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180" windowWidth="27795" windowHeight="12015"/>
  </bookViews>
  <sheets>
    <sheet name="cover" sheetId="73" r:id="rId1"/>
    <sheet name="index" sheetId="4" r:id="rId2"/>
    <sheet name="RES_summary" sheetId="6" r:id="rId3"/>
    <sheet name="RES_hh_num" sheetId="7" r:id="rId4"/>
    <sheet name="RES_hh_fec" sheetId="8" r:id="rId5"/>
    <sheet name="RES_hh_tes" sheetId="9" r:id="rId6"/>
    <sheet name="RES_hh_eff" sheetId="10" r:id="rId7"/>
    <sheet name="RES_hh_emi" sheetId="11" r:id="rId8"/>
    <sheet name="RES_hh_fech" sheetId="12" r:id="rId9"/>
    <sheet name="RES_hh_tesh" sheetId="13" r:id="rId10"/>
    <sheet name="RES_hh_emih" sheetId="14" r:id="rId11"/>
    <sheet name="RES_hh_fecs" sheetId="15" r:id="rId12"/>
    <sheet name="RES_hh_tess" sheetId="16" r:id="rId13"/>
    <sheet name="RES_hh_emis" sheetId="17" r:id="rId14"/>
    <sheet name="RES_hh_num_in" sheetId="18" r:id="rId15"/>
    <sheet name="RES_hh_fec_in" sheetId="19" r:id="rId16"/>
    <sheet name="RES_hh_tes_in" sheetId="20" r:id="rId17"/>
    <sheet name="RES_hh_eff_in" sheetId="21" r:id="rId18"/>
    <sheet name="RES_hh_emi_in" sheetId="22" r:id="rId19"/>
    <sheet name="RES_hh_fech_in" sheetId="23" r:id="rId20"/>
    <sheet name="RES_hh_tesh_in" sheetId="24" r:id="rId21"/>
    <sheet name="RES_hh_emih_in" sheetId="25" r:id="rId22"/>
    <sheet name="RES_hh_fecs_in" sheetId="26" r:id="rId23"/>
    <sheet name="RES_hh_tess_in" sheetId="27" r:id="rId24"/>
    <sheet name="RES_hh_emis_in" sheetId="28" r:id="rId25"/>
    <sheet name="RES_se-appl" sheetId="29" r:id="rId26"/>
    <sheet name="RES_RF" sheetId="30" r:id="rId27"/>
    <sheet name="RES_WM" sheetId="31" r:id="rId28"/>
    <sheet name="RES_DR" sheetId="32" r:id="rId29"/>
    <sheet name="RES_DW" sheetId="33" r:id="rId30"/>
    <sheet name="RES_TV" sheetId="34" r:id="rId31"/>
    <sheet name="RES_IT" sheetId="35" r:id="rId32"/>
    <sheet name="RES_LI" sheetId="36" r:id="rId33"/>
    <sheet name="RES_OA" sheetId="37" r:id="rId34"/>
    <sheet name="RES_hhdet_num" sheetId="38" r:id="rId35"/>
    <sheet name="RES_hhdet_out" sheetId="39" r:id="rId36"/>
    <sheet name="RES_hhdet_in" sheetId="40" r:id="rId37"/>
    <sheet name="RES_hhdet_in_new" sheetId="41" r:id="rId38"/>
    <sheet name="RES_hhdet_in_repl" sheetId="42" r:id="rId39"/>
    <sheet name="RES_hhdet_numvin" sheetId="43" r:id="rId40"/>
    <sheet name="RES_hhdet_fec" sheetId="44" r:id="rId41"/>
    <sheet name="RES_hhdet_tes" sheetId="45" r:id="rId42"/>
    <sheet name="RES_hhdet_eff" sheetId="46" r:id="rId43"/>
    <sheet name="RES_hhdet_emi" sheetId="47" r:id="rId44"/>
    <sheet name="RES_hhdet_fech" sheetId="48" r:id="rId45"/>
    <sheet name="RES_hhdet_tesh" sheetId="49" r:id="rId46"/>
    <sheet name="RES_hhdet_emih" sheetId="50" r:id="rId47"/>
    <sheet name="RES_hhdet_fecs" sheetId="51" r:id="rId48"/>
    <sheet name="RES_hhdet_tess" sheetId="52" r:id="rId49"/>
    <sheet name="RES_hhdet_emis" sheetId="53" r:id="rId50"/>
    <sheet name="RES_hhdet_in_fec" sheetId="54" r:id="rId51"/>
    <sheet name="RES_hhdet_in_tes" sheetId="55" r:id="rId52"/>
    <sheet name="RES_hhdet_in_eff" sheetId="56" r:id="rId53"/>
    <sheet name="RES_hhdet_in_emi" sheetId="57" r:id="rId54"/>
    <sheet name="RES_hhdet_in_fech" sheetId="58" r:id="rId55"/>
    <sheet name="RES_hhdet_in_tesh" sheetId="59" r:id="rId56"/>
    <sheet name="RES_hhdet_in_emih" sheetId="60" r:id="rId57"/>
    <sheet name="RES_hhdet_in_fecs" sheetId="61" r:id="rId58"/>
    <sheet name="RES_hhdet_in_tess" sheetId="62" r:id="rId59"/>
    <sheet name="RES_hhdet_in_emis" sheetId="63" r:id="rId60"/>
    <sheet name="RES_hh_SLD" sheetId="64" r:id="rId61"/>
    <sheet name="RES_hh_LPG" sheetId="65" r:id="rId62"/>
    <sheet name="RES_hh_GDO" sheetId="66" r:id="rId63"/>
    <sheet name="RES_hh_NGS" sheetId="67" r:id="rId64"/>
    <sheet name="RES_hh_BMS" sheetId="68" r:id="rId65"/>
    <sheet name="RES_hh_GEO" sheetId="69" r:id="rId66"/>
    <sheet name="RES_hh_DHT" sheetId="70" r:id="rId67"/>
    <sheet name="RES_hh_AEL" sheetId="71" r:id="rId68"/>
    <sheet name="RES_hh_CEL" sheetId="72" r:id="rId69"/>
  </sheets>
  <definedNames>
    <definedName name="_xlnm.Print_Titles" localSheetId="28">RES_DR!$1:$1</definedName>
    <definedName name="_xlnm.Print_Titles" localSheetId="29">RES_DW!$1:$1</definedName>
    <definedName name="_xlnm.Print_Titles" localSheetId="67">RES_hh_AEL!$1:$1</definedName>
    <definedName name="_xlnm.Print_Titles" localSheetId="64">RES_hh_BMS!$1:$1</definedName>
    <definedName name="_xlnm.Print_Titles" localSheetId="68">RES_hh_CEL!$1:$1</definedName>
    <definedName name="_xlnm.Print_Titles" localSheetId="66">RES_hh_DHT!$1:$1</definedName>
    <definedName name="_xlnm.Print_Titles" localSheetId="6">RES_hh_eff!$1:$1</definedName>
    <definedName name="_xlnm.Print_Titles" localSheetId="17">RES_hh_eff_in!$1:$1</definedName>
    <definedName name="_xlnm.Print_Titles" localSheetId="7">RES_hh_emi!$1:$1</definedName>
    <definedName name="_xlnm.Print_Titles" localSheetId="18">RES_hh_emi_in!$1:$1</definedName>
    <definedName name="_xlnm.Print_Titles" localSheetId="10">RES_hh_emih!$1:$1</definedName>
    <definedName name="_xlnm.Print_Titles" localSheetId="21">RES_hh_emih_in!$1:$1</definedName>
    <definedName name="_xlnm.Print_Titles" localSheetId="13">RES_hh_emis!$1:$1</definedName>
    <definedName name="_xlnm.Print_Titles" localSheetId="24">RES_hh_emis_in!$1:$1</definedName>
    <definedName name="_xlnm.Print_Titles" localSheetId="4">RES_hh_fec!$1:$1</definedName>
    <definedName name="_xlnm.Print_Titles" localSheetId="15">RES_hh_fec_in!$1:$1</definedName>
    <definedName name="_xlnm.Print_Titles" localSheetId="8">RES_hh_fech!$1:$1</definedName>
    <definedName name="_xlnm.Print_Titles" localSheetId="19">RES_hh_fech_in!$1:$1</definedName>
    <definedName name="_xlnm.Print_Titles" localSheetId="11">RES_hh_fecs!$1:$1</definedName>
    <definedName name="_xlnm.Print_Titles" localSheetId="22">RES_hh_fecs_in!$1:$1</definedName>
    <definedName name="_xlnm.Print_Titles" localSheetId="62">RES_hh_GDO!$1:$1</definedName>
    <definedName name="_xlnm.Print_Titles" localSheetId="65">RES_hh_GEO!$1:$1</definedName>
    <definedName name="_xlnm.Print_Titles" localSheetId="61">RES_hh_LPG!$1:$1</definedName>
    <definedName name="_xlnm.Print_Titles" localSheetId="63">RES_hh_NGS!$1:$1</definedName>
    <definedName name="_xlnm.Print_Titles" localSheetId="3">RES_hh_num!$1:$1</definedName>
    <definedName name="_xlnm.Print_Titles" localSheetId="14">RES_hh_num_in!$1:$1</definedName>
    <definedName name="_xlnm.Print_Titles" localSheetId="60">RES_hh_SLD!$1:$1</definedName>
    <definedName name="_xlnm.Print_Titles" localSheetId="5">RES_hh_tes!$1:$1</definedName>
    <definedName name="_xlnm.Print_Titles" localSheetId="16">RES_hh_tes_in!$1:$1</definedName>
    <definedName name="_xlnm.Print_Titles" localSheetId="9">RES_hh_tesh!$1:$1</definedName>
    <definedName name="_xlnm.Print_Titles" localSheetId="20">RES_hh_tesh_in!$1:$1</definedName>
    <definedName name="_xlnm.Print_Titles" localSheetId="12">RES_hh_tess!$1:$1</definedName>
    <definedName name="_xlnm.Print_Titles" localSheetId="23">RES_hh_tess_in!$1:$1</definedName>
    <definedName name="_xlnm.Print_Titles" localSheetId="42">RES_hhdet_eff!$1:$1</definedName>
    <definedName name="_xlnm.Print_Titles" localSheetId="43">RES_hhdet_emi!$1:$1</definedName>
    <definedName name="_xlnm.Print_Titles" localSheetId="46">RES_hhdet_emih!$1:$1</definedName>
    <definedName name="_xlnm.Print_Titles" localSheetId="49">RES_hhdet_emis!$1:$1</definedName>
    <definedName name="_xlnm.Print_Titles" localSheetId="40">RES_hhdet_fec!$1:$1</definedName>
    <definedName name="_xlnm.Print_Titles" localSheetId="44">RES_hhdet_fech!$1:$1</definedName>
    <definedName name="_xlnm.Print_Titles" localSheetId="47">RES_hhdet_fecs!$1:$1</definedName>
    <definedName name="_xlnm.Print_Titles" localSheetId="36">RES_hhdet_in!$1:$1</definedName>
    <definedName name="_xlnm.Print_Titles" localSheetId="52">RES_hhdet_in_eff!$1:$1</definedName>
    <definedName name="_xlnm.Print_Titles" localSheetId="53">RES_hhdet_in_emi!$1:$1</definedName>
    <definedName name="_xlnm.Print_Titles" localSheetId="56">RES_hhdet_in_emih!$1:$1</definedName>
    <definedName name="_xlnm.Print_Titles" localSheetId="59">RES_hhdet_in_emis!$1:$1</definedName>
    <definedName name="_xlnm.Print_Titles" localSheetId="50">RES_hhdet_in_fec!$1:$1</definedName>
    <definedName name="_xlnm.Print_Titles" localSheetId="54">RES_hhdet_in_fech!$1:$1</definedName>
    <definedName name="_xlnm.Print_Titles" localSheetId="57">RES_hhdet_in_fecs!$1:$1</definedName>
    <definedName name="_xlnm.Print_Titles" localSheetId="37">RES_hhdet_in_new!$1:$1</definedName>
    <definedName name="_xlnm.Print_Titles" localSheetId="38">RES_hhdet_in_repl!$1:$1</definedName>
    <definedName name="_xlnm.Print_Titles" localSheetId="51">RES_hhdet_in_tes!$1:$1</definedName>
    <definedName name="_xlnm.Print_Titles" localSheetId="55">RES_hhdet_in_tesh!$1:$1</definedName>
    <definedName name="_xlnm.Print_Titles" localSheetId="58">RES_hhdet_in_tess!$1:$1</definedName>
    <definedName name="_xlnm.Print_Titles" localSheetId="34">RES_hhdet_num!$1:$1</definedName>
    <definedName name="_xlnm.Print_Titles" localSheetId="39">RES_hhdet_numvin!$1:$1</definedName>
    <definedName name="_xlnm.Print_Titles" localSheetId="35">RES_hhdet_out!$1:$1</definedName>
    <definedName name="_xlnm.Print_Titles" localSheetId="41">RES_hhdet_tes!$1:$1</definedName>
    <definedName name="_xlnm.Print_Titles" localSheetId="45">RES_hhdet_tesh!$1:$1</definedName>
    <definedName name="_xlnm.Print_Titles" localSheetId="48">RES_hhdet_tess!$1:$1</definedName>
    <definedName name="_xlnm.Print_Titles" localSheetId="31">RES_IT!$1:$1</definedName>
    <definedName name="_xlnm.Print_Titles" localSheetId="32">RES_LI!$1:$1</definedName>
    <definedName name="_xlnm.Print_Titles" localSheetId="33">RES_OA!$1:$1</definedName>
    <definedName name="_xlnm.Print_Titles" localSheetId="26">RES_RF!$1:$1</definedName>
    <definedName name="_xlnm.Print_Titles" localSheetId="25">'RES_se-appl'!$1:$1</definedName>
    <definedName name="_xlnm.Print_Titles" localSheetId="2">RES_summary!$1:$1</definedName>
    <definedName name="_xlnm.Print_Titles" localSheetId="30">RES_TV!$1:$1</definedName>
    <definedName name="_xlnm.Print_Titles" localSheetId="27">RES_WM!$1:$1</definedName>
  </definedNames>
  <calcPr calcId="145621"/>
</workbook>
</file>

<file path=xl/calcChain.xml><?xml version="1.0" encoding="utf-8"?>
<calcChain xmlns="http://schemas.openxmlformats.org/spreadsheetml/2006/main">
  <c r="Q13" i="6" l="1"/>
  <c r="P13" i="6"/>
  <c r="O13" i="6"/>
  <c r="N13" i="6"/>
  <c r="M13" i="6"/>
  <c r="L13" i="6"/>
  <c r="K13" i="6"/>
  <c r="J13" i="6"/>
  <c r="I13" i="6"/>
  <c r="H13" i="6"/>
  <c r="G13" i="6"/>
  <c r="F13" i="6"/>
  <c r="E13" i="6"/>
  <c r="D13" i="6"/>
  <c r="C13" i="6"/>
  <c r="B13" i="6" l="1"/>
  <c r="Q87" i="72" l="1"/>
  <c r="P87" i="72"/>
  <c r="O87" i="72"/>
  <c r="N87" i="72"/>
  <c r="M87" i="72"/>
  <c r="L87" i="72"/>
  <c r="K87" i="72"/>
  <c r="J87" i="72"/>
  <c r="I87" i="72"/>
  <c r="H87" i="72"/>
  <c r="G87" i="72"/>
  <c r="F87" i="72"/>
  <c r="E87" i="72"/>
  <c r="D87" i="72"/>
  <c r="C87" i="72"/>
  <c r="B87" i="72"/>
  <c r="Q82" i="72"/>
  <c r="P82" i="72"/>
  <c r="O82" i="72"/>
  <c r="N82" i="72"/>
  <c r="M82" i="72"/>
  <c r="L82" i="72"/>
  <c r="K82" i="72"/>
  <c r="J82" i="72"/>
  <c r="I82" i="72"/>
  <c r="H82" i="72"/>
  <c r="G82" i="72"/>
  <c r="F82" i="72"/>
  <c r="E82" i="72"/>
  <c r="D82" i="72"/>
  <c r="C82" i="72"/>
  <c r="B82" i="72"/>
  <c r="Q80" i="72"/>
  <c r="P80" i="72"/>
  <c r="O80" i="72"/>
  <c r="N80" i="72"/>
  <c r="M80" i="72"/>
  <c r="L80" i="72"/>
  <c r="K80" i="72"/>
  <c r="J80" i="72"/>
  <c r="I80" i="72"/>
  <c r="H80" i="72"/>
  <c r="G80" i="72"/>
  <c r="F80" i="72"/>
  <c r="E80" i="72"/>
  <c r="D80" i="72"/>
  <c r="C80" i="72"/>
  <c r="B80" i="72"/>
  <c r="Q78" i="72"/>
  <c r="P78" i="72"/>
  <c r="O78" i="72"/>
  <c r="N78" i="72"/>
  <c r="M78" i="72"/>
  <c r="L78" i="72"/>
  <c r="K78" i="72"/>
  <c r="J78" i="72"/>
  <c r="I78" i="72"/>
  <c r="H78" i="72"/>
  <c r="G78" i="72"/>
  <c r="F78" i="72"/>
  <c r="E78" i="72"/>
  <c r="D78" i="72"/>
  <c r="C78" i="72"/>
  <c r="B78" i="72"/>
  <c r="Q87" i="71"/>
  <c r="P87" i="71"/>
  <c r="O87" i="71"/>
  <c r="N87" i="71"/>
  <c r="M87" i="71"/>
  <c r="L87" i="71"/>
  <c r="K87" i="71"/>
  <c r="J87" i="71"/>
  <c r="I87" i="71"/>
  <c r="H87" i="71"/>
  <c r="G87" i="71"/>
  <c r="F87" i="71"/>
  <c r="E87" i="71"/>
  <c r="D87" i="71"/>
  <c r="C87" i="71"/>
  <c r="B87" i="71"/>
  <c r="Q82" i="71"/>
  <c r="P82" i="71"/>
  <c r="O82" i="71"/>
  <c r="N82" i="71"/>
  <c r="M82" i="71"/>
  <c r="L82" i="71"/>
  <c r="K82" i="71"/>
  <c r="J82" i="71"/>
  <c r="I82" i="71"/>
  <c r="H82" i="71"/>
  <c r="G82" i="71"/>
  <c r="F82" i="71"/>
  <c r="E82" i="71"/>
  <c r="D82" i="71"/>
  <c r="C82" i="71"/>
  <c r="B82" i="71"/>
  <c r="Q80" i="71"/>
  <c r="P80" i="71"/>
  <c r="O80" i="71"/>
  <c r="N80" i="71"/>
  <c r="M80" i="71"/>
  <c r="L80" i="71"/>
  <c r="K80" i="71"/>
  <c r="J80" i="71"/>
  <c r="I80" i="71"/>
  <c r="H80" i="71"/>
  <c r="G80" i="71"/>
  <c r="F80" i="71"/>
  <c r="E80" i="71"/>
  <c r="D80" i="71"/>
  <c r="C80" i="71"/>
  <c r="B80" i="71"/>
  <c r="Q78" i="71"/>
  <c r="P78" i="71"/>
  <c r="O78" i="71"/>
  <c r="N78" i="71"/>
  <c r="M78" i="71"/>
  <c r="L78" i="71"/>
  <c r="K78" i="71"/>
  <c r="J78" i="71"/>
  <c r="I78" i="71"/>
  <c r="H78" i="71"/>
  <c r="G78" i="71"/>
  <c r="F78" i="71"/>
  <c r="E78" i="71"/>
  <c r="D78" i="71"/>
  <c r="C78" i="71"/>
  <c r="B78" i="71"/>
  <c r="Q87" i="70"/>
  <c r="P87" i="70"/>
  <c r="O87" i="70"/>
  <c r="N87" i="70"/>
  <c r="M87" i="70"/>
  <c r="L87" i="70"/>
  <c r="K87" i="70"/>
  <c r="J87" i="70"/>
  <c r="I87" i="70"/>
  <c r="H87" i="70"/>
  <c r="G87" i="70"/>
  <c r="F87" i="70"/>
  <c r="E87" i="70"/>
  <c r="D87" i="70"/>
  <c r="C87" i="70"/>
  <c r="B87" i="70"/>
  <c r="Q82" i="70"/>
  <c r="P82" i="70"/>
  <c r="O82" i="70"/>
  <c r="N82" i="70"/>
  <c r="M82" i="70"/>
  <c r="L82" i="70"/>
  <c r="K82" i="70"/>
  <c r="J82" i="70"/>
  <c r="I82" i="70"/>
  <c r="H82" i="70"/>
  <c r="G82" i="70"/>
  <c r="F82" i="70"/>
  <c r="E82" i="70"/>
  <c r="D82" i="70"/>
  <c r="C82" i="70"/>
  <c r="B82" i="70"/>
  <c r="Q80" i="70"/>
  <c r="P80" i="70"/>
  <c r="O80" i="70"/>
  <c r="N80" i="70"/>
  <c r="M80" i="70"/>
  <c r="L80" i="70"/>
  <c r="K80" i="70"/>
  <c r="J80" i="70"/>
  <c r="I80" i="70"/>
  <c r="H80" i="70"/>
  <c r="G80" i="70"/>
  <c r="F80" i="70"/>
  <c r="E80" i="70"/>
  <c r="D80" i="70"/>
  <c r="C80" i="70"/>
  <c r="B80" i="70"/>
  <c r="Q78" i="70"/>
  <c r="P78" i="70"/>
  <c r="O78" i="70"/>
  <c r="N78" i="70"/>
  <c r="M78" i="70"/>
  <c r="L78" i="70"/>
  <c r="K78" i="70"/>
  <c r="J78" i="70"/>
  <c r="I78" i="70"/>
  <c r="H78" i="70"/>
  <c r="G78" i="70"/>
  <c r="F78" i="70"/>
  <c r="E78" i="70"/>
  <c r="D78" i="70"/>
  <c r="C78" i="70"/>
  <c r="B78" i="70"/>
  <c r="Q87" i="69"/>
  <c r="P87" i="69"/>
  <c r="O87" i="69"/>
  <c r="N87" i="69"/>
  <c r="M87" i="69"/>
  <c r="L87" i="69"/>
  <c r="K87" i="69"/>
  <c r="J87" i="69"/>
  <c r="I87" i="69"/>
  <c r="H87" i="69"/>
  <c r="G87" i="69"/>
  <c r="F87" i="69"/>
  <c r="E87" i="69"/>
  <c r="D87" i="69"/>
  <c r="C87" i="69"/>
  <c r="B87" i="69"/>
  <c r="Q82" i="69"/>
  <c r="P82" i="69"/>
  <c r="O82" i="69"/>
  <c r="N82" i="69"/>
  <c r="M82" i="69"/>
  <c r="L82" i="69"/>
  <c r="K82" i="69"/>
  <c r="J82" i="69"/>
  <c r="I82" i="69"/>
  <c r="H82" i="69"/>
  <c r="G82" i="69"/>
  <c r="F82" i="69"/>
  <c r="E82" i="69"/>
  <c r="D82" i="69"/>
  <c r="C82" i="69"/>
  <c r="B82" i="69"/>
  <c r="Q80" i="69"/>
  <c r="P80" i="69"/>
  <c r="O80" i="69"/>
  <c r="N80" i="69"/>
  <c r="M80" i="69"/>
  <c r="L80" i="69"/>
  <c r="K80" i="69"/>
  <c r="J80" i="69"/>
  <c r="I80" i="69"/>
  <c r="H80" i="69"/>
  <c r="G80" i="69"/>
  <c r="F80" i="69"/>
  <c r="E80" i="69"/>
  <c r="D80" i="69"/>
  <c r="C80" i="69"/>
  <c r="B80" i="69"/>
  <c r="Q78" i="69"/>
  <c r="P78" i="69"/>
  <c r="O78" i="69"/>
  <c r="N78" i="69"/>
  <c r="M78" i="69"/>
  <c r="L78" i="69"/>
  <c r="K78" i="69"/>
  <c r="J78" i="69"/>
  <c r="I78" i="69"/>
  <c r="H78" i="69"/>
  <c r="G78" i="69"/>
  <c r="F78" i="69"/>
  <c r="E78" i="69"/>
  <c r="D78" i="69"/>
  <c r="C78" i="69"/>
  <c r="B78" i="69"/>
  <c r="Q104" i="68"/>
  <c r="P104" i="68"/>
  <c r="O104" i="68"/>
  <c r="N104" i="68"/>
  <c r="M104" i="68"/>
  <c r="L104" i="68"/>
  <c r="K104" i="68"/>
  <c r="J104" i="68"/>
  <c r="I104" i="68"/>
  <c r="H104" i="68"/>
  <c r="G104" i="68"/>
  <c r="F104" i="68"/>
  <c r="E104" i="68"/>
  <c r="D104" i="68"/>
  <c r="C104" i="68"/>
  <c r="B104" i="68"/>
  <c r="Q97" i="68"/>
  <c r="P97" i="68"/>
  <c r="O97" i="68"/>
  <c r="N97" i="68"/>
  <c r="M97" i="68"/>
  <c r="L97" i="68"/>
  <c r="K97" i="68"/>
  <c r="J97" i="68"/>
  <c r="I97" i="68"/>
  <c r="H97" i="68"/>
  <c r="G97" i="68"/>
  <c r="F97" i="68"/>
  <c r="E97" i="68"/>
  <c r="D97" i="68"/>
  <c r="C97" i="68"/>
  <c r="B97" i="68"/>
  <c r="Q95" i="68"/>
  <c r="P95" i="68"/>
  <c r="O95" i="68"/>
  <c r="N95" i="68"/>
  <c r="M95" i="68"/>
  <c r="L95" i="68"/>
  <c r="K95" i="68"/>
  <c r="J95" i="68"/>
  <c r="I95" i="68"/>
  <c r="H95" i="68"/>
  <c r="G95" i="68"/>
  <c r="F95" i="68"/>
  <c r="E95" i="68"/>
  <c r="D95" i="68"/>
  <c r="C95" i="68"/>
  <c r="B95" i="68"/>
  <c r="Q93" i="68"/>
  <c r="P93" i="68"/>
  <c r="O93" i="68"/>
  <c r="N93" i="68"/>
  <c r="M93" i="68"/>
  <c r="L93" i="68"/>
  <c r="K93" i="68"/>
  <c r="J93" i="68"/>
  <c r="I93" i="68"/>
  <c r="H93" i="68"/>
  <c r="G93" i="68"/>
  <c r="F93" i="68"/>
  <c r="E93" i="68"/>
  <c r="D93" i="68"/>
  <c r="C93" i="68"/>
  <c r="B93" i="68"/>
  <c r="Q87" i="67"/>
  <c r="P87" i="67"/>
  <c r="O87" i="67"/>
  <c r="N87" i="67"/>
  <c r="M87" i="67"/>
  <c r="L87" i="67"/>
  <c r="K87" i="67"/>
  <c r="J87" i="67"/>
  <c r="I87" i="67"/>
  <c r="H87" i="67"/>
  <c r="G87" i="67"/>
  <c r="F87" i="67"/>
  <c r="E87" i="67"/>
  <c r="D87" i="67"/>
  <c r="C87" i="67"/>
  <c r="B87" i="67"/>
  <c r="Q82" i="67"/>
  <c r="P82" i="67"/>
  <c r="O82" i="67"/>
  <c r="N82" i="67"/>
  <c r="M82" i="67"/>
  <c r="L82" i="67"/>
  <c r="K82" i="67"/>
  <c r="J82" i="67"/>
  <c r="I82" i="67"/>
  <c r="H82" i="67"/>
  <c r="G82" i="67"/>
  <c r="F82" i="67"/>
  <c r="E82" i="67"/>
  <c r="D82" i="67"/>
  <c r="C82" i="67"/>
  <c r="B82" i="67"/>
  <c r="Q80" i="67"/>
  <c r="P80" i="67"/>
  <c r="O80" i="67"/>
  <c r="N80" i="67"/>
  <c r="M80" i="67"/>
  <c r="L80" i="67"/>
  <c r="K80" i="67"/>
  <c r="J80" i="67"/>
  <c r="I80" i="67"/>
  <c r="H80" i="67"/>
  <c r="G80" i="67"/>
  <c r="F80" i="67"/>
  <c r="E80" i="67"/>
  <c r="D80" i="67"/>
  <c r="C80" i="67"/>
  <c r="B80" i="67"/>
  <c r="Q78" i="67"/>
  <c r="P78" i="67"/>
  <c r="O78" i="67"/>
  <c r="N78" i="67"/>
  <c r="M78" i="67"/>
  <c r="L78" i="67"/>
  <c r="K78" i="67"/>
  <c r="J78" i="67"/>
  <c r="I78" i="67"/>
  <c r="H78" i="67"/>
  <c r="G78" i="67"/>
  <c r="F78" i="67"/>
  <c r="E78" i="67"/>
  <c r="D78" i="67"/>
  <c r="C78" i="67"/>
  <c r="B78" i="67"/>
  <c r="Q87" i="66"/>
  <c r="P87" i="66"/>
  <c r="O87" i="66"/>
  <c r="N87" i="66"/>
  <c r="M87" i="66"/>
  <c r="L87" i="66"/>
  <c r="K87" i="66"/>
  <c r="J87" i="66"/>
  <c r="I87" i="66"/>
  <c r="H87" i="66"/>
  <c r="G87" i="66"/>
  <c r="F87" i="66"/>
  <c r="E87" i="66"/>
  <c r="D87" i="66"/>
  <c r="C87" i="66"/>
  <c r="B87" i="66"/>
  <c r="Q82" i="66"/>
  <c r="P82" i="66"/>
  <c r="O82" i="66"/>
  <c r="N82" i="66"/>
  <c r="M82" i="66"/>
  <c r="L82" i="66"/>
  <c r="K82" i="66"/>
  <c r="J82" i="66"/>
  <c r="I82" i="66"/>
  <c r="H82" i="66"/>
  <c r="G82" i="66"/>
  <c r="F82" i="66"/>
  <c r="E82" i="66"/>
  <c r="D82" i="66"/>
  <c r="C82" i="66"/>
  <c r="B82" i="66"/>
  <c r="Q80" i="66"/>
  <c r="P80" i="66"/>
  <c r="O80" i="66"/>
  <c r="N80" i="66"/>
  <c r="M80" i="66"/>
  <c r="L80" i="66"/>
  <c r="K80" i="66"/>
  <c r="J80" i="66"/>
  <c r="I80" i="66"/>
  <c r="H80" i="66"/>
  <c r="G80" i="66"/>
  <c r="F80" i="66"/>
  <c r="E80" i="66"/>
  <c r="D80" i="66"/>
  <c r="C80" i="66"/>
  <c r="B80" i="66"/>
  <c r="Q78" i="66"/>
  <c r="P78" i="66"/>
  <c r="O78" i="66"/>
  <c r="N78" i="66"/>
  <c r="M78" i="66"/>
  <c r="L78" i="66"/>
  <c r="K78" i="66"/>
  <c r="J78" i="66"/>
  <c r="I78" i="66"/>
  <c r="H78" i="66"/>
  <c r="G78" i="66"/>
  <c r="F78" i="66"/>
  <c r="E78" i="66"/>
  <c r="D78" i="66"/>
  <c r="C78" i="66"/>
  <c r="B78" i="66"/>
  <c r="Q87" i="65"/>
  <c r="P87" i="65"/>
  <c r="O87" i="65"/>
  <c r="N87" i="65"/>
  <c r="M87" i="65"/>
  <c r="L87" i="65"/>
  <c r="K87" i="65"/>
  <c r="J87" i="65"/>
  <c r="I87" i="65"/>
  <c r="H87" i="65"/>
  <c r="G87" i="65"/>
  <c r="F87" i="65"/>
  <c r="E87" i="65"/>
  <c r="D87" i="65"/>
  <c r="C87" i="65"/>
  <c r="B87" i="65"/>
  <c r="Q82" i="65"/>
  <c r="P82" i="65"/>
  <c r="O82" i="65"/>
  <c r="N82" i="65"/>
  <c r="M82" i="65"/>
  <c r="L82" i="65"/>
  <c r="K82" i="65"/>
  <c r="J82" i="65"/>
  <c r="I82" i="65"/>
  <c r="H82" i="65"/>
  <c r="G82" i="65"/>
  <c r="F82" i="65"/>
  <c r="E82" i="65"/>
  <c r="D82" i="65"/>
  <c r="C82" i="65"/>
  <c r="B82" i="65"/>
  <c r="Q80" i="65"/>
  <c r="P80" i="65"/>
  <c r="O80" i="65"/>
  <c r="N80" i="65"/>
  <c r="M80" i="65"/>
  <c r="L80" i="65"/>
  <c r="K80" i="65"/>
  <c r="J80" i="65"/>
  <c r="I80" i="65"/>
  <c r="H80" i="65"/>
  <c r="G80" i="65"/>
  <c r="F80" i="65"/>
  <c r="E80" i="65"/>
  <c r="D80" i="65"/>
  <c r="C80" i="65"/>
  <c r="B80" i="65"/>
  <c r="Q78" i="65"/>
  <c r="P78" i="65"/>
  <c r="O78" i="65"/>
  <c r="N78" i="65"/>
  <c r="M78" i="65"/>
  <c r="L78" i="65"/>
  <c r="K78" i="65"/>
  <c r="J78" i="65"/>
  <c r="I78" i="65"/>
  <c r="H78" i="65"/>
  <c r="G78" i="65"/>
  <c r="F78" i="65"/>
  <c r="E78" i="65"/>
  <c r="D78" i="65"/>
  <c r="C78" i="65"/>
  <c r="B78" i="65"/>
  <c r="Q98" i="64"/>
  <c r="P98" i="64"/>
  <c r="O98" i="64"/>
  <c r="N98" i="64"/>
  <c r="M98" i="64"/>
  <c r="L98" i="64"/>
  <c r="K98" i="64"/>
  <c r="J98" i="64"/>
  <c r="I98" i="64"/>
  <c r="H98" i="64"/>
  <c r="G98" i="64"/>
  <c r="F98" i="64"/>
  <c r="E98" i="64"/>
  <c r="D98" i="64"/>
  <c r="C98" i="64"/>
  <c r="B98" i="64"/>
  <c r="Q92" i="64"/>
  <c r="P92" i="64"/>
  <c r="O92" i="64"/>
  <c r="N92" i="64"/>
  <c r="M92" i="64"/>
  <c r="L92" i="64"/>
  <c r="K92" i="64"/>
  <c r="J92" i="64"/>
  <c r="I92" i="64"/>
  <c r="H92" i="64"/>
  <c r="G92" i="64"/>
  <c r="F92" i="64"/>
  <c r="E92" i="64"/>
  <c r="D92" i="64"/>
  <c r="C92" i="64"/>
  <c r="B92" i="64"/>
  <c r="Q90" i="64"/>
  <c r="P90" i="64"/>
  <c r="O90" i="64"/>
  <c r="N90" i="64"/>
  <c r="M90" i="64"/>
  <c r="L90" i="64"/>
  <c r="K90" i="64"/>
  <c r="J90" i="64"/>
  <c r="I90" i="64"/>
  <c r="H90" i="64"/>
  <c r="G90" i="64"/>
  <c r="F90" i="64"/>
  <c r="E90" i="64"/>
  <c r="D90" i="64"/>
  <c r="C90" i="64"/>
  <c r="B90" i="64"/>
  <c r="Q88" i="64"/>
  <c r="P88" i="64"/>
  <c r="O88" i="64"/>
  <c r="N88" i="64"/>
  <c r="M88" i="64"/>
  <c r="L88" i="64"/>
  <c r="K88" i="64"/>
  <c r="J88" i="64"/>
  <c r="I88" i="64"/>
  <c r="H88" i="64"/>
  <c r="G88" i="64"/>
  <c r="F88" i="64"/>
  <c r="E88" i="64"/>
  <c r="D88" i="64"/>
  <c r="C88" i="64"/>
  <c r="B88" i="64"/>
  <c r="Q345" i="72" l="1"/>
  <c r="Q399" i="72" s="1"/>
  <c r="M345" i="72"/>
  <c r="M399" i="72" s="1"/>
  <c r="I345" i="72"/>
  <c r="I399" i="72" s="1"/>
  <c r="E345" i="72"/>
  <c r="E399" i="72" s="1"/>
  <c r="O176" i="60"/>
  <c r="K176" i="60"/>
  <c r="Q339" i="72"/>
  <c r="Q393" i="72" s="1"/>
  <c r="M339" i="72"/>
  <c r="M393" i="72" s="1"/>
  <c r="I339" i="72"/>
  <c r="I393" i="72" s="1"/>
  <c r="E339" i="72"/>
  <c r="E393" i="72" s="1"/>
  <c r="K338" i="72"/>
  <c r="K392" i="72" s="1"/>
  <c r="G338" i="72"/>
  <c r="G392" i="72" s="1"/>
  <c r="M169" i="60"/>
  <c r="F168" i="57"/>
  <c r="F168" i="60" s="1"/>
  <c r="M167" i="60"/>
  <c r="I167" i="60"/>
  <c r="N164" i="57"/>
  <c r="L164" i="57"/>
  <c r="K164" i="57"/>
  <c r="J164" i="57"/>
  <c r="G164" i="57"/>
  <c r="E165" i="60"/>
  <c r="O164" i="57"/>
  <c r="Q163" i="60"/>
  <c r="N162" i="57"/>
  <c r="L162" i="57"/>
  <c r="K162" i="57"/>
  <c r="G162" i="57"/>
  <c r="O162" i="57"/>
  <c r="J162" i="57"/>
  <c r="K345" i="71"/>
  <c r="K399" i="71" s="1"/>
  <c r="G345" i="71"/>
  <c r="G399" i="71" s="1"/>
  <c r="M158" i="60"/>
  <c r="I158" i="60"/>
  <c r="Q342" i="71"/>
  <c r="Q396" i="71" s="1"/>
  <c r="M342" i="71"/>
  <c r="M396" i="71" s="1"/>
  <c r="I342" i="71"/>
  <c r="I396" i="71" s="1"/>
  <c r="E342" i="71"/>
  <c r="E396" i="71" s="1"/>
  <c r="K155" i="60"/>
  <c r="G155" i="60"/>
  <c r="G149" i="60"/>
  <c r="Q146" i="57"/>
  <c r="N146" i="57"/>
  <c r="M146" i="57"/>
  <c r="L146" i="57"/>
  <c r="I146" i="57"/>
  <c r="E146" i="57"/>
  <c r="D146" i="57"/>
  <c r="Q144" i="57"/>
  <c r="P144" i="57"/>
  <c r="O145" i="60"/>
  <c r="M144" i="57"/>
  <c r="I144" i="57"/>
  <c r="H144" i="57"/>
  <c r="E144" i="57"/>
  <c r="Q359" i="70"/>
  <c r="Q416" i="70" s="1"/>
  <c r="M359" i="70"/>
  <c r="M416" i="70" s="1"/>
  <c r="I359" i="70"/>
  <c r="I416" i="70" s="1"/>
  <c r="E359" i="70"/>
  <c r="E416" i="70" s="1"/>
  <c r="K140" i="60"/>
  <c r="G140" i="60"/>
  <c r="O356" i="70"/>
  <c r="O413" i="70" s="1"/>
  <c r="K356" i="70"/>
  <c r="K413" i="70" s="1"/>
  <c r="G356" i="70"/>
  <c r="G413" i="70" s="1"/>
  <c r="Q137" i="60"/>
  <c r="I137" i="60"/>
  <c r="E137" i="60"/>
  <c r="M353" i="70"/>
  <c r="M410" i="70" s="1"/>
  <c r="K134" i="60"/>
  <c r="G132" i="57"/>
  <c r="G132" i="60" s="1"/>
  <c r="I133" i="60"/>
  <c r="E131" i="60"/>
  <c r="Q129" i="60"/>
  <c r="P128" i="57"/>
  <c r="O128" i="57"/>
  <c r="N128" i="57"/>
  <c r="L128" i="57"/>
  <c r="J128" i="57"/>
  <c r="H128" i="57"/>
  <c r="G128" i="57"/>
  <c r="F128" i="57"/>
  <c r="D128" i="57"/>
  <c r="K128" i="57"/>
  <c r="M127" i="60"/>
  <c r="H125" i="57"/>
  <c r="Q125" i="57"/>
  <c r="I125" i="57"/>
  <c r="Q359" i="69"/>
  <c r="Q416" i="69" s="1"/>
  <c r="M359" i="69"/>
  <c r="M416" i="69" s="1"/>
  <c r="J120" i="57"/>
  <c r="I359" i="69"/>
  <c r="I416" i="69" s="1"/>
  <c r="F120" i="57"/>
  <c r="E359" i="69"/>
  <c r="E416" i="69" s="1"/>
  <c r="P120" i="57"/>
  <c r="L120" i="57"/>
  <c r="G121" i="60"/>
  <c r="D120" i="57"/>
  <c r="O356" i="69"/>
  <c r="O413" i="69" s="1"/>
  <c r="K356" i="69"/>
  <c r="K413" i="69" s="1"/>
  <c r="G356" i="69"/>
  <c r="G413" i="69" s="1"/>
  <c r="Q118" i="60"/>
  <c r="M118" i="60"/>
  <c r="Q353" i="69"/>
  <c r="Q410" i="69" s="1"/>
  <c r="M353" i="69"/>
  <c r="M410" i="69" s="1"/>
  <c r="I353" i="69"/>
  <c r="I410" i="69" s="1"/>
  <c r="E353" i="69"/>
  <c r="E410" i="69" s="1"/>
  <c r="O352" i="69"/>
  <c r="O409" i="69" s="1"/>
  <c r="K352" i="69"/>
  <c r="K409" i="69" s="1"/>
  <c r="G352" i="69"/>
  <c r="M114" i="60"/>
  <c r="I114" i="60"/>
  <c r="E351" i="69"/>
  <c r="Q112" i="60"/>
  <c r="Q347" i="69"/>
  <c r="P109" i="57"/>
  <c r="M110" i="60"/>
  <c r="K109" i="57"/>
  <c r="I347" i="69"/>
  <c r="H109" i="57"/>
  <c r="G109" i="57"/>
  <c r="E347" i="69"/>
  <c r="D109" i="57"/>
  <c r="L109" i="57"/>
  <c r="I345" i="69"/>
  <c r="I402" i="69" s="1"/>
  <c r="G344" i="69"/>
  <c r="Q447" i="68"/>
  <c r="Q519" i="68" s="1"/>
  <c r="O102" i="60"/>
  <c r="Q443" i="68"/>
  <c r="Q515" i="68" s="1"/>
  <c r="I99" i="60"/>
  <c r="G98" i="60"/>
  <c r="O440" i="68"/>
  <c r="O512" i="68" s="1"/>
  <c r="K440" i="68"/>
  <c r="K512" i="68" s="1"/>
  <c r="G440" i="68"/>
  <c r="G512" i="68" s="1"/>
  <c r="Q439" i="68"/>
  <c r="Q511" i="68" s="1"/>
  <c r="M439" i="68"/>
  <c r="M511" i="68" s="1"/>
  <c r="I95" i="60"/>
  <c r="E95" i="60"/>
  <c r="K438" i="68"/>
  <c r="K510" i="68" s="1"/>
  <c r="G94" i="60"/>
  <c r="O436" i="68"/>
  <c r="O508" i="68" s="1"/>
  <c r="K436" i="68"/>
  <c r="G436" i="68"/>
  <c r="Q435" i="68"/>
  <c r="Q507" i="68" s="1"/>
  <c r="M435" i="68"/>
  <c r="M507" i="68" s="1"/>
  <c r="I91" i="60"/>
  <c r="K434" i="68"/>
  <c r="G434" i="68"/>
  <c r="Q85" i="57"/>
  <c r="O86" i="60"/>
  <c r="M85" i="57"/>
  <c r="I85" i="57"/>
  <c r="E85" i="57"/>
  <c r="P428" i="68"/>
  <c r="P500" i="68" s="1"/>
  <c r="L428" i="68"/>
  <c r="L500" i="68" s="1"/>
  <c r="H428" i="68"/>
  <c r="H500" i="68" s="1"/>
  <c r="D428" i="68"/>
  <c r="D500" i="68" s="1"/>
  <c r="Q359" i="67"/>
  <c r="Q416" i="67" s="1"/>
  <c r="M79" i="60"/>
  <c r="E359" i="67"/>
  <c r="E416" i="67" s="1"/>
  <c r="O356" i="67"/>
  <c r="O413" i="67" s="1"/>
  <c r="K356" i="67"/>
  <c r="K413" i="67" s="1"/>
  <c r="G356" i="67"/>
  <c r="G413" i="67" s="1"/>
  <c r="Q355" i="67"/>
  <c r="M355" i="67"/>
  <c r="I355" i="67"/>
  <c r="E355" i="67"/>
  <c r="Q353" i="67"/>
  <c r="Q410" i="67" s="1"/>
  <c r="M353" i="67"/>
  <c r="M410" i="67" s="1"/>
  <c r="I353" i="67"/>
  <c r="I410" i="67" s="1"/>
  <c r="E353" i="67"/>
  <c r="E410" i="67" s="1"/>
  <c r="O352" i="67"/>
  <c r="O409" i="67" s="1"/>
  <c r="K352" i="67"/>
  <c r="K409" i="67" s="1"/>
  <c r="G352" i="67"/>
  <c r="G409" i="67" s="1"/>
  <c r="Q351" i="67"/>
  <c r="M351" i="67"/>
  <c r="I351" i="67"/>
  <c r="E351" i="67"/>
  <c r="O66" i="57"/>
  <c r="N66" i="57"/>
  <c r="J66" i="57"/>
  <c r="I66" i="57"/>
  <c r="F66" i="57"/>
  <c r="E67" i="60"/>
  <c r="K66" i="57"/>
  <c r="Q345" i="67"/>
  <c r="Q402" i="67" s="1"/>
  <c r="M345" i="67"/>
  <c r="M402" i="67" s="1"/>
  <c r="I345" i="67"/>
  <c r="I402" i="67" s="1"/>
  <c r="E345" i="67"/>
  <c r="E402" i="67" s="1"/>
  <c r="O344" i="67"/>
  <c r="K344" i="67"/>
  <c r="G344" i="67"/>
  <c r="Q359" i="66"/>
  <c r="Q416" i="66" s="1"/>
  <c r="M359" i="66"/>
  <c r="M416" i="66" s="1"/>
  <c r="I60" i="60"/>
  <c r="E359" i="66"/>
  <c r="E416" i="66" s="1"/>
  <c r="F55" i="57"/>
  <c r="F55" i="60" s="1"/>
  <c r="Q353" i="66"/>
  <c r="Q410" i="66" s="1"/>
  <c r="M353" i="66"/>
  <c r="M410" i="66" s="1"/>
  <c r="I353" i="66"/>
  <c r="I410" i="66" s="1"/>
  <c r="E353" i="66"/>
  <c r="E410" i="66" s="1"/>
  <c r="O53" i="60"/>
  <c r="K53" i="60"/>
  <c r="F352" i="66"/>
  <c r="F409" i="66" s="1"/>
  <c r="K351" i="66"/>
  <c r="I351" i="66"/>
  <c r="O349" i="66"/>
  <c r="K349" i="66"/>
  <c r="G349" i="66"/>
  <c r="M48" i="60"/>
  <c r="J47" i="57"/>
  <c r="I48" i="60"/>
  <c r="I47" i="60" s="1"/>
  <c r="H48" i="60"/>
  <c r="F47" i="57"/>
  <c r="E347" i="66"/>
  <c r="O47" i="57"/>
  <c r="N47" i="57"/>
  <c r="E47" i="57"/>
  <c r="Q345" i="66"/>
  <c r="N345" i="66"/>
  <c r="N402" i="66" s="1"/>
  <c r="M345" i="66"/>
  <c r="J345" i="66"/>
  <c r="J402" i="66" s="1"/>
  <c r="F345" i="66"/>
  <c r="F402" i="66" s="1"/>
  <c r="E345" i="66"/>
  <c r="E402" i="66" s="1"/>
  <c r="P344" i="66"/>
  <c r="L344" i="66"/>
  <c r="H344" i="66"/>
  <c r="D344" i="66"/>
  <c r="Q359" i="65"/>
  <c r="Q416" i="65" s="1"/>
  <c r="N359" i="65"/>
  <c r="N416" i="65" s="1"/>
  <c r="M359" i="65"/>
  <c r="M416" i="65" s="1"/>
  <c r="K41" i="60"/>
  <c r="J359" i="65"/>
  <c r="J416" i="65" s="1"/>
  <c r="I359" i="65"/>
  <c r="I416" i="65" s="1"/>
  <c r="F359" i="65"/>
  <c r="F416" i="65" s="1"/>
  <c r="E359" i="65"/>
  <c r="E416" i="65" s="1"/>
  <c r="O358" i="65"/>
  <c r="K358" i="65"/>
  <c r="G358" i="65"/>
  <c r="Q356" i="65"/>
  <c r="Q413" i="65" s="1"/>
  <c r="P356" i="65"/>
  <c r="P413" i="65" s="1"/>
  <c r="M356" i="65"/>
  <c r="M413" i="65" s="1"/>
  <c r="L356" i="65"/>
  <c r="L413" i="65" s="1"/>
  <c r="K38" i="60"/>
  <c r="I356" i="65"/>
  <c r="I413" i="65" s="1"/>
  <c r="H356" i="65"/>
  <c r="H413" i="65" s="1"/>
  <c r="E356" i="65"/>
  <c r="E413" i="65" s="1"/>
  <c r="D356" i="65"/>
  <c r="D413" i="65" s="1"/>
  <c r="O355" i="65"/>
  <c r="N355" i="65"/>
  <c r="K355" i="65"/>
  <c r="J355" i="65"/>
  <c r="I37" i="60"/>
  <c r="G355" i="65"/>
  <c r="F355" i="65"/>
  <c r="O353" i="65"/>
  <c r="O410" i="65" s="1"/>
  <c r="N353" i="65"/>
  <c r="N410" i="65" s="1"/>
  <c r="K353" i="65"/>
  <c r="K410" i="65" s="1"/>
  <c r="J353" i="65"/>
  <c r="J410" i="65" s="1"/>
  <c r="G353" i="65"/>
  <c r="G410" i="65" s="1"/>
  <c r="F353" i="65"/>
  <c r="F410" i="65" s="1"/>
  <c r="Q352" i="65"/>
  <c r="Q409" i="65" s="1"/>
  <c r="P352" i="65"/>
  <c r="P409" i="65" s="1"/>
  <c r="M352" i="65"/>
  <c r="M409" i="65" s="1"/>
  <c r="L352" i="65"/>
  <c r="L409" i="65" s="1"/>
  <c r="I352" i="65"/>
  <c r="I409" i="65" s="1"/>
  <c r="H352" i="65"/>
  <c r="H409" i="65" s="1"/>
  <c r="E352" i="65"/>
  <c r="E409" i="65" s="1"/>
  <c r="D352" i="65"/>
  <c r="D409" i="65" s="1"/>
  <c r="O351" i="65"/>
  <c r="K351" i="65"/>
  <c r="J351" i="65"/>
  <c r="G351" i="65"/>
  <c r="F351" i="65"/>
  <c r="K349" i="65"/>
  <c r="G349" i="65"/>
  <c r="O29" i="60"/>
  <c r="N347" i="65"/>
  <c r="K347" i="65"/>
  <c r="J347" i="65"/>
  <c r="I29" i="60"/>
  <c r="G347" i="65"/>
  <c r="F347" i="65"/>
  <c r="K28" i="57"/>
  <c r="P345" i="65"/>
  <c r="P402" i="65" s="1"/>
  <c r="O345" i="65"/>
  <c r="O402" i="65" s="1"/>
  <c r="L345" i="65"/>
  <c r="L402" i="65" s="1"/>
  <c r="K345" i="65"/>
  <c r="K402" i="65" s="1"/>
  <c r="H345" i="65"/>
  <c r="H402" i="65" s="1"/>
  <c r="D345" i="65"/>
  <c r="D402" i="65" s="1"/>
  <c r="M344" i="65"/>
  <c r="I344" i="65"/>
  <c r="E344" i="65"/>
  <c r="Q399" i="64"/>
  <c r="Q462" i="64" s="1"/>
  <c r="O399" i="64"/>
  <c r="O462" i="64" s="1"/>
  <c r="M399" i="64"/>
  <c r="M462" i="64" s="1"/>
  <c r="L399" i="64"/>
  <c r="L462" i="64" s="1"/>
  <c r="K399" i="64"/>
  <c r="K462" i="64" s="1"/>
  <c r="I399" i="64"/>
  <c r="I462" i="64" s="1"/>
  <c r="G399" i="64"/>
  <c r="G462" i="64" s="1"/>
  <c r="E399" i="64"/>
  <c r="E462" i="64" s="1"/>
  <c r="Q398" i="64"/>
  <c r="Q461" i="64" s="1"/>
  <c r="O398" i="64"/>
  <c r="O461" i="64" s="1"/>
  <c r="M398" i="64"/>
  <c r="K398" i="64"/>
  <c r="J398" i="64"/>
  <c r="J461" i="64" s="1"/>
  <c r="I398" i="64"/>
  <c r="I461" i="64" s="1"/>
  <c r="G398" i="64"/>
  <c r="G461" i="64" s="1"/>
  <c r="E398" i="64"/>
  <c r="K397" i="64"/>
  <c r="Q395" i="64"/>
  <c r="Q458" i="64" s="1"/>
  <c r="O395" i="64"/>
  <c r="O458" i="64" s="1"/>
  <c r="M395" i="64"/>
  <c r="M458" i="64" s="1"/>
  <c r="L395" i="64"/>
  <c r="L458" i="64" s="1"/>
  <c r="I395" i="64"/>
  <c r="I458" i="64" s="1"/>
  <c r="H395" i="64"/>
  <c r="H458" i="64" s="1"/>
  <c r="E395" i="64"/>
  <c r="E458" i="64" s="1"/>
  <c r="O394" i="64"/>
  <c r="M394" i="64"/>
  <c r="K394" i="64"/>
  <c r="G394" i="64"/>
  <c r="Q392" i="64"/>
  <c r="Q455" i="64" s="1"/>
  <c r="O392" i="64"/>
  <c r="O455" i="64" s="1"/>
  <c r="N392" i="64"/>
  <c r="N455" i="64" s="1"/>
  <c r="M392" i="64"/>
  <c r="M455" i="64" s="1"/>
  <c r="K392" i="64"/>
  <c r="K455" i="64" s="1"/>
  <c r="I392" i="64"/>
  <c r="I455" i="64" s="1"/>
  <c r="G392" i="64"/>
  <c r="G455" i="64" s="1"/>
  <c r="E392" i="64"/>
  <c r="E455" i="64" s="1"/>
  <c r="Q391" i="64"/>
  <c r="Q454" i="64" s="1"/>
  <c r="O391" i="64"/>
  <c r="O454" i="64" s="1"/>
  <c r="L14" i="60"/>
  <c r="K391" i="64"/>
  <c r="K454" i="64" s="1"/>
  <c r="I391" i="64"/>
  <c r="I454" i="64" s="1"/>
  <c r="G14" i="60"/>
  <c r="E391" i="64"/>
  <c r="E454" i="64" s="1"/>
  <c r="Q13" i="60"/>
  <c r="O390" i="64"/>
  <c r="M390" i="64"/>
  <c r="K390" i="64"/>
  <c r="J13" i="60"/>
  <c r="I390" i="64"/>
  <c r="G390" i="64"/>
  <c r="E390" i="64"/>
  <c r="Q388" i="64"/>
  <c r="Q451" i="64" s="1"/>
  <c r="O388" i="64"/>
  <c r="O451" i="64" s="1"/>
  <c r="K388" i="64"/>
  <c r="K451" i="64" s="1"/>
  <c r="I388" i="64"/>
  <c r="I451" i="64" s="1"/>
  <c r="G388" i="64"/>
  <c r="Q387" i="64"/>
  <c r="M387" i="64"/>
  <c r="K387" i="64"/>
  <c r="I387" i="64"/>
  <c r="E387" i="64"/>
  <c r="P385" i="64"/>
  <c r="L385" i="64"/>
  <c r="K385" i="64"/>
  <c r="H385" i="64"/>
  <c r="G385" i="64"/>
  <c r="E8" i="60"/>
  <c r="D385" i="64"/>
  <c r="Q383" i="64"/>
  <c r="Q446" i="64" s="1"/>
  <c r="P383" i="64"/>
  <c r="P446" i="64" s="1"/>
  <c r="O383" i="64"/>
  <c r="O446" i="64" s="1"/>
  <c r="M383" i="64"/>
  <c r="M446" i="64" s="1"/>
  <c r="L383" i="64"/>
  <c r="L446" i="64" s="1"/>
  <c r="K383" i="64"/>
  <c r="K446" i="64" s="1"/>
  <c r="I383" i="64"/>
  <c r="I446" i="64" s="1"/>
  <c r="H383" i="64"/>
  <c r="H446" i="64" s="1"/>
  <c r="G383" i="64"/>
  <c r="G446" i="64" s="1"/>
  <c r="E383" i="64"/>
  <c r="E446" i="64" s="1"/>
  <c r="D383" i="64"/>
  <c r="D446" i="64" s="1"/>
  <c r="N382" i="64"/>
  <c r="M382" i="64"/>
  <c r="J382" i="64"/>
  <c r="F382" i="64"/>
  <c r="E382" i="64"/>
  <c r="C344" i="72"/>
  <c r="C173" i="60"/>
  <c r="C337" i="72"/>
  <c r="C331" i="72"/>
  <c r="C345" i="71"/>
  <c r="C399" i="71" s="1"/>
  <c r="C341" i="71"/>
  <c r="C339" i="71"/>
  <c r="C393" i="71" s="1"/>
  <c r="C335" i="71"/>
  <c r="C333" i="71"/>
  <c r="C144" i="57"/>
  <c r="C140" i="60"/>
  <c r="C351" i="70"/>
  <c r="C127" i="60"/>
  <c r="C344" i="70"/>
  <c r="C119" i="60"/>
  <c r="C353" i="69"/>
  <c r="C410" i="69" s="1"/>
  <c r="C349" i="69"/>
  <c r="C344" i="69"/>
  <c r="C447" i="68"/>
  <c r="C519" i="68" s="1"/>
  <c r="C443" i="68"/>
  <c r="C515" i="68" s="1"/>
  <c r="C440" i="68"/>
  <c r="C512" i="68" s="1"/>
  <c r="C436" i="68"/>
  <c r="C508" i="68" s="1"/>
  <c r="C435" i="68"/>
  <c r="C507" i="68" s="1"/>
  <c r="C432" i="68"/>
  <c r="C85" i="57"/>
  <c r="C428" i="68"/>
  <c r="C500" i="68" s="1"/>
  <c r="C79" i="60"/>
  <c r="C356" i="67"/>
  <c r="C413" i="67" s="1"/>
  <c r="C353" i="67"/>
  <c r="C410" i="67" s="1"/>
  <c r="C352" i="67"/>
  <c r="C409" i="67" s="1"/>
  <c r="C344" i="67"/>
  <c r="C356" i="66"/>
  <c r="C413" i="66" s="1"/>
  <c r="C53" i="60"/>
  <c r="C351" i="66"/>
  <c r="C48" i="60"/>
  <c r="C359" i="65"/>
  <c r="C416" i="65" s="1"/>
  <c r="C355" i="65"/>
  <c r="C353" i="65"/>
  <c r="C410" i="65" s="1"/>
  <c r="C351" i="65"/>
  <c r="C347" i="65"/>
  <c r="C345" i="65"/>
  <c r="C402" i="65" s="1"/>
  <c r="C398" i="64"/>
  <c r="C394" i="64"/>
  <c r="C392" i="64"/>
  <c r="C455" i="64" s="1"/>
  <c r="C390" i="64"/>
  <c r="C388" i="64"/>
  <c r="C8" i="60"/>
  <c r="C383" i="64"/>
  <c r="C446" i="64" s="1"/>
  <c r="Q309" i="72"/>
  <c r="M309" i="72"/>
  <c r="I309" i="72"/>
  <c r="E309" i="72"/>
  <c r="Q176" i="59"/>
  <c r="O308" i="72"/>
  <c r="K308" i="72"/>
  <c r="G308" i="72"/>
  <c r="Q306" i="72"/>
  <c r="P306" i="72"/>
  <c r="I306" i="72"/>
  <c r="Q303" i="72"/>
  <c r="O303" i="72"/>
  <c r="M303" i="72"/>
  <c r="K303" i="72"/>
  <c r="I303" i="72"/>
  <c r="G303" i="72"/>
  <c r="E303" i="72"/>
  <c r="Q302" i="72"/>
  <c r="P302" i="72"/>
  <c r="O302" i="72"/>
  <c r="M302" i="72"/>
  <c r="K302" i="72"/>
  <c r="I302" i="72"/>
  <c r="G302" i="72"/>
  <c r="E302" i="72"/>
  <c r="Q301" i="72"/>
  <c r="M301" i="72"/>
  <c r="I301" i="72"/>
  <c r="E301" i="72"/>
  <c r="Q299" i="72"/>
  <c r="O167" i="59"/>
  <c r="M299" i="72"/>
  <c r="J167" i="59"/>
  <c r="I299" i="72"/>
  <c r="G167" i="59"/>
  <c r="F167" i="59"/>
  <c r="E299" i="72"/>
  <c r="P164" i="55"/>
  <c r="M164" i="55"/>
  <c r="L164" i="55"/>
  <c r="H164" i="55"/>
  <c r="E164" i="55"/>
  <c r="D164" i="55"/>
  <c r="Q295" i="72"/>
  <c r="M295" i="72"/>
  <c r="I295" i="72"/>
  <c r="E295" i="72"/>
  <c r="D295" i="72"/>
  <c r="Q309" i="71"/>
  <c r="P309" i="71"/>
  <c r="O309" i="71"/>
  <c r="M309" i="71"/>
  <c r="K309" i="71"/>
  <c r="I309" i="71"/>
  <c r="H309" i="71"/>
  <c r="G309" i="71"/>
  <c r="E309" i="71"/>
  <c r="Q308" i="71"/>
  <c r="O158" i="59"/>
  <c r="N158" i="59"/>
  <c r="M308" i="71"/>
  <c r="I308" i="71"/>
  <c r="G158" i="59"/>
  <c r="E308" i="71"/>
  <c r="Q306" i="71"/>
  <c r="M306" i="71"/>
  <c r="K306" i="71"/>
  <c r="I306" i="71"/>
  <c r="F306" i="71"/>
  <c r="E306" i="71"/>
  <c r="O305" i="71"/>
  <c r="K305" i="71"/>
  <c r="G305" i="71"/>
  <c r="Q303" i="71"/>
  <c r="P303" i="71"/>
  <c r="O303" i="71"/>
  <c r="M303" i="71"/>
  <c r="L303" i="71"/>
  <c r="K303" i="71"/>
  <c r="I303" i="71"/>
  <c r="H303" i="71"/>
  <c r="G303" i="71"/>
  <c r="E303" i="71"/>
  <c r="D303" i="71"/>
  <c r="Q302" i="71"/>
  <c r="M302" i="71"/>
  <c r="K302" i="71"/>
  <c r="I302" i="71"/>
  <c r="G152" i="59"/>
  <c r="E302" i="71"/>
  <c r="Q151" i="59"/>
  <c r="P151" i="59"/>
  <c r="O301" i="71"/>
  <c r="K301" i="71"/>
  <c r="I151" i="59"/>
  <c r="G301" i="71"/>
  <c r="E151" i="59"/>
  <c r="D151" i="59"/>
  <c r="P149" i="59"/>
  <c r="O299" i="71"/>
  <c r="M149" i="59"/>
  <c r="L149" i="59"/>
  <c r="K299" i="71"/>
  <c r="G299" i="71"/>
  <c r="E149" i="59"/>
  <c r="O297" i="71"/>
  <c r="K297" i="71"/>
  <c r="J146" i="55"/>
  <c r="G297" i="71"/>
  <c r="F146" i="55"/>
  <c r="O146" i="55"/>
  <c r="N146" i="55"/>
  <c r="O295" i="71"/>
  <c r="K295" i="71"/>
  <c r="J144" i="55"/>
  <c r="G295" i="71"/>
  <c r="F144" i="55"/>
  <c r="O144" i="55"/>
  <c r="N144" i="55"/>
  <c r="Q321" i="70"/>
  <c r="P321" i="70"/>
  <c r="M321" i="70"/>
  <c r="L321" i="70"/>
  <c r="I321" i="70"/>
  <c r="H321" i="70"/>
  <c r="E321" i="70"/>
  <c r="D321" i="70"/>
  <c r="O320" i="70"/>
  <c r="K320" i="70"/>
  <c r="G320" i="70"/>
  <c r="F140" i="59"/>
  <c r="Q318" i="70"/>
  <c r="N318" i="70"/>
  <c r="M318" i="70"/>
  <c r="J318" i="70"/>
  <c r="I318" i="70"/>
  <c r="F318" i="70"/>
  <c r="E318" i="70"/>
  <c r="P317" i="70"/>
  <c r="L317" i="70"/>
  <c r="H317" i="70"/>
  <c r="D317" i="70"/>
  <c r="Q315" i="70"/>
  <c r="P315" i="70"/>
  <c r="O315" i="70"/>
  <c r="L315" i="70"/>
  <c r="K315" i="70"/>
  <c r="H315" i="70"/>
  <c r="G315" i="70"/>
  <c r="D315" i="70"/>
  <c r="Q314" i="70"/>
  <c r="N314" i="70"/>
  <c r="J314" i="70"/>
  <c r="I314" i="70"/>
  <c r="F314" i="70"/>
  <c r="P313" i="70"/>
  <c r="L313" i="70"/>
  <c r="H313" i="70"/>
  <c r="D313" i="70"/>
  <c r="Q311" i="70"/>
  <c r="M311" i="70"/>
  <c r="I311" i="70"/>
  <c r="E311" i="70"/>
  <c r="P309" i="70"/>
  <c r="M128" i="55"/>
  <c r="L309" i="70"/>
  <c r="H309" i="70"/>
  <c r="D309" i="70"/>
  <c r="Q307" i="70"/>
  <c r="N307" i="70"/>
  <c r="M307" i="70"/>
  <c r="K307" i="70"/>
  <c r="J307" i="70"/>
  <c r="I307" i="70"/>
  <c r="F307" i="70"/>
  <c r="E307" i="70"/>
  <c r="O306" i="70"/>
  <c r="K306" i="70"/>
  <c r="G306" i="70"/>
  <c r="P321" i="69"/>
  <c r="M321" i="69"/>
  <c r="L321" i="69"/>
  <c r="K321" i="69"/>
  <c r="H321" i="69"/>
  <c r="D321" i="69"/>
  <c r="Q121" i="59"/>
  <c r="N121" i="59"/>
  <c r="M121" i="59"/>
  <c r="F121" i="59"/>
  <c r="Q318" i="69"/>
  <c r="N318" i="69"/>
  <c r="J318" i="69"/>
  <c r="I318" i="69"/>
  <c r="G318" i="69"/>
  <c r="F318" i="69"/>
  <c r="P317" i="69"/>
  <c r="L317" i="69"/>
  <c r="H317" i="69"/>
  <c r="E317" i="69"/>
  <c r="D317" i="69"/>
  <c r="Q315" i="69"/>
  <c r="P315" i="69"/>
  <c r="M315" i="69"/>
  <c r="L315" i="69"/>
  <c r="I315" i="69"/>
  <c r="H315" i="69"/>
  <c r="G315" i="69"/>
  <c r="E315" i="69"/>
  <c r="D315" i="69"/>
  <c r="O314" i="69"/>
  <c r="N314" i="69"/>
  <c r="K314" i="69"/>
  <c r="J314" i="69"/>
  <c r="G314" i="69"/>
  <c r="F314" i="69"/>
  <c r="Q313" i="69"/>
  <c r="P313" i="69"/>
  <c r="M313" i="69"/>
  <c r="L313" i="69"/>
  <c r="I313" i="69"/>
  <c r="H313" i="69"/>
  <c r="E313" i="69"/>
  <c r="D313" i="69"/>
  <c r="P112" i="59"/>
  <c r="O112" i="59"/>
  <c r="L112" i="59"/>
  <c r="K112" i="59"/>
  <c r="D112" i="59"/>
  <c r="L309" i="69"/>
  <c r="J109" i="55"/>
  <c r="G109" i="55"/>
  <c r="D309" i="69"/>
  <c r="O109" i="55"/>
  <c r="Q307" i="69"/>
  <c r="N307" i="69"/>
  <c r="M307" i="69"/>
  <c r="K307" i="69"/>
  <c r="I307" i="69"/>
  <c r="F307" i="69"/>
  <c r="E307" i="69"/>
  <c r="H306" i="69"/>
  <c r="Q399" i="68"/>
  <c r="O399" i="68"/>
  <c r="M399" i="68"/>
  <c r="K399" i="68"/>
  <c r="I399" i="68"/>
  <c r="G399" i="68"/>
  <c r="E399" i="68"/>
  <c r="Q398" i="68"/>
  <c r="O398" i="68"/>
  <c r="M398" i="68"/>
  <c r="K398" i="68"/>
  <c r="I398" i="68"/>
  <c r="G398" i="68"/>
  <c r="E398" i="68"/>
  <c r="O397" i="68"/>
  <c r="K397" i="68"/>
  <c r="G397" i="68"/>
  <c r="P395" i="68"/>
  <c r="O395" i="68"/>
  <c r="L395" i="68"/>
  <c r="K395" i="68"/>
  <c r="G395" i="68"/>
  <c r="E395" i="68"/>
  <c r="D395" i="68"/>
  <c r="Q394" i="68"/>
  <c r="M394" i="68"/>
  <c r="I394" i="68"/>
  <c r="E394" i="68"/>
  <c r="Q392" i="68"/>
  <c r="P392" i="68"/>
  <c r="O392" i="68"/>
  <c r="N392" i="68"/>
  <c r="M392" i="68"/>
  <c r="L392" i="68"/>
  <c r="K392" i="68"/>
  <c r="I392" i="68"/>
  <c r="H392" i="68"/>
  <c r="G392" i="68"/>
  <c r="E392" i="68"/>
  <c r="D392" i="68"/>
  <c r="Q391" i="68"/>
  <c r="O391" i="68"/>
  <c r="N391" i="68"/>
  <c r="M391" i="68"/>
  <c r="K391" i="68"/>
  <c r="I391" i="68"/>
  <c r="G391" i="68"/>
  <c r="F391" i="68"/>
  <c r="E391" i="68"/>
  <c r="Q390" i="68"/>
  <c r="M390" i="68"/>
  <c r="L390" i="68"/>
  <c r="J390" i="68"/>
  <c r="I390" i="68"/>
  <c r="H390" i="68"/>
  <c r="E390" i="68"/>
  <c r="D390" i="68"/>
  <c r="P388" i="68"/>
  <c r="O388" i="68"/>
  <c r="N388" i="68"/>
  <c r="L388" i="68"/>
  <c r="K388" i="68"/>
  <c r="J388" i="68"/>
  <c r="H388" i="68"/>
  <c r="G388" i="68"/>
  <c r="F388" i="68"/>
  <c r="D388" i="68"/>
  <c r="Q387" i="68"/>
  <c r="P387" i="68"/>
  <c r="N387" i="68"/>
  <c r="M387" i="68"/>
  <c r="L387" i="68"/>
  <c r="J387" i="68"/>
  <c r="I387" i="68"/>
  <c r="H387" i="68"/>
  <c r="F387" i="68"/>
  <c r="E387" i="68"/>
  <c r="D387" i="68"/>
  <c r="P386" i="68"/>
  <c r="J386" i="68"/>
  <c r="H386" i="68"/>
  <c r="Q384" i="68"/>
  <c r="P384" i="68"/>
  <c r="M384" i="68"/>
  <c r="L384" i="68"/>
  <c r="I384" i="68"/>
  <c r="H384" i="68"/>
  <c r="E384" i="68"/>
  <c r="D384" i="68"/>
  <c r="J382" i="68"/>
  <c r="I382" i="68"/>
  <c r="E382" i="68"/>
  <c r="E85" i="55"/>
  <c r="P380" i="68"/>
  <c r="O380" i="68"/>
  <c r="L380" i="68"/>
  <c r="K380" i="68"/>
  <c r="J380" i="68"/>
  <c r="H380" i="68"/>
  <c r="G380" i="68"/>
  <c r="F380" i="68"/>
  <c r="D380" i="68"/>
  <c r="N379" i="68"/>
  <c r="L379" i="68"/>
  <c r="J379" i="68"/>
  <c r="F379" i="68"/>
  <c r="D379" i="68"/>
  <c r="Q321" i="67"/>
  <c r="P321" i="67"/>
  <c r="N321" i="67"/>
  <c r="M321" i="67"/>
  <c r="L321" i="67"/>
  <c r="J321" i="67"/>
  <c r="I321" i="67"/>
  <c r="H321" i="67"/>
  <c r="F321" i="67"/>
  <c r="E321" i="67"/>
  <c r="D321" i="67"/>
  <c r="P320" i="67"/>
  <c r="O320" i="67"/>
  <c r="L320" i="67"/>
  <c r="K320" i="67"/>
  <c r="H320" i="67"/>
  <c r="G320" i="67"/>
  <c r="D320" i="67"/>
  <c r="Q318" i="67"/>
  <c r="O318" i="67"/>
  <c r="N318" i="67"/>
  <c r="M318" i="67"/>
  <c r="K318" i="67"/>
  <c r="J318" i="67"/>
  <c r="I318" i="67"/>
  <c r="G318" i="67"/>
  <c r="F318" i="67"/>
  <c r="E318" i="67"/>
  <c r="Q317" i="67"/>
  <c r="M317" i="67"/>
  <c r="I317" i="67"/>
  <c r="E317" i="67"/>
  <c r="P315" i="67"/>
  <c r="O315" i="67"/>
  <c r="N315" i="67"/>
  <c r="L315" i="67"/>
  <c r="K315" i="67"/>
  <c r="J315" i="67"/>
  <c r="H315" i="67"/>
  <c r="G315" i="67"/>
  <c r="F315" i="67"/>
  <c r="D315" i="67"/>
  <c r="Q314" i="67"/>
  <c r="P314" i="67"/>
  <c r="N314" i="67"/>
  <c r="M314" i="67"/>
  <c r="L314" i="67"/>
  <c r="J314" i="67"/>
  <c r="I314" i="67"/>
  <c r="H314" i="67"/>
  <c r="F314" i="67"/>
  <c r="E314" i="67"/>
  <c r="D314" i="67"/>
  <c r="P313" i="67"/>
  <c r="L313" i="67"/>
  <c r="J313" i="67"/>
  <c r="F313" i="67"/>
  <c r="D313" i="67"/>
  <c r="Q311" i="67"/>
  <c r="P311" i="67"/>
  <c r="O311" i="67"/>
  <c r="M311" i="67"/>
  <c r="K311" i="67"/>
  <c r="I311" i="67"/>
  <c r="H311" i="67"/>
  <c r="G311" i="67"/>
  <c r="E311" i="67"/>
  <c r="N309" i="67"/>
  <c r="M66" i="55"/>
  <c r="J309" i="67"/>
  <c r="F309" i="67"/>
  <c r="D309" i="67"/>
  <c r="P307" i="67"/>
  <c r="O307" i="67"/>
  <c r="N307" i="67"/>
  <c r="L307" i="67"/>
  <c r="K307" i="67"/>
  <c r="J307" i="67"/>
  <c r="H307" i="67"/>
  <c r="G307" i="67"/>
  <c r="F307" i="67"/>
  <c r="D307" i="67"/>
  <c r="L306" i="67"/>
  <c r="J306" i="67"/>
  <c r="Q321" i="66"/>
  <c r="P321" i="66"/>
  <c r="O321" i="66"/>
  <c r="M321" i="66"/>
  <c r="L321" i="66"/>
  <c r="K321" i="66"/>
  <c r="I321" i="66"/>
  <c r="H321" i="66"/>
  <c r="G321" i="66"/>
  <c r="E321" i="66"/>
  <c r="D321" i="66"/>
  <c r="O320" i="66"/>
  <c r="K320" i="66"/>
  <c r="G320" i="66"/>
  <c r="F320" i="66"/>
  <c r="Q318" i="66"/>
  <c r="O318" i="66"/>
  <c r="N318" i="66"/>
  <c r="M318" i="66"/>
  <c r="K318" i="66"/>
  <c r="J318" i="66"/>
  <c r="I318" i="66"/>
  <c r="G318" i="66"/>
  <c r="F318" i="66"/>
  <c r="E318" i="66"/>
  <c r="Q317" i="66"/>
  <c r="P317" i="66"/>
  <c r="M317" i="66"/>
  <c r="L317" i="66"/>
  <c r="I317" i="66"/>
  <c r="H317" i="66"/>
  <c r="E317" i="66"/>
  <c r="D317" i="66"/>
  <c r="Q315" i="66"/>
  <c r="P315" i="66"/>
  <c r="N315" i="66"/>
  <c r="M315" i="66"/>
  <c r="L315" i="66"/>
  <c r="J315" i="66"/>
  <c r="I315" i="66"/>
  <c r="H315" i="66"/>
  <c r="F315" i="66"/>
  <c r="E315" i="66"/>
  <c r="D315" i="66"/>
  <c r="P314" i="66"/>
  <c r="O314" i="66"/>
  <c r="N314" i="66"/>
  <c r="L314" i="66"/>
  <c r="K314" i="66"/>
  <c r="J314" i="66"/>
  <c r="H314" i="66"/>
  <c r="G314" i="66"/>
  <c r="F314" i="66"/>
  <c r="D314" i="66"/>
  <c r="Q313" i="66"/>
  <c r="N313" i="66"/>
  <c r="M313" i="66"/>
  <c r="J313" i="66"/>
  <c r="I313" i="66"/>
  <c r="F313" i="66"/>
  <c r="E313" i="66"/>
  <c r="Q311" i="66"/>
  <c r="P311" i="66"/>
  <c r="M311" i="66"/>
  <c r="L311" i="66"/>
  <c r="I311" i="66"/>
  <c r="H311" i="66"/>
  <c r="E311" i="66"/>
  <c r="D311" i="66"/>
  <c r="Q309" i="66"/>
  <c r="P309" i="66"/>
  <c r="M309" i="66"/>
  <c r="I309" i="66"/>
  <c r="H309" i="66"/>
  <c r="E309" i="66"/>
  <c r="Q307" i="66"/>
  <c r="P307" i="66"/>
  <c r="M307" i="66"/>
  <c r="L307" i="66"/>
  <c r="J307" i="66"/>
  <c r="I307" i="66"/>
  <c r="H307" i="66"/>
  <c r="E307" i="66"/>
  <c r="D307" i="66"/>
  <c r="O306" i="66"/>
  <c r="N306" i="66"/>
  <c r="K306" i="66"/>
  <c r="J306" i="66"/>
  <c r="G306" i="66"/>
  <c r="F306" i="66"/>
  <c r="D306" i="66"/>
  <c r="P321" i="65"/>
  <c r="N321" i="65"/>
  <c r="L321" i="65"/>
  <c r="K321" i="65"/>
  <c r="J321" i="65"/>
  <c r="H321" i="65"/>
  <c r="G321" i="65"/>
  <c r="F321" i="65"/>
  <c r="D321" i="65"/>
  <c r="L320" i="65"/>
  <c r="J320" i="65"/>
  <c r="D320" i="65"/>
  <c r="Q318" i="65"/>
  <c r="P318" i="65"/>
  <c r="N318" i="65"/>
  <c r="M318" i="65"/>
  <c r="L318" i="65"/>
  <c r="I318" i="65"/>
  <c r="H318" i="65"/>
  <c r="F318" i="65"/>
  <c r="E318" i="65"/>
  <c r="D318" i="65"/>
  <c r="P317" i="65"/>
  <c r="J317" i="65"/>
  <c r="H317" i="65"/>
  <c r="Q315" i="65"/>
  <c r="P315" i="65"/>
  <c r="O315" i="65"/>
  <c r="N315" i="65"/>
  <c r="M315" i="65"/>
  <c r="L315" i="65"/>
  <c r="K315" i="65"/>
  <c r="J315" i="65"/>
  <c r="I315" i="65"/>
  <c r="H315" i="65"/>
  <c r="G315" i="65"/>
  <c r="F315" i="65"/>
  <c r="E315" i="65"/>
  <c r="D315" i="65"/>
  <c r="Q314" i="65"/>
  <c r="P314" i="65"/>
  <c r="O314" i="65"/>
  <c r="N314" i="65"/>
  <c r="M314" i="65"/>
  <c r="K314" i="65"/>
  <c r="J314" i="65"/>
  <c r="I314" i="65"/>
  <c r="G314" i="65"/>
  <c r="F314" i="65"/>
  <c r="E314" i="65"/>
  <c r="D314" i="65"/>
  <c r="Q313" i="65"/>
  <c r="N313" i="65"/>
  <c r="L313" i="65"/>
  <c r="I313" i="65"/>
  <c r="H313" i="65"/>
  <c r="E313" i="65"/>
  <c r="D313" i="65"/>
  <c r="Q311" i="65"/>
  <c r="P311" i="65"/>
  <c r="O311" i="65"/>
  <c r="M311" i="65"/>
  <c r="K311" i="65"/>
  <c r="I311" i="65"/>
  <c r="H311" i="65"/>
  <c r="G311" i="65"/>
  <c r="E311" i="65"/>
  <c r="P309" i="65"/>
  <c r="N309" i="65"/>
  <c r="M309" i="65"/>
  <c r="L309" i="65"/>
  <c r="J309" i="65"/>
  <c r="I309" i="65"/>
  <c r="H309" i="65"/>
  <c r="E309" i="65"/>
  <c r="D309" i="65"/>
  <c r="Q307" i="65"/>
  <c r="O307" i="65"/>
  <c r="N307" i="65"/>
  <c r="M307" i="65"/>
  <c r="J307" i="65"/>
  <c r="I307" i="65"/>
  <c r="G307" i="65"/>
  <c r="F307" i="65"/>
  <c r="E307" i="65"/>
  <c r="O306" i="65"/>
  <c r="L306" i="65"/>
  <c r="K306" i="65"/>
  <c r="G306" i="65"/>
  <c r="D306" i="65"/>
  <c r="Q357" i="64"/>
  <c r="P357" i="64"/>
  <c r="N357" i="64"/>
  <c r="M357" i="64"/>
  <c r="L357" i="64"/>
  <c r="J357" i="64"/>
  <c r="I357" i="64"/>
  <c r="H357" i="64"/>
  <c r="F357" i="64"/>
  <c r="E357" i="64"/>
  <c r="D357" i="64"/>
  <c r="P356" i="64"/>
  <c r="O356" i="64"/>
  <c r="N356" i="64"/>
  <c r="L356" i="64"/>
  <c r="K356" i="64"/>
  <c r="H356" i="64"/>
  <c r="G356" i="64"/>
  <c r="F356" i="64"/>
  <c r="D356" i="64"/>
  <c r="N355" i="64"/>
  <c r="M355" i="64"/>
  <c r="L355" i="64"/>
  <c r="J355" i="64"/>
  <c r="I355" i="64"/>
  <c r="F355" i="64"/>
  <c r="E355" i="64"/>
  <c r="D355" i="64"/>
  <c r="Q353" i="64"/>
  <c r="P353" i="64"/>
  <c r="N353" i="64"/>
  <c r="M353" i="64"/>
  <c r="L353" i="64"/>
  <c r="K353" i="64"/>
  <c r="J353" i="64"/>
  <c r="I353" i="64"/>
  <c r="H353" i="64"/>
  <c r="F353" i="64"/>
  <c r="E353" i="64"/>
  <c r="D353" i="64"/>
  <c r="O352" i="64"/>
  <c r="K352" i="64"/>
  <c r="J352" i="64"/>
  <c r="G352" i="64"/>
  <c r="Q350" i="64"/>
  <c r="P350" i="64"/>
  <c r="O350" i="64"/>
  <c r="N350" i="64"/>
  <c r="M350" i="64"/>
  <c r="L350" i="64"/>
  <c r="K350" i="64"/>
  <c r="J350" i="64"/>
  <c r="I350" i="64"/>
  <c r="H350" i="64"/>
  <c r="G350" i="64"/>
  <c r="F350" i="64"/>
  <c r="E350" i="64"/>
  <c r="D350" i="64"/>
  <c r="Q349" i="64"/>
  <c r="P349" i="64"/>
  <c r="N349" i="64"/>
  <c r="M349" i="64"/>
  <c r="L349" i="64"/>
  <c r="K349" i="64"/>
  <c r="J349" i="64"/>
  <c r="I349" i="64"/>
  <c r="H349" i="64"/>
  <c r="G349" i="64"/>
  <c r="F349" i="64"/>
  <c r="E349" i="64"/>
  <c r="D349" i="64"/>
  <c r="O348" i="64"/>
  <c r="K348" i="64"/>
  <c r="J348" i="64"/>
  <c r="G348" i="64"/>
  <c r="Q346" i="64"/>
  <c r="O346" i="64"/>
  <c r="N346" i="64"/>
  <c r="M346" i="64"/>
  <c r="L346" i="64"/>
  <c r="K346" i="64"/>
  <c r="J346" i="64"/>
  <c r="I346" i="64"/>
  <c r="H346" i="64"/>
  <c r="G346" i="64"/>
  <c r="F346" i="64"/>
  <c r="E346" i="64"/>
  <c r="D346" i="64"/>
  <c r="Q345" i="64"/>
  <c r="M345" i="64"/>
  <c r="I345" i="64"/>
  <c r="E345" i="64"/>
  <c r="M7" i="55"/>
  <c r="L343" i="64"/>
  <c r="H343" i="64"/>
  <c r="F343" i="64"/>
  <c r="D343" i="64"/>
  <c r="P341" i="64"/>
  <c r="O341" i="64"/>
  <c r="N341" i="64"/>
  <c r="L341" i="64"/>
  <c r="K341" i="64"/>
  <c r="J341" i="64"/>
  <c r="H341" i="64"/>
  <c r="G341" i="64"/>
  <c r="F341" i="64"/>
  <c r="D341" i="64"/>
  <c r="J340" i="64"/>
  <c r="C309" i="72"/>
  <c r="C308" i="72"/>
  <c r="C306" i="72"/>
  <c r="C303" i="72"/>
  <c r="C301" i="72"/>
  <c r="C295" i="72"/>
  <c r="C309" i="71"/>
  <c r="C306" i="71"/>
  <c r="C305" i="71"/>
  <c r="C303" i="71"/>
  <c r="C301" i="71"/>
  <c r="C299" i="71"/>
  <c r="C297" i="71"/>
  <c r="C321" i="70"/>
  <c r="C320" i="70"/>
  <c r="C318" i="70"/>
  <c r="C315" i="70"/>
  <c r="C314" i="70"/>
  <c r="C313" i="70"/>
  <c r="C306" i="70"/>
  <c r="C320" i="69"/>
  <c r="C317" i="69"/>
  <c r="C314" i="69"/>
  <c r="C113" i="55"/>
  <c r="C113" i="59" s="1"/>
  <c r="C311" i="69"/>
  <c r="C307" i="69"/>
  <c r="C306" i="69"/>
  <c r="C399" i="68"/>
  <c r="C397" i="68"/>
  <c r="C395" i="68"/>
  <c r="C394" i="68"/>
  <c r="C391" i="68"/>
  <c r="C94" i="59"/>
  <c r="C388" i="68"/>
  <c r="C386" i="68"/>
  <c r="C384" i="68"/>
  <c r="C382" i="68"/>
  <c r="C321" i="67"/>
  <c r="C320" i="67"/>
  <c r="C317" i="67"/>
  <c r="C315" i="67"/>
  <c r="C314" i="67"/>
  <c r="C311" i="67"/>
  <c r="C307" i="67"/>
  <c r="C321" i="66"/>
  <c r="C318" i="66"/>
  <c r="C315" i="66"/>
  <c r="C313" i="66"/>
  <c r="C309" i="66"/>
  <c r="C306" i="66"/>
  <c r="C318" i="65"/>
  <c r="C317" i="65"/>
  <c r="C314" i="65"/>
  <c r="C311" i="65"/>
  <c r="C307" i="65"/>
  <c r="C357" i="64"/>
  <c r="C355" i="64"/>
  <c r="C352" i="64"/>
  <c r="C348" i="64"/>
  <c r="C346" i="64"/>
  <c r="C343" i="64"/>
  <c r="C340" i="64"/>
  <c r="C146" i="55"/>
  <c r="Q291" i="72"/>
  <c r="P291" i="72"/>
  <c r="M291" i="72"/>
  <c r="L291" i="72"/>
  <c r="I291" i="72"/>
  <c r="H291" i="72"/>
  <c r="E291" i="72"/>
  <c r="D291" i="72"/>
  <c r="P176" i="58"/>
  <c r="O290" i="72"/>
  <c r="N290" i="72"/>
  <c r="N362" i="72" s="1"/>
  <c r="L176" i="58"/>
  <c r="K290" i="72"/>
  <c r="J290" i="72"/>
  <c r="H176" i="58"/>
  <c r="G290" i="72"/>
  <c r="F290" i="72"/>
  <c r="F362" i="72" s="1"/>
  <c r="D176" i="58"/>
  <c r="Q288" i="72"/>
  <c r="P288" i="72"/>
  <c r="N288" i="72"/>
  <c r="J288" i="72"/>
  <c r="F288" i="72"/>
  <c r="P287" i="72"/>
  <c r="L287" i="72"/>
  <c r="H287" i="72"/>
  <c r="D287" i="72"/>
  <c r="P285" i="72"/>
  <c r="O285" i="72"/>
  <c r="N285" i="72"/>
  <c r="L285" i="72"/>
  <c r="K285" i="72"/>
  <c r="J285" i="72"/>
  <c r="H285" i="72"/>
  <c r="G285" i="72"/>
  <c r="F285" i="72"/>
  <c r="D285" i="72"/>
  <c r="Q284" i="72"/>
  <c r="Q356" i="72" s="1"/>
  <c r="N284" i="72"/>
  <c r="N356" i="72" s="1"/>
  <c r="M284" i="72"/>
  <c r="M356" i="72" s="1"/>
  <c r="J284" i="72"/>
  <c r="J356" i="72" s="1"/>
  <c r="I284" i="72"/>
  <c r="F284" i="72"/>
  <c r="F356" i="72" s="1"/>
  <c r="E284" i="72"/>
  <c r="E356" i="72" s="1"/>
  <c r="P283" i="72"/>
  <c r="O169" i="58"/>
  <c r="N169" i="58"/>
  <c r="L283" i="72"/>
  <c r="K169" i="58"/>
  <c r="J169" i="58"/>
  <c r="H283" i="72"/>
  <c r="G169" i="58"/>
  <c r="F169" i="58"/>
  <c r="Q281" i="72"/>
  <c r="P281" i="72"/>
  <c r="N167" i="58"/>
  <c r="M281" i="72"/>
  <c r="L281" i="72"/>
  <c r="J167" i="58"/>
  <c r="I281" i="72"/>
  <c r="H281" i="72"/>
  <c r="F167" i="58"/>
  <c r="E281" i="72"/>
  <c r="D281" i="72"/>
  <c r="P279" i="72"/>
  <c r="L279" i="72"/>
  <c r="I279" i="72"/>
  <c r="H279" i="72"/>
  <c r="P277" i="72"/>
  <c r="M162" i="54"/>
  <c r="H277" i="72"/>
  <c r="E162" i="54"/>
  <c r="Q291" i="71"/>
  <c r="P291" i="71"/>
  <c r="N291" i="71"/>
  <c r="M291" i="71"/>
  <c r="L291" i="71"/>
  <c r="J291" i="71"/>
  <c r="I291" i="71"/>
  <c r="H291" i="71"/>
  <c r="F291" i="71"/>
  <c r="E291" i="71"/>
  <c r="D291" i="71"/>
  <c r="P290" i="71"/>
  <c r="P362" i="71" s="1"/>
  <c r="O158" i="58"/>
  <c r="N158" i="58"/>
  <c r="K158" i="58"/>
  <c r="J158" i="58"/>
  <c r="H290" i="71"/>
  <c r="H362" i="71" s="1"/>
  <c r="G158" i="58"/>
  <c r="F158" i="58"/>
  <c r="D290" i="71"/>
  <c r="Q288" i="71"/>
  <c r="P288" i="71"/>
  <c r="M288" i="71"/>
  <c r="L288" i="71"/>
  <c r="J288" i="71"/>
  <c r="I288" i="71"/>
  <c r="H288" i="71"/>
  <c r="E288" i="71"/>
  <c r="D288" i="71"/>
  <c r="O287" i="71"/>
  <c r="N287" i="71"/>
  <c r="K287" i="71"/>
  <c r="J287" i="71"/>
  <c r="G287" i="71"/>
  <c r="F287" i="71"/>
  <c r="P285" i="71"/>
  <c r="O285" i="71"/>
  <c r="N285" i="71"/>
  <c r="L285" i="71"/>
  <c r="K285" i="71"/>
  <c r="J285" i="71"/>
  <c r="H285" i="71"/>
  <c r="G285" i="71"/>
  <c r="F285" i="71"/>
  <c r="D285" i="71"/>
  <c r="Q284" i="71"/>
  <c r="Q356" i="71" s="1"/>
  <c r="P284" i="71"/>
  <c r="P356" i="71" s="1"/>
  <c r="N152" i="58"/>
  <c r="M284" i="71"/>
  <c r="M356" i="71" s="1"/>
  <c r="L284" i="71"/>
  <c r="L356" i="71" s="1"/>
  <c r="I284" i="71"/>
  <c r="I356" i="71" s="1"/>
  <c r="H284" i="71"/>
  <c r="H356" i="71" s="1"/>
  <c r="F152" i="58"/>
  <c r="E284" i="71"/>
  <c r="E356" i="71" s="1"/>
  <c r="D284" i="71"/>
  <c r="D356" i="71" s="1"/>
  <c r="P151" i="58"/>
  <c r="O283" i="71"/>
  <c r="N283" i="71"/>
  <c r="L151" i="58"/>
  <c r="K283" i="71"/>
  <c r="K355" i="71" s="1"/>
  <c r="J283" i="71"/>
  <c r="H151" i="58"/>
  <c r="G283" i="71"/>
  <c r="F283" i="71"/>
  <c r="D151" i="58"/>
  <c r="P149" i="58"/>
  <c r="O281" i="71"/>
  <c r="N281" i="71"/>
  <c r="L149" i="58"/>
  <c r="K281" i="71"/>
  <c r="J281" i="71"/>
  <c r="H149" i="58"/>
  <c r="G281" i="71"/>
  <c r="F281" i="71"/>
  <c r="D149" i="58"/>
  <c r="O279" i="71"/>
  <c r="N279" i="71"/>
  <c r="K279" i="71"/>
  <c r="K278" i="71" s="1"/>
  <c r="J279" i="71"/>
  <c r="F279" i="71"/>
  <c r="O146" i="54"/>
  <c r="N146" i="54"/>
  <c r="O277" i="71"/>
  <c r="N277" i="71"/>
  <c r="K277" i="71"/>
  <c r="J277" i="71"/>
  <c r="G277" i="71"/>
  <c r="O144" i="54"/>
  <c r="N144" i="54"/>
  <c r="P302" i="70"/>
  <c r="O302" i="70"/>
  <c r="N302" i="70"/>
  <c r="L302" i="70"/>
  <c r="K302" i="70"/>
  <c r="J302" i="70"/>
  <c r="H302" i="70"/>
  <c r="G302" i="70"/>
  <c r="F302" i="70"/>
  <c r="D302" i="70"/>
  <c r="Q299" i="70"/>
  <c r="P299" i="70"/>
  <c r="N299" i="70"/>
  <c r="M299" i="70"/>
  <c r="L299" i="70"/>
  <c r="J299" i="70"/>
  <c r="I299" i="70"/>
  <c r="H299" i="70"/>
  <c r="F299" i="70"/>
  <c r="E299" i="70"/>
  <c r="D299" i="70"/>
  <c r="P298" i="70"/>
  <c r="M136" i="54"/>
  <c r="L298" i="70"/>
  <c r="H298" i="70"/>
  <c r="D298" i="70"/>
  <c r="Q296" i="70"/>
  <c r="P296" i="70"/>
  <c r="N296" i="70"/>
  <c r="M296" i="70"/>
  <c r="L296" i="70"/>
  <c r="J296" i="70"/>
  <c r="I296" i="70"/>
  <c r="H296" i="70"/>
  <c r="F296" i="70"/>
  <c r="E296" i="70"/>
  <c r="D296" i="70"/>
  <c r="P295" i="70"/>
  <c r="O295" i="70"/>
  <c r="N295" i="70"/>
  <c r="K295" i="70"/>
  <c r="J295" i="70"/>
  <c r="H295" i="70"/>
  <c r="G295" i="70"/>
  <c r="F295" i="70"/>
  <c r="Q294" i="70"/>
  <c r="M294" i="70"/>
  <c r="L294" i="70"/>
  <c r="I294" i="70"/>
  <c r="H294" i="70"/>
  <c r="E294" i="70"/>
  <c r="D294" i="70"/>
  <c r="P292" i="70"/>
  <c r="O292" i="70"/>
  <c r="N292" i="70"/>
  <c r="L292" i="70"/>
  <c r="K292" i="70"/>
  <c r="J292" i="70"/>
  <c r="H292" i="70"/>
  <c r="G292" i="70"/>
  <c r="F292" i="70"/>
  <c r="D292" i="70"/>
  <c r="P290" i="70"/>
  <c r="M290" i="70"/>
  <c r="L290" i="70"/>
  <c r="H290" i="70"/>
  <c r="E290" i="70"/>
  <c r="D290" i="70"/>
  <c r="P288" i="70"/>
  <c r="N288" i="70"/>
  <c r="L288" i="70"/>
  <c r="K288" i="70"/>
  <c r="J288" i="70"/>
  <c r="H288" i="70"/>
  <c r="G288" i="70"/>
  <c r="F288" i="70"/>
  <c r="D288" i="70"/>
  <c r="N287" i="70"/>
  <c r="J287" i="70"/>
  <c r="Q302" i="69"/>
  <c r="P302" i="69"/>
  <c r="M302" i="69"/>
  <c r="L302" i="69"/>
  <c r="J302" i="69"/>
  <c r="I302" i="69"/>
  <c r="H302" i="69"/>
  <c r="E302" i="69"/>
  <c r="D302" i="69"/>
  <c r="P121" i="58"/>
  <c r="O301" i="69"/>
  <c r="L121" i="58"/>
  <c r="K301" i="69"/>
  <c r="H121" i="58"/>
  <c r="G301" i="69"/>
  <c r="D121" i="58"/>
  <c r="P299" i="69"/>
  <c r="O299" i="69"/>
  <c r="N299" i="69"/>
  <c r="K299" i="69"/>
  <c r="J299" i="69"/>
  <c r="H299" i="69"/>
  <c r="G299" i="69"/>
  <c r="F299" i="69"/>
  <c r="Q298" i="69"/>
  <c r="P298" i="69"/>
  <c r="M298" i="69"/>
  <c r="L298" i="69"/>
  <c r="I298" i="69"/>
  <c r="H298" i="69"/>
  <c r="E298" i="69"/>
  <c r="D298" i="69"/>
  <c r="P296" i="69"/>
  <c r="O296" i="69"/>
  <c r="N296" i="69"/>
  <c r="L296" i="69"/>
  <c r="K296" i="69"/>
  <c r="J296" i="69"/>
  <c r="H296" i="69"/>
  <c r="G296" i="69"/>
  <c r="F296" i="69"/>
  <c r="D296" i="69"/>
  <c r="Q295" i="69"/>
  <c r="Q371" i="69" s="1"/>
  <c r="P295" i="69"/>
  <c r="P371" i="69" s="1"/>
  <c r="M295" i="69"/>
  <c r="M371" i="69" s="1"/>
  <c r="L295" i="69"/>
  <c r="L371" i="69" s="1"/>
  <c r="I295" i="69"/>
  <c r="I371" i="69" s="1"/>
  <c r="H295" i="69"/>
  <c r="H371" i="69" s="1"/>
  <c r="E295" i="69"/>
  <c r="E371" i="69" s="1"/>
  <c r="D295" i="69"/>
  <c r="D371" i="69" s="1"/>
  <c r="Q292" i="69"/>
  <c r="N112" i="58"/>
  <c r="M292" i="69"/>
  <c r="J112" i="58"/>
  <c r="I292" i="69"/>
  <c r="F112" i="58"/>
  <c r="E292" i="69"/>
  <c r="O290" i="69"/>
  <c r="N290" i="69"/>
  <c r="J290" i="69"/>
  <c r="G290" i="69"/>
  <c r="F290" i="69"/>
  <c r="O109" i="54"/>
  <c r="N109" i="54"/>
  <c r="P288" i="69"/>
  <c r="O288" i="69"/>
  <c r="N288" i="69"/>
  <c r="L288" i="69"/>
  <c r="K288" i="69"/>
  <c r="J288" i="69"/>
  <c r="H288" i="69"/>
  <c r="G288" i="69"/>
  <c r="F288" i="69"/>
  <c r="D288" i="69"/>
  <c r="Q287" i="69"/>
  <c r="M287" i="69"/>
  <c r="L287" i="69"/>
  <c r="I287" i="69"/>
  <c r="E287" i="69"/>
  <c r="D287" i="69"/>
  <c r="P375" i="68"/>
  <c r="O375" i="68"/>
  <c r="N375" i="68"/>
  <c r="L375" i="68"/>
  <c r="K375" i="68"/>
  <c r="J375" i="68"/>
  <c r="H375" i="68"/>
  <c r="G375" i="68"/>
  <c r="F375" i="68"/>
  <c r="D375" i="68"/>
  <c r="Q374" i="68"/>
  <c r="Q470" i="68" s="1"/>
  <c r="P374" i="68"/>
  <c r="P470" i="68" s="1"/>
  <c r="N102" i="58"/>
  <c r="M374" i="68"/>
  <c r="M470" i="68" s="1"/>
  <c r="L374" i="68"/>
  <c r="L470" i="68" s="1"/>
  <c r="J102" i="58"/>
  <c r="I374" i="68"/>
  <c r="I470" i="68" s="1"/>
  <c r="H374" i="68"/>
  <c r="H470" i="68" s="1"/>
  <c r="F102" i="58"/>
  <c r="E374" i="68"/>
  <c r="E470" i="68" s="1"/>
  <c r="D374" i="68"/>
  <c r="D470" i="68" s="1"/>
  <c r="O373" i="68"/>
  <c r="N373" i="68"/>
  <c r="K373" i="68"/>
  <c r="J373" i="68"/>
  <c r="G373" i="68"/>
  <c r="F373" i="68"/>
  <c r="Q371" i="68"/>
  <c r="P371" i="68"/>
  <c r="N371" i="68"/>
  <c r="J371" i="68"/>
  <c r="F371" i="68"/>
  <c r="P370" i="68"/>
  <c r="L370" i="68"/>
  <c r="H370" i="68"/>
  <c r="D370" i="68"/>
  <c r="P368" i="68"/>
  <c r="O368" i="68"/>
  <c r="N368" i="68"/>
  <c r="L368" i="68"/>
  <c r="K368" i="68"/>
  <c r="J368" i="68"/>
  <c r="H368" i="68"/>
  <c r="G368" i="68"/>
  <c r="F368" i="68"/>
  <c r="D368" i="68"/>
  <c r="Q367" i="68"/>
  <c r="P367" i="68"/>
  <c r="N367" i="68"/>
  <c r="M367" i="68"/>
  <c r="M463" i="68" s="1"/>
  <c r="J367" i="68"/>
  <c r="J463" i="68" s="1"/>
  <c r="I367" i="68"/>
  <c r="H367" i="68"/>
  <c r="F367" i="68"/>
  <c r="F463" i="68" s="1"/>
  <c r="E367" i="68"/>
  <c r="E463" i="68" s="1"/>
  <c r="P366" i="68"/>
  <c r="L366" i="68"/>
  <c r="K94" i="58"/>
  <c r="J94" i="58"/>
  <c r="H366" i="68"/>
  <c r="G94" i="58"/>
  <c r="F94" i="58"/>
  <c r="D366" i="68"/>
  <c r="Q364" i="68"/>
  <c r="P364" i="68"/>
  <c r="M364" i="68"/>
  <c r="M460" i="68" s="1"/>
  <c r="L364" i="68"/>
  <c r="L460" i="68" s="1"/>
  <c r="J364" i="68"/>
  <c r="I364" i="68"/>
  <c r="H364" i="68"/>
  <c r="F364" i="68"/>
  <c r="E364" i="68"/>
  <c r="E460" i="68" s="1"/>
  <c r="D364" i="68"/>
  <c r="D460" i="68" s="1"/>
  <c r="P363" i="68"/>
  <c r="O363" i="68"/>
  <c r="N363" i="68"/>
  <c r="K363" i="68"/>
  <c r="J363" i="68"/>
  <c r="G363" i="68"/>
  <c r="F363" i="68"/>
  <c r="Q362" i="68"/>
  <c r="P362" i="68"/>
  <c r="M362" i="68"/>
  <c r="L362" i="68"/>
  <c r="I362" i="68"/>
  <c r="H362" i="68"/>
  <c r="E362" i="68"/>
  <c r="D362" i="68"/>
  <c r="Q360" i="68"/>
  <c r="P360" i="68"/>
  <c r="N360" i="68"/>
  <c r="M360" i="68"/>
  <c r="L360" i="68"/>
  <c r="J360" i="68"/>
  <c r="I360" i="68"/>
  <c r="H360" i="68"/>
  <c r="F360" i="68"/>
  <c r="E360" i="68"/>
  <c r="D360" i="68"/>
  <c r="Q358" i="68"/>
  <c r="P358" i="68"/>
  <c r="M358" i="68"/>
  <c r="L358" i="68"/>
  <c r="I358" i="68"/>
  <c r="H358" i="68"/>
  <c r="E358" i="68"/>
  <c r="D358" i="68"/>
  <c r="P356" i="68"/>
  <c r="O356" i="68"/>
  <c r="N356" i="68"/>
  <c r="L356" i="68"/>
  <c r="K356" i="68"/>
  <c r="J356" i="68"/>
  <c r="H356" i="68"/>
  <c r="G356" i="68"/>
  <c r="F356" i="68"/>
  <c r="D356" i="68"/>
  <c r="N355" i="68"/>
  <c r="J355" i="68"/>
  <c r="F355" i="68"/>
  <c r="P302" i="67"/>
  <c r="L302" i="67"/>
  <c r="H302" i="67"/>
  <c r="D302" i="67"/>
  <c r="N301" i="67"/>
  <c r="J301" i="67"/>
  <c r="F301" i="67"/>
  <c r="P299" i="67"/>
  <c r="O299" i="67"/>
  <c r="N299" i="67"/>
  <c r="K299" i="67"/>
  <c r="J299" i="67"/>
  <c r="G299" i="67"/>
  <c r="F299" i="67"/>
  <c r="P298" i="67"/>
  <c r="M298" i="67"/>
  <c r="L298" i="67"/>
  <c r="I298" i="67"/>
  <c r="H298" i="67"/>
  <c r="E298" i="67"/>
  <c r="D298" i="67"/>
  <c r="Q296" i="67"/>
  <c r="P296" i="67"/>
  <c r="N296" i="67"/>
  <c r="M296" i="67"/>
  <c r="L296" i="67"/>
  <c r="J296" i="67"/>
  <c r="I296" i="67"/>
  <c r="H296" i="67"/>
  <c r="F296" i="67"/>
  <c r="E296" i="67"/>
  <c r="D296" i="67"/>
  <c r="P295" i="67"/>
  <c r="O295" i="67"/>
  <c r="N295" i="67"/>
  <c r="L295" i="67"/>
  <c r="K295" i="67"/>
  <c r="J295" i="67"/>
  <c r="H295" i="67"/>
  <c r="G295" i="67"/>
  <c r="F295" i="67"/>
  <c r="D295" i="67"/>
  <c r="Q294" i="67"/>
  <c r="P294" i="67"/>
  <c r="M294" i="67"/>
  <c r="L294" i="67"/>
  <c r="I294" i="67"/>
  <c r="H294" i="67"/>
  <c r="E294" i="67"/>
  <c r="D294" i="67"/>
  <c r="P292" i="67"/>
  <c r="L292" i="67"/>
  <c r="H292" i="67"/>
  <c r="D292" i="67"/>
  <c r="O290" i="67"/>
  <c r="N290" i="67"/>
  <c r="K290" i="67"/>
  <c r="J290" i="67"/>
  <c r="G290" i="67"/>
  <c r="F290" i="67"/>
  <c r="O66" i="54"/>
  <c r="N66" i="54"/>
  <c r="P288" i="67"/>
  <c r="O288" i="67"/>
  <c r="N288" i="67"/>
  <c r="K288" i="67"/>
  <c r="J288" i="67"/>
  <c r="H288" i="67"/>
  <c r="G288" i="67"/>
  <c r="F288" i="67"/>
  <c r="Q287" i="67"/>
  <c r="P287" i="67"/>
  <c r="M287" i="67"/>
  <c r="L287" i="67"/>
  <c r="I287" i="67"/>
  <c r="H287" i="67"/>
  <c r="E287" i="67"/>
  <c r="D287" i="67"/>
  <c r="P302" i="66"/>
  <c r="O302" i="66"/>
  <c r="N302" i="66"/>
  <c r="L302" i="66"/>
  <c r="K302" i="66"/>
  <c r="J302" i="66"/>
  <c r="H302" i="66"/>
  <c r="G302" i="66"/>
  <c r="F302" i="66"/>
  <c r="D302" i="66"/>
  <c r="Q301" i="66"/>
  <c r="P301" i="66"/>
  <c r="N59" i="58"/>
  <c r="M301" i="66"/>
  <c r="L301" i="66"/>
  <c r="J59" i="58"/>
  <c r="I301" i="66"/>
  <c r="H301" i="66"/>
  <c r="E301" i="66"/>
  <c r="D301" i="66"/>
  <c r="P299" i="66"/>
  <c r="L299" i="66"/>
  <c r="K299" i="66"/>
  <c r="J299" i="66"/>
  <c r="H299" i="66"/>
  <c r="D299" i="66"/>
  <c r="N298" i="66"/>
  <c r="J298" i="66"/>
  <c r="F298" i="66"/>
  <c r="Q296" i="66"/>
  <c r="P296" i="66"/>
  <c r="N296" i="66"/>
  <c r="M296" i="66"/>
  <c r="L296" i="66"/>
  <c r="J296" i="66"/>
  <c r="I296" i="66"/>
  <c r="H296" i="66"/>
  <c r="F296" i="66"/>
  <c r="E296" i="66"/>
  <c r="D296" i="66"/>
  <c r="P295" i="66"/>
  <c r="L295" i="66"/>
  <c r="K295" i="66"/>
  <c r="J295" i="66"/>
  <c r="H295" i="66"/>
  <c r="D295" i="66"/>
  <c r="N294" i="66"/>
  <c r="J294" i="66"/>
  <c r="F294" i="66"/>
  <c r="N292" i="66"/>
  <c r="J292" i="66"/>
  <c r="F292" i="66"/>
  <c r="N290" i="66"/>
  <c r="J290" i="66"/>
  <c r="F290" i="66"/>
  <c r="O47" i="54"/>
  <c r="N47" i="54"/>
  <c r="Q288" i="66"/>
  <c r="P288" i="66"/>
  <c r="N288" i="66"/>
  <c r="J288" i="66"/>
  <c r="I288" i="66"/>
  <c r="H288" i="66"/>
  <c r="F288" i="66"/>
  <c r="P287" i="66"/>
  <c r="L287" i="66"/>
  <c r="H287" i="66"/>
  <c r="D287" i="66"/>
  <c r="Q302" i="65"/>
  <c r="P302" i="65"/>
  <c r="N302" i="65"/>
  <c r="M302" i="65"/>
  <c r="L302" i="65"/>
  <c r="J302" i="65"/>
  <c r="I302" i="65"/>
  <c r="H302" i="65"/>
  <c r="F302" i="65"/>
  <c r="E302" i="65"/>
  <c r="D302" i="65"/>
  <c r="P301" i="65"/>
  <c r="L301" i="65"/>
  <c r="H301" i="65"/>
  <c r="D301" i="65"/>
  <c r="Q299" i="65"/>
  <c r="P299" i="65"/>
  <c r="M299" i="65"/>
  <c r="L299" i="65"/>
  <c r="J299" i="65"/>
  <c r="I299" i="65"/>
  <c r="H299" i="65"/>
  <c r="E299" i="65"/>
  <c r="D299" i="65"/>
  <c r="O298" i="65"/>
  <c r="N298" i="65"/>
  <c r="K298" i="65"/>
  <c r="J298" i="65"/>
  <c r="G298" i="65"/>
  <c r="F298" i="65"/>
  <c r="P296" i="65"/>
  <c r="O296" i="65"/>
  <c r="N296" i="65"/>
  <c r="L296" i="65"/>
  <c r="K296" i="65"/>
  <c r="J296" i="65"/>
  <c r="H296" i="65"/>
  <c r="G296" i="65"/>
  <c r="F296" i="65"/>
  <c r="D296" i="65"/>
  <c r="Q295" i="65"/>
  <c r="P295" i="65"/>
  <c r="M295" i="65"/>
  <c r="L295" i="65"/>
  <c r="J295" i="65"/>
  <c r="I295" i="65"/>
  <c r="H295" i="65"/>
  <c r="E295" i="65"/>
  <c r="D295" i="65"/>
  <c r="O294" i="65"/>
  <c r="N294" i="65"/>
  <c r="K294" i="65"/>
  <c r="J294" i="65"/>
  <c r="G294" i="65"/>
  <c r="F294" i="65"/>
  <c r="O292" i="65"/>
  <c r="N292" i="65"/>
  <c r="K292" i="65"/>
  <c r="J292" i="65"/>
  <c r="G292" i="65"/>
  <c r="F292" i="65"/>
  <c r="O290" i="65"/>
  <c r="N290" i="65"/>
  <c r="K290" i="65"/>
  <c r="J290" i="65"/>
  <c r="G290" i="65"/>
  <c r="F290" i="65"/>
  <c r="O28" i="54"/>
  <c r="N28" i="54"/>
  <c r="P288" i="65"/>
  <c r="O288" i="65"/>
  <c r="N288" i="65"/>
  <c r="K288" i="65"/>
  <c r="J288" i="65"/>
  <c r="G288" i="65"/>
  <c r="F288" i="65"/>
  <c r="P287" i="65"/>
  <c r="M287" i="65"/>
  <c r="L287" i="65"/>
  <c r="J287" i="65"/>
  <c r="I287" i="65"/>
  <c r="H287" i="65"/>
  <c r="E287" i="65"/>
  <c r="D287" i="65"/>
  <c r="P336" i="64"/>
  <c r="O336" i="64"/>
  <c r="N336" i="64"/>
  <c r="L336" i="64"/>
  <c r="K336" i="64"/>
  <c r="J336" i="64"/>
  <c r="H336" i="64"/>
  <c r="G336" i="64"/>
  <c r="F336" i="64"/>
  <c r="D336" i="64"/>
  <c r="Q335" i="64"/>
  <c r="Q419" i="64" s="1"/>
  <c r="P335" i="64"/>
  <c r="N335" i="64"/>
  <c r="M335" i="64"/>
  <c r="J335" i="64"/>
  <c r="J419" i="64" s="1"/>
  <c r="I335" i="64"/>
  <c r="I419" i="64" s="1"/>
  <c r="H335" i="64"/>
  <c r="F335" i="64"/>
  <c r="E335" i="64"/>
  <c r="D335" i="64"/>
  <c r="O334" i="64"/>
  <c r="N334" i="64"/>
  <c r="L334" i="64"/>
  <c r="K334" i="64"/>
  <c r="J334" i="64"/>
  <c r="H334" i="64"/>
  <c r="G334" i="64"/>
  <c r="D334" i="64"/>
  <c r="Q332" i="64"/>
  <c r="P332" i="64"/>
  <c r="N332" i="64"/>
  <c r="L332" i="64"/>
  <c r="H332" i="64"/>
  <c r="F332" i="64"/>
  <c r="D332" i="64"/>
  <c r="L331" i="64"/>
  <c r="J331" i="64"/>
  <c r="H331" i="64"/>
  <c r="F331" i="64"/>
  <c r="Q329" i="64"/>
  <c r="P329" i="64"/>
  <c r="N329" i="64"/>
  <c r="M329" i="64"/>
  <c r="L329" i="64"/>
  <c r="J329" i="64"/>
  <c r="I329" i="64"/>
  <c r="H329" i="64"/>
  <c r="F329" i="64"/>
  <c r="E329" i="64"/>
  <c r="D329" i="64"/>
  <c r="P328" i="64"/>
  <c r="P412" i="64" s="1"/>
  <c r="O328" i="64"/>
  <c r="O412" i="64" s="1"/>
  <c r="N14" i="58"/>
  <c r="L328" i="64"/>
  <c r="K328" i="64"/>
  <c r="K412" i="64" s="1"/>
  <c r="J14" i="58"/>
  <c r="H328" i="64"/>
  <c r="G328" i="64"/>
  <c r="D328" i="64"/>
  <c r="Q327" i="64"/>
  <c r="P13" i="58"/>
  <c r="N327" i="64"/>
  <c r="M327" i="64"/>
  <c r="J327" i="64"/>
  <c r="I327" i="64"/>
  <c r="H327" i="64"/>
  <c r="F327" i="64"/>
  <c r="E327" i="64"/>
  <c r="O325" i="64"/>
  <c r="O409" i="64" s="1"/>
  <c r="N325" i="64"/>
  <c r="N409" i="64" s="1"/>
  <c r="K325" i="64"/>
  <c r="K409" i="64" s="1"/>
  <c r="H325" i="64"/>
  <c r="G325" i="64"/>
  <c r="F325" i="64"/>
  <c r="D325" i="64"/>
  <c r="Q324" i="64"/>
  <c r="P324" i="64"/>
  <c r="N324" i="64"/>
  <c r="M324" i="64"/>
  <c r="L324" i="64"/>
  <c r="J324" i="64"/>
  <c r="I324" i="64"/>
  <c r="F324" i="64"/>
  <c r="E324" i="64"/>
  <c r="P322" i="64"/>
  <c r="O322" i="64"/>
  <c r="L322" i="64"/>
  <c r="K322" i="64"/>
  <c r="G322" i="64"/>
  <c r="O7" i="54"/>
  <c r="Q320" i="64"/>
  <c r="P320" i="64"/>
  <c r="N320" i="64"/>
  <c r="M320" i="64"/>
  <c r="L320" i="64"/>
  <c r="J320" i="64"/>
  <c r="I320" i="64"/>
  <c r="F320" i="64"/>
  <c r="E320" i="64"/>
  <c r="D320" i="64"/>
  <c r="P319" i="64"/>
  <c r="N319" i="64"/>
  <c r="H319" i="64"/>
  <c r="D319" i="64"/>
  <c r="C291" i="72"/>
  <c r="C285" i="72"/>
  <c r="C284" i="72"/>
  <c r="C356" i="72" s="1"/>
  <c r="C279" i="72"/>
  <c r="C277" i="72"/>
  <c r="C288" i="71"/>
  <c r="C287" i="71"/>
  <c r="C152" i="58"/>
  <c r="C283" i="71"/>
  <c r="C355" i="71" s="1"/>
  <c r="C281" i="71"/>
  <c r="C277" i="71"/>
  <c r="C302" i="70"/>
  <c r="C296" i="70"/>
  <c r="C292" i="70"/>
  <c r="C290" i="70"/>
  <c r="C289" i="70" s="1"/>
  <c r="C288" i="70"/>
  <c r="C299" i="69"/>
  <c r="C296" i="69"/>
  <c r="C295" i="69"/>
  <c r="C371" i="69" s="1"/>
  <c r="C288" i="69"/>
  <c r="C374" i="68"/>
  <c r="C470" i="68" s="1"/>
  <c r="C373" i="68"/>
  <c r="C368" i="68"/>
  <c r="C366" i="68"/>
  <c r="C362" i="68"/>
  <c r="C360" i="68"/>
  <c r="C355" i="68"/>
  <c r="C302" i="67"/>
  <c r="C298" i="67"/>
  <c r="C296" i="67"/>
  <c r="C294" i="67"/>
  <c r="C292" i="67"/>
  <c r="C290" i="67"/>
  <c r="C302" i="66"/>
  <c r="C301" i="66"/>
  <c r="C296" i="66"/>
  <c r="C295" i="66"/>
  <c r="C292" i="66"/>
  <c r="C290" i="66"/>
  <c r="C288" i="66"/>
  <c r="C301" i="65"/>
  <c r="C299" i="65"/>
  <c r="C296" i="65"/>
  <c r="C295" i="65"/>
  <c r="C288" i="65"/>
  <c r="C287" i="65"/>
  <c r="C336" i="64"/>
  <c r="C334" i="64"/>
  <c r="C332" i="64"/>
  <c r="C329" i="64"/>
  <c r="C328" i="64"/>
  <c r="C412" i="64" s="1"/>
  <c r="C13" i="58"/>
  <c r="C324" i="64"/>
  <c r="C322" i="64"/>
  <c r="P163" i="72"/>
  <c r="P217" i="72" s="1"/>
  <c r="N163" i="72"/>
  <c r="N217" i="72" s="1"/>
  <c r="L163" i="72"/>
  <c r="L217" i="72" s="1"/>
  <c r="J163" i="72"/>
  <c r="J217" i="72" s="1"/>
  <c r="H163" i="72"/>
  <c r="H217" i="72" s="1"/>
  <c r="F163" i="72"/>
  <c r="F217" i="72" s="1"/>
  <c r="D163" i="72"/>
  <c r="D217" i="72" s="1"/>
  <c r="O162" i="72"/>
  <c r="K162" i="72"/>
  <c r="G162" i="72"/>
  <c r="C162" i="72"/>
  <c r="O160" i="72"/>
  <c r="O214" i="72" s="1"/>
  <c r="N160" i="72"/>
  <c r="N214" i="72" s="1"/>
  <c r="K160" i="72"/>
  <c r="K214" i="72" s="1"/>
  <c r="J160" i="72"/>
  <c r="J214" i="72" s="1"/>
  <c r="G160" i="72"/>
  <c r="G214" i="72" s="1"/>
  <c r="F160" i="72"/>
  <c r="F214" i="72" s="1"/>
  <c r="C160" i="72"/>
  <c r="C214" i="72" s="1"/>
  <c r="Q159" i="72"/>
  <c r="N173" i="50"/>
  <c r="M159" i="72"/>
  <c r="J159" i="72"/>
  <c r="I159" i="72"/>
  <c r="F173" i="50"/>
  <c r="E159" i="72"/>
  <c r="P157" i="72"/>
  <c r="P211" i="72" s="1"/>
  <c r="O157" i="72"/>
  <c r="O211" i="72" s="1"/>
  <c r="L157" i="72"/>
  <c r="L211" i="72" s="1"/>
  <c r="K157" i="72"/>
  <c r="K211" i="72" s="1"/>
  <c r="H157" i="72"/>
  <c r="H211" i="72" s="1"/>
  <c r="G157" i="72"/>
  <c r="G211" i="72" s="1"/>
  <c r="D157" i="72"/>
  <c r="D211" i="72" s="1"/>
  <c r="C157" i="72"/>
  <c r="C211" i="72" s="1"/>
  <c r="O156" i="72"/>
  <c r="O210" i="72" s="1"/>
  <c r="N156" i="72"/>
  <c r="N210" i="72" s="1"/>
  <c r="K156" i="72"/>
  <c r="K210" i="72" s="1"/>
  <c r="J156" i="72"/>
  <c r="J210" i="72" s="1"/>
  <c r="G156" i="72"/>
  <c r="G210" i="72" s="1"/>
  <c r="F156" i="72"/>
  <c r="F210" i="72" s="1"/>
  <c r="C156" i="72"/>
  <c r="C210" i="72" s="1"/>
  <c r="Q155" i="72"/>
  <c r="J155" i="72"/>
  <c r="I155" i="72"/>
  <c r="E155" i="72"/>
  <c r="P153" i="72"/>
  <c r="O153" i="72"/>
  <c r="L153" i="72"/>
  <c r="K153" i="72"/>
  <c r="G153" i="72"/>
  <c r="D153" i="72"/>
  <c r="C153" i="72"/>
  <c r="J151" i="72"/>
  <c r="H151" i="72"/>
  <c r="F151" i="72"/>
  <c r="E164" i="47"/>
  <c r="O162" i="47"/>
  <c r="N149" i="72"/>
  <c r="L162" i="47"/>
  <c r="J149" i="72"/>
  <c r="H162" i="47"/>
  <c r="G162" i="47"/>
  <c r="F149" i="72"/>
  <c r="C162" i="47"/>
  <c r="N162" i="47"/>
  <c r="Q163" i="71"/>
  <c r="Q217" i="71" s="1"/>
  <c r="O163" i="71"/>
  <c r="O217" i="71" s="1"/>
  <c r="M163" i="71"/>
  <c r="M217" i="71" s="1"/>
  <c r="K163" i="71"/>
  <c r="K217" i="71" s="1"/>
  <c r="I163" i="71"/>
  <c r="I217" i="71" s="1"/>
  <c r="G163" i="71"/>
  <c r="G217" i="71" s="1"/>
  <c r="E163" i="71"/>
  <c r="E217" i="71" s="1"/>
  <c r="C163" i="71"/>
  <c r="C217" i="71" s="1"/>
  <c r="N162" i="71"/>
  <c r="L162" i="71"/>
  <c r="J162" i="71"/>
  <c r="F162" i="71"/>
  <c r="N160" i="71"/>
  <c r="N214" i="71" s="1"/>
  <c r="J160" i="71"/>
  <c r="J214" i="71" s="1"/>
  <c r="F160" i="71"/>
  <c r="F214" i="71" s="1"/>
  <c r="N159" i="71"/>
  <c r="J159" i="71"/>
  <c r="I159" i="71"/>
  <c r="H154" i="47"/>
  <c r="H154" i="50" s="1"/>
  <c r="F159" i="71"/>
  <c r="O157" i="71"/>
  <c r="O211" i="71" s="1"/>
  <c r="N157" i="71"/>
  <c r="N211" i="71" s="1"/>
  <c r="K157" i="71"/>
  <c r="K211" i="71" s="1"/>
  <c r="J157" i="71"/>
  <c r="J211" i="71" s="1"/>
  <c r="G157" i="71"/>
  <c r="G211" i="71" s="1"/>
  <c r="F157" i="71"/>
  <c r="F211" i="71" s="1"/>
  <c r="C157" i="71"/>
  <c r="C211" i="71" s="1"/>
  <c r="Q156" i="71"/>
  <c r="Q210" i="71" s="1"/>
  <c r="N156" i="71"/>
  <c r="N210" i="71" s="1"/>
  <c r="M156" i="71"/>
  <c r="M210" i="71" s="1"/>
  <c r="J156" i="71"/>
  <c r="J210" i="71" s="1"/>
  <c r="I156" i="71"/>
  <c r="I210" i="71" s="1"/>
  <c r="F156" i="71"/>
  <c r="F210" i="71" s="1"/>
  <c r="E156" i="71"/>
  <c r="E210" i="71" s="1"/>
  <c r="Q155" i="71"/>
  <c r="P155" i="71"/>
  <c r="L155" i="71"/>
  <c r="I155" i="71"/>
  <c r="H155" i="71"/>
  <c r="D155" i="71"/>
  <c r="Q153" i="71"/>
  <c r="O153" i="71"/>
  <c r="M153" i="71"/>
  <c r="K153" i="71"/>
  <c r="I153" i="71"/>
  <c r="G153" i="71"/>
  <c r="E153" i="71"/>
  <c r="C153" i="71"/>
  <c r="Q151" i="71"/>
  <c r="O146" i="47"/>
  <c r="M151" i="71"/>
  <c r="L146" i="47"/>
  <c r="I151" i="71"/>
  <c r="H146" i="47"/>
  <c r="G146" i="47"/>
  <c r="E151" i="71"/>
  <c r="D146" i="47"/>
  <c r="C146" i="47"/>
  <c r="M146" i="47"/>
  <c r="Q149" i="71"/>
  <c r="I149" i="71"/>
  <c r="G144" i="47"/>
  <c r="E149" i="71"/>
  <c r="P167" i="70"/>
  <c r="P224" i="70" s="1"/>
  <c r="O167" i="70"/>
  <c r="O224" i="70" s="1"/>
  <c r="L167" i="70"/>
  <c r="L224" i="70" s="1"/>
  <c r="K167" i="70"/>
  <c r="K224" i="70" s="1"/>
  <c r="H167" i="70"/>
  <c r="H224" i="70" s="1"/>
  <c r="G167" i="70"/>
  <c r="G224" i="70" s="1"/>
  <c r="D167" i="70"/>
  <c r="D224" i="70" s="1"/>
  <c r="C167" i="70"/>
  <c r="C224" i="70" s="1"/>
  <c r="N166" i="70"/>
  <c r="J166" i="70"/>
  <c r="G166" i="70"/>
  <c r="F166" i="70"/>
  <c r="Q164" i="70"/>
  <c r="Q221" i="70" s="1"/>
  <c r="M164" i="70"/>
  <c r="M221" i="70" s="1"/>
  <c r="I164" i="70"/>
  <c r="I221" i="70" s="1"/>
  <c r="E164" i="70"/>
  <c r="E221" i="70" s="1"/>
  <c r="Q163" i="70"/>
  <c r="M163" i="70"/>
  <c r="I163" i="70"/>
  <c r="H137" i="50"/>
  <c r="E163" i="70"/>
  <c r="P161" i="70"/>
  <c r="P218" i="70" s="1"/>
  <c r="N161" i="70"/>
  <c r="N218" i="70" s="1"/>
  <c r="L161" i="70"/>
  <c r="L218" i="70" s="1"/>
  <c r="J161" i="70"/>
  <c r="J218" i="70" s="1"/>
  <c r="H161" i="70"/>
  <c r="H218" i="70" s="1"/>
  <c r="F161" i="70"/>
  <c r="F218" i="70" s="1"/>
  <c r="D161" i="70"/>
  <c r="D218" i="70" s="1"/>
  <c r="Q160" i="70"/>
  <c r="Q217" i="70" s="1"/>
  <c r="O160" i="70"/>
  <c r="O217" i="70" s="1"/>
  <c r="M160" i="70"/>
  <c r="M217" i="70" s="1"/>
  <c r="K160" i="70"/>
  <c r="K217" i="70" s="1"/>
  <c r="I160" i="70"/>
  <c r="I217" i="70" s="1"/>
  <c r="G160" i="70"/>
  <c r="G217" i="70" s="1"/>
  <c r="E160" i="70"/>
  <c r="E217" i="70" s="1"/>
  <c r="L159" i="70"/>
  <c r="D159" i="70"/>
  <c r="F131" i="50"/>
  <c r="P155" i="70"/>
  <c r="N128" i="47"/>
  <c r="K128" i="47"/>
  <c r="J128" i="47"/>
  <c r="H155" i="70"/>
  <c r="F128" i="47"/>
  <c r="D155" i="70"/>
  <c r="C128" i="47"/>
  <c r="N153" i="70"/>
  <c r="N210" i="70" s="1"/>
  <c r="J153" i="70"/>
  <c r="J210" i="70" s="1"/>
  <c r="F153" i="70"/>
  <c r="F210" i="70" s="1"/>
  <c r="Q152" i="70"/>
  <c r="M126" i="50"/>
  <c r="I152" i="70"/>
  <c r="K122" i="50"/>
  <c r="G122" i="50"/>
  <c r="C122" i="50"/>
  <c r="N166" i="69"/>
  <c r="J166" i="69"/>
  <c r="F166" i="69"/>
  <c r="P164" i="69"/>
  <c r="P221" i="69" s="1"/>
  <c r="L164" i="69"/>
  <c r="L221" i="69" s="1"/>
  <c r="H164" i="69"/>
  <c r="H221" i="69" s="1"/>
  <c r="O118" i="50"/>
  <c r="Q161" i="69"/>
  <c r="Q218" i="69" s="1"/>
  <c r="M161" i="69"/>
  <c r="M218" i="69" s="1"/>
  <c r="I161" i="69"/>
  <c r="I218" i="69" s="1"/>
  <c r="E161" i="69"/>
  <c r="E218" i="69" s="1"/>
  <c r="P160" i="69"/>
  <c r="P217" i="69" s="1"/>
  <c r="L160" i="69"/>
  <c r="L217" i="69" s="1"/>
  <c r="H160" i="69"/>
  <c r="H217" i="69" s="1"/>
  <c r="D160" i="69"/>
  <c r="D217" i="69" s="1"/>
  <c r="O114" i="50"/>
  <c r="K114" i="50"/>
  <c r="M112" i="50"/>
  <c r="I157" i="69"/>
  <c r="Q109" i="47"/>
  <c r="M109" i="47"/>
  <c r="I109" i="47"/>
  <c r="G155" i="69"/>
  <c r="E109" i="47"/>
  <c r="C155" i="69"/>
  <c r="P153" i="69"/>
  <c r="P210" i="69" s="1"/>
  <c r="L153" i="69"/>
  <c r="L210" i="69" s="1"/>
  <c r="H153" i="69"/>
  <c r="H210" i="69" s="1"/>
  <c r="D153" i="69"/>
  <c r="D210" i="69" s="1"/>
  <c r="O152" i="69"/>
  <c r="G152" i="69"/>
  <c r="C152" i="69"/>
  <c r="J205" i="68"/>
  <c r="J277" i="68" s="1"/>
  <c r="F103" i="50"/>
  <c r="Q204" i="68"/>
  <c r="M204" i="68"/>
  <c r="I204" i="68"/>
  <c r="E204" i="68"/>
  <c r="P203" i="68"/>
  <c r="L203" i="68"/>
  <c r="H203" i="68"/>
  <c r="D203" i="68"/>
  <c r="N201" i="68"/>
  <c r="N273" i="68" s="1"/>
  <c r="J201" i="68"/>
  <c r="J273" i="68" s="1"/>
  <c r="F99" i="50"/>
  <c r="Q200" i="68"/>
  <c r="M200" i="68"/>
  <c r="I200" i="68"/>
  <c r="E200" i="68"/>
  <c r="O198" i="68"/>
  <c r="O270" i="68" s="1"/>
  <c r="K198" i="68"/>
  <c r="K270" i="68" s="1"/>
  <c r="G198" i="68"/>
  <c r="G270" i="68" s="1"/>
  <c r="C198" i="68"/>
  <c r="C270" i="68" s="1"/>
  <c r="N197" i="68"/>
  <c r="N269" i="68" s="1"/>
  <c r="J197" i="68"/>
  <c r="J269" i="68" s="1"/>
  <c r="Q196" i="68"/>
  <c r="M196" i="68"/>
  <c r="I196" i="68"/>
  <c r="G93" i="47"/>
  <c r="E196" i="68"/>
  <c r="O194" i="68"/>
  <c r="K194" i="68"/>
  <c r="G194" i="68"/>
  <c r="C194" i="68"/>
  <c r="N193" i="68"/>
  <c r="N265" i="68" s="1"/>
  <c r="J193" i="68"/>
  <c r="J265" i="68" s="1"/>
  <c r="Q192" i="68"/>
  <c r="M192" i="68"/>
  <c r="I192" i="68"/>
  <c r="E192" i="68"/>
  <c r="O190" i="68"/>
  <c r="C190" i="68"/>
  <c r="P85" i="47"/>
  <c r="O85" i="47"/>
  <c r="M188" i="68"/>
  <c r="L85" i="47"/>
  <c r="I86" i="50"/>
  <c r="H85" i="47"/>
  <c r="E188" i="68"/>
  <c r="D85" i="47"/>
  <c r="N186" i="68"/>
  <c r="N258" i="68" s="1"/>
  <c r="J186" i="68"/>
  <c r="J258" i="68" s="1"/>
  <c r="F186" i="68"/>
  <c r="F258" i="68" s="1"/>
  <c r="Q185" i="68"/>
  <c r="M185" i="68"/>
  <c r="I185" i="68"/>
  <c r="E185" i="68"/>
  <c r="L79" i="50"/>
  <c r="H79" i="50"/>
  <c r="D79" i="50"/>
  <c r="O166" i="67"/>
  <c r="K166" i="67"/>
  <c r="G166" i="67"/>
  <c r="C166" i="67"/>
  <c r="Q76" i="50"/>
  <c r="E76" i="50"/>
  <c r="P163" i="67"/>
  <c r="L163" i="67"/>
  <c r="H163" i="67"/>
  <c r="D163" i="67"/>
  <c r="N161" i="67"/>
  <c r="N218" i="67" s="1"/>
  <c r="J161" i="67"/>
  <c r="J218" i="67" s="1"/>
  <c r="F161" i="67"/>
  <c r="F218" i="67" s="1"/>
  <c r="Q72" i="50"/>
  <c r="M72" i="50"/>
  <c r="P159" i="67"/>
  <c r="L159" i="67"/>
  <c r="H159" i="67"/>
  <c r="D159" i="67"/>
  <c r="N157" i="67"/>
  <c r="J157" i="67"/>
  <c r="F157" i="67"/>
  <c r="O66" i="47"/>
  <c r="N66" i="47"/>
  <c r="M66" i="47"/>
  <c r="I66" i="47"/>
  <c r="H67" i="50"/>
  <c r="G66" i="47"/>
  <c r="F66" i="47"/>
  <c r="E66" i="47"/>
  <c r="C66" i="47"/>
  <c r="J66" i="47"/>
  <c r="P153" i="67"/>
  <c r="P210" i="67" s="1"/>
  <c r="L153" i="67"/>
  <c r="L210" i="67" s="1"/>
  <c r="H153" i="67"/>
  <c r="H210" i="67" s="1"/>
  <c r="D153" i="67"/>
  <c r="D210" i="67" s="1"/>
  <c r="O152" i="67"/>
  <c r="K152" i="67"/>
  <c r="G152" i="67"/>
  <c r="C152" i="67"/>
  <c r="Q167" i="66"/>
  <c r="Q224" i="66" s="1"/>
  <c r="M167" i="66"/>
  <c r="M224" i="66" s="1"/>
  <c r="I167" i="66"/>
  <c r="I224" i="66" s="1"/>
  <c r="E167" i="66"/>
  <c r="E224" i="66" s="1"/>
  <c r="P166" i="66"/>
  <c r="L166" i="66"/>
  <c r="H166" i="66"/>
  <c r="D166" i="66"/>
  <c r="N164" i="66"/>
  <c r="N221" i="66" s="1"/>
  <c r="J164" i="66"/>
  <c r="J221" i="66" s="1"/>
  <c r="F164" i="66"/>
  <c r="F221" i="66" s="1"/>
  <c r="Q163" i="66"/>
  <c r="M163" i="66"/>
  <c r="I163" i="66"/>
  <c r="O54" i="50"/>
  <c r="G161" i="66"/>
  <c r="G218" i="66" s="1"/>
  <c r="C161" i="66"/>
  <c r="C218" i="66" s="1"/>
  <c r="N160" i="66"/>
  <c r="N217" i="66" s="1"/>
  <c r="J160" i="66"/>
  <c r="J217" i="66" s="1"/>
  <c r="F160" i="66"/>
  <c r="F217" i="66" s="1"/>
  <c r="O157" i="66"/>
  <c r="K157" i="66"/>
  <c r="G157" i="66"/>
  <c r="C157" i="66"/>
  <c r="Q155" i="66"/>
  <c r="P47" i="47"/>
  <c r="O47" i="47"/>
  <c r="M155" i="66"/>
  <c r="L47" i="47"/>
  <c r="K47" i="47"/>
  <c r="I155" i="66"/>
  <c r="H47" i="47"/>
  <c r="G47" i="47"/>
  <c r="E155" i="66"/>
  <c r="D47" i="47"/>
  <c r="C47" i="47"/>
  <c r="Q153" i="66"/>
  <c r="Q210" i="66" s="1"/>
  <c r="M153" i="66"/>
  <c r="M210" i="66" s="1"/>
  <c r="I153" i="66"/>
  <c r="I210" i="66" s="1"/>
  <c r="E153" i="66"/>
  <c r="E210" i="66" s="1"/>
  <c r="P152" i="66"/>
  <c r="L152" i="66"/>
  <c r="H152" i="66"/>
  <c r="D152" i="66"/>
  <c r="J167" i="65"/>
  <c r="J224" i="65" s="1"/>
  <c r="F167" i="65"/>
  <c r="F224" i="65" s="1"/>
  <c r="Q166" i="65"/>
  <c r="M166" i="65"/>
  <c r="I166" i="65"/>
  <c r="E166" i="65"/>
  <c r="O164" i="65"/>
  <c r="O221" i="65" s="1"/>
  <c r="K164" i="65"/>
  <c r="K221" i="65" s="1"/>
  <c r="G164" i="65"/>
  <c r="G221" i="65" s="1"/>
  <c r="C164" i="65"/>
  <c r="C221" i="65" s="1"/>
  <c r="N163" i="65"/>
  <c r="J163" i="65"/>
  <c r="F163" i="65"/>
  <c r="P161" i="65"/>
  <c r="P218" i="65" s="1"/>
  <c r="L161" i="65"/>
  <c r="L218" i="65" s="1"/>
  <c r="H161" i="65"/>
  <c r="H218" i="65" s="1"/>
  <c r="D161" i="65"/>
  <c r="D218" i="65" s="1"/>
  <c r="O160" i="65"/>
  <c r="O217" i="65" s="1"/>
  <c r="K160" i="65"/>
  <c r="K217" i="65" s="1"/>
  <c r="G160" i="65"/>
  <c r="G217" i="65" s="1"/>
  <c r="C160" i="65"/>
  <c r="C217" i="65" s="1"/>
  <c r="N159" i="65"/>
  <c r="J159" i="65"/>
  <c r="F159" i="65"/>
  <c r="P157" i="65"/>
  <c r="L157" i="65"/>
  <c r="H157" i="65"/>
  <c r="D157" i="65"/>
  <c r="Q28" i="47"/>
  <c r="O28" i="47"/>
  <c r="N155" i="65"/>
  <c r="J155" i="65"/>
  <c r="I28" i="47"/>
  <c r="G28" i="47"/>
  <c r="F155" i="65"/>
  <c r="P153" i="65"/>
  <c r="P210" i="65" s="1"/>
  <c r="L153" i="65"/>
  <c r="L210" i="65" s="1"/>
  <c r="H153" i="65"/>
  <c r="H210" i="65" s="1"/>
  <c r="D153" i="65"/>
  <c r="D210" i="65" s="1"/>
  <c r="O152" i="65"/>
  <c r="K152" i="65"/>
  <c r="G152" i="65"/>
  <c r="C152" i="65"/>
  <c r="P187" i="64"/>
  <c r="P250" i="64" s="1"/>
  <c r="L187" i="64"/>
  <c r="L250" i="64" s="1"/>
  <c r="H187" i="64"/>
  <c r="H250" i="64" s="1"/>
  <c r="D187" i="64"/>
  <c r="D250" i="64" s="1"/>
  <c r="O186" i="64"/>
  <c r="K186" i="64"/>
  <c r="G186" i="64"/>
  <c r="C186" i="64"/>
  <c r="N185" i="64"/>
  <c r="J185" i="64"/>
  <c r="F185" i="64"/>
  <c r="P183" i="64"/>
  <c r="P246" i="64" s="1"/>
  <c r="L183" i="64"/>
  <c r="L246" i="64" s="1"/>
  <c r="H183" i="64"/>
  <c r="H246" i="64" s="1"/>
  <c r="D183" i="64"/>
  <c r="D246" i="64" s="1"/>
  <c r="O182" i="64"/>
  <c r="K182" i="64"/>
  <c r="G182" i="64"/>
  <c r="F16" i="47"/>
  <c r="F16" i="50" s="1"/>
  <c r="C182" i="64"/>
  <c r="Q180" i="64"/>
  <c r="Q243" i="64" s="1"/>
  <c r="M180" i="64"/>
  <c r="M243" i="64" s="1"/>
  <c r="I180" i="64"/>
  <c r="I243" i="64" s="1"/>
  <c r="E180" i="64"/>
  <c r="E243" i="64" s="1"/>
  <c r="P179" i="64"/>
  <c r="P242" i="64" s="1"/>
  <c r="L179" i="64"/>
  <c r="L242" i="64" s="1"/>
  <c r="H179" i="64"/>
  <c r="H242" i="64" s="1"/>
  <c r="D179" i="64"/>
  <c r="D242" i="64" s="1"/>
  <c r="O178" i="64"/>
  <c r="K178" i="64"/>
  <c r="G178" i="64"/>
  <c r="C178" i="64"/>
  <c r="Q176" i="64"/>
  <c r="M176" i="64"/>
  <c r="I176" i="64"/>
  <c r="E176" i="64"/>
  <c r="P175" i="64"/>
  <c r="L175" i="64"/>
  <c r="H175" i="64"/>
  <c r="D175" i="64"/>
  <c r="Q7" i="47"/>
  <c r="N173" i="64"/>
  <c r="M7" i="47"/>
  <c r="J173" i="64"/>
  <c r="I7" i="47"/>
  <c r="G7" i="47"/>
  <c r="F173" i="64"/>
  <c r="E7" i="47"/>
  <c r="Q171" i="64"/>
  <c r="Q234" i="64" s="1"/>
  <c r="M171" i="64"/>
  <c r="M234" i="64" s="1"/>
  <c r="I171" i="64"/>
  <c r="I234" i="64" s="1"/>
  <c r="E171" i="64"/>
  <c r="E234" i="64" s="1"/>
  <c r="P170" i="64"/>
  <c r="L170" i="64"/>
  <c r="H170" i="64"/>
  <c r="D170" i="64"/>
  <c r="B157" i="72"/>
  <c r="B211" i="72" s="1"/>
  <c r="B153" i="72"/>
  <c r="B163" i="71"/>
  <c r="B217" i="71" s="1"/>
  <c r="B159" i="71"/>
  <c r="B155" i="71"/>
  <c r="B151" i="71"/>
  <c r="B161" i="70"/>
  <c r="B218" i="70" s="1"/>
  <c r="B157" i="70"/>
  <c r="B128" i="47"/>
  <c r="B152" i="70"/>
  <c r="B160" i="69"/>
  <c r="B217" i="69" s="1"/>
  <c r="B205" i="68"/>
  <c r="B277" i="68" s="1"/>
  <c r="B201" i="68"/>
  <c r="B273" i="68" s="1"/>
  <c r="B197" i="68"/>
  <c r="B269" i="68" s="1"/>
  <c r="B91" i="50"/>
  <c r="B85" i="47"/>
  <c r="B167" i="67"/>
  <c r="B224" i="67" s="1"/>
  <c r="B163" i="67"/>
  <c r="B155" i="67"/>
  <c r="B47" i="47"/>
  <c r="B153" i="66"/>
  <c r="B210" i="66" s="1"/>
  <c r="B161" i="65"/>
  <c r="B218" i="65" s="1"/>
  <c r="B157" i="65"/>
  <c r="B152" i="65"/>
  <c r="B180" i="64"/>
  <c r="B243" i="64" s="1"/>
  <c r="B176" i="64"/>
  <c r="B7" i="47"/>
  <c r="B171" i="64"/>
  <c r="B234" i="64" s="1"/>
  <c r="B109" i="47"/>
  <c r="B164" i="47"/>
  <c r="N127" i="72"/>
  <c r="C124" i="72"/>
  <c r="P121" i="72"/>
  <c r="L121" i="72"/>
  <c r="H121" i="72"/>
  <c r="D121" i="72"/>
  <c r="K120" i="72"/>
  <c r="C120" i="72"/>
  <c r="P117" i="72"/>
  <c r="L117" i="72"/>
  <c r="H117" i="72"/>
  <c r="D117" i="72"/>
  <c r="Q164" i="45"/>
  <c r="O164" i="45"/>
  <c r="M164" i="45"/>
  <c r="K164" i="45"/>
  <c r="I164" i="45"/>
  <c r="G164" i="45"/>
  <c r="E164" i="45"/>
  <c r="C164" i="45"/>
  <c r="Q113" i="72"/>
  <c r="O162" i="45"/>
  <c r="M113" i="72"/>
  <c r="K162" i="45"/>
  <c r="I113" i="72"/>
  <c r="G162" i="45"/>
  <c r="E113" i="72"/>
  <c r="C162" i="45"/>
  <c r="Q127" i="71"/>
  <c r="M127" i="71"/>
  <c r="I127" i="71"/>
  <c r="E127" i="71"/>
  <c r="N124" i="71"/>
  <c r="J124" i="71"/>
  <c r="F124" i="71"/>
  <c r="O121" i="71"/>
  <c r="K121" i="71"/>
  <c r="G121" i="71"/>
  <c r="C121" i="71"/>
  <c r="N120" i="71"/>
  <c r="J120" i="71"/>
  <c r="F120" i="71"/>
  <c r="O117" i="71"/>
  <c r="N117" i="71"/>
  <c r="K117" i="71"/>
  <c r="J117" i="71"/>
  <c r="G117" i="71"/>
  <c r="F117" i="71"/>
  <c r="C117" i="71"/>
  <c r="P115" i="71"/>
  <c r="N146" i="45"/>
  <c r="L115" i="71"/>
  <c r="J146" i="45"/>
  <c r="H115" i="71"/>
  <c r="F146" i="45"/>
  <c r="D115" i="71"/>
  <c r="P144" i="45"/>
  <c r="N113" i="71"/>
  <c r="L144" i="45"/>
  <c r="J113" i="71"/>
  <c r="H144" i="45"/>
  <c r="F113" i="71"/>
  <c r="D144" i="45"/>
  <c r="N144" i="45"/>
  <c r="O129" i="70"/>
  <c r="N129" i="70"/>
  <c r="K129" i="70"/>
  <c r="J129" i="70"/>
  <c r="G129" i="70"/>
  <c r="F129" i="70"/>
  <c r="C129" i="70"/>
  <c r="N128" i="70"/>
  <c r="J128" i="70"/>
  <c r="F128" i="70"/>
  <c r="P126" i="70"/>
  <c r="M126" i="70"/>
  <c r="L126" i="70"/>
  <c r="K126" i="70"/>
  <c r="H126" i="70"/>
  <c r="E126" i="70"/>
  <c r="D126" i="70"/>
  <c r="C126" i="70"/>
  <c r="O125" i="70"/>
  <c r="K125" i="70"/>
  <c r="G125" i="70"/>
  <c r="C125" i="70"/>
  <c r="Q123" i="70"/>
  <c r="P123" i="70"/>
  <c r="N123" i="70"/>
  <c r="M123" i="70"/>
  <c r="L123" i="70"/>
  <c r="J123" i="70"/>
  <c r="I123" i="70"/>
  <c r="H123" i="70"/>
  <c r="F123" i="70"/>
  <c r="E123" i="70"/>
  <c r="D123" i="70"/>
  <c r="P122" i="70"/>
  <c r="O122" i="70"/>
  <c r="L122" i="70"/>
  <c r="K122" i="70"/>
  <c r="H122" i="70"/>
  <c r="G122" i="70"/>
  <c r="D122" i="70"/>
  <c r="C122" i="70"/>
  <c r="O121" i="70"/>
  <c r="K121" i="70"/>
  <c r="G121" i="70"/>
  <c r="C121" i="70"/>
  <c r="Q119" i="70"/>
  <c r="N119" i="70"/>
  <c r="M119" i="70"/>
  <c r="J119" i="70"/>
  <c r="I119" i="70"/>
  <c r="F119" i="70"/>
  <c r="E119" i="70"/>
  <c r="Q128" i="45"/>
  <c r="O117" i="70"/>
  <c r="M128" i="45"/>
  <c r="K117" i="70"/>
  <c r="I128" i="45"/>
  <c r="G117" i="70"/>
  <c r="E128" i="45"/>
  <c r="C117" i="70"/>
  <c r="Q115" i="70"/>
  <c r="O115" i="70"/>
  <c r="M115" i="70"/>
  <c r="L115" i="70"/>
  <c r="K115" i="70"/>
  <c r="I115" i="70"/>
  <c r="G115" i="70"/>
  <c r="E115" i="70"/>
  <c r="D115" i="70"/>
  <c r="C115" i="70"/>
  <c r="P114" i="70"/>
  <c r="N114" i="70"/>
  <c r="L114" i="70"/>
  <c r="J114" i="70"/>
  <c r="H114" i="70"/>
  <c r="F114" i="70"/>
  <c r="D114" i="70"/>
  <c r="Q129" i="69"/>
  <c r="O129" i="69"/>
  <c r="N129" i="69"/>
  <c r="M129" i="69"/>
  <c r="K129" i="69"/>
  <c r="I129" i="69"/>
  <c r="G129" i="69"/>
  <c r="F129" i="69"/>
  <c r="E129" i="69"/>
  <c r="C129" i="69"/>
  <c r="N128" i="69"/>
  <c r="L128" i="69"/>
  <c r="J128" i="69"/>
  <c r="H128" i="69"/>
  <c r="F128" i="69"/>
  <c r="D128" i="69"/>
  <c r="P126" i="69"/>
  <c r="N126" i="69"/>
  <c r="L126" i="69"/>
  <c r="K126" i="69"/>
  <c r="J126" i="69"/>
  <c r="H126" i="69"/>
  <c r="F126" i="69"/>
  <c r="D126" i="69"/>
  <c r="Q125" i="69"/>
  <c r="O125" i="69"/>
  <c r="M125" i="69"/>
  <c r="K125" i="69"/>
  <c r="I125" i="69"/>
  <c r="G125" i="69"/>
  <c r="E125" i="69"/>
  <c r="C125" i="69"/>
  <c r="Q123" i="69"/>
  <c r="P123" i="69"/>
  <c r="O123" i="69"/>
  <c r="M123" i="69"/>
  <c r="L123" i="69"/>
  <c r="K123" i="69"/>
  <c r="I123" i="69"/>
  <c r="H123" i="69"/>
  <c r="G123" i="69"/>
  <c r="E123" i="69"/>
  <c r="D123" i="69"/>
  <c r="C123" i="69"/>
  <c r="O122" i="69"/>
  <c r="N122" i="69"/>
  <c r="K122" i="69"/>
  <c r="J122" i="69"/>
  <c r="G122" i="69"/>
  <c r="F122" i="69"/>
  <c r="D115" i="49"/>
  <c r="C122" i="69"/>
  <c r="Q121" i="69"/>
  <c r="N121" i="69"/>
  <c r="M121" i="69"/>
  <c r="J121" i="69"/>
  <c r="I121" i="69"/>
  <c r="F121" i="69"/>
  <c r="E121" i="69"/>
  <c r="C114" i="49"/>
  <c r="Q112" i="49"/>
  <c r="P119" i="69"/>
  <c r="O119" i="69"/>
  <c r="M119" i="69"/>
  <c r="L119" i="69"/>
  <c r="K119" i="69"/>
  <c r="I119" i="69"/>
  <c r="H119" i="69"/>
  <c r="G119" i="69"/>
  <c r="E119" i="69"/>
  <c r="D119" i="69"/>
  <c r="C119" i="69"/>
  <c r="P109" i="45"/>
  <c r="M117" i="69"/>
  <c r="J117" i="69"/>
  <c r="I117" i="69"/>
  <c r="H109" i="45"/>
  <c r="P115" i="69"/>
  <c r="O115" i="69"/>
  <c r="L115" i="69"/>
  <c r="K115" i="69"/>
  <c r="H115" i="69"/>
  <c r="G115" i="69"/>
  <c r="D115" i="69"/>
  <c r="C115" i="69"/>
  <c r="P114" i="69"/>
  <c r="O114" i="69"/>
  <c r="N114" i="69"/>
  <c r="L114" i="69"/>
  <c r="J114" i="69"/>
  <c r="H114" i="69"/>
  <c r="G114" i="69"/>
  <c r="F114" i="69"/>
  <c r="D114" i="69"/>
  <c r="Q157" i="68"/>
  <c r="P157" i="68"/>
  <c r="N157" i="68"/>
  <c r="M157" i="68"/>
  <c r="L157" i="68"/>
  <c r="J157" i="68"/>
  <c r="I157" i="68"/>
  <c r="H157" i="68"/>
  <c r="F157" i="68"/>
  <c r="E157" i="68"/>
  <c r="D157" i="68"/>
  <c r="Q156" i="68"/>
  <c r="P156" i="68"/>
  <c r="O156" i="68"/>
  <c r="M156" i="68"/>
  <c r="L156" i="68"/>
  <c r="K156" i="68"/>
  <c r="I156" i="68"/>
  <c r="H156" i="68"/>
  <c r="G156" i="68"/>
  <c r="E156" i="68"/>
  <c r="D156" i="68"/>
  <c r="C156" i="68"/>
  <c r="P155" i="68"/>
  <c r="O155" i="68"/>
  <c r="N155" i="68"/>
  <c r="L155" i="68"/>
  <c r="K155" i="68"/>
  <c r="H155" i="68"/>
  <c r="G155" i="68"/>
  <c r="F155" i="68"/>
  <c r="D155" i="68"/>
  <c r="C155" i="68"/>
  <c r="P153" i="68"/>
  <c r="N153" i="68"/>
  <c r="L153" i="68"/>
  <c r="J153" i="68"/>
  <c r="H153" i="68"/>
  <c r="F153" i="68"/>
  <c r="D153" i="68"/>
  <c r="Q152" i="68"/>
  <c r="P152" i="68"/>
  <c r="M152" i="68"/>
  <c r="L152" i="68"/>
  <c r="I152" i="68"/>
  <c r="H152" i="68"/>
  <c r="G152" i="68"/>
  <c r="E152" i="68"/>
  <c r="D152" i="68"/>
  <c r="Q150" i="68"/>
  <c r="O150" i="68"/>
  <c r="N150" i="68"/>
  <c r="M150" i="68"/>
  <c r="K150" i="68"/>
  <c r="J150" i="68"/>
  <c r="I150" i="68"/>
  <c r="G150" i="68"/>
  <c r="F150" i="68"/>
  <c r="E150" i="68"/>
  <c r="C150" i="68"/>
  <c r="P149" i="68"/>
  <c r="N149" i="68"/>
  <c r="L149" i="68"/>
  <c r="J149" i="68"/>
  <c r="H149" i="68"/>
  <c r="F149" i="68"/>
  <c r="D149" i="68"/>
  <c r="Q148" i="68"/>
  <c r="P148" i="68"/>
  <c r="O148" i="68"/>
  <c r="M148" i="68"/>
  <c r="L148" i="68"/>
  <c r="I148" i="68"/>
  <c r="H148" i="68"/>
  <c r="G148" i="68"/>
  <c r="E148" i="68"/>
  <c r="D148" i="68"/>
  <c r="Q146" i="68"/>
  <c r="O146" i="68"/>
  <c r="N146" i="68"/>
  <c r="M146" i="68"/>
  <c r="K146" i="68"/>
  <c r="J146" i="68"/>
  <c r="I146" i="68"/>
  <c r="G146" i="68"/>
  <c r="F146" i="68"/>
  <c r="E146" i="68"/>
  <c r="C146" i="68"/>
  <c r="P145" i="68"/>
  <c r="N145" i="68"/>
  <c r="L145" i="68"/>
  <c r="J145" i="68"/>
  <c r="H145" i="68"/>
  <c r="F145" i="68"/>
  <c r="D145" i="68"/>
  <c r="Q144" i="68"/>
  <c r="P144" i="68"/>
  <c r="M144" i="68"/>
  <c r="L144" i="68"/>
  <c r="I144" i="68"/>
  <c r="H144" i="68"/>
  <c r="G144" i="68"/>
  <c r="E144" i="68"/>
  <c r="D144" i="68"/>
  <c r="O142" i="68"/>
  <c r="N142" i="68"/>
  <c r="M142" i="68"/>
  <c r="K142" i="68"/>
  <c r="J142" i="68"/>
  <c r="G142" i="68"/>
  <c r="F142" i="68"/>
  <c r="C142" i="68"/>
  <c r="Q140" i="68"/>
  <c r="N85" i="45"/>
  <c r="M140" i="68"/>
  <c r="I140" i="68"/>
  <c r="F85" i="45"/>
  <c r="E140" i="68"/>
  <c r="J85" i="45"/>
  <c r="Q138" i="68"/>
  <c r="P138" i="68"/>
  <c r="O138" i="68"/>
  <c r="M138" i="68"/>
  <c r="L138" i="68"/>
  <c r="K138" i="68"/>
  <c r="I138" i="68"/>
  <c r="H138" i="68"/>
  <c r="G138" i="68"/>
  <c r="E138" i="68"/>
  <c r="D138" i="68"/>
  <c r="C138" i="68"/>
  <c r="O137" i="68"/>
  <c r="N137" i="68"/>
  <c r="J137" i="68"/>
  <c r="H137" i="68"/>
  <c r="G137" i="68"/>
  <c r="F137" i="68"/>
  <c r="D137" i="68"/>
  <c r="C137" i="68"/>
  <c r="Q129" i="67"/>
  <c r="P129" i="67"/>
  <c r="M129" i="67"/>
  <c r="L129" i="67"/>
  <c r="I129" i="67"/>
  <c r="H129" i="67"/>
  <c r="E129" i="67"/>
  <c r="D129" i="67"/>
  <c r="P128" i="67"/>
  <c r="O128" i="67"/>
  <c r="L128" i="67"/>
  <c r="K128" i="67"/>
  <c r="H128" i="67"/>
  <c r="G128" i="67"/>
  <c r="D128" i="67"/>
  <c r="C128" i="67"/>
  <c r="Q126" i="67"/>
  <c r="N126" i="67"/>
  <c r="M126" i="67"/>
  <c r="J126" i="67"/>
  <c r="I126" i="67"/>
  <c r="F126" i="67"/>
  <c r="E126" i="67"/>
  <c r="P125" i="67"/>
  <c r="N125" i="67"/>
  <c r="M125" i="67"/>
  <c r="L125" i="67"/>
  <c r="J125" i="67"/>
  <c r="H125" i="67"/>
  <c r="F125" i="67"/>
  <c r="E125" i="67"/>
  <c r="D125" i="67"/>
  <c r="P123" i="67"/>
  <c r="O123" i="67"/>
  <c r="N123" i="67"/>
  <c r="L123" i="67"/>
  <c r="K123" i="67"/>
  <c r="J123" i="67"/>
  <c r="H123" i="67"/>
  <c r="G123" i="67"/>
  <c r="F123" i="67"/>
  <c r="D123" i="67"/>
  <c r="C123" i="67"/>
  <c r="Q122" i="67"/>
  <c r="N122" i="67"/>
  <c r="M122" i="67"/>
  <c r="J122" i="67"/>
  <c r="I122" i="67"/>
  <c r="F122" i="67"/>
  <c r="E122" i="67"/>
  <c r="P121" i="67"/>
  <c r="N121" i="67"/>
  <c r="L121" i="67"/>
  <c r="J121" i="67"/>
  <c r="H121" i="67"/>
  <c r="F121" i="67"/>
  <c r="D121" i="67"/>
  <c r="N119" i="67"/>
  <c r="K119" i="67"/>
  <c r="J119" i="67"/>
  <c r="F119" i="67"/>
  <c r="C119" i="67"/>
  <c r="Q117" i="67"/>
  <c r="P117" i="67"/>
  <c r="O66" i="45"/>
  <c r="M117" i="67"/>
  <c r="L117" i="67"/>
  <c r="K66" i="45"/>
  <c r="H117" i="67"/>
  <c r="G66" i="45"/>
  <c r="E117" i="67"/>
  <c r="D117" i="67"/>
  <c r="C66" i="45"/>
  <c r="Q115" i="67"/>
  <c r="N115" i="67"/>
  <c r="M115" i="67"/>
  <c r="J115" i="67"/>
  <c r="I115" i="67"/>
  <c r="F115" i="67"/>
  <c r="E115" i="67"/>
  <c r="Q114" i="67"/>
  <c r="P114" i="67"/>
  <c r="M114" i="67"/>
  <c r="L114" i="67"/>
  <c r="I114" i="67"/>
  <c r="H114" i="67"/>
  <c r="E114" i="67"/>
  <c r="D114" i="67"/>
  <c r="O129" i="66"/>
  <c r="N129" i="66"/>
  <c r="K129" i="66"/>
  <c r="J129" i="66"/>
  <c r="G129" i="66"/>
  <c r="F129" i="66"/>
  <c r="C129" i="66"/>
  <c r="Q128" i="66"/>
  <c r="O128" i="66"/>
  <c r="N128" i="66"/>
  <c r="M128" i="66"/>
  <c r="K128" i="66"/>
  <c r="I128" i="66"/>
  <c r="G128" i="66"/>
  <c r="F128" i="66"/>
  <c r="E128" i="66"/>
  <c r="C128" i="66"/>
  <c r="P126" i="66"/>
  <c r="O126" i="66"/>
  <c r="N55" i="45"/>
  <c r="L126" i="66"/>
  <c r="K126" i="66"/>
  <c r="H126" i="66"/>
  <c r="G126" i="66"/>
  <c r="D126" i="66"/>
  <c r="C126" i="66"/>
  <c r="P125" i="66"/>
  <c r="O125" i="66"/>
  <c r="N125" i="66"/>
  <c r="L125" i="66"/>
  <c r="J125" i="66"/>
  <c r="H125" i="66"/>
  <c r="F125" i="66"/>
  <c r="D125" i="66"/>
  <c r="Q123" i="66"/>
  <c r="P123" i="66"/>
  <c r="N123" i="66"/>
  <c r="M123" i="66"/>
  <c r="L123" i="66"/>
  <c r="J123" i="66"/>
  <c r="I123" i="66"/>
  <c r="H123" i="66"/>
  <c r="F123" i="66"/>
  <c r="E123" i="66"/>
  <c r="D123" i="66"/>
  <c r="P122" i="66"/>
  <c r="O122" i="66"/>
  <c r="L122" i="66"/>
  <c r="K122" i="66"/>
  <c r="H122" i="66"/>
  <c r="G122" i="66"/>
  <c r="D122" i="66"/>
  <c r="C122" i="66"/>
  <c r="P121" i="66"/>
  <c r="O121" i="66"/>
  <c r="N121" i="66"/>
  <c r="L121" i="66"/>
  <c r="J121" i="66"/>
  <c r="H121" i="66"/>
  <c r="G121" i="66"/>
  <c r="F121" i="66"/>
  <c r="D121" i="66"/>
  <c r="P119" i="66"/>
  <c r="N119" i="66"/>
  <c r="M119" i="66"/>
  <c r="L119" i="66"/>
  <c r="J119" i="66"/>
  <c r="H119" i="66"/>
  <c r="F119" i="66"/>
  <c r="E119" i="66"/>
  <c r="D119" i="66"/>
  <c r="Q47" i="45"/>
  <c r="N117" i="66"/>
  <c r="J117" i="66"/>
  <c r="I47" i="45"/>
  <c r="G117" i="66"/>
  <c r="F117" i="66"/>
  <c r="M47" i="45"/>
  <c r="E47" i="45"/>
  <c r="Q115" i="66"/>
  <c r="P115" i="66"/>
  <c r="O115" i="66"/>
  <c r="M115" i="66"/>
  <c r="L115" i="66"/>
  <c r="K115" i="66"/>
  <c r="I115" i="66"/>
  <c r="H115" i="66"/>
  <c r="G115" i="66"/>
  <c r="E115" i="66"/>
  <c r="D115" i="66"/>
  <c r="C115" i="66"/>
  <c r="O114" i="66"/>
  <c r="N114" i="66"/>
  <c r="L114" i="66"/>
  <c r="K114" i="66"/>
  <c r="J114" i="66"/>
  <c r="G114" i="66"/>
  <c r="F114" i="66"/>
  <c r="D114" i="66"/>
  <c r="C114" i="66"/>
  <c r="P129" i="65"/>
  <c r="O129" i="65"/>
  <c r="L129" i="65"/>
  <c r="K129" i="65"/>
  <c r="J129" i="65"/>
  <c r="H129" i="65"/>
  <c r="G129" i="65"/>
  <c r="D129" i="65"/>
  <c r="C129" i="65"/>
  <c r="O128" i="65"/>
  <c r="N128" i="65"/>
  <c r="K128" i="65"/>
  <c r="J128" i="65"/>
  <c r="G128" i="65"/>
  <c r="F128" i="65"/>
  <c r="C128" i="65"/>
  <c r="Q126" i="65"/>
  <c r="P126" i="65"/>
  <c r="M126" i="65"/>
  <c r="L126" i="65"/>
  <c r="I126" i="65"/>
  <c r="H126" i="65"/>
  <c r="G126" i="65"/>
  <c r="E126" i="65"/>
  <c r="D126" i="65"/>
  <c r="P125" i="65"/>
  <c r="O125" i="65"/>
  <c r="L125" i="65"/>
  <c r="K125" i="65"/>
  <c r="H125" i="65"/>
  <c r="G125" i="65"/>
  <c r="D125" i="65"/>
  <c r="C125" i="65"/>
  <c r="Q123" i="65"/>
  <c r="P123" i="65"/>
  <c r="N123" i="65"/>
  <c r="M123" i="65"/>
  <c r="L123" i="65"/>
  <c r="J123" i="65"/>
  <c r="I123" i="65"/>
  <c r="H123" i="65"/>
  <c r="F123" i="65"/>
  <c r="E123" i="65"/>
  <c r="D123" i="65"/>
  <c r="P122" i="65"/>
  <c r="O122" i="65"/>
  <c r="M122" i="65"/>
  <c r="L122" i="65"/>
  <c r="I122" i="65"/>
  <c r="H122" i="65"/>
  <c r="G122" i="65"/>
  <c r="D122" i="65"/>
  <c r="C122" i="65"/>
  <c r="O121" i="65"/>
  <c r="K121" i="65"/>
  <c r="H121" i="65"/>
  <c r="G121" i="65"/>
  <c r="D121" i="65"/>
  <c r="C121" i="65"/>
  <c r="Q119" i="65"/>
  <c r="P119" i="65"/>
  <c r="M119" i="65"/>
  <c r="L119" i="65"/>
  <c r="I119" i="65"/>
  <c r="H119" i="65"/>
  <c r="F119" i="65"/>
  <c r="E119" i="65"/>
  <c r="D119" i="65"/>
  <c r="O117" i="65"/>
  <c r="K117" i="65"/>
  <c r="I28" i="45"/>
  <c r="G117" i="65"/>
  <c r="E28" i="45"/>
  <c r="D117" i="65"/>
  <c r="C117" i="65"/>
  <c r="Q115" i="65"/>
  <c r="O115" i="65"/>
  <c r="N115" i="65"/>
  <c r="M115" i="65"/>
  <c r="K115" i="65"/>
  <c r="J115" i="65"/>
  <c r="I115" i="65"/>
  <c r="G115" i="65"/>
  <c r="F115" i="65"/>
  <c r="E115" i="65"/>
  <c r="C115" i="65"/>
  <c r="Q114" i="65"/>
  <c r="P114" i="65"/>
  <c r="M114" i="65"/>
  <c r="L114" i="65"/>
  <c r="I114" i="65"/>
  <c r="H114" i="65"/>
  <c r="E114" i="65"/>
  <c r="D114" i="65"/>
  <c r="Q145" i="64"/>
  <c r="O145" i="64"/>
  <c r="N145" i="64"/>
  <c r="M145" i="64"/>
  <c r="K145" i="64"/>
  <c r="J145" i="64"/>
  <c r="I145" i="64"/>
  <c r="G145" i="64"/>
  <c r="F145" i="64"/>
  <c r="E145" i="64"/>
  <c r="C145" i="64"/>
  <c r="Q144" i="64"/>
  <c r="P144" i="64"/>
  <c r="N144" i="64"/>
  <c r="M144" i="64"/>
  <c r="L144" i="64"/>
  <c r="J144" i="64"/>
  <c r="I144" i="64"/>
  <c r="H144" i="64"/>
  <c r="F144" i="64"/>
  <c r="E144" i="64"/>
  <c r="D144" i="64"/>
  <c r="P143" i="64"/>
  <c r="O143" i="64"/>
  <c r="L143" i="64"/>
  <c r="K143" i="64"/>
  <c r="H143" i="64"/>
  <c r="G143" i="64"/>
  <c r="D143" i="64"/>
  <c r="C143" i="64"/>
  <c r="Q141" i="64"/>
  <c r="O141" i="64"/>
  <c r="N141" i="64"/>
  <c r="M141" i="64"/>
  <c r="K141" i="64"/>
  <c r="J141" i="64"/>
  <c r="I141" i="64"/>
  <c r="G141" i="64"/>
  <c r="F141" i="64"/>
  <c r="E141" i="64"/>
  <c r="C141" i="64"/>
  <c r="Q140" i="64"/>
  <c r="P140" i="64"/>
  <c r="M140" i="64"/>
  <c r="L140" i="64"/>
  <c r="I140" i="64"/>
  <c r="H140" i="64"/>
  <c r="E140" i="64"/>
  <c r="D140" i="64"/>
  <c r="P138" i="64"/>
  <c r="O138" i="64"/>
  <c r="N138" i="64"/>
  <c r="L138" i="64"/>
  <c r="K138" i="64"/>
  <c r="J138" i="64"/>
  <c r="H138" i="64"/>
  <c r="G138" i="64"/>
  <c r="F138" i="64"/>
  <c r="D138" i="64"/>
  <c r="C138" i="64"/>
  <c r="Q137" i="64"/>
  <c r="O137" i="64"/>
  <c r="N137" i="64"/>
  <c r="M137" i="64"/>
  <c r="K137" i="64"/>
  <c r="J137" i="64"/>
  <c r="I137" i="64"/>
  <c r="G137" i="64"/>
  <c r="F137" i="64"/>
  <c r="E137" i="64"/>
  <c r="C137" i="64"/>
  <c r="Q136" i="64"/>
  <c r="P136" i="64"/>
  <c r="M136" i="64"/>
  <c r="L136" i="64"/>
  <c r="I136" i="64"/>
  <c r="H136" i="64"/>
  <c r="E136" i="64"/>
  <c r="D136" i="64"/>
  <c r="P134" i="64"/>
  <c r="O134" i="64"/>
  <c r="N134" i="64"/>
  <c r="L134" i="64"/>
  <c r="K134" i="64"/>
  <c r="J134" i="64"/>
  <c r="H134" i="64"/>
  <c r="G134" i="64"/>
  <c r="F134" i="64"/>
  <c r="D134" i="64"/>
  <c r="C134" i="64"/>
  <c r="Q133" i="64"/>
  <c r="O133" i="64"/>
  <c r="N133" i="64"/>
  <c r="M133" i="64"/>
  <c r="K133" i="64"/>
  <c r="J133" i="64"/>
  <c r="I133" i="64"/>
  <c r="G133" i="64"/>
  <c r="F133" i="64"/>
  <c r="E133" i="64"/>
  <c r="C133" i="64"/>
  <c r="P131" i="64"/>
  <c r="O131" i="64"/>
  <c r="L131" i="64"/>
  <c r="K131" i="64"/>
  <c r="H131" i="64"/>
  <c r="D131" i="64"/>
  <c r="C131" i="64"/>
  <c r="O129" i="64"/>
  <c r="N129" i="64"/>
  <c r="K129" i="64"/>
  <c r="J129" i="64"/>
  <c r="G129" i="64"/>
  <c r="F129" i="64"/>
  <c r="C129" i="64"/>
  <c r="Q128" i="64"/>
  <c r="M128" i="64"/>
  <c r="I128" i="64"/>
  <c r="B126" i="72"/>
  <c r="B124" i="72"/>
  <c r="B121" i="72"/>
  <c r="B120" i="72"/>
  <c r="B117" i="72"/>
  <c r="B164" i="45"/>
  <c r="B113" i="72"/>
  <c r="B127" i="71"/>
  <c r="B124" i="71"/>
  <c r="B123" i="71"/>
  <c r="B119" i="71"/>
  <c r="B128" i="70"/>
  <c r="B126" i="70"/>
  <c r="B123" i="70"/>
  <c r="B122" i="70"/>
  <c r="B119" i="70"/>
  <c r="B128" i="45"/>
  <c r="B115" i="70"/>
  <c r="B114" i="70"/>
  <c r="B129" i="69"/>
  <c r="B126" i="69"/>
  <c r="B123" i="69"/>
  <c r="B122" i="69"/>
  <c r="B121" i="69"/>
  <c r="B119" i="69"/>
  <c r="B114" i="69"/>
  <c r="B157" i="68"/>
  <c r="B153" i="68"/>
  <c r="B150" i="68"/>
  <c r="B149" i="68"/>
  <c r="B148" i="68"/>
  <c r="B146" i="68"/>
  <c r="B145" i="68"/>
  <c r="B144" i="68"/>
  <c r="B142" i="68"/>
  <c r="B137" i="68"/>
  <c r="B129" i="67"/>
  <c r="B128" i="67"/>
  <c r="B126" i="67"/>
  <c r="B125" i="67"/>
  <c r="B122" i="67"/>
  <c r="B117" i="67"/>
  <c r="B115" i="67"/>
  <c r="B129" i="66"/>
  <c r="B128" i="66"/>
  <c r="B123" i="66"/>
  <c r="B121" i="66"/>
  <c r="B119" i="66"/>
  <c r="B117" i="66"/>
  <c r="B115" i="66"/>
  <c r="B128" i="65"/>
  <c r="B126" i="65"/>
  <c r="B123" i="65"/>
  <c r="B122" i="65"/>
  <c r="B115" i="65"/>
  <c r="B114" i="65"/>
  <c r="B145" i="64"/>
  <c r="B143" i="64"/>
  <c r="B141" i="64"/>
  <c r="B138" i="64"/>
  <c r="B137" i="64"/>
  <c r="B134" i="64"/>
  <c r="B133" i="64"/>
  <c r="B131" i="64"/>
  <c r="B129" i="64"/>
  <c r="B15" i="8"/>
  <c r="B15" i="7"/>
  <c r="P109" i="72"/>
  <c r="N109" i="72"/>
  <c r="L109" i="72"/>
  <c r="J109" i="72"/>
  <c r="H109" i="72"/>
  <c r="F109" i="72"/>
  <c r="D109" i="72"/>
  <c r="P108" i="72"/>
  <c r="O108" i="72"/>
  <c r="L108" i="72"/>
  <c r="K108" i="72"/>
  <c r="H108" i="72"/>
  <c r="G108" i="72"/>
  <c r="D108" i="72"/>
  <c r="C108" i="72"/>
  <c r="Q106" i="72"/>
  <c r="O106" i="72"/>
  <c r="N106" i="72"/>
  <c r="M106" i="72"/>
  <c r="K106" i="72"/>
  <c r="J106" i="72"/>
  <c r="I106" i="72"/>
  <c r="G106" i="72"/>
  <c r="F106" i="72"/>
  <c r="E106" i="72"/>
  <c r="C106" i="72"/>
  <c r="Q105" i="72"/>
  <c r="P105" i="72"/>
  <c r="M105" i="72"/>
  <c r="L105" i="72"/>
  <c r="I105" i="72"/>
  <c r="H105" i="72"/>
  <c r="E105" i="72"/>
  <c r="D105" i="72"/>
  <c r="P103" i="72"/>
  <c r="O103" i="72"/>
  <c r="N103" i="72"/>
  <c r="L103" i="72"/>
  <c r="K103" i="72"/>
  <c r="J103" i="72"/>
  <c r="H103" i="72"/>
  <c r="G103" i="72"/>
  <c r="F103" i="72"/>
  <c r="D103" i="72"/>
  <c r="C103" i="72"/>
  <c r="Q102" i="72"/>
  <c r="O102" i="72"/>
  <c r="N102" i="72"/>
  <c r="M102" i="72"/>
  <c r="K102" i="72"/>
  <c r="J102" i="72"/>
  <c r="I102" i="72"/>
  <c r="G102" i="72"/>
  <c r="F102" i="72"/>
  <c r="E102" i="72"/>
  <c r="C102" i="72"/>
  <c r="Q101" i="72"/>
  <c r="P101" i="72"/>
  <c r="M101" i="72"/>
  <c r="L101" i="72"/>
  <c r="I101" i="72"/>
  <c r="H101" i="72"/>
  <c r="E101" i="72"/>
  <c r="D101" i="72"/>
  <c r="P99" i="72"/>
  <c r="O99" i="72"/>
  <c r="N99" i="72"/>
  <c r="L99" i="72"/>
  <c r="K99" i="72"/>
  <c r="J99" i="72"/>
  <c r="H99" i="72"/>
  <c r="G99" i="72"/>
  <c r="F99" i="72"/>
  <c r="D99" i="72"/>
  <c r="C99" i="72"/>
  <c r="Q97" i="72"/>
  <c r="P97" i="72"/>
  <c r="M97" i="72"/>
  <c r="L97" i="72"/>
  <c r="I97" i="72"/>
  <c r="H97" i="72"/>
  <c r="E97" i="72"/>
  <c r="D97" i="72"/>
  <c r="D96" i="72" s="1"/>
  <c r="O95" i="72"/>
  <c r="N162" i="44"/>
  <c r="K95" i="72"/>
  <c r="J162" i="44"/>
  <c r="G95" i="72"/>
  <c r="F162" i="44"/>
  <c r="C95" i="72"/>
  <c r="B109" i="71"/>
  <c r="B108" i="71"/>
  <c r="B105" i="71"/>
  <c r="B103" i="71"/>
  <c r="B101" i="71"/>
  <c r="B99" i="71"/>
  <c r="B97" i="71"/>
  <c r="B95" i="71"/>
  <c r="B109" i="72"/>
  <c r="B108" i="72"/>
  <c r="B106" i="72"/>
  <c r="B103" i="72"/>
  <c r="B102" i="72"/>
  <c r="B101" i="72"/>
  <c r="B99" i="72"/>
  <c r="B164" i="44"/>
  <c r="O109" i="71"/>
  <c r="N109" i="71"/>
  <c r="K109" i="71"/>
  <c r="J109" i="71"/>
  <c r="G109" i="71"/>
  <c r="F109" i="71"/>
  <c r="C109" i="71"/>
  <c r="P108" i="71"/>
  <c r="O108" i="71"/>
  <c r="N108" i="71"/>
  <c r="L108" i="71"/>
  <c r="K108" i="71"/>
  <c r="J108" i="71"/>
  <c r="H108" i="71"/>
  <c r="G108" i="71"/>
  <c r="D108" i="71"/>
  <c r="C108" i="71"/>
  <c r="Q106" i="71"/>
  <c r="P106" i="71"/>
  <c r="M106" i="71"/>
  <c r="L106" i="71"/>
  <c r="I106" i="71"/>
  <c r="H106" i="71"/>
  <c r="E106" i="71"/>
  <c r="D106" i="71"/>
  <c r="P105" i="71"/>
  <c r="O105" i="71"/>
  <c r="L105" i="71"/>
  <c r="K105" i="71"/>
  <c r="H105" i="71"/>
  <c r="G105" i="71"/>
  <c r="D105" i="71"/>
  <c r="C105" i="71"/>
  <c r="Q103" i="71"/>
  <c r="P103" i="71"/>
  <c r="N103" i="71"/>
  <c r="M103" i="71"/>
  <c r="L103" i="71"/>
  <c r="J103" i="71"/>
  <c r="I103" i="71"/>
  <c r="H103" i="71"/>
  <c r="F103" i="71"/>
  <c r="E103" i="71"/>
  <c r="D103" i="71"/>
  <c r="Q102" i="71"/>
  <c r="P102" i="71"/>
  <c r="O102" i="71"/>
  <c r="M102" i="71"/>
  <c r="L102" i="71"/>
  <c r="K102" i="71"/>
  <c r="I102" i="71"/>
  <c r="H102" i="71"/>
  <c r="G102" i="71"/>
  <c r="E102" i="71"/>
  <c r="D102" i="71"/>
  <c r="C102" i="71"/>
  <c r="P101" i="71"/>
  <c r="O101" i="71"/>
  <c r="N101" i="71"/>
  <c r="L101" i="71"/>
  <c r="K101" i="71"/>
  <c r="J101" i="71"/>
  <c r="H101" i="71"/>
  <c r="G101" i="71"/>
  <c r="F101" i="71"/>
  <c r="D101" i="71"/>
  <c r="C101" i="71"/>
  <c r="Q99" i="71"/>
  <c r="P99" i="71"/>
  <c r="N99" i="71"/>
  <c r="M99" i="71"/>
  <c r="L99" i="71"/>
  <c r="J99" i="71"/>
  <c r="I99" i="71"/>
  <c r="H99" i="71"/>
  <c r="F99" i="71"/>
  <c r="E99" i="71"/>
  <c r="D99" i="71"/>
  <c r="K97" i="71"/>
  <c r="C97" i="71"/>
  <c r="Q95" i="71"/>
  <c r="M95" i="71"/>
  <c r="E95" i="71"/>
  <c r="C144" i="44"/>
  <c r="P110" i="70"/>
  <c r="O110" i="70"/>
  <c r="N110" i="70"/>
  <c r="L110" i="70"/>
  <c r="K110" i="70"/>
  <c r="J110" i="70"/>
  <c r="H110" i="70"/>
  <c r="G110" i="70"/>
  <c r="F110" i="70"/>
  <c r="D110" i="70"/>
  <c r="C110" i="70"/>
  <c r="P109" i="70"/>
  <c r="O109" i="70"/>
  <c r="N109" i="70"/>
  <c r="L109" i="70"/>
  <c r="K109" i="70"/>
  <c r="J109" i="70"/>
  <c r="H109" i="70"/>
  <c r="G109" i="70"/>
  <c r="F109" i="70"/>
  <c r="D109" i="70"/>
  <c r="C109" i="70"/>
  <c r="Q107" i="70"/>
  <c r="P107" i="70"/>
  <c r="O107" i="70"/>
  <c r="M107" i="70"/>
  <c r="L107" i="70"/>
  <c r="K107" i="70"/>
  <c r="I107" i="70"/>
  <c r="H107" i="70"/>
  <c r="G107" i="70"/>
  <c r="E107" i="70"/>
  <c r="D107" i="70"/>
  <c r="C107" i="70"/>
  <c r="P106" i="70"/>
  <c r="O106" i="70"/>
  <c r="N106" i="70"/>
  <c r="L106" i="70"/>
  <c r="K106" i="70"/>
  <c r="J106" i="70"/>
  <c r="H106" i="70"/>
  <c r="G106" i="70"/>
  <c r="F106" i="70"/>
  <c r="D106" i="70"/>
  <c r="C106" i="70"/>
  <c r="Q104" i="70"/>
  <c r="P104" i="70"/>
  <c r="N104" i="70"/>
  <c r="M104" i="70"/>
  <c r="L104" i="70"/>
  <c r="J104" i="70"/>
  <c r="I104" i="70"/>
  <c r="H104" i="70"/>
  <c r="F104" i="70"/>
  <c r="E104" i="70"/>
  <c r="D104" i="70"/>
  <c r="Q103" i="70"/>
  <c r="P103" i="70"/>
  <c r="O103" i="70"/>
  <c r="M103" i="70"/>
  <c r="L103" i="70"/>
  <c r="K103" i="70"/>
  <c r="I103" i="70"/>
  <c r="H103" i="70"/>
  <c r="G103" i="70"/>
  <c r="E103" i="70"/>
  <c r="D103" i="70"/>
  <c r="C103" i="70"/>
  <c r="P102" i="70"/>
  <c r="O102" i="70"/>
  <c r="N102" i="70"/>
  <c r="L102" i="70"/>
  <c r="K102" i="70"/>
  <c r="J102" i="70"/>
  <c r="H102" i="70"/>
  <c r="G102" i="70"/>
  <c r="F102" i="70"/>
  <c r="D102" i="70"/>
  <c r="C102" i="70"/>
  <c r="Q100" i="70"/>
  <c r="P100" i="70"/>
  <c r="N100" i="70"/>
  <c r="M100" i="70"/>
  <c r="L100" i="70"/>
  <c r="J100" i="70"/>
  <c r="I100" i="70"/>
  <c r="H100" i="70"/>
  <c r="F100" i="70"/>
  <c r="E100" i="70"/>
  <c r="D100" i="70"/>
  <c r="Q96" i="70"/>
  <c r="O96" i="70"/>
  <c r="N96" i="70"/>
  <c r="M96" i="70"/>
  <c r="K96" i="70"/>
  <c r="J96" i="70"/>
  <c r="I96" i="70"/>
  <c r="G96" i="70"/>
  <c r="F96" i="70"/>
  <c r="E96" i="70"/>
  <c r="C96" i="70"/>
  <c r="Q95" i="70"/>
  <c r="P95" i="70"/>
  <c r="N95" i="70"/>
  <c r="M95" i="70"/>
  <c r="L95" i="70"/>
  <c r="J95" i="70"/>
  <c r="I95" i="70"/>
  <c r="H95" i="70"/>
  <c r="F95" i="70"/>
  <c r="E95" i="70"/>
  <c r="D95" i="70"/>
  <c r="B107" i="70"/>
  <c r="B106" i="70"/>
  <c r="B104" i="70"/>
  <c r="B103" i="70"/>
  <c r="B102" i="70"/>
  <c r="B100" i="70"/>
  <c r="B95" i="70"/>
  <c r="B110" i="70"/>
  <c r="B109" i="70"/>
  <c r="B98" i="70"/>
  <c r="P110" i="69"/>
  <c r="O110" i="69"/>
  <c r="N110" i="69"/>
  <c r="L110" i="69"/>
  <c r="K110" i="69"/>
  <c r="J110" i="69"/>
  <c r="H110" i="69"/>
  <c r="G110" i="69"/>
  <c r="F110" i="69"/>
  <c r="D110" i="69"/>
  <c r="C110" i="69"/>
  <c r="P109" i="69"/>
  <c r="O109" i="69"/>
  <c r="N109" i="69"/>
  <c r="L109" i="69"/>
  <c r="K109" i="69"/>
  <c r="J109" i="69"/>
  <c r="H109" i="69"/>
  <c r="G109" i="69"/>
  <c r="F109" i="69"/>
  <c r="D109" i="69"/>
  <c r="C109" i="69"/>
  <c r="Q107" i="69"/>
  <c r="P107" i="69"/>
  <c r="N107" i="69"/>
  <c r="M107" i="69"/>
  <c r="L107" i="69"/>
  <c r="J107" i="69"/>
  <c r="I107" i="69"/>
  <c r="H107" i="69"/>
  <c r="F107" i="69"/>
  <c r="E107" i="69"/>
  <c r="D107" i="69"/>
  <c r="Q106" i="69"/>
  <c r="P106" i="69"/>
  <c r="O106" i="69"/>
  <c r="M106" i="69"/>
  <c r="L106" i="69"/>
  <c r="K106" i="69"/>
  <c r="I106" i="69"/>
  <c r="H106" i="69"/>
  <c r="G106" i="69"/>
  <c r="E106" i="69"/>
  <c r="D106" i="69"/>
  <c r="C106" i="69"/>
  <c r="Q104" i="69"/>
  <c r="O104" i="69"/>
  <c r="N104" i="69"/>
  <c r="M104" i="69"/>
  <c r="K104" i="69"/>
  <c r="J104" i="69"/>
  <c r="I104" i="69"/>
  <c r="G104" i="69"/>
  <c r="F104" i="69"/>
  <c r="E104" i="69"/>
  <c r="C104" i="69"/>
  <c r="Q103" i="69"/>
  <c r="Q179" i="69" s="1"/>
  <c r="P103" i="69"/>
  <c r="P179" i="69" s="1"/>
  <c r="N103" i="69"/>
  <c r="N179" i="69" s="1"/>
  <c r="M103" i="69"/>
  <c r="M179" i="69" s="1"/>
  <c r="L103" i="69"/>
  <c r="L179" i="69" s="1"/>
  <c r="J103" i="69"/>
  <c r="J179" i="69" s="1"/>
  <c r="I103" i="69"/>
  <c r="I179" i="69" s="1"/>
  <c r="H103" i="69"/>
  <c r="H179" i="69" s="1"/>
  <c r="F103" i="69"/>
  <c r="F179" i="69" s="1"/>
  <c r="E103" i="69"/>
  <c r="E179" i="69" s="1"/>
  <c r="D103" i="69"/>
  <c r="D179" i="69" s="1"/>
  <c r="Q102" i="69"/>
  <c r="P102" i="69"/>
  <c r="O102" i="69"/>
  <c r="M102" i="69"/>
  <c r="L102" i="69"/>
  <c r="K102" i="69"/>
  <c r="I102" i="69"/>
  <c r="H102" i="69"/>
  <c r="G102" i="69"/>
  <c r="E102" i="69"/>
  <c r="D102" i="69"/>
  <c r="C102" i="69"/>
  <c r="Q100" i="69"/>
  <c r="O100" i="69"/>
  <c r="N100" i="69"/>
  <c r="M100" i="69"/>
  <c r="K100" i="69"/>
  <c r="J100" i="69"/>
  <c r="I100" i="69"/>
  <c r="G100" i="69"/>
  <c r="F100" i="69"/>
  <c r="E100" i="69"/>
  <c r="C100" i="69"/>
  <c r="P96" i="69"/>
  <c r="O96" i="69"/>
  <c r="N96" i="69"/>
  <c r="L96" i="69"/>
  <c r="K96" i="69"/>
  <c r="J96" i="69"/>
  <c r="H96" i="69"/>
  <c r="G96" i="69"/>
  <c r="F96" i="69"/>
  <c r="D96" i="69"/>
  <c r="C96" i="69"/>
  <c r="Q95" i="69"/>
  <c r="O95" i="69"/>
  <c r="N95" i="69"/>
  <c r="M95" i="69"/>
  <c r="K95" i="69"/>
  <c r="J95" i="69"/>
  <c r="I95" i="69"/>
  <c r="G95" i="69"/>
  <c r="F95" i="69"/>
  <c r="E95" i="69"/>
  <c r="C95" i="69"/>
  <c r="B110" i="69"/>
  <c r="B109" i="69"/>
  <c r="B107" i="69"/>
  <c r="B106" i="69"/>
  <c r="B104" i="69"/>
  <c r="B103" i="69"/>
  <c r="B179" i="69" s="1"/>
  <c r="B102" i="69"/>
  <c r="B100" i="69"/>
  <c r="B98" i="69"/>
  <c r="B95" i="69"/>
  <c r="E85" i="47" l="1"/>
  <c r="J16" i="47"/>
  <c r="J16" i="50" s="1"/>
  <c r="H63" i="57"/>
  <c r="H175" i="45"/>
  <c r="L175" i="45"/>
  <c r="H128" i="47"/>
  <c r="K146" i="44"/>
  <c r="D150" i="45"/>
  <c r="L150" i="45"/>
  <c r="G4" i="47"/>
  <c r="K4" i="47"/>
  <c r="O4" i="47"/>
  <c r="H12" i="47"/>
  <c r="M44" i="47"/>
  <c r="L117" i="47"/>
  <c r="L117" i="50" s="1"/>
  <c r="I120" i="57"/>
  <c r="E162" i="55"/>
  <c r="Q93" i="57"/>
  <c r="P175" i="47"/>
  <c r="P25" i="54"/>
  <c r="I70" i="54"/>
  <c r="I85" i="54"/>
  <c r="H128" i="54"/>
  <c r="C168" i="55"/>
  <c r="C168" i="59" s="1"/>
  <c r="K58" i="55"/>
  <c r="D39" i="57"/>
  <c r="L39" i="57"/>
  <c r="H82" i="57"/>
  <c r="F106" i="57"/>
  <c r="J106" i="57"/>
  <c r="N106" i="57"/>
  <c r="E85" i="54"/>
  <c r="D128" i="54"/>
  <c r="C146" i="44"/>
  <c r="B58" i="45"/>
  <c r="O44" i="45"/>
  <c r="N100" i="45"/>
  <c r="D128" i="47"/>
  <c r="L175" i="47"/>
  <c r="Q58" i="54"/>
  <c r="L128" i="54"/>
  <c r="C85" i="55"/>
  <c r="O117" i="57"/>
  <c r="O117" i="60" s="1"/>
  <c r="L74" i="45"/>
  <c r="Q172" i="45"/>
  <c r="O32" i="47"/>
  <c r="H58" i="47"/>
  <c r="C47" i="54"/>
  <c r="C168" i="57"/>
  <c r="C168" i="60" s="1"/>
  <c r="D77" i="57"/>
  <c r="P77" i="57"/>
  <c r="L157" i="57"/>
  <c r="M36" i="45"/>
  <c r="I109" i="45"/>
  <c r="B12" i="47"/>
  <c r="B93" i="47"/>
  <c r="B113" i="47"/>
  <c r="B113" i="50" s="1"/>
  <c r="M172" i="47"/>
  <c r="M172" i="50" s="1"/>
  <c r="Q172" i="47"/>
  <c r="Q172" i="50" s="1"/>
  <c r="E4" i="54"/>
  <c r="E39" i="54"/>
  <c r="I44" i="54"/>
  <c r="M85" i="54"/>
  <c r="N125" i="54"/>
  <c r="E157" i="54"/>
  <c r="M157" i="54"/>
  <c r="L39" i="55"/>
  <c r="K125" i="55"/>
  <c r="E154" i="57"/>
  <c r="E154" i="60" s="1"/>
  <c r="B120" i="45"/>
  <c r="B175" i="45"/>
  <c r="C175" i="54"/>
  <c r="D85" i="54"/>
  <c r="Q85" i="54"/>
  <c r="F139" i="54"/>
  <c r="N139" i="54"/>
  <c r="E36" i="55"/>
  <c r="I70" i="55"/>
  <c r="I117" i="55"/>
  <c r="J139" i="55"/>
  <c r="C146" i="57"/>
  <c r="L7" i="57"/>
  <c r="M144" i="44"/>
  <c r="Q172" i="44"/>
  <c r="B113" i="45"/>
  <c r="B113" i="49" s="1"/>
  <c r="F89" i="45"/>
  <c r="H146" i="45"/>
  <c r="B125" i="47"/>
  <c r="I82" i="47"/>
  <c r="C93" i="54"/>
  <c r="P63" i="54"/>
  <c r="M128" i="54"/>
  <c r="C97" i="55"/>
  <c r="D28" i="55"/>
  <c r="E47" i="55"/>
  <c r="F51" i="57"/>
  <c r="J51" i="57"/>
  <c r="N51" i="57"/>
  <c r="K162" i="44"/>
  <c r="M4" i="45"/>
  <c r="Q4" i="45"/>
  <c r="P146" i="45"/>
  <c r="M157" i="45"/>
  <c r="F28" i="47"/>
  <c r="N70" i="47"/>
  <c r="J106" i="47"/>
  <c r="G132" i="47"/>
  <c r="G132" i="50" s="1"/>
  <c r="H164" i="47"/>
  <c r="C154" i="54"/>
  <c r="K66" i="54"/>
  <c r="E128" i="54"/>
  <c r="P128" i="54"/>
  <c r="L28" i="55"/>
  <c r="M47" i="55"/>
  <c r="O63" i="55"/>
  <c r="G63" i="55"/>
  <c r="D132" i="55"/>
  <c r="K144" i="55"/>
  <c r="F150" i="57"/>
  <c r="F150" i="60" s="1"/>
  <c r="J150" i="57"/>
  <c r="J150" i="60" s="1"/>
  <c r="N150" i="57"/>
  <c r="N150" i="60" s="1"/>
  <c r="D150" i="57"/>
  <c r="D150" i="60" s="1"/>
  <c r="L150" i="57"/>
  <c r="L150" i="60" s="1"/>
  <c r="P150" i="57"/>
  <c r="P150" i="60" s="1"/>
  <c r="D157" i="57"/>
  <c r="F172" i="57"/>
  <c r="B7" i="45"/>
  <c r="D44" i="45"/>
  <c r="M109" i="45"/>
  <c r="L125" i="45"/>
  <c r="G16" i="47"/>
  <c r="G16" i="50" s="1"/>
  <c r="G25" i="47"/>
  <c r="N74" i="47"/>
  <c r="N74" i="50" s="1"/>
  <c r="G89" i="47"/>
  <c r="P128" i="47"/>
  <c r="J139" i="47"/>
  <c r="E144" i="47"/>
  <c r="C157" i="47"/>
  <c r="H175" i="47"/>
  <c r="J55" i="54"/>
  <c r="Q117" i="54"/>
  <c r="J144" i="54"/>
  <c r="E168" i="54"/>
  <c r="M168" i="54"/>
  <c r="P28" i="55"/>
  <c r="D39" i="55"/>
  <c r="M89" i="55"/>
  <c r="F120" i="55"/>
  <c r="P128" i="69"/>
  <c r="P120" i="45"/>
  <c r="H306" i="66"/>
  <c r="H305" i="66" s="1"/>
  <c r="H44" i="55"/>
  <c r="I306" i="69"/>
  <c r="I106" i="55"/>
  <c r="L295" i="72"/>
  <c r="L162" i="55"/>
  <c r="Q144" i="44"/>
  <c r="E168" i="44"/>
  <c r="B63" i="45"/>
  <c r="B32" i="45"/>
  <c r="E128" i="64"/>
  <c r="E4" i="45"/>
  <c r="C7" i="45"/>
  <c r="F93" i="45"/>
  <c r="D117" i="45"/>
  <c r="H117" i="45"/>
  <c r="C290" i="69"/>
  <c r="C289" i="69" s="1"/>
  <c r="C109" i="54"/>
  <c r="C298" i="70"/>
  <c r="C136" i="54"/>
  <c r="O288" i="70"/>
  <c r="O125" i="54"/>
  <c r="D283" i="72"/>
  <c r="D168" i="54"/>
  <c r="D168" i="58" s="1"/>
  <c r="F309" i="65"/>
  <c r="F328" i="65" s="1"/>
  <c r="F28" i="55"/>
  <c r="K309" i="72"/>
  <c r="K175" i="55"/>
  <c r="O345" i="71"/>
  <c r="O399" i="71" s="1"/>
  <c r="O157" i="57"/>
  <c r="G131" i="64"/>
  <c r="G7" i="45"/>
  <c r="G125" i="66"/>
  <c r="G55" i="45"/>
  <c r="N167" i="65"/>
  <c r="N224" i="65" s="1"/>
  <c r="N39" i="47"/>
  <c r="J319" i="64"/>
  <c r="J361" i="64" s="1"/>
  <c r="J4" i="54"/>
  <c r="E16" i="45"/>
  <c r="D120" i="45"/>
  <c r="M155" i="72"/>
  <c r="M168" i="47"/>
  <c r="H287" i="69"/>
  <c r="H106" i="54"/>
  <c r="H355" i="64"/>
  <c r="H376" i="64" s="1"/>
  <c r="H19" i="55"/>
  <c r="D162" i="55"/>
  <c r="C355" i="66"/>
  <c r="C55" i="57"/>
  <c r="C55" i="60" s="1"/>
  <c r="C355" i="70"/>
  <c r="C136" i="57"/>
  <c r="C136" i="60" s="1"/>
  <c r="E309" i="70"/>
  <c r="E128" i="55"/>
  <c r="H164" i="44"/>
  <c r="B17" i="7"/>
  <c r="K7" i="45"/>
  <c r="M172" i="44"/>
  <c r="B51" i="45"/>
  <c r="B162" i="45"/>
  <c r="O7" i="45"/>
  <c r="P39" i="45"/>
  <c r="L44" i="45"/>
  <c r="L70" i="45"/>
  <c r="G97" i="45"/>
  <c r="G106" i="45"/>
  <c r="E117" i="69"/>
  <c r="E109" i="45"/>
  <c r="Q117" i="69"/>
  <c r="Q109" i="45"/>
  <c r="B166" i="66"/>
  <c r="B58" i="47"/>
  <c r="E163" i="66"/>
  <c r="E55" i="47"/>
  <c r="E55" i="50" s="1"/>
  <c r="D151" i="72"/>
  <c r="D164" i="47"/>
  <c r="L151" i="72"/>
  <c r="L150" i="72" s="1"/>
  <c r="L164" i="47"/>
  <c r="P151" i="72"/>
  <c r="P164" i="47"/>
  <c r="Q287" i="65"/>
  <c r="Q25" i="54"/>
  <c r="I290" i="70"/>
  <c r="I289" i="70" s="1"/>
  <c r="I128" i="54"/>
  <c r="Q290" i="70"/>
  <c r="Q289" i="70" s="1"/>
  <c r="Q128" i="54"/>
  <c r="D277" i="72"/>
  <c r="D162" i="54"/>
  <c r="C307" i="66"/>
  <c r="C44" i="55"/>
  <c r="N97" i="57"/>
  <c r="N97" i="60" s="1"/>
  <c r="M32" i="45"/>
  <c r="E58" i="45"/>
  <c r="I113" i="45"/>
  <c r="I113" i="49" s="1"/>
  <c r="Q113" i="45"/>
  <c r="Q113" i="49" s="1"/>
  <c r="L146" i="45"/>
  <c r="N150" i="45"/>
  <c r="J150" i="45"/>
  <c r="M172" i="45"/>
  <c r="N175" i="45"/>
  <c r="B132" i="47"/>
  <c r="B132" i="50" s="1"/>
  <c r="C19" i="47"/>
  <c r="K19" i="47"/>
  <c r="O19" i="47"/>
  <c r="L25" i="47"/>
  <c r="G36" i="47"/>
  <c r="G36" i="50" s="1"/>
  <c r="O36" i="47"/>
  <c r="O36" i="50" s="1"/>
  <c r="Q82" i="47"/>
  <c r="F82" i="47"/>
  <c r="J82" i="47"/>
  <c r="N82" i="47"/>
  <c r="H117" i="47"/>
  <c r="H117" i="50" s="1"/>
  <c r="P117" i="47"/>
  <c r="P117" i="50" s="1"/>
  <c r="M117" i="47"/>
  <c r="M117" i="50" s="1"/>
  <c r="Q144" i="47"/>
  <c r="C25" i="54"/>
  <c r="G66" i="54"/>
  <c r="H70" i="54"/>
  <c r="O82" i="54"/>
  <c r="G82" i="54"/>
  <c r="L85" i="54"/>
  <c r="Q106" i="54"/>
  <c r="E113" i="54"/>
  <c r="G144" i="54"/>
  <c r="L7" i="55"/>
  <c r="J12" i="55"/>
  <c r="J12" i="59" s="1"/>
  <c r="N19" i="55"/>
  <c r="P97" i="55"/>
  <c r="O100" i="55"/>
  <c r="L109" i="55"/>
  <c r="K120" i="55"/>
  <c r="G144" i="55"/>
  <c r="K146" i="55"/>
  <c r="M162" i="55"/>
  <c r="M168" i="55"/>
  <c r="M168" i="59" s="1"/>
  <c r="C162" i="57"/>
  <c r="C120" i="57"/>
  <c r="O12" i="57"/>
  <c r="O12" i="60" s="1"/>
  <c r="F36" i="57"/>
  <c r="F36" i="60" s="1"/>
  <c r="J36" i="57"/>
  <c r="N36" i="57"/>
  <c r="M63" i="57"/>
  <c r="O63" i="57"/>
  <c r="F74" i="57"/>
  <c r="F74" i="60" s="1"/>
  <c r="Q89" i="57"/>
  <c r="E125" i="57"/>
  <c r="Q150" i="57"/>
  <c r="G132" i="45"/>
  <c r="D146" i="45"/>
  <c r="J4" i="47"/>
  <c r="K25" i="47"/>
  <c r="F39" i="47"/>
  <c r="D51" i="47"/>
  <c r="L51" i="47"/>
  <c r="P51" i="47"/>
  <c r="G97" i="47"/>
  <c r="G97" i="50" s="1"/>
  <c r="H120" i="47"/>
  <c r="F146" i="54"/>
  <c r="E157" i="45"/>
  <c r="I157" i="45"/>
  <c r="Q157" i="45"/>
  <c r="M113" i="47"/>
  <c r="M113" i="50" s="1"/>
  <c r="M120" i="47"/>
  <c r="I125" i="47"/>
  <c r="P89" i="54"/>
  <c r="E93" i="54"/>
  <c r="E93" i="58" s="1"/>
  <c r="I106" i="54"/>
  <c r="G125" i="54"/>
  <c r="H7" i="55"/>
  <c r="M36" i="55"/>
  <c r="K77" i="55"/>
  <c r="G146" i="55"/>
  <c r="F154" i="55"/>
  <c r="E168" i="55"/>
  <c r="E168" i="59" s="1"/>
  <c r="H168" i="55"/>
  <c r="H168" i="59" s="1"/>
  <c r="P172" i="55"/>
  <c r="P44" i="57"/>
  <c r="D82" i="57"/>
  <c r="L82" i="57"/>
  <c r="P82" i="57"/>
  <c r="L100" i="57"/>
  <c r="N120" i="57"/>
  <c r="Q139" i="57"/>
  <c r="M154" i="57"/>
  <c r="M154" i="60" s="1"/>
  <c r="Q154" i="57"/>
  <c r="Q154" i="60" s="1"/>
  <c r="Q279" i="72"/>
  <c r="Q278" i="72" s="1"/>
  <c r="Q164" i="54"/>
  <c r="O349" i="64"/>
  <c r="O12" i="55"/>
  <c r="D395" i="64"/>
  <c r="D458" i="64" s="1"/>
  <c r="D16" i="57"/>
  <c r="D16" i="60" s="1"/>
  <c r="H175" i="44"/>
  <c r="B27" i="8"/>
  <c r="B89" i="45"/>
  <c r="B12" i="45"/>
  <c r="I12" i="45"/>
  <c r="Q16" i="45"/>
  <c r="D39" i="45"/>
  <c r="G51" i="45"/>
  <c r="D74" i="45"/>
  <c r="K77" i="45"/>
  <c r="M117" i="45"/>
  <c r="Q117" i="45"/>
  <c r="B4" i="47"/>
  <c r="B36" i="47"/>
  <c r="B36" i="50" s="1"/>
  <c r="B77" i="47"/>
  <c r="N28" i="47"/>
  <c r="G32" i="47"/>
  <c r="L63" i="47"/>
  <c r="G139" i="47"/>
  <c r="N139" i="47"/>
  <c r="J168" i="47"/>
  <c r="C77" i="54"/>
  <c r="K7" i="54"/>
  <c r="N19" i="54"/>
  <c r="J28" i="54"/>
  <c r="Q298" i="67"/>
  <c r="Q74" i="54"/>
  <c r="G109" i="54"/>
  <c r="L113" i="54"/>
  <c r="L113" i="58" s="1"/>
  <c r="F287" i="70"/>
  <c r="F125" i="54"/>
  <c r="D136" i="54"/>
  <c r="D157" i="54"/>
  <c r="L277" i="72"/>
  <c r="L276" i="72" s="1"/>
  <c r="L162" i="54"/>
  <c r="D279" i="72"/>
  <c r="D164" i="54"/>
  <c r="C7" i="55"/>
  <c r="C139" i="55"/>
  <c r="L340" i="64"/>
  <c r="L4" i="55"/>
  <c r="F7" i="55"/>
  <c r="Q309" i="65"/>
  <c r="Q308" i="65" s="1"/>
  <c r="Q28" i="55"/>
  <c r="H309" i="67"/>
  <c r="H308" i="67" s="1"/>
  <c r="H66" i="55"/>
  <c r="H379" i="68"/>
  <c r="H378" i="68" s="1"/>
  <c r="H82" i="55"/>
  <c r="P379" i="68"/>
  <c r="P82" i="55"/>
  <c r="N380" i="68"/>
  <c r="N378" i="68" s="1"/>
  <c r="N82" i="55"/>
  <c r="E397" i="64"/>
  <c r="E19" i="57"/>
  <c r="G279" i="71"/>
  <c r="G278" i="71" s="1"/>
  <c r="G146" i="54"/>
  <c r="E279" i="72"/>
  <c r="E278" i="72" s="1"/>
  <c r="E164" i="54"/>
  <c r="M279" i="72"/>
  <c r="M278" i="72" s="1"/>
  <c r="M164" i="54"/>
  <c r="Q355" i="64"/>
  <c r="Q19" i="55"/>
  <c r="M313" i="65"/>
  <c r="M312" i="65" s="1"/>
  <c r="M32" i="55"/>
  <c r="Q382" i="64"/>
  <c r="Q381" i="64" s="1"/>
  <c r="Q4" i="57"/>
  <c r="I175" i="60"/>
  <c r="I175" i="57"/>
  <c r="M168" i="44"/>
  <c r="F47" i="45"/>
  <c r="I63" i="45"/>
  <c r="M74" i="45"/>
  <c r="C77" i="45"/>
  <c r="N89" i="45"/>
  <c r="J89" i="45"/>
  <c r="E100" i="45"/>
  <c r="I100" i="45"/>
  <c r="Q100" i="45"/>
  <c r="E136" i="45"/>
  <c r="M136" i="45"/>
  <c r="N139" i="45"/>
  <c r="F144" i="45"/>
  <c r="E172" i="45"/>
  <c r="I172" i="45"/>
  <c r="B25" i="47"/>
  <c r="E44" i="47"/>
  <c r="I44" i="47"/>
  <c r="Q44" i="47"/>
  <c r="M55" i="47"/>
  <c r="M55" i="50" s="1"/>
  <c r="D63" i="47"/>
  <c r="I77" i="47"/>
  <c r="N93" i="47"/>
  <c r="G109" i="47"/>
  <c r="E146" i="47"/>
  <c r="F162" i="47"/>
  <c r="F164" i="47"/>
  <c r="C162" i="54"/>
  <c r="N4" i="54"/>
  <c r="F16" i="54"/>
  <c r="F28" i="54"/>
  <c r="L39" i="54"/>
  <c r="J51" i="54"/>
  <c r="J49" i="54" s="1"/>
  <c r="H58" i="54"/>
  <c r="Q63" i="54"/>
  <c r="P70" i="54"/>
  <c r="P74" i="54"/>
  <c r="K290" i="69"/>
  <c r="K289" i="69" s="1"/>
  <c r="K109" i="54"/>
  <c r="P294" i="70"/>
  <c r="P132" i="54"/>
  <c r="F277" i="71"/>
  <c r="F144" i="54"/>
  <c r="L290" i="71"/>
  <c r="L157" i="54"/>
  <c r="I164" i="54"/>
  <c r="C309" i="70"/>
  <c r="C128" i="55"/>
  <c r="C297" i="72"/>
  <c r="C164" i="55"/>
  <c r="J343" i="64"/>
  <c r="J7" i="55"/>
  <c r="N343" i="64"/>
  <c r="N342" i="64" s="1"/>
  <c r="N7" i="55"/>
  <c r="G12" i="55"/>
  <c r="O321" i="65"/>
  <c r="O39" i="55"/>
  <c r="L306" i="66"/>
  <c r="L305" i="66" s="1"/>
  <c r="L44" i="55"/>
  <c r="P306" i="66"/>
  <c r="P305" i="66" s="1"/>
  <c r="P44" i="55"/>
  <c r="F307" i="66"/>
  <c r="F326" i="66" s="1"/>
  <c r="F44" i="55"/>
  <c r="N307" i="66"/>
  <c r="N305" i="66" s="1"/>
  <c r="N44" i="55"/>
  <c r="M382" i="68"/>
  <c r="M406" i="68" s="1"/>
  <c r="M85" i="55"/>
  <c r="Q382" i="68"/>
  <c r="Q85" i="55"/>
  <c r="H16" i="57"/>
  <c r="H16" i="60" s="1"/>
  <c r="Q344" i="65"/>
  <c r="Q25" i="57"/>
  <c r="G345" i="65"/>
  <c r="G402" i="65" s="1"/>
  <c r="G25" i="57"/>
  <c r="J32" i="57"/>
  <c r="F302" i="71"/>
  <c r="F320" i="71" s="1"/>
  <c r="F150" i="55"/>
  <c r="F150" i="59" s="1"/>
  <c r="I382" i="64"/>
  <c r="I381" i="64" s="1"/>
  <c r="I4" i="57"/>
  <c r="P395" i="64"/>
  <c r="P458" i="64" s="1"/>
  <c r="P16" i="57"/>
  <c r="N351" i="65"/>
  <c r="N32" i="57"/>
  <c r="P164" i="44"/>
  <c r="H107" i="72"/>
  <c r="B36" i="45"/>
  <c r="B30" i="45" s="1"/>
  <c r="B77" i="45"/>
  <c r="B139" i="45"/>
  <c r="M16" i="45"/>
  <c r="L19" i="45"/>
  <c r="D28" i="45"/>
  <c r="H39" i="45"/>
  <c r="N58" i="45"/>
  <c r="Q63" i="45"/>
  <c r="J63" i="45"/>
  <c r="D66" i="45"/>
  <c r="P66" i="45"/>
  <c r="P74" i="45"/>
  <c r="D77" i="45"/>
  <c r="G82" i="45"/>
  <c r="J97" i="45"/>
  <c r="J144" i="45"/>
  <c r="G157" i="45"/>
  <c r="B66" i="47"/>
  <c r="B154" i="47"/>
  <c r="B154" i="50" s="1"/>
  <c r="B82" i="47"/>
  <c r="J28" i="47"/>
  <c r="J97" i="47"/>
  <c r="J97" i="50" s="1"/>
  <c r="N97" i="47"/>
  <c r="N97" i="50" s="1"/>
  <c r="N106" i="47"/>
  <c r="L154" i="47"/>
  <c r="L154" i="50" s="1"/>
  <c r="I172" i="47"/>
  <c r="C66" i="54"/>
  <c r="C128" i="54"/>
  <c r="D4" i="54"/>
  <c r="G7" i="54"/>
  <c r="H19" i="54"/>
  <c r="J25" i="54"/>
  <c r="G28" i="54"/>
  <c r="P58" i="54"/>
  <c r="F66" i="54"/>
  <c r="Q70" i="54"/>
  <c r="N82" i="54"/>
  <c r="H85" i="54"/>
  <c r="P85" i="54"/>
  <c r="P287" i="69"/>
  <c r="P286" i="69" s="1"/>
  <c r="P106" i="54"/>
  <c r="F109" i="54"/>
  <c r="E136" i="54"/>
  <c r="O139" i="54"/>
  <c r="J146" i="54"/>
  <c r="L164" i="54"/>
  <c r="C175" i="55"/>
  <c r="G4" i="55"/>
  <c r="G353" i="64"/>
  <c r="G16" i="55"/>
  <c r="G9" i="55" s="1"/>
  <c r="O353" i="64"/>
  <c r="O16" i="55"/>
  <c r="K307" i="65"/>
  <c r="K25" i="55"/>
  <c r="E28" i="55"/>
  <c r="I32" i="55"/>
  <c r="J318" i="65"/>
  <c r="J36" i="55"/>
  <c r="D82" i="55"/>
  <c r="H295" i="72"/>
  <c r="H162" i="55"/>
  <c r="P295" i="72"/>
  <c r="P162" i="55"/>
  <c r="M391" i="64"/>
  <c r="M454" i="64" s="1"/>
  <c r="M12" i="57"/>
  <c r="O338" i="72"/>
  <c r="O392" i="72" s="1"/>
  <c r="O168" i="57"/>
  <c r="O168" i="60" s="1"/>
  <c r="O4" i="55"/>
  <c r="D19" i="55"/>
  <c r="J28" i="55"/>
  <c r="D32" i="55"/>
  <c r="Q51" i="55"/>
  <c r="I55" i="55"/>
  <c r="M74" i="55"/>
  <c r="K82" i="55"/>
  <c r="J89" i="55"/>
  <c r="M93" i="55"/>
  <c r="M93" i="59" s="1"/>
  <c r="Q97" i="55"/>
  <c r="H106" i="55"/>
  <c r="Q113" i="55"/>
  <c r="Q113" i="59" s="1"/>
  <c r="Q157" i="55"/>
  <c r="I162" i="55"/>
  <c r="Q162" i="55"/>
  <c r="D7" i="57"/>
  <c r="H12" i="57"/>
  <c r="J74" i="57"/>
  <c r="J74" i="60" s="1"/>
  <c r="N74" i="57"/>
  <c r="N74" i="60" s="1"/>
  <c r="D117" i="57"/>
  <c r="D117" i="60" s="1"/>
  <c r="L117" i="57"/>
  <c r="L117" i="60" s="1"/>
  <c r="F132" i="57"/>
  <c r="N132" i="57"/>
  <c r="N132" i="60" s="1"/>
  <c r="G136" i="57"/>
  <c r="C36" i="55"/>
  <c r="C154" i="55"/>
  <c r="L25" i="55"/>
  <c r="H28" i="55"/>
  <c r="N32" i="55"/>
  <c r="E51" i="55"/>
  <c r="E55" i="55"/>
  <c r="D128" i="55"/>
  <c r="C63" i="57"/>
  <c r="C4" i="57"/>
  <c r="C97" i="57"/>
  <c r="C97" i="60" s="1"/>
  <c r="L16" i="57"/>
  <c r="L16" i="60" s="1"/>
  <c r="E39" i="57"/>
  <c r="I55" i="57"/>
  <c r="I55" i="60" s="1"/>
  <c r="E58" i="60"/>
  <c r="M58" i="60"/>
  <c r="Q58" i="57"/>
  <c r="K58" i="57"/>
  <c r="N70" i="57"/>
  <c r="N68" i="57" s="1"/>
  <c r="Q97" i="57"/>
  <c r="Q97" i="60" s="1"/>
  <c r="D100" i="57"/>
  <c r="H100" i="57"/>
  <c r="P100" i="57"/>
  <c r="D125" i="57"/>
  <c r="N125" i="57"/>
  <c r="D136" i="57"/>
  <c r="D136" i="60" s="1"/>
  <c r="H136" i="57"/>
  <c r="H136" i="60" s="1"/>
  <c r="P136" i="57"/>
  <c r="P136" i="60" s="1"/>
  <c r="G168" i="57"/>
  <c r="G168" i="60" s="1"/>
  <c r="K168" i="57"/>
  <c r="K168" i="60" s="1"/>
  <c r="D172" i="57"/>
  <c r="D172" i="60" s="1"/>
  <c r="H172" i="57"/>
  <c r="H172" i="60" s="1"/>
  <c r="P172" i="57"/>
  <c r="P172" i="60" s="1"/>
  <c r="J172" i="57"/>
  <c r="J172" i="60" s="1"/>
  <c r="N172" i="57"/>
  <c r="N172" i="60" s="1"/>
  <c r="C162" i="44"/>
  <c r="Q168" i="44"/>
  <c r="B106" i="45"/>
  <c r="H19" i="45"/>
  <c r="G28" i="45"/>
  <c r="D32" i="45"/>
  <c r="J47" i="45"/>
  <c r="F55" i="45"/>
  <c r="I85" i="45"/>
  <c r="F100" i="45"/>
  <c r="G148" i="69"/>
  <c r="O148" i="69"/>
  <c r="M77" i="47"/>
  <c r="Q77" i="47"/>
  <c r="C114" i="48"/>
  <c r="G112" i="49"/>
  <c r="B67" i="50"/>
  <c r="B66" i="50" s="1"/>
  <c r="H18" i="50"/>
  <c r="Q46" i="50"/>
  <c r="J91" i="50"/>
  <c r="O107" i="50"/>
  <c r="L115" i="50"/>
  <c r="D133" i="50"/>
  <c r="I138" i="50"/>
  <c r="I147" i="50"/>
  <c r="I146" i="50" s="1"/>
  <c r="F163" i="50"/>
  <c r="K170" i="50"/>
  <c r="O174" i="50"/>
  <c r="C281" i="72"/>
  <c r="C353" i="72" s="1"/>
  <c r="C167" i="58"/>
  <c r="L325" i="64"/>
  <c r="L409" i="64" s="1"/>
  <c r="L11" i="58"/>
  <c r="P325" i="64"/>
  <c r="P409" i="64" s="1"/>
  <c r="P11" i="58"/>
  <c r="F47" i="54"/>
  <c r="L93" i="54"/>
  <c r="L93" i="58" s="1"/>
  <c r="P117" i="54"/>
  <c r="F301" i="69"/>
  <c r="F121" i="58"/>
  <c r="J301" i="69"/>
  <c r="J377" i="69" s="1"/>
  <c r="J121" i="58"/>
  <c r="N301" i="69"/>
  <c r="N121" i="58"/>
  <c r="L136" i="54"/>
  <c r="G139" i="54"/>
  <c r="K144" i="54"/>
  <c r="K146" i="54"/>
  <c r="C313" i="69"/>
  <c r="C389" i="69" s="1"/>
  <c r="C114" i="59"/>
  <c r="C302" i="72"/>
  <c r="C170" i="59"/>
  <c r="I28" i="55"/>
  <c r="J55" i="55"/>
  <c r="L58" i="55"/>
  <c r="L309" i="67"/>
  <c r="L308" i="67" s="1"/>
  <c r="L66" i="55"/>
  <c r="D70" i="55"/>
  <c r="N313" i="67"/>
  <c r="N70" i="55"/>
  <c r="B17" i="8"/>
  <c r="M30" i="45"/>
  <c r="F51" i="45"/>
  <c r="H70" i="45"/>
  <c r="E74" i="45"/>
  <c r="N154" i="45"/>
  <c r="C168" i="45"/>
  <c r="K168" i="45"/>
  <c r="L4" i="47"/>
  <c r="F7" i="47"/>
  <c r="H16" i="47"/>
  <c r="H16" i="50" s="1"/>
  <c r="L58" i="47"/>
  <c r="C63" i="47"/>
  <c r="J117" i="47"/>
  <c r="J117" i="50" s="1"/>
  <c r="Q125" i="47"/>
  <c r="K132" i="47"/>
  <c r="K132" i="50" s="1"/>
  <c r="L132" i="47"/>
  <c r="L132" i="50" s="1"/>
  <c r="H150" i="47"/>
  <c r="H148" i="47" s="1"/>
  <c r="I154" i="47"/>
  <c r="I154" i="50" s="1"/>
  <c r="J162" i="47"/>
  <c r="B115" i="48"/>
  <c r="M114" i="48"/>
  <c r="J115" i="49"/>
  <c r="N8" i="50"/>
  <c r="N7" i="50" s="1"/>
  <c r="L22" i="50"/>
  <c r="Q56" i="50"/>
  <c r="Q98" i="50"/>
  <c r="P108" i="50"/>
  <c r="M116" i="50"/>
  <c r="I126" i="50"/>
  <c r="E134" i="50"/>
  <c r="L141" i="50"/>
  <c r="M147" i="50"/>
  <c r="M146" i="50" s="1"/>
  <c r="J163" i="50"/>
  <c r="J162" i="50" s="1"/>
  <c r="L171" i="50"/>
  <c r="C7" i="54"/>
  <c r="D292" i="69"/>
  <c r="D368" i="69" s="1"/>
  <c r="D112" i="58"/>
  <c r="H292" i="69"/>
  <c r="H112" i="58"/>
  <c r="L292" i="69"/>
  <c r="L368" i="69" s="1"/>
  <c r="L112" i="58"/>
  <c r="P292" i="69"/>
  <c r="P112" i="58"/>
  <c r="H164" i="54"/>
  <c r="P164" i="54"/>
  <c r="L168" i="54"/>
  <c r="L168" i="58" s="1"/>
  <c r="D284" i="72"/>
  <c r="D170" i="58"/>
  <c r="H284" i="72"/>
  <c r="H170" i="58"/>
  <c r="L284" i="72"/>
  <c r="L170" i="58"/>
  <c r="P284" i="72"/>
  <c r="P170" i="58"/>
  <c r="C349" i="64"/>
  <c r="C14" i="59"/>
  <c r="P47" i="55"/>
  <c r="P55" i="55"/>
  <c r="L63" i="55"/>
  <c r="J66" i="55"/>
  <c r="J36" i="60"/>
  <c r="J30" i="57"/>
  <c r="L7" i="45"/>
  <c r="G49" i="45"/>
  <c r="L77" i="45"/>
  <c r="Q85" i="45"/>
  <c r="G89" i="45"/>
  <c r="O93" i="45"/>
  <c r="G93" i="45"/>
  <c r="J109" i="45"/>
  <c r="F120" i="45"/>
  <c r="K128" i="45"/>
  <c r="C136" i="45"/>
  <c r="C172" i="45"/>
  <c r="K16" i="47"/>
  <c r="K16" i="50" s="1"/>
  <c r="E47" i="47"/>
  <c r="H55" i="47"/>
  <c r="H55" i="50" s="1"/>
  <c r="P55" i="47"/>
  <c r="P55" i="50" s="1"/>
  <c r="P58" i="47"/>
  <c r="C58" i="47"/>
  <c r="K63" i="47"/>
  <c r="J89" i="47"/>
  <c r="N89" i="47"/>
  <c r="C93" i="47"/>
  <c r="O93" i="47"/>
  <c r="L120" i="47"/>
  <c r="L125" i="47"/>
  <c r="Q146" i="47"/>
  <c r="P150" i="47"/>
  <c r="J164" i="47"/>
  <c r="E168" i="47"/>
  <c r="I168" i="47"/>
  <c r="Q168" i="47"/>
  <c r="E172" i="47"/>
  <c r="E172" i="50" s="1"/>
  <c r="F112" i="48"/>
  <c r="D115" i="48"/>
  <c r="B6" i="50"/>
  <c r="H27" i="50"/>
  <c r="E60" i="50"/>
  <c r="N73" i="50"/>
  <c r="N84" i="50"/>
  <c r="D101" i="50"/>
  <c r="G110" i="50"/>
  <c r="G109" i="50" s="1"/>
  <c r="J127" i="50"/>
  <c r="F135" i="50"/>
  <c r="Q145" i="50"/>
  <c r="Q147" i="50"/>
  <c r="N163" i="50"/>
  <c r="N162" i="50" s="1"/>
  <c r="C290" i="72"/>
  <c r="C176" i="58"/>
  <c r="L7" i="54"/>
  <c r="Q12" i="54"/>
  <c r="Q12" i="58" s="1"/>
  <c r="H16" i="54"/>
  <c r="K28" i="54"/>
  <c r="H44" i="54"/>
  <c r="K51" i="54"/>
  <c r="K55" i="54"/>
  <c r="J66" i="54"/>
  <c r="F82" i="54"/>
  <c r="N364" i="68"/>
  <c r="N460" i="68" s="1"/>
  <c r="N92" i="58"/>
  <c r="D93" i="54"/>
  <c r="D93" i="58" s="1"/>
  <c r="D294" i="69"/>
  <c r="D114" i="58"/>
  <c r="H294" i="69"/>
  <c r="H114" i="58"/>
  <c r="L294" i="69"/>
  <c r="L293" i="69" s="1"/>
  <c r="L114" i="58"/>
  <c r="P294" i="69"/>
  <c r="P114" i="58"/>
  <c r="F295" i="69"/>
  <c r="F371" i="69" s="1"/>
  <c r="F115" i="58"/>
  <c r="J295" i="69"/>
  <c r="J371" i="69" s="1"/>
  <c r="J115" i="58"/>
  <c r="N295" i="69"/>
  <c r="N371" i="69" s="1"/>
  <c r="N115" i="58"/>
  <c r="C12" i="55"/>
  <c r="C12" i="59" s="1"/>
  <c r="D25" i="55"/>
  <c r="G58" i="55"/>
  <c r="J320" i="66"/>
  <c r="J339" i="66" s="1"/>
  <c r="J59" i="59"/>
  <c r="N320" i="66"/>
  <c r="N59" i="59"/>
  <c r="H313" i="67"/>
  <c r="H332" i="67" s="1"/>
  <c r="H70" i="55"/>
  <c r="D7" i="45"/>
  <c r="I25" i="45"/>
  <c r="C32" i="45"/>
  <c r="E36" i="45"/>
  <c r="H66" i="45"/>
  <c r="F106" i="45"/>
  <c r="E117" i="45"/>
  <c r="L120" i="45"/>
  <c r="D125" i="45"/>
  <c r="C128" i="45"/>
  <c r="C132" i="45"/>
  <c r="B136" i="47"/>
  <c r="B136" i="50" s="1"/>
  <c r="B157" i="47"/>
  <c r="L16" i="47"/>
  <c r="L16" i="50" s="1"/>
  <c r="D58" i="47"/>
  <c r="G106" i="47"/>
  <c r="C109" i="47"/>
  <c r="Q113" i="47"/>
  <c r="Q113" i="50" s="1"/>
  <c r="I146" i="47"/>
  <c r="D150" i="47"/>
  <c r="Q112" i="48"/>
  <c r="N115" i="48"/>
  <c r="I114" i="49"/>
  <c r="B46" i="50"/>
  <c r="G17" i="50"/>
  <c r="N29" i="50"/>
  <c r="N28" i="50" s="1"/>
  <c r="P65" i="50"/>
  <c r="P75" i="50"/>
  <c r="E86" i="50"/>
  <c r="P119" i="50"/>
  <c r="P129" i="50"/>
  <c r="E147" i="50"/>
  <c r="E146" i="50" s="1"/>
  <c r="E159" i="50"/>
  <c r="F165" i="50"/>
  <c r="F164" i="50" s="1"/>
  <c r="C367" i="68"/>
  <c r="C463" i="68" s="1"/>
  <c r="C95" i="58"/>
  <c r="C301" i="69"/>
  <c r="C121" i="58"/>
  <c r="D19" i="54"/>
  <c r="D39" i="54"/>
  <c r="Q89" i="54"/>
  <c r="D367" i="68"/>
  <c r="D95" i="58"/>
  <c r="L367" i="68"/>
  <c r="L95" i="58"/>
  <c r="J109" i="54"/>
  <c r="D113" i="54"/>
  <c r="D113" i="58" s="1"/>
  <c r="M113" i="54"/>
  <c r="M113" i="58" s="1"/>
  <c r="Q132" i="54"/>
  <c r="F301" i="70"/>
  <c r="F377" i="70" s="1"/>
  <c r="F140" i="58"/>
  <c r="J301" i="70"/>
  <c r="J140" i="58"/>
  <c r="N301" i="70"/>
  <c r="N140" i="58"/>
  <c r="J284" i="71"/>
  <c r="J152" i="58"/>
  <c r="P346" i="64"/>
  <c r="P11" i="59"/>
  <c r="I19" i="55"/>
  <c r="H47" i="55"/>
  <c r="F66" i="55"/>
  <c r="N66" i="55"/>
  <c r="J85" i="55"/>
  <c r="H136" i="55"/>
  <c r="I157" i="55"/>
  <c r="K12" i="57"/>
  <c r="K12" i="60" s="1"/>
  <c r="M16" i="57"/>
  <c r="M16" i="60" s="1"/>
  <c r="F28" i="57"/>
  <c r="Q44" i="57"/>
  <c r="Q74" i="57"/>
  <c r="Q74" i="60" s="1"/>
  <c r="K82" i="57"/>
  <c r="I154" i="57"/>
  <c r="I154" i="60" s="1"/>
  <c r="J115" i="59"/>
  <c r="F152" i="59"/>
  <c r="M158" i="59"/>
  <c r="I169" i="59"/>
  <c r="C73" i="60"/>
  <c r="C159" i="60"/>
  <c r="O6" i="60"/>
  <c r="K11" i="60"/>
  <c r="O13" i="60"/>
  <c r="N15" i="60"/>
  <c r="I18" i="60"/>
  <c r="Q22" i="60"/>
  <c r="N29" i="60"/>
  <c r="N28" i="60" s="1"/>
  <c r="O35" i="60"/>
  <c r="P38" i="60"/>
  <c r="F46" i="60"/>
  <c r="E75" i="60"/>
  <c r="E156" i="60"/>
  <c r="Q171" i="60"/>
  <c r="F82" i="55"/>
  <c r="J28" i="57"/>
  <c r="H39" i="57"/>
  <c r="P39" i="57"/>
  <c r="M44" i="57"/>
  <c r="D44" i="57"/>
  <c r="J55" i="57"/>
  <c r="J55" i="60" s="1"/>
  <c r="N55" i="57"/>
  <c r="E58" i="57"/>
  <c r="I63" i="57"/>
  <c r="K89" i="57"/>
  <c r="F89" i="57"/>
  <c r="K93" i="57"/>
  <c r="K93" i="60" s="1"/>
  <c r="K100" i="60"/>
  <c r="K113" i="57"/>
  <c r="K113" i="60" s="1"/>
  <c r="F125" i="57"/>
  <c r="L125" i="57"/>
  <c r="D132" i="57"/>
  <c r="H132" i="57"/>
  <c r="H132" i="60" s="1"/>
  <c r="P132" i="57"/>
  <c r="J132" i="57"/>
  <c r="J132" i="60" s="1"/>
  <c r="O136" i="57"/>
  <c r="O136" i="60" s="1"/>
  <c r="N92" i="59"/>
  <c r="O115" i="59"/>
  <c r="K140" i="59"/>
  <c r="K152" i="59"/>
  <c r="E167" i="59"/>
  <c r="E170" i="59"/>
  <c r="C13" i="60"/>
  <c r="Q11" i="60"/>
  <c r="O18" i="60"/>
  <c r="G27" i="60"/>
  <c r="H34" i="60"/>
  <c r="N37" i="60"/>
  <c r="F41" i="60"/>
  <c r="Q46" i="60"/>
  <c r="Q65" i="60"/>
  <c r="G76" i="60"/>
  <c r="E114" i="60"/>
  <c r="O119" i="60"/>
  <c r="I141" i="60"/>
  <c r="H113" i="55"/>
  <c r="P168" i="55"/>
  <c r="P168" i="59" s="1"/>
  <c r="J4" i="57"/>
  <c r="I139" i="57"/>
  <c r="K102" i="59"/>
  <c r="H114" i="59"/>
  <c r="Q152" i="59"/>
  <c r="K170" i="59"/>
  <c r="C99" i="60"/>
  <c r="C133" i="60"/>
  <c r="D6" i="60"/>
  <c r="K8" i="60"/>
  <c r="Q14" i="60"/>
  <c r="G17" i="60"/>
  <c r="O21" i="60"/>
  <c r="L27" i="60"/>
  <c r="M34" i="60"/>
  <c r="E38" i="60"/>
  <c r="M54" i="60"/>
  <c r="O72" i="60"/>
  <c r="Q95" i="60"/>
  <c r="I108" i="60"/>
  <c r="G115" i="60"/>
  <c r="E122" i="60"/>
  <c r="K159" i="60"/>
  <c r="J82" i="55"/>
  <c r="I85" i="55"/>
  <c r="E89" i="55"/>
  <c r="E97" i="55"/>
  <c r="D109" i="55"/>
  <c r="P113" i="55"/>
  <c r="P113" i="59" s="1"/>
  <c r="D113" i="55"/>
  <c r="L113" i="55"/>
  <c r="L113" i="59" s="1"/>
  <c r="D117" i="55"/>
  <c r="J125" i="55"/>
  <c r="L128" i="55"/>
  <c r="C28" i="57"/>
  <c r="C32" i="57"/>
  <c r="C89" i="57"/>
  <c r="C139" i="60"/>
  <c r="K7" i="57"/>
  <c r="E12" i="57"/>
  <c r="E12" i="60" s="1"/>
  <c r="K19" i="57"/>
  <c r="N28" i="57"/>
  <c r="F32" i="57"/>
  <c r="F30" i="57" s="1"/>
  <c r="Q102" i="59"/>
  <c r="M114" i="59"/>
  <c r="K149" i="59"/>
  <c r="O151" i="59"/>
  <c r="G176" i="59"/>
  <c r="C107" i="60"/>
  <c r="C153" i="60"/>
  <c r="I6" i="60"/>
  <c r="P8" i="60"/>
  <c r="P7" i="60" s="1"/>
  <c r="E13" i="60"/>
  <c r="I15" i="60"/>
  <c r="D18" i="60"/>
  <c r="G22" i="60"/>
  <c r="J35" i="60"/>
  <c r="Q41" i="60"/>
  <c r="Q73" i="60"/>
  <c r="H84" i="60"/>
  <c r="I116" i="60"/>
  <c r="O170" i="60"/>
  <c r="M177" i="60"/>
  <c r="I85" i="50"/>
  <c r="C166" i="45"/>
  <c r="B178" i="69"/>
  <c r="B101" i="69"/>
  <c r="B177" i="69" s="1"/>
  <c r="H95" i="69"/>
  <c r="H133" i="69" s="1"/>
  <c r="E96" i="69"/>
  <c r="E94" i="69" s="1"/>
  <c r="M96" i="69"/>
  <c r="J109" i="44"/>
  <c r="J98" i="69"/>
  <c r="J136" i="69" s="1"/>
  <c r="G176" i="69"/>
  <c r="O176" i="69"/>
  <c r="L101" i="69"/>
  <c r="L178" i="69"/>
  <c r="M109" i="69"/>
  <c r="Q109" i="69"/>
  <c r="B97" i="70"/>
  <c r="J128" i="44"/>
  <c r="J98" i="70"/>
  <c r="C100" i="70"/>
  <c r="K100" i="70"/>
  <c r="O100" i="70"/>
  <c r="L101" i="70"/>
  <c r="G105" i="70"/>
  <c r="E109" i="70"/>
  <c r="Q109" i="70"/>
  <c r="C95" i="71"/>
  <c r="O144" i="44"/>
  <c r="O95" i="71"/>
  <c r="J146" i="44"/>
  <c r="J97" i="71"/>
  <c r="J96" i="71" s="1"/>
  <c r="N146" i="44"/>
  <c r="N97" i="71"/>
  <c r="G99" i="71"/>
  <c r="G135" i="71" s="1"/>
  <c r="O99" i="71"/>
  <c r="O135" i="71" s="1"/>
  <c r="G100" i="71"/>
  <c r="O100" i="71"/>
  <c r="H104" i="71"/>
  <c r="I108" i="71"/>
  <c r="Q108" i="71"/>
  <c r="B94" i="71"/>
  <c r="D162" i="44"/>
  <c r="D95" i="72"/>
  <c r="H162" i="44"/>
  <c r="H95" i="72"/>
  <c r="E96" i="72"/>
  <c r="M96" i="72"/>
  <c r="G168" i="44"/>
  <c r="G101" i="72"/>
  <c r="O168" i="44"/>
  <c r="O101" i="72"/>
  <c r="H168" i="44"/>
  <c r="H102" i="72"/>
  <c r="H100" i="72" s="1"/>
  <c r="P168" i="44"/>
  <c r="P102" i="72"/>
  <c r="P100" i="72" s="1"/>
  <c r="M103" i="72"/>
  <c r="J172" i="44"/>
  <c r="J105" i="72"/>
  <c r="D107" i="72"/>
  <c r="L107" i="72"/>
  <c r="E109" i="72"/>
  <c r="I109" i="72"/>
  <c r="Q109" i="72"/>
  <c r="B28" i="45"/>
  <c r="B117" i="65"/>
  <c r="B114" i="67"/>
  <c r="B142" i="69"/>
  <c r="B144" i="45"/>
  <c r="B113" i="71"/>
  <c r="B150" i="45"/>
  <c r="B120" i="71"/>
  <c r="B157" i="45"/>
  <c r="B126" i="71"/>
  <c r="B172" i="45"/>
  <c r="B123" i="72"/>
  <c r="G4" i="45"/>
  <c r="G128" i="64"/>
  <c r="D4" i="45"/>
  <c r="D129" i="64"/>
  <c r="L4" i="45"/>
  <c r="L129" i="64"/>
  <c r="E7" i="45"/>
  <c r="E131" i="64"/>
  <c r="M7" i="45"/>
  <c r="M131" i="64"/>
  <c r="Q7" i="45"/>
  <c r="Q131" i="64"/>
  <c r="G16" i="45"/>
  <c r="G140" i="64"/>
  <c r="O16" i="45"/>
  <c r="O140" i="64"/>
  <c r="L16" i="45"/>
  <c r="L141" i="64"/>
  <c r="L139" i="64" s="1"/>
  <c r="M19" i="45"/>
  <c r="M143" i="64"/>
  <c r="C116" i="65"/>
  <c r="O116" i="65"/>
  <c r="C119" i="65"/>
  <c r="G119" i="65"/>
  <c r="K119" i="65"/>
  <c r="O119" i="65"/>
  <c r="E121" i="65"/>
  <c r="I121" i="65"/>
  <c r="F122" i="65"/>
  <c r="C123" i="65"/>
  <c r="K123" i="65"/>
  <c r="D124" i="65"/>
  <c r="H124" i="65"/>
  <c r="L47" i="45"/>
  <c r="L117" i="66"/>
  <c r="C119" i="66"/>
  <c r="G119" i="66"/>
  <c r="O119" i="66"/>
  <c r="G120" i="66"/>
  <c r="I125" i="66"/>
  <c r="Q125" i="66"/>
  <c r="N126" i="66"/>
  <c r="N124" i="66" s="1"/>
  <c r="F114" i="67"/>
  <c r="C115" i="67"/>
  <c r="G115" i="67"/>
  <c r="E116" i="67"/>
  <c r="I66" i="45"/>
  <c r="I117" i="67"/>
  <c r="D119" i="67"/>
  <c r="P119" i="67"/>
  <c r="I70" i="45"/>
  <c r="I121" i="67"/>
  <c r="J124" i="67"/>
  <c r="C74" i="45"/>
  <c r="C126" i="67"/>
  <c r="K74" i="45"/>
  <c r="K126" i="67"/>
  <c r="D127" i="67"/>
  <c r="L127" i="67"/>
  <c r="H82" i="45"/>
  <c r="L82" i="45"/>
  <c r="L137" i="68"/>
  <c r="D134" i="69"/>
  <c r="P134" i="69"/>
  <c r="H117" i="69"/>
  <c r="D195" i="69"/>
  <c r="D138" i="69"/>
  <c r="P195" i="69"/>
  <c r="P138" i="69"/>
  <c r="F120" i="69"/>
  <c r="F197" i="69"/>
  <c r="F140" i="69"/>
  <c r="C198" i="69"/>
  <c r="C141" i="69"/>
  <c r="G198" i="69"/>
  <c r="G141" i="69"/>
  <c r="F117" i="45"/>
  <c r="F125" i="69"/>
  <c r="C117" i="45"/>
  <c r="C126" i="69"/>
  <c r="C124" i="69" s="1"/>
  <c r="N127" i="69"/>
  <c r="N147" i="69"/>
  <c r="F133" i="70"/>
  <c r="C134" i="70"/>
  <c r="K134" i="70"/>
  <c r="D128" i="45"/>
  <c r="D117" i="70"/>
  <c r="P128" i="45"/>
  <c r="P117" i="70"/>
  <c r="C119" i="70"/>
  <c r="O119" i="70"/>
  <c r="H132" i="45"/>
  <c r="H121" i="70"/>
  <c r="P132" i="45"/>
  <c r="P121" i="70"/>
  <c r="I132" i="45"/>
  <c r="I122" i="70"/>
  <c r="F142" i="70"/>
  <c r="N142" i="70"/>
  <c r="C124" i="70"/>
  <c r="C144" i="70"/>
  <c r="O144" i="70"/>
  <c r="D145" i="70"/>
  <c r="P145" i="70"/>
  <c r="J127" i="70"/>
  <c r="J147" i="70"/>
  <c r="C148" i="70"/>
  <c r="K148" i="70"/>
  <c r="E144" i="45"/>
  <c r="E113" i="71"/>
  <c r="Q144" i="45"/>
  <c r="Q113" i="71"/>
  <c r="C146" i="45"/>
  <c r="C115" i="71"/>
  <c r="G146" i="45"/>
  <c r="G115" i="71"/>
  <c r="O146" i="45"/>
  <c r="O115" i="71"/>
  <c r="F135" i="71"/>
  <c r="F119" i="71"/>
  <c r="N119" i="71"/>
  <c r="G120" i="71"/>
  <c r="K120" i="71"/>
  <c r="D121" i="71"/>
  <c r="L121" i="71"/>
  <c r="P121" i="71"/>
  <c r="J123" i="71"/>
  <c r="G124" i="71"/>
  <c r="K126" i="71"/>
  <c r="H127" i="71"/>
  <c r="E112" i="72"/>
  <c r="Q112" i="72"/>
  <c r="F164" i="45"/>
  <c r="F115" i="72"/>
  <c r="N164" i="45"/>
  <c r="N115" i="72"/>
  <c r="E117" i="72"/>
  <c r="Q117" i="72"/>
  <c r="H168" i="45"/>
  <c r="H119" i="72"/>
  <c r="E168" i="45"/>
  <c r="E120" i="72"/>
  <c r="I168" i="45"/>
  <c r="I120" i="72"/>
  <c r="Q168" i="45"/>
  <c r="Q120" i="72"/>
  <c r="J121" i="72"/>
  <c r="C142" i="72"/>
  <c r="K172" i="45"/>
  <c r="K124" i="72"/>
  <c r="C175" i="45"/>
  <c r="C126" i="72"/>
  <c r="K175" i="45"/>
  <c r="K126" i="72"/>
  <c r="D127" i="72"/>
  <c r="P127" i="72"/>
  <c r="B182" i="64"/>
  <c r="B17" i="50"/>
  <c r="B152" i="66"/>
  <c r="B164" i="66"/>
  <c r="B221" i="66" s="1"/>
  <c r="B57" i="50"/>
  <c r="B160" i="67"/>
  <c r="B217" i="67" s="1"/>
  <c r="B72" i="50"/>
  <c r="B194" i="68"/>
  <c r="B209" i="70"/>
  <c r="B205" i="71"/>
  <c r="B150" i="71"/>
  <c r="C173" i="64"/>
  <c r="C8" i="50"/>
  <c r="K173" i="64"/>
  <c r="K8" i="50"/>
  <c r="O173" i="64"/>
  <c r="O8" i="50"/>
  <c r="P182" i="64"/>
  <c r="P17" i="50"/>
  <c r="E185" i="64"/>
  <c r="Q185" i="64"/>
  <c r="N186" i="64"/>
  <c r="K187" i="64"/>
  <c r="K250" i="64" s="1"/>
  <c r="K22" i="50"/>
  <c r="D152" i="65"/>
  <c r="H25" i="47"/>
  <c r="H152" i="65"/>
  <c r="E153" i="65"/>
  <c r="E210" i="65" s="1"/>
  <c r="E27" i="50"/>
  <c r="Q153" i="65"/>
  <c r="Q210" i="65" s="1"/>
  <c r="Q27" i="50"/>
  <c r="E155" i="65"/>
  <c r="E29" i="50"/>
  <c r="M155" i="65"/>
  <c r="M29" i="50"/>
  <c r="O30" i="47"/>
  <c r="F220" i="65"/>
  <c r="G152" i="66"/>
  <c r="D44" i="47"/>
  <c r="D153" i="66"/>
  <c r="D210" i="66" s="1"/>
  <c r="D46" i="50"/>
  <c r="L44" i="47"/>
  <c r="L153" i="66"/>
  <c r="L46" i="50"/>
  <c r="E212" i="66"/>
  <c r="E154" i="66"/>
  <c r="Q212" i="66"/>
  <c r="Q154" i="66"/>
  <c r="D157" i="66"/>
  <c r="P49" i="47"/>
  <c r="P157" i="66"/>
  <c r="I51" i="47"/>
  <c r="I159" i="66"/>
  <c r="K161" i="66"/>
  <c r="K218" i="66" s="1"/>
  <c r="L163" i="66"/>
  <c r="L56" i="50"/>
  <c r="E164" i="66"/>
  <c r="E221" i="66" s="1"/>
  <c r="E57" i="50"/>
  <c r="M164" i="66"/>
  <c r="M221" i="66" s="1"/>
  <c r="M57" i="50"/>
  <c r="J166" i="66"/>
  <c r="N166" i="66"/>
  <c r="G167" i="66"/>
  <c r="G224" i="66" s="1"/>
  <c r="G60" i="50"/>
  <c r="K167" i="66"/>
  <c r="K224" i="66" s="1"/>
  <c r="K60" i="50"/>
  <c r="O167" i="66"/>
  <c r="O224" i="66" s="1"/>
  <c r="O60" i="50"/>
  <c r="H152" i="67"/>
  <c r="E153" i="67"/>
  <c r="E210" i="67" s="1"/>
  <c r="E65" i="50"/>
  <c r="I153" i="67"/>
  <c r="I210" i="67" s="1"/>
  <c r="I65" i="50"/>
  <c r="G155" i="67"/>
  <c r="G67" i="50"/>
  <c r="D157" i="67"/>
  <c r="N159" i="67"/>
  <c r="G160" i="67"/>
  <c r="G217" i="67" s="1"/>
  <c r="G72" i="50"/>
  <c r="K160" i="67"/>
  <c r="K217" i="67" s="1"/>
  <c r="K72" i="50"/>
  <c r="D161" i="67"/>
  <c r="D218" i="67" s="1"/>
  <c r="D73" i="50"/>
  <c r="H161" i="67"/>
  <c r="H218" i="67" s="1"/>
  <c r="H73" i="50"/>
  <c r="P161" i="67"/>
  <c r="P218" i="67" s="1"/>
  <c r="P73" i="50"/>
  <c r="F163" i="67"/>
  <c r="F75" i="50"/>
  <c r="N163" i="67"/>
  <c r="N75" i="50"/>
  <c r="C164" i="67"/>
  <c r="C221" i="67" s="1"/>
  <c r="C76" i="50"/>
  <c r="K164" i="67"/>
  <c r="K221" i="67" s="1"/>
  <c r="K76" i="50"/>
  <c r="D166" i="67"/>
  <c r="P166" i="67"/>
  <c r="C82" i="47"/>
  <c r="C185" i="68"/>
  <c r="G82" i="47"/>
  <c r="G185" i="68"/>
  <c r="D82" i="47"/>
  <c r="D186" i="68"/>
  <c r="D258" i="68" s="1"/>
  <c r="D84" i="50"/>
  <c r="H82" i="47"/>
  <c r="H186" i="68"/>
  <c r="H258" i="68" s="1"/>
  <c r="H84" i="50"/>
  <c r="G188" i="68"/>
  <c r="G86" i="50"/>
  <c r="G190" i="68"/>
  <c r="K190" i="68"/>
  <c r="C192" i="68"/>
  <c r="K89" i="47"/>
  <c r="K192" i="68"/>
  <c r="H193" i="68"/>
  <c r="H265" i="68" s="1"/>
  <c r="H91" i="50"/>
  <c r="E194" i="68"/>
  <c r="F93" i="47"/>
  <c r="F197" i="68"/>
  <c r="F269" i="68" s="1"/>
  <c r="C200" i="68"/>
  <c r="C98" i="50"/>
  <c r="K97" i="47"/>
  <c r="K97" i="50" s="1"/>
  <c r="K200" i="68"/>
  <c r="K98" i="50"/>
  <c r="D201" i="68"/>
  <c r="D273" i="68" s="1"/>
  <c r="D99" i="50"/>
  <c r="P201" i="68"/>
  <c r="P273" i="68" s="1"/>
  <c r="P99" i="50"/>
  <c r="G203" i="68"/>
  <c r="G101" i="50"/>
  <c r="O100" i="47"/>
  <c r="O203" i="68"/>
  <c r="O101" i="50"/>
  <c r="H204" i="68"/>
  <c r="P204" i="68"/>
  <c r="E205" i="68"/>
  <c r="E277" i="68" s="1"/>
  <c r="E103" i="50"/>
  <c r="M205" i="68"/>
  <c r="M277" i="68" s="1"/>
  <c r="M103" i="50"/>
  <c r="H106" i="47"/>
  <c r="H152" i="69"/>
  <c r="H107" i="50"/>
  <c r="E153" i="69"/>
  <c r="E210" i="69" s="1"/>
  <c r="E108" i="50"/>
  <c r="M153" i="69"/>
  <c r="M210" i="69" s="1"/>
  <c r="M108" i="50"/>
  <c r="F155" i="69"/>
  <c r="F110" i="50"/>
  <c r="I214" i="69"/>
  <c r="Q157" i="69"/>
  <c r="E159" i="69"/>
  <c r="E114" i="50"/>
  <c r="M159" i="69"/>
  <c r="M114" i="50"/>
  <c r="J160" i="69"/>
  <c r="J217" i="69" s="1"/>
  <c r="J115" i="50"/>
  <c r="C161" i="69"/>
  <c r="C218" i="69" s="1"/>
  <c r="C116" i="50"/>
  <c r="F163" i="69"/>
  <c r="F118" i="50"/>
  <c r="N117" i="47"/>
  <c r="N117" i="50" s="1"/>
  <c r="N163" i="69"/>
  <c r="N118" i="50"/>
  <c r="G164" i="69"/>
  <c r="G221" i="69" s="1"/>
  <c r="G119" i="50"/>
  <c r="K164" i="69"/>
  <c r="K221" i="69" s="1"/>
  <c r="K119" i="50"/>
  <c r="C166" i="69"/>
  <c r="G166" i="69"/>
  <c r="D167" i="69"/>
  <c r="D224" i="69" s="1"/>
  <c r="D122" i="50"/>
  <c r="C152" i="70"/>
  <c r="C126" i="50"/>
  <c r="G152" i="70"/>
  <c r="G126" i="50"/>
  <c r="D153" i="70"/>
  <c r="D210" i="70" s="1"/>
  <c r="D127" i="50"/>
  <c r="P153" i="70"/>
  <c r="P210" i="70" s="1"/>
  <c r="P127" i="50"/>
  <c r="G155" i="70"/>
  <c r="G129" i="50"/>
  <c r="O155" i="70"/>
  <c r="O129" i="50"/>
  <c r="L157" i="70"/>
  <c r="L131" i="50"/>
  <c r="G159" i="70"/>
  <c r="G133" i="50"/>
  <c r="D160" i="70"/>
  <c r="D217" i="70" s="1"/>
  <c r="D134" i="50"/>
  <c r="P160" i="70"/>
  <c r="P217" i="70" s="1"/>
  <c r="P134" i="50"/>
  <c r="M161" i="70"/>
  <c r="M218" i="70" s="1"/>
  <c r="M135" i="50"/>
  <c r="C163" i="70"/>
  <c r="C137" i="50"/>
  <c r="K163" i="70"/>
  <c r="K137" i="50"/>
  <c r="K136" i="47"/>
  <c r="K136" i="50" s="1"/>
  <c r="H164" i="70"/>
  <c r="H221" i="70" s="1"/>
  <c r="H138" i="50"/>
  <c r="L164" i="70"/>
  <c r="L221" i="70" s="1"/>
  <c r="L138" i="50"/>
  <c r="F149" i="71"/>
  <c r="F145" i="50"/>
  <c r="F144" i="47"/>
  <c r="E150" i="47"/>
  <c r="E155" i="71"/>
  <c r="Q154" i="71"/>
  <c r="E154" i="47"/>
  <c r="E154" i="50" s="1"/>
  <c r="E159" i="71"/>
  <c r="Q154" i="47"/>
  <c r="Q154" i="50" s="1"/>
  <c r="Q159" i="71"/>
  <c r="G162" i="71"/>
  <c r="G161" i="71" s="1"/>
  <c r="O162" i="71"/>
  <c r="O157" i="47"/>
  <c r="H163" i="71"/>
  <c r="H217" i="71" s="1"/>
  <c r="H159" i="50"/>
  <c r="L163" i="71"/>
  <c r="L159" i="50"/>
  <c r="P163" i="71"/>
  <c r="P217" i="71" s="1"/>
  <c r="P159" i="50"/>
  <c r="I162" i="47"/>
  <c r="I149" i="72"/>
  <c r="I163" i="50"/>
  <c r="Q162" i="47"/>
  <c r="Q149" i="72"/>
  <c r="Q163" i="50"/>
  <c r="I151" i="72"/>
  <c r="I165" i="50"/>
  <c r="I164" i="47"/>
  <c r="Q151" i="72"/>
  <c r="Q165" i="50"/>
  <c r="I153" i="72"/>
  <c r="C172" i="47"/>
  <c r="C172" i="50" s="1"/>
  <c r="C159" i="72"/>
  <c r="C173" i="50"/>
  <c r="O172" i="47"/>
  <c r="O172" i="50" s="1"/>
  <c r="O159" i="72"/>
  <c r="O173" i="50"/>
  <c r="L172" i="47"/>
  <c r="L172" i="50" s="1"/>
  <c r="L160" i="72"/>
  <c r="L214" i="72" s="1"/>
  <c r="L174" i="50"/>
  <c r="F162" i="72"/>
  <c r="C175" i="47"/>
  <c r="C163" i="72"/>
  <c r="C177" i="50"/>
  <c r="K175" i="47"/>
  <c r="K163" i="72"/>
  <c r="K217" i="72" s="1"/>
  <c r="K177" i="50"/>
  <c r="I115" i="48"/>
  <c r="O115" i="49"/>
  <c r="E6" i="50"/>
  <c r="D14" i="50"/>
  <c r="H66" i="50"/>
  <c r="E85" i="50"/>
  <c r="I112" i="50"/>
  <c r="O153" i="50"/>
  <c r="E331" i="64"/>
  <c r="I331" i="64"/>
  <c r="M331" i="64"/>
  <c r="Q331" i="64"/>
  <c r="Q16" i="54"/>
  <c r="G332" i="64"/>
  <c r="K332" i="64"/>
  <c r="K374" i="64" s="1"/>
  <c r="O332" i="64"/>
  <c r="E292" i="65"/>
  <c r="E330" i="65" s="1"/>
  <c r="I292" i="65"/>
  <c r="M292" i="65"/>
  <c r="M330" i="65" s="1"/>
  <c r="Q292" i="65"/>
  <c r="E36" i="54"/>
  <c r="E298" i="65"/>
  <c r="I36" i="54"/>
  <c r="I298" i="65"/>
  <c r="M36" i="54"/>
  <c r="M298" i="65"/>
  <c r="Q36" i="54"/>
  <c r="Q298" i="65"/>
  <c r="G36" i="54"/>
  <c r="G299" i="65"/>
  <c r="K299" i="65"/>
  <c r="K297" i="65" s="1"/>
  <c r="K36" i="54"/>
  <c r="O36" i="54"/>
  <c r="O299" i="65"/>
  <c r="G360" i="68"/>
  <c r="K360" i="68"/>
  <c r="O360" i="68"/>
  <c r="G89" i="54"/>
  <c r="G362" i="68"/>
  <c r="K89" i="54"/>
  <c r="K362" i="68"/>
  <c r="O89" i="54"/>
  <c r="O362" i="68"/>
  <c r="E89" i="54"/>
  <c r="E363" i="68"/>
  <c r="I89" i="54"/>
  <c r="I363" i="68"/>
  <c r="I411" i="68" s="1"/>
  <c r="M89" i="54"/>
  <c r="M363" i="68"/>
  <c r="M411" i="68" s="1"/>
  <c r="Q363" i="68"/>
  <c r="G364" i="68"/>
  <c r="G412" i="68" s="1"/>
  <c r="K364" i="68"/>
  <c r="O364" i="68"/>
  <c r="O460" i="68" s="1"/>
  <c r="O92" i="58"/>
  <c r="C345" i="64"/>
  <c r="C350" i="64"/>
  <c r="C356" i="64"/>
  <c r="C309" i="65"/>
  <c r="C28" i="55"/>
  <c r="C315" i="65"/>
  <c r="C321" i="65"/>
  <c r="C311" i="66"/>
  <c r="C317" i="66"/>
  <c r="C55" i="55"/>
  <c r="C306" i="67"/>
  <c r="C63" i="55"/>
  <c r="C313" i="67"/>
  <c r="C70" i="55"/>
  <c r="C74" i="55"/>
  <c r="C318" i="67"/>
  <c r="C380" i="68"/>
  <c r="C387" i="68"/>
  <c r="C385" i="68" s="1"/>
  <c r="C89" i="55"/>
  <c r="C392" i="68"/>
  <c r="C100" i="55"/>
  <c r="C398" i="68"/>
  <c r="C102" i="59"/>
  <c r="C109" i="55"/>
  <c r="C309" i="69"/>
  <c r="C315" i="69"/>
  <c r="C321" i="69"/>
  <c r="C120" i="55"/>
  <c r="C311" i="70"/>
  <c r="C136" i="55"/>
  <c r="C317" i="70"/>
  <c r="C144" i="55"/>
  <c r="C295" i="71"/>
  <c r="C150" i="55"/>
  <c r="C150" i="59" s="1"/>
  <c r="C302" i="71"/>
  <c r="C152" i="59"/>
  <c r="C157" i="55"/>
  <c r="C308" i="71"/>
  <c r="C299" i="72"/>
  <c r="C167" i="59"/>
  <c r="C172" i="55"/>
  <c r="C166" i="55" s="1"/>
  <c r="C305" i="72"/>
  <c r="F311" i="65"/>
  <c r="J311" i="65"/>
  <c r="N311" i="65"/>
  <c r="F390" i="68"/>
  <c r="F93" i="55"/>
  <c r="F93" i="59" s="1"/>
  <c r="F94" i="59"/>
  <c r="J414" i="68"/>
  <c r="J486" i="68"/>
  <c r="N390" i="68"/>
  <c r="N93" i="55"/>
  <c r="D391" i="68"/>
  <c r="D389" i="68" s="1"/>
  <c r="D95" i="59"/>
  <c r="H391" i="68"/>
  <c r="H93" i="55"/>
  <c r="L391" i="68"/>
  <c r="L389" i="68" s="1"/>
  <c r="L93" i="55"/>
  <c r="L93" i="59" s="1"/>
  <c r="P391" i="68"/>
  <c r="P415" i="68" s="1"/>
  <c r="F392" i="68"/>
  <c r="J392" i="68"/>
  <c r="N416" i="68"/>
  <c r="D100" i="55"/>
  <c r="D397" i="68"/>
  <c r="H100" i="55"/>
  <c r="H397" i="68"/>
  <c r="L100" i="55"/>
  <c r="L397" i="68"/>
  <c r="P100" i="55"/>
  <c r="P397" i="68"/>
  <c r="F398" i="68"/>
  <c r="F102" i="59"/>
  <c r="J100" i="55"/>
  <c r="J398" i="68"/>
  <c r="J102" i="59"/>
  <c r="N398" i="68"/>
  <c r="N102" i="59"/>
  <c r="D399" i="68"/>
  <c r="H399" i="68"/>
  <c r="L399" i="68"/>
  <c r="P399" i="68"/>
  <c r="E313" i="70"/>
  <c r="I313" i="70"/>
  <c r="I132" i="55"/>
  <c r="M313" i="70"/>
  <c r="Q313" i="70"/>
  <c r="Q132" i="55"/>
  <c r="G314" i="70"/>
  <c r="K314" i="70"/>
  <c r="O314" i="70"/>
  <c r="E315" i="70"/>
  <c r="I315" i="70"/>
  <c r="M315" i="70"/>
  <c r="Q334" i="70"/>
  <c r="E305" i="72"/>
  <c r="I305" i="72"/>
  <c r="I172" i="55"/>
  <c r="M305" i="72"/>
  <c r="Q305" i="72"/>
  <c r="Q172" i="55"/>
  <c r="G306" i="72"/>
  <c r="K306" i="72"/>
  <c r="D175" i="55"/>
  <c r="D308" i="72"/>
  <c r="D176" i="59"/>
  <c r="H175" i="55"/>
  <c r="H308" i="72"/>
  <c r="H176" i="59"/>
  <c r="L175" i="55"/>
  <c r="L308" i="72"/>
  <c r="P175" i="55"/>
  <c r="P308" i="72"/>
  <c r="P176" i="59"/>
  <c r="F175" i="55"/>
  <c r="F309" i="72"/>
  <c r="J175" i="55"/>
  <c r="J309" i="72"/>
  <c r="N175" i="55"/>
  <c r="N309" i="72"/>
  <c r="G347" i="66"/>
  <c r="G48" i="60"/>
  <c r="G47" i="57"/>
  <c r="K347" i="66"/>
  <c r="K48" i="60"/>
  <c r="K47" i="57"/>
  <c r="O347" i="66"/>
  <c r="O48" i="60"/>
  <c r="D349" i="67"/>
  <c r="H349" i="67"/>
  <c r="L349" i="67"/>
  <c r="P349" i="67"/>
  <c r="Q150" i="60"/>
  <c r="G150" i="57"/>
  <c r="G150" i="60" s="1"/>
  <c r="G337" i="71"/>
  <c r="G151" i="60"/>
  <c r="K150" i="57"/>
  <c r="K150" i="60" s="1"/>
  <c r="K337" i="71"/>
  <c r="O150" i="57"/>
  <c r="O150" i="60" s="1"/>
  <c r="O337" i="71"/>
  <c r="O151" i="60"/>
  <c r="E338" i="71"/>
  <c r="E392" i="71" s="1"/>
  <c r="E152" i="60"/>
  <c r="E150" i="57"/>
  <c r="I338" i="71"/>
  <c r="I392" i="71" s="1"/>
  <c r="I152" i="60"/>
  <c r="I150" i="57"/>
  <c r="M338" i="71"/>
  <c r="M392" i="71" s="1"/>
  <c r="M152" i="60"/>
  <c r="Q338" i="71"/>
  <c r="Q392" i="71" s="1"/>
  <c r="Q152" i="60"/>
  <c r="G339" i="71"/>
  <c r="G393" i="71" s="1"/>
  <c r="G153" i="60"/>
  <c r="K339" i="71"/>
  <c r="K393" i="71" s="1"/>
  <c r="K153" i="60"/>
  <c r="O339" i="71"/>
  <c r="O393" i="71" s="1"/>
  <c r="O153" i="60"/>
  <c r="C158" i="59"/>
  <c r="B96" i="69"/>
  <c r="B94" i="69" s="1"/>
  <c r="B108" i="69"/>
  <c r="M94" i="69"/>
  <c r="C109" i="44"/>
  <c r="C98" i="69"/>
  <c r="G109" i="44"/>
  <c r="G98" i="69"/>
  <c r="K109" i="44"/>
  <c r="K98" i="69"/>
  <c r="O109" i="44"/>
  <c r="O98" i="69"/>
  <c r="D100" i="69"/>
  <c r="D112" i="48"/>
  <c r="H100" i="69"/>
  <c r="H112" i="48"/>
  <c r="L100" i="69"/>
  <c r="L176" i="69" s="1"/>
  <c r="L112" i="48"/>
  <c r="P100" i="69"/>
  <c r="P112" i="48"/>
  <c r="E178" i="69"/>
  <c r="E101" i="69"/>
  <c r="E177" i="69" s="1"/>
  <c r="I101" i="69"/>
  <c r="I177" i="69" s="1"/>
  <c r="I178" i="69"/>
  <c r="M178" i="69"/>
  <c r="M101" i="69"/>
  <c r="M177" i="69" s="1"/>
  <c r="Q101" i="69"/>
  <c r="Q177" i="69" s="1"/>
  <c r="Q178" i="69"/>
  <c r="D105" i="69"/>
  <c r="H105" i="69"/>
  <c r="L105" i="69"/>
  <c r="P105" i="69"/>
  <c r="F108" i="69"/>
  <c r="J108" i="69"/>
  <c r="N108" i="69"/>
  <c r="B108" i="70"/>
  <c r="B105" i="70"/>
  <c r="E94" i="70"/>
  <c r="I94" i="70"/>
  <c r="M94" i="70"/>
  <c r="Q94" i="70"/>
  <c r="C128" i="44"/>
  <c r="C98" i="70"/>
  <c r="C136" i="70" s="1"/>
  <c r="G128" i="44"/>
  <c r="G98" i="70"/>
  <c r="K128" i="44"/>
  <c r="K98" i="70"/>
  <c r="K136" i="70" s="1"/>
  <c r="O128" i="44"/>
  <c r="O98" i="70"/>
  <c r="O136" i="70" s="1"/>
  <c r="E102" i="70"/>
  <c r="I102" i="70"/>
  <c r="M102" i="70"/>
  <c r="Q102" i="70"/>
  <c r="F103" i="70"/>
  <c r="J103" i="70"/>
  <c r="N103" i="70"/>
  <c r="N101" i="70" s="1"/>
  <c r="C104" i="70"/>
  <c r="G104" i="70"/>
  <c r="K104" i="70"/>
  <c r="O104" i="70"/>
  <c r="D105" i="70"/>
  <c r="H105" i="70"/>
  <c r="L105" i="70"/>
  <c r="P105" i="70"/>
  <c r="F108" i="70"/>
  <c r="J108" i="70"/>
  <c r="N108" i="70"/>
  <c r="E144" i="44"/>
  <c r="D144" i="44"/>
  <c r="D95" i="71"/>
  <c r="H144" i="44"/>
  <c r="H95" i="71"/>
  <c r="L144" i="44"/>
  <c r="L95" i="71"/>
  <c r="P144" i="44"/>
  <c r="P95" i="71"/>
  <c r="C96" i="71"/>
  <c r="G146" i="44"/>
  <c r="G97" i="71"/>
  <c r="K96" i="71"/>
  <c r="O146" i="44"/>
  <c r="O97" i="71"/>
  <c r="D100" i="71"/>
  <c r="H100" i="71"/>
  <c r="H98" i="71" s="1"/>
  <c r="L100" i="71"/>
  <c r="P100" i="71"/>
  <c r="I154" i="44"/>
  <c r="E154" i="44"/>
  <c r="E105" i="71"/>
  <c r="I105" i="71"/>
  <c r="M105" i="71"/>
  <c r="Q105" i="71"/>
  <c r="F106" i="71"/>
  <c r="F142" i="71" s="1"/>
  <c r="J106" i="71"/>
  <c r="N106" i="71"/>
  <c r="J157" i="44"/>
  <c r="F157" i="44"/>
  <c r="F108" i="71"/>
  <c r="J107" i="71"/>
  <c r="N107" i="71"/>
  <c r="B107" i="72"/>
  <c r="B146" i="44"/>
  <c r="B150" i="44"/>
  <c r="B102" i="71"/>
  <c r="B157" i="44"/>
  <c r="E162" i="44"/>
  <c r="E95" i="72"/>
  <c r="E131" i="72" s="1"/>
  <c r="I162" i="44"/>
  <c r="I95" i="72"/>
  <c r="I131" i="72" s="1"/>
  <c r="M162" i="44"/>
  <c r="M95" i="72"/>
  <c r="M131" i="72" s="1"/>
  <c r="Q162" i="44"/>
  <c r="Q95" i="72"/>
  <c r="I164" i="44"/>
  <c r="Q164" i="44"/>
  <c r="F164" i="44"/>
  <c r="F97" i="72"/>
  <c r="J164" i="44"/>
  <c r="J97" i="72"/>
  <c r="N164" i="44"/>
  <c r="N97" i="72"/>
  <c r="I168" i="44"/>
  <c r="E172" i="44"/>
  <c r="C172" i="44"/>
  <c r="C105" i="72"/>
  <c r="G172" i="44"/>
  <c r="G105" i="72"/>
  <c r="K172" i="44"/>
  <c r="K105" i="72"/>
  <c r="O172" i="44"/>
  <c r="O105" i="72"/>
  <c r="D172" i="44"/>
  <c r="D106" i="72"/>
  <c r="D104" i="72" s="1"/>
  <c r="H172" i="44"/>
  <c r="H106" i="72"/>
  <c r="H104" i="72" s="1"/>
  <c r="L172" i="44"/>
  <c r="L106" i="72"/>
  <c r="L104" i="72" s="1"/>
  <c r="P172" i="44"/>
  <c r="P106" i="72"/>
  <c r="L175" i="44"/>
  <c r="E175" i="44"/>
  <c r="E108" i="72"/>
  <c r="I175" i="44"/>
  <c r="I108" i="72"/>
  <c r="M175" i="44"/>
  <c r="M108" i="72"/>
  <c r="Q175" i="44"/>
  <c r="Q108" i="72"/>
  <c r="B4" i="7"/>
  <c r="B3" i="7" s="1"/>
  <c r="B19" i="45"/>
  <c r="B47" i="45"/>
  <c r="B66" i="45"/>
  <c r="B93" i="45"/>
  <c r="B125" i="45"/>
  <c r="B154" i="45"/>
  <c r="B4" i="45"/>
  <c r="B128" i="64"/>
  <c r="B16" i="45"/>
  <c r="B140" i="64"/>
  <c r="B119" i="65"/>
  <c r="B125" i="65"/>
  <c r="B44" i="45"/>
  <c r="B114" i="66"/>
  <c r="B126" i="66"/>
  <c r="B127" i="67"/>
  <c r="B85" i="45"/>
  <c r="B140" i="68"/>
  <c r="B97" i="45"/>
  <c r="B152" i="68"/>
  <c r="B195" i="69"/>
  <c r="B138" i="69"/>
  <c r="B117" i="45"/>
  <c r="B111" i="45" s="1"/>
  <c r="B125" i="69"/>
  <c r="B113" i="70"/>
  <c r="B133" i="70"/>
  <c r="B132" i="45"/>
  <c r="B121" i="70"/>
  <c r="B145" i="70"/>
  <c r="B146" i="45"/>
  <c r="B115" i="71"/>
  <c r="B121" i="71"/>
  <c r="B145" i="71"/>
  <c r="B168" i="45"/>
  <c r="B119" i="72"/>
  <c r="B142" i="72"/>
  <c r="I4" i="45"/>
  <c r="D128" i="64"/>
  <c r="H128" i="64"/>
  <c r="L128" i="64"/>
  <c r="P128" i="64"/>
  <c r="E129" i="64"/>
  <c r="I129" i="64"/>
  <c r="I127" i="64" s="1"/>
  <c r="M129" i="64"/>
  <c r="M127" i="64" s="1"/>
  <c r="Q129" i="64"/>
  <c r="H7" i="45"/>
  <c r="P7" i="45"/>
  <c r="F7" i="45"/>
  <c r="F131" i="64"/>
  <c r="J7" i="45"/>
  <c r="J131" i="64"/>
  <c r="N7" i="45"/>
  <c r="N131" i="64"/>
  <c r="M12" i="45"/>
  <c r="E135" i="64"/>
  <c r="I135" i="64"/>
  <c r="M135" i="64"/>
  <c r="Q135" i="64"/>
  <c r="I16" i="45"/>
  <c r="P19" i="45"/>
  <c r="F19" i="45"/>
  <c r="F143" i="64"/>
  <c r="J19" i="45"/>
  <c r="J143" i="64"/>
  <c r="N19" i="45"/>
  <c r="N143" i="64"/>
  <c r="C19" i="45"/>
  <c r="C144" i="64"/>
  <c r="C142" i="64" s="1"/>
  <c r="G19" i="45"/>
  <c r="G144" i="64"/>
  <c r="G142" i="64" s="1"/>
  <c r="K19" i="45"/>
  <c r="K144" i="64"/>
  <c r="K142" i="64" s="1"/>
  <c r="O19" i="45"/>
  <c r="O144" i="64"/>
  <c r="D145" i="64"/>
  <c r="H145" i="64"/>
  <c r="H142" i="64" s="1"/>
  <c r="L145" i="64"/>
  <c r="P145" i="64"/>
  <c r="M25" i="45"/>
  <c r="E113" i="65"/>
  <c r="I113" i="65"/>
  <c r="M113" i="65"/>
  <c r="Q113" i="65"/>
  <c r="C28" i="45"/>
  <c r="D116" i="65"/>
  <c r="H28" i="45"/>
  <c r="H117" i="65"/>
  <c r="L28" i="45"/>
  <c r="L117" i="65"/>
  <c r="P28" i="45"/>
  <c r="P117" i="65"/>
  <c r="G32" i="45"/>
  <c r="O32" i="45"/>
  <c r="F32" i="45"/>
  <c r="F121" i="65"/>
  <c r="J32" i="45"/>
  <c r="J121" i="65"/>
  <c r="N32" i="45"/>
  <c r="N121" i="65"/>
  <c r="K32" i="45"/>
  <c r="K122" i="65"/>
  <c r="G36" i="45"/>
  <c r="P36" i="45"/>
  <c r="E125" i="65"/>
  <c r="I36" i="45"/>
  <c r="I125" i="65"/>
  <c r="M125" i="65"/>
  <c r="Q125" i="65"/>
  <c r="F126" i="65"/>
  <c r="J126" i="65"/>
  <c r="N126" i="65"/>
  <c r="C39" i="45"/>
  <c r="J39" i="45"/>
  <c r="C127" i="65"/>
  <c r="G127" i="65"/>
  <c r="K127" i="65"/>
  <c r="O127" i="65"/>
  <c r="G44" i="45"/>
  <c r="C113" i="66"/>
  <c r="G113" i="66"/>
  <c r="K113" i="66"/>
  <c r="O113" i="66"/>
  <c r="G47" i="45"/>
  <c r="N47" i="45"/>
  <c r="E117" i="66"/>
  <c r="I117" i="66"/>
  <c r="M117" i="66"/>
  <c r="Q117" i="66"/>
  <c r="J51" i="45"/>
  <c r="D120" i="66"/>
  <c r="H120" i="66"/>
  <c r="L120" i="66"/>
  <c r="P120" i="66"/>
  <c r="E51" i="45"/>
  <c r="E122" i="66"/>
  <c r="I51" i="45"/>
  <c r="I122" i="66"/>
  <c r="M51" i="45"/>
  <c r="M122" i="66"/>
  <c r="Q51" i="45"/>
  <c r="Q122" i="66"/>
  <c r="O55" i="45"/>
  <c r="F58" i="45"/>
  <c r="Q58" i="45"/>
  <c r="F127" i="66"/>
  <c r="J58" i="45"/>
  <c r="J128" i="66"/>
  <c r="N127" i="66"/>
  <c r="C63" i="45"/>
  <c r="C114" i="67"/>
  <c r="G63" i="45"/>
  <c r="G114" i="67"/>
  <c r="K63" i="45"/>
  <c r="K114" i="67"/>
  <c r="O63" i="45"/>
  <c r="O114" i="67"/>
  <c r="D63" i="45"/>
  <c r="D115" i="67"/>
  <c r="H63" i="45"/>
  <c r="H115" i="67"/>
  <c r="H113" i="67" s="1"/>
  <c r="L63" i="45"/>
  <c r="L115" i="67"/>
  <c r="P63" i="45"/>
  <c r="P115" i="67"/>
  <c r="P113" i="67" s="1"/>
  <c r="E66" i="45"/>
  <c r="L66" i="45"/>
  <c r="Q66" i="45"/>
  <c r="F66" i="45"/>
  <c r="F117" i="67"/>
  <c r="J66" i="45"/>
  <c r="J117" i="67"/>
  <c r="N66" i="45"/>
  <c r="N117" i="67"/>
  <c r="E119" i="67"/>
  <c r="I119" i="67"/>
  <c r="M119" i="67"/>
  <c r="Q119" i="67"/>
  <c r="P70" i="45"/>
  <c r="F120" i="67"/>
  <c r="J120" i="67"/>
  <c r="J118" i="67" s="1"/>
  <c r="N120" i="67"/>
  <c r="C70" i="45"/>
  <c r="C68" i="45" s="1"/>
  <c r="C122" i="67"/>
  <c r="G70" i="45"/>
  <c r="G122" i="67"/>
  <c r="K70" i="45"/>
  <c r="K122" i="67"/>
  <c r="O70" i="45"/>
  <c r="O122" i="67"/>
  <c r="H74" i="45"/>
  <c r="C125" i="67"/>
  <c r="G125" i="67"/>
  <c r="K125" i="67"/>
  <c r="O125" i="67"/>
  <c r="D126" i="67"/>
  <c r="H126" i="67"/>
  <c r="L126" i="67"/>
  <c r="L124" i="67" s="1"/>
  <c r="P126" i="67"/>
  <c r="G77" i="45"/>
  <c r="O77" i="45"/>
  <c r="E77" i="45"/>
  <c r="E128" i="67"/>
  <c r="I77" i="45"/>
  <c r="I128" i="67"/>
  <c r="M77" i="45"/>
  <c r="M128" i="67"/>
  <c r="Q77" i="45"/>
  <c r="Q128" i="67"/>
  <c r="F77" i="45"/>
  <c r="F129" i="67"/>
  <c r="J77" i="45"/>
  <c r="J129" i="67"/>
  <c r="N77" i="45"/>
  <c r="N129" i="67"/>
  <c r="C82" i="45"/>
  <c r="N82" i="45"/>
  <c r="E82" i="45"/>
  <c r="E137" i="68"/>
  <c r="I82" i="45"/>
  <c r="I137" i="68"/>
  <c r="M82" i="45"/>
  <c r="M137" i="68"/>
  <c r="Q82" i="45"/>
  <c r="Q137" i="68"/>
  <c r="F82" i="45"/>
  <c r="F138" i="68"/>
  <c r="J82" i="45"/>
  <c r="J138" i="68"/>
  <c r="J136" i="68" s="1"/>
  <c r="N138" i="68"/>
  <c r="N136" i="68" s="1"/>
  <c r="E85" i="45"/>
  <c r="M85" i="45"/>
  <c r="D85" i="45"/>
  <c r="D140" i="68"/>
  <c r="H85" i="45"/>
  <c r="H140" i="68"/>
  <c r="L85" i="45"/>
  <c r="L140" i="68"/>
  <c r="P85" i="45"/>
  <c r="P140" i="68"/>
  <c r="D142" i="68"/>
  <c r="H142" i="68"/>
  <c r="L142" i="68"/>
  <c r="P142" i="68"/>
  <c r="C93" i="45"/>
  <c r="C148" i="68"/>
  <c r="K93" i="45"/>
  <c r="K148" i="68"/>
  <c r="N97" i="45"/>
  <c r="F152" i="68"/>
  <c r="J152" i="68"/>
  <c r="N152" i="68"/>
  <c r="C153" i="68"/>
  <c r="G153" i="68"/>
  <c r="G151" i="68" s="1"/>
  <c r="K153" i="68"/>
  <c r="O153" i="68"/>
  <c r="J100" i="45"/>
  <c r="J155" i="68"/>
  <c r="J106" i="45"/>
  <c r="D113" i="69"/>
  <c r="H113" i="69"/>
  <c r="L113" i="69"/>
  <c r="P113" i="69"/>
  <c r="E106" i="45"/>
  <c r="E115" i="69"/>
  <c r="I106" i="45"/>
  <c r="I115" i="69"/>
  <c r="M106" i="45"/>
  <c r="M115" i="69"/>
  <c r="Q106" i="45"/>
  <c r="Q115" i="69"/>
  <c r="E116" i="69"/>
  <c r="I116" i="69"/>
  <c r="M116" i="69"/>
  <c r="Q116" i="69"/>
  <c r="E195" i="69"/>
  <c r="E138" i="69"/>
  <c r="I138" i="69"/>
  <c r="I195" i="69"/>
  <c r="M195" i="69"/>
  <c r="M138" i="69"/>
  <c r="Q111" i="45"/>
  <c r="Q119" i="69"/>
  <c r="J113" i="45"/>
  <c r="C113" i="45"/>
  <c r="C121" i="69"/>
  <c r="G113" i="45"/>
  <c r="G121" i="69"/>
  <c r="K113" i="45"/>
  <c r="K113" i="49" s="1"/>
  <c r="K121" i="69"/>
  <c r="O113" i="45"/>
  <c r="O113" i="49" s="1"/>
  <c r="O121" i="69"/>
  <c r="D113" i="45"/>
  <c r="D122" i="69"/>
  <c r="H113" i="45"/>
  <c r="H122" i="69"/>
  <c r="L113" i="45"/>
  <c r="L122" i="69"/>
  <c r="P113" i="45"/>
  <c r="P113" i="49" s="1"/>
  <c r="P122" i="69"/>
  <c r="I142" i="69"/>
  <c r="M142" i="69"/>
  <c r="Q142" i="69"/>
  <c r="I117" i="45"/>
  <c r="C144" i="69"/>
  <c r="G144" i="69"/>
  <c r="K124" i="69"/>
  <c r="K144" i="69"/>
  <c r="O144" i="69"/>
  <c r="D145" i="69"/>
  <c r="H145" i="69"/>
  <c r="L145" i="69"/>
  <c r="P145" i="69"/>
  <c r="H120" i="45"/>
  <c r="C120" i="45"/>
  <c r="C128" i="69"/>
  <c r="G120" i="45"/>
  <c r="G128" i="69"/>
  <c r="K120" i="45"/>
  <c r="K128" i="69"/>
  <c r="O120" i="45"/>
  <c r="O128" i="69"/>
  <c r="D129" i="69"/>
  <c r="D127" i="69" s="1"/>
  <c r="H129" i="69"/>
  <c r="H127" i="69" s="1"/>
  <c r="L129" i="69"/>
  <c r="L127" i="69" s="1"/>
  <c r="P129" i="69"/>
  <c r="P127" i="69" s="1"/>
  <c r="C125" i="45"/>
  <c r="C114" i="70"/>
  <c r="G125" i="45"/>
  <c r="G114" i="70"/>
  <c r="K125" i="45"/>
  <c r="K114" i="70"/>
  <c r="O125" i="45"/>
  <c r="O114" i="70"/>
  <c r="H125" i="45"/>
  <c r="H115" i="70"/>
  <c r="P125" i="45"/>
  <c r="P115" i="70"/>
  <c r="G128" i="45"/>
  <c r="O128" i="45"/>
  <c r="E117" i="70"/>
  <c r="I117" i="70"/>
  <c r="M117" i="70"/>
  <c r="Q117" i="70"/>
  <c r="D119" i="70"/>
  <c r="H119" i="70"/>
  <c r="L119" i="70"/>
  <c r="P119" i="70"/>
  <c r="K132" i="45"/>
  <c r="E121" i="70"/>
  <c r="I121" i="70"/>
  <c r="M121" i="70"/>
  <c r="Q121" i="70"/>
  <c r="F122" i="70"/>
  <c r="J122" i="70"/>
  <c r="N122" i="70"/>
  <c r="C123" i="70"/>
  <c r="G123" i="70"/>
  <c r="K123" i="70"/>
  <c r="O123" i="70"/>
  <c r="D136" i="45"/>
  <c r="D125" i="70"/>
  <c r="H136" i="45"/>
  <c r="H125" i="70"/>
  <c r="L136" i="45"/>
  <c r="L125" i="70"/>
  <c r="P136" i="45"/>
  <c r="P125" i="70"/>
  <c r="E145" i="70"/>
  <c r="I136" i="45"/>
  <c r="I126" i="70"/>
  <c r="M145" i="70"/>
  <c r="Q136" i="45"/>
  <c r="Q126" i="70"/>
  <c r="C139" i="45"/>
  <c r="C128" i="70"/>
  <c r="G139" i="45"/>
  <c r="G128" i="70"/>
  <c r="K139" i="45"/>
  <c r="K128" i="70"/>
  <c r="O139" i="45"/>
  <c r="O128" i="70"/>
  <c r="D139" i="45"/>
  <c r="D129" i="70"/>
  <c r="H139" i="45"/>
  <c r="H129" i="70"/>
  <c r="L139" i="45"/>
  <c r="L129" i="70"/>
  <c r="P139" i="45"/>
  <c r="P129" i="70"/>
  <c r="F112" i="71"/>
  <c r="J112" i="71"/>
  <c r="N112" i="71"/>
  <c r="D114" i="71"/>
  <c r="H114" i="71"/>
  <c r="L114" i="71"/>
  <c r="P114" i="71"/>
  <c r="F150" i="45"/>
  <c r="C150" i="45"/>
  <c r="C119" i="71"/>
  <c r="G150" i="45"/>
  <c r="G119" i="71"/>
  <c r="K150" i="45"/>
  <c r="K119" i="71"/>
  <c r="O150" i="45"/>
  <c r="O119" i="71"/>
  <c r="D120" i="71"/>
  <c r="H150" i="45"/>
  <c r="H120" i="71"/>
  <c r="L120" i="71"/>
  <c r="P150" i="45"/>
  <c r="P120" i="71"/>
  <c r="E121" i="71"/>
  <c r="I121" i="71"/>
  <c r="M121" i="71"/>
  <c r="Q121" i="71"/>
  <c r="C154" i="45"/>
  <c r="C123" i="71"/>
  <c r="G154" i="45"/>
  <c r="G123" i="71"/>
  <c r="K154" i="45"/>
  <c r="K123" i="71"/>
  <c r="O154" i="45"/>
  <c r="O123" i="71"/>
  <c r="D154" i="45"/>
  <c r="D124" i="71"/>
  <c r="H154" i="45"/>
  <c r="H124" i="71"/>
  <c r="L154" i="45"/>
  <c r="L124" i="71"/>
  <c r="P154" i="45"/>
  <c r="P124" i="71"/>
  <c r="D157" i="45"/>
  <c r="D126" i="71"/>
  <c r="H157" i="45"/>
  <c r="H126" i="71"/>
  <c r="L157" i="45"/>
  <c r="L126" i="71"/>
  <c r="P157" i="45"/>
  <c r="P126" i="71"/>
  <c r="I162" i="45"/>
  <c r="Q162" i="45"/>
  <c r="F162" i="45"/>
  <c r="F113" i="72"/>
  <c r="J162" i="45"/>
  <c r="J113" i="72"/>
  <c r="N162" i="45"/>
  <c r="N113" i="72"/>
  <c r="C115" i="72"/>
  <c r="G115" i="72"/>
  <c r="K115" i="72"/>
  <c r="O115" i="72"/>
  <c r="F117" i="72"/>
  <c r="J117" i="72"/>
  <c r="N117" i="72"/>
  <c r="E119" i="72"/>
  <c r="I119" i="72"/>
  <c r="M119" i="72"/>
  <c r="Q119" i="72"/>
  <c r="F120" i="72"/>
  <c r="J120" i="72"/>
  <c r="N120" i="72"/>
  <c r="C121" i="72"/>
  <c r="G121" i="72"/>
  <c r="K121" i="72"/>
  <c r="O121" i="72"/>
  <c r="C123" i="72"/>
  <c r="G123" i="72"/>
  <c r="K123" i="72"/>
  <c r="O123" i="72"/>
  <c r="D124" i="72"/>
  <c r="H124" i="72"/>
  <c r="L124" i="72"/>
  <c r="P124" i="72"/>
  <c r="D126" i="72"/>
  <c r="H126" i="72"/>
  <c r="L126" i="72"/>
  <c r="P126" i="72"/>
  <c r="E127" i="72"/>
  <c r="I127" i="72"/>
  <c r="M127" i="72"/>
  <c r="Q127" i="72"/>
  <c r="B146" i="47"/>
  <c r="B178" i="64"/>
  <c r="B16" i="47"/>
  <c r="B16" i="50" s="1"/>
  <c r="B183" i="64"/>
  <c r="B246" i="64" s="1"/>
  <c r="B18" i="50"/>
  <c r="B32" i="47"/>
  <c r="B159" i="65"/>
  <c r="B164" i="65"/>
  <c r="B221" i="65" s="1"/>
  <c r="B38" i="50"/>
  <c r="B160" i="66"/>
  <c r="B217" i="66" s="1"/>
  <c r="B53" i="50"/>
  <c r="B154" i="67"/>
  <c r="B212" i="67"/>
  <c r="B161" i="67"/>
  <c r="B218" i="67" s="1"/>
  <c r="B73" i="50"/>
  <c r="B190" i="68"/>
  <c r="B262" i="68" s="1"/>
  <c r="B88" i="50"/>
  <c r="B196" i="68"/>
  <c r="B106" i="47"/>
  <c r="B152" i="69"/>
  <c r="B107" i="50"/>
  <c r="B159" i="69"/>
  <c r="B114" i="50"/>
  <c r="B117" i="47"/>
  <c r="B117" i="50" s="1"/>
  <c r="B164" i="69"/>
  <c r="B221" i="69" s="1"/>
  <c r="B153" i="70"/>
  <c r="B210" i="70" s="1"/>
  <c r="B127" i="50"/>
  <c r="B160" i="70"/>
  <c r="B217" i="70" s="1"/>
  <c r="B134" i="50"/>
  <c r="B139" i="47"/>
  <c r="B166" i="70"/>
  <c r="B153" i="71"/>
  <c r="B213" i="71"/>
  <c r="B162" i="47"/>
  <c r="B149" i="72"/>
  <c r="B163" i="50"/>
  <c r="B168" i="47"/>
  <c r="B156" i="72"/>
  <c r="B210" i="72" s="1"/>
  <c r="B170" i="50"/>
  <c r="B175" i="47"/>
  <c r="B162" i="72"/>
  <c r="E4" i="47"/>
  <c r="E170" i="64"/>
  <c r="I4" i="47"/>
  <c r="I170" i="64"/>
  <c r="M4" i="47"/>
  <c r="M170" i="64"/>
  <c r="Q4" i="47"/>
  <c r="Q170" i="64"/>
  <c r="F4" i="47"/>
  <c r="F171" i="64"/>
  <c r="F234" i="64" s="1"/>
  <c r="F6" i="50"/>
  <c r="J171" i="64"/>
  <c r="J234" i="64" s="1"/>
  <c r="J6" i="50"/>
  <c r="N4" i="47"/>
  <c r="N171" i="64"/>
  <c r="N234" i="64" s="1"/>
  <c r="N6" i="50"/>
  <c r="C7" i="47"/>
  <c r="N7" i="47"/>
  <c r="D7" i="47"/>
  <c r="D173" i="64"/>
  <c r="D8" i="50"/>
  <c r="H7" i="47"/>
  <c r="H173" i="64"/>
  <c r="H8" i="50"/>
  <c r="L7" i="47"/>
  <c r="L173" i="64"/>
  <c r="L8" i="50"/>
  <c r="P7" i="47"/>
  <c r="P173" i="64"/>
  <c r="P8" i="50"/>
  <c r="E175" i="64"/>
  <c r="I175" i="64"/>
  <c r="M175" i="64"/>
  <c r="Q175" i="64"/>
  <c r="F176" i="64"/>
  <c r="J176" i="64"/>
  <c r="N176" i="64"/>
  <c r="C12" i="47"/>
  <c r="K12" i="47"/>
  <c r="D178" i="64"/>
  <c r="H178" i="64"/>
  <c r="L12" i="47"/>
  <c r="L178" i="64"/>
  <c r="P178" i="64"/>
  <c r="E179" i="64"/>
  <c r="E242" i="64" s="1"/>
  <c r="E14" i="50"/>
  <c r="I179" i="64"/>
  <c r="I242" i="64" s="1"/>
  <c r="I14" i="50"/>
  <c r="M179" i="64"/>
  <c r="M242" i="64" s="1"/>
  <c r="M14" i="50"/>
  <c r="Q179" i="64"/>
  <c r="Q242" i="64" s="1"/>
  <c r="Q14" i="50"/>
  <c r="F180" i="64"/>
  <c r="F243" i="64" s="1"/>
  <c r="F15" i="50"/>
  <c r="J180" i="64"/>
  <c r="J243" i="64" s="1"/>
  <c r="J15" i="50"/>
  <c r="N180" i="64"/>
  <c r="N243" i="64" s="1"/>
  <c r="N15" i="50"/>
  <c r="C16" i="47"/>
  <c r="O16" i="47"/>
  <c r="O16" i="50" s="1"/>
  <c r="E16" i="47"/>
  <c r="E16" i="50" s="1"/>
  <c r="E182" i="64"/>
  <c r="E17" i="50"/>
  <c r="I16" i="47"/>
  <c r="I16" i="50" s="1"/>
  <c r="I182" i="64"/>
  <c r="I17" i="50"/>
  <c r="M16" i="47"/>
  <c r="M16" i="50" s="1"/>
  <c r="M182" i="64"/>
  <c r="M17" i="50"/>
  <c r="Q16" i="47"/>
  <c r="Q16" i="50" s="1"/>
  <c r="Q182" i="64"/>
  <c r="Q17" i="50"/>
  <c r="F183" i="64"/>
  <c r="F246" i="64" s="1"/>
  <c r="F18" i="50"/>
  <c r="J183" i="64"/>
  <c r="J246" i="64" s="1"/>
  <c r="J18" i="50"/>
  <c r="N16" i="47"/>
  <c r="N16" i="50" s="1"/>
  <c r="N183" i="64"/>
  <c r="N246" i="64" s="1"/>
  <c r="N18" i="50"/>
  <c r="C25" i="47"/>
  <c r="E152" i="65"/>
  <c r="I152" i="65"/>
  <c r="M152" i="65"/>
  <c r="Q152" i="65"/>
  <c r="F25" i="47"/>
  <c r="F153" i="65"/>
  <c r="F210" i="65" s="1"/>
  <c r="F27" i="50"/>
  <c r="J25" i="47"/>
  <c r="J153" i="65"/>
  <c r="J210" i="65" s="1"/>
  <c r="J27" i="50"/>
  <c r="N25" i="47"/>
  <c r="N153" i="65"/>
  <c r="N210" i="65" s="1"/>
  <c r="N27" i="50"/>
  <c r="E28" i="47"/>
  <c r="F212" i="65"/>
  <c r="F154" i="65"/>
  <c r="J212" i="65"/>
  <c r="J154" i="65"/>
  <c r="N212" i="65"/>
  <c r="N154" i="65"/>
  <c r="E157" i="65"/>
  <c r="I157" i="65"/>
  <c r="M157" i="65"/>
  <c r="Q157" i="65"/>
  <c r="J32" i="47"/>
  <c r="C159" i="65"/>
  <c r="G159" i="65"/>
  <c r="K159" i="65"/>
  <c r="O159" i="65"/>
  <c r="D160" i="65"/>
  <c r="D217" i="65" s="1"/>
  <c r="D34" i="50"/>
  <c r="H160" i="65"/>
  <c r="H217" i="65" s="1"/>
  <c r="H34" i="50"/>
  <c r="L160" i="65"/>
  <c r="L217" i="65" s="1"/>
  <c r="L34" i="50"/>
  <c r="P160" i="65"/>
  <c r="P217" i="65" s="1"/>
  <c r="P34" i="50"/>
  <c r="E161" i="65"/>
  <c r="E218" i="65" s="1"/>
  <c r="E35" i="50"/>
  <c r="I161" i="65"/>
  <c r="I218" i="65" s="1"/>
  <c r="I35" i="50"/>
  <c r="M161" i="65"/>
  <c r="M218" i="65" s="1"/>
  <c r="M35" i="50"/>
  <c r="Q161" i="65"/>
  <c r="Q218" i="65" s="1"/>
  <c r="Q35" i="50"/>
  <c r="J36" i="47"/>
  <c r="J36" i="50" s="1"/>
  <c r="C163" i="65"/>
  <c r="C37" i="50"/>
  <c r="G163" i="65"/>
  <c r="G37" i="50"/>
  <c r="K163" i="65"/>
  <c r="K37" i="50"/>
  <c r="O163" i="65"/>
  <c r="O37" i="50"/>
  <c r="D164" i="65"/>
  <c r="D221" i="65" s="1"/>
  <c r="D38" i="50"/>
  <c r="H164" i="65"/>
  <c r="H221" i="65" s="1"/>
  <c r="H38" i="50"/>
  <c r="L164" i="65"/>
  <c r="L221" i="65" s="1"/>
  <c r="L38" i="50"/>
  <c r="P164" i="65"/>
  <c r="P221" i="65" s="1"/>
  <c r="P38" i="50"/>
  <c r="I39" i="47"/>
  <c r="Q39" i="47"/>
  <c r="F166" i="65"/>
  <c r="J166" i="65"/>
  <c r="N166" i="65"/>
  <c r="C167" i="65"/>
  <c r="C224" i="65" s="1"/>
  <c r="C41" i="50"/>
  <c r="G167" i="65"/>
  <c r="G224" i="65" s="1"/>
  <c r="G41" i="50"/>
  <c r="K167" i="65"/>
  <c r="K224" i="65" s="1"/>
  <c r="K41" i="50"/>
  <c r="O167" i="65"/>
  <c r="O224" i="65" s="1"/>
  <c r="O41" i="50"/>
  <c r="Q47" i="47"/>
  <c r="F47" i="47"/>
  <c r="F155" i="66"/>
  <c r="F48" i="50"/>
  <c r="J47" i="47"/>
  <c r="J155" i="66"/>
  <c r="J48" i="50"/>
  <c r="N47" i="47"/>
  <c r="N155" i="66"/>
  <c r="N48" i="50"/>
  <c r="E157" i="66"/>
  <c r="I157" i="66"/>
  <c r="M157" i="66"/>
  <c r="Q157" i="66"/>
  <c r="F159" i="66"/>
  <c r="J159" i="66"/>
  <c r="N159" i="66"/>
  <c r="C51" i="47"/>
  <c r="C160" i="66"/>
  <c r="C217" i="66" s="1"/>
  <c r="C53" i="50"/>
  <c r="G51" i="47"/>
  <c r="G160" i="66"/>
  <c r="G217" i="66" s="1"/>
  <c r="G53" i="50"/>
  <c r="K51" i="47"/>
  <c r="K160" i="66"/>
  <c r="K217" i="66" s="1"/>
  <c r="K53" i="50"/>
  <c r="O51" i="47"/>
  <c r="O160" i="66"/>
  <c r="O217" i="66" s="1"/>
  <c r="O53" i="50"/>
  <c r="D161" i="66"/>
  <c r="D218" i="66" s="1"/>
  <c r="D54" i="50"/>
  <c r="H161" i="66"/>
  <c r="H218" i="66" s="1"/>
  <c r="H54" i="50"/>
  <c r="L161" i="66"/>
  <c r="L218" i="66" s="1"/>
  <c r="L54" i="50"/>
  <c r="P161" i="66"/>
  <c r="P218" i="66" s="1"/>
  <c r="P54" i="50"/>
  <c r="I220" i="66"/>
  <c r="M220" i="66"/>
  <c r="Q220" i="66"/>
  <c r="K58" i="47"/>
  <c r="C166" i="66"/>
  <c r="G166" i="66"/>
  <c r="K166" i="66"/>
  <c r="O166" i="66"/>
  <c r="D167" i="66"/>
  <c r="D224" i="66" s="1"/>
  <c r="D60" i="50"/>
  <c r="H167" i="66"/>
  <c r="H224" i="66" s="1"/>
  <c r="H60" i="50"/>
  <c r="L167" i="66"/>
  <c r="L224" i="66" s="1"/>
  <c r="L60" i="50"/>
  <c r="P167" i="66"/>
  <c r="P224" i="66" s="1"/>
  <c r="P60" i="50"/>
  <c r="G63" i="47"/>
  <c r="O63" i="47"/>
  <c r="E63" i="47"/>
  <c r="E152" i="67"/>
  <c r="I63" i="47"/>
  <c r="I152" i="67"/>
  <c r="M63" i="47"/>
  <c r="M152" i="67"/>
  <c r="Q63" i="47"/>
  <c r="Q152" i="67"/>
  <c r="F63" i="47"/>
  <c r="F153" i="67"/>
  <c r="F210" i="67" s="1"/>
  <c r="F65" i="50"/>
  <c r="J63" i="47"/>
  <c r="J153" i="67"/>
  <c r="J210" i="67" s="1"/>
  <c r="J65" i="50"/>
  <c r="N63" i="47"/>
  <c r="N153" i="67"/>
  <c r="N210" i="67" s="1"/>
  <c r="N65" i="50"/>
  <c r="D66" i="47"/>
  <c r="D155" i="67"/>
  <c r="H66" i="47"/>
  <c r="H155" i="67"/>
  <c r="L66" i="47"/>
  <c r="L155" i="67"/>
  <c r="P66" i="47"/>
  <c r="P155" i="67"/>
  <c r="E157" i="67"/>
  <c r="I157" i="67"/>
  <c r="M157" i="67"/>
  <c r="Q157" i="67"/>
  <c r="C70" i="47"/>
  <c r="C159" i="67"/>
  <c r="G70" i="47"/>
  <c r="G159" i="67"/>
  <c r="K70" i="47"/>
  <c r="K159" i="67"/>
  <c r="O70" i="47"/>
  <c r="O159" i="67"/>
  <c r="D160" i="67"/>
  <c r="D72" i="50"/>
  <c r="H160" i="67"/>
  <c r="H72" i="50"/>
  <c r="L160" i="67"/>
  <c r="L72" i="50"/>
  <c r="P160" i="67"/>
  <c r="P72" i="50"/>
  <c r="E161" i="67"/>
  <c r="E218" i="67" s="1"/>
  <c r="E73" i="50"/>
  <c r="I161" i="67"/>
  <c r="I218" i="67" s="1"/>
  <c r="I73" i="50"/>
  <c r="M161" i="67"/>
  <c r="M218" i="67" s="1"/>
  <c r="M73" i="50"/>
  <c r="Q161" i="67"/>
  <c r="Q218" i="67" s="1"/>
  <c r="Q73" i="50"/>
  <c r="C74" i="47"/>
  <c r="C74" i="50" s="1"/>
  <c r="C163" i="67"/>
  <c r="C75" i="50"/>
  <c r="G74" i="47"/>
  <c r="G74" i="50" s="1"/>
  <c r="G163" i="67"/>
  <c r="G75" i="50"/>
  <c r="K74" i="47"/>
  <c r="K74" i="50" s="1"/>
  <c r="K163" i="67"/>
  <c r="K75" i="50"/>
  <c r="O74" i="47"/>
  <c r="O74" i="50" s="1"/>
  <c r="O163" i="67"/>
  <c r="O75" i="50"/>
  <c r="D164" i="67"/>
  <c r="D76" i="50"/>
  <c r="H164" i="67"/>
  <c r="H221" i="67" s="1"/>
  <c r="H76" i="50"/>
  <c r="L164" i="67"/>
  <c r="L76" i="50"/>
  <c r="P164" i="67"/>
  <c r="P221" i="67" s="1"/>
  <c r="P76" i="50"/>
  <c r="E166" i="67"/>
  <c r="I166" i="67"/>
  <c r="M166" i="67"/>
  <c r="Q166" i="67"/>
  <c r="F167" i="67"/>
  <c r="F224" i="67" s="1"/>
  <c r="F79" i="50"/>
  <c r="J167" i="67"/>
  <c r="J224" i="67" s="1"/>
  <c r="J79" i="50"/>
  <c r="N167" i="67"/>
  <c r="N224" i="67" s="1"/>
  <c r="N79" i="50"/>
  <c r="E82" i="47"/>
  <c r="M82" i="47"/>
  <c r="D185" i="68"/>
  <c r="H185" i="68"/>
  <c r="L185" i="68"/>
  <c r="P185" i="68"/>
  <c r="E186" i="68"/>
  <c r="E84" i="50"/>
  <c r="I186" i="68"/>
  <c r="I258" i="68" s="1"/>
  <c r="I84" i="50"/>
  <c r="M186" i="68"/>
  <c r="M258" i="68" s="1"/>
  <c r="M84" i="50"/>
  <c r="Q186" i="68"/>
  <c r="Q84" i="50"/>
  <c r="G85" i="47"/>
  <c r="M85" i="47"/>
  <c r="D188" i="68"/>
  <c r="D86" i="50"/>
  <c r="H188" i="68"/>
  <c r="H86" i="50"/>
  <c r="L188" i="68"/>
  <c r="L86" i="50"/>
  <c r="P188" i="68"/>
  <c r="P86" i="50"/>
  <c r="D190" i="68"/>
  <c r="H190" i="68"/>
  <c r="L190" i="68"/>
  <c r="P190" i="68"/>
  <c r="D89" i="47"/>
  <c r="D192" i="68"/>
  <c r="H89" i="47"/>
  <c r="H192" i="68"/>
  <c r="L89" i="47"/>
  <c r="L192" i="68"/>
  <c r="P89" i="47"/>
  <c r="P192" i="68"/>
  <c r="E89" i="47"/>
  <c r="E193" i="68"/>
  <c r="E265" i="68" s="1"/>
  <c r="E91" i="50"/>
  <c r="I193" i="68"/>
  <c r="I91" i="50"/>
  <c r="M193" i="68"/>
  <c r="M265" i="68" s="1"/>
  <c r="M91" i="50"/>
  <c r="Q193" i="68"/>
  <c r="Q91" i="50"/>
  <c r="F194" i="68"/>
  <c r="J194" i="68"/>
  <c r="N194" i="68"/>
  <c r="F196" i="68"/>
  <c r="J196" i="68"/>
  <c r="N196" i="68"/>
  <c r="C197" i="68"/>
  <c r="C269" i="68" s="1"/>
  <c r="C95" i="50"/>
  <c r="G197" i="68"/>
  <c r="G269" i="68" s="1"/>
  <c r="G95" i="50"/>
  <c r="K197" i="68"/>
  <c r="K269" i="68" s="1"/>
  <c r="K95" i="50"/>
  <c r="O197" i="68"/>
  <c r="O269" i="68" s="1"/>
  <c r="O95" i="50"/>
  <c r="D198" i="68"/>
  <c r="D270" i="68" s="1"/>
  <c r="D96" i="50"/>
  <c r="H198" i="68"/>
  <c r="H270" i="68" s="1"/>
  <c r="H96" i="50"/>
  <c r="L198" i="68"/>
  <c r="L270" i="68" s="1"/>
  <c r="L96" i="50"/>
  <c r="P198" i="68"/>
  <c r="P270" i="68" s="1"/>
  <c r="P96" i="50"/>
  <c r="D97" i="47"/>
  <c r="D200" i="68"/>
  <c r="D98" i="50"/>
  <c r="H97" i="47"/>
  <c r="H97" i="50" s="1"/>
  <c r="H200" i="68"/>
  <c r="H98" i="50"/>
  <c r="L97" i="47"/>
  <c r="L97" i="50" s="1"/>
  <c r="L200" i="68"/>
  <c r="L98" i="50"/>
  <c r="P97" i="47"/>
  <c r="P97" i="50" s="1"/>
  <c r="P200" i="68"/>
  <c r="P98" i="50"/>
  <c r="E201" i="68"/>
  <c r="E99" i="50"/>
  <c r="I201" i="68"/>
  <c r="I99" i="50"/>
  <c r="M201" i="68"/>
  <c r="M99" i="50"/>
  <c r="Q201" i="68"/>
  <c r="Q273" i="68" s="1"/>
  <c r="Q99" i="50"/>
  <c r="D275" i="68"/>
  <c r="H275" i="68"/>
  <c r="P275" i="68"/>
  <c r="F100" i="47"/>
  <c r="F205" i="68"/>
  <c r="F277" i="68" s="1"/>
  <c r="N100" i="47"/>
  <c r="N205" i="68"/>
  <c r="N277" i="68" s="1"/>
  <c r="E152" i="69"/>
  <c r="E107" i="50"/>
  <c r="I152" i="69"/>
  <c r="I107" i="50"/>
  <c r="M152" i="69"/>
  <c r="M107" i="50"/>
  <c r="Q152" i="69"/>
  <c r="Q107" i="50"/>
  <c r="F106" i="47"/>
  <c r="F153" i="69"/>
  <c r="F210" i="69" s="1"/>
  <c r="F108" i="50"/>
  <c r="J153" i="69"/>
  <c r="J210" i="69" s="1"/>
  <c r="J108" i="50"/>
  <c r="N153" i="69"/>
  <c r="N210" i="69" s="1"/>
  <c r="N108" i="50"/>
  <c r="C154" i="69"/>
  <c r="C212" i="69"/>
  <c r="G154" i="69"/>
  <c r="G212" i="69"/>
  <c r="K109" i="47"/>
  <c r="K155" i="69"/>
  <c r="O109" i="47"/>
  <c r="O155" i="69"/>
  <c r="F157" i="69"/>
  <c r="F214" i="69" s="1"/>
  <c r="F112" i="50"/>
  <c r="J157" i="69"/>
  <c r="J112" i="50"/>
  <c r="N157" i="69"/>
  <c r="N112" i="50"/>
  <c r="E113" i="47"/>
  <c r="E113" i="50" s="1"/>
  <c r="F159" i="69"/>
  <c r="F114" i="50"/>
  <c r="J113" i="47"/>
  <c r="J159" i="69"/>
  <c r="J114" i="50"/>
  <c r="N113" i="47"/>
  <c r="N113" i="50" s="1"/>
  <c r="N159" i="69"/>
  <c r="N114" i="50"/>
  <c r="C160" i="69"/>
  <c r="C217" i="69" s="1"/>
  <c r="C115" i="50"/>
  <c r="G160" i="69"/>
  <c r="G217" i="69" s="1"/>
  <c r="G115" i="50"/>
  <c r="K160" i="69"/>
  <c r="K217" i="69" s="1"/>
  <c r="K115" i="50"/>
  <c r="O160" i="69"/>
  <c r="O217" i="69" s="1"/>
  <c r="O115" i="50"/>
  <c r="D161" i="69"/>
  <c r="D218" i="69" s="1"/>
  <c r="D116" i="50"/>
  <c r="H161" i="69"/>
  <c r="H218" i="69" s="1"/>
  <c r="H116" i="50"/>
  <c r="L161" i="69"/>
  <c r="L218" i="69" s="1"/>
  <c r="L116" i="50"/>
  <c r="P161" i="69"/>
  <c r="P218" i="69" s="1"/>
  <c r="P116" i="50"/>
  <c r="C117" i="47"/>
  <c r="C117" i="50" s="1"/>
  <c r="C163" i="69"/>
  <c r="G117" i="47"/>
  <c r="G117" i="50" s="1"/>
  <c r="G163" i="69"/>
  <c r="K117" i="47"/>
  <c r="K117" i="50" s="1"/>
  <c r="K163" i="69"/>
  <c r="O117" i="47"/>
  <c r="O117" i="50" s="1"/>
  <c r="O163" i="69"/>
  <c r="D117" i="47"/>
  <c r="D117" i="50" s="1"/>
  <c r="D164" i="69"/>
  <c r="D221" i="69" s="1"/>
  <c r="D166" i="69"/>
  <c r="H166" i="69"/>
  <c r="L166" i="69"/>
  <c r="P166" i="69"/>
  <c r="E167" i="69"/>
  <c r="E224" i="69" s="1"/>
  <c r="E122" i="50"/>
  <c r="I167" i="69"/>
  <c r="I224" i="69" s="1"/>
  <c r="I122" i="50"/>
  <c r="M167" i="69"/>
  <c r="M224" i="69" s="1"/>
  <c r="M122" i="50"/>
  <c r="Q167" i="69"/>
  <c r="Q224" i="69" s="1"/>
  <c r="Q122" i="50"/>
  <c r="D152" i="70"/>
  <c r="D126" i="50"/>
  <c r="H152" i="70"/>
  <c r="H126" i="50"/>
  <c r="L152" i="70"/>
  <c r="L126" i="50"/>
  <c r="P152" i="70"/>
  <c r="P126" i="50"/>
  <c r="E153" i="70"/>
  <c r="E210" i="70" s="1"/>
  <c r="E127" i="50"/>
  <c r="I153" i="70"/>
  <c r="I210" i="70" s="1"/>
  <c r="I127" i="50"/>
  <c r="M153" i="70"/>
  <c r="M210" i="70" s="1"/>
  <c r="M127" i="50"/>
  <c r="Q153" i="70"/>
  <c r="Q210" i="70" s="1"/>
  <c r="Q127" i="50"/>
  <c r="G128" i="47"/>
  <c r="D212" i="70"/>
  <c r="D154" i="70"/>
  <c r="H154" i="70"/>
  <c r="H212" i="70"/>
  <c r="L128" i="47"/>
  <c r="L155" i="70"/>
  <c r="P154" i="70"/>
  <c r="P212" i="70"/>
  <c r="E157" i="70"/>
  <c r="E131" i="50"/>
  <c r="I157" i="70"/>
  <c r="I131" i="50"/>
  <c r="M157" i="70"/>
  <c r="M131" i="50"/>
  <c r="Q157" i="70"/>
  <c r="Q131" i="50"/>
  <c r="D216" i="70"/>
  <c r="H132" i="47"/>
  <c r="H132" i="50" s="1"/>
  <c r="H159" i="70"/>
  <c r="L216" i="70"/>
  <c r="P132" i="47"/>
  <c r="P132" i="50" s="1"/>
  <c r="P159" i="70"/>
  <c r="C136" i="47"/>
  <c r="C136" i="50" s="1"/>
  <c r="D136" i="47"/>
  <c r="D163" i="70"/>
  <c r="H136" i="47"/>
  <c r="H136" i="50" s="1"/>
  <c r="H163" i="70"/>
  <c r="L136" i="47"/>
  <c r="L163" i="70"/>
  <c r="P136" i="47"/>
  <c r="P136" i="50" s="1"/>
  <c r="P163" i="70"/>
  <c r="C139" i="47"/>
  <c r="C166" i="70"/>
  <c r="G165" i="70"/>
  <c r="K139" i="47"/>
  <c r="K166" i="70"/>
  <c r="O166" i="70"/>
  <c r="O139" i="47"/>
  <c r="I144" i="47"/>
  <c r="C144" i="47"/>
  <c r="C149" i="71"/>
  <c r="C145" i="50"/>
  <c r="G149" i="71"/>
  <c r="G145" i="50"/>
  <c r="K144" i="47"/>
  <c r="K149" i="71"/>
  <c r="K145" i="50"/>
  <c r="O144" i="47"/>
  <c r="O149" i="71"/>
  <c r="O145" i="50"/>
  <c r="F146" i="47"/>
  <c r="F151" i="71"/>
  <c r="F147" i="50"/>
  <c r="J146" i="47"/>
  <c r="J151" i="71"/>
  <c r="J147" i="50"/>
  <c r="N146" i="47"/>
  <c r="N151" i="71"/>
  <c r="N147" i="50"/>
  <c r="F153" i="71"/>
  <c r="J153" i="71"/>
  <c r="N153" i="71"/>
  <c r="Q150" i="47"/>
  <c r="F150" i="47"/>
  <c r="F155" i="71"/>
  <c r="J150" i="47"/>
  <c r="J155" i="71"/>
  <c r="N150" i="47"/>
  <c r="N155" i="71"/>
  <c r="C150" i="47"/>
  <c r="C156" i="71"/>
  <c r="C210" i="71" s="1"/>
  <c r="C152" i="50"/>
  <c r="G150" i="47"/>
  <c r="G156" i="71"/>
  <c r="G210" i="71" s="1"/>
  <c r="G152" i="50"/>
  <c r="K150" i="47"/>
  <c r="K156" i="71"/>
  <c r="K210" i="71" s="1"/>
  <c r="K152" i="50"/>
  <c r="O150" i="47"/>
  <c r="O156" i="71"/>
  <c r="O210" i="71" s="1"/>
  <c r="O152" i="50"/>
  <c r="D157" i="71"/>
  <c r="D211" i="71" s="1"/>
  <c r="D153" i="50"/>
  <c r="H157" i="71"/>
  <c r="H211" i="71" s="1"/>
  <c r="H153" i="50"/>
  <c r="L157" i="71"/>
  <c r="L211" i="71" s="1"/>
  <c r="L153" i="50"/>
  <c r="P157" i="71"/>
  <c r="P211" i="71" s="1"/>
  <c r="P153" i="50"/>
  <c r="G157" i="47"/>
  <c r="D162" i="71"/>
  <c r="D157" i="47"/>
  <c r="H157" i="47"/>
  <c r="H162" i="71"/>
  <c r="P157" i="47"/>
  <c r="P162" i="71"/>
  <c r="Q164" i="47"/>
  <c r="F150" i="72"/>
  <c r="F205" i="72"/>
  <c r="J205" i="72"/>
  <c r="J150" i="72"/>
  <c r="N151" i="72"/>
  <c r="N164" i="47"/>
  <c r="F153" i="72"/>
  <c r="J153" i="72"/>
  <c r="N153" i="72"/>
  <c r="F155" i="72"/>
  <c r="F168" i="47"/>
  <c r="J154" i="72"/>
  <c r="N155" i="72"/>
  <c r="N168" i="47"/>
  <c r="J172" i="47"/>
  <c r="J172" i="50" s="1"/>
  <c r="D159" i="72"/>
  <c r="D173" i="50"/>
  <c r="H159" i="72"/>
  <c r="H173" i="50"/>
  <c r="L159" i="72"/>
  <c r="L173" i="50"/>
  <c r="P159" i="72"/>
  <c r="P173" i="50"/>
  <c r="E160" i="72"/>
  <c r="E174" i="50"/>
  <c r="I160" i="72"/>
  <c r="I214" i="72" s="1"/>
  <c r="I174" i="50"/>
  <c r="M160" i="72"/>
  <c r="M214" i="72" s="1"/>
  <c r="M174" i="50"/>
  <c r="Q160" i="72"/>
  <c r="Q214" i="72" s="1"/>
  <c r="Q174" i="50"/>
  <c r="G112" i="48"/>
  <c r="M112" i="48"/>
  <c r="D114" i="48"/>
  <c r="I114" i="48"/>
  <c r="O114" i="48"/>
  <c r="E115" i="48"/>
  <c r="J115" i="48"/>
  <c r="P115" i="48"/>
  <c r="B112" i="49"/>
  <c r="C112" i="49"/>
  <c r="H112" i="49"/>
  <c r="M112" i="49"/>
  <c r="E114" i="49"/>
  <c r="J114" i="49"/>
  <c r="O114" i="49"/>
  <c r="F115" i="49"/>
  <c r="K115" i="49"/>
  <c r="P115" i="49"/>
  <c r="B131" i="50"/>
  <c r="B171" i="50"/>
  <c r="I6" i="50"/>
  <c r="H14" i="50"/>
  <c r="I15" i="50"/>
  <c r="K17" i="50"/>
  <c r="L18" i="50"/>
  <c r="P22" i="50"/>
  <c r="L27" i="50"/>
  <c r="G34" i="50"/>
  <c r="H35" i="50"/>
  <c r="J37" i="50"/>
  <c r="K38" i="50"/>
  <c r="N41" i="50"/>
  <c r="E46" i="50"/>
  <c r="M48" i="50"/>
  <c r="C54" i="50"/>
  <c r="E56" i="50"/>
  <c r="F57" i="50"/>
  <c r="I60" i="50"/>
  <c r="D65" i="50"/>
  <c r="L67" i="50"/>
  <c r="D75" i="50"/>
  <c r="N91" i="50"/>
  <c r="C96" i="50"/>
  <c r="E98" i="50"/>
  <c r="H101" i="50"/>
  <c r="J103" i="50"/>
  <c r="C107" i="50"/>
  <c r="D108" i="50"/>
  <c r="K110" i="50"/>
  <c r="P115" i="50"/>
  <c r="Q116" i="50"/>
  <c r="C118" i="50"/>
  <c r="D119" i="50"/>
  <c r="N127" i="50"/>
  <c r="D129" i="50"/>
  <c r="H133" i="50"/>
  <c r="I134" i="50"/>
  <c r="J135" i="50"/>
  <c r="L137" i="50"/>
  <c r="M138" i="50"/>
  <c r="P141" i="50"/>
  <c r="E145" i="50"/>
  <c r="C153" i="50"/>
  <c r="E155" i="50"/>
  <c r="F156" i="50"/>
  <c r="I159" i="50"/>
  <c r="J165" i="50"/>
  <c r="O170" i="50"/>
  <c r="P171" i="50"/>
  <c r="C174" i="50"/>
  <c r="F177" i="50"/>
  <c r="C319" i="64"/>
  <c r="C325" i="64"/>
  <c r="C367" i="64" s="1"/>
  <c r="C331" i="64"/>
  <c r="C16" i="54"/>
  <c r="C292" i="65"/>
  <c r="C298" i="65"/>
  <c r="C36" i="54"/>
  <c r="C287" i="66"/>
  <c r="C44" i="54"/>
  <c r="C294" i="66"/>
  <c r="C51" i="54"/>
  <c r="C299" i="66"/>
  <c r="C288" i="67"/>
  <c r="C295" i="67"/>
  <c r="C70" i="54"/>
  <c r="C301" i="67"/>
  <c r="C358" i="68"/>
  <c r="C85" i="54"/>
  <c r="C364" i="68"/>
  <c r="C460" i="68" s="1"/>
  <c r="C92" i="58"/>
  <c r="C370" i="68"/>
  <c r="C375" i="68"/>
  <c r="C100" i="54"/>
  <c r="C292" i="69"/>
  <c r="C298" i="69"/>
  <c r="C117" i="54"/>
  <c r="C287" i="70"/>
  <c r="C325" i="70" s="1"/>
  <c r="C125" i="54"/>
  <c r="C294" i="70"/>
  <c r="C299" i="70"/>
  <c r="C297" i="70" s="1"/>
  <c r="C279" i="71"/>
  <c r="C278" i="71" s="1"/>
  <c r="C146" i="54"/>
  <c r="C285" i="71"/>
  <c r="C291" i="71"/>
  <c r="C283" i="72"/>
  <c r="C169" i="58"/>
  <c r="C168" i="54"/>
  <c r="C288" i="72"/>
  <c r="C324" i="72" s="1"/>
  <c r="E319" i="64"/>
  <c r="I319" i="64"/>
  <c r="I4" i="54"/>
  <c r="M319" i="64"/>
  <c r="M4" i="54"/>
  <c r="Q319" i="64"/>
  <c r="Q4" i="54"/>
  <c r="G320" i="64"/>
  <c r="G362" i="64" s="1"/>
  <c r="K320" i="64"/>
  <c r="O320" i="64"/>
  <c r="G58" i="54"/>
  <c r="G301" i="66"/>
  <c r="K58" i="54"/>
  <c r="K301" i="66"/>
  <c r="K59" i="58"/>
  <c r="O58" i="54"/>
  <c r="O301" i="66"/>
  <c r="E302" i="66"/>
  <c r="E58" i="54"/>
  <c r="I302" i="66"/>
  <c r="I340" i="66" s="1"/>
  <c r="I58" i="54"/>
  <c r="M302" i="66"/>
  <c r="M58" i="54"/>
  <c r="Q302" i="66"/>
  <c r="G113" i="55"/>
  <c r="G313" i="69"/>
  <c r="G114" i="59"/>
  <c r="K113" i="55"/>
  <c r="K313" i="69"/>
  <c r="K114" i="59"/>
  <c r="O113" i="55"/>
  <c r="O113" i="59" s="1"/>
  <c r="O313" i="69"/>
  <c r="O114" i="59"/>
  <c r="E314" i="69"/>
  <c r="E113" i="55"/>
  <c r="E115" i="59"/>
  <c r="I314" i="69"/>
  <c r="I312" i="69" s="1"/>
  <c r="I115" i="59"/>
  <c r="I113" i="55"/>
  <c r="I113" i="59" s="1"/>
  <c r="M314" i="69"/>
  <c r="M312" i="69" s="1"/>
  <c r="M115" i="59"/>
  <c r="M113" i="55"/>
  <c r="Q314" i="69"/>
  <c r="Q115" i="59"/>
  <c r="G334" i="69"/>
  <c r="K315" i="69"/>
  <c r="O315" i="69"/>
  <c r="C7" i="60"/>
  <c r="F430" i="68"/>
  <c r="F86" i="60"/>
  <c r="F85" i="57"/>
  <c r="J430" i="68"/>
  <c r="J86" i="60"/>
  <c r="J85" i="57"/>
  <c r="N430" i="68"/>
  <c r="N86" i="60"/>
  <c r="N85" i="57"/>
  <c r="E172" i="57"/>
  <c r="E341" i="72"/>
  <c r="E173" i="60"/>
  <c r="I172" i="57"/>
  <c r="I172" i="60" s="1"/>
  <c r="I341" i="72"/>
  <c r="I173" i="60"/>
  <c r="M172" i="57"/>
  <c r="M172" i="60" s="1"/>
  <c r="M341" i="72"/>
  <c r="M173" i="60"/>
  <c r="Q172" i="57"/>
  <c r="Q172" i="60" s="1"/>
  <c r="Q341" i="72"/>
  <c r="Q173" i="60"/>
  <c r="G342" i="72"/>
  <c r="G396" i="72" s="1"/>
  <c r="G174" i="60"/>
  <c r="G172" i="57"/>
  <c r="G166" i="57" s="1"/>
  <c r="K342" i="72"/>
  <c r="K396" i="72" s="1"/>
  <c r="K174" i="60"/>
  <c r="O342" i="72"/>
  <c r="O396" i="72" s="1"/>
  <c r="O174" i="60"/>
  <c r="J94" i="59"/>
  <c r="L176" i="59"/>
  <c r="I28" i="60"/>
  <c r="L95" i="69"/>
  <c r="L133" i="69" s="1"/>
  <c r="I96" i="69"/>
  <c r="I94" i="69" s="1"/>
  <c r="F109" i="44"/>
  <c r="F98" i="69"/>
  <c r="K176" i="69"/>
  <c r="H178" i="69"/>
  <c r="H101" i="69"/>
  <c r="H177" i="69" s="1"/>
  <c r="E109" i="69"/>
  <c r="N128" i="44"/>
  <c r="N98" i="70"/>
  <c r="D101" i="70"/>
  <c r="P101" i="70"/>
  <c r="K105" i="70"/>
  <c r="M109" i="70"/>
  <c r="G144" i="44"/>
  <c r="G95" i="71"/>
  <c r="F146" i="44"/>
  <c r="F97" i="71"/>
  <c r="K99" i="71"/>
  <c r="K135" i="71" s="1"/>
  <c r="K100" i="71"/>
  <c r="D104" i="71"/>
  <c r="P104" i="71"/>
  <c r="P98" i="71" s="1"/>
  <c r="E108" i="71"/>
  <c r="M108" i="71"/>
  <c r="B154" i="44"/>
  <c r="B106" i="71"/>
  <c r="B104" i="71" s="1"/>
  <c r="L162" i="44"/>
  <c r="L95" i="72"/>
  <c r="Q96" i="72"/>
  <c r="K168" i="44"/>
  <c r="K101" i="72"/>
  <c r="L168" i="44"/>
  <c r="L102" i="72"/>
  <c r="I103" i="72"/>
  <c r="Q103" i="72"/>
  <c r="F172" i="44"/>
  <c r="F105" i="72"/>
  <c r="N172" i="44"/>
  <c r="N105" i="72"/>
  <c r="B144" i="64"/>
  <c r="B142" i="64" s="1"/>
  <c r="B82" i="45"/>
  <c r="B138" i="68"/>
  <c r="B136" i="68" s="1"/>
  <c r="B100" i="45"/>
  <c r="B156" i="68"/>
  <c r="B109" i="45"/>
  <c r="B117" i="69"/>
  <c r="B138" i="70"/>
  <c r="C4" i="45"/>
  <c r="C128" i="64"/>
  <c r="K4" i="45"/>
  <c r="K128" i="64"/>
  <c r="H4" i="45"/>
  <c r="H129" i="64"/>
  <c r="I7" i="45"/>
  <c r="I131" i="64"/>
  <c r="C16" i="45"/>
  <c r="C140" i="64"/>
  <c r="D16" i="45"/>
  <c r="D141" i="64"/>
  <c r="P16" i="45"/>
  <c r="P141" i="64"/>
  <c r="P139" i="64" s="1"/>
  <c r="I19" i="45"/>
  <c r="I143" i="64"/>
  <c r="Q19" i="45"/>
  <c r="Q143" i="64"/>
  <c r="G116" i="65"/>
  <c r="M121" i="65"/>
  <c r="N122" i="65"/>
  <c r="O123" i="65"/>
  <c r="L124" i="65"/>
  <c r="J127" i="65"/>
  <c r="H47" i="45"/>
  <c r="H117" i="66"/>
  <c r="P47" i="45"/>
  <c r="P117" i="66"/>
  <c r="K119" i="66"/>
  <c r="C51" i="45"/>
  <c r="C121" i="66"/>
  <c r="K51" i="45"/>
  <c r="K121" i="66"/>
  <c r="M125" i="66"/>
  <c r="J126" i="66"/>
  <c r="J124" i="66" s="1"/>
  <c r="N114" i="67"/>
  <c r="O115" i="67"/>
  <c r="Q116" i="67"/>
  <c r="L68" i="45"/>
  <c r="L119" i="67"/>
  <c r="E70" i="45"/>
  <c r="E121" i="67"/>
  <c r="Q70" i="45"/>
  <c r="Q121" i="67"/>
  <c r="N124" i="67"/>
  <c r="O74" i="45"/>
  <c r="O68" i="45" s="1"/>
  <c r="O62" i="45" s="1"/>
  <c r="O126" i="67"/>
  <c r="H127" i="67"/>
  <c r="P127" i="67"/>
  <c r="D136" i="68"/>
  <c r="K85" i="45"/>
  <c r="K140" i="68"/>
  <c r="D143" i="68"/>
  <c r="L143" i="68"/>
  <c r="E89" i="45"/>
  <c r="E145" i="68"/>
  <c r="M89" i="45"/>
  <c r="M145" i="68"/>
  <c r="M143" i="68" s="1"/>
  <c r="Q89" i="45"/>
  <c r="Q145" i="68"/>
  <c r="J148" i="68"/>
  <c r="C149" i="68"/>
  <c r="K149" i="68"/>
  <c r="D150" i="68"/>
  <c r="L150" i="68"/>
  <c r="E155" i="68"/>
  <c r="M155" i="68"/>
  <c r="F156" i="68"/>
  <c r="N156" i="68"/>
  <c r="N154" i="68" s="1"/>
  <c r="G157" i="68"/>
  <c r="K157" i="68"/>
  <c r="O157" i="68"/>
  <c r="C106" i="45"/>
  <c r="C114" i="69"/>
  <c r="K106" i="45"/>
  <c r="K114" i="69"/>
  <c r="L134" i="69"/>
  <c r="D117" i="69"/>
  <c r="P117" i="69"/>
  <c r="L195" i="69"/>
  <c r="L138" i="69"/>
  <c r="N120" i="69"/>
  <c r="N197" i="69"/>
  <c r="N140" i="69"/>
  <c r="K198" i="69"/>
  <c r="K141" i="69"/>
  <c r="J117" i="45"/>
  <c r="J125" i="69"/>
  <c r="G117" i="45"/>
  <c r="G126" i="69"/>
  <c r="G124" i="69" s="1"/>
  <c r="O117" i="45"/>
  <c r="O126" i="69"/>
  <c r="J147" i="69"/>
  <c r="N133" i="70"/>
  <c r="O134" i="70"/>
  <c r="H128" i="45"/>
  <c r="H117" i="70"/>
  <c r="K119" i="70"/>
  <c r="D132" i="45"/>
  <c r="D121" i="70"/>
  <c r="E132" i="45"/>
  <c r="E122" i="70"/>
  <c r="M132" i="45"/>
  <c r="M122" i="70"/>
  <c r="J142" i="70"/>
  <c r="K124" i="70"/>
  <c r="K144" i="70"/>
  <c r="L145" i="70"/>
  <c r="N127" i="70"/>
  <c r="N147" i="70"/>
  <c r="I144" i="45"/>
  <c r="I113" i="71"/>
  <c r="K146" i="45"/>
  <c r="K115" i="71"/>
  <c r="J135" i="71"/>
  <c r="C120" i="71"/>
  <c r="O120" i="71"/>
  <c r="H121" i="71"/>
  <c r="F123" i="71"/>
  <c r="C124" i="71"/>
  <c r="K124" i="71"/>
  <c r="C126" i="71"/>
  <c r="O126" i="71"/>
  <c r="P127" i="71"/>
  <c r="M112" i="72"/>
  <c r="J164" i="45"/>
  <c r="J115" i="72"/>
  <c r="I117" i="72"/>
  <c r="D168" i="45"/>
  <c r="D119" i="72"/>
  <c r="P168" i="45"/>
  <c r="P119" i="72"/>
  <c r="M168" i="45"/>
  <c r="M120" i="72"/>
  <c r="F121" i="72"/>
  <c r="N121" i="72"/>
  <c r="F172" i="45"/>
  <c r="F123" i="72"/>
  <c r="N172" i="45"/>
  <c r="N123" i="72"/>
  <c r="O172" i="45"/>
  <c r="O124" i="72"/>
  <c r="G175" i="45"/>
  <c r="G126" i="72"/>
  <c r="L127" i="72"/>
  <c r="B170" i="64"/>
  <c r="B187" i="64"/>
  <c r="B250" i="64" s="1"/>
  <c r="B22" i="50"/>
  <c r="B153" i="67"/>
  <c r="B210" i="67" s="1"/>
  <c r="B65" i="50"/>
  <c r="B166" i="67"/>
  <c r="B188" i="68"/>
  <c r="B86" i="50"/>
  <c r="B200" i="68"/>
  <c r="B98" i="50"/>
  <c r="B157" i="69"/>
  <c r="B112" i="50"/>
  <c r="B160" i="72"/>
  <c r="B214" i="72" s="1"/>
  <c r="B174" i="50"/>
  <c r="G173" i="64"/>
  <c r="G8" i="50"/>
  <c r="H9" i="47"/>
  <c r="D182" i="64"/>
  <c r="D17" i="50"/>
  <c r="L182" i="64"/>
  <c r="L17" i="50"/>
  <c r="E183" i="64"/>
  <c r="E246" i="64" s="1"/>
  <c r="E18" i="50"/>
  <c r="Q183" i="64"/>
  <c r="Q246" i="64" s="1"/>
  <c r="Q18" i="50"/>
  <c r="I185" i="64"/>
  <c r="F186" i="64"/>
  <c r="C187" i="64"/>
  <c r="C250" i="64" s="1"/>
  <c r="C22" i="50"/>
  <c r="P25" i="47"/>
  <c r="P152" i="65"/>
  <c r="M153" i="65"/>
  <c r="M210" i="65" s="1"/>
  <c r="M27" i="50"/>
  <c r="I155" i="65"/>
  <c r="I29" i="50"/>
  <c r="Q155" i="65"/>
  <c r="Q29" i="50"/>
  <c r="J220" i="65"/>
  <c r="C152" i="66"/>
  <c r="O152" i="66"/>
  <c r="H44" i="47"/>
  <c r="H153" i="66"/>
  <c r="H210" i="66" s="1"/>
  <c r="H46" i="50"/>
  <c r="M212" i="66"/>
  <c r="M154" i="66"/>
  <c r="L157" i="66"/>
  <c r="M51" i="47"/>
  <c r="M159" i="66"/>
  <c r="Q51" i="47"/>
  <c r="Q159" i="66"/>
  <c r="H163" i="66"/>
  <c r="H56" i="50"/>
  <c r="P163" i="66"/>
  <c r="P56" i="50"/>
  <c r="I164" i="66"/>
  <c r="I221" i="66" s="1"/>
  <c r="I57" i="50"/>
  <c r="Q164" i="66"/>
  <c r="Q57" i="50"/>
  <c r="F166" i="66"/>
  <c r="C167" i="66"/>
  <c r="C224" i="66" s="1"/>
  <c r="C60" i="50"/>
  <c r="D152" i="67"/>
  <c r="P152" i="67"/>
  <c r="M153" i="67"/>
  <c r="M210" i="67" s="1"/>
  <c r="M65" i="50"/>
  <c r="K155" i="67"/>
  <c r="K67" i="50"/>
  <c r="H157" i="67"/>
  <c r="P157" i="67"/>
  <c r="F159" i="67"/>
  <c r="C160" i="67"/>
  <c r="C217" i="67" s="1"/>
  <c r="C72" i="50"/>
  <c r="O160" i="67"/>
  <c r="O217" i="67" s="1"/>
  <c r="O72" i="50"/>
  <c r="L161" i="67"/>
  <c r="L218" i="67" s="1"/>
  <c r="L73" i="50"/>
  <c r="J163" i="67"/>
  <c r="J75" i="50"/>
  <c r="G164" i="67"/>
  <c r="G221" i="67" s="1"/>
  <c r="G76" i="50"/>
  <c r="O164" i="67"/>
  <c r="O221" i="67" s="1"/>
  <c r="O76" i="50"/>
  <c r="H166" i="67"/>
  <c r="E167" i="67"/>
  <c r="E224" i="67" s="1"/>
  <c r="E79" i="50"/>
  <c r="M167" i="67"/>
  <c r="M224" i="67" s="1"/>
  <c r="M79" i="50"/>
  <c r="O82" i="47"/>
  <c r="O185" i="68"/>
  <c r="L82" i="47"/>
  <c r="L186" i="68"/>
  <c r="L258" i="68" s="1"/>
  <c r="L84" i="50"/>
  <c r="C188" i="68"/>
  <c r="C86" i="50"/>
  <c r="G192" i="68"/>
  <c r="D193" i="68"/>
  <c r="D265" i="68" s="1"/>
  <c r="D91" i="50"/>
  <c r="P193" i="68"/>
  <c r="P265" i="68" s="1"/>
  <c r="P91" i="50"/>
  <c r="M194" i="68"/>
  <c r="Q194" i="68"/>
  <c r="G200" i="68"/>
  <c r="G98" i="50"/>
  <c r="H201" i="68"/>
  <c r="H273" i="68" s="1"/>
  <c r="H99" i="50"/>
  <c r="C100" i="47"/>
  <c r="C203" i="68"/>
  <c r="C101" i="50"/>
  <c r="D204" i="68"/>
  <c r="D106" i="47"/>
  <c r="D152" i="69"/>
  <c r="D107" i="50"/>
  <c r="P106" i="47"/>
  <c r="P152" i="69"/>
  <c r="P107" i="50"/>
  <c r="I153" i="69"/>
  <c r="I210" i="69" s="1"/>
  <c r="I108" i="50"/>
  <c r="J109" i="47"/>
  <c r="J155" i="69"/>
  <c r="J110" i="50"/>
  <c r="F160" i="69"/>
  <c r="F217" i="69" s="1"/>
  <c r="F115" i="50"/>
  <c r="O166" i="69"/>
  <c r="L167" i="69"/>
  <c r="L224" i="69" s="1"/>
  <c r="L122" i="50"/>
  <c r="K152" i="70"/>
  <c r="K126" i="50"/>
  <c r="H153" i="70"/>
  <c r="H210" i="70" s="1"/>
  <c r="H127" i="50"/>
  <c r="K155" i="70"/>
  <c r="K129" i="50"/>
  <c r="H157" i="70"/>
  <c r="H131" i="50"/>
  <c r="C159" i="70"/>
  <c r="C133" i="50"/>
  <c r="O159" i="70"/>
  <c r="O133" i="50"/>
  <c r="H160" i="70"/>
  <c r="H217" i="70" s="1"/>
  <c r="H134" i="50"/>
  <c r="I161" i="70"/>
  <c r="I218" i="70" s="1"/>
  <c r="I135" i="50"/>
  <c r="G163" i="70"/>
  <c r="G137" i="50"/>
  <c r="D164" i="70"/>
  <c r="D221" i="70" s="1"/>
  <c r="D138" i="50"/>
  <c r="J149" i="71"/>
  <c r="J145" i="50"/>
  <c r="M154" i="47"/>
  <c r="M154" i="50" s="1"/>
  <c r="M159" i="71"/>
  <c r="K162" i="71"/>
  <c r="M162" i="47"/>
  <c r="M149" i="72"/>
  <c r="M163" i="50"/>
  <c r="M151" i="72"/>
  <c r="M165" i="50"/>
  <c r="E153" i="72"/>
  <c r="Q166" i="47"/>
  <c r="Q153" i="72"/>
  <c r="K172" i="47"/>
  <c r="K172" i="50" s="1"/>
  <c r="K159" i="72"/>
  <c r="K173" i="50"/>
  <c r="H172" i="47"/>
  <c r="H172" i="50" s="1"/>
  <c r="H160" i="72"/>
  <c r="H214" i="72" s="1"/>
  <c r="H174" i="50"/>
  <c r="J162" i="72"/>
  <c r="G175" i="47"/>
  <c r="G163" i="72"/>
  <c r="G217" i="72" s="1"/>
  <c r="G177" i="50"/>
  <c r="K112" i="48"/>
  <c r="L112" i="49"/>
  <c r="N114" i="49"/>
  <c r="B126" i="50"/>
  <c r="C34" i="50"/>
  <c r="G38" i="50"/>
  <c r="J41" i="50"/>
  <c r="N53" i="50"/>
  <c r="O96" i="50"/>
  <c r="Q144" i="50"/>
  <c r="N152" i="50"/>
  <c r="Q155" i="50"/>
  <c r="O306" i="72"/>
  <c r="B97" i="69"/>
  <c r="F94" i="69"/>
  <c r="J94" i="69"/>
  <c r="N94" i="69"/>
  <c r="D109" i="44"/>
  <c r="D98" i="69"/>
  <c r="H109" i="44"/>
  <c r="H98" i="69"/>
  <c r="L109" i="44"/>
  <c r="L98" i="69"/>
  <c r="L97" i="69" s="1"/>
  <c r="P109" i="44"/>
  <c r="P98" i="69"/>
  <c r="E176" i="69"/>
  <c r="I176" i="69"/>
  <c r="M176" i="69"/>
  <c r="Q176" i="69"/>
  <c r="F102" i="69"/>
  <c r="F114" i="48"/>
  <c r="J102" i="69"/>
  <c r="J114" i="48"/>
  <c r="N102" i="69"/>
  <c r="N114" i="48"/>
  <c r="C103" i="69"/>
  <c r="C115" i="48"/>
  <c r="G103" i="69"/>
  <c r="G179" i="69" s="1"/>
  <c r="G115" i="48"/>
  <c r="K103" i="69"/>
  <c r="K115" i="48"/>
  <c r="O103" i="69"/>
  <c r="O179" i="69" s="1"/>
  <c r="O115" i="48"/>
  <c r="D104" i="69"/>
  <c r="H104" i="69"/>
  <c r="H142" i="69" s="1"/>
  <c r="L104" i="69"/>
  <c r="P104" i="69"/>
  <c r="P142" i="69" s="1"/>
  <c r="E105" i="69"/>
  <c r="I105" i="69"/>
  <c r="M105" i="69"/>
  <c r="Q105" i="69"/>
  <c r="C108" i="69"/>
  <c r="G108" i="69"/>
  <c r="K108" i="69"/>
  <c r="O108" i="69"/>
  <c r="B101" i="70"/>
  <c r="F94" i="70"/>
  <c r="J94" i="70"/>
  <c r="N94" i="70"/>
  <c r="D128" i="44"/>
  <c r="D98" i="70"/>
  <c r="H128" i="44"/>
  <c r="H98" i="70"/>
  <c r="L128" i="44"/>
  <c r="L98" i="70"/>
  <c r="P128" i="44"/>
  <c r="P98" i="70"/>
  <c r="F101" i="70"/>
  <c r="E106" i="70"/>
  <c r="I106" i="70"/>
  <c r="M106" i="70"/>
  <c r="Q106" i="70"/>
  <c r="F107" i="70"/>
  <c r="F105" i="70" s="1"/>
  <c r="F99" i="70" s="1"/>
  <c r="J107" i="70"/>
  <c r="N107" i="70"/>
  <c r="C108" i="70"/>
  <c r="G108" i="70"/>
  <c r="K108" i="70"/>
  <c r="O108" i="70"/>
  <c r="E94" i="71"/>
  <c r="I144" i="44"/>
  <c r="I95" i="71"/>
  <c r="M94" i="71"/>
  <c r="Q94" i="71"/>
  <c r="D146" i="44"/>
  <c r="D97" i="71"/>
  <c r="H146" i="44"/>
  <c r="H97" i="71"/>
  <c r="H133" i="71" s="1"/>
  <c r="L146" i="44"/>
  <c r="L97" i="71"/>
  <c r="L133" i="71" s="1"/>
  <c r="P146" i="44"/>
  <c r="P97" i="71"/>
  <c r="E101" i="71"/>
  <c r="I101" i="71"/>
  <c r="M101" i="71"/>
  <c r="Q101" i="71"/>
  <c r="F102" i="71"/>
  <c r="F100" i="71" s="1"/>
  <c r="J102" i="71"/>
  <c r="N102" i="71"/>
  <c r="C103" i="71"/>
  <c r="G103" i="71"/>
  <c r="G139" i="71" s="1"/>
  <c r="K103" i="71"/>
  <c r="O103" i="71"/>
  <c r="O139" i="71" s="1"/>
  <c r="Q154" i="44"/>
  <c r="F154" i="44"/>
  <c r="F105" i="71"/>
  <c r="J154" i="44"/>
  <c r="J105" i="71"/>
  <c r="N154" i="44"/>
  <c r="N105" i="71"/>
  <c r="C154" i="44"/>
  <c r="C106" i="71"/>
  <c r="G154" i="44"/>
  <c r="G106" i="71"/>
  <c r="G104" i="71" s="1"/>
  <c r="K154" i="44"/>
  <c r="K106" i="71"/>
  <c r="K104" i="71" s="1"/>
  <c r="O154" i="44"/>
  <c r="O106" i="71"/>
  <c r="O104" i="71" s="1"/>
  <c r="C107" i="71"/>
  <c r="G107" i="71"/>
  <c r="K107" i="71"/>
  <c r="O107" i="71"/>
  <c r="D157" i="44"/>
  <c r="D109" i="71"/>
  <c r="H157" i="44"/>
  <c r="H109" i="71"/>
  <c r="H107" i="71" s="1"/>
  <c r="L157" i="44"/>
  <c r="L109" i="71"/>
  <c r="L107" i="71" s="1"/>
  <c r="P157" i="44"/>
  <c r="P109" i="71"/>
  <c r="P107" i="71" s="1"/>
  <c r="B97" i="72"/>
  <c r="B96" i="71"/>
  <c r="B107" i="71"/>
  <c r="G162" i="44"/>
  <c r="O162" i="44"/>
  <c r="F95" i="72"/>
  <c r="J95" i="72"/>
  <c r="N95" i="72"/>
  <c r="D164" i="44"/>
  <c r="L164" i="44"/>
  <c r="C164" i="44"/>
  <c r="C97" i="72"/>
  <c r="G164" i="44"/>
  <c r="G97" i="72"/>
  <c r="K164" i="44"/>
  <c r="K97" i="72"/>
  <c r="O164" i="44"/>
  <c r="O97" i="72"/>
  <c r="E100" i="72"/>
  <c r="I100" i="72"/>
  <c r="M100" i="72"/>
  <c r="Q100" i="72"/>
  <c r="I172" i="44"/>
  <c r="P104" i="72"/>
  <c r="P175" i="44"/>
  <c r="F175" i="44"/>
  <c r="F108" i="72"/>
  <c r="J175" i="44"/>
  <c r="J108" i="72"/>
  <c r="N175" i="44"/>
  <c r="N108" i="72"/>
  <c r="C175" i="44"/>
  <c r="C109" i="72"/>
  <c r="C107" i="72" s="1"/>
  <c r="G175" i="44"/>
  <c r="G109" i="72"/>
  <c r="G107" i="72" s="1"/>
  <c r="K175" i="44"/>
  <c r="K109" i="72"/>
  <c r="K107" i="72" s="1"/>
  <c r="O175" i="44"/>
  <c r="O109" i="72"/>
  <c r="O107" i="72" s="1"/>
  <c r="B25" i="45"/>
  <c r="B74" i="45"/>
  <c r="B136" i="64"/>
  <c r="B113" i="65"/>
  <c r="B121" i="65"/>
  <c r="B122" i="66"/>
  <c r="B120" i="66" s="1"/>
  <c r="B127" i="66"/>
  <c r="B116" i="67"/>
  <c r="B123" i="67"/>
  <c r="B147" i="68"/>
  <c r="B133" i="69"/>
  <c r="B197" i="69"/>
  <c r="B120" i="69"/>
  <c r="B140" i="69"/>
  <c r="B145" i="69"/>
  <c r="B141" i="70"/>
  <c r="B147" i="70"/>
  <c r="B117" i="71"/>
  <c r="B122" i="71"/>
  <c r="B141" i="71"/>
  <c r="B112" i="72"/>
  <c r="B138" i="72"/>
  <c r="B144" i="72"/>
  <c r="E127" i="64"/>
  <c r="Q127" i="64"/>
  <c r="C130" i="64"/>
  <c r="G130" i="64"/>
  <c r="K130" i="64"/>
  <c r="O130" i="64"/>
  <c r="D133" i="64"/>
  <c r="H133" i="64"/>
  <c r="L133" i="64"/>
  <c r="P133" i="64"/>
  <c r="E134" i="64"/>
  <c r="I134" i="64"/>
  <c r="M134" i="64"/>
  <c r="Q134" i="64"/>
  <c r="Q12" i="45"/>
  <c r="F12" i="45"/>
  <c r="F136" i="64"/>
  <c r="J12" i="45"/>
  <c r="J136" i="64"/>
  <c r="N12" i="45"/>
  <c r="N136" i="64"/>
  <c r="E139" i="64"/>
  <c r="I139" i="64"/>
  <c r="M139" i="64"/>
  <c r="Q139" i="64"/>
  <c r="D19" i="45"/>
  <c r="Q25" i="45"/>
  <c r="F25" i="45"/>
  <c r="F114" i="65"/>
  <c r="J25" i="45"/>
  <c r="J114" i="65"/>
  <c r="N25" i="45"/>
  <c r="N114" i="65"/>
  <c r="K28" i="45"/>
  <c r="E117" i="65"/>
  <c r="I117" i="65"/>
  <c r="M28" i="45"/>
  <c r="M117" i="65"/>
  <c r="Q28" i="45"/>
  <c r="Q117" i="65"/>
  <c r="H32" i="45"/>
  <c r="C120" i="65"/>
  <c r="G120" i="65"/>
  <c r="O120" i="65"/>
  <c r="H36" i="45"/>
  <c r="Q36" i="45"/>
  <c r="F36" i="45"/>
  <c r="F125" i="65"/>
  <c r="J36" i="45"/>
  <c r="J125" i="65"/>
  <c r="N36" i="45"/>
  <c r="N125" i="65"/>
  <c r="C36" i="45"/>
  <c r="C126" i="65"/>
  <c r="K36" i="45"/>
  <c r="K126" i="65"/>
  <c r="O36" i="45"/>
  <c r="O126" i="65"/>
  <c r="O124" i="65" s="1"/>
  <c r="K39" i="45"/>
  <c r="D128" i="65"/>
  <c r="H128" i="65"/>
  <c r="L39" i="45"/>
  <c r="L128" i="65"/>
  <c r="P128" i="65"/>
  <c r="E129" i="65"/>
  <c r="I129" i="65"/>
  <c r="M129" i="65"/>
  <c r="Q129" i="65"/>
  <c r="K44" i="45"/>
  <c r="D113" i="66"/>
  <c r="H44" i="45"/>
  <c r="H114" i="66"/>
  <c r="L113" i="66"/>
  <c r="P44" i="45"/>
  <c r="P114" i="66"/>
  <c r="F116" i="66"/>
  <c r="J116" i="66"/>
  <c r="N116" i="66"/>
  <c r="I119" i="66"/>
  <c r="Q119" i="66"/>
  <c r="N51" i="45"/>
  <c r="E121" i="66"/>
  <c r="I121" i="66"/>
  <c r="M121" i="66"/>
  <c r="Q121" i="66"/>
  <c r="F122" i="66"/>
  <c r="F120" i="66" s="1"/>
  <c r="J122" i="66"/>
  <c r="J120" i="66" s="1"/>
  <c r="N122" i="66"/>
  <c r="C123" i="66"/>
  <c r="G123" i="66"/>
  <c r="K123" i="66"/>
  <c r="O123" i="66"/>
  <c r="C55" i="45"/>
  <c r="C125" i="66"/>
  <c r="G124" i="66"/>
  <c r="K55" i="45"/>
  <c r="K125" i="66"/>
  <c r="O124" i="66"/>
  <c r="I58" i="45"/>
  <c r="C127" i="66"/>
  <c r="G127" i="66"/>
  <c r="K127" i="66"/>
  <c r="O127" i="66"/>
  <c r="D58" i="45"/>
  <c r="D129" i="66"/>
  <c r="H58" i="45"/>
  <c r="H129" i="66"/>
  <c r="L58" i="45"/>
  <c r="L129" i="66"/>
  <c r="P58" i="45"/>
  <c r="P129" i="66"/>
  <c r="E63" i="45"/>
  <c r="M63" i="45"/>
  <c r="L113" i="67"/>
  <c r="M66" i="45"/>
  <c r="C117" i="67"/>
  <c r="G117" i="67"/>
  <c r="K117" i="67"/>
  <c r="O117" i="67"/>
  <c r="D70" i="45"/>
  <c r="C121" i="67"/>
  <c r="G121" i="67"/>
  <c r="K121" i="67"/>
  <c r="O121" i="67"/>
  <c r="D122" i="67"/>
  <c r="D120" i="67" s="1"/>
  <c r="H122" i="67"/>
  <c r="H120" i="67" s="1"/>
  <c r="L122" i="67"/>
  <c r="L120" i="67" s="1"/>
  <c r="P122" i="67"/>
  <c r="E123" i="67"/>
  <c r="I123" i="67"/>
  <c r="M123" i="67"/>
  <c r="Q123" i="67"/>
  <c r="H124" i="67"/>
  <c r="P124" i="67"/>
  <c r="H77" i="45"/>
  <c r="P77" i="45"/>
  <c r="F128" i="67"/>
  <c r="J128" i="67"/>
  <c r="N128" i="67"/>
  <c r="C129" i="67"/>
  <c r="G129" i="67"/>
  <c r="K129" i="67"/>
  <c r="O129" i="67"/>
  <c r="D82" i="45"/>
  <c r="O82" i="45"/>
  <c r="F136" i="68"/>
  <c r="E139" i="68"/>
  <c r="I139" i="68"/>
  <c r="M139" i="68"/>
  <c r="Q139" i="68"/>
  <c r="E142" i="68"/>
  <c r="I142" i="68"/>
  <c r="Q142" i="68"/>
  <c r="F144" i="68"/>
  <c r="J144" i="68"/>
  <c r="N144" i="68"/>
  <c r="C145" i="68"/>
  <c r="G145" i="68"/>
  <c r="G143" i="68" s="1"/>
  <c r="K145" i="68"/>
  <c r="O145" i="68"/>
  <c r="D146" i="68"/>
  <c r="H146" i="68"/>
  <c r="L146" i="68"/>
  <c r="P146" i="68"/>
  <c r="J93" i="45"/>
  <c r="D147" i="68"/>
  <c r="H147" i="68"/>
  <c r="L147" i="68"/>
  <c r="P147" i="68"/>
  <c r="E93" i="45"/>
  <c r="E149" i="68"/>
  <c r="E147" i="68" s="1"/>
  <c r="I93" i="45"/>
  <c r="I149" i="68"/>
  <c r="I147" i="68" s="1"/>
  <c r="M93" i="45"/>
  <c r="M149" i="68"/>
  <c r="M147" i="68" s="1"/>
  <c r="Q93" i="45"/>
  <c r="Q149" i="68"/>
  <c r="Q147" i="68" s="1"/>
  <c r="F97" i="45"/>
  <c r="C97" i="45"/>
  <c r="C152" i="68"/>
  <c r="K97" i="45"/>
  <c r="K152" i="68"/>
  <c r="O97" i="45"/>
  <c r="O152" i="68"/>
  <c r="O154" i="68"/>
  <c r="N106" i="45"/>
  <c r="E114" i="69"/>
  <c r="I114" i="69"/>
  <c r="M114" i="69"/>
  <c r="Q114" i="69"/>
  <c r="F115" i="69"/>
  <c r="J115" i="69"/>
  <c r="J113" i="69" s="1"/>
  <c r="J132" i="69" s="1"/>
  <c r="N115" i="69"/>
  <c r="D109" i="45"/>
  <c r="F109" i="45"/>
  <c r="F117" i="69"/>
  <c r="J116" i="69"/>
  <c r="N109" i="45"/>
  <c r="N117" i="69"/>
  <c r="F119" i="69"/>
  <c r="F112" i="49"/>
  <c r="J119" i="69"/>
  <c r="J112" i="49"/>
  <c r="N119" i="69"/>
  <c r="N112" i="49"/>
  <c r="E113" i="45"/>
  <c r="E113" i="49" s="1"/>
  <c r="M113" i="45"/>
  <c r="M113" i="49" s="1"/>
  <c r="D121" i="69"/>
  <c r="D114" i="49"/>
  <c r="H121" i="69"/>
  <c r="H114" i="49"/>
  <c r="L121" i="69"/>
  <c r="L114" i="49"/>
  <c r="P121" i="69"/>
  <c r="P114" i="49"/>
  <c r="E122" i="69"/>
  <c r="E115" i="49"/>
  <c r="I122" i="69"/>
  <c r="I115" i="49"/>
  <c r="M122" i="69"/>
  <c r="M115" i="49"/>
  <c r="Q122" i="69"/>
  <c r="Q120" i="69" s="1"/>
  <c r="Q115" i="49"/>
  <c r="F123" i="69"/>
  <c r="J123" i="69"/>
  <c r="N123" i="69"/>
  <c r="K117" i="45"/>
  <c r="D125" i="69"/>
  <c r="H125" i="69"/>
  <c r="L117" i="45"/>
  <c r="L125" i="69"/>
  <c r="P117" i="45"/>
  <c r="P125" i="69"/>
  <c r="E126" i="69"/>
  <c r="I126" i="69"/>
  <c r="M126" i="69"/>
  <c r="Q126" i="69"/>
  <c r="D147" i="69"/>
  <c r="H147" i="69"/>
  <c r="L147" i="69"/>
  <c r="P147" i="69"/>
  <c r="D113" i="70"/>
  <c r="D133" i="70"/>
  <c r="H133" i="70"/>
  <c r="L133" i="70"/>
  <c r="L113" i="70"/>
  <c r="P133" i="70"/>
  <c r="E134" i="70"/>
  <c r="I134" i="70"/>
  <c r="M134" i="70"/>
  <c r="Q134" i="70"/>
  <c r="F128" i="45"/>
  <c r="F117" i="70"/>
  <c r="J128" i="45"/>
  <c r="J117" i="70"/>
  <c r="N128" i="45"/>
  <c r="N117" i="70"/>
  <c r="E138" i="70"/>
  <c r="I138" i="70"/>
  <c r="M138" i="70"/>
  <c r="Q138" i="70"/>
  <c r="O132" i="45"/>
  <c r="F132" i="45"/>
  <c r="F121" i="70"/>
  <c r="J132" i="45"/>
  <c r="J121" i="70"/>
  <c r="N132" i="45"/>
  <c r="N121" i="70"/>
  <c r="C141" i="70"/>
  <c r="G141" i="70"/>
  <c r="K141" i="70"/>
  <c r="O141" i="70"/>
  <c r="D142" i="70"/>
  <c r="H142" i="70"/>
  <c r="L142" i="70"/>
  <c r="P142" i="70"/>
  <c r="K136" i="45"/>
  <c r="E125" i="70"/>
  <c r="I125" i="70"/>
  <c r="M125" i="70"/>
  <c r="Q125" i="70"/>
  <c r="F126" i="70"/>
  <c r="J126" i="70"/>
  <c r="N126" i="70"/>
  <c r="F139" i="45"/>
  <c r="D128" i="70"/>
  <c r="H128" i="70"/>
  <c r="L128" i="70"/>
  <c r="P128" i="70"/>
  <c r="E129" i="70"/>
  <c r="I129" i="70"/>
  <c r="M129" i="70"/>
  <c r="Q129" i="70"/>
  <c r="C144" i="45"/>
  <c r="C113" i="71"/>
  <c r="G144" i="45"/>
  <c r="G113" i="71"/>
  <c r="K144" i="45"/>
  <c r="K113" i="71"/>
  <c r="O144" i="45"/>
  <c r="O113" i="71"/>
  <c r="E146" i="45"/>
  <c r="E115" i="71"/>
  <c r="I146" i="45"/>
  <c r="I115" i="71"/>
  <c r="M146" i="45"/>
  <c r="M115" i="71"/>
  <c r="Q146" i="45"/>
  <c r="Q115" i="71"/>
  <c r="D117" i="71"/>
  <c r="H117" i="71"/>
  <c r="L117" i="71"/>
  <c r="P117" i="71"/>
  <c r="D119" i="71"/>
  <c r="H119" i="71"/>
  <c r="L119" i="71"/>
  <c r="P119" i="71"/>
  <c r="E120" i="71"/>
  <c r="I120" i="71"/>
  <c r="M120" i="71"/>
  <c r="Q120" i="71"/>
  <c r="F121" i="71"/>
  <c r="J121" i="71"/>
  <c r="N121" i="71"/>
  <c r="F154" i="45"/>
  <c r="D123" i="71"/>
  <c r="H123" i="71"/>
  <c r="L123" i="71"/>
  <c r="P123" i="71"/>
  <c r="E124" i="71"/>
  <c r="I124" i="71"/>
  <c r="M124" i="71"/>
  <c r="Q124" i="71"/>
  <c r="E126" i="71"/>
  <c r="I126" i="71"/>
  <c r="M126" i="71"/>
  <c r="Q126" i="71"/>
  <c r="F127" i="71"/>
  <c r="J127" i="71"/>
  <c r="N127" i="71"/>
  <c r="C113" i="72"/>
  <c r="G113" i="72"/>
  <c r="K113" i="72"/>
  <c r="O113" i="72"/>
  <c r="D164" i="45"/>
  <c r="D115" i="72"/>
  <c r="H164" i="45"/>
  <c r="H115" i="72"/>
  <c r="L164" i="45"/>
  <c r="L115" i="72"/>
  <c r="P164" i="45"/>
  <c r="P115" i="72"/>
  <c r="C117" i="72"/>
  <c r="G117" i="72"/>
  <c r="K117" i="72"/>
  <c r="O117" i="72"/>
  <c r="F168" i="45"/>
  <c r="F119" i="72"/>
  <c r="J168" i="45"/>
  <c r="J119" i="72"/>
  <c r="N168" i="45"/>
  <c r="N119" i="72"/>
  <c r="C138" i="72"/>
  <c r="G168" i="45"/>
  <c r="G120" i="72"/>
  <c r="K138" i="72"/>
  <c r="O168" i="45"/>
  <c r="O120" i="72"/>
  <c r="D139" i="72"/>
  <c r="H139" i="72"/>
  <c r="L139" i="72"/>
  <c r="P139" i="72"/>
  <c r="D172" i="45"/>
  <c r="D123" i="72"/>
  <c r="H172" i="45"/>
  <c r="H123" i="72"/>
  <c r="L172" i="45"/>
  <c r="L123" i="72"/>
  <c r="P172" i="45"/>
  <c r="P123" i="72"/>
  <c r="E124" i="72"/>
  <c r="I124" i="72"/>
  <c r="M124" i="72"/>
  <c r="Q124" i="72"/>
  <c r="E175" i="45"/>
  <c r="E126" i="72"/>
  <c r="I175" i="45"/>
  <c r="I126" i="72"/>
  <c r="M175" i="45"/>
  <c r="M126" i="72"/>
  <c r="Q175" i="45"/>
  <c r="Q126" i="72"/>
  <c r="F175" i="45"/>
  <c r="F127" i="72"/>
  <c r="J175" i="45"/>
  <c r="J127" i="72"/>
  <c r="N145" i="72"/>
  <c r="B44" i="47"/>
  <c r="B97" i="47"/>
  <c r="B97" i="50" s="1"/>
  <c r="B173" i="64"/>
  <c r="B8" i="50"/>
  <c r="B179" i="64"/>
  <c r="B242" i="64" s="1"/>
  <c r="B14" i="50"/>
  <c r="B185" i="64"/>
  <c r="B153" i="65"/>
  <c r="B210" i="65" s="1"/>
  <c r="B27" i="50"/>
  <c r="B160" i="65"/>
  <c r="B217" i="65" s="1"/>
  <c r="B34" i="50"/>
  <c r="B166" i="65"/>
  <c r="B155" i="66"/>
  <c r="B48" i="50"/>
  <c r="B161" i="66"/>
  <c r="B218" i="66" s="1"/>
  <c r="B54" i="50"/>
  <c r="B167" i="66"/>
  <c r="B60" i="50"/>
  <c r="B157" i="67"/>
  <c r="B220" i="67"/>
  <c r="B185" i="68"/>
  <c r="B83" i="50"/>
  <c r="B192" i="68"/>
  <c r="B90" i="50"/>
  <c r="B203" i="68"/>
  <c r="B101" i="50"/>
  <c r="B153" i="69"/>
  <c r="B210" i="69" s="1"/>
  <c r="B108" i="50"/>
  <c r="B166" i="69"/>
  <c r="B155" i="70"/>
  <c r="B129" i="50"/>
  <c r="B167" i="70"/>
  <c r="B224" i="70" s="1"/>
  <c r="B141" i="50"/>
  <c r="B160" i="71"/>
  <c r="B214" i="71" s="1"/>
  <c r="B156" i="50"/>
  <c r="B151" i="72"/>
  <c r="B165" i="50"/>
  <c r="B163" i="72"/>
  <c r="B217" i="72" s="1"/>
  <c r="B177" i="50"/>
  <c r="P4" i="47"/>
  <c r="F170" i="64"/>
  <c r="J170" i="64"/>
  <c r="N170" i="64"/>
  <c r="C171" i="64"/>
  <c r="C234" i="64" s="1"/>
  <c r="C6" i="50"/>
  <c r="G171" i="64"/>
  <c r="G234" i="64" s="1"/>
  <c r="G6" i="50"/>
  <c r="K171" i="64"/>
  <c r="K234" i="64" s="1"/>
  <c r="K6" i="50"/>
  <c r="O171" i="64"/>
  <c r="O234" i="64" s="1"/>
  <c r="O6" i="50"/>
  <c r="J7" i="47"/>
  <c r="O7" i="47"/>
  <c r="E173" i="64"/>
  <c r="E8" i="50"/>
  <c r="I173" i="64"/>
  <c r="I8" i="50"/>
  <c r="M173" i="64"/>
  <c r="M8" i="50"/>
  <c r="Q173" i="64"/>
  <c r="Q8" i="50"/>
  <c r="F175" i="64"/>
  <c r="J175" i="64"/>
  <c r="N175" i="64"/>
  <c r="C176" i="64"/>
  <c r="G176" i="64"/>
  <c r="K176" i="64"/>
  <c r="O176" i="64"/>
  <c r="D12" i="47"/>
  <c r="O12" i="47"/>
  <c r="E12" i="47"/>
  <c r="E178" i="64"/>
  <c r="I12" i="47"/>
  <c r="I178" i="64"/>
  <c r="M12" i="47"/>
  <c r="M178" i="64"/>
  <c r="Q12" i="47"/>
  <c r="Q178" i="64"/>
  <c r="F12" i="47"/>
  <c r="F179" i="64"/>
  <c r="F242" i="64" s="1"/>
  <c r="F14" i="50"/>
  <c r="J12" i="47"/>
  <c r="J179" i="64"/>
  <c r="J242" i="64" s="1"/>
  <c r="J14" i="50"/>
  <c r="N12" i="47"/>
  <c r="N179" i="64"/>
  <c r="N242" i="64" s="1"/>
  <c r="N14" i="50"/>
  <c r="C180" i="64"/>
  <c r="C243" i="64" s="1"/>
  <c r="C15" i="50"/>
  <c r="G180" i="64"/>
  <c r="G243" i="64" s="1"/>
  <c r="G15" i="50"/>
  <c r="K180" i="64"/>
  <c r="K243" i="64" s="1"/>
  <c r="K15" i="50"/>
  <c r="O180" i="64"/>
  <c r="O243" i="64" s="1"/>
  <c r="O15" i="50"/>
  <c r="D16" i="47"/>
  <c r="D16" i="50" s="1"/>
  <c r="P16" i="47"/>
  <c r="P16" i="50" s="1"/>
  <c r="F182" i="64"/>
  <c r="F17" i="50"/>
  <c r="J182" i="64"/>
  <c r="J17" i="50"/>
  <c r="N182" i="64"/>
  <c r="N17" i="50"/>
  <c r="C183" i="64"/>
  <c r="C246" i="64" s="1"/>
  <c r="C18" i="50"/>
  <c r="G183" i="64"/>
  <c r="G18" i="50"/>
  <c r="K183" i="64"/>
  <c r="K246" i="64" s="1"/>
  <c r="K18" i="50"/>
  <c r="O183" i="64"/>
  <c r="O18" i="50"/>
  <c r="F19" i="47"/>
  <c r="C185" i="64"/>
  <c r="G185" i="64"/>
  <c r="K185" i="64"/>
  <c r="O185" i="64"/>
  <c r="D186" i="64"/>
  <c r="H186" i="64"/>
  <c r="L186" i="64"/>
  <c r="P186" i="64"/>
  <c r="E187" i="64"/>
  <c r="E250" i="64" s="1"/>
  <c r="E22" i="50"/>
  <c r="I187" i="64"/>
  <c r="I250" i="64" s="1"/>
  <c r="I22" i="50"/>
  <c r="M187" i="64"/>
  <c r="M250" i="64" s="1"/>
  <c r="M22" i="50"/>
  <c r="Q187" i="64"/>
  <c r="Q250" i="64" s="1"/>
  <c r="Q22" i="50"/>
  <c r="D25" i="47"/>
  <c r="O25" i="47"/>
  <c r="F152" i="65"/>
  <c r="J152" i="65"/>
  <c r="N152" i="65"/>
  <c r="C153" i="65"/>
  <c r="C210" i="65" s="1"/>
  <c r="C27" i="50"/>
  <c r="G153" i="65"/>
  <c r="G210" i="65" s="1"/>
  <c r="G27" i="50"/>
  <c r="K153" i="65"/>
  <c r="K210" i="65" s="1"/>
  <c r="K27" i="50"/>
  <c r="O153" i="65"/>
  <c r="O210" i="65" s="1"/>
  <c r="O27" i="50"/>
  <c r="M28" i="47"/>
  <c r="C28" i="47"/>
  <c r="C155" i="65"/>
  <c r="C29" i="50"/>
  <c r="G155" i="65"/>
  <c r="G29" i="50"/>
  <c r="K28" i="47"/>
  <c r="K155" i="65"/>
  <c r="K29" i="50"/>
  <c r="O155" i="65"/>
  <c r="O29" i="50"/>
  <c r="F157" i="65"/>
  <c r="J157" i="65"/>
  <c r="N157" i="65"/>
  <c r="C32" i="47"/>
  <c r="K32" i="47"/>
  <c r="D32" i="47"/>
  <c r="D159" i="65"/>
  <c r="H32" i="47"/>
  <c r="H159" i="65"/>
  <c r="L32" i="47"/>
  <c r="L159" i="65"/>
  <c r="P32" i="47"/>
  <c r="P159" i="65"/>
  <c r="E32" i="47"/>
  <c r="E160" i="65"/>
  <c r="E217" i="65" s="1"/>
  <c r="E34" i="50"/>
  <c r="I32" i="47"/>
  <c r="I160" i="65"/>
  <c r="I217" i="65" s="1"/>
  <c r="I34" i="50"/>
  <c r="M32" i="47"/>
  <c r="M160" i="65"/>
  <c r="M217" i="65" s="1"/>
  <c r="M34" i="50"/>
  <c r="Q32" i="47"/>
  <c r="Q160" i="65"/>
  <c r="Q217" i="65" s="1"/>
  <c r="Q34" i="50"/>
  <c r="F161" i="65"/>
  <c r="F218" i="65" s="1"/>
  <c r="F35" i="50"/>
  <c r="J161" i="65"/>
  <c r="J218" i="65" s="1"/>
  <c r="J35" i="50"/>
  <c r="N161" i="65"/>
  <c r="N218" i="65" s="1"/>
  <c r="N35" i="50"/>
  <c r="C36" i="47"/>
  <c r="C36" i="50" s="1"/>
  <c r="K36" i="47"/>
  <c r="K36" i="50" s="1"/>
  <c r="D36" i="47"/>
  <c r="D36" i="50" s="1"/>
  <c r="D163" i="65"/>
  <c r="D37" i="50"/>
  <c r="H36" i="47"/>
  <c r="H36" i="50" s="1"/>
  <c r="H163" i="65"/>
  <c r="H37" i="50"/>
  <c r="L36" i="47"/>
  <c r="L36" i="50" s="1"/>
  <c r="L163" i="65"/>
  <c r="L37" i="50"/>
  <c r="P36" i="47"/>
  <c r="P36" i="50" s="1"/>
  <c r="P163" i="65"/>
  <c r="P37" i="50"/>
  <c r="E36" i="47"/>
  <c r="E36" i="50" s="1"/>
  <c r="E164" i="65"/>
  <c r="E221" i="65" s="1"/>
  <c r="E38" i="50"/>
  <c r="I36" i="47"/>
  <c r="I36" i="50" s="1"/>
  <c r="I164" i="65"/>
  <c r="I221" i="65" s="1"/>
  <c r="I38" i="50"/>
  <c r="M36" i="47"/>
  <c r="M36" i="50" s="1"/>
  <c r="M164" i="65"/>
  <c r="M221" i="65" s="1"/>
  <c r="M38" i="50"/>
  <c r="Q36" i="47"/>
  <c r="Q36" i="50" s="1"/>
  <c r="Q164" i="65"/>
  <c r="Q221" i="65" s="1"/>
  <c r="Q38" i="50"/>
  <c r="J39" i="47"/>
  <c r="C39" i="47"/>
  <c r="C166" i="65"/>
  <c r="G39" i="47"/>
  <c r="G166" i="65"/>
  <c r="K39" i="47"/>
  <c r="K166" i="65"/>
  <c r="O39" i="47"/>
  <c r="O166" i="65"/>
  <c r="D39" i="47"/>
  <c r="D167" i="65"/>
  <c r="D224" i="65" s="1"/>
  <c r="D41" i="50"/>
  <c r="H39" i="47"/>
  <c r="H167" i="65"/>
  <c r="H224" i="65" s="1"/>
  <c r="H41" i="50"/>
  <c r="L39" i="47"/>
  <c r="L167" i="65"/>
  <c r="L224" i="65" s="1"/>
  <c r="L41" i="50"/>
  <c r="P39" i="47"/>
  <c r="P167" i="65"/>
  <c r="P224" i="65" s="1"/>
  <c r="P41" i="50"/>
  <c r="E152" i="66"/>
  <c r="I152" i="66"/>
  <c r="I151" i="66" s="1"/>
  <c r="M152" i="66"/>
  <c r="Q152" i="66"/>
  <c r="Q151" i="66" s="1"/>
  <c r="F153" i="66"/>
  <c r="F210" i="66" s="1"/>
  <c r="F46" i="50"/>
  <c r="J153" i="66"/>
  <c r="J210" i="66" s="1"/>
  <c r="J46" i="50"/>
  <c r="N153" i="66"/>
  <c r="N210" i="66" s="1"/>
  <c r="N46" i="50"/>
  <c r="M47" i="47"/>
  <c r="C155" i="66"/>
  <c r="C48" i="50"/>
  <c r="G155" i="66"/>
  <c r="G48" i="50"/>
  <c r="K155" i="66"/>
  <c r="K48" i="50"/>
  <c r="O155" i="66"/>
  <c r="O48" i="50"/>
  <c r="F157" i="66"/>
  <c r="J157" i="66"/>
  <c r="N157" i="66"/>
  <c r="C159" i="66"/>
  <c r="G159" i="66"/>
  <c r="K159" i="66"/>
  <c r="O159" i="66"/>
  <c r="D160" i="66"/>
  <c r="D217" i="66" s="1"/>
  <c r="D53" i="50"/>
  <c r="H160" i="66"/>
  <c r="H217" i="66" s="1"/>
  <c r="H53" i="50"/>
  <c r="L160" i="66"/>
  <c r="L217" i="66" s="1"/>
  <c r="L53" i="50"/>
  <c r="P160" i="66"/>
  <c r="P217" i="66" s="1"/>
  <c r="P53" i="50"/>
  <c r="E161" i="66"/>
  <c r="E218" i="66" s="1"/>
  <c r="E54" i="50"/>
  <c r="I161" i="66"/>
  <c r="I218" i="66" s="1"/>
  <c r="I54" i="50"/>
  <c r="M161" i="66"/>
  <c r="M218" i="66" s="1"/>
  <c r="M54" i="50"/>
  <c r="Q161" i="66"/>
  <c r="Q218" i="66" s="1"/>
  <c r="Q54" i="50"/>
  <c r="I55" i="47"/>
  <c r="I55" i="50" s="1"/>
  <c r="Q55" i="47"/>
  <c r="Q55" i="50" s="1"/>
  <c r="F55" i="47"/>
  <c r="F55" i="50" s="1"/>
  <c r="F163" i="66"/>
  <c r="F56" i="50"/>
  <c r="J55" i="47"/>
  <c r="J55" i="50" s="1"/>
  <c r="J163" i="66"/>
  <c r="J56" i="50"/>
  <c r="N55" i="47"/>
  <c r="N55" i="50" s="1"/>
  <c r="N163" i="66"/>
  <c r="N56" i="50"/>
  <c r="C55" i="47"/>
  <c r="C55" i="50" s="1"/>
  <c r="C164" i="66"/>
  <c r="C221" i="66" s="1"/>
  <c r="C57" i="50"/>
  <c r="G55" i="47"/>
  <c r="G55" i="50" s="1"/>
  <c r="G164" i="66"/>
  <c r="G221" i="66" s="1"/>
  <c r="G57" i="50"/>
  <c r="K55" i="47"/>
  <c r="K55" i="50" s="1"/>
  <c r="K164" i="66"/>
  <c r="K221" i="66" s="1"/>
  <c r="K57" i="50"/>
  <c r="O55" i="47"/>
  <c r="O55" i="50" s="1"/>
  <c r="O164" i="66"/>
  <c r="O221" i="66" s="1"/>
  <c r="O57" i="50"/>
  <c r="H63" i="47"/>
  <c r="P63" i="47"/>
  <c r="F152" i="67"/>
  <c r="J152" i="67"/>
  <c r="N152" i="67"/>
  <c r="C153" i="67"/>
  <c r="C65" i="50"/>
  <c r="G153" i="67"/>
  <c r="G210" i="67" s="1"/>
  <c r="G65" i="50"/>
  <c r="K153" i="67"/>
  <c r="K65" i="50"/>
  <c r="O153" i="67"/>
  <c r="O210" i="67" s="1"/>
  <c r="O65" i="50"/>
  <c r="E155" i="67"/>
  <c r="E67" i="50"/>
  <c r="I155" i="67"/>
  <c r="I67" i="50"/>
  <c r="M155" i="67"/>
  <c r="M67" i="50"/>
  <c r="Q155" i="67"/>
  <c r="Q67" i="50"/>
  <c r="F70" i="47"/>
  <c r="E70" i="47"/>
  <c r="E160" i="67"/>
  <c r="E217" i="67" s="1"/>
  <c r="I70" i="47"/>
  <c r="I160" i="67"/>
  <c r="I217" i="67" s="1"/>
  <c r="M70" i="47"/>
  <c r="M160" i="67"/>
  <c r="M217" i="67" s="1"/>
  <c r="Q70" i="47"/>
  <c r="Q160" i="67"/>
  <c r="Q217" i="67" s="1"/>
  <c r="F74" i="47"/>
  <c r="F74" i="50" s="1"/>
  <c r="D220" i="67"/>
  <c r="H220" i="67"/>
  <c r="L220" i="67"/>
  <c r="P220" i="67"/>
  <c r="P162" i="67"/>
  <c r="P219" i="67" s="1"/>
  <c r="E74" i="47"/>
  <c r="E74" i="50" s="1"/>
  <c r="E164" i="67"/>
  <c r="E221" i="67" s="1"/>
  <c r="I74" i="47"/>
  <c r="I74" i="50" s="1"/>
  <c r="I164" i="67"/>
  <c r="I221" i="67" s="1"/>
  <c r="M74" i="47"/>
  <c r="M74" i="50" s="1"/>
  <c r="M164" i="67"/>
  <c r="M221" i="67" s="1"/>
  <c r="Q74" i="47"/>
  <c r="Q74" i="50" s="1"/>
  <c r="Q164" i="67"/>
  <c r="Q221" i="67" s="1"/>
  <c r="F77" i="47"/>
  <c r="F166" i="67"/>
  <c r="J77" i="47"/>
  <c r="J166" i="67"/>
  <c r="N77" i="47"/>
  <c r="N166" i="67"/>
  <c r="C167" i="67"/>
  <c r="C79" i="50"/>
  <c r="G167" i="67"/>
  <c r="G224" i="67" s="1"/>
  <c r="G79" i="50"/>
  <c r="K167" i="67"/>
  <c r="K79" i="50"/>
  <c r="O167" i="67"/>
  <c r="O79" i="50"/>
  <c r="I184" i="68"/>
  <c r="M184" i="68"/>
  <c r="C85" i="47"/>
  <c r="E187" i="68"/>
  <c r="E260" i="68"/>
  <c r="I85" i="47"/>
  <c r="I188" i="68"/>
  <c r="M187" i="68"/>
  <c r="M260" i="68"/>
  <c r="Q85" i="47"/>
  <c r="Q188" i="68"/>
  <c r="E190" i="68"/>
  <c r="I190" i="68"/>
  <c r="M190" i="68"/>
  <c r="Q190" i="68"/>
  <c r="F89" i="47"/>
  <c r="F193" i="68"/>
  <c r="F265" i="68" s="1"/>
  <c r="C196" i="68"/>
  <c r="G196" i="68"/>
  <c r="K93" i="47"/>
  <c r="K196" i="68"/>
  <c r="O196" i="68"/>
  <c r="D197" i="68"/>
  <c r="D269" i="68" s="1"/>
  <c r="D95" i="50"/>
  <c r="H197" i="68"/>
  <c r="H269" i="68" s="1"/>
  <c r="H95" i="50"/>
  <c r="L197" i="68"/>
  <c r="L269" i="68" s="1"/>
  <c r="L95" i="50"/>
  <c r="P197" i="68"/>
  <c r="P269" i="68" s="1"/>
  <c r="P95" i="50"/>
  <c r="E198" i="68"/>
  <c r="E270" i="68" s="1"/>
  <c r="E96" i="50"/>
  <c r="I198" i="68"/>
  <c r="I270" i="68" s="1"/>
  <c r="I96" i="50"/>
  <c r="M198" i="68"/>
  <c r="M270" i="68" s="1"/>
  <c r="M96" i="50"/>
  <c r="Q198" i="68"/>
  <c r="Q270" i="68" s="1"/>
  <c r="Q96" i="50"/>
  <c r="E272" i="68"/>
  <c r="I272" i="68"/>
  <c r="M272" i="68"/>
  <c r="Q272" i="68"/>
  <c r="F97" i="47"/>
  <c r="F97" i="50" s="1"/>
  <c r="F201" i="68"/>
  <c r="F273" i="68" s="1"/>
  <c r="G100" i="47"/>
  <c r="E203" i="68"/>
  <c r="E101" i="50"/>
  <c r="I203" i="68"/>
  <c r="I101" i="50"/>
  <c r="M203" i="68"/>
  <c r="M101" i="50"/>
  <c r="Q203" i="68"/>
  <c r="Q101" i="50"/>
  <c r="F204" i="68"/>
  <c r="J204" i="68"/>
  <c r="N204" i="68"/>
  <c r="C205" i="68"/>
  <c r="C277" i="68" s="1"/>
  <c r="C103" i="50"/>
  <c r="G205" i="68"/>
  <c r="G277" i="68" s="1"/>
  <c r="G103" i="50"/>
  <c r="K205" i="68"/>
  <c r="K277" i="68" s="1"/>
  <c r="K103" i="50"/>
  <c r="O205" i="68"/>
  <c r="O277" i="68" s="1"/>
  <c r="O103" i="50"/>
  <c r="C106" i="47"/>
  <c r="O106" i="47"/>
  <c r="F152" i="69"/>
  <c r="F107" i="50"/>
  <c r="J152" i="69"/>
  <c r="J107" i="50"/>
  <c r="N152" i="69"/>
  <c r="N107" i="50"/>
  <c r="C153" i="69"/>
  <c r="C210" i="69" s="1"/>
  <c r="C108" i="50"/>
  <c r="G153" i="69"/>
  <c r="G210" i="69" s="1"/>
  <c r="G108" i="50"/>
  <c r="K153" i="69"/>
  <c r="K210" i="69" s="1"/>
  <c r="K108" i="50"/>
  <c r="O153" i="69"/>
  <c r="O210" i="69" s="1"/>
  <c r="O108" i="50"/>
  <c r="D109" i="47"/>
  <c r="D155" i="69"/>
  <c r="D110" i="50"/>
  <c r="H109" i="47"/>
  <c r="H155" i="69"/>
  <c r="H110" i="50"/>
  <c r="L109" i="47"/>
  <c r="L155" i="69"/>
  <c r="L110" i="50"/>
  <c r="P109" i="47"/>
  <c r="P155" i="69"/>
  <c r="P110" i="50"/>
  <c r="C157" i="69"/>
  <c r="C112" i="50"/>
  <c r="G157" i="69"/>
  <c r="G112" i="50"/>
  <c r="K157" i="69"/>
  <c r="K112" i="50"/>
  <c r="O157" i="69"/>
  <c r="O112" i="50"/>
  <c r="F113" i="47"/>
  <c r="F113" i="50" s="1"/>
  <c r="C113" i="47"/>
  <c r="C159" i="69"/>
  <c r="G113" i="47"/>
  <c r="G159" i="69"/>
  <c r="K113" i="47"/>
  <c r="K159" i="69"/>
  <c r="O113" i="47"/>
  <c r="O159" i="69"/>
  <c r="D163" i="69"/>
  <c r="D118" i="50"/>
  <c r="H163" i="69"/>
  <c r="H118" i="50"/>
  <c r="L163" i="69"/>
  <c r="L118" i="50"/>
  <c r="P163" i="69"/>
  <c r="P118" i="50"/>
  <c r="E164" i="69"/>
  <c r="E221" i="69" s="1"/>
  <c r="E119" i="50"/>
  <c r="I164" i="69"/>
  <c r="I221" i="69" s="1"/>
  <c r="I119" i="50"/>
  <c r="M164" i="69"/>
  <c r="M221" i="69" s="1"/>
  <c r="M119" i="50"/>
  <c r="Q164" i="69"/>
  <c r="Q221" i="69" s="1"/>
  <c r="Q119" i="50"/>
  <c r="E120" i="47"/>
  <c r="E166" i="69"/>
  <c r="I120" i="47"/>
  <c r="I166" i="69"/>
  <c r="M166" i="69"/>
  <c r="Q120" i="47"/>
  <c r="Q166" i="69"/>
  <c r="F167" i="69"/>
  <c r="F224" i="69" s="1"/>
  <c r="F122" i="50"/>
  <c r="J167" i="69"/>
  <c r="J122" i="50"/>
  <c r="N167" i="69"/>
  <c r="N224" i="69" s="1"/>
  <c r="N122" i="50"/>
  <c r="D125" i="47"/>
  <c r="P125" i="47"/>
  <c r="E125" i="47"/>
  <c r="E152" i="70"/>
  <c r="I209" i="70"/>
  <c r="M125" i="47"/>
  <c r="M152" i="70"/>
  <c r="Q209" i="70"/>
  <c r="O128" i="47"/>
  <c r="E128" i="47"/>
  <c r="E155" i="70"/>
  <c r="E129" i="50"/>
  <c r="I128" i="47"/>
  <c r="I155" i="70"/>
  <c r="I129" i="50"/>
  <c r="M128" i="47"/>
  <c r="M155" i="70"/>
  <c r="M129" i="50"/>
  <c r="Q128" i="47"/>
  <c r="Q155" i="70"/>
  <c r="Q129" i="50"/>
  <c r="F157" i="70"/>
  <c r="J157" i="70"/>
  <c r="N157" i="70"/>
  <c r="C132" i="47"/>
  <c r="E132" i="47"/>
  <c r="E132" i="50" s="1"/>
  <c r="E159" i="70"/>
  <c r="E133" i="50"/>
  <c r="I132" i="47"/>
  <c r="I132" i="50" s="1"/>
  <c r="I159" i="70"/>
  <c r="I133" i="50"/>
  <c r="M132" i="47"/>
  <c r="M132" i="50" s="1"/>
  <c r="M159" i="70"/>
  <c r="M133" i="50"/>
  <c r="Q132" i="47"/>
  <c r="Q132" i="50" s="1"/>
  <c r="Q159" i="70"/>
  <c r="Q133" i="50"/>
  <c r="F132" i="47"/>
  <c r="F132" i="50" s="1"/>
  <c r="F160" i="70"/>
  <c r="F217" i="70" s="1"/>
  <c r="F134" i="50"/>
  <c r="J132" i="47"/>
  <c r="J132" i="50" s="1"/>
  <c r="J160" i="70"/>
  <c r="J217" i="70" s="1"/>
  <c r="J134" i="50"/>
  <c r="N132" i="47"/>
  <c r="N132" i="50" s="1"/>
  <c r="N160" i="70"/>
  <c r="N217" i="70" s="1"/>
  <c r="N134" i="50"/>
  <c r="C161" i="70"/>
  <c r="C218" i="70" s="1"/>
  <c r="C135" i="50"/>
  <c r="G161" i="70"/>
  <c r="G218" i="70" s="1"/>
  <c r="G135" i="50"/>
  <c r="K161" i="70"/>
  <c r="K218" i="70" s="1"/>
  <c r="K135" i="50"/>
  <c r="O161" i="70"/>
  <c r="O218" i="70" s="1"/>
  <c r="O135" i="50"/>
  <c r="G136" i="47"/>
  <c r="G136" i="50" s="1"/>
  <c r="D166" i="70"/>
  <c r="H166" i="70"/>
  <c r="L166" i="70"/>
  <c r="P166" i="70"/>
  <c r="E139" i="47"/>
  <c r="E167" i="70"/>
  <c r="E224" i="70" s="1"/>
  <c r="E141" i="50"/>
  <c r="I139" i="47"/>
  <c r="I167" i="70"/>
  <c r="I224" i="70" s="1"/>
  <c r="I141" i="50"/>
  <c r="M139" i="47"/>
  <c r="M167" i="70"/>
  <c r="M224" i="70" s="1"/>
  <c r="M141" i="50"/>
  <c r="Q139" i="47"/>
  <c r="Q167" i="70"/>
  <c r="Q224" i="70" s="1"/>
  <c r="Q141" i="50"/>
  <c r="J144" i="47"/>
  <c r="C151" i="71"/>
  <c r="C147" i="50"/>
  <c r="G151" i="71"/>
  <c r="G147" i="50"/>
  <c r="K151" i="71"/>
  <c r="K147" i="50"/>
  <c r="K146" i="47"/>
  <c r="O151" i="71"/>
  <c r="O147" i="50"/>
  <c r="C155" i="71"/>
  <c r="G155" i="71"/>
  <c r="K155" i="71"/>
  <c r="O155" i="71"/>
  <c r="D156" i="71"/>
  <c r="D152" i="50"/>
  <c r="H156" i="71"/>
  <c r="H152" i="50"/>
  <c r="L156" i="71"/>
  <c r="L152" i="50"/>
  <c r="L150" i="47"/>
  <c r="P156" i="71"/>
  <c r="P210" i="71" s="1"/>
  <c r="P152" i="50"/>
  <c r="E157" i="71"/>
  <c r="E211" i="71" s="1"/>
  <c r="E153" i="50"/>
  <c r="I157" i="71"/>
  <c r="I211" i="71" s="1"/>
  <c r="I153" i="50"/>
  <c r="M157" i="71"/>
  <c r="M211" i="71" s="1"/>
  <c r="M153" i="50"/>
  <c r="Q157" i="71"/>
  <c r="Q211" i="71" s="1"/>
  <c r="Q153" i="50"/>
  <c r="C159" i="71"/>
  <c r="C155" i="50"/>
  <c r="G159" i="71"/>
  <c r="G155" i="50"/>
  <c r="K159" i="71"/>
  <c r="K155" i="50"/>
  <c r="O159" i="71"/>
  <c r="O155" i="50"/>
  <c r="D160" i="71"/>
  <c r="D214" i="71" s="1"/>
  <c r="D156" i="50"/>
  <c r="H160" i="71"/>
  <c r="H214" i="71" s="1"/>
  <c r="H156" i="50"/>
  <c r="L160" i="71"/>
  <c r="L214" i="71" s="1"/>
  <c r="L156" i="50"/>
  <c r="P160" i="71"/>
  <c r="P214" i="71" s="1"/>
  <c r="P156" i="50"/>
  <c r="K157" i="47"/>
  <c r="E162" i="71"/>
  <c r="I162" i="71"/>
  <c r="M162" i="71"/>
  <c r="Q162" i="71"/>
  <c r="F157" i="47"/>
  <c r="F163" i="71"/>
  <c r="F217" i="71" s="1"/>
  <c r="F159" i="50"/>
  <c r="J157" i="47"/>
  <c r="J163" i="71"/>
  <c r="J159" i="50"/>
  <c r="N157" i="47"/>
  <c r="N163" i="71"/>
  <c r="N217" i="71" s="1"/>
  <c r="N159" i="50"/>
  <c r="C149" i="72"/>
  <c r="C163" i="50"/>
  <c r="G149" i="72"/>
  <c r="G163" i="50"/>
  <c r="K149" i="72"/>
  <c r="K163" i="50"/>
  <c r="K162" i="47"/>
  <c r="O149" i="72"/>
  <c r="O163" i="50"/>
  <c r="C164" i="47"/>
  <c r="C151" i="72"/>
  <c r="C165" i="50"/>
  <c r="G164" i="47"/>
  <c r="G151" i="72"/>
  <c r="G165" i="50"/>
  <c r="K164" i="47"/>
  <c r="K151" i="72"/>
  <c r="K165" i="50"/>
  <c r="O164" i="47"/>
  <c r="O151" i="72"/>
  <c r="O165" i="50"/>
  <c r="C168" i="47"/>
  <c r="C155" i="72"/>
  <c r="G168" i="47"/>
  <c r="G155" i="72"/>
  <c r="K168" i="47"/>
  <c r="K155" i="72"/>
  <c r="O168" i="47"/>
  <c r="O155" i="72"/>
  <c r="D168" i="47"/>
  <c r="D156" i="72"/>
  <c r="D210" i="72" s="1"/>
  <c r="D170" i="50"/>
  <c r="H168" i="47"/>
  <c r="H156" i="72"/>
  <c r="H210" i="72" s="1"/>
  <c r="H170" i="50"/>
  <c r="L168" i="47"/>
  <c r="L156" i="72"/>
  <c r="L210" i="72" s="1"/>
  <c r="L170" i="50"/>
  <c r="P168" i="47"/>
  <c r="P156" i="72"/>
  <c r="P210" i="72" s="1"/>
  <c r="P170" i="50"/>
  <c r="E157" i="72"/>
  <c r="E211" i="72" s="1"/>
  <c r="E171" i="50"/>
  <c r="I157" i="72"/>
  <c r="I211" i="72" s="1"/>
  <c r="I171" i="50"/>
  <c r="M157" i="72"/>
  <c r="M211" i="72" s="1"/>
  <c r="M171" i="50"/>
  <c r="Q157" i="72"/>
  <c r="Q211" i="72" s="1"/>
  <c r="Q171" i="50"/>
  <c r="D162" i="72"/>
  <c r="D175" i="47"/>
  <c r="H162" i="72"/>
  <c r="L162" i="72"/>
  <c r="P162" i="72"/>
  <c r="P161" i="72" s="1"/>
  <c r="E163" i="72"/>
  <c r="E217" i="72" s="1"/>
  <c r="E177" i="50"/>
  <c r="I163" i="72"/>
  <c r="I217" i="72" s="1"/>
  <c r="I177" i="50"/>
  <c r="M163" i="72"/>
  <c r="M217" i="72" s="1"/>
  <c r="M177" i="50"/>
  <c r="Q163" i="72"/>
  <c r="Q217" i="72" s="1"/>
  <c r="Q177" i="50"/>
  <c r="B112" i="48"/>
  <c r="C112" i="48"/>
  <c r="I112" i="48"/>
  <c r="N112" i="48"/>
  <c r="E114" i="48"/>
  <c r="K114" i="48"/>
  <c r="P114" i="48"/>
  <c r="F115" i="48"/>
  <c r="L115" i="48"/>
  <c r="Q115" i="48"/>
  <c r="B114" i="49"/>
  <c r="D112" i="49"/>
  <c r="I112" i="49"/>
  <c r="O112" i="49"/>
  <c r="F114" i="49"/>
  <c r="K114" i="49"/>
  <c r="Q114" i="49"/>
  <c r="G115" i="49"/>
  <c r="L115" i="49"/>
  <c r="B15" i="50"/>
  <c r="B35" i="50"/>
  <c r="B75" i="50"/>
  <c r="B95" i="50"/>
  <c r="B115" i="50"/>
  <c r="B135" i="50"/>
  <c r="B155" i="50"/>
  <c r="M6" i="50"/>
  <c r="F8" i="50"/>
  <c r="L14" i="50"/>
  <c r="M15" i="50"/>
  <c r="O17" i="50"/>
  <c r="P18" i="50"/>
  <c r="D22" i="50"/>
  <c r="P27" i="50"/>
  <c r="F29" i="50"/>
  <c r="K34" i="50"/>
  <c r="L35" i="50"/>
  <c r="N37" i="50"/>
  <c r="O38" i="50"/>
  <c r="I46" i="50"/>
  <c r="Q48" i="50"/>
  <c r="F53" i="50"/>
  <c r="G54" i="50"/>
  <c r="I56" i="50"/>
  <c r="J57" i="50"/>
  <c r="M60" i="50"/>
  <c r="H65" i="50"/>
  <c r="P67" i="50"/>
  <c r="E72" i="50"/>
  <c r="F73" i="50"/>
  <c r="H75" i="50"/>
  <c r="I76" i="50"/>
  <c r="F84" i="50"/>
  <c r="M86" i="50"/>
  <c r="F95" i="50"/>
  <c r="G96" i="50"/>
  <c r="I98" i="50"/>
  <c r="J99" i="50"/>
  <c r="L101" i="50"/>
  <c r="N103" i="50"/>
  <c r="G107" i="50"/>
  <c r="H108" i="50"/>
  <c r="O110" i="50"/>
  <c r="Q112" i="50"/>
  <c r="C114" i="50"/>
  <c r="D115" i="50"/>
  <c r="E116" i="50"/>
  <c r="G118" i="50"/>
  <c r="H119" i="50"/>
  <c r="Q126" i="50"/>
  <c r="H129" i="50"/>
  <c r="J131" i="50"/>
  <c r="L133" i="50"/>
  <c r="M134" i="50"/>
  <c r="N135" i="50"/>
  <c r="P137" i="50"/>
  <c r="Q138" i="50"/>
  <c r="D141" i="50"/>
  <c r="I145" i="50"/>
  <c r="Q146" i="50"/>
  <c r="F152" i="50"/>
  <c r="G153" i="50"/>
  <c r="I155" i="50"/>
  <c r="J156" i="50"/>
  <c r="M159" i="50"/>
  <c r="F162" i="50"/>
  <c r="N165" i="50"/>
  <c r="C170" i="50"/>
  <c r="D171" i="50"/>
  <c r="G174" i="50"/>
  <c r="J177" i="50"/>
  <c r="G290" i="66"/>
  <c r="G47" i="54"/>
  <c r="K290" i="66"/>
  <c r="K47" i="54"/>
  <c r="O290" i="66"/>
  <c r="G292" i="66"/>
  <c r="K292" i="66"/>
  <c r="O292" i="66"/>
  <c r="G294" i="66"/>
  <c r="K294" i="66"/>
  <c r="K293" i="66" s="1"/>
  <c r="O294" i="66"/>
  <c r="E295" i="66"/>
  <c r="I295" i="66"/>
  <c r="M295" i="66"/>
  <c r="Q295" i="66"/>
  <c r="G296" i="66"/>
  <c r="K296" i="66"/>
  <c r="O296" i="66"/>
  <c r="G298" i="66"/>
  <c r="K298" i="66"/>
  <c r="O298" i="66"/>
  <c r="E299" i="66"/>
  <c r="I299" i="66"/>
  <c r="M299" i="66"/>
  <c r="M337" i="66" s="1"/>
  <c r="Q299" i="66"/>
  <c r="E144" i="54"/>
  <c r="E277" i="71"/>
  <c r="I144" i="54"/>
  <c r="I277" i="71"/>
  <c r="M144" i="54"/>
  <c r="M277" i="71"/>
  <c r="Q144" i="54"/>
  <c r="Q277" i="71"/>
  <c r="E146" i="54"/>
  <c r="E279" i="71"/>
  <c r="E278" i="71" s="1"/>
  <c r="I146" i="54"/>
  <c r="I279" i="71"/>
  <c r="M146" i="54"/>
  <c r="M279" i="71"/>
  <c r="M278" i="71" s="1"/>
  <c r="Q146" i="54"/>
  <c r="Q279" i="71"/>
  <c r="E150" i="54"/>
  <c r="E283" i="71"/>
  <c r="E151" i="58"/>
  <c r="I150" i="54"/>
  <c r="I150" i="58" s="1"/>
  <c r="I283" i="71"/>
  <c r="I151" i="58"/>
  <c r="M150" i="54"/>
  <c r="M150" i="58" s="1"/>
  <c r="M283" i="71"/>
  <c r="M151" i="58"/>
  <c r="Q150" i="54"/>
  <c r="Q283" i="71"/>
  <c r="Q151" i="58"/>
  <c r="G150" i="54"/>
  <c r="G284" i="71"/>
  <c r="G152" i="58"/>
  <c r="K284" i="71"/>
  <c r="K150" i="54"/>
  <c r="K152" i="58"/>
  <c r="O150" i="54"/>
  <c r="O284" i="71"/>
  <c r="O152" i="58"/>
  <c r="E285" i="71"/>
  <c r="E321" i="71" s="1"/>
  <c r="I285" i="71"/>
  <c r="M285" i="71"/>
  <c r="M321" i="71" s="1"/>
  <c r="Q285" i="71"/>
  <c r="Q321" i="71" s="1"/>
  <c r="F311" i="66"/>
  <c r="J311" i="66"/>
  <c r="N311" i="66"/>
  <c r="E311" i="69"/>
  <c r="E112" i="59"/>
  <c r="I311" i="69"/>
  <c r="I112" i="59"/>
  <c r="I111" i="55"/>
  <c r="M311" i="69"/>
  <c r="M112" i="59"/>
  <c r="Q311" i="69"/>
  <c r="Q112" i="59"/>
  <c r="D344" i="65"/>
  <c r="D25" i="57"/>
  <c r="H344" i="65"/>
  <c r="H25" i="57"/>
  <c r="L344" i="65"/>
  <c r="L25" i="57"/>
  <c r="P344" i="65"/>
  <c r="P25" i="57"/>
  <c r="F345" i="65"/>
  <c r="F402" i="65" s="1"/>
  <c r="F27" i="60"/>
  <c r="J345" i="65"/>
  <c r="J402" i="65" s="1"/>
  <c r="J27" i="60"/>
  <c r="N345" i="65"/>
  <c r="N402" i="65" s="1"/>
  <c r="N27" i="60"/>
  <c r="E349" i="65"/>
  <c r="I349" i="65"/>
  <c r="M349" i="65"/>
  <c r="Q349" i="65"/>
  <c r="E32" i="57"/>
  <c r="E351" i="65"/>
  <c r="I351" i="65"/>
  <c r="I32" i="57"/>
  <c r="M351" i="65"/>
  <c r="M32" i="57"/>
  <c r="Q32" i="57"/>
  <c r="Q351" i="65"/>
  <c r="G352" i="65"/>
  <c r="G34" i="60"/>
  <c r="G32" i="57"/>
  <c r="K32" i="57"/>
  <c r="K352" i="65"/>
  <c r="K34" i="60"/>
  <c r="O32" i="57"/>
  <c r="O352" i="65"/>
  <c r="O409" i="65" s="1"/>
  <c r="O34" i="60"/>
  <c r="E353" i="65"/>
  <c r="E410" i="65" s="1"/>
  <c r="E35" i="60"/>
  <c r="I353" i="65"/>
  <c r="I410" i="65" s="1"/>
  <c r="I35" i="60"/>
  <c r="M353" i="65"/>
  <c r="M410" i="65" s="1"/>
  <c r="M35" i="60"/>
  <c r="Q353" i="65"/>
  <c r="Q410" i="65" s="1"/>
  <c r="Q35" i="60"/>
  <c r="F58" i="57"/>
  <c r="F358" i="66"/>
  <c r="J58" i="57"/>
  <c r="J358" i="66"/>
  <c r="J59" i="60"/>
  <c r="J58" i="60"/>
  <c r="N58" i="57"/>
  <c r="N358" i="66"/>
  <c r="N59" i="60"/>
  <c r="N58" i="60"/>
  <c r="D359" i="66"/>
  <c r="D416" i="66" s="1"/>
  <c r="D60" i="60"/>
  <c r="D58" i="57"/>
  <c r="H359" i="66"/>
  <c r="H416" i="66" s="1"/>
  <c r="H60" i="60"/>
  <c r="L359" i="66"/>
  <c r="L416" i="66" s="1"/>
  <c r="L60" i="60"/>
  <c r="L58" i="57"/>
  <c r="P359" i="66"/>
  <c r="P416" i="66" s="1"/>
  <c r="P60" i="60"/>
  <c r="P58" i="57"/>
  <c r="Q128" i="60"/>
  <c r="L95" i="59"/>
  <c r="C47" i="60"/>
  <c r="E7" i="60"/>
  <c r="D95" i="69"/>
  <c r="P95" i="69"/>
  <c r="P133" i="69" s="1"/>
  <c r="Q96" i="69"/>
  <c r="N109" i="44"/>
  <c r="N98" i="69"/>
  <c r="C176" i="69"/>
  <c r="D178" i="69"/>
  <c r="D101" i="69"/>
  <c r="D177" i="69" s="1"/>
  <c r="P178" i="69"/>
  <c r="P101" i="69"/>
  <c r="P177" i="69" s="1"/>
  <c r="I109" i="69"/>
  <c r="B96" i="70"/>
  <c r="F128" i="44"/>
  <c r="F98" i="70"/>
  <c r="G100" i="70"/>
  <c r="H101" i="70"/>
  <c r="C105" i="70"/>
  <c r="O105" i="70"/>
  <c r="I109" i="70"/>
  <c r="K144" i="44"/>
  <c r="K95" i="71"/>
  <c r="C99" i="71"/>
  <c r="C100" i="71"/>
  <c r="L104" i="71"/>
  <c r="B162" i="44"/>
  <c r="B95" i="72"/>
  <c r="B100" i="72"/>
  <c r="B100" i="71"/>
  <c r="P162" i="44"/>
  <c r="P95" i="72"/>
  <c r="I96" i="72"/>
  <c r="C168" i="44"/>
  <c r="C166" i="44" s="1"/>
  <c r="C101" i="72"/>
  <c r="D168" i="44"/>
  <c r="D102" i="72"/>
  <c r="E103" i="72"/>
  <c r="P107" i="72"/>
  <c r="M109" i="72"/>
  <c r="B39" i="45"/>
  <c r="B129" i="65"/>
  <c r="B127" i="65" s="1"/>
  <c r="B55" i="45"/>
  <c r="B125" i="66"/>
  <c r="B70" i="45"/>
  <c r="B121" i="67"/>
  <c r="B148" i="69"/>
  <c r="B125" i="70"/>
  <c r="B135" i="72"/>
  <c r="O4" i="45"/>
  <c r="O128" i="64"/>
  <c r="P4" i="45"/>
  <c r="P129" i="64"/>
  <c r="K16" i="45"/>
  <c r="K140" i="64"/>
  <c r="H16" i="45"/>
  <c r="H141" i="64"/>
  <c r="H139" i="64" s="1"/>
  <c r="E19" i="45"/>
  <c r="E143" i="64"/>
  <c r="K116" i="65"/>
  <c r="Q121" i="65"/>
  <c r="J122" i="65"/>
  <c r="G123" i="65"/>
  <c r="P124" i="65"/>
  <c r="D47" i="45"/>
  <c r="D117" i="66"/>
  <c r="O120" i="66"/>
  <c r="E125" i="66"/>
  <c r="F126" i="66"/>
  <c r="F124" i="66" s="1"/>
  <c r="J114" i="67"/>
  <c r="K115" i="67"/>
  <c r="M116" i="67"/>
  <c r="H68" i="45"/>
  <c r="H119" i="67"/>
  <c r="M70" i="45"/>
  <c r="M121" i="67"/>
  <c r="F124" i="67"/>
  <c r="G74" i="45"/>
  <c r="G126" i="67"/>
  <c r="H136" i="68"/>
  <c r="P82" i="45"/>
  <c r="P137" i="68"/>
  <c r="C85" i="45"/>
  <c r="C140" i="68"/>
  <c r="G85" i="45"/>
  <c r="G140" i="68"/>
  <c r="O85" i="45"/>
  <c r="O140" i="68"/>
  <c r="H143" i="68"/>
  <c r="P143" i="68"/>
  <c r="I89" i="45"/>
  <c r="I145" i="68"/>
  <c r="I143" i="68" s="1"/>
  <c r="F148" i="68"/>
  <c r="N148" i="68"/>
  <c r="G149" i="68"/>
  <c r="G147" i="68" s="1"/>
  <c r="O149" i="68"/>
  <c r="H150" i="68"/>
  <c r="P150" i="68"/>
  <c r="I155" i="68"/>
  <c r="Q155" i="68"/>
  <c r="J156" i="68"/>
  <c r="C157" i="68"/>
  <c r="G113" i="69"/>
  <c r="G133" i="69"/>
  <c r="O113" i="69"/>
  <c r="O133" i="69"/>
  <c r="H134" i="69"/>
  <c r="L117" i="69"/>
  <c r="H195" i="69"/>
  <c r="H138" i="69"/>
  <c r="J120" i="69"/>
  <c r="J197" i="69"/>
  <c r="J140" i="69"/>
  <c r="O198" i="69"/>
  <c r="O141" i="69"/>
  <c r="N117" i="45"/>
  <c r="N125" i="69"/>
  <c r="F127" i="69"/>
  <c r="F147" i="69"/>
  <c r="C148" i="69"/>
  <c r="K148" i="69"/>
  <c r="J133" i="70"/>
  <c r="G134" i="70"/>
  <c r="L128" i="45"/>
  <c r="L117" i="70"/>
  <c r="G119" i="70"/>
  <c r="L132" i="45"/>
  <c r="L121" i="70"/>
  <c r="Q132" i="45"/>
  <c r="Q122" i="70"/>
  <c r="G144" i="70"/>
  <c r="H145" i="70"/>
  <c r="F127" i="70"/>
  <c r="F147" i="70"/>
  <c r="G148" i="70"/>
  <c r="O148" i="70"/>
  <c r="M144" i="45"/>
  <c r="M113" i="71"/>
  <c r="N135" i="71"/>
  <c r="J119" i="71"/>
  <c r="N123" i="71"/>
  <c r="O124" i="71"/>
  <c r="G126" i="71"/>
  <c r="D127" i="71"/>
  <c r="L127" i="71"/>
  <c r="I112" i="72"/>
  <c r="M117" i="72"/>
  <c r="L168" i="45"/>
  <c r="L119" i="72"/>
  <c r="J172" i="45"/>
  <c r="J123" i="72"/>
  <c r="G172" i="45"/>
  <c r="G124" i="72"/>
  <c r="O175" i="45"/>
  <c r="O126" i="72"/>
  <c r="H127" i="72"/>
  <c r="H145" i="72" s="1"/>
  <c r="B163" i="65"/>
  <c r="B37" i="50"/>
  <c r="B159" i="66"/>
  <c r="B163" i="69"/>
  <c r="B118" i="50"/>
  <c r="B159" i="70"/>
  <c r="B133" i="50"/>
  <c r="B164" i="70"/>
  <c r="B221" i="70" s="1"/>
  <c r="B138" i="50"/>
  <c r="B157" i="71"/>
  <c r="B211" i="71" s="1"/>
  <c r="B153" i="50"/>
  <c r="B155" i="72"/>
  <c r="D4" i="47"/>
  <c r="H182" i="64"/>
  <c r="H17" i="50"/>
  <c r="I183" i="64"/>
  <c r="I246" i="64" s="1"/>
  <c r="I18" i="50"/>
  <c r="M183" i="64"/>
  <c r="M246" i="64" s="1"/>
  <c r="M18" i="50"/>
  <c r="M185" i="64"/>
  <c r="J186" i="64"/>
  <c r="G187" i="64"/>
  <c r="G250" i="64" s="1"/>
  <c r="G22" i="50"/>
  <c r="O187" i="64"/>
  <c r="O250" i="64" s="1"/>
  <c r="O22" i="50"/>
  <c r="L152" i="65"/>
  <c r="L151" i="65" s="1"/>
  <c r="I153" i="65"/>
  <c r="I210" i="65" s="1"/>
  <c r="I27" i="50"/>
  <c r="N220" i="65"/>
  <c r="K152" i="66"/>
  <c r="P44" i="47"/>
  <c r="P153" i="66"/>
  <c r="P210" i="66" s="1"/>
  <c r="P46" i="50"/>
  <c r="I154" i="66"/>
  <c r="I212" i="66"/>
  <c r="H157" i="66"/>
  <c r="E51" i="47"/>
  <c r="E159" i="66"/>
  <c r="O161" i="66"/>
  <c r="O218" i="66" s="1"/>
  <c r="D163" i="66"/>
  <c r="D56" i="50"/>
  <c r="L152" i="67"/>
  <c r="Q153" i="67"/>
  <c r="Q210" i="67" s="1"/>
  <c r="Q65" i="50"/>
  <c r="C155" i="67"/>
  <c r="C67" i="50"/>
  <c r="O155" i="67"/>
  <c r="O67" i="50"/>
  <c r="L157" i="67"/>
  <c r="J159" i="67"/>
  <c r="L166" i="67"/>
  <c r="I167" i="67"/>
  <c r="I224" i="67" s="1"/>
  <c r="I79" i="50"/>
  <c r="Q167" i="67"/>
  <c r="Q224" i="67" s="1"/>
  <c r="Q79" i="50"/>
  <c r="K82" i="47"/>
  <c r="K185" i="68"/>
  <c r="P82" i="47"/>
  <c r="P186" i="68"/>
  <c r="P258" i="68" s="1"/>
  <c r="P84" i="50"/>
  <c r="K188" i="68"/>
  <c r="K86" i="50"/>
  <c r="O188" i="68"/>
  <c r="O86" i="50"/>
  <c r="O192" i="68"/>
  <c r="L193" i="68"/>
  <c r="L265" i="68" s="1"/>
  <c r="L91" i="50"/>
  <c r="I194" i="68"/>
  <c r="O200" i="68"/>
  <c r="O98" i="50"/>
  <c r="L201" i="68"/>
  <c r="L273" i="68" s="1"/>
  <c r="L99" i="50"/>
  <c r="K100" i="47"/>
  <c r="K203" i="68"/>
  <c r="K101" i="50"/>
  <c r="L204" i="68"/>
  <c r="I100" i="47"/>
  <c r="I205" i="68"/>
  <c r="I277" i="68" s="1"/>
  <c r="I103" i="50"/>
  <c r="Q205" i="68"/>
  <c r="Q277" i="68" s="1"/>
  <c r="Q103" i="50"/>
  <c r="L106" i="47"/>
  <c r="L152" i="69"/>
  <c r="L107" i="50"/>
  <c r="Q153" i="69"/>
  <c r="Q210" i="69" s="1"/>
  <c r="Q108" i="50"/>
  <c r="N155" i="69"/>
  <c r="N110" i="50"/>
  <c r="E157" i="69"/>
  <c r="M157" i="69"/>
  <c r="I159" i="69"/>
  <c r="I114" i="50"/>
  <c r="Q159" i="69"/>
  <c r="Q114" i="50"/>
  <c r="N160" i="69"/>
  <c r="N217" i="69" s="1"/>
  <c r="N115" i="50"/>
  <c r="G161" i="69"/>
  <c r="G218" i="69" s="1"/>
  <c r="G116" i="50"/>
  <c r="K161" i="69"/>
  <c r="K218" i="69" s="1"/>
  <c r="K116" i="50"/>
  <c r="O161" i="69"/>
  <c r="O218" i="69" s="1"/>
  <c r="O116" i="50"/>
  <c r="J163" i="69"/>
  <c r="J118" i="50"/>
  <c r="C164" i="69"/>
  <c r="C221" i="69" s="1"/>
  <c r="C119" i="50"/>
  <c r="O164" i="69"/>
  <c r="O221" i="69" s="1"/>
  <c r="O119" i="50"/>
  <c r="K166" i="69"/>
  <c r="H167" i="69"/>
  <c r="H224" i="69" s="1"/>
  <c r="H122" i="50"/>
  <c r="P167" i="69"/>
  <c r="P224" i="69" s="1"/>
  <c r="P122" i="50"/>
  <c r="O152" i="70"/>
  <c r="O126" i="50"/>
  <c r="L153" i="70"/>
  <c r="L210" i="70" s="1"/>
  <c r="L127" i="50"/>
  <c r="C155" i="70"/>
  <c r="C129" i="50"/>
  <c r="D157" i="70"/>
  <c r="D131" i="50"/>
  <c r="P157" i="70"/>
  <c r="P131" i="50"/>
  <c r="K159" i="70"/>
  <c r="K133" i="50"/>
  <c r="L160" i="70"/>
  <c r="L134" i="50"/>
  <c r="E161" i="70"/>
  <c r="E218" i="70" s="1"/>
  <c r="E135" i="50"/>
  <c r="Q161" i="70"/>
  <c r="Q218" i="70" s="1"/>
  <c r="Q135" i="50"/>
  <c r="O163" i="70"/>
  <c r="O137" i="50"/>
  <c r="P164" i="70"/>
  <c r="P221" i="70" s="1"/>
  <c r="P138" i="50"/>
  <c r="N149" i="71"/>
  <c r="N145" i="50"/>
  <c r="I154" i="71"/>
  <c r="M150" i="47"/>
  <c r="M155" i="71"/>
  <c r="I213" i="71"/>
  <c r="C162" i="71"/>
  <c r="D163" i="71"/>
  <c r="D217" i="71" s="1"/>
  <c r="D159" i="50"/>
  <c r="E162" i="47"/>
  <c r="E149" i="72"/>
  <c r="E163" i="50"/>
  <c r="E151" i="72"/>
  <c r="E165" i="50"/>
  <c r="M153" i="72"/>
  <c r="G172" i="47"/>
  <c r="G172" i="50" s="1"/>
  <c r="G159" i="72"/>
  <c r="G173" i="50"/>
  <c r="D172" i="47"/>
  <c r="D172" i="50" s="1"/>
  <c r="D160" i="72"/>
  <c r="D214" i="72" s="1"/>
  <c r="D174" i="50"/>
  <c r="P172" i="47"/>
  <c r="P172" i="50" s="1"/>
  <c r="P160" i="72"/>
  <c r="P214" i="72" s="1"/>
  <c r="P174" i="50"/>
  <c r="N162" i="72"/>
  <c r="O175" i="47"/>
  <c r="O163" i="72"/>
  <c r="O177" i="50"/>
  <c r="H114" i="48"/>
  <c r="B103" i="50"/>
  <c r="B147" i="50"/>
  <c r="E15" i="50"/>
  <c r="D35" i="50"/>
  <c r="F37" i="50"/>
  <c r="I48" i="50"/>
  <c r="N95" i="50"/>
  <c r="P128" i="50"/>
  <c r="B176" i="69"/>
  <c r="B105" i="69"/>
  <c r="C94" i="69"/>
  <c r="G94" i="69"/>
  <c r="K94" i="69"/>
  <c r="O94" i="69"/>
  <c r="E109" i="44"/>
  <c r="E98" i="69"/>
  <c r="I109" i="44"/>
  <c r="I98" i="69"/>
  <c r="I136" i="69" s="1"/>
  <c r="M109" i="44"/>
  <c r="M98" i="69"/>
  <c r="Q109" i="44"/>
  <c r="Q98" i="69"/>
  <c r="F176" i="69"/>
  <c r="J176" i="69"/>
  <c r="N176" i="69"/>
  <c r="C178" i="69"/>
  <c r="G101" i="69"/>
  <c r="G177" i="69" s="1"/>
  <c r="G178" i="69"/>
  <c r="K178" i="69"/>
  <c r="O178" i="69"/>
  <c r="O101" i="69"/>
  <c r="E142" i="69"/>
  <c r="F106" i="69"/>
  <c r="J106" i="69"/>
  <c r="N106" i="69"/>
  <c r="C107" i="69"/>
  <c r="G107" i="69"/>
  <c r="K107" i="69"/>
  <c r="O107" i="69"/>
  <c r="D108" i="69"/>
  <c r="H108" i="69"/>
  <c r="L108" i="69"/>
  <c r="P108" i="69"/>
  <c r="E110" i="69"/>
  <c r="I110" i="69"/>
  <c r="I148" i="69" s="1"/>
  <c r="M110" i="69"/>
  <c r="Q110" i="69"/>
  <c r="Q148" i="69" s="1"/>
  <c r="C95" i="70"/>
  <c r="G95" i="70"/>
  <c r="K95" i="70"/>
  <c r="O95" i="70"/>
  <c r="D96" i="70"/>
  <c r="H96" i="70"/>
  <c r="H94" i="70" s="1"/>
  <c r="L96" i="70"/>
  <c r="P96" i="70"/>
  <c r="P94" i="70" s="1"/>
  <c r="E128" i="44"/>
  <c r="E98" i="70"/>
  <c r="I128" i="44"/>
  <c r="I98" i="70"/>
  <c r="M128" i="44"/>
  <c r="M98" i="70"/>
  <c r="Q128" i="44"/>
  <c r="Q98" i="70"/>
  <c r="C101" i="70"/>
  <c r="G101" i="70"/>
  <c r="K101" i="70"/>
  <c r="O101" i="70"/>
  <c r="N105" i="70"/>
  <c r="D108" i="70"/>
  <c r="H108" i="70"/>
  <c r="L108" i="70"/>
  <c r="P108" i="70"/>
  <c r="E110" i="70"/>
  <c r="I110" i="70"/>
  <c r="M110" i="70"/>
  <c r="Q110" i="70"/>
  <c r="F144" i="44"/>
  <c r="F95" i="71"/>
  <c r="J144" i="44"/>
  <c r="J95" i="71"/>
  <c r="N144" i="44"/>
  <c r="N95" i="71"/>
  <c r="E146" i="44"/>
  <c r="E97" i="71"/>
  <c r="I146" i="44"/>
  <c r="I97" i="71"/>
  <c r="M146" i="44"/>
  <c r="M97" i="71"/>
  <c r="Q146" i="44"/>
  <c r="Q97" i="71"/>
  <c r="C150" i="44"/>
  <c r="D107" i="71"/>
  <c r="E109" i="71"/>
  <c r="I109" i="71"/>
  <c r="I145" i="71" s="1"/>
  <c r="M109" i="71"/>
  <c r="Q109" i="71"/>
  <c r="B172" i="44"/>
  <c r="B105" i="72"/>
  <c r="B104" i="72" s="1"/>
  <c r="B144" i="44"/>
  <c r="C94" i="72"/>
  <c r="G94" i="72"/>
  <c r="K94" i="72"/>
  <c r="O94" i="72"/>
  <c r="E164" i="44"/>
  <c r="M164" i="44"/>
  <c r="H96" i="72"/>
  <c r="L96" i="72"/>
  <c r="P96" i="72"/>
  <c r="E99" i="72"/>
  <c r="I99" i="72"/>
  <c r="M99" i="72"/>
  <c r="Q166" i="44"/>
  <c r="Q99" i="72"/>
  <c r="F168" i="44"/>
  <c r="F101" i="72"/>
  <c r="J168" i="44"/>
  <c r="J101" i="72"/>
  <c r="N168" i="44"/>
  <c r="N101" i="72"/>
  <c r="E104" i="72"/>
  <c r="I104" i="72"/>
  <c r="M104" i="72"/>
  <c r="Q104" i="72"/>
  <c r="D175" i="44"/>
  <c r="B27" i="7"/>
  <c r="B4" i="8"/>
  <c r="B136" i="45"/>
  <c r="B130" i="64"/>
  <c r="B116" i="66"/>
  <c r="B119" i="67"/>
  <c r="B124" i="67"/>
  <c r="B143" i="68"/>
  <c r="B155" i="68"/>
  <c r="B115" i="69"/>
  <c r="B113" i="69" s="1"/>
  <c r="B198" i="69"/>
  <c r="B141" i="69"/>
  <c r="B128" i="69"/>
  <c r="B117" i="70"/>
  <c r="B142" i="70"/>
  <c r="B129" i="70"/>
  <c r="B127" i="70" s="1"/>
  <c r="B137" i="71"/>
  <c r="B115" i="72"/>
  <c r="B139" i="72"/>
  <c r="B127" i="72"/>
  <c r="F4" i="45"/>
  <c r="F128" i="64"/>
  <c r="J4" i="45"/>
  <c r="J128" i="64"/>
  <c r="N4" i="45"/>
  <c r="N128" i="64"/>
  <c r="D130" i="64"/>
  <c r="H130" i="64"/>
  <c r="L130" i="64"/>
  <c r="P130" i="64"/>
  <c r="E12" i="45"/>
  <c r="E9" i="45" s="1"/>
  <c r="C12" i="45"/>
  <c r="C136" i="64"/>
  <c r="G12" i="45"/>
  <c r="G136" i="64"/>
  <c r="K12" i="45"/>
  <c r="K136" i="64"/>
  <c r="O12" i="45"/>
  <c r="O136" i="64"/>
  <c r="D12" i="45"/>
  <c r="D137" i="64"/>
  <c r="H12" i="45"/>
  <c r="H137" i="64"/>
  <c r="L12" i="45"/>
  <c r="L137" i="64"/>
  <c r="L135" i="64" s="1"/>
  <c r="P12" i="45"/>
  <c r="P137" i="64"/>
  <c r="P135" i="64" s="1"/>
  <c r="E138" i="64"/>
  <c r="I138" i="64"/>
  <c r="M138" i="64"/>
  <c r="Q138" i="64"/>
  <c r="F16" i="45"/>
  <c r="F140" i="64"/>
  <c r="J16" i="45"/>
  <c r="J140" i="64"/>
  <c r="N16" i="45"/>
  <c r="N140" i="64"/>
  <c r="D142" i="64"/>
  <c r="L142" i="64"/>
  <c r="E25" i="45"/>
  <c r="C25" i="45"/>
  <c r="C114" i="65"/>
  <c r="G25" i="45"/>
  <c r="G114" i="65"/>
  <c r="K25" i="45"/>
  <c r="K114" i="65"/>
  <c r="O25" i="45"/>
  <c r="O114" i="65"/>
  <c r="D25" i="45"/>
  <c r="D115" i="65"/>
  <c r="H25" i="45"/>
  <c r="H115" i="65"/>
  <c r="L25" i="45"/>
  <c r="L115" i="65"/>
  <c r="P25" i="45"/>
  <c r="P115" i="65"/>
  <c r="O28" i="45"/>
  <c r="F28" i="45"/>
  <c r="F117" i="65"/>
  <c r="J28" i="45"/>
  <c r="J117" i="65"/>
  <c r="N28" i="45"/>
  <c r="N117" i="65"/>
  <c r="J119" i="65"/>
  <c r="N119" i="65"/>
  <c r="I32" i="45"/>
  <c r="D120" i="65"/>
  <c r="H120" i="65"/>
  <c r="H118" i="65" s="1"/>
  <c r="L32" i="45"/>
  <c r="L121" i="65"/>
  <c r="P32" i="45"/>
  <c r="P121" i="65"/>
  <c r="E32" i="45"/>
  <c r="E122" i="65"/>
  <c r="Q32" i="45"/>
  <c r="Q122" i="65"/>
  <c r="D36" i="45"/>
  <c r="D30" i="45" s="1"/>
  <c r="L36" i="45"/>
  <c r="G124" i="65"/>
  <c r="G39" i="45"/>
  <c r="O39" i="45"/>
  <c r="E39" i="45"/>
  <c r="E128" i="65"/>
  <c r="I39" i="45"/>
  <c r="I128" i="65"/>
  <c r="M39" i="45"/>
  <c r="M128" i="65"/>
  <c r="Q39" i="45"/>
  <c r="Q128" i="65"/>
  <c r="F39" i="45"/>
  <c r="F129" i="65"/>
  <c r="F127" i="65" s="1"/>
  <c r="N39" i="45"/>
  <c r="N129" i="65"/>
  <c r="C44" i="45"/>
  <c r="E114" i="66"/>
  <c r="I114" i="66"/>
  <c r="M114" i="66"/>
  <c r="Q114" i="66"/>
  <c r="F44" i="45"/>
  <c r="F115" i="66"/>
  <c r="F113" i="66" s="1"/>
  <c r="J44" i="45"/>
  <c r="J115" i="66"/>
  <c r="N44" i="45"/>
  <c r="N115" i="66"/>
  <c r="C47" i="45"/>
  <c r="C117" i="66"/>
  <c r="G116" i="66"/>
  <c r="K47" i="45"/>
  <c r="K117" i="66"/>
  <c r="O47" i="45"/>
  <c r="O117" i="66"/>
  <c r="O51" i="45"/>
  <c r="N120" i="66"/>
  <c r="N118" i="66" s="1"/>
  <c r="J55" i="45"/>
  <c r="D124" i="66"/>
  <c r="H124" i="66"/>
  <c r="L124" i="66"/>
  <c r="P124" i="66"/>
  <c r="E55" i="45"/>
  <c r="E126" i="66"/>
  <c r="I55" i="45"/>
  <c r="I126" i="66"/>
  <c r="M55" i="45"/>
  <c r="M126" i="66"/>
  <c r="Q55" i="45"/>
  <c r="Q126" i="66"/>
  <c r="M58" i="45"/>
  <c r="D128" i="66"/>
  <c r="H128" i="66"/>
  <c r="L128" i="66"/>
  <c r="P128" i="66"/>
  <c r="E129" i="66"/>
  <c r="I129" i="66"/>
  <c r="I127" i="66" s="1"/>
  <c r="M129" i="66"/>
  <c r="Q129" i="66"/>
  <c r="Q127" i="66" s="1"/>
  <c r="F63" i="45"/>
  <c r="N63" i="45"/>
  <c r="E113" i="67"/>
  <c r="I113" i="67"/>
  <c r="M113" i="67"/>
  <c r="Q113" i="67"/>
  <c r="D116" i="67"/>
  <c r="H116" i="67"/>
  <c r="L116" i="67"/>
  <c r="P116" i="67"/>
  <c r="G119" i="67"/>
  <c r="O119" i="67"/>
  <c r="E124" i="67"/>
  <c r="I74" i="45"/>
  <c r="I125" i="67"/>
  <c r="M124" i="67"/>
  <c r="Q74" i="45"/>
  <c r="Q125" i="67"/>
  <c r="C127" i="67"/>
  <c r="K127" i="67"/>
  <c r="C136" i="68"/>
  <c r="G136" i="68"/>
  <c r="K82" i="45"/>
  <c r="K137" i="68"/>
  <c r="O136" i="68"/>
  <c r="F140" i="68"/>
  <c r="J140" i="68"/>
  <c r="N140" i="68"/>
  <c r="C89" i="45"/>
  <c r="C87" i="45" s="1"/>
  <c r="C144" i="68"/>
  <c r="K89" i="45"/>
  <c r="K144" i="68"/>
  <c r="O89" i="45"/>
  <c r="O144" i="68"/>
  <c r="N93" i="45"/>
  <c r="D151" i="68"/>
  <c r="H151" i="68"/>
  <c r="L151" i="68"/>
  <c r="P151" i="68"/>
  <c r="E97" i="45"/>
  <c r="E153" i="68"/>
  <c r="I97" i="45"/>
  <c r="I153" i="68"/>
  <c r="M97" i="45"/>
  <c r="M153" i="68"/>
  <c r="M151" i="68" s="1"/>
  <c r="Q97" i="45"/>
  <c r="Q153" i="68"/>
  <c r="M100" i="45"/>
  <c r="D154" i="68"/>
  <c r="H154" i="68"/>
  <c r="L154" i="68"/>
  <c r="P154" i="68"/>
  <c r="O106" i="45"/>
  <c r="F113" i="69"/>
  <c r="F133" i="69"/>
  <c r="J133" i="69"/>
  <c r="N133" i="69"/>
  <c r="C134" i="69"/>
  <c r="G134" i="69"/>
  <c r="K134" i="69"/>
  <c r="O134" i="69"/>
  <c r="L109" i="45"/>
  <c r="C109" i="45"/>
  <c r="C117" i="69"/>
  <c r="G109" i="45"/>
  <c r="G117" i="69"/>
  <c r="K109" i="45"/>
  <c r="K117" i="69"/>
  <c r="O109" i="45"/>
  <c r="O117" i="69"/>
  <c r="C195" i="69"/>
  <c r="C138" i="69"/>
  <c r="G195" i="69"/>
  <c r="G138" i="69"/>
  <c r="K195" i="69"/>
  <c r="K138" i="69"/>
  <c r="O195" i="69"/>
  <c r="O138" i="69"/>
  <c r="F113" i="45"/>
  <c r="N113" i="45"/>
  <c r="E120" i="69"/>
  <c r="E197" i="69"/>
  <c r="E140" i="69"/>
  <c r="I140" i="69"/>
  <c r="I120" i="69"/>
  <c r="I197" i="69"/>
  <c r="M140" i="69"/>
  <c r="M120" i="69"/>
  <c r="M197" i="69"/>
  <c r="Q140" i="69"/>
  <c r="Q197" i="69"/>
  <c r="F198" i="69"/>
  <c r="F141" i="69"/>
  <c r="J198" i="69"/>
  <c r="J141" i="69"/>
  <c r="N198" i="69"/>
  <c r="N141" i="69"/>
  <c r="C142" i="69"/>
  <c r="G142" i="69"/>
  <c r="K142" i="69"/>
  <c r="O142" i="69"/>
  <c r="E144" i="69"/>
  <c r="E124" i="69"/>
  <c r="I144" i="69"/>
  <c r="M124" i="69"/>
  <c r="M144" i="69"/>
  <c r="Q144" i="69"/>
  <c r="F145" i="69"/>
  <c r="J145" i="69"/>
  <c r="N145" i="69"/>
  <c r="N120" i="45"/>
  <c r="E120" i="45"/>
  <c r="E128" i="69"/>
  <c r="I120" i="45"/>
  <c r="I128" i="69"/>
  <c r="M120" i="45"/>
  <c r="M128" i="69"/>
  <c r="Q120" i="45"/>
  <c r="Q128" i="69"/>
  <c r="F148" i="69"/>
  <c r="J120" i="45"/>
  <c r="J129" i="69"/>
  <c r="N148" i="69"/>
  <c r="E125" i="45"/>
  <c r="E114" i="70"/>
  <c r="I125" i="45"/>
  <c r="I114" i="70"/>
  <c r="M125" i="45"/>
  <c r="M114" i="70"/>
  <c r="Q125" i="45"/>
  <c r="Q114" i="70"/>
  <c r="F125" i="45"/>
  <c r="F115" i="70"/>
  <c r="J125" i="45"/>
  <c r="J115" i="70"/>
  <c r="J113" i="70" s="1"/>
  <c r="N125" i="45"/>
  <c r="N115" i="70"/>
  <c r="N113" i="70" s="1"/>
  <c r="C116" i="70"/>
  <c r="G116" i="70"/>
  <c r="G136" i="70"/>
  <c r="K116" i="70"/>
  <c r="O116" i="70"/>
  <c r="F138" i="70"/>
  <c r="J138" i="70"/>
  <c r="N138" i="70"/>
  <c r="C120" i="70"/>
  <c r="C140" i="70"/>
  <c r="G120" i="70"/>
  <c r="G140" i="70"/>
  <c r="K120" i="70"/>
  <c r="K140" i="70"/>
  <c r="O120" i="70"/>
  <c r="O140" i="70"/>
  <c r="D141" i="70"/>
  <c r="H141" i="70"/>
  <c r="L141" i="70"/>
  <c r="P141" i="70"/>
  <c r="E142" i="70"/>
  <c r="I142" i="70"/>
  <c r="M142" i="70"/>
  <c r="Q142" i="70"/>
  <c r="F136" i="45"/>
  <c r="F125" i="70"/>
  <c r="J136" i="45"/>
  <c r="J125" i="70"/>
  <c r="N136" i="45"/>
  <c r="N125" i="70"/>
  <c r="C145" i="70"/>
  <c r="G136" i="45"/>
  <c r="G126" i="70"/>
  <c r="K145" i="70"/>
  <c r="O136" i="45"/>
  <c r="O126" i="70"/>
  <c r="J139" i="45"/>
  <c r="E139" i="45"/>
  <c r="E128" i="70"/>
  <c r="I139" i="45"/>
  <c r="I128" i="70"/>
  <c r="M139" i="45"/>
  <c r="M128" i="70"/>
  <c r="Q139" i="45"/>
  <c r="Q128" i="70"/>
  <c r="F148" i="70"/>
  <c r="J148" i="70"/>
  <c r="N148" i="70"/>
  <c r="D113" i="71"/>
  <c r="H113" i="71"/>
  <c r="L113" i="71"/>
  <c r="P113" i="71"/>
  <c r="F115" i="71"/>
  <c r="J115" i="71"/>
  <c r="N115" i="71"/>
  <c r="E117" i="71"/>
  <c r="I117" i="71"/>
  <c r="M117" i="71"/>
  <c r="Q117" i="71"/>
  <c r="E150" i="45"/>
  <c r="E119" i="71"/>
  <c r="I150" i="45"/>
  <c r="I119" i="71"/>
  <c r="M150" i="45"/>
  <c r="M119" i="71"/>
  <c r="Q150" i="45"/>
  <c r="Q119" i="71"/>
  <c r="J154" i="45"/>
  <c r="E154" i="45"/>
  <c r="E123" i="71"/>
  <c r="I154" i="45"/>
  <c r="I123" i="71"/>
  <c r="M154" i="45"/>
  <c r="M123" i="71"/>
  <c r="Q154" i="45"/>
  <c r="Q123" i="71"/>
  <c r="F157" i="45"/>
  <c r="F126" i="71"/>
  <c r="J157" i="45"/>
  <c r="J126" i="71"/>
  <c r="N157" i="45"/>
  <c r="N126" i="71"/>
  <c r="C157" i="45"/>
  <c r="C127" i="71"/>
  <c r="G127" i="71"/>
  <c r="K157" i="45"/>
  <c r="K127" i="71"/>
  <c r="O157" i="45"/>
  <c r="O127" i="71"/>
  <c r="E162" i="45"/>
  <c r="M162" i="45"/>
  <c r="D162" i="45"/>
  <c r="D113" i="72"/>
  <c r="H162" i="45"/>
  <c r="H113" i="72"/>
  <c r="L162" i="45"/>
  <c r="L113" i="72"/>
  <c r="P162" i="45"/>
  <c r="P113" i="72"/>
  <c r="E115" i="72"/>
  <c r="I115" i="72"/>
  <c r="M115" i="72"/>
  <c r="Q115" i="72"/>
  <c r="D135" i="72"/>
  <c r="H135" i="72"/>
  <c r="L135" i="72"/>
  <c r="P135" i="72"/>
  <c r="C119" i="72"/>
  <c r="G119" i="72"/>
  <c r="K119" i="72"/>
  <c r="O119" i="72"/>
  <c r="D120" i="72"/>
  <c r="H120" i="72"/>
  <c r="L120" i="72"/>
  <c r="P120" i="72"/>
  <c r="E121" i="72"/>
  <c r="I121" i="72"/>
  <c r="M121" i="72"/>
  <c r="Q121" i="72"/>
  <c r="E123" i="72"/>
  <c r="I123" i="72"/>
  <c r="M123" i="72"/>
  <c r="Q123" i="72"/>
  <c r="F124" i="72"/>
  <c r="J124" i="72"/>
  <c r="N124" i="72"/>
  <c r="D175" i="45"/>
  <c r="P175" i="45"/>
  <c r="F126" i="72"/>
  <c r="J126" i="72"/>
  <c r="N126" i="72"/>
  <c r="C127" i="72"/>
  <c r="G127" i="72"/>
  <c r="K127" i="72"/>
  <c r="O127" i="72"/>
  <c r="B51" i="47"/>
  <c r="B172" i="47"/>
  <c r="B172" i="50" s="1"/>
  <c r="B175" i="64"/>
  <c r="B19" i="47"/>
  <c r="B186" i="64"/>
  <c r="B28" i="47"/>
  <c r="B155" i="65"/>
  <c r="B29" i="50"/>
  <c r="B39" i="47"/>
  <c r="B167" i="65"/>
  <c r="B224" i="65" s="1"/>
  <c r="B41" i="50"/>
  <c r="B157" i="66"/>
  <c r="B55" i="47"/>
  <c r="B55" i="50" s="1"/>
  <c r="B163" i="66"/>
  <c r="B56" i="50"/>
  <c r="B63" i="47"/>
  <c r="B152" i="67"/>
  <c r="B70" i="47"/>
  <c r="B159" i="67"/>
  <c r="B74" i="47"/>
  <c r="B74" i="50" s="1"/>
  <c r="B164" i="67"/>
  <c r="B221" i="67" s="1"/>
  <c r="B76" i="50"/>
  <c r="B186" i="68"/>
  <c r="B258" i="68" s="1"/>
  <c r="B84" i="50"/>
  <c r="B89" i="47"/>
  <c r="B89" i="50" s="1"/>
  <c r="B193" i="68"/>
  <c r="B265" i="68" s="1"/>
  <c r="B198" i="68"/>
  <c r="B270" i="68" s="1"/>
  <c r="B96" i="50"/>
  <c r="B100" i="47"/>
  <c r="B204" i="68"/>
  <c r="B155" i="69"/>
  <c r="B110" i="50"/>
  <c r="B161" i="69"/>
  <c r="B218" i="69" s="1"/>
  <c r="B116" i="50"/>
  <c r="B120" i="47"/>
  <c r="B167" i="69"/>
  <c r="B224" i="69" s="1"/>
  <c r="B122" i="50"/>
  <c r="B214" i="70"/>
  <c r="B163" i="70"/>
  <c r="B137" i="50"/>
  <c r="B144" i="47"/>
  <c r="B149" i="71"/>
  <c r="B145" i="50"/>
  <c r="B150" i="47"/>
  <c r="B156" i="71"/>
  <c r="B152" i="50"/>
  <c r="B162" i="71"/>
  <c r="B159" i="72"/>
  <c r="B173" i="50"/>
  <c r="C4" i="47"/>
  <c r="C170" i="64"/>
  <c r="G170" i="64"/>
  <c r="K170" i="64"/>
  <c r="O170" i="64"/>
  <c r="D171" i="64"/>
  <c r="D234" i="64" s="1"/>
  <c r="D6" i="50"/>
  <c r="H4" i="47"/>
  <c r="H171" i="64"/>
  <c r="H234" i="64" s="1"/>
  <c r="H6" i="50"/>
  <c r="L171" i="64"/>
  <c r="L234" i="64" s="1"/>
  <c r="L6" i="50"/>
  <c r="P171" i="64"/>
  <c r="P234" i="64" s="1"/>
  <c r="P6" i="50"/>
  <c r="K7" i="47"/>
  <c r="F236" i="64"/>
  <c r="F172" i="64"/>
  <c r="J172" i="64"/>
  <c r="J236" i="64"/>
  <c r="N172" i="64"/>
  <c r="N236" i="64"/>
  <c r="C175" i="64"/>
  <c r="G175" i="64"/>
  <c r="K175" i="64"/>
  <c r="O175" i="64"/>
  <c r="D176" i="64"/>
  <c r="H176" i="64"/>
  <c r="L176" i="64"/>
  <c r="P176" i="64"/>
  <c r="G12" i="47"/>
  <c r="P12" i="47"/>
  <c r="F178" i="64"/>
  <c r="J178" i="64"/>
  <c r="N178" i="64"/>
  <c r="C179" i="64"/>
  <c r="C242" i="64" s="1"/>
  <c r="C14" i="50"/>
  <c r="G179" i="64"/>
  <c r="G242" i="64" s="1"/>
  <c r="G14" i="50"/>
  <c r="K179" i="64"/>
  <c r="K242" i="64" s="1"/>
  <c r="K14" i="50"/>
  <c r="O179" i="64"/>
  <c r="O242" i="64" s="1"/>
  <c r="O14" i="50"/>
  <c r="D180" i="64"/>
  <c r="D243" i="64" s="1"/>
  <c r="D15" i="50"/>
  <c r="H180" i="64"/>
  <c r="H243" i="64" s="1"/>
  <c r="H15" i="50"/>
  <c r="L180" i="64"/>
  <c r="L243" i="64" s="1"/>
  <c r="L15" i="50"/>
  <c r="P180" i="64"/>
  <c r="P243" i="64" s="1"/>
  <c r="P15" i="50"/>
  <c r="C245" i="64"/>
  <c r="G245" i="64"/>
  <c r="K245" i="64"/>
  <c r="O245" i="64"/>
  <c r="G19" i="47"/>
  <c r="D19" i="47"/>
  <c r="D185" i="64"/>
  <c r="H19" i="47"/>
  <c r="H185" i="64"/>
  <c r="L19" i="47"/>
  <c r="L185" i="64"/>
  <c r="P19" i="47"/>
  <c r="P185" i="64"/>
  <c r="E19" i="47"/>
  <c r="E186" i="64"/>
  <c r="I19" i="47"/>
  <c r="I186" i="64"/>
  <c r="M19" i="47"/>
  <c r="M186" i="64"/>
  <c r="Q19" i="47"/>
  <c r="Q186" i="64"/>
  <c r="F187" i="64"/>
  <c r="F250" i="64" s="1"/>
  <c r="F22" i="50"/>
  <c r="J19" i="47"/>
  <c r="J187" i="64"/>
  <c r="J250" i="64" s="1"/>
  <c r="J22" i="50"/>
  <c r="N19" i="47"/>
  <c r="N187" i="64"/>
  <c r="N250" i="64" s="1"/>
  <c r="N22" i="50"/>
  <c r="C151" i="65"/>
  <c r="K151" i="65"/>
  <c r="O151" i="65"/>
  <c r="D28" i="47"/>
  <c r="D155" i="65"/>
  <c r="D29" i="50"/>
  <c r="H28" i="47"/>
  <c r="H155" i="65"/>
  <c r="H29" i="50"/>
  <c r="L28" i="47"/>
  <c r="L155" i="65"/>
  <c r="L29" i="50"/>
  <c r="P28" i="47"/>
  <c r="P155" i="65"/>
  <c r="P29" i="50"/>
  <c r="C157" i="65"/>
  <c r="G157" i="65"/>
  <c r="K157" i="65"/>
  <c r="O157" i="65"/>
  <c r="F32" i="47"/>
  <c r="N32" i="47"/>
  <c r="E159" i="65"/>
  <c r="I159" i="65"/>
  <c r="M159" i="65"/>
  <c r="Q159" i="65"/>
  <c r="F160" i="65"/>
  <c r="F217" i="65" s="1"/>
  <c r="F34" i="50"/>
  <c r="J160" i="65"/>
  <c r="J217" i="65" s="1"/>
  <c r="J34" i="50"/>
  <c r="N160" i="65"/>
  <c r="N217" i="65" s="1"/>
  <c r="N34" i="50"/>
  <c r="C161" i="65"/>
  <c r="C218" i="65" s="1"/>
  <c r="C35" i="50"/>
  <c r="G161" i="65"/>
  <c r="G218" i="65" s="1"/>
  <c r="G35" i="50"/>
  <c r="K161" i="65"/>
  <c r="K218" i="65" s="1"/>
  <c r="K35" i="50"/>
  <c r="O161" i="65"/>
  <c r="O218" i="65" s="1"/>
  <c r="O35" i="50"/>
  <c r="F36" i="47"/>
  <c r="F36" i="50" s="1"/>
  <c r="N36" i="47"/>
  <c r="N36" i="50" s="1"/>
  <c r="E163" i="65"/>
  <c r="E37" i="50"/>
  <c r="I163" i="65"/>
  <c r="I37" i="50"/>
  <c r="M163" i="65"/>
  <c r="M37" i="50"/>
  <c r="Q163" i="65"/>
  <c r="Q37" i="50"/>
  <c r="F164" i="65"/>
  <c r="F221" i="65" s="1"/>
  <c r="F38" i="50"/>
  <c r="J164" i="65"/>
  <c r="J221" i="65" s="1"/>
  <c r="J38" i="50"/>
  <c r="N164" i="65"/>
  <c r="N221" i="65" s="1"/>
  <c r="N38" i="50"/>
  <c r="E39" i="47"/>
  <c r="M39" i="47"/>
  <c r="D166" i="65"/>
  <c r="H166" i="65"/>
  <c r="L166" i="65"/>
  <c r="P166" i="65"/>
  <c r="E167" i="65"/>
  <c r="E224" i="65" s="1"/>
  <c r="E41" i="50"/>
  <c r="I167" i="65"/>
  <c r="I224" i="65" s="1"/>
  <c r="I41" i="50"/>
  <c r="M167" i="65"/>
  <c r="M224" i="65" s="1"/>
  <c r="M41" i="50"/>
  <c r="Q167" i="65"/>
  <c r="Q224" i="65" s="1"/>
  <c r="Q41" i="50"/>
  <c r="F44" i="47"/>
  <c r="F152" i="66"/>
  <c r="J44" i="47"/>
  <c r="J152" i="66"/>
  <c r="N44" i="47"/>
  <c r="N152" i="66"/>
  <c r="C153" i="66"/>
  <c r="C210" i="66" s="1"/>
  <c r="C46" i="50"/>
  <c r="G153" i="66"/>
  <c r="G210" i="66" s="1"/>
  <c r="G46" i="50"/>
  <c r="K153" i="66"/>
  <c r="K210" i="66" s="1"/>
  <c r="K46" i="50"/>
  <c r="O153" i="66"/>
  <c r="O210" i="66" s="1"/>
  <c r="O46" i="50"/>
  <c r="I47" i="47"/>
  <c r="D155" i="66"/>
  <c r="D48" i="50"/>
  <c r="H155" i="66"/>
  <c r="H48" i="50"/>
  <c r="L155" i="66"/>
  <c r="L48" i="50"/>
  <c r="P155" i="66"/>
  <c r="P48" i="50"/>
  <c r="H51" i="47"/>
  <c r="D159" i="66"/>
  <c r="H159" i="66"/>
  <c r="L159" i="66"/>
  <c r="P159" i="66"/>
  <c r="E160" i="66"/>
  <c r="E217" i="66" s="1"/>
  <c r="E53" i="50"/>
  <c r="I160" i="66"/>
  <c r="I217" i="66" s="1"/>
  <c r="I53" i="50"/>
  <c r="M160" i="66"/>
  <c r="M217" i="66" s="1"/>
  <c r="M53" i="50"/>
  <c r="Q160" i="66"/>
  <c r="Q217" i="66" s="1"/>
  <c r="Q53" i="50"/>
  <c r="F161" i="66"/>
  <c r="F218" i="66" s="1"/>
  <c r="F54" i="50"/>
  <c r="J161" i="66"/>
  <c r="J218" i="66" s="1"/>
  <c r="J54" i="50"/>
  <c r="N161" i="66"/>
  <c r="N218" i="66" s="1"/>
  <c r="N54" i="50"/>
  <c r="D55" i="47"/>
  <c r="D55" i="50" s="1"/>
  <c r="L55" i="47"/>
  <c r="L55" i="50" s="1"/>
  <c r="C163" i="66"/>
  <c r="C56" i="50"/>
  <c r="G163" i="66"/>
  <c r="G56" i="50"/>
  <c r="K163" i="66"/>
  <c r="K56" i="50"/>
  <c r="O163" i="66"/>
  <c r="O56" i="50"/>
  <c r="D164" i="66"/>
  <c r="D221" i="66" s="1"/>
  <c r="D57" i="50"/>
  <c r="H164" i="66"/>
  <c r="H221" i="66" s="1"/>
  <c r="H57" i="50"/>
  <c r="L164" i="66"/>
  <c r="L221" i="66" s="1"/>
  <c r="L57" i="50"/>
  <c r="P164" i="66"/>
  <c r="P221" i="66" s="1"/>
  <c r="P57" i="50"/>
  <c r="G58" i="47"/>
  <c r="O58" i="47"/>
  <c r="E166" i="66"/>
  <c r="I166" i="66"/>
  <c r="M166" i="66"/>
  <c r="Q166" i="66"/>
  <c r="F58" i="47"/>
  <c r="F167" i="66"/>
  <c r="F224" i="66" s="1"/>
  <c r="F60" i="50"/>
  <c r="J58" i="47"/>
  <c r="J167" i="66"/>
  <c r="J224" i="66" s="1"/>
  <c r="J60" i="50"/>
  <c r="N58" i="47"/>
  <c r="N167" i="66"/>
  <c r="N224" i="66" s="1"/>
  <c r="N60" i="50"/>
  <c r="G151" i="67"/>
  <c r="O151" i="67"/>
  <c r="K66" i="47"/>
  <c r="Q66" i="47"/>
  <c r="F155" i="67"/>
  <c r="F67" i="50"/>
  <c r="J155" i="67"/>
  <c r="J67" i="50"/>
  <c r="N155" i="67"/>
  <c r="N67" i="50"/>
  <c r="C157" i="67"/>
  <c r="G157" i="67"/>
  <c r="K157" i="67"/>
  <c r="O157" i="67"/>
  <c r="J70" i="47"/>
  <c r="E159" i="67"/>
  <c r="I159" i="67"/>
  <c r="M159" i="67"/>
  <c r="Q159" i="67"/>
  <c r="F160" i="67"/>
  <c r="F217" i="67" s="1"/>
  <c r="F72" i="50"/>
  <c r="J160" i="67"/>
  <c r="J217" i="67" s="1"/>
  <c r="J72" i="50"/>
  <c r="N160" i="67"/>
  <c r="N217" i="67" s="1"/>
  <c r="N72" i="50"/>
  <c r="C161" i="67"/>
  <c r="C218" i="67" s="1"/>
  <c r="C73" i="50"/>
  <c r="G161" i="67"/>
  <c r="G218" i="67" s="1"/>
  <c r="G73" i="50"/>
  <c r="K161" i="67"/>
  <c r="K218" i="67" s="1"/>
  <c r="K73" i="50"/>
  <c r="O161" i="67"/>
  <c r="O218" i="67" s="1"/>
  <c r="O73" i="50"/>
  <c r="J74" i="47"/>
  <c r="J74" i="50" s="1"/>
  <c r="E163" i="67"/>
  <c r="E75" i="50"/>
  <c r="I163" i="67"/>
  <c r="I75" i="50"/>
  <c r="M163" i="67"/>
  <c r="M75" i="50"/>
  <c r="Q163" i="67"/>
  <c r="Q75" i="50"/>
  <c r="F164" i="67"/>
  <c r="F221" i="67" s="1"/>
  <c r="F76" i="50"/>
  <c r="J164" i="67"/>
  <c r="J221" i="67" s="1"/>
  <c r="J76" i="50"/>
  <c r="N164" i="67"/>
  <c r="N221" i="67" s="1"/>
  <c r="N76" i="50"/>
  <c r="E77" i="47"/>
  <c r="G165" i="67"/>
  <c r="D77" i="47"/>
  <c r="D167" i="67"/>
  <c r="D224" i="67" s="1"/>
  <c r="H77" i="47"/>
  <c r="H167" i="67"/>
  <c r="H224" i="67" s="1"/>
  <c r="L77" i="47"/>
  <c r="L167" i="67"/>
  <c r="L224" i="67" s="1"/>
  <c r="P77" i="47"/>
  <c r="P167" i="67"/>
  <c r="P224" i="67" s="1"/>
  <c r="F185" i="68"/>
  <c r="J185" i="68"/>
  <c r="N185" i="68"/>
  <c r="C186" i="68"/>
  <c r="C258" i="68" s="1"/>
  <c r="C84" i="50"/>
  <c r="G186" i="68"/>
  <c r="G258" i="68" s="1"/>
  <c r="G84" i="50"/>
  <c r="K186" i="68"/>
  <c r="K258" i="68" s="1"/>
  <c r="K84" i="50"/>
  <c r="O186" i="68"/>
  <c r="O258" i="68" s="1"/>
  <c r="O84" i="50"/>
  <c r="K85" i="47"/>
  <c r="F85" i="47"/>
  <c r="F188" i="68"/>
  <c r="F86" i="50"/>
  <c r="J85" i="47"/>
  <c r="J188" i="68"/>
  <c r="J86" i="50"/>
  <c r="N85" i="47"/>
  <c r="N188" i="68"/>
  <c r="N86" i="50"/>
  <c r="F190" i="68"/>
  <c r="J190" i="68"/>
  <c r="N190" i="68"/>
  <c r="C89" i="47"/>
  <c r="O89" i="47"/>
  <c r="F192" i="68"/>
  <c r="J192" i="68"/>
  <c r="N192" i="68"/>
  <c r="C193" i="68"/>
  <c r="C265" i="68" s="1"/>
  <c r="C91" i="50"/>
  <c r="G193" i="68"/>
  <c r="G265" i="68" s="1"/>
  <c r="G91" i="50"/>
  <c r="K193" i="68"/>
  <c r="K265" i="68" s="1"/>
  <c r="K91" i="50"/>
  <c r="O193" i="68"/>
  <c r="O265" i="68" s="1"/>
  <c r="O91" i="50"/>
  <c r="D194" i="68"/>
  <c r="H194" i="68"/>
  <c r="L194" i="68"/>
  <c r="P194" i="68"/>
  <c r="J93" i="47"/>
  <c r="D93" i="47"/>
  <c r="D196" i="68"/>
  <c r="H93" i="47"/>
  <c r="H196" i="68"/>
  <c r="L93" i="47"/>
  <c r="L196" i="68"/>
  <c r="P93" i="47"/>
  <c r="P196" i="68"/>
  <c r="E197" i="68"/>
  <c r="E269" i="68" s="1"/>
  <c r="E95" i="50"/>
  <c r="I197" i="68"/>
  <c r="I269" i="68" s="1"/>
  <c r="I95" i="50"/>
  <c r="M197" i="68"/>
  <c r="M269" i="68" s="1"/>
  <c r="M95" i="50"/>
  <c r="Q197" i="68"/>
  <c r="Q269" i="68" s="1"/>
  <c r="Q95" i="50"/>
  <c r="F198" i="68"/>
  <c r="F270" i="68" s="1"/>
  <c r="F96" i="50"/>
  <c r="J198" i="68"/>
  <c r="J270" i="68" s="1"/>
  <c r="J96" i="50"/>
  <c r="N198" i="68"/>
  <c r="N270" i="68" s="1"/>
  <c r="N96" i="50"/>
  <c r="C97" i="47"/>
  <c r="C97" i="50" s="1"/>
  <c r="O97" i="47"/>
  <c r="F200" i="68"/>
  <c r="F98" i="50"/>
  <c r="J200" i="68"/>
  <c r="J98" i="50"/>
  <c r="N200" i="68"/>
  <c r="N98" i="50"/>
  <c r="C201" i="68"/>
  <c r="C273" i="68" s="1"/>
  <c r="C99" i="50"/>
  <c r="G201" i="68"/>
  <c r="G273" i="68" s="1"/>
  <c r="G99" i="50"/>
  <c r="K201" i="68"/>
  <c r="K273" i="68" s="1"/>
  <c r="K99" i="50"/>
  <c r="O201" i="68"/>
  <c r="O273" i="68" s="1"/>
  <c r="O99" i="50"/>
  <c r="M100" i="47"/>
  <c r="F203" i="68"/>
  <c r="F101" i="50"/>
  <c r="J203" i="68"/>
  <c r="J101" i="50"/>
  <c r="N203" i="68"/>
  <c r="N101" i="50"/>
  <c r="C204" i="68"/>
  <c r="G204" i="68"/>
  <c r="K204" i="68"/>
  <c r="O204" i="68"/>
  <c r="D205" i="68"/>
  <c r="D277" i="68" s="1"/>
  <c r="D103" i="50"/>
  <c r="H205" i="68"/>
  <c r="H277" i="68" s="1"/>
  <c r="H103" i="50"/>
  <c r="L205" i="68"/>
  <c r="L277" i="68" s="1"/>
  <c r="L103" i="50"/>
  <c r="P205" i="68"/>
  <c r="P103" i="50"/>
  <c r="C209" i="69"/>
  <c r="C151" i="69"/>
  <c r="G209" i="69"/>
  <c r="K106" i="47"/>
  <c r="K152" i="69"/>
  <c r="O209" i="69"/>
  <c r="F109" i="47"/>
  <c r="N109" i="47"/>
  <c r="E155" i="69"/>
  <c r="E110" i="50"/>
  <c r="I155" i="69"/>
  <c r="I110" i="50"/>
  <c r="M155" i="69"/>
  <c r="M110" i="50"/>
  <c r="Q155" i="69"/>
  <c r="Q110" i="50"/>
  <c r="D157" i="69"/>
  <c r="D112" i="50"/>
  <c r="H157" i="69"/>
  <c r="H112" i="50"/>
  <c r="L157" i="69"/>
  <c r="L112" i="50"/>
  <c r="P157" i="69"/>
  <c r="P112" i="50"/>
  <c r="I113" i="47"/>
  <c r="D159" i="69"/>
  <c r="D114" i="50"/>
  <c r="H159" i="69"/>
  <c r="H114" i="50"/>
  <c r="L159" i="69"/>
  <c r="L114" i="50"/>
  <c r="P159" i="69"/>
  <c r="P114" i="50"/>
  <c r="E160" i="69"/>
  <c r="E217" i="69" s="1"/>
  <c r="E115" i="50"/>
  <c r="I160" i="69"/>
  <c r="I217" i="69" s="1"/>
  <c r="I115" i="50"/>
  <c r="M160" i="69"/>
  <c r="M217" i="69" s="1"/>
  <c r="M115" i="50"/>
  <c r="Q160" i="69"/>
  <c r="Q217" i="69" s="1"/>
  <c r="Q115" i="50"/>
  <c r="F161" i="69"/>
  <c r="F218" i="69" s="1"/>
  <c r="F116" i="50"/>
  <c r="J161" i="69"/>
  <c r="J218" i="69" s="1"/>
  <c r="J116" i="50"/>
  <c r="N161" i="69"/>
  <c r="N218" i="69" s="1"/>
  <c r="N116" i="50"/>
  <c r="F117" i="47"/>
  <c r="F117" i="50" s="1"/>
  <c r="E117" i="47"/>
  <c r="E117" i="50" s="1"/>
  <c r="E163" i="69"/>
  <c r="E118" i="50"/>
  <c r="I117" i="47"/>
  <c r="I117" i="50" s="1"/>
  <c r="I163" i="69"/>
  <c r="I118" i="50"/>
  <c r="M163" i="69"/>
  <c r="M118" i="50"/>
  <c r="Q117" i="47"/>
  <c r="Q117" i="50" s="1"/>
  <c r="Q163" i="69"/>
  <c r="Q118" i="50"/>
  <c r="F164" i="69"/>
  <c r="F221" i="69" s="1"/>
  <c r="F119" i="50"/>
  <c r="J164" i="69"/>
  <c r="J221" i="69" s="1"/>
  <c r="J119" i="50"/>
  <c r="N164" i="69"/>
  <c r="N221" i="69" s="1"/>
  <c r="N119" i="50"/>
  <c r="D120" i="47"/>
  <c r="P120" i="47"/>
  <c r="F165" i="69"/>
  <c r="C120" i="47"/>
  <c r="C167" i="69"/>
  <c r="C224" i="69" s="1"/>
  <c r="G120" i="47"/>
  <c r="G167" i="69"/>
  <c r="G224" i="69" s="1"/>
  <c r="K120" i="47"/>
  <c r="K167" i="69"/>
  <c r="K224" i="69" s="1"/>
  <c r="O120" i="47"/>
  <c r="O167" i="69"/>
  <c r="O224" i="69" s="1"/>
  <c r="H125" i="47"/>
  <c r="F125" i="47"/>
  <c r="F152" i="70"/>
  <c r="F126" i="50"/>
  <c r="J125" i="47"/>
  <c r="J152" i="70"/>
  <c r="J126" i="50"/>
  <c r="N125" i="47"/>
  <c r="N152" i="70"/>
  <c r="N126" i="50"/>
  <c r="C125" i="47"/>
  <c r="C153" i="70"/>
  <c r="C210" i="70" s="1"/>
  <c r="C127" i="50"/>
  <c r="G125" i="47"/>
  <c r="G153" i="70"/>
  <c r="G210" i="70" s="1"/>
  <c r="G127" i="50"/>
  <c r="K125" i="47"/>
  <c r="K153" i="70"/>
  <c r="K210" i="70" s="1"/>
  <c r="K127" i="50"/>
  <c r="O125" i="47"/>
  <c r="O153" i="70"/>
  <c r="O210" i="70" s="1"/>
  <c r="O127" i="50"/>
  <c r="F155" i="70"/>
  <c r="F129" i="50"/>
  <c r="J155" i="70"/>
  <c r="J129" i="50"/>
  <c r="N155" i="70"/>
  <c r="N129" i="50"/>
  <c r="C157" i="70"/>
  <c r="C131" i="50"/>
  <c r="G157" i="70"/>
  <c r="G131" i="50"/>
  <c r="K157" i="70"/>
  <c r="K131" i="50"/>
  <c r="O157" i="70"/>
  <c r="O131" i="50"/>
  <c r="D132" i="47"/>
  <c r="D132" i="50" s="1"/>
  <c r="O132" i="47"/>
  <c r="O132" i="50" s="1"/>
  <c r="F159" i="70"/>
  <c r="F133" i="50"/>
  <c r="J159" i="70"/>
  <c r="J133" i="50"/>
  <c r="N159" i="70"/>
  <c r="N133" i="50"/>
  <c r="C160" i="70"/>
  <c r="C217" i="70" s="1"/>
  <c r="C134" i="50"/>
  <c r="O136" i="47"/>
  <c r="F163" i="70"/>
  <c r="F137" i="50"/>
  <c r="J163" i="70"/>
  <c r="J137" i="50"/>
  <c r="N163" i="70"/>
  <c r="N137" i="50"/>
  <c r="C164" i="70"/>
  <c r="C221" i="70" s="1"/>
  <c r="C138" i="50"/>
  <c r="G164" i="70"/>
  <c r="G221" i="70" s="1"/>
  <c r="G138" i="50"/>
  <c r="K164" i="70"/>
  <c r="K221" i="70" s="1"/>
  <c r="K138" i="50"/>
  <c r="O164" i="70"/>
  <c r="O221" i="70" s="1"/>
  <c r="O138" i="50"/>
  <c r="E166" i="70"/>
  <c r="I166" i="70"/>
  <c r="M166" i="70"/>
  <c r="Q166" i="70"/>
  <c r="F167" i="70"/>
  <c r="F224" i="70" s="1"/>
  <c r="F141" i="50"/>
  <c r="F139" i="47"/>
  <c r="J167" i="70"/>
  <c r="J224" i="70" s="1"/>
  <c r="J141" i="50"/>
  <c r="N167" i="70"/>
  <c r="N141" i="50"/>
  <c r="N144" i="47"/>
  <c r="E148" i="71"/>
  <c r="E203" i="71"/>
  <c r="I203" i="71"/>
  <c r="I148" i="71"/>
  <c r="M149" i="71"/>
  <c r="M144" i="47"/>
  <c r="Q203" i="71"/>
  <c r="Q148" i="71"/>
  <c r="D151" i="71"/>
  <c r="D147" i="50"/>
  <c r="H151" i="71"/>
  <c r="H147" i="50"/>
  <c r="L151" i="71"/>
  <c r="L147" i="50"/>
  <c r="P151" i="71"/>
  <c r="P147" i="50"/>
  <c r="P146" i="47"/>
  <c r="D153" i="71"/>
  <c r="H153" i="71"/>
  <c r="L153" i="71"/>
  <c r="P153" i="71"/>
  <c r="I150" i="47"/>
  <c r="D159" i="71"/>
  <c r="D155" i="50"/>
  <c r="D154" i="47"/>
  <c r="D154" i="50" s="1"/>
  <c r="H159" i="71"/>
  <c r="H155" i="50"/>
  <c r="L159" i="71"/>
  <c r="L155" i="50"/>
  <c r="P159" i="71"/>
  <c r="P155" i="50"/>
  <c r="P154" i="47"/>
  <c r="P154" i="50" s="1"/>
  <c r="E160" i="71"/>
  <c r="E214" i="71" s="1"/>
  <c r="E156" i="50"/>
  <c r="I160" i="71"/>
  <c r="I214" i="71" s="1"/>
  <c r="I156" i="50"/>
  <c r="M160" i="71"/>
  <c r="M214" i="71" s="1"/>
  <c r="M156" i="50"/>
  <c r="Q160" i="71"/>
  <c r="Q214" i="71" s="1"/>
  <c r="Q156" i="50"/>
  <c r="L157" i="47"/>
  <c r="D162" i="47"/>
  <c r="D149" i="72"/>
  <c r="D163" i="50"/>
  <c r="H149" i="72"/>
  <c r="H163" i="50"/>
  <c r="L149" i="72"/>
  <c r="L163" i="50"/>
  <c r="P149" i="72"/>
  <c r="P163" i="50"/>
  <c r="P162" i="47"/>
  <c r="M164" i="47"/>
  <c r="H153" i="72"/>
  <c r="H166" i="47"/>
  <c r="D155" i="72"/>
  <c r="H155" i="72"/>
  <c r="L155" i="72"/>
  <c r="P155" i="72"/>
  <c r="E156" i="72"/>
  <c r="E210" i="72" s="1"/>
  <c r="E170" i="50"/>
  <c r="I156" i="72"/>
  <c r="I170" i="50"/>
  <c r="M156" i="72"/>
  <c r="M210" i="72" s="1"/>
  <c r="M170" i="50"/>
  <c r="Q156" i="72"/>
  <c r="Q170" i="50"/>
  <c r="F157" i="72"/>
  <c r="F211" i="72" s="1"/>
  <c r="F171" i="50"/>
  <c r="J157" i="72"/>
  <c r="J211" i="72" s="1"/>
  <c r="J171" i="50"/>
  <c r="N157" i="72"/>
  <c r="N211" i="72" s="1"/>
  <c r="N171" i="50"/>
  <c r="F159" i="72"/>
  <c r="F172" i="47"/>
  <c r="F172" i="50" s="1"/>
  <c r="J213" i="72"/>
  <c r="J158" i="72"/>
  <c r="J212" i="72" s="1"/>
  <c r="N159" i="72"/>
  <c r="N172" i="47"/>
  <c r="N172" i="50" s="1"/>
  <c r="E175" i="47"/>
  <c r="E162" i="72"/>
  <c r="I175" i="47"/>
  <c r="I162" i="72"/>
  <c r="M175" i="47"/>
  <c r="M162" i="72"/>
  <c r="Q175" i="47"/>
  <c r="Q162" i="72"/>
  <c r="B114" i="48"/>
  <c r="E112" i="48"/>
  <c r="J112" i="48"/>
  <c r="O112" i="48"/>
  <c r="G114" i="48"/>
  <c r="L114" i="48"/>
  <c r="Q114" i="48"/>
  <c r="H115" i="48"/>
  <c r="M115" i="48"/>
  <c r="B115" i="49"/>
  <c r="E112" i="49"/>
  <c r="K112" i="49"/>
  <c r="P112" i="49"/>
  <c r="G114" i="49"/>
  <c r="M114" i="49"/>
  <c r="C115" i="49"/>
  <c r="H115" i="49"/>
  <c r="N115" i="49"/>
  <c r="B79" i="50"/>
  <c r="B99" i="50"/>
  <c r="B119" i="50"/>
  <c r="B159" i="50"/>
  <c r="Q6" i="50"/>
  <c r="J8" i="50"/>
  <c r="P14" i="50"/>
  <c r="Q15" i="50"/>
  <c r="C17" i="50"/>
  <c r="D18" i="50"/>
  <c r="H22" i="50"/>
  <c r="D27" i="50"/>
  <c r="J29" i="50"/>
  <c r="O34" i="50"/>
  <c r="P35" i="50"/>
  <c r="C38" i="50"/>
  <c r="F41" i="50"/>
  <c r="M46" i="50"/>
  <c r="E48" i="50"/>
  <c r="J53" i="50"/>
  <c r="K54" i="50"/>
  <c r="M56" i="50"/>
  <c r="N57" i="50"/>
  <c r="Q60" i="50"/>
  <c r="L65" i="50"/>
  <c r="D67" i="50"/>
  <c r="I72" i="50"/>
  <c r="J73" i="50"/>
  <c r="L75" i="50"/>
  <c r="M76" i="50"/>
  <c r="P79" i="50"/>
  <c r="J84" i="50"/>
  <c r="Q86" i="50"/>
  <c r="F91" i="50"/>
  <c r="J95" i="50"/>
  <c r="K96" i="50"/>
  <c r="M98" i="50"/>
  <c r="N99" i="50"/>
  <c r="P101" i="50"/>
  <c r="K107" i="50"/>
  <c r="L108" i="50"/>
  <c r="C110" i="50"/>
  <c r="E112" i="50"/>
  <c r="G114" i="50"/>
  <c r="H115" i="50"/>
  <c r="I116" i="50"/>
  <c r="K118" i="50"/>
  <c r="L119" i="50"/>
  <c r="O122" i="50"/>
  <c r="E126" i="50"/>
  <c r="F127" i="50"/>
  <c r="L129" i="50"/>
  <c r="N131" i="50"/>
  <c r="P133" i="50"/>
  <c r="Q134" i="50"/>
  <c r="D137" i="50"/>
  <c r="E138" i="50"/>
  <c r="H141" i="50"/>
  <c r="M145" i="50"/>
  <c r="J152" i="50"/>
  <c r="K153" i="50"/>
  <c r="M155" i="50"/>
  <c r="N156" i="50"/>
  <c r="Q159" i="50"/>
  <c r="G170" i="50"/>
  <c r="H171" i="50"/>
  <c r="J173" i="50"/>
  <c r="K174" i="50"/>
  <c r="N177" i="50"/>
  <c r="E301" i="65"/>
  <c r="I301" i="65"/>
  <c r="I300" i="65" s="1"/>
  <c r="I39" i="54"/>
  <c r="M301" i="65"/>
  <c r="M39" i="54"/>
  <c r="Q301" i="65"/>
  <c r="Q39" i="54"/>
  <c r="G302" i="65"/>
  <c r="K302" i="65"/>
  <c r="K340" i="65" s="1"/>
  <c r="O302" i="65"/>
  <c r="E366" i="68"/>
  <c r="E94" i="58"/>
  <c r="I366" i="68"/>
  <c r="I414" i="68" s="1"/>
  <c r="I93" i="54"/>
  <c r="M366" i="68"/>
  <c r="M94" i="58"/>
  <c r="M93" i="54"/>
  <c r="M93" i="58" s="1"/>
  <c r="Q366" i="68"/>
  <c r="Q93" i="54"/>
  <c r="G367" i="68"/>
  <c r="G463" i="68" s="1"/>
  <c r="G95" i="58"/>
  <c r="K367" i="68"/>
  <c r="K463" i="68" s="1"/>
  <c r="K95" i="58"/>
  <c r="O367" i="68"/>
  <c r="O415" i="68" s="1"/>
  <c r="E368" i="68"/>
  <c r="E416" i="68" s="1"/>
  <c r="I368" i="68"/>
  <c r="I416" i="68" s="1"/>
  <c r="M368" i="68"/>
  <c r="M416" i="68" s="1"/>
  <c r="Q368" i="68"/>
  <c r="G320" i="65"/>
  <c r="G39" i="55"/>
  <c r="K320" i="65"/>
  <c r="K39" i="55"/>
  <c r="O320" i="65"/>
  <c r="E321" i="65"/>
  <c r="I321" i="65"/>
  <c r="M321" i="65"/>
  <c r="Q321" i="65"/>
  <c r="F47" i="55"/>
  <c r="F309" i="66"/>
  <c r="J309" i="66"/>
  <c r="J47" i="55"/>
  <c r="N47" i="55"/>
  <c r="N309" i="66"/>
  <c r="E317" i="70"/>
  <c r="E316" i="70" s="1"/>
  <c r="E136" i="55"/>
  <c r="I317" i="70"/>
  <c r="I316" i="70" s="1"/>
  <c r="I136" i="55"/>
  <c r="M317" i="70"/>
  <c r="M136" i="55"/>
  <c r="Q317" i="70"/>
  <c r="Q136" i="55"/>
  <c r="G318" i="70"/>
  <c r="K318" i="70"/>
  <c r="O318" i="70"/>
  <c r="E144" i="55"/>
  <c r="E295" i="71"/>
  <c r="I144" i="55"/>
  <c r="I295" i="71"/>
  <c r="M144" i="55"/>
  <c r="M295" i="71"/>
  <c r="Q144" i="55"/>
  <c r="Q295" i="71"/>
  <c r="E146" i="55"/>
  <c r="E297" i="71"/>
  <c r="I146" i="55"/>
  <c r="I297" i="71"/>
  <c r="M146" i="55"/>
  <c r="M297" i="71"/>
  <c r="Q146" i="55"/>
  <c r="Q297" i="71"/>
  <c r="E66" i="60"/>
  <c r="F113" i="57"/>
  <c r="F113" i="60" s="1"/>
  <c r="F351" i="69"/>
  <c r="F114" i="60"/>
  <c r="J113" i="57"/>
  <c r="J351" i="69"/>
  <c r="J114" i="60"/>
  <c r="N113" i="57"/>
  <c r="N113" i="60" s="1"/>
  <c r="N351" i="69"/>
  <c r="N114" i="60"/>
  <c r="D352" i="69"/>
  <c r="D409" i="69" s="1"/>
  <c r="D115" i="60"/>
  <c r="H352" i="69"/>
  <c r="H409" i="69" s="1"/>
  <c r="H115" i="60"/>
  <c r="L352" i="69"/>
  <c r="L409" i="69" s="1"/>
  <c r="L115" i="60"/>
  <c r="L113" i="57"/>
  <c r="P352" i="69"/>
  <c r="P409" i="69" s="1"/>
  <c r="P115" i="60"/>
  <c r="F353" i="69"/>
  <c r="F410" i="69" s="1"/>
  <c r="F116" i="60"/>
  <c r="J353" i="69"/>
  <c r="J410" i="69" s="1"/>
  <c r="J116" i="60"/>
  <c r="N353" i="69"/>
  <c r="N410" i="69" s="1"/>
  <c r="N116" i="60"/>
  <c r="C112" i="58"/>
  <c r="K151" i="60"/>
  <c r="E220" i="70"/>
  <c r="E162" i="70"/>
  <c r="E219" i="70" s="1"/>
  <c r="I220" i="70"/>
  <c r="I162" i="70"/>
  <c r="I219" i="70" s="1"/>
  <c r="M220" i="70"/>
  <c r="M162" i="70"/>
  <c r="M219" i="70" s="1"/>
  <c r="Q220" i="70"/>
  <c r="Q162" i="70"/>
  <c r="Q219" i="70" s="1"/>
  <c r="F136" i="47"/>
  <c r="F136" i="50" s="1"/>
  <c r="F164" i="70"/>
  <c r="F221" i="70" s="1"/>
  <c r="J136" i="47"/>
  <c r="J136" i="50" s="1"/>
  <c r="J164" i="70"/>
  <c r="J221" i="70" s="1"/>
  <c r="N136" i="47"/>
  <c r="N136" i="50" s="1"/>
  <c r="N164" i="70"/>
  <c r="N221" i="70" s="1"/>
  <c r="F165" i="70"/>
  <c r="D144" i="47"/>
  <c r="D149" i="71"/>
  <c r="H144" i="47"/>
  <c r="H149" i="71"/>
  <c r="L144" i="47"/>
  <c r="L149" i="71"/>
  <c r="P144" i="47"/>
  <c r="P149" i="71"/>
  <c r="E150" i="71"/>
  <c r="E205" i="71"/>
  <c r="I205" i="71"/>
  <c r="I150" i="71"/>
  <c r="M205" i="71"/>
  <c r="M150" i="71"/>
  <c r="Q150" i="71"/>
  <c r="Q205" i="71"/>
  <c r="F158" i="71"/>
  <c r="F212" i="71" s="1"/>
  <c r="F213" i="71"/>
  <c r="J158" i="71"/>
  <c r="J212" i="71" s="1"/>
  <c r="J213" i="71"/>
  <c r="N158" i="71"/>
  <c r="N212" i="71" s="1"/>
  <c r="N213" i="71"/>
  <c r="C154" i="47"/>
  <c r="C154" i="50" s="1"/>
  <c r="C160" i="71"/>
  <c r="C214" i="71" s="1"/>
  <c r="G154" i="47"/>
  <c r="G154" i="50" s="1"/>
  <c r="G160" i="71"/>
  <c r="G214" i="71" s="1"/>
  <c r="K154" i="47"/>
  <c r="K154" i="50" s="1"/>
  <c r="K160" i="71"/>
  <c r="K214" i="71" s="1"/>
  <c r="O154" i="47"/>
  <c r="O154" i="50" s="1"/>
  <c r="O160" i="71"/>
  <c r="O214" i="71" s="1"/>
  <c r="F203" i="72"/>
  <c r="F148" i="72"/>
  <c r="J203" i="72"/>
  <c r="J148" i="72"/>
  <c r="N203" i="72"/>
  <c r="N148" i="72"/>
  <c r="D205" i="72"/>
  <c r="D150" i="72"/>
  <c r="H205" i="72"/>
  <c r="H150" i="72"/>
  <c r="P205" i="72"/>
  <c r="P150" i="72"/>
  <c r="E213" i="72"/>
  <c r="I213" i="72"/>
  <c r="M213" i="72"/>
  <c r="M158" i="72"/>
  <c r="M212" i="72" s="1"/>
  <c r="Q213" i="72"/>
  <c r="G161" i="72"/>
  <c r="E137" i="50"/>
  <c r="I137" i="50"/>
  <c r="M137" i="50"/>
  <c r="Q137" i="50"/>
  <c r="F138" i="50"/>
  <c r="J138" i="50"/>
  <c r="N138" i="50"/>
  <c r="F155" i="50"/>
  <c r="J155" i="50"/>
  <c r="N155" i="50"/>
  <c r="C156" i="50"/>
  <c r="G156" i="50"/>
  <c r="K156" i="50"/>
  <c r="O156" i="50"/>
  <c r="F322" i="64"/>
  <c r="F7" i="54"/>
  <c r="J322" i="64"/>
  <c r="J7" i="54"/>
  <c r="N7" i="54"/>
  <c r="N322" i="64"/>
  <c r="G324" i="64"/>
  <c r="K324" i="64"/>
  <c r="O324" i="64"/>
  <c r="E325" i="64"/>
  <c r="E367" i="64" s="1"/>
  <c r="I325" i="64"/>
  <c r="I409" i="64" s="1"/>
  <c r="I11" i="58"/>
  <c r="M325" i="64"/>
  <c r="M409" i="64" s="1"/>
  <c r="M11" i="58"/>
  <c r="Q325" i="64"/>
  <c r="Q409" i="64" s="1"/>
  <c r="Q11" i="58"/>
  <c r="E292" i="67"/>
  <c r="E330" i="67" s="1"/>
  <c r="I292" i="67"/>
  <c r="I330" i="67" s="1"/>
  <c r="M292" i="67"/>
  <c r="M330" i="67" s="1"/>
  <c r="Q292" i="67"/>
  <c r="G70" i="54"/>
  <c r="G294" i="67"/>
  <c r="K70" i="54"/>
  <c r="K294" i="67"/>
  <c r="O70" i="54"/>
  <c r="O294" i="67"/>
  <c r="E295" i="67"/>
  <c r="E333" i="67" s="1"/>
  <c r="E70" i="54"/>
  <c r="I295" i="67"/>
  <c r="I293" i="67" s="1"/>
  <c r="M295" i="67"/>
  <c r="M70" i="54"/>
  <c r="Q295" i="67"/>
  <c r="G296" i="67"/>
  <c r="G334" i="67" s="1"/>
  <c r="K296" i="67"/>
  <c r="K334" i="67" s="1"/>
  <c r="O296" i="67"/>
  <c r="O334" i="67" s="1"/>
  <c r="G74" i="54"/>
  <c r="G298" i="67"/>
  <c r="K74" i="54"/>
  <c r="K298" i="67"/>
  <c r="O74" i="54"/>
  <c r="O298" i="67"/>
  <c r="E74" i="54"/>
  <c r="E299" i="67"/>
  <c r="E297" i="67" s="1"/>
  <c r="I74" i="54"/>
  <c r="I299" i="67"/>
  <c r="I297" i="67" s="1"/>
  <c r="M74" i="54"/>
  <c r="M299" i="67"/>
  <c r="M337" i="67" s="1"/>
  <c r="Q299" i="67"/>
  <c r="G301" i="67"/>
  <c r="K301" i="67"/>
  <c r="K339" i="67" s="1"/>
  <c r="O301" i="67"/>
  <c r="O339" i="67" s="1"/>
  <c r="E302" i="67"/>
  <c r="I302" i="67"/>
  <c r="I340" i="67" s="1"/>
  <c r="M302" i="67"/>
  <c r="M340" i="67" s="1"/>
  <c r="Q302" i="67"/>
  <c r="Q340" i="67" s="1"/>
  <c r="G355" i="68"/>
  <c r="K355" i="68"/>
  <c r="K82" i="54"/>
  <c r="O355" i="68"/>
  <c r="O354" i="68" s="1"/>
  <c r="E356" i="68"/>
  <c r="I356" i="68"/>
  <c r="M356" i="68"/>
  <c r="Q356" i="68"/>
  <c r="G85" i="54"/>
  <c r="G358" i="68"/>
  <c r="K85" i="54"/>
  <c r="K358" i="68"/>
  <c r="O85" i="54"/>
  <c r="O358" i="68"/>
  <c r="G117" i="54"/>
  <c r="G298" i="69"/>
  <c r="K117" i="54"/>
  <c r="K298" i="69"/>
  <c r="O117" i="54"/>
  <c r="O298" i="69"/>
  <c r="E117" i="54"/>
  <c r="E299" i="69"/>
  <c r="I299" i="69"/>
  <c r="I297" i="69" s="1"/>
  <c r="I117" i="54"/>
  <c r="M117" i="54"/>
  <c r="M299" i="69"/>
  <c r="M297" i="69" s="1"/>
  <c r="Q299" i="69"/>
  <c r="G132" i="54"/>
  <c r="G294" i="70"/>
  <c r="K132" i="54"/>
  <c r="K294" i="70"/>
  <c r="K293" i="70" s="1"/>
  <c r="O132" i="54"/>
  <c r="O294" i="70"/>
  <c r="E132" i="54"/>
  <c r="E295" i="70"/>
  <c r="E293" i="70" s="1"/>
  <c r="I295" i="70"/>
  <c r="I333" i="70" s="1"/>
  <c r="I132" i="54"/>
  <c r="M132" i="54"/>
  <c r="M295" i="70"/>
  <c r="M293" i="70" s="1"/>
  <c r="Q295" i="70"/>
  <c r="G296" i="70"/>
  <c r="K296" i="70"/>
  <c r="O296" i="70"/>
  <c r="O334" i="70" s="1"/>
  <c r="E298" i="70"/>
  <c r="I298" i="70"/>
  <c r="I136" i="54"/>
  <c r="M298" i="70"/>
  <c r="Q298" i="70"/>
  <c r="Q136" i="54"/>
  <c r="G299" i="70"/>
  <c r="K299" i="70"/>
  <c r="O299" i="70"/>
  <c r="G281" i="72"/>
  <c r="G167" i="58"/>
  <c r="K281" i="72"/>
  <c r="K167" i="58"/>
  <c r="O281" i="72"/>
  <c r="O167" i="58"/>
  <c r="E168" i="58"/>
  <c r="E283" i="72"/>
  <c r="E169" i="58"/>
  <c r="I283" i="72"/>
  <c r="I355" i="72" s="1"/>
  <c r="I169" i="58"/>
  <c r="I168" i="54"/>
  <c r="M283" i="72"/>
  <c r="M169" i="58"/>
  <c r="Q283" i="72"/>
  <c r="Q169" i="58"/>
  <c r="Q168" i="54"/>
  <c r="G284" i="72"/>
  <c r="G356" i="72" s="1"/>
  <c r="G170" i="58"/>
  <c r="K284" i="72"/>
  <c r="K356" i="72" s="1"/>
  <c r="K170" i="58"/>
  <c r="O284" i="72"/>
  <c r="O356" i="72" s="1"/>
  <c r="O170" i="58"/>
  <c r="E285" i="72"/>
  <c r="I285" i="72"/>
  <c r="M285" i="72"/>
  <c r="Q285" i="72"/>
  <c r="Q321" i="72" s="1"/>
  <c r="F345" i="64"/>
  <c r="J345" i="64"/>
  <c r="N345" i="64"/>
  <c r="D367" i="64"/>
  <c r="L430" i="64"/>
  <c r="L367" i="64"/>
  <c r="J16" i="55"/>
  <c r="G28" i="55"/>
  <c r="G309" i="65"/>
  <c r="K28" i="55"/>
  <c r="K309" i="65"/>
  <c r="O28" i="55"/>
  <c r="O309" i="65"/>
  <c r="G51" i="55"/>
  <c r="G313" i="66"/>
  <c r="K51" i="55"/>
  <c r="K313" i="66"/>
  <c r="O51" i="55"/>
  <c r="O313" i="66"/>
  <c r="E314" i="66"/>
  <c r="I314" i="66"/>
  <c r="I312" i="66" s="1"/>
  <c r="M314" i="66"/>
  <c r="M51" i="55"/>
  <c r="Q314" i="66"/>
  <c r="G315" i="66"/>
  <c r="K315" i="66"/>
  <c r="O315" i="66"/>
  <c r="G306" i="67"/>
  <c r="K306" i="67"/>
  <c r="K63" i="55"/>
  <c r="O306" i="67"/>
  <c r="E307" i="67"/>
  <c r="I307" i="67"/>
  <c r="M307" i="67"/>
  <c r="Q307" i="67"/>
  <c r="E309" i="67"/>
  <c r="E66" i="55"/>
  <c r="I309" i="67"/>
  <c r="I66" i="55"/>
  <c r="M309" i="67"/>
  <c r="Q309" i="67"/>
  <c r="Q66" i="55"/>
  <c r="F311" i="67"/>
  <c r="J311" i="67"/>
  <c r="N311" i="67"/>
  <c r="D85" i="55"/>
  <c r="D382" i="68"/>
  <c r="H382" i="68"/>
  <c r="H85" i="55"/>
  <c r="L85" i="55"/>
  <c r="L382" i="68"/>
  <c r="P382" i="68"/>
  <c r="P85" i="55"/>
  <c r="E306" i="69"/>
  <c r="E106" i="55"/>
  <c r="I325" i="69"/>
  <c r="I305" i="69"/>
  <c r="M306" i="69"/>
  <c r="M106" i="55"/>
  <c r="Q306" i="69"/>
  <c r="Q106" i="55"/>
  <c r="G307" i="69"/>
  <c r="K326" i="69"/>
  <c r="O307" i="69"/>
  <c r="E139" i="55"/>
  <c r="E320" i="70"/>
  <c r="I139" i="55"/>
  <c r="I320" i="70"/>
  <c r="I140" i="59"/>
  <c r="M139" i="55"/>
  <c r="M320" i="70"/>
  <c r="M140" i="59"/>
  <c r="Q139" i="55"/>
  <c r="Q320" i="70"/>
  <c r="G321" i="70"/>
  <c r="G139" i="55"/>
  <c r="K321" i="70"/>
  <c r="O321" i="70"/>
  <c r="O319" i="70" s="1"/>
  <c r="O139" i="55"/>
  <c r="F305" i="71"/>
  <c r="J305" i="71"/>
  <c r="N305" i="71"/>
  <c r="D306" i="71"/>
  <c r="H306" i="71"/>
  <c r="L306" i="71"/>
  <c r="P306" i="71"/>
  <c r="D308" i="71"/>
  <c r="D158" i="59"/>
  <c r="H308" i="71"/>
  <c r="H158" i="59"/>
  <c r="H157" i="55"/>
  <c r="L308" i="71"/>
  <c r="L158" i="59"/>
  <c r="P308" i="71"/>
  <c r="P158" i="59"/>
  <c r="P157" i="55"/>
  <c r="F309" i="71"/>
  <c r="J309" i="71"/>
  <c r="N309" i="71"/>
  <c r="G162" i="55"/>
  <c r="G295" i="72"/>
  <c r="K162" i="55"/>
  <c r="K295" i="72"/>
  <c r="O162" i="55"/>
  <c r="O295" i="72"/>
  <c r="E297" i="72"/>
  <c r="I297" i="72"/>
  <c r="I164" i="55"/>
  <c r="M297" i="72"/>
  <c r="Q297" i="72"/>
  <c r="Q164" i="55"/>
  <c r="P12" i="57"/>
  <c r="P12" i="60" s="1"/>
  <c r="E16" i="57"/>
  <c r="E16" i="60" s="1"/>
  <c r="E394" i="64"/>
  <c r="E17" i="60"/>
  <c r="I16" i="57"/>
  <c r="I394" i="64"/>
  <c r="I17" i="60"/>
  <c r="M457" i="64"/>
  <c r="M393" i="64"/>
  <c r="M456" i="64" s="1"/>
  <c r="Q16" i="57"/>
  <c r="Q394" i="64"/>
  <c r="Q17" i="60"/>
  <c r="G395" i="64"/>
  <c r="G458" i="64" s="1"/>
  <c r="G18" i="60"/>
  <c r="K395" i="64"/>
  <c r="K18" i="60"/>
  <c r="F19" i="57"/>
  <c r="J19" i="57"/>
  <c r="E28" i="57"/>
  <c r="E347" i="65"/>
  <c r="E29" i="60"/>
  <c r="I347" i="65"/>
  <c r="I28" i="57"/>
  <c r="M347" i="65"/>
  <c r="M29" i="60"/>
  <c r="M28" i="57"/>
  <c r="Q28" i="57"/>
  <c r="Q347" i="65"/>
  <c r="Q29" i="60"/>
  <c r="E349" i="66"/>
  <c r="I349" i="66"/>
  <c r="M349" i="66"/>
  <c r="Q349" i="66"/>
  <c r="E55" i="57"/>
  <c r="E55" i="60" s="1"/>
  <c r="E355" i="66"/>
  <c r="E56" i="60"/>
  <c r="I355" i="66"/>
  <c r="I56" i="60"/>
  <c r="M55" i="57"/>
  <c r="M55" i="60" s="1"/>
  <c r="M355" i="66"/>
  <c r="M56" i="60"/>
  <c r="Q55" i="57"/>
  <c r="Q55" i="60" s="1"/>
  <c r="Q355" i="66"/>
  <c r="G55" i="57"/>
  <c r="G356" i="66"/>
  <c r="G413" i="66" s="1"/>
  <c r="G57" i="60"/>
  <c r="K55" i="57"/>
  <c r="K55" i="60" s="1"/>
  <c r="K356" i="66"/>
  <c r="K413" i="66" s="1"/>
  <c r="K57" i="60"/>
  <c r="O55" i="57"/>
  <c r="O55" i="60" s="1"/>
  <c r="O356" i="66"/>
  <c r="O413" i="66" s="1"/>
  <c r="O57" i="60"/>
  <c r="P63" i="57"/>
  <c r="F351" i="67"/>
  <c r="F70" i="57"/>
  <c r="F68" i="57" s="1"/>
  <c r="J351" i="67"/>
  <c r="J70" i="57"/>
  <c r="N351" i="67"/>
  <c r="D352" i="67"/>
  <c r="D409" i="67" s="1"/>
  <c r="D72" i="60"/>
  <c r="H352" i="67"/>
  <c r="H409" i="67" s="1"/>
  <c r="H72" i="60"/>
  <c r="L352" i="67"/>
  <c r="L409" i="67" s="1"/>
  <c r="L72" i="60"/>
  <c r="P352" i="67"/>
  <c r="P409" i="67" s="1"/>
  <c r="P72" i="60"/>
  <c r="F353" i="67"/>
  <c r="F410" i="67" s="1"/>
  <c r="F73" i="60"/>
  <c r="J353" i="67"/>
  <c r="J410" i="67" s="1"/>
  <c r="J73" i="60"/>
  <c r="N353" i="67"/>
  <c r="N410" i="67" s="1"/>
  <c r="N73" i="60"/>
  <c r="D89" i="57"/>
  <c r="D434" i="68"/>
  <c r="H89" i="57"/>
  <c r="H434" i="68"/>
  <c r="L89" i="57"/>
  <c r="L434" i="68"/>
  <c r="P89" i="57"/>
  <c r="P434" i="68"/>
  <c r="F435" i="68"/>
  <c r="F91" i="60"/>
  <c r="J435" i="68"/>
  <c r="J507" i="68" s="1"/>
  <c r="J91" i="60"/>
  <c r="J89" i="57"/>
  <c r="N435" i="68"/>
  <c r="N507" i="68" s="1"/>
  <c r="N91" i="60"/>
  <c r="N89" i="57"/>
  <c r="D436" i="68"/>
  <c r="D508" i="68" s="1"/>
  <c r="D92" i="60"/>
  <c r="H436" i="68"/>
  <c r="L436" i="68"/>
  <c r="L508" i="68" s="1"/>
  <c r="L92" i="60"/>
  <c r="P436" i="68"/>
  <c r="D93" i="57"/>
  <c r="D438" i="68"/>
  <c r="D94" i="60"/>
  <c r="H93" i="57"/>
  <c r="H438" i="68"/>
  <c r="L93" i="57"/>
  <c r="L93" i="60" s="1"/>
  <c r="L438" i="68"/>
  <c r="L94" i="60"/>
  <c r="P93" i="57"/>
  <c r="P438" i="68"/>
  <c r="F439" i="68"/>
  <c r="F511" i="68" s="1"/>
  <c r="F95" i="60"/>
  <c r="F93" i="57"/>
  <c r="J439" i="68"/>
  <c r="J511" i="68" s="1"/>
  <c r="J95" i="60"/>
  <c r="J93" i="57"/>
  <c r="J93" i="60" s="1"/>
  <c r="N439" i="68"/>
  <c r="N511" i="68" s="1"/>
  <c r="N95" i="60"/>
  <c r="N93" i="57"/>
  <c r="D440" i="68"/>
  <c r="D512" i="68" s="1"/>
  <c r="D96" i="60"/>
  <c r="H440" i="68"/>
  <c r="H512" i="68" s="1"/>
  <c r="H96" i="60"/>
  <c r="L440" i="68"/>
  <c r="L512" i="68" s="1"/>
  <c r="L96" i="60"/>
  <c r="P440" i="68"/>
  <c r="P512" i="68" s="1"/>
  <c r="P96" i="60"/>
  <c r="O100" i="60"/>
  <c r="G401" i="69"/>
  <c r="K344" i="69"/>
  <c r="K107" i="60"/>
  <c r="O344" i="69"/>
  <c r="O107" i="60"/>
  <c r="E345" i="69"/>
  <c r="E402" i="69" s="1"/>
  <c r="E108" i="60"/>
  <c r="M345" i="69"/>
  <c r="M402" i="69" s="1"/>
  <c r="M108" i="60"/>
  <c r="Q345" i="69"/>
  <c r="Q402" i="69" s="1"/>
  <c r="Q108" i="60"/>
  <c r="F109" i="57"/>
  <c r="F347" i="69"/>
  <c r="F110" i="60"/>
  <c r="J109" i="57"/>
  <c r="J347" i="69"/>
  <c r="J110" i="60"/>
  <c r="N109" i="57"/>
  <c r="N347" i="69"/>
  <c r="N110" i="60"/>
  <c r="D349" i="70"/>
  <c r="D131" i="60"/>
  <c r="H349" i="70"/>
  <c r="H131" i="60"/>
  <c r="H130" i="60"/>
  <c r="L349" i="70"/>
  <c r="L131" i="60"/>
  <c r="P349" i="70"/>
  <c r="P131" i="60"/>
  <c r="O132" i="57"/>
  <c r="F355" i="70"/>
  <c r="F137" i="60"/>
  <c r="F136" i="57"/>
  <c r="J355" i="70"/>
  <c r="J137" i="60"/>
  <c r="J136" i="57"/>
  <c r="J130" i="60" s="1"/>
  <c r="N355" i="70"/>
  <c r="N137" i="60"/>
  <c r="N136" i="57"/>
  <c r="D356" i="70"/>
  <c r="D413" i="70" s="1"/>
  <c r="D138" i="60"/>
  <c r="H356" i="70"/>
  <c r="H413" i="70" s="1"/>
  <c r="H138" i="60"/>
  <c r="L136" i="57"/>
  <c r="L136" i="60" s="1"/>
  <c r="L356" i="70"/>
  <c r="L413" i="70" s="1"/>
  <c r="L138" i="60"/>
  <c r="P356" i="70"/>
  <c r="P413" i="70" s="1"/>
  <c r="P138" i="60"/>
  <c r="D358" i="70"/>
  <c r="D139" i="60"/>
  <c r="D140" i="60"/>
  <c r="H358" i="70"/>
  <c r="H139" i="57"/>
  <c r="L358" i="70"/>
  <c r="L139" i="60"/>
  <c r="L140" i="60"/>
  <c r="P358" i="70"/>
  <c r="P139" i="57"/>
  <c r="F359" i="70"/>
  <c r="F416" i="70" s="1"/>
  <c r="F141" i="60"/>
  <c r="J359" i="70"/>
  <c r="J416" i="70" s="1"/>
  <c r="J141" i="60"/>
  <c r="N359" i="70"/>
  <c r="N416" i="70" s="1"/>
  <c r="N141" i="60"/>
  <c r="I148" i="60"/>
  <c r="J154" i="57"/>
  <c r="G344" i="71"/>
  <c r="G158" i="60"/>
  <c r="G157" i="57"/>
  <c r="K344" i="71"/>
  <c r="K158" i="60"/>
  <c r="K157" i="57"/>
  <c r="K157" i="60"/>
  <c r="O344" i="71"/>
  <c r="O158" i="60"/>
  <c r="O157" i="60"/>
  <c r="E345" i="71"/>
  <c r="E399" i="71" s="1"/>
  <c r="E159" i="60"/>
  <c r="I345" i="71"/>
  <c r="I399" i="71" s="1"/>
  <c r="I159" i="60"/>
  <c r="M345" i="71"/>
  <c r="M399" i="71" s="1"/>
  <c r="M159" i="60"/>
  <c r="Q345" i="71"/>
  <c r="Q399" i="71" s="1"/>
  <c r="Q159" i="60"/>
  <c r="G335" i="72"/>
  <c r="G167" i="60"/>
  <c r="K335" i="72"/>
  <c r="K167" i="60"/>
  <c r="O335" i="72"/>
  <c r="O167" i="60"/>
  <c r="N168" i="57"/>
  <c r="N166" i="60" s="1"/>
  <c r="E344" i="72"/>
  <c r="E176" i="60"/>
  <c r="E175" i="60"/>
  <c r="E175" i="57"/>
  <c r="I344" i="72"/>
  <c r="I176" i="60"/>
  <c r="M344" i="72"/>
  <c r="M176" i="60"/>
  <c r="M175" i="60"/>
  <c r="M175" i="57"/>
  <c r="Q344" i="72"/>
  <c r="Q176" i="60"/>
  <c r="Q175" i="60"/>
  <c r="Q175" i="57"/>
  <c r="G345" i="72"/>
  <c r="G399" i="72" s="1"/>
  <c r="G177" i="60"/>
  <c r="K345" i="72"/>
  <c r="K399" i="72" s="1"/>
  <c r="K177" i="60"/>
  <c r="O345" i="72"/>
  <c r="O399" i="72" s="1"/>
  <c r="O177" i="60"/>
  <c r="J14" i="59"/>
  <c r="P170" i="59"/>
  <c r="C27" i="60"/>
  <c r="K7" i="60"/>
  <c r="M17" i="60"/>
  <c r="Q103" i="60"/>
  <c r="G157" i="60"/>
  <c r="G134" i="50"/>
  <c r="K134" i="50"/>
  <c r="O134" i="50"/>
  <c r="D135" i="50"/>
  <c r="H135" i="50"/>
  <c r="L135" i="50"/>
  <c r="P135" i="50"/>
  <c r="C159" i="50"/>
  <c r="G159" i="50"/>
  <c r="K159" i="50"/>
  <c r="O159" i="50"/>
  <c r="D165" i="50"/>
  <c r="H165" i="50"/>
  <c r="L165" i="50"/>
  <c r="P165" i="50"/>
  <c r="D177" i="50"/>
  <c r="H177" i="50"/>
  <c r="L177" i="50"/>
  <c r="P177" i="50"/>
  <c r="G12" i="54"/>
  <c r="G327" i="64"/>
  <c r="K12" i="54"/>
  <c r="K327" i="64"/>
  <c r="K13" i="58"/>
  <c r="O12" i="54"/>
  <c r="O12" i="58" s="1"/>
  <c r="O327" i="64"/>
  <c r="O13" i="58"/>
  <c r="E12" i="54"/>
  <c r="E12" i="58" s="1"/>
  <c r="E328" i="64"/>
  <c r="E412" i="64" s="1"/>
  <c r="E14" i="58"/>
  <c r="I328" i="64"/>
  <c r="I14" i="58"/>
  <c r="I12" i="54"/>
  <c r="I12" i="58" s="1"/>
  <c r="M328" i="64"/>
  <c r="M14" i="58"/>
  <c r="M12" i="54"/>
  <c r="M12" i="58" s="1"/>
  <c r="Q328" i="64"/>
  <c r="Q412" i="64" s="1"/>
  <c r="Q14" i="58"/>
  <c r="G329" i="64"/>
  <c r="G371" i="64" s="1"/>
  <c r="K329" i="64"/>
  <c r="K371" i="64" s="1"/>
  <c r="O329" i="64"/>
  <c r="G25" i="54"/>
  <c r="G287" i="65"/>
  <c r="G325" i="65" s="1"/>
  <c r="K25" i="54"/>
  <c r="K287" i="65"/>
  <c r="O25" i="54"/>
  <c r="O287" i="65"/>
  <c r="O325" i="65" s="1"/>
  <c r="E288" i="65"/>
  <c r="E326" i="65" s="1"/>
  <c r="I25" i="54"/>
  <c r="I288" i="65"/>
  <c r="I286" i="65" s="1"/>
  <c r="M25" i="54"/>
  <c r="M288" i="65"/>
  <c r="M286" i="65" s="1"/>
  <c r="Q288" i="65"/>
  <c r="Q326" i="65" s="1"/>
  <c r="E28" i="54"/>
  <c r="E290" i="65"/>
  <c r="E328" i="65" s="1"/>
  <c r="I28" i="54"/>
  <c r="I290" i="65"/>
  <c r="M28" i="54"/>
  <c r="M290" i="65"/>
  <c r="Q28" i="54"/>
  <c r="Q290" i="65"/>
  <c r="E32" i="54"/>
  <c r="E30" i="54" s="1"/>
  <c r="E294" i="65"/>
  <c r="E332" i="65" s="1"/>
  <c r="I32" i="54"/>
  <c r="I294" i="65"/>
  <c r="M32" i="54"/>
  <c r="M294" i="65"/>
  <c r="Q32" i="54"/>
  <c r="Q294" i="65"/>
  <c r="G32" i="54"/>
  <c r="G295" i="65"/>
  <c r="K295" i="65"/>
  <c r="K32" i="54"/>
  <c r="O32" i="54"/>
  <c r="O295" i="65"/>
  <c r="E296" i="65"/>
  <c r="E334" i="65" s="1"/>
  <c r="I296" i="65"/>
  <c r="M296" i="65"/>
  <c r="M334" i="65" s="1"/>
  <c r="Q296" i="65"/>
  <c r="E287" i="66"/>
  <c r="I287" i="66"/>
  <c r="M287" i="66"/>
  <c r="Q287" i="66"/>
  <c r="Q286" i="66" s="1"/>
  <c r="Q44" i="54"/>
  <c r="G288" i="66"/>
  <c r="K288" i="66"/>
  <c r="O288" i="66"/>
  <c r="E370" i="68"/>
  <c r="I370" i="68"/>
  <c r="M370" i="68"/>
  <c r="Q370" i="68"/>
  <c r="Q418" i="68" s="1"/>
  <c r="Q97" i="54"/>
  <c r="G371" i="68"/>
  <c r="K371" i="68"/>
  <c r="K419" i="68" s="1"/>
  <c r="O371" i="68"/>
  <c r="O419" i="68" s="1"/>
  <c r="E100" i="54"/>
  <c r="E373" i="68"/>
  <c r="I100" i="54"/>
  <c r="I373" i="68"/>
  <c r="M100" i="54"/>
  <c r="M373" i="68"/>
  <c r="Q100" i="54"/>
  <c r="Q373" i="68"/>
  <c r="G100" i="54"/>
  <c r="G374" i="68"/>
  <c r="G102" i="58"/>
  <c r="K100" i="54"/>
  <c r="K374" i="68"/>
  <c r="K470" i="68" s="1"/>
  <c r="K102" i="58"/>
  <c r="O100" i="54"/>
  <c r="O374" i="68"/>
  <c r="O102" i="58"/>
  <c r="E375" i="68"/>
  <c r="I375" i="68"/>
  <c r="I423" i="68" s="1"/>
  <c r="M375" i="68"/>
  <c r="Q375" i="68"/>
  <c r="Q423" i="68" s="1"/>
  <c r="G106" i="54"/>
  <c r="G287" i="69"/>
  <c r="K106" i="54"/>
  <c r="K287" i="69"/>
  <c r="O106" i="54"/>
  <c r="O287" i="69"/>
  <c r="E288" i="69"/>
  <c r="E286" i="69" s="1"/>
  <c r="E106" i="54"/>
  <c r="I288" i="69"/>
  <c r="M288" i="69"/>
  <c r="M106" i="54"/>
  <c r="Q288" i="69"/>
  <c r="Q286" i="69" s="1"/>
  <c r="E109" i="54"/>
  <c r="E290" i="69"/>
  <c r="I109" i="54"/>
  <c r="I290" i="69"/>
  <c r="M109" i="54"/>
  <c r="M290" i="69"/>
  <c r="Q109" i="54"/>
  <c r="Q290" i="69"/>
  <c r="G287" i="70"/>
  <c r="K287" i="70"/>
  <c r="K125" i="54"/>
  <c r="O287" i="70"/>
  <c r="O325" i="70" s="1"/>
  <c r="E288" i="70"/>
  <c r="I288" i="70"/>
  <c r="I326" i="70" s="1"/>
  <c r="M288" i="70"/>
  <c r="M326" i="70" s="1"/>
  <c r="Q288" i="70"/>
  <c r="Q326" i="70" s="1"/>
  <c r="G128" i="54"/>
  <c r="G290" i="70"/>
  <c r="K128" i="54"/>
  <c r="K290" i="70"/>
  <c r="K289" i="70" s="1"/>
  <c r="O128" i="54"/>
  <c r="O290" i="70"/>
  <c r="E281" i="71"/>
  <c r="E149" i="58"/>
  <c r="I281" i="71"/>
  <c r="I149" i="58"/>
  <c r="M281" i="71"/>
  <c r="M353" i="71" s="1"/>
  <c r="M149" i="58"/>
  <c r="Q281" i="71"/>
  <c r="Q149" i="58"/>
  <c r="E154" i="54"/>
  <c r="E148" i="54" s="1"/>
  <c r="E287" i="71"/>
  <c r="I154" i="54"/>
  <c r="I287" i="71"/>
  <c r="M154" i="54"/>
  <c r="M287" i="71"/>
  <c r="Q154" i="54"/>
  <c r="Q287" i="71"/>
  <c r="G154" i="54"/>
  <c r="G288" i="71"/>
  <c r="G286" i="71" s="1"/>
  <c r="K288" i="71"/>
  <c r="K286" i="71" s="1"/>
  <c r="K154" i="54"/>
  <c r="O154" i="54"/>
  <c r="O288" i="71"/>
  <c r="O286" i="71" s="1"/>
  <c r="E290" i="71"/>
  <c r="E158" i="58"/>
  <c r="I290" i="71"/>
  <c r="I158" i="58"/>
  <c r="I157" i="54"/>
  <c r="M290" i="71"/>
  <c r="M158" i="58"/>
  <c r="Q290" i="71"/>
  <c r="Q158" i="58"/>
  <c r="Q157" i="54"/>
  <c r="G291" i="71"/>
  <c r="G327" i="71" s="1"/>
  <c r="K291" i="71"/>
  <c r="O291" i="71"/>
  <c r="O327" i="71" s="1"/>
  <c r="E277" i="72"/>
  <c r="E313" i="72" s="1"/>
  <c r="I277" i="72"/>
  <c r="I313" i="72" s="1"/>
  <c r="I162" i="54"/>
  <c r="M277" i="72"/>
  <c r="M313" i="72" s="1"/>
  <c r="Q277" i="72"/>
  <c r="Q162" i="54"/>
  <c r="G164" i="54"/>
  <c r="G279" i="72"/>
  <c r="K164" i="54"/>
  <c r="K279" i="72"/>
  <c r="O164" i="54"/>
  <c r="O279" i="72"/>
  <c r="G340" i="64"/>
  <c r="K340" i="64"/>
  <c r="K4" i="55"/>
  <c r="O340" i="64"/>
  <c r="E341" i="64"/>
  <c r="E362" i="64" s="1"/>
  <c r="I341" i="64"/>
  <c r="I362" i="64" s="1"/>
  <c r="M341" i="64"/>
  <c r="M362" i="64" s="1"/>
  <c r="Q341" i="64"/>
  <c r="Q362" i="64" s="1"/>
  <c r="E343" i="64"/>
  <c r="E7" i="55"/>
  <c r="I343" i="64"/>
  <c r="I7" i="55"/>
  <c r="M343" i="64"/>
  <c r="Q343" i="64"/>
  <c r="Q7" i="55"/>
  <c r="D348" i="64"/>
  <c r="D12" i="55"/>
  <c r="H12" i="55"/>
  <c r="H348" i="64"/>
  <c r="L348" i="64"/>
  <c r="L12" i="55"/>
  <c r="P12" i="55"/>
  <c r="P348" i="64"/>
  <c r="J370" i="64"/>
  <c r="J433" i="64"/>
  <c r="N370" i="64"/>
  <c r="N433" i="64"/>
  <c r="D371" i="64"/>
  <c r="H371" i="64"/>
  <c r="L371" i="64"/>
  <c r="P371" i="64"/>
  <c r="F313" i="65"/>
  <c r="F32" i="55"/>
  <c r="J313" i="65"/>
  <c r="J32" i="55"/>
  <c r="N332" i="65"/>
  <c r="N312" i="65"/>
  <c r="D333" i="65"/>
  <c r="H314" i="65"/>
  <c r="H312" i="65" s="1"/>
  <c r="H32" i="55"/>
  <c r="L314" i="65"/>
  <c r="L312" i="65" s="1"/>
  <c r="L32" i="55"/>
  <c r="P333" i="65"/>
  <c r="F334" i="65"/>
  <c r="J334" i="65"/>
  <c r="N334" i="65"/>
  <c r="E317" i="65"/>
  <c r="I317" i="65"/>
  <c r="I36" i="55"/>
  <c r="M317" i="65"/>
  <c r="Q317" i="65"/>
  <c r="Q36" i="55"/>
  <c r="G318" i="65"/>
  <c r="K318" i="65"/>
  <c r="O318" i="65"/>
  <c r="F317" i="66"/>
  <c r="F55" i="55"/>
  <c r="J317" i="66"/>
  <c r="N317" i="66"/>
  <c r="N55" i="55"/>
  <c r="D318" i="66"/>
  <c r="D55" i="55"/>
  <c r="H318" i="66"/>
  <c r="H316" i="66" s="1"/>
  <c r="H55" i="55"/>
  <c r="L318" i="66"/>
  <c r="L316" i="66" s="1"/>
  <c r="P318" i="66"/>
  <c r="P316" i="66" s="1"/>
  <c r="E313" i="67"/>
  <c r="E70" i="55"/>
  <c r="I313" i="67"/>
  <c r="M313" i="67"/>
  <c r="M70" i="55"/>
  <c r="Q313" i="67"/>
  <c r="Q70" i="55"/>
  <c r="G314" i="67"/>
  <c r="K314" i="67"/>
  <c r="O314" i="67"/>
  <c r="E315" i="67"/>
  <c r="I315" i="67"/>
  <c r="M315" i="67"/>
  <c r="Q315" i="67"/>
  <c r="F317" i="67"/>
  <c r="J317" i="67"/>
  <c r="J74" i="55"/>
  <c r="N317" i="67"/>
  <c r="D318" i="67"/>
  <c r="H318" i="67"/>
  <c r="L318" i="67"/>
  <c r="P318" i="67"/>
  <c r="E77" i="55"/>
  <c r="E320" i="67"/>
  <c r="I77" i="55"/>
  <c r="I320" i="67"/>
  <c r="M77" i="55"/>
  <c r="M320" i="67"/>
  <c r="Q77" i="55"/>
  <c r="Q320" i="67"/>
  <c r="G321" i="67"/>
  <c r="G77" i="55"/>
  <c r="K321" i="67"/>
  <c r="K319" i="67" s="1"/>
  <c r="O321" i="67"/>
  <c r="O319" i="67" s="1"/>
  <c r="O77" i="55"/>
  <c r="F384" i="68"/>
  <c r="J384" i="68"/>
  <c r="N384" i="68"/>
  <c r="E386" i="68"/>
  <c r="I386" i="68"/>
  <c r="I89" i="55"/>
  <c r="M386" i="68"/>
  <c r="Q386" i="68"/>
  <c r="Q89" i="55"/>
  <c r="G387" i="68"/>
  <c r="K387" i="68"/>
  <c r="O387" i="68"/>
  <c r="E388" i="68"/>
  <c r="E92" i="59"/>
  <c r="I388" i="68"/>
  <c r="M388" i="68"/>
  <c r="M92" i="59"/>
  <c r="Q388" i="68"/>
  <c r="G97" i="55"/>
  <c r="G394" i="68"/>
  <c r="K97" i="55"/>
  <c r="K394" i="68"/>
  <c r="O97" i="55"/>
  <c r="O394" i="68"/>
  <c r="I395" i="68"/>
  <c r="I393" i="68" s="1"/>
  <c r="M395" i="68"/>
  <c r="M393" i="68" s="1"/>
  <c r="M97" i="55"/>
  <c r="Q395" i="68"/>
  <c r="E336" i="69"/>
  <c r="I317" i="69"/>
  <c r="M317" i="69"/>
  <c r="Q317" i="69"/>
  <c r="Q117" i="55"/>
  <c r="G337" i="69"/>
  <c r="K318" i="69"/>
  <c r="O318" i="69"/>
  <c r="G320" i="69"/>
  <c r="G121" i="59"/>
  <c r="K320" i="69"/>
  <c r="O320" i="69"/>
  <c r="O121" i="59"/>
  <c r="E321" i="69"/>
  <c r="I321" i="69"/>
  <c r="M340" i="69"/>
  <c r="Q321" i="69"/>
  <c r="E125" i="55"/>
  <c r="E306" i="70"/>
  <c r="I125" i="55"/>
  <c r="I306" i="70"/>
  <c r="M125" i="55"/>
  <c r="M306" i="70"/>
  <c r="Q125" i="55"/>
  <c r="Q306" i="70"/>
  <c r="G307" i="70"/>
  <c r="G305" i="70" s="1"/>
  <c r="G125" i="55"/>
  <c r="K326" i="70"/>
  <c r="O307" i="70"/>
  <c r="O125" i="55"/>
  <c r="I309" i="70"/>
  <c r="I128" i="55"/>
  <c r="M309" i="70"/>
  <c r="Q309" i="70"/>
  <c r="Q128" i="55"/>
  <c r="G311" i="70"/>
  <c r="K311" i="70"/>
  <c r="O311" i="70"/>
  <c r="F301" i="71"/>
  <c r="F151" i="59"/>
  <c r="J301" i="71"/>
  <c r="J151" i="59"/>
  <c r="N301" i="71"/>
  <c r="N151" i="59"/>
  <c r="D302" i="71"/>
  <c r="D152" i="59"/>
  <c r="H302" i="71"/>
  <c r="H152" i="59"/>
  <c r="L302" i="71"/>
  <c r="L152" i="59"/>
  <c r="P302" i="71"/>
  <c r="P152" i="59"/>
  <c r="F303" i="71"/>
  <c r="J303" i="71"/>
  <c r="N303" i="71"/>
  <c r="D299" i="72"/>
  <c r="D167" i="59"/>
  <c r="H299" i="72"/>
  <c r="H167" i="59"/>
  <c r="L299" i="72"/>
  <c r="L167" i="59"/>
  <c r="P299" i="72"/>
  <c r="P167" i="59"/>
  <c r="P166" i="55"/>
  <c r="F168" i="55"/>
  <c r="F301" i="72"/>
  <c r="F169" i="59"/>
  <c r="J168" i="55"/>
  <c r="J168" i="59" s="1"/>
  <c r="J301" i="72"/>
  <c r="J169" i="59"/>
  <c r="N168" i="55"/>
  <c r="N168" i="59" s="1"/>
  <c r="N301" i="72"/>
  <c r="D302" i="72"/>
  <c r="D170" i="59"/>
  <c r="D168" i="55"/>
  <c r="H302" i="72"/>
  <c r="H170" i="59"/>
  <c r="L302" i="72"/>
  <c r="L168" i="55"/>
  <c r="L170" i="59"/>
  <c r="P374" i="72"/>
  <c r="P320" i="72"/>
  <c r="F303" i="72"/>
  <c r="J303" i="72"/>
  <c r="N303" i="72"/>
  <c r="F387" i="64"/>
  <c r="J387" i="64"/>
  <c r="N387" i="64"/>
  <c r="D388" i="64"/>
  <c r="H388" i="64"/>
  <c r="L388" i="64"/>
  <c r="L451" i="64" s="1"/>
  <c r="L11" i="60"/>
  <c r="P388" i="64"/>
  <c r="P451" i="64" s="1"/>
  <c r="P11" i="60"/>
  <c r="N36" i="60"/>
  <c r="E358" i="65"/>
  <c r="I358" i="65"/>
  <c r="I39" i="57"/>
  <c r="M39" i="57"/>
  <c r="M358" i="65"/>
  <c r="Q39" i="57"/>
  <c r="Q358" i="65"/>
  <c r="G39" i="57"/>
  <c r="G359" i="65"/>
  <c r="G41" i="60"/>
  <c r="K359" i="65"/>
  <c r="K416" i="65" s="1"/>
  <c r="K39" i="57"/>
  <c r="O359" i="65"/>
  <c r="O416" i="65" s="1"/>
  <c r="O41" i="60"/>
  <c r="F44" i="57"/>
  <c r="F344" i="66"/>
  <c r="J44" i="57"/>
  <c r="J344" i="66"/>
  <c r="N44" i="57"/>
  <c r="N344" i="66"/>
  <c r="D345" i="66"/>
  <c r="D46" i="60"/>
  <c r="H345" i="66"/>
  <c r="H46" i="60"/>
  <c r="L345" i="66"/>
  <c r="L44" i="57"/>
  <c r="P345" i="66"/>
  <c r="P46" i="60"/>
  <c r="F49" i="57"/>
  <c r="H58" i="57"/>
  <c r="G74" i="57"/>
  <c r="G74" i="60" s="1"/>
  <c r="G355" i="67"/>
  <c r="G75" i="60"/>
  <c r="K74" i="57"/>
  <c r="K74" i="60" s="1"/>
  <c r="K355" i="67"/>
  <c r="K75" i="60"/>
  <c r="O355" i="67"/>
  <c r="O75" i="60"/>
  <c r="O74" i="57"/>
  <c r="E74" i="57"/>
  <c r="E74" i="60" s="1"/>
  <c r="E356" i="67"/>
  <c r="E413" i="67" s="1"/>
  <c r="E76" i="60"/>
  <c r="I74" i="57"/>
  <c r="I74" i="60" s="1"/>
  <c r="I356" i="67"/>
  <c r="I413" i="67" s="1"/>
  <c r="I76" i="60"/>
  <c r="M74" i="57"/>
  <c r="M74" i="60" s="1"/>
  <c r="M356" i="67"/>
  <c r="M76" i="60"/>
  <c r="Q356" i="67"/>
  <c r="Q413" i="67" s="1"/>
  <c r="Q76" i="60"/>
  <c r="F77" i="57"/>
  <c r="F358" i="67"/>
  <c r="J77" i="57"/>
  <c r="J358" i="67"/>
  <c r="N77" i="57"/>
  <c r="N358" i="67"/>
  <c r="D359" i="67"/>
  <c r="D416" i="67" s="1"/>
  <c r="D79" i="60"/>
  <c r="H359" i="67"/>
  <c r="H416" i="67" s="1"/>
  <c r="H79" i="60"/>
  <c r="H77" i="57"/>
  <c r="L359" i="67"/>
  <c r="L416" i="67" s="1"/>
  <c r="L79" i="60"/>
  <c r="L77" i="57"/>
  <c r="P359" i="67"/>
  <c r="P416" i="67" s="1"/>
  <c r="P79" i="60"/>
  <c r="E432" i="68"/>
  <c r="I432" i="68"/>
  <c r="M432" i="68"/>
  <c r="Q432" i="68"/>
  <c r="F442" i="68"/>
  <c r="F98" i="60"/>
  <c r="F97" i="57"/>
  <c r="F97" i="60" s="1"/>
  <c r="J442" i="68"/>
  <c r="J98" i="60"/>
  <c r="J97" i="57"/>
  <c r="J97" i="60" s="1"/>
  <c r="N442" i="68"/>
  <c r="N98" i="60"/>
  <c r="D443" i="68"/>
  <c r="D515" i="68" s="1"/>
  <c r="D99" i="60"/>
  <c r="H443" i="68"/>
  <c r="H515" i="68" s="1"/>
  <c r="H99" i="60"/>
  <c r="L443" i="68"/>
  <c r="L515" i="68" s="1"/>
  <c r="L99" i="60"/>
  <c r="P443" i="68"/>
  <c r="P515" i="68" s="1"/>
  <c r="P99" i="60"/>
  <c r="G355" i="69"/>
  <c r="G118" i="60"/>
  <c r="G117" i="57"/>
  <c r="G117" i="60" s="1"/>
  <c r="K355" i="69"/>
  <c r="K118" i="60"/>
  <c r="K117" i="57"/>
  <c r="K117" i="60" s="1"/>
  <c r="O355" i="69"/>
  <c r="O118" i="60"/>
  <c r="E356" i="69"/>
  <c r="E413" i="69" s="1"/>
  <c r="E119" i="60"/>
  <c r="I356" i="69"/>
  <c r="I413" i="69" s="1"/>
  <c r="I119" i="60"/>
  <c r="M356" i="69"/>
  <c r="M413" i="69" s="1"/>
  <c r="M119" i="60"/>
  <c r="Q356" i="69"/>
  <c r="Q413" i="69" s="1"/>
  <c r="Q119" i="60"/>
  <c r="G125" i="57"/>
  <c r="G344" i="70"/>
  <c r="G126" i="60"/>
  <c r="K125" i="57"/>
  <c r="K344" i="70"/>
  <c r="O125" i="57"/>
  <c r="O344" i="70"/>
  <c r="O126" i="60"/>
  <c r="E345" i="70"/>
  <c r="E402" i="70" s="1"/>
  <c r="E127" i="60"/>
  <c r="I345" i="70"/>
  <c r="I402" i="70" s="1"/>
  <c r="I127" i="60"/>
  <c r="M345" i="70"/>
  <c r="M402" i="70" s="1"/>
  <c r="M125" i="57"/>
  <c r="Q345" i="70"/>
  <c r="Q402" i="70" s="1"/>
  <c r="Q127" i="60"/>
  <c r="F333" i="71"/>
  <c r="F147" i="60"/>
  <c r="F146" i="57"/>
  <c r="J333" i="71"/>
  <c r="J147" i="60"/>
  <c r="J146" i="57"/>
  <c r="N333" i="71"/>
  <c r="N147" i="60"/>
  <c r="M150" i="57"/>
  <c r="M148" i="57" s="1"/>
  <c r="D333" i="72"/>
  <c r="D165" i="60"/>
  <c r="D164" i="57"/>
  <c r="H333" i="72"/>
  <c r="H165" i="60"/>
  <c r="H164" i="57"/>
  <c r="L333" i="72"/>
  <c r="L165" i="60"/>
  <c r="P333" i="72"/>
  <c r="P165" i="60"/>
  <c r="P164" i="57"/>
  <c r="O172" i="57"/>
  <c r="O166" i="60" s="1"/>
  <c r="N14" i="59"/>
  <c r="K121" i="59"/>
  <c r="N169" i="59"/>
  <c r="L22" i="60"/>
  <c r="L46" i="60"/>
  <c r="H47" i="60"/>
  <c r="Q56" i="60"/>
  <c r="O85" i="60"/>
  <c r="M109" i="60"/>
  <c r="Q162" i="60"/>
  <c r="C141" i="50"/>
  <c r="G141" i="50"/>
  <c r="K141" i="50"/>
  <c r="O141" i="50"/>
  <c r="D145" i="50"/>
  <c r="H145" i="50"/>
  <c r="L145" i="50"/>
  <c r="P145" i="50"/>
  <c r="E152" i="50"/>
  <c r="I152" i="50"/>
  <c r="M152" i="50"/>
  <c r="Q152" i="50"/>
  <c r="F153" i="50"/>
  <c r="J153" i="50"/>
  <c r="N153" i="50"/>
  <c r="F170" i="50"/>
  <c r="J170" i="50"/>
  <c r="N170" i="50"/>
  <c r="C171" i="50"/>
  <c r="G171" i="50"/>
  <c r="K171" i="50"/>
  <c r="O171" i="50"/>
  <c r="E173" i="50"/>
  <c r="I173" i="50"/>
  <c r="M173" i="50"/>
  <c r="Q173" i="50"/>
  <c r="F174" i="50"/>
  <c r="J174" i="50"/>
  <c r="N174" i="50"/>
  <c r="E19" i="54"/>
  <c r="E334" i="64"/>
  <c r="I19" i="54"/>
  <c r="I334" i="64"/>
  <c r="M19" i="54"/>
  <c r="M334" i="64"/>
  <c r="Q19" i="54"/>
  <c r="Q334" i="64"/>
  <c r="G19" i="54"/>
  <c r="G335" i="64"/>
  <c r="G21" i="58"/>
  <c r="K19" i="54"/>
  <c r="K335" i="64"/>
  <c r="O19" i="54"/>
  <c r="O335" i="64"/>
  <c r="O419" i="64" s="1"/>
  <c r="O21" i="58"/>
  <c r="E336" i="64"/>
  <c r="E378" i="64" s="1"/>
  <c r="I336" i="64"/>
  <c r="I378" i="64" s="1"/>
  <c r="M336" i="64"/>
  <c r="M378" i="64" s="1"/>
  <c r="Q336" i="64"/>
  <c r="Q378" i="64" s="1"/>
  <c r="G63" i="54"/>
  <c r="G287" i="67"/>
  <c r="K63" i="54"/>
  <c r="K287" i="67"/>
  <c r="O63" i="54"/>
  <c r="O287" i="67"/>
  <c r="E63" i="54"/>
  <c r="E288" i="67"/>
  <c r="I288" i="67"/>
  <c r="I286" i="67" s="1"/>
  <c r="I63" i="54"/>
  <c r="M63" i="54"/>
  <c r="M288" i="67"/>
  <c r="M286" i="67" s="1"/>
  <c r="Q288" i="67"/>
  <c r="E66" i="54"/>
  <c r="E290" i="67"/>
  <c r="I66" i="54"/>
  <c r="I290" i="67"/>
  <c r="M66" i="54"/>
  <c r="M290" i="67"/>
  <c r="Q66" i="54"/>
  <c r="Q290" i="67"/>
  <c r="G292" i="69"/>
  <c r="G112" i="58"/>
  <c r="K292" i="69"/>
  <c r="K112" i="58"/>
  <c r="O292" i="69"/>
  <c r="O112" i="58"/>
  <c r="E111" i="54"/>
  <c r="E113" i="58"/>
  <c r="E294" i="69"/>
  <c r="E114" i="58"/>
  <c r="I294" i="69"/>
  <c r="I113" i="54"/>
  <c r="I114" i="58"/>
  <c r="M294" i="69"/>
  <c r="M114" i="58"/>
  <c r="Q294" i="69"/>
  <c r="Q113" i="54"/>
  <c r="Q114" i="58"/>
  <c r="G295" i="69"/>
  <c r="G371" i="69" s="1"/>
  <c r="G115" i="58"/>
  <c r="K295" i="69"/>
  <c r="K371" i="69" s="1"/>
  <c r="K115" i="58"/>
  <c r="O295" i="69"/>
  <c r="O371" i="69" s="1"/>
  <c r="O115" i="58"/>
  <c r="E296" i="69"/>
  <c r="I296" i="69"/>
  <c r="I334" i="69" s="1"/>
  <c r="M296" i="69"/>
  <c r="M334" i="69" s="1"/>
  <c r="Q296" i="69"/>
  <c r="Q334" i="69" s="1"/>
  <c r="E120" i="54"/>
  <c r="E301" i="69"/>
  <c r="E121" i="58"/>
  <c r="I120" i="54"/>
  <c r="I301" i="69"/>
  <c r="I121" i="58"/>
  <c r="M120" i="54"/>
  <c r="M301" i="69"/>
  <c r="M121" i="58"/>
  <c r="Q120" i="54"/>
  <c r="Q301" i="69"/>
  <c r="Q121" i="58"/>
  <c r="G120" i="54"/>
  <c r="G302" i="69"/>
  <c r="G300" i="69" s="1"/>
  <c r="K302" i="69"/>
  <c r="K300" i="69" s="1"/>
  <c r="K120" i="54"/>
  <c r="O120" i="54"/>
  <c r="O302" i="69"/>
  <c r="O300" i="69" s="1"/>
  <c r="E292" i="70"/>
  <c r="E330" i="70" s="1"/>
  <c r="I292" i="70"/>
  <c r="M292" i="70"/>
  <c r="Q292" i="70"/>
  <c r="G301" i="70"/>
  <c r="G140" i="58"/>
  <c r="K301" i="70"/>
  <c r="K139" i="54"/>
  <c r="K140" i="58"/>
  <c r="O301" i="70"/>
  <c r="O339" i="70" s="1"/>
  <c r="E302" i="70"/>
  <c r="E340" i="70" s="1"/>
  <c r="I302" i="70"/>
  <c r="I340" i="70" s="1"/>
  <c r="M302" i="70"/>
  <c r="M340" i="70" s="1"/>
  <c r="Q302" i="70"/>
  <c r="Q340" i="70" s="1"/>
  <c r="M168" i="58"/>
  <c r="E287" i="72"/>
  <c r="I287" i="72"/>
  <c r="M287" i="72"/>
  <c r="Q287" i="72"/>
  <c r="Q172" i="54"/>
  <c r="G288" i="72"/>
  <c r="K288" i="72"/>
  <c r="O288" i="72"/>
  <c r="E175" i="54"/>
  <c r="E290" i="72"/>
  <c r="E176" i="58"/>
  <c r="I175" i="54"/>
  <c r="I290" i="72"/>
  <c r="I176" i="58"/>
  <c r="M175" i="54"/>
  <c r="M290" i="72"/>
  <c r="M176" i="58"/>
  <c r="Q175" i="54"/>
  <c r="Q290" i="72"/>
  <c r="Q176" i="58"/>
  <c r="G175" i="54"/>
  <c r="G291" i="72"/>
  <c r="G289" i="72" s="1"/>
  <c r="K175" i="54"/>
  <c r="K291" i="72"/>
  <c r="K327" i="72" s="1"/>
  <c r="O175" i="54"/>
  <c r="O291" i="72"/>
  <c r="O289" i="72" s="1"/>
  <c r="D352" i="64"/>
  <c r="D351" i="64" s="1"/>
  <c r="D16" i="55"/>
  <c r="H16" i="55"/>
  <c r="H352" i="64"/>
  <c r="L352" i="64"/>
  <c r="L351" i="64" s="1"/>
  <c r="L16" i="55"/>
  <c r="P16" i="55"/>
  <c r="P352" i="64"/>
  <c r="F374" i="64"/>
  <c r="N374" i="64"/>
  <c r="G19" i="55"/>
  <c r="G355" i="64"/>
  <c r="K19" i="55"/>
  <c r="K355" i="64"/>
  <c r="O19" i="55"/>
  <c r="O355" i="64"/>
  <c r="E356" i="64"/>
  <c r="E354" i="64" s="1"/>
  <c r="I356" i="64"/>
  <c r="I21" i="59"/>
  <c r="M356" i="64"/>
  <c r="M19" i="55"/>
  <c r="Q356" i="64"/>
  <c r="Q21" i="59"/>
  <c r="G357" i="64"/>
  <c r="K357" i="64"/>
  <c r="O357" i="64"/>
  <c r="F25" i="55"/>
  <c r="F306" i="65"/>
  <c r="J306" i="65"/>
  <c r="J25" i="55"/>
  <c r="N25" i="55"/>
  <c r="N306" i="65"/>
  <c r="D307" i="65"/>
  <c r="D305" i="65" s="1"/>
  <c r="H307" i="65"/>
  <c r="L307" i="65"/>
  <c r="L305" i="65" s="1"/>
  <c r="P307" i="65"/>
  <c r="E44" i="55"/>
  <c r="E306" i="66"/>
  <c r="I44" i="55"/>
  <c r="I306" i="66"/>
  <c r="M44" i="55"/>
  <c r="M306" i="66"/>
  <c r="Q44" i="55"/>
  <c r="Q306" i="66"/>
  <c r="G307" i="66"/>
  <c r="G305" i="66" s="1"/>
  <c r="G44" i="55"/>
  <c r="K307" i="66"/>
  <c r="K44" i="55"/>
  <c r="O307" i="66"/>
  <c r="O305" i="66" s="1"/>
  <c r="D320" i="66"/>
  <c r="D58" i="55"/>
  <c r="H320" i="66"/>
  <c r="H59" i="59"/>
  <c r="H58" i="55"/>
  <c r="L320" i="66"/>
  <c r="P320" i="66"/>
  <c r="P58" i="55"/>
  <c r="F321" i="66"/>
  <c r="F340" i="66" s="1"/>
  <c r="F58" i="55"/>
  <c r="J321" i="66"/>
  <c r="J58" i="55"/>
  <c r="N321" i="66"/>
  <c r="N340" i="66" s="1"/>
  <c r="G379" i="68"/>
  <c r="G82" i="55"/>
  <c r="K379" i="68"/>
  <c r="K378" i="68" s="1"/>
  <c r="O379" i="68"/>
  <c r="O82" i="55"/>
  <c r="E380" i="68"/>
  <c r="I380" i="68"/>
  <c r="M380" i="68"/>
  <c r="Q380" i="68"/>
  <c r="G309" i="69"/>
  <c r="K309" i="69"/>
  <c r="K109" i="55"/>
  <c r="O309" i="69"/>
  <c r="D113" i="59"/>
  <c r="D111" i="55"/>
  <c r="F299" i="71"/>
  <c r="F149" i="59"/>
  <c r="J299" i="71"/>
  <c r="J149" i="59"/>
  <c r="N299" i="71"/>
  <c r="N149" i="59"/>
  <c r="C7" i="57"/>
  <c r="C385" i="64"/>
  <c r="C391" i="64"/>
  <c r="C14" i="60"/>
  <c r="C397" i="64"/>
  <c r="C19" i="57"/>
  <c r="C352" i="65"/>
  <c r="C34" i="60"/>
  <c r="C358" i="65"/>
  <c r="C39" i="57"/>
  <c r="C347" i="66"/>
  <c r="C47" i="57"/>
  <c r="C353" i="66"/>
  <c r="C410" i="66" s="1"/>
  <c r="C54" i="60"/>
  <c r="C359" i="66"/>
  <c r="C416" i="66" s="1"/>
  <c r="C60" i="60"/>
  <c r="C349" i="67"/>
  <c r="C355" i="67"/>
  <c r="C75" i="60"/>
  <c r="C74" i="57"/>
  <c r="C74" i="60" s="1"/>
  <c r="C427" i="68"/>
  <c r="C82" i="57"/>
  <c r="C434" i="68"/>
  <c r="C439" i="68"/>
  <c r="C511" i="68" s="1"/>
  <c r="C95" i="60"/>
  <c r="C445" i="68"/>
  <c r="C101" i="60"/>
  <c r="C100" i="60"/>
  <c r="C345" i="69"/>
  <c r="C402" i="69" s="1"/>
  <c r="C106" i="57"/>
  <c r="C108" i="60"/>
  <c r="C352" i="69"/>
  <c r="C409" i="69" s="1"/>
  <c r="C113" i="57"/>
  <c r="C113" i="60" s="1"/>
  <c r="C115" i="60"/>
  <c r="C358" i="69"/>
  <c r="C121" i="60"/>
  <c r="C120" i="60"/>
  <c r="C347" i="70"/>
  <c r="C129" i="60"/>
  <c r="C128" i="57"/>
  <c r="C353" i="70"/>
  <c r="C410" i="70" s="1"/>
  <c r="C135" i="60"/>
  <c r="C359" i="70"/>
  <c r="C416" i="70" s="1"/>
  <c r="C141" i="60"/>
  <c r="C337" i="71"/>
  <c r="C151" i="60"/>
  <c r="C342" i="71"/>
  <c r="C156" i="60"/>
  <c r="C333" i="72"/>
  <c r="C164" i="57"/>
  <c r="C165" i="60"/>
  <c r="C339" i="72"/>
  <c r="C393" i="72" s="1"/>
  <c r="C171" i="60"/>
  <c r="C345" i="72"/>
  <c r="C399" i="72" s="1"/>
  <c r="C177" i="60"/>
  <c r="D4" i="57"/>
  <c r="D382" i="64"/>
  <c r="H4" i="57"/>
  <c r="H382" i="64"/>
  <c r="L4" i="57"/>
  <c r="L382" i="64"/>
  <c r="P4" i="57"/>
  <c r="P382" i="64"/>
  <c r="F383" i="64"/>
  <c r="F446" i="64" s="1"/>
  <c r="F6" i="60"/>
  <c r="F4" i="57"/>
  <c r="J383" i="64"/>
  <c r="J446" i="64" s="1"/>
  <c r="J6" i="60"/>
  <c r="N383" i="64"/>
  <c r="N446" i="64" s="1"/>
  <c r="N6" i="60"/>
  <c r="N4" i="57"/>
  <c r="E7" i="57"/>
  <c r="E385" i="64"/>
  <c r="I7" i="57"/>
  <c r="I385" i="64"/>
  <c r="I8" i="60"/>
  <c r="M7" i="57"/>
  <c r="M385" i="64"/>
  <c r="M8" i="60"/>
  <c r="Q385" i="64"/>
  <c r="Q7" i="57"/>
  <c r="Q8" i="60"/>
  <c r="F12" i="57"/>
  <c r="F390" i="64"/>
  <c r="J12" i="57"/>
  <c r="J12" i="60" s="1"/>
  <c r="J390" i="64"/>
  <c r="N12" i="57"/>
  <c r="N390" i="64"/>
  <c r="N453" i="64" s="1"/>
  <c r="N13" i="60"/>
  <c r="D391" i="64"/>
  <c r="D454" i="64" s="1"/>
  <c r="D14" i="60"/>
  <c r="D12" i="57"/>
  <c r="D9" i="57" s="1"/>
  <c r="H391" i="64"/>
  <c r="H454" i="64" s="1"/>
  <c r="H14" i="60"/>
  <c r="L12" i="57"/>
  <c r="L391" i="64"/>
  <c r="L454" i="64" s="1"/>
  <c r="P391" i="64"/>
  <c r="P454" i="64" s="1"/>
  <c r="P14" i="60"/>
  <c r="F392" i="64"/>
  <c r="F455" i="64" s="1"/>
  <c r="F15" i="60"/>
  <c r="J392" i="64"/>
  <c r="J455" i="64" s="1"/>
  <c r="J15" i="60"/>
  <c r="D19" i="57"/>
  <c r="D397" i="64"/>
  <c r="H19" i="57"/>
  <c r="H397" i="64"/>
  <c r="L19" i="57"/>
  <c r="L397" i="64"/>
  <c r="P19" i="57"/>
  <c r="P397" i="64"/>
  <c r="F398" i="64"/>
  <c r="N398" i="64"/>
  <c r="N19" i="57"/>
  <c r="D399" i="64"/>
  <c r="D462" i="64" s="1"/>
  <c r="D22" i="60"/>
  <c r="H399" i="64"/>
  <c r="H462" i="64" s="1"/>
  <c r="H22" i="60"/>
  <c r="P399" i="64"/>
  <c r="P462" i="64" s="1"/>
  <c r="P22" i="60"/>
  <c r="O28" i="60"/>
  <c r="E36" i="57"/>
  <c r="E36" i="60" s="1"/>
  <c r="E355" i="65"/>
  <c r="E37" i="60"/>
  <c r="I355" i="65"/>
  <c r="I36" i="57"/>
  <c r="M355" i="65"/>
  <c r="M37" i="60"/>
  <c r="M36" i="57"/>
  <c r="M36" i="60" s="1"/>
  <c r="Q36" i="57"/>
  <c r="Q36" i="60" s="1"/>
  <c r="Q355" i="65"/>
  <c r="Q37" i="60"/>
  <c r="G356" i="65"/>
  <c r="G413" i="65" s="1"/>
  <c r="G36" i="57"/>
  <c r="G36" i="60" s="1"/>
  <c r="G38" i="60"/>
  <c r="K36" i="57"/>
  <c r="K36" i="60" s="1"/>
  <c r="K356" i="65"/>
  <c r="K413" i="65" s="1"/>
  <c r="O36" i="57"/>
  <c r="O356" i="65"/>
  <c r="O38" i="60"/>
  <c r="G351" i="66"/>
  <c r="O351" i="66"/>
  <c r="E352" i="66"/>
  <c r="E409" i="66" s="1"/>
  <c r="E53" i="60"/>
  <c r="I352" i="66"/>
  <c r="I409" i="66" s="1"/>
  <c r="I53" i="60"/>
  <c r="I51" i="57"/>
  <c r="M352" i="66"/>
  <c r="M409" i="66" s="1"/>
  <c r="M53" i="60"/>
  <c r="Q352" i="66"/>
  <c r="Q409" i="66" s="1"/>
  <c r="Q53" i="60"/>
  <c r="G353" i="66"/>
  <c r="G410" i="66" s="1"/>
  <c r="G54" i="60"/>
  <c r="K353" i="66"/>
  <c r="K410" i="66" s="1"/>
  <c r="K54" i="60"/>
  <c r="O353" i="66"/>
  <c r="O410" i="66" s="1"/>
  <c r="O54" i="60"/>
  <c r="F63" i="57"/>
  <c r="F344" i="67"/>
  <c r="J63" i="57"/>
  <c r="J344" i="67"/>
  <c r="N63" i="57"/>
  <c r="N344" i="67"/>
  <c r="D345" i="67"/>
  <c r="D402" i="67" s="1"/>
  <c r="D65" i="60"/>
  <c r="D63" i="57"/>
  <c r="H345" i="67"/>
  <c r="H402" i="67" s="1"/>
  <c r="H65" i="60"/>
  <c r="L345" i="67"/>
  <c r="L402" i="67" s="1"/>
  <c r="L65" i="60"/>
  <c r="L63" i="57"/>
  <c r="P345" i="67"/>
  <c r="P402" i="67" s="1"/>
  <c r="P65" i="60"/>
  <c r="E347" i="67"/>
  <c r="E66" i="57"/>
  <c r="I347" i="67"/>
  <c r="I67" i="60"/>
  <c r="M347" i="67"/>
  <c r="M66" i="57"/>
  <c r="M67" i="60"/>
  <c r="Q347" i="67"/>
  <c r="Q67" i="60"/>
  <c r="Q66" i="57"/>
  <c r="E82" i="57"/>
  <c r="E427" i="68"/>
  <c r="I82" i="57"/>
  <c r="I427" i="68"/>
  <c r="M82" i="57"/>
  <c r="M427" i="68"/>
  <c r="Q82" i="57"/>
  <c r="Q427" i="68"/>
  <c r="G82" i="57"/>
  <c r="G428" i="68"/>
  <c r="G500" i="68" s="1"/>
  <c r="G84" i="60"/>
  <c r="K428" i="68"/>
  <c r="K84" i="60"/>
  <c r="O82" i="57"/>
  <c r="O428" i="68"/>
  <c r="O500" i="68" s="1"/>
  <c r="O84" i="60"/>
  <c r="E100" i="57"/>
  <c r="E445" i="68"/>
  <c r="E100" i="60"/>
  <c r="E101" i="60"/>
  <c r="I100" i="57"/>
  <c r="I445" i="68"/>
  <c r="I100" i="60"/>
  <c r="I101" i="60"/>
  <c r="M445" i="68"/>
  <c r="M100" i="60"/>
  <c r="M100" i="57"/>
  <c r="Q100" i="57"/>
  <c r="Q445" i="68"/>
  <c r="Q100" i="60"/>
  <c r="Q101" i="60"/>
  <c r="G100" i="57"/>
  <c r="G446" i="68"/>
  <c r="G518" i="68" s="1"/>
  <c r="G102" i="60"/>
  <c r="K446" i="68"/>
  <c r="K518" i="68" s="1"/>
  <c r="K102" i="60"/>
  <c r="O100" i="57"/>
  <c r="O446" i="68"/>
  <c r="O518" i="68" s="1"/>
  <c r="E447" i="68"/>
  <c r="E519" i="68" s="1"/>
  <c r="E103" i="60"/>
  <c r="I447" i="68"/>
  <c r="I519" i="68" s="1"/>
  <c r="I103" i="60"/>
  <c r="M447" i="68"/>
  <c r="M519" i="68" s="1"/>
  <c r="M103" i="60"/>
  <c r="E349" i="69"/>
  <c r="E112" i="60"/>
  <c r="I349" i="69"/>
  <c r="I112" i="60"/>
  <c r="M349" i="69"/>
  <c r="M112" i="60"/>
  <c r="Q349" i="69"/>
  <c r="E358" i="69"/>
  <c r="E121" i="60"/>
  <c r="E120" i="57"/>
  <c r="E120" i="60"/>
  <c r="I358" i="69"/>
  <c r="I121" i="60"/>
  <c r="I120" i="60"/>
  <c r="M358" i="69"/>
  <c r="M121" i="60"/>
  <c r="M120" i="60"/>
  <c r="M120" i="57"/>
  <c r="Q358" i="69"/>
  <c r="Q121" i="60"/>
  <c r="Q120" i="57"/>
  <c r="G359" i="69"/>
  <c r="G416" i="69" s="1"/>
  <c r="G122" i="60"/>
  <c r="K359" i="69"/>
  <c r="K416" i="69" s="1"/>
  <c r="K122" i="60"/>
  <c r="O359" i="69"/>
  <c r="O416" i="69" s="1"/>
  <c r="O122" i="60"/>
  <c r="E128" i="57"/>
  <c r="E347" i="70"/>
  <c r="E129" i="60"/>
  <c r="I128" i="57"/>
  <c r="I347" i="70"/>
  <c r="I129" i="60"/>
  <c r="M128" i="57"/>
  <c r="M347" i="70"/>
  <c r="M129" i="60"/>
  <c r="Q128" i="57"/>
  <c r="Q347" i="70"/>
  <c r="E132" i="57"/>
  <c r="E132" i="60" s="1"/>
  <c r="E351" i="70"/>
  <c r="E133" i="60"/>
  <c r="I132" i="57"/>
  <c r="I351" i="70"/>
  <c r="M132" i="57"/>
  <c r="M351" i="70"/>
  <c r="M133" i="60"/>
  <c r="Q132" i="57"/>
  <c r="Q351" i="70"/>
  <c r="Q133" i="60"/>
  <c r="G352" i="70"/>
  <c r="G409" i="70" s="1"/>
  <c r="G134" i="60"/>
  <c r="K352" i="70"/>
  <c r="K409" i="70" s="1"/>
  <c r="K132" i="57"/>
  <c r="K132" i="60" s="1"/>
  <c r="O352" i="70"/>
  <c r="O409" i="70" s="1"/>
  <c r="O134" i="60"/>
  <c r="E353" i="70"/>
  <c r="E410" i="70" s="1"/>
  <c r="E135" i="60"/>
  <c r="I353" i="70"/>
  <c r="I410" i="70" s="1"/>
  <c r="I135" i="60"/>
  <c r="Q353" i="70"/>
  <c r="Q410" i="70" s="1"/>
  <c r="Q135" i="60"/>
  <c r="F144" i="57"/>
  <c r="F331" i="71"/>
  <c r="F145" i="60"/>
  <c r="J144" i="57"/>
  <c r="J331" i="71"/>
  <c r="J145" i="60"/>
  <c r="N144" i="57"/>
  <c r="N331" i="71"/>
  <c r="N145" i="60"/>
  <c r="G335" i="71"/>
  <c r="K335" i="71"/>
  <c r="K149" i="60"/>
  <c r="O335" i="71"/>
  <c r="O149" i="60"/>
  <c r="D154" i="57"/>
  <c r="D154" i="60" s="1"/>
  <c r="D341" i="71"/>
  <c r="D155" i="60"/>
  <c r="H154" i="57"/>
  <c r="H154" i="60" s="1"/>
  <c r="H341" i="71"/>
  <c r="H155" i="60"/>
  <c r="L154" i="57"/>
  <c r="L154" i="60" s="1"/>
  <c r="L341" i="71"/>
  <c r="L155" i="60"/>
  <c r="P154" i="57"/>
  <c r="P341" i="71"/>
  <c r="P155" i="60"/>
  <c r="F342" i="71"/>
  <c r="F156" i="60"/>
  <c r="J342" i="71"/>
  <c r="J156" i="60"/>
  <c r="N342" i="71"/>
  <c r="N156" i="60"/>
  <c r="D331" i="72"/>
  <c r="D163" i="60"/>
  <c r="D162" i="57"/>
  <c r="H331" i="72"/>
  <c r="H163" i="60"/>
  <c r="H162" i="57"/>
  <c r="L331" i="72"/>
  <c r="L163" i="60"/>
  <c r="P331" i="72"/>
  <c r="P163" i="60"/>
  <c r="P162" i="57"/>
  <c r="D337" i="72"/>
  <c r="D169" i="60"/>
  <c r="D168" i="57"/>
  <c r="H337" i="72"/>
  <c r="H169" i="60"/>
  <c r="H168" i="57"/>
  <c r="H166" i="60" s="1"/>
  <c r="L337" i="72"/>
  <c r="L169" i="60"/>
  <c r="P337" i="72"/>
  <c r="P169" i="60"/>
  <c r="P168" i="57"/>
  <c r="P166" i="60" s="1"/>
  <c r="F338" i="72"/>
  <c r="F392" i="72" s="1"/>
  <c r="F170" i="60"/>
  <c r="J338" i="72"/>
  <c r="J392" i="72" s="1"/>
  <c r="J170" i="60"/>
  <c r="N338" i="72"/>
  <c r="N392" i="72" s="1"/>
  <c r="N170" i="60"/>
  <c r="D339" i="72"/>
  <c r="D393" i="72" s="1"/>
  <c r="D171" i="60"/>
  <c r="H339" i="72"/>
  <c r="H393" i="72" s="1"/>
  <c r="H171" i="60"/>
  <c r="L339" i="72"/>
  <c r="L393" i="72" s="1"/>
  <c r="L171" i="60"/>
  <c r="P339" i="72"/>
  <c r="P393" i="72" s="1"/>
  <c r="P171" i="60"/>
  <c r="L11" i="59"/>
  <c r="P13" i="59"/>
  <c r="J21" i="60"/>
  <c r="M47" i="60"/>
  <c r="M101" i="60"/>
  <c r="G107" i="60"/>
  <c r="Q120" i="60"/>
  <c r="K126" i="60"/>
  <c r="M135" i="60"/>
  <c r="O144" i="60"/>
  <c r="E164" i="60"/>
  <c r="C58" i="54"/>
  <c r="C144" i="54"/>
  <c r="C164" i="54"/>
  <c r="C4" i="54"/>
  <c r="C320" i="64"/>
  <c r="C12" i="54"/>
  <c r="C12" i="58" s="1"/>
  <c r="C327" i="64"/>
  <c r="C286" i="65"/>
  <c r="C32" i="54"/>
  <c r="C294" i="65"/>
  <c r="C300" i="66"/>
  <c r="C289" i="67"/>
  <c r="C462" i="68"/>
  <c r="C97" i="54"/>
  <c r="C371" i="68"/>
  <c r="C419" i="68" s="1"/>
  <c r="C106" i="54"/>
  <c r="C287" i="69"/>
  <c r="C113" i="54"/>
  <c r="C113" i="58" s="1"/>
  <c r="C294" i="69"/>
  <c r="C132" i="54"/>
  <c r="C295" i="70"/>
  <c r="C139" i="54"/>
  <c r="C301" i="70"/>
  <c r="C353" i="71"/>
  <c r="C286" i="71"/>
  <c r="C276" i="72"/>
  <c r="P4" i="54"/>
  <c r="F4" i="54"/>
  <c r="F319" i="64"/>
  <c r="N318" i="64"/>
  <c r="H4" i="54"/>
  <c r="H320" i="64"/>
  <c r="P7" i="54"/>
  <c r="G321" i="64"/>
  <c r="K321" i="64"/>
  <c r="O321" i="64"/>
  <c r="D324" i="64"/>
  <c r="H324" i="64"/>
  <c r="J325" i="64"/>
  <c r="J409" i="64" s="1"/>
  <c r="H12" i="54"/>
  <c r="D12" i="54"/>
  <c r="D327" i="64"/>
  <c r="D326" i="64" s="1"/>
  <c r="H326" i="64"/>
  <c r="L12" i="54"/>
  <c r="L327" i="64"/>
  <c r="P12" i="54"/>
  <c r="P327" i="64"/>
  <c r="F12" i="54"/>
  <c r="F328" i="64"/>
  <c r="J12" i="54"/>
  <c r="J12" i="58" s="1"/>
  <c r="J328" i="64"/>
  <c r="N12" i="54"/>
  <c r="N328" i="64"/>
  <c r="L16" i="54"/>
  <c r="F330" i="64"/>
  <c r="N16" i="54"/>
  <c r="N331" i="64"/>
  <c r="J19" i="54"/>
  <c r="F19" i="54"/>
  <c r="F334" i="64"/>
  <c r="F376" i="64" s="1"/>
  <c r="J333" i="64"/>
  <c r="N333" i="64"/>
  <c r="L19" i="54"/>
  <c r="L335" i="64"/>
  <c r="E25" i="54"/>
  <c r="L325" i="65"/>
  <c r="P286" i="65"/>
  <c r="F289" i="65"/>
  <c r="J289" i="65"/>
  <c r="N289" i="65"/>
  <c r="J32" i="54"/>
  <c r="J293" i="65"/>
  <c r="J36" i="54"/>
  <c r="J297" i="65"/>
  <c r="L337" i="65"/>
  <c r="H39" i="54"/>
  <c r="P39" i="54"/>
  <c r="F39" i="54"/>
  <c r="F301" i="65"/>
  <c r="J39" i="54"/>
  <c r="J301" i="65"/>
  <c r="N39" i="54"/>
  <c r="N301" i="65"/>
  <c r="P44" i="54"/>
  <c r="F44" i="54"/>
  <c r="F287" i="66"/>
  <c r="F325" i="66" s="1"/>
  <c r="J44" i="54"/>
  <c r="J287" i="66"/>
  <c r="J325" i="66" s="1"/>
  <c r="N44" i="54"/>
  <c r="N287" i="66"/>
  <c r="D44" i="54"/>
  <c r="D288" i="66"/>
  <c r="D326" i="66" s="1"/>
  <c r="L44" i="54"/>
  <c r="L288" i="66"/>
  <c r="J47" i="54"/>
  <c r="D47" i="54"/>
  <c r="D290" i="66"/>
  <c r="H47" i="54"/>
  <c r="H290" i="66"/>
  <c r="H328" i="66" s="1"/>
  <c r="L47" i="54"/>
  <c r="L290" i="66"/>
  <c r="P47" i="54"/>
  <c r="P290" i="66"/>
  <c r="P328" i="66" s="1"/>
  <c r="D292" i="66"/>
  <c r="H292" i="66"/>
  <c r="L292" i="66"/>
  <c r="P292" i="66"/>
  <c r="P330" i="66" s="1"/>
  <c r="D51" i="54"/>
  <c r="D294" i="66"/>
  <c r="H51" i="54"/>
  <c r="H294" i="66"/>
  <c r="L51" i="54"/>
  <c r="L294" i="66"/>
  <c r="P51" i="54"/>
  <c r="P294" i="66"/>
  <c r="F51" i="54"/>
  <c r="F295" i="66"/>
  <c r="N51" i="54"/>
  <c r="N295" i="66"/>
  <c r="D334" i="66"/>
  <c r="H334" i="66"/>
  <c r="L334" i="66"/>
  <c r="P334" i="66"/>
  <c r="D55" i="54"/>
  <c r="D298" i="66"/>
  <c r="H55" i="54"/>
  <c r="H298" i="66"/>
  <c r="H336" i="66" s="1"/>
  <c r="L55" i="54"/>
  <c r="L298" i="66"/>
  <c r="L336" i="66" s="1"/>
  <c r="P55" i="54"/>
  <c r="P298" i="66"/>
  <c r="F55" i="54"/>
  <c r="F299" i="66"/>
  <c r="N55" i="54"/>
  <c r="N299" i="66"/>
  <c r="N297" i="66" s="1"/>
  <c r="D58" i="54"/>
  <c r="L58" i="54"/>
  <c r="H377" i="66"/>
  <c r="H300" i="66"/>
  <c r="H63" i="54"/>
  <c r="H286" i="67"/>
  <c r="P286" i="67"/>
  <c r="F289" i="67"/>
  <c r="J289" i="67"/>
  <c r="N289" i="67"/>
  <c r="F292" i="67"/>
  <c r="J292" i="67"/>
  <c r="N292" i="67"/>
  <c r="D70" i="54"/>
  <c r="L70" i="54"/>
  <c r="D293" i="67"/>
  <c r="H293" i="67"/>
  <c r="L293" i="67"/>
  <c r="P293" i="67"/>
  <c r="P291" i="67" s="1"/>
  <c r="J333" i="67"/>
  <c r="P297" i="67"/>
  <c r="D77" i="54"/>
  <c r="D301" i="67"/>
  <c r="H77" i="54"/>
  <c r="H301" i="67"/>
  <c r="H339" i="67" s="1"/>
  <c r="L77" i="54"/>
  <c r="L301" i="67"/>
  <c r="P77" i="54"/>
  <c r="P301" i="67"/>
  <c r="P339" i="67" s="1"/>
  <c r="F77" i="54"/>
  <c r="F302" i="67"/>
  <c r="J77" i="54"/>
  <c r="J302" i="67"/>
  <c r="N77" i="54"/>
  <c r="N302" i="67"/>
  <c r="J82" i="54"/>
  <c r="D82" i="54"/>
  <c r="D355" i="68"/>
  <c r="H82" i="54"/>
  <c r="H355" i="68"/>
  <c r="L82" i="54"/>
  <c r="L355" i="68"/>
  <c r="L403" i="68" s="1"/>
  <c r="P82" i="54"/>
  <c r="P355" i="68"/>
  <c r="D357" i="68"/>
  <c r="H357" i="68"/>
  <c r="L357" i="68"/>
  <c r="P357" i="68"/>
  <c r="P361" i="68"/>
  <c r="H93" i="54"/>
  <c r="P93" i="54"/>
  <c r="F93" i="54"/>
  <c r="F93" i="58" s="1"/>
  <c r="F366" i="68"/>
  <c r="J93" i="54"/>
  <c r="J93" i="58" s="1"/>
  <c r="J366" i="68"/>
  <c r="N93" i="54"/>
  <c r="N366" i="68"/>
  <c r="P97" i="54"/>
  <c r="F97" i="54"/>
  <c r="F370" i="68"/>
  <c r="J97" i="54"/>
  <c r="J370" i="68"/>
  <c r="J369" i="68" s="1"/>
  <c r="N97" i="54"/>
  <c r="N370" i="68"/>
  <c r="D97" i="54"/>
  <c r="D371" i="68"/>
  <c r="D369" i="68" s="1"/>
  <c r="H97" i="54"/>
  <c r="H371" i="68"/>
  <c r="L97" i="54"/>
  <c r="L371" i="68"/>
  <c r="L369" i="68" s="1"/>
  <c r="D106" i="54"/>
  <c r="L106" i="54"/>
  <c r="D286" i="69"/>
  <c r="H286" i="69"/>
  <c r="L286" i="69"/>
  <c r="F289" i="69"/>
  <c r="J289" i="69"/>
  <c r="N289" i="69"/>
  <c r="H368" i="69"/>
  <c r="P368" i="69"/>
  <c r="H113" i="54"/>
  <c r="P113" i="54"/>
  <c r="F113" i="54"/>
  <c r="F294" i="69"/>
  <c r="J113" i="54"/>
  <c r="J294" i="69"/>
  <c r="N113" i="54"/>
  <c r="N294" i="69"/>
  <c r="H117" i="54"/>
  <c r="H297" i="69"/>
  <c r="P297" i="69"/>
  <c r="J120" i="54"/>
  <c r="F377" i="69"/>
  <c r="N377" i="69"/>
  <c r="J125" i="54"/>
  <c r="D125" i="54"/>
  <c r="D287" i="70"/>
  <c r="H125" i="54"/>
  <c r="H287" i="70"/>
  <c r="L125" i="54"/>
  <c r="L287" i="70"/>
  <c r="P125" i="54"/>
  <c r="P287" i="70"/>
  <c r="D289" i="70"/>
  <c r="H289" i="70"/>
  <c r="L289" i="70"/>
  <c r="P328" i="70"/>
  <c r="P289" i="70"/>
  <c r="H132" i="54"/>
  <c r="H293" i="70"/>
  <c r="H136" i="54"/>
  <c r="P136" i="54"/>
  <c r="F136" i="54"/>
  <c r="F298" i="70"/>
  <c r="J136" i="54"/>
  <c r="J298" i="70"/>
  <c r="N136" i="54"/>
  <c r="N298" i="70"/>
  <c r="H297" i="70"/>
  <c r="P297" i="70"/>
  <c r="J139" i="54"/>
  <c r="D139" i="54"/>
  <c r="D301" i="70"/>
  <c r="H139" i="54"/>
  <c r="H301" i="70"/>
  <c r="L139" i="54"/>
  <c r="L301" i="70"/>
  <c r="P139" i="54"/>
  <c r="P301" i="70"/>
  <c r="F276" i="71"/>
  <c r="J276" i="71"/>
  <c r="N276" i="71"/>
  <c r="F278" i="71"/>
  <c r="J278" i="71"/>
  <c r="N278" i="71"/>
  <c r="F353" i="71"/>
  <c r="J353" i="71"/>
  <c r="N353" i="71"/>
  <c r="J150" i="54"/>
  <c r="F355" i="71"/>
  <c r="J355" i="71"/>
  <c r="N355" i="71"/>
  <c r="J154" i="54"/>
  <c r="J286" i="71"/>
  <c r="H157" i="54"/>
  <c r="P157" i="54"/>
  <c r="F157" i="54"/>
  <c r="F290" i="71"/>
  <c r="J157" i="54"/>
  <c r="J290" i="71"/>
  <c r="N157" i="54"/>
  <c r="N290" i="71"/>
  <c r="H289" i="71"/>
  <c r="P289" i="71"/>
  <c r="H162" i="54"/>
  <c r="P162" i="54"/>
  <c r="F162" i="54"/>
  <c r="F277" i="72"/>
  <c r="J162" i="54"/>
  <c r="J277" i="72"/>
  <c r="J276" i="72" s="1"/>
  <c r="N162" i="54"/>
  <c r="N277" i="72"/>
  <c r="D278" i="72"/>
  <c r="H278" i="72"/>
  <c r="L278" i="72"/>
  <c r="P278" i="72"/>
  <c r="D353" i="72"/>
  <c r="H353" i="72"/>
  <c r="L353" i="72"/>
  <c r="P353" i="72"/>
  <c r="H168" i="54"/>
  <c r="P168" i="54"/>
  <c r="F168" i="54"/>
  <c r="F168" i="58" s="1"/>
  <c r="F283" i="72"/>
  <c r="J168" i="54"/>
  <c r="J283" i="72"/>
  <c r="N168" i="54"/>
  <c r="N168" i="58" s="1"/>
  <c r="N283" i="72"/>
  <c r="P172" i="54"/>
  <c r="F172" i="54"/>
  <c r="F287" i="72"/>
  <c r="J172" i="54"/>
  <c r="J287" i="72"/>
  <c r="N172" i="54"/>
  <c r="N287" i="72"/>
  <c r="D172" i="54"/>
  <c r="D288" i="72"/>
  <c r="H172" i="54"/>
  <c r="H288" i="72"/>
  <c r="H286" i="72" s="1"/>
  <c r="L172" i="54"/>
  <c r="L166" i="54" s="1"/>
  <c r="L288" i="72"/>
  <c r="J362" i="72"/>
  <c r="C19" i="55"/>
  <c r="C47" i="55"/>
  <c r="C77" i="55"/>
  <c r="C106" i="55"/>
  <c r="C132" i="55"/>
  <c r="C162" i="55"/>
  <c r="C361" i="64"/>
  <c r="C378" i="64"/>
  <c r="C330" i="65"/>
  <c r="C336" i="65"/>
  <c r="C316" i="65"/>
  <c r="C325" i="66"/>
  <c r="C337" i="66"/>
  <c r="C326" i="67"/>
  <c r="C319" i="67"/>
  <c r="C339" i="67"/>
  <c r="C406" i="68"/>
  <c r="C381" i="68"/>
  <c r="C412" i="68"/>
  <c r="C484" i="68"/>
  <c r="C418" i="68"/>
  <c r="C393" i="68"/>
  <c r="C387" i="69"/>
  <c r="C330" i="69"/>
  <c r="C336" i="69"/>
  <c r="C332" i="70"/>
  <c r="C312" i="70"/>
  <c r="C296" i="71"/>
  <c r="C321" i="71"/>
  <c r="C319" i="72"/>
  <c r="C300" i="72"/>
  <c r="C373" i="72"/>
  <c r="J4" i="55"/>
  <c r="D4" i="55"/>
  <c r="D340" i="64"/>
  <c r="H4" i="55"/>
  <c r="H340" i="64"/>
  <c r="P4" i="55"/>
  <c r="P340" i="64"/>
  <c r="F362" i="64"/>
  <c r="J362" i="64"/>
  <c r="N362" i="64"/>
  <c r="D7" i="55"/>
  <c r="F342" i="64"/>
  <c r="F364" i="64"/>
  <c r="J342" i="64"/>
  <c r="G345" i="64"/>
  <c r="K345" i="64"/>
  <c r="O345" i="64"/>
  <c r="I430" i="64"/>
  <c r="I367" i="64"/>
  <c r="M430" i="64"/>
  <c r="M367" i="64"/>
  <c r="Q430" i="64"/>
  <c r="Q367" i="64"/>
  <c r="K12" i="55"/>
  <c r="K12" i="59" s="1"/>
  <c r="E12" i="55"/>
  <c r="E348" i="64"/>
  <c r="I12" i="55"/>
  <c r="I348" i="64"/>
  <c r="M12" i="55"/>
  <c r="M348" i="64"/>
  <c r="Q12" i="55"/>
  <c r="Q348" i="64"/>
  <c r="G370" i="64"/>
  <c r="K370" i="64"/>
  <c r="K433" i="64"/>
  <c r="E371" i="64"/>
  <c r="I371" i="64"/>
  <c r="M371" i="64"/>
  <c r="Q371" i="64"/>
  <c r="K16" i="55"/>
  <c r="E16" i="55"/>
  <c r="E352" i="64"/>
  <c r="I16" i="55"/>
  <c r="I352" i="64"/>
  <c r="M16" i="55"/>
  <c r="M352" i="64"/>
  <c r="Q16" i="55"/>
  <c r="Q352" i="64"/>
  <c r="E19" i="55"/>
  <c r="L19" i="55"/>
  <c r="D354" i="64"/>
  <c r="D376" i="64"/>
  <c r="H354" i="64"/>
  <c r="L354" i="64"/>
  <c r="L376" i="64"/>
  <c r="P19" i="55"/>
  <c r="P355" i="64"/>
  <c r="F377" i="64"/>
  <c r="J19" i="55"/>
  <c r="J356" i="64"/>
  <c r="J354" i="64" s="1"/>
  <c r="N377" i="64"/>
  <c r="D378" i="64"/>
  <c r="H378" i="64"/>
  <c r="L378" i="64"/>
  <c r="P378" i="64"/>
  <c r="G25" i="55"/>
  <c r="O25" i="55"/>
  <c r="K325" i="65"/>
  <c r="O305" i="65"/>
  <c r="M28" i="55"/>
  <c r="D308" i="65"/>
  <c r="H308" i="65"/>
  <c r="L308" i="65"/>
  <c r="P308" i="65"/>
  <c r="I30" i="55"/>
  <c r="G330" i="65"/>
  <c r="K330" i="65"/>
  <c r="E32" i="55"/>
  <c r="Q32" i="55"/>
  <c r="G32" i="55"/>
  <c r="G313" i="65"/>
  <c r="K32" i="55"/>
  <c r="K313" i="65"/>
  <c r="O32" i="55"/>
  <c r="O313" i="65"/>
  <c r="E333" i="65"/>
  <c r="I333" i="65"/>
  <c r="M333" i="65"/>
  <c r="Q333" i="65"/>
  <c r="G334" i="65"/>
  <c r="K334" i="65"/>
  <c r="O334" i="65"/>
  <c r="H36" i="55"/>
  <c r="P36" i="55"/>
  <c r="F36" i="55"/>
  <c r="F317" i="65"/>
  <c r="J336" i="65"/>
  <c r="N36" i="55"/>
  <c r="N317" i="65"/>
  <c r="D337" i="65"/>
  <c r="H337" i="65"/>
  <c r="P337" i="65"/>
  <c r="J39" i="55"/>
  <c r="D319" i="65"/>
  <c r="D339" i="65"/>
  <c r="H39" i="55"/>
  <c r="H320" i="65"/>
  <c r="L319" i="65"/>
  <c r="L339" i="65"/>
  <c r="P39" i="55"/>
  <c r="P320" i="65"/>
  <c r="J340" i="65"/>
  <c r="N340" i="65"/>
  <c r="D44" i="55"/>
  <c r="J44" i="55"/>
  <c r="O44" i="55"/>
  <c r="J305" i="66"/>
  <c r="H326" i="66"/>
  <c r="P326" i="66"/>
  <c r="I47" i="55"/>
  <c r="Q47" i="55"/>
  <c r="G47" i="55"/>
  <c r="G309" i="66"/>
  <c r="K47" i="55"/>
  <c r="K309" i="66"/>
  <c r="O47" i="55"/>
  <c r="O309" i="66"/>
  <c r="G311" i="66"/>
  <c r="K311" i="66"/>
  <c r="O311" i="66"/>
  <c r="I51" i="55"/>
  <c r="D51" i="55"/>
  <c r="D313" i="66"/>
  <c r="H51" i="55"/>
  <c r="H313" i="66"/>
  <c r="L51" i="55"/>
  <c r="L313" i="66"/>
  <c r="P51" i="55"/>
  <c r="P313" i="66"/>
  <c r="J333" i="66"/>
  <c r="N312" i="66"/>
  <c r="L55" i="55"/>
  <c r="Q55" i="55"/>
  <c r="Q49" i="55" s="1"/>
  <c r="G55" i="55"/>
  <c r="G317" i="66"/>
  <c r="K55" i="55"/>
  <c r="K317" i="66"/>
  <c r="O55" i="55"/>
  <c r="O317" i="66"/>
  <c r="E337" i="66"/>
  <c r="N58" i="55"/>
  <c r="E58" i="55"/>
  <c r="E320" i="66"/>
  <c r="E319" i="66" s="1"/>
  <c r="I58" i="55"/>
  <c r="I320" i="66"/>
  <c r="M58" i="55"/>
  <c r="M320" i="66"/>
  <c r="M319" i="66" s="1"/>
  <c r="Q58" i="55"/>
  <c r="Q320" i="66"/>
  <c r="Q319" i="66" s="1"/>
  <c r="G340" i="66"/>
  <c r="K340" i="66"/>
  <c r="O340" i="66"/>
  <c r="J63" i="55"/>
  <c r="D63" i="55"/>
  <c r="D306" i="67"/>
  <c r="H63" i="55"/>
  <c r="H306" i="67"/>
  <c r="L305" i="67"/>
  <c r="L325" i="67"/>
  <c r="P63" i="55"/>
  <c r="P306" i="67"/>
  <c r="F326" i="67"/>
  <c r="J326" i="67"/>
  <c r="N326" i="67"/>
  <c r="D66" i="55"/>
  <c r="F328" i="67"/>
  <c r="F308" i="67"/>
  <c r="J308" i="67"/>
  <c r="J327" i="67" s="1"/>
  <c r="J328" i="67"/>
  <c r="N328" i="67"/>
  <c r="N308" i="67"/>
  <c r="J70" i="55"/>
  <c r="P70" i="55"/>
  <c r="F312" i="67"/>
  <c r="J312" i="67"/>
  <c r="N312" i="67"/>
  <c r="D333" i="67"/>
  <c r="H333" i="67"/>
  <c r="L333" i="67"/>
  <c r="P333" i="67"/>
  <c r="F334" i="67"/>
  <c r="J334" i="67"/>
  <c r="N334" i="67"/>
  <c r="E74" i="55"/>
  <c r="Q74" i="55"/>
  <c r="G74" i="55"/>
  <c r="G317" i="67"/>
  <c r="K74" i="55"/>
  <c r="K317" i="67"/>
  <c r="O74" i="55"/>
  <c r="O317" i="67"/>
  <c r="I337" i="67"/>
  <c r="Q337" i="67"/>
  <c r="L77" i="55"/>
  <c r="F77" i="55"/>
  <c r="F320" i="67"/>
  <c r="J77" i="55"/>
  <c r="J320" i="67"/>
  <c r="N77" i="55"/>
  <c r="N320" i="67"/>
  <c r="D340" i="67"/>
  <c r="H340" i="67"/>
  <c r="L340" i="67"/>
  <c r="P340" i="67"/>
  <c r="L82" i="55"/>
  <c r="D378" i="68"/>
  <c r="L378" i="68"/>
  <c r="F404" i="68"/>
  <c r="J404" i="68"/>
  <c r="E406" i="68"/>
  <c r="E381" i="68"/>
  <c r="I406" i="68"/>
  <c r="I381" i="68"/>
  <c r="G384" i="68"/>
  <c r="K384" i="68"/>
  <c r="O384" i="68"/>
  <c r="H89" i="55"/>
  <c r="P89" i="55"/>
  <c r="F89" i="55"/>
  <c r="F386" i="68"/>
  <c r="J385" i="68"/>
  <c r="N89" i="55"/>
  <c r="N386" i="68"/>
  <c r="P411" i="68"/>
  <c r="F412" i="68"/>
  <c r="J412" i="68"/>
  <c r="N412" i="68"/>
  <c r="N484" i="68"/>
  <c r="D93" i="55"/>
  <c r="D93" i="59" s="1"/>
  <c r="I93" i="55"/>
  <c r="Q93" i="55"/>
  <c r="G93" i="55"/>
  <c r="G93" i="59" s="1"/>
  <c r="G390" i="68"/>
  <c r="K93" i="55"/>
  <c r="K93" i="59" s="1"/>
  <c r="K390" i="68"/>
  <c r="O93" i="55"/>
  <c r="O390" i="68"/>
  <c r="E415" i="68"/>
  <c r="E487" i="68"/>
  <c r="I415" i="68"/>
  <c r="M415" i="68"/>
  <c r="M487" i="68"/>
  <c r="Q415" i="68"/>
  <c r="G416" i="68"/>
  <c r="K416" i="68"/>
  <c r="O416" i="68"/>
  <c r="I97" i="55"/>
  <c r="D97" i="55"/>
  <c r="D394" i="68"/>
  <c r="H394" i="68"/>
  <c r="L97" i="55"/>
  <c r="L394" i="68"/>
  <c r="P394" i="68"/>
  <c r="F395" i="68"/>
  <c r="J395" i="68"/>
  <c r="N395" i="68"/>
  <c r="G100" i="55"/>
  <c r="E100" i="55"/>
  <c r="E397" i="68"/>
  <c r="I100" i="55"/>
  <c r="I397" i="68"/>
  <c r="M100" i="55"/>
  <c r="M397" i="68"/>
  <c r="Q100" i="55"/>
  <c r="Q397" i="68"/>
  <c r="G422" i="68"/>
  <c r="G494" i="68"/>
  <c r="K422" i="68"/>
  <c r="K494" i="68"/>
  <c r="O422" i="68"/>
  <c r="O494" i="68"/>
  <c r="F106" i="55"/>
  <c r="F306" i="69"/>
  <c r="J306" i="69"/>
  <c r="N106" i="55"/>
  <c r="N306" i="69"/>
  <c r="D307" i="69"/>
  <c r="H307" i="69"/>
  <c r="L307" i="69"/>
  <c r="P307" i="69"/>
  <c r="D308" i="69"/>
  <c r="H109" i="55"/>
  <c r="H309" i="69"/>
  <c r="L308" i="69"/>
  <c r="P109" i="55"/>
  <c r="P309" i="69"/>
  <c r="F311" i="69"/>
  <c r="F112" i="59"/>
  <c r="J311" i="69"/>
  <c r="J112" i="59"/>
  <c r="N311" i="69"/>
  <c r="N112" i="59"/>
  <c r="D332" i="69"/>
  <c r="D389" i="69"/>
  <c r="H389" i="69"/>
  <c r="H332" i="69"/>
  <c r="L332" i="69"/>
  <c r="L389" i="69"/>
  <c r="P332" i="69"/>
  <c r="P389" i="69"/>
  <c r="F390" i="69"/>
  <c r="F333" i="69"/>
  <c r="J333" i="69"/>
  <c r="J390" i="69"/>
  <c r="N390" i="69"/>
  <c r="N333" i="69"/>
  <c r="D334" i="69"/>
  <c r="H334" i="69"/>
  <c r="L334" i="69"/>
  <c r="P334" i="69"/>
  <c r="P117" i="55"/>
  <c r="F117" i="55"/>
  <c r="F317" i="69"/>
  <c r="J117" i="55"/>
  <c r="J317" i="69"/>
  <c r="N117" i="55"/>
  <c r="N317" i="69"/>
  <c r="D318" i="69"/>
  <c r="H117" i="55"/>
  <c r="H318" i="69"/>
  <c r="L117" i="55"/>
  <c r="L111" i="55" s="1"/>
  <c r="L318" i="69"/>
  <c r="P318" i="69"/>
  <c r="D120" i="55"/>
  <c r="D320" i="69"/>
  <c r="D121" i="59"/>
  <c r="H120" i="55"/>
  <c r="H320" i="69"/>
  <c r="H121" i="59"/>
  <c r="L120" i="55"/>
  <c r="L320" i="69"/>
  <c r="L121" i="59"/>
  <c r="P120" i="55"/>
  <c r="P320" i="69"/>
  <c r="P121" i="59"/>
  <c r="F321" i="69"/>
  <c r="J120" i="55"/>
  <c r="J321" i="69"/>
  <c r="N120" i="55"/>
  <c r="N321" i="69"/>
  <c r="F125" i="55"/>
  <c r="N125" i="55"/>
  <c r="F306" i="70"/>
  <c r="J306" i="70"/>
  <c r="J305" i="70" s="1"/>
  <c r="N306" i="70"/>
  <c r="D307" i="70"/>
  <c r="H307" i="70"/>
  <c r="L307" i="70"/>
  <c r="P307" i="70"/>
  <c r="H128" i="55"/>
  <c r="P128" i="55"/>
  <c r="F128" i="55"/>
  <c r="F309" i="70"/>
  <c r="J128" i="55"/>
  <c r="J309" i="70"/>
  <c r="N128" i="55"/>
  <c r="N309" i="70"/>
  <c r="D311" i="70"/>
  <c r="H311" i="70"/>
  <c r="L311" i="70"/>
  <c r="P311" i="70"/>
  <c r="P132" i="55"/>
  <c r="F132" i="55"/>
  <c r="F313" i="70"/>
  <c r="J132" i="55"/>
  <c r="J313" i="70"/>
  <c r="N132" i="55"/>
  <c r="N313" i="70"/>
  <c r="D314" i="70"/>
  <c r="H132" i="55"/>
  <c r="H314" i="70"/>
  <c r="L132" i="55"/>
  <c r="L314" i="70"/>
  <c r="L312" i="70" s="1"/>
  <c r="P314" i="70"/>
  <c r="F315" i="70"/>
  <c r="J315" i="70"/>
  <c r="N315" i="70"/>
  <c r="P136" i="55"/>
  <c r="F136" i="55"/>
  <c r="F317" i="70"/>
  <c r="J136" i="55"/>
  <c r="J317" i="70"/>
  <c r="N136" i="55"/>
  <c r="N317" i="70"/>
  <c r="D136" i="55"/>
  <c r="D318" i="70"/>
  <c r="H318" i="70"/>
  <c r="L136" i="55"/>
  <c r="L318" i="70"/>
  <c r="P318" i="70"/>
  <c r="K139" i="55"/>
  <c r="F320" i="70"/>
  <c r="J320" i="70"/>
  <c r="N320" i="70"/>
  <c r="D340" i="70"/>
  <c r="H340" i="70"/>
  <c r="L340" i="70"/>
  <c r="P340" i="70"/>
  <c r="F295" i="71"/>
  <c r="J295" i="71"/>
  <c r="N295" i="71"/>
  <c r="F297" i="71"/>
  <c r="J297" i="71"/>
  <c r="N297" i="71"/>
  <c r="G317" i="71"/>
  <c r="G371" i="71"/>
  <c r="K371" i="71"/>
  <c r="K317" i="71"/>
  <c r="O371" i="71"/>
  <c r="O317" i="71"/>
  <c r="K150" i="55"/>
  <c r="G373" i="71"/>
  <c r="G319" i="71"/>
  <c r="K300" i="71"/>
  <c r="K319" i="71"/>
  <c r="K373" i="71"/>
  <c r="O319" i="71"/>
  <c r="O373" i="71"/>
  <c r="E374" i="71"/>
  <c r="E320" i="71"/>
  <c r="I374" i="71"/>
  <c r="I320" i="71"/>
  <c r="M374" i="71"/>
  <c r="M320" i="71"/>
  <c r="Q374" i="71"/>
  <c r="Q320" i="71"/>
  <c r="G321" i="71"/>
  <c r="K321" i="71"/>
  <c r="O321" i="71"/>
  <c r="K154" i="55"/>
  <c r="G323" i="71"/>
  <c r="K304" i="71"/>
  <c r="K323" i="71"/>
  <c r="O323" i="71"/>
  <c r="E324" i="71"/>
  <c r="I324" i="71"/>
  <c r="M324" i="71"/>
  <c r="Q324" i="71"/>
  <c r="M157" i="55"/>
  <c r="E380" i="71"/>
  <c r="E307" i="71"/>
  <c r="E326" i="71"/>
  <c r="I307" i="71"/>
  <c r="I326" i="71"/>
  <c r="I380" i="71"/>
  <c r="M326" i="71"/>
  <c r="M307" i="71"/>
  <c r="M380" i="71"/>
  <c r="Q380" i="71"/>
  <c r="Q307" i="71"/>
  <c r="Q326" i="71"/>
  <c r="K327" i="71"/>
  <c r="D294" i="72"/>
  <c r="D313" i="72"/>
  <c r="H294" i="72"/>
  <c r="H313" i="72"/>
  <c r="F164" i="55"/>
  <c r="F297" i="72"/>
  <c r="J164" i="55"/>
  <c r="J297" i="72"/>
  <c r="N164" i="55"/>
  <c r="N297" i="72"/>
  <c r="E371" i="72"/>
  <c r="E317" i="72"/>
  <c r="I371" i="72"/>
  <c r="I317" i="72"/>
  <c r="M371" i="72"/>
  <c r="M317" i="72"/>
  <c r="Q371" i="72"/>
  <c r="Q317" i="72"/>
  <c r="I168" i="55"/>
  <c r="Q168" i="55"/>
  <c r="G168" i="55"/>
  <c r="G168" i="59" s="1"/>
  <c r="G301" i="72"/>
  <c r="K168" i="55"/>
  <c r="K301" i="72"/>
  <c r="O168" i="55"/>
  <c r="O301" i="72"/>
  <c r="E374" i="72"/>
  <c r="E320" i="72"/>
  <c r="I374" i="72"/>
  <c r="I320" i="72"/>
  <c r="M374" i="72"/>
  <c r="M320" i="72"/>
  <c r="Q374" i="72"/>
  <c r="Q320" i="72"/>
  <c r="G321" i="72"/>
  <c r="K321" i="72"/>
  <c r="O321" i="72"/>
  <c r="F172" i="55"/>
  <c r="F305" i="72"/>
  <c r="J172" i="55"/>
  <c r="J305" i="72"/>
  <c r="N172" i="55"/>
  <c r="N305" i="72"/>
  <c r="D172" i="55"/>
  <c r="D306" i="72"/>
  <c r="H172" i="55"/>
  <c r="H306" i="72"/>
  <c r="L172" i="55"/>
  <c r="L306" i="72"/>
  <c r="P324" i="72"/>
  <c r="E175" i="55"/>
  <c r="E308" i="72"/>
  <c r="I175" i="55"/>
  <c r="I308" i="72"/>
  <c r="M175" i="55"/>
  <c r="M308" i="72"/>
  <c r="Q175" i="55"/>
  <c r="Q308" i="72"/>
  <c r="G175" i="55"/>
  <c r="G309" i="72"/>
  <c r="O175" i="55"/>
  <c r="O309" i="72"/>
  <c r="C12" i="57"/>
  <c r="C12" i="60" s="1"/>
  <c r="C154" i="57"/>
  <c r="C154" i="60" s="1"/>
  <c r="C175" i="57"/>
  <c r="C387" i="64"/>
  <c r="C346" i="65"/>
  <c r="C404" i="65"/>
  <c r="C349" i="66"/>
  <c r="C70" i="57"/>
  <c r="C351" i="67"/>
  <c r="C100" i="57"/>
  <c r="C446" i="68"/>
  <c r="C518" i="68" s="1"/>
  <c r="C102" i="60"/>
  <c r="C109" i="57"/>
  <c r="C347" i="69"/>
  <c r="C110" i="60"/>
  <c r="C359" i="69"/>
  <c r="C416" i="69" s="1"/>
  <c r="C122" i="60"/>
  <c r="C349" i="70"/>
  <c r="C412" i="70"/>
  <c r="C331" i="71"/>
  <c r="C145" i="60"/>
  <c r="C150" i="57"/>
  <c r="C338" i="71"/>
  <c r="C392" i="71" s="1"/>
  <c r="C157" i="57"/>
  <c r="C344" i="71"/>
  <c r="C158" i="60"/>
  <c r="C335" i="72"/>
  <c r="C172" i="57"/>
  <c r="C172" i="60" s="1"/>
  <c r="C341" i="72"/>
  <c r="E4" i="57"/>
  <c r="M4" i="57"/>
  <c r="E381" i="64"/>
  <c r="M381" i="64"/>
  <c r="G7" i="57"/>
  <c r="P7" i="57"/>
  <c r="F7" i="57"/>
  <c r="F385" i="64"/>
  <c r="F8" i="60"/>
  <c r="J7" i="57"/>
  <c r="J385" i="64"/>
  <c r="J8" i="60"/>
  <c r="N7" i="57"/>
  <c r="N385" i="64"/>
  <c r="N8" i="60"/>
  <c r="G387" i="64"/>
  <c r="O387" i="64"/>
  <c r="E388" i="64"/>
  <c r="M388" i="64"/>
  <c r="M451" i="64" s="1"/>
  <c r="I12" i="57"/>
  <c r="I12" i="60" s="1"/>
  <c r="K389" i="64"/>
  <c r="K452" i="64" s="1"/>
  <c r="K453" i="64"/>
  <c r="O453" i="64"/>
  <c r="O389" i="64"/>
  <c r="O452" i="64" s="1"/>
  <c r="G16" i="57"/>
  <c r="G16" i="60" s="1"/>
  <c r="O16" i="57"/>
  <c r="O16" i="60" s="1"/>
  <c r="F16" i="57"/>
  <c r="F394" i="64"/>
  <c r="J16" i="57"/>
  <c r="J16" i="60" s="1"/>
  <c r="J394" i="64"/>
  <c r="N16" i="57"/>
  <c r="N16" i="60" s="1"/>
  <c r="N394" i="64"/>
  <c r="E396" i="64"/>
  <c r="I19" i="57"/>
  <c r="I397" i="64"/>
  <c r="M19" i="57"/>
  <c r="M397" i="64"/>
  <c r="Q19" i="57"/>
  <c r="Q397" i="64"/>
  <c r="G28" i="57"/>
  <c r="F346" i="65"/>
  <c r="F404" i="65"/>
  <c r="J346" i="65"/>
  <c r="J404" i="65"/>
  <c r="N404" i="65"/>
  <c r="N346" i="65"/>
  <c r="F349" i="65"/>
  <c r="J349" i="65"/>
  <c r="N349" i="65"/>
  <c r="F412" i="65"/>
  <c r="J412" i="65"/>
  <c r="N412" i="65"/>
  <c r="O39" i="57"/>
  <c r="F39" i="57"/>
  <c r="F358" i="65"/>
  <c r="J39" i="57"/>
  <c r="J358" i="65"/>
  <c r="N39" i="57"/>
  <c r="N358" i="65"/>
  <c r="D359" i="65"/>
  <c r="D416" i="65" s="1"/>
  <c r="D41" i="60"/>
  <c r="H359" i="65"/>
  <c r="H416" i="65" s="1"/>
  <c r="H41" i="60"/>
  <c r="L359" i="65"/>
  <c r="L416" i="65" s="1"/>
  <c r="L41" i="60"/>
  <c r="P359" i="65"/>
  <c r="P416" i="65" s="1"/>
  <c r="P41" i="60"/>
  <c r="H44" i="57"/>
  <c r="G44" i="57"/>
  <c r="G344" i="66"/>
  <c r="K44" i="57"/>
  <c r="K344" i="66"/>
  <c r="O44" i="57"/>
  <c r="O344" i="66"/>
  <c r="I44" i="57"/>
  <c r="I345" i="66"/>
  <c r="M402" i="66"/>
  <c r="Q402" i="66"/>
  <c r="D47" i="57"/>
  <c r="D347" i="66"/>
  <c r="H47" i="57"/>
  <c r="H347" i="66"/>
  <c r="L47" i="57"/>
  <c r="L347" i="66"/>
  <c r="P47" i="57"/>
  <c r="P347" i="66"/>
  <c r="F349" i="66"/>
  <c r="J349" i="66"/>
  <c r="N349" i="66"/>
  <c r="D51" i="57"/>
  <c r="D351" i="66"/>
  <c r="H51" i="57"/>
  <c r="H351" i="66"/>
  <c r="L51" i="57"/>
  <c r="L351" i="66"/>
  <c r="P51" i="57"/>
  <c r="P351" i="66"/>
  <c r="J352" i="66"/>
  <c r="J409" i="66" s="1"/>
  <c r="J53" i="60"/>
  <c r="N352" i="66"/>
  <c r="N409" i="66" s="1"/>
  <c r="N53" i="60"/>
  <c r="D353" i="66"/>
  <c r="D410" i="66" s="1"/>
  <c r="D54" i="60"/>
  <c r="H353" i="66"/>
  <c r="H410" i="66" s="1"/>
  <c r="H54" i="60"/>
  <c r="L353" i="66"/>
  <c r="L410" i="66" s="1"/>
  <c r="L54" i="60"/>
  <c r="P353" i="66"/>
  <c r="P410" i="66" s="1"/>
  <c r="P54" i="60"/>
  <c r="F355" i="66"/>
  <c r="F412" i="66" s="1"/>
  <c r="F56" i="60"/>
  <c r="J355" i="66"/>
  <c r="J56" i="60"/>
  <c r="N355" i="66"/>
  <c r="N56" i="60"/>
  <c r="D356" i="66"/>
  <c r="D413" i="66" s="1"/>
  <c r="D57" i="60"/>
  <c r="H356" i="66"/>
  <c r="H413" i="66" s="1"/>
  <c r="H57" i="60"/>
  <c r="L356" i="66"/>
  <c r="L57" i="60"/>
  <c r="P356" i="66"/>
  <c r="P413" i="66" s="1"/>
  <c r="P57" i="60"/>
  <c r="G58" i="57"/>
  <c r="G358" i="66"/>
  <c r="K358" i="66"/>
  <c r="K58" i="60"/>
  <c r="O58" i="57"/>
  <c r="O358" i="66"/>
  <c r="I58" i="57"/>
  <c r="I359" i="66"/>
  <c r="I416" i="66" s="1"/>
  <c r="F347" i="67"/>
  <c r="F67" i="60"/>
  <c r="J347" i="67"/>
  <c r="J67" i="60"/>
  <c r="N347" i="67"/>
  <c r="N67" i="60"/>
  <c r="E349" i="67"/>
  <c r="I349" i="67"/>
  <c r="M349" i="67"/>
  <c r="Q349" i="67"/>
  <c r="Q70" i="57"/>
  <c r="G70" i="57"/>
  <c r="G351" i="67"/>
  <c r="K70" i="57"/>
  <c r="K351" i="67"/>
  <c r="O70" i="57"/>
  <c r="O351" i="67"/>
  <c r="E70" i="57"/>
  <c r="E352" i="67"/>
  <c r="E409" i="67" s="1"/>
  <c r="E72" i="60"/>
  <c r="I70" i="57"/>
  <c r="I352" i="67"/>
  <c r="I409" i="67" s="1"/>
  <c r="I72" i="60"/>
  <c r="M70" i="57"/>
  <c r="M352" i="67"/>
  <c r="M72" i="60"/>
  <c r="Q352" i="67"/>
  <c r="Q409" i="67" s="1"/>
  <c r="Q72" i="60"/>
  <c r="G353" i="67"/>
  <c r="G410" i="67" s="1"/>
  <c r="G73" i="60"/>
  <c r="K353" i="67"/>
  <c r="K410" i="67" s="1"/>
  <c r="K73" i="60"/>
  <c r="O353" i="67"/>
  <c r="O410" i="67" s="1"/>
  <c r="O73" i="60"/>
  <c r="D74" i="57"/>
  <c r="D74" i="60" s="1"/>
  <c r="D355" i="67"/>
  <c r="D75" i="60"/>
  <c r="H74" i="57"/>
  <c r="H74" i="60" s="1"/>
  <c r="H355" i="67"/>
  <c r="H75" i="60"/>
  <c r="L74" i="57"/>
  <c r="L74" i="60" s="1"/>
  <c r="L355" i="67"/>
  <c r="L75" i="60"/>
  <c r="P74" i="57"/>
  <c r="P74" i="60" s="1"/>
  <c r="P355" i="67"/>
  <c r="P75" i="60"/>
  <c r="F356" i="67"/>
  <c r="F413" i="67" s="1"/>
  <c r="F76" i="60"/>
  <c r="J356" i="67"/>
  <c r="J413" i="67" s="1"/>
  <c r="J76" i="60"/>
  <c r="N356" i="67"/>
  <c r="N413" i="67" s="1"/>
  <c r="N76" i="60"/>
  <c r="Q77" i="57"/>
  <c r="G77" i="57"/>
  <c r="G358" i="67"/>
  <c r="K77" i="57"/>
  <c r="K358" i="67"/>
  <c r="O77" i="57"/>
  <c r="O358" i="67"/>
  <c r="I77" i="57"/>
  <c r="I359" i="67"/>
  <c r="I416" i="67" s="1"/>
  <c r="M77" i="57"/>
  <c r="M359" i="67"/>
  <c r="M416" i="67" s="1"/>
  <c r="F82" i="57"/>
  <c r="F427" i="68"/>
  <c r="J82" i="57"/>
  <c r="J427" i="68"/>
  <c r="N82" i="57"/>
  <c r="N427" i="68"/>
  <c r="G85" i="57"/>
  <c r="G430" i="68"/>
  <c r="K85" i="57"/>
  <c r="K430" i="68"/>
  <c r="O85" i="57"/>
  <c r="O430" i="68"/>
  <c r="F432" i="68"/>
  <c r="J432" i="68"/>
  <c r="N432" i="68"/>
  <c r="M89" i="57"/>
  <c r="E434" i="68"/>
  <c r="I434" i="68"/>
  <c r="M434" i="68"/>
  <c r="Q434" i="68"/>
  <c r="G435" i="68"/>
  <c r="G507" i="68" s="1"/>
  <c r="G91" i="60"/>
  <c r="K435" i="68"/>
  <c r="K91" i="60"/>
  <c r="O435" i="68"/>
  <c r="O507" i="68" s="1"/>
  <c r="O91" i="60"/>
  <c r="E436" i="68"/>
  <c r="E508" i="68" s="1"/>
  <c r="E92" i="60"/>
  <c r="I436" i="68"/>
  <c r="M436" i="68"/>
  <c r="M508" i="68" s="1"/>
  <c r="M92" i="60"/>
  <c r="Q436" i="68"/>
  <c r="M93" i="57"/>
  <c r="M93" i="60" s="1"/>
  <c r="E438" i="68"/>
  <c r="E94" i="60"/>
  <c r="I438" i="68"/>
  <c r="M438" i="68"/>
  <c r="M94" i="60"/>
  <c r="Q438" i="68"/>
  <c r="G439" i="68"/>
  <c r="G511" i="68" s="1"/>
  <c r="G95" i="60"/>
  <c r="K439" i="68"/>
  <c r="K95" i="60"/>
  <c r="O439" i="68"/>
  <c r="O511" i="68" s="1"/>
  <c r="O95" i="60"/>
  <c r="E440" i="68"/>
  <c r="E512" i="68" s="1"/>
  <c r="E96" i="60"/>
  <c r="I440" i="68"/>
  <c r="I512" i="68" s="1"/>
  <c r="I96" i="60"/>
  <c r="M440" i="68"/>
  <c r="M512" i="68" s="1"/>
  <c r="M96" i="60"/>
  <c r="Q440" i="68"/>
  <c r="Q512" i="68" s="1"/>
  <c r="Q96" i="60"/>
  <c r="G97" i="57"/>
  <c r="G97" i="60" s="1"/>
  <c r="G442" i="68"/>
  <c r="K97" i="57"/>
  <c r="K97" i="60" s="1"/>
  <c r="K442" i="68"/>
  <c r="O97" i="57"/>
  <c r="O97" i="60" s="1"/>
  <c r="O442" i="68"/>
  <c r="E97" i="57"/>
  <c r="E97" i="60" s="1"/>
  <c r="E443" i="68"/>
  <c r="E515" i="68" s="1"/>
  <c r="I97" i="57"/>
  <c r="I97" i="60" s="1"/>
  <c r="I443" i="68"/>
  <c r="I515" i="68" s="1"/>
  <c r="M97" i="57"/>
  <c r="M97" i="60" s="1"/>
  <c r="M443" i="68"/>
  <c r="M515" i="68" s="1"/>
  <c r="F100" i="57"/>
  <c r="F445" i="68"/>
  <c r="F100" i="60"/>
  <c r="F101" i="60"/>
  <c r="J100" i="57"/>
  <c r="J445" i="68"/>
  <c r="J100" i="60"/>
  <c r="J101" i="60"/>
  <c r="N100" i="57"/>
  <c r="N445" i="68"/>
  <c r="N100" i="60"/>
  <c r="N101" i="60"/>
  <c r="D446" i="68"/>
  <c r="D518" i="68" s="1"/>
  <c r="D102" i="60"/>
  <c r="H446" i="68"/>
  <c r="H518" i="68" s="1"/>
  <c r="H102" i="60"/>
  <c r="L446" i="68"/>
  <c r="L518" i="68" s="1"/>
  <c r="L102" i="60"/>
  <c r="P446" i="68"/>
  <c r="P518" i="68" s="1"/>
  <c r="P102" i="60"/>
  <c r="F447" i="68"/>
  <c r="F519" i="68" s="1"/>
  <c r="F103" i="60"/>
  <c r="J447" i="68"/>
  <c r="J519" i="68" s="1"/>
  <c r="J103" i="60"/>
  <c r="N447" i="68"/>
  <c r="N519" i="68" s="1"/>
  <c r="N103" i="60"/>
  <c r="D106" i="57"/>
  <c r="D344" i="69"/>
  <c r="D107" i="60"/>
  <c r="H106" i="57"/>
  <c r="H344" i="69"/>
  <c r="H107" i="60"/>
  <c r="L106" i="57"/>
  <c r="L344" i="69"/>
  <c r="L107" i="60"/>
  <c r="P106" i="57"/>
  <c r="P344" i="69"/>
  <c r="P107" i="60"/>
  <c r="F345" i="69"/>
  <c r="F402" i="69" s="1"/>
  <c r="F108" i="60"/>
  <c r="J345" i="69"/>
  <c r="J402" i="69" s="1"/>
  <c r="J108" i="60"/>
  <c r="N345" i="69"/>
  <c r="N402" i="69" s="1"/>
  <c r="N108" i="60"/>
  <c r="I109" i="57"/>
  <c r="Q109" i="57"/>
  <c r="G347" i="69"/>
  <c r="G110" i="60"/>
  <c r="K347" i="69"/>
  <c r="K110" i="60"/>
  <c r="O109" i="57"/>
  <c r="O347" i="69"/>
  <c r="O110" i="60"/>
  <c r="F349" i="69"/>
  <c r="F112" i="60"/>
  <c r="J349" i="69"/>
  <c r="J112" i="60"/>
  <c r="N349" i="69"/>
  <c r="N112" i="60"/>
  <c r="E113" i="57"/>
  <c r="E113" i="60" s="1"/>
  <c r="O113" i="57"/>
  <c r="G351" i="69"/>
  <c r="G408" i="69" s="1"/>
  <c r="G114" i="60"/>
  <c r="K351" i="69"/>
  <c r="K114" i="60"/>
  <c r="O351" i="69"/>
  <c r="O114" i="60"/>
  <c r="E352" i="69"/>
  <c r="E409" i="69" s="1"/>
  <c r="E115" i="60"/>
  <c r="I352" i="69"/>
  <c r="I409" i="69" s="1"/>
  <c r="I115" i="60"/>
  <c r="M352" i="69"/>
  <c r="M409" i="69" s="1"/>
  <c r="M115" i="60"/>
  <c r="Q352" i="69"/>
  <c r="Q409" i="69" s="1"/>
  <c r="Q115" i="60"/>
  <c r="G353" i="69"/>
  <c r="G410" i="69" s="1"/>
  <c r="G116" i="60"/>
  <c r="K353" i="69"/>
  <c r="K410" i="69" s="1"/>
  <c r="K116" i="60"/>
  <c r="O353" i="69"/>
  <c r="O410" i="69" s="1"/>
  <c r="O116" i="60"/>
  <c r="D355" i="69"/>
  <c r="D118" i="60"/>
  <c r="H355" i="69"/>
  <c r="H118" i="60"/>
  <c r="L355" i="69"/>
  <c r="L118" i="60"/>
  <c r="P355" i="69"/>
  <c r="P118" i="60"/>
  <c r="F356" i="69"/>
  <c r="F413" i="69" s="1"/>
  <c r="F119" i="60"/>
  <c r="J356" i="69"/>
  <c r="J413" i="69" s="1"/>
  <c r="J119" i="60"/>
  <c r="N356" i="69"/>
  <c r="N413" i="69" s="1"/>
  <c r="N119" i="60"/>
  <c r="F358" i="69"/>
  <c r="F121" i="60"/>
  <c r="F120" i="60"/>
  <c r="J358" i="69"/>
  <c r="J121" i="60"/>
  <c r="J120" i="60"/>
  <c r="N358" i="69"/>
  <c r="N121" i="60"/>
  <c r="N120" i="60"/>
  <c r="D359" i="69"/>
  <c r="D416" i="69" s="1"/>
  <c r="D122" i="60"/>
  <c r="H120" i="57"/>
  <c r="H359" i="69"/>
  <c r="H416" i="69" s="1"/>
  <c r="H122" i="60"/>
  <c r="L359" i="69"/>
  <c r="L416" i="69" s="1"/>
  <c r="L122" i="60"/>
  <c r="P359" i="69"/>
  <c r="P416" i="69" s="1"/>
  <c r="P122" i="60"/>
  <c r="D344" i="70"/>
  <c r="D126" i="60"/>
  <c r="H344" i="70"/>
  <c r="H126" i="60"/>
  <c r="L344" i="70"/>
  <c r="L126" i="60"/>
  <c r="P125" i="57"/>
  <c r="P344" i="70"/>
  <c r="P126" i="60"/>
  <c r="F345" i="70"/>
  <c r="F402" i="70" s="1"/>
  <c r="F127" i="60"/>
  <c r="J125" i="57"/>
  <c r="J345" i="70"/>
  <c r="J402" i="70" s="1"/>
  <c r="J127" i="60"/>
  <c r="N345" i="70"/>
  <c r="N402" i="70" s="1"/>
  <c r="N127" i="60"/>
  <c r="F347" i="70"/>
  <c r="F129" i="60"/>
  <c r="J347" i="70"/>
  <c r="J129" i="60"/>
  <c r="N347" i="70"/>
  <c r="N129" i="60"/>
  <c r="E349" i="70"/>
  <c r="I349" i="70"/>
  <c r="M349" i="70"/>
  <c r="Q349" i="70"/>
  <c r="F351" i="70"/>
  <c r="F133" i="60"/>
  <c r="J351" i="70"/>
  <c r="J133" i="60"/>
  <c r="N351" i="70"/>
  <c r="N133" i="60"/>
  <c r="D352" i="70"/>
  <c r="D409" i="70" s="1"/>
  <c r="D134" i="60"/>
  <c r="H352" i="70"/>
  <c r="H409" i="70" s="1"/>
  <c r="H134" i="60"/>
  <c r="L132" i="57"/>
  <c r="L352" i="70"/>
  <c r="L409" i="70" s="1"/>
  <c r="L134" i="60"/>
  <c r="P352" i="70"/>
  <c r="P409" i="70" s="1"/>
  <c r="P134" i="60"/>
  <c r="F353" i="70"/>
  <c r="F410" i="70" s="1"/>
  <c r="F135" i="60"/>
  <c r="J353" i="70"/>
  <c r="J410" i="70" s="1"/>
  <c r="J135" i="60"/>
  <c r="N353" i="70"/>
  <c r="N410" i="70" s="1"/>
  <c r="N135" i="60"/>
  <c r="G355" i="70"/>
  <c r="G137" i="60"/>
  <c r="K355" i="70"/>
  <c r="K137" i="60"/>
  <c r="O355" i="70"/>
  <c r="O137" i="60"/>
  <c r="E356" i="70"/>
  <c r="E413" i="70" s="1"/>
  <c r="E138" i="60"/>
  <c r="I356" i="70"/>
  <c r="I413" i="70" s="1"/>
  <c r="I138" i="60"/>
  <c r="M356" i="70"/>
  <c r="M413" i="70" s="1"/>
  <c r="M138" i="60"/>
  <c r="Q356" i="70"/>
  <c r="Q413" i="70" s="1"/>
  <c r="Q138" i="60"/>
  <c r="M139" i="57"/>
  <c r="E358" i="70"/>
  <c r="I358" i="70"/>
  <c r="I140" i="60"/>
  <c r="M358" i="70"/>
  <c r="M140" i="60"/>
  <c r="Q358" i="70"/>
  <c r="G359" i="70"/>
  <c r="G416" i="70" s="1"/>
  <c r="G141" i="60"/>
  <c r="K359" i="70"/>
  <c r="K416" i="70" s="1"/>
  <c r="K141" i="60"/>
  <c r="O359" i="70"/>
  <c r="O416" i="70" s="1"/>
  <c r="O141" i="60"/>
  <c r="G144" i="57"/>
  <c r="G331" i="71"/>
  <c r="K144" i="57"/>
  <c r="K331" i="71"/>
  <c r="O144" i="57"/>
  <c r="O331" i="71"/>
  <c r="G146" i="57"/>
  <c r="G333" i="71"/>
  <c r="K146" i="57"/>
  <c r="K333" i="71"/>
  <c r="O146" i="57"/>
  <c r="O333" i="71"/>
  <c r="D335" i="71"/>
  <c r="D149" i="60"/>
  <c r="H335" i="71"/>
  <c r="H149" i="60"/>
  <c r="L335" i="71"/>
  <c r="L149" i="60"/>
  <c r="P335" i="71"/>
  <c r="P148" i="60"/>
  <c r="P149" i="60"/>
  <c r="D337" i="71"/>
  <c r="D151" i="60"/>
  <c r="H337" i="71"/>
  <c r="H151" i="60"/>
  <c r="L337" i="71"/>
  <c r="L151" i="60"/>
  <c r="P337" i="71"/>
  <c r="P151" i="60"/>
  <c r="F338" i="71"/>
  <c r="F392" i="71" s="1"/>
  <c r="F152" i="60"/>
  <c r="J338" i="71"/>
  <c r="J392" i="71" s="1"/>
  <c r="J152" i="60"/>
  <c r="N338" i="71"/>
  <c r="N392" i="71" s="1"/>
  <c r="N152" i="60"/>
  <c r="D339" i="71"/>
  <c r="D393" i="71" s="1"/>
  <c r="D153" i="60"/>
  <c r="H339" i="71"/>
  <c r="H393" i="71" s="1"/>
  <c r="H153" i="60"/>
  <c r="L339" i="71"/>
  <c r="L393" i="71" s="1"/>
  <c r="L153" i="60"/>
  <c r="P339" i="71"/>
  <c r="P393" i="71" s="1"/>
  <c r="P153" i="60"/>
  <c r="E341" i="71"/>
  <c r="E155" i="60"/>
  <c r="I341" i="71"/>
  <c r="I155" i="60"/>
  <c r="M341" i="71"/>
  <c r="M155" i="60"/>
  <c r="Q341" i="71"/>
  <c r="Q155" i="60"/>
  <c r="G342" i="71"/>
  <c r="G396" i="71" s="1"/>
  <c r="G156" i="60"/>
  <c r="K342" i="71"/>
  <c r="K396" i="71" s="1"/>
  <c r="K156" i="60"/>
  <c r="O342" i="71"/>
  <c r="O396" i="71" s="1"/>
  <c r="O156" i="60"/>
  <c r="D344" i="71"/>
  <c r="D158" i="60"/>
  <c r="D157" i="60"/>
  <c r="H344" i="71"/>
  <c r="H158" i="60"/>
  <c r="H157" i="60"/>
  <c r="L344" i="71"/>
  <c r="L158" i="60"/>
  <c r="L157" i="60"/>
  <c r="P344" i="71"/>
  <c r="P158" i="60"/>
  <c r="P157" i="60"/>
  <c r="F345" i="71"/>
  <c r="F399" i="71" s="1"/>
  <c r="F159" i="60"/>
  <c r="J345" i="71"/>
  <c r="J399" i="71" s="1"/>
  <c r="J159" i="60"/>
  <c r="N345" i="71"/>
  <c r="N399" i="71" s="1"/>
  <c r="N159" i="60"/>
  <c r="E162" i="57"/>
  <c r="E331" i="72"/>
  <c r="I162" i="57"/>
  <c r="I331" i="72"/>
  <c r="M162" i="57"/>
  <c r="M331" i="72"/>
  <c r="Q162" i="57"/>
  <c r="Q331" i="72"/>
  <c r="E164" i="57"/>
  <c r="E333" i="72"/>
  <c r="I164" i="57"/>
  <c r="I333" i="72"/>
  <c r="M164" i="57"/>
  <c r="M333" i="72"/>
  <c r="Q164" i="57"/>
  <c r="Q333" i="72"/>
  <c r="D335" i="72"/>
  <c r="D167" i="60"/>
  <c r="H335" i="72"/>
  <c r="H167" i="60"/>
  <c r="L335" i="72"/>
  <c r="L167" i="60"/>
  <c r="P335" i="72"/>
  <c r="P167" i="60"/>
  <c r="E168" i="57"/>
  <c r="E337" i="72"/>
  <c r="E391" i="72" s="1"/>
  <c r="I168" i="57"/>
  <c r="I337" i="72"/>
  <c r="M168" i="57"/>
  <c r="M166" i="60" s="1"/>
  <c r="M337" i="72"/>
  <c r="Q168" i="57"/>
  <c r="Q337" i="72"/>
  <c r="F341" i="72"/>
  <c r="F173" i="60"/>
  <c r="J341" i="72"/>
  <c r="J173" i="60"/>
  <c r="N341" i="72"/>
  <c r="N173" i="60"/>
  <c r="D342" i="72"/>
  <c r="D396" i="72" s="1"/>
  <c r="D174" i="60"/>
  <c r="H342" i="72"/>
  <c r="H174" i="60"/>
  <c r="L172" i="57"/>
  <c r="L172" i="60" s="1"/>
  <c r="L342" i="72"/>
  <c r="L396" i="72" s="1"/>
  <c r="L174" i="60"/>
  <c r="P342" i="72"/>
  <c r="P396" i="72" s="1"/>
  <c r="P174" i="60"/>
  <c r="F344" i="72"/>
  <c r="F176" i="60"/>
  <c r="F175" i="60"/>
  <c r="J344" i="72"/>
  <c r="J176" i="60"/>
  <c r="J175" i="60"/>
  <c r="N344" i="72"/>
  <c r="N176" i="60"/>
  <c r="N175" i="60"/>
  <c r="D345" i="72"/>
  <c r="D399" i="72" s="1"/>
  <c r="D177" i="60"/>
  <c r="H345" i="72"/>
  <c r="H399" i="72" s="1"/>
  <c r="H177" i="60"/>
  <c r="L345" i="72"/>
  <c r="L399" i="72" s="1"/>
  <c r="L177" i="60"/>
  <c r="P345" i="72"/>
  <c r="P399" i="72" s="1"/>
  <c r="P177" i="60"/>
  <c r="C14" i="58"/>
  <c r="C149" i="58"/>
  <c r="C158" i="58"/>
  <c r="E13" i="58"/>
  <c r="I13" i="58"/>
  <c r="M13" i="58"/>
  <c r="Q13" i="58"/>
  <c r="K14" i="58"/>
  <c r="O14" i="58"/>
  <c r="I21" i="58"/>
  <c r="Q21" i="58"/>
  <c r="E95" i="58"/>
  <c r="M95" i="58"/>
  <c r="E112" i="58"/>
  <c r="I112" i="58"/>
  <c r="M112" i="58"/>
  <c r="Q112" i="58"/>
  <c r="G121" i="58"/>
  <c r="K121" i="58"/>
  <c r="O121" i="58"/>
  <c r="E170" i="58"/>
  <c r="I170" i="58"/>
  <c r="M170" i="58"/>
  <c r="Q170" i="58"/>
  <c r="C95" i="59"/>
  <c r="C115" i="59"/>
  <c r="C151" i="59"/>
  <c r="I11" i="59"/>
  <c r="M11" i="59"/>
  <c r="Q11" i="59"/>
  <c r="E13" i="59"/>
  <c r="I13" i="59"/>
  <c r="M13" i="59"/>
  <c r="Q13" i="59"/>
  <c r="K14" i="59"/>
  <c r="O14" i="59"/>
  <c r="K59" i="59"/>
  <c r="O92" i="59"/>
  <c r="G94" i="59"/>
  <c r="K94" i="59"/>
  <c r="E95" i="59"/>
  <c r="M95" i="59"/>
  <c r="G102" i="59"/>
  <c r="M102" i="59"/>
  <c r="D114" i="59"/>
  <c r="I114" i="59"/>
  <c r="F115" i="59"/>
  <c r="K115" i="59"/>
  <c r="G140" i="59"/>
  <c r="G149" i="59"/>
  <c r="Q149" i="59"/>
  <c r="K151" i="59"/>
  <c r="M152" i="59"/>
  <c r="I158" i="59"/>
  <c r="K167" i="59"/>
  <c r="Q167" i="59"/>
  <c r="E169" i="59"/>
  <c r="O169" i="59"/>
  <c r="G170" i="59"/>
  <c r="Q170" i="59"/>
  <c r="M176" i="59"/>
  <c r="C15" i="60"/>
  <c r="C29" i="60"/>
  <c r="C35" i="60"/>
  <c r="C149" i="60"/>
  <c r="C155" i="60"/>
  <c r="C163" i="60"/>
  <c r="C169" i="60"/>
  <c r="C175" i="60"/>
  <c r="E6" i="60"/>
  <c r="K6" i="60"/>
  <c r="P6" i="60"/>
  <c r="G8" i="60"/>
  <c r="L8" i="60"/>
  <c r="M11" i="60"/>
  <c r="K13" i="60"/>
  <c r="M14" i="60"/>
  <c r="E15" i="60"/>
  <c r="O15" i="60"/>
  <c r="N17" i="60"/>
  <c r="E18" i="60"/>
  <c r="P18" i="60"/>
  <c r="Q21" i="60"/>
  <c r="M22" i="60"/>
  <c r="H27" i="60"/>
  <c r="J29" i="60"/>
  <c r="D34" i="60"/>
  <c r="I34" i="60"/>
  <c r="F35" i="60"/>
  <c r="K35" i="60"/>
  <c r="J37" i="60"/>
  <c r="O37" i="60"/>
  <c r="L38" i="60"/>
  <c r="Q38" i="60"/>
  <c r="M41" i="60"/>
  <c r="M46" i="60"/>
  <c r="D48" i="60"/>
  <c r="Q54" i="60"/>
  <c r="K59" i="60"/>
  <c r="M60" i="60"/>
  <c r="E65" i="60"/>
  <c r="E73" i="60"/>
  <c r="I75" i="60"/>
  <c r="K76" i="60"/>
  <c r="Q79" i="60"/>
  <c r="L84" i="60"/>
  <c r="M91" i="60"/>
  <c r="O92" i="60"/>
  <c r="G96" i="60"/>
  <c r="K98" i="60"/>
  <c r="M99" i="60"/>
  <c r="Q110" i="60"/>
  <c r="K115" i="60"/>
  <c r="M116" i="60"/>
  <c r="I122" i="60"/>
  <c r="I131" i="60"/>
  <c r="G138" i="60"/>
  <c r="I139" i="60"/>
  <c r="M141" i="60"/>
  <c r="G147" i="60"/>
  <c r="I156" i="60"/>
  <c r="O159" i="60"/>
  <c r="E163" i="60"/>
  <c r="I165" i="60"/>
  <c r="Q169" i="60"/>
  <c r="E171" i="60"/>
  <c r="Q177" i="60"/>
  <c r="C321" i="64"/>
  <c r="C289" i="66"/>
  <c r="C377" i="69"/>
  <c r="C278" i="72"/>
  <c r="G4" i="54"/>
  <c r="G319" i="64"/>
  <c r="K4" i="54"/>
  <c r="K319" i="64"/>
  <c r="O4" i="54"/>
  <c r="O319" i="64"/>
  <c r="D7" i="54"/>
  <c r="D322" i="64"/>
  <c r="D364" i="64" s="1"/>
  <c r="H7" i="54"/>
  <c r="H322" i="64"/>
  <c r="L321" i="64"/>
  <c r="P321" i="64"/>
  <c r="E411" i="64"/>
  <c r="I411" i="64"/>
  <c r="M411" i="64"/>
  <c r="Q326" i="64"/>
  <c r="Q410" i="64" s="1"/>
  <c r="Q411" i="64"/>
  <c r="G16" i="54"/>
  <c r="G331" i="64"/>
  <c r="G373" i="64" s="1"/>
  <c r="K16" i="54"/>
  <c r="K331" i="64"/>
  <c r="K373" i="64" s="1"/>
  <c r="O16" i="54"/>
  <c r="O331" i="64"/>
  <c r="O373" i="64" s="1"/>
  <c r="E16" i="54"/>
  <c r="E332" i="64"/>
  <c r="I16" i="54"/>
  <c r="I332" i="64"/>
  <c r="I374" i="64" s="1"/>
  <c r="M16" i="54"/>
  <c r="M9" i="54" s="1"/>
  <c r="M332" i="64"/>
  <c r="Q374" i="64"/>
  <c r="G289" i="65"/>
  <c r="K289" i="65"/>
  <c r="O289" i="65"/>
  <c r="O330" i="65"/>
  <c r="G297" i="65"/>
  <c r="O297" i="65"/>
  <c r="G39" i="54"/>
  <c r="G301" i="65"/>
  <c r="K39" i="54"/>
  <c r="K301" i="65"/>
  <c r="O39" i="54"/>
  <c r="O301" i="65"/>
  <c r="G44" i="54"/>
  <c r="G287" i="66"/>
  <c r="K44" i="54"/>
  <c r="K287" i="66"/>
  <c r="O44" i="54"/>
  <c r="O287" i="66"/>
  <c r="E44" i="54"/>
  <c r="E288" i="66"/>
  <c r="M44" i="54"/>
  <c r="M288" i="66"/>
  <c r="M326" i="66" s="1"/>
  <c r="E47" i="54"/>
  <c r="E290" i="66"/>
  <c r="E328" i="66" s="1"/>
  <c r="I47" i="54"/>
  <c r="I290" i="66"/>
  <c r="I328" i="66" s="1"/>
  <c r="M47" i="54"/>
  <c r="M290" i="66"/>
  <c r="M328" i="66" s="1"/>
  <c r="Q47" i="54"/>
  <c r="Q290" i="66"/>
  <c r="Q328" i="66" s="1"/>
  <c r="E292" i="66"/>
  <c r="I292" i="66"/>
  <c r="M292" i="66"/>
  <c r="Q292" i="66"/>
  <c r="E51" i="54"/>
  <c r="E294" i="66"/>
  <c r="E332" i="66" s="1"/>
  <c r="I51" i="54"/>
  <c r="I294" i="66"/>
  <c r="I332" i="66" s="1"/>
  <c r="M51" i="54"/>
  <c r="M294" i="66"/>
  <c r="M332" i="66" s="1"/>
  <c r="Q51" i="54"/>
  <c r="Q294" i="66"/>
  <c r="Q332" i="66" s="1"/>
  <c r="G51" i="54"/>
  <c r="G295" i="66"/>
  <c r="O51" i="54"/>
  <c r="O295" i="66"/>
  <c r="O333" i="66" s="1"/>
  <c r="E55" i="54"/>
  <c r="E298" i="66"/>
  <c r="E336" i="66" s="1"/>
  <c r="I55" i="54"/>
  <c r="I298" i="66"/>
  <c r="I336" i="66" s="1"/>
  <c r="M55" i="54"/>
  <c r="M298" i="66"/>
  <c r="Q55" i="54"/>
  <c r="Q298" i="66"/>
  <c r="G55" i="54"/>
  <c r="G299" i="66"/>
  <c r="G337" i="66" s="1"/>
  <c r="O55" i="54"/>
  <c r="O299" i="66"/>
  <c r="O337" i="66" s="1"/>
  <c r="E377" i="66"/>
  <c r="I300" i="66"/>
  <c r="M300" i="66"/>
  <c r="M377" i="66"/>
  <c r="G289" i="67"/>
  <c r="K289" i="67"/>
  <c r="O289" i="67"/>
  <c r="G292" i="67"/>
  <c r="K292" i="67"/>
  <c r="O292" i="67"/>
  <c r="O330" i="67" s="1"/>
  <c r="Q293" i="67"/>
  <c r="E77" i="54"/>
  <c r="E301" i="67"/>
  <c r="I77" i="54"/>
  <c r="I301" i="67"/>
  <c r="M77" i="54"/>
  <c r="M301" i="67"/>
  <c r="Q77" i="54"/>
  <c r="Q301" i="67"/>
  <c r="G77" i="54"/>
  <c r="G302" i="67"/>
  <c r="K77" i="54"/>
  <c r="K302" i="67"/>
  <c r="O77" i="54"/>
  <c r="O302" i="67"/>
  <c r="E82" i="54"/>
  <c r="E355" i="68"/>
  <c r="E354" i="68" s="1"/>
  <c r="I82" i="54"/>
  <c r="I355" i="68"/>
  <c r="M82" i="54"/>
  <c r="M355" i="68"/>
  <c r="Q82" i="54"/>
  <c r="Q355" i="68"/>
  <c r="G354" i="68"/>
  <c r="E357" i="68"/>
  <c r="I357" i="68"/>
  <c r="M357" i="68"/>
  <c r="Q357" i="68"/>
  <c r="I408" i="68"/>
  <c r="M361" i="68"/>
  <c r="Q361" i="68"/>
  <c r="G93" i="54"/>
  <c r="G366" i="68"/>
  <c r="K93" i="54"/>
  <c r="K93" i="58" s="1"/>
  <c r="K366" i="68"/>
  <c r="O93" i="54"/>
  <c r="O366" i="68"/>
  <c r="G97" i="54"/>
  <c r="G370" i="68"/>
  <c r="K97" i="54"/>
  <c r="K87" i="54" s="1"/>
  <c r="K370" i="68"/>
  <c r="O97" i="54"/>
  <c r="O370" i="68"/>
  <c r="E97" i="54"/>
  <c r="E371" i="68"/>
  <c r="I97" i="54"/>
  <c r="I371" i="68"/>
  <c r="M97" i="54"/>
  <c r="M371" i="68"/>
  <c r="I286" i="69"/>
  <c r="G289" i="69"/>
  <c r="O289" i="69"/>
  <c r="E368" i="69"/>
  <c r="I368" i="69"/>
  <c r="M368" i="69"/>
  <c r="Q368" i="69"/>
  <c r="G113" i="54"/>
  <c r="G113" i="58" s="1"/>
  <c r="G294" i="69"/>
  <c r="K113" i="54"/>
  <c r="K113" i="58" s="1"/>
  <c r="K294" i="69"/>
  <c r="O113" i="54"/>
  <c r="O113" i="58" s="1"/>
  <c r="O294" i="69"/>
  <c r="G377" i="69"/>
  <c r="K377" i="69"/>
  <c r="O377" i="69"/>
  <c r="E125" i="54"/>
  <c r="E287" i="70"/>
  <c r="I125" i="54"/>
  <c r="I287" i="70"/>
  <c r="M125" i="54"/>
  <c r="M287" i="70"/>
  <c r="Q125" i="54"/>
  <c r="Q287" i="70"/>
  <c r="E289" i="70"/>
  <c r="M289" i="70"/>
  <c r="I293" i="70"/>
  <c r="O293" i="70"/>
  <c r="G136" i="54"/>
  <c r="G298" i="70"/>
  <c r="K136" i="54"/>
  <c r="K298" i="70"/>
  <c r="O136" i="54"/>
  <c r="O298" i="70"/>
  <c r="E139" i="54"/>
  <c r="E301" i="70"/>
  <c r="I139" i="54"/>
  <c r="I301" i="70"/>
  <c r="M139" i="54"/>
  <c r="M301" i="70"/>
  <c r="Q139" i="54"/>
  <c r="Q301" i="70"/>
  <c r="G276" i="71"/>
  <c r="K276" i="71"/>
  <c r="O276" i="71"/>
  <c r="O278" i="71"/>
  <c r="G353" i="71"/>
  <c r="K353" i="71"/>
  <c r="O353" i="71"/>
  <c r="G355" i="71"/>
  <c r="O355" i="71"/>
  <c r="G157" i="54"/>
  <c r="G290" i="71"/>
  <c r="K157" i="54"/>
  <c r="K290" i="71"/>
  <c r="O157" i="54"/>
  <c r="O290" i="71"/>
  <c r="G162" i="54"/>
  <c r="G277" i="72"/>
  <c r="K162" i="54"/>
  <c r="K277" i="72"/>
  <c r="O162" i="54"/>
  <c r="O277" i="72"/>
  <c r="I278" i="72"/>
  <c r="E353" i="72"/>
  <c r="I353" i="72"/>
  <c r="M353" i="72"/>
  <c r="Q353" i="72"/>
  <c r="G168" i="54"/>
  <c r="G283" i="72"/>
  <c r="K168" i="54"/>
  <c r="K168" i="58" s="1"/>
  <c r="K283" i="72"/>
  <c r="O168" i="54"/>
  <c r="O283" i="72"/>
  <c r="I282" i="72"/>
  <c r="I354" i="72" s="1"/>
  <c r="I356" i="72"/>
  <c r="G172" i="54"/>
  <c r="G287" i="72"/>
  <c r="K172" i="54"/>
  <c r="K287" i="72"/>
  <c r="O172" i="54"/>
  <c r="O287" i="72"/>
  <c r="E172" i="54"/>
  <c r="E288" i="72"/>
  <c r="I172" i="54"/>
  <c r="I288" i="72"/>
  <c r="I324" i="72" s="1"/>
  <c r="M172" i="54"/>
  <c r="M288" i="72"/>
  <c r="G362" i="72"/>
  <c r="K289" i="72"/>
  <c r="K362" i="72"/>
  <c r="O362" i="72"/>
  <c r="C4" i="55"/>
  <c r="C341" i="64"/>
  <c r="C432" i="64"/>
  <c r="C369" i="64"/>
  <c r="C16" i="55"/>
  <c r="C353" i="64"/>
  <c r="C25" i="55"/>
  <c r="C306" i="65"/>
  <c r="C32" i="55"/>
  <c r="C30" i="55" s="1"/>
  <c r="C313" i="65"/>
  <c r="C337" i="65"/>
  <c r="C51" i="55"/>
  <c r="C314" i="66"/>
  <c r="C58" i="55"/>
  <c r="C320" i="66"/>
  <c r="C66" i="55"/>
  <c r="C309" i="67"/>
  <c r="C334" i="67"/>
  <c r="C340" i="67"/>
  <c r="C408" i="68"/>
  <c r="C93" i="55"/>
  <c r="C390" i="68"/>
  <c r="C325" i="69"/>
  <c r="C305" i="69"/>
  <c r="C312" i="69"/>
  <c r="C117" i="55"/>
  <c r="C318" i="69"/>
  <c r="C316" i="69" s="1"/>
  <c r="C125" i="55"/>
  <c r="C307" i="70"/>
  <c r="C333" i="70"/>
  <c r="C339" i="70"/>
  <c r="C396" i="70"/>
  <c r="C319" i="70"/>
  <c r="C317" i="71"/>
  <c r="C371" i="71"/>
  <c r="C323" i="71"/>
  <c r="C304" i="71"/>
  <c r="C294" i="72"/>
  <c r="C313" i="72"/>
  <c r="C320" i="72"/>
  <c r="C374" i="72"/>
  <c r="C380" i="72"/>
  <c r="C326" i="72"/>
  <c r="C307" i="72"/>
  <c r="E4" i="55"/>
  <c r="E340" i="64"/>
  <c r="I4" i="55"/>
  <c r="I340" i="64"/>
  <c r="M4" i="55"/>
  <c r="M340" i="64"/>
  <c r="Q4" i="55"/>
  <c r="Q340" i="64"/>
  <c r="O362" i="64"/>
  <c r="G7" i="55"/>
  <c r="G343" i="64"/>
  <c r="K7" i="55"/>
  <c r="K343" i="64"/>
  <c r="O7" i="55"/>
  <c r="O343" i="64"/>
  <c r="D345" i="64"/>
  <c r="H345" i="64"/>
  <c r="L345" i="64"/>
  <c r="P345" i="64"/>
  <c r="F367" i="64"/>
  <c r="J430" i="64"/>
  <c r="J367" i="64"/>
  <c r="N367" i="64"/>
  <c r="N430" i="64"/>
  <c r="F12" i="55"/>
  <c r="F348" i="64"/>
  <c r="J432" i="64"/>
  <c r="J369" i="64"/>
  <c r="J347" i="64"/>
  <c r="N12" i="55"/>
  <c r="N348" i="64"/>
  <c r="D370" i="64"/>
  <c r="H370" i="64"/>
  <c r="L370" i="64"/>
  <c r="P433" i="64"/>
  <c r="P370" i="64"/>
  <c r="F371" i="64"/>
  <c r="J371" i="64"/>
  <c r="N371" i="64"/>
  <c r="F16" i="55"/>
  <c r="F352" i="64"/>
  <c r="J351" i="64"/>
  <c r="J373" i="64"/>
  <c r="N16" i="55"/>
  <c r="N352" i="64"/>
  <c r="D374" i="64"/>
  <c r="H374" i="64"/>
  <c r="L374" i="64"/>
  <c r="P374" i="64"/>
  <c r="F19" i="55"/>
  <c r="I354" i="64"/>
  <c r="M354" i="64"/>
  <c r="G440" i="64"/>
  <c r="G377" i="64"/>
  <c r="O440" i="64"/>
  <c r="O377" i="64"/>
  <c r="D325" i="65"/>
  <c r="H25" i="55"/>
  <c r="H306" i="65"/>
  <c r="P25" i="55"/>
  <c r="P306" i="65"/>
  <c r="F326" i="65"/>
  <c r="J326" i="65"/>
  <c r="N326" i="65"/>
  <c r="N28" i="55"/>
  <c r="E308" i="65"/>
  <c r="I328" i="65"/>
  <c r="I308" i="65"/>
  <c r="M308" i="65"/>
  <c r="D311" i="65"/>
  <c r="L311" i="65"/>
  <c r="D312" i="65"/>
  <c r="P32" i="55"/>
  <c r="P313" i="65"/>
  <c r="J333" i="65"/>
  <c r="D334" i="65"/>
  <c r="H334" i="65"/>
  <c r="L334" i="65"/>
  <c r="P334" i="65"/>
  <c r="G36" i="55"/>
  <c r="G317" i="65"/>
  <c r="K36" i="55"/>
  <c r="K30" i="55" s="1"/>
  <c r="K317" i="65"/>
  <c r="K336" i="65" s="1"/>
  <c r="O36" i="55"/>
  <c r="O317" i="65"/>
  <c r="E337" i="65"/>
  <c r="I337" i="65"/>
  <c r="M337" i="65"/>
  <c r="Q337" i="65"/>
  <c r="E39" i="55"/>
  <c r="E320" i="65"/>
  <c r="I39" i="55"/>
  <c r="I320" i="65"/>
  <c r="M39" i="55"/>
  <c r="M320" i="65"/>
  <c r="Q39" i="55"/>
  <c r="Q320" i="65"/>
  <c r="K325" i="66"/>
  <c r="I326" i="66"/>
  <c r="Q326" i="66"/>
  <c r="D47" i="55"/>
  <c r="D309" i="66"/>
  <c r="H308" i="66"/>
  <c r="L47" i="55"/>
  <c r="L309" i="66"/>
  <c r="P308" i="66"/>
  <c r="H330" i="66"/>
  <c r="J51" i="55"/>
  <c r="Q312" i="66"/>
  <c r="K333" i="66"/>
  <c r="E334" i="66"/>
  <c r="I334" i="66"/>
  <c r="M334" i="66"/>
  <c r="Q334" i="66"/>
  <c r="M55" i="55"/>
  <c r="D316" i="66"/>
  <c r="D336" i="66"/>
  <c r="F337" i="66"/>
  <c r="J337" i="66"/>
  <c r="O58" i="55"/>
  <c r="F319" i="66"/>
  <c r="N319" i="66"/>
  <c r="N396" i="66"/>
  <c r="N339" i="66"/>
  <c r="D340" i="66"/>
  <c r="H340" i="66"/>
  <c r="L340" i="66"/>
  <c r="P340" i="66"/>
  <c r="E63" i="55"/>
  <c r="E306" i="67"/>
  <c r="I63" i="55"/>
  <c r="I306" i="67"/>
  <c r="M63" i="55"/>
  <c r="M306" i="67"/>
  <c r="Q63" i="55"/>
  <c r="Q306" i="67"/>
  <c r="G326" i="67"/>
  <c r="K326" i="67"/>
  <c r="O326" i="67"/>
  <c r="G66" i="55"/>
  <c r="G309" i="67"/>
  <c r="K66" i="55"/>
  <c r="K309" i="67"/>
  <c r="O66" i="55"/>
  <c r="O309" i="67"/>
  <c r="D311" i="67"/>
  <c r="H330" i="67"/>
  <c r="L311" i="67"/>
  <c r="P330" i="67"/>
  <c r="F70" i="55"/>
  <c r="L70" i="55"/>
  <c r="G70" i="55"/>
  <c r="G68" i="55" s="1"/>
  <c r="G313" i="67"/>
  <c r="K70" i="55"/>
  <c r="K313" i="67"/>
  <c r="O70" i="55"/>
  <c r="O313" i="67"/>
  <c r="I333" i="67"/>
  <c r="Q333" i="67"/>
  <c r="I74" i="55"/>
  <c r="D74" i="55"/>
  <c r="D317" i="67"/>
  <c r="H74" i="55"/>
  <c r="H317" i="67"/>
  <c r="L74" i="55"/>
  <c r="L317" i="67"/>
  <c r="L336" i="67" s="1"/>
  <c r="P74" i="55"/>
  <c r="P317" i="67"/>
  <c r="F337" i="67"/>
  <c r="J337" i="67"/>
  <c r="N337" i="67"/>
  <c r="D77" i="55"/>
  <c r="G319" i="67"/>
  <c r="E340" i="67"/>
  <c r="E82" i="55"/>
  <c r="E379" i="68"/>
  <c r="I82" i="55"/>
  <c r="I379" i="68"/>
  <c r="M82" i="55"/>
  <c r="M379" i="68"/>
  <c r="Q82" i="55"/>
  <c r="Q379" i="68"/>
  <c r="G404" i="68"/>
  <c r="K404" i="68"/>
  <c r="O404" i="68"/>
  <c r="F85" i="55"/>
  <c r="F382" i="68"/>
  <c r="J381" i="68"/>
  <c r="N85" i="55"/>
  <c r="N382" i="68"/>
  <c r="D408" i="68"/>
  <c r="H408" i="68"/>
  <c r="L408" i="68"/>
  <c r="P408" i="68"/>
  <c r="G89" i="55"/>
  <c r="G386" i="68"/>
  <c r="K89" i="55"/>
  <c r="K386" i="68"/>
  <c r="O89" i="55"/>
  <c r="O386" i="68"/>
  <c r="Q411" i="68"/>
  <c r="K412" i="68"/>
  <c r="O412" i="68"/>
  <c r="O484" i="68"/>
  <c r="E93" i="55"/>
  <c r="D414" i="68"/>
  <c r="D486" i="68"/>
  <c r="H414" i="68"/>
  <c r="H389" i="68"/>
  <c r="L414" i="68"/>
  <c r="L486" i="68"/>
  <c r="P93" i="55"/>
  <c r="P390" i="68"/>
  <c r="F415" i="68"/>
  <c r="F487" i="68"/>
  <c r="J93" i="55"/>
  <c r="J93" i="59" s="1"/>
  <c r="J391" i="68"/>
  <c r="J389" i="68" s="1"/>
  <c r="N415" i="68"/>
  <c r="D416" i="68"/>
  <c r="H416" i="68"/>
  <c r="L416" i="68"/>
  <c r="P416" i="68"/>
  <c r="E393" i="68"/>
  <c r="I418" i="68"/>
  <c r="G419" i="68"/>
  <c r="K100" i="55"/>
  <c r="F397" i="68"/>
  <c r="J397" i="68"/>
  <c r="N397" i="68"/>
  <c r="D398" i="68"/>
  <c r="D102" i="59"/>
  <c r="H398" i="68"/>
  <c r="H102" i="59"/>
  <c r="L398" i="68"/>
  <c r="L102" i="59"/>
  <c r="P398" i="68"/>
  <c r="P102" i="59"/>
  <c r="F399" i="68"/>
  <c r="F423" i="68" s="1"/>
  <c r="J399" i="68"/>
  <c r="N399" i="68"/>
  <c r="G106" i="55"/>
  <c r="G306" i="69"/>
  <c r="K106" i="55"/>
  <c r="K306" i="69"/>
  <c r="O106" i="55"/>
  <c r="O306" i="69"/>
  <c r="I326" i="69"/>
  <c r="Q326" i="69"/>
  <c r="E109" i="55"/>
  <c r="E309" i="69"/>
  <c r="I109" i="55"/>
  <c r="I309" i="69"/>
  <c r="M109" i="55"/>
  <c r="M309" i="69"/>
  <c r="Q109" i="55"/>
  <c r="Q309" i="69"/>
  <c r="G311" i="69"/>
  <c r="K311" i="69"/>
  <c r="O311" i="69"/>
  <c r="E389" i="69"/>
  <c r="E332" i="69"/>
  <c r="E312" i="69"/>
  <c r="I389" i="69"/>
  <c r="I332" i="69"/>
  <c r="M332" i="69"/>
  <c r="M389" i="69"/>
  <c r="Q332" i="69"/>
  <c r="Q389" i="69"/>
  <c r="Q312" i="69"/>
  <c r="G390" i="69"/>
  <c r="G333" i="69"/>
  <c r="K333" i="69"/>
  <c r="K390" i="69"/>
  <c r="O390" i="69"/>
  <c r="O333" i="69"/>
  <c r="G117" i="55"/>
  <c r="G317" i="69"/>
  <c r="K117" i="55"/>
  <c r="K317" i="69"/>
  <c r="O117" i="55"/>
  <c r="O317" i="69"/>
  <c r="E117" i="55"/>
  <c r="E318" i="69"/>
  <c r="E316" i="69" s="1"/>
  <c r="M117" i="55"/>
  <c r="M318" i="69"/>
  <c r="E120" i="55"/>
  <c r="E320" i="69"/>
  <c r="I120" i="55"/>
  <c r="I320" i="69"/>
  <c r="M120" i="55"/>
  <c r="M320" i="69"/>
  <c r="M319" i="69" s="1"/>
  <c r="Q120" i="55"/>
  <c r="Q320" i="69"/>
  <c r="G120" i="55"/>
  <c r="G321" i="69"/>
  <c r="K340" i="69"/>
  <c r="O120" i="55"/>
  <c r="O321" i="69"/>
  <c r="G325" i="70"/>
  <c r="K305" i="70"/>
  <c r="E326" i="70"/>
  <c r="G128" i="55"/>
  <c r="G309" i="70"/>
  <c r="K128" i="55"/>
  <c r="K309" i="70"/>
  <c r="O128" i="55"/>
  <c r="O309" i="70"/>
  <c r="M330" i="70"/>
  <c r="Q330" i="70"/>
  <c r="G132" i="55"/>
  <c r="G313" i="70"/>
  <c r="K132" i="55"/>
  <c r="K313" i="70"/>
  <c r="O132" i="55"/>
  <c r="O313" i="70"/>
  <c r="E132" i="55"/>
  <c r="E314" i="70"/>
  <c r="M132" i="55"/>
  <c r="M314" i="70"/>
  <c r="G334" i="70"/>
  <c r="K334" i="70"/>
  <c r="G136" i="55"/>
  <c r="G130" i="55" s="1"/>
  <c r="G317" i="70"/>
  <c r="K136" i="55"/>
  <c r="K317" i="70"/>
  <c r="O136" i="55"/>
  <c r="O130" i="55" s="1"/>
  <c r="O317" i="70"/>
  <c r="E337" i="70"/>
  <c r="I337" i="70"/>
  <c r="M337" i="70"/>
  <c r="Q337" i="70"/>
  <c r="G319" i="70"/>
  <c r="G396" i="70"/>
  <c r="G339" i="70"/>
  <c r="K319" i="70"/>
  <c r="K396" i="70"/>
  <c r="K339" i="70"/>
  <c r="G294" i="71"/>
  <c r="G313" i="71"/>
  <c r="K313" i="71"/>
  <c r="K294" i="71"/>
  <c r="O313" i="71"/>
  <c r="O294" i="71"/>
  <c r="G296" i="71"/>
  <c r="K296" i="71"/>
  <c r="K314" i="71" s="1"/>
  <c r="K315" i="71"/>
  <c r="O296" i="71"/>
  <c r="O315" i="71"/>
  <c r="D299" i="71"/>
  <c r="H299" i="71"/>
  <c r="L299" i="71"/>
  <c r="P299" i="71"/>
  <c r="D150" i="55"/>
  <c r="D301" i="71"/>
  <c r="H150" i="55"/>
  <c r="H150" i="59" s="1"/>
  <c r="H301" i="71"/>
  <c r="L150" i="55"/>
  <c r="L150" i="59" s="1"/>
  <c r="L301" i="71"/>
  <c r="P150" i="55"/>
  <c r="P150" i="59" s="1"/>
  <c r="P301" i="71"/>
  <c r="J150" i="55"/>
  <c r="J302" i="71"/>
  <c r="N150" i="55"/>
  <c r="N302" i="71"/>
  <c r="D321" i="71"/>
  <c r="H321" i="71"/>
  <c r="L321" i="71"/>
  <c r="P321" i="71"/>
  <c r="D154" i="55"/>
  <c r="D305" i="71"/>
  <c r="H154" i="55"/>
  <c r="H148" i="55" s="1"/>
  <c r="H305" i="71"/>
  <c r="L154" i="55"/>
  <c r="L305" i="71"/>
  <c r="P154" i="55"/>
  <c r="P305" i="71"/>
  <c r="F304" i="71"/>
  <c r="J154" i="55"/>
  <c r="J306" i="71"/>
  <c r="N154" i="55"/>
  <c r="N306" i="71"/>
  <c r="E157" i="55"/>
  <c r="F157" i="55"/>
  <c r="F308" i="71"/>
  <c r="J157" i="55"/>
  <c r="J308" i="71"/>
  <c r="N157" i="55"/>
  <c r="N308" i="71"/>
  <c r="D157" i="55"/>
  <c r="D309" i="71"/>
  <c r="H327" i="71"/>
  <c r="L157" i="55"/>
  <c r="L309" i="71"/>
  <c r="P327" i="71"/>
  <c r="E294" i="72"/>
  <c r="I294" i="72"/>
  <c r="M294" i="72"/>
  <c r="Q294" i="72"/>
  <c r="G164" i="55"/>
  <c r="G297" i="72"/>
  <c r="K164" i="55"/>
  <c r="K297" i="72"/>
  <c r="O164" i="55"/>
  <c r="O297" i="72"/>
  <c r="F299" i="72"/>
  <c r="J299" i="72"/>
  <c r="N299" i="72"/>
  <c r="D301" i="72"/>
  <c r="D169" i="59"/>
  <c r="H301" i="72"/>
  <c r="H169" i="59"/>
  <c r="L301" i="72"/>
  <c r="L169" i="59"/>
  <c r="P301" i="72"/>
  <c r="P169" i="59"/>
  <c r="F302" i="72"/>
  <c r="F170" i="59"/>
  <c r="J302" i="72"/>
  <c r="J170" i="59"/>
  <c r="N302" i="72"/>
  <c r="N170" i="59"/>
  <c r="D303" i="72"/>
  <c r="H303" i="72"/>
  <c r="L303" i="72"/>
  <c r="P303" i="72"/>
  <c r="G172" i="55"/>
  <c r="G305" i="72"/>
  <c r="K172" i="55"/>
  <c r="K305" i="72"/>
  <c r="O172" i="55"/>
  <c r="O305" i="72"/>
  <c r="E172" i="55"/>
  <c r="E306" i="72"/>
  <c r="M172" i="55"/>
  <c r="M166" i="55" s="1"/>
  <c r="M306" i="72"/>
  <c r="Q324" i="72"/>
  <c r="F308" i="72"/>
  <c r="F176" i="59"/>
  <c r="J308" i="72"/>
  <c r="J176" i="59"/>
  <c r="N308" i="72"/>
  <c r="N176" i="59"/>
  <c r="D309" i="72"/>
  <c r="H309" i="72"/>
  <c r="L309" i="72"/>
  <c r="P309" i="72"/>
  <c r="C382" i="64"/>
  <c r="C457" i="64"/>
  <c r="C399" i="64"/>
  <c r="C462" i="64" s="1"/>
  <c r="C22" i="60"/>
  <c r="C349" i="65"/>
  <c r="C412" i="65"/>
  <c r="C344" i="66"/>
  <c r="C345" i="67"/>
  <c r="C402" i="67" s="1"/>
  <c r="C65" i="60"/>
  <c r="C358" i="67"/>
  <c r="C430" i="68"/>
  <c r="C86" i="60"/>
  <c r="C442" i="68"/>
  <c r="C98" i="60"/>
  <c r="C406" i="69"/>
  <c r="C355" i="69"/>
  <c r="C118" i="60"/>
  <c r="C401" i="70"/>
  <c r="C408" i="70"/>
  <c r="C356" i="70"/>
  <c r="C413" i="70" s="1"/>
  <c r="C138" i="60"/>
  <c r="C332" i="71"/>
  <c r="C387" i="71"/>
  <c r="C391" i="72"/>
  <c r="C342" i="72"/>
  <c r="C396" i="72" s="1"/>
  <c r="C174" i="60"/>
  <c r="H7" i="57"/>
  <c r="G448" i="64"/>
  <c r="G384" i="64"/>
  <c r="K448" i="64"/>
  <c r="K384" i="64"/>
  <c r="O7" i="57"/>
  <c r="O385" i="64"/>
  <c r="D387" i="64"/>
  <c r="H387" i="64"/>
  <c r="L387" i="64"/>
  <c r="P387" i="64"/>
  <c r="F388" i="64"/>
  <c r="J388" i="64"/>
  <c r="J451" i="64" s="1"/>
  <c r="N388" i="64"/>
  <c r="N451" i="64" s="1"/>
  <c r="D390" i="64"/>
  <c r="H390" i="64"/>
  <c r="L390" i="64"/>
  <c r="P390" i="64"/>
  <c r="P13" i="60"/>
  <c r="F391" i="64"/>
  <c r="F454" i="64" s="1"/>
  <c r="F14" i="60"/>
  <c r="J391" i="64"/>
  <c r="J454" i="64" s="1"/>
  <c r="J14" i="60"/>
  <c r="N391" i="64"/>
  <c r="N14" i="60"/>
  <c r="D392" i="64"/>
  <c r="D455" i="64" s="1"/>
  <c r="D15" i="60"/>
  <c r="H392" i="64"/>
  <c r="H455" i="64" s="1"/>
  <c r="H15" i="60"/>
  <c r="L392" i="64"/>
  <c r="L455" i="64" s="1"/>
  <c r="L15" i="60"/>
  <c r="P392" i="64"/>
  <c r="P455" i="64" s="1"/>
  <c r="P15" i="60"/>
  <c r="G457" i="64"/>
  <c r="K457" i="64"/>
  <c r="O457" i="64"/>
  <c r="O393" i="64"/>
  <c r="O456" i="64" s="1"/>
  <c r="F397" i="64"/>
  <c r="J397" i="64"/>
  <c r="N397" i="64"/>
  <c r="D398" i="64"/>
  <c r="H398" i="64"/>
  <c r="L398" i="64"/>
  <c r="P398" i="64"/>
  <c r="F399" i="64"/>
  <c r="F462" i="64" s="1"/>
  <c r="F22" i="60"/>
  <c r="J399" i="64"/>
  <c r="J462" i="64" s="1"/>
  <c r="J22" i="60"/>
  <c r="N399" i="64"/>
  <c r="N462" i="64" s="1"/>
  <c r="N22" i="60"/>
  <c r="F25" i="57"/>
  <c r="F344" i="65"/>
  <c r="J25" i="57"/>
  <c r="J344" i="65"/>
  <c r="N25" i="57"/>
  <c r="N344" i="65"/>
  <c r="G404" i="65"/>
  <c r="G346" i="65"/>
  <c r="K346" i="65"/>
  <c r="K404" i="65"/>
  <c r="O28" i="57"/>
  <c r="O347" i="65"/>
  <c r="O349" i="65"/>
  <c r="O350" i="65"/>
  <c r="G412" i="65"/>
  <c r="K354" i="65"/>
  <c r="K411" i="65" s="1"/>
  <c r="K412" i="65"/>
  <c r="O412" i="65"/>
  <c r="K357" i="65"/>
  <c r="O357" i="65"/>
  <c r="E404" i="66"/>
  <c r="E346" i="66"/>
  <c r="I47" i="57"/>
  <c r="I347" i="66"/>
  <c r="M47" i="57"/>
  <c r="M347" i="66"/>
  <c r="Q47" i="57"/>
  <c r="Q347" i="66"/>
  <c r="E51" i="57"/>
  <c r="E351" i="66"/>
  <c r="M51" i="57"/>
  <c r="M351" i="66"/>
  <c r="Q51" i="57"/>
  <c r="Q351" i="66"/>
  <c r="G51" i="57"/>
  <c r="G352" i="66"/>
  <c r="G409" i="66" s="1"/>
  <c r="K51" i="57"/>
  <c r="K352" i="66"/>
  <c r="K409" i="66" s="1"/>
  <c r="O51" i="57"/>
  <c r="O352" i="66"/>
  <c r="O409" i="66" s="1"/>
  <c r="G355" i="66"/>
  <c r="G56" i="60"/>
  <c r="K355" i="66"/>
  <c r="K56" i="60"/>
  <c r="O355" i="66"/>
  <c r="O56" i="60"/>
  <c r="E356" i="66"/>
  <c r="E413" i="66" s="1"/>
  <c r="E57" i="60"/>
  <c r="I356" i="66"/>
  <c r="I413" i="66" s="1"/>
  <c r="I57" i="60"/>
  <c r="M356" i="66"/>
  <c r="M413" i="66" s="1"/>
  <c r="M57" i="60"/>
  <c r="Q356" i="66"/>
  <c r="Q413" i="66" s="1"/>
  <c r="Q57" i="60"/>
  <c r="D358" i="66"/>
  <c r="H358" i="66"/>
  <c r="H58" i="60"/>
  <c r="H59" i="60"/>
  <c r="L358" i="66"/>
  <c r="P358" i="66"/>
  <c r="F359" i="66"/>
  <c r="F416" i="66" s="1"/>
  <c r="F60" i="60"/>
  <c r="J359" i="66"/>
  <c r="J416" i="66" s="1"/>
  <c r="J60" i="60"/>
  <c r="N359" i="66"/>
  <c r="N416" i="66" s="1"/>
  <c r="N60" i="60"/>
  <c r="D344" i="67"/>
  <c r="H344" i="67"/>
  <c r="L344" i="67"/>
  <c r="P344" i="67"/>
  <c r="F345" i="67"/>
  <c r="F402" i="67" s="1"/>
  <c r="F65" i="60"/>
  <c r="J345" i="67"/>
  <c r="J402" i="67" s="1"/>
  <c r="J65" i="60"/>
  <c r="N345" i="67"/>
  <c r="N402" i="67" s="1"/>
  <c r="N65" i="60"/>
  <c r="G66" i="57"/>
  <c r="G347" i="67"/>
  <c r="G67" i="60"/>
  <c r="K347" i="67"/>
  <c r="K67" i="60"/>
  <c r="O347" i="67"/>
  <c r="O67" i="60"/>
  <c r="F349" i="67"/>
  <c r="J349" i="67"/>
  <c r="N349" i="67"/>
  <c r="D70" i="57"/>
  <c r="D351" i="67"/>
  <c r="H70" i="57"/>
  <c r="H68" i="57" s="1"/>
  <c r="H351" i="67"/>
  <c r="L70" i="57"/>
  <c r="L351" i="67"/>
  <c r="P70" i="57"/>
  <c r="P351" i="67"/>
  <c r="F352" i="67"/>
  <c r="F409" i="67" s="1"/>
  <c r="F72" i="60"/>
  <c r="J352" i="67"/>
  <c r="J409" i="67" s="1"/>
  <c r="J72" i="60"/>
  <c r="N352" i="67"/>
  <c r="N409" i="67" s="1"/>
  <c r="N72" i="60"/>
  <c r="D353" i="67"/>
  <c r="D410" i="67" s="1"/>
  <c r="D73" i="60"/>
  <c r="H353" i="67"/>
  <c r="H410" i="67" s="1"/>
  <c r="H73" i="60"/>
  <c r="L353" i="67"/>
  <c r="L410" i="67" s="1"/>
  <c r="L73" i="60"/>
  <c r="P353" i="67"/>
  <c r="P410" i="67" s="1"/>
  <c r="P73" i="60"/>
  <c r="E412" i="67"/>
  <c r="I354" i="67"/>
  <c r="I411" i="67" s="1"/>
  <c r="I412" i="67"/>
  <c r="M412" i="67"/>
  <c r="Q412" i="67"/>
  <c r="D358" i="67"/>
  <c r="H358" i="67"/>
  <c r="L358" i="67"/>
  <c r="P358" i="67"/>
  <c r="F359" i="67"/>
  <c r="F416" i="67" s="1"/>
  <c r="F79" i="60"/>
  <c r="J359" i="67"/>
  <c r="J416" i="67" s="1"/>
  <c r="J79" i="60"/>
  <c r="N359" i="67"/>
  <c r="N416" i="67" s="1"/>
  <c r="N79" i="60"/>
  <c r="G427" i="68"/>
  <c r="K427" i="68"/>
  <c r="O427" i="68"/>
  <c r="E428" i="68"/>
  <c r="E500" i="68" s="1"/>
  <c r="E84" i="60"/>
  <c r="I428" i="68"/>
  <c r="I500" i="68" s="1"/>
  <c r="I84" i="60"/>
  <c r="M428" i="68"/>
  <c r="M500" i="68" s="1"/>
  <c r="M84" i="60"/>
  <c r="Q428" i="68"/>
  <c r="Q500" i="68" s="1"/>
  <c r="Q84" i="60"/>
  <c r="D85" i="57"/>
  <c r="D430" i="68"/>
  <c r="D86" i="60"/>
  <c r="H85" i="57"/>
  <c r="H430" i="68"/>
  <c r="H86" i="60"/>
  <c r="L85" i="57"/>
  <c r="L430" i="68"/>
  <c r="L86" i="60"/>
  <c r="P85" i="57"/>
  <c r="P430" i="68"/>
  <c r="P86" i="60"/>
  <c r="G432" i="68"/>
  <c r="K432" i="68"/>
  <c r="O432" i="68"/>
  <c r="G89" i="57"/>
  <c r="F434" i="68"/>
  <c r="J434" i="68"/>
  <c r="N434" i="68"/>
  <c r="D435" i="68"/>
  <c r="D507" i="68" s="1"/>
  <c r="D91" i="60"/>
  <c r="H435" i="68"/>
  <c r="H507" i="68" s="1"/>
  <c r="H91" i="60"/>
  <c r="L435" i="68"/>
  <c r="L507" i="68" s="1"/>
  <c r="L91" i="60"/>
  <c r="P435" i="68"/>
  <c r="P507" i="68" s="1"/>
  <c r="P91" i="60"/>
  <c r="F436" i="68"/>
  <c r="J436" i="68"/>
  <c r="N436" i="68"/>
  <c r="N508" i="68" s="1"/>
  <c r="N92" i="60"/>
  <c r="F438" i="68"/>
  <c r="F94" i="60"/>
  <c r="J438" i="68"/>
  <c r="J94" i="60"/>
  <c r="N438" i="68"/>
  <c r="D439" i="68"/>
  <c r="D511" i="68" s="1"/>
  <c r="D95" i="60"/>
  <c r="H439" i="68"/>
  <c r="H511" i="68" s="1"/>
  <c r="H95" i="60"/>
  <c r="L439" i="68"/>
  <c r="L511" i="68" s="1"/>
  <c r="L95" i="60"/>
  <c r="P439" i="68"/>
  <c r="P511" i="68" s="1"/>
  <c r="P95" i="60"/>
  <c r="F440" i="68"/>
  <c r="F512" i="68" s="1"/>
  <c r="F96" i="60"/>
  <c r="J440" i="68"/>
  <c r="J512" i="68" s="1"/>
  <c r="J96" i="60"/>
  <c r="N440" i="68"/>
  <c r="N512" i="68" s="1"/>
  <c r="N96" i="60"/>
  <c r="D97" i="57"/>
  <c r="D97" i="60" s="1"/>
  <c r="D442" i="68"/>
  <c r="D98" i="60"/>
  <c r="H97" i="57"/>
  <c r="H97" i="60" s="1"/>
  <c r="H442" i="68"/>
  <c r="H98" i="60"/>
  <c r="L97" i="57"/>
  <c r="L442" i="68"/>
  <c r="L98" i="60"/>
  <c r="P97" i="57"/>
  <c r="P442" i="68"/>
  <c r="P98" i="60"/>
  <c r="F443" i="68"/>
  <c r="F515" i="68" s="1"/>
  <c r="F99" i="60"/>
  <c r="J443" i="68"/>
  <c r="J515" i="68" s="1"/>
  <c r="J99" i="60"/>
  <c r="N443" i="68"/>
  <c r="N515" i="68" s="1"/>
  <c r="N99" i="60"/>
  <c r="G445" i="68"/>
  <c r="G101" i="60"/>
  <c r="K445" i="68"/>
  <c r="K101" i="60"/>
  <c r="O445" i="68"/>
  <c r="O101" i="60"/>
  <c r="E446" i="68"/>
  <c r="E518" i="68" s="1"/>
  <c r="E102" i="60"/>
  <c r="I446" i="68"/>
  <c r="I518" i="68" s="1"/>
  <c r="I102" i="60"/>
  <c r="M446" i="68"/>
  <c r="M518" i="68" s="1"/>
  <c r="M102" i="60"/>
  <c r="Q446" i="68"/>
  <c r="Q518" i="68" s="1"/>
  <c r="Q102" i="60"/>
  <c r="G447" i="68"/>
  <c r="G519" i="68" s="1"/>
  <c r="G103" i="60"/>
  <c r="K447" i="68"/>
  <c r="K519" i="68" s="1"/>
  <c r="K103" i="60"/>
  <c r="O447" i="68"/>
  <c r="O519" i="68" s="1"/>
  <c r="O103" i="60"/>
  <c r="E106" i="57"/>
  <c r="E344" i="69"/>
  <c r="E107" i="60"/>
  <c r="I106" i="57"/>
  <c r="I344" i="69"/>
  <c r="I107" i="60"/>
  <c r="M106" i="57"/>
  <c r="M344" i="69"/>
  <c r="M107" i="60"/>
  <c r="Q106" i="57"/>
  <c r="Q344" i="69"/>
  <c r="Q107" i="60"/>
  <c r="G106" i="57"/>
  <c r="G345" i="69"/>
  <c r="G402" i="69" s="1"/>
  <c r="G108" i="60"/>
  <c r="K106" i="57"/>
  <c r="K345" i="69"/>
  <c r="K402" i="69" s="1"/>
  <c r="K108" i="60"/>
  <c r="O106" i="57"/>
  <c r="O345" i="69"/>
  <c r="O402" i="69" s="1"/>
  <c r="O108" i="60"/>
  <c r="E109" i="57"/>
  <c r="D347" i="69"/>
  <c r="D110" i="60"/>
  <c r="H347" i="69"/>
  <c r="H110" i="60"/>
  <c r="L347" i="69"/>
  <c r="L110" i="60"/>
  <c r="P347" i="69"/>
  <c r="P110" i="60"/>
  <c r="G349" i="69"/>
  <c r="G112" i="60"/>
  <c r="K349" i="69"/>
  <c r="K112" i="60"/>
  <c r="O349" i="69"/>
  <c r="O112" i="60"/>
  <c r="G113" i="57"/>
  <c r="D351" i="69"/>
  <c r="D114" i="60"/>
  <c r="H351" i="69"/>
  <c r="H114" i="60"/>
  <c r="L351" i="69"/>
  <c r="L114" i="60"/>
  <c r="P351" i="69"/>
  <c r="P114" i="60"/>
  <c r="F352" i="69"/>
  <c r="F409" i="69" s="1"/>
  <c r="F115" i="60"/>
  <c r="J352" i="69"/>
  <c r="J409" i="69" s="1"/>
  <c r="J115" i="60"/>
  <c r="N352" i="69"/>
  <c r="N409" i="69" s="1"/>
  <c r="N115" i="60"/>
  <c r="D353" i="69"/>
  <c r="D410" i="69" s="1"/>
  <c r="D116" i="60"/>
  <c r="H353" i="69"/>
  <c r="H410" i="69" s="1"/>
  <c r="H116" i="60"/>
  <c r="L353" i="69"/>
  <c r="L410" i="69" s="1"/>
  <c r="L116" i="60"/>
  <c r="P353" i="69"/>
  <c r="P410" i="69" s="1"/>
  <c r="P116" i="60"/>
  <c r="E117" i="57"/>
  <c r="E117" i="60" s="1"/>
  <c r="E355" i="69"/>
  <c r="I117" i="57"/>
  <c r="I117" i="60" s="1"/>
  <c r="I355" i="69"/>
  <c r="M117" i="57"/>
  <c r="M117" i="60" s="1"/>
  <c r="M355" i="69"/>
  <c r="Q117" i="57"/>
  <c r="Q117" i="60" s="1"/>
  <c r="Q355" i="69"/>
  <c r="G120" i="57"/>
  <c r="G358" i="69"/>
  <c r="G120" i="60"/>
  <c r="K120" i="57"/>
  <c r="K358" i="69"/>
  <c r="K120" i="60"/>
  <c r="O120" i="57"/>
  <c r="O358" i="69"/>
  <c r="O120" i="60"/>
  <c r="E344" i="70"/>
  <c r="E126" i="60"/>
  <c r="I344" i="70"/>
  <c r="I126" i="60"/>
  <c r="M344" i="70"/>
  <c r="M126" i="60"/>
  <c r="Q344" i="70"/>
  <c r="Q126" i="60"/>
  <c r="G345" i="70"/>
  <c r="G402" i="70" s="1"/>
  <c r="G127" i="60"/>
  <c r="K345" i="70"/>
  <c r="K402" i="70" s="1"/>
  <c r="K127" i="60"/>
  <c r="O345" i="70"/>
  <c r="O402" i="70" s="1"/>
  <c r="O127" i="60"/>
  <c r="G347" i="70"/>
  <c r="G129" i="60"/>
  <c r="K347" i="70"/>
  <c r="K129" i="60"/>
  <c r="O347" i="70"/>
  <c r="O129" i="60"/>
  <c r="F349" i="70"/>
  <c r="F131" i="60"/>
  <c r="J349" i="70"/>
  <c r="J131" i="60"/>
  <c r="N349" i="70"/>
  <c r="N131" i="60"/>
  <c r="G351" i="70"/>
  <c r="G133" i="60"/>
  <c r="K351" i="70"/>
  <c r="K133" i="60"/>
  <c r="O351" i="70"/>
  <c r="O133" i="60"/>
  <c r="E352" i="70"/>
  <c r="E409" i="70" s="1"/>
  <c r="E134" i="60"/>
  <c r="I352" i="70"/>
  <c r="I409" i="70" s="1"/>
  <c r="I134" i="60"/>
  <c r="M352" i="70"/>
  <c r="M409" i="70" s="1"/>
  <c r="M134" i="60"/>
  <c r="Q352" i="70"/>
  <c r="Q409" i="70" s="1"/>
  <c r="Q134" i="60"/>
  <c r="G353" i="70"/>
  <c r="G410" i="70" s="1"/>
  <c r="G135" i="60"/>
  <c r="K353" i="70"/>
  <c r="K410" i="70" s="1"/>
  <c r="K135" i="60"/>
  <c r="O353" i="70"/>
  <c r="O410" i="70" s="1"/>
  <c r="O135" i="60"/>
  <c r="K136" i="57"/>
  <c r="D355" i="70"/>
  <c r="D137" i="60"/>
  <c r="H355" i="70"/>
  <c r="H137" i="60"/>
  <c r="L355" i="70"/>
  <c r="L137" i="60"/>
  <c r="P355" i="70"/>
  <c r="P137" i="60"/>
  <c r="F356" i="70"/>
  <c r="F413" i="70" s="1"/>
  <c r="F138" i="60"/>
  <c r="J356" i="70"/>
  <c r="J413" i="70" s="1"/>
  <c r="J138" i="60"/>
  <c r="N356" i="70"/>
  <c r="N413" i="70" s="1"/>
  <c r="N138" i="60"/>
  <c r="E139" i="57"/>
  <c r="F139" i="57"/>
  <c r="F358" i="70"/>
  <c r="F140" i="60"/>
  <c r="F139" i="60"/>
  <c r="J139" i="57"/>
  <c r="J358" i="70"/>
  <c r="J140" i="60"/>
  <c r="J139" i="60"/>
  <c r="N139" i="57"/>
  <c r="N358" i="70"/>
  <c r="N140" i="60"/>
  <c r="N139" i="60"/>
  <c r="D359" i="70"/>
  <c r="D416" i="70" s="1"/>
  <c r="D141" i="60"/>
  <c r="H359" i="70"/>
  <c r="H416" i="70" s="1"/>
  <c r="H141" i="60"/>
  <c r="L359" i="70"/>
  <c r="L416" i="70" s="1"/>
  <c r="L141" i="60"/>
  <c r="P359" i="70"/>
  <c r="P416" i="70" s="1"/>
  <c r="P141" i="60"/>
  <c r="D144" i="57"/>
  <c r="D331" i="71"/>
  <c r="D145" i="60"/>
  <c r="H331" i="71"/>
  <c r="H145" i="60"/>
  <c r="L144" i="57"/>
  <c r="L331" i="71"/>
  <c r="L145" i="60"/>
  <c r="P331" i="71"/>
  <c r="P145" i="60"/>
  <c r="D333" i="71"/>
  <c r="D147" i="60"/>
  <c r="H333" i="71"/>
  <c r="H147" i="60"/>
  <c r="L333" i="71"/>
  <c r="L147" i="60"/>
  <c r="P146" i="57"/>
  <c r="P333" i="71"/>
  <c r="P147" i="60"/>
  <c r="E335" i="71"/>
  <c r="E149" i="60"/>
  <c r="I335" i="71"/>
  <c r="I149" i="60"/>
  <c r="M335" i="71"/>
  <c r="M149" i="60"/>
  <c r="Q335" i="71"/>
  <c r="Q149" i="60"/>
  <c r="E337" i="71"/>
  <c r="E151" i="60"/>
  <c r="I337" i="71"/>
  <c r="I151" i="60"/>
  <c r="M337" i="71"/>
  <c r="M151" i="60"/>
  <c r="Q337" i="71"/>
  <c r="Q151" i="60"/>
  <c r="G338" i="71"/>
  <c r="G392" i="71" s="1"/>
  <c r="G152" i="60"/>
  <c r="K338" i="71"/>
  <c r="K392" i="71" s="1"/>
  <c r="K152" i="60"/>
  <c r="O338" i="71"/>
  <c r="O392" i="71" s="1"/>
  <c r="O152" i="60"/>
  <c r="E339" i="71"/>
  <c r="E393" i="71" s="1"/>
  <c r="E153" i="60"/>
  <c r="I339" i="71"/>
  <c r="I393" i="71" s="1"/>
  <c r="I153" i="60"/>
  <c r="M339" i="71"/>
  <c r="M393" i="71" s="1"/>
  <c r="M153" i="60"/>
  <c r="Q339" i="71"/>
  <c r="Q393" i="71" s="1"/>
  <c r="Q153" i="60"/>
  <c r="F341" i="71"/>
  <c r="F395" i="71" s="1"/>
  <c r="F155" i="60"/>
  <c r="J341" i="71"/>
  <c r="J395" i="71" s="1"/>
  <c r="J155" i="60"/>
  <c r="N341" i="71"/>
  <c r="N395" i="71" s="1"/>
  <c r="N155" i="60"/>
  <c r="D342" i="71"/>
  <c r="D396" i="71" s="1"/>
  <c r="D156" i="60"/>
  <c r="H342" i="71"/>
  <c r="H396" i="71" s="1"/>
  <c r="H156" i="60"/>
  <c r="L342" i="71"/>
  <c r="L396" i="71" s="1"/>
  <c r="L156" i="60"/>
  <c r="P342" i="71"/>
  <c r="P396" i="71" s="1"/>
  <c r="P156" i="60"/>
  <c r="E157" i="57"/>
  <c r="E344" i="71"/>
  <c r="E157" i="60"/>
  <c r="I157" i="57"/>
  <c r="I344" i="71"/>
  <c r="I157" i="60"/>
  <c r="M157" i="57"/>
  <c r="M344" i="71"/>
  <c r="M157" i="60"/>
  <c r="Q157" i="57"/>
  <c r="Q344" i="71"/>
  <c r="Q157" i="60"/>
  <c r="F331" i="72"/>
  <c r="F163" i="60"/>
  <c r="J331" i="72"/>
  <c r="J163" i="60"/>
  <c r="N331" i="72"/>
  <c r="N163" i="60"/>
  <c r="F333" i="72"/>
  <c r="F165" i="60"/>
  <c r="J333" i="72"/>
  <c r="J165" i="60"/>
  <c r="N333" i="72"/>
  <c r="N165" i="60"/>
  <c r="E335" i="72"/>
  <c r="I335" i="72"/>
  <c r="M335" i="72"/>
  <c r="Q335" i="72"/>
  <c r="F337" i="72"/>
  <c r="F169" i="60"/>
  <c r="J337" i="72"/>
  <c r="J169" i="60"/>
  <c r="N337" i="72"/>
  <c r="N169" i="60"/>
  <c r="D338" i="72"/>
  <c r="D392" i="72" s="1"/>
  <c r="D170" i="60"/>
  <c r="H338" i="72"/>
  <c r="H392" i="72" s="1"/>
  <c r="H170" i="60"/>
  <c r="L168" i="57"/>
  <c r="L338" i="72"/>
  <c r="L392" i="72" s="1"/>
  <c r="L170" i="60"/>
  <c r="P338" i="72"/>
  <c r="P392" i="72" s="1"/>
  <c r="P170" i="60"/>
  <c r="F339" i="72"/>
  <c r="F393" i="72" s="1"/>
  <c r="F171" i="60"/>
  <c r="J339" i="72"/>
  <c r="J393" i="72" s="1"/>
  <c r="J171" i="60"/>
  <c r="N339" i="72"/>
  <c r="N393" i="72" s="1"/>
  <c r="N171" i="60"/>
  <c r="G341" i="72"/>
  <c r="G173" i="60"/>
  <c r="K341" i="72"/>
  <c r="K173" i="60"/>
  <c r="O341" i="72"/>
  <c r="O173" i="60"/>
  <c r="E342" i="72"/>
  <c r="E396" i="72" s="1"/>
  <c r="E174" i="60"/>
  <c r="I342" i="72"/>
  <c r="I396" i="72" s="1"/>
  <c r="I174" i="60"/>
  <c r="M342" i="72"/>
  <c r="M396" i="72" s="1"/>
  <c r="M174" i="60"/>
  <c r="Q342" i="72"/>
  <c r="Q396" i="72" s="1"/>
  <c r="Q174" i="60"/>
  <c r="G175" i="57"/>
  <c r="G344" i="72"/>
  <c r="G175" i="60"/>
  <c r="K175" i="57"/>
  <c r="K344" i="72"/>
  <c r="K175" i="60"/>
  <c r="O175" i="57"/>
  <c r="O344" i="72"/>
  <c r="O175" i="60"/>
  <c r="C102" i="58"/>
  <c r="C114" i="58"/>
  <c r="C140" i="58"/>
  <c r="J11" i="58"/>
  <c r="N11" i="58"/>
  <c r="J13" i="58"/>
  <c r="N13" i="58"/>
  <c r="P14" i="58"/>
  <c r="J21" i="58"/>
  <c r="H59" i="58"/>
  <c r="D92" i="58"/>
  <c r="L92" i="58"/>
  <c r="D94" i="58"/>
  <c r="L94" i="58"/>
  <c r="F95" i="58"/>
  <c r="J95" i="58"/>
  <c r="D102" i="58"/>
  <c r="H102" i="58"/>
  <c r="L102" i="58"/>
  <c r="P102" i="58"/>
  <c r="F114" i="58"/>
  <c r="J114" i="58"/>
  <c r="N114" i="58"/>
  <c r="D115" i="58"/>
  <c r="H115" i="58"/>
  <c r="L115" i="58"/>
  <c r="P115" i="58"/>
  <c r="D140" i="58"/>
  <c r="L140" i="58"/>
  <c r="F149" i="58"/>
  <c r="J149" i="58"/>
  <c r="N149" i="58"/>
  <c r="F151" i="58"/>
  <c r="J151" i="58"/>
  <c r="N151" i="58"/>
  <c r="D152" i="58"/>
  <c r="H152" i="58"/>
  <c r="L152" i="58"/>
  <c r="P152" i="58"/>
  <c r="D158" i="58"/>
  <c r="H158" i="58"/>
  <c r="L158" i="58"/>
  <c r="P158" i="58"/>
  <c r="D167" i="58"/>
  <c r="H167" i="58"/>
  <c r="L167" i="58"/>
  <c r="P167" i="58"/>
  <c r="D169" i="58"/>
  <c r="H169" i="58"/>
  <c r="L169" i="58"/>
  <c r="P169" i="58"/>
  <c r="F170" i="58"/>
  <c r="J170" i="58"/>
  <c r="N170" i="58"/>
  <c r="F176" i="58"/>
  <c r="J176" i="58"/>
  <c r="N176" i="58"/>
  <c r="C92" i="59"/>
  <c r="C112" i="59"/>
  <c r="C140" i="59"/>
  <c r="C176" i="59"/>
  <c r="J11" i="59"/>
  <c r="N11" i="59"/>
  <c r="J13" i="59"/>
  <c r="N13" i="59"/>
  <c r="P14" i="59"/>
  <c r="J21" i="59"/>
  <c r="D92" i="59"/>
  <c r="L92" i="59"/>
  <c r="D94" i="59"/>
  <c r="L94" i="59"/>
  <c r="F95" i="59"/>
  <c r="J95" i="59"/>
  <c r="I102" i="59"/>
  <c r="G112" i="59"/>
  <c r="E114" i="59"/>
  <c r="P114" i="59"/>
  <c r="G115" i="59"/>
  <c r="I121" i="59"/>
  <c r="N140" i="59"/>
  <c r="H149" i="59"/>
  <c r="G151" i="59"/>
  <c r="L151" i="59"/>
  <c r="I152" i="59"/>
  <c r="N152" i="59"/>
  <c r="E158" i="59"/>
  <c r="J158" i="59"/>
  <c r="M167" i="59"/>
  <c r="K169" i="59"/>
  <c r="Q169" i="59"/>
  <c r="M170" i="59"/>
  <c r="I176" i="59"/>
  <c r="O176" i="59"/>
  <c r="C41" i="60"/>
  <c r="C56" i="60"/>
  <c r="C76" i="60"/>
  <c r="C84" i="60"/>
  <c r="C91" i="60"/>
  <c r="C96" i="60"/>
  <c r="C116" i="60"/>
  <c r="C131" i="60"/>
  <c r="C176" i="60"/>
  <c r="G6" i="60"/>
  <c r="L6" i="60"/>
  <c r="Q6" i="60"/>
  <c r="H8" i="60"/>
  <c r="I11" i="60"/>
  <c r="N11" i="60"/>
  <c r="M13" i="60"/>
  <c r="I14" i="60"/>
  <c r="O14" i="60"/>
  <c r="K15" i="60"/>
  <c r="Q15" i="60"/>
  <c r="J17" i="60"/>
  <c r="O17" i="60"/>
  <c r="L18" i="60"/>
  <c r="Q18" i="60"/>
  <c r="G21" i="60"/>
  <c r="I22" i="60"/>
  <c r="O22" i="60"/>
  <c r="D27" i="60"/>
  <c r="O27" i="60"/>
  <c r="F29" i="60"/>
  <c r="K29" i="60"/>
  <c r="E34" i="60"/>
  <c r="P34" i="60"/>
  <c r="G35" i="60"/>
  <c r="F37" i="60"/>
  <c r="K37" i="60"/>
  <c r="H38" i="60"/>
  <c r="M38" i="60"/>
  <c r="I41" i="60"/>
  <c r="N41" i="60"/>
  <c r="I46" i="60"/>
  <c r="N46" i="60"/>
  <c r="E48" i="60"/>
  <c r="P48" i="60"/>
  <c r="F53" i="60"/>
  <c r="E54" i="60"/>
  <c r="Q60" i="60"/>
  <c r="I65" i="60"/>
  <c r="G72" i="60"/>
  <c r="I73" i="60"/>
  <c r="M75" i="60"/>
  <c r="O76" i="60"/>
  <c r="E79" i="60"/>
  <c r="P84" i="60"/>
  <c r="G86" i="60"/>
  <c r="Q91" i="60"/>
  <c r="K96" i="60"/>
  <c r="O98" i="60"/>
  <c r="Q99" i="60"/>
  <c r="E110" i="60"/>
  <c r="O115" i="60"/>
  <c r="Q116" i="60"/>
  <c r="E118" i="60"/>
  <c r="G119" i="60"/>
  <c r="K121" i="60"/>
  <c r="M122" i="60"/>
  <c r="M131" i="60"/>
  <c r="K138" i="60"/>
  <c r="M139" i="60"/>
  <c r="Q141" i="60"/>
  <c r="G145" i="60"/>
  <c r="K147" i="60"/>
  <c r="M156" i="60"/>
  <c r="Q158" i="60"/>
  <c r="I163" i="60"/>
  <c r="M165" i="60"/>
  <c r="Q167" i="60"/>
  <c r="E169" i="60"/>
  <c r="G170" i="60"/>
  <c r="I171" i="60"/>
  <c r="E177" i="60"/>
  <c r="C19" i="54"/>
  <c r="C335" i="64"/>
  <c r="C28" i="54"/>
  <c r="C290" i="65"/>
  <c r="C39" i="54"/>
  <c r="C302" i="65"/>
  <c r="C300" i="65" s="1"/>
  <c r="C55" i="54"/>
  <c r="C298" i="66"/>
  <c r="C63" i="54"/>
  <c r="C287" i="67"/>
  <c r="C74" i="54"/>
  <c r="C299" i="67"/>
  <c r="C82" i="54"/>
  <c r="C356" i="68"/>
  <c r="C89" i="54"/>
  <c r="C363" i="68"/>
  <c r="C120" i="54"/>
  <c r="C302" i="69"/>
  <c r="C276" i="71"/>
  <c r="C150" i="54"/>
  <c r="C150" i="58" s="1"/>
  <c r="C284" i="71"/>
  <c r="C157" i="54"/>
  <c r="C290" i="71"/>
  <c r="C172" i="54"/>
  <c r="C287" i="72"/>
  <c r="D318" i="64"/>
  <c r="L4" i="54"/>
  <c r="L319" i="64"/>
  <c r="P318" i="64"/>
  <c r="E7" i="54"/>
  <c r="E322" i="64"/>
  <c r="E321" i="64" s="1"/>
  <c r="I7" i="54"/>
  <c r="I322" i="64"/>
  <c r="I321" i="64" s="1"/>
  <c r="M7" i="54"/>
  <c r="M322" i="64"/>
  <c r="M321" i="64" s="1"/>
  <c r="Q7" i="54"/>
  <c r="Q322" i="64"/>
  <c r="H367" i="64"/>
  <c r="F326" i="64"/>
  <c r="J411" i="64"/>
  <c r="N411" i="64"/>
  <c r="D16" i="54"/>
  <c r="D331" i="64"/>
  <c r="H330" i="64"/>
  <c r="L330" i="64"/>
  <c r="P16" i="54"/>
  <c r="P331" i="64"/>
  <c r="J16" i="54"/>
  <c r="J332" i="64"/>
  <c r="D333" i="64"/>
  <c r="H333" i="64"/>
  <c r="P19" i="54"/>
  <c r="P334" i="64"/>
  <c r="F25" i="54"/>
  <c r="F287" i="65"/>
  <c r="J286" i="65"/>
  <c r="N25" i="54"/>
  <c r="N287" i="65"/>
  <c r="D25" i="54"/>
  <c r="D288" i="65"/>
  <c r="H25" i="54"/>
  <c r="H288" i="65"/>
  <c r="H286" i="65" s="1"/>
  <c r="L25" i="54"/>
  <c r="L288" i="65"/>
  <c r="D28" i="54"/>
  <c r="D290" i="65"/>
  <c r="H28" i="54"/>
  <c r="H290" i="65"/>
  <c r="L28" i="54"/>
  <c r="L290" i="65"/>
  <c r="P28" i="54"/>
  <c r="P290" i="65"/>
  <c r="P328" i="65" s="1"/>
  <c r="D292" i="65"/>
  <c r="H292" i="65"/>
  <c r="H330" i="65" s="1"/>
  <c r="L292" i="65"/>
  <c r="P292" i="65"/>
  <c r="P330" i="65" s="1"/>
  <c r="D32" i="54"/>
  <c r="D294" i="65"/>
  <c r="D332" i="65" s="1"/>
  <c r="H32" i="54"/>
  <c r="H294" i="65"/>
  <c r="H332" i="65" s="1"/>
  <c r="L32" i="54"/>
  <c r="L294" i="65"/>
  <c r="P32" i="54"/>
  <c r="P294" i="65"/>
  <c r="F32" i="54"/>
  <c r="F295" i="65"/>
  <c r="F333" i="65" s="1"/>
  <c r="N32" i="54"/>
  <c r="N295" i="65"/>
  <c r="D36" i="54"/>
  <c r="D298" i="65"/>
  <c r="H36" i="54"/>
  <c r="H298" i="65"/>
  <c r="L36" i="54"/>
  <c r="L298" i="65"/>
  <c r="P36" i="54"/>
  <c r="P298" i="65"/>
  <c r="F36" i="54"/>
  <c r="F299" i="65"/>
  <c r="F337" i="65" s="1"/>
  <c r="N36" i="54"/>
  <c r="N299" i="65"/>
  <c r="N337" i="65" s="1"/>
  <c r="D300" i="65"/>
  <c r="H300" i="65"/>
  <c r="L300" i="65"/>
  <c r="P300" i="65"/>
  <c r="F340" i="65"/>
  <c r="D286" i="66"/>
  <c r="H286" i="66"/>
  <c r="P286" i="66"/>
  <c r="F289" i="66"/>
  <c r="J289" i="66"/>
  <c r="N289" i="66"/>
  <c r="F332" i="66"/>
  <c r="J293" i="66"/>
  <c r="J334" i="66"/>
  <c r="F297" i="66"/>
  <c r="J297" i="66"/>
  <c r="L297" i="66"/>
  <c r="F58" i="54"/>
  <c r="F301" i="66"/>
  <c r="F339" i="66" s="1"/>
  <c r="J58" i="54"/>
  <c r="J301" i="66"/>
  <c r="N58" i="54"/>
  <c r="N301" i="66"/>
  <c r="D300" i="66"/>
  <c r="L300" i="66"/>
  <c r="P300" i="66"/>
  <c r="F63" i="54"/>
  <c r="F287" i="67"/>
  <c r="J63" i="54"/>
  <c r="J287" i="67"/>
  <c r="J325" i="67" s="1"/>
  <c r="N63" i="54"/>
  <c r="N287" i="67"/>
  <c r="D63" i="54"/>
  <c r="D288" i="67"/>
  <c r="H326" i="67"/>
  <c r="L63" i="54"/>
  <c r="L288" i="67"/>
  <c r="L326" i="67" s="1"/>
  <c r="D66" i="54"/>
  <c r="D290" i="67"/>
  <c r="H66" i="54"/>
  <c r="H290" i="67"/>
  <c r="L66" i="54"/>
  <c r="L290" i="67"/>
  <c r="P66" i="54"/>
  <c r="P290" i="67"/>
  <c r="F70" i="54"/>
  <c r="F294" i="67"/>
  <c r="J70" i="54"/>
  <c r="J294" i="67"/>
  <c r="J332" i="67" s="1"/>
  <c r="N70" i="54"/>
  <c r="N294" i="67"/>
  <c r="F74" i="54"/>
  <c r="F298" i="67"/>
  <c r="J74" i="54"/>
  <c r="J298" i="67"/>
  <c r="N74" i="54"/>
  <c r="N298" i="67"/>
  <c r="D74" i="54"/>
  <c r="D299" i="67"/>
  <c r="H74" i="54"/>
  <c r="H299" i="67"/>
  <c r="H297" i="67" s="1"/>
  <c r="L74" i="54"/>
  <c r="L299" i="67"/>
  <c r="L297" i="67" s="1"/>
  <c r="F354" i="68"/>
  <c r="J354" i="68"/>
  <c r="N354" i="68"/>
  <c r="F85" i="54"/>
  <c r="F358" i="68"/>
  <c r="J85" i="54"/>
  <c r="J358" i="68"/>
  <c r="J406" i="68" s="1"/>
  <c r="N85" i="54"/>
  <c r="N358" i="68"/>
  <c r="F89" i="54"/>
  <c r="F362" i="68"/>
  <c r="J89" i="54"/>
  <c r="J362" i="68"/>
  <c r="N89" i="54"/>
  <c r="N362" i="68"/>
  <c r="N361" i="68" s="1"/>
  <c r="D89" i="54"/>
  <c r="D363" i="68"/>
  <c r="H89" i="54"/>
  <c r="H363" i="68"/>
  <c r="H361" i="68" s="1"/>
  <c r="L89" i="54"/>
  <c r="L363" i="68"/>
  <c r="D462" i="68"/>
  <c r="H365" i="68"/>
  <c r="L462" i="68"/>
  <c r="P365" i="68"/>
  <c r="P369" i="68"/>
  <c r="D100" i="54"/>
  <c r="D373" i="68"/>
  <c r="H100" i="54"/>
  <c r="H373" i="68"/>
  <c r="L100" i="54"/>
  <c r="L373" i="68"/>
  <c r="P100" i="54"/>
  <c r="P373" i="68"/>
  <c r="F100" i="54"/>
  <c r="F374" i="68"/>
  <c r="F470" i="68" s="1"/>
  <c r="J100" i="54"/>
  <c r="J374" i="68"/>
  <c r="J470" i="68" s="1"/>
  <c r="N100" i="54"/>
  <c r="N374" i="68"/>
  <c r="N470" i="68" s="1"/>
  <c r="F106" i="54"/>
  <c r="F287" i="69"/>
  <c r="J106" i="54"/>
  <c r="J287" i="69"/>
  <c r="N106" i="54"/>
  <c r="N287" i="69"/>
  <c r="D109" i="54"/>
  <c r="D290" i="69"/>
  <c r="H109" i="54"/>
  <c r="H290" i="69"/>
  <c r="L109" i="54"/>
  <c r="L290" i="69"/>
  <c r="L328" i="69" s="1"/>
  <c r="P109" i="54"/>
  <c r="P290" i="69"/>
  <c r="F292" i="69"/>
  <c r="J292" i="69"/>
  <c r="N292" i="69"/>
  <c r="L370" i="69"/>
  <c r="F117" i="54"/>
  <c r="F298" i="69"/>
  <c r="J117" i="54"/>
  <c r="J298" i="69"/>
  <c r="N117" i="54"/>
  <c r="N298" i="69"/>
  <c r="D117" i="54"/>
  <c r="D299" i="69"/>
  <c r="L117" i="54"/>
  <c r="L299" i="69"/>
  <c r="D120" i="54"/>
  <c r="D301" i="69"/>
  <c r="H120" i="54"/>
  <c r="H301" i="69"/>
  <c r="L120" i="54"/>
  <c r="L301" i="69"/>
  <c r="P120" i="54"/>
  <c r="P301" i="69"/>
  <c r="F120" i="54"/>
  <c r="F302" i="69"/>
  <c r="F300" i="69" s="1"/>
  <c r="N120" i="54"/>
  <c r="N302" i="69"/>
  <c r="F286" i="70"/>
  <c r="J286" i="70"/>
  <c r="N286" i="70"/>
  <c r="F128" i="54"/>
  <c r="F290" i="70"/>
  <c r="J128" i="54"/>
  <c r="J290" i="70"/>
  <c r="N128" i="54"/>
  <c r="N290" i="70"/>
  <c r="F132" i="54"/>
  <c r="F294" i="70"/>
  <c r="J132" i="54"/>
  <c r="J294" i="70"/>
  <c r="N132" i="54"/>
  <c r="N294" i="70"/>
  <c r="D132" i="54"/>
  <c r="D295" i="70"/>
  <c r="D293" i="70" s="1"/>
  <c r="L132" i="54"/>
  <c r="L295" i="70"/>
  <c r="F334" i="70"/>
  <c r="D297" i="70"/>
  <c r="L297" i="70"/>
  <c r="F300" i="70"/>
  <c r="D144" i="54"/>
  <c r="D277" i="71"/>
  <c r="H144" i="54"/>
  <c r="H277" i="71"/>
  <c r="L144" i="54"/>
  <c r="L277" i="71"/>
  <c r="P144" i="54"/>
  <c r="P277" i="71"/>
  <c r="D146" i="54"/>
  <c r="D279" i="71"/>
  <c r="H146" i="54"/>
  <c r="H279" i="71"/>
  <c r="L146" i="54"/>
  <c r="L279" i="71"/>
  <c r="P146" i="54"/>
  <c r="P279" i="71"/>
  <c r="D281" i="71"/>
  <c r="H281" i="71"/>
  <c r="L281" i="71"/>
  <c r="P281" i="71"/>
  <c r="D150" i="54"/>
  <c r="D150" i="58" s="1"/>
  <c r="D283" i="71"/>
  <c r="H150" i="54"/>
  <c r="H150" i="58" s="1"/>
  <c r="H283" i="71"/>
  <c r="L150" i="54"/>
  <c r="L150" i="58" s="1"/>
  <c r="L283" i="71"/>
  <c r="P150" i="54"/>
  <c r="P150" i="58" s="1"/>
  <c r="P283" i="71"/>
  <c r="F150" i="54"/>
  <c r="F284" i="71"/>
  <c r="F356" i="71" s="1"/>
  <c r="N150" i="54"/>
  <c r="N284" i="71"/>
  <c r="N356" i="71" s="1"/>
  <c r="D154" i="54"/>
  <c r="D287" i="71"/>
  <c r="H154" i="54"/>
  <c r="H287" i="71"/>
  <c r="L154" i="54"/>
  <c r="L287" i="71"/>
  <c r="P154" i="54"/>
  <c r="P287" i="71"/>
  <c r="F154" i="54"/>
  <c r="F288" i="71"/>
  <c r="N154" i="54"/>
  <c r="N288" i="71"/>
  <c r="D289" i="71"/>
  <c r="D362" i="71"/>
  <c r="D276" i="72"/>
  <c r="H276" i="72"/>
  <c r="P276" i="72"/>
  <c r="F164" i="54"/>
  <c r="F279" i="72"/>
  <c r="J164" i="54"/>
  <c r="J279" i="72"/>
  <c r="N164" i="54"/>
  <c r="N279" i="72"/>
  <c r="F281" i="72"/>
  <c r="J281" i="72"/>
  <c r="N281" i="72"/>
  <c r="D355" i="72"/>
  <c r="H355" i="72"/>
  <c r="L355" i="72"/>
  <c r="P355" i="72"/>
  <c r="P286" i="72"/>
  <c r="D175" i="54"/>
  <c r="D290" i="72"/>
  <c r="H175" i="54"/>
  <c r="H290" i="72"/>
  <c r="H362" i="72" s="1"/>
  <c r="L175" i="54"/>
  <c r="L290" i="72"/>
  <c r="P175" i="54"/>
  <c r="P290" i="72"/>
  <c r="P362" i="72" s="1"/>
  <c r="F175" i="54"/>
  <c r="F291" i="72"/>
  <c r="J175" i="54"/>
  <c r="J291" i="72"/>
  <c r="J289" i="72" s="1"/>
  <c r="N175" i="54"/>
  <c r="N291" i="72"/>
  <c r="C342" i="64"/>
  <c r="C364" i="64"/>
  <c r="C376" i="64"/>
  <c r="C354" i="64"/>
  <c r="C326" i="65"/>
  <c r="C333" i="65"/>
  <c r="C39" i="55"/>
  <c r="C320" i="65"/>
  <c r="C328" i="66"/>
  <c r="C308" i="66"/>
  <c r="C334" i="66"/>
  <c r="C340" i="66"/>
  <c r="C330" i="67"/>
  <c r="C316" i="67"/>
  <c r="C336" i="67"/>
  <c r="C82" i="55"/>
  <c r="C379" i="68"/>
  <c r="C410" i="68"/>
  <c r="C415" i="68"/>
  <c r="C487" i="68"/>
  <c r="C421" i="68"/>
  <c r="C326" i="69"/>
  <c r="C333" i="69"/>
  <c r="C390" i="69"/>
  <c r="C339" i="69"/>
  <c r="C396" i="69"/>
  <c r="C319" i="69"/>
  <c r="C328" i="70"/>
  <c r="C308" i="70"/>
  <c r="C327" i="70" s="1"/>
  <c r="C334" i="70"/>
  <c r="C340" i="70"/>
  <c r="C373" i="71"/>
  <c r="C300" i="71"/>
  <c r="C319" i="71"/>
  <c r="C324" i="71"/>
  <c r="C321" i="72"/>
  <c r="C327" i="72"/>
  <c r="F4" i="55"/>
  <c r="F340" i="64"/>
  <c r="J339" i="64"/>
  <c r="N4" i="55"/>
  <c r="N340" i="64"/>
  <c r="D362" i="64"/>
  <c r="L339" i="64"/>
  <c r="L362" i="64"/>
  <c r="P362" i="64"/>
  <c r="D342" i="64"/>
  <c r="H342" i="64"/>
  <c r="H364" i="64"/>
  <c r="L342" i="64"/>
  <c r="L363" i="64" s="1"/>
  <c r="L364" i="64"/>
  <c r="P7" i="55"/>
  <c r="P343" i="64"/>
  <c r="E366" i="64"/>
  <c r="I366" i="64"/>
  <c r="M366" i="64"/>
  <c r="Q366" i="64"/>
  <c r="G367" i="64"/>
  <c r="K367" i="64"/>
  <c r="K430" i="64"/>
  <c r="O430" i="64"/>
  <c r="O367" i="64"/>
  <c r="G347" i="64"/>
  <c r="G369" i="64"/>
  <c r="K432" i="64"/>
  <c r="K347" i="64"/>
  <c r="K369" i="64"/>
  <c r="O432" i="64"/>
  <c r="O369" i="64"/>
  <c r="E370" i="64"/>
  <c r="E433" i="64"/>
  <c r="I370" i="64"/>
  <c r="I433" i="64"/>
  <c r="M433" i="64"/>
  <c r="M370" i="64"/>
  <c r="Q433" i="64"/>
  <c r="Q370" i="64"/>
  <c r="O371" i="64"/>
  <c r="K351" i="64"/>
  <c r="F354" i="64"/>
  <c r="J376" i="64"/>
  <c r="N354" i="64"/>
  <c r="N376" i="64"/>
  <c r="D377" i="64"/>
  <c r="H377" i="64"/>
  <c r="P377" i="64"/>
  <c r="F378" i="64"/>
  <c r="J378" i="64"/>
  <c r="N378" i="64"/>
  <c r="E25" i="55"/>
  <c r="E306" i="65"/>
  <c r="I25" i="55"/>
  <c r="I306" i="65"/>
  <c r="M25" i="55"/>
  <c r="M306" i="65"/>
  <c r="Q25" i="55"/>
  <c r="Q306" i="65"/>
  <c r="G305" i="65"/>
  <c r="G326" i="65"/>
  <c r="O326" i="65"/>
  <c r="J308" i="65"/>
  <c r="J328" i="65"/>
  <c r="N308" i="65"/>
  <c r="N328" i="65"/>
  <c r="I330" i="65"/>
  <c r="Q330" i="65"/>
  <c r="E312" i="65"/>
  <c r="I312" i="65"/>
  <c r="I332" i="65"/>
  <c r="Q332" i="65"/>
  <c r="Q312" i="65"/>
  <c r="D36" i="55"/>
  <c r="D317" i="65"/>
  <c r="H316" i="65"/>
  <c r="L36" i="55"/>
  <c r="L317" i="65"/>
  <c r="P316" i="65"/>
  <c r="F39" i="55"/>
  <c r="F320" i="65"/>
  <c r="J339" i="65"/>
  <c r="J319" i="65"/>
  <c r="N39" i="55"/>
  <c r="N320" i="65"/>
  <c r="D340" i="65"/>
  <c r="H340" i="65"/>
  <c r="L340" i="65"/>
  <c r="P340" i="65"/>
  <c r="D305" i="66"/>
  <c r="D325" i="66"/>
  <c r="L325" i="66"/>
  <c r="J326" i="66"/>
  <c r="E308" i="66"/>
  <c r="I308" i="66"/>
  <c r="M308" i="66"/>
  <c r="Q308" i="66"/>
  <c r="F312" i="66"/>
  <c r="J332" i="66"/>
  <c r="J312" i="66"/>
  <c r="N332" i="66"/>
  <c r="D333" i="66"/>
  <c r="H333" i="66"/>
  <c r="L312" i="66"/>
  <c r="L333" i="66"/>
  <c r="P333" i="66"/>
  <c r="F334" i="66"/>
  <c r="N334" i="66"/>
  <c r="E316" i="66"/>
  <c r="I316" i="66"/>
  <c r="M316" i="66"/>
  <c r="Q316" i="66"/>
  <c r="K337" i="66"/>
  <c r="O316" i="66"/>
  <c r="G319" i="66"/>
  <c r="K396" i="66"/>
  <c r="K319" i="66"/>
  <c r="K339" i="66"/>
  <c r="O319" i="66"/>
  <c r="M340" i="66"/>
  <c r="F63" i="55"/>
  <c r="F306" i="67"/>
  <c r="J305" i="67"/>
  <c r="N63" i="55"/>
  <c r="N306" i="67"/>
  <c r="P326" i="67"/>
  <c r="D308" i="67"/>
  <c r="P66" i="55"/>
  <c r="P309" i="67"/>
  <c r="Q330" i="67"/>
  <c r="D312" i="67"/>
  <c r="D332" i="67"/>
  <c r="L312" i="67"/>
  <c r="L332" i="67"/>
  <c r="P332" i="67"/>
  <c r="P312" i="67"/>
  <c r="F333" i="67"/>
  <c r="N333" i="67"/>
  <c r="D334" i="67"/>
  <c r="H334" i="67"/>
  <c r="L334" i="67"/>
  <c r="P334" i="67"/>
  <c r="E336" i="67"/>
  <c r="E316" i="67"/>
  <c r="I336" i="67"/>
  <c r="I316" i="67"/>
  <c r="M336" i="67"/>
  <c r="M316" i="67"/>
  <c r="Q316" i="67"/>
  <c r="G337" i="67"/>
  <c r="K337" i="67"/>
  <c r="O337" i="67"/>
  <c r="D319" i="67"/>
  <c r="H319" i="67"/>
  <c r="L319" i="67"/>
  <c r="P319" i="67"/>
  <c r="F378" i="68"/>
  <c r="F403" i="68"/>
  <c r="J378" i="68"/>
  <c r="J403" i="68"/>
  <c r="N403" i="68"/>
  <c r="D404" i="68"/>
  <c r="H404" i="68"/>
  <c r="L404" i="68"/>
  <c r="P404" i="68"/>
  <c r="G85" i="55"/>
  <c r="G382" i="68"/>
  <c r="K85" i="55"/>
  <c r="K382" i="68"/>
  <c r="O85" i="55"/>
  <c r="O382" i="68"/>
  <c r="E408" i="68"/>
  <c r="M408" i="68"/>
  <c r="Q408" i="68"/>
  <c r="D89" i="55"/>
  <c r="D386" i="68"/>
  <c r="H385" i="68"/>
  <c r="H410" i="68"/>
  <c r="L89" i="55"/>
  <c r="L386" i="68"/>
  <c r="P410" i="68"/>
  <c r="P385" i="68"/>
  <c r="F411" i="68"/>
  <c r="J411" i="68"/>
  <c r="N411" i="68"/>
  <c r="D412" i="68"/>
  <c r="D484" i="68"/>
  <c r="H412" i="68"/>
  <c r="L412" i="68"/>
  <c r="L484" i="68"/>
  <c r="P412" i="68"/>
  <c r="E486" i="68"/>
  <c r="E414" i="68"/>
  <c r="E389" i="68"/>
  <c r="I389" i="68"/>
  <c r="M414" i="68"/>
  <c r="M486" i="68"/>
  <c r="M389" i="68"/>
  <c r="Q389" i="68"/>
  <c r="G415" i="68"/>
  <c r="G487" i="68"/>
  <c r="K415" i="68"/>
  <c r="K487" i="68"/>
  <c r="Q416" i="68"/>
  <c r="F97" i="55"/>
  <c r="F394" i="68"/>
  <c r="J97" i="55"/>
  <c r="J394" i="68"/>
  <c r="N97" i="55"/>
  <c r="N394" i="68"/>
  <c r="H97" i="55"/>
  <c r="H395" i="68"/>
  <c r="P419" i="68"/>
  <c r="G421" i="68"/>
  <c r="G396" i="68"/>
  <c r="K396" i="68"/>
  <c r="K421" i="68"/>
  <c r="O421" i="68"/>
  <c r="O396" i="68"/>
  <c r="E422" i="68"/>
  <c r="E494" i="68"/>
  <c r="I422" i="68"/>
  <c r="I494" i="68"/>
  <c r="M422" i="68"/>
  <c r="M494" i="68"/>
  <c r="Q422" i="68"/>
  <c r="Q494" i="68"/>
  <c r="G423" i="68"/>
  <c r="K423" i="68"/>
  <c r="O423" i="68"/>
  <c r="D106" i="55"/>
  <c r="D306" i="69"/>
  <c r="H305" i="69"/>
  <c r="H324" i="69" s="1"/>
  <c r="H325" i="69"/>
  <c r="L106" i="55"/>
  <c r="L306" i="69"/>
  <c r="P106" i="55"/>
  <c r="P306" i="69"/>
  <c r="F326" i="69"/>
  <c r="J106" i="55"/>
  <c r="J307" i="69"/>
  <c r="N326" i="69"/>
  <c r="F109" i="55"/>
  <c r="F309" i="69"/>
  <c r="J309" i="69"/>
  <c r="N109" i="55"/>
  <c r="N309" i="69"/>
  <c r="D311" i="69"/>
  <c r="H311" i="69"/>
  <c r="L311" i="69"/>
  <c r="P311" i="69"/>
  <c r="F113" i="55"/>
  <c r="F113" i="59" s="1"/>
  <c r="F313" i="69"/>
  <c r="F114" i="59"/>
  <c r="J113" i="55"/>
  <c r="J113" i="59" s="1"/>
  <c r="J313" i="69"/>
  <c r="J114" i="59"/>
  <c r="N113" i="55"/>
  <c r="N113" i="59" s="1"/>
  <c r="N313" i="69"/>
  <c r="N114" i="59"/>
  <c r="D314" i="69"/>
  <c r="D312" i="69" s="1"/>
  <c r="D115" i="59"/>
  <c r="H314" i="69"/>
  <c r="H312" i="69" s="1"/>
  <c r="H115" i="59"/>
  <c r="L314" i="69"/>
  <c r="L115" i="59"/>
  <c r="P314" i="69"/>
  <c r="P312" i="69" s="1"/>
  <c r="P115" i="59"/>
  <c r="F315" i="69"/>
  <c r="J315" i="69"/>
  <c r="J334" i="69" s="1"/>
  <c r="N315" i="69"/>
  <c r="D336" i="69"/>
  <c r="D316" i="69"/>
  <c r="H336" i="69"/>
  <c r="L336" i="69"/>
  <c r="L316" i="69"/>
  <c r="P316" i="69"/>
  <c r="P336" i="69"/>
  <c r="F337" i="69"/>
  <c r="J337" i="69"/>
  <c r="N337" i="69"/>
  <c r="F320" i="69"/>
  <c r="J320" i="69"/>
  <c r="N320" i="69"/>
  <c r="D340" i="69"/>
  <c r="H340" i="69"/>
  <c r="L340" i="69"/>
  <c r="P340" i="69"/>
  <c r="D125" i="55"/>
  <c r="D306" i="70"/>
  <c r="H125" i="55"/>
  <c r="H306" i="70"/>
  <c r="L125" i="55"/>
  <c r="L306" i="70"/>
  <c r="P125" i="55"/>
  <c r="P306" i="70"/>
  <c r="F326" i="70"/>
  <c r="J326" i="70"/>
  <c r="N326" i="70"/>
  <c r="D308" i="70"/>
  <c r="D328" i="70"/>
  <c r="H308" i="70"/>
  <c r="H328" i="70"/>
  <c r="L308" i="70"/>
  <c r="L327" i="70" s="1"/>
  <c r="L328" i="70"/>
  <c r="P308" i="70"/>
  <c r="P327" i="70" s="1"/>
  <c r="F311" i="70"/>
  <c r="J311" i="70"/>
  <c r="N311" i="70"/>
  <c r="D332" i="70"/>
  <c r="H312" i="70"/>
  <c r="H332" i="70"/>
  <c r="L332" i="70"/>
  <c r="F333" i="70"/>
  <c r="J333" i="70"/>
  <c r="N333" i="70"/>
  <c r="D334" i="70"/>
  <c r="H334" i="70"/>
  <c r="L334" i="70"/>
  <c r="P334" i="70"/>
  <c r="D316" i="70"/>
  <c r="D336" i="70"/>
  <c r="H336" i="70"/>
  <c r="H316" i="70"/>
  <c r="L336" i="70"/>
  <c r="P336" i="70"/>
  <c r="P316" i="70"/>
  <c r="F337" i="70"/>
  <c r="J337" i="70"/>
  <c r="N337" i="70"/>
  <c r="D139" i="55"/>
  <c r="D320" i="70"/>
  <c r="D140" i="59"/>
  <c r="H139" i="55"/>
  <c r="H320" i="70"/>
  <c r="L139" i="55"/>
  <c r="L320" i="70"/>
  <c r="L140" i="59"/>
  <c r="P139" i="55"/>
  <c r="P320" i="70"/>
  <c r="F139" i="55"/>
  <c r="F321" i="70"/>
  <c r="J321" i="70"/>
  <c r="N139" i="55"/>
  <c r="N321" i="70"/>
  <c r="D144" i="55"/>
  <c r="D295" i="71"/>
  <c r="H144" i="55"/>
  <c r="H295" i="71"/>
  <c r="L144" i="55"/>
  <c r="L295" i="71"/>
  <c r="P144" i="55"/>
  <c r="P295" i="71"/>
  <c r="D146" i="55"/>
  <c r="D297" i="71"/>
  <c r="H146" i="55"/>
  <c r="H297" i="71"/>
  <c r="L146" i="55"/>
  <c r="L297" i="71"/>
  <c r="P146" i="55"/>
  <c r="P297" i="71"/>
  <c r="E299" i="71"/>
  <c r="I299" i="71"/>
  <c r="M299" i="71"/>
  <c r="Q299" i="71"/>
  <c r="E150" i="55"/>
  <c r="E150" i="59" s="1"/>
  <c r="E301" i="71"/>
  <c r="I150" i="55"/>
  <c r="I301" i="71"/>
  <c r="M150" i="55"/>
  <c r="M150" i="59" s="1"/>
  <c r="M301" i="71"/>
  <c r="Q150" i="55"/>
  <c r="Q150" i="59" s="1"/>
  <c r="Q301" i="71"/>
  <c r="G150" i="55"/>
  <c r="G302" i="71"/>
  <c r="K374" i="71"/>
  <c r="K320" i="71"/>
  <c r="O150" i="55"/>
  <c r="O302" i="71"/>
  <c r="O300" i="71" s="1"/>
  <c r="I321" i="71"/>
  <c r="E154" i="55"/>
  <c r="E305" i="71"/>
  <c r="I154" i="55"/>
  <c r="I305" i="71"/>
  <c r="M154" i="55"/>
  <c r="M305" i="71"/>
  <c r="Q154" i="55"/>
  <c r="Q305" i="71"/>
  <c r="G154" i="55"/>
  <c r="G306" i="71"/>
  <c r="K324" i="71"/>
  <c r="O154" i="55"/>
  <c r="O306" i="71"/>
  <c r="G157" i="55"/>
  <c r="G308" i="71"/>
  <c r="K157" i="55"/>
  <c r="K308" i="71"/>
  <c r="O157" i="55"/>
  <c r="O308" i="71"/>
  <c r="E327" i="71"/>
  <c r="I327" i="71"/>
  <c r="M327" i="71"/>
  <c r="Q327" i="71"/>
  <c r="F162" i="55"/>
  <c r="F295" i="72"/>
  <c r="J162" i="55"/>
  <c r="J295" i="72"/>
  <c r="N162" i="55"/>
  <c r="N295" i="72"/>
  <c r="D297" i="72"/>
  <c r="H297" i="72"/>
  <c r="L297" i="72"/>
  <c r="P297" i="72"/>
  <c r="G299" i="72"/>
  <c r="K299" i="72"/>
  <c r="O299" i="72"/>
  <c r="E300" i="72"/>
  <c r="E319" i="72"/>
  <c r="E373" i="72"/>
  <c r="I319" i="72"/>
  <c r="I373" i="72"/>
  <c r="I300" i="72"/>
  <c r="M319" i="72"/>
  <c r="M300" i="72"/>
  <c r="M373" i="72"/>
  <c r="Q319" i="72"/>
  <c r="Q373" i="72"/>
  <c r="Q300" i="72"/>
  <c r="G374" i="72"/>
  <c r="G320" i="72"/>
  <c r="K320" i="72"/>
  <c r="K374" i="72"/>
  <c r="O374" i="72"/>
  <c r="O320" i="72"/>
  <c r="I321" i="72"/>
  <c r="D305" i="72"/>
  <c r="H305" i="72"/>
  <c r="L305" i="72"/>
  <c r="P305" i="72"/>
  <c r="P304" i="72" s="1"/>
  <c r="F306" i="72"/>
  <c r="J306" i="72"/>
  <c r="N306" i="72"/>
  <c r="G307" i="72"/>
  <c r="G380" i="72"/>
  <c r="G326" i="72"/>
  <c r="K307" i="72"/>
  <c r="K380" i="72"/>
  <c r="K326" i="72"/>
  <c r="O380" i="72"/>
  <c r="O326" i="72"/>
  <c r="E327" i="72"/>
  <c r="I327" i="72"/>
  <c r="M327" i="72"/>
  <c r="Q327" i="72"/>
  <c r="C453" i="64"/>
  <c r="C16" i="57"/>
  <c r="C395" i="64"/>
  <c r="C458" i="64" s="1"/>
  <c r="C18" i="60"/>
  <c r="C25" i="57"/>
  <c r="C344" i="65"/>
  <c r="C36" i="57"/>
  <c r="C36" i="60" s="1"/>
  <c r="C356" i="65"/>
  <c r="C413" i="65" s="1"/>
  <c r="C38" i="60"/>
  <c r="C44" i="57"/>
  <c r="C345" i="66"/>
  <c r="C402" i="66" s="1"/>
  <c r="C51" i="57"/>
  <c r="C352" i="66"/>
  <c r="C409" i="66" s="1"/>
  <c r="C58" i="57"/>
  <c r="C358" i="66"/>
  <c r="C66" i="57"/>
  <c r="C347" i="67"/>
  <c r="C77" i="57"/>
  <c r="C359" i="67"/>
  <c r="C416" i="67" s="1"/>
  <c r="C93" i="57"/>
  <c r="C93" i="60" s="1"/>
  <c r="C438" i="68"/>
  <c r="C94" i="60"/>
  <c r="C401" i="69"/>
  <c r="C351" i="69"/>
  <c r="C114" i="60"/>
  <c r="C117" i="57"/>
  <c r="C117" i="60" s="1"/>
  <c r="C356" i="69"/>
  <c r="C413" i="69" s="1"/>
  <c r="C125" i="57"/>
  <c r="C345" i="70"/>
  <c r="C402" i="70" s="1"/>
  <c r="C132" i="57"/>
  <c r="C352" i="70"/>
  <c r="C409" i="70" s="1"/>
  <c r="C134" i="60"/>
  <c r="C139" i="57"/>
  <c r="C358" i="70"/>
  <c r="C389" i="71"/>
  <c r="C395" i="71"/>
  <c r="C330" i="72"/>
  <c r="C385" i="72"/>
  <c r="C338" i="72"/>
  <c r="C392" i="72" s="1"/>
  <c r="C170" i="60"/>
  <c r="C343" i="72"/>
  <c r="C397" i="72" s="1"/>
  <c r="C398" i="72"/>
  <c r="G4" i="57"/>
  <c r="G382" i="64"/>
  <c r="K4" i="57"/>
  <c r="K382" i="64"/>
  <c r="O4" i="57"/>
  <c r="O382" i="64"/>
  <c r="D384" i="64"/>
  <c r="D448" i="64"/>
  <c r="H384" i="64"/>
  <c r="H448" i="64"/>
  <c r="L448" i="64"/>
  <c r="L384" i="64"/>
  <c r="P448" i="64"/>
  <c r="P384" i="64"/>
  <c r="E389" i="64"/>
  <c r="E452" i="64" s="1"/>
  <c r="E453" i="64"/>
  <c r="I453" i="64"/>
  <c r="I389" i="64"/>
  <c r="I452" i="64" s="1"/>
  <c r="M453" i="64"/>
  <c r="Q12" i="57"/>
  <c r="Q12" i="60" s="1"/>
  <c r="Q390" i="64"/>
  <c r="G12" i="57"/>
  <c r="G391" i="64"/>
  <c r="D394" i="64"/>
  <c r="D17" i="60"/>
  <c r="H394" i="64"/>
  <c r="H17" i="60"/>
  <c r="L394" i="64"/>
  <c r="L17" i="60"/>
  <c r="P394" i="64"/>
  <c r="P17" i="60"/>
  <c r="F395" i="64"/>
  <c r="F458" i="64" s="1"/>
  <c r="F18" i="60"/>
  <c r="J395" i="64"/>
  <c r="J458" i="64" s="1"/>
  <c r="J18" i="60"/>
  <c r="N395" i="64"/>
  <c r="N458" i="64" s="1"/>
  <c r="N18" i="60"/>
  <c r="G19" i="57"/>
  <c r="G397" i="64"/>
  <c r="K396" i="64"/>
  <c r="O19" i="57"/>
  <c r="O397" i="64"/>
  <c r="G344" i="65"/>
  <c r="K25" i="57"/>
  <c r="K344" i="65"/>
  <c r="O25" i="57"/>
  <c r="O344" i="65"/>
  <c r="E25" i="57"/>
  <c r="E345" i="65"/>
  <c r="E402" i="65" s="1"/>
  <c r="E27" i="60"/>
  <c r="I25" i="57"/>
  <c r="I345" i="65"/>
  <c r="I27" i="60"/>
  <c r="M345" i="65"/>
  <c r="M402" i="65" s="1"/>
  <c r="M27" i="60"/>
  <c r="Q345" i="65"/>
  <c r="Q27" i="60"/>
  <c r="D28" i="57"/>
  <c r="D347" i="65"/>
  <c r="D29" i="60"/>
  <c r="H28" i="57"/>
  <c r="H347" i="65"/>
  <c r="H29" i="60"/>
  <c r="L28" i="57"/>
  <c r="L347" i="65"/>
  <c r="L29" i="60"/>
  <c r="P28" i="57"/>
  <c r="P347" i="65"/>
  <c r="P29" i="60"/>
  <c r="D349" i="65"/>
  <c r="H349" i="65"/>
  <c r="L349" i="65"/>
  <c r="P349" i="65"/>
  <c r="D32" i="57"/>
  <c r="D351" i="65"/>
  <c r="H32" i="57"/>
  <c r="H351" i="65"/>
  <c r="L32" i="57"/>
  <c r="L351" i="65"/>
  <c r="P32" i="57"/>
  <c r="P351" i="65"/>
  <c r="F352" i="65"/>
  <c r="F409" i="65" s="1"/>
  <c r="F34" i="60"/>
  <c r="J352" i="65"/>
  <c r="J34" i="60"/>
  <c r="N352" i="65"/>
  <c r="N409" i="65" s="1"/>
  <c r="N34" i="60"/>
  <c r="D353" i="65"/>
  <c r="D410" i="65" s="1"/>
  <c r="D35" i="60"/>
  <c r="H353" i="65"/>
  <c r="H410" i="65" s="1"/>
  <c r="H35" i="60"/>
  <c r="L353" i="65"/>
  <c r="L410" i="65" s="1"/>
  <c r="L35" i="60"/>
  <c r="P353" i="65"/>
  <c r="P410" i="65" s="1"/>
  <c r="P35" i="60"/>
  <c r="D36" i="57"/>
  <c r="D36" i="60" s="1"/>
  <c r="D355" i="65"/>
  <c r="D37" i="60"/>
  <c r="H36" i="57"/>
  <c r="H36" i="60" s="1"/>
  <c r="H355" i="65"/>
  <c r="H37" i="60"/>
  <c r="L36" i="57"/>
  <c r="L36" i="60" s="1"/>
  <c r="L355" i="65"/>
  <c r="L37" i="60"/>
  <c r="P36" i="57"/>
  <c r="P36" i="60" s="1"/>
  <c r="P355" i="65"/>
  <c r="P37" i="60"/>
  <c r="F356" i="65"/>
  <c r="F38" i="60"/>
  <c r="J356" i="65"/>
  <c r="J413" i="65" s="1"/>
  <c r="J38" i="60"/>
  <c r="N356" i="65"/>
  <c r="N38" i="60"/>
  <c r="D358" i="65"/>
  <c r="H358" i="65"/>
  <c r="L358" i="65"/>
  <c r="P358" i="65"/>
  <c r="E44" i="57"/>
  <c r="E344" i="66"/>
  <c r="I344" i="66"/>
  <c r="M344" i="66"/>
  <c r="M343" i="66" s="1"/>
  <c r="Q344" i="66"/>
  <c r="Q343" i="66" s="1"/>
  <c r="G345" i="66"/>
  <c r="G402" i="66" s="1"/>
  <c r="G46" i="60"/>
  <c r="K345" i="66"/>
  <c r="K402" i="66" s="1"/>
  <c r="K46" i="60"/>
  <c r="O345" i="66"/>
  <c r="O402" i="66" s="1"/>
  <c r="O46" i="60"/>
  <c r="F347" i="66"/>
  <c r="F48" i="60"/>
  <c r="J347" i="66"/>
  <c r="J48" i="60"/>
  <c r="N347" i="66"/>
  <c r="N48" i="60"/>
  <c r="D349" i="66"/>
  <c r="H349" i="66"/>
  <c r="L349" i="66"/>
  <c r="P349" i="66"/>
  <c r="F351" i="66"/>
  <c r="J351" i="66"/>
  <c r="N351" i="66"/>
  <c r="D352" i="66"/>
  <c r="D409" i="66" s="1"/>
  <c r="D53" i="60"/>
  <c r="H352" i="66"/>
  <c r="H409" i="66" s="1"/>
  <c r="H53" i="60"/>
  <c r="L352" i="66"/>
  <c r="L409" i="66" s="1"/>
  <c r="L53" i="60"/>
  <c r="P352" i="66"/>
  <c r="P409" i="66" s="1"/>
  <c r="P53" i="60"/>
  <c r="F353" i="66"/>
  <c r="F410" i="66" s="1"/>
  <c r="F54" i="60"/>
  <c r="J353" i="66"/>
  <c r="J410" i="66" s="1"/>
  <c r="J54" i="60"/>
  <c r="N353" i="66"/>
  <c r="N410" i="66" s="1"/>
  <c r="N54" i="60"/>
  <c r="D55" i="57"/>
  <c r="D55" i="60" s="1"/>
  <c r="D355" i="66"/>
  <c r="D56" i="60"/>
  <c r="H55" i="57"/>
  <c r="H55" i="60" s="1"/>
  <c r="H355" i="66"/>
  <c r="H56" i="60"/>
  <c r="L55" i="57"/>
  <c r="L55" i="60" s="1"/>
  <c r="L355" i="66"/>
  <c r="L412" i="66" s="1"/>
  <c r="L56" i="60"/>
  <c r="P55" i="57"/>
  <c r="P355" i="66"/>
  <c r="P56" i="60"/>
  <c r="F356" i="66"/>
  <c r="F57" i="60"/>
  <c r="J356" i="66"/>
  <c r="J413" i="66" s="1"/>
  <c r="J57" i="60"/>
  <c r="N356" i="66"/>
  <c r="N413" i="66" s="1"/>
  <c r="N57" i="60"/>
  <c r="E358" i="66"/>
  <c r="E59" i="60"/>
  <c r="I358" i="66"/>
  <c r="M58" i="57"/>
  <c r="M358" i="66"/>
  <c r="M59" i="60"/>
  <c r="Q358" i="66"/>
  <c r="G359" i="66"/>
  <c r="G416" i="66" s="1"/>
  <c r="G60" i="60"/>
  <c r="K359" i="66"/>
  <c r="K416" i="66" s="1"/>
  <c r="K60" i="60"/>
  <c r="O359" i="66"/>
  <c r="O416" i="66" s="1"/>
  <c r="O60" i="60"/>
  <c r="E63" i="57"/>
  <c r="E344" i="67"/>
  <c r="I344" i="67"/>
  <c r="M344" i="67"/>
  <c r="Q63" i="57"/>
  <c r="Q344" i="67"/>
  <c r="G63" i="57"/>
  <c r="G345" i="67"/>
  <c r="G402" i="67" s="1"/>
  <c r="G65" i="60"/>
  <c r="K63" i="57"/>
  <c r="K345" i="67"/>
  <c r="K402" i="67" s="1"/>
  <c r="K65" i="60"/>
  <c r="O345" i="67"/>
  <c r="O402" i="67" s="1"/>
  <c r="O65" i="60"/>
  <c r="D66" i="57"/>
  <c r="D347" i="67"/>
  <c r="D67" i="60"/>
  <c r="H66" i="57"/>
  <c r="H62" i="57" s="1"/>
  <c r="H347" i="67"/>
  <c r="H67" i="60"/>
  <c r="L66" i="57"/>
  <c r="L347" i="67"/>
  <c r="L67" i="60"/>
  <c r="P66" i="57"/>
  <c r="P347" i="67"/>
  <c r="P67" i="60"/>
  <c r="G349" i="67"/>
  <c r="K349" i="67"/>
  <c r="O349" i="67"/>
  <c r="E350" i="67"/>
  <c r="I350" i="67"/>
  <c r="Q350" i="67"/>
  <c r="F355" i="67"/>
  <c r="F75" i="60"/>
  <c r="J355" i="67"/>
  <c r="J75" i="60"/>
  <c r="N355" i="67"/>
  <c r="N75" i="60"/>
  <c r="D356" i="67"/>
  <c r="D413" i="67" s="1"/>
  <c r="D76" i="60"/>
  <c r="H356" i="67"/>
  <c r="H413" i="67" s="1"/>
  <c r="H76" i="60"/>
  <c r="L356" i="67"/>
  <c r="L413" i="67" s="1"/>
  <c r="L76" i="60"/>
  <c r="P356" i="67"/>
  <c r="P413" i="67" s="1"/>
  <c r="P76" i="60"/>
  <c r="E358" i="67"/>
  <c r="I358" i="67"/>
  <c r="M358" i="67"/>
  <c r="Q358" i="67"/>
  <c r="G359" i="67"/>
  <c r="G416" i="67" s="1"/>
  <c r="G79" i="60"/>
  <c r="K359" i="67"/>
  <c r="K416" i="67" s="1"/>
  <c r="K79" i="60"/>
  <c r="O359" i="67"/>
  <c r="O416" i="67" s="1"/>
  <c r="O79" i="60"/>
  <c r="D427" i="68"/>
  <c r="H427" i="68"/>
  <c r="L427" i="68"/>
  <c r="P427" i="68"/>
  <c r="F428" i="68"/>
  <c r="F500" i="68" s="1"/>
  <c r="F84" i="60"/>
  <c r="J428" i="68"/>
  <c r="J500" i="68" s="1"/>
  <c r="J84" i="60"/>
  <c r="N428" i="68"/>
  <c r="N500" i="68" s="1"/>
  <c r="N84" i="60"/>
  <c r="E430" i="68"/>
  <c r="E86" i="60"/>
  <c r="I430" i="68"/>
  <c r="I86" i="60"/>
  <c r="M430" i="68"/>
  <c r="M86" i="60"/>
  <c r="Q430" i="68"/>
  <c r="Q86" i="60"/>
  <c r="D432" i="68"/>
  <c r="H432" i="68"/>
  <c r="L432" i="68"/>
  <c r="P432" i="68"/>
  <c r="G433" i="68"/>
  <c r="O89" i="57"/>
  <c r="O434" i="68"/>
  <c r="E89" i="57"/>
  <c r="E435" i="68"/>
  <c r="E507" i="68" s="1"/>
  <c r="I89" i="57"/>
  <c r="I435" i="68"/>
  <c r="I507" i="68" s="1"/>
  <c r="G93" i="57"/>
  <c r="G438" i="68"/>
  <c r="O93" i="57"/>
  <c r="O438" i="68"/>
  <c r="E93" i="57"/>
  <c r="E93" i="60" s="1"/>
  <c r="E439" i="68"/>
  <c r="E511" i="68" s="1"/>
  <c r="I93" i="57"/>
  <c r="I439" i="68"/>
  <c r="I511" i="68" s="1"/>
  <c r="E442" i="68"/>
  <c r="E98" i="60"/>
  <c r="I442" i="68"/>
  <c r="I98" i="60"/>
  <c r="M442" i="68"/>
  <c r="M98" i="60"/>
  <c r="Q442" i="68"/>
  <c r="Q98" i="60"/>
  <c r="G443" i="68"/>
  <c r="G515" i="68" s="1"/>
  <c r="G99" i="60"/>
  <c r="K443" i="68"/>
  <c r="K515" i="68" s="1"/>
  <c r="K99" i="60"/>
  <c r="O443" i="68"/>
  <c r="O515" i="68" s="1"/>
  <c r="O99" i="60"/>
  <c r="D445" i="68"/>
  <c r="D101" i="60"/>
  <c r="D100" i="60"/>
  <c r="H445" i="68"/>
  <c r="H101" i="60"/>
  <c r="H100" i="60"/>
  <c r="L445" i="68"/>
  <c r="L101" i="60"/>
  <c r="L100" i="60"/>
  <c r="P445" i="68"/>
  <c r="P101" i="60"/>
  <c r="P100" i="60"/>
  <c r="F446" i="68"/>
  <c r="F518" i="68" s="1"/>
  <c r="F102" i="60"/>
  <c r="J446" i="68"/>
  <c r="J518" i="68" s="1"/>
  <c r="J102" i="60"/>
  <c r="N446" i="68"/>
  <c r="N518" i="68" s="1"/>
  <c r="N102" i="60"/>
  <c r="D447" i="68"/>
  <c r="D519" i="68" s="1"/>
  <c r="D103" i="60"/>
  <c r="H447" i="68"/>
  <c r="H519" i="68" s="1"/>
  <c r="H103" i="60"/>
  <c r="L447" i="68"/>
  <c r="L519" i="68" s="1"/>
  <c r="L103" i="60"/>
  <c r="P447" i="68"/>
  <c r="P519" i="68" s="1"/>
  <c r="P103" i="60"/>
  <c r="F344" i="69"/>
  <c r="F107" i="60"/>
  <c r="J344" i="69"/>
  <c r="J107" i="60"/>
  <c r="N344" i="69"/>
  <c r="N107" i="60"/>
  <c r="D345" i="69"/>
  <c r="D402" i="69" s="1"/>
  <c r="D108" i="60"/>
  <c r="H345" i="69"/>
  <c r="H402" i="69" s="1"/>
  <c r="H108" i="60"/>
  <c r="L345" i="69"/>
  <c r="L402" i="69" s="1"/>
  <c r="L108" i="60"/>
  <c r="P345" i="69"/>
  <c r="P402" i="69" s="1"/>
  <c r="P108" i="60"/>
  <c r="E404" i="69"/>
  <c r="E346" i="69"/>
  <c r="I346" i="69"/>
  <c r="I404" i="69"/>
  <c r="M109" i="57"/>
  <c r="M347" i="69"/>
  <c r="Q346" i="69"/>
  <c r="Q404" i="69"/>
  <c r="D349" i="69"/>
  <c r="D112" i="60"/>
  <c r="H349" i="69"/>
  <c r="H112" i="60"/>
  <c r="L349" i="69"/>
  <c r="L112" i="60"/>
  <c r="L111" i="60"/>
  <c r="P349" i="69"/>
  <c r="P112" i="60"/>
  <c r="E408" i="69"/>
  <c r="I113" i="57"/>
  <c r="I113" i="60" s="1"/>
  <c r="I351" i="69"/>
  <c r="M113" i="57"/>
  <c r="M351" i="69"/>
  <c r="Q113" i="57"/>
  <c r="Q113" i="60" s="1"/>
  <c r="Q351" i="69"/>
  <c r="G409" i="69"/>
  <c r="F117" i="57"/>
  <c r="F355" i="69"/>
  <c r="F118" i="60"/>
  <c r="J117" i="57"/>
  <c r="J117" i="60" s="1"/>
  <c r="J355" i="69"/>
  <c r="J118" i="60"/>
  <c r="N117" i="57"/>
  <c r="N117" i="60" s="1"/>
  <c r="N355" i="69"/>
  <c r="N118" i="60"/>
  <c r="D356" i="69"/>
  <c r="D413" i="69" s="1"/>
  <c r="D119" i="60"/>
  <c r="H356" i="69"/>
  <c r="H413" i="69" s="1"/>
  <c r="H119" i="60"/>
  <c r="L356" i="69"/>
  <c r="L413" i="69" s="1"/>
  <c r="L119" i="60"/>
  <c r="P356" i="69"/>
  <c r="P413" i="69" s="1"/>
  <c r="P119" i="60"/>
  <c r="D358" i="69"/>
  <c r="D120" i="60"/>
  <c r="D121" i="60"/>
  <c r="H358" i="69"/>
  <c r="H120" i="60"/>
  <c r="H121" i="60"/>
  <c r="L358" i="69"/>
  <c r="L120" i="60"/>
  <c r="L121" i="60"/>
  <c r="P358" i="69"/>
  <c r="P120" i="60"/>
  <c r="P121" i="60"/>
  <c r="F359" i="69"/>
  <c r="F416" i="69" s="1"/>
  <c r="F122" i="60"/>
  <c r="J359" i="69"/>
  <c r="J416" i="69" s="1"/>
  <c r="J122" i="60"/>
  <c r="N359" i="69"/>
  <c r="N416" i="69" s="1"/>
  <c r="N122" i="60"/>
  <c r="F344" i="70"/>
  <c r="F126" i="60"/>
  <c r="J344" i="70"/>
  <c r="J126" i="60"/>
  <c r="N344" i="70"/>
  <c r="N126" i="60"/>
  <c r="D345" i="70"/>
  <c r="D402" i="70" s="1"/>
  <c r="D127" i="60"/>
  <c r="H345" i="70"/>
  <c r="H402" i="70" s="1"/>
  <c r="H127" i="60"/>
  <c r="L345" i="70"/>
  <c r="L402" i="70" s="1"/>
  <c r="L127" i="60"/>
  <c r="P345" i="70"/>
  <c r="P402" i="70" s="1"/>
  <c r="P127" i="60"/>
  <c r="D347" i="70"/>
  <c r="D129" i="60"/>
  <c r="H347" i="70"/>
  <c r="H129" i="60"/>
  <c r="L347" i="70"/>
  <c r="L129" i="60"/>
  <c r="P347" i="70"/>
  <c r="P129" i="60"/>
  <c r="G349" i="70"/>
  <c r="G131" i="60"/>
  <c r="K349" i="70"/>
  <c r="K131" i="60"/>
  <c r="O349" i="70"/>
  <c r="O131" i="60"/>
  <c r="D351" i="70"/>
  <c r="D133" i="60"/>
  <c r="H351" i="70"/>
  <c r="H133" i="60"/>
  <c r="L351" i="70"/>
  <c r="L133" i="60"/>
  <c r="P351" i="70"/>
  <c r="P133" i="60"/>
  <c r="F352" i="70"/>
  <c r="F409" i="70" s="1"/>
  <c r="F134" i="60"/>
  <c r="J352" i="70"/>
  <c r="J409" i="70" s="1"/>
  <c r="J134" i="60"/>
  <c r="N352" i="70"/>
  <c r="N409" i="70" s="1"/>
  <c r="N134" i="60"/>
  <c r="D353" i="70"/>
  <c r="D410" i="70" s="1"/>
  <c r="D135" i="60"/>
  <c r="H353" i="70"/>
  <c r="H410" i="70" s="1"/>
  <c r="H135" i="60"/>
  <c r="L353" i="70"/>
  <c r="L410" i="70" s="1"/>
  <c r="L135" i="60"/>
  <c r="P353" i="70"/>
  <c r="P410" i="70" s="1"/>
  <c r="P135" i="60"/>
  <c r="E136" i="57"/>
  <c r="E136" i="60" s="1"/>
  <c r="E355" i="70"/>
  <c r="I136" i="57"/>
  <c r="I136" i="60" s="1"/>
  <c r="I355" i="70"/>
  <c r="M136" i="57"/>
  <c r="M136" i="60" s="1"/>
  <c r="M355" i="70"/>
  <c r="Q136" i="57"/>
  <c r="Q136" i="60" s="1"/>
  <c r="Q355" i="70"/>
  <c r="G139" i="57"/>
  <c r="G358" i="70"/>
  <c r="G139" i="60"/>
  <c r="K139" i="57"/>
  <c r="K358" i="70"/>
  <c r="K139" i="60"/>
  <c r="O139" i="57"/>
  <c r="O358" i="70"/>
  <c r="E331" i="71"/>
  <c r="E145" i="60"/>
  <c r="I331" i="71"/>
  <c r="I145" i="60"/>
  <c r="M331" i="71"/>
  <c r="M145" i="60"/>
  <c r="Q331" i="71"/>
  <c r="Q145" i="60"/>
  <c r="H146" i="57"/>
  <c r="E333" i="71"/>
  <c r="E147" i="60"/>
  <c r="I333" i="71"/>
  <c r="I147" i="60"/>
  <c r="M333" i="71"/>
  <c r="M147" i="60"/>
  <c r="Q333" i="71"/>
  <c r="Q147" i="60"/>
  <c r="F335" i="71"/>
  <c r="F149" i="60"/>
  <c r="J335" i="71"/>
  <c r="J149" i="60"/>
  <c r="N335" i="71"/>
  <c r="N149" i="60"/>
  <c r="F337" i="71"/>
  <c r="F151" i="60"/>
  <c r="J337" i="71"/>
  <c r="J151" i="60"/>
  <c r="N337" i="71"/>
  <c r="N151" i="60"/>
  <c r="D338" i="71"/>
  <c r="D392" i="71" s="1"/>
  <c r="D152" i="60"/>
  <c r="H150" i="57"/>
  <c r="H338" i="71"/>
  <c r="H392" i="71" s="1"/>
  <c r="H152" i="60"/>
  <c r="L338" i="71"/>
  <c r="L392" i="71" s="1"/>
  <c r="L152" i="60"/>
  <c r="P338" i="71"/>
  <c r="P392" i="71" s="1"/>
  <c r="P152" i="60"/>
  <c r="F339" i="71"/>
  <c r="F393" i="71" s="1"/>
  <c r="F153" i="60"/>
  <c r="J339" i="71"/>
  <c r="J393" i="71" s="1"/>
  <c r="J153" i="60"/>
  <c r="N339" i="71"/>
  <c r="N393" i="71" s="1"/>
  <c r="N153" i="60"/>
  <c r="G154" i="57"/>
  <c r="G341" i="71"/>
  <c r="K154" i="57"/>
  <c r="K341" i="71"/>
  <c r="O154" i="57"/>
  <c r="O154" i="60" s="1"/>
  <c r="O341" i="71"/>
  <c r="F157" i="57"/>
  <c r="F344" i="71"/>
  <c r="F157" i="60"/>
  <c r="F158" i="60"/>
  <c r="J157" i="57"/>
  <c r="J344" i="71"/>
  <c r="J157" i="60"/>
  <c r="J158" i="60"/>
  <c r="N157" i="57"/>
  <c r="N344" i="71"/>
  <c r="N157" i="60"/>
  <c r="N158" i="60"/>
  <c r="D345" i="71"/>
  <c r="D399" i="71" s="1"/>
  <c r="D159" i="60"/>
  <c r="H345" i="71"/>
  <c r="H399" i="71" s="1"/>
  <c r="H159" i="60"/>
  <c r="L345" i="71"/>
  <c r="L399" i="71" s="1"/>
  <c r="L159" i="60"/>
  <c r="P345" i="71"/>
  <c r="P399" i="71" s="1"/>
  <c r="P159" i="60"/>
  <c r="F162" i="57"/>
  <c r="G331" i="72"/>
  <c r="G163" i="60"/>
  <c r="K331" i="72"/>
  <c r="K163" i="60"/>
  <c r="O331" i="72"/>
  <c r="O163" i="60"/>
  <c r="F164" i="57"/>
  <c r="G333" i="72"/>
  <c r="G165" i="60"/>
  <c r="K333" i="72"/>
  <c r="K165" i="60"/>
  <c r="O333" i="72"/>
  <c r="O165" i="60"/>
  <c r="F335" i="72"/>
  <c r="F167" i="60"/>
  <c r="J335" i="72"/>
  <c r="J167" i="60"/>
  <c r="N335" i="72"/>
  <c r="N167" i="60"/>
  <c r="J168" i="57"/>
  <c r="G337" i="72"/>
  <c r="G169" i="60"/>
  <c r="K337" i="72"/>
  <c r="K169" i="60"/>
  <c r="O337" i="72"/>
  <c r="O169" i="60"/>
  <c r="E338" i="72"/>
  <c r="E170" i="60"/>
  <c r="I338" i="72"/>
  <c r="I392" i="72" s="1"/>
  <c r="I170" i="60"/>
  <c r="M338" i="72"/>
  <c r="M392" i="72" s="1"/>
  <c r="M170" i="60"/>
  <c r="Q338" i="72"/>
  <c r="Q392" i="72" s="1"/>
  <c r="Q170" i="60"/>
  <c r="G339" i="72"/>
  <c r="G393" i="72" s="1"/>
  <c r="G171" i="60"/>
  <c r="K339" i="72"/>
  <c r="K393" i="72" s="1"/>
  <c r="K171" i="60"/>
  <c r="O339" i="72"/>
  <c r="O393" i="72" s="1"/>
  <c r="O171" i="60"/>
  <c r="K172" i="57"/>
  <c r="K172" i="60" s="1"/>
  <c r="D341" i="72"/>
  <c r="D173" i="60"/>
  <c r="H341" i="72"/>
  <c r="H395" i="72" s="1"/>
  <c r="H173" i="60"/>
  <c r="L341" i="72"/>
  <c r="L173" i="60"/>
  <c r="P341" i="72"/>
  <c r="P173" i="60"/>
  <c r="F342" i="72"/>
  <c r="F396" i="72" s="1"/>
  <c r="F174" i="60"/>
  <c r="J342" i="72"/>
  <c r="J396" i="72" s="1"/>
  <c r="J174" i="60"/>
  <c r="N342" i="72"/>
  <c r="N396" i="72" s="1"/>
  <c r="N174" i="60"/>
  <c r="D175" i="57"/>
  <c r="D344" i="72"/>
  <c r="D175" i="60"/>
  <c r="D176" i="60"/>
  <c r="H175" i="57"/>
  <c r="H344" i="72"/>
  <c r="H175" i="60"/>
  <c r="H176" i="60"/>
  <c r="L175" i="57"/>
  <c r="L344" i="72"/>
  <c r="L175" i="60"/>
  <c r="L176" i="60"/>
  <c r="P175" i="57"/>
  <c r="P344" i="72"/>
  <c r="P175" i="60"/>
  <c r="P176" i="60"/>
  <c r="F345" i="72"/>
  <c r="F399" i="72" s="1"/>
  <c r="F177" i="60"/>
  <c r="J175" i="57"/>
  <c r="J345" i="72"/>
  <c r="J399" i="72" s="1"/>
  <c r="J177" i="60"/>
  <c r="N345" i="72"/>
  <c r="N399" i="72" s="1"/>
  <c r="N177" i="60"/>
  <c r="C94" i="58"/>
  <c r="C115" i="58"/>
  <c r="C151" i="58"/>
  <c r="C170" i="58"/>
  <c r="K11" i="58"/>
  <c r="O11" i="58"/>
  <c r="E59" i="58"/>
  <c r="M59" i="58"/>
  <c r="E92" i="58"/>
  <c r="M92" i="58"/>
  <c r="E102" i="58"/>
  <c r="I102" i="58"/>
  <c r="M102" i="58"/>
  <c r="Q102" i="58"/>
  <c r="G114" i="58"/>
  <c r="K114" i="58"/>
  <c r="O114" i="58"/>
  <c r="E115" i="58"/>
  <c r="I115" i="58"/>
  <c r="M115" i="58"/>
  <c r="Q115" i="58"/>
  <c r="I140" i="58"/>
  <c r="M140" i="58"/>
  <c r="G149" i="58"/>
  <c r="K149" i="58"/>
  <c r="O149" i="58"/>
  <c r="G151" i="58"/>
  <c r="K151" i="58"/>
  <c r="O151" i="58"/>
  <c r="E152" i="58"/>
  <c r="I152" i="58"/>
  <c r="M152" i="58"/>
  <c r="Q152" i="58"/>
  <c r="E167" i="58"/>
  <c r="I167" i="58"/>
  <c r="M167" i="58"/>
  <c r="Q167" i="58"/>
  <c r="G176" i="58"/>
  <c r="K176" i="58"/>
  <c r="O176" i="58"/>
  <c r="C13" i="59"/>
  <c r="C121" i="59"/>
  <c r="C149" i="59"/>
  <c r="C169" i="59"/>
  <c r="K11" i="59"/>
  <c r="O11" i="59"/>
  <c r="K13" i="59"/>
  <c r="O13" i="59"/>
  <c r="E14" i="59"/>
  <c r="I14" i="59"/>
  <c r="M14" i="59"/>
  <c r="Q14" i="59"/>
  <c r="G21" i="59"/>
  <c r="O21" i="59"/>
  <c r="E59" i="59"/>
  <c r="M59" i="59"/>
  <c r="E94" i="59"/>
  <c r="M94" i="59"/>
  <c r="G95" i="59"/>
  <c r="K95" i="59"/>
  <c r="E102" i="59"/>
  <c r="O102" i="59"/>
  <c r="H112" i="59"/>
  <c r="L114" i="59"/>
  <c r="Q114" i="59"/>
  <c r="N115" i="59"/>
  <c r="E121" i="59"/>
  <c r="J121" i="59"/>
  <c r="J140" i="59"/>
  <c r="D149" i="59"/>
  <c r="I149" i="59"/>
  <c r="O149" i="59"/>
  <c r="H151" i="59"/>
  <c r="M151" i="59"/>
  <c r="E152" i="59"/>
  <c r="J152" i="59"/>
  <c r="O152" i="59"/>
  <c r="F158" i="59"/>
  <c r="K158" i="59"/>
  <c r="Q158" i="59"/>
  <c r="I167" i="59"/>
  <c r="N167" i="59"/>
  <c r="G169" i="59"/>
  <c r="M169" i="59"/>
  <c r="I170" i="59"/>
  <c r="O170" i="59"/>
  <c r="E176" i="59"/>
  <c r="K176" i="59"/>
  <c r="C6" i="60"/>
  <c r="C17" i="60"/>
  <c r="C37" i="60"/>
  <c r="C46" i="60"/>
  <c r="C57" i="60"/>
  <c r="C67" i="60"/>
  <c r="C72" i="60"/>
  <c r="C92" i="60"/>
  <c r="C103" i="60"/>
  <c r="C112" i="60"/>
  <c r="C126" i="60"/>
  <c r="C137" i="60"/>
  <c r="C147" i="60"/>
  <c r="C152" i="60"/>
  <c r="C157" i="60"/>
  <c r="C167" i="60"/>
  <c r="H6" i="60"/>
  <c r="M6" i="60"/>
  <c r="D8" i="60"/>
  <c r="O8" i="60"/>
  <c r="J11" i="60"/>
  <c r="O11" i="60"/>
  <c r="I13" i="60"/>
  <c r="E14" i="60"/>
  <c r="K14" i="60"/>
  <c r="G15" i="60"/>
  <c r="M15" i="60"/>
  <c r="F17" i="60"/>
  <c r="K17" i="60"/>
  <c r="H18" i="60"/>
  <c r="M18" i="60"/>
  <c r="I21" i="60"/>
  <c r="E22" i="60"/>
  <c r="K22" i="60"/>
  <c r="K27" i="60"/>
  <c r="P27" i="60"/>
  <c r="G29" i="60"/>
  <c r="L34" i="60"/>
  <c r="Q34" i="60"/>
  <c r="N35" i="60"/>
  <c r="G37" i="60"/>
  <c r="D38" i="60"/>
  <c r="I38" i="60"/>
  <c r="E41" i="60"/>
  <c r="J41" i="60"/>
  <c r="E46" i="60"/>
  <c r="J46" i="60"/>
  <c r="L48" i="60"/>
  <c r="Q48" i="60"/>
  <c r="G53" i="60"/>
  <c r="I54" i="60"/>
  <c r="E60" i="60"/>
  <c r="M65" i="60"/>
  <c r="K72" i="60"/>
  <c r="M73" i="60"/>
  <c r="Q75" i="60"/>
  <c r="I79" i="60"/>
  <c r="D84" i="60"/>
  <c r="K86" i="60"/>
  <c r="E91" i="60"/>
  <c r="K94" i="60"/>
  <c r="M95" i="60"/>
  <c r="O96" i="60"/>
  <c r="E99" i="60"/>
  <c r="G100" i="60"/>
  <c r="I110" i="60"/>
  <c r="Q114" i="60"/>
  <c r="E116" i="60"/>
  <c r="I118" i="60"/>
  <c r="K119" i="60"/>
  <c r="O121" i="60"/>
  <c r="Q122" i="60"/>
  <c r="Q131" i="60"/>
  <c r="M137" i="60"/>
  <c r="O138" i="60"/>
  <c r="E141" i="60"/>
  <c r="K145" i="60"/>
  <c r="O147" i="60"/>
  <c r="O155" i="60"/>
  <c r="Q156" i="60"/>
  <c r="E158" i="60"/>
  <c r="G159" i="60"/>
  <c r="M163" i="60"/>
  <c r="Q165" i="60"/>
  <c r="E167" i="60"/>
  <c r="I169" i="60"/>
  <c r="K170" i="60"/>
  <c r="M171" i="60"/>
  <c r="G176" i="60"/>
  <c r="I177" i="60"/>
  <c r="C68" i="57"/>
  <c r="E77" i="57"/>
  <c r="K16" i="57"/>
  <c r="M25" i="57"/>
  <c r="K100" i="57"/>
  <c r="F154" i="57"/>
  <c r="N154" i="57"/>
  <c r="N148" i="60" s="1"/>
  <c r="H157" i="57"/>
  <c r="P157" i="57"/>
  <c r="F175" i="57"/>
  <c r="N175" i="57"/>
  <c r="D113" i="57"/>
  <c r="H113" i="57"/>
  <c r="H113" i="60" s="1"/>
  <c r="P113" i="57"/>
  <c r="P113" i="60" s="1"/>
  <c r="H117" i="57"/>
  <c r="H117" i="60" s="1"/>
  <c r="P117" i="57"/>
  <c r="P117" i="60" s="1"/>
  <c r="D139" i="57"/>
  <c r="L139" i="57"/>
  <c r="O148" i="57"/>
  <c r="C166" i="57"/>
  <c r="F74" i="55"/>
  <c r="N74" i="55"/>
  <c r="H77" i="55"/>
  <c r="P77" i="55"/>
  <c r="F100" i="55"/>
  <c r="N100" i="55"/>
  <c r="F51" i="55"/>
  <c r="N51" i="55"/>
  <c r="O68" i="55"/>
  <c r="O62" i="55" s="1"/>
  <c r="F130" i="55"/>
  <c r="P148" i="55"/>
  <c r="C9" i="55"/>
  <c r="C111" i="55"/>
  <c r="F130" i="54"/>
  <c r="G130" i="54"/>
  <c r="E25" i="47"/>
  <c r="I25" i="47"/>
  <c r="M25" i="47"/>
  <c r="Q25" i="47"/>
  <c r="J9" i="47"/>
  <c r="H49" i="47"/>
  <c r="C44" i="47"/>
  <c r="G44" i="47"/>
  <c r="K44" i="47"/>
  <c r="O44" i="47"/>
  <c r="E58" i="47"/>
  <c r="I58" i="47"/>
  <c r="M58" i="47"/>
  <c r="Q58" i="47"/>
  <c r="I89" i="47"/>
  <c r="M89" i="47"/>
  <c r="Q89" i="47"/>
  <c r="E93" i="47"/>
  <c r="I93" i="47"/>
  <c r="M93" i="47"/>
  <c r="Q93" i="47"/>
  <c r="E97" i="47"/>
  <c r="E97" i="50" s="1"/>
  <c r="I97" i="47"/>
  <c r="I97" i="50" s="1"/>
  <c r="M97" i="47"/>
  <c r="M97" i="50" s="1"/>
  <c r="Q97" i="47"/>
  <c r="Q97" i="50" s="1"/>
  <c r="J100" i="47"/>
  <c r="E106" i="47"/>
  <c r="I106" i="47"/>
  <c r="M106" i="47"/>
  <c r="Q106" i="47"/>
  <c r="P148" i="47"/>
  <c r="F175" i="47"/>
  <c r="J175" i="47"/>
  <c r="N175" i="47"/>
  <c r="F51" i="47"/>
  <c r="J51" i="47"/>
  <c r="N51" i="47"/>
  <c r="F68" i="47"/>
  <c r="N68" i="47"/>
  <c r="D70" i="47"/>
  <c r="H70" i="47"/>
  <c r="L70" i="47"/>
  <c r="P70" i="47"/>
  <c r="D74" i="47"/>
  <c r="D74" i="50" s="1"/>
  <c r="H74" i="47"/>
  <c r="H74" i="50" s="1"/>
  <c r="L74" i="47"/>
  <c r="L74" i="50" s="1"/>
  <c r="P74" i="47"/>
  <c r="P74" i="50" s="1"/>
  <c r="C77" i="47"/>
  <c r="G77" i="47"/>
  <c r="K77" i="47"/>
  <c r="O77" i="47"/>
  <c r="D100" i="47"/>
  <c r="H100" i="47"/>
  <c r="L100" i="47"/>
  <c r="P100" i="47"/>
  <c r="E100" i="47"/>
  <c r="Q100" i="47"/>
  <c r="F154" i="47"/>
  <c r="J154" i="47"/>
  <c r="N154" i="47"/>
  <c r="D113" i="47"/>
  <c r="H113" i="47"/>
  <c r="H113" i="50" s="1"/>
  <c r="L113" i="47"/>
  <c r="P113" i="47"/>
  <c r="P113" i="50" s="1"/>
  <c r="H161" i="47"/>
  <c r="E166" i="47"/>
  <c r="M166" i="47"/>
  <c r="P130" i="47"/>
  <c r="M148" i="47"/>
  <c r="F120" i="47"/>
  <c r="J120" i="47"/>
  <c r="N120" i="47"/>
  <c r="E136" i="47"/>
  <c r="I136" i="47"/>
  <c r="M136" i="47"/>
  <c r="Q136" i="47"/>
  <c r="D139" i="47"/>
  <c r="H139" i="47"/>
  <c r="L139" i="47"/>
  <c r="P139" i="47"/>
  <c r="E157" i="47"/>
  <c r="I157" i="47"/>
  <c r="M157" i="47"/>
  <c r="Q157" i="47"/>
  <c r="B9" i="47"/>
  <c r="K49" i="45"/>
  <c r="C9" i="45"/>
  <c r="G9" i="45"/>
  <c r="E44" i="45"/>
  <c r="M44" i="45"/>
  <c r="F70" i="45"/>
  <c r="N70" i="45"/>
  <c r="H30" i="45"/>
  <c r="L30" i="45"/>
  <c r="F49" i="45"/>
  <c r="N49" i="45"/>
  <c r="D51" i="45"/>
  <c r="H51" i="45"/>
  <c r="L51" i="45"/>
  <c r="P51" i="45"/>
  <c r="D55" i="45"/>
  <c r="H55" i="45"/>
  <c r="L55" i="45"/>
  <c r="P55" i="45"/>
  <c r="C58" i="45"/>
  <c r="G58" i="45"/>
  <c r="K58" i="45"/>
  <c r="O58" i="45"/>
  <c r="F74" i="45"/>
  <c r="J74" i="45"/>
  <c r="N74" i="45"/>
  <c r="G130" i="45"/>
  <c r="D148" i="45"/>
  <c r="I44" i="45"/>
  <c r="Q44" i="45"/>
  <c r="J70" i="45"/>
  <c r="B9" i="45"/>
  <c r="B148" i="45"/>
  <c r="K87" i="45"/>
  <c r="K166" i="45"/>
  <c r="D89" i="45"/>
  <c r="H89" i="45"/>
  <c r="L89" i="45"/>
  <c r="P89" i="45"/>
  <c r="D93" i="45"/>
  <c r="H93" i="45"/>
  <c r="L93" i="45"/>
  <c r="P93" i="45"/>
  <c r="D97" i="45"/>
  <c r="H97" i="45"/>
  <c r="L97" i="45"/>
  <c r="P97" i="45"/>
  <c r="C100" i="45"/>
  <c r="G100" i="45"/>
  <c r="K100" i="45"/>
  <c r="O100" i="45"/>
  <c r="D100" i="45"/>
  <c r="H100" i="45"/>
  <c r="L100" i="45"/>
  <c r="P100" i="45"/>
  <c r="D106" i="45"/>
  <c r="H106" i="45"/>
  <c r="L106" i="45"/>
  <c r="P106" i="45"/>
  <c r="O166" i="45"/>
  <c r="I111" i="45"/>
  <c r="F166" i="45"/>
  <c r="J166" i="45"/>
  <c r="D166" i="45"/>
  <c r="L166" i="45"/>
  <c r="F130" i="45"/>
  <c r="N130" i="45"/>
  <c r="B166" i="45"/>
  <c r="B14" i="7"/>
  <c r="H166" i="44"/>
  <c r="P166" i="44"/>
  <c r="L166" i="44"/>
  <c r="G166" i="44"/>
  <c r="O166" i="44"/>
  <c r="B168" i="44"/>
  <c r="G150" i="44"/>
  <c r="O150" i="44"/>
  <c r="M154" i="44"/>
  <c r="E157" i="44"/>
  <c r="I157" i="44"/>
  <c r="M157" i="44"/>
  <c r="Q157" i="44"/>
  <c r="N157" i="44"/>
  <c r="B175" i="44"/>
  <c r="K150" i="44"/>
  <c r="C132" i="44"/>
  <c r="E150" i="44"/>
  <c r="I150" i="44"/>
  <c r="M150" i="44"/>
  <c r="Q150" i="44"/>
  <c r="D154" i="44"/>
  <c r="H154" i="44"/>
  <c r="L154" i="44"/>
  <c r="P154" i="44"/>
  <c r="C157" i="44"/>
  <c r="G157" i="44"/>
  <c r="K157" i="44"/>
  <c r="O157" i="44"/>
  <c r="E136" i="44"/>
  <c r="I136" i="44"/>
  <c r="M136" i="44"/>
  <c r="D150" i="44"/>
  <c r="H150" i="44"/>
  <c r="L150" i="44"/>
  <c r="P150" i="44"/>
  <c r="J125" i="44"/>
  <c r="E139" i="44"/>
  <c r="I139" i="44"/>
  <c r="M139" i="44"/>
  <c r="Q139" i="44"/>
  <c r="F150" i="44"/>
  <c r="J150" i="44"/>
  <c r="N150" i="44"/>
  <c r="B132" i="44"/>
  <c r="I132" i="44"/>
  <c r="Q132" i="44"/>
  <c r="H136" i="44"/>
  <c r="L136" i="44"/>
  <c r="Q136" i="44"/>
  <c r="D139" i="44"/>
  <c r="H139" i="44"/>
  <c r="L139" i="44"/>
  <c r="P139" i="44"/>
  <c r="E132" i="44"/>
  <c r="M132" i="44"/>
  <c r="D136" i="44"/>
  <c r="P136" i="44"/>
  <c r="K132" i="44"/>
  <c r="G139" i="44"/>
  <c r="O139" i="44"/>
  <c r="F136" i="44"/>
  <c r="J136" i="44"/>
  <c r="N136" i="44"/>
  <c r="C136" i="44"/>
  <c r="G136" i="44"/>
  <c r="K136" i="44"/>
  <c r="O136" i="44"/>
  <c r="G132" i="44"/>
  <c r="O132" i="44"/>
  <c r="C139" i="44"/>
  <c r="K139" i="44"/>
  <c r="F139" i="44"/>
  <c r="J139" i="44"/>
  <c r="N139" i="44"/>
  <c r="B139" i="44"/>
  <c r="C125" i="44"/>
  <c r="G125" i="44"/>
  <c r="K125" i="44"/>
  <c r="O125" i="44"/>
  <c r="D125" i="44"/>
  <c r="H125" i="44"/>
  <c r="L125" i="44"/>
  <c r="P125" i="44"/>
  <c r="B136" i="44"/>
  <c r="E125" i="44"/>
  <c r="I125" i="44"/>
  <c r="M125" i="44"/>
  <c r="Q125" i="44"/>
  <c r="F125" i="44"/>
  <c r="N125" i="44"/>
  <c r="C106" i="44"/>
  <c r="J120" i="44"/>
  <c r="D132" i="44"/>
  <c r="H132" i="44"/>
  <c r="L132" i="44"/>
  <c r="P132" i="44"/>
  <c r="F132" i="44"/>
  <c r="J132" i="44"/>
  <c r="N132" i="44"/>
  <c r="G117" i="44"/>
  <c r="K117" i="44"/>
  <c r="O117" i="44"/>
  <c r="F120" i="44"/>
  <c r="M106" i="44"/>
  <c r="C113" i="44"/>
  <c r="C113" i="48" s="1"/>
  <c r="G113" i="44"/>
  <c r="G113" i="48" s="1"/>
  <c r="K113" i="44"/>
  <c r="K113" i="48" s="1"/>
  <c r="O113" i="44"/>
  <c r="O113" i="48" s="1"/>
  <c r="B117" i="44"/>
  <c r="K106" i="44"/>
  <c r="O106" i="44"/>
  <c r="D106" i="44"/>
  <c r="H106" i="44"/>
  <c r="L106" i="44"/>
  <c r="P106" i="44"/>
  <c r="F106" i="44"/>
  <c r="J106" i="44"/>
  <c r="G106" i="44"/>
  <c r="E113" i="44"/>
  <c r="E113" i="48" s="1"/>
  <c r="I113" i="44"/>
  <c r="M113" i="44"/>
  <c r="M113" i="48" s="1"/>
  <c r="Q113" i="44"/>
  <c r="Q113" i="48" s="1"/>
  <c r="F117" i="44"/>
  <c r="J117" i="44"/>
  <c r="N117" i="44"/>
  <c r="C117" i="44"/>
  <c r="D120" i="44"/>
  <c r="H120" i="44"/>
  <c r="L120" i="44"/>
  <c r="P120" i="44"/>
  <c r="E117" i="44"/>
  <c r="I117" i="44"/>
  <c r="M117" i="44"/>
  <c r="Q117" i="44"/>
  <c r="E120" i="44"/>
  <c r="I120" i="44"/>
  <c r="M120" i="44"/>
  <c r="Q120" i="44"/>
  <c r="N120" i="44"/>
  <c r="D113" i="44"/>
  <c r="D113" i="48" s="1"/>
  <c r="H113" i="44"/>
  <c r="H113" i="48" s="1"/>
  <c r="L113" i="44"/>
  <c r="L113" i="48" s="1"/>
  <c r="P113" i="44"/>
  <c r="P113" i="48" s="1"/>
  <c r="D117" i="44"/>
  <c r="H117" i="44"/>
  <c r="L117" i="44"/>
  <c r="P117" i="44"/>
  <c r="C120" i="44"/>
  <c r="G120" i="44"/>
  <c r="K120" i="44"/>
  <c r="O120" i="44"/>
  <c r="E106" i="44"/>
  <c r="I106" i="44"/>
  <c r="Q106" i="44"/>
  <c r="N106" i="44"/>
  <c r="F113" i="44"/>
  <c r="F113" i="48" s="1"/>
  <c r="J113" i="44"/>
  <c r="N113" i="44"/>
  <c r="N113" i="48" s="1"/>
  <c r="B113" i="44"/>
  <c r="B113" i="48" s="1"/>
  <c r="L148" i="60" l="1"/>
  <c r="N130" i="55"/>
  <c r="B98" i="72"/>
  <c r="D165" i="66"/>
  <c r="Q9" i="47"/>
  <c r="D151" i="66"/>
  <c r="O148" i="45"/>
  <c r="O166" i="55"/>
  <c r="G166" i="55"/>
  <c r="B49" i="47"/>
  <c r="G68" i="45"/>
  <c r="K9" i="45"/>
  <c r="L158" i="65"/>
  <c r="K130" i="45"/>
  <c r="J130" i="45"/>
  <c r="J30" i="45"/>
  <c r="H143" i="47"/>
  <c r="J87" i="55"/>
  <c r="N111" i="57"/>
  <c r="N105" i="57" s="1"/>
  <c r="O333" i="64"/>
  <c r="G166" i="45"/>
  <c r="J30" i="47"/>
  <c r="H304" i="71"/>
  <c r="I337" i="69"/>
  <c r="H130" i="47"/>
  <c r="H130" i="50" s="1"/>
  <c r="N111" i="47"/>
  <c r="N111" i="50" s="1"/>
  <c r="C148" i="54"/>
  <c r="C343" i="69"/>
  <c r="C363" i="64"/>
  <c r="F87" i="54"/>
  <c r="F81" i="54" s="1"/>
  <c r="Q354" i="67"/>
  <c r="Q411" i="67" s="1"/>
  <c r="I350" i="66"/>
  <c r="G354" i="65"/>
  <c r="G411" i="65" s="1"/>
  <c r="G393" i="64"/>
  <c r="G456" i="64" s="1"/>
  <c r="F381" i="64"/>
  <c r="G315" i="71"/>
  <c r="E326" i="69"/>
  <c r="C312" i="72"/>
  <c r="C337" i="70"/>
  <c r="E154" i="72"/>
  <c r="O151" i="69"/>
  <c r="G151" i="69"/>
  <c r="G151" i="65"/>
  <c r="C181" i="64"/>
  <c r="C244" i="64" s="1"/>
  <c r="Q199" i="68"/>
  <c r="Q271" i="68" s="1"/>
  <c r="M191" i="68"/>
  <c r="P165" i="66"/>
  <c r="D158" i="70"/>
  <c r="D215" i="70" s="1"/>
  <c r="C161" i="45"/>
  <c r="N381" i="64"/>
  <c r="G130" i="47"/>
  <c r="C9" i="54"/>
  <c r="C3" i="54" s="1"/>
  <c r="L148" i="55"/>
  <c r="L148" i="57"/>
  <c r="L143" i="57" s="1"/>
  <c r="L87" i="47"/>
  <c r="G124" i="54"/>
  <c r="C111" i="57"/>
  <c r="M389" i="64"/>
  <c r="M452" i="64" s="1"/>
  <c r="D419" i="68"/>
  <c r="J111" i="54"/>
  <c r="J105" i="54" s="1"/>
  <c r="E354" i="67"/>
  <c r="E411" i="67" s="1"/>
  <c r="G62" i="55"/>
  <c r="E326" i="64"/>
  <c r="E410" i="64" s="1"/>
  <c r="F305" i="66"/>
  <c r="K68" i="54"/>
  <c r="N161" i="71"/>
  <c r="K181" i="64"/>
  <c r="K244" i="64" s="1"/>
  <c r="F138" i="71"/>
  <c r="M111" i="47"/>
  <c r="M111" i="50" s="1"/>
  <c r="E191" i="68"/>
  <c r="H165" i="66"/>
  <c r="F87" i="45"/>
  <c r="F81" i="45" s="1"/>
  <c r="Q151" i="70"/>
  <c r="I151" i="70"/>
  <c r="H162" i="67"/>
  <c r="H219" i="67" s="1"/>
  <c r="K166" i="44"/>
  <c r="H291" i="70"/>
  <c r="N111" i="54"/>
  <c r="M143" i="57"/>
  <c r="M9" i="45"/>
  <c r="M3" i="45" s="1"/>
  <c r="N87" i="45"/>
  <c r="N30" i="57"/>
  <c r="Q286" i="65"/>
  <c r="E162" i="66"/>
  <c r="E219" i="66" s="1"/>
  <c r="E166" i="44"/>
  <c r="G87" i="47"/>
  <c r="G189" i="68" s="1"/>
  <c r="H9" i="55"/>
  <c r="C315" i="72"/>
  <c r="C296" i="72"/>
  <c r="C314" i="72" s="1"/>
  <c r="J68" i="47"/>
  <c r="J62" i="47" s="1"/>
  <c r="E87" i="57"/>
  <c r="E431" i="68" s="1"/>
  <c r="J130" i="54"/>
  <c r="P402" i="66"/>
  <c r="P343" i="66"/>
  <c r="H402" i="66"/>
  <c r="H343" i="66"/>
  <c r="Q293" i="70"/>
  <c r="Q333" i="70"/>
  <c r="K62" i="54"/>
  <c r="O224" i="67"/>
  <c r="O165" i="67"/>
  <c r="E258" i="68"/>
  <c r="E184" i="68"/>
  <c r="L221" i="67"/>
  <c r="L162" i="67"/>
  <c r="L219" i="67" s="1"/>
  <c r="D221" i="67"/>
  <c r="D162" i="67"/>
  <c r="D219" i="67" s="1"/>
  <c r="L217" i="67"/>
  <c r="L158" i="67"/>
  <c r="D217" i="67"/>
  <c r="D158" i="67"/>
  <c r="E220" i="66"/>
  <c r="H113" i="59"/>
  <c r="H111" i="55"/>
  <c r="D132" i="60"/>
  <c r="D130" i="60"/>
  <c r="D130" i="57"/>
  <c r="P430" i="64"/>
  <c r="P367" i="64"/>
  <c r="N300" i="70"/>
  <c r="N377" i="70"/>
  <c r="D463" i="68"/>
  <c r="D365" i="68"/>
  <c r="D461" i="68" s="1"/>
  <c r="D370" i="69"/>
  <c r="D293" i="69"/>
  <c r="D369" i="69" s="1"/>
  <c r="N87" i="47"/>
  <c r="N81" i="47" s="1"/>
  <c r="C370" i="64"/>
  <c r="C347" i="64"/>
  <c r="C368" i="64" s="1"/>
  <c r="C433" i="64"/>
  <c r="L356" i="72"/>
  <c r="L282" i="72"/>
  <c r="L354" i="72" s="1"/>
  <c r="D356" i="72"/>
  <c r="D282" i="72"/>
  <c r="D354" i="72" s="1"/>
  <c r="F130" i="60"/>
  <c r="F132" i="60"/>
  <c r="P294" i="72"/>
  <c r="P312" i="72" s="1"/>
  <c r="P313" i="72"/>
  <c r="E168" i="60"/>
  <c r="E166" i="57"/>
  <c r="N100" i="71"/>
  <c r="N138" i="71"/>
  <c r="O12" i="59"/>
  <c r="O9" i="55"/>
  <c r="O3" i="55" s="1"/>
  <c r="C305" i="66"/>
  <c r="C326" i="66"/>
  <c r="E308" i="70"/>
  <c r="E327" i="70" s="1"/>
  <c r="E328" i="70"/>
  <c r="F166" i="57"/>
  <c r="F161" i="57" s="1"/>
  <c r="F166" i="60"/>
  <c r="F172" i="60"/>
  <c r="C93" i="58"/>
  <c r="C87" i="54"/>
  <c r="C81" i="54" s="1"/>
  <c r="K148" i="44"/>
  <c r="Q148" i="60"/>
  <c r="B111" i="47"/>
  <c r="B30" i="47"/>
  <c r="B24" i="47" s="1"/>
  <c r="C105" i="57"/>
  <c r="E337" i="67"/>
  <c r="F148" i="55"/>
  <c r="F143" i="55" s="1"/>
  <c r="P12" i="59"/>
  <c r="P9" i="55"/>
  <c r="O470" i="68"/>
  <c r="O372" i="68"/>
  <c r="G333" i="65"/>
  <c r="G293" i="65"/>
  <c r="I412" i="64"/>
  <c r="I326" i="64"/>
  <c r="I410" i="64" s="1"/>
  <c r="Q300" i="66"/>
  <c r="Q340" i="66"/>
  <c r="C333" i="67"/>
  <c r="C293" i="67"/>
  <c r="I273" i="68"/>
  <c r="I199" i="68"/>
  <c r="I271" i="68" s="1"/>
  <c r="Q148" i="57"/>
  <c r="Q143" i="57" s="1"/>
  <c r="M168" i="60"/>
  <c r="M166" i="57"/>
  <c r="M161" i="57" s="1"/>
  <c r="L333" i="64"/>
  <c r="L377" i="64"/>
  <c r="N12" i="58"/>
  <c r="N9" i="54"/>
  <c r="N3" i="54" s="1"/>
  <c r="M132" i="60"/>
  <c r="M130" i="57"/>
  <c r="M124" i="57" s="1"/>
  <c r="P16" i="60"/>
  <c r="P9" i="57"/>
  <c r="P3" i="57" s="1"/>
  <c r="Q336" i="67"/>
  <c r="Q297" i="67"/>
  <c r="C412" i="66"/>
  <c r="C354" i="66"/>
  <c r="C411" i="66" s="1"/>
  <c r="B87" i="47"/>
  <c r="B130" i="47"/>
  <c r="B124" i="47" s="1"/>
  <c r="P97" i="60"/>
  <c r="P87" i="57"/>
  <c r="P431" i="68" s="1"/>
  <c r="E293" i="67"/>
  <c r="L105" i="55"/>
  <c r="L205" i="72"/>
  <c r="O217" i="72"/>
  <c r="O161" i="72"/>
  <c r="O356" i="71"/>
  <c r="O282" i="71"/>
  <c r="O354" i="71" s="1"/>
  <c r="L210" i="71"/>
  <c r="L154" i="71"/>
  <c r="D210" i="71"/>
  <c r="D154" i="71"/>
  <c r="Q9" i="45"/>
  <c r="Q3" i="45" s="1"/>
  <c r="L310" i="66"/>
  <c r="C327" i="66"/>
  <c r="O130" i="54"/>
  <c r="L161" i="54"/>
  <c r="D166" i="54"/>
  <c r="N364" i="64"/>
  <c r="H154" i="72"/>
  <c r="B148" i="47"/>
  <c r="B143" i="47" s="1"/>
  <c r="P111" i="45"/>
  <c r="P68" i="54"/>
  <c r="P62" i="54" s="1"/>
  <c r="L143" i="55"/>
  <c r="C161" i="57"/>
  <c r="J291" i="65"/>
  <c r="I148" i="54"/>
  <c r="I143" i="54" s="1"/>
  <c r="K130" i="54"/>
  <c r="K124" i="54" s="1"/>
  <c r="P87" i="47"/>
  <c r="P189" i="68" s="1"/>
  <c r="N118" i="67"/>
  <c r="N148" i="45"/>
  <c r="Q87" i="57"/>
  <c r="Q431" i="68" s="1"/>
  <c r="L328" i="67"/>
  <c r="G161" i="57"/>
  <c r="F24" i="57"/>
  <c r="C148" i="57"/>
  <c r="C143" i="57" s="1"/>
  <c r="P130" i="54"/>
  <c r="P124" i="54" s="1"/>
  <c r="B99" i="69"/>
  <c r="K30" i="45"/>
  <c r="N166" i="45"/>
  <c r="K161" i="44"/>
  <c r="C49" i="54"/>
  <c r="C43" i="54" s="1"/>
  <c r="P143" i="47"/>
  <c r="B166" i="47"/>
  <c r="G148" i="45"/>
  <c r="C148" i="45"/>
  <c r="H166" i="45"/>
  <c r="I68" i="45"/>
  <c r="K87" i="57"/>
  <c r="K431" i="68" s="1"/>
  <c r="E111" i="45"/>
  <c r="C30" i="45"/>
  <c r="C24" i="45" s="1"/>
  <c r="E49" i="55"/>
  <c r="P161" i="55"/>
  <c r="O374" i="64"/>
  <c r="J87" i="45"/>
  <c r="J81" i="45" s="1"/>
  <c r="Q68" i="54"/>
  <c r="M111" i="45"/>
  <c r="M105" i="45" s="1"/>
  <c r="E166" i="55"/>
  <c r="E161" i="55" s="1"/>
  <c r="M30" i="55"/>
  <c r="J148" i="45"/>
  <c r="M154" i="72"/>
  <c r="M152" i="72" s="1"/>
  <c r="L313" i="72"/>
  <c r="N166" i="44"/>
  <c r="N161" i="44" s="1"/>
  <c r="C3" i="45"/>
  <c r="F111" i="47"/>
  <c r="F111" i="50" s="1"/>
  <c r="K130" i="47"/>
  <c r="K130" i="50" s="1"/>
  <c r="M105" i="47"/>
  <c r="C3" i="55"/>
  <c r="H105" i="55"/>
  <c r="O143" i="57"/>
  <c r="E49" i="57"/>
  <c r="E43" i="57" s="1"/>
  <c r="K111" i="60"/>
  <c r="H310" i="65"/>
  <c r="N327" i="65"/>
  <c r="F308" i="65"/>
  <c r="J166" i="55"/>
  <c r="J161" i="55" s="1"/>
  <c r="J396" i="66"/>
  <c r="C332" i="69"/>
  <c r="I361" i="68"/>
  <c r="E286" i="65"/>
  <c r="D148" i="60"/>
  <c r="E9" i="57"/>
  <c r="L294" i="72"/>
  <c r="N404" i="68"/>
  <c r="F43" i="57"/>
  <c r="H130" i="57"/>
  <c r="H124" i="57" s="1"/>
  <c r="N165" i="69"/>
  <c r="I166" i="44"/>
  <c r="P68" i="45"/>
  <c r="P62" i="45" s="1"/>
  <c r="H98" i="72"/>
  <c r="B148" i="44"/>
  <c r="B143" i="44" s="1"/>
  <c r="D98" i="71"/>
  <c r="C68" i="55"/>
  <c r="C62" i="55" s="1"/>
  <c r="C49" i="55"/>
  <c r="C43" i="55" s="1"/>
  <c r="K68" i="45"/>
  <c r="K62" i="45" s="1"/>
  <c r="C87" i="57"/>
  <c r="D148" i="47"/>
  <c r="C130" i="45"/>
  <c r="C124" i="45" s="1"/>
  <c r="G87" i="45"/>
  <c r="G141" i="68" s="1"/>
  <c r="F124" i="54"/>
  <c r="E9" i="54"/>
  <c r="E3" i="54" s="1"/>
  <c r="D148" i="57"/>
  <c r="D143" i="57" s="1"/>
  <c r="C49" i="57"/>
  <c r="C43" i="57" s="1"/>
  <c r="L419" i="68"/>
  <c r="H312" i="67"/>
  <c r="H325" i="66"/>
  <c r="D30" i="55"/>
  <c r="D24" i="55" s="1"/>
  <c r="O351" i="64"/>
  <c r="D111" i="54"/>
  <c r="L291" i="67"/>
  <c r="Q328" i="65"/>
  <c r="G3" i="55"/>
  <c r="J49" i="57"/>
  <c r="M381" i="68"/>
  <c r="M405" i="68" s="1"/>
  <c r="J300" i="69"/>
  <c r="J318" i="64"/>
  <c r="J360" i="64" s="1"/>
  <c r="M148" i="54"/>
  <c r="P154" i="71"/>
  <c r="B3" i="8"/>
  <c r="K124" i="45"/>
  <c r="B68" i="45"/>
  <c r="B62" i="45" s="1"/>
  <c r="L148" i="44"/>
  <c r="L143" i="44" s="1"/>
  <c r="E350" i="69"/>
  <c r="E407" i="69" s="1"/>
  <c r="N130" i="60"/>
  <c r="L68" i="55"/>
  <c r="L62" i="55" s="1"/>
  <c r="K372" i="68"/>
  <c r="K420" i="68" s="1"/>
  <c r="L130" i="60"/>
  <c r="H403" i="68"/>
  <c r="C365" i="68"/>
  <c r="C461" i="68" s="1"/>
  <c r="Q158" i="72"/>
  <c r="Q212" i="72" s="1"/>
  <c r="I158" i="72"/>
  <c r="I212" i="72" s="1"/>
  <c r="F161" i="71"/>
  <c r="L202" i="68"/>
  <c r="L165" i="66"/>
  <c r="Q9" i="54"/>
  <c r="Q3" i="54" s="1"/>
  <c r="H9" i="57"/>
  <c r="H3" i="57" s="1"/>
  <c r="G374" i="64"/>
  <c r="M166" i="44"/>
  <c r="D161" i="54"/>
  <c r="J166" i="47"/>
  <c r="J161" i="47" s="1"/>
  <c r="G30" i="47"/>
  <c r="I9" i="45"/>
  <c r="F68" i="55"/>
  <c r="F62" i="55" s="1"/>
  <c r="O132" i="60"/>
  <c r="O130" i="60"/>
  <c r="I172" i="50"/>
  <c r="I166" i="47"/>
  <c r="L289" i="71"/>
  <c r="L362" i="71"/>
  <c r="N326" i="66"/>
  <c r="J291" i="66"/>
  <c r="M3" i="54"/>
  <c r="F154" i="60"/>
  <c r="F148" i="57"/>
  <c r="G154" i="60"/>
  <c r="G148" i="57"/>
  <c r="G143" i="57" s="1"/>
  <c r="J381" i="64"/>
  <c r="M161" i="55"/>
  <c r="N327" i="67"/>
  <c r="D361" i="64"/>
  <c r="D339" i="64"/>
  <c r="D360" i="64" s="1"/>
  <c r="C315" i="71"/>
  <c r="J300" i="67"/>
  <c r="J340" i="67"/>
  <c r="Q132" i="60"/>
  <c r="Q130" i="57"/>
  <c r="Q124" i="57" s="1"/>
  <c r="B142" i="71"/>
  <c r="Q258" i="68"/>
  <c r="Q184" i="68"/>
  <c r="P217" i="67"/>
  <c r="P158" i="67"/>
  <c r="H217" i="67"/>
  <c r="H158" i="67"/>
  <c r="H156" i="67" s="1"/>
  <c r="M162" i="66"/>
  <c r="M219" i="66" s="1"/>
  <c r="E361" i="68"/>
  <c r="E411" i="68"/>
  <c r="D286" i="67"/>
  <c r="D326" i="67"/>
  <c r="M409" i="67"/>
  <c r="M350" i="67"/>
  <c r="M326" i="69"/>
  <c r="M286" i="69"/>
  <c r="M12" i="60"/>
  <c r="M9" i="57"/>
  <c r="M3" i="57" s="1"/>
  <c r="J316" i="65"/>
  <c r="J335" i="65" s="1"/>
  <c r="J337" i="65"/>
  <c r="P293" i="70"/>
  <c r="P291" i="70" s="1"/>
  <c r="P332" i="70"/>
  <c r="P325" i="66"/>
  <c r="F374" i="71"/>
  <c r="D150" i="59"/>
  <c r="D148" i="55"/>
  <c r="D143" i="55" s="1"/>
  <c r="Q168" i="60"/>
  <c r="Q166" i="57"/>
  <c r="Q166" i="60"/>
  <c r="I168" i="60"/>
  <c r="I166" i="60"/>
  <c r="I166" i="57"/>
  <c r="I161" i="57" s="1"/>
  <c r="J130" i="55"/>
  <c r="J124" i="55" s="1"/>
  <c r="P297" i="66"/>
  <c r="P335" i="66" s="1"/>
  <c r="P336" i="66"/>
  <c r="N333" i="66"/>
  <c r="N293" i="66"/>
  <c r="N331" i="66" s="1"/>
  <c r="J412" i="64"/>
  <c r="J326" i="64"/>
  <c r="J410" i="64" s="1"/>
  <c r="L402" i="66"/>
  <c r="L343" i="66"/>
  <c r="D402" i="66"/>
  <c r="D343" i="66"/>
  <c r="G416" i="65"/>
  <c r="G357" i="65"/>
  <c r="M87" i="55"/>
  <c r="M383" i="68" s="1"/>
  <c r="D93" i="60"/>
  <c r="D87" i="57"/>
  <c r="D431" i="68" s="1"/>
  <c r="H87" i="57"/>
  <c r="H81" i="57" s="1"/>
  <c r="G356" i="71"/>
  <c r="G282" i="71"/>
  <c r="Q150" i="58"/>
  <c r="Q148" i="54"/>
  <c r="Q143" i="54" s="1"/>
  <c r="N30" i="45"/>
  <c r="N24" i="45" s="1"/>
  <c r="B87" i="45"/>
  <c r="L217" i="71"/>
  <c r="L161" i="71"/>
  <c r="L210" i="66"/>
  <c r="L151" i="66"/>
  <c r="P132" i="60"/>
  <c r="P130" i="60"/>
  <c r="P130" i="57"/>
  <c r="P124" i="57" s="1"/>
  <c r="N55" i="60"/>
  <c r="N49" i="57"/>
  <c r="N43" i="57" s="1"/>
  <c r="J356" i="71"/>
  <c r="J282" i="71"/>
  <c r="J280" i="71" s="1"/>
  <c r="J377" i="70"/>
  <c r="J300" i="70"/>
  <c r="L463" i="68"/>
  <c r="L365" i="68"/>
  <c r="L461" i="68" s="1"/>
  <c r="P293" i="69"/>
  <c r="P369" i="69" s="1"/>
  <c r="P370" i="69"/>
  <c r="H293" i="69"/>
  <c r="H369" i="69" s="1"/>
  <c r="H370" i="69"/>
  <c r="C289" i="72"/>
  <c r="C362" i="72"/>
  <c r="P356" i="72"/>
  <c r="P282" i="72"/>
  <c r="P354" i="72" s="1"/>
  <c r="H356" i="72"/>
  <c r="H282" i="72"/>
  <c r="H354" i="72" s="1"/>
  <c r="G136" i="60"/>
  <c r="G130" i="57"/>
  <c r="G124" i="57" s="1"/>
  <c r="G130" i="60"/>
  <c r="K326" i="65"/>
  <c r="K305" i="65"/>
  <c r="Q381" i="68"/>
  <c r="Q405" i="68" s="1"/>
  <c r="Q406" i="68"/>
  <c r="P403" i="68"/>
  <c r="P378" i="68"/>
  <c r="O433" i="64"/>
  <c r="O370" i="64"/>
  <c r="O347" i="64"/>
  <c r="O368" i="64" s="1"/>
  <c r="K81" i="45"/>
  <c r="G351" i="64"/>
  <c r="G344" i="64" s="1"/>
  <c r="K168" i="59"/>
  <c r="K166" i="55"/>
  <c r="I49" i="55"/>
  <c r="I43" i="55" s="1"/>
  <c r="J362" i="71"/>
  <c r="J289" i="71"/>
  <c r="O413" i="65"/>
  <c r="O354" i="65"/>
  <c r="O411" i="65" s="1"/>
  <c r="C396" i="71"/>
  <c r="C340" i="71"/>
  <c r="C394" i="71" s="1"/>
  <c r="C409" i="65"/>
  <c r="C350" i="65"/>
  <c r="C454" i="64"/>
  <c r="C389" i="64"/>
  <c r="C452" i="64" s="1"/>
  <c r="K333" i="64"/>
  <c r="K377" i="64"/>
  <c r="M150" i="60"/>
  <c r="M148" i="60"/>
  <c r="M413" i="67"/>
  <c r="M354" i="67"/>
  <c r="M411" i="67" s="1"/>
  <c r="N30" i="47"/>
  <c r="N24" i="47" s="1"/>
  <c r="C16" i="50"/>
  <c r="C9" i="47"/>
  <c r="C217" i="72"/>
  <c r="C161" i="72"/>
  <c r="P49" i="57"/>
  <c r="O408" i="68"/>
  <c r="E68" i="55"/>
  <c r="E62" i="55" s="1"/>
  <c r="K169" i="64"/>
  <c r="F111" i="54"/>
  <c r="G314" i="71"/>
  <c r="D68" i="55"/>
  <c r="D62" i="55" s="1"/>
  <c r="C314" i="71"/>
  <c r="L165" i="65"/>
  <c r="C169" i="64"/>
  <c r="F132" i="69"/>
  <c r="D118" i="66"/>
  <c r="N99" i="70"/>
  <c r="P98" i="72"/>
  <c r="L142" i="72"/>
  <c r="K49" i="54"/>
  <c r="K43" i="54" s="1"/>
  <c r="D124" i="57"/>
  <c r="B166" i="44"/>
  <c r="B161" i="44" s="1"/>
  <c r="C161" i="55"/>
  <c r="F124" i="55"/>
  <c r="C62" i="57"/>
  <c r="G9" i="57"/>
  <c r="G3" i="57" s="1"/>
  <c r="D105" i="55"/>
  <c r="I24" i="55"/>
  <c r="I105" i="55"/>
  <c r="P111" i="55"/>
  <c r="P105" i="55" s="1"/>
  <c r="E24" i="54"/>
  <c r="M111" i="54"/>
  <c r="M105" i="54" s="1"/>
  <c r="Q132" i="64"/>
  <c r="Q68" i="47"/>
  <c r="I125" i="50"/>
  <c r="L98" i="71"/>
  <c r="K124" i="47"/>
  <c r="N111" i="60"/>
  <c r="G343" i="67"/>
  <c r="O9" i="57"/>
  <c r="O3" i="57" s="1"/>
  <c r="H3" i="55"/>
  <c r="Q62" i="54"/>
  <c r="O124" i="54"/>
  <c r="G343" i="69"/>
  <c r="I158" i="71"/>
  <c r="I212" i="71" s="1"/>
  <c r="E195" i="68"/>
  <c r="G177" i="64"/>
  <c r="I87" i="45"/>
  <c r="I141" i="68" s="1"/>
  <c r="I68" i="47"/>
  <c r="I62" i="47" s="1"/>
  <c r="O24" i="47"/>
  <c r="M24" i="45"/>
  <c r="B151" i="65"/>
  <c r="P105" i="45"/>
  <c r="L30" i="57"/>
  <c r="C393" i="64"/>
  <c r="C456" i="64" s="1"/>
  <c r="E130" i="60"/>
  <c r="J111" i="55"/>
  <c r="J105" i="55" s="1"/>
  <c r="P3" i="55"/>
  <c r="P291" i="69"/>
  <c r="J43" i="54"/>
  <c r="K350" i="66"/>
  <c r="K166" i="57"/>
  <c r="K161" i="57" s="1"/>
  <c r="O130" i="57"/>
  <c r="F30" i="47"/>
  <c r="F24" i="47" s="1"/>
  <c r="F118" i="66"/>
  <c r="F112" i="66" s="1"/>
  <c r="L169" i="64"/>
  <c r="Q87" i="45"/>
  <c r="Q141" i="68" s="1"/>
  <c r="O161" i="44"/>
  <c r="F161" i="45"/>
  <c r="D49" i="47"/>
  <c r="D43" i="47" s="1"/>
  <c r="I165" i="65"/>
  <c r="F148" i="60"/>
  <c r="M130" i="60"/>
  <c r="C354" i="70"/>
  <c r="C411" i="70" s="1"/>
  <c r="N124" i="55"/>
  <c r="F372" i="68"/>
  <c r="B24" i="45"/>
  <c r="D202" i="68"/>
  <c r="J161" i="45"/>
  <c r="P118" i="66"/>
  <c r="Q195" i="68"/>
  <c r="H169" i="64"/>
  <c r="O343" i="67"/>
  <c r="C343" i="67"/>
  <c r="H411" i="68"/>
  <c r="J9" i="54"/>
  <c r="J3" i="54" s="1"/>
  <c r="G148" i="60"/>
  <c r="F30" i="55"/>
  <c r="F24" i="55" s="1"/>
  <c r="E111" i="47"/>
  <c r="E111" i="50" s="1"/>
  <c r="J130" i="47"/>
  <c r="J130" i="50" s="1"/>
  <c r="J24" i="47"/>
  <c r="M161" i="44"/>
  <c r="E161" i="44"/>
  <c r="B93" i="69"/>
  <c r="K177" i="64"/>
  <c r="K174" i="64" s="1"/>
  <c r="D331" i="69"/>
  <c r="D388" i="69"/>
  <c r="N43" i="45"/>
  <c r="I62" i="45"/>
  <c r="K81" i="54"/>
  <c r="K359" i="68"/>
  <c r="E412" i="70"/>
  <c r="E354" i="70"/>
  <c r="E411" i="70" s="1"/>
  <c r="H323" i="72"/>
  <c r="F294" i="72"/>
  <c r="F313" i="72"/>
  <c r="H335" i="70"/>
  <c r="H331" i="70"/>
  <c r="H324" i="66"/>
  <c r="N339" i="65"/>
  <c r="N319" i="65"/>
  <c r="P355" i="71"/>
  <c r="P282" i="71"/>
  <c r="H355" i="71"/>
  <c r="H282" i="71"/>
  <c r="H354" i="71" s="1"/>
  <c r="H278" i="71"/>
  <c r="H276" i="71"/>
  <c r="D130" i="54"/>
  <c r="D124" i="54" s="1"/>
  <c r="D377" i="69"/>
  <c r="D300" i="69"/>
  <c r="C286" i="72"/>
  <c r="N385" i="72"/>
  <c r="N330" i="72"/>
  <c r="G113" i="60"/>
  <c r="G111" i="57"/>
  <c r="G105" i="57" s="1"/>
  <c r="G111" i="60"/>
  <c r="K406" i="69"/>
  <c r="H346" i="69"/>
  <c r="H404" i="69"/>
  <c r="G444" i="68"/>
  <c r="G516" i="68" s="1"/>
  <c r="G517" i="68"/>
  <c r="P514" i="68"/>
  <c r="P441" i="68"/>
  <c r="P513" i="68" s="1"/>
  <c r="L97" i="60"/>
  <c r="L87" i="57"/>
  <c r="Q49" i="57"/>
  <c r="Q43" i="57" s="1"/>
  <c r="C412" i="69"/>
  <c r="C354" i="69"/>
  <c r="C411" i="69" s="1"/>
  <c r="G323" i="72"/>
  <c r="G304" i="72"/>
  <c r="O336" i="65"/>
  <c r="G342" i="64"/>
  <c r="G363" i="64" s="1"/>
  <c r="G364" i="64"/>
  <c r="I297" i="66"/>
  <c r="G49" i="54"/>
  <c r="G43" i="54" s="1"/>
  <c r="G286" i="66"/>
  <c r="G325" i="66"/>
  <c r="I9" i="54"/>
  <c r="I3" i="54" s="1"/>
  <c r="J395" i="72"/>
  <c r="J340" i="72"/>
  <c r="J394" i="72" s="1"/>
  <c r="H389" i="71"/>
  <c r="G332" i="71"/>
  <c r="G387" i="71"/>
  <c r="F404" i="70"/>
  <c r="F346" i="70"/>
  <c r="L343" i="70"/>
  <c r="L401" i="70"/>
  <c r="N415" i="69"/>
  <c r="N357" i="69"/>
  <c r="N414" i="69" s="1"/>
  <c r="I433" i="68"/>
  <c r="O357" i="66"/>
  <c r="N412" i="66"/>
  <c r="N354" i="66"/>
  <c r="N411" i="66" s="1"/>
  <c r="J419" i="68"/>
  <c r="L338" i="65"/>
  <c r="L326" i="66"/>
  <c r="N300" i="65"/>
  <c r="H162" i="60"/>
  <c r="F144" i="60"/>
  <c r="I36" i="60"/>
  <c r="I30" i="57"/>
  <c r="I24" i="57" s="1"/>
  <c r="F389" i="64"/>
  <c r="Q384" i="64"/>
  <c r="Q448" i="64"/>
  <c r="L339" i="66"/>
  <c r="L319" i="66"/>
  <c r="D9" i="55"/>
  <c r="D3" i="55" s="1"/>
  <c r="E370" i="69"/>
  <c r="E293" i="69"/>
  <c r="J441" i="68"/>
  <c r="J513" i="68" s="1"/>
  <c r="J514" i="68"/>
  <c r="M357" i="65"/>
  <c r="G339" i="69"/>
  <c r="G396" i="69"/>
  <c r="G319" i="69"/>
  <c r="Q385" i="68"/>
  <c r="Q410" i="68"/>
  <c r="P337" i="67"/>
  <c r="G470" i="68"/>
  <c r="G372" i="68"/>
  <c r="M369" i="68"/>
  <c r="M418" i="68"/>
  <c r="O333" i="65"/>
  <c r="H437" i="68"/>
  <c r="J330" i="67"/>
  <c r="I336" i="70"/>
  <c r="I297" i="70"/>
  <c r="I291" i="70" s="1"/>
  <c r="Q297" i="69"/>
  <c r="Q337" i="69"/>
  <c r="G68" i="54"/>
  <c r="G62" i="54" s="1"/>
  <c r="I315" i="71"/>
  <c r="I296" i="71"/>
  <c r="N158" i="70"/>
  <c r="N215" i="70" s="1"/>
  <c r="N216" i="70"/>
  <c r="F216" i="70"/>
  <c r="F158" i="70"/>
  <c r="F215" i="70" s="1"/>
  <c r="G214" i="70"/>
  <c r="N154" i="70"/>
  <c r="N212" i="70"/>
  <c r="K125" i="50"/>
  <c r="L214" i="69"/>
  <c r="D214" i="69"/>
  <c r="M212" i="69"/>
  <c r="M154" i="69"/>
  <c r="L195" i="68"/>
  <c r="J191" i="68"/>
  <c r="F151" i="66"/>
  <c r="M148" i="45"/>
  <c r="G145" i="70"/>
  <c r="E133" i="70"/>
  <c r="E113" i="70"/>
  <c r="E132" i="70" s="1"/>
  <c r="I49" i="45"/>
  <c r="M145" i="71"/>
  <c r="N94" i="71"/>
  <c r="N130" i="71" s="1"/>
  <c r="N131" i="71"/>
  <c r="F94" i="71"/>
  <c r="F130" i="71" s="1"/>
  <c r="F131" i="71"/>
  <c r="O177" i="69"/>
  <c r="L217" i="70"/>
  <c r="L158" i="70"/>
  <c r="L215" i="70" s="1"/>
  <c r="P214" i="70"/>
  <c r="O151" i="70"/>
  <c r="O209" i="70"/>
  <c r="G125" i="71"/>
  <c r="G144" i="71"/>
  <c r="N124" i="69"/>
  <c r="N118" i="69" s="1"/>
  <c r="N144" i="69"/>
  <c r="B124" i="70"/>
  <c r="B144" i="70"/>
  <c r="H99" i="70"/>
  <c r="I350" i="65"/>
  <c r="J330" i="66"/>
  <c r="I278" i="71"/>
  <c r="E143" i="54"/>
  <c r="O109" i="50"/>
  <c r="O205" i="72"/>
  <c r="O150" i="72"/>
  <c r="C164" i="50"/>
  <c r="O148" i="72"/>
  <c r="O203" i="72"/>
  <c r="G162" i="50"/>
  <c r="J217" i="71"/>
  <c r="J161" i="71"/>
  <c r="E161" i="71"/>
  <c r="H210" i="71"/>
  <c r="H154" i="71"/>
  <c r="L165" i="70"/>
  <c r="Q165" i="69"/>
  <c r="L162" i="65"/>
  <c r="L220" i="65"/>
  <c r="I30" i="47"/>
  <c r="O246" i="64"/>
  <c r="O181" i="64"/>
  <c r="O244" i="64" s="1"/>
  <c r="G246" i="64"/>
  <c r="G181" i="64"/>
  <c r="G244" i="64" s="1"/>
  <c r="N181" i="64"/>
  <c r="N244" i="64" s="1"/>
  <c r="N245" i="64"/>
  <c r="F181" i="64"/>
  <c r="F244" i="64" s="1"/>
  <c r="F245" i="64"/>
  <c r="E9" i="47"/>
  <c r="C3" i="47"/>
  <c r="Q7" i="50"/>
  <c r="I7" i="50"/>
  <c r="F145" i="72"/>
  <c r="M125" i="72"/>
  <c r="M144" i="72"/>
  <c r="E125" i="72"/>
  <c r="E144" i="72"/>
  <c r="L114" i="72"/>
  <c r="L132" i="72" s="1"/>
  <c r="L133" i="72"/>
  <c r="M133" i="71"/>
  <c r="M114" i="71"/>
  <c r="E114" i="71"/>
  <c r="E133" i="71"/>
  <c r="K112" i="71"/>
  <c r="K131" i="71"/>
  <c r="C112" i="71"/>
  <c r="C131" i="71"/>
  <c r="F145" i="70"/>
  <c r="E124" i="70"/>
  <c r="E144" i="70"/>
  <c r="E116" i="65"/>
  <c r="K96" i="72"/>
  <c r="Q105" i="70"/>
  <c r="Q161" i="47"/>
  <c r="I3" i="45"/>
  <c r="K148" i="47"/>
  <c r="Q265" i="68"/>
  <c r="Q191" i="68"/>
  <c r="I265" i="68"/>
  <c r="I191" i="68"/>
  <c r="I245" i="64"/>
  <c r="I181" i="64"/>
  <c r="I244" i="64" s="1"/>
  <c r="N148" i="44"/>
  <c r="D148" i="44"/>
  <c r="K148" i="45"/>
  <c r="B143" i="45"/>
  <c r="H124" i="47"/>
  <c r="I130" i="47"/>
  <c r="I136" i="50"/>
  <c r="L148" i="47"/>
  <c r="L81" i="47"/>
  <c r="L189" i="68"/>
  <c r="P111" i="47"/>
  <c r="C359" i="68"/>
  <c r="F49" i="55"/>
  <c r="F43" i="55" s="1"/>
  <c r="D111" i="57"/>
  <c r="D105" i="57" s="1"/>
  <c r="D113" i="60"/>
  <c r="D111" i="60"/>
  <c r="G28" i="60"/>
  <c r="C66" i="60"/>
  <c r="K164" i="60"/>
  <c r="K330" i="72"/>
  <c r="K385" i="72"/>
  <c r="K154" i="60"/>
  <c r="K148" i="57"/>
  <c r="K143" i="57" s="1"/>
  <c r="K148" i="60"/>
  <c r="Q343" i="67"/>
  <c r="P357" i="65"/>
  <c r="P350" i="65"/>
  <c r="P346" i="65"/>
  <c r="P404" i="65"/>
  <c r="L24" i="57"/>
  <c r="D28" i="60"/>
  <c r="Q402" i="65"/>
  <c r="Q343" i="65"/>
  <c r="I402" i="65"/>
  <c r="I343" i="65"/>
  <c r="G324" i="71"/>
  <c r="G304" i="71"/>
  <c r="M323" i="71"/>
  <c r="M304" i="71"/>
  <c r="E304" i="71"/>
  <c r="E323" i="71"/>
  <c r="I371" i="71"/>
  <c r="I317" i="71"/>
  <c r="L319" i="70"/>
  <c r="L339" i="70"/>
  <c r="L396" i="70"/>
  <c r="L325" i="70"/>
  <c r="L305" i="70"/>
  <c r="D325" i="70"/>
  <c r="D305" i="70"/>
  <c r="N334" i="69"/>
  <c r="H388" i="69"/>
  <c r="H331" i="69"/>
  <c r="L325" i="69"/>
  <c r="L305" i="69"/>
  <c r="J375" i="64"/>
  <c r="N289" i="72"/>
  <c r="F289" i="72"/>
  <c r="L362" i="72"/>
  <c r="L289" i="72"/>
  <c r="D362" i="72"/>
  <c r="D289" i="72"/>
  <c r="H312" i="72"/>
  <c r="N148" i="54"/>
  <c r="N143" i="54" s="1"/>
  <c r="N150" i="58"/>
  <c r="L372" i="68"/>
  <c r="D372" i="68"/>
  <c r="H87" i="54"/>
  <c r="N87" i="54"/>
  <c r="H68" i="54"/>
  <c r="H62" i="54" s="1"/>
  <c r="P297" i="65"/>
  <c r="P336" i="65"/>
  <c r="H336" i="65"/>
  <c r="L286" i="65"/>
  <c r="D286" i="65"/>
  <c r="Q321" i="64"/>
  <c r="G144" i="60"/>
  <c r="N391" i="72"/>
  <c r="N336" i="72"/>
  <c r="N390" i="72" s="1"/>
  <c r="F391" i="72"/>
  <c r="F336" i="72"/>
  <c r="F390" i="72" s="1"/>
  <c r="I389" i="72"/>
  <c r="I398" i="71"/>
  <c r="I343" i="71"/>
  <c r="I397" i="71" s="1"/>
  <c r="M391" i="71"/>
  <c r="M336" i="71"/>
  <c r="M390" i="71" s="1"/>
  <c r="E336" i="71"/>
  <c r="E391" i="71"/>
  <c r="M389" i="71"/>
  <c r="E389" i="71"/>
  <c r="L146" i="60"/>
  <c r="D146" i="60"/>
  <c r="L144" i="60"/>
  <c r="H385" i="71"/>
  <c r="H330" i="71"/>
  <c r="K136" i="60"/>
  <c r="K130" i="57"/>
  <c r="O350" i="70"/>
  <c r="O407" i="70" s="1"/>
  <c r="O408" i="70"/>
  <c r="G408" i="70"/>
  <c r="G350" i="70"/>
  <c r="G407" i="70" s="1"/>
  <c r="K128" i="60"/>
  <c r="M125" i="60"/>
  <c r="E125" i="60"/>
  <c r="H85" i="60"/>
  <c r="D429" i="68"/>
  <c r="D502" i="68"/>
  <c r="P357" i="67"/>
  <c r="L68" i="57"/>
  <c r="L343" i="67"/>
  <c r="O404" i="65"/>
  <c r="O346" i="65"/>
  <c r="O448" i="64"/>
  <c r="O384" i="64"/>
  <c r="C350" i="70"/>
  <c r="C407" i="70" s="1"/>
  <c r="C502" i="68"/>
  <c r="C429" i="68"/>
  <c r="N326" i="71"/>
  <c r="N380" i="71"/>
  <c r="N307" i="71"/>
  <c r="P323" i="71"/>
  <c r="P304" i="71"/>
  <c r="E130" i="55"/>
  <c r="E124" i="55" s="1"/>
  <c r="K130" i="55"/>
  <c r="K124" i="55" s="1"/>
  <c r="O336" i="69"/>
  <c r="O316" i="69"/>
  <c r="G316" i="69"/>
  <c r="G336" i="69"/>
  <c r="Q331" i="69"/>
  <c r="Q388" i="69"/>
  <c r="M388" i="69"/>
  <c r="M331" i="69"/>
  <c r="O330" i="69"/>
  <c r="O387" i="69"/>
  <c r="E93" i="59"/>
  <c r="E87" i="55"/>
  <c r="E383" i="68" s="1"/>
  <c r="P312" i="65"/>
  <c r="P332" i="65"/>
  <c r="H366" i="64"/>
  <c r="Q339" i="64"/>
  <c r="Q361" i="64"/>
  <c r="I361" i="64"/>
  <c r="I339" i="64"/>
  <c r="C325" i="72"/>
  <c r="C331" i="69"/>
  <c r="C388" i="69"/>
  <c r="C310" i="69"/>
  <c r="O168" i="58"/>
  <c r="O166" i="54"/>
  <c r="O161" i="54" s="1"/>
  <c r="G168" i="58"/>
  <c r="G166" i="54"/>
  <c r="G161" i="54" s="1"/>
  <c r="K300" i="65"/>
  <c r="M387" i="72"/>
  <c r="M332" i="72"/>
  <c r="E387" i="72"/>
  <c r="E332" i="72"/>
  <c r="M385" i="72"/>
  <c r="M330" i="72"/>
  <c r="E385" i="72"/>
  <c r="E330" i="72"/>
  <c r="H398" i="71"/>
  <c r="H343" i="71"/>
  <c r="H397" i="71" s="1"/>
  <c r="O514" i="68"/>
  <c r="O441" i="68"/>
  <c r="O513" i="68" s="1"/>
  <c r="G514" i="68"/>
  <c r="G441" i="68"/>
  <c r="G513" i="68" s="1"/>
  <c r="O357" i="67"/>
  <c r="G68" i="57"/>
  <c r="G62" i="57" s="1"/>
  <c r="F16" i="60"/>
  <c r="F9" i="57"/>
  <c r="F3" i="57" s="1"/>
  <c r="G327" i="72"/>
  <c r="M380" i="72"/>
  <c r="M307" i="72"/>
  <c r="M326" i="72"/>
  <c r="E307" i="72"/>
  <c r="E380" i="72"/>
  <c r="E326" i="72"/>
  <c r="O168" i="59"/>
  <c r="H330" i="70"/>
  <c r="H310" i="70"/>
  <c r="H337" i="69"/>
  <c r="H316" i="69"/>
  <c r="K316" i="66"/>
  <c r="K336" i="66"/>
  <c r="P339" i="65"/>
  <c r="P319" i="65"/>
  <c r="O30" i="55"/>
  <c r="O24" i="55" s="1"/>
  <c r="G30" i="55"/>
  <c r="G24" i="55" s="1"/>
  <c r="M9" i="55"/>
  <c r="M12" i="59"/>
  <c r="E9" i="55"/>
  <c r="E3" i="55" s="1"/>
  <c r="E12" i="59"/>
  <c r="P361" i="64"/>
  <c r="P339" i="64"/>
  <c r="L377" i="70"/>
  <c r="L300" i="70"/>
  <c r="D377" i="70"/>
  <c r="D300" i="70"/>
  <c r="N370" i="69"/>
  <c r="N293" i="69"/>
  <c r="N369" i="69" s="1"/>
  <c r="F370" i="69"/>
  <c r="F293" i="69"/>
  <c r="F369" i="69" s="1"/>
  <c r="N300" i="67"/>
  <c r="N340" i="67"/>
  <c r="F300" i="67"/>
  <c r="F340" i="67"/>
  <c r="L300" i="67"/>
  <c r="L339" i="67"/>
  <c r="D300" i="67"/>
  <c r="D339" i="67"/>
  <c r="D331" i="67"/>
  <c r="F293" i="66"/>
  <c r="F331" i="66" s="1"/>
  <c r="F333" i="66"/>
  <c r="L293" i="66"/>
  <c r="D293" i="66"/>
  <c r="L289" i="66"/>
  <c r="D289" i="66"/>
  <c r="H318" i="64"/>
  <c r="H362" i="64"/>
  <c r="C411" i="64"/>
  <c r="C326" i="64"/>
  <c r="P391" i="72"/>
  <c r="P336" i="72"/>
  <c r="P390" i="72" s="1"/>
  <c r="D391" i="72"/>
  <c r="D336" i="72"/>
  <c r="D390" i="72" s="1"/>
  <c r="O389" i="71"/>
  <c r="Q444" i="68"/>
  <c r="Q516" i="68" s="1"/>
  <c r="Q517" i="68"/>
  <c r="M517" i="68"/>
  <c r="M444" i="68"/>
  <c r="M516" i="68" s="1"/>
  <c r="Q66" i="60"/>
  <c r="M404" i="67"/>
  <c r="M346" i="67"/>
  <c r="E404" i="67"/>
  <c r="E346" i="67"/>
  <c r="L9" i="57"/>
  <c r="N12" i="60"/>
  <c r="N9" i="57"/>
  <c r="N3" i="57" s="1"/>
  <c r="D3" i="57"/>
  <c r="K326" i="66"/>
  <c r="K305" i="66"/>
  <c r="K378" i="64"/>
  <c r="I286" i="72"/>
  <c r="I280" i="72" s="1"/>
  <c r="Q286" i="67"/>
  <c r="Q333" i="64"/>
  <c r="Q376" i="64"/>
  <c r="I333" i="64"/>
  <c r="I375" i="64" s="1"/>
  <c r="I376" i="64"/>
  <c r="H144" i="50"/>
  <c r="F146" i="60"/>
  <c r="O401" i="70"/>
  <c r="O343" i="70"/>
  <c r="G125" i="60"/>
  <c r="O412" i="69"/>
  <c r="O354" i="69"/>
  <c r="O411" i="69" s="1"/>
  <c r="O74" i="60"/>
  <c r="O68" i="57"/>
  <c r="O62" i="57" s="1"/>
  <c r="K412" i="67"/>
  <c r="K354" i="67"/>
  <c r="D374" i="72"/>
  <c r="D320" i="72"/>
  <c r="J300" i="72"/>
  <c r="J319" i="72"/>
  <c r="J373" i="72"/>
  <c r="F168" i="59"/>
  <c r="F321" i="71"/>
  <c r="L374" i="71"/>
  <c r="L320" i="71"/>
  <c r="D374" i="71"/>
  <c r="D320" i="71"/>
  <c r="J300" i="71"/>
  <c r="J319" i="71"/>
  <c r="J373" i="71"/>
  <c r="O326" i="70"/>
  <c r="O305" i="70"/>
  <c r="I305" i="70"/>
  <c r="I325" i="70"/>
  <c r="O316" i="65"/>
  <c r="I336" i="65"/>
  <c r="I316" i="65"/>
  <c r="Q276" i="72"/>
  <c r="Q313" i="72"/>
  <c r="I286" i="71"/>
  <c r="K286" i="70"/>
  <c r="K325" i="70"/>
  <c r="M293" i="65"/>
  <c r="M332" i="65"/>
  <c r="P164" i="50"/>
  <c r="I398" i="72"/>
  <c r="I343" i="72"/>
  <c r="I397" i="72" s="1"/>
  <c r="E398" i="72"/>
  <c r="E343" i="72"/>
  <c r="E397" i="72" s="1"/>
  <c r="G55" i="60"/>
  <c r="M412" i="66"/>
  <c r="M354" i="66"/>
  <c r="M411" i="66" s="1"/>
  <c r="G326" i="69"/>
  <c r="E325" i="69"/>
  <c r="E305" i="69"/>
  <c r="E333" i="66"/>
  <c r="E312" i="66"/>
  <c r="F9" i="55"/>
  <c r="F3" i="55" s="1"/>
  <c r="M321" i="72"/>
  <c r="G293" i="70"/>
  <c r="E297" i="69"/>
  <c r="E335" i="69" s="1"/>
  <c r="K297" i="67"/>
  <c r="L204" i="72"/>
  <c r="D204" i="72"/>
  <c r="J202" i="72"/>
  <c r="Q204" i="71"/>
  <c r="P203" i="71"/>
  <c r="P148" i="71"/>
  <c r="H203" i="71"/>
  <c r="H148" i="71"/>
  <c r="L111" i="57"/>
  <c r="L105" i="57" s="1"/>
  <c r="L113" i="60"/>
  <c r="N408" i="69"/>
  <c r="N350" i="69"/>
  <c r="N407" i="69" s="1"/>
  <c r="J113" i="60"/>
  <c r="J111" i="60"/>
  <c r="J111" i="57"/>
  <c r="J105" i="57" s="1"/>
  <c r="I313" i="71"/>
  <c r="I294" i="71"/>
  <c r="Q87" i="54"/>
  <c r="E462" i="68"/>
  <c r="E365" i="68"/>
  <c r="E461" i="68" s="1"/>
  <c r="G340" i="65"/>
  <c r="M300" i="65"/>
  <c r="O208" i="69"/>
  <c r="G208" i="69"/>
  <c r="P277" i="68"/>
  <c r="P202" i="68"/>
  <c r="N202" i="68"/>
  <c r="N275" i="68"/>
  <c r="F202" i="68"/>
  <c r="F275" i="68"/>
  <c r="O97" i="50"/>
  <c r="O87" i="47"/>
  <c r="M158" i="67"/>
  <c r="J66" i="50"/>
  <c r="Q165" i="66"/>
  <c r="F235" i="64"/>
  <c r="H3" i="47"/>
  <c r="Q122" i="72"/>
  <c r="Q141" i="72"/>
  <c r="Q139" i="72"/>
  <c r="P138" i="72"/>
  <c r="O118" i="72"/>
  <c r="O137" i="72"/>
  <c r="E114" i="72"/>
  <c r="E132" i="72" s="1"/>
  <c r="E133" i="72"/>
  <c r="O145" i="71"/>
  <c r="N143" i="45"/>
  <c r="N114" i="71"/>
  <c r="N133" i="71"/>
  <c r="L112" i="71"/>
  <c r="L131" i="71"/>
  <c r="O145" i="70"/>
  <c r="O124" i="70"/>
  <c r="O118" i="70" s="1"/>
  <c r="Q139" i="69"/>
  <c r="Q196" i="69"/>
  <c r="F113" i="49"/>
  <c r="F111" i="45"/>
  <c r="F105" i="45" s="1"/>
  <c r="J113" i="66"/>
  <c r="N116" i="65"/>
  <c r="F116" i="65"/>
  <c r="O113" i="65"/>
  <c r="N139" i="64"/>
  <c r="F139" i="64"/>
  <c r="C135" i="64"/>
  <c r="B145" i="72"/>
  <c r="B125" i="72"/>
  <c r="M98" i="72"/>
  <c r="E148" i="69"/>
  <c r="C105" i="69"/>
  <c r="M97" i="69"/>
  <c r="M135" i="69" s="1"/>
  <c r="M136" i="69"/>
  <c r="E97" i="69"/>
  <c r="E136" i="69"/>
  <c r="I47" i="50"/>
  <c r="L165" i="67"/>
  <c r="O212" i="67"/>
  <c r="O154" i="67"/>
  <c r="M184" i="64"/>
  <c r="B154" i="72"/>
  <c r="B220" i="69"/>
  <c r="B162" i="69"/>
  <c r="B219" i="69" s="1"/>
  <c r="L118" i="72"/>
  <c r="L137" i="72"/>
  <c r="L136" i="70"/>
  <c r="L116" i="70"/>
  <c r="C154" i="68"/>
  <c r="P136" i="68"/>
  <c r="M68" i="45"/>
  <c r="K409" i="65"/>
  <c r="K350" i="65"/>
  <c r="G409" i="65"/>
  <c r="G350" i="65"/>
  <c r="I387" i="69"/>
  <c r="I330" i="69"/>
  <c r="I276" i="71"/>
  <c r="Q337" i="66"/>
  <c r="O297" i="66"/>
  <c r="O335" i="66" s="1"/>
  <c r="Q125" i="50"/>
  <c r="K166" i="47"/>
  <c r="G154" i="71"/>
  <c r="M158" i="70"/>
  <c r="M215" i="70" s="1"/>
  <c r="M216" i="70"/>
  <c r="C132" i="50"/>
  <c r="C130" i="47"/>
  <c r="Q208" i="70"/>
  <c r="I208" i="70"/>
  <c r="J224" i="69"/>
  <c r="J165" i="69"/>
  <c r="F165" i="67"/>
  <c r="J151" i="67"/>
  <c r="K30" i="47"/>
  <c r="I177" i="64"/>
  <c r="B164" i="50"/>
  <c r="B191" i="68"/>
  <c r="B263" i="68" s="1"/>
  <c r="B264" i="68"/>
  <c r="B184" i="64"/>
  <c r="B172" i="64"/>
  <c r="B236" i="64"/>
  <c r="P166" i="45"/>
  <c r="I142" i="71"/>
  <c r="H122" i="71"/>
  <c r="H141" i="71"/>
  <c r="N134" i="69"/>
  <c r="N113" i="69"/>
  <c r="N132" i="69" s="1"/>
  <c r="M113" i="69"/>
  <c r="M133" i="69"/>
  <c r="C151" i="68"/>
  <c r="E99" i="69"/>
  <c r="D142" i="69"/>
  <c r="K179" i="69"/>
  <c r="K101" i="69"/>
  <c r="C179" i="69"/>
  <c r="C101" i="69"/>
  <c r="J101" i="69"/>
  <c r="J178" i="69"/>
  <c r="J109" i="50"/>
  <c r="D106" i="50"/>
  <c r="N132" i="70"/>
  <c r="C168" i="58"/>
  <c r="C166" i="54"/>
  <c r="C161" i="54" s="1"/>
  <c r="M214" i="70"/>
  <c r="E214" i="70"/>
  <c r="D211" i="70"/>
  <c r="M125" i="50"/>
  <c r="L125" i="50"/>
  <c r="D125" i="50"/>
  <c r="J195" i="68"/>
  <c r="P142" i="71"/>
  <c r="P134" i="70"/>
  <c r="P113" i="70"/>
  <c r="O113" i="70"/>
  <c r="O133" i="70"/>
  <c r="G113" i="70"/>
  <c r="G133" i="70"/>
  <c r="I148" i="44"/>
  <c r="G148" i="44"/>
  <c r="F124" i="45"/>
  <c r="K3" i="45"/>
  <c r="M354" i="70"/>
  <c r="M411" i="70" s="1"/>
  <c r="M412" i="70"/>
  <c r="F353" i="72"/>
  <c r="P353" i="71"/>
  <c r="P276" i="71"/>
  <c r="M106" i="60"/>
  <c r="L357" i="66"/>
  <c r="K49" i="57"/>
  <c r="K43" i="57" s="1"/>
  <c r="C354" i="65"/>
  <c r="C411" i="65" s="1"/>
  <c r="Q403" i="68"/>
  <c r="Q378" i="68"/>
  <c r="G9" i="54"/>
  <c r="G3" i="54" s="1"/>
  <c r="O332" i="71"/>
  <c r="O387" i="71"/>
  <c r="K385" i="71"/>
  <c r="K330" i="71"/>
  <c r="D401" i="70"/>
  <c r="D343" i="70"/>
  <c r="C404" i="69"/>
  <c r="C346" i="69"/>
  <c r="P322" i="72"/>
  <c r="N166" i="55"/>
  <c r="N161" i="55" s="1"/>
  <c r="F385" i="68"/>
  <c r="F410" i="68"/>
  <c r="K308" i="66"/>
  <c r="K328" i="66"/>
  <c r="D338" i="65"/>
  <c r="K366" i="64"/>
  <c r="L330" i="66"/>
  <c r="P385" i="72"/>
  <c r="P330" i="72"/>
  <c r="D330" i="72"/>
  <c r="D385" i="72"/>
  <c r="I426" i="68"/>
  <c r="L9" i="55"/>
  <c r="L3" i="55" s="1"/>
  <c r="E334" i="69"/>
  <c r="Q113" i="58"/>
  <c r="Q111" i="54"/>
  <c r="Q105" i="54" s="1"/>
  <c r="Q289" i="67"/>
  <c r="O418" i="68"/>
  <c r="O393" i="68"/>
  <c r="N336" i="67"/>
  <c r="N316" i="67"/>
  <c r="K339" i="64"/>
  <c r="K361" i="64"/>
  <c r="M372" i="68"/>
  <c r="I30" i="54"/>
  <c r="I24" i="54" s="1"/>
  <c r="O411" i="64"/>
  <c r="O326" i="64"/>
  <c r="O410" i="64" s="1"/>
  <c r="K294" i="72"/>
  <c r="K313" i="72"/>
  <c r="L324" i="71"/>
  <c r="M333" i="67"/>
  <c r="J125" i="50"/>
  <c r="F151" i="70"/>
  <c r="F209" i="70"/>
  <c r="I113" i="50"/>
  <c r="I111" i="47"/>
  <c r="I111" i="50" s="1"/>
  <c r="E154" i="69"/>
  <c r="E212" i="69"/>
  <c r="N187" i="68"/>
  <c r="N260" i="68"/>
  <c r="C145" i="72"/>
  <c r="E135" i="71"/>
  <c r="M143" i="69"/>
  <c r="M118" i="69"/>
  <c r="Q49" i="45"/>
  <c r="Q43" i="45" s="1"/>
  <c r="E113" i="66"/>
  <c r="P113" i="65"/>
  <c r="K151" i="66"/>
  <c r="Q94" i="69"/>
  <c r="B108" i="64"/>
  <c r="B120" i="64"/>
  <c r="G107" i="64"/>
  <c r="G149" i="64" s="1"/>
  <c r="K107" i="64"/>
  <c r="K149" i="64" s="1"/>
  <c r="D108" i="64"/>
  <c r="L108" i="64"/>
  <c r="L150" i="64" s="1"/>
  <c r="E7" i="44"/>
  <c r="E110" i="64"/>
  <c r="E152" i="64" s="1"/>
  <c r="M7" i="44"/>
  <c r="M110" i="64"/>
  <c r="M152" i="64" s="1"/>
  <c r="F112" i="64"/>
  <c r="J112" i="64"/>
  <c r="C113" i="64"/>
  <c r="K113" i="64"/>
  <c r="D115" i="64"/>
  <c r="L115" i="64"/>
  <c r="E116" i="64"/>
  <c r="M116" i="64"/>
  <c r="F117" i="64"/>
  <c r="J117" i="64"/>
  <c r="C119" i="64"/>
  <c r="K119" i="64"/>
  <c r="K161" i="64" s="1"/>
  <c r="D120" i="64"/>
  <c r="D162" i="64" s="1"/>
  <c r="H120" i="64"/>
  <c r="H162" i="64" s="1"/>
  <c r="P120" i="64"/>
  <c r="I122" i="64"/>
  <c r="I164" i="64" s="1"/>
  <c r="Q122" i="64"/>
  <c r="Q164" i="64" s="1"/>
  <c r="J123" i="64"/>
  <c r="G124" i="64"/>
  <c r="K124" i="64"/>
  <c r="D95" i="65"/>
  <c r="P95" i="65"/>
  <c r="E96" i="65"/>
  <c r="M96" i="65"/>
  <c r="F28" i="44"/>
  <c r="F98" i="65"/>
  <c r="N28" i="44"/>
  <c r="N98" i="65"/>
  <c r="N136" i="65" s="1"/>
  <c r="C100" i="65"/>
  <c r="C138" i="65" s="1"/>
  <c r="K100" i="65"/>
  <c r="K138" i="65" s="1"/>
  <c r="D102" i="65"/>
  <c r="H102" i="65"/>
  <c r="P102" i="65"/>
  <c r="P140" i="65" s="1"/>
  <c r="I103" i="65"/>
  <c r="Q103" i="65"/>
  <c r="N104" i="65"/>
  <c r="G106" i="65"/>
  <c r="O106" i="65"/>
  <c r="H107" i="65"/>
  <c r="P107" i="65"/>
  <c r="I109" i="65"/>
  <c r="M109" i="65"/>
  <c r="M147" i="65" s="1"/>
  <c r="Q109" i="65"/>
  <c r="F110" i="65"/>
  <c r="F148" i="65" s="1"/>
  <c r="J110" i="65"/>
  <c r="N110" i="65"/>
  <c r="B107" i="65"/>
  <c r="H95" i="66"/>
  <c r="H133" i="66" s="1"/>
  <c r="L95" i="66"/>
  <c r="I96" i="66"/>
  <c r="Q96" i="66"/>
  <c r="J47" i="44"/>
  <c r="J98" i="66"/>
  <c r="C100" i="66"/>
  <c r="C138" i="66" s="1"/>
  <c r="K100" i="66"/>
  <c r="D102" i="66"/>
  <c r="L102" i="66"/>
  <c r="I103" i="66"/>
  <c r="Q103" i="66"/>
  <c r="N104" i="66"/>
  <c r="G106" i="66"/>
  <c r="K106" i="66"/>
  <c r="D107" i="66"/>
  <c r="L107" i="66"/>
  <c r="E109" i="66"/>
  <c r="M109" i="66"/>
  <c r="F110" i="66"/>
  <c r="J110" i="66"/>
  <c r="N110" i="66"/>
  <c r="B96" i="66"/>
  <c r="E95" i="67"/>
  <c r="M95" i="67"/>
  <c r="F96" i="67"/>
  <c r="N96" i="67"/>
  <c r="G66" i="44"/>
  <c r="G98" i="67"/>
  <c r="G136" i="67" s="1"/>
  <c r="O66" i="44"/>
  <c r="O98" i="67"/>
  <c r="H100" i="67"/>
  <c r="P100" i="67"/>
  <c r="I102" i="67"/>
  <c r="Q102" i="67"/>
  <c r="Q140" i="67" s="1"/>
  <c r="J103" i="67"/>
  <c r="G104" i="67"/>
  <c r="K104" i="67"/>
  <c r="D106" i="67"/>
  <c r="L106" i="67"/>
  <c r="E107" i="67"/>
  <c r="M107" i="67"/>
  <c r="F109" i="67"/>
  <c r="N109" i="67"/>
  <c r="G110" i="67"/>
  <c r="K110" i="67"/>
  <c r="O110" i="67"/>
  <c r="E113" i="68"/>
  <c r="M113" i="68"/>
  <c r="M161" i="68" s="1"/>
  <c r="F114" i="68"/>
  <c r="N114" i="68"/>
  <c r="N162" i="68" s="1"/>
  <c r="G85" i="44"/>
  <c r="G116" i="68"/>
  <c r="G164" i="68" s="1"/>
  <c r="O85" i="44"/>
  <c r="O116" i="68"/>
  <c r="H118" i="68"/>
  <c r="L118" i="68"/>
  <c r="I120" i="68"/>
  <c r="Q120" i="68"/>
  <c r="J121" i="68"/>
  <c r="N121" i="68"/>
  <c r="C122" i="68"/>
  <c r="G122" i="68"/>
  <c r="K122" i="68"/>
  <c r="O122" i="68"/>
  <c r="D124" i="68"/>
  <c r="H124" i="68"/>
  <c r="P124" i="68"/>
  <c r="E125" i="68"/>
  <c r="I125" i="68"/>
  <c r="I173" i="68" s="1"/>
  <c r="M125" i="68"/>
  <c r="M173" i="68" s="1"/>
  <c r="Q125" i="68"/>
  <c r="F126" i="68"/>
  <c r="J126" i="68"/>
  <c r="N126" i="68"/>
  <c r="C128" i="68"/>
  <c r="G128" i="68"/>
  <c r="K128" i="68"/>
  <c r="K176" i="68" s="1"/>
  <c r="O128" i="68"/>
  <c r="O176" i="68" s="1"/>
  <c r="D129" i="68"/>
  <c r="H129" i="68"/>
  <c r="L129" i="68"/>
  <c r="P129" i="68"/>
  <c r="E131" i="68"/>
  <c r="I131" i="68"/>
  <c r="I179" i="68" s="1"/>
  <c r="M131" i="68"/>
  <c r="M179" i="68" s="1"/>
  <c r="Q131" i="68"/>
  <c r="Q179" i="68" s="1"/>
  <c r="F132" i="68"/>
  <c r="J132" i="68"/>
  <c r="N132" i="68"/>
  <c r="C133" i="68"/>
  <c r="G133" i="68"/>
  <c r="K133" i="68"/>
  <c r="K181" i="68" s="1"/>
  <c r="O133" i="68"/>
  <c r="O181" i="68" s="1"/>
  <c r="E130" i="44"/>
  <c r="E124" i="44" s="1"/>
  <c r="B81" i="45"/>
  <c r="B141" i="68"/>
  <c r="G161" i="45"/>
  <c r="L24" i="45"/>
  <c r="E161" i="47"/>
  <c r="F359" i="68"/>
  <c r="D81" i="57"/>
  <c r="L395" i="72"/>
  <c r="L340" i="72"/>
  <c r="L394" i="72" s="1"/>
  <c r="D395" i="72"/>
  <c r="D340" i="72"/>
  <c r="J168" i="60"/>
  <c r="J166" i="57"/>
  <c r="J161" i="57" s="1"/>
  <c r="J166" i="60"/>
  <c r="Q146" i="60"/>
  <c r="I146" i="60"/>
  <c r="M330" i="71"/>
  <c r="M385" i="71"/>
  <c r="E330" i="71"/>
  <c r="E385" i="71"/>
  <c r="G350" i="69"/>
  <c r="G407" i="69" s="1"/>
  <c r="M113" i="60"/>
  <c r="M111" i="57"/>
  <c r="M105" i="57" s="1"/>
  <c r="M111" i="60"/>
  <c r="G93" i="60"/>
  <c r="G87" i="57"/>
  <c r="Q85" i="60"/>
  <c r="I85" i="60"/>
  <c r="P404" i="67"/>
  <c r="P346" i="67"/>
  <c r="D66" i="60"/>
  <c r="Q357" i="66"/>
  <c r="P55" i="60"/>
  <c r="D412" i="66"/>
  <c r="D354" i="66"/>
  <c r="D411" i="66" s="1"/>
  <c r="N413" i="65"/>
  <c r="N354" i="65"/>
  <c r="N411" i="65" s="1"/>
  <c r="F413" i="65"/>
  <c r="F354" i="65"/>
  <c r="F411" i="65" s="1"/>
  <c r="H412" i="65"/>
  <c r="H354" i="65"/>
  <c r="H411" i="65" s="1"/>
  <c r="J409" i="65"/>
  <c r="J350" i="65"/>
  <c r="C510" i="68"/>
  <c r="C437" i="68"/>
  <c r="C509" i="68" s="1"/>
  <c r="G325" i="72"/>
  <c r="P323" i="72"/>
  <c r="E372" i="72"/>
  <c r="E318" i="72"/>
  <c r="D296" i="72"/>
  <c r="D315" i="72"/>
  <c r="K380" i="71"/>
  <c r="K307" i="71"/>
  <c r="K326" i="71"/>
  <c r="O324" i="71"/>
  <c r="O304" i="71"/>
  <c r="O298" i="71" s="1"/>
  <c r="J340" i="70"/>
  <c r="P335" i="69"/>
  <c r="J308" i="69"/>
  <c r="J327" i="69" s="1"/>
  <c r="J328" i="69"/>
  <c r="D410" i="68"/>
  <c r="D385" i="68"/>
  <c r="J402" i="68"/>
  <c r="P364" i="64"/>
  <c r="P342" i="64"/>
  <c r="P363" i="64" s="1"/>
  <c r="N353" i="72"/>
  <c r="H353" i="71"/>
  <c r="N289" i="70"/>
  <c r="F289" i="70"/>
  <c r="N297" i="69"/>
  <c r="F297" i="69"/>
  <c r="L289" i="67"/>
  <c r="D289" i="67"/>
  <c r="D327" i="67" s="1"/>
  <c r="D328" i="67"/>
  <c r="L286" i="66"/>
  <c r="L324" i="66" s="1"/>
  <c r="P330" i="64"/>
  <c r="F323" i="64"/>
  <c r="F28" i="60"/>
  <c r="K343" i="72"/>
  <c r="K397" i="72" s="1"/>
  <c r="K398" i="72"/>
  <c r="K340" i="72"/>
  <c r="K394" i="72" s="1"/>
  <c r="K395" i="72"/>
  <c r="P350" i="67"/>
  <c r="J343" i="65"/>
  <c r="Q312" i="72"/>
  <c r="N374" i="71"/>
  <c r="N320" i="71"/>
  <c r="L319" i="71"/>
  <c r="L300" i="71"/>
  <c r="L373" i="71"/>
  <c r="D300" i="71"/>
  <c r="D373" i="71"/>
  <c r="D319" i="71"/>
  <c r="M130" i="55"/>
  <c r="M124" i="55" s="1"/>
  <c r="Q339" i="69"/>
  <c r="Q319" i="69"/>
  <c r="Q396" i="69"/>
  <c r="I339" i="69"/>
  <c r="I319" i="69"/>
  <c r="I396" i="69"/>
  <c r="M308" i="69"/>
  <c r="M328" i="69"/>
  <c r="E308" i="69"/>
  <c r="E328" i="69"/>
  <c r="O332" i="67"/>
  <c r="O312" i="67"/>
  <c r="G312" i="67"/>
  <c r="G332" i="67"/>
  <c r="M325" i="67"/>
  <c r="M305" i="67"/>
  <c r="E325" i="67"/>
  <c r="E305" i="67"/>
  <c r="H305" i="65"/>
  <c r="H325" i="65"/>
  <c r="P366" i="64"/>
  <c r="M166" i="54"/>
  <c r="M161" i="54" s="1"/>
  <c r="E166" i="54"/>
  <c r="E161" i="54" s="1"/>
  <c r="O87" i="54"/>
  <c r="G93" i="58"/>
  <c r="G87" i="54"/>
  <c r="M354" i="68"/>
  <c r="Q300" i="67"/>
  <c r="I300" i="67"/>
  <c r="M293" i="67"/>
  <c r="E49" i="54"/>
  <c r="E43" i="54" s="1"/>
  <c r="O109" i="60"/>
  <c r="K404" i="69"/>
  <c r="K346" i="69"/>
  <c r="P401" i="69"/>
  <c r="P343" i="69"/>
  <c r="D106" i="60"/>
  <c r="Q433" i="68"/>
  <c r="K350" i="67"/>
  <c r="N357" i="65"/>
  <c r="C389" i="72"/>
  <c r="C386" i="64"/>
  <c r="O327" i="72"/>
  <c r="O307" i="72"/>
  <c r="K322" i="71"/>
  <c r="O318" i="71"/>
  <c r="O372" i="71"/>
  <c r="N296" i="71"/>
  <c r="N314" i="71" s="1"/>
  <c r="N315" i="71"/>
  <c r="J294" i="71"/>
  <c r="J312" i="71" s="1"/>
  <c r="J313" i="71"/>
  <c r="N316" i="70"/>
  <c r="N336" i="70"/>
  <c r="J334" i="70"/>
  <c r="D333" i="70"/>
  <c r="D312" i="70"/>
  <c r="D310" i="70" s="1"/>
  <c r="N330" i="69"/>
  <c r="N387" i="69"/>
  <c r="F325" i="69"/>
  <c r="F305" i="69"/>
  <c r="Q396" i="68"/>
  <c r="Q421" i="68"/>
  <c r="I421" i="68"/>
  <c r="I396" i="68"/>
  <c r="P393" i="68"/>
  <c r="P418" i="68"/>
  <c r="O414" i="68"/>
  <c r="O389" i="68"/>
  <c r="G486" i="68"/>
  <c r="G414" i="68"/>
  <c r="G389" i="68"/>
  <c r="N87" i="55"/>
  <c r="G408" i="68"/>
  <c r="J319" i="67"/>
  <c r="J339" i="67"/>
  <c r="K330" i="66"/>
  <c r="N336" i="65"/>
  <c r="N316" i="65"/>
  <c r="N310" i="65" s="1"/>
  <c r="J168" i="58"/>
  <c r="J166" i="54"/>
  <c r="J161" i="54" s="1"/>
  <c r="H168" i="58"/>
  <c r="D314" i="72"/>
  <c r="H130" i="54"/>
  <c r="H124" i="54" s="1"/>
  <c r="J462" i="68"/>
  <c r="J365" i="68"/>
  <c r="J461" i="68" s="1"/>
  <c r="P87" i="54"/>
  <c r="D330" i="66"/>
  <c r="H297" i="65"/>
  <c r="H335" i="65" s="1"/>
  <c r="N412" i="64"/>
  <c r="N326" i="64"/>
  <c r="F370" i="64"/>
  <c r="L326" i="64"/>
  <c r="D9" i="54"/>
  <c r="D3" i="54" s="1"/>
  <c r="I132" i="60"/>
  <c r="I130" i="60"/>
  <c r="I130" i="57"/>
  <c r="I124" i="57" s="1"/>
  <c r="Q404" i="70"/>
  <c r="Q346" i="70"/>
  <c r="E128" i="60"/>
  <c r="H381" i="64"/>
  <c r="C346" i="66"/>
  <c r="C404" i="66"/>
  <c r="N371" i="71"/>
  <c r="N317" i="71"/>
  <c r="O403" i="68"/>
  <c r="O378" i="68"/>
  <c r="J340" i="66"/>
  <c r="J319" i="66"/>
  <c r="J321" i="72"/>
  <c r="L371" i="72"/>
  <c r="L317" i="72"/>
  <c r="K337" i="69"/>
  <c r="H337" i="67"/>
  <c r="M68" i="55"/>
  <c r="L347" i="64"/>
  <c r="L369" i="64"/>
  <c r="D369" i="64"/>
  <c r="D347" i="64"/>
  <c r="G278" i="72"/>
  <c r="I362" i="71"/>
  <c r="I289" i="71"/>
  <c r="O286" i="69"/>
  <c r="M423" i="68"/>
  <c r="Q372" i="68"/>
  <c r="I372" i="68"/>
  <c r="E369" i="68"/>
  <c r="E418" i="68"/>
  <c r="K286" i="66"/>
  <c r="I334" i="65"/>
  <c r="M289" i="65"/>
  <c r="M328" i="65"/>
  <c r="O398" i="71"/>
  <c r="O343" i="71"/>
  <c r="O397" i="71" s="1"/>
  <c r="K398" i="71"/>
  <c r="K343" i="71"/>
  <c r="K397" i="71" s="1"/>
  <c r="J154" i="60"/>
  <c r="J148" i="60"/>
  <c r="J148" i="57"/>
  <c r="J143" i="57" s="1"/>
  <c r="D357" i="70"/>
  <c r="D414" i="70" s="1"/>
  <c r="D415" i="70"/>
  <c r="N354" i="70"/>
  <c r="N411" i="70" s="1"/>
  <c r="N412" i="70"/>
  <c r="F136" i="60"/>
  <c r="F130" i="57"/>
  <c r="F124" i="57" s="1"/>
  <c r="N346" i="69"/>
  <c r="N404" i="69"/>
  <c r="O343" i="69"/>
  <c r="O401" i="69"/>
  <c r="J87" i="57"/>
  <c r="J431" i="68" s="1"/>
  <c r="F433" i="68"/>
  <c r="F507" i="68"/>
  <c r="K458" i="64"/>
  <c r="K393" i="64"/>
  <c r="K456" i="64" s="1"/>
  <c r="Q393" i="64"/>
  <c r="Q456" i="64" s="1"/>
  <c r="Q457" i="64"/>
  <c r="E457" i="64"/>
  <c r="E393" i="64"/>
  <c r="E456" i="64" s="1"/>
  <c r="D326" i="71"/>
  <c r="D307" i="71"/>
  <c r="D380" i="71"/>
  <c r="D304" i="71"/>
  <c r="D324" i="71"/>
  <c r="G300" i="67"/>
  <c r="G339" i="67"/>
  <c r="O68" i="54"/>
  <c r="O62" i="54" s="1"/>
  <c r="G366" i="64"/>
  <c r="J321" i="64"/>
  <c r="J363" i="64" s="1"/>
  <c r="J364" i="64"/>
  <c r="J308" i="66"/>
  <c r="J327" i="66" s="1"/>
  <c r="J328" i="66"/>
  <c r="Q365" i="68"/>
  <c r="Q414" i="68"/>
  <c r="I87" i="54"/>
  <c r="L128" i="50"/>
  <c r="I161" i="47"/>
  <c r="P154" i="72"/>
  <c r="P203" i="72"/>
  <c r="P148" i="72"/>
  <c r="H148" i="72"/>
  <c r="H203" i="72"/>
  <c r="P213" i="71"/>
  <c r="P158" i="71"/>
  <c r="P212" i="71" s="1"/>
  <c r="H213" i="71"/>
  <c r="H158" i="71"/>
  <c r="H212" i="71" s="1"/>
  <c r="I148" i="47"/>
  <c r="L146" i="50"/>
  <c r="D146" i="50"/>
  <c r="E202" i="71"/>
  <c r="N224" i="70"/>
  <c r="N165" i="70"/>
  <c r="J87" i="47"/>
  <c r="J184" i="68"/>
  <c r="K220" i="66"/>
  <c r="K162" i="66"/>
  <c r="K219" i="66" s="1"/>
  <c r="C220" i="66"/>
  <c r="C162" i="66"/>
  <c r="C219" i="66" s="1"/>
  <c r="D158" i="66"/>
  <c r="P212" i="66"/>
  <c r="P154" i="66"/>
  <c r="H212" i="66"/>
  <c r="H154" i="66"/>
  <c r="P28" i="50"/>
  <c r="L154" i="65"/>
  <c r="L212" i="65"/>
  <c r="P9" i="47"/>
  <c r="P3" i="47" s="1"/>
  <c r="G169" i="64"/>
  <c r="B158" i="67"/>
  <c r="K145" i="72"/>
  <c r="J125" i="72"/>
  <c r="J144" i="72"/>
  <c r="C145" i="71"/>
  <c r="M135" i="71"/>
  <c r="O139" i="70"/>
  <c r="Q127" i="69"/>
  <c r="Q147" i="69"/>
  <c r="I127" i="69"/>
  <c r="I147" i="69"/>
  <c r="M113" i="66"/>
  <c r="P9" i="45"/>
  <c r="J100" i="72"/>
  <c r="E145" i="71"/>
  <c r="M96" i="71"/>
  <c r="K202" i="68"/>
  <c r="K275" i="68"/>
  <c r="K260" i="68"/>
  <c r="K187" i="68"/>
  <c r="J158" i="67"/>
  <c r="L145" i="71"/>
  <c r="N122" i="71"/>
  <c r="N141" i="71"/>
  <c r="G124" i="70"/>
  <c r="G118" i="70" s="1"/>
  <c r="L140" i="70"/>
  <c r="L120" i="70"/>
  <c r="F118" i="67"/>
  <c r="B49" i="45"/>
  <c r="P161" i="44"/>
  <c r="I108" i="69"/>
  <c r="D94" i="69"/>
  <c r="D132" i="69" s="1"/>
  <c r="D133" i="69"/>
  <c r="P343" i="65"/>
  <c r="M330" i="69"/>
  <c r="M387" i="69"/>
  <c r="K148" i="54"/>
  <c r="K143" i="54" s="1"/>
  <c r="K150" i="58"/>
  <c r="G148" i="54"/>
  <c r="G143" i="54" s="1"/>
  <c r="G150" i="58"/>
  <c r="I355" i="71"/>
  <c r="I282" i="71"/>
  <c r="I354" i="71" s="1"/>
  <c r="E150" i="58"/>
  <c r="K289" i="66"/>
  <c r="O154" i="72"/>
  <c r="M161" i="71"/>
  <c r="O205" i="71"/>
  <c r="O150" i="71"/>
  <c r="G146" i="50"/>
  <c r="D165" i="70"/>
  <c r="E165" i="69"/>
  <c r="O195" i="68"/>
  <c r="O165" i="65"/>
  <c r="H30" i="47"/>
  <c r="H24" i="47" s="1"/>
  <c r="O212" i="65"/>
  <c r="O154" i="65"/>
  <c r="G28" i="50"/>
  <c r="J120" i="70"/>
  <c r="J140" i="70"/>
  <c r="O130" i="45"/>
  <c r="Q145" i="69"/>
  <c r="Q124" i="69"/>
  <c r="Q118" i="69" s="1"/>
  <c r="P124" i="69"/>
  <c r="P144" i="69"/>
  <c r="G127" i="67"/>
  <c r="F127" i="67"/>
  <c r="N9" i="45"/>
  <c r="F9" i="45"/>
  <c r="L181" i="64"/>
  <c r="L244" i="64" s="1"/>
  <c r="L245" i="64"/>
  <c r="B116" i="69"/>
  <c r="B135" i="69" s="1"/>
  <c r="B136" i="69"/>
  <c r="L94" i="69"/>
  <c r="L132" i="69" s="1"/>
  <c r="C318" i="64"/>
  <c r="J112" i="72"/>
  <c r="J131" i="72"/>
  <c r="D138" i="71"/>
  <c r="O142" i="70"/>
  <c r="N141" i="70"/>
  <c r="M140" i="70"/>
  <c r="M120" i="70"/>
  <c r="E3" i="45"/>
  <c r="N161" i="45"/>
  <c r="J304" i="72"/>
  <c r="J324" i="72"/>
  <c r="L296" i="72"/>
  <c r="L314" i="72" s="1"/>
  <c r="L315" i="72"/>
  <c r="Q335" i="67"/>
  <c r="P324" i="66"/>
  <c r="P278" i="71"/>
  <c r="L300" i="69"/>
  <c r="L377" i="69"/>
  <c r="H291" i="67"/>
  <c r="P30" i="54"/>
  <c r="P24" i="54" s="1"/>
  <c r="E109" i="60"/>
  <c r="J387" i="72"/>
  <c r="J332" i="72"/>
  <c r="F330" i="72"/>
  <c r="F385" i="72"/>
  <c r="M412" i="69"/>
  <c r="M354" i="69"/>
  <c r="M411" i="69" s="1"/>
  <c r="E412" i="69"/>
  <c r="E354" i="69"/>
  <c r="E411" i="69" s="1"/>
  <c r="P404" i="69"/>
  <c r="P346" i="69"/>
  <c r="I401" i="69"/>
  <c r="I343" i="69"/>
  <c r="O517" i="68"/>
  <c r="O444" i="68"/>
  <c r="O516" i="68" s="1"/>
  <c r="O304" i="72"/>
  <c r="O323" i="72"/>
  <c r="J371" i="72"/>
  <c r="J317" i="72"/>
  <c r="I378" i="68"/>
  <c r="I403" i="68"/>
  <c r="Q310" i="66"/>
  <c r="G336" i="65"/>
  <c r="G316" i="65"/>
  <c r="O342" i="64"/>
  <c r="O363" i="64" s="1"/>
  <c r="O364" i="64"/>
  <c r="C322" i="71"/>
  <c r="G354" i="71"/>
  <c r="G280" i="71"/>
  <c r="Q297" i="66"/>
  <c r="Q336" i="66"/>
  <c r="O286" i="66"/>
  <c r="O324" i="66" s="1"/>
  <c r="O325" i="66"/>
  <c r="O9" i="54"/>
  <c r="O3" i="54" s="1"/>
  <c r="J398" i="72"/>
  <c r="J343" i="72"/>
  <c r="J397" i="72" s="1"/>
  <c r="N346" i="70"/>
  <c r="N404" i="70"/>
  <c r="P125" i="60"/>
  <c r="L354" i="69"/>
  <c r="L411" i="69" s="1"/>
  <c r="L412" i="69"/>
  <c r="D412" i="69"/>
  <c r="D354" i="69"/>
  <c r="D411" i="69" s="1"/>
  <c r="O408" i="69"/>
  <c r="O350" i="69"/>
  <c r="O407" i="69" s="1"/>
  <c r="H166" i="55"/>
  <c r="H161" i="55" s="1"/>
  <c r="F296" i="71"/>
  <c r="F315" i="71"/>
  <c r="L337" i="70"/>
  <c r="L316" i="70"/>
  <c r="L310" i="70" s="1"/>
  <c r="P333" i="70"/>
  <c r="P312" i="70"/>
  <c r="F332" i="70"/>
  <c r="F300" i="65"/>
  <c r="N343" i="67"/>
  <c r="O36" i="60"/>
  <c r="O30" i="57"/>
  <c r="O24" i="57" s="1"/>
  <c r="I7" i="60"/>
  <c r="K328" i="69"/>
  <c r="K308" i="69"/>
  <c r="K327" i="69" s="1"/>
  <c r="Q377" i="64"/>
  <c r="Q440" i="64"/>
  <c r="Q354" i="64"/>
  <c r="Q111" i="55"/>
  <c r="Q105" i="55" s="1"/>
  <c r="J408" i="68"/>
  <c r="L30" i="55"/>
  <c r="L24" i="55" s="1"/>
  <c r="I342" i="64"/>
  <c r="I363" i="64" s="1"/>
  <c r="I364" i="64"/>
  <c r="E105" i="54"/>
  <c r="E423" i="68"/>
  <c r="E372" i="68"/>
  <c r="Q334" i="65"/>
  <c r="M412" i="64"/>
  <c r="M326" i="64"/>
  <c r="K12" i="58"/>
  <c r="K9" i="54"/>
  <c r="K3" i="54" s="1"/>
  <c r="H433" i="68"/>
  <c r="J323" i="71"/>
  <c r="Q339" i="70"/>
  <c r="Q319" i="70"/>
  <c r="O357" i="68"/>
  <c r="M297" i="67"/>
  <c r="M291" i="67" s="1"/>
  <c r="O136" i="50"/>
  <c r="O130" i="47"/>
  <c r="O214" i="70"/>
  <c r="F154" i="70"/>
  <c r="F212" i="70"/>
  <c r="J81" i="47"/>
  <c r="L158" i="66"/>
  <c r="L184" i="64"/>
  <c r="O169" i="64"/>
  <c r="E148" i="45"/>
  <c r="O87" i="45"/>
  <c r="I30" i="45"/>
  <c r="D135" i="64"/>
  <c r="C212" i="70"/>
  <c r="C154" i="70"/>
  <c r="J132" i="70"/>
  <c r="B115" i="64"/>
  <c r="C107" i="64"/>
  <c r="C149" i="64" s="1"/>
  <c r="O107" i="64"/>
  <c r="H108" i="64"/>
  <c r="H150" i="64" s="1"/>
  <c r="P108" i="64"/>
  <c r="I7" i="44"/>
  <c r="I110" i="64"/>
  <c r="Q7" i="44"/>
  <c r="Q110" i="64"/>
  <c r="N112" i="64"/>
  <c r="G113" i="64"/>
  <c r="O113" i="64"/>
  <c r="H115" i="64"/>
  <c r="P115" i="64"/>
  <c r="I116" i="64"/>
  <c r="Q116" i="64"/>
  <c r="N117" i="64"/>
  <c r="G119" i="64"/>
  <c r="G161" i="64" s="1"/>
  <c r="O119" i="64"/>
  <c r="O161" i="64" s="1"/>
  <c r="L120" i="64"/>
  <c r="L162" i="64" s="1"/>
  <c r="E122" i="64"/>
  <c r="M122" i="64"/>
  <c r="F123" i="64"/>
  <c r="N123" i="64"/>
  <c r="C124" i="64"/>
  <c r="O124" i="64"/>
  <c r="H95" i="65"/>
  <c r="L95" i="65"/>
  <c r="I96" i="65"/>
  <c r="Q96" i="65"/>
  <c r="J28" i="44"/>
  <c r="J98" i="65"/>
  <c r="J136" i="65" s="1"/>
  <c r="G100" i="65"/>
  <c r="O100" i="65"/>
  <c r="O138" i="65" s="1"/>
  <c r="L102" i="65"/>
  <c r="E103" i="65"/>
  <c r="M103" i="65"/>
  <c r="F104" i="65"/>
  <c r="J104" i="65"/>
  <c r="C106" i="65"/>
  <c r="K106" i="65"/>
  <c r="D107" i="65"/>
  <c r="L107" i="65"/>
  <c r="E109" i="65"/>
  <c r="E147" i="65" s="1"/>
  <c r="B95" i="65"/>
  <c r="B102" i="65"/>
  <c r="D95" i="66"/>
  <c r="P95" i="66"/>
  <c r="E96" i="66"/>
  <c r="M96" i="66"/>
  <c r="F47" i="44"/>
  <c r="F98" i="66"/>
  <c r="N47" i="44"/>
  <c r="N98" i="66"/>
  <c r="G100" i="66"/>
  <c r="G138" i="66" s="1"/>
  <c r="O100" i="66"/>
  <c r="O138" i="66" s="1"/>
  <c r="H102" i="66"/>
  <c r="P102" i="66"/>
  <c r="E103" i="66"/>
  <c r="E141" i="66" s="1"/>
  <c r="M103" i="66"/>
  <c r="M141" i="66" s="1"/>
  <c r="F104" i="66"/>
  <c r="J104" i="66"/>
  <c r="C106" i="66"/>
  <c r="O106" i="66"/>
  <c r="H107" i="66"/>
  <c r="P107" i="66"/>
  <c r="I109" i="66"/>
  <c r="Q109" i="66"/>
  <c r="B95" i="67"/>
  <c r="B102" i="67"/>
  <c r="B107" i="67"/>
  <c r="B103" i="66"/>
  <c r="B141" i="66" s="1"/>
  <c r="B109" i="66"/>
  <c r="I95" i="67"/>
  <c r="Q95" i="67"/>
  <c r="J96" i="67"/>
  <c r="C66" i="44"/>
  <c r="C98" i="67"/>
  <c r="K66" i="44"/>
  <c r="K98" i="67"/>
  <c r="D100" i="67"/>
  <c r="L100" i="67"/>
  <c r="E102" i="67"/>
  <c r="M102" i="67"/>
  <c r="M140" i="67" s="1"/>
  <c r="F103" i="67"/>
  <c r="N103" i="67"/>
  <c r="C104" i="67"/>
  <c r="O104" i="67"/>
  <c r="H106" i="67"/>
  <c r="P106" i="67"/>
  <c r="I107" i="67"/>
  <c r="Q107" i="67"/>
  <c r="J109" i="67"/>
  <c r="C110" i="67"/>
  <c r="B114" i="68"/>
  <c r="B162" i="68" s="1"/>
  <c r="B121" i="68"/>
  <c r="B126" i="68"/>
  <c r="B132" i="68"/>
  <c r="I113" i="68"/>
  <c r="I161" i="68" s="1"/>
  <c r="Q113" i="68"/>
  <c r="J114" i="68"/>
  <c r="C85" i="44"/>
  <c r="C116" i="68"/>
  <c r="C164" i="68" s="1"/>
  <c r="K85" i="44"/>
  <c r="K116" i="68"/>
  <c r="D118" i="68"/>
  <c r="P118" i="68"/>
  <c r="P166" i="68" s="1"/>
  <c r="E120" i="68"/>
  <c r="M120" i="68"/>
  <c r="F121" i="68"/>
  <c r="L124" i="68"/>
  <c r="C161" i="44"/>
  <c r="B105" i="45"/>
  <c r="D161" i="45"/>
  <c r="N81" i="45"/>
  <c r="N141" i="68"/>
  <c r="K141" i="68"/>
  <c r="B161" i="47"/>
  <c r="P124" i="47"/>
  <c r="P130" i="50"/>
  <c r="J148" i="47"/>
  <c r="J154" i="50"/>
  <c r="F49" i="47"/>
  <c r="N9" i="47"/>
  <c r="B130" i="50"/>
  <c r="K81" i="57"/>
  <c r="I109" i="60"/>
  <c r="N389" i="71"/>
  <c r="P128" i="60"/>
  <c r="H128" i="60"/>
  <c r="N125" i="60"/>
  <c r="F125" i="60"/>
  <c r="H357" i="69"/>
  <c r="H414" i="69" s="1"/>
  <c r="H415" i="69"/>
  <c r="J412" i="69"/>
  <c r="J354" i="69"/>
  <c r="J411" i="69" s="1"/>
  <c r="F117" i="60"/>
  <c r="F111" i="60"/>
  <c r="F111" i="57"/>
  <c r="F105" i="57" s="1"/>
  <c r="D406" i="69"/>
  <c r="E403" i="69"/>
  <c r="J401" i="69"/>
  <c r="J343" i="69"/>
  <c r="D444" i="68"/>
  <c r="D516" i="68" s="1"/>
  <c r="D517" i="68"/>
  <c r="Q514" i="68"/>
  <c r="Q441" i="68"/>
  <c r="Q513" i="68" s="1"/>
  <c r="I441" i="68"/>
  <c r="I513" i="68" s="1"/>
  <c r="I514" i="68"/>
  <c r="O437" i="68"/>
  <c r="J47" i="60"/>
  <c r="H357" i="65"/>
  <c r="G343" i="65"/>
  <c r="G454" i="64"/>
  <c r="G389" i="64"/>
  <c r="L447" i="64"/>
  <c r="C400" i="69"/>
  <c r="C343" i="65"/>
  <c r="C16" i="60"/>
  <c r="C9" i="57"/>
  <c r="C3" i="57" s="1"/>
  <c r="Q300" i="71"/>
  <c r="Q373" i="71"/>
  <c r="Q319" i="71"/>
  <c r="I319" i="71"/>
  <c r="I373" i="71"/>
  <c r="I300" i="71"/>
  <c r="Q371" i="71"/>
  <c r="Q317" i="71"/>
  <c r="P315" i="71"/>
  <c r="P296" i="71"/>
  <c r="H315" i="71"/>
  <c r="H296" i="71"/>
  <c r="P294" i="71"/>
  <c r="P313" i="71"/>
  <c r="H294" i="71"/>
  <c r="H313" i="71"/>
  <c r="F312" i="70"/>
  <c r="F334" i="69"/>
  <c r="L312" i="69"/>
  <c r="L390" i="69"/>
  <c r="L333" i="69"/>
  <c r="D333" i="69"/>
  <c r="D390" i="69"/>
  <c r="F389" i="69"/>
  <c r="F332" i="69"/>
  <c r="F312" i="69"/>
  <c r="J418" i="68"/>
  <c r="J393" i="68"/>
  <c r="L87" i="55"/>
  <c r="F305" i="67"/>
  <c r="F325" i="67"/>
  <c r="L316" i="65"/>
  <c r="L310" i="65" s="1"/>
  <c r="L304" i="65" s="1"/>
  <c r="L336" i="65"/>
  <c r="K344" i="64"/>
  <c r="J278" i="72"/>
  <c r="D291" i="70"/>
  <c r="L111" i="54"/>
  <c r="L105" i="54" s="1"/>
  <c r="N105" i="54"/>
  <c r="F105" i="54"/>
  <c r="N293" i="67"/>
  <c r="N332" i="67"/>
  <c r="F293" i="67"/>
  <c r="F331" i="67" s="1"/>
  <c r="F332" i="67"/>
  <c r="H30" i="54"/>
  <c r="H24" i="54" s="1"/>
  <c r="P333" i="64"/>
  <c r="C289" i="71"/>
  <c r="C362" i="71"/>
  <c r="C333" i="64"/>
  <c r="C375" i="64" s="1"/>
  <c r="L166" i="60"/>
  <c r="J510" i="68"/>
  <c r="J437" i="68"/>
  <c r="J509" i="68" s="1"/>
  <c r="J433" i="68"/>
  <c r="O66" i="60"/>
  <c r="G66" i="60"/>
  <c r="D343" i="67"/>
  <c r="O354" i="66"/>
  <c r="O411" i="66" s="1"/>
  <c r="O412" i="66"/>
  <c r="G354" i="66"/>
  <c r="G411" i="66" s="1"/>
  <c r="G412" i="66"/>
  <c r="E403" i="66"/>
  <c r="F166" i="55"/>
  <c r="F161" i="55" s="1"/>
  <c r="O336" i="70"/>
  <c r="O316" i="70"/>
  <c r="G336" i="70"/>
  <c r="G316" i="70"/>
  <c r="G330" i="69"/>
  <c r="G387" i="69"/>
  <c r="K325" i="69"/>
  <c r="K305" i="69"/>
  <c r="O87" i="55"/>
  <c r="G87" i="55"/>
  <c r="G383" i="68" s="1"/>
  <c r="K328" i="67"/>
  <c r="K308" i="67"/>
  <c r="K327" i="67" s="1"/>
  <c r="J49" i="55"/>
  <c r="J43" i="55" s="1"/>
  <c r="D308" i="66"/>
  <c r="D328" i="66"/>
  <c r="Q319" i="65"/>
  <c r="I339" i="65"/>
  <c r="I319" i="65"/>
  <c r="P325" i="65"/>
  <c r="P305" i="65"/>
  <c r="L372" i="64"/>
  <c r="N12" i="59"/>
  <c r="N9" i="55"/>
  <c r="N3" i="55" s="1"/>
  <c r="F347" i="64"/>
  <c r="F369" i="64"/>
  <c r="C93" i="59"/>
  <c r="C87" i="55"/>
  <c r="K370" i="69"/>
  <c r="K293" i="69"/>
  <c r="K369" i="69" s="1"/>
  <c r="E419" i="68"/>
  <c r="K369" i="68"/>
  <c r="K330" i="67"/>
  <c r="Q338" i="66"/>
  <c r="M49" i="54"/>
  <c r="M43" i="54" s="1"/>
  <c r="O293" i="65"/>
  <c r="M391" i="72"/>
  <c r="M336" i="72"/>
  <c r="M390" i="72" s="1"/>
  <c r="P389" i="72"/>
  <c r="O412" i="70"/>
  <c r="O354" i="70"/>
  <c r="O411" i="70" s="1"/>
  <c r="G412" i="70"/>
  <c r="G354" i="70"/>
  <c r="G411" i="70" s="1"/>
  <c r="J406" i="69"/>
  <c r="K507" i="68"/>
  <c r="K433" i="68"/>
  <c r="P354" i="67"/>
  <c r="P411" i="67" s="1"/>
  <c r="P412" i="67"/>
  <c r="I68" i="57"/>
  <c r="I62" i="57" s="1"/>
  <c r="J66" i="60"/>
  <c r="L350" i="66"/>
  <c r="D350" i="66"/>
  <c r="P43" i="57"/>
  <c r="O343" i="66"/>
  <c r="G343" i="66"/>
  <c r="J403" i="65"/>
  <c r="J7" i="60"/>
  <c r="F448" i="64"/>
  <c r="F384" i="64"/>
  <c r="E3" i="57"/>
  <c r="P330" i="70"/>
  <c r="P310" i="70"/>
  <c r="N308" i="70"/>
  <c r="N328" i="70"/>
  <c r="D319" i="69"/>
  <c r="D396" i="69"/>
  <c r="D339" i="69"/>
  <c r="J316" i="69"/>
  <c r="J336" i="69"/>
  <c r="P331" i="69"/>
  <c r="P388" i="69"/>
  <c r="K68" i="55"/>
  <c r="K62" i="55" s="1"/>
  <c r="D305" i="67"/>
  <c r="D325" i="67"/>
  <c r="L49" i="55"/>
  <c r="L43" i="55" s="1"/>
  <c r="D49" i="55"/>
  <c r="H375" i="64"/>
  <c r="M373" i="64"/>
  <c r="M351" i="64"/>
  <c r="E373" i="64"/>
  <c r="E351" i="64"/>
  <c r="C130" i="55"/>
  <c r="C124" i="55" s="1"/>
  <c r="H166" i="54"/>
  <c r="H161" i="54" s="1"/>
  <c r="N166" i="54"/>
  <c r="N161" i="54" s="1"/>
  <c r="F166" i="54"/>
  <c r="F161" i="54" s="1"/>
  <c r="P286" i="70"/>
  <c r="H286" i="70"/>
  <c r="J124" i="54"/>
  <c r="N372" i="68"/>
  <c r="H369" i="68"/>
  <c r="N369" i="68"/>
  <c r="F369" i="68"/>
  <c r="N337" i="66"/>
  <c r="J327" i="65"/>
  <c r="C30" i="54"/>
  <c r="C24" i="54" s="1"/>
  <c r="L395" i="71"/>
  <c r="L340" i="71"/>
  <c r="L394" i="71" s="1"/>
  <c r="E81" i="57"/>
  <c r="C412" i="67"/>
  <c r="C354" i="67"/>
  <c r="C411" i="67" s="1"/>
  <c r="C384" i="64"/>
  <c r="C448" i="64"/>
  <c r="M305" i="66"/>
  <c r="M325" i="66"/>
  <c r="Q323" i="72"/>
  <c r="Q286" i="72"/>
  <c r="I330" i="70"/>
  <c r="E286" i="67"/>
  <c r="G419" i="64"/>
  <c r="G333" i="64"/>
  <c r="M333" i="64"/>
  <c r="M376" i="64"/>
  <c r="E333" i="64"/>
  <c r="E375" i="64" s="1"/>
  <c r="E376" i="64"/>
  <c r="P164" i="60"/>
  <c r="D164" i="60"/>
  <c r="J43" i="57"/>
  <c r="I357" i="65"/>
  <c r="N321" i="71"/>
  <c r="K330" i="70"/>
  <c r="Q419" i="68"/>
  <c r="Q393" i="68"/>
  <c r="N316" i="66"/>
  <c r="N310" i="66" s="1"/>
  <c r="N336" i="66"/>
  <c r="G337" i="65"/>
  <c r="F332" i="65"/>
  <c r="F312" i="65"/>
  <c r="M289" i="71"/>
  <c r="M325" i="71" s="1"/>
  <c r="M362" i="71"/>
  <c r="I289" i="69"/>
  <c r="K293" i="65"/>
  <c r="K333" i="65"/>
  <c r="L406" i="70"/>
  <c r="H406" i="70"/>
  <c r="D406" i="70"/>
  <c r="N350" i="67"/>
  <c r="I404" i="65"/>
  <c r="I346" i="65"/>
  <c r="Q296" i="72"/>
  <c r="Q315" i="72"/>
  <c r="M396" i="70"/>
  <c r="M339" i="70"/>
  <c r="M319" i="70"/>
  <c r="O326" i="69"/>
  <c r="G325" i="67"/>
  <c r="G305" i="67"/>
  <c r="M333" i="66"/>
  <c r="M312" i="66"/>
  <c r="M310" i="66" s="1"/>
  <c r="G332" i="66"/>
  <c r="G312" i="66"/>
  <c r="E321" i="72"/>
  <c r="I168" i="58"/>
  <c r="E355" i="72"/>
  <c r="E282" i="72"/>
  <c r="E130" i="54"/>
  <c r="E124" i="54" s="1"/>
  <c r="I68" i="54"/>
  <c r="I62" i="54" s="1"/>
  <c r="E291" i="67"/>
  <c r="Q316" i="70"/>
  <c r="N308" i="66"/>
  <c r="N327" i="66" s="1"/>
  <c r="N328" i="66"/>
  <c r="O340" i="65"/>
  <c r="Q339" i="65"/>
  <c r="Q300" i="65"/>
  <c r="M144" i="50"/>
  <c r="D66" i="50"/>
  <c r="N158" i="72"/>
  <c r="N212" i="72" s="1"/>
  <c r="N213" i="72"/>
  <c r="F158" i="72"/>
  <c r="F212" i="72" s="1"/>
  <c r="F213" i="72"/>
  <c r="Q210" i="72"/>
  <c r="Q154" i="72"/>
  <c r="I210" i="72"/>
  <c r="I154" i="72"/>
  <c r="I152" i="72" s="1"/>
  <c r="C87" i="47"/>
  <c r="E158" i="67"/>
  <c r="I165" i="66"/>
  <c r="B210" i="71"/>
  <c r="B154" i="71"/>
  <c r="J142" i="72"/>
  <c r="I122" i="72"/>
  <c r="I141" i="72"/>
  <c r="I139" i="72"/>
  <c r="H138" i="72"/>
  <c r="G118" i="72"/>
  <c r="G137" i="72"/>
  <c r="M114" i="72"/>
  <c r="M132" i="72" s="1"/>
  <c r="M133" i="72"/>
  <c r="H112" i="72"/>
  <c r="H131" i="72"/>
  <c r="M141" i="71"/>
  <c r="M122" i="71"/>
  <c r="E141" i="71"/>
  <c r="E122" i="71"/>
  <c r="F133" i="71"/>
  <c r="F114" i="71"/>
  <c r="D112" i="71"/>
  <c r="D131" i="71"/>
  <c r="N124" i="70"/>
  <c r="N144" i="70"/>
  <c r="F124" i="70"/>
  <c r="F144" i="70"/>
  <c r="F134" i="70"/>
  <c r="F113" i="70"/>
  <c r="J148" i="69"/>
  <c r="J127" i="69"/>
  <c r="Q127" i="65"/>
  <c r="Q147" i="65"/>
  <c r="I127" i="65"/>
  <c r="I147" i="65"/>
  <c r="L120" i="65"/>
  <c r="L140" i="65"/>
  <c r="O9" i="45"/>
  <c r="B114" i="72"/>
  <c r="B133" i="72"/>
  <c r="E97" i="70"/>
  <c r="M148" i="69"/>
  <c r="K145" i="69"/>
  <c r="K105" i="69"/>
  <c r="K143" i="69" s="1"/>
  <c r="J105" i="69"/>
  <c r="E205" i="72"/>
  <c r="E150" i="72"/>
  <c r="J162" i="69"/>
  <c r="J219" i="69" s="1"/>
  <c r="J220" i="69"/>
  <c r="I216" i="69"/>
  <c r="I158" i="69"/>
  <c r="O125" i="72"/>
  <c r="O144" i="72"/>
  <c r="J122" i="72"/>
  <c r="J141" i="72"/>
  <c r="J196" i="69"/>
  <c r="J139" i="69"/>
  <c r="Q154" i="68"/>
  <c r="O139" i="68"/>
  <c r="C139" i="68"/>
  <c r="I337" i="66"/>
  <c r="G297" i="66"/>
  <c r="L166" i="47"/>
  <c r="O154" i="71"/>
  <c r="Q154" i="70"/>
  <c r="Q212" i="70"/>
  <c r="E128" i="50"/>
  <c r="O113" i="50"/>
  <c r="O111" i="47"/>
  <c r="O111" i="50" s="1"/>
  <c r="G111" i="47"/>
  <c r="G113" i="50"/>
  <c r="P109" i="50"/>
  <c r="L212" i="69"/>
  <c r="L154" i="69"/>
  <c r="O106" i="50"/>
  <c r="N106" i="50"/>
  <c r="F106" i="50"/>
  <c r="F87" i="47"/>
  <c r="K224" i="67"/>
  <c r="K165" i="67"/>
  <c r="C224" i="67"/>
  <c r="C165" i="67"/>
  <c r="M212" i="67"/>
  <c r="M154" i="67"/>
  <c r="E154" i="67"/>
  <c r="E212" i="67"/>
  <c r="K210" i="67"/>
  <c r="K151" i="67"/>
  <c r="C210" i="67"/>
  <c r="C151" i="67"/>
  <c r="N162" i="66"/>
  <c r="N219" i="66" s="1"/>
  <c r="N220" i="66"/>
  <c r="O47" i="50"/>
  <c r="G47" i="50"/>
  <c r="F9" i="47"/>
  <c r="B165" i="69"/>
  <c r="B224" i="66"/>
  <c r="B165" i="66"/>
  <c r="B212" i="66"/>
  <c r="B154" i="66"/>
  <c r="D141" i="72"/>
  <c r="D122" i="72"/>
  <c r="J118" i="72"/>
  <c r="J137" i="72"/>
  <c r="Q142" i="71"/>
  <c r="P122" i="71"/>
  <c r="P141" i="71"/>
  <c r="D124" i="69"/>
  <c r="D144" i="69"/>
  <c r="F134" i="69"/>
  <c r="E133" i="69"/>
  <c r="E113" i="69"/>
  <c r="Q81" i="45"/>
  <c r="C124" i="65"/>
  <c r="J124" i="65"/>
  <c r="F154" i="68"/>
  <c r="C49" i="45"/>
  <c r="F96" i="71"/>
  <c r="K362" i="64"/>
  <c r="N158" i="69"/>
  <c r="N216" i="69"/>
  <c r="J113" i="50"/>
  <c r="J111" i="47"/>
  <c r="K154" i="69"/>
  <c r="K212" i="69"/>
  <c r="C211" i="69"/>
  <c r="M209" i="69"/>
  <c r="M151" i="69"/>
  <c r="E209" i="69"/>
  <c r="E151" i="69"/>
  <c r="C158" i="67"/>
  <c r="B106" i="50"/>
  <c r="I139" i="71"/>
  <c r="N145" i="70"/>
  <c r="M144" i="70"/>
  <c r="M124" i="70"/>
  <c r="L146" i="69"/>
  <c r="I145" i="69"/>
  <c r="I124" i="69"/>
  <c r="I118" i="69" s="1"/>
  <c r="O127" i="67"/>
  <c r="N127" i="67"/>
  <c r="N147" i="67"/>
  <c r="D127" i="65"/>
  <c r="K124" i="65"/>
  <c r="J113" i="65"/>
  <c r="B196" i="69"/>
  <c r="B139" i="69"/>
  <c r="J105" i="70"/>
  <c r="I105" i="70"/>
  <c r="M99" i="69"/>
  <c r="C260" i="68"/>
  <c r="C187" i="68"/>
  <c r="K154" i="67"/>
  <c r="K212" i="67"/>
  <c r="M49" i="47"/>
  <c r="M43" i="47" s="1"/>
  <c r="C151" i="66"/>
  <c r="M130" i="45"/>
  <c r="D130" i="45"/>
  <c r="D116" i="69"/>
  <c r="D136" i="69"/>
  <c r="G154" i="68"/>
  <c r="E154" i="68"/>
  <c r="E179" i="68"/>
  <c r="K139" i="68"/>
  <c r="J118" i="66"/>
  <c r="C139" i="64"/>
  <c r="C161" i="64"/>
  <c r="M318" i="64"/>
  <c r="C330" i="64"/>
  <c r="C373" i="64"/>
  <c r="L136" i="50"/>
  <c r="L130" i="47"/>
  <c r="D136" i="50"/>
  <c r="D130" i="47"/>
  <c r="M273" i="68"/>
  <c r="M199" i="68"/>
  <c r="M271" i="68" s="1"/>
  <c r="E273" i="68"/>
  <c r="E199" i="68"/>
  <c r="E271" i="68" s="1"/>
  <c r="H272" i="68"/>
  <c r="H199" i="68"/>
  <c r="H271" i="68" s="1"/>
  <c r="D97" i="50"/>
  <c r="D87" i="47"/>
  <c r="H87" i="47"/>
  <c r="H81" i="47" s="1"/>
  <c r="O68" i="47"/>
  <c r="O62" i="47" s="1"/>
  <c r="L154" i="67"/>
  <c r="L212" i="67"/>
  <c r="D212" i="67"/>
  <c r="D154" i="67"/>
  <c r="L177" i="64"/>
  <c r="L174" i="64" s="1"/>
  <c r="H7" i="50"/>
  <c r="D236" i="64"/>
  <c r="D172" i="64"/>
  <c r="Q139" i="71"/>
  <c r="P138" i="71"/>
  <c r="G118" i="71"/>
  <c r="G137" i="71"/>
  <c r="F148" i="45"/>
  <c r="G142" i="70"/>
  <c r="F141" i="70"/>
  <c r="E120" i="70"/>
  <c r="E140" i="70"/>
  <c r="H134" i="70"/>
  <c r="H113" i="70"/>
  <c r="H132" i="70" s="1"/>
  <c r="G120" i="67"/>
  <c r="Q116" i="65"/>
  <c r="B135" i="64"/>
  <c r="B157" i="64"/>
  <c r="K139" i="71"/>
  <c r="J100" i="71"/>
  <c r="J138" i="71"/>
  <c r="I100" i="71"/>
  <c r="M205" i="72"/>
  <c r="M150" i="72"/>
  <c r="O216" i="70"/>
  <c r="O158" i="70"/>
  <c r="O215" i="70" s="1"/>
  <c r="H214" i="70"/>
  <c r="P156" i="67"/>
  <c r="Q221" i="66"/>
  <c r="Q162" i="66"/>
  <c r="Q219" i="66" s="1"/>
  <c r="P220" i="66"/>
  <c r="P162" i="66"/>
  <c r="P219" i="66" s="1"/>
  <c r="Q28" i="50"/>
  <c r="G172" i="64"/>
  <c r="G236" i="64"/>
  <c r="B214" i="69"/>
  <c r="B260" i="68"/>
  <c r="B187" i="68"/>
  <c r="G125" i="72"/>
  <c r="G144" i="72"/>
  <c r="N122" i="72"/>
  <c r="N141" i="72"/>
  <c r="K143" i="70"/>
  <c r="Q68" i="45"/>
  <c r="M124" i="66"/>
  <c r="I395" i="72"/>
  <c r="I340" i="72"/>
  <c r="I394" i="72" s="1"/>
  <c r="E172" i="60"/>
  <c r="E166" i="60"/>
  <c r="M390" i="69"/>
  <c r="M333" i="69"/>
  <c r="O332" i="69"/>
  <c r="O389" i="69"/>
  <c r="O312" i="69"/>
  <c r="K113" i="59"/>
  <c r="K111" i="55"/>
  <c r="E340" i="66"/>
  <c r="E300" i="66"/>
  <c r="C327" i="71"/>
  <c r="C368" i="69"/>
  <c r="C293" i="66"/>
  <c r="C332" i="66"/>
  <c r="M47" i="50"/>
  <c r="E214" i="72"/>
  <c r="E158" i="72"/>
  <c r="E212" i="72" s="1"/>
  <c r="L158" i="72"/>
  <c r="L212" i="72" s="1"/>
  <c r="L213" i="72"/>
  <c r="D213" i="72"/>
  <c r="D158" i="72"/>
  <c r="D212" i="72" s="1"/>
  <c r="N150" i="72"/>
  <c r="N205" i="72"/>
  <c r="N154" i="71"/>
  <c r="L191" i="68"/>
  <c r="P85" i="50"/>
  <c r="H85" i="50"/>
  <c r="C162" i="67"/>
  <c r="C219" i="67" s="1"/>
  <c r="C220" i="67"/>
  <c r="C165" i="66"/>
  <c r="C49" i="47"/>
  <c r="N47" i="50"/>
  <c r="J212" i="66"/>
  <c r="J154" i="66"/>
  <c r="G158" i="65"/>
  <c r="L148" i="45"/>
  <c r="D138" i="70"/>
  <c r="L111" i="45"/>
  <c r="L113" i="49"/>
  <c r="D111" i="45"/>
  <c r="D105" i="45" s="1"/>
  <c r="D113" i="49"/>
  <c r="C113" i="49"/>
  <c r="C111" i="45"/>
  <c r="G62" i="45"/>
  <c r="D124" i="67"/>
  <c r="C124" i="67"/>
  <c r="C62" i="45"/>
  <c r="D113" i="67"/>
  <c r="K113" i="67"/>
  <c r="C113" i="67"/>
  <c r="J49" i="45"/>
  <c r="P3" i="45"/>
  <c r="P120" i="67"/>
  <c r="O120" i="67"/>
  <c r="E132" i="64"/>
  <c r="B146" i="70"/>
  <c r="B132" i="69"/>
  <c r="C104" i="71"/>
  <c r="C98" i="71" s="1"/>
  <c r="J104" i="71"/>
  <c r="C139" i="71"/>
  <c r="Q100" i="71"/>
  <c r="P97" i="70"/>
  <c r="H97" i="70"/>
  <c r="K158" i="72"/>
  <c r="K212" i="72" s="1"/>
  <c r="K213" i="72"/>
  <c r="M213" i="71"/>
  <c r="M158" i="71"/>
  <c r="M212" i="71" s="1"/>
  <c r="H165" i="67"/>
  <c r="P151" i="67"/>
  <c r="F184" i="64"/>
  <c r="B169" i="64"/>
  <c r="P118" i="72"/>
  <c r="P137" i="72"/>
  <c r="K114" i="71"/>
  <c r="K132" i="71" s="1"/>
  <c r="K133" i="71"/>
  <c r="L142" i="69"/>
  <c r="Q143" i="68"/>
  <c r="E143" i="68"/>
  <c r="P132" i="64"/>
  <c r="E107" i="71"/>
  <c r="D99" i="70"/>
  <c r="J85" i="60"/>
  <c r="F429" i="68"/>
  <c r="F502" i="68"/>
  <c r="C111" i="54"/>
  <c r="C105" i="54" s="1"/>
  <c r="C423" i="68"/>
  <c r="C372" i="68"/>
  <c r="C68" i="54"/>
  <c r="C62" i="54" s="1"/>
  <c r="J164" i="50"/>
  <c r="Q148" i="47"/>
  <c r="N146" i="50"/>
  <c r="J150" i="71"/>
  <c r="J205" i="71"/>
  <c r="K144" i="50"/>
  <c r="G203" i="71"/>
  <c r="G148" i="71"/>
  <c r="Q151" i="67"/>
  <c r="K165" i="66"/>
  <c r="J158" i="66"/>
  <c r="O158" i="65"/>
  <c r="M169" i="64"/>
  <c r="O141" i="71"/>
  <c r="O122" i="71"/>
  <c r="P130" i="45"/>
  <c r="L138" i="70"/>
  <c r="K127" i="69"/>
  <c r="K147" i="69"/>
  <c r="K147" i="68"/>
  <c r="Q136" i="68"/>
  <c r="K124" i="67"/>
  <c r="H118" i="66"/>
  <c r="D124" i="45"/>
  <c r="Q124" i="65"/>
  <c r="J120" i="65"/>
  <c r="L116" i="65"/>
  <c r="N130" i="64"/>
  <c r="B139" i="64"/>
  <c r="B127" i="64"/>
  <c r="M107" i="72"/>
  <c r="K336" i="71"/>
  <c r="K390" i="71" s="1"/>
  <c r="K391" i="71"/>
  <c r="O47" i="60"/>
  <c r="I323" i="72"/>
  <c r="I304" i="72"/>
  <c r="I298" i="72" s="1"/>
  <c r="Q312" i="70"/>
  <c r="Q331" i="70" s="1"/>
  <c r="Q332" i="70"/>
  <c r="F414" i="68"/>
  <c r="F389" i="68"/>
  <c r="F486" i="68"/>
  <c r="F330" i="65"/>
  <c r="C316" i="66"/>
  <c r="C336" i="66"/>
  <c r="Q297" i="65"/>
  <c r="I148" i="72"/>
  <c r="I203" i="72"/>
  <c r="Q214" i="69"/>
  <c r="G151" i="66"/>
  <c r="M154" i="65"/>
  <c r="M212" i="65"/>
  <c r="H151" i="65"/>
  <c r="O172" i="64"/>
  <c r="O236" i="64"/>
  <c r="C172" i="64"/>
  <c r="C236" i="64"/>
  <c r="B204" i="71"/>
  <c r="C114" i="71"/>
  <c r="C132" i="71" s="1"/>
  <c r="C133" i="71"/>
  <c r="J146" i="70"/>
  <c r="C145" i="69"/>
  <c r="I124" i="66"/>
  <c r="B138" i="71"/>
  <c r="H94" i="72"/>
  <c r="H93" i="72" s="1"/>
  <c r="B122" i="64"/>
  <c r="P107" i="64"/>
  <c r="P149" i="64" s="1"/>
  <c r="Q108" i="64"/>
  <c r="Q150" i="64" s="1"/>
  <c r="C112" i="64"/>
  <c r="D113" i="64"/>
  <c r="P113" i="64"/>
  <c r="Q115" i="64"/>
  <c r="N116" i="64"/>
  <c r="K117" i="64"/>
  <c r="H119" i="64"/>
  <c r="I120" i="64"/>
  <c r="F122" i="64"/>
  <c r="C123" i="64"/>
  <c r="O123" i="64"/>
  <c r="O165" i="64" s="1"/>
  <c r="P124" i="64"/>
  <c r="P166" i="64" s="1"/>
  <c r="M95" i="65"/>
  <c r="N96" i="65"/>
  <c r="O28" i="44"/>
  <c r="O98" i="65"/>
  <c r="P100" i="65"/>
  <c r="Q102" i="65"/>
  <c r="J103" i="65"/>
  <c r="J141" i="65" s="1"/>
  <c r="K104" i="65"/>
  <c r="K142" i="65" s="1"/>
  <c r="H106" i="65"/>
  <c r="I107" i="65"/>
  <c r="B96" i="65"/>
  <c r="M95" i="66"/>
  <c r="N96" i="66"/>
  <c r="O47" i="44"/>
  <c r="O98" i="66"/>
  <c r="O136" i="66" s="1"/>
  <c r="P100" i="66"/>
  <c r="Q102" i="66"/>
  <c r="Q140" i="66" s="1"/>
  <c r="N103" i="66"/>
  <c r="O104" i="66"/>
  <c r="O142" i="66" s="1"/>
  <c r="P106" i="66"/>
  <c r="M107" i="66"/>
  <c r="M145" i="66" s="1"/>
  <c r="J109" i="66"/>
  <c r="G110" i="66"/>
  <c r="O110" i="66"/>
  <c r="B47" i="44"/>
  <c r="B98" i="66"/>
  <c r="N95" i="67"/>
  <c r="N133" i="67" s="1"/>
  <c r="K96" i="67"/>
  <c r="K134" i="67" s="1"/>
  <c r="L66" i="44"/>
  <c r="L98" i="67"/>
  <c r="I100" i="67"/>
  <c r="I138" i="67" s="1"/>
  <c r="F102" i="67"/>
  <c r="G103" i="67"/>
  <c r="G141" i="67" s="1"/>
  <c r="D104" i="67"/>
  <c r="P104" i="67"/>
  <c r="M106" i="67"/>
  <c r="N107" i="67"/>
  <c r="O109" i="67"/>
  <c r="B116" i="68"/>
  <c r="B164" i="68" s="1"/>
  <c r="J113" i="68"/>
  <c r="K114" i="68"/>
  <c r="L85" i="44"/>
  <c r="L116" i="68"/>
  <c r="I118" i="68"/>
  <c r="I166" i="68" s="1"/>
  <c r="J120" i="68"/>
  <c r="G121" i="68"/>
  <c r="D122" i="68"/>
  <c r="P122" i="68"/>
  <c r="P170" i="68" s="1"/>
  <c r="M124" i="68"/>
  <c r="N125" i="68"/>
  <c r="K126" i="68"/>
  <c r="H128" i="68"/>
  <c r="I129" i="68"/>
  <c r="I177" i="68" s="1"/>
  <c r="F131" i="68"/>
  <c r="C132" i="68"/>
  <c r="H133" i="68"/>
  <c r="P148" i="44"/>
  <c r="K43" i="45"/>
  <c r="G3" i="45"/>
  <c r="B3" i="47"/>
  <c r="N68" i="55"/>
  <c r="N62" i="55" s="1"/>
  <c r="C81" i="57"/>
  <c r="C431" i="68"/>
  <c r="O146" i="60"/>
  <c r="K85" i="60"/>
  <c r="O7" i="60"/>
  <c r="C125" i="60"/>
  <c r="P398" i="72"/>
  <c r="P343" i="72"/>
  <c r="P397" i="72" s="1"/>
  <c r="L398" i="72"/>
  <c r="L343" i="72"/>
  <c r="L397" i="72" s="1"/>
  <c r="H398" i="72"/>
  <c r="H343" i="72"/>
  <c r="H397" i="72" s="1"/>
  <c r="D398" i="72"/>
  <c r="D343" i="72"/>
  <c r="D397" i="72" s="1"/>
  <c r="E336" i="72"/>
  <c r="E390" i="72" s="1"/>
  <c r="E392" i="72"/>
  <c r="K391" i="72"/>
  <c r="K336" i="72"/>
  <c r="K390" i="72" s="1"/>
  <c r="F389" i="72"/>
  <c r="K387" i="72"/>
  <c r="K332" i="72"/>
  <c r="O162" i="60"/>
  <c r="G162" i="60"/>
  <c r="O395" i="71"/>
  <c r="O340" i="71"/>
  <c r="O394" i="71" s="1"/>
  <c r="G340" i="71"/>
  <c r="G394" i="71" s="1"/>
  <c r="G395" i="71"/>
  <c r="J336" i="71"/>
  <c r="J390" i="71" s="1"/>
  <c r="J391" i="71"/>
  <c r="Q387" i="71"/>
  <c r="Q332" i="71"/>
  <c r="I332" i="71"/>
  <c r="I387" i="71"/>
  <c r="Q144" i="60"/>
  <c r="I144" i="60"/>
  <c r="G357" i="70"/>
  <c r="G414" i="70" s="1"/>
  <c r="G415" i="70"/>
  <c r="P408" i="70"/>
  <c r="P350" i="70"/>
  <c r="P407" i="70" s="1"/>
  <c r="H408" i="70"/>
  <c r="H350" i="70"/>
  <c r="H407" i="70" s="1"/>
  <c r="K406" i="70"/>
  <c r="P404" i="70"/>
  <c r="P346" i="70"/>
  <c r="H404" i="70"/>
  <c r="H346" i="70"/>
  <c r="N343" i="70"/>
  <c r="N401" i="70"/>
  <c r="F343" i="70"/>
  <c r="F401" i="70"/>
  <c r="L415" i="69"/>
  <c r="L357" i="69"/>
  <c r="L414" i="69" s="1"/>
  <c r="N412" i="69"/>
  <c r="N354" i="69"/>
  <c r="N411" i="69" s="1"/>
  <c r="Q408" i="69"/>
  <c r="Q350" i="69"/>
  <c r="Q407" i="69" s="1"/>
  <c r="I408" i="69"/>
  <c r="I350" i="69"/>
  <c r="I407" i="69" s="1"/>
  <c r="P111" i="60"/>
  <c r="H406" i="69"/>
  <c r="Q403" i="69"/>
  <c r="I403" i="69"/>
  <c r="N106" i="60"/>
  <c r="F106" i="60"/>
  <c r="H444" i="68"/>
  <c r="H516" i="68" s="1"/>
  <c r="Q429" i="68"/>
  <c r="Q502" i="68"/>
  <c r="I429" i="68"/>
  <c r="I502" i="68"/>
  <c r="L426" i="68"/>
  <c r="D426" i="68"/>
  <c r="D425" i="68" s="1"/>
  <c r="Q357" i="67"/>
  <c r="I357" i="67"/>
  <c r="N412" i="67"/>
  <c r="N354" i="67"/>
  <c r="N411" i="67" s="1"/>
  <c r="F412" i="67"/>
  <c r="F354" i="67"/>
  <c r="F411" i="67" s="1"/>
  <c r="H66" i="60"/>
  <c r="D404" i="67"/>
  <c r="D346" i="67"/>
  <c r="I343" i="67"/>
  <c r="I357" i="66"/>
  <c r="F354" i="66"/>
  <c r="F411" i="66" s="1"/>
  <c r="F413" i="66"/>
  <c r="H412" i="66"/>
  <c r="H354" i="66"/>
  <c r="H411" i="66" s="1"/>
  <c r="N350" i="66"/>
  <c r="N348" i="66" s="1"/>
  <c r="F350" i="66"/>
  <c r="D49" i="57"/>
  <c r="D43" i="57" s="1"/>
  <c r="J346" i="66"/>
  <c r="J404" i="66"/>
  <c r="E343" i="66"/>
  <c r="L412" i="65"/>
  <c r="L354" i="65"/>
  <c r="L411" i="65" s="1"/>
  <c r="D350" i="65"/>
  <c r="P30" i="57"/>
  <c r="H28" i="60"/>
  <c r="D404" i="65"/>
  <c r="D346" i="65"/>
  <c r="K343" i="65"/>
  <c r="L457" i="64"/>
  <c r="L393" i="64"/>
  <c r="L456" i="64" s="1"/>
  <c r="D393" i="64"/>
  <c r="D456" i="64" s="1"/>
  <c r="D457" i="64"/>
  <c r="H447" i="64"/>
  <c r="O381" i="64"/>
  <c r="G381" i="64"/>
  <c r="C415" i="70"/>
  <c r="C357" i="70"/>
  <c r="C414" i="70" s="1"/>
  <c r="C130" i="57"/>
  <c r="C124" i="57" s="1"/>
  <c r="C132" i="60"/>
  <c r="C357" i="66"/>
  <c r="K325" i="72"/>
  <c r="Q318" i="72"/>
  <c r="Q372" i="72"/>
  <c r="M318" i="72"/>
  <c r="M372" i="72"/>
  <c r="K317" i="72"/>
  <c r="K371" i="72"/>
  <c r="J294" i="72"/>
  <c r="J313" i="72"/>
  <c r="I150" i="59"/>
  <c r="Q148" i="55"/>
  <c r="Q143" i="55" s="1"/>
  <c r="I148" i="55"/>
  <c r="N340" i="70"/>
  <c r="P319" i="70"/>
  <c r="P339" i="70"/>
  <c r="D335" i="70"/>
  <c r="J330" i="70"/>
  <c r="J339" i="69"/>
  <c r="J396" i="69"/>
  <c r="J319" i="69"/>
  <c r="J332" i="69"/>
  <c r="J312" i="69"/>
  <c r="J389" i="69"/>
  <c r="P330" i="69"/>
  <c r="P387" i="69"/>
  <c r="P310" i="69"/>
  <c r="H330" i="69"/>
  <c r="H387" i="69"/>
  <c r="H310" i="69"/>
  <c r="N308" i="69"/>
  <c r="N327" i="69" s="1"/>
  <c r="N328" i="69"/>
  <c r="D325" i="69"/>
  <c r="D305" i="69"/>
  <c r="M413" i="68"/>
  <c r="M485" i="68"/>
  <c r="P409" i="68"/>
  <c r="D87" i="55"/>
  <c r="O406" i="68"/>
  <c r="O381" i="68"/>
  <c r="G381" i="68"/>
  <c r="G406" i="68"/>
  <c r="P331" i="67"/>
  <c r="P308" i="67"/>
  <c r="P328" i="67"/>
  <c r="I310" i="66"/>
  <c r="F339" i="65"/>
  <c r="F319" i="65"/>
  <c r="D316" i="65"/>
  <c r="D336" i="65"/>
  <c r="M305" i="65"/>
  <c r="M324" i="65" s="1"/>
  <c r="M325" i="65"/>
  <c r="E305" i="65"/>
  <c r="E325" i="65"/>
  <c r="L286" i="71"/>
  <c r="D286" i="71"/>
  <c r="P148" i="54"/>
  <c r="P143" i="54" s="1"/>
  <c r="H148" i="54"/>
  <c r="H143" i="54" s="1"/>
  <c r="N293" i="70"/>
  <c r="F293" i="70"/>
  <c r="J368" i="69"/>
  <c r="P328" i="69"/>
  <c r="P289" i="69"/>
  <c r="H289" i="69"/>
  <c r="N286" i="69"/>
  <c r="F286" i="69"/>
  <c r="J361" i="68"/>
  <c r="J409" i="68" s="1"/>
  <c r="N357" i="68"/>
  <c r="F357" i="68"/>
  <c r="F353" i="68" s="1"/>
  <c r="N402" i="68"/>
  <c r="J297" i="67"/>
  <c r="N286" i="67"/>
  <c r="F286" i="67"/>
  <c r="J377" i="66"/>
  <c r="J300" i="66"/>
  <c r="L293" i="65"/>
  <c r="D293" i="65"/>
  <c r="D331" i="65" s="1"/>
  <c r="L289" i="65"/>
  <c r="L327" i="65" s="1"/>
  <c r="D289" i="65"/>
  <c r="D327" i="65" s="1"/>
  <c r="L361" i="64"/>
  <c r="L318" i="64"/>
  <c r="C286" i="67"/>
  <c r="H7" i="60"/>
  <c r="O398" i="72"/>
  <c r="O343" i="72"/>
  <c r="O397" i="72" s="1"/>
  <c r="M389" i="72"/>
  <c r="N164" i="60"/>
  <c r="F164" i="60"/>
  <c r="J162" i="60"/>
  <c r="M398" i="71"/>
  <c r="M343" i="71"/>
  <c r="M397" i="71" s="1"/>
  <c r="P146" i="60"/>
  <c r="L387" i="71"/>
  <c r="L332" i="71"/>
  <c r="D387" i="71"/>
  <c r="D332" i="71"/>
  <c r="L385" i="71"/>
  <c r="L330" i="71"/>
  <c r="D144" i="60"/>
  <c r="P412" i="70"/>
  <c r="P354" i="70"/>
  <c r="P411" i="70" s="1"/>
  <c r="H412" i="70"/>
  <c r="H354" i="70"/>
  <c r="H411" i="70" s="1"/>
  <c r="F406" i="70"/>
  <c r="K404" i="70"/>
  <c r="K346" i="70"/>
  <c r="M401" i="70"/>
  <c r="M343" i="70"/>
  <c r="E401" i="70"/>
  <c r="E343" i="70"/>
  <c r="G415" i="69"/>
  <c r="G357" i="69"/>
  <c r="G414" i="69" s="1"/>
  <c r="P408" i="69"/>
  <c r="P350" i="69"/>
  <c r="P407" i="69" s="1"/>
  <c r="H408" i="69"/>
  <c r="H350" i="69"/>
  <c r="H407" i="69" s="1"/>
  <c r="L109" i="60"/>
  <c r="D109" i="60"/>
  <c r="Q106" i="60"/>
  <c r="M343" i="69"/>
  <c r="M401" i="69"/>
  <c r="D514" i="68"/>
  <c r="D441" i="68"/>
  <c r="D513" i="68" s="1"/>
  <c r="L85" i="60"/>
  <c r="H502" i="68"/>
  <c r="H429" i="68"/>
  <c r="D357" i="67"/>
  <c r="D350" i="67"/>
  <c r="O346" i="67"/>
  <c r="O404" i="67"/>
  <c r="G346" i="67"/>
  <c r="G404" i="67"/>
  <c r="P357" i="66"/>
  <c r="M350" i="66"/>
  <c r="E350" i="66"/>
  <c r="Q346" i="66"/>
  <c r="Q404" i="66"/>
  <c r="I346" i="66"/>
  <c r="I404" i="66"/>
  <c r="G403" i="65"/>
  <c r="J24" i="57"/>
  <c r="J396" i="64"/>
  <c r="P453" i="64"/>
  <c r="P389" i="64"/>
  <c r="P452" i="64" s="1"/>
  <c r="H389" i="64"/>
  <c r="G447" i="64"/>
  <c r="C400" i="70"/>
  <c r="C514" i="68"/>
  <c r="C441" i="68"/>
  <c r="C513" i="68" s="1"/>
  <c r="C381" i="64"/>
  <c r="L327" i="72"/>
  <c r="D327" i="72"/>
  <c r="J307" i="72"/>
  <c r="J380" i="72"/>
  <c r="J326" i="72"/>
  <c r="L321" i="72"/>
  <c r="D321" i="72"/>
  <c r="J374" i="72"/>
  <c r="J320" i="72"/>
  <c r="P300" i="72"/>
  <c r="P319" i="72"/>
  <c r="P373" i="72"/>
  <c r="H373" i="72"/>
  <c r="H300" i="72"/>
  <c r="H319" i="72"/>
  <c r="N371" i="72"/>
  <c r="N317" i="72"/>
  <c r="O315" i="72"/>
  <c r="O296" i="72"/>
  <c r="G315" i="72"/>
  <c r="G296" i="72"/>
  <c r="G314" i="72" s="1"/>
  <c r="L327" i="71"/>
  <c r="D327" i="71"/>
  <c r="N324" i="71"/>
  <c r="F324" i="71"/>
  <c r="N148" i="55"/>
  <c r="N143" i="55" s="1"/>
  <c r="N150" i="59"/>
  <c r="L317" i="71"/>
  <c r="L371" i="71"/>
  <c r="D317" i="71"/>
  <c r="D371" i="71"/>
  <c r="O332" i="70"/>
  <c r="O312" i="70"/>
  <c r="G332" i="70"/>
  <c r="G312" i="70"/>
  <c r="G310" i="70" s="1"/>
  <c r="K308" i="70"/>
  <c r="K327" i="70" s="1"/>
  <c r="K328" i="70"/>
  <c r="E310" i="69"/>
  <c r="E331" i="69"/>
  <c r="E388" i="69"/>
  <c r="O111" i="55"/>
  <c r="O105" i="55" s="1"/>
  <c r="G111" i="55"/>
  <c r="K105" i="55"/>
  <c r="N423" i="68"/>
  <c r="L422" i="68"/>
  <c r="L494" i="68"/>
  <c r="D422" i="68"/>
  <c r="D494" i="68"/>
  <c r="J421" i="68"/>
  <c r="J396" i="68"/>
  <c r="J415" i="68"/>
  <c r="J487" i="68"/>
  <c r="P389" i="68"/>
  <c r="P414" i="68"/>
  <c r="K410" i="68"/>
  <c r="K385" i="68"/>
  <c r="P316" i="67"/>
  <c r="P336" i="67"/>
  <c r="H316" i="67"/>
  <c r="H310" i="67" s="1"/>
  <c r="H336" i="67"/>
  <c r="I68" i="55"/>
  <c r="I62" i="55" s="1"/>
  <c r="M62" i="55"/>
  <c r="D43" i="55"/>
  <c r="P30" i="55"/>
  <c r="P24" i="55" s="1"/>
  <c r="M327" i="65"/>
  <c r="J368" i="64"/>
  <c r="J431" i="64"/>
  <c r="C337" i="69"/>
  <c r="C319" i="66"/>
  <c r="C339" i="66"/>
  <c r="C312" i="65"/>
  <c r="C332" i="65"/>
  <c r="C374" i="64"/>
  <c r="O286" i="72"/>
  <c r="G286" i="72"/>
  <c r="K355" i="72"/>
  <c r="K282" i="72"/>
  <c r="K354" i="72" s="1"/>
  <c r="O276" i="72"/>
  <c r="G276" i="72"/>
  <c r="K362" i="71"/>
  <c r="K289" i="71"/>
  <c r="Q300" i="70"/>
  <c r="I377" i="70"/>
  <c r="I300" i="70"/>
  <c r="O297" i="70"/>
  <c r="G297" i="70"/>
  <c r="M286" i="70"/>
  <c r="E286" i="70"/>
  <c r="K462" i="68"/>
  <c r="K365" i="68"/>
  <c r="K461" i="68" s="1"/>
  <c r="O49" i="54"/>
  <c r="O43" i="54" s="1"/>
  <c r="Q293" i="66"/>
  <c r="Q330" i="66"/>
  <c r="I330" i="66"/>
  <c r="Q289" i="66"/>
  <c r="Q327" i="66" s="1"/>
  <c r="I289" i="66"/>
  <c r="I327" i="66" s="1"/>
  <c r="M374" i="64"/>
  <c r="E374" i="64"/>
  <c r="K330" i="64"/>
  <c r="D321" i="64"/>
  <c r="D363" i="64" s="1"/>
  <c r="C297" i="67"/>
  <c r="C291" i="67" s="1"/>
  <c r="J28" i="60"/>
  <c r="L7" i="60"/>
  <c r="N398" i="72"/>
  <c r="N343" i="72"/>
  <c r="N397" i="72" s="1"/>
  <c r="D389" i="72"/>
  <c r="E161" i="57"/>
  <c r="L398" i="71"/>
  <c r="L343" i="71"/>
  <c r="L397" i="71" s="1"/>
  <c r="M395" i="71"/>
  <c r="M340" i="71"/>
  <c r="E395" i="71"/>
  <c r="E340" i="71"/>
  <c r="E394" i="71" s="1"/>
  <c r="P391" i="71"/>
  <c r="P336" i="71"/>
  <c r="P390" i="71" s="1"/>
  <c r="H391" i="71"/>
  <c r="H336" i="71"/>
  <c r="H390" i="71" s="1"/>
  <c r="L389" i="71"/>
  <c r="M415" i="70"/>
  <c r="M357" i="70"/>
  <c r="M414" i="70" s="1"/>
  <c r="E357" i="70"/>
  <c r="N350" i="70"/>
  <c r="N407" i="70" s="1"/>
  <c r="N408" i="70"/>
  <c r="F408" i="70"/>
  <c r="F350" i="70"/>
  <c r="M406" i="70"/>
  <c r="E406" i="70"/>
  <c r="J128" i="60"/>
  <c r="P401" i="70"/>
  <c r="P343" i="70"/>
  <c r="H125" i="60"/>
  <c r="O113" i="60"/>
  <c r="O111" i="57"/>
  <c r="O105" i="57" s="1"/>
  <c r="O111" i="60"/>
  <c r="N406" i="69"/>
  <c r="N348" i="69"/>
  <c r="N405" i="69" s="1"/>
  <c r="O404" i="69"/>
  <c r="O346" i="69"/>
  <c r="G109" i="60"/>
  <c r="H106" i="60"/>
  <c r="D401" i="69"/>
  <c r="D343" i="69"/>
  <c r="K437" i="68"/>
  <c r="K509" i="68" s="1"/>
  <c r="K511" i="68"/>
  <c r="Q437" i="68"/>
  <c r="I437" i="68"/>
  <c r="O429" i="68"/>
  <c r="O502" i="68"/>
  <c r="G429" i="68"/>
  <c r="G502" i="68"/>
  <c r="J426" i="68"/>
  <c r="D412" i="67"/>
  <c r="D354" i="67"/>
  <c r="D411" i="67" s="1"/>
  <c r="M68" i="57"/>
  <c r="M62" i="57" s="1"/>
  <c r="O350" i="67"/>
  <c r="K68" i="57"/>
  <c r="K62" i="57" s="1"/>
  <c r="Q68" i="57"/>
  <c r="Q62" i="57" s="1"/>
  <c r="E348" i="67"/>
  <c r="J346" i="67"/>
  <c r="J404" i="67"/>
  <c r="G357" i="66"/>
  <c r="P346" i="66"/>
  <c r="P404" i="66"/>
  <c r="H346" i="66"/>
  <c r="H404" i="66"/>
  <c r="I343" i="66"/>
  <c r="I402" i="66"/>
  <c r="M396" i="64"/>
  <c r="J457" i="64"/>
  <c r="J393" i="64"/>
  <c r="J456" i="64" s="1"/>
  <c r="N7" i="60"/>
  <c r="J384" i="64"/>
  <c r="J448" i="64"/>
  <c r="C395" i="72"/>
  <c r="C340" i="72"/>
  <c r="C394" i="72" s="1"/>
  <c r="C150" i="60"/>
  <c r="C148" i="60"/>
  <c r="C350" i="67"/>
  <c r="O161" i="55"/>
  <c r="G161" i="55"/>
  <c r="L324" i="72"/>
  <c r="D324" i="72"/>
  <c r="J323" i="72"/>
  <c r="K319" i="72"/>
  <c r="K373" i="72"/>
  <c r="K300" i="72"/>
  <c r="Q166" i="55"/>
  <c r="Q161" i="55" s="1"/>
  <c r="Q168" i="59"/>
  <c r="J296" i="72"/>
  <c r="J315" i="72"/>
  <c r="K372" i="71"/>
  <c r="K318" i="71"/>
  <c r="K150" i="59"/>
  <c r="K148" i="55"/>
  <c r="K143" i="55" s="1"/>
  <c r="K298" i="71"/>
  <c r="K293" i="71" s="1"/>
  <c r="J339" i="70"/>
  <c r="J396" i="70"/>
  <c r="J319" i="70"/>
  <c r="D337" i="70"/>
  <c r="H333" i="70"/>
  <c r="J312" i="70"/>
  <c r="J332" i="70"/>
  <c r="L326" i="70"/>
  <c r="D326" i="70"/>
  <c r="J325" i="70"/>
  <c r="F340" i="69"/>
  <c r="H396" i="69"/>
  <c r="H339" i="69"/>
  <c r="H319" i="69"/>
  <c r="L337" i="69"/>
  <c r="N336" i="69"/>
  <c r="N316" i="69"/>
  <c r="N111" i="55"/>
  <c r="N105" i="55" s="1"/>
  <c r="P308" i="69"/>
  <c r="L326" i="69"/>
  <c r="D326" i="69"/>
  <c r="H393" i="68"/>
  <c r="H418" i="68"/>
  <c r="L411" i="68"/>
  <c r="F87" i="55"/>
  <c r="F383" i="68" s="1"/>
  <c r="E405" i="68"/>
  <c r="O336" i="67"/>
  <c r="O316" i="67"/>
  <c r="G336" i="67"/>
  <c r="G316" i="67"/>
  <c r="P325" i="67"/>
  <c r="P305" i="67"/>
  <c r="Q339" i="66"/>
  <c r="I339" i="66"/>
  <c r="I319" i="66"/>
  <c r="P332" i="66"/>
  <c r="P312" i="66"/>
  <c r="H332" i="66"/>
  <c r="H312" i="66"/>
  <c r="K49" i="55"/>
  <c r="H339" i="65"/>
  <c r="H319" i="65"/>
  <c r="F336" i="65"/>
  <c r="F316" i="65"/>
  <c r="K312" i="65"/>
  <c r="K332" i="65"/>
  <c r="D375" i="64"/>
  <c r="Q369" i="64"/>
  <c r="Q432" i="64"/>
  <c r="Q347" i="64"/>
  <c r="I369" i="64"/>
  <c r="I347" i="64"/>
  <c r="I432" i="64"/>
  <c r="K9" i="55"/>
  <c r="K3" i="55" s="1"/>
  <c r="C351" i="64"/>
  <c r="H289" i="72"/>
  <c r="L286" i="72"/>
  <c r="L280" i="72" s="1"/>
  <c r="D286" i="72"/>
  <c r="D280" i="72" s="1"/>
  <c r="J286" i="72"/>
  <c r="N355" i="72"/>
  <c r="N282" i="72"/>
  <c r="N354" i="72" s="1"/>
  <c r="F355" i="72"/>
  <c r="F282" i="72"/>
  <c r="N276" i="72"/>
  <c r="F276" i="72"/>
  <c r="N282" i="71"/>
  <c r="F282" i="71"/>
  <c r="N297" i="70"/>
  <c r="F297" i="70"/>
  <c r="N300" i="69"/>
  <c r="N113" i="58"/>
  <c r="F113" i="58"/>
  <c r="L354" i="68"/>
  <c r="L402" i="68" s="1"/>
  <c r="D354" i="68"/>
  <c r="D297" i="67"/>
  <c r="N68" i="54"/>
  <c r="F68" i="54"/>
  <c r="F62" i="54" s="1"/>
  <c r="H297" i="66"/>
  <c r="F49" i="54"/>
  <c r="F43" i="54" s="1"/>
  <c r="L49" i="54"/>
  <c r="L43" i="54" s="1"/>
  <c r="D49" i="54"/>
  <c r="D43" i="54" s="1"/>
  <c r="N286" i="66"/>
  <c r="F286" i="66"/>
  <c r="F293" i="65"/>
  <c r="N330" i="64"/>
  <c r="F9" i="54"/>
  <c r="F3" i="54" s="1"/>
  <c r="L9" i="54"/>
  <c r="L3" i="54" s="1"/>
  <c r="C293" i="70"/>
  <c r="C370" i="69"/>
  <c r="C293" i="69"/>
  <c r="G106" i="60"/>
  <c r="H336" i="72"/>
  <c r="H390" i="72" s="1"/>
  <c r="H391" i="72"/>
  <c r="L162" i="60"/>
  <c r="H385" i="72"/>
  <c r="H330" i="72"/>
  <c r="J340" i="71"/>
  <c r="J394" i="71" s="1"/>
  <c r="J396" i="71"/>
  <c r="P395" i="71"/>
  <c r="P340" i="71"/>
  <c r="P394" i="71" s="1"/>
  <c r="G389" i="71"/>
  <c r="J144" i="60"/>
  <c r="F330" i="71"/>
  <c r="F385" i="71"/>
  <c r="M408" i="70"/>
  <c r="M350" i="70"/>
  <c r="M407" i="70" s="1"/>
  <c r="I128" i="60"/>
  <c r="E346" i="70"/>
  <c r="E404" i="70"/>
  <c r="Q111" i="60"/>
  <c r="I111" i="60"/>
  <c r="E111" i="60"/>
  <c r="K426" i="68"/>
  <c r="K500" i="68"/>
  <c r="M426" i="68"/>
  <c r="Q404" i="67"/>
  <c r="Q346" i="67"/>
  <c r="I66" i="60"/>
  <c r="N62" i="57"/>
  <c r="I49" i="57"/>
  <c r="I43" i="57" s="1"/>
  <c r="I412" i="65"/>
  <c r="I354" i="65"/>
  <c r="I411" i="65" s="1"/>
  <c r="H396" i="64"/>
  <c r="D396" i="64"/>
  <c r="J453" i="64"/>
  <c r="J389" i="64"/>
  <c r="J452" i="64" s="1"/>
  <c r="M7" i="60"/>
  <c r="I384" i="64"/>
  <c r="I448" i="64"/>
  <c r="L381" i="64"/>
  <c r="C164" i="60"/>
  <c r="C128" i="60"/>
  <c r="C415" i="69"/>
  <c r="C357" i="69"/>
  <c r="C414" i="69" s="1"/>
  <c r="C426" i="68"/>
  <c r="C396" i="64"/>
  <c r="M404" i="68"/>
  <c r="E404" i="68"/>
  <c r="G378" i="68"/>
  <c r="G403" i="68"/>
  <c r="O326" i="66"/>
  <c r="Q325" i="66"/>
  <c r="Q305" i="66"/>
  <c r="P326" i="65"/>
  <c r="H326" i="65"/>
  <c r="N305" i="65"/>
  <c r="N325" i="65"/>
  <c r="J325" i="65"/>
  <c r="J305" i="65"/>
  <c r="I377" i="64"/>
  <c r="I440" i="64"/>
  <c r="L373" i="64"/>
  <c r="D373" i="64"/>
  <c r="G377" i="70"/>
  <c r="G300" i="70"/>
  <c r="Q370" i="69"/>
  <c r="Q293" i="69"/>
  <c r="I113" i="58"/>
  <c r="I111" i="54"/>
  <c r="I105" i="54" s="1"/>
  <c r="O368" i="69"/>
  <c r="K368" i="69"/>
  <c r="G368" i="69"/>
  <c r="E289" i="67"/>
  <c r="G286" i="67"/>
  <c r="D144" i="50"/>
  <c r="P332" i="72"/>
  <c r="P387" i="72"/>
  <c r="H164" i="60"/>
  <c r="D387" i="72"/>
  <c r="D332" i="72"/>
  <c r="J146" i="60"/>
  <c r="F332" i="71"/>
  <c r="F387" i="71"/>
  <c r="O124" i="57"/>
  <c r="G401" i="70"/>
  <c r="G343" i="70"/>
  <c r="N441" i="68"/>
  <c r="N513" i="68" s="1"/>
  <c r="N514" i="68"/>
  <c r="N343" i="66"/>
  <c r="Q357" i="65"/>
  <c r="H320" i="72"/>
  <c r="H374" i="72"/>
  <c r="N300" i="72"/>
  <c r="N373" i="72"/>
  <c r="N319" i="72"/>
  <c r="P317" i="72"/>
  <c r="P371" i="72"/>
  <c r="D371" i="72"/>
  <c r="D317" i="72"/>
  <c r="O330" i="70"/>
  <c r="Q308" i="70"/>
  <c r="Q327" i="70" s="1"/>
  <c r="Q328" i="70"/>
  <c r="G326" i="70"/>
  <c r="E340" i="69"/>
  <c r="K396" i="69"/>
  <c r="K319" i="69"/>
  <c r="K339" i="69"/>
  <c r="Q336" i="69"/>
  <c r="Q316" i="69"/>
  <c r="Q310" i="69" s="1"/>
  <c r="I316" i="69"/>
  <c r="I336" i="69"/>
  <c r="I419" i="68"/>
  <c r="Q412" i="68"/>
  <c r="I412" i="68"/>
  <c r="O411" i="68"/>
  <c r="G411" i="68"/>
  <c r="I410" i="68"/>
  <c r="I385" i="68"/>
  <c r="O340" i="67"/>
  <c r="Q339" i="67"/>
  <c r="Q319" i="67"/>
  <c r="M339" i="67"/>
  <c r="M319" i="67"/>
  <c r="I319" i="67"/>
  <c r="I339" i="67"/>
  <c r="E339" i="67"/>
  <c r="E319" i="67"/>
  <c r="F336" i="67"/>
  <c r="F316" i="67"/>
  <c r="F310" i="67" s="1"/>
  <c r="M334" i="67"/>
  <c r="E334" i="67"/>
  <c r="K333" i="67"/>
  <c r="M332" i="67"/>
  <c r="M312" i="67"/>
  <c r="P337" i="66"/>
  <c r="D337" i="66"/>
  <c r="F336" i="66"/>
  <c r="F316" i="66"/>
  <c r="M336" i="65"/>
  <c r="M316" i="65"/>
  <c r="M310" i="65" s="1"/>
  <c r="L333" i="65"/>
  <c r="P347" i="64"/>
  <c r="P432" i="64"/>
  <c r="P369" i="64"/>
  <c r="H347" i="64"/>
  <c r="H369" i="64"/>
  <c r="M364" i="64"/>
  <c r="M342" i="64"/>
  <c r="M363" i="64" s="1"/>
  <c r="O339" i="64"/>
  <c r="O361" i="64"/>
  <c r="K278" i="72"/>
  <c r="I276" i="72"/>
  <c r="Q362" i="71"/>
  <c r="Q289" i="71"/>
  <c r="Q325" i="71" s="1"/>
  <c r="M286" i="71"/>
  <c r="G289" i="70"/>
  <c r="I286" i="70"/>
  <c r="O286" i="70"/>
  <c r="M289" i="69"/>
  <c r="I286" i="66"/>
  <c r="O30" i="54"/>
  <c r="O24" i="54" s="1"/>
  <c r="Q293" i="65"/>
  <c r="Q331" i="65" s="1"/>
  <c r="Q289" i="65"/>
  <c r="Q327" i="65" s="1"/>
  <c r="G286" i="65"/>
  <c r="L164" i="50"/>
  <c r="C106" i="60"/>
  <c r="G389" i="72"/>
  <c r="L415" i="70"/>
  <c r="L357" i="70"/>
  <c r="L414" i="70" s="1"/>
  <c r="H357" i="70"/>
  <c r="J136" i="60"/>
  <c r="J130" i="57"/>
  <c r="J124" i="57" s="1"/>
  <c r="P406" i="70"/>
  <c r="F109" i="60"/>
  <c r="K106" i="60"/>
  <c r="L510" i="68"/>
  <c r="L437" i="68"/>
  <c r="L509" i="68" s="1"/>
  <c r="N87" i="57"/>
  <c r="N431" i="68" s="1"/>
  <c r="L433" i="68"/>
  <c r="J68" i="57"/>
  <c r="J62" i="57" s="1"/>
  <c r="Q354" i="66"/>
  <c r="Q411" i="66" s="1"/>
  <c r="Q412" i="66"/>
  <c r="E412" i="66"/>
  <c r="E354" i="66"/>
  <c r="E411" i="66" s="1"/>
  <c r="Q28" i="60"/>
  <c r="M28" i="60"/>
  <c r="E28" i="60"/>
  <c r="Q9" i="57"/>
  <c r="Q3" i="57" s="1"/>
  <c r="Q16" i="60"/>
  <c r="I393" i="64"/>
  <c r="I457" i="64"/>
  <c r="I315" i="72"/>
  <c r="I296" i="72"/>
  <c r="I314" i="72" s="1"/>
  <c r="O294" i="72"/>
  <c r="O313" i="72"/>
  <c r="K161" i="55"/>
  <c r="J327" i="71"/>
  <c r="L380" i="71"/>
  <c r="L326" i="71"/>
  <c r="L307" i="71"/>
  <c r="H307" i="71"/>
  <c r="H380" i="71"/>
  <c r="H326" i="71"/>
  <c r="O340" i="70"/>
  <c r="P406" i="68"/>
  <c r="P381" i="68"/>
  <c r="P405" i="68" s="1"/>
  <c r="D381" i="68"/>
  <c r="D405" i="68" s="1"/>
  <c r="D406" i="68"/>
  <c r="N330" i="67"/>
  <c r="N310" i="67"/>
  <c r="Q308" i="67"/>
  <c r="Q328" i="67"/>
  <c r="E308" i="67"/>
  <c r="E327" i="67" s="1"/>
  <c r="E328" i="67"/>
  <c r="M326" i="67"/>
  <c r="E326" i="67"/>
  <c r="K334" i="66"/>
  <c r="K312" i="66"/>
  <c r="K332" i="66"/>
  <c r="G328" i="65"/>
  <c r="G308" i="65"/>
  <c r="G327" i="65" s="1"/>
  <c r="N366" i="64"/>
  <c r="J366" i="64"/>
  <c r="Q355" i="72"/>
  <c r="Q282" i="72"/>
  <c r="O353" i="72"/>
  <c r="K353" i="72"/>
  <c r="G353" i="72"/>
  <c r="M297" i="70"/>
  <c r="G297" i="69"/>
  <c r="K354" i="68"/>
  <c r="K300" i="67"/>
  <c r="O297" i="67"/>
  <c r="G293" i="67"/>
  <c r="I291" i="67"/>
  <c r="N321" i="64"/>
  <c r="N363" i="64" s="1"/>
  <c r="I204" i="71"/>
  <c r="K130" i="60"/>
  <c r="M315" i="71"/>
  <c r="M296" i="71"/>
  <c r="M314" i="71" s="1"/>
  <c r="M294" i="71"/>
  <c r="M313" i="71"/>
  <c r="I143" i="55"/>
  <c r="O337" i="70"/>
  <c r="G337" i="70"/>
  <c r="E336" i="70"/>
  <c r="Q340" i="65"/>
  <c r="I340" i="65"/>
  <c r="K106" i="50"/>
  <c r="Q85" i="50"/>
  <c r="J28" i="50"/>
  <c r="M161" i="72"/>
  <c r="E161" i="72"/>
  <c r="L162" i="50"/>
  <c r="D162" i="50"/>
  <c r="L150" i="71"/>
  <c r="L205" i="71"/>
  <c r="D150" i="71"/>
  <c r="D205" i="71"/>
  <c r="M148" i="71"/>
  <c r="M203" i="71"/>
  <c r="M165" i="70"/>
  <c r="E165" i="70"/>
  <c r="J220" i="70"/>
  <c r="J162" i="70"/>
  <c r="J219" i="70" s="1"/>
  <c r="J128" i="50"/>
  <c r="O125" i="50"/>
  <c r="N125" i="50"/>
  <c r="J151" i="70"/>
  <c r="J209" i="70"/>
  <c r="M162" i="69"/>
  <c r="M219" i="69" s="1"/>
  <c r="M220" i="69"/>
  <c r="P216" i="69"/>
  <c r="P158" i="69"/>
  <c r="P215" i="69" s="1"/>
  <c r="H158" i="69"/>
  <c r="H215" i="69" s="1"/>
  <c r="H216" i="69"/>
  <c r="Q109" i="50"/>
  <c r="I109" i="50"/>
  <c r="K209" i="69"/>
  <c r="K151" i="69"/>
  <c r="J199" i="68"/>
  <c r="J271" i="68" s="1"/>
  <c r="J272" i="68"/>
  <c r="P195" i="68"/>
  <c r="F85" i="50"/>
  <c r="M162" i="67"/>
  <c r="M219" i="67" s="1"/>
  <c r="M220" i="67"/>
  <c r="E220" i="67"/>
  <c r="E162" i="67"/>
  <c r="E219" i="67" s="1"/>
  <c r="J154" i="67"/>
  <c r="J212" i="67"/>
  <c r="L47" i="50"/>
  <c r="D47" i="50"/>
  <c r="J151" i="66"/>
  <c r="D165" i="65"/>
  <c r="M220" i="65"/>
  <c r="M162" i="65"/>
  <c r="M219" i="65" s="1"/>
  <c r="E220" i="65"/>
  <c r="E162" i="65"/>
  <c r="E219" i="65" s="1"/>
  <c r="M158" i="65"/>
  <c r="E158" i="65"/>
  <c r="P212" i="65"/>
  <c r="P154" i="65"/>
  <c r="D28" i="50"/>
  <c r="P184" i="64"/>
  <c r="J177" i="64"/>
  <c r="J235" i="64"/>
  <c r="B68" i="47"/>
  <c r="L131" i="72"/>
  <c r="L112" i="72"/>
  <c r="F125" i="71"/>
  <c r="F144" i="71"/>
  <c r="Q118" i="71"/>
  <c r="Q137" i="71"/>
  <c r="I137" i="71"/>
  <c r="I118" i="71"/>
  <c r="M127" i="70"/>
  <c r="M147" i="70"/>
  <c r="E127" i="70"/>
  <c r="E147" i="70"/>
  <c r="C139" i="70"/>
  <c r="J134" i="70"/>
  <c r="I113" i="70"/>
  <c r="I133" i="70"/>
  <c r="E143" i="69"/>
  <c r="O116" i="69"/>
  <c r="O136" i="69"/>
  <c r="G116" i="69"/>
  <c r="G136" i="69"/>
  <c r="K143" i="68"/>
  <c r="J139" i="68"/>
  <c r="Q124" i="67"/>
  <c r="L127" i="66"/>
  <c r="D127" i="66"/>
  <c r="O49" i="45"/>
  <c r="O43" i="45" s="1"/>
  <c r="K116" i="66"/>
  <c r="E30" i="45"/>
  <c r="C113" i="65"/>
  <c r="G135" i="64"/>
  <c r="N127" i="64"/>
  <c r="F127" i="64"/>
  <c r="B118" i="71"/>
  <c r="B127" i="69"/>
  <c r="B147" i="69"/>
  <c r="B134" i="69"/>
  <c r="J166" i="44"/>
  <c r="Q98" i="72"/>
  <c r="Q96" i="71"/>
  <c r="I97" i="70"/>
  <c r="K94" i="70"/>
  <c r="C94" i="70"/>
  <c r="B146" i="50"/>
  <c r="E162" i="50"/>
  <c r="M154" i="71"/>
  <c r="N144" i="50"/>
  <c r="M214" i="69"/>
  <c r="N109" i="50"/>
  <c r="L106" i="50"/>
  <c r="O199" i="68"/>
  <c r="O271" i="68" s="1"/>
  <c r="O272" i="68"/>
  <c r="O85" i="50"/>
  <c r="K184" i="68"/>
  <c r="C66" i="50"/>
  <c r="D220" i="66"/>
  <c r="D162" i="66"/>
  <c r="B220" i="65"/>
  <c r="B162" i="65"/>
  <c r="B219" i="65" s="1"/>
  <c r="F146" i="69"/>
  <c r="L116" i="69"/>
  <c r="L135" i="69" s="1"/>
  <c r="L136" i="69"/>
  <c r="G132" i="69"/>
  <c r="I151" i="68"/>
  <c r="F147" i="68"/>
  <c r="H138" i="67"/>
  <c r="H118" i="67"/>
  <c r="H112" i="67" s="1"/>
  <c r="J113" i="67"/>
  <c r="E127" i="66"/>
  <c r="E124" i="66"/>
  <c r="D116" i="66"/>
  <c r="K139" i="64"/>
  <c r="B120" i="67"/>
  <c r="C100" i="72"/>
  <c r="B94" i="72"/>
  <c r="N97" i="69"/>
  <c r="K30" i="57"/>
  <c r="K24" i="57" s="1"/>
  <c r="Q350" i="65"/>
  <c r="M350" i="65"/>
  <c r="M30" i="57"/>
  <c r="M24" i="57" s="1"/>
  <c r="D343" i="65"/>
  <c r="N330" i="66"/>
  <c r="K282" i="71"/>
  <c r="K356" i="71"/>
  <c r="M355" i="71"/>
  <c r="M282" i="71"/>
  <c r="M276" i="71"/>
  <c r="Q333" i="66"/>
  <c r="I293" i="66"/>
  <c r="O293" i="66"/>
  <c r="G293" i="66"/>
  <c r="O330" i="66"/>
  <c r="O289" i="66"/>
  <c r="N164" i="50"/>
  <c r="Q47" i="50"/>
  <c r="L161" i="72"/>
  <c r="O166" i="47"/>
  <c r="O161" i="47" s="1"/>
  <c r="C154" i="72"/>
  <c r="G164" i="50"/>
  <c r="C205" i="72"/>
  <c r="C150" i="72"/>
  <c r="G148" i="72"/>
  <c r="G203" i="72"/>
  <c r="K213" i="71"/>
  <c r="K158" i="71"/>
  <c r="K212" i="71" s="1"/>
  <c r="C213" i="71"/>
  <c r="C158" i="71"/>
  <c r="C212" i="71" s="1"/>
  <c r="G205" i="71"/>
  <c r="G150" i="71"/>
  <c r="Q216" i="70"/>
  <c r="Q158" i="70"/>
  <c r="Q215" i="70" s="1"/>
  <c r="N214" i="70"/>
  <c r="F214" i="70"/>
  <c r="I128" i="50"/>
  <c r="E154" i="70"/>
  <c r="E212" i="70"/>
  <c r="M209" i="70"/>
  <c r="M151" i="70"/>
  <c r="E209" i="70"/>
  <c r="E151" i="70"/>
  <c r="I165" i="69"/>
  <c r="L162" i="69"/>
  <c r="L219" i="69" s="1"/>
  <c r="L220" i="69"/>
  <c r="D220" i="69"/>
  <c r="D162" i="69"/>
  <c r="D219" i="69" s="1"/>
  <c r="K216" i="69"/>
  <c r="K158" i="69"/>
  <c r="K215" i="69" s="1"/>
  <c r="C158" i="69"/>
  <c r="C215" i="69" s="1"/>
  <c r="C216" i="69"/>
  <c r="O214" i="69"/>
  <c r="G214" i="69"/>
  <c r="P212" i="69"/>
  <c r="P154" i="69"/>
  <c r="D109" i="50"/>
  <c r="N151" i="69"/>
  <c r="N209" i="69"/>
  <c r="F151" i="69"/>
  <c r="F209" i="69"/>
  <c r="M202" i="68"/>
  <c r="M275" i="68"/>
  <c r="E202" i="68"/>
  <c r="E275" i="68"/>
  <c r="G195" i="68"/>
  <c r="Q187" i="68"/>
  <c r="Q260" i="68"/>
  <c r="I260" i="68"/>
  <c r="I187" i="68"/>
  <c r="J165" i="67"/>
  <c r="Q66" i="50"/>
  <c r="I66" i="50"/>
  <c r="K158" i="66"/>
  <c r="C158" i="66"/>
  <c r="O154" i="66"/>
  <c r="O212" i="66"/>
  <c r="G212" i="66"/>
  <c r="G154" i="66"/>
  <c r="C165" i="65"/>
  <c r="P220" i="65"/>
  <c r="P162" i="65"/>
  <c r="P219" i="65" s="1"/>
  <c r="M30" i="47"/>
  <c r="M24" i="47" s="1"/>
  <c r="P158" i="65"/>
  <c r="L30" i="47"/>
  <c r="C30" i="47"/>
  <c r="K28" i="50"/>
  <c r="G212" i="65"/>
  <c r="G154" i="65"/>
  <c r="J151" i="65"/>
  <c r="K184" i="64"/>
  <c r="C184" i="64"/>
  <c r="G9" i="47"/>
  <c r="M177" i="64"/>
  <c r="O9" i="47"/>
  <c r="Q172" i="64"/>
  <c r="Q236" i="64"/>
  <c r="I172" i="64"/>
  <c r="I236" i="64"/>
  <c r="J169" i="64"/>
  <c r="B150" i="72"/>
  <c r="B205" i="72"/>
  <c r="B128" i="50"/>
  <c r="B275" i="68"/>
  <c r="B202" i="68"/>
  <c r="B82" i="50"/>
  <c r="M142" i="72"/>
  <c r="E142" i="72"/>
  <c r="H122" i="72"/>
  <c r="H141" i="72"/>
  <c r="O135" i="72"/>
  <c r="G135" i="72"/>
  <c r="P114" i="72"/>
  <c r="P132" i="72" s="1"/>
  <c r="P133" i="72"/>
  <c r="O112" i="72"/>
  <c r="O131" i="72"/>
  <c r="G112" i="72"/>
  <c r="G131" i="72"/>
  <c r="N145" i="71"/>
  <c r="F145" i="71"/>
  <c r="M144" i="71"/>
  <c r="M125" i="71"/>
  <c r="E144" i="71"/>
  <c r="E125" i="71"/>
  <c r="N139" i="71"/>
  <c r="M138" i="71"/>
  <c r="E138" i="71"/>
  <c r="L118" i="71"/>
  <c r="L137" i="71"/>
  <c r="D118" i="71"/>
  <c r="D137" i="71"/>
  <c r="L135" i="71"/>
  <c r="D135" i="71"/>
  <c r="M148" i="70"/>
  <c r="E148" i="70"/>
  <c r="L127" i="70"/>
  <c r="L147" i="70"/>
  <c r="D127" i="70"/>
  <c r="D147" i="70"/>
  <c r="N116" i="70"/>
  <c r="N136" i="70"/>
  <c r="F116" i="70"/>
  <c r="F136" i="70"/>
  <c r="P146" i="69"/>
  <c r="K111" i="45"/>
  <c r="J142" i="69"/>
  <c r="Q141" i="69"/>
  <c r="Q198" i="69"/>
  <c r="I141" i="69"/>
  <c r="I198" i="69"/>
  <c r="P120" i="69"/>
  <c r="P197" i="69"/>
  <c r="P140" i="69"/>
  <c r="H120" i="69"/>
  <c r="H197" i="69"/>
  <c r="H140" i="69"/>
  <c r="J195" i="69"/>
  <c r="J138" i="69"/>
  <c r="Q105" i="45"/>
  <c r="O151" i="68"/>
  <c r="Q173" i="68"/>
  <c r="J143" i="68"/>
  <c r="K116" i="67"/>
  <c r="C116" i="67"/>
  <c r="C136" i="67"/>
  <c r="K124" i="66"/>
  <c r="N141" i="66"/>
  <c r="M120" i="66"/>
  <c r="E120" i="66"/>
  <c r="P113" i="66"/>
  <c r="P127" i="65"/>
  <c r="J24" i="45"/>
  <c r="J135" i="64"/>
  <c r="D9" i="45"/>
  <c r="B116" i="71"/>
  <c r="B135" i="71"/>
  <c r="B140" i="65"/>
  <c r="B120" i="65"/>
  <c r="N107" i="72"/>
  <c r="F107" i="72"/>
  <c r="O96" i="72"/>
  <c r="J94" i="72"/>
  <c r="B96" i="72"/>
  <c r="P96" i="71"/>
  <c r="P132" i="71" s="1"/>
  <c r="H96" i="71"/>
  <c r="H132" i="71" s="1"/>
  <c r="I94" i="71"/>
  <c r="D97" i="69"/>
  <c r="B125" i="50"/>
  <c r="M162" i="50"/>
  <c r="J144" i="50"/>
  <c r="K128" i="50"/>
  <c r="J154" i="69"/>
  <c r="J212" i="69"/>
  <c r="P106" i="50"/>
  <c r="D209" i="69"/>
  <c r="D151" i="69"/>
  <c r="G191" i="68"/>
  <c r="O184" i="68"/>
  <c r="Q158" i="66"/>
  <c r="Q156" i="66" s="1"/>
  <c r="M211" i="66"/>
  <c r="F158" i="65"/>
  <c r="Q212" i="65"/>
  <c r="Q154" i="65"/>
  <c r="N139" i="72"/>
  <c r="M138" i="72"/>
  <c r="P145" i="71"/>
  <c r="C125" i="71"/>
  <c r="C144" i="71"/>
  <c r="C142" i="71"/>
  <c r="H139" i="71"/>
  <c r="C138" i="71"/>
  <c r="E141" i="70"/>
  <c r="O145" i="69"/>
  <c r="J124" i="69"/>
  <c r="J144" i="69"/>
  <c r="N196" i="69"/>
  <c r="N139" i="69"/>
  <c r="C113" i="69"/>
  <c r="C133" i="69"/>
  <c r="Q151" i="68"/>
  <c r="J147" i="68"/>
  <c r="E120" i="67"/>
  <c r="E118" i="67" s="1"/>
  <c r="K120" i="66"/>
  <c r="H116" i="66"/>
  <c r="Q142" i="64"/>
  <c r="I130" i="64"/>
  <c r="I152" i="64"/>
  <c r="K127" i="64"/>
  <c r="N104" i="72"/>
  <c r="K100" i="72"/>
  <c r="N97" i="70"/>
  <c r="N93" i="70" s="1"/>
  <c r="M395" i="72"/>
  <c r="M340" i="72"/>
  <c r="M394" i="72" s="1"/>
  <c r="N85" i="60"/>
  <c r="J502" i="68"/>
  <c r="J429" i="68"/>
  <c r="C30" i="57"/>
  <c r="C24" i="57" s="1"/>
  <c r="K334" i="69"/>
  <c r="Q333" i="69"/>
  <c r="Q390" i="69"/>
  <c r="E111" i="55"/>
  <c r="E105" i="55" s="1"/>
  <c r="E113" i="59"/>
  <c r="Q318" i="64"/>
  <c r="E318" i="64"/>
  <c r="K109" i="50"/>
  <c r="D161" i="71"/>
  <c r="O148" i="47"/>
  <c r="N205" i="71"/>
  <c r="N150" i="71"/>
  <c r="O144" i="50"/>
  <c r="K148" i="71"/>
  <c r="K203" i="71"/>
  <c r="C144" i="50"/>
  <c r="P162" i="70"/>
  <c r="P219" i="70" s="1"/>
  <c r="P220" i="70"/>
  <c r="H162" i="70"/>
  <c r="H219" i="70" s="1"/>
  <c r="H220" i="70"/>
  <c r="P216" i="70"/>
  <c r="P158" i="70"/>
  <c r="H216" i="70"/>
  <c r="H158" i="70"/>
  <c r="P211" i="70"/>
  <c r="H211" i="70"/>
  <c r="L209" i="70"/>
  <c r="L151" i="70"/>
  <c r="D209" i="70"/>
  <c r="D151" i="70"/>
  <c r="L165" i="69"/>
  <c r="D165" i="69"/>
  <c r="K220" i="69"/>
  <c r="K162" i="69"/>
  <c r="K219" i="69" s="1"/>
  <c r="C220" i="69"/>
  <c r="C162" i="69"/>
  <c r="C219" i="69" s="1"/>
  <c r="N214" i="69"/>
  <c r="L199" i="68"/>
  <c r="L271" i="68" s="1"/>
  <c r="L272" i="68"/>
  <c r="P191" i="68"/>
  <c r="P260" i="68"/>
  <c r="P187" i="68"/>
  <c r="H187" i="68"/>
  <c r="H260" i="68"/>
  <c r="L184" i="68"/>
  <c r="D184" i="68"/>
  <c r="M165" i="67"/>
  <c r="E165" i="67"/>
  <c r="G220" i="67"/>
  <c r="G162" i="67"/>
  <c r="G219" i="67" s="1"/>
  <c r="G158" i="67"/>
  <c r="C68" i="47"/>
  <c r="E68" i="47"/>
  <c r="Q62" i="47"/>
  <c r="E151" i="67"/>
  <c r="I162" i="66"/>
  <c r="G49" i="47"/>
  <c r="N212" i="66"/>
  <c r="N154" i="66"/>
  <c r="J165" i="65"/>
  <c r="K162" i="65"/>
  <c r="K219" i="65" s="1"/>
  <c r="K220" i="65"/>
  <c r="C162" i="65"/>
  <c r="C219" i="65" s="1"/>
  <c r="C220" i="65"/>
  <c r="N211" i="65"/>
  <c r="F211" i="65"/>
  <c r="Q151" i="65"/>
  <c r="I151" i="65"/>
  <c r="N184" i="64"/>
  <c r="M245" i="64"/>
  <c r="M181" i="64"/>
  <c r="M244" i="64" s="1"/>
  <c r="D177" i="64"/>
  <c r="L9" i="47"/>
  <c r="L7" i="50"/>
  <c r="H236" i="64"/>
  <c r="H172" i="64"/>
  <c r="Q169" i="64"/>
  <c r="B161" i="72"/>
  <c r="B158" i="71"/>
  <c r="B212" i="71" s="1"/>
  <c r="B151" i="69"/>
  <c r="B209" i="69"/>
  <c r="B195" i="68"/>
  <c r="B158" i="65"/>
  <c r="B177" i="64"/>
  <c r="Q145" i="72"/>
  <c r="I145" i="72"/>
  <c r="P144" i="72"/>
  <c r="P125" i="72"/>
  <c r="H125" i="72"/>
  <c r="H144" i="72"/>
  <c r="P142" i="72"/>
  <c r="H142" i="72"/>
  <c r="O122" i="72"/>
  <c r="O141" i="72"/>
  <c r="G122" i="72"/>
  <c r="G141" i="72"/>
  <c r="O139" i="72"/>
  <c r="G139" i="72"/>
  <c r="N138" i="72"/>
  <c r="F138" i="72"/>
  <c r="M137" i="72"/>
  <c r="M118" i="72"/>
  <c r="E118" i="72"/>
  <c r="E137" i="72"/>
  <c r="J135" i="72"/>
  <c r="O114" i="72"/>
  <c r="O133" i="72"/>
  <c r="G114" i="72"/>
  <c r="G133" i="72"/>
  <c r="N131" i="72"/>
  <c r="N112" i="72"/>
  <c r="L125" i="71"/>
  <c r="L144" i="71"/>
  <c r="D125" i="71"/>
  <c r="D144" i="71"/>
  <c r="P148" i="45"/>
  <c r="D142" i="71"/>
  <c r="C122" i="71"/>
  <c r="C141" i="71"/>
  <c r="H138" i="71"/>
  <c r="K118" i="71"/>
  <c r="K137" i="71"/>
  <c r="C135" i="71"/>
  <c r="L148" i="70"/>
  <c r="D148" i="70"/>
  <c r="K127" i="70"/>
  <c r="K147" i="70"/>
  <c r="C127" i="70"/>
  <c r="C147" i="70"/>
  <c r="L124" i="70"/>
  <c r="L144" i="70"/>
  <c r="D124" i="70"/>
  <c r="D144" i="70"/>
  <c r="L130" i="45"/>
  <c r="M116" i="70"/>
  <c r="M136" i="70"/>
  <c r="E116" i="70"/>
  <c r="E135" i="70" s="1"/>
  <c r="E136" i="70"/>
  <c r="P148" i="69"/>
  <c r="H148" i="69"/>
  <c r="O127" i="69"/>
  <c r="O147" i="69"/>
  <c r="P198" i="69"/>
  <c r="P141" i="69"/>
  <c r="H198" i="69"/>
  <c r="H141" i="69"/>
  <c r="O197" i="69"/>
  <c r="O120" i="69"/>
  <c r="O140" i="69"/>
  <c r="G197" i="69"/>
  <c r="G120" i="69"/>
  <c r="G140" i="69"/>
  <c r="J111" i="45"/>
  <c r="J113" i="49"/>
  <c r="O111" i="45"/>
  <c r="Q134" i="69"/>
  <c r="I134" i="69"/>
  <c r="J154" i="68"/>
  <c r="J151" i="68"/>
  <c r="C147" i="68"/>
  <c r="P139" i="68"/>
  <c r="H139" i="68"/>
  <c r="E136" i="68"/>
  <c r="M127" i="67"/>
  <c r="E127" i="67"/>
  <c r="N116" i="67"/>
  <c r="F116" i="67"/>
  <c r="L62" i="45"/>
  <c r="J127" i="66"/>
  <c r="J147" i="66"/>
  <c r="L118" i="66"/>
  <c r="Q116" i="66"/>
  <c r="I116" i="66"/>
  <c r="G30" i="45"/>
  <c r="C165" i="64"/>
  <c r="L127" i="64"/>
  <c r="D127" i="64"/>
  <c r="B120" i="70"/>
  <c r="B140" i="70"/>
  <c r="B151" i="68"/>
  <c r="B139" i="68"/>
  <c r="Q107" i="72"/>
  <c r="K104" i="72"/>
  <c r="N96" i="72"/>
  <c r="F96" i="72"/>
  <c r="Q94" i="72"/>
  <c r="I94" i="72"/>
  <c r="I130" i="72" s="1"/>
  <c r="F139" i="71"/>
  <c r="L99" i="70"/>
  <c r="K97" i="70"/>
  <c r="K135" i="70" s="1"/>
  <c r="C97" i="70"/>
  <c r="C135" i="70" s="1"/>
  <c r="P176" i="69"/>
  <c r="P99" i="69"/>
  <c r="H176" i="69"/>
  <c r="H99" i="69"/>
  <c r="P348" i="67"/>
  <c r="D348" i="67"/>
  <c r="O346" i="66"/>
  <c r="O404" i="66"/>
  <c r="N327" i="72"/>
  <c r="J327" i="72"/>
  <c r="M323" i="72"/>
  <c r="M304" i="72"/>
  <c r="M298" i="72" s="1"/>
  <c r="I334" i="70"/>
  <c r="O333" i="70"/>
  <c r="G333" i="70"/>
  <c r="I312" i="70"/>
  <c r="I331" i="70" s="1"/>
  <c r="I332" i="70"/>
  <c r="L423" i="68"/>
  <c r="D423" i="68"/>
  <c r="J494" i="68"/>
  <c r="J422" i="68"/>
  <c r="H415" i="68"/>
  <c r="N30" i="55"/>
  <c r="J330" i="65"/>
  <c r="C336" i="70"/>
  <c r="C316" i="70"/>
  <c r="C330" i="70"/>
  <c r="C340" i="69"/>
  <c r="C328" i="69"/>
  <c r="C308" i="69"/>
  <c r="C327" i="69" s="1"/>
  <c r="C305" i="67"/>
  <c r="C325" i="67"/>
  <c r="C340" i="65"/>
  <c r="C366" i="64"/>
  <c r="E297" i="65"/>
  <c r="Q291" i="65"/>
  <c r="M330" i="64"/>
  <c r="E330" i="64"/>
  <c r="E323" i="64" s="1"/>
  <c r="Q148" i="72"/>
  <c r="Q203" i="72"/>
  <c r="C220" i="70"/>
  <c r="C162" i="70"/>
  <c r="C219" i="70" s="1"/>
  <c r="G216" i="70"/>
  <c r="G158" i="70"/>
  <c r="O154" i="70"/>
  <c r="O212" i="70"/>
  <c r="G151" i="70"/>
  <c r="G209" i="70"/>
  <c r="C165" i="69"/>
  <c r="M158" i="69"/>
  <c r="M216" i="69"/>
  <c r="Q111" i="47"/>
  <c r="Q111" i="50" s="1"/>
  <c r="F154" i="69"/>
  <c r="F212" i="69"/>
  <c r="G202" i="68"/>
  <c r="G275" i="68"/>
  <c r="K191" i="68"/>
  <c r="P165" i="67"/>
  <c r="N220" i="67"/>
  <c r="N162" i="67"/>
  <c r="N219" i="67" s="1"/>
  <c r="I158" i="66"/>
  <c r="P43" i="47"/>
  <c r="J158" i="65"/>
  <c r="E28" i="50"/>
  <c r="Q184" i="64"/>
  <c r="K7" i="50"/>
  <c r="D169" i="64"/>
  <c r="B208" i="70"/>
  <c r="D145" i="72"/>
  <c r="J139" i="72"/>
  <c r="E138" i="72"/>
  <c r="E135" i="72"/>
  <c r="H145" i="71"/>
  <c r="G142" i="71"/>
  <c r="P139" i="71"/>
  <c r="D139" i="71"/>
  <c r="G138" i="71"/>
  <c r="F137" i="71"/>
  <c r="F118" i="71"/>
  <c r="E143" i="45"/>
  <c r="P120" i="70"/>
  <c r="P140" i="70"/>
  <c r="P136" i="70"/>
  <c r="P116" i="70"/>
  <c r="P135" i="70" s="1"/>
  <c r="F113" i="67"/>
  <c r="O118" i="66"/>
  <c r="E120" i="65"/>
  <c r="D113" i="65"/>
  <c r="G139" i="64"/>
  <c r="M130" i="64"/>
  <c r="G127" i="64"/>
  <c r="B116" i="65"/>
  <c r="O100" i="72"/>
  <c r="G98" i="71"/>
  <c r="Q108" i="70"/>
  <c r="L99" i="69"/>
  <c r="L177" i="69"/>
  <c r="N142" i="64"/>
  <c r="B114" i="71"/>
  <c r="B132" i="71" s="1"/>
  <c r="B133" i="71"/>
  <c r="G104" i="72"/>
  <c r="E104" i="71"/>
  <c r="L94" i="71"/>
  <c r="O97" i="69"/>
  <c r="O135" i="69" s="1"/>
  <c r="P380" i="72"/>
  <c r="P307" i="72"/>
  <c r="P326" i="72"/>
  <c r="F422" i="68"/>
  <c r="F494" i="68"/>
  <c r="C326" i="71"/>
  <c r="C380" i="71"/>
  <c r="C307" i="71"/>
  <c r="C404" i="68"/>
  <c r="C377" i="64"/>
  <c r="Q150" i="72"/>
  <c r="Q205" i="72"/>
  <c r="O128" i="50"/>
  <c r="F109" i="50"/>
  <c r="I130" i="45"/>
  <c r="G100" i="72"/>
  <c r="E134" i="69"/>
  <c r="B110" i="64"/>
  <c r="B116" i="64"/>
  <c r="L107" i="64"/>
  <c r="I108" i="64"/>
  <c r="J7" i="44"/>
  <c r="J110" i="64"/>
  <c r="J152" i="64" s="1"/>
  <c r="G112" i="64"/>
  <c r="O112" i="64"/>
  <c r="L113" i="64"/>
  <c r="I115" i="64"/>
  <c r="F116" i="64"/>
  <c r="G117" i="64"/>
  <c r="D119" i="64"/>
  <c r="P119" i="64"/>
  <c r="M120" i="64"/>
  <c r="N122" i="64"/>
  <c r="N164" i="64" s="1"/>
  <c r="K123" i="64"/>
  <c r="K165" i="64" s="1"/>
  <c r="L124" i="64"/>
  <c r="I95" i="65"/>
  <c r="F96" i="65"/>
  <c r="G28" i="44"/>
  <c r="G98" i="65"/>
  <c r="H100" i="65"/>
  <c r="I102" i="65"/>
  <c r="I140" i="65" s="1"/>
  <c r="G104" i="65"/>
  <c r="D106" i="65"/>
  <c r="P106" i="65"/>
  <c r="Q107" i="65"/>
  <c r="J109" i="65"/>
  <c r="G110" i="65"/>
  <c r="B103" i="65"/>
  <c r="I95" i="66"/>
  <c r="I133" i="66" s="1"/>
  <c r="J96" i="66"/>
  <c r="K47" i="44"/>
  <c r="K98" i="66"/>
  <c r="K136" i="66" s="1"/>
  <c r="L100" i="66"/>
  <c r="M102" i="66"/>
  <c r="J103" i="66"/>
  <c r="J141" i="66" s="1"/>
  <c r="K104" i="66"/>
  <c r="K142" i="66" s="1"/>
  <c r="H106" i="66"/>
  <c r="I107" i="66"/>
  <c r="I145" i="66" s="1"/>
  <c r="F109" i="66"/>
  <c r="C110" i="66"/>
  <c r="K110" i="66"/>
  <c r="B109" i="67"/>
  <c r="J95" i="67"/>
  <c r="G96" i="67"/>
  <c r="G134" i="67" s="1"/>
  <c r="D66" i="44"/>
  <c r="D98" i="67"/>
  <c r="P66" i="44"/>
  <c r="P98" i="67"/>
  <c r="Q100" i="67"/>
  <c r="Q138" i="67" s="1"/>
  <c r="N102" i="67"/>
  <c r="K103" i="67"/>
  <c r="H104" i="67"/>
  <c r="E106" i="67"/>
  <c r="F107" i="67"/>
  <c r="C109" i="67"/>
  <c r="K109" i="67"/>
  <c r="P110" i="67"/>
  <c r="N113" i="68"/>
  <c r="O114" i="68"/>
  <c r="P85" i="44"/>
  <c r="P116" i="68"/>
  <c r="M118" i="68"/>
  <c r="N120" i="68"/>
  <c r="N168" i="68" s="1"/>
  <c r="K121" i="68"/>
  <c r="L122" i="68"/>
  <c r="I124" i="68"/>
  <c r="F125" i="68"/>
  <c r="C126" i="68"/>
  <c r="D128" i="68"/>
  <c r="P128" i="68"/>
  <c r="Q129" i="68"/>
  <c r="Q177" i="68" s="1"/>
  <c r="K132" i="68"/>
  <c r="L133" i="68"/>
  <c r="J148" i="44"/>
  <c r="E148" i="44"/>
  <c r="L161" i="44"/>
  <c r="H24" i="45"/>
  <c r="K24" i="45"/>
  <c r="F148" i="47"/>
  <c r="F154" i="50"/>
  <c r="J3" i="47"/>
  <c r="B117" i="64"/>
  <c r="B123" i="64"/>
  <c r="B165" i="64" s="1"/>
  <c r="M107" i="64"/>
  <c r="N108" i="64"/>
  <c r="G7" i="44"/>
  <c r="G110" i="64"/>
  <c r="H112" i="64"/>
  <c r="H154" i="64" s="1"/>
  <c r="E113" i="64"/>
  <c r="Q113" i="64"/>
  <c r="Q155" i="64" s="1"/>
  <c r="N115" i="64"/>
  <c r="N157" i="64" s="1"/>
  <c r="K116" i="64"/>
  <c r="H117" i="64"/>
  <c r="E119" i="64"/>
  <c r="Q119" i="64"/>
  <c r="N120" i="64"/>
  <c r="O122" i="64"/>
  <c r="L123" i="64"/>
  <c r="F95" i="65"/>
  <c r="F133" i="65" s="1"/>
  <c r="C96" i="65"/>
  <c r="K96" i="65"/>
  <c r="H28" i="44"/>
  <c r="H98" i="65"/>
  <c r="H136" i="65" s="1"/>
  <c r="E100" i="65"/>
  <c r="Q100" i="65"/>
  <c r="N102" i="65"/>
  <c r="N140" i="65" s="1"/>
  <c r="K103" i="65"/>
  <c r="H104" i="65"/>
  <c r="E106" i="65"/>
  <c r="E144" i="65" s="1"/>
  <c r="M106" i="65"/>
  <c r="M144" i="65" s="1"/>
  <c r="J107" i="65"/>
  <c r="G109" i="65"/>
  <c r="O109" i="65"/>
  <c r="L110" i="65"/>
  <c r="B104" i="65"/>
  <c r="B110" i="65"/>
  <c r="N95" i="66"/>
  <c r="K96" i="66"/>
  <c r="L47" i="44"/>
  <c r="L98" i="66"/>
  <c r="L136" i="66" s="1"/>
  <c r="I100" i="66"/>
  <c r="F102" i="66"/>
  <c r="C103" i="66"/>
  <c r="O103" i="66"/>
  <c r="L104" i="66"/>
  <c r="E106" i="66"/>
  <c r="E144" i="66" s="1"/>
  <c r="Q106" i="66"/>
  <c r="Q144" i="66" s="1"/>
  <c r="N107" i="66"/>
  <c r="N145" i="66" s="1"/>
  <c r="K109" i="66"/>
  <c r="H110" i="66"/>
  <c r="H148" i="66" s="1"/>
  <c r="B104" i="67"/>
  <c r="B142" i="67" s="1"/>
  <c r="B106" i="66"/>
  <c r="B144" i="66" s="1"/>
  <c r="G95" i="67"/>
  <c r="G133" i="67" s="1"/>
  <c r="D96" i="67"/>
  <c r="D134" i="67" s="1"/>
  <c r="P96" i="67"/>
  <c r="P134" i="67" s="1"/>
  <c r="Q66" i="44"/>
  <c r="Q98" i="67"/>
  <c r="N100" i="67"/>
  <c r="G102" i="67"/>
  <c r="G140" i="67" s="1"/>
  <c r="D103" i="67"/>
  <c r="P103" i="67"/>
  <c r="M104" i="67"/>
  <c r="F106" i="67"/>
  <c r="N106" i="67"/>
  <c r="K107" i="67"/>
  <c r="K145" i="67" s="1"/>
  <c r="H109" i="67"/>
  <c r="P109" i="67"/>
  <c r="M110" i="67"/>
  <c r="B118" i="68"/>
  <c r="B129" i="68"/>
  <c r="G113" i="68"/>
  <c r="O113" i="68"/>
  <c r="P114" i="68"/>
  <c r="Q85" i="44"/>
  <c r="Q116" i="68"/>
  <c r="J118" i="68"/>
  <c r="G120" i="68"/>
  <c r="H121" i="68"/>
  <c r="E122" i="68"/>
  <c r="E170" i="68" s="1"/>
  <c r="Q122" i="68"/>
  <c r="J124" i="68"/>
  <c r="G125" i="68"/>
  <c r="D126" i="68"/>
  <c r="D174" i="68" s="1"/>
  <c r="P126" i="68"/>
  <c r="I128" i="68"/>
  <c r="J129" i="68"/>
  <c r="G131" i="68"/>
  <c r="H132" i="68"/>
  <c r="I133" i="68"/>
  <c r="I111" i="44"/>
  <c r="I105" i="44" s="1"/>
  <c r="I113" i="48"/>
  <c r="D166" i="44"/>
  <c r="L161" i="45"/>
  <c r="F141" i="68"/>
  <c r="J68" i="45"/>
  <c r="G124" i="45"/>
  <c r="F43" i="45"/>
  <c r="B105" i="47"/>
  <c r="B111" i="50"/>
  <c r="M143" i="47"/>
  <c r="I24" i="47"/>
  <c r="C105" i="55"/>
  <c r="J81" i="55"/>
  <c r="J383" i="68"/>
  <c r="Q164" i="60"/>
  <c r="P395" i="72"/>
  <c r="P340" i="72"/>
  <c r="P394" i="72" s="1"/>
  <c r="G164" i="60"/>
  <c r="M146" i="60"/>
  <c r="Q385" i="71"/>
  <c r="Q330" i="71"/>
  <c r="K415" i="70"/>
  <c r="K357" i="70"/>
  <c r="K414" i="70" s="1"/>
  <c r="I354" i="70"/>
  <c r="I411" i="70" s="1"/>
  <c r="I412" i="70"/>
  <c r="D128" i="60"/>
  <c r="L406" i="69"/>
  <c r="N401" i="69"/>
  <c r="N343" i="69"/>
  <c r="O433" i="68"/>
  <c r="L66" i="60"/>
  <c r="M415" i="66"/>
  <c r="M357" i="66"/>
  <c r="M414" i="66" s="1"/>
  <c r="H49" i="57"/>
  <c r="H43" i="57" s="1"/>
  <c r="F47" i="60"/>
  <c r="L357" i="65"/>
  <c r="D357" i="65"/>
  <c r="P354" i="65"/>
  <c r="P411" i="65" s="1"/>
  <c r="P412" i="65"/>
  <c r="H404" i="65"/>
  <c r="H346" i="65"/>
  <c r="G396" i="64"/>
  <c r="Q453" i="64"/>
  <c r="Q389" i="64"/>
  <c r="N304" i="72"/>
  <c r="N324" i="72"/>
  <c r="F324" i="72"/>
  <c r="L304" i="72"/>
  <c r="L323" i="72"/>
  <c r="D304" i="72"/>
  <c r="D323" i="72"/>
  <c r="P296" i="72"/>
  <c r="P314" i="72" s="1"/>
  <c r="P315" i="72"/>
  <c r="H296" i="72"/>
  <c r="H314" i="72" s="1"/>
  <c r="H315" i="72"/>
  <c r="N294" i="72"/>
  <c r="N313" i="72"/>
  <c r="O380" i="71"/>
  <c r="O326" i="71"/>
  <c r="O307" i="71"/>
  <c r="G380" i="71"/>
  <c r="G326" i="71"/>
  <c r="G307" i="71"/>
  <c r="Q323" i="71"/>
  <c r="Q304" i="71"/>
  <c r="I323" i="71"/>
  <c r="I304" i="71"/>
  <c r="O374" i="71"/>
  <c r="O320" i="71"/>
  <c r="G374" i="71"/>
  <c r="G320" i="71"/>
  <c r="M319" i="71"/>
  <c r="M300" i="71"/>
  <c r="M298" i="71" s="1"/>
  <c r="M373" i="71"/>
  <c r="E300" i="71"/>
  <c r="E319" i="71"/>
  <c r="E373" i="71"/>
  <c r="M371" i="71"/>
  <c r="M317" i="71"/>
  <c r="E371" i="71"/>
  <c r="E317" i="71"/>
  <c r="L296" i="71"/>
  <c r="L315" i="71"/>
  <c r="D296" i="71"/>
  <c r="D315" i="71"/>
  <c r="L294" i="71"/>
  <c r="L313" i="71"/>
  <c r="D294" i="71"/>
  <c r="D313" i="71"/>
  <c r="F340" i="70"/>
  <c r="D339" i="70"/>
  <c r="D396" i="70"/>
  <c r="D319" i="70"/>
  <c r="P335" i="70"/>
  <c r="D327" i="70"/>
  <c r="P325" i="70"/>
  <c r="P305" i="70"/>
  <c r="H305" i="70"/>
  <c r="H325" i="70"/>
  <c r="P390" i="69"/>
  <c r="P333" i="69"/>
  <c r="H333" i="69"/>
  <c r="H390" i="69"/>
  <c r="N312" i="69"/>
  <c r="N389" i="69"/>
  <c r="N332" i="69"/>
  <c r="F308" i="69"/>
  <c r="F327" i="69" s="1"/>
  <c r="F328" i="69"/>
  <c r="J326" i="69"/>
  <c r="P305" i="69"/>
  <c r="O420" i="68"/>
  <c r="H419" i="68"/>
  <c r="N418" i="68"/>
  <c r="F418" i="68"/>
  <c r="F393" i="68"/>
  <c r="F402" i="68"/>
  <c r="I335" i="67"/>
  <c r="E335" i="67"/>
  <c r="L331" i="67"/>
  <c r="P335" i="65"/>
  <c r="M24" i="55"/>
  <c r="K431" i="64"/>
  <c r="K368" i="64"/>
  <c r="N339" i="64"/>
  <c r="N361" i="64"/>
  <c r="C319" i="65"/>
  <c r="C339" i="65"/>
  <c r="J353" i="72"/>
  <c r="N278" i="72"/>
  <c r="F278" i="72"/>
  <c r="L282" i="71"/>
  <c r="L354" i="71" s="1"/>
  <c r="L355" i="71"/>
  <c r="D282" i="71"/>
  <c r="D354" i="71" s="1"/>
  <c r="D355" i="71"/>
  <c r="L353" i="71"/>
  <c r="D353" i="71"/>
  <c r="D280" i="71"/>
  <c r="L278" i="71"/>
  <c r="D278" i="71"/>
  <c r="L276" i="71"/>
  <c r="D276" i="71"/>
  <c r="J289" i="70"/>
  <c r="J324" i="70"/>
  <c r="P300" i="69"/>
  <c r="P377" i="69"/>
  <c r="H377" i="69"/>
  <c r="H300" i="69"/>
  <c r="D337" i="69"/>
  <c r="J297" i="69"/>
  <c r="P372" i="68"/>
  <c r="H372" i="68"/>
  <c r="L87" i="54"/>
  <c r="D87" i="54"/>
  <c r="D359" i="68" s="1"/>
  <c r="J293" i="67"/>
  <c r="P289" i="67"/>
  <c r="H289" i="67"/>
  <c r="H327" i="67" s="1"/>
  <c r="N62" i="54"/>
  <c r="L297" i="65"/>
  <c r="F30" i="54"/>
  <c r="F24" i="54" s="1"/>
  <c r="L30" i="54"/>
  <c r="L24" i="54" s="1"/>
  <c r="D30" i="54"/>
  <c r="D24" i="54" s="1"/>
  <c r="N286" i="65"/>
  <c r="F286" i="65"/>
  <c r="D330" i="64"/>
  <c r="D323" i="64" s="1"/>
  <c r="C282" i="71"/>
  <c r="C356" i="71"/>
  <c r="C289" i="65"/>
  <c r="M164" i="60"/>
  <c r="G85" i="60"/>
  <c r="P47" i="60"/>
  <c r="C111" i="60"/>
  <c r="O395" i="72"/>
  <c r="O340" i="72"/>
  <c r="O394" i="72" s="1"/>
  <c r="G395" i="72"/>
  <c r="G340" i="72"/>
  <c r="G394" i="72" s="1"/>
  <c r="L166" i="57"/>
  <c r="L161" i="57" s="1"/>
  <c r="L168" i="60"/>
  <c r="J391" i="72"/>
  <c r="J336" i="72"/>
  <c r="J390" i="72" s="1"/>
  <c r="Q389" i="72"/>
  <c r="N332" i="72"/>
  <c r="N387" i="72"/>
  <c r="F332" i="72"/>
  <c r="F387" i="72"/>
  <c r="J385" i="72"/>
  <c r="J330" i="72"/>
  <c r="Q343" i="71"/>
  <c r="Q397" i="71" s="1"/>
  <c r="Q398" i="71"/>
  <c r="Q336" i="71"/>
  <c r="Q390" i="71" s="1"/>
  <c r="Q391" i="71"/>
  <c r="I336" i="71"/>
  <c r="I390" i="71" s="1"/>
  <c r="I391" i="71"/>
  <c r="Q389" i="71"/>
  <c r="I389" i="71"/>
  <c r="P387" i="71"/>
  <c r="P332" i="71"/>
  <c r="H146" i="60"/>
  <c r="P144" i="60"/>
  <c r="D330" i="71"/>
  <c r="D385" i="71"/>
  <c r="K408" i="70"/>
  <c r="K350" i="70"/>
  <c r="K407" i="70" s="1"/>
  <c r="J406" i="70"/>
  <c r="O128" i="60"/>
  <c r="G128" i="60"/>
  <c r="Q125" i="60"/>
  <c r="I125" i="60"/>
  <c r="K415" i="69"/>
  <c r="K357" i="69"/>
  <c r="K414" i="69" s="1"/>
  <c r="Q412" i="69"/>
  <c r="Q354" i="69"/>
  <c r="Q411" i="69" s="1"/>
  <c r="I412" i="69"/>
  <c r="I354" i="69"/>
  <c r="I411" i="69" s="1"/>
  <c r="O406" i="69"/>
  <c r="G406" i="69"/>
  <c r="L404" i="69"/>
  <c r="L346" i="69"/>
  <c r="D346" i="69"/>
  <c r="D404" i="69"/>
  <c r="Q401" i="69"/>
  <c r="Q343" i="69"/>
  <c r="E106" i="60"/>
  <c r="K444" i="68"/>
  <c r="K516" i="68" s="1"/>
  <c r="K517" i="68"/>
  <c r="H514" i="68"/>
  <c r="H441" i="68"/>
  <c r="H513" i="68" s="1"/>
  <c r="N437" i="68"/>
  <c r="F437" i="68"/>
  <c r="F509" i="68" s="1"/>
  <c r="F510" i="68"/>
  <c r="N433" i="68"/>
  <c r="P85" i="60"/>
  <c r="L502" i="68"/>
  <c r="L429" i="68"/>
  <c r="H357" i="67"/>
  <c r="H350" i="67"/>
  <c r="K66" i="60"/>
  <c r="P343" i="67"/>
  <c r="H343" i="67"/>
  <c r="D357" i="66"/>
  <c r="K412" i="66"/>
  <c r="K354" i="66"/>
  <c r="O49" i="57"/>
  <c r="O43" i="57" s="1"/>
  <c r="G49" i="57"/>
  <c r="G43" i="57" s="1"/>
  <c r="K403" i="65"/>
  <c r="N343" i="65"/>
  <c r="F343" i="65"/>
  <c r="C343" i="70"/>
  <c r="C357" i="67"/>
  <c r="C343" i="66"/>
  <c r="M324" i="72"/>
  <c r="E324" i="72"/>
  <c r="K304" i="72"/>
  <c r="K323" i="72"/>
  <c r="I312" i="72"/>
  <c r="F380" i="71"/>
  <c r="F307" i="71"/>
  <c r="F326" i="71"/>
  <c r="L304" i="71"/>
  <c r="L323" i="71"/>
  <c r="D323" i="71"/>
  <c r="J320" i="71"/>
  <c r="J374" i="71"/>
  <c r="P373" i="71"/>
  <c r="P319" i="71"/>
  <c r="P300" i="71"/>
  <c r="H319" i="71"/>
  <c r="H373" i="71"/>
  <c r="H300" i="71"/>
  <c r="H298" i="71" s="1"/>
  <c r="K312" i="71"/>
  <c r="K336" i="70"/>
  <c r="K316" i="70"/>
  <c r="K324" i="70"/>
  <c r="O340" i="69"/>
  <c r="G340" i="69"/>
  <c r="M396" i="69"/>
  <c r="M339" i="69"/>
  <c r="E319" i="69"/>
  <c r="E396" i="69"/>
  <c r="E339" i="69"/>
  <c r="M337" i="69"/>
  <c r="E337" i="69"/>
  <c r="K336" i="69"/>
  <c r="K316" i="69"/>
  <c r="K387" i="69"/>
  <c r="K330" i="69"/>
  <c r="Q328" i="69"/>
  <c r="Q308" i="69"/>
  <c r="I308" i="69"/>
  <c r="I328" i="69"/>
  <c r="O325" i="69"/>
  <c r="O305" i="69"/>
  <c r="G305" i="69"/>
  <c r="G325" i="69"/>
  <c r="D413" i="68"/>
  <c r="D485" i="68"/>
  <c r="N406" i="68"/>
  <c r="N381" i="68"/>
  <c r="N405" i="68" s="1"/>
  <c r="M378" i="68"/>
  <c r="M403" i="68"/>
  <c r="E403" i="68"/>
  <c r="E378" i="68"/>
  <c r="K338" i="67"/>
  <c r="P68" i="55"/>
  <c r="P62" i="55" s="1"/>
  <c r="H68" i="55"/>
  <c r="H62" i="55" s="1"/>
  <c r="K312" i="67"/>
  <c r="K332" i="67"/>
  <c r="O308" i="67"/>
  <c r="O327" i="67" s="1"/>
  <c r="O328" i="67"/>
  <c r="G308" i="67"/>
  <c r="G327" i="67" s="1"/>
  <c r="G328" i="67"/>
  <c r="Q305" i="67"/>
  <c r="Q325" i="67"/>
  <c r="I305" i="67"/>
  <c r="I325" i="67"/>
  <c r="L335" i="66"/>
  <c r="M339" i="65"/>
  <c r="M319" i="65"/>
  <c r="E339" i="65"/>
  <c r="K316" i="65"/>
  <c r="L330" i="65"/>
  <c r="L324" i="65"/>
  <c r="N373" i="64"/>
  <c r="N351" i="64"/>
  <c r="J344" i="64"/>
  <c r="L366" i="64"/>
  <c r="D366" i="64"/>
  <c r="K342" i="64"/>
  <c r="K363" i="64" s="1"/>
  <c r="M339" i="64"/>
  <c r="M361" i="64"/>
  <c r="E361" i="64"/>
  <c r="E339" i="64"/>
  <c r="C362" i="64"/>
  <c r="I166" i="54"/>
  <c r="I161" i="54" s="1"/>
  <c r="O280" i="71"/>
  <c r="O293" i="69"/>
  <c r="O370" i="69"/>
  <c r="G293" i="69"/>
  <c r="G370" i="69"/>
  <c r="O369" i="68"/>
  <c r="G369" i="68"/>
  <c r="Q354" i="68"/>
  <c r="I354" i="68"/>
  <c r="M300" i="67"/>
  <c r="E300" i="67"/>
  <c r="M338" i="66"/>
  <c r="M336" i="66"/>
  <c r="M297" i="66"/>
  <c r="M335" i="66" s="1"/>
  <c r="E297" i="66"/>
  <c r="Q49" i="54"/>
  <c r="I49" i="54"/>
  <c r="I43" i="54" s="1"/>
  <c r="E286" i="66"/>
  <c r="O300" i="65"/>
  <c r="G300" i="65"/>
  <c r="G291" i="65"/>
  <c r="K318" i="64"/>
  <c r="C300" i="69"/>
  <c r="C361" i="68"/>
  <c r="I164" i="60"/>
  <c r="G146" i="60"/>
  <c r="D47" i="60"/>
  <c r="G7" i="60"/>
  <c r="C162" i="60"/>
  <c r="H340" i="72"/>
  <c r="H394" i="72" s="1"/>
  <c r="H396" i="72"/>
  <c r="N395" i="72"/>
  <c r="N340" i="72"/>
  <c r="N394" i="72" s="1"/>
  <c r="F395" i="72"/>
  <c r="F340" i="72"/>
  <c r="F394" i="72" s="1"/>
  <c r="Q391" i="72"/>
  <c r="Q336" i="72"/>
  <c r="Q390" i="72" s="1"/>
  <c r="I391" i="72"/>
  <c r="I336" i="72"/>
  <c r="H389" i="72"/>
  <c r="Q387" i="72"/>
  <c r="Q332" i="72"/>
  <c r="I387" i="72"/>
  <c r="I332" i="72"/>
  <c r="Q385" i="72"/>
  <c r="Q330" i="72"/>
  <c r="I385" i="72"/>
  <c r="I330" i="72"/>
  <c r="P398" i="71"/>
  <c r="P343" i="71"/>
  <c r="P397" i="71" s="1"/>
  <c r="P389" i="71"/>
  <c r="K332" i="71"/>
  <c r="K387" i="71"/>
  <c r="O385" i="71"/>
  <c r="O330" i="71"/>
  <c r="G330" i="71"/>
  <c r="G385" i="71"/>
  <c r="K412" i="70"/>
  <c r="K354" i="70"/>
  <c r="K411" i="70" s="1"/>
  <c r="Q130" i="60"/>
  <c r="J404" i="70"/>
  <c r="J346" i="70"/>
  <c r="H343" i="70"/>
  <c r="H401" i="70"/>
  <c r="F415" i="69"/>
  <c r="F357" i="69"/>
  <c r="F414" i="69" s="1"/>
  <c r="P354" i="69"/>
  <c r="P411" i="69" s="1"/>
  <c r="P412" i="69"/>
  <c r="H412" i="69"/>
  <c r="H354" i="69"/>
  <c r="H411" i="69" s="1"/>
  <c r="K408" i="69"/>
  <c r="K350" i="69"/>
  <c r="G404" i="69"/>
  <c r="G346" i="69"/>
  <c r="L106" i="60"/>
  <c r="H401" i="69"/>
  <c r="H343" i="69"/>
  <c r="K514" i="68"/>
  <c r="K441" i="68"/>
  <c r="K513" i="68" s="1"/>
  <c r="M433" i="68"/>
  <c r="E433" i="68"/>
  <c r="G357" i="67"/>
  <c r="H354" i="67"/>
  <c r="H411" i="67" s="1"/>
  <c r="H412" i="67"/>
  <c r="N66" i="60"/>
  <c r="F66" i="60"/>
  <c r="L354" i="66"/>
  <c r="L411" i="66" s="1"/>
  <c r="L413" i="66"/>
  <c r="J412" i="66"/>
  <c r="J354" i="66"/>
  <c r="J411" i="66" s="1"/>
  <c r="P350" i="66"/>
  <c r="H350" i="66"/>
  <c r="K343" i="66"/>
  <c r="F357" i="65"/>
  <c r="F403" i="65"/>
  <c r="N384" i="64"/>
  <c r="N448" i="64"/>
  <c r="C398" i="71"/>
  <c r="C343" i="71"/>
  <c r="C397" i="71" s="1"/>
  <c r="C144" i="60"/>
  <c r="C130" i="60"/>
  <c r="Q380" i="72"/>
  <c r="Q326" i="72"/>
  <c r="Q307" i="72"/>
  <c r="I307" i="72"/>
  <c r="I326" i="72"/>
  <c r="I380" i="72"/>
  <c r="I168" i="59"/>
  <c r="I166" i="55"/>
  <c r="I161" i="55" s="1"/>
  <c r="L312" i="72"/>
  <c r="J296" i="71"/>
  <c r="J314" i="71" s="1"/>
  <c r="J315" i="71"/>
  <c r="N294" i="71"/>
  <c r="N313" i="71"/>
  <c r="F294" i="71"/>
  <c r="F312" i="71" s="1"/>
  <c r="F313" i="71"/>
  <c r="P337" i="70"/>
  <c r="D130" i="55"/>
  <c r="D124" i="55" s="1"/>
  <c r="F316" i="70"/>
  <c r="F336" i="70"/>
  <c r="N334" i="70"/>
  <c r="L333" i="70"/>
  <c r="H130" i="55"/>
  <c r="H124" i="55" s="1"/>
  <c r="N312" i="70"/>
  <c r="N332" i="70"/>
  <c r="P130" i="55"/>
  <c r="P124" i="55" s="1"/>
  <c r="L330" i="70"/>
  <c r="D330" i="70"/>
  <c r="F308" i="70"/>
  <c r="F328" i="70"/>
  <c r="J340" i="69"/>
  <c r="L339" i="69"/>
  <c r="L319" i="69"/>
  <c r="L396" i="69"/>
  <c r="F387" i="69"/>
  <c r="F330" i="69"/>
  <c r="H328" i="69"/>
  <c r="H308" i="69"/>
  <c r="H327" i="69" s="1"/>
  <c r="J325" i="69"/>
  <c r="J305" i="69"/>
  <c r="M421" i="68"/>
  <c r="M396" i="68"/>
  <c r="E396" i="68"/>
  <c r="E421" i="68"/>
  <c r="N393" i="68"/>
  <c r="N419" i="68"/>
  <c r="F419" i="68"/>
  <c r="L418" i="68"/>
  <c r="L393" i="68"/>
  <c r="K414" i="68"/>
  <c r="K486" i="68"/>
  <c r="K389" i="68"/>
  <c r="D411" i="68"/>
  <c r="P87" i="55"/>
  <c r="K408" i="68"/>
  <c r="Q87" i="55"/>
  <c r="I405" i="68"/>
  <c r="N319" i="67"/>
  <c r="N339" i="67"/>
  <c r="F339" i="67"/>
  <c r="F319" i="67"/>
  <c r="G330" i="67"/>
  <c r="H305" i="67"/>
  <c r="H325" i="67"/>
  <c r="O336" i="66"/>
  <c r="G316" i="66"/>
  <c r="G336" i="66"/>
  <c r="P49" i="55"/>
  <c r="P43" i="55" s="1"/>
  <c r="H49" i="55"/>
  <c r="H43" i="55" s="1"/>
  <c r="G330" i="66"/>
  <c r="O308" i="66"/>
  <c r="O327" i="66" s="1"/>
  <c r="O328" i="66"/>
  <c r="G308" i="66"/>
  <c r="G328" i="66"/>
  <c r="E30" i="55"/>
  <c r="E24" i="55" s="1"/>
  <c r="Q30" i="55"/>
  <c r="Q24" i="55" s="1"/>
  <c r="D328" i="65"/>
  <c r="Q351" i="64"/>
  <c r="Q373" i="64"/>
  <c r="I351" i="64"/>
  <c r="I373" i="64"/>
  <c r="Q9" i="55"/>
  <c r="Q3" i="55" s="1"/>
  <c r="Q12" i="59"/>
  <c r="I9" i="55"/>
  <c r="I3" i="55" s="1"/>
  <c r="I12" i="59"/>
  <c r="O344" i="64"/>
  <c r="C331" i="70"/>
  <c r="C339" i="64"/>
  <c r="P289" i="72"/>
  <c r="F314" i="71"/>
  <c r="P300" i="70"/>
  <c r="H300" i="70"/>
  <c r="L293" i="70"/>
  <c r="H327" i="70"/>
  <c r="L286" i="70"/>
  <c r="D286" i="70"/>
  <c r="D297" i="69"/>
  <c r="D291" i="69" s="1"/>
  <c r="J370" i="69"/>
  <c r="J293" i="69"/>
  <c r="J369" i="69" s="1"/>
  <c r="P111" i="54"/>
  <c r="P105" i="54" s="1"/>
  <c r="P113" i="58"/>
  <c r="J372" i="68"/>
  <c r="N365" i="68"/>
  <c r="F462" i="68"/>
  <c r="F365" i="68"/>
  <c r="F461" i="68" s="1"/>
  <c r="P300" i="67"/>
  <c r="H300" i="67"/>
  <c r="L68" i="54"/>
  <c r="L62" i="54" s="1"/>
  <c r="N49" i="54"/>
  <c r="N43" i="54" s="1"/>
  <c r="P293" i="66"/>
  <c r="H293" i="66"/>
  <c r="P289" i="66"/>
  <c r="P327" i="66" s="1"/>
  <c r="H289" i="66"/>
  <c r="J300" i="65"/>
  <c r="D297" i="65"/>
  <c r="N293" i="65"/>
  <c r="N331" i="65" s="1"/>
  <c r="J30" i="54"/>
  <c r="J24" i="54" s="1"/>
  <c r="F327" i="65"/>
  <c r="F333" i="64"/>
  <c r="P411" i="64"/>
  <c r="P326" i="64"/>
  <c r="H323" i="64"/>
  <c r="K364" i="64"/>
  <c r="C130" i="54"/>
  <c r="C124" i="54" s="1"/>
  <c r="K125" i="60"/>
  <c r="P166" i="57"/>
  <c r="P161" i="57" s="1"/>
  <c r="P168" i="60"/>
  <c r="L391" i="72"/>
  <c r="L336" i="72"/>
  <c r="L390" i="72" s="1"/>
  <c r="D168" i="60"/>
  <c r="D166" i="57"/>
  <c r="D161" i="57" s="1"/>
  <c r="L330" i="72"/>
  <c r="L385" i="72"/>
  <c r="P148" i="57"/>
  <c r="P143" i="57" s="1"/>
  <c r="P154" i="60"/>
  <c r="D395" i="71"/>
  <c r="D340" i="71"/>
  <c r="D394" i="71" s="1"/>
  <c r="N144" i="60"/>
  <c r="J385" i="71"/>
  <c r="J330" i="71"/>
  <c r="Q408" i="70"/>
  <c r="Q350" i="70"/>
  <c r="Q407" i="70" s="1"/>
  <c r="E408" i="70"/>
  <c r="E350" i="70"/>
  <c r="E407" i="70" s="1"/>
  <c r="M128" i="60"/>
  <c r="I404" i="70"/>
  <c r="I346" i="70"/>
  <c r="I415" i="69"/>
  <c r="I357" i="69"/>
  <c r="I414" i="69" s="1"/>
  <c r="E415" i="69"/>
  <c r="E357" i="69"/>
  <c r="E414" i="69" s="1"/>
  <c r="Q406" i="69"/>
  <c r="M406" i="69"/>
  <c r="I406" i="69"/>
  <c r="E406" i="69"/>
  <c r="E348" i="69"/>
  <c r="E405" i="69" s="1"/>
  <c r="Q426" i="68"/>
  <c r="M66" i="60"/>
  <c r="I346" i="67"/>
  <c r="I404" i="67"/>
  <c r="F343" i="67"/>
  <c r="P396" i="64"/>
  <c r="L396" i="64"/>
  <c r="Q7" i="60"/>
  <c r="M384" i="64"/>
  <c r="M448" i="64"/>
  <c r="P381" i="64"/>
  <c r="L3" i="57"/>
  <c r="C404" i="70"/>
  <c r="C346" i="70"/>
  <c r="C444" i="68"/>
  <c r="C516" i="68" s="1"/>
  <c r="C517" i="68"/>
  <c r="C433" i="68"/>
  <c r="C348" i="67"/>
  <c r="F317" i="71"/>
  <c r="F371" i="71"/>
  <c r="O308" i="69"/>
  <c r="O327" i="69" s="1"/>
  <c r="O328" i="69"/>
  <c r="G328" i="69"/>
  <c r="G308" i="69"/>
  <c r="G327" i="69" s="1"/>
  <c r="K403" i="68"/>
  <c r="P339" i="66"/>
  <c r="P319" i="66"/>
  <c r="D339" i="66"/>
  <c r="D319" i="66"/>
  <c r="K43" i="55"/>
  <c r="Q43" i="55"/>
  <c r="E305" i="66"/>
  <c r="E325" i="66"/>
  <c r="N24" i="55"/>
  <c r="O378" i="64"/>
  <c r="G378" i="64"/>
  <c r="O376" i="64"/>
  <c r="O354" i="64"/>
  <c r="K354" i="64"/>
  <c r="K376" i="64"/>
  <c r="G354" i="64"/>
  <c r="G376" i="64"/>
  <c r="P373" i="64"/>
  <c r="P351" i="64"/>
  <c r="H373" i="64"/>
  <c r="H351" i="64"/>
  <c r="Q362" i="72"/>
  <c r="Q289" i="72"/>
  <c r="M289" i="72"/>
  <c r="M362" i="72"/>
  <c r="I362" i="72"/>
  <c r="I289" i="72"/>
  <c r="E289" i="72"/>
  <c r="E362" i="72"/>
  <c r="M286" i="72"/>
  <c r="E286" i="72"/>
  <c r="O300" i="70"/>
  <c r="O338" i="70" s="1"/>
  <c r="K377" i="70"/>
  <c r="K300" i="70"/>
  <c r="I293" i="69"/>
  <c r="I370" i="69"/>
  <c r="O111" i="54"/>
  <c r="O105" i="54" s="1"/>
  <c r="K111" i="54"/>
  <c r="K105" i="54" s="1"/>
  <c r="G111" i="54"/>
  <c r="G105" i="54" s="1"/>
  <c r="I289" i="67"/>
  <c r="K286" i="67"/>
  <c r="P144" i="50"/>
  <c r="L164" i="60"/>
  <c r="H387" i="72"/>
  <c r="H332" i="72"/>
  <c r="N146" i="60"/>
  <c r="J387" i="71"/>
  <c r="J332" i="71"/>
  <c r="K401" i="70"/>
  <c r="K343" i="70"/>
  <c r="G412" i="69"/>
  <c r="G354" i="69"/>
  <c r="G411" i="69" s="1"/>
  <c r="O412" i="67"/>
  <c r="O354" i="67"/>
  <c r="O411" i="67" s="1"/>
  <c r="F343" i="66"/>
  <c r="N321" i="72"/>
  <c r="F321" i="72"/>
  <c r="L166" i="55"/>
  <c r="L161" i="55" s="1"/>
  <c r="L168" i="59"/>
  <c r="D166" i="55"/>
  <c r="D161" i="55" s="1"/>
  <c r="D168" i="59"/>
  <c r="H317" i="72"/>
  <c r="H371" i="72"/>
  <c r="J321" i="71"/>
  <c r="P374" i="71"/>
  <c r="P320" i="71"/>
  <c r="H320" i="71"/>
  <c r="H374" i="71"/>
  <c r="N319" i="71"/>
  <c r="N373" i="71"/>
  <c r="N300" i="71"/>
  <c r="F373" i="71"/>
  <c r="F300" i="71"/>
  <c r="F319" i="71"/>
  <c r="G330" i="70"/>
  <c r="I308" i="70"/>
  <c r="I327" i="70" s="1"/>
  <c r="I328" i="70"/>
  <c r="M325" i="70"/>
  <c r="M305" i="70"/>
  <c r="Q340" i="69"/>
  <c r="O337" i="69"/>
  <c r="G418" i="68"/>
  <c r="G393" i="68"/>
  <c r="M385" i="68"/>
  <c r="M410" i="68"/>
  <c r="N408" i="68"/>
  <c r="F408" i="68"/>
  <c r="G340" i="67"/>
  <c r="L337" i="67"/>
  <c r="D337" i="67"/>
  <c r="Q332" i="67"/>
  <c r="Q312" i="67"/>
  <c r="E332" i="67"/>
  <c r="E312" i="67"/>
  <c r="H337" i="66"/>
  <c r="J336" i="66"/>
  <c r="J316" i="66"/>
  <c r="K337" i="65"/>
  <c r="E316" i="65"/>
  <c r="E336" i="65"/>
  <c r="H30" i="55"/>
  <c r="H24" i="55" s="1"/>
  <c r="J332" i="65"/>
  <c r="J312" i="65"/>
  <c r="G339" i="64"/>
  <c r="G361" i="64"/>
  <c r="O278" i="72"/>
  <c r="M276" i="72"/>
  <c r="M312" i="72" s="1"/>
  <c r="Q286" i="71"/>
  <c r="G286" i="70"/>
  <c r="Q289" i="69"/>
  <c r="G286" i="69"/>
  <c r="Q369" i="68"/>
  <c r="I369" i="68"/>
  <c r="I417" i="68" s="1"/>
  <c r="K30" i="54"/>
  <c r="E293" i="65"/>
  <c r="E289" i="65"/>
  <c r="E327" i="65" s="1"/>
  <c r="I326" i="65"/>
  <c r="K286" i="65"/>
  <c r="G326" i="64"/>
  <c r="H164" i="50"/>
  <c r="Q398" i="72"/>
  <c r="Q343" i="72"/>
  <c r="Q397" i="72" s="1"/>
  <c r="M343" i="72"/>
  <c r="M397" i="72" s="1"/>
  <c r="M398" i="72"/>
  <c r="O389" i="72"/>
  <c r="K389" i="72"/>
  <c r="P357" i="70"/>
  <c r="N130" i="57"/>
  <c r="N124" i="57" s="1"/>
  <c r="N136" i="60"/>
  <c r="F412" i="70"/>
  <c r="F354" i="70"/>
  <c r="F411" i="70" s="1"/>
  <c r="K111" i="57"/>
  <c r="K105" i="57" s="1"/>
  <c r="J109" i="60"/>
  <c r="F346" i="69"/>
  <c r="F404" i="69"/>
  <c r="K343" i="69"/>
  <c r="K401" i="69"/>
  <c r="F93" i="60"/>
  <c r="F87" i="57"/>
  <c r="F431" i="68" s="1"/>
  <c r="P437" i="68"/>
  <c r="P433" i="68"/>
  <c r="F350" i="67"/>
  <c r="Q404" i="65"/>
  <c r="Q346" i="65"/>
  <c r="M404" i="65"/>
  <c r="M346" i="65"/>
  <c r="E404" i="65"/>
  <c r="E346" i="65"/>
  <c r="I9" i="57"/>
  <c r="I3" i="57" s="1"/>
  <c r="I16" i="60"/>
  <c r="M315" i="72"/>
  <c r="M296" i="72"/>
  <c r="M314" i="72" s="1"/>
  <c r="G313" i="72"/>
  <c r="G294" i="72"/>
  <c r="P380" i="71"/>
  <c r="P326" i="71"/>
  <c r="P307" i="71"/>
  <c r="P324" i="71"/>
  <c r="H324" i="71"/>
  <c r="N304" i="71"/>
  <c r="N323" i="71"/>
  <c r="F323" i="71"/>
  <c r="G340" i="70"/>
  <c r="M305" i="69"/>
  <c r="M325" i="69"/>
  <c r="F330" i="67"/>
  <c r="I308" i="67"/>
  <c r="I328" i="67"/>
  <c r="K305" i="67"/>
  <c r="K325" i="67"/>
  <c r="M49" i="55"/>
  <c r="M43" i="55" s="1"/>
  <c r="I333" i="66"/>
  <c r="O312" i="66"/>
  <c r="O332" i="66"/>
  <c r="K328" i="65"/>
  <c r="K308" i="65"/>
  <c r="K166" i="54"/>
  <c r="K161" i="54" s="1"/>
  <c r="E297" i="70"/>
  <c r="K297" i="69"/>
  <c r="G357" i="68"/>
  <c r="O300" i="67"/>
  <c r="M68" i="54"/>
  <c r="K293" i="67"/>
  <c r="O366" i="64"/>
  <c r="F321" i="64"/>
  <c r="F363" i="64" s="1"/>
  <c r="K161" i="72"/>
  <c r="P204" i="72"/>
  <c r="H204" i="72"/>
  <c r="N202" i="72"/>
  <c r="F202" i="72"/>
  <c r="E204" i="71"/>
  <c r="L203" i="71"/>
  <c r="L148" i="71"/>
  <c r="D148" i="71"/>
  <c r="D203" i="71"/>
  <c r="F408" i="69"/>
  <c r="F350" i="69"/>
  <c r="F407" i="69" s="1"/>
  <c r="Q315" i="71"/>
  <c r="Q296" i="71"/>
  <c r="Q294" i="71"/>
  <c r="Q313" i="71"/>
  <c r="F308" i="66"/>
  <c r="F327" i="66" s="1"/>
  <c r="F328" i="66"/>
  <c r="O339" i="65"/>
  <c r="O319" i="65"/>
  <c r="K319" i="65"/>
  <c r="K339" i="65"/>
  <c r="G319" i="65"/>
  <c r="G339" i="65"/>
  <c r="I365" i="68"/>
  <c r="E125" i="50"/>
  <c r="J7" i="50"/>
  <c r="L154" i="72"/>
  <c r="D154" i="72"/>
  <c r="L148" i="72"/>
  <c r="L203" i="72"/>
  <c r="D203" i="72"/>
  <c r="D148" i="72"/>
  <c r="L213" i="71"/>
  <c r="L158" i="71"/>
  <c r="P146" i="50"/>
  <c r="H146" i="50"/>
  <c r="J158" i="70"/>
  <c r="J215" i="70" s="1"/>
  <c r="J216" i="70"/>
  <c r="K214" i="70"/>
  <c r="C214" i="70"/>
  <c r="J154" i="70"/>
  <c r="J212" i="70"/>
  <c r="C125" i="50"/>
  <c r="N209" i="70"/>
  <c r="N151" i="70"/>
  <c r="Q162" i="69"/>
  <c r="Q219" i="69" s="1"/>
  <c r="Q220" i="69"/>
  <c r="E220" i="69"/>
  <c r="E162" i="69"/>
  <c r="E219" i="69" s="1"/>
  <c r="P214" i="69"/>
  <c r="H214" i="69"/>
  <c r="Q212" i="69"/>
  <c r="Q154" i="69"/>
  <c r="I154" i="69"/>
  <c r="I212" i="69"/>
  <c r="C208" i="69"/>
  <c r="J202" i="68"/>
  <c r="J275" i="68"/>
  <c r="D195" i="68"/>
  <c r="N191" i="68"/>
  <c r="F191" i="68"/>
  <c r="J85" i="50"/>
  <c r="F187" i="68"/>
  <c r="F260" i="68"/>
  <c r="N184" i="68"/>
  <c r="F184" i="68"/>
  <c r="Q158" i="67"/>
  <c r="I158" i="67"/>
  <c r="N66" i="50"/>
  <c r="F66" i="50"/>
  <c r="M165" i="66"/>
  <c r="E165" i="66"/>
  <c r="O162" i="66"/>
  <c r="O219" i="66" s="1"/>
  <c r="O220" i="66"/>
  <c r="G162" i="66"/>
  <c r="G220" i="66"/>
  <c r="P158" i="66"/>
  <c r="H158" i="66"/>
  <c r="L154" i="66"/>
  <c r="L212" i="66"/>
  <c r="D154" i="66"/>
  <c r="D212" i="66"/>
  <c r="N151" i="66"/>
  <c r="H28" i="50"/>
  <c r="D212" i="65"/>
  <c r="D154" i="65"/>
  <c r="D184" i="64"/>
  <c r="B158" i="72"/>
  <c r="B212" i="72" s="1"/>
  <c r="B213" i="72"/>
  <c r="B161" i="71"/>
  <c r="B144" i="50"/>
  <c r="B220" i="70"/>
  <c r="B162" i="70"/>
  <c r="B219" i="70" s="1"/>
  <c r="B109" i="50"/>
  <c r="B220" i="66"/>
  <c r="B162" i="66"/>
  <c r="B219" i="66" s="1"/>
  <c r="B28" i="50"/>
  <c r="O145" i="72"/>
  <c r="G145" i="72"/>
  <c r="N144" i="72"/>
  <c r="N125" i="72"/>
  <c r="F144" i="72"/>
  <c r="F125" i="72"/>
  <c r="N142" i="72"/>
  <c r="F142" i="72"/>
  <c r="M141" i="72"/>
  <c r="M122" i="72"/>
  <c r="E122" i="72"/>
  <c r="E141" i="72"/>
  <c r="M139" i="72"/>
  <c r="E139" i="72"/>
  <c r="L138" i="72"/>
  <c r="D138" i="72"/>
  <c r="K118" i="72"/>
  <c r="K137" i="72"/>
  <c r="C118" i="72"/>
  <c r="C137" i="72"/>
  <c r="Q114" i="72"/>
  <c r="Q132" i="72" s="1"/>
  <c r="Q133" i="72"/>
  <c r="I114" i="72"/>
  <c r="I132" i="72" s="1"/>
  <c r="I133" i="72"/>
  <c r="P112" i="72"/>
  <c r="P131" i="72"/>
  <c r="G145" i="71"/>
  <c r="J125" i="71"/>
  <c r="J144" i="71"/>
  <c r="N142" i="71"/>
  <c r="Q122" i="71"/>
  <c r="Q116" i="71" s="1"/>
  <c r="Q141" i="71"/>
  <c r="I141" i="71"/>
  <c r="I122" i="71"/>
  <c r="Q135" i="71"/>
  <c r="I135" i="71"/>
  <c r="J114" i="71"/>
  <c r="J132" i="71" s="1"/>
  <c r="J133" i="71"/>
  <c r="P112" i="71"/>
  <c r="P131" i="71"/>
  <c r="H112" i="71"/>
  <c r="H131" i="71"/>
  <c r="J124" i="70"/>
  <c r="J144" i="70"/>
  <c r="G139" i="70"/>
  <c r="N134" i="70"/>
  <c r="M113" i="70"/>
  <c r="M133" i="70"/>
  <c r="I124" i="45"/>
  <c r="M127" i="69"/>
  <c r="M147" i="69"/>
  <c r="E127" i="69"/>
  <c r="E147" i="69"/>
  <c r="I139" i="69"/>
  <c r="I196" i="69"/>
  <c r="E139" i="69"/>
  <c r="E196" i="69"/>
  <c r="C143" i="68"/>
  <c r="I124" i="67"/>
  <c r="C116" i="66"/>
  <c r="Q113" i="66"/>
  <c r="I113" i="66"/>
  <c r="N148" i="65"/>
  <c r="M127" i="65"/>
  <c r="E127" i="65"/>
  <c r="Q141" i="65"/>
  <c r="P120" i="65"/>
  <c r="J116" i="65"/>
  <c r="G113" i="65"/>
  <c r="J139" i="64"/>
  <c r="K135" i="64"/>
  <c r="M132" i="64"/>
  <c r="N100" i="72"/>
  <c r="F100" i="72"/>
  <c r="E98" i="72"/>
  <c r="C148" i="44"/>
  <c r="E96" i="71"/>
  <c r="J94" i="71"/>
  <c r="M97" i="70"/>
  <c r="N105" i="69"/>
  <c r="F105" i="69"/>
  <c r="Q97" i="69"/>
  <c r="Q135" i="69" s="1"/>
  <c r="I97" i="69"/>
  <c r="E148" i="72"/>
  <c r="E203" i="72"/>
  <c r="N148" i="71"/>
  <c r="N203" i="71"/>
  <c r="O220" i="70"/>
  <c r="O162" i="70"/>
  <c r="O219" i="70" s="1"/>
  <c r="K216" i="70"/>
  <c r="K158" i="70"/>
  <c r="K215" i="70" s="1"/>
  <c r="D214" i="70"/>
  <c r="K165" i="69"/>
  <c r="Q216" i="69"/>
  <c r="Q158" i="69"/>
  <c r="N154" i="69"/>
  <c r="N212" i="69"/>
  <c r="L209" i="69"/>
  <c r="L151" i="69"/>
  <c r="O260" i="68"/>
  <c r="O187" i="68"/>
  <c r="L156" i="67"/>
  <c r="C154" i="67"/>
  <c r="C212" i="67"/>
  <c r="L151" i="67"/>
  <c r="E158" i="66"/>
  <c r="I211" i="66"/>
  <c r="N162" i="65"/>
  <c r="N219" i="65" s="1"/>
  <c r="H181" i="64"/>
  <c r="H244" i="64" s="1"/>
  <c r="H245" i="64"/>
  <c r="B216" i="70"/>
  <c r="B158" i="70"/>
  <c r="G142" i="72"/>
  <c r="D145" i="71"/>
  <c r="O142" i="71"/>
  <c r="Q141" i="70"/>
  <c r="O132" i="69"/>
  <c r="I154" i="68"/>
  <c r="G139" i="68"/>
  <c r="M127" i="66"/>
  <c r="N127" i="65"/>
  <c r="O127" i="64"/>
  <c r="O149" i="64"/>
  <c r="B148" i="65"/>
  <c r="G99" i="70"/>
  <c r="P94" i="69"/>
  <c r="N415" i="66"/>
  <c r="N357" i="66"/>
  <c r="N414" i="66" s="1"/>
  <c r="J357" i="66"/>
  <c r="J414" i="66" s="1"/>
  <c r="J415" i="66"/>
  <c r="F357" i="66"/>
  <c r="G30" i="57"/>
  <c r="G24" i="57" s="1"/>
  <c r="E350" i="65"/>
  <c r="H343" i="65"/>
  <c r="Q330" i="69"/>
  <c r="Q387" i="69"/>
  <c r="O148" i="54"/>
  <c r="O143" i="54" s="1"/>
  <c r="O150" i="58"/>
  <c r="Q355" i="71"/>
  <c r="Q282" i="71"/>
  <c r="Q354" i="71" s="1"/>
  <c r="Q278" i="71"/>
  <c r="Q276" i="71"/>
  <c r="M143" i="54"/>
  <c r="K297" i="66"/>
  <c r="I144" i="50"/>
  <c r="G106" i="50"/>
  <c r="M85" i="50"/>
  <c r="D161" i="72"/>
  <c r="D166" i="47"/>
  <c r="G154" i="72"/>
  <c r="C166" i="47"/>
  <c r="K164" i="50"/>
  <c r="G205" i="72"/>
  <c r="G150" i="72"/>
  <c r="K162" i="50"/>
  <c r="C162" i="50"/>
  <c r="Q161" i="71"/>
  <c r="I161" i="71"/>
  <c r="K154" i="71"/>
  <c r="C154" i="71"/>
  <c r="K146" i="50"/>
  <c r="C146" i="50"/>
  <c r="P165" i="70"/>
  <c r="H165" i="70"/>
  <c r="E158" i="70"/>
  <c r="E216" i="70"/>
  <c r="N130" i="47"/>
  <c r="F130" i="47"/>
  <c r="M128" i="50"/>
  <c r="I212" i="70"/>
  <c r="I154" i="70"/>
  <c r="K111" i="47"/>
  <c r="K113" i="50"/>
  <c r="C111" i="47"/>
  <c r="C111" i="50" s="1"/>
  <c r="C113" i="50"/>
  <c r="H109" i="50"/>
  <c r="D212" i="69"/>
  <c r="D154" i="69"/>
  <c r="J106" i="50"/>
  <c r="K195" i="68"/>
  <c r="N165" i="67"/>
  <c r="Q154" i="67"/>
  <c r="Q212" i="67"/>
  <c r="I154" i="67"/>
  <c r="I212" i="67"/>
  <c r="N151" i="67"/>
  <c r="F151" i="67"/>
  <c r="F162" i="66"/>
  <c r="F219" i="66" s="1"/>
  <c r="F220" i="66"/>
  <c r="K47" i="50"/>
  <c r="C47" i="50"/>
  <c r="M151" i="66"/>
  <c r="E151" i="66"/>
  <c r="G165" i="65"/>
  <c r="D220" i="65"/>
  <c r="D162" i="65"/>
  <c r="D219" i="65" s="1"/>
  <c r="Q30" i="47"/>
  <c r="P30" i="47"/>
  <c r="D158" i="65"/>
  <c r="K154" i="65"/>
  <c r="K212" i="65"/>
  <c r="C28" i="50"/>
  <c r="J181" i="64"/>
  <c r="J244" i="64" s="1"/>
  <c r="J245" i="64"/>
  <c r="Q177" i="64"/>
  <c r="D9" i="47"/>
  <c r="M7" i="50"/>
  <c r="E7" i="50"/>
  <c r="B154" i="70"/>
  <c r="B212" i="70"/>
  <c r="B184" i="68"/>
  <c r="B257" i="68"/>
  <c r="B165" i="65"/>
  <c r="J145" i="72"/>
  <c r="Q125" i="72"/>
  <c r="Q144" i="72"/>
  <c r="I125" i="72"/>
  <c r="I144" i="72"/>
  <c r="L122" i="72"/>
  <c r="L141" i="72"/>
  <c r="O138" i="72"/>
  <c r="G138" i="72"/>
  <c r="N118" i="72"/>
  <c r="N116" i="72" s="1"/>
  <c r="N137" i="72"/>
  <c r="F118" i="72"/>
  <c r="F137" i="72"/>
  <c r="D133" i="72"/>
  <c r="D114" i="72"/>
  <c r="D132" i="72" s="1"/>
  <c r="M142" i="71"/>
  <c r="E142" i="71"/>
  <c r="L122" i="71"/>
  <c r="L141" i="71"/>
  <c r="D122" i="71"/>
  <c r="D141" i="71"/>
  <c r="Q114" i="71"/>
  <c r="Q133" i="71"/>
  <c r="I133" i="71"/>
  <c r="I114" i="71"/>
  <c r="O112" i="71"/>
  <c r="O131" i="71"/>
  <c r="G112" i="71"/>
  <c r="G131" i="71"/>
  <c r="J145" i="70"/>
  <c r="Q124" i="70"/>
  <c r="Q144" i="70"/>
  <c r="I124" i="70"/>
  <c r="I144" i="70"/>
  <c r="N120" i="70"/>
  <c r="N140" i="70"/>
  <c r="F120" i="70"/>
  <c r="F140" i="70"/>
  <c r="D146" i="69"/>
  <c r="M145" i="69"/>
  <c r="E145" i="69"/>
  <c r="H124" i="69"/>
  <c r="H144" i="69"/>
  <c r="N116" i="69"/>
  <c r="N136" i="69"/>
  <c r="J134" i="69"/>
  <c r="Q113" i="69"/>
  <c r="Q133" i="69"/>
  <c r="I113" i="69"/>
  <c r="I133" i="69"/>
  <c r="J127" i="67"/>
  <c r="J147" i="67"/>
  <c r="K120" i="67"/>
  <c r="C120" i="67"/>
  <c r="C124" i="66"/>
  <c r="H113" i="66"/>
  <c r="H127" i="65"/>
  <c r="N124" i="65"/>
  <c r="F124" i="65"/>
  <c r="I116" i="65"/>
  <c r="N113" i="65"/>
  <c r="F113" i="65"/>
  <c r="J9" i="45"/>
  <c r="J3" i="45" s="1"/>
  <c r="L132" i="64"/>
  <c r="H9" i="45"/>
  <c r="B131" i="72"/>
  <c r="C96" i="72"/>
  <c r="N104" i="71"/>
  <c r="F104" i="71"/>
  <c r="M100" i="71"/>
  <c r="E100" i="71"/>
  <c r="M105" i="70"/>
  <c r="E105" i="70"/>
  <c r="J101" i="70"/>
  <c r="L97" i="70"/>
  <c r="D97" i="70"/>
  <c r="N101" i="69"/>
  <c r="N178" i="69"/>
  <c r="F101" i="69"/>
  <c r="F178" i="69"/>
  <c r="O324" i="72"/>
  <c r="M148" i="72"/>
  <c r="M203" i="72"/>
  <c r="K161" i="71"/>
  <c r="J148" i="71"/>
  <c r="J203" i="71"/>
  <c r="G162" i="70"/>
  <c r="G219" i="70" s="1"/>
  <c r="G220" i="70"/>
  <c r="C216" i="70"/>
  <c r="C158" i="70"/>
  <c r="C215" i="70" s="1"/>
  <c r="K154" i="70"/>
  <c r="K212" i="70"/>
  <c r="K151" i="70"/>
  <c r="K209" i="70"/>
  <c r="O165" i="69"/>
  <c r="P151" i="69"/>
  <c r="P209" i="69"/>
  <c r="C202" i="68"/>
  <c r="C275" i="68"/>
  <c r="J162" i="67"/>
  <c r="J219" i="67" s="1"/>
  <c r="J220" i="67"/>
  <c r="F158" i="67"/>
  <c r="D151" i="67"/>
  <c r="F165" i="66"/>
  <c r="H220" i="66"/>
  <c r="H162" i="66"/>
  <c r="H219" i="66" s="1"/>
  <c r="Q49" i="47"/>
  <c r="O151" i="66"/>
  <c r="I28" i="50"/>
  <c r="I184" i="64"/>
  <c r="D245" i="64"/>
  <c r="D181" i="64"/>
  <c r="D244" i="64" s="1"/>
  <c r="B272" i="68"/>
  <c r="B199" i="68"/>
  <c r="B271" i="68" s="1"/>
  <c r="B165" i="67"/>
  <c r="L145" i="72"/>
  <c r="O142" i="72"/>
  <c r="F141" i="72"/>
  <c r="F122" i="72"/>
  <c r="F116" i="72" s="1"/>
  <c r="M166" i="45"/>
  <c r="I135" i="72"/>
  <c r="I131" i="71"/>
  <c r="I112" i="71"/>
  <c r="N146" i="70"/>
  <c r="E130" i="45"/>
  <c r="K118" i="70"/>
  <c r="K138" i="70"/>
  <c r="P116" i="69"/>
  <c r="P136" i="69"/>
  <c r="N180" i="68"/>
  <c r="M154" i="68"/>
  <c r="E68" i="45"/>
  <c r="K138" i="66"/>
  <c r="P162" i="64"/>
  <c r="M107" i="71"/>
  <c r="D94" i="70"/>
  <c r="E108" i="69"/>
  <c r="G172" i="60"/>
  <c r="G166" i="60"/>
  <c r="Q395" i="72"/>
  <c r="Q340" i="72"/>
  <c r="Q394" i="72" s="1"/>
  <c r="N429" i="68"/>
  <c r="N502" i="68"/>
  <c r="M111" i="55"/>
  <c r="M105" i="55" s="1"/>
  <c r="M113" i="59"/>
  <c r="E390" i="69"/>
  <c r="E333" i="69"/>
  <c r="G332" i="69"/>
  <c r="G389" i="69"/>
  <c r="G312" i="69"/>
  <c r="O318" i="64"/>
  <c r="G318" i="64"/>
  <c r="C355" i="72"/>
  <c r="C282" i="72"/>
  <c r="C297" i="69"/>
  <c r="C369" i="68"/>
  <c r="C300" i="67"/>
  <c r="C338" i="67" s="1"/>
  <c r="C297" i="65"/>
  <c r="E144" i="50"/>
  <c r="D128" i="50"/>
  <c r="P213" i="72"/>
  <c r="P158" i="72"/>
  <c r="P212" i="72" s="1"/>
  <c r="H158" i="72"/>
  <c r="H212" i="72" s="1"/>
  <c r="H213" i="72"/>
  <c r="N166" i="47"/>
  <c r="N161" i="47" s="1"/>
  <c r="F166" i="47"/>
  <c r="P166" i="47"/>
  <c r="J204" i="72"/>
  <c r="P161" i="71"/>
  <c r="H161" i="71"/>
  <c r="C148" i="47"/>
  <c r="F154" i="71"/>
  <c r="F152" i="71" s="1"/>
  <c r="N152" i="71"/>
  <c r="F146" i="50"/>
  <c r="O203" i="71"/>
  <c r="O148" i="71"/>
  <c r="C148" i="71"/>
  <c r="C203" i="71"/>
  <c r="O165" i="70"/>
  <c r="Q214" i="70"/>
  <c r="I214" i="70"/>
  <c r="P125" i="50"/>
  <c r="H125" i="50"/>
  <c r="F216" i="69"/>
  <c r="F158" i="69"/>
  <c r="O212" i="69"/>
  <c r="O154" i="69"/>
  <c r="G211" i="69"/>
  <c r="Q209" i="69"/>
  <c r="Q151" i="69"/>
  <c r="I209" i="69"/>
  <c r="I151" i="69"/>
  <c r="H202" i="68"/>
  <c r="P272" i="68"/>
  <c r="P199" i="68"/>
  <c r="P271" i="68" s="1"/>
  <c r="N195" i="68"/>
  <c r="F195" i="68"/>
  <c r="D191" i="68"/>
  <c r="L85" i="50"/>
  <c r="D85" i="50"/>
  <c r="K162" i="67"/>
  <c r="K219" i="67" s="1"/>
  <c r="K220" i="67"/>
  <c r="K158" i="67"/>
  <c r="G68" i="47"/>
  <c r="P212" i="67"/>
  <c r="P154" i="67"/>
  <c r="H212" i="67"/>
  <c r="H154" i="67"/>
  <c r="I151" i="67"/>
  <c r="E62" i="47"/>
  <c r="O165" i="66"/>
  <c r="G165" i="66"/>
  <c r="N158" i="66"/>
  <c r="F158" i="66"/>
  <c r="E156" i="66"/>
  <c r="F47" i="50"/>
  <c r="P151" i="66"/>
  <c r="K158" i="65"/>
  <c r="K156" i="65" s="1"/>
  <c r="C158" i="65"/>
  <c r="Q245" i="64"/>
  <c r="Q181" i="64"/>
  <c r="Q244" i="64" s="1"/>
  <c r="P177" i="64"/>
  <c r="K9" i="47"/>
  <c r="I9" i="47"/>
  <c r="P7" i="50"/>
  <c r="L236" i="64"/>
  <c r="L172" i="64"/>
  <c r="Q3" i="47"/>
  <c r="E169" i="64"/>
  <c r="B162" i="50"/>
  <c r="B165" i="70"/>
  <c r="H142" i="71"/>
  <c r="G122" i="71"/>
  <c r="G141" i="71"/>
  <c r="M139" i="71"/>
  <c r="E139" i="71"/>
  <c r="O118" i="71"/>
  <c r="O137" i="71"/>
  <c r="C118" i="71"/>
  <c r="C137" i="71"/>
  <c r="P133" i="71"/>
  <c r="J130" i="71"/>
  <c r="K142" i="70"/>
  <c r="C142" i="70"/>
  <c r="J141" i="70"/>
  <c r="Q120" i="70"/>
  <c r="Q140" i="70"/>
  <c r="I120" i="70"/>
  <c r="I140" i="70"/>
  <c r="P138" i="70"/>
  <c r="H138" i="70"/>
  <c r="K113" i="70"/>
  <c r="K133" i="70"/>
  <c r="C113" i="70"/>
  <c r="C133" i="70"/>
  <c r="C127" i="69"/>
  <c r="C147" i="69"/>
  <c r="H113" i="49"/>
  <c r="H111" i="45"/>
  <c r="H105" i="45" s="1"/>
  <c r="G113" i="49"/>
  <c r="G111" i="45"/>
  <c r="Q138" i="69"/>
  <c r="Q195" i="69"/>
  <c r="E118" i="69"/>
  <c r="H166" i="68"/>
  <c r="J162" i="68"/>
  <c r="I136" i="68"/>
  <c r="O124" i="67"/>
  <c r="G124" i="67"/>
  <c r="O113" i="67"/>
  <c r="G113" i="67"/>
  <c r="M124" i="65"/>
  <c r="N120" i="65"/>
  <c r="F120" i="65"/>
  <c r="P116" i="65"/>
  <c r="H116" i="65"/>
  <c r="L166" i="64"/>
  <c r="F142" i="64"/>
  <c r="F164" i="64"/>
  <c r="D139" i="64"/>
  <c r="F130" i="64"/>
  <c r="B118" i="72"/>
  <c r="B137" i="72"/>
  <c r="B130" i="45"/>
  <c r="B124" i="69"/>
  <c r="B144" i="69"/>
  <c r="B124" i="65"/>
  <c r="E107" i="72"/>
  <c r="O104" i="72"/>
  <c r="Q161" i="44"/>
  <c r="I161" i="44"/>
  <c r="J142" i="71"/>
  <c r="Q104" i="71"/>
  <c r="I104" i="71"/>
  <c r="O96" i="71"/>
  <c r="G96" i="71"/>
  <c r="P94" i="71"/>
  <c r="H94" i="71"/>
  <c r="M101" i="70"/>
  <c r="E101" i="70"/>
  <c r="K97" i="69"/>
  <c r="C97" i="69"/>
  <c r="E150" i="60"/>
  <c r="E148" i="57"/>
  <c r="E143" i="57" s="1"/>
  <c r="E148" i="60"/>
  <c r="O391" i="71"/>
  <c r="O336" i="71"/>
  <c r="P68" i="57"/>
  <c r="P62" i="57" s="1"/>
  <c r="D68" i="57"/>
  <c r="D62" i="57" s="1"/>
  <c r="G47" i="60"/>
  <c r="K324" i="72"/>
  <c r="E323" i="72"/>
  <c r="E304" i="72"/>
  <c r="Q130" i="55"/>
  <c r="Q124" i="55" s="1"/>
  <c r="M332" i="70"/>
  <c r="M312" i="70"/>
  <c r="M331" i="70" s="1"/>
  <c r="D421" i="68"/>
  <c r="D396" i="68"/>
  <c r="F416" i="68"/>
  <c r="L415" i="68"/>
  <c r="L487" i="68"/>
  <c r="N389" i="68"/>
  <c r="N414" i="68"/>
  <c r="C304" i="72"/>
  <c r="C298" i="72" s="1"/>
  <c r="C323" i="72"/>
  <c r="C371" i="72"/>
  <c r="C317" i="72"/>
  <c r="C313" i="71"/>
  <c r="C294" i="71"/>
  <c r="C312" i="71" s="1"/>
  <c r="C411" i="68"/>
  <c r="C337" i="67"/>
  <c r="C312" i="67"/>
  <c r="C332" i="67"/>
  <c r="C328" i="65"/>
  <c r="C308" i="65"/>
  <c r="C327" i="65" s="1"/>
  <c r="C371" i="64"/>
  <c r="E87" i="54"/>
  <c r="E359" i="68" s="1"/>
  <c r="G361" i="68"/>
  <c r="I297" i="65"/>
  <c r="Q30" i="54"/>
  <c r="Q24" i="54" s="1"/>
  <c r="M30" i="54"/>
  <c r="M24" i="54" s="1"/>
  <c r="F161" i="72"/>
  <c r="C213" i="72"/>
  <c r="C158" i="72"/>
  <c r="C212" i="72" s="1"/>
  <c r="I164" i="50"/>
  <c r="O161" i="71"/>
  <c r="Q158" i="71"/>
  <c r="Q212" i="71" s="1"/>
  <c r="Q213" i="71"/>
  <c r="F144" i="50"/>
  <c r="G128" i="50"/>
  <c r="F162" i="69"/>
  <c r="F219" i="69" s="1"/>
  <c r="F220" i="69"/>
  <c r="M106" i="50"/>
  <c r="H106" i="50"/>
  <c r="O202" i="68"/>
  <c r="O275" i="68"/>
  <c r="C272" i="68"/>
  <c r="C199" i="68"/>
  <c r="C271" i="68" s="1"/>
  <c r="I195" i="68"/>
  <c r="K87" i="47"/>
  <c r="G85" i="50"/>
  <c r="C184" i="68"/>
  <c r="D156" i="67"/>
  <c r="H151" i="67"/>
  <c r="N165" i="66"/>
  <c r="K49" i="47"/>
  <c r="I49" i="47"/>
  <c r="Q211" i="66"/>
  <c r="G24" i="47"/>
  <c r="E212" i="65"/>
  <c r="E154" i="65"/>
  <c r="P245" i="64"/>
  <c r="P181" i="64"/>
  <c r="P244" i="64" s="1"/>
  <c r="C177" i="64"/>
  <c r="K172" i="64"/>
  <c r="K236" i="64"/>
  <c r="B151" i="70"/>
  <c r="B151" i="66"/>
  <c r="C125" i="72"/>
  <c r="C144" i="72"/>
  <c r="I138" i="72"/>
  <c r="E166" i="45"/>
  <c r="N133" i="72"/>
  <c r="N114" i="72"/>
  <c r="G114" i="71"/>
  <c r="G133" i="71"/>
  <c r="Q112" i="71"/>
  <c r="Q131" i="71"/>
  <c r="C143" i="70"/>
  <c r="O138" i="70"/>
  <c r="N146" i="69"/>
  <c r="F124" i="69"/>
  <c r="F118" i="69" s="1"/>
  <c r="F144" i="69"/>
  <c r="F196" i="69"/>
  <c r="F139" i="69"/>
  <c r="H116" i="69"/>
  <c r="H136" i="69"/>
  <c r="L136" i="68"/>
  <c r="I120" i="67"/>
  <c r="D118" i="67"/>
  <c r="D138" i="67"/>
  <c r="Q124" i="66"/>
  <c r="L116" i="66"/>
  <c r="H113" i="65"/>
  <c r="O139" i="64"/>
  <c r="B125" i="71"/>
  <c r="B144" i="71"/>
  <c r="B112" i="71"/>
  <c r="B130" i="71" s="1"/>
  <c r="B131" i="71"/>
  <c r="J104" i="72"/>
  <c r="D94" i="72"/>
  <c r="I107" i="71"/>
  <c r="N96" i="71"/>
  <c r="C94" i="71"/>
  <c r="O99" i="70"/>
  <c r="Q108" i="69"/>
  <c r="H94" i="69"/>
  <c r="I124" i="65"/>
  <c r="J161" i="44"/>
  <c r="F107" i="71"/>
  <c r="M104" i="71"/>
  <c r="D94" i="71"/>
  <c r="Q101" i="70"/>
  <c r="I101" i="70"/>
  <c r="G97" i="69"/>
  <c r="K404" i="66"/>
  <c r="K346" i="66"/>
  <c r="F327" i="72"/>
  <c r="G324" i="72"/>
  <c r="J416" i="68"/>
  <c r="J485" i="68"/>
  <c r="J413" i="68"/>
  <c r="N330" i="65"/>
  <c r="C422" i="68"/>
  <c r="C494" i="68"/>
  <c r="M87" i="54"/>
  <c r="O361" i="68"/>
  <c r="Q162" i="50"/>
  <c r="E213" i="71"/>
  <c r="E158" i="71"/>
  <c r="E212" i="71" s="1"/>
  <c r="E106" i="50"/>
  <c r="C191" i="68"/>
  <c r="G81" i="47"/>
  <c r="G154" i="67"/>
  <c r="G212" i="67"/>
  <c r="J165" i="66"/>
  <c r="E211" i="66"/>
  <c r="B181" i="64"/>
  <c r="B244" i="64" s="1"/>
  <c r="B245" i="64"/>
  <c r="K142" i="72"/>
  <c r="Q166" i="45"/>
  <c r="H118" i="72"/>
  <c r="H137" i="72"/>
  <c r="F133" i="72"/>
  <c r="F114" i="72"/>
  <c r="F132" i="72" s="1"/>
  <c r="O133" i="71"/>
  <c r="O114" i="71"/>
  <c r="E131" i="71"/>
  <c r="E112" i="71"/>
  <c r="C118" i="70"/>
  <c r="C138" i="70"/>
  <c r="I116" i="67"/>
  <c r="M164" i="64"/>
  <c r="M142" i="64"/>
  <c r="B122" i="72"/>
  <c r="B141" i="72"/>
  <c r="Q107" i="71"/>
  <c r="M108" i="69"/>
  <c r="D107" i="64"/>
  <c r="D149" i="64" s="1"/>
  <c r="H107" i="64"/>
  <c r="E108" i="64"/>
  <c r="M108" i="64"/>
  <c r="M150" i="64" s="1"/>
  <c r="F7" i="44"/>
  <c r="F110" i="64"/>
  <c r="N7" i="44"/>
  <c r="N110" i="64"/>
  <c r="K112" i="64"/>
  <c r="H113" i="64"/>
  <c r="E115" i="64"/>
  <c r="M115" i="64"/>
  <c r="J116" i="64"/>
  <c r="C117" i="64"/>
  <c r="O117" i="64"/>
  <c r="L119" i="64"/>
  <c r="E120" i="64"/>
  <c r="Q120" i="64"/>
  <c r="J122" i="64"/>
  <c r="J164" i="64" s="1"/>
  <c r="G123" i="64"/>
  <c r="G165" i="64" s="1"/>
  <c r="D124" i="64"/>
  <c r="H124" i="64"/>
  <c r="H166" i="64" s="1"/>
  <c r="E95" i="65"/>
  <c r="Q95" i="65"/>
  <c r="J96" i="65"/>
  <c r="C28" i="44"/>
  <c r="C98" i="65"/>
  <c r="K28" i="44"/>
  <c r="K98" i="65"/>
  <c r="D100" i="65"/>
  <c r="L100" i="65"/>
  <c r="E102" i="65"/>
  <c r="E140" i="65" s="1"/>
  <c r="M102" i="65"/>
  <c r="M140" i="65" s="1"/>
  <c r="F103" i="65"/>
  <c r="F141" i="65" s="1"/>
  <c r="N103" i="65"/>
  <c r="N141" i="65" s="1"/>
  <c r="C104" i="65"/>
  <c r="O104" i="65"/>
  <c r="O142" i="65" s="1"/>
  <c r="L106" i="65"/>
  <c r="E107" i="65"/>
  <c r="M107" i="65"/>
  <c r="F109" i="65"/>
  <c r="N109" i="65"/>
  <c r="C110" i="65"/>
  <c r="K110" i="65"/>
  <c r="O110" i="65"/>
  <c r="B109" i="65"/>
  <c r="E95" i="66"/>
  <c r="Q95" i="66"/>
  <c r="Q133" i="66" s="1"/>
  <c r="F96" i="66"/>
  <c r="F134" i="66" s="1"/>
  <c r="C47" i="44"/>
  <c r="C98" i="66"/>
  <c r="C136" i="66" s="1"/>
  <c r="G47" i="44"/>
  <c r="G98" i="66"/>
  <c r="D100" i="66"/>
  <c r="H100" i="66"/>
  <c r="E102" i="66"/>
  <c r="I102" i="66"/>
  <c r="I140" i="66" s="1"/>
  <c r="F103" i="66"/>
  <c r="C104" i="66"/>
  <c r="C142" i="66" s="1"/>
  <c r="G104" i="66"/>
  <c r="D106" i="66"/>
  <c r="L106" i="66"/>
  <c r="E107" i="66"/>
  <c r="E145" i="66" s="1"/>
  <c r="Q107" i="66"/>
  <c r="Q145" i="66" s="1"/>
  <c r="N109" i="66"/>
  <c r="B96" i="67"/>
  <c r="B103" i="67"/>
  <c r="B104" i="66"/>
  <c r="B110" i="66"/>
  <c r="F95" i="67"/>
  <c r="C96" i="67"/>
  <c r="C134" i="67" s="1"/>
  <c r="O96" i="67"/>
  <c r="H66" i="44"/>
  <c r="H98" i="67"/>
  <c r="E100" i="67"/>
  <c r="E138" i="67" s="1"/>
  <c r="M100" i="67"/>
  <c r="M138" i="67" s="1"/>
  <c r="J102" i="67"/>
  <c r="C103" i="67"/>
  <c r="O103" i="67"/>
  <c r="O141" i="67" s="1"/>
  <c r="L104" i="67"/>
  <c r="I106" i="67"/>
  <c r="Q106" i="67"/>
  <c r="Q144" i="67" s="1"/>
  <c r="J107" i="67"/>
  <c r="G109" i="67"/>
  <c r="D110" i="67"/>
  <c r="H110" i="67"/>
  <c r="L110" i="67"/>
  <c r="B122" i="68"/>
  <c r="B128" i="68"/>
  <c r="B133" i="68"/>
  <c r="F113" i="68"/>
  <c r="C114" i="68"/>
  <c r="G114" i="68"/>
  <c r="D85" i="44"/>
  <c r="D116" i="68"/>
  <c r="D164" i="68" s="1"/>
  <c r="H85" i="44"/>
  <c r="H116" i="68"/>
  <c r="E118" i="68"/>
  <c r="E166" i="68" s="1"/>
  <c r="Q118" i="68"/>
  <c r="F120" i="68"/>
  <c r="C121" i="68"/>
  <c r="O121" i="68"/>
  <c r="H122" i="68"/>
  <c r="H170" i="68" s="1"/>
  <c r="E124" i="68"/>
  <c r="Q124" i="68"/>
  <c r="J125" i="68"/>
  <c r="G126" i="68"/>
  <c r="O126" i="68"/>
  <c r="L128" i="68"/>
  <c r="E129" i="68"/>
  <c r="E177" i="68" s="1"/>
  <c r="M129" i="68"/>
  <c r="J131" i="68"/>
  <c r="N131" i="68"/>
  <c r="G132" i="68"/>
  <c r="O132" i="68"/>
  <c r="D133" i="68"/>
  <c r="P133" i="68"/>
  <c r="J111" i="44"/>
  <c r="J113" i="48"/>
  <c r="O130" i="44"/>
  <c r="G143" i="45"/>
  <c r="I105" i="45"/>
  <c r="C81" i="45"/>
  <c r="C141" i="68"/>
  <c r="E130" i="47"/>
  <c r="E136" i="50"/>
  <c r="L111" i="47"/>
  <c r="L113" i="50"/>
  <c r="G124" i="47"/>
  <c r="G130" i="50"/>
  <c r="F62" i="47"/>
  <c r="I105" i="47"/>
  <c r="G43" i="47"/>
  <c r="O124" i="55"/>
  <c r="P143" i="55"/>
  <c r="B112" i="64"/>
  <c r="E107" i="64"/>
  <c r="I107" i="64"/>
  <c r="Q107" i="64"/>
  <c r="F108" i="64"/>
  <c r="F150" i="64" s="1"/>
  <c r="J108" i="64"/>
  <c r="C7" i="44"/>
  <c r="C110" i="64"/>
  <c r="K7" i="44"/>
  <c r="K110" i="64"/>
  <c r="O7" i="44"/>
  <c r="O110" i="64"/>
  <c r="D112" i="64"/>
  <c r="D154" i="64" s="1"/>
  <c r="L112" i="64"/>
  <c r="L154" i="64" s="1"/>
  <c r="P112" i="64"/>
  <c r="I113" i="64"/>
  <c r="I155" i="64" s="1"/>
  <c r="M113" i="64"/>
  <c r="F115" i="64"/>
  <c r="J115" i="64"/>
  <c r="C116" i="64"/>
  <c r="C158" i="64" s="1"/>
  <c r="G116" i="64"/>
  <c r="O116" i="64"/>
  <c r="D117" i="64"/>
  <c r="L117" i="64"/>
  <c r="P117" i="64"/>
  <c r="I119" i="64"/>
  <c r="M119" i="64"/>
  <c r="F120" i="64"/>
  <c r="J120" i="64"/>
  <c r="C122" i="64"/>
  <c r="G122" i="64"/>
  <c r="K122" i="64"/>
  <c r="D123" i="64"/>
  <c r="H123" i="64"/>
  <c r="P123" i="64"/>
  <c r="E124" i="64"/>
  <c r="I124" i="64"/>
  <c r="M124" i="64"/>
  <c r="Q124" i="64"/>
  <c r="J95" i="65"/>
  <c r="J133" i="65" s="1"/>
  <c r="N95" i="65"/>
  <c r="N133" i="65" s="1"/>
  <c r="G96" i="65"/>
  <c r="O96" i="65"/>
  <c r="D28" i="44"/>
  <c r="D98" i="65"/>
  <c r="L28" i="44"/>
  <c r="L98" i="65"/>
  <c r="P28" i="44"/>
  <c r="P98" i="65"/>
  <c r="I100" i="65"/>
  <c r="M100" i="65"/>
  <c r="F102" i="65"/>
  <c r="J102" i="65"/>
  <c r="J140" i="65" s="1"/>
  <c r="C103" i="65"/>
  <c r="G103" i="65"/>
  <c r="O103" i="65"/>
  <c r="D104" i="65"/>
  <c r="L104" i="65"/>
  <c r="P104" i="65"/>
  <c r="I106" i="65"/>
  <c r="Q106" i="65"/>
  <c r="F107" i="65"/>
  <c r="F145" i="65" s="1"/>
  <c r="N107" i="65"/>
  <c r="N145" i="65" s="1"/>
  <c r="C109" i="65"/>
  <c r="K109" i="65"/>
  <c r="D110" i="65"/>
  <c r="H110" i="65"/>
  <c r="P110" i="65"/>
  <c r="B28" i="44"/>
  <c r="B98" i="65"/>
  <c r="B136" i="65" s="1"/>
  <c r="F95" i="66"/>
  <c r="J95" i="66"/>
  <c r="C96" i="66"/>
  <c r="G96" i="66"/>
  <c r="O96" i="66"/>
  <c r="D47" i="44"/>
  <c r="D98" i="66"/>
  <c r="H47" i="44"/>
  <c r="H98" i="66"/>
  <c r="P47" i="44"/>
  <c r="P98" i="66"/>
  <c r="P136" i="66" s="1"/>
  <c r="E100" i="66"/>
  <c r="M100" i="66"/>
  <c r="Q100" i="66"/>
  <c r="Q138" i="66" s="1"/>
  <c r="J102" i="66"/>
  <c r="N102" i="66"/>
  <c r="G103" i="66"/>
  <c r="K103" i="66"/>
  <c r="K141" i="66" s="1"/>
  <c r="D104" i="66"/>
  <c r="H104" i="66"/>
  <c r="P104" i="66"/>
  <c r="I106" i="66"/>
  <c r="M106" i="66"/>
  <c r="F107" i="66"/>
  <c r="J107" i="66"/>
  <c r="J145" i="66" s="1"/>
  <c r="C109" i="66"/>
  <c r="G109" i="66"/>
  <c r="O109" i="66"/>
  <c r="D110" i="66"/>
  <c r="L110" i="66"/>
  <c r="L148" i="66" s="1"/>
  <c r="P110" i="66"/>
  <c r="P148" i="66" s="1"/>
  <c r="B66" i="44"/>
  <c r="B98" i="67"/>
  <c r="B110" i="67"/>
  <c r="B100" i="66"/>
  <c r="C95" i="67"/>
  <c r="C133" i="67" s="1"/>
  <c r="K95" i="67"/>
  <c r="O95" i="67"/>
  <c r="O133" i="67" s="1"/>
  <c r="H96" i="67"/>
  <c r="H134" i="67" s="1"/>
  <c r="L96" i="67"/>
  <c r="L134" i="67" s="1"/>
  <c r="E66" i="44"/>
  <c r="E98" i="67"/>
  <c r="I66" i="44"/>
  <c r="I98" i="67"/>
  <c r="I136" i="67" s="1"/>
  <c r="M66" i="44"/>
  <c r="M98" i="67"/>
  <c r="F100" i="67"/>
  <c r="J100" i="67"/>
  <c r="C102" i="67"/>
  <c r="C140" i="67" s="1"/>
  <c r="K102" i="67"/>
  <c r="K140" i="67" s="1"/>
  <c r="O102" i="67"/>
  <c r="H103" i="67"/>
  <c r="L103" i="67"/>
  <c r="E104" i="67"/>
  <c r="I104" i="67"/>
  <c r="Q104" i="67"/>
  <c r="J106" i="67"/>
  <c r="C107" i="67"/>
  <c r="C145" i="67" s="1"/>
  <c r="G107" i="67"/>
  <c r="O107" i="67"/>
  <c r="O145" i="67" s="1"/>
  <c r="D109" i="67"/>
  <c r="L109" i="67"/>
  <c r="E110" i="67"/>
  <c r="I110" i="67"/>
  <c r="Q110" i="67"/>
  <c r="B124" i="68"/>
  <c r="C113" i="68"/>
  <c r="K113" i="68"/>
  <c r="D114" i="68"/>
  <c r="H114" i="68"/>
  <c r="L114" i="68"/>
  <c r="E85" i="44"/>
  <c r="E116" i="68"/>
  <c r="I85" i="44"/>
  <c r="I116" i="68"/>
  <c r="M85" i="44"/>
  <c r="M116" i="68"/>
  <c r="F118" i="68"/>
  <c r="N118" i="68"/>
  <c r="C120" i="68"/>
  <c r="K120" i="68"/>
  <c r="K168" i="68" s="1"/>
  <c r="O120" i="68"/>
  <c r="O168" i="68" s="1"/>
  <c r="D121" i="68"/>
  <c r="L121" i="68"/>
  <c r="P121" i="68"/>
  <c r="I122" i="68"/>
  <c r="M122" i="68"/>
  <c r="F124" i="68"/>
  <c r="N124" i="68"/>
  <c r="N172" i="68" s="1"/>
  <c r="C125" i="68"/>
  <c r="C173" i="68" s="1"/>
  <c r="K125" i="68"/>
  <c r="K173" i="68" s="1"/>
  <c r="O125" i="68"/>
  <c r="H126" i="68"/>
  <c r="L126" i="68"/>
  <c r="L174" i="68" s="1"/>
  <c r="E128" i="68"/>
  <c r="M128" i="68"/>
  <c r="Q128" i="68"/>
  <c r="F129" i="68"/>
  <c r="N129" i="68"/>
  <c r="C131" i="68"/>
  <c r="K131" i="68"/>
  <c r="O131" i="68"/>
  <c r="D132" i="68"/>
  <c r="L132" i="68"/>
  <c r="P132" i="68"/>
  <c r="E133" i="68"/>
  <c r="M133" i="68"/>
  <c r="Q133" i="68"/>
  <c r="C130" i="44"/>
  <c r="C124" i="44" s="1"/>
  <c r="F148" i="44"/>
  <c r="Q148" i="44"/>
  <c r="Q143" i="44" s="1"/>
  <c r="H161" i="44"/>
  <c r="E105" i="45"/>
  <c r="B3" i="45"/>
  <c r="D143" i="45"/>
  <c r="G43" i="45"/>
  <c r="D24" i="45"/>
  <c r="N68" i="45"/>
  <c r="N124" i="45"/>
  <c r="B81" i="47"/>
  <c r="B189" i="68"/>
  <c r="Q130" i="47"/>
  <c r="Q136" i="50"/>
  <c r="N49" i="47"/>
  <c r="D143" i="47"/>
  <c r="C43" i="47"/>
  <c r="C24" i="55"/>
  <c r="K24" i="55"/>
  <c r="N148" i="57"/>
  <c r="N143" i="57" s="1"/>
  <c r="N154" i="60"/>
  <c r="F143" i="57"/>
  <c r="K144" i="60"/>
  <c r="Q47" i="60"/>
  <c r="D7" i="60"/>
  <c r="J389" i="72"/>
  <c r="O164" i="60"/>
  <c r="O385" i="72"/>
  <c r="O330" i="72"/>
  <c r="G385" i="72"/>
  <c r="G330" i="72"/>
  <c r="F389" i="71"/>
  <c r="E146" i="60"/>
  <c r="I330" i="71"/>
  <c r="I385" i="71"/>
  <c r="Q354" i="70"/>
  <c r="Q411" i="70" s="1"/>
  <c r="Q412" i="70"/>
  <c r="L128" i="60"/>
  <c r="J125" i="60"/>
  <c r="P415" i="69"/>
  <c r="P357" i="69"/>
  <c r="P414" i="69" s="1"/>
  <c r="F401" i="69"/>
  <c r="F343" i="69"/>
  <c r="L517" i="68"/>
  <c r="L444" i="68"/>
  <c r="L516" i="68" s="1"/>
  <c r="M514" i="68"/>
  <c r="M441" i="68"/>
  <c r="M513" i="68" s="1"/>
  <c r="E441" i="68"/>
  <c r="E513" i="68" s="1"/>
  <c r="E514" i="68"/>
  <c r="M85" i="60"/>
  <c r="E85" i="60"/>
  <c r="H346" i="67"/>
  <c r="H404" i="67"/>
  <c r="N47" i="60"/>
  <c r="H350" i="65"/>
  <c r="D30" i="57"/>
  <c r="D24" i="57" s="1"/>
  <c r="L28" i="60"/>
  <c r="O343" i="65"/>
  <c r="O396" i="64"/>
  <c r="P447" i="64"/>
  <c r="C404" i="67"/>
  <c r="C346" i="67"/>
  <c r="B107" i="64"/>
  <c r="B113" i="64"/>
  <c r="B119" i="64"/>
  <c r="B161" i="64" s="1"/>
  <c r="B124" i="64"/>
  <c r="F107" i="64"/>
  <c r="J107" i="64"/>
  <c r="J149" i="64" s="1"/>
  <c r="N107" i="64"/>
  <c r="C108" i="64"/>
  <c r="G108" i="64"/>
  <c r="K108" i="64"/>
  <c r="O108" i="64"/>
  <c r="D7" i="44"/>
  <c r="D110" i="64"/>
  <c r="H7" i="44"/>
  <c r="H110" i="64"/>
  <c r="L7" i="44"/>
  <c r="L110" i="64"/>
  <c r="P7" i="44"/>
  <c r="P110" i="64"/>
  <c r="E112" i="64"/>
  <c r="I112" i="64"/>
  <c r="M112" i="64"/>
  <c r="Q112" i="64"/>
  <c r="F113" i="64"/>
  <c r="J113" i="64"/>
  <c r="N113" i="64"/>
  <c r="C115" i="64"/>
  <c r="G115" i="64"/>
  <c r="G157" i="64" s="1"/>
  <c r="K115" i="64"/>
  <c r="O115" i="64"/>
  <c r="D116" i="64"/>
  <c r="D158" i="64" s="1"/>
  <c r="H116" i="64"/>
  <c r="L116" i="64"/>
  <c r="L158" i="64" s="1"/>
  <c r="P116" i="64"/>
  <c r="E117" i="64"/>
  <c r="I117" i="64"/>
  <c r="I159" i="64" s="1"/>
  <c r="M117" i="64"/>
  <c r="M159" i="64" s="1"/>
  <c r="Q117" i="64"/>
  <c r="Q159" i="64" s="1"/>
  <c r="F119" i="64"/>
  <c r="J119" i="64"/>
  <c r="N119" i="64"/>
  <c r="N161" i="64" s="1"/>
  <c r="C120" i="64"/>
  <c r="G120" i="64"/>
  <c r="K120" i="64"/>
  <c r="O120" i="64"/>
  <c r="D122" i="64"/>
  <c r="H122" i="64"/>
  <c r="L122" i="64"/>
  <c r="P122" i="64"/>
  <c r="E123" i="64"/>
  <c r="I123" i="64"/>
  <c r="M123" i="64"/>
  <c r="Q123" i="64"/>
  <c r="F124" i="64"/>
  <c r="J124" i="64"/>
  <c r="N124" i="64"/>
  <c r="C95" i="65"/>
  <c r="G95" i="65"/>
  <c r="K95" i="65"/>
  <c r="K133" i="65" s="1"/>
  <c r="O95" i="65"/>
  <c r="D96" i="65"/>
  <c r="D134" i="65" s="1"/>
  <c r="H96" i="65"/>
  <c r="H134" i="65" s="1"/>
  <c r="L96" i="65"/>
  <c r="P96" i="65"/>
  <c r="P134" i="65" s="1"/>
  <c r="E28" i="44"/>
  <c r="E98" i="65"/>
  <c r="I28" i="44"/>
  <c r="I98" i="65"/>
  <c r="M28" i="44"/>
  <c r="M98" i="65"/>
  <c r="M136" i="65" s="1"/>
  <c r="Q28" i="44"/>
  <c r="Q98" i="65"/>
  <c r="Q136" i="65" s="1"/>
  <c r="F100" i="65"/>
  <c r="J100" i="65"/>
  <c r="J138" i="65" s="1"/>
  <c r="N100" i="65"/>
  <c r="N138" i="65" s="1"/>
  <c r="C102" i="65"/>
  <c r="G102" i="65"/>
  <c r="K102" i="65"/>
  <c r="O102" i="65"/>
  <c r="D103" i="65"/>
  <c r="H103" i="65"/>
  <c r="L103" i="65"/>
  <c r="P103" i="65"/>
  <c r="E104" i="65"/>
  <c r="I104" i="65"/>
  <c r="M104" i="65"/>
  <c r="Q104" i="65"/>
  <c r="F106" i="65"/>
  <c r="J106" i="65"/>
  <c r="N106" i="65"/>
  <c r="C107" i="65"/>
  <c r="G107" i="65"/>
  <c r="K107" i="65"/>
  <c r="O107" i="65"/>
  <c r="D109" i="65"/>
  <c r="D147" i="65" s="1"/>
  <c r="H109" i="65"/>
  <c r="L109" i="65"/>
  <c r="L147" i="65" s="1"/>
  <c r="P109" i="65"/>
  <c r="E110" i="65"/>
  <c r="I110" i="65"/>
  <c r="M110" i="65"/>
  <c r="Q110" i="65"/>
  <c r="Q148" i="65" s="1"/>
  <c r="B100" i="65"/>
  <c r="B106" i="65"/>
  <c r="C95" i="66"/>
  <c r="G95" i="66"/>
  <c r="K95" i="66"/>
  <c r="O95" i="66"/>
  <c r="D96" i="66"/>
  <c r="H96" i="66"/>
  <c r="L96" i="66"/>
  <c r="P96" i="66"/>
  <c r="E47" i="44"/>
  <c r="E98" i="66"/>
  <c r="E136" i="66" s="1"/>
  <c r="I47" i="44"/>
  <c r="I98" i="66"/>
  <c r="I136" i="66" s="1"/>
  <c r="M47" i="44"/>
  <c r="M98" i="66"/>
  <c r="M136" i="66" s="1"/>
  <c r="Q47" i="44"/>
  <c r="Q98" i="66"/>
  <c r="F100" i="66"/>
  <c r="J100" i="66"/>
  <c r="N100" i="66"/>
  <c r="C102" i="66"/>
  <c r="C140" i="66" s="1"/>
  <c r="G102" i="66"/>
  <c r="K102" i="66"/>
  <c r="O102" i="66"/>
  <c r="D103" i="66"/>
  <c r="H103" i="66"/>
  <c r="L103" i="66"/>
  <c r="P103" i="66"/>
  <c r="E104" i="66"/>
  <c r="I104" i="66"/>
  <c r="M104" i="66"/>
  <c r="Q104" i="66"/>
  <c r="F106" i="66"/>
  <c r="J106" i="66"/>
  <c r="N106" i="66"/>
  <c r="C107" i="66"/>
  <c r="G107" i="66"/>
  <c r="K107" i="66"/>
  <c r="O107" i="66"/>
  <c r="D109" i="66"/>
  <c r="D147" i="66" s="1"/>
  <c r="H109" i="66"/>
  <c r="H147" i="66" s="1"/>
  <c r="L109" i="66"/>
  <c r="L147" i="66" s="1"/>
  <c r="P109" i="66"/>
  <c r="P147" i="66" s="1"/>
  <c r="E110" i="66"/>
  <c r="I110" i="66"/>
  <c r="I148" i="66" s="1"/>
  <c r="M110" i="66"/>
  <c r="M148" i="66" s="1"/>
  <c r="Q110" i="66"/>
  <c r="Q148" i="66" s="1"/>
  <c r="B100" i="67"/>
  <c r="B106" i="67"/>
  <c r="B95" i="66"/>
  <c r="B133" i="66" s="1"/>
  <c r="B102" i="66"/>
  <c r="B107" i="66"/>
  <c r="B145" i="66" s="1"/>
  <c r="D95" i="67"/>
  <c r="H95" i="67"/>
  <c r="L95" i="67"/>
  <c r="P95" i="67"/>
  <c r="E96" i="67"/>
  <c r="I96" i="67"/>
  <c r="M96" i="67"/>
  <c r="Q96" i="67"/>
  <c r="F66" i="44"/>
  <c r="F98" i="67"/>
  <c r="F136" i="67" s="1"/>
  <c r="J66" i="44"/>
  <c r="J98" i="67"/>
  <c r="J136" i="67" s="1"/>
  <c r="N66" i="44"/>
  <c r="N98" i="67"/>
  <c r="N136" i="67" s="1"/>
  <c r="C100" i="67"/>
  <c r="G100" i="67"/>
  <c r="K100" i="67"/>
  <c r="O100" i="67"/>
  <c r="O138" i="67" s="1"/>
  <c r="D102" i="67"/>
  <c r="H102" i="67"/>
  <c r="L102" i="67"/>
  <c r="P102" i="67"/>
  <c r="E103" i="67"/>
  <c r="I103" i="67"/>
  <c r="M103" i="67"/>
  <c r="Q103" i="67"/>
  <c r="F104" i="67"/>
  <c r="J104" i="67"/>
  <c r="N104" i="67"/>
  <c r="C106" i="67"/>
  <c r="G106" i="67"/>
  <c r="K106" i="67"/>
  <c r="O106" i="67"/>
  <c r="O144" i="67" s="1"/>
  <c r="D107" i="67"/>
  <c r="H107" i="67"/>
  <c r="L107" i="67"/>
  <c r="P107" i="67"/>
  <c r="E109" i="67"/>
  <c r="I109" i="67"/>
  <c r="I147" i="67" s="1"/>
  <c r="M109" i="67"/>
  <c r="Q109" i="67"/>
  <c r="Q147" i="67" s="1"/>
  <c r="F110" i="67"/>
  <c r="J110" i="67"/>
  <c r="N110" i="67"/>
  <c r="B113" i="68"/>
  <c r="B120" i="68"/>
  <c r="B125" i="68"/>
  <c r="B131" i="68"/>
  <c r="D113" i="68"/>
  <c r="H113" i="68"/>
  <c r="L113" i="68"/>
  <c r="L161" i="68" s="1"/>
  <c r="P113" i="68"/>
  <c r="E114" i="68"/>
  <c r="I114" i="68"/>
  <c r="M114" i="68"/>
  <c r="Q114" i="68"/>
  <c r="F85" i="44"/>
  <c r="F116" i="68"/>
  <c r="F164" i="68" s="1"/>
  <c r="J85" i="44"/>
  <c r="J116" i="68"/>
  <c r="N85" i="44"/>
  <c r="N116" i="68"/>
  <c r="N164" i="68" s="1"/>
  <c r="C118" i="68"/>
  <c r="G118" i="68"/>
  <c r="K118" i="68"/>
  <c r="O118" i="68"/>
  <c r="D120" i="68"/>
  <c r="H120" i="68"/>
  <c r="L120" i="68"/>
  <c r="P120" i="68"/>
  <c r="E121" i="68"/>
  <c r="E169" i="68" s="1"/>
  <c r="I121" i="68"/>
  <c r="I169" i="68" s="1"/>
  <c r="M121" i="68"/>
  <c r="M169" i="68" s="1"/>
  <c r="Q121" i="68"/>
  <c r="F122" i="68"/>
  <c r="J122" i="68"/>
  <c r="N122" i="68"/>
  <c r="C124" i="68"/>
  <c r="G124" i="68"/>
  <c r="K124" i="68"/>
  <c r="O124" i="68"/>
  <c r="D125" i="68"/>
  <c r="H125" i="68"/>
  <c r="L125" i="68"/>
  <c r="P125" i="68"/>
  <c r="E126" i="68"/>
  <c r="I126" i="68"/>
  <c r="I174" i="68" s="1"/>
  <c r="M126" i="68"/>
  <c r="Q126" i="68"/>
  <c r="F128" i="68"/>
  <c r="J128" i="68"/>
  <c r="J176" i="68" s="1"/>
  <c r="N128" i="68"/>
  <c r="N176" i="68" s="1"/>
  <c r="C129" i="68"/>
  <c r="C177" i="68" s="1"/>
  <c r="G129" i="68"/>
  <c r="G177" i="68" s="1"/>
  <c r="K129" i="68"/>
  <c r="K177" i="68" s="1"/>
  <c r="O129" i="68"/>
  <c r="D131" i="68"/>
  <c r="H131" i="68"/>
  <c r="L131" i="68"/>
  <c r="P131" i="68"/>
  <c r="E132" i="68"/>
  <c r="I132" i="68"/>
  <c r="I180" i="68" s="1"/>
  <c r="M132" i="68"/>
  <c r="Q132" i="68"/>
  <c r="F133" i="68"/>
  <c r="J133" i="68"/>
  <c r="N133" i="68"/>
  <c r="L130" i="44"/>
  <c r="L124" i="44" s="1"/>
  <c r="M148" i="44"/>
  <c r="M143" i="44" s="1"/>
  <c r="O148" i="44"/>
  <c r="G161" i="44"/>
  <c r="B161" i="45"/>
  <c r="J124" i="45"/>
  <c r="H161" i="45"/>
  <c r="O143" i="45"/>
  <c r="J143" i="45"/>
  <c r="C143" i="45"/>
  <c r="O161" i="45"/>
  <c r="K161" i="45"/>
  <c r="P30" i="45"/>
  <c r="O30" i="45"/>
  <c r="B43" i="47"/>
  <c r="M130" i="47"/>
  <c r="M136" i="50"/>
  <c r="E148" i="47"/>
  <c r="M161" i="47"/>
  <c r="D111" i="47"/>
  <c r="D113" i="50"/>
  <c r="N148" i="47"/>
  <c r="N154" i="50"/>
  <c r="H111" i="47"/>
  <c r="N62" i="47"/>
  <c r="J49" i="47"/>
  <c r="F161" i="47"/>
  <c r="E87" i="47"/>
  <c r="H43" i="47"/>
  <c r="N130" i="54"/>
  <c r="N124" i="54" s="1"/>
  <c r="J87" i="54"/>
  <c r="C143" i="54"/>
  <c r="C148" i="55"/>
  <c r="C143" i="55" s="1"/>
  <c r="G124" i="55"/>
  <c r="H143" i="55"/>
  <c r="N49" i="55"/>
  <c r="N43" i="55" s="1"/>
  <c r="E130" i="57"/>
  <c r="E124" i="57" s="1"/>
  <c r="K9" i="57"/>
  <c r="K3" i="57" s="1"/>
  <c r="K16" i="60"/>
  <c r="O87" i="57"/>
  <c r="I87" i="57"/>
  <c r="M162" i="60"/>
  <c r="L47" i="60"/>
  <c r="C146" i="60"/>
  <c r="O391" i="72"/>
  <c r="O336" i="72"/>
  <c r="O390" i="72" s="1"/>
  <c r="G391" i="72"/>
  <c r="G336" i="72"/>
  <c r="N389" i="72"/>
  <c r="O332" i="72"/>
  <c r="O387" i="72"/>
  <c r="G387" i="72"/>
  <c r="G332" i="72"/>
  <c r="K162" i="60"/>
  <c r="N398" i="71"/>
  <c r="N343" i="71"/>
  <c r="N397" i="71" s="1"/>
  <c r="J343" i="71"/>
  <c r="J397" i="71" s="1"/>
  <c r="J398" i="71"/>
  <c r="F398" i="71"/>
  <c r="F343" i="71"/>
  <c r="F397" i="71" s="1"/>
  <c r="K395" i="71"/>
  <c r="K340" i="71"/>
  <c r="K394" i="71" s="1"/>
  <c r="H150" i="60"/>
  <c r="H148" i="57"/>
  <c r="H143" i="57" s="1"/>
  <c r="N391" i="71"/>
  <c r="N336" i="71"/>
  <c r="F391" i="71"/>
  <c r="F336" i="71"/>
  <c r="F390" i="71" s="1"/>
  <c r="J389" i="71"/>
  <c r="M387" i="71"/>
  <c r="M332" i="71"/>
  <c r="E387" i="71"/>
  <c r="E332" i="71"/>
  <c r="M144" i="60"/>
  <c r="E144" i="60"/>
  <c r="O357" i="70"/>
  <c r="L408" i="70"/>
  <c r="L350" i="70"/>
  <c r="L407" i="70" s="1"/>
  <c r="D408" i="70"/>
  <c r="D350" i="70"/>
  <c r="D407" i="70" s="1"/>
  <c r="O406" i="70"/>
  <c r="G406" i="70"/>
  <c r="G348" i="70"/>
  <c r="G405" i="70" s="1"/>
  <c r="L404" i="70"/>
  <c r="L346" i="70"/>
  <c r="D346" i="70"/>
  <c r="D404" i="70"/>
  <c r="J343" i="70"/>
  <c r="J401" i="70"/>
  <c r="D415" i="69"/>
  <c r="D357" i="69"/>
  <c r="D414" i="69" s="1"/>
  <c r="F412" i="69"/>
  <c r="F354" i="69"/>
  <c r="F411" i="69" s="1"/>
  <c r="M350" i="69"/>
  <c r="M407" i="69" s="1"/>
  <c r="M408" i="69"/>
  <c r="P406" i="69"/>
  <c r="H111" i="60"/>
  <c r="M346" i="69"/>
  <c r="M404" i="69"/>
  <c r="J106" i="60"/>
  <c r="P444" i="68"/>
  <c r="P516" i="68" s="1"/>
  <c r="G437" i="68"/>
  <c r="G509" i="68" s="1"/>
  <c r="G510" i="68"/>
  <c r="M429" i="68"/>
  <c r="M502" i="68"/>
  <c r="E429" i="68"/>
  <c r="E502" i="68"/>
  <c r="P426" i="68"/>
  <c r="H426" i="68"/>
  <c r="M357" i="67"/>
  <c r="E357" i="67"/>
  <c r="J354" i="67"/>
  <c r="J411" i="67" s="1"/>
  <c r="J412" i="67"/>
  <c r="P66" i="60"/>
  <c r="L404" i="67"/>
  <c r="L346" i="67"/>
  <c r="M343" i="67"/>
  <c r="E343" i="67"/>
  <c r="E415" i="66"/>
  <c r="E357" i="66"/>
  <c r="E414" i="66" s="1"/>
  <c r="P412" i="66"/>
  <c r="P354" i="66"/>
  <c r="P411" i="66" s="1"/>
  <c r="J350" i="66"/>
  <c r="L49" i="57"/>
  <c r="L43" i="57" s="1"/>
  <c r="N404" i="66"/>
  <c r="N346" i="66"/>
  <c r="F404" i="66"/>
  <c r="F346" i="66"/>
  <c r="D412" i="65"/>
  <c r="D354" i="65"/>
  <c r="L350" i="65"/>
  <c r="H30" i="57"/>
  <c r="H24" i="57" s="1"/>
  <c r="P28" i="60"/>
  <c r="L404" i="65"/>
  <c r="L346" i="65"/>
  <c r="P457" i="64"/>
  <c r="P393" i="64"/>
  <c r="P456" i="64" s="1"/>
  <c r="H457" i="64"/>
  <c r="H393" i="64"/>
  <c r="H456" i="64" s="1"/>
  <c r="M386" i="64"/>
  <c r="D447" i="64"/>
  <c r="K381" i="64"/>
  <c r="C384" i="72"/>
  <c r="C408" i="69"/>
  <c r="C350" i="69"/>
  <c r="I372" i="72"/>
  <c r="I318" i="72"/>
  <c r="O317" i="72"/>
  <c r="O371" i="72"/>
  <c r="G317" i="72"/>
  <c r="G371" i="72"/>
  <c r="O148" i="55"/>
  <c r="O143" i="55" s="1"/>
  <c r="O150" i="59"/>
  <c r="G148" i="55"/>
  <c r="G143" i="55" s="1"/>
  <c r="G150" i="59"/>
  <c r="M148" i="55"/>
  <c r="M143" i="55" s="1"/>
  <c r="E148" i="55"/>
  <c r="E143" i="55" s="1"/>
  <c r="H319" i="70"/>
  <c r="H339" i="70"/>
  <c r="N330" i="70"/>
  <c r="F330" i="70"/>
  <c r="N396" i="69"/>
  <c r="N339" i="69"/>
  <c r="N319" i="69"/>
  <c r="F339" i="69"/>
  <c r="F396" i="69"/>
  <c r="F319" i="69"/>
  <c r="L310" i="69"/>
  <c r="L387" i="69"/>
  <c r="L330" i="69"/>
  <c r="D387" i="69"/>
  <c r="D330" i="69"/>
  <c r="D310" i="69"/>
  <c r="Q413" i="68"/>
  <c r="E413" i="68"/>
  <c r="E485" i="68"/>
  <c r="L410" i="68"/>
  <c r="L385" i="68"/>
  <c r="H409" i="68"/>
  <c r="K381" i="68"/>
  <c r="K406" i="68"/>
  <c r="D338" i="67"/>
  <c r="H331" i="67"/>
  <c r="L327" i="67"/>
  <c r="H328" i="67"/>
  <c r="N325" i="67"/>
  <c r="N305" i="67"/>
  <c r="J331" i="66"/>
  <c r="D324" i="66"/>
  <c r="E331" i="65"/>
  <c r="Q325" i="65"/>
  <c r="Q305" i="65"/>
  <c r="I305" i="65"/>
  <c r="I324" i="65" s="1"/>
  <c r="I325" i="65"/>
  <c r="N375" i="64"/>
  <c r="O431" i="64"/>
  <c r="F339" i="64"/>
  <c r="F361" i="64"/>
  <c r="C318" i="71"/>
  <c r="C372" i="71"/>
  <c r="C396" i="68"/>
  <c r="C403" i="68"/>
  <c r="C378" i="68"/>
  <c r="D312" i="72"/>
  <c r="P286" i="71"/>
  <c r="H323" i="71"/>
  <c r="H286" i="71"/>
  <c r="F148" i="54"/>
  <c r="F143" i="54" s="1"/>
  <c r="F150" i="58"/>
  <c r="L148" i="54"/>
  <c r="L143" i="54" s="1"/>
  <c r="D148" i="54"/>
  <c r="D143" i="54" s="1"/>
  <c r="J293" i="70"/>
  <c r="L369" i="69"/>
  <c r="N368" i="69"/>
  <c r="F368" i="69"/>
  <c r="L289" i="69"/>
  <c r="D328" i="69"/>
  <c r="D289" i="69"/>
  <c r="D327" i="69" s="1"/>
  <c r="J286" i="69"/>
  <c r="F361" i="68"/>
  <c r="J357" i="68"/>
  <c r="J405" i="68" s="1"/>
  <c r="N297" i="67"/>
  <c r="F297" i="67"/>
  <c r="J286" i="67"/>
  <c r="N300" i="66"/>
  <c r="N377" i="66"/>
  <c r="F300" i="66"/>
  <c r="N30" i="54"/>
  <c r="N24" i="54" s="1"/>
  <c r="P293" i="65"/>
  <c r="H293" i="65"/>
  <c r="P289" i="65"/>
  <c r="P327" i="65" s="1"/>
  <c r="H289" i="65"/>
  <c r="H327" i="65" s="1"/>
  <c r="C297" i="66"/>
  <c r="I162" i="60"/>
  <c r="K146" i="60"/>
  <c r="E47" i="60"/>
  <c r="K28" i="60"/>
  <c r="G343" i="72"/>
  <c r="G397" i="72" s="1"/>
  <c r="G398" i="72"/>
  <c r="E389" i="72"/>
  <c r="J164" i="60"/>
  <c r="N162" i="60"/>
  <c r="F162" i="60"/>
  <c r="E343" i="71"/>
  <c r="E397" i="71" s="1"/>
  <c r="E398" i="71"/>
  <c r="H387" i="71"/>
  <c r="H332" i="71"/>
  <c r="P330" i="71"/>
  <c r="P385" i="71"/>
  <c r="H144" i="60"/>
  <c r="N415" i="70"/>
  <c r="N357" i="70"/>
  <c r="N414" i="70" s="1"/>
  <c r="J415" i="70"/>
  <c r="J357" i="70"/>
  <c r="J414" i="70" s="1"/>
  <c r="F415" i="70"/>
  <c r="F357" i="70"/>
  <c r="F414" i="70" s="1"/>
  <c r="L412" i="70"/>
  <c r="L354" i="70"/>
  <c r="L411" i="70" s="1"/>
  <c r="D412" i="70"/>
  <c r="D354" i="70"/>
  <c r="D411" i="70" s="1"/>
  <c r="N406" i="70"/>
  <c r="O346" i="70"/>
  <c r="O404" i="70"/>
  <c r="G346" i="70"/>
  <c r="G404" i="70"/>
  <c r="Q401" i="70"/>
  <c r="Q343" i="70"/>
  <c r="I401" i="70"/>
  <c r="I343" i="70"/>
  <c r="O415" i="69"/>
  <c r="O357" i="69"/>
  <c r="O414" i="69" s="1"/>
  <c r="L350" i="69"/>
  <c r="L408" i="69"/>
  <c r="D408" i="69"/>
  <c r="D350" i="69"/>
  <c r="P109" i="60"/>
  <c r="H109" i="60"/>
  <c r="I106" i="60"/>
  <c r="E401" i="69"/>
  <c r="E343" i="69"/>
  <c r="L514" i="68"/>
  <c r="L441" i="68"/>
  <c r="L513" i="68" s="1"/>
  <c r="P429" i="68"/>
  <c r="P502" i="68"/>
  <c r="D85" i="60"/>
  <c r="O426" i="68"/>
  <c r="G426" i="68"/>
  <c r="L357" i="67"/>
  <c r="L350" i="67"/>
  <c r="F348" i="67"/>
  <c r="K404" i="67"/>
  <c r="K346" i="67"/>
  <c r="H357" i="66"/>
  <c r="H414" i="66" s="1"/>
  <c r="H415" i="66"/>
  <c r="Q350" i="66"/>
  <c r="M404" i="66"/>
  <c r="M346" i="66"/>
  <c r="N24" i="57"/>
  <c r="N396" i="64"/>
  <c r="F396" i="64"/>
  <c r="N389" i="64"/>
  <c r="N452" i="64" s="1"/>
  <c r="N454" i="64"/>
  <c r="L389" i="64"/>
  <c r="D389" i="64"/>
  <c r="J9" i="57"/>
  <c r="J3" i="57" s="1"/>
  <c r="P386" i="64"/>
  <c r="K447" i="64"/>
  <c r="C336" i="72"/>
  <c r="C390" i="72" s="1"/>
  <c r="C386" i="71"/>
  <c r="C85" i="60"/>
  <c r="C350" i="66"/>
  <c r="P327" i="72"/>
  <c r="H327" i="72"/>
  <c r="N326" i="72"/>
  <c r="N380" i="72"/>
  <c r="N307" i="72"/>
  <c r="F380" i="72"/>
  <c r="F326" i="72"/>
  <c r="F307" i="72"/>
  <c r="P321" i="72"/>
  <c r="H321" i="72"/>
  <c r="N374" i="72"/>
  <c r="N320" i="72"/>
  <c r="F374" i="72"/>
  <c r="F320" i="72"/>
  <c r="L373" i="72"/>
  <c r="L300" i="72"/>
  <c r="L319" i="72"/>
  <c r="D373" i="72"/>
  <c r="D300" i="72"/>
  <c r="D319" i="72"/>
  <c r="F371" i="72"/>
  <c r="F317" i="72"/>
  <c r="K315" i="72"/>
  <c r="K296" i="72"/>
  <c r="J307" i="71"/>
  <c r="J326" i="71"/>
  <c r="J380" i="71"/>
  <c r="J304" i="71"/>
  <c r="J324" i="71"/>
  <c r="J148" i="55"/>
  <c r="J143" i="55" s="1"/>
  <c r="J150" i="59"/>
  <c r="P317" i="71"/>
  <c r="P371" i="71"/>
  <c r="H371" i="71"/>
  <c r="H317" i="71"/>
  <c r="O314" i="71"/>
  <c r="O312" i="71"/>
  <c r="G312" i="71"/>
  <c r="E335" i="70"/>
  <c r="M333" i="70"/>
  <c r="K312" i="70"/>
  <c r="K332" i="70"/>
  <c r="O328" i="70"/>
  <c r="O308" i="70"/>
  <c r="G328" i="70"/>
  <c r="G308" i="70"/>
  <c r="G327" i="70" s="1"/>
  <c r="I388" i="69"/>
  <c r="I331" i="69"/>
  <c r="G105" i="55"/>
  <c r="J423" i="68"/>
  <c r="P422" i="68"/>
  <c r="P494" i="68"/>
  <c r="H422" i="68"/>
  <c r="H494" i="68"/>
  <c r="N396" i="68"/>
  <c r="N421" i="68"/>
  <c r="F421" i="68"/>
  <c r="F396" i="68"/>
  <c r="L485" i="68"/>
  <c r="L413" i="68"/>
  <c r="H413" i="68"/>
  <c r="O385" i="68"/>
  <c r="O410" i="68"/>
  <c r="G385" i="68"/>
  <c r="G410" i="68"/>
  <c r="F381" i="68"/>
  <c r="F406" i="68"/>
  <c r="L316" i="67"/>
  <c r="D336" i="67"/>
  <c r="D316" i="67"/>
  <c r="L330" i="67"/>
  <c r="L310" i="67"/>
  <c r="D330" i="67"/>
  <c r="D310" i="67"/>
  <c r="I331" i="66"/>
  <c r="L308" i="66"/>
  <c r="L328" i="66"/>
  <c r="H327" i="66"/>
  <c r="E326" i="66"/>
  <c r="N333" i="65"/>
  <c r="L332" i="65"/>
  <c r="H331" i="65"/>
  <c r="D330" i="65"/>
  <c r="D310" i="65"/>
  <c r="D324" i="65"/>
  <c r="F373" i="64"/>
  <c r="F351" i="64"/>
  <c r="N432" i="64"/>
  <c r="N347" i="64"/>
  <c r="N369" i="64"/>
  <c r="M3" i="55"/>
  <c r="C298" i="71"/>
  <c r="C326" i="70"/>
  <c r="C414" i="68"/>
  <c r="C486" i="68"/>
  <c r="C389" i="68"/>
  <c r="C328" i="67"/>
  <c r="C308" i="67"/>
  <c r="C327" i="67" s="1"/>
  <c r="C333" i="66"/>
  <c r="C325" i="65"/>
  <c r="C305" i="65"/>
  <c r="K286" i="72"/>
  <c r="O355" i="72"/>
  <c r="O282" i="72"/>
  <c r="O354" i="72" s="1"/>
  <c r="G355" i="72"/>
  <c r="G282" i="72"/>
  <c r="G354" i="72" s="1"/>
  <c r="K276" i="72"/>
  <c r="O289" i="71"/>
  <c r="O362" i="71"/>
  <c r="G362" i="71"/>
  <c r="G289" i="71"/>
  <c r="M377" i="70"/>
  <c r="M300" i="70"/>
  <c r="E300" i="70"/>
  <c r="K297" i="70"/>
  <c r="Q286" i="70"/>
  <c r="O365" i="68"/>
  <c r="G365" i="68"/>
  <c r="G461" i="68" s="1"/>
  <c r="G462" i="68"/>
  <c r="G333" i="66"/>
  <c r="M293" i="66"/>
  <c r="E293" i="66"/>
  <c r="M330" i="66"/>
  <c r="E330" i="66"/>
  <c r="M289" i="66"/>
  <c r="M327" i="66" s="1"/>
  <c r="E289" i="66"/>
  <c r="E327" i="66" s="1"/>
  <c r="O330" i="64"/>
  <c r="O323" i="64" s="1"/>
  <c r="G330" i="64"/>
  <c r="H321" i="64"/>
  <c r="H363" i="64" s="1"/>
  <c r="C354" i="68"/>
  <c r="E162" i="60"/>
  <c r="Q109" i="60"/>
  <c r="C28" i="60"/>
  <c r="F398" i="72"/>
  <c r="F343" i="72"/>
  <c r="F397" i="72" s="1"/>
  <c r="L389" i="72"/>
  <c r="D166" i="60"/>
  <c r="Q161" i="57"/>
  <c r="D398" i="71"/>
  <c r="D343" i="71"/>
  <c r="D397" i="71" s="1"/>
  <c r="Q340" i="71"/>
  <c r="Q394" i="71" s="1"/>
  <c r="Q395" i="71"/>
  <c r="I340" i="71"/>
  <c r="I394" i="71" s="1"/>
  <c r="I395" i="71"/>
  <c r="L336" i="71"/>
  <c r="L391" i="71"/>
  <c r="D391" i="71"/>
  <c r="D336" i="71"/>
  <c r="D390" i="71" s="1"/>
  <c r="H148" i="60"/>
  <c r="D389" i="71"/>
  <c r="Q357" i="70"/>
  <c r="I415" i="70"/>
  <c r="I357" i="70"/>
  <c r="I414" i="70" s="1"/>
  <c r="L130" i="57"/>
  <c r="L124" i="57" s="1"/>
  <c r="L132" i="60"/>
  <c r="J408" i="70"/>
  <c r="J350" i="70"/>
  <c r="J407" i="70" s="1"/>
  <c r="Q406" i="70"/>
  <c r="I406" i="70"/>
  <c r="N128" i="60"/>
  <c r="F128" i="60"/>
  <c r="L125" i="60"/>
  <c r="D125" i="60"/>
  <c r="J415" i="69"/>
  <c r="J357" i="69"/>
  <c r="J414" i="69" s="1"/>
  <c r="F406" i="69"/>
  <c r="K109" i="60"/>
  <c r="P106" i="60"/>
  <c r="L401" i="69"/>
  <c r="L343" i="69"/>
  <c r="N517" i="68"/>
  <c r="N444" i="68"/>
  <c r="N516" i="68" s="1"/>
  <c r="J517" i="68"/>
  <c r="J444" i="68"/>
  <c r="J516" i="68" s="1"/>
  <c r="F444" i="68"/>
  <c r="F516" i="68" s="1"/>
  <c r="M510" i="68"/>
  <c r="M437" i="68"/>
  <c r="M509" i="68" s="1"/>
  <c r="E510" i="68"/>
  <c r="E437" i="68"/>
  <c r="E509" i="68" s="1"/>
  <c r="M87" i="57"/>
  <c r="K429" i="68"/>
  <c r="K502" i="68"/>
  <c r="N426" i="68"/>
  <c r="F426" i="68"/>
  <c r="K357" i="67"/>
  <c r="L412" i="67"/>
  <c r="L354" i="67"/>
  <c r="L411" i="67" s="1"/>
  <c r="E68" i="57"/>
  <c r="E62" i="57" s="1"/>
  <c r="G350" i="67"/>
  <c r="Q348" i="67"/>
  <c r="I348" i="67"/>
  <c r="N404" i="67"/>
  <c r="N346" i="67"/>
  <c r="F404" i="67"/>
  <c r="F346" i="67"/>
  <c r="K343" i="67"/>
  <c r="K415" i="66"/>
  <c r="K357" i="66"/>
  <c r="K414" i="66" s="1"/>
  <c r="L346" i="66"/>
  <c r="L404" i="66"/>
  <c r="D346" i="66"/>
  <c r="D404" i="66"/>
  <c r="J357" i="65"/>
  <c r="J354" i="65"/>
  <c r="J411" i="65" s="1"/>
  <c r="N350" i="65"/>
  <c r="F350" i="65"/>
  <c r="N403" i="65"/>
  <c r="M343" i="65"/>
  <c r="E343" i="65"/>
  <c r="Q396" i="64"/>
  <c r="I396" i="64"/>
  <c r="N457" i="64"/>
  <c r="N393" i="64"/>
  <c r="N456" i="64" s="1"/>
  <c r="F457" i="64"/>
  <c r="F393" i="64"/>
  <c r="F456" i="64" s="1"/>
  <c r="O386" i="64"/>
  <c r="G386" i="64"/>
  <c r="F7" i="60"/>
  <c r="C166" i="60"/>
  <c r="C385" i="71"/>
  <c r="C330" i="71"/>
  <c r="C406" i="70"/>
  <c r="C348" i="70"/>
  <c r="C405" i="70" s="1"/>
  <c r="C109" i="60"/>
  <c r="C403" i="65"/>
  <c r="H304" i="72"/>
  <c r="H324" i="72"/>
  <c r="N323" i="72"/>
  <c r="F304" i="72"/>
  <c r="F323" i="72"/>
  <c r="O373" i="72"/>
  <c r="O319" i="72"/>
  <c r="O300" i="72"/>
  <c r="G300" i="72"/>
  <c r="G319" i="72"/>
  <c r="G373" i="72"/>
  <c r="N296" i="72"/>
  <c r="N315" i="72"/>
  <c r="F296" i="72"/>
  <c r="F315" i="72"/>
  <c r="I325" i="71"/>
  <c r="G300" i="71"/>
  <c r="N396" i="70"/>
  <c r="N319" i="70"/>
  <c r="N339" i="70"/>
  <c r="F319" i="70"/>
  <c r="F396" i="70"/>
  <c r="F339" i="70"/>
  <c r="H337" i="70"/>
  <c r="J316" i="70"/>
  <c r="J336" i="70"/>
  <c r="L130" i="55"/>
  <c r="L124" i="55" s="1"/>
  <c r="J308" i="70"/>
  <c r="J327" i="70" s="1"/>
  <c r="J328" i="70"/>
  <c r="P326" i="70"/>
  <c r="H326" i="70"/>
  <c r="N305" i="70"/>
  <c r="N324" i="70" s="1"/>
  <c r="N325" i="70"/>
  <c r="F305" i="70"/>
  <c r="F324" i="70" s="1"/>
  <c r="F325" i="70"/>
  <c r="N340" i="69"/>
  <c r="P319" i="69"/>
  <c r="P396" i="69"/>
  <c r="P339" i="69"/>
  <c r="P337" i="69"/>
  <c r="F316" i="69"/>
  <c r="F336" i="69"/>
  <c r="J330" i="69"/>
  <c r="J387" i="69"/>
  <c r="F111" i="55"/>
  <c r="F105" i="55" s="1"/>
  <c r="P326" i="69"/>
  <c r="H326" i="69"/>
  <c r="N325" i="69"/>
  <c r="N305" i="69"/>
  <c r="D393" i="68"/>
  <c r="D418" i="68"/>
  <c r="N385" i="68"/>
  <c r="N410" i="68"/>
  <c r="J410" i="68"/>
  <c r="H87" i="55"/>
  <c r="K87" i="55"/>
  <c r="K383" i="68" s="1"/>
  <c r="D403" i="68"/>
  <c r="K316" i="67"/>
  <c r="K336" i="67"/>
  <c r="N331" i="67"/>
  <c r="J331" i="67"/>
  <c r="Q68" i="55"/>
  <c r="Q62" i="55" s="1"/>
  <c r="F327" i="67"/>
  <c r="M396" i="66"/>
  <c r="M339" i="66"/>
  <c r="E396" i="66"/>
  <c r="E339" i="66"/>
  <c r="L332" i="66"/>
  <c r="D312" i="66"/>
  <c r="D332" i="66"/>
  <c r="O49" i="55"/>
  <c r="O43" i="55" s="1"/>
  <c r="G49" i="55"/>
  <c r="G43" i="55" s="1"/>
  <c r="N325" i="66"/>
  <c r="O332" i="65"/>
  <c r="O312" i="65"/>
  <c r="G332" i="65"/>
  <c r="G312" i="65"/>
  <c r="L328" i="65"/>
  <c r="H328" i="65"/>
  <c r="J440" i="64"/>
  <c r="J377" i="64"/>
  <c r="P354" i="64"/>
  <c r="P376" i="64"/>
  <c r="L375" i="64"/>
  <c r="M347" i="64"/>
  <c r="M369" i="64"/>
  <c r="M432" i="64"/>
  <c r="E432" i="64"/>
  <c r="E347" i="64"/>
  <c r="E369" i="64"/>
  <c r="H361" i="64"/>
  <c r="H339" i="64"/>
  <c r="C372" i="72"/>
  <c r="C318" i="72"/>
  <c r="C305" i="70"/>
  <c r="C312" i="66"/>
  <c r="N286" i="72"/>
  <c r="F286" i="72"/>
  <c r="J355" i="72"/>
  <c r="J282" i="72"/>
  <c r="P166" i="54"/>
  <c r="P161" i="54" s="1"/>
  <c r="P168" i="58"/>
  <c r="N362" i="71"/>
  <c r="N289" i="71"/>
  <c r="F289" i="71"/>
  <c r="F362" i="71"/>
  <c r="N286" i="71"/>
  <c r="F286" i="71"/>
  <c r="J148" i="54"/>
  <c r="J143" i="54" s="1"/>
  <c r="J150" i="58"/>
  <c r="J297" i="70"/>
  <c r="L130" i="54"/>
  <c r="L124" i="54" s="1"/>
  <c r="L297" i="69"/>
  <c r="J113" i="58"/>
  <c r="H113" i="58"/>
  <c r="H111" i="54"/>
  <c r="H105" i="54" s="1"/>
  <c r="P325" i="69"/>
  <c r="D105" i="54"/>
  <c r="L361" i="68"/>
  <c r="D361" i="68"/>
  <c r="P354" i="68"/>
  <c r="H354" i="68"/>
  <c r="D68" i="54"/>
  <c r="D62" i="54" s="1"/>
  <c r="J68" i="54"/>
  <c r="J62" i="54" s="1"/>
  <c r="L286" i="67"/>
  <c r="D297" i="66"/>
  <c r="P49" i="54"/>
  <c r="P43" i="54" s="1"/>
  <c r="H49" i="54"/>
  <c r="H43" i="54" s="1"/>
  <c r="J286" i="66"/>
  <c r="N297" i="65"/>
  <c r="F297" i="65"/>
  <c r="J330" i="64"/>
  <c r="P9" i="54"/>
  <c r="P3" i="54" s="1"/>
  <c r="P12" i="58"/>
  <c r="H9" i="54"/>
  <c r="H3" i="54" s="1"/>
  <c r="F318" i="64"/>
  <c r="C300" i="70"/>
  <c r="C377" i="70"/>
  <c r="C286" i="69"/>
  <c r="C324" i="69" s="1"/>
  <c r="C293" i="65"/>
  <c r="C291" i="65" s="1"/>
  <c r="H168" i="60"/>
  <c r="H166" i="57"/>
  <c r="H161" i="57" s="1"/>
  <c r="P162" i="60"/>
  <c r="D162" i="60"/>
  <c r="N340" i="71"/>
  <c r="N394" i="71" s="1"/>
  <c r="N396" i="71"/>
  <c r="F340" i="71"/>
  <c r="F394" i="71" s="1"/>
  <c r="F396" i="71"/>
  <c r="H395" i="71"/>
  <c r="H340" i="71"/>
  <c r="H394" i="71" s="1"/>
  <c r="O148" i="60"/>
  <c r="K389" i="71"/>
  <c r="N385" i="71"/>
  <c r="N330" i="71"/>
  <c r="I350" i="70"/>
  <c r="I407" i="70" s="1"/>
  <c r="I408" i="70"/>
  <c r="M346" i="70"/>
  <c r="M404" i="70"/>
  <c r="Q415" i="69"/>
  <c r="Q357" i="69"/>
  <c r="Q414" i="69" s="1"/>
  <c r="M415" i="69"/>
  <c r="M357" i="69"/>
  <c r="M414" i="69" s="1"/>
  <c r="Q111" i="57"/>
  <c r="Q105" i="57" s="1"/>
  <c r="I111" i="57"/>
  <c r="I105" i="57" s="1"/>
  <c r="E111" i="57"/>
  <c r="E105" i="57" s="1"/>
  <c r="I517" i="68"/>
  <c r="I444" i="68"/>
  <c r="I516" i="68" s="1"/>
  <c r="E517" i="68"/>
  <c r="E444" i="68"/>
  <c r="E516" i="68" s="1"/>
  <c r="E426" i="68"/>
  <c r="L62" i="57"/>
  <c r="J343" i="67"/>
  <c r="F62" i="57"/>
  <c r="O350" i="66"/>
  <c r="G350" i="66"/>
  <c r="Q354" i="65"/>
  <c r="Q411" i="65" s="1"/>
  <c r="Q412" i="65"/>
  <c r="M412" i="65"/>
  <c r="M354" i="65"/>
  <c r="M411" i="65" s="1"/>
  <c r="E412" i="65"/>
  <c r="E354" i="65"/>
  <c r="E411" i="65" s="1"/>
  <c r="E448" i="64"/>
  <c r="E384" i="64"/>
  <c r="D381" i="64"/>
  <c r="C387" i="72"/>
  <c r="C332" i="72"/>
  <c r="C336" i="71"/>
  <c r="C391" i="71"/>
  <c r="C357" i="65"/>
  <c r="J371" i="71"/>
  <c r="J317" i="71"/>
  <c r="Q404" i="68"/>
  <c r="I404" i="68"/>
  <c r="H339" i="66"/>
  <c r="H319" i="66"/>
  <c r="H396" i="66"/>
  <c r="G326" i="66"/>
  <c r="I325" i="66"/>
  <c r="I305" i="66"/>
  <c r="I324" i="66" s="1"/>
  <c r="E43" i="55"/>
  <c r="L326" i="65"/>
  <c r="D326" i="65"/>
  <c r="F325" i="65"/>
  <c r="F305" i="65"/>
  <c r="M377" i="64"/>
  <c r="E377" i="64"/>
  <c r="J374" i="64"/>
  <c r="M130" i="54"/>
  <c r="M124" i="54" s="1"/>
  <c r="E291" i="70"/>
  <c r="Q377" i="69"/>
  <c r="Q300" i="69"/>
  <c r="M300" i="69"/>
  <c r="M377" i="69"/>
  <c r="I377" i="69"/>
  <c r="I300" i="69"/>
  <c r="E377" i="69"/>
  <c r="E300" i="69"/>
  <c r="M370" i="69"/>
  <c r="M293" i="69"/>
  <c r="M289" i="67"/>
  <c r="M62" i="54"/>
  <c r="O286" i="67"/>
  <c r="L144" i="50"/>
  <c r="O172" i="60"/>
  <c r="O166" i="57"/>
  <c r="O161" i="57" s="1"/>
  <c r="L332" i="72"/>
  <c r="L387" i="72"/>
  <c r="N332" i="71"/>
  <c r="N387" i="71"/>
  <c r="O125" i="60"/>
  <c r="K124" i="57"/>
  <c r="K412" i="69"/>
  <c r="K354" i="69"/>
  <c r="K411" i="69" s="1"/>
  <c r="F514" i="68"/>
  <c r="F441" i="68"/>
  <c r="F513" i="68" s="1"/>
  <c r="N357" i="67"/>
  <c r="J357" i="67"/>
  <c r="F357" i="67"/>
  <c r="G354" i="67"/>
  <c r="G411" i="67" s="1"/>
  <c r="G412" i="67"/>
  <c r="J343" i="66"/>
  <c r="E357" i="65"/>
  <c r="L374" i="72"/>
  <c r="L320" i="72"/>
  <c r="F300" i="72"/>
  <c r="F373" i="72"/>
  <c r="F319" i="72"/>
  <c r="M308" i="70"/>
  <c r="M327" i="70" s="1"/>
  <c r="M328" i="70"/>
  <c r="Q305" i="70"/>
  <c r="Q325" i="70"/>
  <c r="E305" i="70"/>
  <c r="E325" i="70"/>
  <c r="I340" i="69"/>
  <c r="O339" i="69"/>
  <c r="O319" i="69"/>
  <c r="O396" i="69"/>
  <c r="M316" i="69"/>
  <c r="M336" i="69"/>
  <c r="M419" i="68"/>
  <c r="K418" i="68"/>
  <c r="K393" i="68"/>
  <c r="M484" i="68"/>
  <c r="M412" i="68"/>
  <c r="E484" i="68"/>
  <c r="E412" i="68"/>
  <c r="K411" i="68"/>
  <c r="I87" i="55"/>
  <c r="E385" i="68"/>
  <c r="E410" i="68"/>
  <c r="K340" i="67"/>
  <c r="J336" i="67"/>
  <c r="J316" i="67"/>
  <c r="Q334" i="67"/>
  <c r="I334" i="67"/>
  <c r="O333" i="67"/>
  <c r="G333" i="67"/>
  <c r="I332" i="67"/>
  <c r="I312" i="67"/>
  <c r="L337" i="66"/>
  <c r="Q316" i="65"/>
  <c r="Q310" i="65" s="1"/>
  <c r="Q336" i="65"/>
  <c r="H333" i="65"/>
  <c r="Q342" i="64"/>
  <c r="Q364" i="64"/>
  <c r="E342" i="64"/>
  <c r="E363" i="64" s="1"/>
  <c r="E364" i="64"/>
  <c r="E276" i="72"/>
  <c r="E289" i="71"/>
  <c r="E362" i="71"/>
  <c r="E286" i="71"/>
  <c r="Q353" i="71"/>
  <c r="I353" i="71"/>
  <c r="E353" i="71"/>
  <c r="O289" i="70"/>
  <c r="E289" i="69"/>
  <c r="K286" i="69"/>
  <c r="Q43" i="54"/>
  <c r="M286" i="66"/>
  <c r="G30" i="54"/>
  <c r="G24" i="54" s="1"/>
  <c r="I293" i="65"/>
  <c r="I289" i="65"/>
  <c r="M326" i="65"/>
  <c r="O286" i="65"/>
  <c r="O324" i="65" s="1"/>
  <c r="K24" i="54"/>
  <c r="K326" i="64"/>
  <c r="K410" i="64" s="1"/>
  <c r="K411" i="64"/>
  <c r="D164" i="50"/>
  <c r="N168" i="60"/>
  <c r="N166" i="57"/>
  <c r="N161" i="57" s="1"/>
  <c r="K166" i="60"/>
  <c r="G398" i="71"/>
  <c r="G343" i="71"/>
  <c r="G397" i="71" s="1"/>
  <c r="J412" i="70"/>
  <c r="J354" i="70"/>
  <c r="J411" i="70" s="1"/>
  <c r="N109" i="60"/>
  <c r="J404" i="69"/>
  <c r="J346" i="69"/>
  <c r="O106" i="60"/>
  <c r="G400" i="69"/>
  <c r="D510" i="68"/>
  <c r="D437" i="68"/>
  <c r="D509" i="68" s="1"/>
  <c r="D433" i="68"/>
  <c r="J350" i="67"/>
  <c r="I412" i="66"/>
  <c r="I354" i="66"/>
  <c r="M49" i="57"/>
  <c r="M43" i="57" s="1"/>
  <c r="E296" i="72"/>
  <c r="E314" i="72" s="1"/>
  <c r="E315" i="72"/>
  <c r="N327" i="71"/>
  <c r="F327" i="71"/>
  <c r="K340" i="70"/>
  <c r="I319" i="70"/>
  <c r="I339" i="70"/>
  <c r="I396" i="70"/>
  <c r="E339" i="70"/>
  <c r="E319" i="70"/>
  <c r="Q325" i="69"/>
  <c r="Q305" i="69"/>
  <c r="I324" i="69"/>
  <c r="L381" i="68"/>
  <c r="L406" i="68"/>
  <c r="H381" i="68"/>
  <c r="H406" i="68"/>
  <c r="J68" i="55"/>
  <c r="J62" i="55" s="1"/>
  <c r="M328" i="67"/>
  <c r="M308" i="67"/>
  <c r="Q326" i="67"/>
  <c r="I326" i="67"/>
  <c r="O325" i="67"/>
  <c r="O305" i="67"/>
  <c r="O334" i="66"/>
  <c r="G334" i="66"/>
  <c r="O308" i="65"/>
  <c r="O328" i="65"/>
  <c r="J9" i="55"/>
  <c r="J3" i="55" s="1"/>
  <c r="F366" i="64"/>
  <c r="Q168" i="58"/>
  <c r="Q166" i="54"/>
  <c r="Q161" i="54" s="1"/>
  <c r="M355" i="72"/>
  <c r="M282" i="72"/>
  <c r="Q336" i="70"/>
  <c r="Q297" i="70"/>
  <c r="Q291" i="70" s="1"/>
  <c r="I130" i="54"/>
  <c r="I124" i="54" s="1"/>
  <c r="E333" i="70"/>
  <c r="Q130" i="54"/>
  <c r="Q124" i="54" s="1"/>
  <c r="O297" i="69"/>
  <c r="K357" i="68"/>
  <c r="G297" i="67"/>
  <c r="E68" i="54"/>
  <c r="E62" i="54" s="1"/>
  <c r="O293" i="67"/>
  <c r="Q291" i="67"/>
  <c r="M204" i="71"/>
  <c r="J165" i="70"/>
  <c r="J408" i="69"/>
  <c r="J350" i="69"/>
  <c r="J407" i="69" s="1"/>
  <c r="E296" i="71"/>
  <c r="E314" i="71" s="1"/>
  <c r="E315" i="71"/>
  <c r="E294" i="71"/>
  <c r="E313" i="71"/>
  <c r="K337" i="70"/>
  <c r="M316" i="70"/>
  <c r="M336" i="70"/>
  <c r="M340" i="65"/>
  <c r="E319" i="65"/>
  <c r="E340" i="65"/>
  <c r="M365" i="68"/>
  <c r="M461" i="68" s="1"/>
  <c r="M462" i="68"/>
  <c r="E300" i="65"/>
  <c r="C109" i="50"/>
  <c r="E47" i="50"/>
  <c r="Q161" i="72"/>
  <c r="I161" i="72"/>
  <c r="P162" i="50"/>
  <c r="H162" i="50"/>
  <c r="D158" i="71"/>
  <c r="D213" i="71"/>
  <c r="P205" i="71"/>
  <c r="P150" i="71"/>
  <c r="H205" i="71"/>
  <c r="H150" i="71"/>
  <c r="Q202" i="71"/>
  <c r="I202" i="71"/>
  <c r="Q165" i="70"/>
  <c r="I165" i="70"/>
  <c r="N220" i="70"/>
  <c r="N162" i="70"/>
  <c r="F220" i="70"/>
  <c r="F162" i="70"/>
  <c r="F219" i="70" s="1"/>
  <c r="N128" i="50"/>
  <c r="F128" i="50"/>
  <c r="G125" i="50"/>
  <c r="F125" i="50"/>
  <c r="I220" i="69"/>
  <c r="I162" i="69"/>
  <c r="I219" i="69" s="1"/>
  <c r="L216" i="69"/>
  <c r="L158" i="69"/>
  <c r="D158" i="69"/>
  <c r="D215" i="69" s="1"/>
  <c r="D216" i="69"/>
  <c r="M109" i="50"/>
  <c r="E109" i="50"/>
  <c r="N272" i="68"/>
  <c r="N199" i="68"/>
  <c r="N271" i="68" s="1"/>
  <c r="F199" i="68"/>
  <c r="F271" i="68" s="1"/>
  <c r="F272" i="68"/>
  <c r="H195" i="68"/>
  <c r="N85" i="50"/>
  <c r="J260" i="68"/>
  <c r="J187" i="68"/>
  <c r="Q220" i="67"/>
  <c r="Q162" i="67"/>
  <c r="Q219" i="67" s="1"/>
  <c r="I162" i="67"/>
  <c r="I219" i="67" s="1"/>
  <c r="I220" i="67"/>
  <c r="N154" i="67"/>
  <c r="N212" i="67"/>
  <c r="F212" i="67"/>
  <c r="F154" i="67"/>
  <c r="P47" i="50"/>
  <c r="H47" i="50"/>
  <c r="P165" i="65"/>
  <c r="H165" i="65"/>
  <c r="Q162" i="65"/>
  <c r="Q219" i="65" s="1"/>
  <c r="Q220" i="65"/>
  <c r="I220" i="65"/>
  <c r="I162" i="65"/>
  <c r="I219" i="65" s="1"/>
  <c r="Q158" i="65"/>
  <c r="I158" i="65"/>
  <c r="L28" i="50"/>
  <c r="H212" i="65"/>
  <c r="H154" i="65"/>
  <c r="H184" i="64"/>
  <c r="N177" i="64"/>
  <c r="N174" i="64" s="1"/>
  <c r="F177" i="64"/>
  <c r="N235" i="64"/>
  <c r="B203" i="71"/>
  <c r="B148" i="71"/>
  <c r="B212" i="69"/>
  <c r="B154" i="69"/>
  <c r="B151" i="67"/>
  <c r="B212" i="65"/>
  <c r="B154" i="65"/>
  <c r="D112" i="72"/>
  <c r="D131" i="72"/>
  <c r="K145" i="71"/>
  <c r="N125" i="71"/>
  <c r="N144" i="71"/>
  <c r="M118" i="71"/>
  <c r="M137" i="71"/>
  <c r="E137" i="71"/>
  <c r="E118" i="71"/>
  <c r="Q148" i="45"/>
  <c r="I148" i="45"/>
  <c r="Q147" i="70"/>
  <c r="Q127" i="70"/>
  <c r="I127" i="70"/>
  <c r="I147" i="70"/>
  <c r="K139" i="70"/>
  <c r="Q113" i="70"/>
  <c r="Q133" i="70"/>
  <c r="M139" i="69"/>
  <c r="M196" i="69"/>
  <c r="N111" i="45"/>
  <c r="N113" i="49"/>
  <c r="K116" i="69"/>
  <c r="K136" i="69"/>
  <c r="C116" i="69"/>
  <c r="C136" i="69"/>
  <c r="M177" i="68"/>
  <c r="O143" i="68"/>
  <c r="N139" i="68"/>
  <c r="F139" i="68"/>
  <c r="K136" i="68"/>
  <c r="K161" i="68"/>
  <c r="P127" i="66"/>
  <c r="H127" i="66"/>
  <c r="O116" i="66"/>
  <c r="O112" i="66" s="1"/>
  <c r="Q30" i="45"/>
  <c r="L134" i="65"/>
  <c r="K113" i="65"/>
  <c r="G24" i="45"/>
  <c r="E24" i="45"/>
  <c r="P142" i="64"/>
  <c r="P158" i="64"/>
  <c r="O135" i="64"/>
  <c r="O157" i="64"/>
  <c r="I132" i="64"/>
  <c r="J127" i="64"/>
  <c r="B148" i="70"/>
  <c r="B116" i="70"/>
  <c r="B135" i="70" s="1"/>
  <c r="B136" i="70"/>
  <c r="B179" i="68"/>
  <c r="B154" i="68"/>
  <c r="F166" i="44"/>
  <c r="F161" i="44" s="1"/>
  <c r="I98" i="72"/>
  <c r="B98" i="71"/>
  <c r="I96" i="71"/>
  <c r="K99" i="70"/>
  <c r="C99" i="70"/>
  <c r="Q97" i="70"/>
  <c r="O94" i="70"/>
  <c r="G94" i="70"/>
  <c r="B94" i="70"/>
  <c r="N161" i="72"/>
  <c r="G213" i="72"/>
  <c r="G158" i="72"/>
  <c r="G212" i="72" s="1"/>
  <c r="E164" i="50"/>
  <c r="C161" i="71"/>
  <c r="C128" i="50"/>
  <c r="E214" i="69"/>
  <c r="Q106" i="50"/>
  <c r="O191" i="68"/>
  <c r="K85" i="50"/>
  <c r="O66" i="50"/>
  <c r="O49" i="47"/>
  <c r="E49" i="47"/>
  <c r="E43" i="47" s="1"/>
  <c r="M165" i="65"/>
  <c r="O177" i="64"/>
  <c r="B158" i="66"/>
  <c r="M135" i="72"/>
  <c r="J118" i="71"/>
  <c r="J137" i="71"/>
  <c r="M131" i="71"/>
  <c r="M112" i="71"/>
  <c r="F146" i="70"/>
  <c r="Q130" i="45"/>
  <c r="G138" i="70"/>
  <c r="P174" i="68"/>
  <c r="O173" i="68"/>
  <c r="N147" i="68"/>
  <c r="M120" i="67"/>
  <c r="M118" i="67" s="1"/>
  <c r="F145" i="66"/>
  <c r="G142" i="65"/>
  <c r="Q120" i="65"/>
  <c r="Q140" i="65"/>
  <c r="L113" i="65"/>
  <c r="E142" i="64"/>
  <c r="E164" i="64"/>
  <c r="B124" i="66"/>
  <c r="B118" i="66" s="1"/>
  <c r="P94" i="72"/>
  <c r="K94" i="71"/>
  <c r="I108" i="70"/>
  <c r="F97" i="70"/>
  <c r="F93" i="70" s="1"/>
  <c r="L94" i="70"/>
  <c r="O105" i="69"/>
  <c r="Q30" i="57"/>
  <c r="Q24" i="57" s="1"/>
  <c r="E30" i="57"/>
  <c r="E24" i="57" s="1"/>
  <c r="P24" i="57"/>
  <c r="L343" i="65"/>
  <c r="E330" i="69"/>
  <c r="E387" i="69"/>
  <c r="F330" i="66"/>
  <c r="F310" i="66"/>
  <c r="E355" i="71"/>
  <c r="E282" i="71"/>
  <c r="E354" i="71" s="1"/>
  <c r="E276" i="71"/>
  <c r="G289" i="66"/>
  <c r="H128" i="50"/>
  <c r="P66" i="50"/>
  <c r="F28" i="50"/>
  <c r="F7" i="50"/>
  <c r="H161" i="72"/>
  <c r="K154" i="72"/>
  <c r="G166" i="47"/>
  <c r="O164" i="50"/>
  <c r="K205" i="72"/>
  <c r="K150" i="72"/>
  <c r="O162" i="50"/>
  <c r="K148" i="72"/>
  <c r="K203" i="72"/>
  <c r="C203" i="72"/>
  <c r="C148" i="72"/>
  <c r="O158" i="71"/>
  <c r="O212" i="71" s="1"/>
  <c r="O213" i="71"/>
  <c r="G213" i="71"/>
  <c r="G158" i="71"/>
  <c r="G212" i="71" s="1"/>
  <c r="O146" i="50"/>
  <c r="K150" i="71"/>
  <c r="K205" i="71"/>
  <c r="C150" i="71"/>
  <c r="C205" i="71"/>
  <c r="I158" i="70"/>
  <c r="I215" i="70" s="1"/>
  <c r="I216" i="70"/>
  <c r="J214" i="70"/>
  <c r="Q128" i="50"/>
  <c r="M212" i="70"/>
  <c r="M154" i="70"/>
  <c r="M165" i="69"/>
  <c r="P220" i="69"/>
  <c r="P162" i="69"/>
  <c r="P219" i="69" s="1"/>
  <c r="H220" i="69"/>
  <c r="H162" i="69"/>
  <c r="O216" i="69"/>
  <c r="O158" i="69"/>
  <c r="G216" i="69"/>
  <c r="G158" i="69"/>
  <c r="G215" i="69" s="1"/>
  <c r="K214" i="69"/>
  <c r="C214" i="69"/>
  <c r="L109" i="50"/>
  <c r="H212" i="69"/>
  <c r="H154" i="69"/>
  <c r="J151" i="69"/>
  <c r="J209" i="69"/>
  <c r="Q275" i="68"/>
  <c r="Q202" i="68"/>
  <c r="I202" i="68"/>
  <c r="C195" i="68"/>
  <c r="M259" i="68"/>
  <c r="E259" i="68"/>
  <c r="M66" i="50"/>
  <c r="E66" i="50"/>
  <c r="J220" i="66"/>
  <c r="J162" i="66"/>
  <c r="O158" i="66"/>
  <c r="G158" i="66"/>
  <c r="K212" i="66"/>
  <c r="K154" i="66"/>
  <c r="C154" i="66"/>
  <c r="C212" i="66"/>
  <c r="K165" i="65"/>
  <c r="H162" i="65"/>
  <c r="H219" i="65" s="1"/>
  <c r="H220" i="65"/>
  <c r="E30" i="47"/>
  <c r="E24" i="47" s="1"/>
  <c r="H158" i="65"/>
  <c r="D30" i="47"/>
  <c r="O28" i="50"/>
  <c r="K24" i="47"/>
  <c r="C212" i="65"/>
  <c r="C154" i="65"/>
  <c r="N151" i="65"/>
  <c r="F151" i="65"/>
  <c r="O184" i="64"/>
  <c r="G184" i="64"/>
  <c r="E177" i="64"/>
  <c r="M236" i="64"/>
  <c r="M172" i="64"/>
  <c r="E172" i="64"/>
  <c r="E236" i="64"/>
  <c r="N169" i="64"/>
  <c r="F169" i="64"/>
  <c r="B162" i="67"/>
  <c r="B219" i="67" s="1"/>
  <c r="B47" i="50"/>
  <c r="B7" i="50"/>
  <c r="Q142" i="72"/>
  <c r="I142" i="72"/>
  <c r="P122" i="72"/>
  <c r="P141" i="72"/>
  <c r="K135" i="72"/>
  <c r="C135" i="72"/>
  <c r="H114" i="72"/>
  <c r="H132" i="72" s="1"/>
  <c r="H133" i="72"/>
  <c r="K112" i="72"/>
  <c r="K131" i="72"/>
  <c r="C112" i="72"/>
  <c r="C131" i="72"/>
  <c r="J145" i="71"/>
  <c r="Q125" i="71"/>
  <c r="Q144" i="71"/>
  <c r="I125" i="71"/>
  <c r="I144" i="71"/>
  <c r="J139" i="71"/>
  <c r="Q138" i="71"/>
  <c r="I138" i="71"/>
  <c r="P118" i="71"/>
  <c r="P137" i="71"/>
  <c r="H118" i="71"/>
  <c r="H137" i="71"/>
  <c r="P135" i="71"/>
  <c r="H135" i="71"/>
  <c r="Q148" i="70"/>
  <c r="I148" i="70"/>
  <c r="P127" i="70"/>
  <c r="P147" i="70"/>
  <c r="H127" i="70"/>
  <c r="H147" i="70"/>
  <c r="J136" i="70"/>
  <c r="J116" i="70"/>
  <c r="H146" i="69"/>
  <c r="L124" i="69"/>
  <c r="L144" i="69"/>
  <c r="N142" i="69"/>
  <c r="F142" i="69"/>
  <c r="M141" i="69"/>
  <c r="M198" i="69"/>
  <c r="E198" i="69"/>
  <c r="E141" i="69"/>
  <c r="L197" i="69"/>
  <c r="L140" i="69"/>
  <c r="L120" i="69"/>
  <c r="D120" i="69"/>
  <c r="D197" i="69"/>
  <c r="D140" i="69"/>
  <c r="N195" i="69"/>
  <c r="N138" i="69"/>
  <c r="F195" i="69"/>
  <c r="F138" i="69"/>
  <c r="F116" i="69"/>
  <c r="F136" i="69"/>
  <c r="K154" i="68"/>
  <c r="K151" i="68"/>
  <c r="G169" i="68"/>
  <c r="N143" i="68"/>
  <c r="F143" i="68"/>
  <c r="F168" i="68"/>
  <c r="E87" i="45"/>
  <c r="O116" i="67"/>
  <c r="O136" i="67"/>
  <c r="G116" i="67"/>
  <c r="M62" i="45"/>
  <c r="Q120" i="66"/>
  <c r="I120" i="66"/>
  <c r="M148" i="65"/>
  <c r="E148" i="65"/>
  <c r="L127" i="65"/>
  <c r="K120" i="65"/>
  <c r="M116" i="65"/>
  <c r="O142" i="64"/>
  <c r="N135" i="64"/>
  <c r="F135" i="64"/>
  <c r="F157" i="64"/>
  <c r="P154" i="64"/>
  <c r="L9" i="45"/>
  <c r="B140" i="71"/>
  <c r="B134" i="70"/>
  <c r="J107" i="72"/>
  <c r="G96" i="72"/>
  <c r="N94" i="72"/>
  <c r="F94" i="72"/>
  <c r="L96" i="71"/>
  <c r="L132" i="71" s="1"/>
  <c r="D96" i="71"/>
  <c r="D132" i="71" s="1"/>
  <c r="B99" i="70"/>
  <c r="Q99" i="69"/>
  <c r="I99" i="69"/>
  <c r="P97" i="69"/>
  <c r="H97" i="69"/>
  <c r="J161" i="72"/>
  <c r="Q152" i="72"/>
  <c r="M164" i="50"/>
  <c r="I106" i="50"/>
  <c r="G272" i="68"/>
  <c r="G199" i="68"/>
  <c r="G271" i="68" s="1"/>
  <c r="M195" i="68"/>
  <c r="C85" i="50"/>
  <c r="K66" i="50"/>
  <c r="M158" i="66"/>
  <c r="M156" i="66" s="1"/>
  <c r="L49" i="47"/>
  <c r="E165" i="65"/>
  <c r="J162" i="65"/>
  <c r="J219" i="65" s="1"/>
  <c r="N158" i="65"/>
  <c r="I154" i="65"/>
  <c r="I212" i="65"/>
  <c r="P151" i="65"/>
  <c r="G7" i="50"/>
  <c r="P169" i="64"/>
  <c r="B85" i="50"/>
  <c r="F139" i="72"/>
  <c r="D118" i="72"/>
  <c r="D137" i="72"/>
  <c r="J114" i="72"/>
  <c r="J133" i="72"/>
  <c r="O125" i="71"/>
  <c r="O144" i="71"/>
  <c r="K142" i="71"/>
  <c r="F122" i="71"/>
  <c r="F141" i="71"/>
  <c r="O138" i="71"/>
  <c r="M141" i="70"/>
  <c r="D120" i="70"/>
  <c r="D140" i="70"/>
  <c r="H136" i="70"/>
  <c r="H116" i="70"/>
  <c r="G145" i="69"/>
  <c r="K113" i="69"/>
  <c r="K133" i="69"/>
  <c r="E151" i="68"/>
  <c r="M87" i="45"/>
  <c r="Q120" i="67"/>
  <c r="L118" i="67"/>
  <c r="L138" i="67"/>
  <c r="N113" i="67"/>
  <c r="C120" i="66"/>
  <c r="P116" i="66"/>
  <c r="N113" i="66"/>
  <c r="N112" i="66" s="1"/>
  <c r="M120" i="65"/>
  <c r="I142" i="64"/>
  <c r="C127" i="64"/>
  <c r="F104" i="72"/>
  <c r="L94" i="72"/>
  <c r="K98" i="71"/>
  <c r="G94" i="71"/>
  <c r="M108" i="70"/>
  <c r="F97" i="69"/>
  <c r="E395" i="72"/>
  <c r="E340" i="72"/>
  <c r="E394" i="72" s="1"/>
  <c r="F85" i="60"/>
  <c r="O334" i="69"/>
  <c r="I390" i="69"/>
  <c r="I333" i="69"/>
  <c r="K312" i="69"/>
  <c r="K389" i="69"/>
  <c r="K332" i="69"/>
  <c r="G113" i="59"/>
  <c r="O339" i="66"/>
  <c r="O300" i="66"/>
  <c r="O338" i="66" s="1"/>
  <c r="K377" i="66"/>
  <c r="K300" i="66"/>
  <c r="G339" i="66"/>
  <c r="G300" i="66"/>
  <c r="I318" i="64"/>
  <c r="C286" i="70"/>
  <c r="C357" i="68"/>
  <c r="C405" i="68" s="1"/>
  <c r="C286" i="66"/>
  <c r="C106" i="50"/>
  <c r="L66" i="50"/>
  <c r="N154" i="72"/>
  <c r="F154" i="72"/>
  <c r="J152" i="72"/>
  <c r="F204" i="72"/>
  <c r="J154" i="71"/>
  <c r="G148" i="47"/>
  <c r="J146" i="50"/>
  <c r="F205" i="71"/>
  <c r="F150" i="71"/>
  <c r="G144" i="50"/>
  <c r="K165" i="70"/>
  <c r="C165" i="70"/>
  <c r="L162" i="70"/>
  <c r="L219" i="70" s="1"/>
  <c r="L220" i="70"/>
  <c r="D220" i="70"/>
  <c r="D162" i="70"/>
  <c r="L154" i="70"/>
  <c r="L212" i="70"/>
  <c r="P209" i="70"/>
  <c r="P151" i="70"/>
  <c r="H209" i="70"/>
  <c r="H151" i="70"/>
  <c r="P165" i="69"/>
  <c r="H165" i="69"/>
  <c r="O220" i="69"/>
  <c r="O162" i="69"/>
  <c r="O219" i="69" s="1"/>
  <c r="G162" i="69"/>
  <c r="G219" i="69" s="1"/>
  <c r="G220" i="69"/>
  <c r="J158" i="69"/>
  <c r="J215" i="69" s="1"/>
  <c r="J216" i="69"/>
  <c r="J214" i="69"/>
  <c r="D199" i="68"/>
  <c r="D271" i="68" s="1"/>
  <c r="D272" i="68"/>
  <c r="H191" i="68"/>
  <c r="L187" i="68"/>
  <c r="L260" i="68"/>
  <c r="D187" i="68"/>
  <c r="D260" i="68"/>
  <c r="P184" i="68"/>
  <c r="H184" i="68"/>
  <c r="Q165" i="67"/>
  <c r="I165" i="67"/>
  <c r="O162" i="67"/>
  <c r="O219" i="67" s="1"/>
  <c r="O220" i="67"/>
  <c r="O158" i="67"/>
  <c r="K68" i="47"/>
  <c r="M68" i="47"/>
  <c r="M151" i="67"/>
  <c r="J47" i="50"/>
  <c r="F154" i="66"/>
  <c r="F212" i="66"/>
  <c r="H151" i="66"/>
  <c r="N165" i="65"/>
  <c r="F165" i="65"/>
  <c r="O220" i="65"/>
  <c r="O162" i="65"/>
  <c r="G220" i="65"/>
  <c r="G162" i="65"/>
  <c r="G219" i="65" s="1"/>
  <c r="M156" i="65"/>
  <c r="J211" i="65"/>
  <c r="M151" i="65"/>
  <c r="E151" i="65"/>
  <c r="J184" i="64"/>
  <c r="E245" i="64"/>
  <c r="E181" i="64"/>
  <c r="E244" i="64" s="1"/>
  <c r="H177" i="64"/>
  <c r="Q174" i="64"/>
  <c r="M9" i="47"/>
  <c r="P236" i="64"/>
  <c r="P172" i="64"/>
  <c r="D7" i="50"/>
  <c r="I169" i="64"/>
  <c r="E3" i="47"/>
  <c r="B148" i="72"/>
  <c r="B203" i="72"/>
  <c r="B158" i="69"/>
  <c r="B215" i="69" s="1"/>
  <c r="B216" i="69"/>
  <c r="B211" i="67"/>
  <c r="M145" i="72"/>
  <c r="E145" i="72"/>
  <c r="L125" i="72"/>
  <c r="L144" i="72"/>
  <c r="D144" i="72"/>
  <c r="D125" i="72"/>
  <c r="D142" i="72"/>
  <c r="K141" i="72"/>
  <c r="K122" i="72"/>
  <c r="K116" i="72" s="1"/>
  <c r="C122" i="72"/>
  <c r="C141" i="72"/>
  <c r="K139" i="72"/>
  <c r="C139" i="72"/>
  <c r="J138" i="72"/>
  <c r="Q118" i="72"/>
  <c r="Q137" i="72"/>
  <c r="I118" i="72"/>
  <c r="I137" i="72"/>
  <c r="N135" i="72"/>
  <c r="F135" i="72"/>
  <c r="K114" i="72"/>
  <c r="K133" i="72"/>
  <c r="C114" i="72"/>
  <c r="C133" i="72"/>
  <c r="F112" i="72"/>
  <c r="F131" i="72"/>
  <c r="Q145" i="71"/>
  <c r="P125" i="71"/>
  <c r="P144" i="71"/>
  <c r="H125" i="71"/>
  <c r="H144" i="71"/>
  <c r="L142" i="71"/>
  <c r="H148" i="45"/>
  <c r="K122" i="71"/>
  <c r="K141" i="71"/>
  <c r="L138" i="71"/>
  <c r="D133" i="71"/>
  <c r="J131" i="71"/>
  <c r="P148" i="70"/>
  <c r="H148" i="70"/>
  <c r="O127" i="70"/>
  <c r="O147" i="70"/>
  <c r="G127" i="70"/>
  <c r="G147" i="70"/>
  <c r="Q145" i="70"/>
  <c r="I145" i="70"/>
  <c r="P124" i="70"/>
  <c r="P118" i="70" s="1"/>
  <c r="P144" i="70"/>
  <c r="H124" i="70"/>
  <c r="H144" i="70"/>
  <c r="H130" i="45"/>
  <c r="Q136" i="70"/>
  <c r="Q116" i="70"/>
  <c r="Q135" i="70" s="1"/>
  <c r="I136" i="70"/>
  <c r="I116" i="70"/>
  <c r="I135" i="70" s="1"/>
  <c r="L134" i="70"/>
  <c r="D134" i="70"/>
  <c r="L148" i="69"/>
  <c r="D148" i="69"/>
  <c r="G127" i="69"/>
  <c r="G147" i="69"/>
  <c r="O124" i="69"/>
  <c r="L198" i="69"/>
  <c r="L141" i="69"/>
  <c r="D198" i="69"/>
  <c r="D141" i="69"/>
  <c r="K197" i="69"/>
  <c r="K120" i="69"/>
  <c r="K140" i="69"/>
  <c r="C197" i="69"/>
  <c r="C120" i="69"/>
  <c r="C140" i="69"/>
  <c r="Q136" i="69"/>
  <c r="M134" i="69"/>
  <c r="P132" i="69"/>
  <c r="O177" i="68"/>
  <c r="N151" i="68"/>
  <c r="F151" i="68"/>
  <c r="F176" i="68"/>
  <c r="O147" i="68"/>
  <c r="L139" i="68"/>
  <c r="D139" i="68"/>
  <c r="M136" i="68"/>
  <c r="Q127" i="67"/>
  <c r="I127" i="67"/>
  <c r="J116" i="67"/>
  <c r="H62" i="45"/>
  <c r="M49" i="45"/>
  <c r="E49" i="45"/>
  <c r="E43" i="45" s="1"/>
  <c r="M116" i="66"/>
  <c r="E116" i="66"/>
  <c r="E124" i="65"/>
  <c r="F30" i="45"/>
  <c r="F24" i="45" s="1"/>
  <c r="D118" i="65"/>
  <c r="J142" i="64"/>
  <c r="J130" i="64"/>
  <c r="I150" i="64"/>
  <c r="P127" i="64"/>
  <c r="H127" i="64"/>
  <c r="H149" i="64"/>
  <c r="B139" i="71"/>
  <c r="B113" i="66"/>
  <c r="B138" i="65"/>
  <c r="I107" i="72"/>
  <c r="C104" i="72"/>
  <c r="L100" i="72"/>
  <c r="D100" i="72"/>
  <c r="J96" i="72"/>
  <c r="M94" i="72"/>
  <c r="E94" i="72"/>
  <c r="E130" i="72" s="1"/>
  <c r="P99" i="70"/>
  <c r="O97" i="70"/>
  <c r="O135" i="70" s="1"/>
  <c r="G97" i="70"/>
  <c r="G135" i="70" s="1"/>
  <c r="D176" i="69"/>
  <c r="D99" i="69"/>
  <c r="I148" i="57"/>
  <c r="I143" i="57" s="1"/>
  <c r="I150" i="60"/>
  <c r="G391" i="71"/>
  <c r="G336" i="71"/>
  <c r="K47" i="60"/>
  <c r="G404" i="66"/>
  <c r="G346" i="66"/>
  <c r="L326" i="72"/>
  <c r="L380" i="72"/>
  <c r="L307" i="72"/>
  <c r="H307" i="72"/>
  <c r="H326" i="72"/>
  <c r="H380" i="72"/>
  <c r="D380" i="72"/>
  <c r="D307" i="72"/>
  <c r="D326" i="72"/>
  <c r="Q304" i="72"/>
  <c r="M334" i="70"/>
  <c r="E334" i="70"/>
  <c r="K333" i="70"/>
  <c r="I130" i="55"/>
  <c r="I124" i="55" s="1"/>
  <c r="E312" i="70"/>
  <c r="E332" i="70"/>
  <c r="P423" i="68"/>
  <c r="H423" i="68"/>
  <c r="N494" i="68"/>
  <c r="N422" i="68"/>
  <c r="P396" i="68"/>
  <c r="P421" i="68"/>
  <c r="L396" i="68"/>
  <c r="L421" i="68"/>
  <c r="H421" i="68"/>
  <c r="H396" i="68"/>
  <c r="D415" i="68"/>
  <c r="D487" i="68"/>
  <c r="J30" i="55"/>
  <c r="J24" i="55" s="1"/>
  <c r="C374" i="71"/>
  <c r="C320" i="71"/>
  <c r="C334" i="69"/>
  <c r="C416" i="68"/>
  <c r="C330" i="66"/>
  <c r="C334" i="65"/>
  <c r="K361" i="68"/>
  <c r="O337" i="65"/>
  <c r="M297" i="65"/>
  <c r="Q330" i="64"/>
  <c r="I330" i="64"/>
  <c r="I323" i="64" s="1"/>
  <c r="O213" i="72"/>
  <c r="O158" i="72"/>
  <c r="O212" i="72" s="1"/>
  <c r="Q164" i="50"/>
  <c r="I205" i="72"/>
  <c r="I150" i="72"/>
  <c r="I162" i="50"/>
  <c r="E154" i="71"/>
  <c r="F203" i="71"/>
  <c r="F148" i="71"/>
  <c r="K162" i="70"/>
  <c r="K219" i="70" s="1"/>
  <c r="K220" i="70"/>
  <c r="L214" i="70"/>
  <c r="G212" i="70"/>
  <c r="G154" i="70"/>
  <c r="C209" i="70"/>
  <c r="C151" i="70"/>
  <c r="G165" i="69"/>
  <c r="N220" i="69"/>
  <c r="N162" i="69"/>
  <c r="N219" i="69" s="1"/>
  <c r="E216" i="69"/>
  <c r="E158" i="69"/>
  <c r="E215" i="69" s="1"/>
  <c r="H209" i="69"/>
  <c r="H151" i="69"/>
  <c r="K199" i="68"/>
  <c r="K271" i="68" s="1"/>
  <c r="K272" i="68"/>
  <c r="G187" i="68"/>
  <c r="G260" i="68"/>
  <c r="G184" i="68"/>
  <c r="D165" i="67"/>
  <c r="F162" i="67"/>
  <c r="F219" i="67" s="1"/>
  <c r="F220" i="67"/>
  <c r="N158" i="67"/>
  <c r="G66" i="50"/>
  <c r="L162" i="66"/>
  <c r="L220" i="66"/>
  <c r="Q165" i="65"/>
  <c r="F162" i="65"/>
  <c r="F219" i="65" s="1"/>
  <c r="M28" i="50"/>
  <c r="D151" i="65"/>
  <c r="E184" i="64"/>
  <c r="O7" i="50"/>
  <c r="C7" i="50"/>
  <c r="P145" i="72"/>
  <c r="K125" i="72"/>
  <c r="K144" i="72"/>
  <c r="Q138" i="72"/>
  <c r="Q135" i="72"/>
  <c r="Q131" i="72"/>
  <c r="K125" i="71"/>
  <c r="K144" i="71"/>
  <c r="J141" i="71"/>
  <c r="J122" i="71"/>
  <c r="L139" i="71"/>
  <c r="K138" i="71"/>
  <c r="N137" i="71"/>
  <c r="N118" i="71"/>
  <c r="I141" i="70"/>
  <c r="H140" i="70"/>
  <c r="H120" i="70"/>
  <c r="D116" i="70"/>
  <c r="D135" i="70" s="1"/>
  <c r="D136" i="70"/>
  <c r="D68" i="45"/>
  <c r="G118" i="66"/>
  <c r="C142" i="65"/>
  <c r="I120" i="65"/>
  <c r="O118" i="65"/>
  <c r="G138" i="65"/>
  <c r="G118" i="65"/>
  <c r="H135" i="64"/>
  <c r="H132" i="64" s="1"/>
  <c r="Q130" i="64"/>
  <c r="Q152" i="64"/>
  <c r="E130" i="64"/>
  <c r="D150" i="64"/>
  <c r="B133" i="67"/>
  <c r="B113" i="67"/>
  <c r="O98" i="71"/>
  <c r="O94" i="71"/>
  <c r="E108" i="70"/>
  <c r="J97" i="70"/>
  <c r="G105" i="69"/>
  <c r="J97" i="69"/>
  <c r="J135" i="69" s="1"/>
  <c r="I166" i="45"/>
  <c r="P111" i="57"/>
  <c r="P105" i="57" s="1"/>
  <c r="H111" i="57"/>
  <c r="H105" i="57" s="1"/>
  <c r="H68" i="47"/>
  <c r="Q87" i="47"/>
  <c r="D68" i="47"/>
  <c r="M87" i="47"/>
  <c r="P68" i="47"/>
  <c r="I87" i="47"/>
  <c r="L68" i="47"/>
  <c r="D87" i="45"/>
  <c r="D49" i="45"/>
  <c r="P87" i="45"/>
  <c r="P49" i="45"/>
  <c r="F68" i="45"/>
  <c r="L87" i="45"/>
  <c r="L49" i="45"/>
  <c r="H87" i="45"/>
  <c r="H49" i="45"/>
  <c r="B130" i="44"/>
  <c r="Q130" i="44"/>
  <c r="Q111" i="44"/>
  <c r="Q105" i="44" s="1"/>
  <c r="G111" i="44"/>
  <c r="O111" i="44"/>
  <c r="O105" i="44" s="1"/>
  <c r="J130" i="44"/>
  <c r="K143" i="44"/>
  <c r="M111" i="44"/>
  <c r="M105" i="44" s="1"/>
  <c r="D130" i="44"/>
  <c r="D124" i="44" s="1"/>
  <c r="H148" i="44"/>
  <c r="C111" i="44"/>
  <c r="O124" i="44"/>
  <c r="M130" i="44"/>
  <c r="B111" i="44"/>
  <c r="E111" i="44"/>
  <c r="K111" i="44"/>
  <c r="I130" i="44"/>
  <c r="H111" i="44"/>
  <c r="H105" i="44" s="1"/>
  <c r="F111" i="44"/>
  <c r="D111" i="44"/>
  <c r="D105" i="44" s="1"/>
  <c r="F130" i="44"/>
  <c r="P111" i="44"/>
  <c r="N111" i="44"/>
  <c r="L111" i="44"/>
  <c r="N130" i="44"/>
  <c r="P130" i="44"/>
  <c r="H130" i="44"/>
  <c r="G130" i="44"/>
  <c r="K130" i="44"/>
  <c r="J105" i="44"/>
  <c r="P93" i="44"/>
  <c r="E100" i="44"/>
  <c r="M100" i="44"/>
  <c r="H97" i="44"/>
  <c r="D100" i="44"/>
  <c r="H100" i="44"/>
  <c r="L100" i="44"/>
  <c r="P100" i="44"/>
  <c r="B120" i="44"/>
  <c r="K82" i="44"/>
  <c r="B97" i="44"/>
  <c r="H93" i="44"/>
  <c r="C82" i="44"/>
  <c r="G82" i="44"/>
  <c r="O82" i="44"/>
  <c r="H89" i="44"/>
  <c r="F93" i="44"/>
  <c r="J93" i="44"/>
  <c r="N93" i="44"/>
  <c r="G100" i="44"/>
  <c r="O55" i="44"/>
  <c r="B93" i="44"/>
  <c r="E82" i="44"/>
  <c r="M82" i="44"/>
  <c r="E89" i="44"/>
  <c r="I89" i="44"/>
  <c r="M89" i="44"/>
  <c r="Q89" i="44"/>
  <c r="E97" i="44"/>
  <c r="I97" i="44"/>
  <c r="M97" i="44"/>
  <c r="Q97" i="44"/>
  <c r="D89" i="44"/>
  <c r="L89" i="44"/>
  <c r="P89" i="44"/>
  <c r="D97" i="44"/>
  <c r="L97" i="44"/>
  <c r="P97" i="44"/>
  <c r="F82" i="44"/>
  <c r="J82" i="44"/>
  <c r="N82" i="44"/>
  <c r="E93" i="44"/>
  <c r="I93" i="44"/>
  <c r="M93" i="44"/>
  <c r="Q93" i="44"/>
  <c r="F97" i="44"/>
  <c r="J97" i="44"/>
  <c r="N97" i="44"/>
  <c r="I100" i="44"/>
  <c r="Q100" i="44"/>
  <c r="C100" i="44"/>
  <c r="K100" i="44"/>
  <c r="O100" i="44"/>
  <c r="B89" i="44"/>
  <c r="I82" i="44"/>
  <c r="Q82" i="44"/>
  <c r="F89" i="44"/>
  <c r="J89" i="44"/>
  <c r="N89" i="44"/>
  <c r="D93" i="44"/>
  <c r="L93" i="44"/>
  <c r="H82" i="44"/>
  <c r="P82" i="44"/>
  <c r="C89" i="44"/>
  <c r="K89" i="44"/>
  <c r="G93" i="44"/>
  <c r="O93" i="44"/>
  <c r="C97" i="44"/>
  <c r="O97" i="44"/>
  <c r="F100" i="44"/>
  <c r="J100" i="44"/>
  <c r="N100" i="44"/>
  <c r="C70" i="44"/>
  <c r="D82" i="44"/>
  <c r="L82" i="44"/>
  <c r="G89" i="44"/>
  <c r="O89" i="44"/>
  <c r="C93" i="44"/>
  <c r="K93" i="44"/>
  <c r="G97" i="44"/>
  <c r="K97" i="44"/>
  <c r="J39" i="44"/>
  <c r="B32" i="44"/>
  <c r="N58" i="44"/>
  <c r="B77" i="44"/>
  <c r="B44" i="44"/>
  <c r="C74" i="44"/>
  <c r="F77" i="44"/>
  <c r="N77" i="44"/>
  <c r="F58" i="44"/>
  <c r="J58" i="44"/>
  <c r="F63" i="44"/>
  <c r="C77" i="44"/>
  <c r="G77" i="44"/>
  <c r="K77" i="44"/>
  <c r="O77" i="44"/>
  <c r="D77" i="44"/>
  <c r="H77" i="44"/>
  <c r="L77" i="44"/>
  <c r="P77" i="44"/>
  <c r="B100" i="44"/>
  <c r="M51" i="44"/>
  <c r="N63" i="44"/>
  <c r="E74" i="44"/>
  <c r="G51" i="44"/>
  <c r="O51" i="44"/>
  <c r="C63" i="44"/>
  <c r="G63" i="44"/>
  <c r="K63" i="44"/>
  <c r="O63" i="44"/>
  <c r="H63" i="44"/>
  <c r="L63" i="44"/>
  <c r="G74" i="44"/>
  <c r="K74" i="44"/>
  <c r="O74" i="44"/>
  <c r="B39" i="44"/>
  <c r="C55" i="44"/>
  <c r="G55" i="44"/>
  <c r="K55" i="44"/>
  <c r="D63" i="44"/>
  <c r="P63" i="44"/>
  <c r="D74" i="44"/>
  <c r="H74" i="44"/>
  <c r="L74" i="44"/>
  <c r="P74" i="44"/>
  <c r="I74" i="44"/>
  <c r="M74" i="44"/>
  <c r="Q74" i="44"/>
  <c r="B36" i="44"/>
  <c r="D44" i="44"/>
  <c r="H44" i="44"/>
  <c r="L44" i="44"/>
  <c r="P44" i="44"/>
  <c r="B51" i="44"/>
  <c r="G70" i="44"/>
  <c r="K70" i="44"/>
  <c r="O70" i="44"/>
  <c r="J77" i="44"/>
  <c r="E51" i="44"/>
  <c r="D70" i="44"/>
  <c r="L70" i="44"/>
  <c r="D58" i="44"/>
  <c r="H58" i="44"/>
  <c r="L58" i="44"/>
  <c r="P58" i="44"/>
  <c r="E63" i="44"/>
  <c r="I63" i="44"/>
  <c r="M63" i="44"/>
  <c r="Q63" i="44"/>
  <c r="J63" i="44"/>
  <c r="F74" i="44"/>
  <c r="J74" i="44"/>
  <c r="N74" i="44"/>
  <c r="E77" i="44"/>
  <c r="I77" i="44"/>
  <c r="M77" i="44"/>
  <c r="Q77" i="44"/>
  <c r="I51" i="44"/>
  <c r="Q51" i="44"/>
  <c r="H70" i="44"/>
  <c r="P70" i="44"/>
  <c r="B55" i="44"/>
  <c r="F51" i="44"/>
  <c r="J51" i="44"/>
  <c r="N51" i="44"/>
  <c r="C51" i="44"/>
  <c r="K51" i="44"/>
  <c r="B58" i="44"/>
  <c r="F70" i="44"/>
  <c r="J70" i="44"/>
  <c r="N70" i="44"/>
  <c r="F44" i="44"/>
  <c r="J44" i="44"/>
  <c r="N44" i="44"/>
  <c r="E55" i="44"/>
  <c r="I55" i="44"/>
  <c r="M55" i="44"/>
  <c r="Q55" i="44"/>
  <c r="E70" i="44"/>
  <c r="I70" i="44"/>
  <c r="M70" i="44"/>
  <c r="Q70" i="44"/>
  <c r="B63" i="44"/>
  <c r="F39" i="44"/>
  <c r="C44" i="44"/>
  <c r="G44" i="44"/>
  <c r="K44" i="44"/>
  <c r="O44" i="44"/>
  <c r="F55" i="44"/>
  <c r="J55" i="44"/>
  <c r="N55" i="44"/>
  <c r="E58" i="44"/>
  <c r="I58" i="44"/>
  <c r="M58" i="44"/>
  <c r="Q58" i="44"/>
  <c r="D51" i="44"/>
  <c r="H51" i="44"/>
  <c r="L51" i="44"/>
  <c r="P51" i="44"/>
  <c r="B74" i="44"/>
  <c r="M25" i="44"/>
  <c r="K36" i="44"/>
  <c r="O36" i="44"/>
  <c r="D39" i="44"/>
  <c r="H39" i="44"/>
  <c r="L39" i="44"/>
  <c r="P39" i="44"/>
  <c r="B25" i="44"/>
  <c r="E44" i="44"/>
  <c r="I44" i="44"/>
  <c r="M44" i="44"/>
  <c r="Q44" i="44"/>
  <c r="D55" i="44"/>
  <c r="H55" i="44"/>
  <c r="L55" i="44"/>
  <c r="P55" i="44"/>
  <c r="C58" i="44"/>
  <c r="G58" i="44"/>
  <c r="K58" i="44"/>
  <c r="O58" i="44"/>
  <c r="B70" i="44"/>
  <c r="E32" i="44"/>
  <c r="I32" i="44"/>
  <c r="M32" i="44"/>
  <c r="Q32" i="44"/>
  <c r="C32" i="44"/>
  <c r="G32" i="44"/>
  <c r="K32" i="44"/>
  <c r="O32" i="44"/>
  <c r="G25" i="44"/>
  <c r="D25" i="44"/>
  <c r="H25" i="44"/>
  <c r="L25" i="44"/>
  <c r="P25" i="44"/>
  <c r="D36" i="44"/>
  <c r="H36" i="44"/>
  <c r="L36" i="44"/>
  <c r="P36" i="44"/>
  <c r="E25" i="44"/>
  <c r="I25" i="44"/>
  <c r="Q25" i="44"/>
  <c r="C36" i="44"/>
  <c r="J25" i="44"/>
  <c r="C39" i="44"/>
  <c r="E36" i="44"/>
  <c r="I36" i="44"/>
  <c r="M36" i="44"/>
  <c r="Q36" i="44"/>
  <c r="N39" i="44"/>
  <c r="G36" i="44"/>
  <c r="O25" i="44"/>
  <c r="F32" i="44"/>
  <c r="J32" i="44"/>
  <c r="N32" i="44"/>
  <c r="G39" i="44"/>
  <c r="K39" i="44"/>
  <c r="O39" i="44"/>
  <c r="J36" i="44"/>
  <c r="I39" i="44"/>
  <c r="Q39" i="44"/>
  <c r="D32" i="44"/>
  <c r="H32" i="44"/>
  <c r="L32" i="44"/>
  <c r="P32" i="44"/>
  <c r="C25" i="44"/>
  <c r="K25" i="44"/>
  <c r="F36" i="44"/>
  <c r="N36" i="44"/>
  <c r="E39" i="44"/>
  <c r="M39" i="44"/>
  <c r="F25" i="44"/>
  <c r="N25" i="44"/>
  <c r="P16" i="44"/>
  <c r="D19" i="44"/>
  <c r="H19" i="44"/>
  <c r="L19" i="44"/>
  <c r="P19" i="44"/>
  <c r="E19" i="44"/>
  <c r="M19" i="44"/>
  <c r="G4" i="44"/>
  <c r="K4" i="44"/>
  <c r="O19" i="44"/>
  <c r="D4" i="44"/>
  <c r="L4" i="44"/>
  <c r="H16" i="44"/>
  <c r="G19" i="44"/>
  <c r="H12" i="44"/>
  <c r="P12" i="44"/>
  <c r="F16" i="44"/>
  <c r="J16" i="44"/>
  <c r="N16" i="44"/>
  <c r="D12" i="44"/>
  <c r="L12" i="44"/>
  <c r="E12" i="44"/>
  <c r="I12" i="44"/>
  <c r="M12" i="44"/>
  <c r="Q12" i="44"/>
  <c r="B12" i="44"/>
  <c r="C4" i="44"/>
  <c r="O4" i="44"/>
  <c r="F12" i="44"/>
  <c r="J12" i="44"/>
  <c r="N12" i="44"/>
  <c r="D16" i="44"/>
  <c r="L16" i="44"/>
  <c r="I19" i="44"/>
  <c r="Q19" i="44"/>
  <c r="C19" i="44"/>
  <c r="K19" i="44"/>
  <c r="B19" i="44"/>
  <c r="F4" i="44"/>
  <c r="J4" i="44"/>
  <c r="N4" i="44"/>
  <c r="E16" i="44"/>
  <c r="I16" i="44"/>
  <c r="M16" i="44"/>
  <c r="Q16" i="44"/>
  <c r="E4" i="44"/>
  <c r="M4" i="44"/>
  <c r="D9" i="44"/>
  <c r="G12" i="44"/>
  <c r="K12" i="44"/>
  <c r="O12" i="44"/>
  <c r="C16" i="44"/>
  <c r="G16" i="44"/>
  <c r="K16" i="44"/>
  <c r="O16" i="44"/>
  <c r="F19" i="44"/>
  <c r="J19" i="44"/>
  <c r="N19" i="44"/>
  <c r="I4" i="44"/>
  <c r="Q4" i="44"/>
  <c r="C12" i="44"/>
  <c r="H4" i="44"/>
  <c r="P4" i="44"/>
  <c r="B16" i="44"/>
  <c r="Q89" i="72"/>
  <c r="P89" i="72"/>
  <c r="O89" i="72"/>
  <c r="N89" i="72"/>
  <c r="M89" i="72"/>
  <c r="L89" i="72"/>
  <c r="K89" i="72"/>
  <c r="J89" i="72"/>
  <c r="I89" i="72"/>
  <c r="H89" i="72"/>
  <c r="G89" i="72"/>
  <c r="F89" i="72"/>
  <c r="E89" i="72"/>
  <c r="D89" i="72"/>
  <c r="C89" i="72"/>
  <c r="Q88" i="72"/>
  <c r="P88" i="72"/>
  <c r="O88" i="72"/>
  <c r="N88" i="72"/>
  <c r="M88" i="72"/>
  <c r="L88" i="72"/>
  <c r="K88" i="72"/>
  <c r="J88" i="72"/>
  <c r="I88" i="72"/>
  <c r="H88" i="72"/>
  <c r="G88" i="72"/>
  <c r="F88" i="72"/>
  <c r="E88" i="72"/>
  <c r="D88" i="72"/>
  <c r="C88" i="72"/>
  <c r="Q86" i="72"/>
  <c r="P86" i="72"/>
  <c r="O86" i="72"/>
  <c r="N86" i="72"/>
  <c r="M86" i="72"/>
  <c r="L86" i="72"/>
  <c r="K86" i="72"/>
  <c r="J86" i="72"/>
  <c r="I86" i="72"/>
  <c r="H86" i="72"/>
  <c r="G86" i="72"/>
  <c r="F86" i="72"/>
  <c r="E86" i="72"/>
  <c r="D86" i="72"/>
  <c r="C86" i="72"/>
  <c r="Q85" i="72"/>
  <c r="P85" i="72"/>
  <c r="O85" i="72"/>
  <c r="N85" i="72"/>
  <c r="M85" i="72"/>
  <c r="L85" i="72"/>
  <c r="K85" i="72"/>
  <c r="J85" i="72"/>
  <c r="I85" i="72"/>
  <c r="H85" i="72"/>
  <c r="G85" i="72"/>
  <c r="F85" i="72"/>
  <c r="E85" i="72"/>
  <c r="D85" i="72"/>
  <c r="C85" i="72"/>
  <c r="Q84" i="72"/>
  <c r="P84" i="72"/>
  <c r="O84" i="72"/>
  <c r="N84" i="72"/>
  <c r="M84" i="72"/>
  <c r="L84" i="72"/>
  <c r="K84" i="72"/>
  <c r="J84" i="72"/>
  <c r="I84" i="72"/>
  <c r="H84" i="72"/>
  <c r="G84" i="72"/>
  <c r="F84" i="72"/>
  <c r="E84" i="72"/>
  <c r="D84" i="72"/>
  <c r="C84" i="72"/>
  <c r="Q83" i="72"/>
  <c r="P83" i="72"/>
  <c r="O83" i="72"/>
  <c r="N83" i="72"/>
  <c r="M83" i="72"/>
  <c r="L83" i="72"/>
  <c r="K83" i="72"/>
  <c r="J83" i="72"/>
  <c r="I83" i="72"/>
  <c r="H83" i="72"/>
  <c r="G83" i="72"/>
  <c r="F83" i="72"/>
  <c r="E83" i="72"/>
  <c r="D83" i="72"/>
  <c r="C83" i="72"/>
  <c r="Q81" i="72"/>
  <c r="P81" i="72"/>
  <c r="O81" i="72"/>
  <c r="N81" i="72"/>
  <c r="M81" i="72"/>
  <c r="L81" i="72"/>
  <c r="K81" i="72"/>
  <c r="J81" i="72"/>
  <c r="I81" i="72"/>
  <c r="H81" i="72"/>
  <c r="G81" i="72"/>
  <c r="F81" i="72"/>
  <c r="E81" i="72"/>
  <c r="D81" i="72"/>
  <c r="C81" i="72"/>
  <c r="Q79" i="72"/>
  <c r="P79" i="72"/>
  <c r="O79" i="72"/>
  <c r="N79" i="72"/>
  <c r="M79" i="72"/>
  <c r="L79" i="72"/>
  <c r="K79" i="72"/>
  <c r="J79" i="72"/>
  <c r="I79" i="72"/>
  <c r="H79" i="72"/>
  <c r="G79" i="72"/>
  <c r="F79" i="72"/>
  <c r="E79" i="72"/>
  <c r="D79" i="72"/>
  <c r="C79" i="72"/>
  <c r="Q89" i="71"/>
  <c r="P89" i="71"/>
  <c r="O89" i="71"/>
  <c r="N89" i="71"/>
  <c r="M89" i="71"/>
  <c r="L89" i="71"/>
  <c r="K89" i="71"/>
  <c r="J89" i="71"/>
  <c r="I89" i="71"/>
  <c r="H89" i="71"/>
  <c r="G89" i="71"/>
  <c r="F89" i="71"/>
  <c r="E89" i="71"/>
  <c r="D89" i="71"/>
  <c r="C89" i="71"/>
  <c r="Q88" i="71"/>
  <c r="P88" i="71"/>
  <c r="O88" i="71"/>
  <c r="N88" i="71"/>
  <c r="M88" i="71"/>
  <c r="L88" i="71"/>
  <c r="K88" i="71"/>
  <c r="J88" i="71"/>
  <c r="I88" i="71"/>
  <c r="H88" i="71"/>
  <c r="G88" i="71"/>
  <c r="F88" i="71"/>
  <c r="E88" i="71"/>
  <c r="D88" i="71"/>
  <c r="C88" i="71"/>
  <c r="Q86" i="71"/>
  <c r="P86" i="71"/>
  <c r="O86" i="71"/>
  <c r="N86" i="71"/>
  <c r="M86" i="71"/>
  <c r="L86" i="71"/>
  <c r="K86" i="71"/>
  <c r="J86" i="71"/>
  <c r="I86" i="71"/>
  <c r="H86" i="71"/>
  <c r="G86" i="71"/>
  <c r="F86" i="71"/>
  <c r="E86" i="71"/>
  <c r="D86" i="71"/>
  <c r="C86" i="71"/>
  <c r="Q85" i="71"/>
  <c r="P85" i="71"/>
  <c r="O85" i="71"/>
  <c r="N85" i="71"/>
  <c r="M85" i="71"/>
  <c r="L85" i="71"/>
  <c r="K85" i="71"/>
  <c r="J85" i="71"/>
  <c r="I85" i="71"/>
  <c r="H85" i="71"/>
  <c r="G85" i="71"/>
  <c r="F85" i="71"/>
  <c r="E85" i="71"/>
  <c r="D85" i="71"/>
  <c r="C85" i="71"/>
  <c r="Q84" i="71"/>
  <c r="P84" i="71"/>
  <c r="O84" i="71"/>
  <c r="N84" i="71"/>
  <c r="M84" i="71"/>
  <c r="L84" i="71"/>
  <c r="K84" i="71"/>
  <c r="J84" i="71"/>
  <c r="I84" i="71"/>
  <c r="H84" i="71"/>
  <c r="G84" i="71"/>
  <c r="F84" i="71"/>
  <c r="E84" i="71"/>
  <c r="D84" i="71"/>
  <c r="C84" i="71"/>
  <c r="Q83" i="71"/>
  <c r="P83" i="71"/>
  <c r="O83" i="71"/>
  <c r="N83" i="71"/>
  <c r="M83" i="71"/>
  <c r="L83" i="71"/>
  <c r="K83" i="71"/>
  <c r="J83" i="71"/>
  <c r="I83" i="71"/>
  <c r="H83" i="71"/>
  <c r="G83" i="71"/>
  <c r="F83" i="71"/>
  <c r="E83" i="71"/>
  <c r="D83" i="71"/>
  <c r="C83" i="71"/>
  <c r="Q81" i="71"/>
  <c r="P81" i="71"/>
  <c r="O81" i="71"/>
  <c r="N81" i="71"/>
  <c r="M81" i="71"/>
  <c r="L81" i="71"/>
  <c r="K81" i="71"/>
  <c r="J81" i="71"/>
  <c r="I81" i="71"/>
  <c r="H81" i="71"/>
  <c r="G81" i="71"/>
  <c r="F81" i="71"/>
  <c r="E81" i="71"/>
  <c r="D81" i="71"/>
  <c r="C81" i="71"/>
  <c r="Q79" i="71"/>
  <c r="P79" i="71"/>
  <c r="O79" i="71"/>
  <c r="N79" i="71"/>
  <c r="M79" i="71"/>
  <c r="L79" i="71"/>
  <c r="K79" i="71"/>
  <c r="J79" i="71"/>
  <c r="I79" i="71"/>
  <c r="H79" i="71"/>
  <c r="G79" i="71"/>
  <c r="F79" i="71"/>
  <c r="E79" i="71"/>
  <c r="D79" i="71"/>
  <c r="C79" i="71"/>
  <c r="Q89" i="70"/>
  <c r="P89" i="70"/>
  <c r="O89" i="70"/>
  <c r="N89" i="70"/>
  <c r="M89" i="70"/>
  <c r="L89" i="70"/>
  <c r="K89" i="70"/>
  <c r="J89" i="70"/>
  <c r="I89" i="70"/>
  <c r="H89" i="70"/>
  <c r="G89" i="70"/>
  <c r="F89" i="70"/>
  <c r="E89" i="70"/>
  <c r="D89" i="70"/>
  <c r="C89" i="70"/>
  <c r="Q88" i="70"/>
  <c r="P88" i="70"/>
  <c r="O88" i="70"/>
  <c r="N88" i="70"/>
  <c r="M88" i="70"/>
  <c r="L88" i="70"/>
  <c r="K88" i="70"/>
  <c r="J88" i="70"/>
  <c r="I88" i="70"/>
  <c r="H88" i="70"/>
  <c r="G88" i="70"/>
  <c r="F88" i="70"/>
  <c r="E88" i="70"/>
  <c r="D88" i="70"/>
  <c r="C88" i="70"/>
  <c r="Q86" i="70"/>
  <c r="P86" i="70"/>
  <c r="O86" i="70"/>
  <c r="N86" i="70"/>
  <c r="M86" i="70"/>
  <c r="L86" i="70"/>
  <c r="K86" i="70"/>
  <c r="J86" i="70"/>
  <c r="I86" i="70"/>
  <c r="H86" i="70"/>
  <c r="G86" i="70"/>
  <c r="F86" i="70"/>
  <c r="E86" i="70"/>
  <c r="D86" i="70"/>
  <c r="C86" i="70"/>
  <c r="Q85" i="70"/>
  <c r="P85" i="70"/>
  <c r="O85" i="70"/>
  <c r="N85" i="70"/>
  <c r="M85" i="70"/>
  <c r="L85" i="70"/>
  <c r="K85" i="70"/>
  <c r="J85" i="70"/>
  <c r="I85" i="70"/>
  <c r="H85" i="70"/>
  <c r="G85" i="70"/>
  <c r="F85" i="70"/>
  <c r="E85" i="70"/>
  <c r="D85" i="70"/>
  <c r="C85" i="70"/>
  <c r="Q84" i="70"/>
  <c r="P84" i="70"/>
  <c r="O84" i="70"/>
  <c r="N84" i="70"/>
  <c r="M84" i="70"/>
  <c r="L84" i="70"/>
  <c r="K84" i="70"/>
  <c r="J84" i="70"/>
  <c r="I84" i="70"/>
  <c r="H84" i="70"/>
  <c r="G84" i="70"/>
  <c r="F84" i="70"/>
  <c r="E84" i="70"/>
  <c r="D84" i="70"/>
  <c r="C84" i="70"/>
  <c r="Q83" i="70"/>
  <c r="P83" i="70"/>
  <c r="O83" i="70"/>
  <c r="N83" i="70"/>
  <c r="M83" i="70"/>
  <c r="L83" i="70"/>
  <c r="K83" i="70"/>
  <c r="J83" i="70"/>
  <c r="I83" i="70"/>
  <c r="H83" i="70"/>
  <c r="G83" i="70"/>
  <c r="F83" i="70"/>
  <c r="E83" i="70"/>
  <c r="D83" i="70"/>
  <c r="C83" i="70"/>
  <c r="Q81" i="70"/>
  <c r="P81" i="70"/>
  <c r="O81" i="70"/>
  <c r="N81" i="70"/>
  <c r="M81" i="70"/>
  <c r="L81" i="70"/>
  <c r="K81" i="70"/>
  <c r="J81" i="70"/>
  <c r="I81" i="70"/>
  <c r="H81" i="70"/>
  <c r="G81" i="70"/>
  <c r="F81" i="70"/>
  <c r="E81" i="70"/>
  <c r="D81" i="70"/>
  <c r="C81" i="70"/>
  <c r="Q79" i="70"/>
  <c r="P79" i="70"/>
  <c r="O79" i="70"/>
  <c r="N79" i="70"/>
  <c r="M79" i="70"/>
  <c r="L79" i="70"/>
  <c r="K79" i="70"/>
  <c r="J79" i="70"/>
  <c r="I79" i="70"/>
  <c r="H79" i="70"/>
  <c r="G79" i="70"/>
  <c r="F79" i="70"/>
  <c r="E79" i="70"/>
  <c r="D79" i="70"/>
  <c r="C79" i="70"/>
  <c r="Q89" i="69"/>
  <c r="P89" i="69"/>
  <c r="O89" i="69"/>
  <c r="N89" i="69"/>
  <c r="M89" i="69"/>
  <c r="L89" i="69"/>
  <c r="K89" i="69"/>
  <c r="J89" i="69"/>
  <c r="I89" i="69"/>
  <c r="H89" i="69"/>
  <c r="G89" i="69"/>
  <c r="F89" i="69"/>
  <c r="E89" i="69"/>
  <c r="D89" i="69"/>
  <c r="C89" i="69"/>
  <c r="Q88" i="69"/>
  <c r="P88" i="69"/>
  <c r="O88" i="69"/>
  <c r="N88" i="69"/>
  <c r="M88" i="69"/>
  <c r="L88" i="69"/>
  <c r="K88" i="69"/>
  <c r="J88" i="69"/>
  <c r="I88" i="69"/>
  <c r="H88" i="69"/>
  <c r="G88" i="69"/>
  <c r="F88" i="69"/>
  <c r="E88" i="69"/>
  <c r="D88" i="69"/>
  <c r="C88" i="69"/>
  <c r="Q86" i="69"/>
  <c r="P86" i="69"/>
  <c r="O86" i="69"/>
  <c r="N86" i="69"/>
  <c r="M86" i="69"/>
  <c r="L86" i="69"/>
  <c r="K86" i="69"/>
  <c r="J86" i="69"/>
  <c r="I86" i="69"/>
  <c r="H86" i="69"/>
  <c r="G86" i="69"/>
  <c r="F86" i="69"/>
  <c r="E86" i="69"/>
  <c r="D86" i="69"/>
  <c r="C86" i="69"/>
  <c r="Q85" i="69"/>
  <c r="P85" i="69"/>
  <c r="O85" i="69"/>
  <c r="N85" i="69"/>
  <c r="M85" i="69"/>
  <c r="L85" i="69"/>
  <c r="K85" i="69"/>
  <c r="J85" i="69"/>
  <c r="I85" i="69"/>
  <c r="H85" i="69"/>
  <c r="G85" i="69"/>
  <c r="F85" i="69"/>
  <c r="E85" i="69"/>
  <c r="D85" i="69"/>
  <c r="C85" i="69"/>
  <c r="Q84" i="69"/>
  <c r="P84" i="69"/>
  <c r="O84" i="69"/>
  <c r="N84" i="69"/>
  <c r="M84" i="69"/>
  <c r="L84" i="69"/>
  <c r="K84" i="69"/>
  <c r="J84" i="69"/>
  <c r="I84" i="69"/>
  <c r="H84" i="69"/>
  <c r="G84" i="69"/>
  <c r="F84" i="69"/>
  <c r="E84" i="69"/>
  <c r="D84" i="69"/>
  <c r="C84" i="69"/>
  <c r="Q83" i="69"/>
  <c r="P83" i="69"/>
  <c r="O83" i="69"/>
  <c r="N83" i="69"/>
  <c r="M83" i="69"/>
  <c r="L83" i="69"/>
  <c r="K83" i="69"/>
  <c r="J83" i="69"/>
  <c r="I83" i="69"/>
  <c r="H83" i="69"/>
  <c r="G83" i="69"/>
  <c r="F83" i="69"/>
  <c r="E83" i="69"/>
  <c r="D83" i="69"/>
  <c r="C83" i="69"/>
  <c r="Q81" i="69"/>
  <c r="P81" i="69"/>
  <c r="O81" i="69"/>
  <c r="N81" i="69"/>
  <c r="M81" i="69"/>
  <c r="L81" i="69"/>
  <c r="K81" i="69"/>
  <c r="J81" i="69"/>
  <c r="I81" i="69"/>
  <c r="H81" i="69"/>
  <c r="G81" i="69"/>
  <c r="F81" i="69"/>
  <c r="E81" i="69"/>
  <c r="D81" i="69"/>
  <c r="C81" i="69"/>
  <c r="Q79" i="69"/>
  <c r="P79" i="69"/>
  <c r="O79" i="69"/>
  <c r="N79" i="69"/>
  <c r="M79" i="69"/>
  <c r="L79" i="69"/>
  <c r="K79" i="69"/>
  <c r="J79" i="69"/>
  <c r="I79" i="69"/>
  <c r="H79" i="69"/>
  <c r="G79" i="69"/>
  <c r="F79" i="69"/>
  <c r="E79" i="69"/>
  <c r="D79" i="69"/>
  <c r="C79" i="69"/>
  <c r="Q107" i="68"/>
  <c r="P107" i="68"/>
  <c r="O107" i="68"/>
  <c r="N107" i="68"/>
  <c r="M107" i="68"/>
  <c r="L107" i="68"/>
  <c r="K107" i="68"/>
  <c r="J107" i="68"/>
  <c r="I107" i="68"/>
  <c r="H107" i="68"/>
  <c r="G107" i="68"/>
  <c r="F107" i="68"/>
  <c r="E107" i="68"/>
  <c r="D107" i="68"/>
  <c r="C107" i="68"/>
  <c r="Q106" i="68"/>
  <c r="P106" i="68"/>
  <c r="O106" i="68"/>
  <c r="N106" i="68"/>
  <c r="M106" i="68"/>
  <c r="L106" i="68"/>
  <c r="K106" i="68"/>
  <c r="J106" i="68"/>
  <c r="I106" i="68"/>
  <c r="H106" i="68"/>
  <c r="G106" i="68"/>
  <c r="F106" i="68"/>
  <c r="E106" i="68"/>
  <c r="D106" i="68"/>
  <c r="C106" i="68"/>
  <c r="Q105" i="68"/>
  <c r="P105" i="68"/>
  <c r="O105" i="68"/>
  <c r="N105" i="68"/>
  <c r="M105" i="68"/>
  <c r="L105" i="68"/>
  <c r="K105" i="68"/>
  <c r="J105" i="68"/>
  <c r="I105" i="68"/>
  <c r="H105" i="68"/>
  <c r="G105" i="68"/>
  <c r="F105" i="68"/>
  <c r="E105" i="68"/>
  <c r="D105" i="68"/>
  <c r="C105" i="68"/>
  <c r="Q103" i="68"/>
  <c r="P103" i="68"/>
  <c r="O103" i="68"/>
  <c r="N103" i="68"/>
  <c r="M103" i="68"/>
  <c r="L103" i="68"/>
  <c r="K103" i="68"/>
  <c r="J103" i="68"/>
  <c r="I103" i="68"/>
  <c r="H103" i="68"/>
  <c r="G103" i="68"/>
  <c r="F103" i="68"/>
  <c r="E103" i="68"/>
  <c r="D103" i="68"/>
  <c r="C103" i="68"/>
  <c r="Q102" i="68"/>
  <c r="P102" i="68"/>
  <c r="O102" i="68"/>
  <c r="N102" i="68"/>
  <c r="M102" i="68"/>
  <c r="L102" i="68"/>
  <c r="K102" i="68"/>
  <c r="J102" i="68"/>
  <c r="I102" i="68"/>
  <c r="H102" i="68"/>
  <c r="G102" i="68"/>
  <c r="F102" i="68"/>
  <c r="E102" i="68"/>
  <c r="D102" i="68"/>
  <c r="C102" i="68"/>
  <c r="Q101" i="68"/>
  <c r="P101" i="68"/>
  <c r="O101" i="68"/>
  <c r="N101" i="68"/>
  <c r="M101" i="68"/>
  <c r="L101" i="68"/>
  <c r="K101" i="68"/>
  <c r="J101" i="68"/>
  <c r="I101" i="68"/>
  <c r="H101" i="68"/>
  <c r="G101" i="68"/>
  <c r="F101" i="68"/>
  <c r="E101" i="68"/>
  <c r="D101" i="68"/>
  <c r="C101" i="68"/>
  <c r="Q100" i="68"/>
  <c r="P100" i="68"/>
  <c r="O100" i="68"/>
  <c r="N100" i="68"/>
  <c r="M100" i="68"/>
  <c r="L100" i="68"/>
  <c r="K100" i="68"/>
  <c r="J100" i="68"/>
  <c r="I100" i="68"/>
  <c r="H100" i="68"/>
  <c r="G100" i="68"/>
  <c r="F100" i="68"/>
  <c r="E100" i="68"/>
  <c r="D100" i="68"/>
  <c r="C100" i="68"/>
  <c r="Q99" i="68"/>
  <c r="P99" i="68"/>
  <c r="O99" i="68"/>
  <c r="N99" i="68"/>
  <c r="M99" i="68"/>
  <c r="L99" i="68"/>
  <c r="K99" i="68"/>
  <c r="J99" i="68"/>
  <c r="I99" i="68"/>
  <c r="H99" i="68"/>
  <c r="G99" i="68"/>
  <c r="F99" i="68"/>
  <c r="E99" i="68"/>
  <c r="D99" i="68"/>
  <c r="C99" i="68"/>
  <c r="Q98" i="68"/>
  <c r="P98" i="68"/>
  <c r="O98" i="68"/>
  <c r="N98" i="68"/>
  <c r="M98" i="68"/>
  <c r="L98" i="68"/>
  <c r="K98" i="68"/>
  <c r="J98" i="68"/>
  <c r="I98" i="68"/>
  <c r="H98" i="68"/>
  <c r="G98" i="68"/>
  <c r="F98" i="68"/>
  <c r="E98" i="68"/>
  <c r="D98" i="68"/>
  <c r="C98" i="68"/>
  <c r="Q96" i="68"/>
  <c r="P96" i="68"/>
  <c r="O96" i="68"/>
  <c r="N96" i="68"/>
  <c r="M96" i="68"/>
  <c r="L96" i="68"/>
  <c r="K96" i="68"/>
  <c r="J96" i="68"/>
  <c r="I96" i="68"/>
  <c r="H96" i="68"/>
  <c r="G96" i="68"/>
  <c r="F96" i="68"/>
  <c r="E96" i="68"/>
  <c r="D96" i="68"/>
  <c r="C96" i="68"/>
  <c r="Q94" i="68"/>
  <c r="P94" i="68"/>
  <c r="O94" i="68"/>
  <c r="N94" i="68"/>
  <c r="M94" i="68"/>
  <c r="L94" i="68"/>
  <c r="K94" i="68"/>
  <c r="J94" i="68"/>
  <c r="I94" i="68"/>
  <c r="H94" i="68"/>
  <c r="G94" i="68"/>
  <c r="F94" i="68"/>
  <c r="E94" i="68"/>
  <c r="D94" i="68"/>
  <c r="C94" i="68"/>
  <c r="Q89" i="67"/>
  <c r="P89" i="67"/>
  <c r="O89" i="67"/>
  <c r="N89" i="67"/>
  <c r="M89" i="67"/>
  <c r="L89" i="67"/>
  <c r="K89" i="67"/>
  <c r="J89" i="67"/>
  <c r="I89" i="67"/>
  <c r="H89" i="67"/>
  <c r="G89" i="67"/>
  <c r="F89" i="67"/>
  <c r="E89" i="67"/>
  <c r="D89" i="67"/>
  <c r="C89" i="67"/>
  <c r="Q88" i="67"/>
  <c r="P88" i="67"/>
  <c r="O88" i="67"/>
  <c r="N88" i="67"/>
  <c r="M88" i="67"/>
  <c r="L88" i="67"/>
  <c r="K88" i="67"/>
  <c r="J88" i="67"/>
  <c r="I88" i="67"/>
  <c r="H88" i="67"/>
  <c r="G88" i="67"/>
  <c r="F88" i="67"/>
  <c r="E88" i="67"/>
  <c r="D88" i="67"/>
  <c r="C88" i="67"/>
  <c r="Q86" i="67"/>
  <c r="P86" i="67"/>
  <c r="O86" i="67"/>
  <c r="N86" i="67"/>
  <c r="M86" i="67"/>
  <c r="L86" i="67"/>
  <c r="K86" i="67"/>
  <c r="J86" i="67"/>
  <c r="I86" i="67"/>
  <c r="H86" i="67"/>
  <c r="G86" i="67"/>
  <c r="F86" i="67"/>
  <c r="E86" i="67"/>
  <c r="D86" i="67"/>
  <c r="C86" i="67"/>
  <c r="Q85" i="67"/>
  <c r="P85" i="67"/>
  <c r="O85" i="67"/>
  <c r="N85" i="67"/>
  <c r="M85" i="67"/>
  <c r="L85" i="67"/>
  <c r="K85" i="67"/>
  <c r="J85" i="67"/>
  <c r="I85" i="67"/>
  <c r="H85" i="67"/>
  <c r="G85" i="67"/>
  <c r="F85" i="67"/>
  <c r="E85" i="67"/>
  <c r="D85" i="67"/>
  <c r="C85" i="67"/>
  <c r="Q84" i="67"/>
  <c r="P84" i="67"/>
  <c r="O84" i="67"/>
  <c r="N84" i="67"/>
  <c r="M84" i="67"/>
  <c r="L84" i="67"/>
  <c r="K84" i="67"/>
  <c r="J84" i="67"/>
  <c r="I84" i="67"/>
  <c r="H84" i="67"/>
  <c r="G84" i="67"/>
  <c r="F84" i="67"/>
  <c r="E84" i="67"/>
  <c r="D84" i="67"/>
  <c r="C84" i="67"/>
  <c r="Q83" i="67"/>
  <c r="P83" i="67"/>
  <c r="O83" i="67"/>
  <c r="N83" i="67"/>
  <c r="M83" i="67"/>
  <c r="L83" i="67"/>
  <c r="K83" i="67"/>
  <c r="J83" i="67"/>
  <c r="I83" i="67"/>
  <c r="H83" i="67"/>
  <c r="G83" i="67"/>
  <c r="F83" i="67"/>
  <c r="E83" i="67"/>
  <c r="D83" i="67"/>
  <c r="C83" i="67"/>
  <c r="Q81" i="67"/>
  <c r="P81" i="67"/>
  <c r="O81" i="67"/>
  <c r="N81" i="67"/>
  <c r="M81" i="67"/>
  <c r="L81" i="67"/>
  <c r="K81" i="67"/>
  <c r="J81" i="67"/>
  <c r="I81" i="67"/>
  <c r="H81" i="67"/>
  <c r="G81" i="67"/>
  <c r="F81" i="67"/>
  <c r="E81" i="67"/>
  <c r="D81" i="67"/>
  <c r="C81" i="67"/>
  <c r="Q79" i="67"/>
  <c r="P79" i="67"/>
  <c r="O79" i="67"/>
  <c r="N79" i="67"/>
  <c r="M79" i="67"/>
  <c r="L79" i="67"/>
  <c r="K79" i="67"/>
  <c r="J79" i="67"/>
  <c r="I79" i="67"/>
  <c r="H79" i="67"/>
  <c r="G79" i="67"/>
  <c r="F79" i="67"/>
  <c r="E79" i="67"/>
  <c r="D79" i="67"/>
  <c r="C79" i="67"/>
  <c r="Q89" i="66"/>
  <c r="P89" i="66"/>
  <c r="O89" i="66"/>
  <c r="N89" i="66"/>
  <c r="M89" i="66"/>
  <c r="L89" i="66"/>
  <c r="K89" i="66"/>
  <c r="J89" i="66"/>
  <c r="I89" i="66"/>
  <c r="H89" i="66"/>
  <c r="G89" i="66"/>
  <c r="F89" i="66"/>
  <c r="E89" i="66"/>
  <c r="D89" i="66"/>
  <c r="C89" i="66"/>
  <c r="Q88" i="66"/>
  <c r="P88" i="66"/>
  <c r="O88" i="66"/>
  <c r="N88" i="66"/>
  <c r="M88" i="66"/>
  <c r="L88" i="66"/>
  <c r="K88" i="66"/>
  <c r="J88" i="66"/>
  <c r="I88" i="66"/>
  <c r="H88" i="66"/>
  <c r="G88" i="66"/>
  <c r="F88" i="66"/>
  <c r="E88" i="66"/>
  <c r="D88" i="66"/>
  <c r="C88" i="66"/>
  <c r="Q86" i="66"/>
  <c r="P86" i="66"/>
  <c r="O86" i="66"/>
  <c r="N86" i="66"/>
  <c r="M86" i="66"/>
  <c r="L86" i="66"/>
  <c r="K86" i="66"/>
  <c r="J86" i="66"/>
  <c r="I86" i="66"/>
  <c r="H86" i="66"/>
  <c r="G86" i="66"/>
  <c r="F86" i="66"/>
  <c r="E86" i="66"/>
  <c r="D86" i="66"/>
  <c r="C86" i="66"/>
  <c r="Q85" i="66"/>
  <c r="P85" i="66"/>
  <c r="O85" i="66"/>
  <c r="N85" i="66"/>
  <c r="M85" i="66"/>
  <c r="L85" i="66"/>
  <c r="K85" i="66"/>
  <c r="J85" i="66"/>
  <c r="I85" i="66"/>
  <c r="H85" i="66"/>
  <c r="G85" i="66"/>
  <c r="F85" i="66"/>
  <c r="E85" i="66"/>
  <c r="D85" i="66"/>
  <c r="C85" i="66"/>
  <c r="Q84" i="66"/>
  <c r="P84" i="66"/>
  <c r="O84" i="66"/>
  <c r="N84" i="66"/>
  <c r="M84" i="66"/>
  <c r="L84" i="66"/>
  <c r="K84" i="66"/>
  <c r="J84" i="66"/>
  <c r="I84" i="66"/>
  <c r="H84" i="66"/>
  <c r="G84" i="66"/>
  <c r="F84" i="66"/>
  <c r="E84" i="66"/>
  <c r="D84" i="66"/>
  <c r="C84" i="66"/>
  <c r="Q83" i="66"/>
  <c r="P83" i="66"/>
  <c r="O83" i="66"/>
  <c r="N83" i="66"/>
  <c r="M83" i="66"/>
  <c r="L83" i="66"/>
  <c r="K83" i="66"/>
  <c r="J83" i="66"/>
  <c r="I83" i="66"/>
  <c r="H83" i="66"/>
  <c r="G83" i="66"/>
  <c r="F83" i="66"/>
  <c r="E83" i="66"/>
  <c r="D83" i="66"/>
  <c r="C83" i="66"/>
  <c r="Q81" i="66"/>
  <c r="P81" i="66"/>
  <c r="O81" i="66"/>
  <c r="N81" i="66"/>
  <c r="M81" i="66"/>
  <c r="L81" i="66"/>
  <c r="K81" i="66"/>
  <c r="J81" i="66"/>
  <c r="I81" i="66"/>
  <c r="H81" i="66"/>
  <c r="G81" i="66"/>
  <c r="F81" i="66"/>
  <c r="E81" i="66"/>
  <c r="D81" i="66"/>
  <c r="C81" i="66"/>
  <c r="Q79" i="66"/>
  <c r="P79" i="66"/>
  <c r="O79" i="66"/>
  <c r="N79" i="66"/>
  <c r="M79" i="66"/>
  <c r="L79" i="66"/>
  <c r="K79" i="66"/>
  <c r="J79" i="66"/>
  <c r="I79" i="66"/>
  <c r="H79" i="66"/>
  <c r="G79" i="66"/>
  <c r="F79" i="66"/>
  <c r="E79" i="66"/>
  <c r="D79" i="66"/>
  <c r="C79" i="66"/>
  <c r="Q89" i="65"/>
  <c r="P89" i="65"/>
  <c r="O89" i="65"/>
  <c r="N89" i="65"/>
  <c r="M89" i="65"/>
  <c r="L89" i="65"/>
  <c r="K89" i="65"/>
  <c r="J89" i="65"/>
  <c r="I89" i="65"/>
  <c r="H89" i="65"/>
  <c r="G89" i="65"/>
  <c r="F89" i="65"/>
  <c r="E89" i="65"/>
  <c r="D89" i="65"/>
  <c r="C89" i="65"/>
  <c r="Q88" i="65"/>
  <c r="P88" i="65"/>
  <c r="O88" i="65"/>
  <c r="N88" i="65"/>
  <c r="M88" i="65"/>
  <c r="L88" i="65"/>
  <c r="K88" i="65"/>
  <c r="J88" i="65"/>
  <c r="I88" i="65"/>
  <c r="H88" i="65"/>
  <c r="G88" i="65"/>
  <c r="F88" i="65"/>
  <c r="E88" i="65"/>
  <c r="D88" i="65"/>
  <c r="C88" i="65"/>
  <c r="Q86" i="65"/>
  <c r="P86" i="65"/>
  <c r="O86" i="65"/>
  <c r="N86" i="65"/>
  <c r="M86" i="65"/>
  <c r="L86" i="65"/>
  <c r="K86" i="65"/>
  <c r="J86" i="65"/>
  <c r="I86" i="65"/>
  <c r="H86" i="65"/>
  <c r="G86" i="65"/>
  <c r="F86" i="65"/>
  <c r="E86" i="65"/>
  <c r="D86" i="65"/>
  <c r="C86" i="65"/>
  <c r="Q85" i="65"/>
  <c r="P85" i="65"/>
  <c r="O85" i="65"/>
  <c r="N85" i="65"/>
  <c r="M85" i="65"/>
  <c r="L85" i="65"/>
  <c r="K85" i="65"/>
  <c r="J85" i="65"/>
  <c r="I85" i="65"/>
  <c r="H85" i="65"/>
  <c r="G85" i="65"/>
  <c r="F85" i="65"/>
  <c r="E85" i="65"/>
  <c r="D85" i="65"/>
  <c r="C85" i="65"/>
  <c r="Q84" i="65"/>
  <c r="P84" i="65"/>
  <c r="O84" i="65"/>
  <c r="N84" i="65"/>
  <c r="M84" i="65"/>
  <c r="L84" i="65"/>
  <c r="K84" i="65"/>
  <c r="J84" i="65"/>
  <c r="I84" i="65"/>
  <c r="H84" i="65"/>
  <c r="G84" i="65"/>
  <c r="F84" i="65"/>
  <c r="E84" i="65"/>
  <c r="D84" i="65"/>
  <c r="C84" i="65"/>
  <c r="Q83" i="65"/>
  <c r="P83" i="65"/>
  <c r="O83" i="65"/>
  <c r="N83" i="65"/>
  <c r="M83" i="65"/>
  <c r="L83" i="65"/>
  <c r="K83" i="65"/>
  <c r="J83" i="65"/>
  <c r="I83" i="65"/>
  <c r="H83" i="65"/>
  <c r="G83" i="65"/>
  <c r="F83" i="65"/>
  <c r="E83" i="65"/>
  <c r="D83" i="65"/>
  <c r="C83" i="65"/>
  <c r="Q81" i="65"/>
  <c r="P81" i="65"/>
  <c r="O81" i="65"/>
  <c r="N81" i="65"/>
  <c r="M81" i="65"/>
  <c r="L81" i="65"/>
  <c r="K81" i="65"/>
  <c r="J81" i="65"/>
  <c r="I81" i="65"/>
  <c r="H81" i="65"/>
  <c r="G81" i="65"/>
  <c r="F81" i="65"/>
  <c r="E81" i="65"/>
  <c r="D81" i="65"/>
  <c r="C81" i="65"/>
  <c r="Q79" i="65"/>
  <c r="P79" i="65"/>
  <c r="O79" i="65"/>
  <c r="N79" i="65"/>
  <c r="M79" i="65"/>
  <c r="L79" i="65"/>
  <c r="K79" i="65"/>
  <c r="J79" i="65"/>
  <c r="I79" i="65"/>
  <c r="H79" i="65"/>
  <c r="G79" i="65"/>
  <c r="F79" i="65"/>
  <c r="E79" i="65"/>
  <c r="D79" i="65"/>
  <c r="C79" i="65"/>
  <c r="Q101" i="64"/>
  <c r="P101" i="64"/>
  <c r="O101" i="64"/>
  <c r="N101" i="64"/>
  <c r="M101" i="64"/>
  <c r="L101" i="64"/>
  <c r="K101" i="64"/>
  <c r="J101" i="64"/>
  <c r="I101" i="64"/>
  <c r="H101" i="64"/>
  <c r="G101" i="64"/>
  <c r="F101" i="64"/>
  <c r="E101" i="64"/>
  <c r="D101" i="64"/>
  <c r="C101" i="64"/>
  <c r="Q100" i="64"/>
  <c r="P100" i="64"/>
  <c r="O100" i="64"/>
  <c r="N100" i="64"/>
  <c r="M100" i="64"/>
  <c r="L100" i="64"/>
  <c r="K100" i="64"/>
  <c r="J100" i="64"/>
  <c r="I100" i="64"/>
  <c r="H100" i="64"/>
  <c r="G100" i="64"/>
  <c r="F100" i="64"/>
  <c r="E100" i="64"/>
  <c r="D100" i="64"/>
  <c r="C100" i="64"/>
  <c r="Q99" i="64"/>
  <c r="P99" i="64"/>
  <c r="O99" i="64"/>
  <c r="N99" i="64"/>
  <c r="M99" i="64"/>
  <c r="L99" i="64"/>
  <c r="K99" i="64"/>
  <c r="J99" i="64"/>
  <c r="I99" i="64"/>
  <c r="H99" i="64"/>
  <c r="G99" i="64"/>
  <c r="F99" i="64"/>
  <c r="E99" i="64"/>
  <c r="D99" i="64"/>
  <c r="C99" i="64"/>
  <c r="Q97" i="64"/>
  <c r="P97" i="64"/>
  <c r="O97" i="64"/>
  <c r="N97" i="64"/>
  <c r="M97" i="64"/>
  <c r="L97" i="64"/>
  <c r="K97" i="64"/>
  <c r="J97" i="64"/>
  <c r="I97" i="64"/>
  <c r="H97" i="64"/>
  <c r="G97" i="64"/>
  <c r="F97" i="64"/>
  <c r="E97" i="64"/>
  <c r="D97" i="64"/>
  <c r="C97" i="64"/>
  <c r="Q96" i="64"/>
  <c r="P96" i="64"/>
  <c r="O96" i="64"/>
  <c r="N96" i="64"/>
  <c r="M96" i="64"/>
  <c r="L96" i="64"/>
  <c r="K96" i="64"/>
  <c r="J96" i="64"/>
  <c r="I96" i="64"/>
  <c r="H96" i="64"/>
  <c r="G96" i="64"/>
  <c r="F96" i="64"/>
  <c r="E96" i="64"/>
  <c r="D96" i="64"/>
  <c r="C96" i="64"/>
  <c r="Q95" i="64"/>
  <c r="P95" i="64"/>
  <c r="O95" i="64"/>
  <c r="N95" i="64"/>
  <c r="M95" i="64"/>
  <c r="L95" i="64"/>
  <c r="K95" i="64"/>
  <c r="J95" i="64"/>
  <c r="I95" i="64"/>
  <c r="H95" i="64"/>
  <c r="G95" i="64"/>
  <c r="F95" i="64"/>
  <c r="E95" i="64"/>
  <c r="D95" i="64"/>
  <c r="C95" i="64"/>
  <c r="Q94" i="64"/>
  <c r="P94" i="64"/>
  <c r="O94" i="64"/>
  <c r="N94" i="64"/>
  <c r="M94" i="64"/>
  <c r="L94" i="64"/>
  <c r="K94" i="64"/>
  <c r="J94" i="64"/>
  <c r="I94" i="64"/>
  <c r="H94" i="64"/>
  <c r="G94" i="64"/>
  <c r="F94" i="64"/>
  <c r="E94" i="64"/>
  <c r="D94" i="64"/>
  <c r="C94" i="64"/>
  <c r="Q93" i="64"/>
  <c r="P93" i="64"/>
  <c r="O93" i="64"/>
  <c r="N93" i="64"/>
  <c r="M93" i="64"/>
  <c r="L93" i="64"/>
  <c r="K93" i="64"/>
  <c r="J93" i="64"/>
  <c r="I93" i="64"/>
  <c r="H93" i="64"/>
  <c r="G93" i="64"/>
  <c r="F93" i="64"/>
  <c r="E93" i="64"/>
  <c r="D93" i="64"/>
  <c r="C93" i="64"/>
  <c r="Q91" i="64"/>
  <c r="P91" i="64"/>
  <c r="O91" i="64"/>
  <c r="N91" i="64"/>
  <c r="M91" i="64"/>
  <c r="L91" i="64"/>
  <c r="K91" i="64"/>
  <c r="J91" i="64"/>
  <c r="I91" i="64"/>
  <c r="H91" i="64"/>
  <c r="G91" i="64"/>
  <c r="F91" i="64"/>
  <c r="E91" i="64"/>
  <c r="D91" i="64"/>
  <c r="C91" i="64"/>
  <c r="Q89" i="64"/>
  <c r="P89" i="64"/>
  <c r="O89" i="64"/>
  <c r="N89" i="64"/>
  <c r="M89" i="64"/>
  <c r="L89" i="64"/>
  <c r="K89" i="64"/>
  <c r="J89" i="64"/>
  <c r="I89" i="64"/>
  <c r="H89" i="64"/>
  <c r="G89" i="64"/>
  <c r="F89" i="64"/>
  <c r="E89" i="64"/>
  <c r="D89" i="64"/>
  <c r="C89" i="64"/>
  <c r="B89" i="72"/>
  <c r="B88" i="72"/>
  <c r="B86" i="72"/>
  <c r="B85" i="72"/>
  <c r="B84" i="72"/>
  <c r="B83" i="72"/>
  <c r="B81" i="72"/>
  <c r="B79" i="72"/>
  <c r="B89" i="71"/>
  <c r="B88" i="71"/>
  <c r="B86" i="71"/>
  <c r="B85" i="71"/>
  <c r="B84" i="71"/>
  <c r="B83" i="71"/>
  <c r="B81" i="71"/>
  <c r="B79" i="71"/>
  <c r="B89" i="70"/>
  <c r="B88" i="70"/>
  <c r="B86" i="70"/>
  <c r="B85" i="70"/>
  <c r="B84" i="70"/>
  <c r="B83" i="70"/>
  <c r="B81" i="70"/>
  <c r="B79" i="70"/>
  <c r="B89" i="69"/>
  <c r="B88" i="69"/>
  <c r="B86" i="69"/>
  <c r="B85" i="69"/>
  <c r="B84" i="69"/>
  <c r="B83" i="69"/>
  <c r="B81" i="69"/>
  <c r="B79" i="69"/>
  <c r="B107" i="68"/>
  <c r="B106" i="68"/>
  <c r="B105" i="68"/>
  <c r="B103" i="68"/>
  <c r="B102" i="68"/>
  <c r="B101" i="68"/>
  <c r="B100" i="68"/>
  <c r="B99" i="68"/>
  <c r="B98" i="68"/>
  <c r="B96" i="68"/>
  <c r="B94" i="68"/>
  <c r="B89" i="67"/>
  <c r="B88" i="67"/>
  <c r="B86" i="67"/>
  <c r="B85" i="67"/>
  <c r="B84" i="67"/>
  <c r="B83" i="67"/>
  <c r="B81" i="67"/>
  <c r="B79" i="67"/>
  <c r="B89" i="66"/>
  <c r="B88" i="66"/>
  <c r="B86" i="66"/>
  <c r="B85" i="66"/>
  <c r="B84" i="66"/>
  <c r="B83" i="66"/>
  <c r="B81" i="66"/>
  <c r="B79" i="66"/>
  <c r="B89" i="65"/>
  <c r="B88" i="65"/>
  <c r="B86" i="65"/>
  <c r="B85" i="65"/>
  <c r="B84" i="65"/>
  <c r="B83" i="65"/>
  <c r="B81" i="65"/>
  <c r="B79" i="65"/>
  <c r="B101" i="64"/>
  <c r="B100" i="64"/>
  <c r="B99" i="64"/>
  <c r="B97" i="64"/>
  <c r="B96" i="64"/>
  <c r="B95" i="64"/>
  <c r="B94" i="64"/>
  <c r="B93" i="64"/>
  <c r="B91" i="64"/>
  <c r="B89" i="64"/>
  <c r="Q170" i="40"/>
  <c r="P170" i="40"/>
  <c r="O170" i="40"/>
  <c r="O170" i="42" s="1"/>
  <c r="N170" i="40"/>
  <c r="N170" i="42" s="1"/>
  <c r="M170" i="40"/>
  <c r="L170" i="40"/>
  <c r="K170" i="40"/>
  <c r="K170" i="42" s="1"/>
  <c r="J170" i="40"/>
  <c r="J170" i="42" s="1"/>
  <c r="I170" i="40"/>
  <c r="H170" i="40"/>
  <c r="G170" i="40"/>
  <c r="G170" i="42" s="1"/>
  <c r="F170" i="40"/>
  <c r="F170" i="42" s="1"/>
  <c r="E170" i="40"/>
  <c r="D170" i="40"/>
  <c r="D170" i="42" s="1"/>
  <c r="Q169" i="40"/>
  <c r="Q169" i="42" s="1"/>
  <c r="P169" i="40"/>
  <c r="O169" i="40"/>
  <c r="O169" i="42" s="1"/>
  <c r="N169" i="40"/>
  <c r="M169" i="40"/>
  <c r="M169" i="42" s="1"/>
  <c r="L169" i="40"/>
  <c r="L169" i="42" s="1"/>
  <c r="K169" i="40"/>
  <c r="J169" i="40"/>
  <c r="I169" i="40"/>
  <c r="H169" i="40"/>
  <c r="G169" i="40"/>
  <c r="G169" i="42" s="1"/>
  <c r="F169" i="40"/>
  <c r="E169" i="40"/>
  <c r="E169" i="42" s="1"/>
  <c r="D169" i="40"/>
  <c r="Q152" i="40"/>
  <c r="P152" i="40"/>
  <c r="O152" i="40"/>
  <c r="O152" i="42" s="1"/>
  <c r="N152" i="40"/>
  <c r="M152" i="40"/>
  <c r="L152" i="40"/>
  <c r="L152" i="42" s="1"/>
  <c r="K152" i="40"/>
  <c r="K152" i="42" s="1"/>
  <c r="J152" i="40"/>
  <c r="I152" i="40"/>
  <c r="H152" i="40"/>
  <c r="H152" i="42" s="1"/>
  <c r="G152" i="40"/>
  <c r="G152" i="42" s="1"/>
  <c r="F152" i="40"/>
  <c r="E152" i="40"/>
  <c r="D152" i="40"/>
  <c r="D152" i="42" s="1"/>
  <c r="Q151" i="40"/>
  <c r="Q151" i="42" s="1"/>
  <c r="P151" i="40"/>
  <c r="P151" i="42" s="1"/>
  <c r="O151" i="40"/>
  <c r="N151" i="40"/>
  <c r="M151" i="40"/>
  <c r="M151" i="42" s="1"/>
  <c r="L151" i="40"/>
  <c r="K151" i="40"/>
  <c r="K151" i="42" s="1"/>
  <c r="J151" i="40"/>
  <c r="J151" i="42" s="1"/>
  <c r="I151" i="40"/>
  <c r="I151" i="42" s="1"/>
  <c r="H151" i="40"/>
  <c r="H151" i="42" s="1"/>
  <c r="G151" i="40"/>
  <c r="F151" i="40"/>
  <c r="E151" i="40"/>
  <c r="E151" i="42" s="1"/>
  <c r="D151" i="40"/>
  <c r="Q134" i="40"/>
  <c r="P134" i="40"/>
  <c r="O134" i="40"/>
  <c r="O134" i="42" s="1"/>
  <c r="N134" i="40"/>
  <c r="N134" i="42" s="1"/>
  <c r="M134" i="40"/>
  <c r="L134" i="40"/>
  <c r="K134" i="40"/>
  <c r="K134" i="42" s="1"/>
  <c r="J134" i="40"/>
  <c r="J134" i="42" s="1"/>
  <c r="I134" i="40"/>
  <c r="H134" i="40"/>
  <c r="G134" i="40"/>
  <c r="G134" i="42" s="1"/>
  <c r="F134" i="40"/>
  <c r="F134" i="42" s="1"/>
  <c r="E134" i="40"/>
  <c r="D134" i="40"/>
  <c r="D134" i="42" s="1"/>
  <c r="Q133" i="40"/>
  <c r="P133" i="40"/>
  <c r="O133" i="40"/>
  <c r="N133" i="40"/>
  <c r="M133" i="40"/>
  <c r="M133" i="42" s="1"/>
  <c r="L133" i="40"/>
  <c r="K133" i="40"/>
  <c r="K133" i="42" s="1"/>
  <c r="J133" i="40"/>
  <c r="J133" i="42" s="1"/>
  <c r="I133" i="40"/>
  <c r="H133" i="40"/>
  <c r="G133" i="40"/>
  <c r="F133" i="40"/>
  <c r="E133" i="40"/>
  <c r="E133" i="42" s="1"/>
  <c r="D133" i="40"/>
  <c r="Q115" i="40"/>
  <c r="Q115" i="42" s="1"/>
  <c r="P115" i="40"/>
  <c r="O115" i="40"/>
  <c r="N115" i="40"/>
  <c r="N115" i="42" s="1"/>
  <c r="M115" i="40"/>
  <c r="M115" i="42" s="1"/>
  <c r="L115" i="40"/>
  <c r="L115" i="42" s="1"/>
  <c r="K115" i="40"/>
  <c r="J115" i="40"/>
  <c r="I115" i="40"/>
  <c r="I115" i="42" s="1"/>
  <c r="H115" i="40"/>
  <c r="H115" i="42" s="1"/>
  <c r="G115" i="40"/>
  <c r="F115" i="40"/>
  <c r="E115" i="40"/>
  <c r="E115" i="42" s="1"/>
  <c r="D115" i="40"/>
  <c r="D115" i="42" s="1"/>
  <c r="Q114" i="40"/>
  <c r="Q114" i="42" s="1"/>
  <c r="P114" i="40"/>
  <c r="O114" i="40"/>
  <c r="N114" i="40"/>
  <c r="M114" i="40"/>
  <c r="L114" i="40"/>
  <c r="K114" i="40"/>
  <c r="K114" i="42" s="1"/>
  <c r="J114" i="40"/>
  <c r="J114" i="42" s="1"/>
  <c r="I114" i="40"/>
  <c r="I114" i="42" s="1"/>
  <c r="H114" i="40"/>
  <c r="G114" i="40"/>
  <c r="F114" i="40"/>
  <c r="E114" i="40"/>
  <c r="D114" i="40"/>
  <c r="Q95" i="40"/>
  <c r="Q95" i="42" s="1"/>
  <c r="P95" i="40"/>
  <c r="O95" i="40"/>
  <c r="O95" i="42" s="1"/>
  <c r="N95" i="40"/>
  <c r="N95" i="42" s="1"/>
  <c r="M95" i="40"/>
  <c r="M95" i="42" s="1"/>
  <c r="L95" i="40"/>
  <c r="L95" i="42" s="1"/>
  <c r="K95" i="40"/>
  <c r="J95" i="40"/>
  <c r="J95" i="42" s="1"/>
  <c r="I95" i="40"/>
  <c r="I95" i="42" s="1"/>
  <c r="H95" i="40"/>
  <c r="G95" i="40"/>
  <c r="G95" i="42" s="1"/>
  <c r="F95" i="40"/>
  <c r="F95" i="42" s="1"/>
  <c r="E95" i="40"/>
  <c r="E95" i="42" s="1"/>
  <c r="D95" i="40"/>
  <c r="Q94" i="40"/>
  <c r="P94" i="40"/>
  <c r="P94" i="42" s="1"/>
  <c r="O94" i="40"/>
  <c r="N94" i="40"/>
  <c r="M94" i="40"/>
  <c r="M94" i="42" s="1"/>
  <c r="L94" i="40"/>
  <c r="L94" i="42" s="1"/>
  <c r="K94" i="40"/>
  <c r="J94" i="40"/>
  <c r="I94" i="40"/>
  <c r="I94" i="42" s="1"/>
  <c r="H94" i="40"/>
  <c r="H94" i="42" s="1"/>
  <c r="G94" i="40"/>
  <c r="G94" i="42" s="1"/>
  <c r="F94" i="40"/>
  <c r="E94" i="40"/>
  <c r="D94" i="40"/>
  <c r="Q91" i="40"/>
  <c r="P91" i="40"/>
  <c r="P91" i="42" s="1"/>
  <c r="O91" i="40"/>
  <c r="N91" i="40"/>
  <c r="M91" i="40"/>
  <c r="M91" i="42" s="1"/>
  <c r="L91" i="40"/>
  <c r="K91" i="40"/>
  <c r="K91" i="42" s="1"/>
  <c r="J91" i="40"/>
  <c r="I91" i="40"/>
  <c r="H91" i="40"/>
  <c r="H91" i="42" s="1"/>
  <c r="G91" i="40"/>
  <c r="F91" i="40"/>
  <c r="E91" i="40"/>
  <c r="E91" i="42" s="1"/>
  <c r="D91" i="40"/>
  <c r="Q90" i="40"/>
  <c r="Q90" i="42" s="1"/>
  <c r="P90" i="40"/>
  <c r="O90" i="40"/>
  <c r="N90" i="40"/>
  <c r="M90" i="40"/>
  <c r="M90" i="42" s="1"/>
  <c r="L90" i="40"/>
  <c r="K90" i="40"/>
  <c r="J90" i="40"/>
  <c r="I90" i="40"/>
  <c r="I90" i="42" s="1"/>
  <c r="H90" i="40"/>
  <c r="H90" i="42" s="1"/>
  <c r="G90" i="40"/>
  <c r="F90" i="40"/>
  <c r="F90" i="42" s="1"/>
  <c r="E90" i="40"/>
  <c r="E90" i="42" s="1"/>
  <c r="D90" i="40"/>
  <c r="Q72" i="40"/>
  <c r="P72" i="40"/>
  <c r="P72" i="42" s="1"/>
  <c r="O72" i="40"/>
  <c r="O72" i="42" s="1"/>
  <c r="N72" i="40"/>
  <c r="M72" i="40"/>
  <c r="L72" i="40"/>
  <c r="K72" i="40"/>
  <c r="J72" i="40"/>
  <c r="I72" i="40"/>
  <c r="I72" i="42" s="1"/>
  <c r="H72" i="40"/>
  <c r="H72" i="42" s="1"/>
  <c r="G72" i="40"/>
  <c r="G72" i="42" s="1"/>
  <c r="F72" i="40"/>
  <c r="E72" i="40"/>
  <c r="E72" i="42" s="1"/>
  <c r="D72" i="40"/>
  <c r="D72" i="42" s="1"/>
  <c r="Q71" i="40"/>
  <c r="P71" i="40"/>
  <c r="O71" i="40"/>
  <c r="O71" i="42" s="1"/>
  <c r="N71" i="40"/>
  <c r="N71" i="42" s="1"/>
  <c r="M71" i="40"/>
  <c r="L71" i="40"/>
  <c r="K71" i="40"/>
  <c r="K71" i="42" s="1"/>
  <c r="J71" i="40"/>
  <c r="J71" i="42" s="1"/>
  <c r="I71" i="40"/>
  <c r="H71" i="40"/>
  <c r="G71" i="40"/>
  <c r="G71" i="42" s="1"/>
  <c r="F71" i="40"/>
  <c r="F71" i="42" s="1"/>
  <c r="E71" i="40"/>
  <c r="D71" i="40"/>
  <c r="Q53" i="40"/>
  <c r="P53" i="40"/>
  <c r="O53" i="40"/>
  <c r="N53" i="40"/>
  <c r="M53" i="40"/>
  <c r="M53" i="42" s="1"/>
  <c r="L53" i="40"/>
  <c r="L53" i="42" s="1"/>
  <c r="K53" i="40"/>
  <c r="K53" i="42" s="1"/>
  <c r="J53" i="40"/>
  <c r="I53" i="40"/>
  <c r="H53" i="40"/>
  <c r="G53" i="40"/>
  <c r="F53" i="40"/>
  <c r="E53" i="40"/>
  <c r="E53" i="42" s="1"/>
  <c r="D53" i="40"/>
  <c r="D53" i="42" s="1"/>
  <c r="Q52" i="40"/>
  <c r="Q52" i="42" s="1"/>
  <c r="P52" i="40"/>
  <c r="P52" i="42" s="1"/>
  <c r="O52" i="40"/>
  <c r="N52" i="40"/>
  <c r="M52" i="40"/>
  <c r="M52" i="42" s="1"/>
  <c r="L52" i="40"/>
  <c r="L52" i="42" s="1"/>
  <c r="K52" i="40"/>
  <c r="J52" i="40"/>
  <c r="J52" i="42" s="1"/>
  <c r="I52" i="40"/>
  <c r="I52" i="42" s="1"/>
  <c r="H52" i="40"/>
  <c r="H52" i="42" s="1"/>
  <c r="G52" i="40"/>
  <c r="F52" i="40"/>
  <c r="E52" i="40"/>
  <c r="E52" i="42" s="1"/>
  <c r="D52" i="40"/>
  <c r="D52" i="42" s="1"/>
  <c r="Q34" i="40"/>
  <c r="P34" i="40"/>
  <c r="O34" i="40"/>
  <c r="N34" i="40"/>
  <c r="N34" i="42" s="1"/>
  <c r="M34" i="40"/>
  <c r="M34" i="42" s="1"/>
  <c r="L34" i="40"/>
  <c r="K34" i="40"/>
  <c r="J34" i="40"/>
  <c r="J34" i="42" s="1"/>
  <c r="I34" i="40"/>
  <c r="H34" i="40"/>
  <c r="H34" i="42" s="1"/>
  <c r="G34" i="40"/>
  <c r="F34" i="40"/>
  <c r="F34" i="42" s="1"/>
  <c r="E34" i="40"/>
  <c r="E34" i="42" s="1"/>
  <c r="D34" i="40"/>
  <c r="Q33" i="40"/>
  <c r="P33" i="40"/>
  <c r="O33" i="40"/>
  <c r="O33" i="42" s="1"/>
  <c r="N33" i="40"/>
  <c r="N33" i="42" s="1"/>
  <c r="M33" i="40"/>
  <c r="M33" i="42" s="1"/>
  <c r="L33" i="40"/>
  <c r="K33" i="40"/>
  <c r="J33" i="40"/>
  <c r="J33" i="42" s="1"/>
  <c r="I33" i="40"/>
  <c r="H33" i="40"/>
  <c r="G33" i="40"/>
  <c r="G33" i="42" s="1"/>
  <c r="F33" i="40"/>
  <c r="F33" i="42" s="1"/>
  <c r="E33" i="40"/>
  <c r="E33" i="42" s="1"/>
  <c r="D33" i="40"/>
  <c r="Q14" i="40"/>
  <c r="P14" i="40"/>
  <c r="P14" i="42" s="1"/>
  <c r="O14" i="40"/>
  <c r="N14" i="40"/>
  <c r="M14" i="40"/>
  <c r="M14" i="42" s="1"/>
  <c r="L14" i="40"/>
  <c r="L14" i="42" s="1"/>
  <c r="K14" i="40"/>
  <c r="K14" i="42" s="1"/>
  <c r="J14" i="40"/>
  <c r="I14" i="40"/>
  <c r="H14" i="40"/>
  <c r="G14" i="40"/>
  <c r="F14" i="40"/>
  <c r="E14" i="40"/>
  <c r="E14" i="42" s="1"/>
  <c r="D14" i="40"/>
  <c r="D14" i="42" s="1"/>
  <c r="Q13" i="40"/>
  <c r="P13" i="40"/>
  <c r="O13" i="40"/>
  <c r="O13" i="42" s="1"/>
  <c r="N13" i="40"/>
  <c r="N13" i="42" s="1"/>
  <c r="M13" i="40"/>
  <c r="M13" i="42" s="1"/>
  <c r="L13" i="40"/>
  <c r="K13" i="40"/>
  <c r="K13" i="42" s="1"/>
  <c r="J13" i="40"/>
  <c r="J13" i="42" s="1"/>
  <c r="I13" i="40"/>
  <c r="H13" i="40"/>
  <c r="H13" i="42" s="1"/>
  <c r="G13" i="40"/>
  <c r="G13" i="42" s="1"/>
  <c r="F13" i="40"/>
  <c r="E13" i="40"/>
  <c r="E13" i="42" s="1"/>
  <c r="D13" i="40"/>
  <c r="C170" i="40"/>
  <c r="C170" i="42" s="1"/>
  <c r="C169" i="40"/>
  <c r="C169" i="42" s="1"/>
  <c r="C152" i="40"/>
  <c r="C152" i="42" s="1"/>
  <c r="C151" i="40"/>
  <c r="C151" i="42" s="1"/>
  <c r="C134" i="40"/>
  <c r="C134" i="42" s="1"/>
  <c r="C133" i="40"/>
  <c r="C133" i="42" s="1"/>
  <c r="C115" i="40"/>
  <c r="C115" i="42" s="1"/>
  <c r="C114" i="40"/>
  <c r="C114" i="42" s="1"/>
  <c r="C95" i="40"/>
  <c r="C95" i="42" s="1"/>
  <c r="C94" i="40"/>
  <c r="C94" i="42" s="1"/>
  <c r="C91" i="40"/>
  <c r="C91" i="42" s="1"/>
  <c r="C90" i="40"/>
  <c r="C90" i="42" s="1"/>
  <c r="C72" i="40"/>
  <c r="C72" i="42" s="1"/>
  <c r="C71" i="40"/>
  <c r="C71" i="42" s="1"/>
  <c r="C53" i="40"/>
  <c r="C53" i="42" s="1"/>
  <c r="C52" i="40"/>
  <c r="C52" i="42" s="1"/>
  <c r="C34" i="40"/>
  <c r="C34" i="42" s="1"/>
  <c r="C33" i="40"/>
  <c r="C33" i="42" s="1"/>
  <c r="C14" i="40"/>
  <c r="C14" i="42" s="1"/>
  <c r="C13" i="40"/>
  <c r="C13" i="42" s="1"/>
  <c r="F170" i="39"/>
  <c r="D152" i="39"/>
  <c r="K151" i="39"/>
  <c r="L115" i="39"/>
  <c r="K114" i="39"/>
  <c r="J95" i="39"/>
  <c r="O72" i="39"/>
  <c r="N34" i="39"/>
  <c r="E33" i="39"/>
  <c r="M169" i="39"/>
  <c r="K133" i="39"/>
  <c r="O95" i="39"/>
  <c r="J52" i="39"/>
  <c r="J133" i="39"/>
  <c r="J114" i="39"/>
  <c r="P91" i="39"/>
  <c r="H13" i="39"/>
  <c r="O170" i="39"/>
  <c r="L169" i="39"/>
  <c r="K152" i="39"/>
  <c r="P151" i="39"/>
  <c r="H151" i="39"/>
  <c r="G134" i="39"/>
  <c r="M115" i="39"/>
  <c r="G94" i="39"/>
  <c r="M90" i="39"/>
  <c r="G71" i="39"/>
  <c r="L53" i="39"/>
  <c r="E52" i="39"/>
  <c r="O33" i="39"/>
  <c r="Q172" i="58"/>
  <c r="P172" i="58"/>
  <c r="O172" i="59"/>
  <c r="K172" i="59"/>
  <c r="J172" i="58"/>
  <c r="H172" i="58"/>
  <c r="G172" i="58"/>
  <c r="Q54" i="72"/>
  <c r="P54" i="72"/>
  <c r="O54" i="72"/>
  <c r="N54" i="72"/>
  <c r="M54" i="72"/>
  <c r="L54" i="72"/>
  <c r="K54" i="72"/>
  <c r="J54" i="72"/>
  <c r="I54" i="72"/>
  <c r="H54" i="72"/>
  <c r="G54" i="72"/>
  <c r="F54" i="72"/>
  <c r="E54" i="72"/>
  <c r="D54" i="72"/>
  <c r="L53" i="72"/>
  <c r="D53" i="72"/>
  <c r="O154" i="58"/>
  <c r="N154" i="58"/>
  <c r="K154" i="58"/>
  <c r="I154" i="58"/>
  <c r="E154" i="58"/>
  <c r="D154" i="58"/>
  <c r="Q54" i="71"/>
  <c r="P54" i="71"/>
  <c r="O54" i="71"/>
  <c r="N54" i="71"/>
  <c r="M54" i="71"/>
  <c r="L54" i="71"/>
  <c r="K54" i="71"/>
  <c r="J54" i="71"/>
  <c r="I54" i="71"/>
  <c r="H54" i="71"/>
  <c r="G54" i="71"/>
  <c r="F54" i="71"/>
  <c r="E54" i="71"/>
  <c r="D54" i="71"/>
  <c r="P53" i="71"/>
  <c r="N53" i="71"/>
  <c r="J53" i="71"/>
  <c r="H53" i="71"/>
  <c r="E53" i="71"/>
  <c r="Q136" i="59"/>
  <c r="O136" i="58"/>
  <c r="K136" i="59"/>
  <c r="J136" i="59"/>
  <c r="G136" i="59"/>
  <c r="F136" i="59"/>
  <c r="N132" i="58"/>
  <c r="M132" i="58"/>
  <c r="L132" i="58"/>
  <c r="K132" i="58"/>
  <c r="J132" i="59"/>
  <c r="G132" i="58"/>
  <c r="O117" i="58"/>
  <c r="N117" i="59"/>
  <c r="M117" i="58"/>
  <c r="K117" i="59"/>
  <c r="J117" i="58"/>
  <c r="H117" i="58"/>
  <c r="Q54" i="69"/>
  <c r="P54" i="69"/>
  <c r="O54" i="69"/>
  <c r="N54" i="69"/>
  <c r="M54" i="69"/>
  <c r="L54" i="69"/>
  <c r="K54" i="69"/>
  <c r="J54" i="69"/>
  <c r="I54" i="69"/>
  <c r="H54" i="69"/>
  <c r="G54" i="69"/>
  <c r="F54" i="69"/>
  <c r="E54" i="69"/>
  <c r="D54" i="69"/>
  <c r="O53" i="69"/>
  <c r="N53" i="69"/>
  <c r="G53" i="69"/>
  <c r="Q70" i="68"/>
  <c r="P70" i="68"/>
  <c r="O70" i="68"/>
  <c r="N70" i="68"/>
  <c r="M70" i="68"/>
  <c r="L70" i="68"/>
  <c r="K70" i="68"/>
  <c r="J70" i="68"/>
  <c r="I70" i="68"/>
  <c r="H70" i="68"/>
  <c r="G70" i="68"/>
  <c r="F70" i="68"/>
  <c r="E70" i="68"/>
  <c r="D70" i="68"/>
  <c r="P97" i="58"/>
  <c r="O97" i="58"/>
  <c r="M97" i="58"/>
  <c r="L97" i="58"/>
  <c r="J97" i="59"/>
  <c r="I97" i="58"/>
  <c r="H97" i="59"/>
  <c r="G97" i="59"/>
  <c r="Q93" i="59"/>
  <c r="P93" i="60"/>
  <c r="O93" i="59"/>
  <c r="N93" i="58"/>
  <c r="M65" i="68"/>
  <c r="L65" i="68"/>
  <c r="K65" i="68"/>
  <c r="J65" i="68"/>
  <c r="I93" i="59"/>
  <c r="G65" i="68"/>
  <c r="F65" i="68"/>
  <c r="E65" i="68"/>
  <c r="D65" i="68"/>
  <c r="O64" i="68"/>
  <c r="N64" i="68"/>
  <c r="M64" i="68"/>
  <c r="L64" i="68"/>
  <c r="E64" i="68"/>
  <c r="D64" i="68"/>
  <c r="Q89" i="59"/>
  <c r="P89" i="59"/>
  <c r="M89" i="58"/>
  <c r="L89" i="60"/>
  <c r="J89" i="60"/>
  <c r="H89" i="60"/>
  <c r="G89" i="59"/>
  <c r="E89" i="58"/>
  <c r="P74" i="59"/>
  <c r="O74" i="58"/>
  <c r="N74" i="59"/>
  <c r="L74" i="59"/>
  <c r="I74" i="58"/>
  <c r="G74" i="59"/>
  <c r="F74" i="59"/>
  <c r="E74" i="58"/>
  <c r="D74" i="58"/>
  <c r="M70" i="58"/>
  <c r="G70" i="60"/>
  <c r="F70" i="58"/>
  <c r="P55" i="58"/>
  <c r="O55" i="59"/>
  <c r="N55" i="58"/>
  <c r="K55" i="59"/>
  <c r="H55" i="58"/>
  <c r="Q51" i="58"/>
  <c r="P51" i="59"/>
  <c r="O51" i="60"/>
  <c r="I51" i="59"/>
  <c r="H51" i="60"/>
  <c r="E51" i="58"/>
  <c r="D51" i="60"/>
  <c r="N36" i="58"/>
  <c r="M36" i="58"/>
  <c r="K36" i="59"/>
  <c r="I36" i="59"/>
  <c r="Q32" i="58"/>
  <c r="O32" i="60"/>
  <c r="M32" i="60"/>
  <c r="J32" i="59"/>
  <c r="I32" i="58"/>
  <c r="Q66" i="64"/>
  <c r="O66" i="64"/>
  <c r="J66" i="64"/>
  <c r="I66" i="64"/>
  <c r="G66" i="64"/>
  <c r="O16" i="58"/>
  <c r="N16" i="59"/>
  <c r="L16" i="58"/>
  <c r="J16" i="58"/>
  <c r="D16" i="58"/>
  <c r="Q61" i="64"/>
  <c r="P61" i="64"/>
  <c r="O61" i="64"/>
  <c r="N61" i="64"/>
  <c r="M61" i="64"/>
  <c r="K61" i="64"/>
  <c r="J61" i="64"/>
  <c r="I61" i="64"/>
  <c r="G12" i="58"/>
  <c r="E61" i="64"/>
  <c r="Q60" i="64"/>
  <c r="P60" i="64"/>
  <c r="O60" i="64"/>
  <c r="N60" i="64"/>
  <c r="M60" i="64"/>
  <c r="L60" i="64"/>
  <c r="K60" i="64"/>
  <c r="J60" i="64"/>
  <c r="I60" i="64"/>
  <c r="C54" i="72"/>
  <c r="C54" i="71"/>
  <c r="C136" i="59"/>
  <c r="C117" i="59"/>
  <c r="C54" i="69"/>
  <c r="C70" i="68"/>
  <c r="C65" i="68"/>
  <c r="C64" i="68"/>
  <c r="C70" i="59"/>
  <c r="C55" i="59"/>
  <c r="C32" i="58"/>
  <c r="C16" i="59"/>
  <c r="C61" i="64"/>
  <c r="P172" i="48"/>
  <c r="L172" i="49"/>
  <c r="K172" i="49"/>
  <c r="H172" i="49"/>
  <c r="G172" i="48"/>
  <c r="D172" i="49"/>
  <c r="C172" i="48"/>
  <c r="O168" i="48"/>
  <c r="M168" i="49"/>
  <c r="L168" i="50"/>
  <c r="J168" i="48"/>
  <c r="I168" i="48"/>
  <c r="H168" i="49"/>
  <c r="D168" i="50"/>
  <c r="C168" i="50"/>
  <c r="P9" i="72"/>
  <c r="O9" i="72"/>
  <c r="N9" i="72"/>
  <c r="L9" i="72"/>
  <c r="K9" i="72"/>
  <c r="J9" i="72"/>
  <c r="H9" i="72"/>
  <c r="G9" i="72"/>
  <c r="F9" i="72"/>
  <c r="D9" i="72"/>
  <c r="C9" i="72"/>
  <c r="Q175" i="48"/>
  <c r="P175" i="48"/>
  <c r="N166" i="48"/>
  <c r="M175" i="50"/>
  <c r="L166" i="49"/>
  <c r="G175" i="49"/>
  <c r="F175" i="48"/>
  <c r="C175" i="49"/>
  <c r="P154" i="48"/>
  <c r="O154" i="49"/>
  <c r="N154" i="48"/>
  <c r="M154" i="48"/>
  <c r="I154" i="48"/>
  <c r="H154" i="48"/>
  <c r="G154" i="48"/>
  <c r="C154" i="49"/>
  <c r="O150" i="48"/>
  <c r="N150" i="50"/>
  <c r="J150" i="48"/>
  <c r="I150" i="49"/>
  <c r="C150" i="49"/>
  <c r="Q9" i="71"/>
  <c r="P9" i="71"/>
  <c r="O9" i="71"/>
  <c r="N9" i="71"/>
  <c r="M9" i="71"/>
  <c r="L9" i="71"/>
  <c r="K9" i="71"/>
  <c r="J9" i="71"/>
  <c r="I9" i="71"/>
  <c r="H9" i="71"/>
  <c r="G9" i="71"/>
  <c r="F9" i="71"/>
  <c r="E9" i="71"/>
  <c r="D9" i="71"/>
  <c r="C9" i="71"/>
  <c r="L157" i="49"/>
  <c r="K157" i="50"/>
  <c r="J157" i="48"/>
  <c r="H157" i="48"/>
  <c r="G157" i="50"/>
  <c r="C157" i="49"/>
  <c r="P136" i="48"/>
  <c r="O136" i="48"/>
  <c r="I136" i="48"/>
  <c r="H136" i="49"/>
  <c r="C136" i="48"/>
  <c r="Q132" i="49"/>
  <c r="N132" i="48"/>
  <c r="J132" i="49"/>
  <c r="I132" i="49"/>
  <c r="H132" i="48"/>
  <c r="E132" i="49"/>
  <c r="C132" i="48"/>
  <c r="P9" i="70"/>
  <c r="O9" i="70"/>
  <c r="N9" i="70"/>
  <c r="L9" i="70"/>
  <c r="K9" i="70"/>
  <c r="J9" i="70"/>
  <c r="H9" i="70"/>
  <c r="G9" i="70"/>
  <c r="F9" i="70"/>
  <c r="D9" i="70"/>
  <c r="C9" i="70"/>
  <c r="O139" i="48"/>
  <c r="N130" i="49"/>
  <c r="M139" i="49"/>
  <c r="L139" i="49"/>
  <c r="K130" i="49"/>
  <c r="H139" i="50"/>
  <c r="C139" i="49"/>
  <c r="O117" i="48"/>
  <c r="N117" i="48"/>
  <c r="L117" i="48"/>
  <c r="K117" i="49"/>
  <c r="I117" i="48"/>
  <c r="H117" i="48"/>
  <c r="D117" i="48"/>
  <c r="C117" i="49"/>
  <c r="Q12" i="69"/>
  <c r="P12" i="69"/>
  <c r="N12" i="69"/>
  <c r="M12" i="69"/>
  <c r="L12" i="69"/>
  <c r="J12" i="69"/>
  <c r="I12" i="69"/>
  <c r="H12" i="69"/>
  <c r="F12" i="69"/>
  <c r="E12" i="69"/>
  <c r="D12" i="69"/>
  <c r="C12" i="69"/>
  <c r="Q11" i="69"/>
  <c r="P11" i="69"/>
  <c r="O11" i="69"/>
  <c r="M11" i="69"/>
  <c r="L11" i="69"/>
  <c r="K11" i="69"/>
  <c r="I11" i="69"/>
  <c r="H11" i="69"/>
  <c r="G11" i="69"/>
  <c r="E11" i="69"/>
  <c r="D11" i="69"/>
  <c r="C11" i="69"/>
  <c r="P9" i="69"/>
  <c r="O9" i="69"/>
  <c r="N9" i="69"/>
  <c r="L9" i="69"/>
  <c r="K9" i="69"/>
  <c r="J9" i="69"/>
  <c r="H9" i="69"/>
  <c r="G9" i="69"/>
  <c r="F9" i="69"/>
  <c r="D9" i="69"/>
  <c r="C9" i="69"/>
  <c r="O120" i="48"/>
  <c r="K120" i="50"/>
  <c r="I120" i="50"/>
  <c r="G120" i="50"/>
  <c r="F120" i="50"/>
  <c r="D120" i="48"/>
  <c r="C120" i="49"/>
  <c r="Q103" i="48"/>
  <c r="N103" i="48"/>
  <c r="J103" i="48"/>
  <c r="F103" i="48"/>
  <c r="E103" i="48"/>
  <c r="Q102" i="48"/>
  <c r="M102" i="48"/>
  <c r="L102" i="48"/>
  <c r="I102" i="48"/>
  <c r="H102" i="48"/>
  <c r="E102" i="48"/>
  <c r="P101" i="48"/>
  <c r="O101" i="48"/>
  <c r="L101" i="48"/>
  <c r="H101" i="48"/>
  <c r="D101" i="48"/>
  <c r="C101" i="48"/>
  <c r="N98" i="48"/>
  <c r="M98" i="48"/>
  <c r="L98" i="48"/>
  <c r="K99" i="48"/>
  <c r="J99" i="48"/>
  <c r="H97" i="49"/>
  <c r="G99" i="48"/>
  <c r="C99" i="48"/>
  <c r="P96" i="48"/>
  <c r="M96" i="48"/>
  <c r="L96" i="48"/>
  <c r="G96" i="48"/>
  <c r="E96" i="48"/>
  <c r="O95" i="48"/>
  <c r="L95" i="48"/>
  <c r="K94" i="48"/>
  <c r="J94" i="48"/>
  <c r="H93" i="49"/>
  <c r="G95" i="48"/>
  <c r="M92" i="48"/>
  <c r="L92" i="48"/>
  <c r="J92" i="48"/>
  <c r="H92" i="48"/>
  <c r="E92" i="48"/>
  <c r="Q91" i="48"/>
  <c r="N90" i="48"/>
  <c r="M89" i="49"/>
  <c r="L89" i="49"/>
  <c r="I91" i="48"/>
  <c r="H91" i="48"/>
  <c r="G90" i="48"/>
  <c r="Q88" i="48"/>
  <c r="O88" i="48"/>
  <c r="N88" i="48"/>
  <c r="J88" i="48"/>
  <c r="F88" i="48"/>
  <c r="Q9" i="68"/>
  <c r="P9" i="68"/>
  <c r="M9" i="68"/>
  <c r="L9" i="68"/>
  <c r="I9" i="68"/>
  <c r="H9" i="68"/>
  <c r="E9" i="68"/>
  <c r="D9" i="68"/>
  <c r="C9" i="68"/>
  <c r="Q100" i="50"/>
  <c r="M100" i="50"/>
  <c r="J100" i="50"/>
  <c r="I86" i="48"/>
  <c r="H86" i="48"/>
  <c r="D86" i="48"/>
  <c r="C87" i="49"/>
  <c r="P79" i="48"/>
  <c r="H79" i="48"/>
  <c r="O78" i="48"/>
  <c r="K78" i="48"/>
  <c r="G78" i="48"/>
  <c r="C78" i="48"/>
  <c r="O76" i="48"/>
  <c r="N76" i="48"/>
  <c r="M75" i="48"/>
  <c r="J74" i="49"/>
  <c r="I74" i="49"/>
  <c r="F76" i="48"/>
  <c r="E75" i="48"/>
  <c r="Q73" i="48"/>
  <c r="L73" i="48"/>
  <c r="J73" i="48"/>
  <c r="E73" i="48"/>
  <c r="D73" i="48"/>
  <c r="Q72" i="48"/>
  <c r="P72" i="48"/>
  <c r="O70" i="50"/>
  <c r="M70" i="50"/>
  <c r="J70" i="49"/>
  <c r="H72" i="48"/>
  <c r="G71" i="48"/>
  <c r="F71" i="48"/>
  <c r="C72" i="48"/>
  <c r="Q69" i="48"/>
  <c r="O69" i="48"/>
  <c r="J69" i="48"/>
  <c r="G69" i="48"/>
  <c r="Q9" i="67"/>
  <c r="O9" i="67"/>
  <c r="M9" i="67"/>
  <c r="K9" i="67"/>
  <c r="I9" i="67"/>
  <c r="G9" i="67"/>
  <c r="E9" i="67"/>
  <c r="C9" i="67"/>
  <c r="N67" i="48"/>
  <c r="J64" i="48"/>
  <c r="C67" i="48"/>
  <c r="Q60" i="48"/>
  <c r="L60" i="48"/>
  <c r="H60" i="48"/>
  <c r="G60" i="48"/>
  <c r="E60" i="48"/>
  <c r="C60" i="48"/>
  <c r="O59" i="48"/>
  <c r="K59" i="48"/>
  <c r="H59" i="48"/>
  <c r="C59" i="48"/>
  <c r="K57" i="48"/>
  <c r="J56" i="48"/>
  <c r="D55" i="49"/>
  <c r="Q54" i="48"/>
  <c r="M54" i="48"/>
  <c r="L54" i="48"/>
  <c r="K54" i="48"/>
  <c r="I54" i="48"/>
  <c r="H54" i="48"/>
  <c r="G54" i="48"/>
  <c r="E54" i="48"/>
  <c r="Q52" i="48"/>
  <c r="P53" i="48"/>
  <c r="H53" i="48"/>
  <c r="F53" i="48"/>
  <c r="D53" i="48"/>
  <c r="J50" i="48"/>
  <c r="I50" i="48"/>
  <c r="D50" i="48"/>
  <c r="Q9" i="66"/>
  <c r="O9" i="66"/>
  <c r="M9" i="66"/>
  <c r="K9" i="66"/>
  <c r="I9" i="66"/>
  <c r="G9" i="66"/>
  <c r="E9" i="66"/>
  <c r="C9" i="66"/>
  <c r="N58" i="50"/>
  <c r="M58" i="49"/>
  <c r="L58" i="49"/>
  <c r="J45" i="48"/>
  <c r="I48" i="48"/>
  <c r="C46" i="48"/>
  <c r="P41" i="48"/>
  <c r="O41" i="48"/>
  <c r="L41" i="48"/>
  <c r="G41" i="48"/>
  <c r="E41" i="48"/>
  <c r="D41" i="48"/>
  <c r="C41" i="48"/>
  <c r="H40" i="48"/>
  <c r="G40" i="48"/>
  <c r="F40" i="48"/>
  <c r="C40" i="48"/>
  <c r="Q36" i="49"/>
  <c r="N37" i="48"/>
  <c r="M37" i="48"/>
  <c r="J37" i="48"/>
  <c r="I37" i="48"/>
  <c r="G36" i="49"/>
  <c r="E38" i="48"/>
  <c r="Q35" i="48"/>
  <c r="O35" i="48"/>
  <c r="M35" i="48"/>
  <c r="L35" i="48"/>
  <c r="I35" i="48"/>
  <c r="H35" i="48"/>
  <c r="E35" i="48"/>
  <c r="O34" i="48"/>
  <c r="M32" i="50"/>
  <c r="I34" i="48"/>
  <c r="H32" i="49"/>
  <c r="F32" i="49"/>
  <c r="L31" i="48"/>
  <c r="K31" i="48"/>
  <c r="J31" i="48"/>
  <c r="Q9" i="65"/>
  <c r="O9" i="65"/>
  <c r="N9" i="65"/>
  <c r="M9" i="65"/>
  <c r="K9" i="65"/>
  <c r="J9" i="65"/>
  <c r="I9" i="65"/>
  <c r="G9" i="65"/>
  <c r="F9" i="65"/>
  <c r="E9" i="65"/>
  <c r="C9" i="65"/>
  <c r="J39" i="50"/>
  <c r="G26" i="48"/>
  <c r="C27" i="48"/>
  <c r="N22" i="48"/>
  <c r="L22" i="48"/>
  <c r="I22" i="48"/>
  <c r="H22" i="48"/>
  <c r="G22" i="48"/>
  <c r="F22" i="48"/>
  <c r="D22" i="48"/>
  <c r="C22" i="48"/>
  <c r="P21" i="48"/>
  <c r="O21" i="48"/>
  <c r="M21" i="48"/>
  <c r="K21" i="48"/>
  <c r="G21" i="48"/>
  <c r="F21" i="48"/>
  <c r="E21" i="48"/>
  <c r="D21" i="48"/>
  <c r="Q20" i="48"/>
  <c r="N20" i="48"/>
  <c r="L20" i="48"/>
  <c r="J20" i="48"/>
  <c r="F20" i="48"/>
  <c r="E20" i="48"/>
  <c r="D20" i="48"/>
  <c r="O17" i="48"/>
  <c r="L17" i="48"/>
  <c r="K18" i="48"/>
  <c r="F18" i="48"/>
  <c r="P15" i="48"/>
  <c r="N15" i="48"/>
  <c r="L15" i="48"/>
  <c r="I15" i="48"/>
  <c r="H15" i="48"/>
  <c r="G15" i="48"/>
  <c r="F15" i="48"/>
  <c r="D15" i="48"/>
  <c r="C15" i="48"/>
  <c r="Q12" i="50"/>
  <c r="P12" i="50"/>
  <c r="H13" i="48"/>
  <c r="E14" i="48"/>
  <c r="D13" i="48"/>
  <c r="C14" i="48"/>
  <c r="Q11" i="48"/>
  <c r="N11" i="48"/>
  <c r="M11" i="48"/>
  <c r="K11" i="48"/>
  <c r="J11" i="48"/>
  <c r="H11" i="48"/>
  <c r="G11" i="48"/>
  <c r="F11" i="48"/>
  <c r="Q10" i="48"/>
  <c r="P10" i="48"/>
  <c r="O10" i="48"/>
  <c r="M10" i="48"/>
  <c r="J10" i="48"/>
  <c r="I10" i="48"/>
  <c r="H10" i="48"/>
  <c r="F10" i="48"/>
  <c r="E10" i="48"/>
  <c r="D10" i="48"/>
  <c r="Q9" i="64"/>
  <c r="P9" i="64"/>
  <c r="O9" i="64"/>
  <c r="M9" i="64"/>
  <c r="L9" i="64"/>
  <c r="K9" i="64"/>
  <c r="I9" i="64"/>
  <c r="H9" i="64"/>
  <c r="G9" i="64"/>
  <c r="E9" i="64"/>
  <c r="D9" i="64"/>
  <c r="C9" i="64"/>
  <c r="P19" i="50"/>
  <c r="O5" i="48"/>
  <c r="N8" i="48"/>
  <c r="M8" i="48"/>
  <c r="G5" i="48"/>
  <c r="F19" i="50"/>
  <c r="B9" i="72"/>
  <c r="B175" i="50"/>
  <c r="B154" i="48"/>
  <c r="B150" i="48"/>
  <c r="B9" i="71"/>
  <c r="B9" i="70"/>
  <c r="B117" i="48"/>
  <c r="B12" i="69"/>
  <c r="B11" i="69"/>
  <c r="B9" i="69"/>
  <c r="B101" i="48"/>
  <c r="B97" i="49"/>
  <c r="B93" i="49"/>
  <c r="B92" i="48"/>
  <c r="B90" i="48"/>
  <c r="B9" i="68"/>
  <c r="B78" i="48"/>
  <c r="B74" i="49"/>
  <c r="B73" i="48"/>
  <c r="B9" i="67"/>
  <c r="B54" i="48"/>
  <c r="B50" i="48"/>
  <c r="B9" i="66"/>
  <c r="B45" i="48"/>
  <c r="B41" i="48"/>
  <c r="B37" i="48"/>
  <c r="B9" i="65"/>
  <c r="B22" i="48"/>
  <c r="B10" i="48"/>
  <c r="B9" i="64"/>
  <c r="Q15" i="22"/>
  <c r="P15" i="22"/>
  <c r="O15" i="22"/>
  <c r="N15" i="22"/>
  <c r="M15" i="22"/>
  <c r="L15" i="22"/>
  <c r="K15" i="22"/>
  <c r="J15" i="22"/>
  <c r="I15" i="22"/>
  <c r="H15" i="22"/>
  <c r="G15" i="22"/>
  <c r="F15" i="22"/>
  <c r="E15" i="22"/>
  <c r="D15" i="22"/>
  <c r="C15" i="22"/>
  <c r="Q15" i="20"/>
  <c r="P15" i="20"/>
  <c r="O15" i="20"/>
  <c r="N15" i="20"/>
  <c r="M15" i="20"/>
  <c r="L15" i="20"/>
  <c r="K15" i="20"/>
  <c r="J15" i="20"/>
  <c r="I15" i="20"/>
  <c r="H15" i="20"/>
  <c r="G15" i="20"/>
  <c r="F15" i="20"/>
  <c r="E15" i="20"/>
  <c r="D15" i="20"/>
  <c r="C15" i="20"/>
  <c r="Q15" i="19"/>
  <c r="P15" i="19"/>
  <c r="O15" i="19"/>
  <c r="N15" i="19"/>
  <c r="M15" i="19"/>
  <c r="L15" i="19"/>
  <c r="K15" i="19"/>
  <c r="J15" i="19"/>
  <c r="I15" i="19"/>
  <c r="H15" i="19"/>
  <c r="G15" i="19"/>
  <c r="F15" i="19"/>
  <c r="E15" i="19"/>
  <c r="D15" i="19"/>
  <c r="C15" i="19"/>
  <c r="P298" i="71" l="1"/>
  <c r="O348" i="67"/>
  <c r="C156" i="67"/>
  <c r="H90" i="39"/>
  <c r="J134" i="39"/>
  <c r="J151" i="39"/>
  <c r="L95" i="39"/>
  <c r="D134" i="39"/>
  <c r="H152" i="39"/>
  <c r="F34" i="39"/>
  <c r="F95" i="39"/>
  <c r="H115" i="39"/>
  <c r="J170" i="39"/>
  <c r="P116" i="71"/>
  <c r="G174" i="64"/>
  <c r="G168" i="64" s="1"/>
  <c r="L334" i="72"/>
  <c r="L388" i="72" s="1"/>
  <c r="G372" i="64"/>
  <c r="E81" i="55"/>
  <c r="N348" i="70"/>
  <c r="N405" i="70" s="1"/>
  <c r="P81" i="47"/>
  <c r="M126" i="64"/>
  <c r="H93" i="71"/>
  <c r="E105" i="47"/>
  <c r="G156" i="67"/>
  <c r="N189" i="68"/>
  <c r="N183" i="68" s="1"/>
  <c r="F324" i="66"/>
  <c r="H280" i="72"/>
  <c r="H275" i="72" s="1"/>
  <c r="J310" i="69"/>
  <c r="D324" i="67"/>
  <c r="P81" i="57"/>
  <c r="H91" i="39"/>
  <c r="N115" i="39"/>
  <c r="D170" i="39"/>
  <c r="N95" i="39"/>
  <c r="F134" i="39"/>
  <c r="L152" i="39"/>
  <c r="N105" i="47"/>
  <c r="K132" i="72"/>
  <c r="O174" i="64"/>
  <c r="O168" i="64" s="1"/>
  <c r="M116" i="71"/>
  <c r="L327" i="66"/>
  <c r="J334" i="72"/>
  <c r="J388" i="72" s="1"/>
  <c r="G312" i="72"/>
  <c r="K386" i="64"/>
  <c r="Q324" i="67"/>
  <c r="P285" i="69"/>
  <c r="I174" i="64"/>
  <c r="I168" i="64" s="1"/>
  <c r="D112" i="66"/>
  <c r="J141" i="68"/>
  <c r="N327" i="70"/>
  <c r="K118" i="66"/>
  <c r="D298" i="71"/>
  <c r="J116" i="72"/>
  <c r="P152" i="71"/>
  <c r="G135" i="68"/>
  <c r="C348" i="65"/>
  <c r="M52" i="39"/>
  <c r="O134" i="39"/>
  <c r="M151" i="39"/>
  <c r="O152" i="39"/>
  <c r="K53" i="39"/>
  <c r="I114" i="39"/>
  <c r="M33" i="39"/>
  <c r="M133" i="39"/>
  <c r="C118" i="66"/>
  <c r="C112" i="66" s="1"/>
  <c r="F135" i="68"/>
  <c r="G298" i="72"/>
  <c r="G293" i="72" s="1"/>
  <c r="C342" i="67"/>
  <c r="G81" i="45"/>
  <c r="C93" i="71"/>
  <c r="N98" i="71"/>
  <c r="I285" i="67"/>
  <c r="Q285" i="65"/>
  <c r="G150" i="67"/>
  <c r="F344" i="64"/>
  <c r="F338" i="64" s="1"/>
  <c r="M156" i="67"/>
  <c r="M150" i="67" s="1"/>
  <c r="J298" i="72"/>
  <c r="J293" i="72" s="1"/>
  <c r="M348" i="67"/>
  <c r="Q9" i="49"/>
  <c r="L130" i="59"/>
  <c r="P130" i="59"/>
  <c r="D148" i="58"/>
  <c r="P166" i="58"/>
  <c r="Q52" i="39"/>
  <c r="E90" i="39"/>
  <c r="M94" i="39"/>
  <c r="E151" i="39"/>
  <c r="H72" i="39"/>
  <c r="F90" i="39"/>
  <c r="J13" i="39"/>
  <c r="I94" i="39"/>
  <c r="D72" i="39"/>
  <c r="Q126" i="64"/>
  <c r="I126" i="64"/>
  <c r="C431" i="64"/>
  <c r="F291" i="67"/>
  <c r="F285" i="67" s="1"/>
  <c r="I291" i="66"/>
  <c r="E156" i="65"/>
  <c r="H314" i="71"/>
  <c r="I152" i="71"/>
  <c r="I147" i="71" s="1"/>
  <c r="Q81" i="57"/>
  <c r="H34" i="39"/>
  <c r="D53" i="39"/>
  <c r="I90" i="39"/>
  <c r="G152" i="39"/>
  <c r="G170" i="39"/>
  <c r="P72" i="39"/>
  <c r="M13" i="39"/>
  <c r="G95" i="39"/>
  <c r="N13" i="39"/>
  <c r="Q169" i="39"/>
  <c r="F405" i="68"/>
  <c r="C348" i="66"/>
  <c r="C342" i="66" s="1"/>
  <c r="H431" i="68"/>
  <c r="P93" i="71"/>
  <c r="Q156" i="70"/>
  <c r="Q213" i="70" s="1"/>
  <c r="P334" i="71"/>
  <c r="M348" i="66"/>
  <c r="M342" i="66" s="1"/>
  <c r="C310" i="66"/>
  <c r="C304" i="66" s="1"/>
  <c r="H93" i="70"/>
  <c r="F310" i="70"/>
  <c r="G33" i="39"/>
  <c r="I52" i="39"/>
  <c r="E72" i="39"/>
  <c r="Q90" i="39"/>
  <c r="I115" i="39"/>
  <c r="K134" i="39"/>
  <c r="I151" i="39"/>
  <c r="Q151" i="39"/>
  <c r="G169" i="39"/>
  <c r="K170" i="39"/>
  <c r="E13" i="39"/>
  <c r="K91" i="39"/>
  <c r="Q114" i="39"/>
  <c r="K14" i="39"/>
  <c r="J34" i="39"/>
  <c r="G72" i="39"/>
  <c r="M91" i="39"/>
  <c r="I95" i="39"/>
  <c r="Q95" i="39"/>
  <c r="E133" i="39"/>
  <c r="N134" i="39"/>
  <c r="E169" i="39"/>
  <c r="N170" i="39"/>
  <c r="C132" i="72"/>
  <c r="H116" i="71"/>
  <c r="H134" i="71" s="1"/>
  <c r="C105" i="47"/>
  <c r="K156" i="69"/>
  <c r="O291" i="67"/>
  <c r="O285" i="67" s="1"/>
  <c r="M327" i="67"/>
  <c r="Q363" i="64"/>
  <c r="E425" i="68"/>
  <c r="E386" i="64"/>
  <c r="J334" i="71"/>
  <c r="Q132" i="71"/>
  <c r="O348" i="65"/>
  <c r="O342" i="65" s="1"/>
  <c r="J386" i="64"/>
  <c r="J380" i="64" s="1"/>
  <c r="O405" i="68"/>
  <c r="M156" i="70"/>
  <c r="M213" i="70" s="1"/>
  <c r="I280" i="71"/>
  <c r="I275" i="71" s="1"/>
  <c r="J275" i="71"/>
  <c r="F9" i="60"/>
  <c r="J49" i="59"/>
  <c r="N87" i="58"/>
  <c r="E14" i="39"/>
  <c r="K71" i="39"/>
  <c r="Q115" i="39"/>
  <c r="O169" i="39"/>
  <c r="E34" i="39"/>
  <c r="I72" i="39"/>
  <c r="K13" i="39"/>
  <c r="E53" i="39"/>
  <c r="E95" i="39"/>
  <c r="M95" i="39"/>
  <c r="E93" i="72"/>
  <c r="E112" i="67"/>
  <c r="C156" i="69"/>
  <c r="C213" i="69" s="1"/>
  <c r="H291" i="69"/>
  <c r="N291" i="66"/>
  <c r="L348" i="65"/>
  <c r="L342" i="65" s="1"/>
  <c r="J348" i="66"/>
  <c r="J342" i="66" s="1"/>
  <c r="H344" i="64"/>
  <c r="I348" i="69"/>
  <c r="F327" i="70"/>
  <c r="J81" i="57"/>
  <c r="I348" i="65"/>
  <c r="G9" i="60"/>
  <c r="O49" i="58"/>
  <c r="G68" i="59"/>
  <c r="G87" i="59"/>
  <c r="K87" i="58"/>
  <c r="O87" i="59"/>
  <c r="E111" i="59"/>
  <c r="M111" i="59"/>
  <c r="E130" i="59"/>
  <c r="M130" i="59"/>
  <c r="M148" i="58"/>
  <c r="M166" i="59"/>
  <c r="M14" i="39"/>
  <c r="O71" i="39"/>
  <c r="E115" i="39"/>
  <c r="M34" i="39"/>
  <c r="M53" i="39"/>
  <c r="E91" i="39"/>
  <c r="M93" i="72"/>
  <c r="I116" i="72"/>
  <c r="I111" i="72" s="1"/>
  <c r="N156" i="66"/>
  <c r="N150" i="66" s="1"/>
  <c r="L93" i="70"/>
  <c r="P93" i="72"/>
  <c r="N314" i="72"/>
  <c r="J348" i="65"/>
  <c r="J342" i="65" s="1"/>
  <c r="F291" i="69"/>
  <c r="D335" i="69"/>
  <c r="K168" i="64"/>
  <c r="P156" i="66"/>
  <c r="P150" i="66" s="1"/>
  <c r="K334" i="72"/>
  <c r="K388" i="72" s="1"/>
  <c r="B118" i="65"/>
  <c r="B112" i="65" s="1"/>
  <c r="Q150" i="70"/>
  <c r="F105" i="47"/>
  <c r="E380" i="64"/>
  <c r="Q348" i="70"/>
  <c r="M81" i="55"/>
  <c r="J298" i="71"/>
  <c r="K314" i="72"/>
  <c r="N334" i="72"/>
  <c r="N388" i="72" s="1"/>
  <c r="C135" i="68"/>
  <c r="M93" i="69"/>
  <c r="O132" i="71"/>
  <c r="H150" i="67"/>
  <c r="L168" i="64"/>
  <c r="E152" i="72"/>
  <c r="E147" i="72" s="1"/>
  <c r="O105" i="47"/>
  <c r="J124" i="47"/>
  <c r="H152" i="71"/>
  <c r="H147" i="71" s="1"/>
  <c r="J310" i="65"/>
  <c r="J304" i="65" s="1"/>
  <c r="Q327" i="67"/>
  <c r="J354" i="71"/>
  <c r="C68" i="59"/>
  <c r="C130" i="58"/>
  <c r="H118" i="70"/>
  <c r="L156" i="70"/>
  <c r="L213" i="70" s="1"/>
  <c r="J156" i="70"/>
  <c r="I291" i="65"/>
  <c r="I285" i="65" s="1"/>
  <c r="F348" i="66"/>
  <c r="F342" i="66" s="1"/>
  <c r="M291" i="66"/>
  <c r="M329" i="66" s="1"/>
  <c r="N291" i="69"/>
  <c r="C335" i="67"/>
  <c r="M342" i="67"/>
  <c r="H425" i="68"/>
  <c r="L348" i="66"/>
  <c r="L342" i="66" s="1"/>
  <c r="N135" i="69"/>
  <c r="Q425" i="68"/>
  <c r="C324" i="67"/>
  <c r="P348" i="70"/>
  <c r="P280" i="72"/>
  <c r="D348" i="66"/>
  <c r="D342" i="66" s="1"/>
  <c r="I81" i="45"/>
  <c r="P9" i="59"/>
  <c r="D30" i="58"/>
  <c r="Q156" i="67"/>
  <c r="Q118" i="67"/>
  <c r="Q112" i="67" s="1"/>
  <c r="G291" i="67"/>
  <c r="G285" i="67" s="1"/>
  <c r="K334" i="71"/>
  <c r="D275" i="72"/>
  <c r="F314" i="72"/>
  <c r="D386" i="64"/>
  <c r="D380" i="64" s="1"/>
  <c r="E342" i="69"/>
  <c r="P348" i="69"/>
  <c r="G132" i="71"/>
  <c r="D81" i="54"/>
  <c r="L280" i="71"/>
  <c r="L275" i="71" s="1"/>
  <c r="N342" i="69"/>
  <c r="I285" i="70"/>
  <c r="J8" i="48"/>
  <c r="J7" i="48" s="1"/>
  <c r="J5" i="48"/>
  <c r="J12" i="49"/>
  <c r="J13" i="48"/>
  <c r="N14" i="48"/>
  <c r="N12" i="49"/>
  <c r="N12" i="50"/>
  <c r="D16" i="49"/>
  <c r="D18" i="48"/>
  <c r="H17" i="48"/>
  <c r="H16" i="49"/>
  <c r="P16" i="49"/>
  <c r="P17" i="48"/>
  <c r="P18" i="48"/>
  <c r="D29" i="48"/>
  <c r="D28" i="48" s="1"/>
  <c r="D26" i="48"/>
  <c r="H39" i="50"/>
  <c r="H26" i="48"/>
  <c r="H27" i="48"/>
  <c r="L39" i="50"/>
  <c r="L30" i="49"/>
  <c r="P39" i="50"/>
  <c r="P27" i="48"/>
  <c r="C34" i="48"/>
  <c r="C32" i="50"/>
  <c r="C33" i="48"/>
  <c r="K32" i="49"/>
  <c r="K33" i="48"/>
  <c r="D48" i="48"/>
  <c r="D47" i="48" s="1"/>
  <c r="D49" i="50"/>
  <c r="H45" i="48"/>
  <c r="H58" i="49"/>
  <c r="H46" i="48"/>
  <c r="H44" i="48" s="1"/>
  <c r="P49" i="50"/>
  <c r="P46" i="48"/>
  <c r="C53" i="48"/>
  <c r="C52" i="48"/>
  <c r="K53" i="48"/>
  <c r="K51" i="49"/>
  <c r="K51" i="50"/>
  <c r="K52" i="48"/>
  <c r="I56" i="48"/>
  <c r="I57" i="48"/>
  <c r="M57" i="48"/>
  <c r="M55" i="49"/>
  <c r="Q56" i="48"/>
  <c r="Q57" i="48"/>
  <c r="D67" i="48"/>
  <c r="D66" i="48" s="1"/>
  <c r="D64" i="48"/>
  <c r="H67" i="48"/>
  <c r="H66" i="48" s="1"/>
  <c r="H77" i="49"/>
  <c r="H65" i="48"/>
  <c r="L67" i="48"/>
  <c r="L66" i="48" s="1"/>
  <c r="L77" i="50"/>
  <c r="L64" i="48"/>
  <c r="P77" i="49"/>
  <c r="P65" i="48"/>
  <c r="K71" i="48"/>
  <c r="K70" i="49"/>
  <c r="K72" i="48"/>
  <c r="Q75" i="48"/>
  <c r="Q74" i="49"/>
  <c r="L100" i="50"/>
  <c r="L87" i="50"/>
  <c r="L100" i="49"/>
  <c r="P86" i="48"/>
  <c r="P100" i="49"/>
  <c r="D95" i="48"/>
  <c r="D93" i="50"/>
  <c r="F97" i="49"/>
  <c r="F98" i="48"/>
  <c r="F99" i="48"/>
  <c r="J120" i="49"/>
  <c r="J120" i="48"/>
  <c r="N120" i="48"/>
  <c r="N120" i="49"/>
  <c r="N120" i="50"/>
  <c r="N105" i="50" s="1"/>
  <c r="G117" i="48"/>
  <c r="G117" i="49"/>
  <c r="F130" i="49"/>
  <c r="F139" i="50"/>
  <c r="J139" i="48"/>
  <c r="J130" i="49"/>
  <c r="M132" i="48"/>
  <c r="M132" i="49"/>
  <c r="M150" i="50"/>
  <c r="M150" i="48"/>
  <c r="Q150" i="49"/>
  <c r="Q150" i="48"/>
  <c r="J175" i="50"/>
  <c r="J166" i="49"/>
  <c r="J175" i="49"/>
  <c r="D32" i="58"/>
  <c r="D32" i="60"/>
  <c r="H32" i="59"/>
  <c r="H32" i="60"/>
  <c r="D36" i="58"/>
  <c r="D36" i="59"/>
  <c r="L51" i="59"/>
  <c r="L51" i="58"/>
  <c r="D89" i="60"/>
  <c r="D89" i="58"/>
  <c r="B51" i="50"/>
  <c r="B52" i="48"/>
  <c r="B70" i="49"/>
  <c r="B70" i="50"/>
  <c r="B148" i="48"/>
  <c r="B157" i="48"/>
  <c r="B157" i="49"/>
  <c r="C8" i="48"/>
  <c r="C7" i="48" s="1"/>
  <c r="C6" i="48"/>
  <c r="C9" i="49"/>
  <c r="K8" i="48"/>
  <c r="K19" i="49"/>
  <c r="K6" i="48"/>
  <c r="G14" i="48"/>
  <c r="G13" i="48"/>
  <c r="K12" i="50"/>
  <c r="K14" i="48"/>
  <c r="O14" i="48"/>
  <c r="O13" i="48"/>
  <c r="E18" i="48"/>
  <c r="E17" i="48"/>
  <c r="I17" i="48"/>
  <c r="I16" i="49"/>
  <c r="M18" i="48"/>
  <c r="M17" i="48"/>
  <c r="Q17" i="48"/>
  <c r="Q18" i="48"/>
  <c r="E26" i="48"/>
  <c r="E27" i="48"/>
  <c r="E39" i="49"/>
  <c r="I26" i="48"/>
  <c r="I39" i="49"/>
  <c r="I27" i="48"/>
  <c r="M27" i="48"/>
  <c r="M39" i="50"/>
  <c r="Q27" i="48"/>
  <c r="Q39" i="50"/>
  <c r="Q26" i="48"/>
  <c r="Q29" i="48"/>
  <c r="Q28" i="48" s="1"/>
  <c r="D34" i="48"/>
  <c r="D32" i="50"/>
  <c r="L32" i="50"/>
  <c r="L32" i="49"/>
  <c r="L34" i="48"/>
  <c r="P34" i="48"/>
  <c r="P32" i="50"/>
  <c r="F36" i="49"/>
  <c r="F37" i="48"/>
  <c r="E48" i="48"/>
  <c r="E47" i="48" s="1"/>
  <c r="E58" i="50"/>
  <c r="E45" i="48"/>
  <c r="Q45" i="48"/>
  <c r="Q58" i="50"/>
  <c r="Q48" i="48"/>
  <c r="L51" i="49"/>
  <c r="L53" i="48"/>
  <c r="F57" i="48"/>
  <c r="F56" i="48"/>
  <c r="N57" i="48"/>
  <c r="N56" i="48"/>
  <c r="E65" i="48"/>
  <c r="E77" i="50"/>
  <c r="I65" i="48"/>
  <c r="I67" i="48"/>
  <c r="I66" i="48" s="1"/>
  <c r="M67" i="48"/>
  <c r="M66" i="48" s="1"/>
  <c r="M77" i="49"/>
  <c r="M65" i="48"/>
  <c r="Q65" i="48"/>
  <c r="Q77" i="49"/>
  <c r="D70" i="49"/>
  <c r="D70" i="50"/>
  <c r="E100" i="50"/>
  <c r="E86" i="48"/>
  <c r="E85" i="48" s="1"/>
  <c r="C89" i="50"/>
  <c r="C90" i="48"/>
  <c r="K90" i="48"/>
  <c r="K89" i="50"/>
  <c r="O89" i="50"/>
  <c r="O90" i="48"/>
  <c r="Q94" i="48"/>
  <c r="Q93" i="49"/>
  <c r="O97" i="49"/>
  <c r="O99" i="48"/>
  <c r="G130" i="49"/>
  <c r="G139" i="49"/>
  <c r="F132" i="48"/>
  <c r="F132" i="49"/>
  <c r="D136" i="49"/>
  <c r="D136" i="48"/>
  <c r="L136" i="49"/>
  <c r="L136" i="48"/>
  <c r="O157" i="50"/>
  <c r="O148" i="49"/>
  <c r="F150" i="50"/>
  <c r="F150" i="48"/>
  <c r="D154" i="49"/>
  <c r="D154" i="48"/>
  <c r="L154" i="48"/>
  <c r="L154" i="49"/>
  <c r="K175" i="50"/>
  <c r="K175" i="49"/>
  <c r="K166" i="49"/>
  <c r="O166" i="48"/>
  <c r="O175" i="49"/>
  <c r="O175" i="48"/>
  <c r="O166" i="49"/>
  <c r="F168" i="48"/>
  <c r="F168" i="50"/>
  <c r="N168" i="50"/>
  <c r="N168" i="48"/>
  <c r="K16" i="58"/>
  <c r="K16" i="59"/>
  <c r="E32" i="59"/>
  <c r="E32" i="58"/>
  <c r="Q36" i="59"/>
  <c r="Q36" i="58"/>
  <c r="M51" i="59"/>
  <c r="M51" i="60"/>
  <c r="M55" i="59"/>
  <c r="M55" i="58"/>
  <c r="K68" i="60"/>
  <c r="K68" i="59"/>
  <c r="E70" i="60"/>
  <c r="E70" i="58"/>
  <c r="I89" i="58"/>
  <c r="I89" i="59"/>
  <c r="I89" i="60"/>
  <c r="G117" i="58"/>
  <c r="G117" i="59"/>
  <c r="O132" i="58"/>
  <c r="O132" i="59"/>
  <c r="I53" i="71"/>
  <c r="I148" i="59"/>
  <c r="G154" i="58"/>
  <c r="G154" i="59"/>
  <c r="B17" i="48"/>
  <c r="B16" i="49"/>
  <c r="B30" i="49"/>
  <c r="B39" i="49"/>
  <c r="B65" i="48"/>
  <c r="B67" i="48"/>
  <c r="B86" i="48"/>
  <c r="B87" i="50"/>
  <c r="B172" i="48"/>
  <c r="B172" i="49"/>
  <c r="D6" i="48"/>
  <c r="D5" i="48"/>
  <c r="H5" i="48"/>
  <c r="H8" i="48"/>
  <c r="H7" i="48" s="1"/>
  <c r="L5" i="48"/>
  <c r="L19" i="50"/>
  <c r="L83" i="38"/>
  <c r="C49" i="60"/>
  <c r="L30" i="59"/>
  <c r="P30" i="59"/>
  <c r="H49" i="59"/>
  <c r="L87" i="60"/>
  <c r="N87" i="59"/>
  <c r="N19" i="48"/>
  <c r="K16" i="48"/>
  <c r="K12" i="48"/>
  <c r="E16" i="48"/>
  <c r="B19" i="48"/>
  <c r="B12" i="48"/>
  <c r="E12" i="48"/>
  <c r="G19" i="48"/>
  <c r="O19" i="48"/>
  <c r="D19" i="48"/>
  <c r="I14" i="48"/>
  <c r="I12" i="50"/>
  <c r="I13" i="48"/>
  <c r="M12" i="50"/>
  <c r="M13" i="48"/>
  <c r="C17" i="48"/>
  <c r="C18" i="48"/>
  <c r="K30" i="49"/>
  <c r="K39" i="49"/>
  <c r="K29" i="48"/>
  <c r="K28" i="48" s="1"/>
  <c r="O27" i="48"/>
  <c r="O26" i="48"/>
  <c r="N32" i="50"/>
  <c r="N34" i="48"/>
  <c r="G58" i="50"/>
  <c r="G45" i="48"/>
  <c r="K48" i="48"/>
  <c r="K47" i="48" s="1"/>
  <c r="K58" i="50"/>
  <c r="O45" i="48"/>
  <c r="O46" i="48"/>
  <c r="L55" i="49"/>
  <c r="L56" i="48"/>
  <c r="G64" i="48"/>
  <c r="G65" i="48"/>
  <c r="K68" i="49"/>
  <c r="K64" i="48"/>
  <c r="O65" i="48"/>
  <c r="O77" i="49"/>
  <c r="G86" i="48"/>
  <c r="G85" i="48" s="1"/>
  <c r="G100" i="50"/>
  <c r="O84" i="48"/>
  <c r="O100" i="50"/>
  <c r="C93" i="49"/>
  <c r="C95" i="48"/>
  <c r="C94" i="48"/>
  <c r="E120" i="49"/>
  <c r="E111" i="49"/>
  <c r="E120" i="48"/>
  <c r="Q120" i="49"/>
  <c r="Q120" i="48"/>
  <c r="M30" i="60"/>
  <c r="M30" i="58"/>
  <c r="K32" i="59"/>
  <c r="K32" i="60"/>
  <c r="O36" i="58"/>
  <c r="O36" i="59"/>
  <c r="I68" i="60"/>
  <c r="E87" i="59"/>
  <c r="K53" i="69"/>
  <c r="K111" i="58"/>
  <c r="G130" i="59"/>
  <c r="G130" i="58"/>
  <c r="I172" i="58"/>
  <c r="I172" i="59"/>
  <c r="M39" i="48"/>
  <c r="H32" i="48"/>
  <c r="J36" i="48"/>
  <c r="N32" i="48"/>
  <c r="I36" i="48"/>
  <c r="P36" i="48"/>
  <c r="C32" i="48"/>
  <c r="G58" i="48"/>
  <c r="H55" i="48"/>
  <c r="L39" i="48"/>
  <c r="L51" i="48"/>
  <c r="M58" i="48"/>
  <c r="J55" i="48"/>
  <c r="Q55" i="48"/>
  <c r="J70" i="48"/>
  <c r="C51" i="48"/>
  <c r="E77" i="48"/>
  <c r="D58" i="48"/>
  <c r="B51" i="48"/>
  <c r="I74" i="48"/>
  <c r="D74" i="48"/>
  <c r="O51" i="48"/>
  <c r="H77" i="48"/>
  <c r="G77" i="48"/>
  <c r="C93" i="48"/>
  <c r="G93" i="48"/>
  <c r="J89" i="48"/>
  <c r="B89" i="48"/>
  <c r="Q100" i="48"/>
  <c r="F97" i="48"/>
  <c r="E93" i="48"/>
  <c r="I97" i="48"/>
  <c r="I89" i="48"/>
  <c r="H100" i="48"/>
  <c r="E100" i="48"/>
  <c r="C111" i="48"/>
  <c r="G111" i="48"/>
  <c r="B130" i="48"/>
  <c r="O156" i="67"/>
  <c r="O150" i="67" s="1"/>
  <c r="J132" i="72"/>
  <c r="I383" i="68"/>
  <c r="I377" i="68" s="1"/>
  <c r="I81" i="55"/>
  <c r="J354" i="72"/>
  <c r="J280" i="72"/>
  <c r="F425" i="68"/>
  <c r="L390" i="71"/>
  <c r="L334" i="71"/>
  <c r="Q285" i="70"/>
  <c r="O327" i="70"/>
  <c r="M68" i="50"/>
  <c r="D219" i="70"/>
  <c r="D156" i="70"/>
  <c r="O275" i="71"/>
  <c r="C285" i="65"/>
  <c r="M49" i="49"/>
  <c r="N111" i="49"/>
  <c r="L348" i="67"/>
  <c r="L342" i="67" s="1"/>
  <c r="H219" i="69"/>
  <c r="H156" i="69"/>
  <c r="B93" i="70"/>
  <c r="I411" i="66"/>
  <c r="I348" i="66"/>
  <c r="I342" i="66" s="1"/>
  <c r="L407" i="69"/>
  <c r="L348" i="69"/>
  <c r="E148" i="50"/>
  <c r="K114" i="64"/>
  <c r="K156" i="64" s="1"/>
  <c r="K157" i="64"/>
  <c r="J111" i="48"/>
  <c r="K49" i="50"/>
  <c r="P93" i="69"/>
  <c r="C156" i="70"/>
  <c r="C213" i="70" s="1"/>
  <c r="H152" i="72"/>
  <c r="M334" i="72"/>
  <c r="P327" i="69"/>
  <c r="E112" i="69"/>
  <c r="D342" i="67"/>
  <c r="G68" i="50"/>
  <c r="L150" i="67"/>
  <c r="N147" i="71"/>
  <c r="L93" i="71"/>
  <c r="M348" i="70"/>
  <c r="F81" i="55"/>
  <c r="I147" i="72"/>
  <c r="P334" i="72"/>
  <c r="P388" i="72" s="1"/>
  <c r="D93" i="71"/>
  <c r="L329" i="72"/>
  <c r="J324" i="69"/>
  <c r="M312" i="71"/>
  <c r="D327" i="66"/>
  <c r="C135" i="69"/>
  <c r="P135" i="69"/>
  <c r="H156" i="66"/>
  <c r="Q327" i="69"/>
  <c r="L314" i="71"/>
  <c r="J425" i="68"/>
  <c r="H285" i="69"/>
  <c r="I314" i="71"/>
  <c r="M7" i="48"/>
  <c r="H85" i="48"/>
  <c r="P85" i="48"/>
  <c r="P137" i="70"/>
  <c r="Q329" i="65"/>
  <c r="K150" i="65"/>
  <c r="D317" i="64"/>
  <c r="I85" i="48"/>
  <c r="C293" i="72"/>
  <c r="H150" i="66"/>
  <c r="H365" i="64"/>
  <c r="K7" i="48"/>
  <c r="I47" i="48"/>
  <c r="N66" i="48"/>
  <c r="P134" i="71"/>
  <c r="B14" i="66"/>
  <c r="B57" i="49"/>
  <c r="B56" i="49"/>
  <c r="B16" i="70"/>
  <c r="B140" i="49"/>
  <c r="B140" i="50"/>
  <c r="B140" i="48"/>
  <c r="E5" i="38"/>
  <c r="E7" i="64" s="1"/>
  <c r="E192" i="64" s="1"/>
  <c r="E5" i="64"/>
  <c r="E5" i="49"/>
  <c r="E6" i="49"/>
  <c r="E5" i="50"/>
  <c r="E8" i="49"/>
  <c r="E9" i="49"/>
  <c r="E8" i="48"/>
  <c r="I5" i="38"/>
  <c r="I7" i="64" s="1"/>
  <c r="I5" i="64"/>
  <c r="I8" i="49"/>
  <c r="I6" i="49"/>
  <c r="I5" i="50"/>
  <c r="I5" i="49"/>
  <c r="I19" i="50"/>
  <c r="I8" i="48"/>
  <c r="N11" i="64"/>
  <c r="N10" i="49"/>
  <c r="N10" i="50"/>
  <c r="C12" i="64"/>
  <c r="C197" i="64" s="1"/>
  <c r="C11" i="49"/>
  <c r="C11" i="50"/>
  <c r="O12" i="64"/>
  <c r="O197" i="64" s="1"/>
  <c r="O11" i="50"/>
  <c r="O11" i="49"/>
  <c r="L13" i="64"/>
  <c r="L13" i="50"/>
  <c r="L13" i="49"/>
  <c r="L14" i="49"/>
  <c r="E14" i="64"/>
  <c r="E201" i="64" s="1"/>
  <c r="E15" i="49"/>
  <c r="M14" i="64"/>
  <c r="M201" i="64" s="1"/>
  <c r="M15" i="49"/>
  <c r="J15" i="64"/>
  <c r="J203" i="64" s="1"/>
  <c r="J17" i="49"/>
  <c r="J18" i="49"/>
  <c r="C17" i="64"/>
  <c r="C20" i="49"/>
  <c r="C20" i="50"/>
  <c r="K17" i="64"/>
  <c r="K20" i="49"/>
  <c r="K20" i="50"/>
  <c r="H18" i="64"/>
  <c r="H21" i="50"/>
  <c r="H21" i="49"/>
  <c r="F26" i="38"/>
  <c r="F5" i="65"/>
  <c r="F174" i="65" s="1"/>
  <c r="F27" i="49"/>
  <c r="F26" i="49"/>
  <c r="F29" i="49"/>
  <c r="F26" i="50"/>
  <c r="F39" i="50"/>
  <c r="F29" i="48"/>
  <c r="N26" i="38"/>
  <c r="N7" i="65" s="1"/>
  <c r="N5" i="65"/>
  <c r="N27" i="49"/>
  <c r="N26" i="50"/>
  <c r="N26" i="49"/>
  <c r="N39" i="50"/>
  <c r="N29" i="49"/>
  <c r="D11" i="65"/>
  <c r="D176" i="65" s="1"/>
  <c r="D31" i="50"/>
  <c r="D31" i="49"/>
  <c r="P11" i="65"/>
  <c r="P176" i="65" s="1"/>
  <c r="P31" i="50"/>
  <c r="P31" i="49"/>
  <c r="P31" i="48"/>
  <c r="E12" i="65"/>
  <c r="E196" i="65" s="1"/>
  <c r="E34" i="49"/>
  <c r="E33" i="49"/>
  <c r="E33" i="50"/>
  <c r="E34" i="48"/>
  <c r="E32" i="49"/>
  <c r="Q12" i="65"/>
  <c r="Q196" i="65" s="1"/>
  <c r="Q34" i="49"/>
  <c r="Q33" i="49"/>
  <c r="Q33" i="50"/>
  <c r="Q33" i="48"/>
  <c r="N13" i="65"/>
  <c r="N180" i="65" s="1"/>
  <c r="N35" i="49"/>
  <c r="C14" i="65"/>
  <c r="C200" i="65" s="1"/>
  <c r="C38" i="49"/>
  <c r="C37" i="49"/>
  <c r="C37" i="48"/>
  <c r="O14" i="65"/>
  <c r="O183" i="65" s="1"/>
  <c r="O38" i="49"/>
  <c r="O37" i="49"/>
  <c r="L16" i="65"/>
  <c r="L40" i="49"/>
  <c r="L40" i="50"/>
  <c r="I17" i="65"/>
  <c r="I186" i="65" s="1"/>
  <c r="I41" i="49"/>
  <c r="F45" i="38"/>
  <c r="F5" i="66"/>
  <c r="F45" i="50"/>
  <c r="F46" i="49"/>
  <c r="F48" i="49"/>
  <c r="F45" i="49"/>
  <c r="L11" i="66"/>
  <c r="L176" i="66" s="1"/>
  <c r="L50" i="49"/>
  <c r="L50" i="50"/>
  <c r="E12" i="66"/>
  <c r="E53" i="49"/>
  <c r="E52" i="50"/>
  <c r="E52" i="49"/>
  <c r="E53" i="48"/>
  <c r="M12" i="66"/>
  <c r="M53" i="49"/>
  <c r="M52" i="50"/>
  <c r="M52" i="49"/>
  <c r="M53" i="48"/>
  <c r="M51" i="50"/>
  <c r="F13" i="66"/>
  <c r="F180" i="66" s="1"/>
  <c r="F54" i="49"/>
  <c r="F54" i="48"/>
  <c r="C14" i="66"/>
  <c r="C57" i="49"/>
  <c r="C56" i="49"/>
  <c r="C56" i="48"/>
  <c r="O14" i="66"/>
  <c r="O183" i="66" s="1"/>
  <c r="O56" i="49"/>
  <c r="O57" i="49"/>
  <c r="O56" i="48"/>
  <c r="L16" i="66"/>
  <c r="L59" i="50"/>
  <c r="L59" i="49"/>
  <c r="I17" i="66"/>
  <c r="I186" i="66" s="1"/>
  <c r="I60" i="49"/>
  <c r="F64" i="38"/>
  <c r="F7" i="67" s="1"/>
  <c r="F5" i="67"/>
  <c r="F193" i="67" s="1"/>
  <c r="F65" i="49"/>
  <c r="F64" i="49"/>
  <c r="F64" i="50"/>
  <c r="F67" i="49"/>
  <c r="F65" i="48"/>
  <c r="F77" i="50"/>
  <c r="H11" i="67"/>
  <c r="H176" i="67" s="1"/>
  <c r="H69" i="49"/>
  <c r="H69" i="50"/>
  <c r="H69" i="48"/>
  <c r="E12" i="67"/>
  <c r="E71" i="49"/>
  <c r="E71" i="50"/>
  <c r="E72" i="49"/>
  <c r="E71" i="48"/>
  <c r="I12" i="67"/>
  <c r="I72" i="49"/>
  <c r="I71" i="50"/>
  <c r="I71" i="49"/>
  <c r="I71" i="48"/>
  <c r="F13" i="67"/>
  <c r="F180" i="67" s="1"/>
  <c r="F73" i="49"/>
  <c r="C14" i="67"/>
  <c r="C75" i="49"/>
  <c r="C76" i="49"/>
  <c r="C74" i="49"/>
  <c r="K14" i="67"/>
  <c r="K75" i="49"/>
  <c r="K76" i="49"/>
  <c r="D16" i="67"/>
  <c r="D78" i="50"/>
  <c r="D78" i="49"/>
  <c r="L16" i="67"/>
  <c r="L185" i="67" s="1"/>
  <c r="L78" i="50"/>
  <c r="L78" i="49"/>
  <c r="P16" i="67"/>
  <c r="P185" i="67" s="1"/>
  <c r="P78" i="50"/>
  <c r="P78" i="49"/>
  <c r="I17" i="67"/>
  <c r="I79" i="49"/>
  <c r="M17" i="67"/>
  <c r="M186" i="67" s="1"/>
  <c r="M79" i="49"/>
  <c r="Q17" i="67"/>
  <c r="Q79" i="49"/>
  <c r="N83" i="38"/>
  <c r="N7" i="68" s="1"/>
  <c r="N210" i="68" s="1"/>
  <c r="N5" i="68"/>
  <c r="N212" i="68" s="1"/>
  <c r="N83" i="49"/>
  <c r="N84" i="49"/>
  <c r="N86" i="49"/>
  <c r="N100" i="49"/>
  <c r="N83" i="50"/>
  <c r="N84" i="48"/>
  <c r="N87" i="49"/>
  <c r="J86" i="39"/>
  <c r="J9" i="68"/>
  <c r="C11" i="68"/>
  <c r="C214" i="68" s="1"/>
  <c r="C88" i="49"/>
  <c r="C88" i="50"/>
  <c r="K11" i="68"/>
  <c r="K214" i="68" s="1"/>
  <c r="K88" i="49"/>
  <c r="K88" i="50"/>
  <c r="D12" i="68"/>
  <c r="D90" i="49"/>
  <c r="D90" i="50"/>
  <c r="D91" i="49"/>
  <c r="P89" i="39"/>
  <c r="P12" i="68"/>
  <c r="P91" i="49"/>
  <c r="P90" i="49"/>
  <c r="P90" i="50"/>
  <c r="I92" i="39"/>
  <c r="I13" i="68"/>
  <c r="I92" i="49"/>
  <c r="I92" i="50"/>
  <c r="F93" i="39"/>
  <c r="F14" i="68"/>
  <c r="F221" i="68" s="1"/>
  <c r="F93" i="49"/>
  <c r="F94" i="50"/>
  <c r="F95" i="49"/>
  <c r="F94" i="49"/>
  <c r="C15" i="68"/>
  <c r="C96" i="49"/>
  <c r="K15" i="68"/>
  <c r="K96" i="49"/>
  <c r="K96" i="48"/>
  <c r="D97" i="39"/>
  <c r="D16" i="68"/>
  <c r="D225" i="68" s="1"/>
  <c r="D99" i="49"/>
  <c r="D98" i="49"/>
  <c r="D99" i="48"/>
  <c r="P97" i="39"/>
  <c r="P16" i="68"/>
  <c r="P98" i="49"/>
  <c r="P99" i="49"/>
  <c r="P99" i="48"/>
  <c r="I18" i="68"/>
  <c r="I227" i="68" s="1"/>
  <c r="I101" i="49"/>
  <c r="I101" i="48"/>
  <c r="F19" i="68"/>
  <c r="F228" i="68" s="1"/>
  <c r="F102" i="49"/>
  <c r="F102" i="50"/>
  <c r="F102" i="48"/>
  <c r="J19" i="68"/>
  <c r="J228" i="68" s="1"/>
  <c r="J102" i="50"/>
  <c r="J102" i="49"/>
  <c r="J102" i="48"/>
  <c r="C20" i="68"/>
  <c r="C229" i="68" s="1"/>
  <c r="C103" i="49"/>
  <c r="C103" i="48"/>
  <c r="G103" i="39"/>
  <c r="G20" i="68"/>
  <c r="G229" i="68" s="1"/>
  <c r="G103" i="49"/>
  <c r="G103" i="48"/>
  <c r="O103" i="39"/>
  <c r="O20" i="68"/>
  <c r="O229" i="68" s="1"/>
  <c r="O103" i="49"/>
  <c r="O103" i="48"/>
  <c r="L107" i="38"/>
  <c r="L5" i="69"/>
  <c r="L222" i="69" s="1"/>
  <c r="L107" i="48"/>
  <c r="L110" i="48"/>
  <c r="L120" i="50"/>
  <c r="L120" i="49"/>
  <c r="L108" i="49"/>
  <c r="L107" i="49"/>
  <c r="L108" i="48"/>
  <c r="L110" i="49"/>
  <c r="E110" i="39"/>
  <c r="E9" i="69"/>
  <c r="M110" i="39"/>
  <c r="M9" i="69"/>
  <c r="F112" i="39"/>
  <c r="F11" i="69"/>
  <c r="J112" i="39"/>
  <c r="J11" i="69"/>
  <c r="G12" i="69"/>
  <c r="D116" i="39"/>
  <c r="D13" i="69"/>
  <c r="D116" i="48"/>
  <c r="D116" i="49"/>
  <c r="P116" i="39"/>
  <c r="P13" i="69"/>
  <c r="P116" i="49"/>
  <c r="P116" i="48"/>
  <c r="M117" i="39"/>
  <c r="M14" i="69"/>
  <c r="M119" i="48"/>
  <c r="M118" i="49"/>
  <c r="M118" i="48"/>
  <c r="M117" i="49"/>
  <c r="M119" i="49"/>
  <c r="J121" i="39"/>
  <c r="J16" i="69"/>
  <c r="J121" i="48"/>
  <c r="J121" i="50"/>
  <c r="J121" i="49"/>
  <c r="G122" i="39"/>
  <c r="G17" i="69"/>
  <c r="G122" i="48"/>
  <c r="G122" i="49"/>
  <c r="D126" i="38"/>
  <c r="D5" i="70"/>
  <c r="D127" i="49"/>
  <c r="D129" i="48"/>
  <c r="D126" i="49"/>
  <c r="D129" i="49"/>
  <c r="D126" i="48"/>
  <c r="D127" i="48"/>
  <c r="D139" i="50"/>
  <c r="P126" i="38"/>
  <c r="P5" i="70"/>
  <c r="P222" i="70" s="1"/>
  <c r="P129" i="48"/>
  <c r="P127" i="49"/>
  <c r="P126" i="49"/>
  <c r="P127" i="48"/>
  <c r="P126" i="48"/>
  <c r="P129" i="49"/>
  <c r="P139" i="49"/>
  <c r="E129" i="39"/>
  <c r="E9" i="70"/>
  <c r="Q9" i="70"/>
  <c r="F11" i="70"/>
  <c r="F131" i="49"/>
  <c r="F131" i="48"/>
  <c r="G12" i="70"/>
  <c r="G133" i="48"/>
  <c r="G132" i="49"/>
  <c r="G134" i="49"/>
  <c r="G133" i="49"/>
  <c r="G134" i="48"/>
  <c r="H13" i="70"/>
  <c r="H135" i="49"/>
  <c r="H135" i="48"/>
  <c r="E14" i="70"/>
  <c r="E137" i="49"/>
  <c r="E136" i="49"/>
  <c r="E137" i="48"/>
  <c r="E138" i="49"/>
  <c r="E138" i="48"/>
  <c r="Q14" i="70"/>
  <c r="Q200" i="70" s="1"/>
  <c r="Q138" i="48"/>
  <c r="Q137" i="48"/>
  <c r="Q137" i="49"/>
  <c r="Q138" i="49"/>
  <c r="Q136" i="49"/>
  <c r="N16" i="70"/>
  <c r="N140" i="49"/>
  <c r="N140" i="50"/>
  <c r="N140" i="48"/>
  <c r="D145" i="38"/>
  <c r="D5" i="71"/>
  <c r="D197" i="71" s="1"/>
  <c r="D147" i="48"/>
  <c r="D145" i="49"/>
  <c r="D147" i="49"/>
  <c r="D145" i="48"/>
  <c r="P145" i="38"/>
  <c r="P7" i="71" s="1"/>
  <c r="P5" i="71"/>
  <c r="P147" i="49"/>
  <c r="P145" i="48"/>
  <c r="P145" i="49"/>
  <c r="P147" i="48"/>
  <c r="P157" i="49"/>
  <c r="N11" i="71"/>
  <c r="N149" i="48"/>
  <c r="N149" i="50"/>
  <c r="N149" i="49"/>
  <c r="G12" i="71"/>
  <c r="G151" i="49"/>
  <c r="G151" i="50"/>
  <c r="G152" i="48"/>
  <c r="G152" i="49"/>
  <c r="G151" i="48"/>
  <c r="G150" i="48"/>
  <c r="D13" i="71"/>
  <c r="D153" i="48"/>
  <c r="D153" i="49"/>
  <c r="L13" i="71"/>
  <c r="L153" i="49"/>
  <c r="L153" i="48"/>
  <c r="E14" i="71"/>
  <c r="E155" i="49"/>
  <c r="E155" i="48"/>
  <c r="E156" i="48"/>
  <c r="E156" i="49"/>
  <c r="E154" i="49"/>
  <c r="Q14" i="71"/>
  <c r="Q194" i="71" s="1"/>
  <c r="Q156" i="49"/>
  <c r="Q156" i="48"/>
  <c r="Q155" i="49"/>
  <c r="Q155" i="48"/>
  <c r="Q154" i="48"/>
  <c r="N16" i="71"/>
  <c r="N158" i="49"/>
  <c r="N158" i="48"/>
  <c r="N158" i="50"/>
  <c r="D163" i="38"/>
  <c r="D7" i="72" s="1"/>
  <c r="D5" i="72"/>
  <c r="D165" i="48"/>
  <c r="D163" i="49"/>
  <c r="D163" i="48"/>
  <c r="D165" i="49"/>
  <c r="D166" i="49"/>
  <c r="D175" i="50"/>
  <c r="D175" i="49"/>
  <c r="H163" i="38"/>
  <c r="H7" i="72" s="1"/>
  <c r="H5" i="72"/>
  <c r="H163" i="48"/>
  <c r="H163" i="49"/>
  <c r="H175" i="48"/>
  <c r="H165" i="49"/>
  <c r="H175" i="49"/>
  <c r="H165" i="48"/>
  <c r="H175" i="50"/>
  <c r="E9" i="72"/>
  <c r="Q9" i="72"/>
  <c r="J11" i="72"/>
  <c r="J167" i="50"/>
  <c r="J167" i="48"/>
  <c r="J167" i="49"/>
  <c r="G168" i="39"/>
  <c r="G12" i="72"/>
  <c r="G172" i="72" s="1"/>
  <c r="G170" i="49"/>
  <c r="G169" i="48"/>
  <c r="G169" i="49"/>
  <c r="G170" i="48"/>
  <c r="G169" i="50"/>
  <c r="H13" i="72"/>
  <c r="H171" i="49"/>
  <c r="H171" i="48"/>
  <c r="E14" i="72"/>
  <c r="E194" i="72" s="1"/>
  <c r="E172" i="49"/>
  <c r="E174" i="48"/>
  <c r="E173" i="48"/>
  <c r="E173" i="49"/>
  <c r="E174" i="49"/>
  <c r="M172" i="39"/>
  <c r="M14" i="72"/>
  <c r="M173" i="48"/>
  <c r="M172" i="49"/>
  <c r="M172" i="48"/>
  <c r="M173" i="49"/>
  <c r="M174" i="48"/>
  <c r="M174" i="49"/>
  <c r="F176" i="39"/>
  <c r="F16" i="72"/>
  <c r="F176" i="48"/>
  <c r="F176" i="50"/>
  <c r="F176" i="49"/>
  <c r="C17" i="72"/>
  <c r="C177" i="49"/>
  <c r="C177" i="48"/>
  <c r="K17" i="72"/>
  <c r="K177" i="49"/>
  <c r="K177" i="48"/>
  <c r="C59" i="64"/>
  <c r="C10" i="59"/>
  <c r="C10" i="60"/>
  <c r="C9" i="59"/>
  <c r="C10" i="58"/>
  <c r="C9" i="58"/>
  <c r="C56" i="65"/>
  <c r="C38" i="58"/>
  <c r="C38" i="59"/>
  <c r="C37" i="58"/>
  <c r="C37" i="59"/>
  <c r="C36" i="59"/>
  <c r="C58" i="66"/>
  <c r="C59" i="60"/>
  <c r="C59" i="58"/>
  <c r="C58" i="59"/>
  <c r="C59" i="59"/>
  <c r="C58" i="60"/>
  <c r="C58" i="58"/>
  <c r="C59" i="67"/>
  <c r="C79" i="59"/>
  <c r="C79" i="58"/>
  <c r="C53" i="69"/>
  <c r="C111" i="59"/>
  <c r="C54" i="70"/>
  <c r="C134" i="59"/>
  <c r="C133" i="59"/>
  <c r="C134" i="58"/>
  <c r="C133" i="58"/>
  <c r="C55" i="71"/>
  <c r="C153" i="59"/>
  <c r="C153" i="58"/>
  <c r="C51" i="72"/>
  <c r="C165" i="58"/>
  <c r="C165" i="59"/>
  <c r="C56" i="72"/>
  <c r="C376" i="72" s="1"/>
  <c r="C174" i="59"/>
  <c r="C173" i="58"/>
  <c r="C174" i="58"/>
  <c r="C173" i="59"/>
  <c r="D55" i="64"/>
  <c r="D6" i="58"/>
  <c r="D6" i="59"/>
  <c r="D5" i="60"/>
  <c r="D5" i="59"/>
  <c r="D5" i="58"/>
  <c r="L55" i="64"/>
  <c r="L6" i="59"/>
  <c r="L6" i="58"/>
  <c r="L5" i="58"/>
  <c r="L5" i="59"/>
  <c r="L5" i="60"/>
  <c r="J57" i="64"/>
  <c r="J8" i="59"/>
  <c r="J8" i="58"/>
  <c r="D59" i="64"/>
  <c r="D10" i="60"/>
  <c r="D10" i="58"/>
  <c r="D9" i="60"/>
  <c r="D10" i="59"/>
  <c r="L59" i="64"/>
  <c r="L10" i="58"/>
  <c r="L10" i="60"/>
  <c r="L10" i="59"/>
  <c r="L9" i="60"/>
  <c r="F60" i="64"/>
  <c r="F11" i="60"/>
  <c r="F11" i="58"/>
  <c r="F11" i="59"/>
  <c r="N62" i="64"/>
  <c r="N15" i="58"/>
  <c r="N15" i="59"/>
  <c r="H63" i="64"/>
  <c r="H435" i="64" s="1"/>
  <c r="H17" i="58"/>
  <c r="H17" i="59"/>
  <c r="H18" i="58"/>
  <c r="H16" i="58"/>
  <c r="H18" i="59"/>
  <c r="F65" i="64"/>
  <c r="F20" i="58"/>
  <c r="F20" i="59"/>
  <c r="F19" i="58"/>
  <c r="F19" i="60"/>
  <c r="F20" i="60"/>
  <c r="F19" i="59"/>
  <c r="D66" i="64"/>
  <c r="D21" i="58"/>
  <c r="D21" i="59"/>
  <c r="D21" i="60"/>
  <c r="H66" i="64"/>
  <c r="H21" i="58"/>
  <c r="H21" i="59"/>
  <c r="H21" i="60"/>
  <c r="D49" i="65"/>
  <c r="D26" i="58"/>
  <c r="D26" i="59"/>
  <c r="D27" i="59"/>
  <c r="D27" i="58"/>
  <c r="D26" i="60"/>
  <c r="P49" i="65"/>
  <c r="P26" i="58"/>
  <c r="P26" i="59"/>
  <c r="P26" i="60"/>
  <c r="P27" i="58"/>
  <c r="P27" i="59"/>
  <c r="N51" i="65"/>
  <c r="N29" i="58"/>
  <c r="N29" i="59"/>
  <c r="H53" i="65"/>
  <c r="H31" i="58"/>
  <c r="H31" i="59"/>
  <c r="H31" i="60"/>
  <c r="H30" i="60"/>
  <c r="H30" i="58"/>
  <c r="F54" i="65"/>
  <c r="F369" i="65" s="1"/>
  <c r="F33" i="60"/>
  <c r="F33" i="58"/>
  <c r="F33" i="59"/>
  <c r="F34" i="58"/>
  <c r="F32" i="60"/>
  <c r="F34" i="59"/>
  <c r="D55" i="65"/>
  <c r="D35" i="59"/>
  <c r="D35" i="58"/>
  <c r="F56" i="65"/>
  <c r="F392" i="65" s="1"/>
  <c r="F37" i="59"/>
  <c r="F37" i="58"/>
  <c r="F38" i="59"/>
  <c r="F38" i="58"/>
  <c r="D58" i="65"/>
  <c r="D40" i="58"/>
  <c r="D40" i="60"/>
  <c r="D40" i="59"/>
  <c r="D39" i="58"/>
  <c r="D39" i="60"/>
  <c r="D39" i="59"/>
  <c r="F59" i="65"/>
  <c r="F41" i="58"/>
  <c r="F41" i="59"/>
  <c r="D49" i="66"/>
  <c r="D46" i="58"/>
  <c r="D45" i="60"/>
  <c r="D46" i="59"/>
  <c r="D45" i="59"/>
  <c r="D45" i="58"/>
  <c r="H49" i="66"/>
  <c r="H46" i="59"/>
  <c r="H46" i="58"/>
  <c r="H45" i="58"/>
  <c r="H45" i="60"/>
  <c r="H45" i="59"/>
  <c r="F51" i="66"/>
  <c r="F48" i="59"/>
  <c r="F48" i="58"/>
  <c r="D53" i="66"/>
  <c r="D50" i="58"/>
  <c r="D50" i="59"/>
  <c r="D50" i="60"/>
  <c r="D49" i="59"/>
  <c r="F54" i="66"/>
  <c r="F53" i="58"/>
  <c r="F53" i="59"/>
  <c r="F52" i="58"/>
  <c r="F52" i="59"/>
  <c r="F51" i="60"/>
  <c r="F52" i="60"/>
  <c r="F51" i="59"/>
  <c r="N54" i="66"/>
  <c r="N407" i="66" s="1"/>
  <c r="N53" i="59"/>
  <c r="N53" i="58"/>
  <c r="N51" i="60"/>
  <c r="N52" i="59"/>
  <c r="N52" i="58"/>
  <c r="N52" i="60"/>
  <c r="H55" i="66"/>
  <c r="H54" i="58"/>
  <c r="H54" i="59"/>
  <c r="F56" i="66"/>
  <c r="F392" i="66" s="1"/>
  <c r="F57" i="59"/>
  <c r="F57" i="58"/>
  <c r="F56" i="58"/>
  <c r="F56" i="59"/>
  <c r="F55" i="58"/>
  <c r="D58" i="66"/>
  <c r="D58" i="58"/>
  <c r="D58" i="59"/>
  <c r="D59" i="58"/>
  <c r="D59" i="59"/>
  <c r="D58" i="60"/>
  <c r="D59" i="60"/>
  <c r="H58" i="66"/>
  <c r="H58" i="58"/>
  <c r="H58" i="59"/>
  <c r="F59" i="66"/>
  <c r="F60" i="58"/>
  <c r="F60" i="59"/>
  <c r="D49" i="67"/>
  <c r="D65" i="58"/>
  <c r="D65" i="59"/>
  <c r="D64" i="60"/>
  <c r="D64" i="58"/>
  <c r="D64" i="59"/>
  <c r="P49" i="67"/>
  <c r="P65" i="58"/>
  <c r="P65" i="59"/>
  <c r="P64" i="60"/>
  <c r="P64" i="58"/>
  <c r="P64" i="59"/>
  <c r="N51" i="67"/>
  <c r="N67" i="58"/>
  <c r="N67" i="59"/>
  <c r="P53" i="67"/>
  <c r="P69" i="58"/>
  <c r="P69" i="59"/>
  <c r="P68" i="58"/>
  <c r="P69" i="60"/>
  <c r="N54" i="67"/>
  <c r="N369" i="67" s="1"/>
  <c r="N72" i="59"/>
  <c r="N72" i="58"/>
  <c r="N71" i="60"/>
  <c r="N70" i="60"/>
  <c r="N71" i="59"/>
  <c r="N71" i="58"/>
  <c r="N70" i="59"/>
  <c r="N70" i="58"/>
  <c r="H55" i="67"/>
  <c r="H73" i="58"/>
  <c r="H73" i="59"/>
  <c r="J56" i="67"/>
  <c r="J76" i="59"/>
  <c r="J76" i="58"/>
  <c r="J75" i="58"/>
  <c r="J75" i="59"/>
  <c r="D58" i="67"/>
  <c r="D77" i="58"/>
  <c r="D77" i="59"/>
  <c r="D78" i="60"/>
  <c r="D78" i="58"/>
  <c r="D78" i="59"/>
  <c r="D77" i="60"/>
  <c r="L58" i="67"/>
  <c r="L77" i="59"/>
  <c r="L77" i="58"/>
  <c r="L77" i="60"/>
  <c r="L78" i="59"/>
  <c r="L78" i="60"/>
  <c r="L78" i="58"/>
  <c r="D58" i="68"/>
  <c r="D83" i="59"/>
  <c r="D83" i="58"/>
  <c r="D84" i="59"/>
  <c r="D84" i="58"/>
  <c r="D83" i="60"/>
  <c r="P58" i="68"/>
  <c r="P83" i="58"/>
  <c r="P83" i="59"/>
  <c r="P84" i="59"/>
  <c r="P83" i="60"/>
  <c r="P84" i="58"/>
  <c r="N60" i="68"/>
  <c r="N86" i="58"/>
  <c r="N86" i="59"/>
  <c r="D62" i="68"/>
  <c r="D88" i="58"/>
  <c r="D88" i="59"/>
  <c r="D88" i="60"/>
  <c r="D87" i="60"/>
  <c r="D87" i="59"/>
  <c r="P62" i="68"/>
  <c r="P88" i="58"/>
  <c r="P88" i="59"/>
  <c r="P87" i="60"/>
  <c r="P88" i="60"/>
  <c r="F63" i="68"/>
  <c r="F457" i="68" s="1"/>
  <c r="F90" i="58"/>
  <c r="F90" i="59"/>
  <c r="F89" i="60"/>
  <c r="F91" i="58"/>
  <c r="F90" i="60"/>
  <c r="F91" i="59"/>
  <c r="F89" i="59"/>
  <c r="F89" i="58"/>
  <c r="D66" i="68"/>
  <c r="D96" i="59"/>
  <c r="D96" i="58"/>
  <c r="P66" i="68"/>
  <c r="P96" i="59"/>
  <c r="P96" i="58"/>
  <c r="N67" i="68"/>
  <c r="N465" i="68" s="1"/>
  <c r="N98" i="59"/>
  <c r="N98" i="58"/>
  <c r="N99" i="58"/>
  <c r="N99" i="59"/>
  <c r="D69" i="68"/>
  <c r="D101" i="58"/>
  <c r="D100" i="58"/>
  <c r="D100" i="59"/>
  <c r="D101" i="59"/>
  <c r="P69" i="68"/>
  <c r="P101" i="58"/>
  <c r="P100" i="58"/>
  <c r="P100" i="59"/>
  <c r="P101" i="59"/>
  <c r="H71" i="68"/>
  <c r="H103" i="58"/>
  <c r="H103" i="59"/>
  <c r="L71" i="68"/>
  <c r="L103" i="58"/>
  <c r="L103" i="59"/>
  <c r="P71" i="68"/>
  <c r="P468" i="68" s="1"/>
  <c r="P103" i="58"/>
  <c r="P103" i="59"/>
  <c r="N49" i="69"/>
  <c r="N108" i="58"/>
  <c r="N108" i="59"/>
  <c r="N107" i="59"/>
  <c r="N107" i="58"/>
  <c r="P51" i="69"/>
  <c r="P110" i="59"/>
  <c r="P110" i="58"/>
  <c r="F55" i="69"/>
  <c r="F116" i="59"/>
  <c r="F116" i="58"/>
  <c r="D56" i="69"/>
  <c r="D373" i="69" s="1"/>
  <c r="D118" i="58"/>
  <c r="D118" i="59"/>
  <c r="D119" i="59"/>
  <c r="D117" i="59"/>
  <c r="D119" i="58"/>
  <c r="P56" i="69"/>
  <c r="P118" i="59"/>
  <c r="P118" i="58"/>
  <c r="P119" i="59"/>
  <c r="P117" i="58"/>
  <c r="P119" i="58"/>
  <c r="N58" i="69"/>
  <c r="N120" i="58"/>
  <c r="N120" i="59"/>
  <c r="H59" i="69"/>
  <c r="H122" i="58"/>
  <c r="H122" i="59"/>
  <c r="N49" i="70"/>
  <c r="N127" i="58"/>
  <c r="N126" i="59"/>
  <c r="N126" i="58"/>
  <c r="N127" i="59"/>
  <c r="L51" i="70"/>
  <c r="L129" i="58"/>
  <c r="L129" i="59"/>
  <c r="J53" i="70"/>
  <c r="J131" i="59"/>
  <c r="J131" i="58"/>
  <c r="H54" i="70"/>
  <c r="H133" i="59"/>
  <c r="H133" i="58"/>
  <c r="H134" i="58"/>
  <c r="H134" i="59"/>
  <c r="H132" i="58"/>
  <c r="F55" i="70"/>
  <c r="F135" i="59"/>
  <c r="F135" i="58"/>
  <c r="D56" i="70"/>
  <c r="D137" i="58"/>
  <c r="D136" i="58"/>
  <c r="D137" i="59"/>
  <c r="D138" i="58"/>
  <c r="D138" i="59"/>
  <c r="L56" i="70"/>
  <c r="L392" i="70" s="1"/>
  <c r="L137" i="58"/>
  <c r="L138" i="59"/>
  <c r="L136" i="58"/>
  <c r="L137" i="59"/>
  <c r="L138" i="58"/>
  <c r="F58" i="70"/>
  <c r="F139" i="59"/>
  <c r="F139" i="58"/>
  <c r="D59" i="70"/>
  <c r="D141" i="58"/>
  <c r="D141" i="59"/>
  <c r="P59" i="70"/>
  <c r="P141" i="58"/>
  <c r="P141" i="59"/>
  <c r="J49" i="71"/>
  <c r="J145" i="59"/>
  <c r="J145" i="58"/>
  <c r="D51" i="71"/>
  <c r="D147" i="58"/>
  <c r="D147" i="59"/>
  <c r="P51" i="71"/>
  <c r="P147" i="58"/>
  <c r="P147" i="59"/>
  <c r="F53" i="71"/>
  <c r="F148" i="59"/>
  <c r="N55" i="71"/>
  <c r="N153" i="59"/>
  <c r="N153" i="58"/>
  <c r="H56" i="71"/>
  <c r="H155" i="58"/>
  <c r="H156" i="59"/>
  <c r="H156" i="58"/>
  <c r="H155" i="59"/>
  <c r="H154" i="58"/>
  <c r="H154" i="59"/>
  <c r="P56" i="71"/>
  <c r="P358" i="71" s="1"/>
  <c r="P155" i="58"/>
  <c r="P156" i="58"/>
  <c r="P155" i="59"/>
  <c r="P156" i="59"/>
  <c r="P154" i="58"/>
  <c r="N58" i="71"/>
  <c r="N157" i="59"/>
  <c r="N157" i="58"/>
  <c r="L59" i="71"/>
  <c r="L159" i="58"/>
  <c r="L159" i="59"/>
  <c r="P59" i="71"/>
  <c r="P159" i="58"/>
  <c r="P159" i="59"/>
  <c r="N49" i="72"/>
  <c r="N163" i="58"/>
  <c r="N163" i="59"/>
  <c r="D51" i="72"/>
  <c r="D165" i="59"/>
  <c r="D165" i="58"/>
  <c r="P51" i="72"/>
  <c r="P165" i="58"/>
  <c r="P165" i="59"/>
  <c r="J53" i="72"/>
  <c r="J166" i="59"/>
  <c r="F55" i="72"/>
  <c r="F171" i="58"/>
  <c r="F171" i="59"/>
  <c r="D56" i="72"/>
  <c r="D376" i="72" s="1"/>
  <c r="D174" i="58"/>
  <c r="D173" i="58"/>
  <c r="D173" i="59"/>
  <c r="D174" i="59"/>
  <c r="L56" i="72"/>
  <c r="L174" i="58"/>
  <c r="L174" i="59"/>
  <c r="L173" i="59"/>
  <c r="L173" i="58"/>
  <c r="F58" i="72"/>
  <c r="F175" i="58"/>
  <c r="F175" i="59"/>
  <c r="D59" i="72"/>
  <c r="D177" i="58"/>
  <c r="D177" i="59"/>
  <c r="P59" i="72"/>
  <c r="P177" i="59"/>
  <c r="P177" i="58"/>
  <c r="E19" i="48"/>
  <c r="G36" i="48"/>
  <c r="E32" i="48"/>
  <c r="K36" i="48"/>
  <c r="I51" i="48"/>
  <c r="J77" i="48"/>
  <c r="F58" i="48"/>
  <c r="B93" i="48"/>
  <c r="F105" i="44"/>
  <c r="F111" i="48"/>
  <c r="E105" i="44"/>
  <c r="E111" i="48"/>
  <c r="H81" i="45"/>
  <c r="H141" i="68"/>
  <c r="H87" i="49"/>
  <c r="D62" i="47"/>
  <c r="D68" i="50"/>
  <c r="G99" i="69"/>
  <c r="G143" i="69"/>
  <c r="C196" i="69"/>
  <c r="C139" i="69"/>
  <c r="C118" i="69"/>
  <c r="K140" i="71"/>
  <c r="L143" i="72"/>
  <c r="D259" i="68"/>
  <c r="G150" i="50"/>
  <c r="F152" i="72"/>
  <c r="I317" i="64"/>
  <c r="M118" i="65"/>
  <c r="M112" i="65" s="1"/>
  <c r="F112" i="69"/>
  <c r="D196" i="69"/>
  <c r="D139" i="69"/>
  <c r="D118" i="69"/>
  <c r="H146" i="70"/>
  <c r="C130" i="72"/>
  <c r="O215" i="69"/>
  <c r="O156" i="69"/>
  <c r="G168" i="50"/>
  <c r="K135" i="68"/>
  <c r="Q132" i="70"/>
  <c r="E136" i="71"/>
  <c r="H211" i="65"/>
  <c r="O324" i="67"/>
  <c r="Q324" i="69"/>
  <c r="Q304" i="69"/>
  <c r="E338" i="70"/>
  <c r="F55" i="59"/>
  <c r="J87" i="59"/>
  <c r="N386" i="71"/>
  <c r="M403" i="70"/>
  <c r="J335" i="70"/>
  <c r="F298" i="72"/>
  <c r="F322" i="72"/>
  <c r="L124" i="60"/>
  <c r="D304" i="67"/>
  <c r="K403" i="67"/>
  <c r="F161" i="60"/>
  <c r="L327" i="69"/>
  <c r="H322" i="71"/>
  <c r="J43" i="47"/>
  <c r="J49" i="50"/>
  <c r="O30" i="49"/>
  <c r="O24" i="45"/>
  <c r="D97" i="49"/>
  <c r="H139" i="48"/>
  <c r="J115" i="68"/>
  <c r="J163" i="68" s="1"/>
  <c r="E162" i="68"/>
  <c r="D112" i="68"/>
  <c r="D161" i="68"/>
  <c r="B112" i="68"/>
  <c r="B161" i="68"/>
  <c r="G105" i="67"/>
  <c r="M141" i="67"/>
  <c r="D101" i="67"/>
  <c r="D140" i="67"/>
  <c r="J67" i="48"/>
  <c r="I60" i="48"/>
  <c r="O57" i="48"/>
  <c r="Q47" i="48"/>
  <c r="I41" i="48"/>
  <c r="G38" i="48"/>
  <c r="H14" i="48"/>
  <c r="H89" i="49"/>
  <c r="L91" i="48"/>
  <c r="C112" i="68"/>
  <c r="C161" i="68"/>
  <c r="E148" i="67"/>
  <c r="J105" i="67"/>
  <c r="J144" i="67"/>
  <c r="O101" i="67"/>
  <c r="O139" i="67" s="1"/>
  <c r="O140" i="67"/>
  <c r="M105" i="66"/>
  <c r="M144" i="66"/>
  <c r="G141" i="66"/>
  <c r="F45" i="48"/>
  <c r="K108" i="65"/>
  <c r="K147" i="65"/>
  <c r="Q105" i="65"/>
  <c r="Q143" i="65" s="1"/>
  <c r="Q144" i="65"/>
  <c r="D142" i="65"/>
  <c r="G141" i="65"/>
  <c r="M138" i="65"/>
  <c r="N26" i="48"/>
  <c r="D181" i="68"/>
  <c r="J130" i="68"/>
  <c r="J178" i="68" s="1"/>
  <c r="J173" i="68"/>
  <c r="D85" i="48"/>
  <c r="B127" i="68"/>
  <c r="B175" i="68" s="1"/>
  <c r="L148" i="67"/>
  <c r="D148" i="67"/>
  <c r="I105" i="67"/>
  <c r="J101" i="67"/>
  <c r="J140" i="67"/>
  <c r="F64" i="48"/>
  <c r="E52" i="48"/>
  <c r="M33" i="48"/>
  <c r="C97" i="65"/>
  <c r="C136" i="65"/>
  <c r="N7" i="48"/>
  <c r="E6" i="48"/>
  <c r="B140" i="72"/>
  <c r="Q166" i="49"/>
  <c r="Q161" i="45"/>
  <c r="G93" i="69"/>
  <c r="E211" i="65"/>
  <c r="D420" i="68"/>
  <c r="F118" i="65"/>
  <c r="J58" i="49"/>
  <c r="G111" i="49"/>
  <c r="G105" i="45"/>
  <c r="P211" i="67"/>
  <c r="I130" i="71"/>
  <c r="Q51" i="50"/>
  <c r="B256" i="68"/>
  <c r="M150" i="66"/>
  <c r="I211" i="70"/>
  <c r="P118" i="65"/>
  <c r="I211" i="69"/>
  <c r="F304" i="67"/>
  <c r="G323" i="64"/>
  <c r="G317" i="64" s="1"/>
  <c r="G324" i="70"/>
  <c r="P338" i="66"/>
  <c r="K124" i="60"/>
  <c r="J32" i="58"/>
  <c r="C360" i="64"/>
  <c r="M420" i="68"/>
  <c r="L338" i="69"/>
  <c r="L172" i="59"/>
  <c r="H400" i="69"/>
  <c r="K386" i="71"/>
  <c r="Q386" i="72"/>
  <c r="C148" i="58"/>
  <c r="C338" i="69"/>
  <c r="L81" i="54"/>
  <c r="L359" i="68"/>
  <c r="L353" i="68" s="1"/>
  <c r="N360" i="64"/>
  <c r="N331" i="69"/>
  <c r="N388" i="69"/>
  <c r="N310" i="69"/>
  <c r="N304" i="69" s="1"/>
  <c r="M293" i="71"/>
  <c r="P139" i="50"/>
  <c r="B177" i="68"/>
  <c r="M148" i="67"/>
  <c r="N138" i="67"/>
  <c r="B142" i="65"/>
  <c r="M106" i="64"/>
  <c r="M149" i="64"/>
  <c r="H148" i="50"/>
  <c r="P127" i="68"/>
  <c r="P176" i="68"/>
  <c r="I123" i="68"/>
  <c r="I172" i="68"/>
  <c r="K169" i="68"/>
  <c r="M166" i="68"/>
  <c r="J134" i="66"/>
  <c r="B141" i="65"/>
  <c r="P105" i="65"/>
  <c r="P144" i="65"/>
  <c r="H138" i="65"/>
  <c r="B158" i="64"/>
  <c r="L175" i="48"/>
  <c r="M19" i="49"/>
  <c r="F112" i="67"/>
  <c r="C335" i="70"/>
  <c r="Q93" i="72"/>
  <c r="Q130" i="72"/>
  <c r="B176" i="68"/>
  <c r="L143" i="70"/>
  <c r="G140" i="72"/>
  <c r="G116" i="72"/>
  <c r="G111" i="72" s="1"/>
  <c r="C68" i="50"/>
  <c r="C62" i="47"/>
  <c r="J143" i="69"/>
  <c r="E211" i="70"/>
  <c r="G204" i="71"/>
  <c r="O168" i="50"/>
  <c r="B136" i="71"/>
  <c r="P368" i="64"/>
  <c r="P431" i="64"/>
  <c r="P344" i="64"/>
  <c r="P338" i="64" s="1"/>
  <c r="M331" i="67"/>
  <c r="M310" i="67"/>
  <c r="F386" i="71"/>
  <c r="C372" i="64"/>
  <c r="F407" i="70"/>
  <c r="F348" i="70"/>
  <c r="F405" i="70" s="1"/>
  <c r="D316" i="71"/>
  <c r="H318" i="72"/>
  <c r="H372" i="72"/>
  <c r="K403" i="70"/>
  <c r="F291" i="70"/>
  <c r="F329" i="70" s="1"/>
  <c r="D81" i="55"/>
  <c r="D383" i="68"/>
  <c r="P30" i="60"/>
  <c r="Q501" i="68"/>
  <c r="C180" i="68"/>
  <c r="P138" i="65"/>
  <c r="C43" i="45"/>
  <c r="C49" i="49"/>
  <c r="F331" i="65"/>
  <c r="C132" i="59"/>
  <c r="K115" i="68"/>
  <c r="K163" i="68" s="1"/>
  <c r="P105" i="67"/>
  <c r="P144" i="67"/>
  <c r="Q94" i="67"/>
  <c r="Q133" i="67"/>
  <c r="B145" i="67"/>
  <c r="I108" i="66"/>
  <c r="I147" i="66"/>
  <c r="C105" i="66"/>
  <c r="P94" i="66"/>
  <c r="P132" i="66" s="1"/>
  <c r="E108" i="65"/>
  <c r="E146" i="65" s="1"/>
  <c r="C105" i="65"/>
  <c r="C182" i="65"/>
  <c r="C144" i="65"/>
  <c r="E141" i="65"/>
  <c r="Q8" i="48"/>
  <c r="E420" i="68"/>
  <c r="H172" i="59"/>
  <c r="C49" i="59"/>
  <c r="O322" i="72"/>
  <c r="J130" i="58"/>
  <c r="M62" i="47"/>
  <c r="P143" i="69"/>
  <c r="O124" i="45"/>
  <c r="O130" i="49"/>
  <c r="O152" i="72"/>
  <c r="O147" i="72" s="1"/>
  <c r="K259" i="68"/>
  <c r="J98" i="72"/>
  <c r="J189" i="68"/>
  <c r="J183" i="68" s="1"/>
  <c r="J87" i="50"/>
  <c r="I143" i="47"/>
  <c r="I148" i="50"/>
  <c r="F68" i="60"/>
  <c r="O402" i="68"/>
  <c r="H285" i="67"/>
  <c r="N335" i="70"/>
  <c r="Q338" i="69"/>
  <c r="E384" i="71"/>
  <c r="D394" i="72"/>
  <c r="D334" i="72"/>
  <c r="D388" i="72" s="1"/>
  <c r="D139" i="48"/>
  <c r="I130" i="68"/>
  <c r="I178" i="68" s="1"/>
  <c r="H177" i="68"/>
  <c r="G127" i="68"/>
  <c r="G176" i="68"/>
  <c r="F174" i="68"/>
  <c r="O170" i="68"/>
  <c r="N169" i="68"/>
  <c r="M145" i="67"/>
  <c r="K142" i="67"/>
  <c r="I101" i="67"/>
  <c r="I139" i="67" s="1"/>
  <c r="N134" i="67"/>
  <c r="B134" i="66"/>
  <c r="M108" i="66"/>
  <c r="M146" i="66" s="1"/>
  <c r="M147" i="66"/>
  <c r="K105" i="66"/>
  <c r="K144" i="66"/>
  <c r="F97" i="65"/>
  <c r="F136" i="65"/>
  <c r="C11" i="48"/>
  <c r="P30" i="58"/>
  <c r="G348" i="65"/>
  <c r="O211" i="67"/>
  <c r="E93" i="69"/>
  <c r="E324" i="69"/>
  <c r="E304" i="69"/>
  <c r="L291" i="66"/>
  <c r="L285" i="66" s="1"/>
  <c r="M325" i="72"/>
  <c r="J148" i="59"/>
  <c r="E390" i="71"/>
  <c r="E334" i="71"/>
  <c r="N148" i="58"/>
  <c r="E322" i="71"/>
  <c r="P403" i="65"/>
  <c r="I19" i="49"/>
  <c r="N30" i="50"/>
  <c r="F143" i="60"/>
  <c r="F403" i="70"/>
  <c r="B5" i="38"/>
  <c r="B7" i="64" s="1"/>
  <c r="B5" i="64"/>
  <c r="B247" i="64" s="1"/>
  <c r="B5" i="49"/>
  <c r="B5" i="50"/>
  <c r="B8" i="49"/>
  <c r="B6" i="49"/>
  <c r="B13" i="64"/>
  <c r="B240" i="64" s="1"/>
  <c r="B12" i="49"/>
  <c r="B13" i="49"/>
  <c r="B14" i="49"/>
  <c r="B13" i="50"/>
  <c r="B12" i="50"/>
  <c r="B18" i="64"/>
  <c r="B207" i="64" s="1"/>
  <c r="B21" i="49"/>
  <c r="B21" i="50"/>
  <c r="B11" i="65"/>
  <c r="B31" i="49"/>
  <c r="B31" i="50"/>
  <c r="B16" i="65"/>
  <c r="B185" i="65" s="1"/>
  <c r="B40" i="50"/>
  <c r="B40" i="49"/>
  <c r="B11" i="66"/>
  <c r="B176" i="66" s="1"/>
  <c r="B50" i="49"/>
  <c r="B50" i="50"/>
  <c r="B16" i="66"/>
  <c r="B185" i="66" s="1"/>
  <c r="B59" i="49"/>
  <c r="B59" i="50"/>
  <c r="B59" i="48"/>
  <c r="B11" i="67"/>
  <c r="B176" i="67" s="1"/>
  <c r="B69" i="49"/>
  <c r="B69" i="50"/>
  <c r="B16" i="67"/>
  <c r="B78" i="49"/>
  <c r="B78" i="50"/>
  <c r="B11" i="68"/>
  <c r="B214" i="68" s="1"/>
  <c r="B88" i="49"/>
  <c r="B15" i="68"/>
  <c r="B222" i="68" s="1"/>
  <c r="B96" i="49"/>
  <c r="B96" i="48"/>
  <c r="B20" i="68"/>
  <c r="B103" i="49"/>
  <c r="B17" i="69"/>
  <c r="B122" i="49"/>
  <c r="B122" i="48"/>
  <c r="B12" i="70"/>
  <c r="B133" i="48"/>
  <c r="B134" i="48"/>
  <c r="B133" i="49"/>
  <c r="B134" i="49"/>
  <c r="B17" i="70"/>
  <c r="B141" i="48"/>
  <c r="B141" i="49"/>
  <c r="B12" i="71"/>
  <c r="B190" i="71" s="1"/>
  <c r="B151" i="49"/>
  <c r="B152" i="48"/>
  <c r="B151" i="48"/>
  <c r="B151" i="50"/>
  <c r="B152" i="49"/>
  <c r="B17" i="71"/>
  <c r="B159" i="49"/>
  <c r="B159" i="48"/>
  <c r="B12" i="72"/>
  <c r="B169" i="48"/>
  <c r="B170" i="48"/>
  <c r="B169" i="50"/>
  <c r="B170" i="49"/>
  <c r="B169" i="49"/>
  <c r="B17" i="72"/>
  <c r="B177" i="49"/>
  <c r="B177" i="48"/>
  <c r="F5" i="38"/>
  <c r="F5" i="64"/>
  <c r="F215" i="64" s="1"/>
  <c r="F6" i="49"/>
  <c r="F5" i="50"/>
  <c r="F5" i="49"/>
  <c r="F8" i="49"/>
  <c r="J5" i="38"/>
  <c r="J5" i="64"/>
  <c r="J215" i="64" s="1"/>
  <c r="J5" i="49"/>
  <c r="J8" i="49"/>
  <c r="J6" i="49"/>
  <c r="J5" i="50"/>
  <c r="J19" i="50"/>
  <c r="N5" i="38"/>
  <c r="N5" i="64"/>
  <c r="N194" i="64" s="1"/>
  <c r="N8" i="49"/>
  <c r="N5" i="50"/>
  <c r="N6" i="49"/>
  <c r="N5" i="49"/>
  <c r="D5" i="38"/>
  <c r="D7" i="64" s="1"/>
  <c r="F8" i="39"/>
  <c r="F9" i="64"/>
  <c r="J8" i="39"/>
  <c r="J9" i="64"/>
  <c r="N9" i="64"/>
  <c r="C10" i="39"/>
  <c r="C11" i="64"/>
  <c r="C10" i="49"/>
  <c r="C10" i="50"/>
  <c r="G11" i="64"/>
  <c r="G10" i="50"/>
  <c r="G10" i="49"/>
  <c r="K10" i="39"/>
  <c r="K11" i="64"/>
  <c r="K10" i="49"/>
  <c r="K10" i="50"/>
  <c r="O11" i="64"/>
  <c r="O10" i="49"/>
  <c r="O10" i="50"/>
  <c r="D11" i="39"/>
  <c r="D12" i="64"/>
  <c r="D11" i="49"/>
  <c r="D11" i="50"/>
  <c r="H12" i="64"/>
  <c r="H11" i="49"/>
  <c r="H11" i="50"/>
  <c r="L12" i="64"/>
  <c r="L11" i="49"/>
  <c r="L11" i="50"/>
  <c r="P11" i="39"/>
  <c r="P12" i="64"/>
  <c r="P11" i="49"/>
  <c r="P11" i="50"/>
  <c r="E13" i="64"/>
  <c r="E14" i="49"/>
  <c r="E13" i="50"/>
  <c r="E13" i="49"/>
  <c r="E12" i="50"/>
  <c r="I12" i="39"/>
  <c r="I13" i="64"/>
  <c r="I13" i="49"/>
  <c r="I14" i="49"/>
  <c r="I13" i="50"/>
  <c r="I12" i="49"/>
  <c r="M13" i="64"/>
  <c r="M13" i="49"/>
  <c r="M14" i="49"/>
  <c r="M13" i="50"/>
  <c r="Q13" i="64"/>
  <c r="Q14" i="49"/>
  <c r="Q13" i="50"/>
  <c r="Q13" i="49"/>
  <c r="F14" i="64"/>
  <c r="F15" i="49"/>
  <c r="J14" i="64"/>
  <c r="J201" i="64" s="1"/>
  <c r="J15" i="49"/>
  <c r="N14" i="64"/>
  <c r="N15" i="49"/>
  <c r="C15" i="64"/>
  <c r="C223" i="64" s="1"/>
  <c r="C17" i="49"/>
  <c r="C18" i="49"/>
  <c r="G15" i="64"/>
  <c r="G18" i="49"/>
  <c r="G17" i="49"/>
  <c r="K15" i="64"/>
  <c r="K204" i="64" s="1"/>
  <c r="K18" i="49"/>
  <c r="K17" i="49"/>
  <c r="O15" i="64"/>
  <c r="O223" i="64" s="1"/>
  <c r="O17" i="49"/>
  <c r="O18" i="49"/>
  <c r="D17" i="64"/>
  <c r="D206" i="64" s="1"/>
  <c r="D20" i="49"/>
  <c r="D20" i="50"/>
  <c r="H17" i="64"/>
  <c r="H20" i="50"/>
  <c r="H20" i="49"/>
  <c r="L17" i="64"/>
  <c r="L206" i="64" s="1"/>
  <c r="L20" i="50"/>
  <c r="L20" i="49"/>
  <c r="P17" i="64"/>
  <c r="P206" i="64" s="1"/>
  <c r="P20" i="49"/>
  <c r="P20" i="50"/>
  <c r="E18" i="64"/>
  <c r="E21" i="49"/>
  <c r="E21" i="50"/>
  <c r="I18" i="64"/>
  <c r="I21" i="50"/>
  <c r="I21" i="49"/>
  <c r="M18" i="64"/>
  <c r="M21" i="49"/>
  <c r="M21" i="50"/>
  <c r="Q18" i="64"/>
  <c r="Q21" i="49"/>
  <c r="Q21" i="50"/>
  <c r="F19" i="64"/>
  <c r="F208" i="64" s="1"/>
  <c r="F22" i="49"/>
  <c r="J19" i="64"/>
  <c r="J22" i="49"/>
  <c r="N19" i="64"/>
  <c r="N208" i="64" s="1"/>
  <c r="N22" i="49"/>
  <c r="C26" i="38"/>
  <c r="C5" i="65"/>
  <c r="C174" i="65" s="1"/>
  <c r="C26" i="50"/>
  <c r="C29" i="49"/>
  <c r="C27" i="49"/>
  <c r="C26" i="49"/>
  <c r="C30" i="49"/>
  <c r="G26" i="38"/>
  <c r="G5" i="65"/>
  <c r="G194" i="65" s="1"/>
  <c r="G26" i="50"/>
  <c r="G27" i="49"/>
  <c r="G29" i="49"/>
  <c r="G26" i="49"/>
  <c r="G39" i="49"/>
  <c r="K26" i="38"/>
  <c r="K5" i="65"/>
  <c r="K213" i="65" s="1"/>
  <c r="K27" i="49"/>
  <c r="K26" i="49"/>
  <c r="K29" i="49"/>
  <c r="K26" i="50"/>
  <c r="O26" i="38"/>
  <c r="O5" i="65"/>
  <c r="O26" i="49"/>
  <c r="O27" i="49"/>
  <c r="O26" i="50"/>
  <c r="O29" i="49"/>
  <c r="O29" i="48"/>
  <c r="O39" i="49"/>
  <c r="O30" i="50"/>
  <c r="O39" i="50"/>
  <c r="D29" i="39"/>
  <c r="D9" i="65"/>
  <c r="H29" i="39"/>
  <c r="H9" i="65"/>
  <c r="L9" i="65"/>
  <c r="P9" i="65"/>
  <c r="E31" i="39"/>
  <c r="E11" i="65"/>
  <c r="E31" i="49"/>
  <c r="E31" i="50"/>
  <c r="I11" i="65"/>
  <c r="I31" i="49"/>
  <c r="I31" i="50"/>
  <c r="M31" i="39"/>
  <c r="M11" i="65"/>
  <c r="M31" i="50"/>
  <c r="M31" i="49"/>
  <c r="Q11" i="65"/>
  <c r="Q31" i="49"/>
  <c r="Q31" i="50"/>
  <c r="F32" i="39"/>
  <c r="F12" i="65"/>
  <c r="F34" i="49"/>
  <c r="F33" i="49"/>
  <c r="F33" i="50"/>
  <c r="J12" i="65"/>
  <c r="J33" i="49"/>
  <c r="J33" i="50"/>
  <c r="J34" i="49"/>
  <c r="J34" i="48"/>
  <c r="N12" i="65"/>
  <c r="N178" i="65" s="1"/>
  <c r="N33" i="49"/>
  <c r="N33" i="50"/>
  <c r="N34" i="49"/>
  <c r="C13" i="65"/>
  <c r="C35" i="49"/>
  <c r="G13" i="65"/>
  <c r="G180" i="65" s="1"/>
  <c r="G35" i="49"/>
  <c r="K35" i="39"/>
  <c r="K13" i="65"/>
  <c r="K35" i="49"/>
  <c r="K35" i="48"/>
  <c r="O13" i="65"/>
  <c r="O35" i="49"/>
  <c r="D14" i="65"/>
  <c r="D182" i="65" s="1"/>
  <c r="D38" i="49"/>
  <c r="D37" i="49"/>
  <c r="D38" i="48"/>
  <c r="H14" i="65"/>
  <c r="H38" i="49"/>
  <c r="H37" i="49"/>
  <c r="H37" i="48"/>
  <c r="L14" i="65"/>
  <c r="L183" i="65" s="1"/>
  <c r="L37" i="49"/>
  <c r="L38" i="49"/>
  <c r="L38" i="48"/>
  <c r="P36" i="39"/>
  <c r="P14" i="65"/>
  <c r="P38" i="49"/>
  <c r="P37" i="49"/>
  <c r="E40" i="39"/>
  <c r="E16" i="65"/>
  <c r="E40" i="49"/>
  <c r="E40" i="50"/>
  <c r="E40" i="48"/>
  <c r="I16" i="65"/>
  <c r="I40" i="50"/>
  <c r="I40" i="49"/>
  <c r="M16" i="65"/>
  <c r="M185" i="65" s="1"/>
  <c r="M40" i="49"/>
  <c r="M40" i="50"/>
  <c r="Q16" i="65"/>
  <c r="Q185" i="65" s="1"/>
  <c r="Q40" i="49"/>
  <c r="Q40" i="50"/>
  <c r="F17" i="65"/>
  <c r="F186" i="65" s="1"/>
  <c r="F41" i="49"/>
  <c r="J17" i="65"/>
  <c r="J41" i="49"/>
  <c r="N17" i="65"/>
  <c r="N186" i="65" s="1"/>
  <c r="N41" i="49"/>
  <c r="C45" i="38"/>
  <c r="C5" i="66"/>
  <c r="C48" i="49"/>
  <c r="C58" i="50"/>
  <c r="C45" i="50"/>
  <c r="C46" i="49"/>
  <c r="C45" i="49"/>
  <c r="G45" i="38"/>
  <c r="G5" i="66"/>
  <c r="G194" i="66" s="1"/>
  <c r="G45" i="49"/>
  <c r="G45" i="50"/>
  <c r="G49" i="49"/>
  <c r="G48" i="49"/>
  <c r="G46" i="49"/>
  <c r="K45" i="38"/>
  <c r="K5" i="66"/>
  <c r="K46" i="49"/>
  <c r="K45" i="50"/>
  <c r="K45" i="49"/>
  <c r="K48" i="49"/>
  <c r="O45" i="38"/>
  <c r="O5" i="66"/>
  <c r="O48" i="49"/>
  <c r="O45" i="50"/>
  <c r="O45" i="49"/>
  <c r="O46" i="49"/>
  <c r="O58" i="49"/>
  <c r="D9" i="66"/>
  <c r="H9" i="66"/>
  <c r="L9" i="66"/>
  <c r="P9" i="66"/>
  <c r="E11" i="66"/>
  <c r="E176" i="66" s="1"/>
  <c r="E50" i="49"/>
  <c r="E50" i="50"/>
  <c r="I11" i="66"/>
  <c r="I50" i="50"/>
  <c r="I50" i="49"/>
  <c r="M11" i="66"/>
  <c r="M176" i="66" s="1"/>
  <c r="M50" i="49"/>
  <c r="M50" i="50"/>
  <c r="Q11" i="66"/>
  <c r="Q50" i="50"/>
  <c r="Q50" i="49"/>
  <c r="F12" i="66"/>
  <c r="F51" i="49"/>
  <c r="F52" i="50"/>
  <c r="F52" i="49"/>
  <c r="F53" i="49"/>
  <c r="F51" i="50"/>
  <c r="J51" i="39"/>
  <c r="J12" i="66"/>
  <c r="J52" i="50"/>
  <c r="J53" i="49"/>
  <c r="J52" i="49"/>
  <c r="N12" i="66"/>
  <c r="N52" i="49"/>
  <c r="N52" i="50"/>
  <c r="N53" i="49"/>
  <c r="C13" i="66"/>
  <c r="C54" i="49"/>
  <c r="G13" i="66"/>
  <c r="G54" i="49"/>
  <c r="K13" i="66"/>
  <c r="K180" i="66" s="1"/>
  <c r="K54" i="49"/>
  <c r="O54" i="39"/>
  <c r="O13" i="66"/>
  <c r="O54" i="49"/>
  <c r="D14" i="66"/>
  <c r="D182" i="66" s="1"/>
  <c r="D57" i="49"/>
  <c r="D56" i="49"/>
  <c r="D57" i="48"/>
  <c r="H14" i="66"/>
  <c r="H56" i="49"/>
  <c r="H57" i="49"/>
  <c r="H57" i="48"/>
  <c r="L14" i="66"/>
  <c r="L182" i="66" s="1"/>
  <c r="L57" i="49"/>
  <c r="L56" i="49"/>
  <c r="L57" i="48"/>
  <c r="P14" i="66"/>
  <c r="P56" i="49"/>
  <c r="P57" i="49"/>
  <c r="P57" i="48"/>
  <c r="P55" i="49"/>
  <c r="E16" i="66"/>
  <c r="E59" i="49"/>
  <c r="E59" i="50"/>
  <c r="E59" i="48"/>
  <c r="I16" i="66"/>
  <c r="I59" i="50"/>
  <c r="I59" i="49"/>
  <c r="I59" i="48"/>
  <c r="M59" i="39"/>
  <c r="M16" i="66"/>
  <c r="M59" i="49"/>
  <c r="M59" i="50"/>
  <c r="M59" i="48"/>
  <c r="Q16" i="66"/>
  <c r="Q59" i="50"/>
  <c r="Q59" i="49"/>
  <c r="Q59" i="48"/>
  <c r="F60" i="39"/>
  <c r="F17" i="66"/>
  <c r="F60" i="49"/>
  <c r="F60" i="48"/>
  <c r="J60" i="39"/>
  <c r="J17" i="66"/>
  <c r="J60" i="49"/>
  <c r="J60" i="48"/>
  <c r="N17" i="66"/>
  <c r="N60" i="49"/>
  <c r="N60" i="48"/>
  <c r="C64" i="38"/>
  <c r="C7" i="67" s="1"/>
  <c r="C172" i="67" s="1"/>
  <c r="C5" i="67"/>
  <c r="C77" i="49"/>
  <c r="C65" i="49"/>
  <c r="C64" i="49"/>
  <c r="C64" i="50"/>
  <c r="C67" i="49"/>
  <c r="G64" i="38"/>
  <c r="G5" i="67"/>
  <c r="G213" i="67" s="1"/>
  <c r="G64" i="49"/>
  <c r="G67" i="49"/>
  <c r="G65" i="49"/>
  <c r="G64" i="50"/>
  <c r="K64" i="38"/>
  <c r="K5" i="67"/>
  <c r="K77" i="49"/>
  <c r="K65" i="49"/>
  <c r="K64" i="50"/>
  <c r="K64" i="49"/>
  <c r="K67" i="49"/>
  <c r="K77" i="50"/>
  <c r="K67" i="48"/>
  <c r="K65" i="48"/>
  <c r="O64" i="38"/>
  <c r="O5" i="67"/>
  <c r="O64" i="50"/>
  <c r="O67" i="49"/>
  <c r="O65" i="49"/>
  <c r="O64" i="49"/>
  <c r="O67" i="48"/>
  <c r="D9" i="67"/>
  <c r="H9" i="67"/>
  <c r="L67" i="39"/>
  <c r="L9" i="67"/>
  <c r="P9" i="67"/>
  <c r="E11" i="67"/>
  <c r="E69" i="50"/>
  <c r="E69" i="49"/>
  <c r="I69" i="39"/>
  <c r="I11" i="67"/>
  <c r="I69" i="50"/>
  <c r="I69" i="49"/>
  <c r="M11" i="67"/>
  <c r="M69" i="49"/>
  <c r="M69" i="50"/>
  <c r="Q69" i="39"/>
  <c r="Q11" i="67"/>
  <c r="Q69" i="50"/>
  <c r="Q69" i="49"/>
  <c r="F12" i="67"/>
  <c r="F71" i="49"/>
  <c r="F71" i="50"/>
  <c r="F72" i="49"/>
  <c r="F72" i="48"/>
  <c r="J12" i="67"/>
  <c r="J178" i="67" s="1"/>
  <c r="J71" i="50"/>
  <c r="J71" i="49"/>
  <c r="J72" i="49"/>
  <c r="J72" i="48"/>
  <c r="N70" i="39"/>
  <c r="N12" i="67"/>
  <c r="N71" i="49"/>
  <c r="N72" i="49"/>
  <c r="N70" i="50"/>
  <c r="N71" i="50"/>
  <c r="N72" i="48"/>
  <c r="C13" i="67"/>
  <c r="C73" i="49"/>
  <c r="C73" i="48"/>
  <c r="G13" i="67"/>
  <c r="G73" i="49"/>
  <c r="G73" i="48"/>
  <c r="K13" i="67"/>
  <c r="K73" i="49"/>
  <c r="K73" i="48"/>
  <c r="O73" i="39"/>
  <c r="O13" i="67"/>
  <c r="O73" i="49"/>
  <c r="O73" i="48"/>
  <c r="D14" i="67"/>
  <c r="D76" i="49"/>
  <c r="D75" i="49"/>
  <c r="D74" i="49"/>
  <c r="D75" i="48"/>
  <c r="H14" i="67"/>
  <c r="H76" i="49"/>
  <c r="H75" i="49"/>
  <c r="H75" i="48"/>
  <c r="H74" i="49"/>
  <c r="L74" i="39"/>
  <c r="L14" i="67"/>
  <c r="L75" i="49"/>
  <c r="L76" i="49"/>
  <c r="L74" i="49"/>
  <c r="L75" i="48"/>
  <c r="P74" i="39"/>
  <c r="P14" i="67"/>
  <c r="P183" i="67" s="1"/>
  <c r="P74" i="49"/>
  <c r="P76" i="49"/>
  <c r="P75" i="49"/>
  <c r="P75" i="48"/>
  <c r="E16" i="67"/>
  <c r="E78" i="49"/>
  <c r="E78" i="50"/>
  <c r="I16" i="67"/>
  <c r="I78" i="49"/>
  <c r="I78" i="50"/>
  <c r="M16" i="67"/>
  <c r="M78" i="49"/>
  <c r="M78" i="50"/>
  <c r="Q78" i="39"/>
  <c r="Q16" i="67"/>
  <c r="Q78" i="50"/>
  <c r="Q78" i="49"/>
  <c r="F17" i="67"/>
  <c r="F79" i="49"/>
  <c r="J17" i="67"/>
  <c r="J186" i="67" s="1"/>
  <c r="J79" i="49"/>
  <c r="N79" i="39"/>
  <c r="N17" i="67"/>
  <c r="N79" i="49"/>
  <c r="C83" i="38"/>
  <c r="C7" i="68" s="1"/>
  <c r="C209" i="68" s="1"/>
  <c r="C5" i="68"/>
  <c r="C212" i="68" s="1"/>
  <c r="C83" i="49"/>
  <c r="C86" i="49"/>
  <c r="C83" i="50"/>
  <c r="C84" i="49"/>
  <c r="G83" i="38"/>
  <c r="G5" i="68"/>
  <c r="G83" i="49"/>
  <c r="G83" i="50"/>
  <c r="G86" i="49"/>
  <c r="G84" i="49"/>
  <c r="K83" i="38"/>
  <c r="K5" i="68"/>
  <c r="K274" i="68" s="1"/>
  <c r="K83" i="49"/>
  <c r="K84" i="49"/>
  <c r="K86" i="49"/>
  <c r="K83" i="50"/>
  <c r="K87" i="49"/>
  <c r="K86" i="48"/>
  <c r="O83" i="38"/>
  <c r="O5" i="68"/>
  <c r="O84" i="49"/>
  <c r="O83" i="49"/>
  <c r="O83" i="50"/>
  <c r="O86" i="49"/>
  <c r="O100" i="49"/>
  <c r="O86" i="48"/>
  <c r="G9" i="68"/>
  <c r="K9" i="68"/>
  <c r="O9" i="68"/>
  <c r="D11" i="68"/>
  <c r="D214" i="68" s="1"/>
  <c r="D88" i="49"/>
  <c r="D88" i="50"/>
  <c r="D88" i="48"/>
  <c r="H88" i="39"/>
  <c r="H11" i="68"/>
  <c r="H88" i="49"/>
  <c r="H88" i="50"/>
  <c r="H88" i="48"/>
  <c r="L11" i="68"/>
  <c r="L88" i="49"/>
  <c r="L88" i="50"/>
  <c r="L88" i="48"/>
  <c r="P11" i="68"/>
  <c r="P214" i="68" s="1"/>
  <c r="P88" i="49"/>
  <c r="P88" i="50"/>
  <c r="P88" i="48"/>
  <c r="E12" i="68"/>
  <c r="E239" i="68" s="1"/>
  <c r="E90" i="49"/>
  <c r="E91" i="49"/>
  <c r="E90" i="50"/>
  <c r="E90" i="48"/>
  <c r="E89" i="49"/>
  <c r="I12" i="68"/>
  <c r="I216" i="68" s="1"/>
  <c r="I90" i="50"/>
  <c r="I90" i="49"/>
  <c r="I91" i="49"/>
  <c r="I90" i="48"/>
  <c r="M89" i="39"/>
  <c r="M12" i="68"/>
  <c r="M90" i="49"/>
  <c r="M90" i="50"/>
  <c r="M91" i="49"/>
  <c r="M90" i="48"/>
  <c r="Q12" i="68"/>
  <c r="Q263" i="68" s="1"/>
  <c r="Q91" i="49"/>
  <c r="Q90" i="49"/>
  <c r="Q90" i="50"/>
  <c r="Q89" i="50"/>
  <c r="Q90" i="48"/>
  <c r="F13" i="68"/>
  <c r="F218" i="68" s="1"/>
  <c r="F92" i="49"/>
  <c r="F92" i="50"/>
  <c r="J13" i="68"/>
  <c r="J218" i="68" s="1"/>
  <c r="J92" i="50"/>
  <c r="J92" i="49"/>
  <c r="N13" i="68"/>
  <c r="N218" i="68" s="1"/>
  <c r="N92" i="50"/>
  <c r="N92" i="49"/>
  <c r="C14" i="68"/>
  <c r="C94" i="49"/>
  <c r="C95" i="49"/>
  <c r="C94" i="50"/>
  <c r="C93" i="50"/>
  <c r="G14" i="68"/>
  <c r="G94" i="49"/>
  <c r="G93" i="49"/>
  <c r="G95" i="49"/>
  <c r="G94" i="50"/>
  <c r="G93" i="50"/>
  <c r="K14" i="68"/>
  <c r="K94" i="49"/>
  <c r="K94" i="50"/>
  <c r="K95" i="49"/>
  <c r="O93" i="39"/>
  <c r="O14" i="68"/>
  <c r="O267" i="68" s="1"/>
  <c r="O94" i="49"/>
  <c r="O94" i="50"/>
  <c r="O93" i="50"/>
  <c r="O93" i="49"/>
  <c r="O95" i="49"/>
  <c r="D15" i="68"/>
  <c r="D222" i="68" s="1"/>
  <c r="D96" i="49"/>
  <c r="H96" i="39"/>
  <c r="H15" i="68"/>
  <c r="H96" i="49"/>
  <c r="L15" i="68"/>
  <c r="L222" i="68" s="1"/>
  <c r="L96" i="49"/>
  <c r="P96" i="39"/>
  <c r="P15" i="68"/>
  <c r="P96" i="49"/>
  <c r="E16" i="68"/>
  <c r="E98" i="49"/>
  <c r="E99" i="49"/>
  <c r="E97" i="49"/>
  <c r="I16" i="68"/>
  <c r="I98" i="49"/>
  <c r="I99" i="49"/>
  <c r="I99" i="48"/>
  <c r="M16" i="68"/>
  <c r="M99" i="49"/>
  <c r="M98" i="49"/>
  <c r="Q16" i="68"/>
  <c r="Q98" i="49"/>
  <c r="Q99" i="49"/>
  <c r="F18" i="68"/>
  <c r="F227" i="68" s="1"/>
  <c r="F101" i="49"/>
  <c r="F101" i="48"/>
  <c r="J18" i="68"/>
  <c r="J227" i="68" s="1"/>
  <c r="J101" i="49"/>
  <c r="N18" i="68"/>
  <c r="N101" i="49"/>
  <c r="C19" i="68"/>
  <c r="C102" i="49"/>
  <c r="C102" i="50"/>
  <c r="C102" i="48"/>
  <c r="G19" i="68"/>
  <c r="G102" i="50"/>
  <c r="G102" i="49"/>
  <c r="K19" i="68"/>
  <c r="K228" i="68" s="1"/>
  <c r="K102" i="49"/>
  <c r="K102" i="50"/>
  <c r="O19" i="68"/>
  <c r="O102" i="50"/>
  <c r="O102" i="49"/>
  <c r="D20" i="68"/>
  <c r="D229" i="68" s="1"/>
  <c r="D103" i="49"/>
  <c r="H20" i="68"/>
  <c r="H229" i="68" s="1"/>
  <c r="H103" i="49"/>
  <c r="H103" i="48"/>
  <c r="L20" i="68"/>
  <c r="L103" i="49"/>
  <c r="P20" i="68"/>
  <c r="P229" i="68" s="1"/>
  <c r="P103" i="49"/>
  <c r="E107" i="38"/>
  <c r="E7" i="69" s="1"/>
  <c r="E5" i="69"/>
  <c r="E108" i="49"/>
  <c r="E110" i="49"/>
  <c r="E107" i="48"/>
  <c r="E110" i="48"/>
  <c r="E108" i="48"/>
  <c r="E107" i="49"/>
  <c r="E120" i="50"/>
  <c r="I107" i="38"/>
  <c r="I7" i="69" s="1"/>
  <c r="I5" i="69"/>
  <c r="I203" i="69" s="1"/>
  <c r="I110" i="48"/>
  <c r="I107" i="48"/>
  <c r="I108" i="48"/>
  <c r="I107" i="49"/>
  <c r="I110" i="49"/>
  <c r="I108" i="49"/>
  <c r="M107" i="38"/>
  <c r="M7" i="69" s="1"/>
  <c r="M5" i="69"/>
  <c r="M222" i="69" s="1"/>
  <c r="M107" i="49"/>
  <c r="M108" i="49"/>
  <c r="M110" i="48"/>
  <c r="M110" i="49"/>
  <c r="M108" i="48"/>
  <c r="M120" i="50"/>
  <c r="M107" i="48"/>
  <c r="M120" i="48"/>
  <c r="Q107" i="38"/>
  <c r="Q5" i="69"/>
  <c r="Q107" i="48"/>
  <c r="Q108" i="48"/>
  <c r="Q110" i="48"/>
  <c r="Q108" i="49"/>
  <c r="Q107" i="49"/>
  <c r="Q110" i="49"/>
  <c r="E13" i="69"/>
  <c r="E116" i="49"/>
  <c r="E116" i="48"/>
  <c r="I13" i="69"/>
  <c r="I116" i="49"/>
  <c r="I116" i="48"/>
  <c r="M13" i="69"/>
  <c r="M116" i="49"/>
  <c r="M116" i="48"/>
  <c r="Q13" i="69"/>
  <c r="Q116" i="48"/>
  <c r="Q116" i="49"/>
  <c r="F14" i="69"/>
  <c r="F119" i="49"/>
  <c r="F118" i="48"/>
  <c r="F118" i="49"/>
  <c r="F119" i="48"/>
  <c r="J14" i="69"/>
  <c r="J181" i="69" s="1"/>
  <c r="J119" i="48"/>
  <c r="J118" i="48"/>
  <c r="J118" i="49"/>
  <c r="J119" i="49"/>
  <c r="N14" i="69"/>
  <c r="N181" i="69" s="1"/>
  <c r="N119" i="49"/>
  <c r="N119" i="48"/>
  <c r="N118" i="49"/>
  <c r="N118" i="48"/>
  <c r="N117" i="49"/>
  <c r="C16" i="69"/>
  <c r="C121" i="50"/>
  <c r="C121" i="49"/>
  <c r="C121" i="48"/>
  <c r="G16" i="69"/>
  <c r="G121" i="50"/>
  <c r="G121" i="49"/>
  <c r="G121" i="48"/>
  <c r="K16" i="69"/>
  <c r="K121" i="49"/>
  <c r="K121" i="48"/>
  <c r="K121" i="50"/>
  <c r="O16" i="69"/>
  <c r="O121" i="48"/>
  <c r="O121" i="50"/>
  <c r="O121" i="49"/>
  <c r="D17" i="69"/>
  <c r="D122" i="48"/>
  <c r="D122" i="49"/>
  <c r="H17" i="69"/>
  <c r="H122" i="49"/>
  <c r="H122" i="48"/>
  <c r="L17" i="69"/>
  <c r="L122" i="49"/>
  <c r="L122" i="48"/>
  <c r="P17" i="69"/>
  <c r="P122" i="48"/>
  <c r="P122" i="49"/>
  <c r="E126" i="38"/>
  <c r="E5" i="70"/>
  <c r="E129" i="48"/>
  <c r="E126" i="49"/>
  <c r="E126" i="48"/>
  <c r="E127" i="48"/>
  <c r="E129" i="49"/>
  <c r="E127" i="49"/>
  <c r="I126" i="38"/>
  <c r="I5" i="70"/>
  <c r="I127" i="49"/>
  <c r="I126" i="48"/>
  <c r="I129" i="49"/>
  <c r="I127" i="48"/>
  <c r="I129" i="48"/>
  <c r="I126" i="49"/>
  <c r="I139" i="49"/>
  <c r="I139" i="48"/>
  <c r="M126" i="38"/>
  <c r="M5" i="70"/>
  <c r="M127" i="48"/>
  <c r="M129" i="48"/>
  <c r="M126" i="49"/>
  <c r="M127" i="49"/>
  <c r="M129" i="49"/>
  <c r="M126" i="48"/>
  <c r="M139" i="48"/>
  <c r="Q126" i="38"/>
  <c r="Q7" i="70" s="1"/>
  <c r="Q5" i="70"/>
  <c r="Q126" i="48"/>
  <c r="Q127" i="49"/>
  <c r="Q129" i="49"/>
  <c r="Q129" i="48"/>
  <c r="Q126" i="49"/>
  <c r="Q127" i="48"/>
  <c r="Q139" i="49"/>
  <c r="C11" i="70"/>
  <c r="C131" i="49"/>
  <c r="C131" i="48"/>
  <c r="G11" i="70"/>
  <c r="G131" i="49"/>
  <c r="G131" i="48"/>
  <c r="K11" i="70"/>
  <c r="K131" i="48"/>
  <c r="K131" i="49"/>
  <c r="O11" i="70"/>
  <c r="O131" i="48"/>
  <c r="O131" i="49"/>
  <c r="D12" i="70"/>
  <c r="D196" i="70" s="1"/>
  <c r="D134" i="49"/>
  <c r="D133" i="49"/>
  <c r="D134" i="48"/>
  <c r="D133" i="48"/>
  <c r="H12" i="70"/>
  <c r="H134" i="48"/>
  <c r="H134" i="49"/>
  <c r="H133" i="48"/>
  <c r="H133" i="49"/>
  <c r="L12" i="70"/>
  <c r="L196" i="70" s="1"/>
  <c r="L133" i="48"/>
  <c r="L134" i="48"/>
  <c r="L134" i="49"/>
  <c r="L133" i="49"/>
  <c r="P12" i="70"/>
  <c r="P134" i="49"/>
  <c r="P134" i="48"/>
  <c r="P133" i="48"/>
  <c r="P133" i="49"/>
  <c r="E13" i="70"/>
  <c r="E135" i="49"/>
  <c r="E135" i="48"/>
  <c r="I13" i="70"/>
  <c r="I135" i="48"/>
  <c r="I135" i="49"/>
  <c r="M13" i="70"/>
  <c r="M135" i="48"/>
  <c r="M135" i="49"/>
  <c r="Q13" i="70"/>
  <c r="Q135" i="49"/>
  <c r="Q135" i="48"/>
  <c r="F14" i="70"/>
  <c r="F200" i="70" s="1"/>
  <c r="F137" i="48"/>
  <c r="F138" i="49"/>
  <c r="F137" i="49"/>
  <c r="F138" i="48"/>
  <c r="F136" i="48"/>
  <c r="F136" i="49"/>
  <c r="J14" i="70"/>
  <c r="J138" i="48"/>
  <c r="J137" i="48"/>
  <c r="J137" i="49"/>
  <c r="J138" i="49"/>
  <c r="N14" i="70"/>
  <c r="N200" i="70" s="1"/>
  <c r="N138" i="49"/>
  <c r="N138" i="48"/>
  <c r="N137" i="48"/>
  <c r="N137" i="49"/>
  <c r="C16" i="70"/>
  <c r="C140" i="48"/>
  <c r="C140" i="50"/>
  <c r="C140" i="49"/>
  <c r="G16" i="70"/>
  <c r="G140" i="49"/>
  <c r="G140" i="50"/>
  <c r="G140" i="48"/>
  <c r="K16" i="70"/>
  <c r="K140" i="50"/>
  <c r="K140" i="49"/>
  <c r="K140" i="48"/>
  <c r="O16" i="70"/>
  <c r="O140" i="49"/>
  <c r="O140" i="48"/>
  <c r="O140" i="50"/>
  <c r="D17" i="70"/>
  <c r="D141" i="48"/>
  <c r="D141" i="49"/>
  <c r="H17" i="70"/>
  <c r="H141" i="48"/>
  <c r="H141" i="49"/>
  <c r="L17" i="70"/>
  <c r="L141" i="49"/>
  <c r="L141" i="48"/>
  <c r="P17" i="70"/>
  <c r="P141" i="49"/>
  <c r="P141" i="48"/>
  <c r="E145" i="38"/>
  <c r="E7" i="71" s="1"/>
  <c r="E5" i="71"/>
  <c r="E215" i="71" s="1"/>
  <c r="E147" i="49"/>
  <c r="E145" i="48"/>
  <c r="E145" i="49"/>
  <c r="E147" i="48"/>
  <c r="E157" i="49"/>
  <c r="I145" i="38"/>
  <c r="I7" i="71" s="1"/>
  <c r="I5" i="71"/>
  <c r="I147" i="48"/>
  <c r="I147" i="49"/>
  <c r="I145" i="49"/>
  <c r="I157" i="49"/>
  <c r="I145" i="48"/>
  <c r="I157" i="48"/>
  <c r="M145" i="38"/>
  <c r="M5" i="71"/>
  <c r="M147" i="48"/>
  <c r="M157" i="49"/>
  <c r="M145" i="49"/>
  <c r="M147" i="49"/>
  <c r="M145" i="48"/>
  <c r="Q145" i="38"/>
  <c r="Q7" i="71" s="1"/>
  <c r="Q5" i="71"/>
  <c r="Q157" i="49"/>
  <c r="Q145" i="49"/>
  <c r="Q147" i="49"/>
  <c r="Q145" i="48"/>
  <c r="Q147" i="48"/>
  <c r="Q157" i="50"/>
  <c r="C11" i="71"/>
  <c r="C149" i="50"/>
  <c r="C149" i="49"/>
  <c r="C149" i="48"/>
  <c r="G11" i="71"/>
  <c r="G149" i="49"/>
  <c r="G149" i="50"/>
  <c r="G149" i="48"/>
  <c r="K11" i="71"/>
  <c r="K149" i="50"/>
  <c r="K149" i="49"/>
  <c r="K149" i="48"/>
  <c r="O11" i="71"/>
  <c r="O149" i="50"/>
  <c r="O149" i="49"/>
  <c r="O149" i="48"/>
  <c r="D12" i="71"/>
  <c r="D150" i="49"/>
  <c r="D152" i="49"/>
  <c r="D152" i="48"/>
  <c r="D150" i="50"/>
  <c r="D151" i="50"/>
  <c r="D151" i="48"/>
  <c r="D151" i="49"/>
  <c r="D150" i="48"/>
  <c r="H12" i="71"/>
  <c r="H151" i="48"/>
  <c r="H150" i="50"/>
  <c r="H151" i="49"/>
  <c r="H152" i="48"/>
  <c r="H152" i="49"/>
  <c r="H151" i="50"/>
  <c r="L12" i="71"/>
  <c r="L190" i="71" s="1"/>
  <c r="L150" i="49"/>
  <c r="L151" i="48"/>
  <c r="L151" i="50"/>
  <c r="L152" i="49"/>
  <c r="L152" i="48"/>
  <c r="L151" i="49"/>
  <c r="L150" i="50"/>
  <c r="P12" i="71"/>
  <c r="P152" i="49"/>
  <c r="P152" i="48"/>
  <c r="P151" i="49"/>
  <c r="P151" i="50"/>
  <c r="P150" i="50"/>
  <c r="P151" i="48"/>
  <c r="P150" i="48"/>
  <c r="E13" i="71"/>
  <c r="E153" i="48"/>
  <c r="E153" i="49"/>
  <c r="I13" i="71"/>
  <c r="I153" i="49"/>
  <c r="I153" i="48"/>
  <c r="M13" i="71"/>
  <c r="M153" i="48"/>
  <c r="M153" i="49"/>
  <c r="Q13" i="71"/>
  <c r="Q153" i="49"/>
  <c r="Q153" i="48"/>
  <c r="F14" i="71"/>
  <c r="F156" i="49"/>
  <c r="F156" i="48"/>
  <c r="F155" i="49"/>
  <c r="F155" i="48"/>
  <c r="J14" i="71"/>
  <c r="J155" i="49"/>
  <c r="J156" i="48"/>
  <c r="J156" i="49"/>
  <c r="J155" i="48"/>
  <c r="N14" i="71"/>
  <c r="N156" i="48"/>
  <c r="N155" i="49"/>
  <c r="N155" i="48"/>
  <c r="N154" i="49"/>
  <c r="N156" i="49"/>
  <c r="C16" i="71"/>
  <c r="C158" i="50"/>
  <c r="C158" i="49"/>
  <c r="C158" i="48"/>
  <c r="G16" i="71"/>
  <c r="G158" i="50"/>
  <c r="G158" i="49"/>
  <c r="G158" i="48"/>
  <c r="K16" i="71"/>
  <c r="K158" i="49"/>
  <c r="K158" i="48"/>
  <c r="K158" i="50"/>
  <c r="O16" i="71"/>
  <c r="O158" i="48"/>
  <c r="O158" i="49"/>
  <c r="O158" i="50"/>
  <c r="D17" i="71"/>
  <c r="D159" i="48"/>
  <c r="D159" i="49"/>
  <c r="H17" i="71"/>
  <c r="H159" i="49"/>
  <c r="H159" i="48"/>
  <c r="L17" i="71"/>
  <c r="L159" i="49"/>
  <c r="L159" i="48"/>
  <c r="P17" i="71"/>
  <c r="P159" i="48"/>
  <c r="P159" i="49"/>
  <c r="E163" i="38"/>
  <c r="E7" i="72" s="1"/>
  <c r="E5" i="72"/>
  <c r="E163" i="48"/>
  <c r="E163" i="49"/>
  <c r="E165" i="49"/>
  <c r="E165" i="48"/>
  <c r="I163" i="38"/>
  <c r="I7" i="72" s="1"/>
  <c r="I5" i="72"/>
  <c r="I197" i="72" s="1"/>
  <c r="I163" i="49"/>
  <c r="I165" i="48"/>
  <c r="I165" i="49"/>
  <c r="I163" i="48"/>
  <c r="M163" i="38"/>
  <c r="M7" i="72" s="1"/>
  <c r="M5" i="72"/>
  <c r="M165" i="49"/>
  <c r="M163" i="48"/>
  <c r="M163" i="49"/>
  <c r="M165" i="48"/>
  <c r="M166" i="48"/>
  <c r="Q163" i="38"/>
  <c r="Q7" i="72" s="1"/>
  <c r="Q5" i="72"/>
  <c r="Q165" i="48"/>
  <c r="Q163" i="49"/>
  <c r="Q163" i="48"/>
  <c r="Q165" i="49"/>
  <c r="Q175" i="50"/>
  <c r="C11" i="72"/>
  <c r="C167" i="48"/>
  <c r="C167" i="49"/>
  <c r="C167" i="50"/>
  <c r="G11" i="72"/>
  <c r="G167" i="48"/>
  <c r="G167" i="50"/>
  <c r="G167" i="49"/>
  <c r="K11" i="72"/>
  <c r="K167" i="48"/>
  <c r="K167" i="49"/>
  <c r="K167" i="50"/>
  <c r="O11" i="72"/>
  <c r="O167" i="50"/>
  <c r="O167" i="48"/>
  <c r="O167" i="49"/>
  <c r="D12" i="72"/>
  <c r="D169" i="48"/>
  <c r="D169" i="49"/>
  <c r="D170" i="48"/>
  <c r="D170" i="49"/>
  <c r="D169" i="50"/>
  <c r="D168" i="49"/>
  <c r="H12" i="72"/>
  <c r="H190" i="72" s="1"/>
  <c r="H169" i="49"/>
  <c r="H170" i="49"/>
  <c r="H169" i="50"/>
  <c r="H170" i="48"/>
  <c r="H169" i="48"/>
  <c r="L12" i="72"/>
  <c r="L190" i="72" s="1"/>
  <c r="L169" i="49"/>
  <c r="L170" i="48"/>
  <c r="L170" i="49"/>
  <c r="L169" i="50"/>
  <c r="L169" i="48"/>
  <c r="P12" i="72"/>
  <c r="P208" i="72" s="1"/>
  <c r="P169" i="49"/>
  <c r="P170" i="49"/>
  <c r="P169" i="50"/>
  <c r="P170" i="48"/>
  <c r="P169" i="48"/>
  <c r="P168" i="50"/>
  <c r="E13" i="72"/>
  <c r="E171" i="48"/>
  <c r="E171" i="49"/>
  <c r="I13" i="72"/>
  <c r="I171" i="48"/>
  <c r="I171" i="49"/>
  <c r="M13" i="72"/>
  <c r="M171" i="48"/>
  <c r="M171" i="49"/>
  <c r="Q13" i="72"/>
  <c r="Q171" i="49"/>
  <c r="Q171" i="48"/>
  <c r="F14" i="72"/>
  <c r="F174" i="48"/>
  <c r="F173" i="49"/>
  <c r="F174" i="49"/>
  <c r="F173" i="48"/>
  <c r="J14" i="72"/>
  <c r="J174" i="49"/>
  <c r="J173" i="49"/>
  <c r="J174" i="48"/>
  <c r="J173" i="48"/>
  <c r="N14" i="72"/>
  <c r="N174" i="48"/>
  <c r="N173" i="49"/>
  <c r="N173" i="48"/>
  <c r="N174" i="49"/>
  <c r="N172" i="49"/>
  <c r="C16" i="72"/>
  <c r="C176" i="50"/>
  <c r="C176" i="48"/>
  <c r="C176" i="49"/>
  <c r="G16" i="72"/>
  <c r="G176" i="49"/>
  <c r="G176" i="50"/>
  <c r="G176" i="48"/>
  <c r="K16" i="72"/>
  <c r="K176" i="49"/>
  <c r="K176" i="48"/>
  <c r="K176" i="50"/>
  <c r="O16" i="72"/>
  <c r="O176" i="48"/>
  <c r="O176" i="49"/>
  <c r="O176" i="50"/>
  <c r="D17" i="72"/>
  <c r="D177" i="48"/>
  <c r="D177" i="49"/>
  <c r="H17" i="72"/>
  <c r="H177" i="48"/>
  <c r="H177" i="49"/>
  <c r="L17" i="72"/>
  <c r="L177" i="49"/>
  <c r="L177" i="48"/>
  <c r="P17" i="72"/>
  <c r="P177" i="48"/>
  <c r="P177" i="49"/>
  <c r="C60" i="64"/>
  <c r="C11" i="59"/>
  <c r="C11" i="58"/>
  <c r="C11" i="60"/>
  <c r="C65" i="64"/>
  <c r="C19" i="60"/>
  <c r="C20" i="60"/>
  <c r="C20" i="59"/>
  <c r="C19" i="59"/>
  <c r="C20" i="58"/>
  <c r="C19" i="58"/>
  <c r="C53" i="65"/>
  <c r="C31" i="58"/>
  <c r="C31" i="60"/>
  <c r="C31" i="59"/>
  <c r="C30" i="60"/>
  <c r="C58" i="65"/>
  <c r="C40" i="60"/>
  <c r="C40" i="58"/>
  <c r="C39" i="58"/>
  <c r="C39" i="59"/>
  <c r="C39" i="60"/>
  <c r="C40" i="59"/>
  <c r="C54" i="66"/>
  <c r="C52" i="58"/>
  <c r="C53" i="59"/>
  <c r="C52" i="60"/>
  <c r="C53" i="58"/>
  <c r="C52" i="59"/>
  <c r="C51" i="59"/>
  <c r="C51" i="60"/>
  <c r="C59" i="66"/>
  <c r="C60" i="59"/>
  <c r="C60" i="58"/>
  <c r="C55" i="67"/>
  <c r="C73" i="58"/>
  <c r="C73" i="59"/>
  <c r="C60" i="68"/>
  <c r="C86" i="59"/>
  <c r="C86" i="58"/>
  <c r="C59" i="69"/>
  <c r="C122" i="59"/>
  <c r="C122" i="58"/>
  <c r="C55" i="70"/>
  <c r="C135" i="59"/>
  <c r="C135" i="58"/>
  <c r="C51" i="71"/>
  <c r="C147" i="59"/>
  <c r="C147" i="58"/>
  <c r="C56" i="71"/>
  <c r="C156" i="58"/>
  <c r="C154" i="59"/>
  <c r="C154" i="58"/>
  <c r="C156" i="59"/>
  <c r="C155" i="59"/>
  <c r="C155" i="58"/>
  <c r="C53" i="72"/>
  <c r="C166" i="59"/>
  <c r="C58" i="72"/>
  <c r="C175" i="58"/>
  <c r="C175" i="59"/>
  <c r="C49" i="66"/>
  <c r="C45" i="59"/>
  <c r="C46" i="59"/>
  <c r="C45" i="58"/>
  <c r="C45" i="60"/>
  <c r="C46" i="58"/>
  <c r="C49" i="70"/>
  <c r="C127" i="58"/>
  <c r="C126" i="59"/>
  <c r="C127" i="59"/>
  <c r="C126" i="58"/>
  <c r="E55" i="64"/>
  <c r="E5" i="59"/>
  <c r="E6" i="59"/>
  <c r="E5" i="60"/>
  <c r="E6" i="58"/>
  <c r="E5" i="58"/>
  <c r="I55" i="64"/>
  <c r="I5" i="60"/>
  <c r="I5" i="59"/>
  <c r="I5" i="58"/>
  <c r="I6" i="58"/>
  <c r="I6" i="59"/>
  <c r="M55" i="64"/>
  <c r="M5" i="60"/>
  <c r="M5" i="58"/>
  <c r="M6" i="58"/>
  <c r="M6" i="59"/>
  <c r="M5" i="59"/>
  <c r="Q55" i="64"/>
  <c r="Q6" i="58"/>
  <c r="Q5" i="60"/>
  <c r="Q5" i="58"/>
  <c r="Q6" i="59"/>
  <c r="Q5" i="59"/>
  <c r="G57" i="64"/>
  <c r="G8" i="59"/>
  <c r="G8" i="58"/>
  <c r="K57" i="64"/>
  <c r="K8" i="59"/>
  <c r="K8" i="58"/>
  <c r="O57" i="64"/>
  <c r="O8" i="58"/>
  <c r="O8" i="59"/>
  <c r="E59" i="64"/>
  <c r="E10" i="60"/>
  <c r="E10" i="58"/>
  <c r="E10" i="59"/>
  <c r="E9" i="60"/>
  <c r="E9" i="59"/>
  <c r="I59" i="64"/>
  <c r="I10" i="60"/>
  <c r="I10" i="58"/>
  <c r="I9" i="59"/>
  <c r="I9" i="60"/>
  <c r="I10" i="59"/>
  <c r="I9" i="58"/>
  <c r="M59" i="64"/>
  <c r="M9" i="60"/>
  <c r="M10" i="59"/>
  <c r="M10" i="60"/>
  <c r="M10" i="58"/>
  <c r="M9" i="58"/>
  <c r="M9" i="59"/>
  <c r="Q59" i="64"/>
  <c r="Q9" i="58"/>
  <c r="Q10" i="58"/>
  <c r="Q9" i="60"/>
  <c r="Q9" i="59"/>
  <c r="Q10" i="59"/>
  <c r="Q10" i="60"/>
  <c r="G60" i="64"/>
  <c r="G11" i="58"/>
  <c r="G11" i="60"/>
  <c r="G11" i="59"/>
  <c r="G62" i="64"/>
  <c r="G15" i="59"/>
  <c r="G15" i="58"/>
  <c r="K62" i="64"/>
  <c r="K15" i="59"/>
  <c r="K15" i="58"/>
  <c r="O62" i="64"/>
  <c r="O15" i="58"/>
  <c r="O15" i="59"/>
  <c r="E63" i="64"/>
  <c r="E17" i="59"/>
  <c r="E18" i="59"/>
  <c r="E17" i="58"/>
  <c r="E18" i="58"/>
  <c r="E16" i="59"/>
  <c r="I63" i="64"/>
  <c r="I414" i="64" s="1"/>
  <c r="I18" i="58"/>
  <c r="I17" i="58"/>
  <c r="I17" i="59"/>
  <c r="I18" i="59"/>
  <c r="I16" i="58"/>
  <c r="M63" i="64"/>
  <c r="M435" i="64" s="1"/>
  <c r="M18" i="59"/>
  <c r="M18" i="58"/>
  <c r="M17" i="58"/>
  <c r="M17" i="59"/>
  <c r="Q63" i="64"/>
  <c r="Q18" i="59"/>
  <c r="Q17" i="58"/>
  <c r="Q18" i="58"/>
  <c r="Q17" i="59"/>
  <c r="G65" i="64"/>
  <c r="G417" i="64" s="1"/>
  <c r="G20" i="58"/>
  <c r="G19" i="59"/>
  <c r="G20" i="60"/>
  <c r="G19" i="60"/>
  <c r="G20" i="59"/>
  <c r="G19" i="58"/>
  <c r="K65" i="64"/>
  <c r="K19" i="60"/>
  <c r="K19" i="58"/>
  <c r="K20" i="58"/>
  <c r="K19" i="59"/>
  <c r="K20" i="59"/>
  <c r="K20" i="60"/>
  <c r="O65" i="64"/>
  <c r="O20" i="60"/>
  <c r="O19" i="58"/>
  <c r="O19" i="60"/>
  <c r="O19" i="59"/>
  <c r="O20" i="58"/>
  <c r="O20" i="59"/>
  <c r="E66" i="64"/>
  <c r="E21" i="60"/>
  <c r="E21" i="59"/>
  <c r="E21" i="58"/>
  <c r="M66" i="64"/>
  <c r="M21" i="58"/>
  <c r="M21" i="60"/>
  <c r="M21" i="59"/>
  <c r="G67" i="64"/>
  <c r="G22" i="59"/>
  <c r="G22" i="58"/>
  <c r="K67" i="64"/>
  <c r="K22" i="59"/>
  <c r="K22" i="58"/>
  <c r="O67" i="64"/>
  <c r="O22" i="58"/>
  <c r="O22" i="59"/>
  <c r="E49" i="65"/>
  <c r="E26" i="60"/>
  <c r="E27" i="59"/>
  <c r="E26" i="59"/>
  <c r="E26" i="58"/>
  <c r="E27" i="58"/>
  <c r="I49" i="65"/>
  <c r="I27" i="59"/>
  <c r="I27" i="58"/>
  <c r="I26" i="59"/>
  <c r="I26" i="58"/>
  <c r="I26" i="60"/>
  <c r="M49" i="65"/>
  <c r="M26" i="59"/>
  <c r="M26" i="58"/>
  <c r="M26" i="60"/>
  <c r="M27" i="58"/>
  <c r="M27" i="59"/>
  <c r="Q49" i="65"/>
  <c r="Q26" i="60"/>
  <c r="Q26" i="59"/>
  <c r="Q26" i="58"/>
  <c r="Q27" i="59"/>
  <c r="Q27" i="58"/>
  <c r="G51" i="65"/>
  <c r="G29" i="58"/>
  <c r="G29" i="59"/>
  <c r="K51" i="65"/>
  <c r="K29" i="59"/>
  <c r="K29" i="58"/>
  <c r="O51" i="65"/>
  <c r="O29" i="59"/>
  <c r="O29" i="58"/>
  <c r="E53" i="65"/>
  <c r="E31" i="60"/>
  <c r="E30" i="59"/>
  <c r="E31" i="58"/>
  <c r="E31" i="59"/>
  <c r="E30" i="60"/>
  <c r="I53" i="65"/>
  <c r="I31" i="59"/>
  <c r="I31" i="58"/>
  <c r="I31" i="60"/>
  <c r="I30" i="59"/>
  <c r="I30" i="60"/>
  <c r="I30" i="58"/>
  <c r="M53" i="65"/>
  <c r="M30" i="59"/>
  <c r="M31" i="58"/>
  <c r="M31" i="59"/>
  <c r="M31" i="60"/>
  <c r="Q53" i="65"/>
  <c r="Q30" i="59"/>
  <c r="Q31" i="60"/>
  <c r="Q31" i="59"/>
  <c r="Q31" i="58"/>
  <c r="G54" i="65"/>
  <c r="G388" i="65" s="1"/>
  <c r="G33" i="59"/>
  <c r="G33" i="60"/>
  <c r="G34" i="58"/>
  <c r="G33" i="58"/>
  <c r="G34" i="59"/>
  <c r="G32" i="59"/>
  <c r="K54" i="65"/>
  <c r="K33" i="60"/>
  <c r="K34" i="58"/>
  <c r="K33" i="58"/>
  <c r="K34" i="59"/>
  <c r="K33" i="59"/>
  <c r="O54" i="65"/>
  <c r="O34" i="58"/>
  <c r="O33" i="58"/>
  <c r="O34" i="59"/>
  <c r="O33" i="60"/>
  <c r="O33" i="59"/>
  <c r="E55" i="65"/>
  <c r="E35" i="58"/>
  <c r="E35" i="59"/>
  <c r="I55" i="65"/>
  <c r="I35" i="58"/>
  <c r="I35" i="59"/>
  <c r="M55" i="65"/>
  <c r="M35" i="59"/>
  <c r="M35" i="58"/>
  <c r="Q55" i="65"/>
  <c r="Q35" i="58"/>
  <c r="Q35" i="59"/>
  <c r="G56" i="65"/>
  <c r="G38" i="59"/>
  <c r="G37" i="59"/>
  <c r="G37" i="58"/>
  <c r="G38" i="58"/>
  <c r="G36" i="59"/>
  <c r="K56" i="65"/>
  <c r="K38" i="58"/>
  <c r="K37" i="59"/>
  <c r="K38" i="59"/>
  <c r="K37" i="58"/>
  <c r="O56" i="65"/>
  <c r="O38" i="59"/>
  <c r="O37" i="59"/>
  <c r="O38" i="58"/>
  <c r="O37" i="58"/>
  <c r="E58" i="65"/>
  <c r="E39" i="58"/>
  <c r="E40" i="59"/>
  <c r="E39" i="60"/>
  <c r="E40" i="58"/>
  <c r="E40" i="60"/>
  <c r="E39" i="59"/>
  <c r="I58" i="65"/>
  <c r="I39" i="58"/>
  <c r="I39" i="60"/>
  <c r="I40" i="60"/>
  <c r="I40" i="58"/>
  <c r="I40" i="59"/>
  <c r="I39" i="59"/>
  <c r="M58" i="65"/>
  <c r="M39" i="58"/>
  <c r="M40" i="60"/>
  <c r="M39" i="59"/>
  <c r="M40" i="58"/>
  <c r="M39" i="60"/>
  <c r="M40" i="59"/>
  <c r="Q58" i="65"/>
  <c r="Q39" i="58"/>
  <c r="Q40" i="59"/>
  <c r="Q40" i="60"/>
  <c r="Q39" i="59"/>
  <c r="Q40" i="58"/>
  <c r="Q39" i="60"/>
  <c r="G59" i="65"/>
  <c r="G41" i="58"/>
  <c r="G41" i="59"/>
  <c r="K59" i="65"/>
  <c r="K41" i="59"/>
  <c r="K41" i="58"/>
  <c r="O59" i="65"/>
  <c r="O41" i="58"/>
  <c r="O41" i="59"/>
  <c r="E49" i="66"/>
  <c r="E46" i="58"/>
  <c r="E45" i="58"/>
  <c r="E46" i="59"/>
  <c r="E45" i="59"/>
  <c r="E45" i="60"/>
  <c r="I49" i="66"/>
  <c r="I46" i="58"/>
  <c r="I45" i="59"/>
  <c r="I45" i="60"/>
  <c r="I46" i="59"/>
  <c r="I45" i="58"/>
  <c r="M49" i="66"/>
  <c r="M45" i="59"/>
  <c r="M45" i="58"/>
  <c r="M46" i="58"/>
  <c r="M45" i="60"/>
  <c r="M46" i="59"/>
  <c r="Q49" i="66"/>
  <c r="Q46" i="59"/>
  <c r="Q45" i="60"/>
  <c r="Q46" i="58"/>
  <c r="Q45" i="59"/>
  <c r="Q45" i="58"/>
  <c r="G51" i="66"/>
  <c r="G48" i="58"/>
  <c r="G48" i="59"/>
  <c r="K51" i="66"/>
  <c r="K48" i="58"/>
  <c r="K48" i="59"/>
  <c r="O51" i="66"/>
  <c r="O48" i="59"/>
  <c r="O48" i="58"/>
  <c r="E53" i="66"/>
  <c r="E50" i="60"/>
  <c r="E50" i="59"/>
  <c r="E49" i="59"/>
  <c r="E50" i="58"/>
  <c r="E49" i="58"/>
  <c r="I53" i="66"/>
  <c r="I50" i="58"/>
  <c r="I50" i="59"/>
  <c r="I49" i="58"/>
  <c r="I49" i="59"/>
  <c r="I50" i="60"/>
  <c r="M53" i="66"/>
  <c r="M50" i="58"/>
  <c r="M50" i="59"/>
  <c r="M50" i="60"/>
  <c r="M49" i="59"/>
  <c r="M49" i="58"/>
  <c r="M49" i="60"/>
  <c r="Q53" i="66"/>
  <c r="Q50" i="58"/>
  <c r="Q50" i="60"/>
  <c r="Q49" i="58"/>
  <c r="Q50" i="59"/>
  <c r="Q49" i="60"/>
  <c r="G54" i="66"/>
  <c r="G369" i="66" s="1"/>
  <c r="G52" i="59"/>
  <c r="G53" i="59"/>
  <c r="G52" i="60"/>
  <c r="G52" i="58"/>
  <c r="G53" i="58"/>
  <c r="G51" i="59"/>
  <c r="G51" i="58"/>
  <c r="K54" i="66"/>
  <c r="K388" i="66" s="1"/>
  <c r="K52" i="60"/>
  <c r="K51" i="58"/>
  <c r="K52" i="58"/>
  <c r="K53" i="59"/>
  <c r="K53" i="58"/>
  <c r="K52" i="59"/>
  <c r="K51" i="60"/>
  <c r="O54" i="66"/>
  <c r="O53" i="58"/>
  <c r="O52" i="60"/>
  <c r="O52" i="59"/>
  <c r="O53" i="59"/>
  <c r="O52" i="58"/>
  <c r="O51" i="58"/>
  <c r="E55" i="66"/>
  <c r="E54" i="58"/>
  <c r="E54" i="59"/>
  <c r="I55" i="66"/>
  <c r="I54" i="58"/>
  <c r="I54" i="59"/>
  <c r="M55" i="66"/>
  <c r="M54" i="58"/>
  <c r="M54" i="59"/>
  <c r="Q55" i="66"/>
  <c r="Q54" i="58"/>
  <c r="Q54" i="59"/>
  <c r="G56" i="66"/>
  <c r="G56" i="58"/>
  <c r="G56" i="59"/>
  <c r="G57" i="58"/>
  <c r="G57" i="59"/>
  <c r="K56" i="66"/>
  <c r="K392" i="66" s="1"/>
  <c r="K57" i="59"/>
  <c r="K56" i="59"/>
  <c r="K55" i="58"/>
  <c r="K56" i="58"/>
  <c r="K57" i="58"/>
  <c r="O56" i="66"/>
  <c r="O373" i="66" s="1"/>
  <c r="O56" i="58"/>
  <c r="O57" i="59"/>
  <c r="O57" i="58"/>
  <c r="O56" i="59"/>
  <c r="O55" i="58"/>
  <c r="E58" i="66"/>
  <c r="E58" i="58"/>
  <c r="E58" i="59"/>
  <c r="I58" i="66"/>
  <c r="I59" i="58"/>
  <c r="I58" i="58"/>
  <c r="I58" i="60"/>
  <c r="I59" i="60"/>
  <c r="I59" i="59"/>
  <c r="I58" i="59"/>
  <c r="M58" i="66"/>
  <c r="M58" i="59"/>
  <c r="M58" i="58"/>
  <c r="Q58" i="66"/>
  <c r="Q59" i="60"/>
  <c r="Q59" i="59"/>
  <c r="Q58" i="60"/>
  <c r="Q58" i="59"/>
  <c r="Q58" i="58"/>
  <c r="Q59" i="58"/>
  <c r="G59" i="66"/>
  <c r="G60" i="58"/>
  <c r="G60" i="59"/>
  <c r="K59" i="66"/>
  <c r="K60" i="58"/>
  <c r="K60" i="59"/>
  <c r="O59" i="66"/>
  <c r="O60" i="59"/>
  <c r="O60" i="58"/>
  <c r="E49" i="67"/>
  <c r="E65" i="58"/>
  <c r="E64" i="60"/>
  <c r="E64" i="59"/>
  <c r="E65" i="59"/>
  <c r="E64" i="58"/>
  <c r="I49" i="67"/>
  <c r="I64" i="58"/>
  <c r="I65" i="59"/>
  <c r="I64" i="59"/>
  <c r="I65" i="58"/>
  <c r="I64" i="60"/>
  <c r="M49" i="67"/>
  <c r="M64" i="58"/>
  <c r="M64" i="60"/>
  <c r="M65" i="58"/>
  <c r="M65" i="59"/>
  <c r="M64" i="59"/>
  <c r="Q49" i="67"/>
  <c r="Q65" i="58"/>
  <c r="Q64" i="60"/>
  <c r="Q64" i="59"/>
  <c r="Q65" i="59"/>
  <c r="Q64" i="58"/>
  <c r="G51" i="67"/>
  <c r="G67" i="59"/>
  <c r="G67" i="58"/>
  <c r="K51" i="67"/>
  <c r="K67" i="59"/>
  <c r="K67" i="58"/>
  <c r="O51" i="67"/>
  <c r="O67" i="58"/>
  <c r="O67" i="59"/>
  <c r="E53" i="67"/>
  <c r="E69" i="59"/>
  <c r="E69" i="58"/>
  <c r="E69" i="60"/>
  <c r="E68" i="60"/>
  <c r="E68" i="59"/>
  <c r="I53" i="67"/>
  <c r="I69" i="60"/>
  <c r="I69" i="58"/>
  <c r="I68" i="59"/>
  <c r="I69" i="59"/>
  <c r="I68" i="58"/>
  <c r="M53" i="67"/>
  <c r="M69" i="60"/>
  <c r="M69" i="59"/>
  <c r="M69" i="58"/>
  <c r="M68" i="60"/>
  <c r="M68" i="58"/>
  <c r="Q53" i="67"/>
  <c r="Q69" i="60"/>
  <c r="Q68" i="58"/>
  <c r="Q68" i="60"/>
  <c r="Q68" i="59"/>
  <c r="Q69" i="58"/>
  <c r="Q69" i="59"/>
  <c r="G54" i="67"/>
  <c r="G72" i="58"/>
  <c r="G72" i="59"/>
  <c r="G71" i="60"/>
  <c r="G71" i="59"/>
  <c r="G71" i="58"/>
  <c r="G70" i="59"/>
  <c r="K54" i="67"/>
  <c r="K71" i="60"/>
  <c r="K72" i="58"/>
  <c r="K71" i="58"/>
  <c r="K72" i="59"/>
  <c r="K71" i="59"/>
  <c r="O54" i="67"/>
  <c r="O369" i="67" s="1"/>
  <c r="O71" i="59"/>
  <c r="O71" i="58"/>
  <c r="O72" i="59"/>
  <c r="O72" i="58"/>
  <c r="O71" i="60"/>
  <c r="O70" i="58"/>
  <c r="E55" i="67"/>
  <c r="E73" i="59"/>
  <c r="E73" i="58"/>
  <c r="I55" i="67"/>
  <c r="I73" i="58"/>
  <c r="I73" i="59"/>
  <c r="M55" i="67"/>
  <c r="M73" i="58"/>
  <c r="M73" i="59"/>
  <c r="Q55" i="67"/>
  <c r="Q73" i="59"/>
  <c r="Q73" i="58"/>
  <c r="G56" i="67"/>
  <c r="G76" i="59"/>
  <c r="G75" i="59"/>
  <c r="G75" i="58"/>
  <c r="G76" i="58"/>
  <c r="G74" i="58"/>
  <c r="K56" i="67"/>
  <c r="K75" i="58"/>
  <c r="K76" i="58"/>
  <c r="K75" i="59"/>
  <c r="K76" i="59"/>
  <c r="O56" i="67"/>
  <c r="O76" i="58"/>
  <c r="O76" i="59"/>
  <c r="O75" i="59"/>
  <c r="O75" i="58"/>
  <c r="E58" i="67"/>
  <c r="E77" i="59"/>
  <c r="E78" i="58"/>
  <c r="E78" i="60"/>
  <c r="E77" i="58"/>
  <c r="E77" i="60"/>
  <c r="E78" i="59"/>
  <c r="I58" i="67"/>
  <c r="I77" i="60"/>
  <c r="I77" i="59"/>
  <c r="I78" i="58"/>
  <c r="I77" i="58"/>
  <c r="I78" i="60"/>
  <c r="I78" i="59"/>
  <c r="M58" i="67"/>
  <c r="M77" i="59"/>
  <c r="M77" i="60"/>
  <c r="M78" i="60"/>
  <c r="M78" i="58"/>
  <c r="M78" i="59"/>
  <c r="M77" i="58"/>
  <c r="Q58" i="67"/>
  <c r="Q77" i="59"/>
  <c r="Q77" i="58"/>
  <c r="Q77" i="60"/>
  <c r="Q78" i="59"/>
  <c r="Q78" i="58"/>
  <c r="Q78" i="60"/>
  <c r="G59" i="67"/>
  <c r="G79" i="58"/>
  <c r="G79" i="59"/>
  <c r="K59" i="67"/>
  <c r="K79" i="58"/>
  <c r="K79" i="59"/>
  <c r="O59" i="67"/>
  <c r="O79" i="58"/>
  <c r="O79" i="59"/>
  <c r="E58" i="68"/>
  <c r="E84" i="58"/>
  <c r="E83" i="59"/>
  <c r="E83" i="58"/>
  <c r="E83" i="60"/>
  <c r="E84" i="59"/>
  <c r="I58" i="68"/>
  <c r="I83" i="60"/>
  <c r="I84" i="59"/>
  <c r="I84" i="58"/>
  <c r="I83" i="59"/>
  <c r="I83" i="58"/>
  <c r="M58" i="68"/>
  <c r="M84" i="58"/>
  <c r="M83" i="59"/>
  <c r="M83" i="58"/>
  <c r="M83" i="60"/>
  <c r="M84" i="59"/>
  <c r="Q58" i="68"/>
  <c r="Q83" i="59"/>
  <c r="Q83" i="58"/>
  <c r="Q84" i="59"/>
  <c r="Q84" i="58"/>
  <c r="Q83" i="60"/>
  <c r="G60" i="68"/>
  <c r="G86" i="59"/>
  <c r="G86" i="58"/>
  <c r="K60" i="68"/>
  <c r="K86" i="58"/>
  <c r="K86" i="59"/>
  <c r="O60" i="68"/>
  <c r="O86" i="58"/>
  <c r="O86" i="59"/>
  <c r="E62" i="68"/>
  <c r="E88" i="59"/>
  <c r="E88" i="60"/>
  <c r="E87" i="60"/>
  <c r="E88" i="58"/>
  <c r="I62" i="68"/>
  <c r="I88" i="58"/>
  <c r="I88" i="60"/>
  <c r="I87" i="59"/>
  <c r="I88" i="59"/>
  <c r="I87" i="60"/>
  <c r="M62" i="68"/>
  <c r="M88" i="60"/>
  <c r="M88" i="58"/>
  <c r="M88" i="59"/>
  <c r="M87" i="58"/>
  <c r="M87" i="59"/>
  <c r="Q62" i="68"/>
  <c r="Q87" i="60"/>
  <c r="Q88" i="59"/>
  <c r="Q88" i="58"/>
  <c r="Q88" i="60"/>
  <c r="G63" i="68"/>
  <c r="G90" i="60"/>
  <c r="G90" i="59"/>
  <c r="G90" i="58"/>
  <c r="G91" i="59"/>
  <c r="G91" i="58"/>
  <c r="K63" i="68"/>
  <c r="K91" i="58"/>
  <c r="K90" i="58"/>
  <c r="K90" i="59"/>
  <c r="K91" i="59"/>
  <c r="K90" i="60"/>
  <c r="K89" i="60"/>
  <c r="O63" i="68"/>
  <c r="O90" i="58"/>
  <c r="O91" i="58"/>
  <c r="O90" i="60"/>
  <c r="O90" i="59"/>
  <c r="O91" i="59"/>
  <c r="O89" i="59"/>
  <c r="I64" i="68"/>
  <c r="I92" i="60"/>
  <c r="I92" i="59"/>
  <c r="I92" i="58"/>
  <c r="Q64" i="68"/>
  <c r="Q92" i="58"/>
  <c r="Q92" i="60"/>
  <c r="Q92" i="59"/>
  <c r="O65" i="68"/>
  <c r="O94" i="60"/>
  <c r="O94" i="59"/>
  <c r="O94" i="58"/>
  <c r="O95" i="58"/>
  <c r="O95" i="59"/>
  <c r="E66" i="68"/>
  <c r="E96" i="59"/>
  <c r="E96" i="58"/>
  <c r="I66" i="68"/>
  <c r="I96" i="59"/>
  <c r="I96" i="58"/>
  <c r="M66" i="68"/>
  <c r="M96" i="58"/>
  <c r="M96" i="59"/>
  <c r="Q66" i="68"/>
  <c r="Q96" i="58"/>
  <c r="Q96" i="59"/>
  <c r="G67" i="68"/>
  <c r="G98" i="58"/>
  <c r="G99" i="58"/>
  <c r="G98" i="59"/>
  <c r="G99" i="59"/>
  <c r="K67" i="68"/>
  <c r="K99" i="59"/>
  <c r="K98" i="58"/>
  <c r="K98" i="59"/>
  <c r="K99" i="58"/>
  <c r="K97" i="59"/>
  <c r="O67" i="68"/>
  <c r="O465" i="68" s="1"/>
  <c r="O98" i="59"/>
  <c r="O99" i="58"/>
  <c r="O98" i="58"/>
  <c r="O99" i="59"/>
  <c r="O97" i="59"/>
  <c r="E69" i="68"/>
  <c r="E100" i="58"/>
  <c r="E101" i="58"/>
  <c r="E101" i="59"/>
  <c r="E100" i="59"/>
  <c r="I69" i="68"/>
  <c r="I101" i="59"/>
  <c r="I100" i="58"/>
  <c r="I100" i="59"/>
  <c r="I101" i="58"/>
  <c r="M69" i="68"/>
  <c r="M100" i="59"/>
  <c r="M100" i="58"/>
  <c r="M101" i="58"/>
  <c r="M101" i="59"/>
  <c r="Q69" i="68"/>
  <c r="Q100" i="58"/>
  <c r="Q101" i="58"/>
  <c r="Q100" i="59"/>
  <c r="Q101" i="59"/>
  <c r="E71" i="68"/>
  <c r="E103" i="58"/>
  <c r="E103" i="59"/>
  <c r="I71" i="68"/>
  <c r="I103" i="59"/>
  <c r="I103" i="58"/>
  <c r="M71" i="68"/>
  <c r="M103" i="59"/>
  <c r="M103" i="58"/>
  <c r="Q71" i="68"/>
  <c r="Q103" i="58"/>
  <c r="Q103" i="59"/>
  <c r="G49" i="69"/>
  <c r="G108" i="59"/>
  <c r="G108" i="58"/>
  <c r="G107" i="58"/>
  <c r="G107" i="59"/>
  <c r="K49" i="69"/>
  <c r="K107" i="59"/>
  <c r="K107" i="58"/>
  <c r="K108" i="58"/>
  <c r="K108" i="59"/>
  <c r="O49" i="69"/>
  <c r="O107" i="59"/>
  <c r="O108" i="59"/>
  <c r="O107" i="58"/>
  <c r="O108" i="58"/>
  <c r="E51" i="69"/>
  <c r="E110" i="59"/>
  <c r="E110" i="58"/>
  <c r="I51" i="69"/>
  <c r="I110" i="58"/>
  <c r="I110" i="59"/>
  <c r="M51" i="69"/>
  <c r="M110" i="59"/>
  <c r="M110" i="58"/>
  <c r="Q51" i="69"/>
  <c r="Q110" i="59"/>
  <c r="Q110" i="58"/>
  <c r="G55" i="69"/>
  <c r="G116" i="59"/>
  <c r="G116" i="58"/>
  <c r="K55" i="69"/>
  <c r="K116" i="59"/>
  <c r="K116" i="58"/>
  <c r="O55" i="69"/>
  <c r="O116" i="58"/>
  <c r="O116" i="59"/>
  <c r="E56" i="69"/>
  <c r="E373" i="69" s="1"/>
  <c r="E119" i="58"/>
  <c r="E118" i="59"/>
  <c r="E119" i="59"/>
  <c r="E118" i="58"/>
  <c r="I56" i="69"/>
  <c r="I118" i="58"/>
  <c r="I119" i="59"/>
  <c r="I117" i="59"/>
  <c r="I119" i="58"/>
  <c r="I118" i="59"/>
  <c r="I117" i="58"/>
  <c r="M56" i="69"/>
  <c r="M392" i="69" s="1"/>
  <c r="M119" i="59"/>
  <c r="M118" i="59"/>
  <c r="M118" i="58"/>
  <c r="M119" i="58"/>
  <c r="Q56" i="69"/>
  <c r="Q117" i="58"/>
  <c r="Q119" i="58"/>
  <c r="Q118" i="59"/>
  <c r="Q118" i="58"/>
  <c r="Q119" i="59"/>
  <c r="Q117" i="59"/>
  <c r="G58" i="69"/>
  <c r="G120" i="59"/>
  <c r="G120" i="58"/>
  <c r="K58" i="69"/>
  <c r="K120" i="58"/>
  <c r="K120" i="59"/>
  <c r="O58" i="69"/>
  <c r="O120" i="59"/>
  <c r="O120" i="58"/>
  <c r="E59" i="69"/>
  <c r="E122" i="58"/>
  <c r="E122" i="59"/>
  <c r="I59" i="69"/>
  <c r="I122" i="59"/>
  <c r="I122" i="58"/>
  <c r="M59" i="69"/>
  <c r="M122" i="59"/>
  <c r="M122" i="58"/>
  <c r="Q59" i="69"/>
  <c r="Q122" i="58"/>
  <c r="Q122" i="59"/>
  <c r="G49" i="70"/>
  <c r="G127" i="59"/>
  <c r="G127" i="58"/>
  <c r="G126" i="58"/>
  <c r="G126" i="59"/>
  <c r="K49" i="70"/>
  <c r="K126" i="58"/>
  <c r="K127" i="59"/>
  <c r="K126" i="59"/>
  <c r="K127" i="58"/>
  <c r="O49" i="70"/>
  <c r="O126" i="59"/>
  <c r="O127" i="59"/>
  <c r="O126" i="58"/>
  <c r="O127" i="58"/>
  <c r="E51" i="70"/>
  <c r="E129" i="59"/>
  <c r="E129" i="58"/>
  <c r="I51" i="70"/>
  <c r="I129" i="58"/>
  <c r="I129" i="59"/>
  <c r="M51" i="70"/>
  <c r="M129" i="59"/>
  <c r="M129" i="58"/>
  <c r="Q51" i="70"/>
  <c r="Q129" i="59"/>
  <c r="Q129" i="58"/>
  <c r="G53" i="70"/>
  <c r="G131" i="58"/>
  <c r="G131" i="59"/>
  <c r="K53" i="70"/>
  <c r="K131" i="58"/>
  <c r="K131" i="59"/>
  <c r="O53" i="70"/>
  <c r="O131" i="59"/>
  <c r="O131" i="58"/>
  <c r="O130" i="59"/>
  <c r="O130" i="58"/>
  <c r="E54" i="70"/>
  <c r="E134" i="59"/>
  <c r="E133" i="59"/>
  <c r="E134" i="58"/>
  <c r="E133" i="58"/>
  <c r="E132" i="59"/>
  <c r="I54" i="70"/>
  <c r="I133" i="58"/>
  <c r="I134" i="59"/>
  <c r="I133" i="59"/>
  <c r="I134" i="58"/>
  <c r="M54" i="70"/>
  <c r="M134" i="59"/>
  <c r="M133" i="58"/>
  <c r="M133" i="59"/>
  <c r="M134" i="58"/>
  <c r="M132" i="59"/>
  <c r="Q54" i="70"/>
  <c r="Q388" i="70" s="1"/>
  <c r="Q133" i="59"/>
  <c r="Q132" i="58"/>
  <c r="Q134" i="58"/>
  <c r="Q134" i="59"/>
  <c r="Q133" i="58"/>
  <c r="G55" i="70"/>
  <c r="G135" i="59"/>
  <c r="G135" i="58"/>
  <c r="K55" i="70"/>
  <c r="K135" i="58"/>
  <c r="K135" i="59"/>
  <c r="O55" i="70"/>
  <c r="O135" i="59"/>
  <c r="O135" i="58"/>
  <c r="E56" i="70"/>
  <c r="E373" i="70" s="1"/>
  <c r="E137" i="59"/>
  <c r="E136" i="58"/>
  <c r="E138" i="59"/>
  <c r="E137" i="58"/>
  <c r="E138" i="58"/>
  <c r="E136" i="59"/>
  <c r="I56" i="70"/>
  <c r="I373" i="70" s="1"/>
  <c r="I138" i="59"/>
  <c r="I137" i="58"/>
  <c r="I137" i="59"/>
  <c r="I138" i="58"/>
  <c r="M56" i="70"/>
  <c r="M138" i="59"/>
  <c r="M138" i="58"/>
  <c r="M137" i="59"/>
  <c r="M136" i="58"/>
  <c r="M137" i="58"/>
  <c r="M136" i="59"/>
  <c r="Q56" i="70"/>
  <c r="Q138" i="59"/>
  <c r="Q138" i="58"/>
  <c r="Q137" i="59"/>
  <c r="Q137" i="58"/>
  <c r="G58" i="70"/>
  <c r="G139" i="59"/>
  <c r="G139" i="58"/>
  <c r="K58" i="70"/>
  <c r="K139" i="58"/>
  <c r="K139" i="59"/>
  <c r="O58" i="70"/>
  <c r="O140" i="60"/>
  <c r="O139" i="60"/>
  <c r="O139" i="59"/>
  <c r="O139" i="58"/>
  <c r="O140" i="58"/>
  <c r="O140" i="59"/>
  <c r="E59" i="70"/>
  <c r="E141" i="59"/>
  <c r="E141" i="58"/>
  <c r="I59" i="70"/>
  <c r="I141" i="59"/>
  <c r="I141" i="58"/>
  <c r="M59" i="70"/>
  <c r="M141" i="59"/>
  <c r="M141" i="58"/>
  <c r="Q59" i="70"/>
  <c r="Q141" i="59"/>
  <c r="Q141" i="58"/>
  <c r="G49" i="71"/>
  <c r="G145" i="58"/>
  <c r="G145" i="59"/>
  <c r="K49" i="71"/>
  <c r="K145" i="59"/>
  <c r="K145" i="58"/>
  <c r="O49" i="71"/>
  <c r="O145" i="58"/>
  <c r="O145" i="59"/>
  <c r="E51" i="71"/>
  <c r="E147" i="58"/>
  <c r="E147" i="59"/>
  <c r="I51" i="71"/>
  <c r="I147" i="58"/>
  <c r="I147" i="59"/>
  <c r="M51" i="71"/>
  <c r="M147" i="58"/>
  <c r="M147" i="59"/>
  <c r="Q51" i="71"/>
  <c r="Q147" i="59"/>
  <c r="Q147" i="58"/>
  <c r="G53" i="71"/>
  <c r="G148" i="59"/>
  <c r="G148" i="58"/>
  <c r="K53" i="71"/>
  <c r="K148" i="59"/>
  <c r="K148" i="58"/>
  <c r="O53" i="71"/>
  <c r="O148" i="58"/>
  <c r="O148" i="59"/>
  <c r="G55" i="71"/>
  <c r="G153" i="59"/>
  <c r="G153" i="58"/>
  <c r="K55" i="71"/>
  <c r="K153" i="59"/>
  <c r="K153" i="58"/>
  <c r="O55" i="71"/>
  <c r="O153" i="59"/>
  <c r="O153" i="58"/>
  <c r="E56" i="71"/>
  <c r="E155" i="58"/>
  <c r="E156" i="59"/>
  <c r="E156" i="58"/>
  <c r="E155" i="59"/>
  <c r="I56" i="71"/>
  <c r="I156" i="59"/>
  <c r="I155" i="58"/>
  <c r="I156" i="58"/>
  <c r="I155" i="59"/>
  <c r="M56" i="71"/>
  <c r="M155" i="59"/>
  <c r="M156" i="58"/>
  <c r="M155" i="58"/>
  <c r="M156" i="59"/>
  <c r="M154" i="59"/>
  <c r="Q56" i="71"/>
  <c r="Q376" i="71" s="1"/>
  <c r="Q155" i="59"/>
  <c r="Q156" i="59"/>
  <c r="Q155" i="58"/>
  <c r="Q156" i="58"/>
  <c r="G58" i="71"/>
  <c r="G157" i="59"/>
  <c r="G157" i="58"/>
  <c r="K58" i="71"/>
  <c r="K157" i="59"/>
  <c r="K157" i="58"/>
  <c r="O58" i="71"/>
  <c r="O157" i="59"/>
  <c r="O157" i="58"/>
  <c r="E59" i="71"/>
  <c r="E159" i="58"/>
  <c r="E159" i="59"/>
  <c r="I59" i="71"/>
  <c r="I159" i="59"/>
  <c r="I159" i="58"/>
  <c r="M59" i="71"/>
  <c r="M159" i="59"/>
  <c r="M159" i="58"/>
  <c r="Q59" i="71"/>
  <c r="Q159" i="58"/>
  <c r="Q159" i="59"/>
  <c r="G49" i="72"/>
  <c r="G163" i="59"/>
  <c r="G163" i="58"/>
  <c r="K49" i="72"/>
  <c r="K163" i="59"/>
  <c r="K163" i="58"/>
  <c r="O49" i="72"/>
  <c r="O163" i="58"/>
  <c r="O163" i="59"/>
  <c r="E51" i="72"/>
  <c r="E165" i="58"/>
  <c r="E165" i="59"/>
  <c r="I51" i="72"/>
  <c r="I165" i="58"/>
  <c r="I165" i="59"/>
  <c r="M51" i="72"/>
  <c r="M165" i="59"/>
  <c r="M165" i="58"/>
  <c r="Q51" i="72"/>
  <c r="Q165" i="59"/>
  <c r="Q165" i="58"/>
  <c r="G53" i="72"/>
  <c r="G166" i="59"/>
  <c r="G166" i="58"/>
  <c r="K53" i="72"/>
  <c r="K166" i="58"/>
  <c r="O53" i="72"/>
  <c r="O166" i="58"/>
  <c r="G55" i="72"/>
  <c r="G171" i="59"/>
  <c r="G171" i="58"/>
  <c r="K55" i="72"/>
  <c r="K171" i="59"/>
  <c r="K171" i="58"/>
  <c r="O55" i="72"/>
  <c r="O171" i="59"/>
  <c r="O171" i="58"/>
  <c r="E56" i="72"/>
  <c r="E376" i="72" s="1"/>
  <c r="E173" i="59"/>
  <c r="E174" i="58"/>
  <c r="E173" i="58"/>
  <c r="E174" i="59"/>
  <c r="E172" i="58"/>
  <c r="I56" i="72"/>
  <c r="I376" i="72" s="1"/>
  <c r="I173" i="59"/>
  <c r="I173" i="58"/>
  <c r="I174" i="59"/>
  <c r="I174" i="58"/>
  <c r="M56" i="72"/>
  <c r="M174" i="59"/>
  <c r="M174" i="58"/>
  <c r="M173" i="58"/>
  <c r="M173" i="59"/>
  <c r="M172" i="58"/>
  <c r="Q56" i="72"/>
  <c r="Q358" i="72" s="1"/>
  <c r="Q173" i="58"/>
  <c r="Q174" i="58"/>
  <c r="Q174" i="59"/>
  <c r="Q173" i="59"/>
  <c r="G58" i="72"/>
  <c r="G175" i="59"/>
  <c r="G175" i="58"/>
  <c r="K58" i="72"/>
  <c r="K175" i="59"/>
  <c r="K175" i="58"/>
  <c r="O58" i="72"/>
  <c r="O175" i="59"/>
  <c r="O175" i="58"/>
  <c r="E59" i="72"/>
  <c r="E177" i="59"/>
  <c r="E177" i="58"/>
  <c r="I59" i="72"/>
  <c r="I177" i="59"/>
  <c r="I177" i="58"/>
  <c r="M59" i="72"/>
  <c r="M177" i="58"/>
  <c r="M177" i="59"/>
  <c r="Q59" i="72"/>
  <c r="Q177" i="59"/>
  <c r="Q177" i="58"/>
  <c r="C12" i="48"/>
  <c r="J19" i="48"/>
  <c r="G16" i="48"/>
  <c r="G12" i="48"/>
  <c r="Q16" i="48"/>
  <c r="K19" i="48"/>
  <c r="L16" i="48"/>
  <c r="F9" i="44"/>
  <c r="F12" i="48"/>
  <c r="Q12" i="48"/>
  <c r="L12" i="48"/>
  <c r="F16" i="48"/>
  <c r="H16" i="48"/>
  <c r="P19" i="48"/>
  <c r="P16" i="48"/>
  <c r="E39" i="48"/>
  <c r="D32" i="48"/>
  <c r="O39" i="48"/>
  <c r="J32" i="48"/>
  <c r="N39" i="48"/>
  <c r="E36" i="48"/>
  <c r="L36" i="48"/>
  <c r="O32" i="48"/>
  <c r="Q32" i="48"/>
  <c r="B70" i="48"/>
  <c r="C58" i="48"/>
  <c r="D55" i="48"/>
  <c r="H39" i="48"/>
  <c r="H51" i="48"/>
  <c r="I58" i="48"/>
  <c r="F55" i="48"/>
  <c r="M70" i="48"/>
  <c r="M55" i="48"/>
  <c r="F70" i="48"/>
  <c r="N51" i="48"/>
  <c r="P70" i="48"/>
  <c r="Q77" i="48"/>
  <c r="N74" i="48"/>
  <c r="P58" i="48"/>
  <c r="L70" i="48"/>
  <c r="O70" i="48"/>
  <c r="B36" i="48"/>
  <c r="P74" i="48"/>
  <c r="C55" i="48"/>
  <c r="G74" i="48"/>
  <c r="G51" i="48"/>
  <c r="B100" i="48"/>
  <c r="D77" i="48"/>
  <c r="C77" i="48"/>
  <c r="N77" i="48"/>
  <c r="B77" i="48"/>
  <c r="K97" i="48"/>
  <c r="O89" i="48"/>
  <c r="C70" i="48"/>
  <c r="O97" i="48"/>
  <c r="K89" i="48"/>
  <c r="L93" i="48"/>
  <c r="F89" i="48"/>
  <c r="O100" i="48"/>
  <c r="I100" i="48"/>
  <c r="Q93" i="48"/>
  <c r="L97" i="48"/>
  <c r="D89" i="48"/>
  <c r="E97" i="48"/>
  <c r="E89" i="48"/>
  <c r="O55" i="48"/>
  <c r="F93" i="48"/>
  <c r="B120" i="48"/>
  <c r="D100" i="48"/>
  <c r="P93" i="48"/>
  <c r="H124" i="44"/>
  <c r="H130" i="48"/>
  <c r="N124" i="44"/>
  <c r="N130" i="48"/>
  <c r="P105" i="44"/>
  <c r="P111" i="48"/>
  <c r="H111" i="48"/>
  <c r="B111" i="48"/>
  <c r="H143" i="44"/>
  <c r="H148" i="48"/>
  <c r="Q111" i="48"/>
  <c r="L43" i="45"/>
  <c r="L49" i="49"/>
  <c r="P81" i="45"/>
  <c r="P141" i="68"/>
  <c r="P87" i="49"/>
  <c r="I81" i="47"/>
  <c r="I189" i="68"/>
  <c r="I87" i="50"/>
  <c r="E184" i="70"/>
  <c r="O93" i="71"/>
  <c r="J172" i="48"/>
  <c r="O194" i="65"/>
  <c r="N136" i="71"/>
  <c r="N116" i="71"/>
  <c r="K143" i="72"/>
  <c r="G259" i="68"/>
  <c r="E152" i="71"/>
  <c r="Q414" i="64"/>
  <c r="Q30" i="58"/>
  <c r="O87" i="58"/>
  <c r="H420" i="68"/>
  <c r="L420" i="68"/>
  <c r="G390" i="71"/>
  <c r="G334" i="71"/>
  <c r="G388" i="71" s="1"/>
  <c r="B19" i="49"/>
  <c r="B168" i="49"/>
  <c r="N32" i="49"/>
  <c r="J39" i="49"/>
  <c r="E49" i="49"/>
  <c r="F58" i="49"/>
  <c r="P70" i="49"/>
  <c r="O243" i="68"/>
  <c r="I137" i="69"/>
  <c r="O143" i="69"/>
  <c r="H130" i="49"/>
  <c r="H124" i="45"/>
  <c r="O146" i="70"/>
  <c r="G154" i="49"/>
  <c r="H154" i="49"/>
  <c r="I136" i="72"/>
  <c r="C140" i="72"/>
  <c r="H174" i="64"/>
  <c r="E150" i="65"/>
  <c r="O219" i="65"/>
  <c r="O156" i="65"/>
  <c r="E89" i="50"/>
  <c r="L211" i="70"/>
  <c r="F204" i="71"/>
  <c r="H157" i="50"/>
  <c r="C324" i="66"/>
  <c r="L112" i="67"/>
  <c r="M130" i="72"/>
  <c r="C100" i="50"/>
  <c r="D148" i="66"/>
  <c r="O169" i="68"/>
  <c r="E173" i="68"/>
  <c r="L196" i="69"/>
  <c r="L139" i="69"/>
  <c r="L118" i="69"/>
  <c r="J135" i="70"/>
  <c r="N132" i="49"/>
  <c r="I197" i="71"/>
  <c r="I143" i="71"/>
  <c r="C116" i="72"/>
  <c r="O168" i="49"/>
  <c r="P140" i="72"/>
  <c r="M235" i="64"/>
  <c r="C211" i="65"/>
  <c r="J30" i="50"/>
  <c r="D30" i="50"/>
  <c r="D24" i="47"/>
  <c r="E30" i="50"/>
  <c r="K211" i="66"/>
  <c r="O156" i="66"/>
  <c r="O213" i="66" s="1"/>
  <c r="N77" i="50"/>
  <c r="J208" i="69"/>
  <c r="K204" i="71"/>
  <c r="H215" i="72"/>
  <c r="I184" i="70"/>
  <c r="I89" i="49"/>
  <c r="E51" i="50"/>
  <c r="O93" i="70"/>
  <c r="D175" i="48"/>
  <c r="J16" i="49"/>
  <c r="D36" i="49"/>
  <c r="M39" i="49"/>
  <c r="J55" i="49"/>
  <c r="M120" i="49"/>
  <c r="J136" i="49"/>
  <c r="I146" i="70"/>
  <c r="I148" i="49"/>
  <c r="I143" i="45"/>
  <c r="I154" i="49"/>
  <c r="B211" i="65"/>
  <c r="B202" i="71"/>
  <c r="E39" i="50"/>
  <c r="N211" i="67"/>
  <c r="P204" i="71"/>
  <c r="E338" i="65"/>
  <c r="E312" i="71"/>
  <c r="J147" i="72"/>
  <c r="K70" i="58"/>
  <c r="K117" i="58"/>
  <c r="I132" i="58"/>
  <c r="I136" i="58"/>
  <c r="P148" i="58"/>
  <c r="H405" i="68"/>
  <c r="O105" i="60"/>
  <c r="J403" i="69"/>
  <c r="L9" i="59"/>
  <c r="N55" i="59"/>
  <c r="I331" i="67"/>
  <c r="I310" i="67"/>
  <c r="M285" i="67"/>
  <c r="O111" i="58"/>
  <c r="H338" i="66"/>
  <c r="E447" i="64"/>
  <c r="G348" i="66"/>
  <c r="C68" i="60"/>
  <c r="F360" i="64"/>
  <c r="F317" i="64"/>
  <c r="J323" i="64"/>
  <c r="J365" i="64" s="1"/>
  <c r="H51" i="58"/>
  <c r="L405" i="68"/>
  <c r="J275" i="72"/>
  <c r="E368" i="64"/>
  <c r="E431" i="64"/>
  <c r="E344" i="64"/>
  <c r="M431" i="64"/>
  <c r="M368" i="64"/>
  <c r="M344" i="64"/>
  <c r="M338" i="64" s="1"/>
  <c r="K407" i="68"/>
  <c r="D417" i="68"/>
  <c r="F310" i="69"/>
  <c r="F304" i="69" s="1"/>
  <c r="F335" i="69"/>
  <c r="F304" i="70"/>
  <c r="F338" i="70"/>
  <c r="H322" i="72"/>
  <c r="F407" i="65"/>
  <c r="D403" i="66"/>
  <c r="G407" i="67"/>
  <c r="M89" i="60"/>
  <c r="P105" i="60"/>
  <c r="F348" i="69"/>
  <c r="F405" i="69" s="1"/>
  <c r="C353" i="68"/>
  <c r="G55" i="58"/>
  <c r="C413" i="68"/>
  <c r="C485" i="68"/>
  <c r="N431" i="64"/>
  <c r="N368" i="64"/>
  <c r="N344" i="64"/>
  <c r="D304" i="65"/>
  <c r="O409" i="68"/>
  <c r="D154" i="59"/>
  <c r="D318" i="72"/>
  <c r="D372" i="72"/>
  <c r="D298" i="72"/>
  <c r="D293" i="72" s="1"/>
  <c r="M172" i="59"/>
  <c r="N325" i="72"/>
  <c r="G89" i="60"/>
  <c r="E400" i="69"/>
  <c r="I400" i="70"/>
  <c r="G403" i="70"/>
  <c r="P384" i="71"/>
  <c r="E334" i="72"/>
  <c r="E388" i="72" s="1"/>
  <c r="L130" i="58"/>
  <c r="N338" i="66"/>
  <c r="D117" i="58"/>
  <c r="J331" i="70"/>
  <c r="J291" i="70"/>
  <c r="C402" i="68"/>
  <c r="L331" i="66"/>
  <c r="N324" i="67"/>
  <c r="N304" i="67"/>
  <c r="K405" i="68"/>
  <c r="L409" i="68"/>
  <c r="I154" i="59"/>
  <c r="P348" i="66"/>
  <c r="E342" i="67"/>
  <c r="E501" i="68"/>
  <c r="O348" i="70"/>
  <c r="O405" i="70" s="1"/>
  <c r="M143" i="60"/>
  <c r="K161" i="60"/>
  <c r="O386" i="72"/>
  <c r="H49" i="50"/>
  <c r="P87" i="50"/>
  <c r="F175" i="50"/>
  <c r="N68" i="50"/>
  <c r="O77" i="50"/>
  <c r="H105" i="47"/>
  <c r="H111" i="50"/>
  <c r="D105" i="47"/>
  <c r="D111" i="50"/>
  <c r="J120" i="50"/>
  <c r="E157" i="50"/>
  <c r="F70" i="49"/>
  <c r="C58" i="49"/>
  <c r="C100" i="49"/>
  <c r="O143" i="44"/>
  <c r="O148" i="48"/>
  <c r="M148" i="48"/>
  <c r="H150" i="48"/>
  <c r="K139" i="48"/>
  <c r="F117" i="48"/>
  <c r="J181" i="68"/>
  <c r="Q180" i="68"/>
  <c r="P130" i="68"/>
  <c r="P179" i="68"/>
  <c r="H130" i="68"/>
  <c r="H179" i="68"/>
  <c r="N127" i="68"/>
  <c r="F127" i="68"/>
  <c r="F175" i="68" s="1"/>
  <c r="M174" i="68"/>
  <c r="E174" i="68"/>
  <c r="L173" i="68"/>
  <c r="D173" i="68"/>
  <c r="K123" i="68"/>
  <c r="K171" i="68" s="1"/>
  <c r="C123" i="68"/>
  <c r="C220" i="68"/>
  <c r="C172" i="68"/>
  <c r="J170" i="68"/>
  <c r="P119" i="68"/>
  <c r="P168" i="68"/>
  <c r="H119" i="68"/>
  <c r="H168" i="68"/>
  <c r="O166" i="68"/>
  <c r="G166" i="68"/>
  <c r="N115" i="68"/>
  <c r="N163" i="68" s="1"/>
  <c r="Q84" i="48"/>
  <c r="I84" i="48"/>
  <c r="P83" i="48"/>
  <c r="H83" i="48"/>
  <c r="N79" i="48"/>
  <c r="F79" i="48"/>
  <c r="M78" i="48"/>
  <c r="E78" i="48"/>
  <c r="L76" i="48"/>
  <c r="D76" i="48"/>
  <c r="K75" i="48"/>
  <c r="C75" i="48"/>
  <c r="I72" i="48"/>
  <c r="P71" i="48"/>
  <c r="H71" i="48"/>
  <c r="J97" i="67"/>
  <c r="J135" i="67" s="1"/>
  <c r="M134" i="67"/>
  <c r="E134" i="67"/>
  <c r="L94" i="67"/>
  <c r="L133" i="67"/>
  <c r="D94" i="67"/>
  <c r="D133" i="67"/>
  <c r="B101" i="66"/>
  <c r="B140" i="66"/>
  <c r="B105" i="67"/>
  <c r="B144" i="67"/>
  <c r="P108" i="66"/>
  <c r="P146" i="66" s="1"/>
  <c r="H108" i="66"/>
  <c r="O145" i="66"/>
  <c r="G145" i="66"/>
  <c r="N105" i="66"/>
  <c r="N144" i="66"/>
  <c r="F105" i="66"/>
  <c r="F144" i="66"/>
  <c r="M142" i="66"/>
  <c r="E142" i="66"/>
  <c r="L141" i="66"/>
  <c r="D141" i="66"/>
  <c r="K101" i="66"/>
  <c r="K139" i="66" s="1"/>
  <c r="C101" i="66"/>
  <c r="J138" i="66"/>
  <c r="Q97" i="66"/>
  <c r="Q135" i="66" s="1"/>
  <c r="P134" i="66"/>
  <c r="H134" i="66"/>
  <c r="O94" i="66"/>
  <c r="O133" i="66"/>
  <c r="G94" i="66"/>
  <c r="G133" i="66"/>
  <c r="B105" i="65"/>
  <c r="P108" i="65"/>
  <c r="P146" i="65" s="1"/>
  <c r="P147" i="65"/>
  <c r="H108" i="65"/>
  <c r="H146" i="65" s="1"/>
  <c r="G145" i="65"/>
  <c r="N105" i="65"/>
  <c r="F105" i="65"/>
  <c r="F143" i="65" s="1"/>
  <c r="M142" i="65"/>
  <c r="E142" i="65"/>
  <c r="L141" i="65"/>
  <c r="D141" i="65"/>
  <c r="K101" i="65"/>
  <c r="K140" i="65"/>
  <c r="C101" i="65"/>
  <c r="C99" i="65" s="1"/>
  <c r="C175" i="65" s="1"/>
  <c r="C140" i="65"/>
  <c r="Q97" i="65"/>
  <c r="Q135" i="65" s="1"/>
  <c r="E29" i="48"/>
  <c r="O94" i="65"/>
  <c r="O133" i="65"/>
  <c r="G94" i="65"/>
  <c r="G132" i="65" s="1"/>
  <c r="N166" i="64"/>
  <c r="F166" i="64"/>
  <c r="M165" i="64"/>
  <c r="E165" i="64"/>
  <c r="L121" i="64"/>
  <c r="L164" i="64"/>
  <c r="D121" i="64"/>
  <c r="D164" i="64"/>
  <c r="K162" i="64"/>
  <c r="C162" i="64"/>
  <c r="J118" i="64"/>
  <c r="O114" i="64"/>
  <c r="G114" i="64"/>
  <c r="G156" i="64" s="1"/>
  <c r="N155" i="64"/>
  <c r="F155" i="64"/>
  <c r="M154" i="64"/>
  <c r="E154" i="64"/>
  <c r="L8" i="48"/>
  <c r="H109" i="64"/>
  <c r="H151" i="64" s="1"/>
  <c r="H152" i="64"/>
  <c r="K150" i="64"/>
  <c r="C150" i="64"/>
  <c r="J106" i="64"/>
  <c r="B166" i="64"/>
  <c r="B155" i="64"/>
  <c r="G348" i="67"/>
  <c r="G342" i="67" s="1"/>
  <c r="O384" i="72"/>
  <c r="C77" i="50"/>
  <c r="N70" i="49"/>
  <c r="H51" i="49"/>
  <c r="D148" i="49"/>
  <c r="G87" i="49"/>
  <c r="Q148" i="48"/>
  <c r="F143" i="44"/>
  <c r="F148" i="48"/>
  <c r="P132" i="48"/>
  <c r="I120" i="48"/>
  <c r="Q181" i="68"/>
  <c r="E181" i="68"/>
  <c r="L180" i="68"/>
  <c r="O130" i="68"/>
  <c r="O179" i="68"/>
  <c r="C130" i="68"/>
  <c r="C179" i="68"/>
  <c r="F177" i="68"/>
  <c r="M127" i="68"/>
  <c r="M176" i="68"/>
  <c r="C221" i="68"/>
  <c r="F123" i="68"/>
  <c r="I170" i="68"/>
  <c r="L169" i="68"/>
  <c r="O119" i="68"/>
  <c r="C119" i="68"/>
  <c r="C167" i="68" s="1"/>
  <c r="F166" i="68"/>
  <c r="E115" i="68"/>
  <c r="E163" i="68" s="1"/>
  <c r="E164" i="68"/>
  <c r="H84" i="48"/>
  <c r="K83" i="48"/>
  <c r="B94" i="48"/>
  <c r="I79" i="48"/>
  <c r="L78" i="48"/>
  <c r="C76" i="48"/>
  <c r="I97" i="67"/>
  <c r="I135" i="67" s="1"/>
  <c r="K94" i="67"/>
  <c r="K133" i="67"/>
  <c r="B138" i="66"/>
  <c r="B97" i="67"/>
  <c r="B135" i="67" s="1"/>
  <c r="B136" i="67"/>
  <c r="N52" i="48"/>
  <c r="Q50" i="48"/>
  <c r="E50" i="48"/>
  <c r="O134" i="66"/>
  <c r="C134" i="66"/>
  <c r="F94" i="66"/>
  <c r="F133" i="66"/>
  <c r="F38" i="48"/>
  <c r="F33" i="48"/>
  <c r="I31" i="48"/>
  <c r="O134" i="65"/>
  <c r="N94" i="65"/>
  <c r="Q166" i="64"/>
  <c r="I166" i="64"/>
  <c r="P165" i="64"/>
  <c r="D165" i="64"/>
  <c r="G121" i="64"/>
  <c r="G164" i="64"/>
  <c r="J162" i="64"/>
  <c r="M118" i="64"/>
  <c r="M161" i="64"/>
  <c r="P159" i="64"/>
  <c r="D159" i="64"/>
  <c r="G158" i="64"/>
  <c r="J114" i="64"/>
  <c r="J111" i="64" s="1"/>
  <c r="J195" i="64" s="1"/>
  <c r="J157" i="64"/>
  <c r="C109" i="64"/>
  <c r="C151" i="64" s="1"/>
  <c r="C152" i="64"/>
  <c r="F6" i="48"/>
  <c r="I5" i="48"/>
  <c r="F68" i="50"/>
  <c r="E124" i="47"/>
  <c r="E130" i="50"/>
  <c r="I111" i="49"/>
  <c r="H166" i="48"/>
  <c r="K148" i="48"/>
  <c r="O130" i="48"/>
  <c r="M117" i="48"/>
  <c r="P103" i="48"/>
  <c r="O102" i="48"/>
  <c r="N101" i="48"/>
  <c r="M99" i="48"/>
  <c r="C91" i="48"/>
  <c r="D115" i="68"/>
  <c r="D163" i="68" s="1"/>
  <c r="C84" i="48"/>
  <c r="B103" i="48"/>
  <c r="M69" i="48"/>
  <c r="F94" i="67"/>
  <c r="F132" i="67" s="1"/>
  <c r="B142" i="66"/>
  <c r="B134" i="67"/>
  <c r="L105" i="66"/>
  <c r="L144" i="66"/>
  <c r="G180" i="66"/>
  <c r="E101" i="66"/>
  <c r="E139" i="66" s="1"/>
  <c r="E140" i="66"/>
  <c r="D138" i="66"/>
  <c r="C48" i="48"/>
  <c r="E94" i="66"/>
  <c r="E132" i="66" s="1"/>
  <c r="O148" i="65"/>
  <c r="C148" i="65"/>
  <c r="F108" i="65"/>
  <c r="F147" i="65"/>
  <c r="E145" i="65"/>
  <c r="O180" i="65"/>
  <c r="M101" i="65"/>
  <c r="L138" i="65"/>
  <c r="K174" i="65"/>
  <c r="K97" i="65"/>
  <c r="K135" i="65" s="1"/>
  <c r="K136" i="65"/>
  <c r="Q94" i="65"/>
  <c r="Q133" i="65"/>
  <c r="Q162" i="64"/>
  <c r="L118" i="64"/>
  <c r="L161" i="64"/>
  <c r="C159" i="64"/>
  <c r="M114" i="64"/>
  <c r="M199" i="64"/>
  <c r="M157" i="64"/>
  <c r="H197" i="64"/>
  <c r="H155" i="64"/>
  <c r="N109" i="64"/>
  <c r="N151" i="64" s="1"/>
  <c r="N152" i="64"/>
  <c r="D191" i="64"/>
  <c r="D106" i="64"/>
  <c r="P168" i="48"/>
  <c r="C137" i="70"/>
  <c r="G211" i="67"/>
  <c r="E105" i="50"/>
  <c r="I175" i="48"/>
  <c r="H93" i="69"/>
  <c r="I179" i="71"/>
  <c r="Q118" i="66"/>
  <c r="K74" i="49"/>
  <c r="O112" i="70"/>
  <c r="O137" i="70"/>
  <c r="K235" i="64"/>
  <c r="G30" i="50"/>
  <c r="M310" i="70"/>
  <c r="M304" i="70" s="1"/>
  <c r="E322" i="72"/>
  <c r="Q172" i="59"/>
  <c r="Q176" i="71"/>
  <c r="L172" i="48"/>
  <c r="B154" i="49"/>
  <c r="B143" i="69"/>
  <c r="D132" i="64"/>
  <c r="D126" i="64" s="1"/>
  <c r="P145" i="67"/>
  <c r="F77" i="49"/>
  <c r="I135" i="68"/>
  <c r="J100" i="49"/>
  <c r="C146" i="69"/>
  <c r="K132" i="70"/>
  <c r="K112" i="70"/>
  <c r="Q139" i="70"/>
  <c r="Q118" i="70"/>
  <c r="K9" i="50"/>
  <c r="K3" i="47"/>
  <c r="O222" i="66"/>
  <c r="N100" i="50"/>
  <c r="Q208" i="69"/>
  <c r="F156" i="69"/>
  <c r="F213" i="69" s="1"/>
  <c r="F215" i="69"/>
  <c r="H124" i="50"/>
  <c r="O202" i="71"/>
  <c r="F166" i="50"/>
  <c r="C373" i="65"/>
  <c r="C335" i="65"/>
  <c r="G331" i="69"/>
  <c r="G388" i="69"/>
  <c r="G310" i="69"/>
  <c r="D93" i="70"/>
  <c r="M179" i="71"/>
  <c r="Q49" i="50"/>
  <c r="Q43" i="47"/>
  <c r="F215" i="67"/>
  <c r="F156" i="67"/>
  <c r="K208" i="70"/>
  <c r="M98" i="71"/>
  <c r="M134" i="71" s="1"/>
  <c r="N132" i="65"/>
  <c r="O145" i="65"/>
  <c r="C144" i="66"/>
  <c r="P58" i="49"/>
  <c r="K118" i="67"/>
  <c r="M142" i="67"/>
  <c r="C148" i="67"/>
  <c r="H143" i="69"/>
  <c r="D132" i="70"/>
  <c r="F139" i="70"/>
  <c r="F118" i="70"/>
  <c r="F139" i="49"/>
  <c r="I132" i="71"/>
  <c r="F136" i="72"/>
  <c r="B183" i="68"/>
  <c r="P30" i="50"/>
  <c r="Q30" i="50"/>
  <c r="Q24" i="47"/>
  <c r="I211" i="67"/>
  <c r="F70" i="50"/>
  <c r="G204" i="72"/>
  <c r="D166" i="50"/>
  <c r="D161" i="47"/>
  <c r="Q348" i="65"/>
  <c r="Q32" i="60"/>
  <c r="K16" i="49"/>
  <c r="B215" i="70"/>
  <c r="B156" i="70"/>
  <c r="B213" i="70" s="1"/>
  <c r="I93" i="69"/>
  <c r="F98" i="72"/>
  <c r="F93" i="72" s="1"/>
  <c r="N30" i="49"/>
  <c r="G68" i="49"/>
  <c r="I144" i="67"/>
  <c r="K89" i="49"/>
  <c r="M146" i="69"/>
  <c r="M132" i="70"/>
  <c r="J200" i="70"/>
  <c r="J143" i="70"/>
  <c r="J143" i="71"/>
  <c r="K136" i="72"/>
  <c r="E140" i="72"/>
  <c r="N143" i="72"/>
  <c r="B100" i="50"/>
  <c r="D211" i="65"/>
  <c r="L211" i="66"/>
  <c r="F58" i="50"/>
  <c r="C120" i="50"/>
  <c r="C105" i="50" s="1"/>
  <c r="N208" i="70"/>
  <c r="J211" i="70"/>
  <c r="K156" i="70"/>
  <c r="K213" i="70" s="1"/>
  <c r="D202" i="72"/>
  <c r="L152" i="72"/>
  <c r="L147" i="72" s="1"/>
  <c r="G405" i="68"/>
  <c r="F9" i="59"/>
  <c r="O331" i="66"/>
  <c r="M324" i="69"/>
  <c r="K166" i="59"/>
  <c r="M403" i="65"/>
  <c r="K32" i="58"/>
  <c r="I148" i="58"/>
  <c r="E335" i="65"/>
  <c r="E310" i="65"/>
  <c r="Q331" i="67"/>
  <c r="Q310" i="67"/>
  <c r="M409" i="68"/>
  <c r="H298" i="72"/>
  <c r="K400" i="70"/>
  <c r="J386" i="71"/>
  <c r="H386" i="72"/>
  <c r="I369" i="69"/>
  <c r="I291" i="69"/>
  <c r="G375" i="64"/>
  <c r="C403" i="70"/>
  <c r="M447" i="64"/>
  <c r="M348" i="69"/>
  <c r="I403" i="70"/>
  <c r="N143" i="60"/>
  <c r="N291" i="65"/>
  <c r="N329" i="65" s="1"/>
  <c r="J285" i="65"/>
  <c r="N51" i="58"/>
  <c r="D285" i="70"/>
  <c r="L291" i="70"/>
  <c r="L331" i="70"/>
  <c r="L172" i="58"/>
  <c r="F36" i="59"/>
  <c r="O310" i="66"/>
  <c r="G335" i="66"/>
  <c r="G392" i="66"/>
  <c r="O74" i="59"/>
  <c r="Q383" i="68"/>
  <c r="Q81" i="55"/>
  <c r="P87" i="59"/>
  <c r="L417" i="68"/>
  <c r="F335" i="70"/>
  <c r="C70" i="60"/>
  <c r="C143" i="60"/>
  <c r="K407" i="69"/>
  <c r="K348" i="69"/>
  <c r="K405" i="69" s="1"/>
  <c r="G329" i="71"/>
  <c r="H334" i="72"/>
  <c r="H388" i="72" s="1"/>
  <c r="I390" i="72"/>
  <c r="I334" i="72"/>
  <c r="I388" i="72" s="1"/>
  <c r="E9" i="58"/>
  <c r="C161" i="60"/>
  <c r="E16" i="58"/>
  <c r="I51" i="58"/>
  <c r="G369" i="69"/>
  <c r="G291" i="69"/>
  <c r="G285" i="69" s="1"/>
  <c r="G136" i="58"/>
  <c r="E360" i="64"/>
  <c r="E338" i="64"/>
  <c r="N372" i="64"/>
  <c r="K335" i="65"/>
  <c r="K392" i="65"/>
  <c r="I324" i="67"/>
  <c r="K335" i="70"/>
  <c r="P148" i="59"/>
  <c r="P318" i="71"/>
  <c r="P372" i="71"/>
  <c r="F325" i="71"/>
  <c r="K322" i="72"/>
  <c r="C342" i="70"/>
  <c r="G51" i="60"/>
  <c r="L501" i="68"/>
  <c r="E105" i="60"/>
  <c r="O348" i="69"/>
  <c r="O405" i="69" s="1"/>
  <c r="J348" i="70"/>
  <c r="J405" i="70" s="1"/>
  <c r="Q334" i="71"/>
  <c r="Q388" i="71" s="1"/>
  <c r="J329" i="72"/>
  <c r="N386" i="72"/>
  <c r="F32" i="58"/>
  <c r="L74" i="58"/>
  <c r="D275" i="71"/>
  <c r="C338" i="65"/>
  <c r="L338" i="67"/>
  <c r="F377" i="68"/>
  <c r="F401" i="68" s="1"/>
  <c r="H324" i="70"/>
  <c r="H304" i="70"/>
  <c r="D314" i="71"/>
  <c r="E298" i="71"/>
  <c r="E318" i="71"/>
  <c r="E372" i="71"/>
  <c r="I322" i="71"/>
  <c r="Q322" i="71"/>
  <c r="Q298" i="71"/>
  <c r="Q293" i="71" s="1"/>
  <c r="D322" i="72"/>
  <c r="L322" i="72"/>
  <c r="H403" i="65"/>
  <c r="H55" i="49"/>
  <c r="J68" i="49"/>
  <c r="H180" i="68"/>
  <c r="J177" i="68"/>
  <c r="P222" i="68"/>
  <c r="Q170" i="68"/>
  <c r="H169" i="68"/>
  <c r="J166" i="68"/>
  <c r="P84" i="48"/>
  <c r="G83" i="48"/>
  <c r="B88" i="48"/>
  <c r="P78" i="48"/>
  <c r="K76" i="48"/>
  <c r="F75" i="48"/>
  <c r="Q67" i="48"/>
  <c r="G94" i="67"/>
  <c r="K108" i="66"/>
  <c r="K147" i="66"/>
  <c r="Q105" i="66"/>
  <c r="Q143" i="66" s="1"/>
  <c r="L142" i="66"/>
  <c r="C141" i="66"/>
  <c r="I138" i="66"/>
  <c r="K46" i="48"/>
  <c r="N33" i="48"/>
  <c r="E31" i="48"/>
  <c r="C134" i="65"/>
  <c r="L165" i="64"/>
  <c r="N162" i="64"/>
  <c r="E118" i="64"/>
  <c r="E161" i="64"/>
  <c r="K158" i="64"/>
  <c r="N6" i="48"/>
  <c r="B21" i="48"/>
  <c r="J9" i="50"/>
  <c r="G77" i="50"/>
  <c r="E157" i="48"/>
  <c r="L103" i="48"/>
  <c r="Q99" i="48"/>
  <c r="D98" i="48"/>
  <c r="F95" i="48"/>
  <c r="O162" i="68"/>
  <c r="P148" i="67"/>
  <c r="C108" i="67"/>
  <c r="C147" i="67"/>
  <c r="E105" i="67"/>
  <c r="E144" i="67"/>
  <c r="K141" i="67"/>
  <c r="Q176" i="67"/>
  <c r="B185" i="67"/>
  <c r="B108" i="67"/>
  <c r="B147" i="67"/>
  <c r="C148" i="66"/>
  <c r="M101" i="66"/>
  <c r="M139" i="66" s="1"/>
  <c r="M140" i="66"/>
  <c r="K174" i="66"/>
  <c r="K97" i="66"/>
  <c r="I45" i="48"/>
  <c r="Q38" i="48"/>
  <c r="D37" i="48"/>
  <c r="I33" i="48"/>
  <c r="G29" i="48"/>
  <c r="F134" i="65"/>
  <c r="N121" i="64"/>
  <c r="P118" i="64"/>
  <c r="P161" i="64"/>
  <c r="G159" i="64"/>
  <c r="I199" i="64"/>
  <c r="I114" i="64"/>
  <c r="I157" i="64"/>
  <c r="O196" i="64"/>
  <c r="O154" i="64"/>
  <c r="J109" i="64"/>
  <c r="J194" i="64"/>
  <c r="B8" i="48"/>
  <c r="G98" i="72"/>
  <c r="G93" i="72" s="1"/>
  <c r="Q204" i="72"/>
  <c r="K89" i="58"/>
  <c r="C166" i="49"/>
  <c r="D112" i="65"/>
  <c r="F116" i="71"/>
  <c r="F136" i="71"/>
  <c r="G208" i="70"/>
  <c r="C310" i="70"/>
  <c r="E154" i="48"/>
  <c r="M175" i="48"/>
  <c r="B139" i="70"/>
  <c r="B118" i="70"/>
  <c r="B112" i="70" s="1"/>
  <c r="B131" i="70" s="1"/>
  <c r="E150" i="64"/>
  <c r="N19" i="49"/>
  <c r="Q51" i="49"/>
  <c r="C243" i="68"/>
  <c r="H132" i="69"/>
  <c r="I135" i="69"/>
  <c r="O196" i="69"/>
  <c r="O139" i="69"/>
  <c r="O118" i="69"/>
  <c r="O146" i="69"/>
  <c r="M135" i="70"/>
  <c r="D143" i="70"/>
  <c r="P150" i="49"/>
  <c r="L143" i="71"/>
  <c r="O132" i="72"/>
  <c r="P143" i="72"/>
  <c r="L9" i="50"/>
  <c r="L3" i="47"/>
  <c r="I39" i="50"/>
  <c r="N87" i="50"/>
  <c r="P215" i="70"/>
  <c r="P156" i="70"/>
  <c r="P213" i="70" s="1"/>
  <c r="K140" i="66"/>
  <c r="O134" i="67"/>
  <c r="Q247" i="68"/>
  <c r="D157" i="48"/>
  <c r="J132" i="64"/>
  <c r="H36" i="49"/>
  <c r="P133" i="66"/>
  <c r="M118" i="66"/>
  <c r="G142" i="66"/>
  <c r="I58" i="49"/>
  <c r="C97" i="49"/>
  <c r="N135" i="70"/>
  <c r="D190" i="71"/>
  <c r="D136" i="71"/>
  <c r="G130" i="72"/>
  <c r="J168" i="49"/>
  <c r="E175" i="49"/>
  <c r="C222" i="65"/>
  <c r="G211" i="66"/>
  <c r="C156" i="66"/>
  <c r="E70" i="50"/>
  <c r="I222" i="69"/>
  <c r="E208" i="70"/>
  <c r="I139" i="50"/>
  <c r="B118" i="67"/>
  <c r="G173" i="68"/>
  <c r="L132" i="49"/>
  <c r="O175" i="50"/>
  <c r="K93" i="70"/>
  <c r="G132" i="64"/>
  <c r="G126" i="64" s="1"/>
  <c r="E30" i="49"/>
  <c r="Q39" i="49"/>
  <c r="K135" i="66"/>
  <c r="G135" i="69"/>
  <c r="N136" i="49"/>
  <c r="E146" i="70"/>
  <c r="I136" i="71"/>
  <c r="Q136" i="71"/>
  <c r="B68" i="50"/>
  <c r="P211" i="65"/>
  <c r="J70" i="50"/>
  <c r="M202" i="71"/>
  <c r="L204" i="71"/>
  <c r="K323" i="64"/>
  <c r="K353" i="68"/>
  <c r="K402" i="68"/>
  <c r="E117" i="58"/>
  <c r="H325" i="71"/>
  <c r="I456" i="64"/>
  <c r="I386" i="64"/>
  <c r="O32" i="58"/>
  <c r="M358" i="71"/>
  <c r="N372" i="72"/>
  <c r="N318" i="72"/>
  <c r="N298" i="72"/>
  <c r="N293" i="72" s="1"/>
  <c r="G342" i="70"/>
  <c r="D386" i="72"/>
  <c r="N324" i="65"/>
  <c r="N304" i="65"/>
  <c r="C425" i="68"/>
  <c r="K425" i="68"/>
  <c r="G105" i="60"/>
  <c r="C369" i="69"/>
  <c r="C291" i="69"/>
  <c r="C329" i="69" s="1"/>
  <c r="F51" i="58"/>
  <c r="F354" i="71"/>
  <c r="F280" i="71"/>
  <c r="Q32" i="59"/>
  <c r="I338" i="66"/>
  <c r="F407" i="68"/>
  <c r="P117" i="59"/>
  <c r="K318" i="72"/>
  <c r="K372" i="72"/>
  <c r="K298" i="72"/>
  <c r="K70" i="60"/>
  <c r="O403" i="69"/>
  <c r="Q291" i="66"/>
  <c r="Q329" i="66" s="1"/>
  <c r="E81" i="54"/>
  <c r="K97" i="58"/>
  <c r="H335" i="67"/>
  <c r="K377" i="68"/>
  <c r="K401" i="68" s="1"/>
  <c r="G304" i="70"/>
  <c r="P154" i="59"/>
  <c r="O342" i="67"/>
  <c r="M400" i="70"/>
  <c r="C172" i="58"/>
  <c r="D291" i="65"/>
  <c r="D329" i="65" s="1"/>
  <c r="N291" i="70"/>
  <c r="D335" i="65"/>
  <c r="J338" i="69"/>
  <c r="J403" i="66"/>
  <c r="F105" i="60"/>
  <c r="F400" i="70"/>
  <c r="I143" i="60"/>
  <c r="G9" i="49"/>
  <c r="J87" i="49"/>
  <c r="C157" i="48"/>
  <c r="F130" i="68"/>
  <c r="F178" i="68" s="1"/>
  <c r="F179" i="68"/>
  <c r="N173" i="68"/>
  <c r="B97" i="66"/>
  <c r="B135" i="66" s="1"/>
  <c r="B136" i="66"/>
  <c r="O54" i="48"/>
  <c r="O48" i="48"/>
  <c r="M94" i="66"/>
  <c r="M133" i="66"/>
  <c r="K180" i="65"/>
  <c r="O97" i="65"/>
  <c r="O135" i="65" s="1"/>
  <c r="O174" i="65"/>
  <c r="O136" i="65"/>
  <c r="M26" i="48"/>
  <c r="P11" i="48"/>
  <c r="C10" i="48"/>
  <c r="P5" i="48"/>
  <c r="C335" i="66"/>
  <c r="F310" i="65"/>
  <c r="I141" i="66"/>
  <c r="G202" i="71"/>
  <c r="F247" i="64"/>
  <c r="P93" i="70"/>
  <c r="C175" i="48"/>
  <c r="C68" i="49"/>
  <c r="L111" i="49"/>
  <c r="L105" i="45"/>
  <c r="H139" i="49"/>
  <c r="C49" i="50"/>
  <c r="C291" i="66"/>
  <c r="N140" i="72"/>
  <c r="N194" i="72"/>
  <c r="E135" i="69"/>
  <c r="E139" i="70"/>
  <c r="E118" i="70"/>
  <c r="L130" i="50"/>
  <c r="L124" i="47"/>
  <c r="P24" i="47"/>
  <c r="B118" i="69"/>
  <c r="N215" i="69"/>
  <c r="N156" i="69"/>
  <c r="N213" i="69" s="1"/>
  <c r="Q87" i="49"/>
  <c r="B211" i="66"/>
  <c r="F9" i="50"/>
  <c r="F3" i="47"/>
  <c r="G111" i="50"/>
  <c r="G105" i="50" s="1"/>
  <c r="G105" i="47"/>
  <c r="O143" i="72"/>
  <c r="B132" i="72"/>
  <c r="F30" i="50"/>
  <c r="E132" i="58"/>
  <c r="G324" i="67"/>
  <c r="M372" i="64"/>
  <c r="N304" i="66"/>
  <c r="K130" i="58"/>
  <c r="G338" i="70"/>
  <c r="L335" i="65"/>
  <c r="C9" i="60"/>
  <c r="N124" i="60"/>
  <c r="E119" i="68"/>
  <c r="E167" i="68" s="1"/>
  <c r="E168" i="68"/>
  <c r="B174" i="68"/>
  <c r="J108" i="67"/>
  <c r="J146" i="67" s="1"/>
  <c r="H182" i="67"/>
  <c r="H105" i="67"/>
  <c r="H144" i="67"/>
  <c r="F179" i="67"/>
  <c r="F141" i="67"/>
  <c r="I94" i="67"/>
  <c r="I133" i="67"/>
  <c r="B101" i="67"/>
  <c r="B140" i="67"/>
  <c r="P183" i="66"/>
  <c r="P145" i="66"/>
  <c r="J142" i="66"/>
  <c r="P101" i="66"/>
  <c r="P140" i="66"/>
  <c r="N97" i="66"/>
  <c r="N135" i="66" s="1"/>
  <c r="N136" i="66"/>
  <c r="D94" i="66"/>
  <c r="D133" i="66"/>
  <c r="L145" i="65"/>
  <c r="J142" i="65"/>
  <c r="L101" i="65"/>
  <c r="L139" i="65" s="1"/>
  <c r="P6" i="48"/>
  <c r="B13" i="48"/>
  <c r="E148" i="49"/>
  <c r="O156" i="70"/>
  <c r="Q375" i="64"/>
  <c r="P68" i="59"/>
  <c r="Q335" i="66"/>
  <c r="M43" i="45"/>
  <c r="E132" i="69"/>
  <c r="E139" i="50"/>
  <c r="E148" i="58"/>
  <c r="D93" i="69"/>
  <c r="L139" i="70"/>
  <c r="L118" i="70"/>
  <c r="Q203" i="69"/>
  <c r="Q146" i="69"/>
  <c r="J143" i="72"/>
  <c r="I87" i="58"/>
  <c r="O400" i="69"/>
  <c r="M68" i="59"/>
  <c r="D9" i="58"/>
  <c r="N410" i="64"/>
  <c r="N323" i="64"/>
  <c r="N383" i="68"/>
  <c r="N81" i="55"/>
  <c r="O413" i="68"/>
  <c r="O485" i="68"/>
  <c r="P417" i="68"/>
  <c r="M87" i="60"/>
  <c r="D105" i="60"/>
  <c r="G87" i="58"/>
  <c r="O93" i="58"/>
  <c r="G338" i="67"/>
  <c r="E327" i="69"/>
  <c r="N280" i="72"/>
  <c r="G431" i="68"/>
  <c r="G425" i="68" s="1"/>
  <c r="G81" i="57"/>
  <c r="E166" i="50"/>
  <c r="B87" i="49"/>
  <c r="E130" i="48"/>
  <c r="G181" i="68"/>
  <c r="F180" i="68"/>
  <c r="E130" i="68"/>
  <c r="E178" i="68" s="1"/>
  <c r="D177" i="68"/>
  <c r="C127" i="68"/>
  <c r="C175" i="68" s="1"/>
  <c r="C176" i="68"/>
  <c r="P123" i="68"/>
  <c r="P172" i="68"/>
  <c r="K170" i="68"/>
  <c r="J169" i="68"/>
  <c r="H214" i="68"/>
  <c r="M112" i="68"/>
  <c r="M160" i="68" s="1"/>
  <c r="G148" i="67"/>
  <c r="E145" i="67"/>
  <c r="G180" i="67"/>
  <c r="G142" i="67"/>
  <c r="P138" i="67"/>
  <c r="G67" i="48"/>
  <c r="F134" i="67"/>
  <c r="N186" i="66"/>
  <c r="N148" i="66"/>
  <c r="E108" i="66"/>
  <c r="E146" i="66" s="1"/>
  <c r="E185" i="66"/>
  <c r="E147" i="66"/>
  <c r="G105" i="66"/>
  <c r="G144" i="66"/>
  <c r="L101" i="66"/>
  <c r="L140" i="66"/>
  <c r="J97" i="66"/>
  <c r="J135" i="66" s="1"/>
  <c r="J136" i="66"/>
  <c r="I46" i="48"/>
  <c r="N41" i="48"/>
  <c r="F41" i="48"/>
  <c r="M40" i="48"/>
  <c r="P38" i="48"/>
  <c r="O37" i="48"/>
  <c r="N35" i="48"/>
  <c r="H33" i="48"/>
  <c r="N29" i="48"/>
  <c r="E109" i="64"/>
  <c r="E151" i="64" s="1"/>
  <c r="B6" i="48"/>
  <c r="E133" i="66"/>
  <c r="M137" i="69"/>
  <c r="K312" i="72"/>
  <c r="C166" i="58"/>
  <c r="B235" i="64"/>
  <c r="G152" i="71"/>
  <c r="G147" i="71" s="1"/>
  <c r="E19" i="49"/>
  <c r="B208" i="72"/>
  <c r="B152" i="72"/>
  <c r="Q359" i="68"/>
  <c r="Q353" i="68" s="1"/>
  <c r="Q81" i="54"/>
  <c r="E70" i="59"/>
  <c r="K411" i="67"/>
  <c r="K348" i="67"/>
  <c r="O32" i="59"/>
  <c r="Q49" i="59"/>
  <c r="C304" i="69"/>
  <c r="H384" i="71"/>
  <c r="Q342" i="67"/>
  <c r="D143" i="44"/>
  <c r="D148" i="48"/>
  <c r="K148" i="50"/>
  <c r="K143" i="50" s="1"/>
  <c r="K143" i="47"/>
  <c r="Q222" i="69"/>
  <c r="F386" i="64"/>
  <c r="Q51" i="60"/>
  <c r="P354" i="71"/>
  <c r="P280" i="71"/>
  <c r="B17" i="64"/>
  <c r="B20" i="50"/>
  <c r="B20" i="49"/>
  <c r="B14" i="65"/>
  <c r="B38" i="49"/>
  <c r="B36" i="49"/>
  <c r="B37" i="49"/>
  <c r="B14" i="67"/>
  <c r="B76" i="49"/>
  <c r="B75" i="49"/>
  <c r="B76" i="48"/>
  <c r="B14" i="68"/>
  <c r="B93" i="50"/>
  <c r="B94" i="49"/>
  <c r="B95" i="49"/>
  <c r="B94" i="50"/>
  <c r="B16" i="69"/>
  <c r="B121" i="50"/>
  <c r="B121" i="48"/>
  <c r="B121" i="49"/>
  <c r="B16" i="71"/>
  <c r="B158" i="48"/>
  <c r="B158" i="50"/>
  <c r="B158" i="49"/>
  <c r="B16" i="72"/>
  <c r="B176" i="49"/>
  <c r="B176" i="48"/>
  <c r="B176" i="50"/>
  <c r="Q5" i="38"/>
  <c r="Q7" i="64" s="1"/>
  <c r="Q5" i="64"/>
  <c r="Q247" i="64" s="1"/>
  <c r="Q6" i="49"/>
  <c r="Q5" i="49"/>
  <c r="Q8" i="49"/>
  <c r="Q5" i="50"/>
  <c r="Q9" i="50"/>
  <c r="F11" i="64"/>
  <c r="F196" i="64" s="1"/>
  <c r="F10" i="49"/>
  <c r="F10" i="50"/>
  <c r="G12" i="64"/>
  <c r="G11" i="49"/>
  <c r="G11" i="50"/>
  <c r="D13" i="64"/>
  <c r="D14" i="49"/>
  <c r="D13" i="50"/>
  <c r="D13" i="49"/>
  <c r="D12" i="49"/>
  <c r="P13" i="64"/>
  <c r="P13" i="49"/>
  <c r="P14" i="49"/>
  <c r="P13" i="50"/>
  <c r="Q14" i="64"/>
  <c r="Q222" i="64" s="1"/>
  <c r="Q15" i="49"/>
  <c r="N15" i="64"/>
  <c r="N204" i="64" s="1"/>
  <c r="N17" i="49"/>
  <c r="N18" i="49"/>
  <c r="N16" i="49"/>
  <c r="O17" i="64"/>
  <c r="O20" i="49"/>
  <c r="O20" i="50"/>
  <c r="L18" i="64"/>
  <c r="L21" i="50"/>
  <c r="L21" i="49"/>
  <c r="E19" i="64"/>
  <c r="E22" i="49"/>
  <c r="M19" i="64"/>
  <c r="M22" i="49"/>
  <c r="J26" i="38"/>
  <c r="J7" i="65" s="1"/>
  <c r="J5" i="65"/>
  <c r="J174" i="65" s="1"/>
  <c r="J29" i="49"/>
  <c r="J26" i="49"/>
  <c r="J27" i="49"/>
  <c r="J26" i="50"/>
  <c r="J30" i="49"/>
  <c r="J29" i="48"/>
  <c r="H11" i="65"/>
  <c r="H31" i="49"/>
  <c r="H31" i="50"/>
  <c r="M12" i="65"/>
  <c r="M32" i="49"/>
  <c r="M33" i="49"/>
  <c r="M34" i="49"/>
  <c r="M33" i="50"/>
  <c r="M34" i="48"/>
  <c r="J13" i="65"/>
  <c r="J180" i="65" s="1"/>
  <c r="J35" i="49"/>
  <c r="J35" i="48"/>
  <c r="K14" i="65"/>
  <c r="K37" i="49"/>
  <c r="K38" i="49"/>
  <c r="K37" i="48"/>
  <c r="D16" i="65"/>
  <c r="D40" i="49"/>
  <c r="D40" i="50"/>
  <c r="P16" i="65"/>
  <c r="P185" i="65" s="1"/>
  <c r="P40" i="50"/>
  <c r="P40" i="49"/>
  <c r="M17" i="65"/>
  <c r="M41" i="49"/>
  <c r="N45" i="38"/>
  <c r="N7" i="66" s="1"/>
  <c r="N5" i="66"/>
  <c r="N222" i="66" s="1"/>
  <c r="N48" i="49"/>
  <c r="N45" i="49"/>
  <c r="N45" i="50"/>
  <c r="N58" i="49"/>
  <c r="N46" i="49"/>
  <c r="N48" i="48"/>
  <c r="N49" i="49"/>
  <c r="N46" i="48"/>
  <c r="H11" i="66"/>
  <c r="H50" i="49"/>
  <c r="H50" i="50"/>
  <c r="I12" i="66"/>
  <c r="I52" i="49"/>
  <c r="I52" i="50"/>
  <c r="I53" i="49"/>
  <c r="I53" i="48"/>
  <c r="N13" i="66"/>
  <c r="N54" i="49"/>
  <c r="N54" i="48"/>
  <c r="G14" i="66"/>
  <c r="G183" i="66" s="1"/>
  <c r="G57" i="49"/>
  <c r="G55" i="49"/>
  <c r="G56" i="49"/>
  <c r="G56" i="48"/>
  <c r="D16" i="66"/>
  <c r="D59" i="50"/>
  <c r="D59" i="49"/>
  <c r="P16" i="66"/>
  <c r="P185" i="66" s="1"/>
  <c r="P59" i="49"/>
  <c r="P59" i="50"/>
  <c r="M17" i="66"/>
  <c r="M60" i="49"/>
  <c r="N64" i="38"/>
  <c r="N7" i="67" s="1"/>
  <c r="N5" i="67"/>
  <c r="N174" i="67" s="1"/>
  <c r="N67" i="49"/>
  <c r="N64" i="49"/>
  <c r="N65" i="49"/>
  <c r="N64" i="50"/>
  <c r="N64" i="48"/>
  <c r="N65" i="48"/>
  <c r="P11" i="67"/>
  <c r="P69" i="50"/>
  <c r="P69" i="49"/>
  <c r="P69" i="48"/>
  <c r="Q12" i="67"/>
  <c r="Q179" i="67" s="1"/>
  <c r="Q72" i="49"/>
  <c r="Q71" i="50"/>
  <c r="Q71" i="49"/>
  <c r="Q71" i="48"/>
  <c r="Q70" i="49"/>
  <c r="N13" i="67"/>
  <c r="N73" i="49"/>
  <c r="O14" i="67"/>
  <c r="O200" i="67" s="1"/>
  <c r="O76" i="49"/>
  <c r="O75" i="49"/>
  <c r="F83" i="38"/>
  <c r="F7" i="68" s="1"/>
  <c r="F209" i="68" s="1"/>
  <c r="F5" i="68"/>
  <c r="F236" i="68" s="1"/>
  <c r="F86" i="49"/>
  <c r="F100" i="49"/>
  <c r="F83" i="49"/>
  <c r="F83" i="50"/>
  <c r="F84" i="49"/>
  <c r="F84" i="48"/>
  <c r="N86" i="39"/>
  <c r="N9" i="68"/>
  <c r="O11" i="68"/>
  <c r="O88" i="49"/>
  <c r="O88" i="50"/>
  <c r="L12" i="68"/>
  <c r="L217" i="68" s="1"/>
  <c r="L90" i="50"/>
  <c r="L90" i="49"/>
  <c r="L91" i="49"/>
  <c r="L89" i="50"/>
  <c r="Q92" i="39"/>
  <c r="Q13" i="68"/>
  <c r="Q92" i="49"/>
  <c r="Q92" i="50"/>
  <c r="N14" i="68"/>
  <c r="N95" i="49"/>
  <c r="N93" i="50"/>
  <c r="N94" i="49"/>
  <c r="N94" i="50"/>
  <c r="N95" i="48"/>
  <c r="G15" i="68"/>
  <c r="G222" i="68" s="1"/>
  <c r="G96" i="49"/>
  <c r="H16" i="68"/>
  <c r="H225" i="68" s="1"/>
  <c r="H99" i="49"/>
  <c r="H98" i="49"/>
  <c r="H98" i="48"/>
  <c r="H99" i="48"/>
  <c r="E18" i="68"/>
  <c r="E251" i="68" s="1"/>
  <c r="E101" i="49"/>
  <c r="E101" i="48"/>
  <c r="Q18" i="68"/>
  <c r="Q101" i="49"/>
  <c r="Q101" i="48"/>
  <c r="N19" i="68"/>
  <c r="N228" i="68" s="1"/>
  <c r="N102" i="49"/>
  <c r="N102" i="50"/>
  <c r="N102" i="48"/>
  <c r="K20" i="68"/>
  <c r="K103" i="49"/>
  <c r="K103" i="48"/>
  <c r="H107" i="38"/>
  <c r="H5" i="69"/>
  <c r="H120" i="50"/>
  <c r="H107" i="49"/>
  <c r="H108" i="48"/>
  <c r="H107" i="48"/>
  <c r="H110" i="49"/>
  <c r="H110" i="48"/>
  <c r="H108" i="49"/>
  <c r="H120" i="49"/>
  <c r="O12" i="69"/>
  <c r="L116" i="39"/>
  <c r="L13" i="69"/>
  <c r="L116" i="48"/>
  <c r="L116" i="49"/>
  <c r="E14" i="69"/>
  <c r="E117" i="49"/>
  <c r="E118" i="48"/>
  <c r="E118" i="49"/>
  <c r="E119" i="49"/>
  <c r="E119" i="48"/>
  <c r="Q14" i="69"/>
  <c r="Q118" i="48"/>
  <c r="Q119" i="49"/>
  <c r="Q117" i="49"/>
  <c r="Q119" i="48"/>
  <c r="Q118" i="49"/>
  <c r="Q117" i="48"/>
  <c r="N16" i="69"/>
  <c r="N121" i="48"/>
  <c r="N121" i="49"/>
  <c r="N121" i="50"/>
  <c r="K122" i="39"/>
  <c r="K17" i="69"/>
  <c r="K122" i="48"/>
  <c r="K122" i="49"/>
  <c r="L126" i="38"/>
  <c r="L5" i="70"/>
  <c r="L222" i="70" s="1"/>
  <c r="L129" i="49"/>
  <c r="L129" i="48"/>
  <c r="L126" i="49"/>
  <c r="L127" i="48"/>
  <c r="L126" i="48"/>
  <c r="L127" i="49"/>
  <c r="I9" i="70"/>
  <c r="J11" i="70"/>
  <c r="J131" i="48"/>
  <c r="J131" i="49"/>
  <c r="C12" i="70"/>
  <c r="C133" i="49"/>
  <c r="C134" i="48"/>
  <c r="C132" i="49"/>
  <c r="C133" i="48"/>
  <c r="C134" i="49"/>
  <c r="O12" i="70"/>
  <c r="O134" i="49"/>
  <c r="O134" i="48"/>
  <c r="O133" i="48"/>
  <c r="O133" i="49"/>
  <c r="O132" i="49"/>
  <c r="L13" i="70"/>
  <c r="L135" i="49"/>
  <c r="L135" i="48"/>
  <c r="I14" i="70"/>
  <c r="I137" i="48"/>
  <c r="I138" i="48"/>
  <c r="I137" i="49"/>
  <c r="I138" i="49"/>
  <c r="I136" i="49"/>
  <c r="J16" i="70"/>
  <c r="J140" i="48"/>
  <c r="J140" i="50"/>
  <c r="J140" i="49"/>
  <c r="G17" i="70"/>
  <c r="G141" i="49"/>
  <c r="G141" i="48"/>
  <c r="K17" i="70"/>
  <c r="K141" i="49"/>
  <c r="K141" i="48"/>
  <c r="H145" i="38"/>
  <c r="H7" i="71" s="1"/>
  <c r="H5" i="71"/>
  <c r="H147" i="49"/>
  <c r="H145" i="48"/>
  <c r="H145" i="49"/>
  <c r="H147" i="48"/>
  <c r="F11" i="71"/>
  <c r="F149" i="48"/>
  <c r="F149" i="50"/>
  <c r="F149" i="49"/>
  <c r="C12" i="71"/>
  <c r="C151" i="49"/>
  <c r="C152" i="48"/>
  <c r="C151" i="50"/>
  <c r="C152" i="49"/>
  <c r="C151" i="48"/>
  <c r="O12" i="71"/>
  <c r="O152" i="48"/>
  <c r="O151" i="50"/>
  <c r="O151" i="48"/>
  <c r="O152" i="49"/>
  <c r="O151" i="49"/>
  <c r="O150" i="50"/>
  <c r="P13" i="71"/>
  <c r="P153" i="48"/>
  <c r="P153" i="49"/>
  <c r="M14" i="71"/>
  <c r="M155" i="48"/>
  <c r="M155" i="49"/>
  <c r="M156" i="49"/>
  <c r="M156" i="48"/>
  <c r="J16" i="71"/>
  <c r="J158" i="48"/>
  <c r="J158" i="49"/>
  <c r="J158" i="50"/>
  <c r="G17" i="71"/>
  <c r="G159" i="48"/>
  <c r="G159" i="49"/>
  <c r="O17" i="71"/>
  <c r="O159" i="48"/>
  <c r="O159" i="49"/>
  <c r="P163" i="38"/>
  <c r="P5" i="72"/>
  <c r="P165" i="48"/>
  <c r="P175" i="50"/>
  <c r="P163" i="48"/>
  <c r="P163" i="49"/>
  <c r="P165" i="49"/>
  <c r="P166" i="48"/>
  <c r="M9" i="72"/>
  <c r="F167" i="39"/>
  <c r="F11" i="72"/>
  <c r="F167" i="49"/>
  <c r="F167" i="48"/>
  <c r="F167" i="50"/>
  <c r="C12" i="72"/>
  <c r="C170" i="48"/>
  <c r="C168" i="49"/>
  <c r="C169" i="49"/>
  <c r="C170" i="49"/>
  <c r="C169" i="50"/>
  <c r="C169" i="48"/>
  <c r="K12" i="72"/>
  <c r="K170" i="49"/>
  <c r="K168" i="49"/>
  <c r="K169" i="50"/>
  <c r="K169" i="49"/>
  <c r="K169" i="48"/>
  <c r="K170" i="48"/>
  <c r="K168" i="50"/>
  <c r="L13" i="72"/>
  <c r="L171" i="49"/>
  <c r="L171" i="48"/>
  <c r="I14" i="72"/>
  <c r="I174" i="48"/>
  <c r="I173" i="48"/>
  <c r="I173" i="49"/>
  <c r="I172" i="49"/>
  <c r="I174" i="49"/>
  <c r="J16" i="72"/>
  <c r="J176" i="48"/>
  <c r="J176" i="49"/>
  <c r="J176" i="50"/>
  <c r="G17" i="72"/>
  <c r="G177" i="48"/>
  <c r="G177" i="49"/>
  <c r="C63" i="64"/>
  <c r="C18" i="59"/>
  <c r="C17" i="59"/>
  <c r="C17" i="58"/>
  <c r="C18" i="58"/>
  <c r="C53" i="66"/>
  <c r="C50" i="58"/>
  <c r="C50" i="60"/>
  <c r="C50" i="59"/>
  <c r="C58" i="69"/>
  <c r="C395" i="69" s="1"/>
  <c r="C120" i="59"/>
  <c r="C120" i="58"/>
  <c r="C49" i="65"/>
  <c r="C26" i="59"/>
  <c r="C27" i="59"/>
  <c r="C26" i="58"/>
  <c r="C26" i="60"/>
  <c r="C27" i="58"/>
  <c r="H55" i="64"/>
  <c r="H6" i="59"/>
  <c r="H6" i="58"/>
  <c r="H5" i="60"/>
  <c r="H5" i="58"/>
  <c r="H5" i="59"/>
  <c r="F57" i="64"/>
  <c r="F8" i="59"/>
  <c r="F8" i="58"/>
  <c r="H59" i="64"/>
  <c r="H9" i="60"/>
  <c r="H10" i="58"/>
  <c r="H10" i="60"/>
  <c r="H10" i="59"/>
  <c r="H9" i="59"/>
  <c r="D61" i="64"/>
  <c r="D13" i="58"/>
  <c r="D13" i="59"/>
  <c r="D13" i="60"/>
  <c r="D14" i="58"/>
  <c r="D14" i="59"/>
  <c r="D12" i="58"/>
  <c r="L61" i="64"/>
  <c r="L452" i="64" s="1"/>
  <c r="L13" i="58"/>
  <c r="L14" i="58"/>
  <c r="L13" i="60"/>
  <c r="L14" i="59"/>
  <c r="L13" i="59"/>
  <c r="L12" i="60"/>
  <c r="L12" i="58"/>
  <c r="J62" i="64"/>
  <c r="J15" i="59"/>
  <c r="J15" i="58"/>
  <c r="L63" i="64"/>
  <c r="L17" i="58"/>
  <c r="L17" i="59"/>
  <c r="L18" i="58"/>
  <c r="L18" i="59"/>
  <c r="J65" i="64"/>
  <c r="J20" i="59"/>
  <c r="J20" i="58"/>
  <c r="J19" i="60"/>
  <c r="J19" i="58"/>
  <c r="J19" i="59"/>
  <c r="J20" i="60"/>
  <c r="P66" i="64"/>
  <c r="P21" i="59"/>
  <c r="P21" i="58"/>
  <c r="P21" i="60"/>
  <c r="N67" i="64"/>
  <c r="N22" i="59"/>
  <c r="N22" i="58"/>
  <c r="L49" i="65"/>
  <c r="L26" i="59"/>
  <c r="L26" i="58"/>
  <c r="L27" i="58"/>
  <c r="L26" i="60"/>
  <c r="L27" i="59"/>
  <c r="J51" i="65"/>
  <c r="J29" i="59"/>
  <c r="J29" i="58"/>
  <c r="L53" i="65"/>
  <c r="L31" i="60"/>
  <c r="L31" i="58"/>
  <c r="L31" i="59"/>
  <c r="J54" i="65"/>
  <c r="J33" i="58"/>
  <c r="J34" i="59"/>
  <c r="J33" i="60"/>
  <c r="J33" i="59"/>
  <c r="J34" i="58"/>
  <c r="J32" i="60"/>
  <c r="N54" i="65"/>
  <c r="N33" i="58"/>
  <c r="N32" i="59"/>
  <c r="N34" i="59"/>
  <c r="N34" i="58"/>
  <c r="N32" i="60"/>
  <c r="N33" i="59"/>
  <c r="N33" i="60"/>
  <c r="L55" i="65"/>
  <c r="L35" i="59"/>
  <c r="L35" i="58"/>
  <c r="J56" i="65"/>
  <c r="J37" i="59"/>
  <c r="J37" i="58"/>
  <c r="J36" i="59"/>
  <c r="J38" i="59"/>
  <c r="J38" i="58"/>
  <c r="J36" i="58"/>
  <c r="H58" i="65"/>
  <c r="H40" i="58"/>
  <c r="H40" i="59"/>
  <c r="H39" i="59"/>
  <c r="H39" i="60"/>
  <c r="H39" i="58"/>
  <c r="H40" i="60"/>
  <c r="P58" i="65"/>
  <c r="P40" i="59"/>
  <c r="P40" i="58"/>
  <c r="P40" i="60"/>
  <c r="P39" i="60"/>
  <c r="P39" i="59"/>
  <c r="P39" i="58"/>
  <c r="J59" i="65"/>
  <c r="J41" i="58"/>
  <c r="J41" i="59"/>
  <c r="L49" i="66"/>
  <c r="L46" i="59"/>
  <c r="L46" i="58"/>
  <c r="L45" i="58"/>
  <c r="L45" i="60"/>
  <c r="L45" i="59"/>
  <c r="J51" i="66"/>
  <c r="J48" i="59"/>
  <c r="J48" i="58"/>
  <c r="H53" i="66"/>
  <c r="H50" i="59"/>
  <c r="H50" i="58"/>
  <c r="H50" i="60"/>
  <c r="H49" i="58"/>
  <c r="H49" i="60"/>
  <c r="P53" i="66"/>
  <c r="P50" i="58"/>
  <c r="P50" i="59"/>
  <c r="P49" i="58"/>
  <c r="P50" i="60"/>
  <c r="P49" i="59"/>
  <c r="P49" i="60"/>
  <c r="D55" i="66"/>
  <c r="D54" i="59"/>
  <c r="D54" i="58"/>
  <c r="L55" i="66"/>
  <c r="L54" i="58"/>
  <c r="L54" i="59"/>
  <c r="J56" i="66"/>
  <c r="J392" i="66" s="1"/>
  <c r="J57" i="59"/>
  <c r="J55" i="58"/>
  <c r="J57" i="58"/>
  <c r="J55" i="59"/>
  <c r="J56" i="59"/>
  <c r="J56" i="58"/>
  <c r="L58" i="66"/>
  <c r="L58" i="58"/>
  <c r="L59" i="59"/>
  <c r="L58" i="59"/>
  <c r="L58" i="60"/>
  <c r="L59" i="60"/>
  <c r="L59" i="58"/>
  <c r="J59" i="66"/>
  <c r="J60" i="59"/>
  <c r="J60" i="58"/>
  <c r="L49" i="67"/>
  <c r="L65" i="59"/>
  <c r="L65" i="58"/>
  <c r="L64" i="60"/>
  <c r="L64" i="58"/>
  <c r="L64" i="59"/>
  <c r="F51" i="67"/>
  <c r="F67" i="59"/>
  <c r="F67" i="58"/>
  <c r="D53" i="67"/>
  <c r="D69" i="58"/>
  <c r="D69" i="59"/>
  <c r="D69" i="60"/>
  <c r="D68" i="58"/>
  <c r="D68" i="59"/>
  <c r="L53" i="67"/>
  <c r="L69" i="59"/>
  <c r="L69" i="58"/>
  <c r="L69" i="60"/>
  <c r="L68" i="60"/>
  <c r="J54" i="67"/>
  <c r="J72" i="58"/>
  <c r="J72" i="59"/>
  <c r="J71" i="58"/>
  <c r="J71" i="60"/>
  <c r="J71" i="59"/>
  <c r="J70" i="59"/>
  <c r="J70" i="60"/>
  <c r="L55" i="67"/>
  <c r="L73" i="58"/>
  <c r="L73" i="59"/>
  <c r="F56" i="67"/>
  <c r="F392" i="67" s="1"/>
  <c r="F76" i="59"/>
  <c r="F76" i="58"/>
  <c r="F75" i="58"/>
  <c r="F75" i="59"/>
  <c r="F74" i="58"/>
  <c r="H58" i="67"/>
  <c r="H77" i="59"/>
  <c r="H77" i="58"/>
  <c r="H78" i="59"/>
  <c r="H78" i="58"/>
  <c r="H77" i="60"/>
  <c r="H78" i="60"/>
  <c r="F59" i="67"/>
  <c r="F79" i="58"/>
  <c r="F79" i="59"/>
  <c r="J59" i="67"/>
  <c r="J79" i="59"/>
  <c r="J79" i="58"/>
  <c r="L58" i="68"/>
  <c r="L83" i="58"/>
  <c r="L83" i="59"/>
  <c r="L84" i="58"/>
  <c r="L84" i="59"/>
  <c r="L83" i="60"/>
  <c r="F60" i="68"/>
  <c r="F86" i="59"/>
  <c r="F86" i="58"/>
  <c r="H62" i="68"/>
  <c r="H87" i="60"/>
  <c r="H88" i="60"/>
  <c r="H88" i="58"/>
  <c r="H88" i="59"/>
  <c r="J63" i="68"/>
  <c r="J90" i="59"/>
  <c r="J90" i="58"/>
  <c r="J90" i="60"/>
  <c r="J91" i="59"/>
  <c r="J89" i="59"/>
  <c r="J91" i="58"/>
  <c r="P64" i="68"/>
  <c r="P92" i="59"/>
  <c r="P92" i="60"/>
  <c r="P92" i="58"/>
  <c r="N65" i="68"/>
  <c r="N485" i="68" s="1"/>
  <c r="N94" i="58"/>
  <c r="N95" i="59"/>
  <c r="N94" i="59"/>
  <c r="N94" i="60"/>
  <c r="N95" i="58"/>
  <c r="H66" i="68"/>
  <c r="H96" i="58"/>
  <c r="H96" i="59"/>
  <c r="J67" i="68"/>
  <c r="J98" i="58"/>
  <c r="J99" i="59"/>
  <c r="J99" i="58"/>
  <c r="J98" i="59"/>
  <c r="L69" i="68"/>
  <c r="L492" i="68" s="1"/>
  <c r="L101" i="58"/>
  <c r="L100" i="59"/>
  <c r="L101" i="59"/>
  <c r="L100" i="58"/>
  <c r="J49" i="69"/>
  <c r="J108" i="58"/>
  <c r="J108" i="59"/>
  <c r="J107" i="58"/>
  <c r="J107" i="59"/>
  <c r="H51" i="69"/>
  <c r="H110" i="58"/>
  <c r="H110" i="59"/>
  <c r="F53" i="69"/>
  <c r="F111" i="58"/>
  <c r="J53" i="69"/>
  <c r="J111" i="59"/>
  <c r="J55" i="69"/>
  <c r="J116" i="59"/>
  <c r="J116" i="58"/>
  <c r="H56" i="69"/>
  <c r="H118" i="58"/>
  <c r="H119" i="59"/>
  <c r="H119" i="58"/>
  <c r="H118" i="59"/>
  <c r="H117" i="59"/>
  <c r="L56" i="69"/>
  <c r="L373" i="69" s="1"/>
  <c r="L118" i="58"/>
  <c r="L118" i="59"/>
  <c r="L119" i="58"/>
  <c r="L119" i="59"/>
  <c r="L117" i="58"/>
  <c r="F58" i="69"/>
  <c r="F120" i="59"/>
  <c r="F120" i="58"/>
  <c r="D59" i="69"/>
  <c r="D122" i="58"/>
  <c r="D122" i="59"/>
  <c r="P59" i="69"/>
  <c r="P122" i="58"/>
  <c r="P122" i="59"/>
  <c r="J49" i="70"/>
  <c r="J127" i="58"/>
  <c r="J126" i="58"/>
  <c r="J127" i="59"/>
  <c r="J126" i="59"/>
  <c r="H51" i="70"/>
  <c r="H129" i="58"/>
  <c r="H129" i="59"/>
  <c r="F53" i="70"/>
  <c r="F131" i="59"/>
  <c r="F131" i="58"/>
  <c r="F130" i="59"/>
  <c r="D54" i="70"/>
  <c r="D133" i="58"/>
  <c r="D134" i="59"/>
  <c r="D134" i="58"/>
  <c r="D132" i="59"/>
  <c r="D133" i="59"/>
  <c r="P54" i="70"/>
  <c r="P133" i="58"/>
  <c r="P134" i="59"/>
  <c r="P132" i="58"/>
  <c r="P134" i="58"/>
  <c r="P133" i="59"/>
  <c r="N55" i="70"/>
  <c r="N135" i="58"/>
  <c r="N135" i="59"/>
  <c r="P56" i="70"/>
  <c r="P137" i="59"/>
  <c r="P137" i="58"/>
  <c r="P138" i="58"/>
  <c r="P138" i="59"/>
  <c r="P136" i="59"/>
  <c r="N58" i="70"/>
  <c r="N139" i="59"/>
  <c r="N139" i="58"/>
  <c r="L59" i="70"/>
  <c r="L141" i="58"/>
  <c r="L141" i="59"/>
  <c r="F49" i="71"/>
  <c r="F145" i="59"/>
  <c r="F145" i="58"/>
  <c r="H51" i="71"/>
  <c r="H147" i="58"/>
  <c r="H147" i="59"/>
  <c r="J55" i="71"/>
  <c r="J153" i="58"/>
  <c r="J153" i="59"/>
  <c r="L56" i="71"/>
  <c r="L358" i="71" s="1"/>
  <c r="L155" i="58"/>
  <c r="L155" i="59"/>
  <c r="L156" i="59"/>
  <c r="L156" i="58"/>
  <c r="J58" i="71"/>
  <c r="J157" i="59"/>
  <c r="J157" i="58"/>
  <c r="D59" i="71"/>
  <c r="D159" i="59"/>
  <c r="D159" i="58"/>
  <c r="J49" i="72"/>
  <c r="J163" i="58"/>
  <c r="J163" i="59"/>
  <c r="H51" i="72"/>
  <c r="H165" i="59"/>
  <c r="H165" i="58"/>
  <c r="F53" i="72"/>
  <c r="F166" i="59"/>
  <c r="N53" i="72"/>
  <c r="N166" i="59"/>
  <c r="J55" i="72"/>
  <c r="J171" i="58"/>
  <c r="J171" i="59"/>
  <c r="H56" i="72"/>
  <c r="H376" i="72" s="1"/>
  <c r="H174" i="59"/>
  <c r="H174" i="58"/>
  <c r="H173" i="59"/>
  <c r="H173" i="58"/>
  <c r="N58" i="72"/>
  <c r="N175" i="58"/>
  <c r="N175" i="59"/>
  <c r="L59" i="72"/>
  <c r="L177" i="58"/>
  <c r="L177" i="59"/>
  <c r="J16" i="48"/>
  <c r="C36" i="48"/>
  <c r="Q70" i="48"/>
  <c r="K74" i="48"/>
  <c r="M51" i="48"/>
  <c r="J39" i="48"/>
  <c r="F100" i="48"/>
  <c r="L89" i="48"/>
  <c r="J93" i="48"/>
  <c r="L62" i="47"/>
  <c r="L68" i="50"/>
  <c r="C329" i="66"/>
  <c r="F30" i="59"/>
  <c r="P68" i="60"/>
  <c r="L98" i="72"/>
  <c r="L93" i="72" s="1"/>
  <c r="H126" i="64"/>
  <c r="G146" i="69"/>
  <c r="H143" i="70"/>
  <c r="Q136" i="72"/>
  <c r="J247" i="64"/>
  <c r="F211" i="66"/>
  <c r="H208" i="70"/>
  <c r="G148" i="50"/>
  <c r="G143" i="50" s="1"/>
  <c r="G143" i="47"/>
  <c r="O36" i="49"/>
  <c r="I118" i="66"/>
  <c r="N112" i="69"/>
  <c r="Q143" i="71"/>
  <c r="E32" i="50"/>
  <c r="K222" i="65"/>
  <c r="O156" i="64"/>
  <c r="O132" i="64"/>
  <c r="M136" i="71"/>
  <c r="P175" i="49"/>
  <c r="N219" i="70"/>
  <c r="N156" i="70"/>
  <c r="N213" i="70" s="1"/>
  <c r="I338" i="70"/>
  <c r="J348" i="67"/>
  <c r="J342" i="67" s="1"/>
  <c r="D12" i="59"/>
  <c r="J9" i="60"/>
  <c r="C390" i="71"/>
  <c r="C334" i="71"/>
  <c r="O348" i="66"/>
  <c r="P161" i="60"/>
  <c r="O310" i="65"/>
  <c r="O304" i="65" s="1"/>
  <c r="O388" i="65"/>
  <c r="O331" i="65"/>
  <c r="D331" i="66"/>
  <c r="D310" i="66"/>
  <c r="H383" i="68"/>
  <c r="H377" i="68" s="1"/>
  <c r="H81" i="55"/>
  <c r="H130" i="59"/>
  <c r="N403" i="67"/>
  <c r="O372" i="64"/>
  <c r="D335" i="67"/>
  <c r="K331" i="70"/>
  <c r="K310" i="70"/>
  <c r="L386" i="64"/>
  <c r="H143" i="60"/>
  <c r="H329" i="67"/>
  <c r="N97" i="59"/>
  <c r="F403" i="66"/>
  <c r="E386" i="71"/>
  <c r="N390" i="71"/>
  <c r="N334" i="71"/>
  <c r="N388" i="71" s="1"/>
  <c r="O81" i="57"/>
  <c r="O431" i="68"/>
  <c r="P148" i="50"/>
  <c r="L139" i="50"/>
  <c r="L130" i="48"/>
  <c r="H90" i="48"/>
  <c r="N86" i="48"/>
  <c r="M162" i="68"/>
  <c r="H183" i="67"/>
  <c r="N142" i="67"/>
  <c r="E141" i="67"/>
  <c r="K138" i="67"/>
  <c r="C138" i="67"/>
  <c r="F97" i="67"/>
  <c r="F135" i="67" s="1"/>
  <c r="P40" i="48"/>
  <c r="Q15" i="48"/>
  <c r="D109" i="64"/>
  <c r="D151" i="64" s="1"/>
  <c r="D152" i="64"/>
  <c r="D148" i="50"/>
  <c r="I92" i="48"/>
  <c r="D162" i="68"/>
  <c r="D108" i="67"/>
  <c r="D147" i="67"/>
  <c r="C101" i="67"/>
  <c r="C139" i="67" s="1"/>
  <c r="F138" i="67"/>
  <c r="E97" i="67"/>
  <c r="E135" i="67" s="1"/>
  <c r="E136" i="67"/>
  <c r="D142" i="66"/>
  <c r="M138" i="66"/>
  <c r="H148" i="65"/>
  <c r="P142" i="65"/>
  <c r="J18" i="48"/>
  <c r="J150" i="64"/>
  <c r="E191" i="64"/>
  <c r="E106" i="64"/>
  <c r="E149" i="64"/>
  <c r="G180" i="68"/>
  <c r="O174" i="68"/>
  <c r="E123" i="68"/>
  <c r="E172" i="68"/>
  <c r="F119" i="68"/>
  <c r="F112" i="68"/>
  <c r="F161" i="68"/>
  <c r="J145" i="67"/>
  <c r="E176" i="67"/>
  <c r="F109" i="64"/>
  <c r="F151" i="64" s="1"/>
  <c r="F194" i="64"/>
  <c r="I118" i="67"/>
  <c r="I112" i="67" s="1"/>
  <c r="F143" i="69"/>
  <c r="C143" i="72"/>
  <c r="C335" i="69"/>
  <c r="Q19" i="49"/>
  <c r="I134" i="72"/>
  <c r="D140" i="71"/>
  <c r="Q32" i="50"/>
  <c r="N130" i="50"/>
  <c r="N124" i="47"/>
  <c r="K152" i="71"/>
  <c r="C166" i="50"/>
  <c r="C161" i="47"/>
  <c r="N211" i="69"/>
  <c r="I140" i="71"/>
  <c r="Q19" i="50"/>
  <c r="K338" i="65"/>
  <c r="Q358" i="71"/>
  <c r="J74" i="59"/>
  <c r="K375" i="64"/>
  <c r="E324" i="66"/>
  <c r="J384" i="71"/>
  <c r="P410" i="64"/>
  <c r="P323" i="64"/>
  <c r="L166" i="58"/>
  <c r="D329" i="70"/>
  <c r="G384" i="71"/>
  <c r="H148" i="59"/>
  <c r="I124" i="60"/>
  <c r="D338" i="70"/>
  <c r="Q384" i="71"/>
  <c r="H108" i="67"/>
  <c r="H147" i="67"/>
  <c r="H97" i="65"/>
  <c r="H135" i="65" s="1"/>
  <c r="N18" i="48"/>
  <c r="B159" i="64"/>
  <c r="E136" i="48"/>
  <c r="K180" i="68"/>
  <c r="J108" i="65"/>
  <c r="J147" i="65"/>
  <c r="L175" i="69"/>
  <c r="O98" i="72"/>
  <c r="O211" i="70"/>
  <c r="Q147" i="72"/>
  <c r="J111" i="49"/>
  <c r="J105" i="45"/>
  <c r="P148" i="49"/>
  <c r="P143" i="45"/>
  <c r="M136" i="72"/>
  <c r="H259" i="68"/>
  <c r="L208" i="70"/>
  <c r="C143" i="71"/>
  <c r="B111" i="71"/>
  <c r="B134" i="71"/>
  <c r="J93" i="49"/>
  <c r="D116" i="71"/>
  <c r="D111" i="71" s="1"/>
  <c r="E143" i="71"/>
  <c r="O130" i="72"/>
  <c r="H140" i="72"/>
  <c r="B204" i="72"/>
  <c r="N208" i="69"/>
  <c r="L130" i="72"/>
  <c r="J174" i="64"/>
  <c r="G280" i="72"/>
  <c r="G285" i="65"/>
  <c r="F291" i="65"/>
  <c r="H105" i="60"/>
  <c r="E348" i="70"/>
  <c r="P298" i="72"/>
  <c r="P318" i="72"/>
  <c r="P372" i="72"/>
  <c r="E304" i="65"/>
  <c r="E324" i="65"/>
  <c r="J83" i="48"/>
  <c r="N94" i="67"/>
  <c r="N132" i="67" s="1"/>
  <c r="N171" i="67"/>
  <c r="K141" i="65"/>
  <c r="D200" i="67"/>
  <c r="Q62" i="45"/>
  <c r="Q68" i="49"/>
  <c r="G235" i="64"/>
  <c r="L211" i="69"/>
  <c r="G331" i="66"/>
  <c r="Q314" i="72"/>
  <c r="H348" i="70"/>
  <c r="O342" i="66"/>
  <c r="F124" i="60"/>
  <c r="K43" i="47"/>
  <c r="M119" i="68"/>
  <c r="M216" i="68"/>
  <c r="M168" i="68"/>
  <c r="C66" i="48"/>
  <c r="F27" i="20"/>
  <c r="N27" i="20"/>
  <c r="B14" i="64"/>
  <c r="B15" i="49"/>
  <c r="B19" i="64"/>
  <c r="B22" i="49"/>
  <c r="B12" i="65"/>
  <c r="B32" i="49"/>
  <c r="B33" i="49"/>
  <c r="B33" i="50"/>
  <c r="B34" i="49"/>
  <c r="B33" i="48"/>
  <c r="B17" i="65"/>
  <c r="B186" i="65" s="1"/>
  <c r="B41" i="49"/>
  <c r="B12" i="66"/>
  <c r="B51" i="49"/>
  <c r="B53" i="49"/>
  <c r="B52" i="50"/>
  <c r="B52" i="49"/>
  <c r="B53" i="48"/>
  <c r="B17" i="66"/>
  <c r="B186" i="66" s="1"/>
  <c r="B60" i="49"/>
  <c r="B12" i="67"/>
  <c r="B215" i="67" s="1"/>
  <c r="B71" i="50"/>
  <c r="B72" i="49"/>
  <c r="B71" i="49"/>
  <c r="B71" i="48"/>
  <c r="B17" i="67"/>
  <c r="B79" i="49"/>
  <c r="B12" i="68"/>
  <c r="B91" i="49"/>
  <c r="B90" i="49"/>
  <c r="B89" i="49"/>
  <c r="B91" i="48"/>
  <c r="B16" i="68"/>
  <c r="B247" i="68" s="1"/>
  <c r="B99" i="49"/>
  <c r="B98" i="49"/>
  <c r="B107" i="38"/>
  <c r="B5" i="69"/>
  <c r="B222" i="69" s="1"/>
  <c r="B120" i="49"/>
  <c r="B108" i="48"/>
  <c r="B107" i="48"/>
  <c r="B110" i="49"/>
  <c r="B110" i="48"/>
  <c r="B107" i="49"/>
  <c r="B108" i="49"/>
  <c r="B111" i="49"/>
  <c r="B13" i="69"/>
  <c r="B116" i="48"/>
  <c r="B116" i="49"/>
  <c r="B126" i="38"/>
  <c r="B7" i="70" s="1"/>
  <c r="B5" i="70"/>
  <c r="B175" i="70" s="1"/>
  <c r="B129" i="49"/>
  <c r="B139" i="49"/>
  <c r="B129" i="48"/>
  <c r="B127" i="49"/>
  <c r="B126" i="48"/>
  <c r="B126" i="49"/>
  <c r="B127" i="48"/>
  <c r="B13" i="70"/>
  <c r="B135" i="49"/>
  <c r="B135" i="48"/>
  <c r="B145" i="38"/>
  <c r="B7" i="71" s="1"/>
  <c r="B5" i="71"/>
  <c r="B170" i="71" s="1"/>
  <c r="B145" i="49"/>
  <c r="B147" i="48"/>
  <c r="B147" i="49"/>
  <c r="B145" i="48"/>
  <c r="B157" i="50"/>
  <c r="B148" i="49"/>
  <c r="B148" i="50"/>
  <c r="B13" i="71"/>
  <c r="B153" i="49"/>
  <c r="B153" i="48"/>
  <c r="B163" i="38"/>
  <c r="B7" i="72" s="1"/>
  <c r="B5" i="72"/>
  <c r="B165" i="49"/>
  <c r="B175" i="49"/>
  <c r="B163" i="48"/>
  <c r="B165" i="48"/>
  <c r="B163" i="49"/>
  <c r="B166" i="48"/>
  <c r="B175" i="48"/>
  <c r="B166" i="50"/>
  <c r="B13" i="72"/>
  <c r="B171" i="49"/>
  <c r="B171" i="48"/>
  <c r="C5" i="38"/>
  <c r="C7" i="64" s="1"/>
  <c r="C191" i="64" s="1"/>
  <c r="C5" i="64"/>
  <c r="C247" i="64" s="1"/>
  <c r="C8" i="49"/>
  <c r="C19" i="50"/>
  <c r="C6" i="49"/>
  <c r="C5" i="49"/>
  <c r="C5" i="50"/>
  <c r="C9" i="50"/>
  <c r="G5" i="38"/>
  <c r="G7" i="64" s="1"/>
  <c r="G5" i="64"/>
  <c r="G5" i="50"/>
  <c r="G6" i="49"/>
  <c r="G5" i="49"/>
  <c r="G8" i="49"/>
  <c r="K5" i="38"/>
  <c r="K7" i="64" s="1"/>
  <c r="K192" i="64" s="1"/>
  <c r="K5" i="64"/>
  <c r="K6" i="49"/>
  <c r="K8" i="49"/>
  <c r="K5" i="49"/>
  <c r="K5" i="50"/>
  <c r="K19" i="50"/>
  <c r="K9" i="49"/>
  <c r="O5" i="38"/>
  <c r="O5" i="64"/>
  <c r="O5" i="50"/>
  <c r="O19" i="50"/>
  <c r="O8" i="49"/>
  <c r="O5" i="49"/>
  <c r="O6" i="49"/>
  <c r="D11" i="64"/>
  <c r="D10" i="49"/>
  <c r="D10" i="50"/>
  <c r="H11" i="64"/>
  <c r="H10" i="50"/>
  <c r="H10" i="49"/>
  <c r="L11" i="64"/>
  <c r="L196" i="64" s="1"/>
  <c r="L10" i="49"/>
  <c r="L10" i="50"/>
  <c r="P11" i="64"/>
  <c r="P196" i="64" s="1"/>
  <c r="P10" i="50"/>
  <c r="P10" i="49"/>
  <c r="E12" i="64"/>
  <c r="E11" i="49"/>
  <c r="E11" i="50"/>
  <c r="I12" i="64"/>
  <c r="I11" i="50"/>
  <c r="I11" i="49"/>
  <c r="M12" i="64"/>
  <c r="M11" i="49"/>
  <c r="M11" i="50"/>
  <c r="Q12" i="64"/>
  <c r="Q11" i="50"/>
  <c r="Q11" i="49"/>
  <c r="F13" i="64"/>
  <c r="F219" i="64" s="1"/>
  <c r="F13" i="49"/>
  <c r="F13" i="50"/>
  <c r="F14" i="49"/>
  <c r="F12" i="50"/>
  <c r="J13" i="64"/>
  <c r="J13" i="49"/>
  <c r="J14" i="49"/>
  <c r="J13" i="50"/>
  <c r="J12" i="50"/>
  <c r="N13" i="64"/>
  <c r="N200" i="64" s="1"/>
  <c r="N14" i="49"/>
  <c r="N13" i="49"/>
  <c r="N13" i="50"/>
  <c r="C14" i="64"/>
  <c r="C201" i="64" s="1"/>
  <c r="C15" i="49"/>
  <c r="G14" i="64"/>
  <c r="G15" i="49"/>
  <c r="K14" i="64"/>
  <c r="K201" i="64" s="1"/>
  <c r="K15" i="49"/>
  <c r="O14" i="64"/>
  <c r="O15" i="49"/>
  <c r="D15" i="64"/>
  <c r="D18" i="49"/>
  <c r="D17" i="49"/>
  <c r="H15" i="64"/>
  <c r="H204" i="64" s="1"/>
  <c r="H18" i="49"/>
  <c r="H17" i="49"/>
  <c r="L15" i="64"/>
  <c r="L204" i="64" s="1"/>
  <c r="L17" i="49"/>
  <c r="L18" i="49"/>
  <c r="P15" i="64"/>
  <c r="P18" i="49"/>
  <c r="P17" i="49"/>
  <c r="E17" i="64"/>
  <c r="E206" i="64" s="1"/>
  <c r="E20" i="49"/>
  <c r="E20" i="50"/>
  <c r="I17" i="64"/>
  <c r="I206" i="64" s="1"/>
  <c r="I20" i="50"/>
  <c r="I20" i="49"/>
  <c r="M17" i="64"/>
  <c r="M206" i="64" s="1"/>
  <c r="M20" i="50"/>
  <c r="M20" i="49"/>
  <c r="Q17" i="64"/>
  <c r="Q20" i="50"/>
  <c r="Q20" i="49"/>
  <c r="F18" i="64"/>
  <c r="F21" i="50"/>
  <c r="F21" i="49"/>
  <c r="J18" i="64"/>
  <c r="J207" i="64" s="1"/>
  <c r="J21" i="49"/>
  <c r="J21" i="50"/>
  <c r="N18" i="64"/>
  <c r="N207" i="64" s="1"/>
  <c r="N21" i="50"/>
  <c r="N21" i="49"/>
  <c r="C19" i="64"/>
  <c r="C22" i="49"/>
  <c r="G19" i="64"/>
  <c r="G22" i="49"/>
  <c r="K19" i="64"/>
  <c r="K22" i="49"/>
  <c r="O19" i="64"/>
  <c r="O208" i="64" s="1"/>
  <c r="O22" i="49"/>
  <c r="D26" i="38"/>
  <c r="D7" i="65" s="1"/>
  <c r="D5" i="65"/>
  <c r="D193" i="65" s="1"/>
  <c r="D29" i="49"/>
  <c r="D39" i="49"/>
  <c r="D26" i="50"/>
  <c r="D26" i="49"/>
  <c r="D27" i="49"/>
  <c r="H26" i="38"/>
  <c r="H5" i="65"/>
  <c r="H26" i="50"/>
  <c r="H26" i="49"/>
  <c r="H39" i="49"/>
  <c r="H27" i="49"/>
  <c r="H29" i="49"/>
  <c r="L26" i="38"/>
  <c r="L5" i="65"/>
  <c r="L26" i="50"/>
  <c r="L27" i="49"/>
  <c r="L29" i="49"/>
  <c r="L26" i="49"/>
  <c r="L39" i="49"/>
  <c r="P26" i="38"/>
  <c r="P7" i="65" s="1"/>
  <c r="P5" i="65"/>
  <c r="P29" i="49"/>
  <c r="P27" i="49"/>
  <c r="P26" i="50"/>
  <c r="P39" i="49"/>
  <c r="P26" i="49"/>
  <c r="F11" i="65"/>
  <c r="F31" i="49"/>
  <c r="F31" i="50"/>
  <c r="J11" i="65"/>
  <c r="J31" i="49"/>
  <c r="J31" i="50"/>
  <c r="N11" i="65"/>
  <c r="N31" i="49"/>
  <c r="N31" i="50"/>
  <c r="C12" i="65"/>
  <c r="C179" i="65" s="1"/>
  <c r="C33" i="49"/>
  <c r="C34" i="49"/>
  <c r="C32" i="49"/>
  <c r="C33" i="50"/>
  <c r="G12" i="65"/>
  <c r="G178" i="65" s="1"/>
  <c r="G33" i="50"/>
  <c r="G32" i="50"/>
  <c r="G33" i="49"/>
  <c r="G34" i="49"/>
  <c r="K12" i="65"/>
  <c r="K179" i="65" s="1"/>
  <c r="K33" i="50"/>
  <c r="K34" i="49"/>
  <c r="K33" i="49"/>
  <c r="K32" i="50"/>
  <c r="O12" i="65"/>
  <c r="O34" i="49"/>
  <c r="O32" i="50"/>
  <c r="O33" i="50"/>
  <c r="O33" i="49"/>
  <c r="D13" i="65"/>
  <c r="D35" i="49"/>
  <c r="H13" i="65"/>
  <c r="H180" i="65" s="1"/>
  <c r="H35" i="49"/>
  <c r="L13" i="65"/>
  <c r="L180" i="65" s="1"/>
  <c r="L35" i="49"/>
  <c r="P13" i="65"/>
  <c r="P180" i="65" s="1"/>
  <c r="P35" i="49"/>
  <c r="E14" i="65"/>
  <c r="E37" i="49"/>
  <c r="E36" i="49"/>
  <c r="E38" i="49"/>
  <c r="I14" i="65"/>
  <c r="I37" i="49"/>
  <c r="I38" i="49"/>
  <c r="I38" i="48"/>
  <c r="M14" i="65"/>
  <c r="M36" i="49"/>
  <c r="M37" i="49"/>
  <c r="M38" i="49"/>
  <c r="Q14" i="65"/>
  <c r="Q37" i="49"/>
  <c r="Q38" i="49"/>
  <c r="F16" i="65"/>
  <c r="F185" i="65" s="1"/>
  <c r="F40" i="50"/>
  <c r="F40" i="49"/>
  <c r="J16" i="65"/>
  <c r="J185" i="65" s="1"/>
  <c r="J40" i="49"/>
  <c r="J40" i="50"/>
  <c r="N16" i="65"/>
  <c r="N40" i="50"/>
  <c r="N40" i="49"/>
  <c r="C17" i="65"/>
  <c r="C41" i="49"/>
  <c r="G17" i="65"/>
  <c r="G186" i="65" s="1"/>
  <c r="G41" i="49"/>
  <c r="K17" i="65"/>
  <c r="K186" i="65" s="1"/>
  <c r="K41" i="49"/>
  <c r="O17" i="65"/>
  <c r="O186" i="65" s="1"/>
  <c r="O41" i="49"/>
  <c r="D45" i="38"/>
  <c r="D7" i="66" s="1"/>
  <c r="D172" i="66" s="1"/>
  <c r="D5" i="66"/>
  <c r="D174" i="66" s="1"/>
  <c r="D45" i="49"/>
  <c r="D46" i="49"/>
  <c r="D45" i="50"/>
  <c r="D58" i="50"/>
  <c r="D48" i="49"/>
  <c r="D45" i="48"/>
  <c r="D58" i="49"/>
  <c r="H45" i="38"/>
  <c r="H7" i="66" s="1"/>
  <c r="H172" i="66" s="1"/>
  <c r="H5" i="66"/>
  <c r="H46" i="49"/>
  <c r="H45" i="50"/>
  <c r="H58" i="50"/>
  <c r="H45" i="49"/>
  <c r="H48" i="49"/>
  <c r="L45" i="38"/>
  <c r="L5" i="66"/>
  <c r="L203" i="66" s="1"/>
  <c r="L45" i="49"/>
  <c r="L58" i="50"/>
  <c r="L48" i="49"/>
  <c r="L45" i="50"/>
  <c r="L46" i="49"/>
  <c r="P45" i="38"/>
  <c r="P7" i="66" s="1"/>
  <c r="P171" i="66" s="1"/>
  <c r="P5" i="66"/>
  <c r="P45" i="50"/>
  <c r="P46" i="49"/>
  <c r="P45" i="49"/>
  <c r="P58" i="50"/>
  <c r="P48" i="49"/>
  <c r="P45" i="48"/>
  <c r="F11" i="66"/>
  <c r="F50" i="49"/>
  <c r="F50" i="50"/>
  <c r="J11" i="66"/>
  <c r="J50" i="49"/>
  <c r="J50" i="50"/>
  <c r="N11" i="66"/>
  <c r="N176" i="66" s="1"/>
  <c r="N50" i="50"/>
  <c r="N50" i="49"/>
  <c r="C12" i="66"/>
  <c r="C53" i="49"/>
  <c r="C52" i="49"/>
  <c r="C52" i="50"/>
  <c r="C51" i="50"/>
  <c r="C51" i="49"/>
  <c r="G12" i="66"/>
  <c r="G52" i="50"/>
  <c r="G52" i="49"/>
  <c r="G53" i="49"/>
  <c r="G51" i="49"/>
  <c r="G51" i="50"/>
  <c r="K12" i="66"/>
  <c r="K53" i="49"/>
  <c r="K52" i="50"/>
  <c r="K52" i="49"/>
  <c r="O12" i="66"/>
  <c r="O53" i="49"/>
  <c r="O52" i="49"/>
  <c r="O52" i="50"/>
  <c r="D13" i="66"/>
  <c r="D180" i="66" s="1"/>
  <c r="D54" i="49"/>
  <c r="H13" i="66"/>
  <c r="H180" i="66" s="1"/>
  <c r="H54" i="49"/>
  <c r="L13" i="66"/>
  <c r="L180" i="66" s="1"/>
  <c r="L54" i="49"/>
  <c r="P13" i="66"/>
  <c r="P180" i="66" s="1"/>
  <c r="P54" i="49"/>
  <c r="E14" i="66"/>
  <c r="E57" i="49"/>
  <c r="E56" i="49"/>
  <c r="I14" i="66"/>
  <c r="I56" i="49"/>
  <c r="I57" i="49"/>
  <c r="I55" i="49"/>
  <c r="M14" i="66"/>
  <c r="M182" i="66" s="1"/>
  <c r="M56" i="49"/>
  <c r="M57" i="49"/>
  <c r="Q14" i="66"/>
  <c r="Q183" i="66" s="1"/>
  <c r="Q57" i="49"/>
  <c r="Q56" i="49"/>
  <c r="Q55" i="49"/>
  <c r="F16" i="66"/>
  <c r="F59" i="49"/>
  <c r="F59" i="50"/>
  <c r="J16" i="66"/>
  <c r="J185" i="66" s="1"/>
  <c r="J59" i="50"/>
  <c r="J59" i="49"/>
  <c r="N16" i="66"/>
  <c r="N185" i="66" s="1"/>
  <c r="N59" i="49"/>
  <c r="N59" i="50"/>
  <c r="C17" i="66"/>
  <c r="C186" i="66" s="1"/>
  <c r="C60" i="49"/>
  <c r="G17" i="66"/>
  <c r="G186" i="66" s="1"/>
  <c r="G60" i="49"/>
  <c r="K17" i="66"/>
  <c r="K60" i="49"/>
  <c r="O17" i="66"/>
  <c r="O186" i="66" s="1"/>
  <c r="O60" i="49"/>
  <c r="D64" i="38"/>
  <c r="D7" i="67" s="1"/>
  <c r="D171" i="67" s="1"/>
  <c r="D5" i="67"/>
  <c r="D67" i="49"/>
  <c r="D65" i="49"/>
  <c r="D64" i="49"/>
  <c r="D77" i="49"/>
  <c r="D64" i="50"/>
  <c r="H64" i="38"/>
  <c r="H7" i="67" s="1"/>
  <c r="H5" i="67"/>
  <c r="H222" i="67" s="1"/>
  <c r="H65" i="49"/>
  <c r="H64" i="50"/>
  <c r="H64" i="49"/>
  <c r="H67" i="49"/>
  <c r="H77" i="50"/>
  <c r="L64" i="38"/>
  <c r="L7" i="67" s="1"/>
  <c r="L5" i="67"/>
  <c r="L64" i="49"/>
  <c r="L67" i="49"/>
  <c r="L65" i="49"/>
  <c r="L77" i="49"/>
  <c r="L64" i="50"/>
  <c r="L68" i="49"/>
  <c r="P64" i="38"/>
  <c r="P7" i="67" s="1"/>
  <c r="P171" i="67" s="1"/>
  <c r="P5" i="67"/>
  <c r="P64" i="50"/>
  <c r="P67" i="49"/>
  <c r="P65" i="49"/>
  <c r="P64" i="49"/>
  <c r="P77" i="50"/>
  <c r="P68" i="49"/>
  <c r="F11" i="67"/>
  <c r="F176" i="67" s="1"/>
  <c r="F69" i="49"/>
  <c r="F69" i="50"/>
  <c r="J11" i="67"/>
  <c r="J176" i="67" s="1"/>
  <c r="J69" i="50"/>
  <c r="J69" i="49"/>
  <c r="N11" i="67"/>
  <c r="N69" i="50"/>
  <c r="N69" i="49"/>
  <c r="C12" i="67"/>
  <c r="C72" i="49"/>
  <c r="C71" i="50"/>
  <c r="C71" i="49"/>
  <c r="C70" i="50"/>
  <c r="G12" i="67"/>
  <c r="G178" i="67" s="1"/>
  <c r="G71" i="49"/>
  <c r="G71" i="50"/>
  <c r="G72" i="49"/>
  <c r="K12" i="67"/>
  <c r="K178" i="67" s="1"/>
  <c r="K72" i="49"/>
  <c r="K71" i="50"/>
  <c r="K71" i="49"/>
  <c r="O12" i="67"/>
  <c r="O71" i="49"/>
  <c r="O71" i="50"/>
  <c r="O72" i="49"/>
  <c r="D13" i="67"/>
  <c r="D199" i="67" s="1"/>
  <c r="D73" i="49"/>
  <c r="H13" i="67"/>
  <c r="H73" i="49"/>
  <c r="L13" i="67"/>
  <c r="L199" i="67" s="1"/>
  <c r="L73" i="49"/>
  <c r="P13" i="67"/>
  <c r="P73" i="49"/>
  <c r="E14" i="67"/>
  <c r="E74" i="49"/>
  <c r="E75" i="49"/>
  <c r="E76" i="49"/>
  <c r="E76" i="48"/>
  <c r="I14" i="67"/>
  <c r="I75" i="49"/>
  <c r="I76" i="49"/>
  <c r="I76" i="48"/>
  <c r="M14" i="67"/>
  <c r="M76" i="49"/>
  <c r="M75" i="49"/>
  <c r="M74" i="49"/>
  <c r="M76" i="48"/>
  <c r="Q14" i="67"/>
  <c r="Q75" i="49"/>
  <c r="Q76" i="49"/>
  <c r="Q76" i="48"/>
  <c r="F16" i="67"/>
  <c r="F78" i="49"/>
  <c r="F78" i="50"/>
  <c r="F78" i="48"/>
  <c r="J16" i="67"/>
  <c r="J78" i="49"/>
  <c r="J78" i="50"/>
  <c r="J78" i="48"/>
  <c r="N16" i="67"/>
  <c r="N185" i="67" s="1"/>
  <c r="N78" i="49"/>
  <c r="N78" i="50"/>
  <c r="N78" i="48"/>
  <c r="C17" i="67"/>
  <c r="C79" i="49"/>
  <c r="C79" i="48"/>
  <c r="G17" i="67"/>
  <c r="G186" i="67" s="1"/>
  <c r="G79" i="49"/>
  <c r="G79" i="48"/>
  <c r="K17" i="67"/>
  <c r="K186" i="67" s="1"/>
  <c r="K79" i="49"/>
  <c r="K79" i="48"/>
  <c r="O17" i="67"/>
  <c r="O186" i="67" s="1"/>
  <c r="O79" i="49"/>
  <c r="O79" i="48"/>
  <c r="D83" i="38"/>
  <c r="D7" i="68" s="1"/>
  <c r="D210" i="68" s="1"/>
  <c r="D5" i="68"/>
  <c r="D84" i="49"/>
  <c r="D86" i="49"/>
  <c r="D83" i="49"/>
  <c r="D83" i="50"/>
  <c r="H83" i="38"/>
  <c r="H7" i="68" s="1"/>
  <c r="H210" i="68" s="1"/>
  <c r="H5" i="68"/>
  <c r="H212" i="68" s="1"/>
  <c r="H83" i="50"/>
  <c r="H86" i="49"/>
  <c r="H83" i="49"/>
  <c r="H84" i="49"/>
  <c r="L5" i="68"/>
  <c r="L212" i="68" s="1"/>
  <c r="L86" i="49"/>
  <c r="L84" i="49"/>
  <c r="L83" i="49"/>
  <c r="L83" i="50"/>
  <c r="L86" i="48"/>
  <c r="P83" i="38"/>
  <c r="P7" i="68" s="1"/>
  <c r="P5" i="68"/>
  <c r="P86" i="49"/>
  <c r="P83" i="49"/>
  <c r="P83" i="50"/>
  <c r="P84" i="49"/>
  <c r="E11" i="68"/>
  <c r="E214" i="68" s="1"/>
  <c r="E88" i="50"/>
  <c r="E88" i="49"/>
  <c r="I11" i="68"/>
  <c r="I88" i="49"/>
  <c r="I88" i="50"/>
  <c r="I88" i="48"/>
  <c r="M11" i="68"/>
  <c r="M214" i="68" s="1"/>
  <c r="M88" i="49"/>
  <c r="M88" i="50"/>
  <c r="Q11" i="68"/>
  <c r="Q214" i="68" s="1"/>
  <c r="Q88" i="50"/>
  <c r="Q88" i="49"/>
  <c r="F12" i="68"/>
  <c r="F90" i="49"/>
  <c r="F89" i="49"/>
  <c r="F91" i="49"/>
  <c r="F90" i="50"/>
  <c r="F91" i="48"/>
  <c r="F89" i="50"/>
  <c r="J12" i="68"/>
  <c r="J91" i="49"/>
  <c r="J89" i="49"/>
  <c r="J90" i="50"/>
  <c r="J89" i="50"/>
  <c r="J90" i="49"/>
  <c r="J91" i="48"/>
  <c r="J90" i="48"/>
  <c r="N12" i="68"/>
  <c r="N89" i="49"/>
  <c r="N91" i="49"/>
  <c r="N89" i="50"/>
  <c r="N90" i="49"/>
  <c r="N90" i="50"/>
  <c r="N91" i="48"/>
  <c r="C13" i="68"/>
  <c r="C218" i="68" s="1"/>
  <c r="C92" i="49"/>
  <c r="C92" i="50"/>
  <c r="C92" i="48"/>
  <c r="G13" i="68"/>
  <c r="G92" i="49"/>
  <c r="G92" i="50"/>
  <c r="G92" i="48"/>
  <c r="K13" i="68"/>
  <c r="K92" i="50"/>
  <c r="K92" i="49"/>
  <c r="K92" i="48"/>
  <c r="O13" i="68"/>
  <c r="O218" i="68" s="1"/>
  <c r="O92" i="50"/>
  <c r="O92" i="49"/>
  <c r="O92" i="48"/>
  <c r="D14" i="68"/>
  <c r="D267" i="68" s="1"/>
  <c r="D95" i="49"/>
  <c r="D94" i="49"/>
  <c r="D94" i="50"/>
  <c r="D94" i="48"/>
  <c r="H14" i="68"/>
  <c r="H94" i="49"/>
  <c r="H94" i="50"/>
  <c r="H95" i="49"/>
  <c r="H93" i="50"/>
  <c r="H94" i="48"/>
  <c r="L14" i="68"/>
  <c r="L94" i="50"/>
  <c r="L94" i="49"/>
  <c r="L95" i="49"/>
  <c r="L94" i="48"/>
  <c r="L93" i="50"/>
  <c r="P14" i="68"/>
  <c r="P94" i="49"/>
  <c r="P95" i="49"/>
  <c r="P94" i="50"/>
  <c r="P94" i="48"/>
  <c r="P93" i="49"/>
  <c r="E15" i="68"/>
  <c r="E96" i="49"/>
  <c r="I15" i="68"/>
  <c r="I96" i="49"/>
  <c r="M15" i="68"/>
  <c r="M246" i="68" s="1"/>
  <c r="M96" i="49"/>
  <c r="Q15" i="68"/>
  <c r="Q96" i="49"/>
  <c r="F16" i="68"/>
  <c r="F225" i="68" s="1"/>
  <c r="F98" i="49"/>
  <c r="F99" i="49"/>
  <c r="J16" i="68"/>
  <c r="J224" i="68" s="1"/>
  <c r="J97" i="49"/>
  <c r="J99" i="49"/>
  <c r="J98" i="49"/>
  <c r="N16" i="68"/>
  <c r="N98" i="49"/>
  <c r="N99" i="49"/>
  <c r="N97" i="49"/>
  <c r="C18" i="68"/>
  <c r="C101" i="49"/>
  <c r="G18" i="68"/>
  <c r="G101" i="49"/>
  <c r="K18" i="68"/>
  <c r="K227" i="68" s="1"/>
  <c r="K101" i="49"/>
  <c r="O18" i="68"/>
  <c r="O227" i="68" s="1"/>
  <c r="O101" i="49"/>
  <c r="D19" i="68"/>
  <c r="D228" i="68" s="1"/>
  <c r="D102" i="50"/>
  <c r="D102" i="49"/>
  <c r="H19" i="68"/>
  <c r="H228" i="68" s="1"/>
  <c r="H102" i="50"/>
  <c r="H102" i="49"/>
  <c r="L19" i="68"/>
  <c r="L228" i="68" s="1"/>
  <c r="L102" i="49"/>
  <c r="L102" i="50"/>
  <c r="P19" i="68"/>
  <c r="P102" i="49"/>
  <c r="P102" i="50"/>
  <c r="E20" i="68"/>
  <c r="E103" i="49"/>
  <c r="I20" i="68"/>
  <c r="I103" i="49"/>
  <c r="M20" i="68"/>
  <c r="M229" i="68" s="1"/>
  <c r="M103" i="49"/>
  <c r="Q20" i="68"/>
  <c r="Q253" i="68" s="1"/>
  <c r="Q103" i="49"/>
  <c r="F107" i="38"/>
  <c r="F7" i="69" s="1"/>
  <c r="F5" i="69"/>
  <c r="F108" i="48"/>
  <c r="F120" i="49"/>
  <c r="F108" i="49"/>
  <c r="F110" i="48"/>
  <c r="F110" i="49"/>
  <c r="F107" i="48"/>
  <c r="F107" i="49"/>
  <c r="J107" i="38"/>
  <c r="J7" i="69" s="1"/>
  <c r="J5" i="69"/>
  <c r="J110" i="49"/>
  <c r="J107" i="48"/>
  <c r="J107" i="49"/>
  <c r="J108" i="48"/>
  <c r="J110" i="48"/>
  <c r="J108" i="49"/>
  <c r="N107" i="38"/>
  <c r="N7" i="69" s="1"/>
  <c r="N5" i="69"/>
  <c r="N194" i="69" s="1"/>
  <c r="N108" i="49"/>
  <c r="N107" i="49"/>
  <c r="N108" i="48"/>
  <c r="N107" i="48"/>
  <c r="N110" i="49"/>
  <c r="N110" i="48"/>
  <c r="F13" i="69"/>
  <c r="F116" i="48"/>
  <c r="F116" i="49"/>
  <c r="J13" i="69"/>
  <c r="J116" i="48"/>
  <c r="J116" i="49"/>
  <c r="N13" i="69"/>
  <c r="N116" i="49"/>
  <c r="N116" i="48"/>
  <c r="C14" i="69"/>
  <c r="C118" i="49"/>
  <c r="C119" i="48"/>
  <c r="C119" i="49"/>
  <c r="C118" i="48"/>
  <c r="C117" i="48"/>
  <c r="G14" i="69"/>
  <c r="G181" i="69" s="1"/>
  <c r="G118" i="49"/>
  <c r="G118" i="48"/>
  <c r="G119" i="48"/>
  <c r="G119" i="49"/>
  <c r="K14" i="69"/>
  <c r="K119" i="48"/>
  <c r="K118" i="49"/>
  <c r="K119" i="49"/>
  <c r="K118" i="48"/>
  <c r="K117" i="48"/>
  <c r="O14" i="69"/>
  <c r="O118" i="48"/>
  <c r="O119" i="48"/>
  <c r="O119" i="49"/>
  <c r="O118" i="49"/>
  <c r="D16" i="69"/>
  <c r="D121" i="48"/>
  <c r="D121" i="49"/>
  <c r="D121" i="50"/>
  <c r="H16" i="69"/>
  <c r="H121" i="48"/>
  <c r="H121" i="50"/>
  <c r="H121" i="49"/>
  <c r="L16" i="69"/>
  <c r="L121" i="49"/>
  <c r="L121" i="48"/>
  <c r="L121" i="50"/>
  <c r="P16" i="69"/>
  <c r="P121" i="49"/>
  <c r="P121" i="50"/>
  <c r="P121" i="48"/>
  <c r="E17" i="69"/>
  <c r="E122" i="48"/>
  <c r="E122" i="49"/>
  <c r="I17" i="69"/>
  <c r="I122" i="49"/>
  <c r="I122" i="48"/>
  <c r="M17" i="69"/>
  <c r="M122" i="48"/>
  <c r="M122" i="49"/>
  <c r="Q17" i="69"/>
  <c r="Q122" i="49"/>
  <c r="Q122" i="48"/>
  <c r="F126" i="38"/>
  <c r="F5" i="70"/>
  <c r="F129" i="48"/>
  <c r="F127" i="48"/>
  <c r="F127" i="49"/>
  <c r="F129" i="49"/>
  <c r="F126" i="48"/>
  <c r="F126" i="49"/>
  <c r="J126" i="38"/>
  <c r="J7" i="70" s="1"/>
  <c r="J5" i="70"/>
  <c r="J222" i="70" s="1"/>
  <c r="J127" i="48"/>
  <c r="J139" i="50"/>
  <c r="J124" i="50" s="1"/>
  <c r="J129" i="49"/>
  <c r="J126" i="49"/>
  <c r="J126" i="48"/>
  <c r="J129" i="48"/>
  <c r="J127" i="49"/>
  <c r="N126" i="38"/>
  <c r="N7" i="70" s="1"/>
  <c r="N5" i="70"/>
  <c r="N222" i="70" s="1"/>
  <c r="N126" i="48"/>
  <c r="N126" i="49"/>
  <c r="N129" i="49"/>
  <c r="N139" i="49"/>
  <c r="N139" i="50"/>
  <c r="N127" i="49"/>
  <c r="N127" i="48"/>
  <c r="N129" i="48"/>
  <c r="N139" i="48"/>
  <c r="D11" i="70"/>
  <c r="D131" i="48"/>
  <c r="D131" i="49"/>
  <c r="H11" i="70"/>
  <c r="H131" i="49"/>
  <c r="H131" i="48"/>
  <c r="L11" i="70"/>
  <c r="L131" i="49"/>
  <c r="L131" i="48"/>
  <c r="P11" i="70"/>
  <c r="P131" i="48"/>
  <c r="P131" i="49"/>
  <c r="E12" i="70"/>
  <c r="E177" i="70" s="1"/>
  <c r="E133" i="49"/>
  <c r="E134" i="49"/>
  <c r="E133" i="48"/>
  <c r="E134" i="48"/>
  <c r="E132" i="48"/>
  <c r="I12" i="70"/>
  <c r="I133" i="48"/>
  <c r="I134" i="48"/>
  <c r="I134" i="49"/>
  <c r="I133" i="49"/>
  <c r="M12" i="70"/>
  <c r="M133" i="49"/>
  <c r="M134" i="49"/>
  <c r="M133" i="48"/>
  <c r="M134" i="48"/>
  <c r="Q12" i="70"/>
  <c r="Q196" i="70" s="1"/>
  <c r="Q133" i="48"/>
  <c r="Q134" i="49"/>
  <c r="Q134" i="48"/>
  <c r="Q133" i="49"/>
  <c r="Q132" i="48"/>
  <c r="F13" i="70"/>
  <c r="F135" i="49"/>
  <c r="F135" i="48"/>
  <c r="J13" i="70"/>
  <c r="J135" i="48"/>
  <c r="J135" i="49"/>
  <c r="N13" i="70"/>
  <c r="N135" i="49"/>
  <c r="N135" i="48"/>
  <c r="C14" i="70"/>
  <c r="C138" i="49"/>
  <c r="C136" i="49"/>
  <c r="C137" i="49"/>
  <c r="C137" i="48"/>
  <c r="C138" i="48"/>
  <c r="G14" i="70"/>
  <c r="G138" i="48"/>
  <c r="G138" i="49"/>
  <c r="G137" i="48"/>
  <c r="G137" i="49"/>
  <c r="K14" i="70"/>
  <c r="K137" i="48"/>
  <c r="K138" i="48"/>
  <c r="K137" i="49"/>
  <c r="K138" i="49"/>
  <c r="K136" i="48"/>
  <c r="O14" i="70"/>
  <c r="O200" i="70" s="1"/>
  <c r="O138" i="49"/>
  <c r="O138" i="48"/>
  <c r="O137" i="49"/>
  <c r="O137" i="48"/>
  <c r="D16" i="70"/>
  <c r="D140" i="48"/>
  <c r="D140" i="50"/>
  <c r="D140" i="49"/>
  <c r="H16" i="70"/>
  <c r="H140" i="49"/>
  <c r="H140" i="50"/>
  <c r="H140" i="48"/>
  <c r="L16" i="70"/>
  <c r="L140" i="50"/>
  <c r="L140" i="48"/>
  <c r="L140" i="49"/>
  <c r="P16" i="70"/>
  <c r="P140" i="48"/>
  <c r="P140" i="49"/>
  <c r="P140" i="50"/>
  <c r="E17" i="70"/>
  <c r="E141" i="48"/>
  <c r="E141" i="49"/>
  <c r="I17" i="70"/>
  <c r="I141" i="49"/>
  <c r="I141" i="48"/>
  <c r="M17" i="70"/>
  <c r="M141" i="49"/>
  <c r="M141" i="48"/>
  <c r="Q17" i="70"/>
  <c r="Q141" i="49"/>
  <c r="Q141" i="48"/>
  <c r="F145" i="38"/>
  <c r="F7" i="71" s="1"/>
  <c r="F5" i="71"/>
  <c r="F145" i="49"/>
  <c r="F147" i="49"/>
  <c r="F145" i="48"/>
  <c r="F147" i="48"/>
  <c r="F157" i="50"/>
  <c r="J145" i="38"/>
  <c r="J5" i="71"/>
  <c r="J197" i="71" s="1"/>
  <c r="J145" i="48"/>
  <c r="J147" i="48"/>
  <c r="J147" i="49"/>
  <c r="J145" i="49"/>
  <c r="N145" i="38"/>
  <c r="N5" i="71"/>
  <c r="N197" i="71" s="1"/>
  <c r="N147" i="49"/>
  <c r="N145" i="48"/>
  <c r="N148" i="49"/>
  <c r="N145" i="49"/>
  <c r="N147" i="48"/>
  <c r="N157" i="49"/>
  <c r="D11" i="71"/>
  <c r="D149" i="50"/>
  <c r="D149" i="48"/>
  <c r="D149" i="49"/>
  <c r="H11" i="71"/>
  <c r="H149" i="48"/>
  <c r="H149" i="49"/>
  <c r="H149" i="50"/>
  <c r="L11" i="71"/>
  <c r="L149" i="48"/>
  <c r="L149" i="50"/>
  <c r="L149" i="49"/>
  <c r="P11" i="71"/>
  <c r="P149" i="49"/>
  <c r="P149" i="50"/>
  <c r="P149" i="48"/>
  <c r="E12" i="71"/>
  <c r="E151" i="49"/>
  <c r="E151" i="50"/>
  <c r="E152" i="48"/>
  <c r="E151" i="48"/>
  <c r="E152" i="49"/>
  <c r="E150" i="49"/>
  <c r="I12" i="71"/>
  <c r="I190" i="71" s="1"/>
  <c r="I152" i="48"/>
  <c r="I151" i="48"/>
  <c r="I152" i="49"/>
  <c r="I151" i="49"/>
  <c r="I151" i="50"/>
  <c r="I150" i="48"/>
  <c r="I150" i="50"/>
  <c r="M12" i="71"/>
  <c r="M190" i="71" s="1"/>
  <c r="M151" i="50"/>
  <c r="M151" i="48"/>
  <c r="M151" i="49"/>
  <c r="M152" i="48"/>
  <c r="M152" i="49"/>
  <c r="M150" i="49"/>
  <c r="Q12" i="71"/>
  <c r="Q172" i="71" s="1"/>
  <c r="Q151" i="49"/>
  <c r="Q151" i="48"/>
  <c r="Q151" i="50"/>
  <c r="Q152" i="49"/>
  <c r="Q152" i="48"/>
  <c r="Q150" i="50"/>
  <c r="F13" i="71"/>
  <c r="F153" i="48"/>
  <c r="F153" i="49"/>
  <c r="J13" i="71"/>
  <c r="J153" i="48"/>
  <c r="J153" i="49"/>
  <c r="N13" i="71"/>
  <c r="N153" i="48"/>
  <c r="N153" i="49"/>
  <c r="C14" i="71"/>
  <c r="C156" i="48"/>
  <c r="C155" i="48"/>
  <c r="C155" i="49"/>
  <c r="C156" i="49"/>
  <c r="C154" i="48"/>
  <c r="G14" i="71"/>
  <c r="G194" i="71" s="1"/>
  <c r="G155" i="48"/>
  <c r="G156" i="49"/>
  <c r="G155" i="49"/>
  <c r="G156" i="48"/>
  <c r="K14" i="71"/>
  <c r="K155" i="48"/>
  <c r="K155" i="49"/>
  <c r="K156" i="49"/>
  <c r="K156" i="48"/>
  <c r="K154" i="49"/>
  <c r="O14" i="71"/>
  <c r="O155" i="49"/>
  <c r="O156" i="48"/>
  <c r="O156" i="49"/>
  <c r="O155" i="48"/>
  <c r="D16" i="71"/>
  <c r="D158" i="50"/>
  <c r="D158" i="48"/>
  <c r="D158" i="49"/>
  <c r="H16" i="71"/>
  <c r="H158" i="49"/>
  <c r="H158" i="48"/>
  <c r="H158" i="50"/>
  <c r="L16" i="71"/>
  <c r="L158" i="48"/>
  <c r="L158" i="50"/>
  <c r="L158" i="49"/>
  <c r="P16" i="71"/>
  <c r="P158" i="49"/>
  <c r="P158" i="50"/>
  <c r="P158" i="48"/>
  <c r="E17" i="71"/>
  <c r="E159" i="48"/>
  <c r="E159" i="49"/>
  <c r="I17" i="71"/>
  <c r="I159" i="49"/>
  <c r="I159" i="48"/>
  <c r="M17" i="71"/>
  <c r="M159" i="49"/>
  <c r="M159" i="48"/>
  <c r="Q17" i="71"/>
  <c r="Q159" i="49"/>
  <c r="Q159" i="48"/>
  <c r="F163" i="38"/>
  <c r="F7" i="72" s="1"/>
  <c r="F5" i="72"/>
  <c r="F163" i="49"/>
  <c r="F163" i="48"/>
  <c r="F165" i="48"/>
  <c r="F165" i="49"/>
  <c r="F175" i="49"/>
  <c r="J163" i="38"/>
  <c r="J7" i="72" s="1"/>
  <c r="J5" i="72"/>
  <c r="J165" i="48"/>
  <c r="J163" i="49"/>
  <c r="J163" i="48"/>
  <c r="J165" i="49"/>
  <c r="J175" i="48"/>
  <c r="N163" i="38"/>
  <c r="N7" i="72" s="1"/>
  <c r="N5" i="72"/>
  <c r="N179" i="72" s="1"/>
  <c r="N175" i="49"/>
  <c r="N163" i="48"/>
  <c r="N165" i="49"/>
  <c r="N165" i="48"/>
  <c r="N163" i="49"/>
  <c r="N166" i="49"/>
  <c r="N175" i="50"/>
  <c r="D11" i="72"/>
  <c r="D167" i="49"/>
  <c r="D167" i="48"/>
  <c r="D167" i="50"/>
  <c r="H11" i="72"/>
  <c r="H167" i="50"/>
  <c r="H167" i="48"/>
  <c r="H167" i="49"/>
  <c r="L11" i="72"/>
  <c r="L167" i="48"/>
  <c r="L167" i="50"/>
  <c r="L167" i="49"/>
  <c r="P11" i="72"/>
  <c r="P167" i="48"/>
  <c r="P167" i="49"/>
  <c r="P167" i="50"/>
  <c r="E12" i="72"/>
  <c r="E170" i="48"/>
  <c r="E168" i="50"/>
  <c r="E169" i="48"/>
  <c r="E168" i="48"/>
  <c r="E169" i="50"/>
  <c r="E170" i="49"/>
  <c r="E169" i="49"/>
  <c r="I12" i="72"/>
  <c r="I169" i="48"/>
  <c r="I168" i="50"/>
  <c r="I169" i="49"/>
  <c r="I170" i="48"/>
  <c r="I170" i="49"/>
  <c r="I169" i="50"/>
  <c r="M12" i="72"/>
  <c r="M190" i="72" s="1"/>
  <c r="M168" i="48"/>
  <c r="M168" i="50"/>
  <c r="M170" i="48"/>
  <c r="M169" i="49"/>
  <c r="M170" i="49"/>
  <c r="M169" i="48"/>
  <c r="M169" i="50"/>
  <c r="Q12" i="72"/>
  <c r="Q170" i="48"/>
  <c r="Q169" i="48"/>
  <c r="Q169" i="50"/>
  <c r="Q168" i="48"/>
  <c r="Q170" i="49"/>
  <c r="Q169" i="49"/>
  <c r="Q168" i="50"/>
  <c r="F13" i="72"/>
  <c r="F171" i="48"/>
  <c r="F171" i="49"/>
  <c r="J13" i="72"/>
  <c r="J171" i="48"/>
  <c r="J171" i="49"/>
  <c r="N13" i="72"/>
  <c r="N171" i="48"/>
  <c r="N171" i="49"/>
  <c r="C14" i="72"/>
  <c r="C176" i="72" s="1"/>
  <c r="C174" i="49"/>
  <c r="C173" i="48"/>
  <c r="C173" i="49"/>
  <c r="C172" i="49"/>
  <c r="C174" i="48"/>
  <c r="G14" i="72"/>
  <c r="G194" i="72" s="1"/>
  <c r="G173" i="48"/>
  <c r="G174" i="48"/>
  <c r="G174" i="49"/>
  <c r="G173" i="49"/>
  <c r="K14" i="72"/>
  <c r="K173" i="48"/>
  <c r="K174" i="49"/>
  <c r="K173" i="49"/>
  <c r="K174" i="48"/>
  <c r="O14" i="72"/>
  <c r="O174" i="49"/>
  <c r="O173" i="48"/>
  <c r="O174" i="48"/>
  <c r="O173" i="49"/>
  <c r="D16" i="72"/>
  <c r="D176" i="49"/>
  <c r="D176" i="50"/>
  <c r="D176" i="48"/>
  <c r="H176" i="39"/>
  <c r="H16" i="72"/>
  <c r="H176" i="50"/>
  <c r="H176" i="48"/>
  <c r="H176" i="49"/>
  <c r="L176" i="39"/>
  <c r="L16" i="72"/>
  <c r="L176" i="48"/>
  <c r="L176" i="49"/>
  <c r="L176" i="50"/>
  <c r="P16" i="72"/>
  <c r="P176" i="50"/>
  <c r="P176" i="48"/>
  <c r="P176" i="49"/>
  <c r="E177" i="39"/>
  <c r="E17" i="72"/>
  <c r="E177" i="48"/>
  <c r="E177" i="49"/>
  <c r="I17" i="72"/>
  <c r="I177" i="48"/>
  <c r="I177" i="49"/>
  <c r="M17" i="72"/>
  <c r="M177" i="49"/>
  <c r="M177" i="48"/>
  <c r="Q17" i="72"/>
  <c r="Q177" i="48"/>
  <c r="Q177" i="49"/>
  <c r="C66" i="64"/>
  <c r="C21" i="59"/>
  <c r="C21" i="58"/>
  <c r="C21" i="60"/>
  <c r="C54" i="65"/>
  <c r="C34" i="59"/>
  <c r="C33" i="60"/>
  <c r="C34" i="58"/>
  <c r="C33" i="58"/>
  <c r="C33" i="59"/>
  <c r="C32" i="60"/>
  <c r="C59" i="65"/>
  <c r="C41" i="59"/>
  <c r="C41" i="58"/>
  <c r="C55" i="66"/>
  <c r="C54" i="59"/>
  <c r="C54" i="58"/>
  <c r="C51" i="67"/>
  <c r="C67" i="58"/>
  <c r="C67" i="59"/>
  <c r="C56" i="67"/>
  <c r="C373" i="67" s="1"/>
  <c r="C75" i="58"/>
  <c r="C76" i="58"/>
  <c r="C75" i="59"/>
  <c r="C76" i="59"/>
  <c r="C62" i="68"/>
  <c r="C88" i="60"/>
  <c r="C87" i="60"/>
  <c r="C88" i="59"/>
  <c r="C88" i="58"/>
  <c r="C87" i="59"/>
  <c r="C66" i="68"/>
  <c r="C96" i="58"/>
  <c r="C96" i="59"/>
  <c r="C71" i="68"/>
  <c r="C103" i="58"/>
  <c r="C103" i="59"/>
  <c r="C55" i="69"/>
  <c r="C116" i="58"/>
  <c r="C116" i="59"/>
  <c r="C51" i="70"/>
  <c r="C129" i="59"/>
  <c r="C129" i="58"/>
  <c r="C56" i="70"/>
  <c r="C392" i="70" s="1"/>
  <c r="C138" i="59"/>
  <c r="C137" i="58"/>
  <c r="C137" i="59"/>
  <c r="C138" i="58"/>
  <c r="C136" i="58"/>
  <c r="C53" i="71"/>
  <c r="C148" i="59"/>
  <c r="C58" i="71"/>
  <c r="C157" i="59"/>
  <c r="C157" i="58"/>
  <c r="C59" i="72"/>
  <c r="C177" i="58"/>
  <c r="C177" i="59"/>
  <c r="C49" i="67"/>
  <c r="C65" i="59"/>
  <c r="C64" i="58"/>
  <c r="C64" i="59"/>
  <c r="C65" i="58"/>
  <c r="C64" i="60"/>
  <c r="C49" i="71"/>
  <c r="C145" i="58"/>
  <c r="C145" i="59"/>
  <c r="F55" i="64"/>
  <c r="F5" i="59"/>
  <c r="F5" i="58"/>
  <c r="F5" i="60"/>
  <c r="F6" i="58"/>
  <c r="F6" i="59"/>
  <c r="J55" i="64"/>
  <c r="J5" i="59"/>
  <c r="J5" i="58"/>
  <c r="J6" i="59"/>
  <c r="J5" i="60"/>
  <c r="J6" i="58"/>
  <c r="N55" i="64"/>
  <c r="N5" i="58"/>
  <c r="N5" i="59"/>
  <c r="N6" i="58"/>
  <c r="N5" i="60"/>
  <c r="N6" i="59"/>
  <c r="D57" i="64"/>
  <c r="D8" i="58"/>
  <c r="D8" i="59"/>
  <c r="H57" i="64"/>
  <c r="H8" i="58"/>
  <c r="H8" i="59"/>
  <c r="L57" i="64"/>
  <c r="L8" i="59"/>
  <c r="L8" i="58"/>
  <c r="P57" i="64"/>
  <c r="P8" i="58"/>
  <c r="P8" i="59"/>
  <c r="F59" i="64"/>
  <c r="F10" i="58"/>
  <c r="F10" i="60"/>
  <c r="F10" i="59"/>
  <c r="F9" i="58"/>
  <c r="J59" i="64"/>
  <c r="J10" i="58"/>
  <c r="J10" i="59"/>
  <c r="J9" i="59"/>
  <c r="J10" i="60"/>
  <c r="J9" i="58"/>
  <c r="N59" i="64"/>
  <c r="N10" i="58"/>
  <c r="N10" i="59"/>
  <c r="N10" i="60"/>
  <c r="N9" i="58"/>
  <c r="N9" i="59"/>
  <c r="N9" i="60"/>
  <c r="D60" i="64"/>
  <c r="D11" i="58"/>
  <c r="D11" i="59"/>
  <c r="D11" i="60"/>
  <c r="H60" i="64"/>
  <c r="H11" i="58"/>
  <c r="H11" i="59"/>
  <c r="H11" i="60"/>
  <c r="F61" i="64"/>
  <c r="F14" i="58"/>
  <c r="F14" i="59"/>
  <c r="F13" i="60"/>
  <c r="F13" i="59"/>
  <c r="F13" i="58"/>
  <c r="F12" i="58"/>
  <c r="F12" i="60"/>
  <c r="D62" i="64"/>
  <c r="D15" i="58"/>
  <c r="D15" i="59"/>
  <c r="H62" i="64"/>
  <c r="H15" i="58"/>
  <c r="H15" i="59"/>
  <c r="L62" i="64"/>
  <c r="L15" i="58"/>
  <c r="L15" i="59"/>
  <c r="P62" i="64"/>
  <c r="P15" i="58"/>
  <c r="P15" i="59"/>
  <c r="F63" i="64"/>
  <c r="F435" i="64" s="1"/>
  <c r="F16" i="58"/>
  <c r="F18" i="58"/>
  <c r="F17" i="58"/>
  <c r="F18" i="59"/>
  <c r="F17" i="59"/>
  <c r="F16" i="59"/>
  <c r="J63" i="64"/>
  <c r="J414" i="64" s="1"/>
  <c r="J18" i="58"/>
  <c r="J18" i="59"/>
  <c r="J17" i="58"/>
  <c r="J17" i="59"/>
  <c r="N63" i="64"/>
  <c r="N435" i="64" s="1"/>
  <c r="N18" i="58"/>
  <c r="N18" i="59"/>
  <c r="N17" i="59"/>
  <c r="N17" i="58"/>
  <c r="D65" i="64"/>
  <c r="D19" i="58"/>
  <c r="D19" i="59"/>
  <c r="D20" i="60"/>
  <c r="D20" i="59"/>
  <c r="D19" i="60"/>
  <c r="D20" i="58"/>
  <c r="H65" i="64"/>
  <c r="H19" i="59"/>
  <c r="H20" i="60"/>
  <c r="H19" i="58"/>
  <c r="H20" i="58"/>
  <c r="H20" i="59"/>
  <c r="H19" i="60"/>
  <c r="L65" i="64"/>
  <c r="L19" i="59"/>
  <c r="L19" i="58"/>
  <c r="L20" i="58"/>
  <c r="L19" i="60"/>
  <c r="L20" i="59"/>
  <c r="L20" i="60"/>
  <c r="P65" i="64"/>
  <c r="P19" i="58"/>
  <c r="P19" i="59"/>
  <c r="P19" i="60"/>
  <c r="P20" i="58"/>
  <c r="P20" i="59"/>
  <c r="P20" i="60"/>
  <c r="F66" i="64"/>
  <c r="F21" i="59"/>
  <c r="F21" i="60"/>
  <c r="F21" i="58"/>
  <c r="N66" i="64"/>
  <c r="N21" i="60"/>
  <c r="N21" i="58"/>
  <c r="N21" i="59"/>
  <c r="D67" i="64"/>
  <c r="D22" i="58"/>
  <c r="D22" i="59"/>
  <c r="H67" i="64"/>
  <c r="H22" i="59"/>
  <c r="H22" i="58"/>
  <c r="L67" i="64"/>
  <c r="L22" i="59"/>
  <c r="L22" i="58"/>
  <c r="P67" i="64"/>
  <c r="P22" i="58"/>
  <c r="P22" i="59"/>
  <c r="F49" i="65"/>
  <c r="F27" i="58"/>
  <c r="F27" i="59"/>
  <c r="F26" i="58"/>
  <c r="F26" i="60"/>
  <c r="F26" i="59"/>
  <c r="J49" i="65"/>
  <c r="J27" i="59"/>
  <c r="J26" i="60"/>
  <c r="J27" i="58"/>
  <c r="J26" i="58"/>
  <c r="J26" i="59"/>
  <c r="N49" i="65"/>
  <c r="N27" i="59"/>
  <c r="N27" i="58"/>
  <c r="N26" i="60"/>
  <c r="N26" i="58"/>
  <c r="N26" i="59"/>
  <c r="D51" i="65"/>
  <c r="D29" i="58"/>
  <c r="D29" i="59"/>
  <c r="H51" i="65"/>
  <c r="H29" i="59"/>
  <c r="H29" i="58"/>
  <c r="L51" i="65"/>
  <c r="L29" i="59"/>
  <c r="L29" i="58"/>
  <c r="P51" i="65"/>
  <c r="P29" i="58"/>
  <c r="P29" i="59"/>
  <c r="F53" i="65"/>
  <c r="F31" i="58"/>
  <c r="F31" i="59"/>
  <c r="F31" i="60"/>
  <c r="F30" i="60"/>
  <c r="F30" i="58"/>
  <c r="J53" i="65"/>
  <c r="J31" i="58"/>
  <c r="J30" i="58"/>
  <c r="J31" i="59"/>
  <c r="J30" i="60"/>
  <c r="J31" i="60"/>
  <c r="J30" i="59"/>
  <c r="N53" i="65"/>
  <c r="N31" i="58"/>
  <c r="N31" i="60"/>
  <c r="N31" i="59"/>
  <c r="N30" i="60"/>
  <c r="N30" i="58"/>
  <c r="D54" i="65"/>
  <c r="D34" i="58"/>
  <c r="D33" i="58"/>
  <c r="D32" i="59"/>
  <c r="D34" i="59"/>
  <c r="D33" i="60"/>
  <c r="D33" i="59"/>
  <c r="H54" i="65"/>
  <c r="H34" i="58"/>
  <c r="H34" i="59"/>
  <c r="H33" i="59"/>
  <c r="H33" i="58"/>
  <c r="H33" i="60"/>
  <c r="L54" i="65"/>
  <c r="L34" i="58"/>
  <c r="L33" i="60"/>
  <c r="L33" i="59"/>
  <c r="L34" i="59"/>
  <c r="L33" i="58"/>
  <c r="L32" i="60"/>
  <c r="L32" i="59"/>
  <c r="P54" i="65"/>
  <c r="P369" i="65" s="1"/>
  <c r="P34" i="58"/>
  <c r="P33" i="58"/>
  <c r="P34" i="59"/>
  <c r="P33" i="60"/>
  <c r="P33" i="59"/>
  <c r="P32" i="60"/>
  <c r="P32" i="58"/>
  <c r="F55" i="65"/>
  <c r="F35" i="58"/>
  <c r="F35" i="59"/>
  <c r="J55" i="65"/>
  <c r="J35" i="58"/>
  <c r="J35" i="59"/>
  <c r="N55" i="65"/>
  <c r="N35" i="58"/>
  <c r="N35" i="59"/>
  <c r="D56" i="65"/>
  <c r="D373" i="65" s="1"/>
  <c r="D38" i="58"/>
  <c r="D38" i="59"/>
  <c r="D37" i="58"/>
  <c r="D37" i="59"/>
  <c r="H56" i="65"/>
  <c r="H38" i="59"/>
  <c r="H38" i="58"/>
  <c r="H37" i="58"/>
  <c r="H37" i="59"/>
  <c r="H36" i="59"/>
  <c r="H36" i="58"/>
  <c r="L56" i="65"/>
  <c r="L38" i="59"/>
  <c r="L38" i="58"/>
  <c r="L37" i="59"/>
  <c r="L37" i="58"/>
  <c r="L36" i="59"/>
  <c r="P56" i="65"/>
  <c r="P38" i="58"/>
  <c r="P38" i="59"/>
  <c r="P37" i="58"/>
  <c r="P37" i="59"/>
  <c r="F58" i="65"/>
  <c r="F39" i="58"/>
  <c r="F39" i="59"/>
  <c r="F40" i="58"/>
  <c r="F39" i="60"/>
  <c r="F40" i="59"/>
  <c r="F40" i="60"/>
  <c r="J58" i="65"/>
  <c r="J39" i="59"/>
  <c r="J39" i="58"/>
  <c r="J40" i="60"/>
  <c r="J40" i="58"/>
  <c r="J39" i="60"/>
  <c r="J40" i="59"/>
  <c r="N58" i="65"/>
  <c r="N39" i="59"/>
  <c r="N39" i="58"/>
  <c r="N40" i="60"/>
  <c r="N39" i="60"/>
  <c r="N40" i="58"/>
  <c r="N40" i="59"/>
  <c r="D59" i="65"/>
  <c r="D41" i="59"/>
  <c r="D41" i="58"/>
  <c r="H59" i="65"/>
  <c r="H41" i="58"/>
  <c r="H41" i="59"/>
  <c r="L59" i="65"/>
  <c r="L41" i="58"/>
  <c r="L41" i="59"/>
  <c r="P59" i="65"/>
  <c r="P41" i="58"/>
  <c r="P41" i="59"/>
  <c r="F49" i="66"/>
  <c r="F45" i="59"/>
  <c r="F45" i="58"/>
  <c r="F46" i="59"/>
  <c r="F45" i="60"/>
  <c r="F46" i="58"/>
  <c r="J49" i="66"/>
  <c r="J45" i="59"/>
  <c r="J45" i="58"/>
  <c r="J45" i="60"/>
  <c r="J46" i="58"/>
  <c r="J46" i="59"/>
  <c r="N49" i="66"/>
  <c r="N45" i="58"/>
  <c r="N45" i="59"/>
  <c r="N46" i="58"/>
  <c r="N46" i="59"/>
  <c r="N45" i="60"/>
  <c r="D51" i="66"/>
  <c r="D48" i="59"/>
  <c r="D48" i="58"/>
  <c r="H51" i="66"/>
  <c r="H48" i="59"/>
  <c r="H48" i="58"/>
  <c r="L51" i="66"/>
  <c r="L48" i="58"/>
  <c r="L48" i="59"/>
  <c r="P51" i="66"/>
  <c r="P48" i="58"/>
  <c r="P48" i="59"/>
  <c r="F53" i="66"/>
  <c r="F50" i="59"/>
  <c r="F50" i="60"/>
  <c r="F50" i="58"/>
  <c r="F49" i="60"/>
  <c r="F49" i="58"/>
  <c r="F49" i="59"/>
  <c r="J53" i="66"/>
  <c r="J49" i="58"/>
  <c r="J50" i="59"/>
  <c r="J49" i="60"/>
  <c r="J50" i="58"/>
  <c r="J50" i="60"/>
  <c r="N53" i="66"/>
  <c r="N50" i="60"/>
  <c r="N49" i="60"/>
  <c r="N50" i="59"/>
  <c r="N50" i="58"/>
  <c r="D54" i="66"/>
  <c r="D52" i="58"/>
  <c r="D52" i="59"/>
  <c r="D52" i="60"/>
  <c r="D53" i="59"/>
  <c r="D53" i="58"/>
  <c r="D51" i="58"/>
  <c r="H54" i="66"/>
  <c r="H52" i="58"/>
  <c r="H52" i="59"/>
  <c r="H53" i="58"/>
  <c r="H52" i="60"/>
  <c r="H53" i="59"/>
  <c r="L54" i="66"/>
  <c r="L369" i="66" s="1"/>
  <c r="L52" i="59"/>
  <c r="L52" i="58"/>
  <c r="L52" i="60"/>
  <c r="L53" i="59"/>
  <c r="L53" i="58"/>
  <c r="L51" i="60"/>
  <c r="P54" i="66"/>
  <c r="P388" i="66" s="1"/>
  <c r="P52" i="59"/>
  <c r="P52" i="60"/>
  <c r="P52" i="58"/>
  <c r="P53" i="59"/>
  <c r="P53" i="58"/>
  <c r="F55" i="66"/>
  <c r="F54" i="59"/>
  <c r="F54" i="58"/>
  <c r="J55" i="66"/>
  <c r="J54" i="58"/>
  <c r="J54" i="59"/>
  <c r="N55" i="66"/>
  <c r="N54" i="59"/>
  <c r="N54" i="58"/>
  <c r="D56" i="66"/>
  <c r="D373" i="66" s="1"/>
  <c r="D56" i="59"/>
  <c r="D56" i="58"/>
  <c r="D57" i="59"/>
  <c r="D57" i="58"/>
  <c r="D55" i="59"/>
  <c r="D55" i="58"/>
  <c r="H56" i="66"/>
  <c r="H373" i="66" s="1"/>
  <c r="H56" i="59"/>
  <c r="H56" i="58"/>
  <c r="H57" i="59"/>
  <c r="H57" i="58"/>
  <c r="H55" i="59"/>
  <c r="L56" i="66"/>
  <c r="L56" i="58"/>
  <c r="L56" i="59"/>
  <c r="L57" i="59"/>
  <c r="L57" i="58"/>
  <c r="L55" i="59"/>
  <c r="P56" i="66"/>
  <c r="P56" i="58"/>
  <c r="P56" i="59"/>
  <c r="P55" i="59"/>
  <c r="P57" i="58"/>
  <c r="P57" i="59"/>
  <c r="F58" i="66"/>
  <c r="F59" i="58"/>
  <c r="F59" i="59"/>
  <c r="F58" i="58"/>
  <c r="F58" i="59"/>
  <c r="F59" i="60"/>
  <c r="F58" i="60"/>
  <c r="J58" i="66"/>
  <c r="J58" i="58"/>
  <c r="J58" i="59"/>
  <c r="N58" i="66"/>
  <c r="N58" i="59"/>
  <c r="N58" i="58"/>
  <c r="D59" i="66"/>
  <c r="D60" i="58"/>
  <c r="D60" i="59"/>
  <c r="H59" i="66"/>
  <c r="H60" i="58"/>
  <c r="H60" i="59"/>
  <c r="L59" i="66"/>
  <c r="L60" i="59"/>
  <c r="L60" i="58"/>
  <c r="P59" i="66"/>
  <c r="P60" i="59"/>
  <c r="P60" i="58"/>
  <c r="F49" i="67"/>
  <c r="F64" i="59"/>
  <c r="F64" i="58"/>
  <c r="F65" i="58"/>
  <c r="F65" i="59"/>
  <c r="F64" i="60"/>
  <c r="J49" i="67"/>
  <c r="J64" i="59"/>
  <c r="J64" i="58"/>
  <c r="J64" i="60"/>
  <c r="J65" i="58"/>
  <c r="J65" i="59"/>
  <c r="N49" i="67"/>
  <c r="N64" i="58"/>
  <c r="N64" i="59"/>
  <c r="N64" i="60"/>
  <c r="N65" i="58"/>
  <c r="N65" i="59"/>
  <c r="D51" i="67"/>
  <c r="D67" i="59"/>
  <c r="D67" i="58"/>
  <c r="H51" i="67"/>
  <c r="H67" i="59"/>
  <c r="H67" i="58"/>
  <c r="L51" i="67"/>
  <c r="L67" i="58"/>
  <c r="L67" i="59"/>
  <c r="P51" i="67"/>
  <c r="P67" i="58"/>
  <c r="P67" i="59"/>
  <c r="F53" i="67"/>
  <c r="F69" i="59"/>
  <c r="F69" i="60"/>
  <c r="F69" i="58"/>
  <c r="F68" i="58"/>
  <c r="F68" i="59"/>
  <c r="J53" i="67"/>
  <c r="J68" i="60"/>
  <c r="J69" i="59"/>
  <c r="J69" i="60"/>
  <c r="J69" i="58"/>
  <c r="N53" i="67"/>
  <c r="N69" i="60"/>
  <c r="N69" i="58"/>
  <c r="N68" i="60"/>
  <c r="N69" i="59"/>
  <c r="D54" i="67"/>
  <c r="D407" i="67" s="1"/>
  <c r="D71" i="58"/>
  <c r="D71" i="59"/>
  <c r="D70" i="59"/>
  <c r="D72" i="58"/>
  <c r="D72" i="59"/>
  <c r="D71" i="60"/>
  <c r="H54" i="67"/>
  <c r="H71" i="58"/>
  <c r="H71" i="59"/>
  <c r="H70" i="59"/>
  <c r="H71" i="60"/>
  <c r="H72" i="58"/>
  <c r="H72" i="59"/>
  <c r="H70" i="58"/>
  <c r="L54" i="67"/>
  <c r="L407" i="67" s="1"/>
  <c r="L71" i="59"/>
  <c r="L71" i="58"/>
  <c r="L71" i="60"/>
  <c r="L72" i="58"/>
  <c r="L72" i="59"/>
  <c r="L70" i="60"/>
  <c r="P54" i="67"/>
  <c r="P71" i="59"/>
  <c r="P71" i="58"/>
  <c r="P71" i="60"/>
  <c r="P72" i="58"/>
  <c r="P72" i="59"/>
  <c r="P70" i="58"/>
  <c r="P70" i="59"/>
  <c r="P70" i="60"/>
  <c r="F55" i="67"/>
  <c r="F73" i="58"/>
  <c r="F73" i="59"/>
  <c r="J55" i="67"/>
  <c r="J73" i="58"/>
  <c r="J73" i="59"/>
  <c r="N55" i="67"/>
  <c r="N73" i="59"/>
  <c r="N73" i="58"/>
  <c r="D56" i="67"/>
  <c r="D75" i="59"/>
  <c r="D75" i="58"/>
  <c r="D76" i="58"/>
  <c r="D76" i="59"/>
  <c r="H56" i="67"/>
  <c r="H75" i="59"/>
  <c r="H75" i="58"/>
  <c r="H76" i="59"/>
  <c r="H76" i="58"/>
  <c r="H74" i="58"/>
  <c r="L56" i="67"/>
  <c r="L75" i="58"/>
  <c r="L75" i="59"/>
  <c r="L76" i="58"/>
  <c r="L76" i="59"/>
  <c r="P56" i="67"/>
  <c r="P75" i="58"/>
  <c r="P75" i="59"/>
  <c r="P76" i="59"/>
  <c r="P76" i="58"/>
  <c r="P74" i="58"/>
  <c r="F58" i="67"/>
  <c r="F78" i="58"/>
  <c r="F78" i="59"/>
  <c r="F77" i="59"/>
  <c r="F78" i="60"/>
  <c r="F77" i="58"/>
  <c r="F77" i="60"/>
  <c r="J58" i="67"/>
  <c r="J414" i="67" s="1"/>
  <c r="J78" i="59"/>
  <c r="J78" i="58"/>
  <c r="J78" i="60"/>
  <c r="J77" i="59"/>
  <c r="J77" i="60"/>
  <c r="J77" i="58"/>
  <c r="N58" i="67"/>
  <c r="N78" i="59"/>
  <c r="N78" i="58"/>
  <c r="N78" i="60"/>
  <c r="N77" i="60"/>
  <c r="N77" i="59"/>
  <c r="N77" i="58"/>
  <c r="D59" i="67"/>
  <c r="D79" i="58"/>
  <c r="D79" i="59"/>
  <c r="H59" i="67"/>
  <c r="H79" i="58"/>
  <c r="H79" i="59"/>
  <c r="L59" i="67"/>
  <c r="L79" i="59"/>
  <c r="L79" i="58"/>
  <c r="P59" i="67"/>
  <c r="P79" i="59"/>
  <c r="P79" i="58"/>
  <c r="F58" i="68"/>
  <c r="F83" i="60"/>
  <c r="F84" i="59"/>
  <c r="F84" i="58"/>
  <c r="F83" i="59"/>
  <c r="F83" i="58"/>
  <c r="J58" i="68"/>
  <c r="J84" i="59"/>
  <c r="J84" i="58"/>
  <c r="J83" i="60"/>
  <c r="J83" i="58"/>
  <c r="J83" i="59"/>
  <c r="N58" i="68"/>
  <c r="N84" i="58"/>
  <c r="N84" i="59"/>
  <c r="N83" i="59"/>
  <c r="N83" i="58"/>
  <c r="N83" i="60"/>
  <c r="D60" i="68"/>
  <c r="D86" i="58"/>
  <c r="D86" i="59"/>
  <c r="H60" i="68"/>
  <c r="H86" i="59"/>
  <c r="H86" i="58"/>
  <c r="L60" i="68"/>
  <c r="L86" i="58"/>
  <c r="L86" i="59"/>
  <c r="P60" i="68"/>
  <c r="P86" i="58"/>
  <c r="P86" i="59"/>
  <c r="F62" i="68"/>
  <c r="F88" i="58"/>
  <c r="F88" i="60"/>
  <c r="F87" i="60"/>
  <c r="F88" i="59"/>
  <c r="F87" i="58"/>
  <c r="F87" i="59"/>
  <c r="J62" i="68"/>
  <c r="J88" i="58"/>
  <c r="J88" i="59"/>
  <c r="J87" i="58"/>
  <c r="J88" i="60"/>
  <c r="N62" i="68"/>
  <c r="N88" i="58"/>
  <c r="N88" i="59"/>
  <c r="N88" i="60"/>
  <c r="N87" i="60"/>
  <c r="D63" i="68"/>
  <c r="D457" i="68" s="1"/>
  <c r="D91" i="58"/>
  <c r="D91" i="59"/>
  <c r="D90" i="59"/>
  <c r="D90" i="60"/>
  <c r="D90" i="58"/>
  <c r="H63" i="68"/>
  <c r="H505" i="68" s="1"/>
  <c r="H91" i="58"/>
  <c r="H91" i="59"/>
  <c r="H90" i="60"/>
  <c r="H90" i="59"/>
  <c r="H90" i="58"/>
  <c r="H89" i="58"/>
  <c r="L63" i="68"/>
  <c r="L91" i="59"/>
  <c r="L91" i="58"/>
  <c r="L90" i="59"/>
  <c r="L90" i="60"/>
  <c r="L90" i="58"/>
  <c r="P63" i="68"/>
  <c r="P505" i="68" s="1"/>
  <c r="P91" i="59"/>
  <c r="P89" i="58"/>
  <c r="P91" i="58"/>
  <c r="P90" i="58"/>
  <c r="P90" i="60"/>
  <c r="P90" i="59"/>
  <c r="F64" i="68"/>
  <c r="F92" i="58"/>
  <c r="F92" i="59"/>
  <c r="F92" i="60"/>
  <c r="J64" i="68"/>
  <c r="J92" i="58"/>
  <c r="J92" i="59"/>
  <c r="J92" i="60"/>
  <c r="H65" i="68"/>
  <c r="H509" i="68" s="1"/>
  <c r="H95" i="58"/>
  <c r="H94" i="60"/>
  <c r="H94" i="58"/>
  <c r="H95" i="59"/>
  <c r="H94" i="59"/>
  <c r="H93" i="58"/>
  <c r="P65" i="68"/>
  <c r="P95" i="58"/>
  <c r="P95" i="59"/>
  <c r="P94" i="59"/>
  <c r="P94" i="60"/>
  <c r="P94" i="58"/>
  <c r="P93" i="58"/>
  <c r="F66" i="68"/>
  <c r="F96" i="58"/>
  <c r="F96" i="59"/>
  <c r="J66" i="68"/>
  <c r="J96" i="58"/>
  <c r="J96" i="59"/>
  <c r="N66" i="68"/>
  <c r="N96" i="58"/>
  <c r="N96" i="59"/>
  <c r="D67" i="68"/>
  <c r="D99" i="58"/>
  <c r="D99" i="59"/>
  <c r="D98" i="59"/>
  <c r="D98" i="58"/>
  <c r="H67" i="68"/>
  <c r="H99" i="58"/>
  <c r="H98" i="58"/>
  <c r="H99" i="59"/>
  <c r="H98" i="59"/>
  <c r="H97" i="58"/>
  <c r="L67" i="68"/>
  <c r="L99" i="58"/>
  <c r="L98" i="58"/>
  <c r="L98" i="59"/>
  <c r="L99" i="59"/>
  <c r="P67" i="68"/>
  <c r="P99" i="59"/>
  <c r="P99" i="58"/>
  <c r="P98" i="59"/>
  <c r="P98" i="58"/>
  <c r="P97" i="59"/>
  <c r="F69" i="68"/>
  <c r="F100" i="58"/>
  <c r="F101" i="59"/>
  <c r="F101" i="58"/>
  <c r="F100" i="59"/>
  <c r="J69" i="68"/>
  <c r="J100" i="58"/>
  <c r="J100" i="59"/>
  <c r="J101" i="59"/>
  <c r="J101" i="58"/>
  <c r="N69" i="68"/>
  <c r="N100" i="58"/>
  <c r="N101" i="58"/>
  <c r="N100" i="59"/>
  <c r="N101" i="59"/>
  <c r="F71" i="68"/>
  <c r="F103" i="58"/>
  <c r="F103" i="59"/>
  <c r="J71" i="68"/>
  <c r="J492" i="68" s="1"/>
  <c r="J103" i="59"/>
  <c r="J103" i="58"/>
  <c r="N71" i="68"/>
  <c r="N103" i="59"/>
  <c r="N103" i="58"/>
  <c r="D49" i="69"/>
  <c r="D107" i="59"/>
  <c r="D107" i="58"/>
  <c r="D108" i="58"/>
  <c r="D108" i="59"/>
  <c r="H49" i="69"/>
  <c r="H107" i="58"/>
  <c r="H108" i="59"/>
  <c r="H108" i="58"/>
  <c r="H107" i="59"/>
  <c r="L49" i="69"/>
  <c r="L107" i="58"/>
  <c r="L107" i="59"/>
  <c r="L108" i="58"/>
  <c r="L108" i="59"/>
  <c r="P49" i="69"/>
  <c r="P107" i="58"/>
  <c r="P107" i="59"/>
  <c r="P108" i="59"/>
  <c r="P108" i="58"/>
  <c r="F51" i="69"/>
  <c r="F110" i="58"/>
  <c r="F110" i="59"/>
  <c r="J51" i="69"/>
  <c r="J110" i="59"/>
  <c r="J110" i="58"/>
  <c r="N51" i="69"/>
  <c r="N110" i="58"/>
  <c r="N110" i="59"/>
  <c r="D53" i="69"/>
  <c r="D111" i="59"/>
  <c r="D111" i="58"/>
  <c r="H53" i="69"/>
  <c r="H111" i="58"/>
  <c r="H111" i="59"/>
  <c r="L53" i="69"/>
  <c r="L111" i="59"/>
  <c r="P53" i="69"/>
  <c r="P111" i="58"/>
  <c r="P111" i="59"/>
  <c r="D55" i="69"/>
  <c r="D116" i="58"/>
  <c r="D116" i="59"/>
  <c r="H55" i="69"/>
  <c r="H116" i="58"/>
  <c r="H116" i="59"/>
  <c r="L55" i="69"/>
  <c r="L116" i="59"/>
  <c r="L116" i="58"/>
  <c r="P55" i="69"/>
  <c r="P116" i="58"/>
  <c r="P116" i="59"/>
  <c r="F56" i="69"/>
  <c r="F373" i="69" s="1"/>
  <c r="F119" i="58"/>
  <c r="F118" i="59"/>
  <c r="F119" i="59"/>
  <c r="F118" i="58"/>
  <c r="J56" i="69"/>
  <c r="J373" i="69" s="1"/>
  <c r="J119" i="58"/>
  <c r="J118" i="58"/>
  <c r="J118" i="59"/>
  <c r="J119" i="59"/>
  <c r="J117" i="59"/>
  <c r="N56" i="69"/>
  <c r="N119" i="58"/>
  <c r="N118" i="58"/>
  <c r="N119" i="59"/>
  <c r="N118" i="59"/>
  <c r="N117" i="58"/>
  <c r="D58" i="69"/>
  <c r="D120" i="59"/>
  <c r="D120" i="58"/>
  <c r="H58" i="69"/>
  <c r="H120" i="58"/>
  <c r="H120" i="59"/>
  <c r="L58" i="69"/>
  <c r="L120" i="58"/>
  <c r="L120" i="59"/>
  <c r="P58" i="69"/>
  <c r="P120" i="58"/>
  <c r="P120" i="59"/>
  <c r="F59" i="69"/>
  <c r="F122" i="58"/>
  <c r="F122" i="59"/>
  <c r="J59" i="69"/>
  <c r="J122" i="59"/>
  <c r="J122" i="58"/>
  <c r="N59" i="69"/>
  <c r="N122" i="58"/>
  <c r="N122" i="59"/>
  <c r="D49" i="70"/>
  <c r="D126" i="59"/>
  <c r="D126" i="58"/>
  <c r="D127" i="58"/>
  <c r="D127" i="59"/>
  <c r="H49" i="70"/>
  <c r="H126" i="58"/>
  <c r="H127" i="59"/>
  <c r="H126" i="59"/>
  <c r="H127" i="58"/>
  <c r="L49" i="70"/>
  <c r="L126" i="58"/>
  <c r="L127" i="58"/>
  <c r="L126" i="59"/>
  <c r="L127" i="59"/>
  <c r="P49" i="70"/>
  <c r="P126" i="58"/>
  <c r="P126" i="59"/>
  <c r="P127" i="59"/>
  <c r="P127" i="58"/>
  <c r="F51" i="70"/>
  <c r="F129" i="58"/>
  <c r="F129" i="59"/>
  <c r="J51" i="70"/>
  <c r="J129" i="59"/>
  <c r="J129" i="58"/>
  <c r="N51" i="70"/>
  <c r="N129" i="59"/>
  <c r="N129" i="58"/>
  <c r="D53" i="70"/>
  <c r="D131" i="59"/>
  <c r="D131" i="58"/>
  <c r="D130" i="59"/>
  <c r="D130" i="58"/>
  <c r="H53" i="70"/>
  <c r="H131" i="58"/>
  <c r="H131" i="59"/>
  <c r="H130" i="58"/>
  <c r="L53" i="70"/>
  <c r="L131" i="58"/>
  <c r="L131" i="59"/>
  <c r="P53" i="70"/>
  <c r="P131" i="58"/>
  <c r="P130" i="58"/>
  <c r="P131" i="59"/>
  <c r="F54" i="70"/>
  <c r="F134" i="58"/>
  <c r="F133" i="59"/>
  <c r="F134" i="59"/>
  <c r="F133" i="58"/>
  <c r="F132" i="59"/>
  <c r="J54" i="70"/>
  <c r="J369" i="70" s="1"/>
  <c r="J134" i="58"/>
  <c r="J134" i="59"/>
  <c r="J133" i="58"/>
  <c r="J133" i="59"/>
  <c r="J132" i="58"/>
  <c r="N54" i="70"/>
  <c r="N134" i="58"/>
  <c r="N133" i="58"/>
  <c r="N133" i="59"/>
  <c r="N134" i="59"/>
  <c r="D55" i="70"/>
  <c r="D135" i="58"/>
  <c r="D135" i="59"/>
  <c r="H55" i="70"/>
  <c r="H135" i="58"/>
  <c r="H135" i="59"/>
  <c r="L55" i="70"/>
  <c r="L135" i="59"/>
  <c r="L135" i="58"/>
  <c r="P55" i="70"/>
  <c r="P135" i="58"/>
  <c r="P135" i="59"/>
  <c r="F56" i="70"/>
  <c r="F392" i="70" s="1"/>
  <c r="F138" i="58"/>
  <c r="F137" i="59"/>
  <c r="F137" i="58"/>
  <c r="F138" i="59"/>
  <c r="J56" i="70"/>
  <c r="J373" i="70" s="1"/>
  <c r="J138" i="58"/>
  <c r="J137" i="59"/>
  <c r="J138" i="59"/>
  <c r="J137" i="58"/>
  <c r="N56" i="70"/>
  <c r="N138" i="58"/>
  <c r="N137" i="59"/>
  <c r="N137" i="58"/>
  <c r="N138" i="59"/>
  <c r="N136" i="59"/>
  <c r="D58" i="70"/>
  <c r="D395" i="70" s="1"/>
  <c r="D139" i="58"/>
  <c r="D139" i="59"/>
  <c r="H58" i="70"/>
  <c r="H139" i="58"/>
  <c r="H140" i="60"/>
  <c r="H139" i="59"/>
  <c r="H140" i="58"/>
  <c r="H140" i="59"/>
  <c r="H139" i="60"/>
  <c r="L58" i="70"/>
  <c r="L139" i="58"/>
  <c r="L139" i="59"/>
  <c r="P58" i="70"/>
  <c r="P139" i="58"/>
  <c r="P139" i="59"/>
  <c r="P139" i="60"/>
  <c r="P124" i="60" s="1"/>
  <c r="P140" i="60"/>
  <c r="P140" i="58"/>
  <c r="P140" i="59"/>
  <c r="F59" i="70"/>
  <c r="F141" i="58"/>
  <c r="F141" i="59"/>
  <c r="J59" i="70"/>
  <c r="J141" i="59"/>
  <c r="J141" i="58"/>
  <c r="N59" i="70"/>
  <c r="N141" i="58"/>
  <c r="N141" i="59"/>
  <c r="D49" i="71"/>
  <c r="D145" i="58"/>
  <c r="D145" i="59"/>
  <c r="H49" i="71"/>
  <c r="H145" i="58"/>
  <c r="H145" i="59"/>
  <c r="L49" i="71"/>
  <c r="L145" i="58"/>
  <c r="L145" i="59"/>
  <c r="P49" i="71"/>
  <c r="P145" i="58"/>
  <c r="P145" i="59"/>
  <c r="F51" i="71"/>
  <c r="F147" i="59"/>
  <c r="F147" i="58"/>
  <c r="J51" i="71"/>
  <c r="J147" i="59"/>
  <c r="J147" i="58"/>
  <c r="N51" i="71"/>
  <c r="N147" i="59"/>
  <c r="N147" i="58"/>
  <c r="D53" i="71"/>
  <c r="D148" i="59"/>
  <c r="L53" i="71"/>
  <c r="L148" i="58"/>
  <c r="L148" i="59"/>
  <c r="D55" i="71"/>
  <c r="D153" i="58"/>
  <c r="D153" i="59"/>
  <c r="H55" i="71"/>
  <c r="H153" i="59"/>
  <c r="H153" i="58"/>
  <c r="L55" i="71"/>
  <c r="L153" i="58"/>
  <c r="L153" i="59"/>
  <c r="P55" i="71"/>
  <c r="P153" i="58"/>
  <c r="P153" i="59"/>
  <c r="F56" i="71"/>
  <c r="F358" i="71" s="1"/>
  <c r="F156" i="58"/>
  <c r="F154" i="59"/>
  <c r="F155" i="59"/>
  <c r="F155" i="58"/>
  <c r="F156" i="59"/>
  <c r="J56" i="71"/>
  <c r="J156" i="58"/>
  <c r="J155" i="59"/>
  <c r="J156" i="59"/>
  <c r="J155" i="58"/>
  <c r="J154" i="59"/>
  <c r="N56" i="71"/>
  <c r="N156" i="59"/>
  <c r="N156" i="58"/>
  <c r="N155" i="58"/>
  <c r="N155" i="59"/>
  <c r="D58" i="71"/>
  <c r="D157" i="58"/>
  <c r="D157" i="59"/>
  <c r="H58" i="71"/>
  <c r="H157" i="58"/>
  <c r="H157" i="59"/>
  <c r="L58" i="71"/>
  <c r="L157" i="58"/>
  <c r="L157" i="59"/>
  <c r="P58" i="71"/>
  <c r="P157" i="58"/>
  <c r="P157" i="59"/>
  <c r="F59" i="71"/>
  <c r="F159" i="58"/>
  <c r="F159" i="59"/>
  <c r="J59" i="71"/>
  <c r="J159" i="58"/>
  <c r="J159" i="59"/>
  <c r="N59" i="71"/>
  <c r="N159" i="59"/>
  <c r="N159" i="58"/>
  <c r="D49" i="72"/>
  <c r="D163" i="58"/>
  <c r="D163" i="59"/>
  <c r="H49" i="72"/>
  <c r="H163" i="58"/>
  <c r="H163" i="59"/>
  <c r="L49" i="72"/>
  <c r="L163" i="59"/>
  <c r="L163" i="58"/>
  <c r="P49" i="72"/>
  <c r="P163" i="58"/>
  <c r="P163" i="59"/>
  <c r="F51" i="72"/>
  <c r="F165" i="59"/>
  <c r="F165" i="58"/>
  <c r="J51" i="72"/>
  <c r="J165" i="58"/>
  <c r="J165" i="59"/>
  <c r="N51" i="72"/>
  <c r="N165" i="58"/>
  <c r="N165" i="59"/>
  <c r="H53" i="72"/>
  <c r="H166" i="58"/>
  <c r="H166" i="59"/>
  <c r="P53" i="72"/>
  <c r="P166" i="59"/>
  <c r="D55" i="72"/>
  <c r="D171" i="58"/>
  <c r="D171" i="59"/>
  <c r="H55" i="72"/>
  <c r="H171" i="59"/>
  <c r="H171" i="58"/>
  <c r="L55" i="72"/>
  <c r="L171" i="59"/>
  <c r="L171" i="58"/>
  <c r="P55" i="72"/>
  <c r="P171" i="58"/>
  <c r="P171" i="59"/>
  <c r="F56" i="72"/>
  <c r="F173" i="59"/>
  <c r="F173" i="58"/>
  <c r="F174" i="58"/>
  <c r="F174" i="59"/>
  <c r="F172" i="58"/>
  <c r="F172" i="59"/>
  <c r="J56" i="72"/>
  <c r="J358" i="72" s="1"/>
  <c r="J173" i="58"/>
  <c r="J174" i="59"/>
  <c r="J174" i="58"/>
  <c r="J173" i="59"/>
  <c r="N56" i="72"/>
  <c r="N173" i="58"/>
  <c r="N173" i="59"/>
  <c r="N174" i="59"/>
  <c r="N174" i="58"/>
  <c r="N172" i="59"/>
  <c r="N172" i="58"/>
  <c r="D58" i="72"/>
  <c r="D175" i="59"/>
  <c r="D175" i="58"/>
  <c r="H58" i="72"/>
  <c r="H175" i="58"/>
  <c r="H175" i="59"/>
  <c r="L58" i="72"/>
  <c r="L379" i="72" s="1"/>
  <c r="L175" i="59"/>
  <c r="L175" i="58"/>
  <c r="P58" i="72"/>
  <c r="P175" i="59"/>
  <c r="P175" i="58"/>
  <c r="F59" i="72"/>
  <c r="F177" i="58"/>
  <c r="F177" i="59"/>
  <c r="J59" i="72"/>
  <c r="J177" i="58"/>
  <c r="J177" i="59"/>
  <c r="N59" i="72"/>
  <c r="N177" i="58"/>
  <c r="N177" i="59"/>
  <c r="B16" i="48"/>
  <c r="F19" i="48"/>
  <c r="C16" i="48"/>
  <c r="D9" i="48"/>
  <c r="M16" i="48"/>
  <c r="C19" i="48"/>
  <c r="D16" i="48"/>
  <c r="M12" i="48"/>
  <c r="D12" i="48"/>
  <c r="P12" i="48"/>
  <c r="L19" i="48"/>
  <c r="N36" i="48"/>
  <c r="P32" i="48"/>
  <c r="Q39" i="48"/>
  <c r="K39" i="48"/>
  <c r="F32" i="48"/>
  <c r="Q36" i="48"/>
  <c r="C39" i="48"/>
  <c r="H36" i="48"/>
  <c r="K32" i="48"/>
  <c r="M32" i="48"/>
  <c r="O58" i="48"/>
  <c r="P55" i="48"/>
  <c r="D39" i="48"/>
  <c r="B74" i="48"/>
  <c r="D51" i="48"/>
  <c r="E58" i="48"/>
  <c r="F39" i="48"/>
  <c r="I70" i="48"/>
  <c r="I55" i="48"/>
  <c r="B58" i="48"/>
  <c r="J51" i="48"/>
  <c r="H70" i="48"/>
  <c r="M77" i="48"/>
  <c r="J74" i="48"/>
  <c r="L58" i="48"/>
  <c r="D70" i="48"/>
  <c r="K70" i="48"/>
  <c r="Q74" i="48"/>
  <c r="L74" i="48"/>
  <c r="B39" i="48"/>
  <c r="E74" i="48"/>
  <c r="P77" i="48"/>
  <c r="O77" i="48"/>
  <c r="F77" i="48"/>
  <c r="N58" i="48"/>
  <c r="G97" i="48"/>
  <c r="G89" i="48"/>
  <c r="N100" i="48"/>
  <c r="C97" i="48"/>
  <c r="C89" i="48"/>
  <c r="D93" i="48"/>
  <c r="K100" i="48"/>
  <c r="N97" i="48"/>
  <c r="M93" i="48"/>
  <c r="D97" i="48"/>
  <c r="Q97" i="48"/>
  <c r="Q89" i="48"/>
  <c r="G100" i="48"/>
  <c r="H87" i="44"/>
  <c r="H89" i="48"/>
  <c r="H93" i="48"/>
  <c r="P100" i="48"/>
  <c r="H97" i="48"/>
  <c r="K124" i="44"/>
  <c r="K130" i="48"/>
  <c r="C105" i="44"/>
  <c r="L105" i="44"/>
  <c r="L111" i="48"/>
  <c r="F124" i="44"/>
  <c r="F130" i="48"/>
  <c r="I124" i="44"/>
  <c r="I130" i="48"/>
  <c r="M124" i="44"/>
  <c r="M130" i="48"/>
  <c r="D130" i="48"/>
  <c r="J124" i="44"/>
  <c r="J130" i="48"/>
  <c r="Q124" i="44"/>
  <c r="Q130" i="48"/>
  <c r="L81" i="45"/>
  <c r="L141" i="68"/>
  <c r="L135" i="68" s="1"/>
  <c r="L87" i="49"/>
  <c r="D43" i="45"/>
  <c r="D49" i="49"/>
  <c r="P62" i="47"/>
  <c r="P68" i="50"/>
  <c r="E143" i="47"/>
  <c r="O16" i="49"/>
  <c r="I118" i="65"/>
  <c r="D68" i="49"/>
  <c r="D62" i="45"/>
  <c r="Q116" i="72"/>
  <c r="Q111" i="72" s="1"/>
  <c r="L156" i="66"/>
  <c r="L219" i="66"/>
  <c r="N215" i="67"/>
  <c r="N156" i="67"/>
  <c r="G211" i="70"/>
  <c r="F147" i="71"/>
  <c r="I36" i="58"/>
  <c r="G89" i="58"/>
  <c r="N30" i="59"/>
  <c r="E388" i="70"/>
  <c r="E331" i="70"/>
  <c r="E310" i="70"/>
  <c r="E304" i="70" s="1"/>
  <c r="D325" i="72"/>
  <c r="H325" i="72"/>
  <c r="D68" i="60"/>
  <c r="E175" i="48"/>
  <c r="B117" i="49"/>
  <c r="J151" i="64"/>
  <c r="J226" i="64"/>
  <c r="E51" i="49"/>
  <c r="G70" i="49"/>
  <c r="Q111" i="49"/>
  <c r="P143" i="70"/>
  <c r="G146" i="70"/>
  <c r="O150" i="49"/>
  <c r="H148" i="49"/>
  <c r="H143" i="45"/>
  <c r="P143" i="71"/>
  <c r="F130" i="72"/>
  <c r="F111" i="72"/>
  <c r="F134" i="72"/>
  <c r="K140" i="72"/>
  <c r="B139" i="50"/>
  <c r="P235" i="64"/>
  <c r="J32" i="50"/>
  <c r="O51" i="50"/>
  <c r="L259" i="68"/>
  <c r="D89" i="50"/>
  <c r="P208" i="70"/>
  <c r="P157" i="50"/>
  <c r="C111" i="58"/>
  <c r="F166" i="58"/>
  <c r="M184" i="70"/>
  <c r="K93" i="71"/>
  <c r="L168" i="48"/>
  <c r="N112" i="67"/>
  <c r="O74" i="49"/>
  <c r="H135" i="70"/>
  <c r="F140" i="71"/>
  <c r="F172" i="49"/>
  <c r="L49" i="50"/>
  <c r="L43" i="47"/>
  <c r="I175" i="69"/>
  <c r="O154" i="48"/>
  <c r="P157" i="48"/>
  <c r="M9" i="49"/>
  <c r="N132" i="64"/>
  <c r="N126" i="64" s="1"/>
  <c r="C55" i="49"/>
  <c r="F135" i="69"/>
  <c r="L143" i="69"/>
  <c r="F154" i="49"/>
  <c r="F168" i="49"/>
  <c r="I175" i="49"/>
  <c r="E235" i="64"/>
  <c r="N156" i="65"/>
  <c r="G39" i="50"/>
  <c r="C211" i="66"/>
  <c r="C267" i="68"/>
  <c r="H211" i="69"/>
  <c r="M211" i="70"/>
  <c r="Q139" i="50"/>
  <c r="C202" i="72"/>
  <c r="K152" i="72"/>
  <c r="F304" i="66"/>
  <c r="E32" i="60"/>
  <c r="Q130" i="49"/>
  <c r="Q124" i="45"/>
  <c r="M111" i="71"/>
  <c r="M130" i="71"/>
  <c r="J136" i="71"/>
  <c r="G172" i="49"/>
  <c r="E49" i="50"/>
  <c r="E156" i="69"/>
  <c r="E213" i="69" s="1"/>
  <c r="K12" i="49"/>
  <c r="L12" i="49"/>
  <c r="P32" i="49"/>
  <c r="F39" i="49"/>
  <c r="O167" i="68"/>
  <c r="J139" i="49"/>
  <c r="Q148" i="49"/>
  <c r="Q143" i="45"/>
  <c r="Q154" i="49"/>
  <c r="N143" i="71"/>
  <c r="B211" i="69"/>
  <c r="E19" i="50"/>
  <c r="O58" i="50"/>
  <c r="J259" i="68"/>
  <c r="E68" i="58"/>
  <c r="M354" i="72"/>
  <c r="M280" i="72"/>
  <c r="M275" i="72" s="1"/>
  <c r="O327" i="65"/>
  <c r="P89" i="60"/>
  <c r="E280" i="71"/>
  <c r="E275" i="71" s="1"/>
  <c r="E358" i="71"/>
  <c r="L12" i="59"/>
  <c r="Q335" i="65"/>
  <c r="K417" i="68"/>
  <c r="O338" i="69"/>
  <c r="Q324" i="70"/>
  <c r="L386" i="72"/>
  <c r="H16" i="59"/>
  <c r="F324" i="65"/>
  <c r="F304" i="65"/>
  <c r="C386" i="72"/>
  <c r="N384" i="71"/>
  <c r="D161" i="60"/>
  <c r="P51" i="58"/>
  <c r="D70" i="58"/>
  <c r="H402" i="68"/>
  <c r="J97" i="58"/>
  <c r="C331" i="66"/>
  <c r="I16" i="59"/>
  <c r="G331" i="65"/>
  <c r="G310" i="65"/>
  <c r="K392" i="67"/>
  <c r="K335" i="67"/>
  <c r="H89" i="59"/>
  <c r="L97" i="59"/>
  <c r="N132" i="59"/>
  <c r="G318" i="71"/>
  <c r="G372" i="71"/>
  <c r="G298" i="71"/>
  <c r="G372" i="72"/>
  <c r="G318" i="72"/>
  <c r="P51" i="60"/>
  <c r="F403" i="67"/>
  <c r="N425" i="68"/>
  <c r="M431" i="68"/>
  <c r="M425" i="68" s="1"/>
  <c r="M81" i="57"/>
  <c r="D124" i="60"/>
  <c r="Q87" i="59"/>
  <c r="E161" i="60"/>
  <c r="Q323" i="64"/>
  <c r="O461" i="68"/>
  <c r="C324" i="65"/>
  <c r="F70" i="59"/>
  <c r="O338" i="67"/>
  <c r="G409" i="68"/>
  <c r="G481" i="68"/>
  <c r="F420" i="68"/>
  <c r="N420" i="68"/>
  <c r="E117" i="59"/>
  <c r="L154" i="59"/>
  <c r="J325" i="71"/>
  <c r="F325" i="72"/>
  <c r="M403" i="66"/>
  <c r="P501" i="68"/>
  <c r="I105" i="60"/>
  <c r="N161" i="60"/>
  <c r="L68" i="58"/>
  <c r="O111" i="59"/>
  <c r="P291" i="65"/>
  <c r="L36" i="58"/>
  <c r="F338" i="66"/>
  <c r="Q324" i="65"/>
  <c r="Q304" i="65"/>
  <c r="N310" i="70"/>
  <c r="Q154" i="59"/>
  <c r="K380" i="64"/>
  <c r="L403" i="65"/>
  <c r="D348" i="65"/>
  <c r="D411" i="65"/>
  <c r="N403" i="66"/>
  <c r="J105" i="60"/>
  <c r="M403" i="69"/>
  <c r="L403" i="70"/>
  <c r="M386" i="71"/>
  <c r="G390" i="72"/>
  <c r="G334" i="72"/>
  <c r="C87" i="58"/>
  <c r="D30" i="60"/>
  <c r="M161" i="60"/>
  <c r="N49" i="59"/>
  <c r="J81" i="54"/>
  <c r="J359" i="68"/>
  <c r="J407" i="68" s="1"/>
  <c r="M166" i="50"/>
  <c r="M161" i="50" s="1"/>
  <c r="B49" i="50"/>
  <c r="P24" i="45"/>
  <c r="P30" i="49"/>
  <c r="F74" i="49"/>
  <c r="D89" i="49"/>
  <c r="D100" i="49"/>
  <c r="H166" i="49"/>
  <c r="B166" i="49"/>
  <c r="G166" i="48"/>
  <c r="M157" i="48"/>
  <c r="Q139" i="48"/>
  <c r="G139" i="48"/>
  <c r="B139" i="48"/>
  <c r="F120" i="48"/>
  <c r="J98" i="48"/>
  <c r="Q96" i="48"/>
  <c r="I96" i="48"/>
  <c r="P95" i="48"/>
  <c r="H95" i="48"/>
  <c r="O94" i="48"/>
  <c r="G94" i="48"/>
  <c r="N92" i="48"/>
  <c r="F92" i="48"/>
  <c r="M91" i="48"/>
  <c r="E91" i="48"/>
  <c r="L90" i="48"/>
  <c r="D90" i="48"/>
  <c r="K88" i="48"/>
  <c r="C88" i="48"/>
  <c r="F86" i="48"/>
  <c r="Q162" i="68"/>
  <c r="I162" i="68"/>
  <c r="P112" i="68"/>
  <c r="P160" i="68" s="1"/>
  <c r="H112" i="68"/>
  <c r="H209" i="68"/>
  <c r="H161" i="68"/>
  <c r="B130" i="68"/>
  <c r="B119" i="68"/>
  <c r="B168" i="68"/>
  <c r="N186" i="67"/>
  <c r="F186" i="67"/>
  <c r="F148" i="67"/>
  <c r="M108" i="67"/>
  <c r="M185" i="67"/>
  <c r="M147" i="67"/>
  <c r="E185" i="67"/>
  <c r="E108" i="67"/>
  <c r="E146" i="67" s="1"/>
  <c r="L183" i="67"/>
  <c r="L145" i="67"/>
  <c r="D183" i="67"/>
  <c r="D145" i="67"/>
  <c r="K105" i="67"/>
  <c r="K181" i="67" s="1"/>
  <c r="K144" i="67"/>
  <c r="C105" i="67"/>
  <c r="C143" i="67" s="1"/>
  <c r="C182" i="67"/>
  <c r="J142" i="67"/>
  <c r="Q141" i="67"/>
  <c r="I141" i="67"/>
  <c r="P101" i="67"/>
  <c r="P139" i="67" s="1"/>
  <c r="P140" i="67"/>
  <c r="H101" i="67"/>
  <c r="H140" i="67"/>
  <c r="N97" i="67"/>
  <c r="N135" i="67" s="1"/>
  <c r="P64" i="48"/>
  <c r="H64" i="48"/>
  <c r="B57" i="48"/>
  <c r="B69" i="48"/>
  <c r="M60" i="48"/>
  <c r="L59" i="48"/>
  <c r="D59" i="48"/>
  <c r="C57" i="48"/>
  <c r="O52" i="48"/>
  <c r="G52" i="48"/>
  <c r="N50" i="48"/>
  <c r="F50" i="48"/>
  <c r="E97" i="66"/>
  <c r="E135" i="66" s="1"/>
  <c r="L46" i="48"/>
  <c r="D46" i="48"/>
  <c r="K45" i="48"/>
  <c r="C45" i="48"/>
  <c r="B31" i="48"/>
  <c r="M41" i="48"/>
  <c r="L40" i="48"/>
  <c r="D40" i="48"/>
  <c r="K38" i="48"/>
  <c r="C38" i="48"/>
  <c r="H34" i="48"/>
  <c r="O33" i="48"/>
  <c r="G33" i="48"/>
  <c r="N31" i="48"/>
  <c r="F31" i="48"/>
  <c r="I29" i="48"/>
  <c r="E97" i="65"/>
  <c r="E136" i="65"/>
  <c r="L27" i="48"/>
  <c r="D27" i="48"/>
  <c r="D25" i="48" s="1"/>
  <c r="K26" i="48"/>
  <c r="C26" i="48"/>
  <c r="J22" i="48"/>
  <c r="Q21" i="48"/>
  <c r="I21" i="48"/>
  <c r="P20" i="48"/>
  <c r="H20" i="48"/>
  <c r="O18" i="48"/>
  <c r="G18" i="48"/>
  <c r="N17" i="48"/>
  <c r="F17" i="48"/>
  <c r="M15" i="48"/>
  <c r="E15" i="48"/>
  <c r="L14" i="48"/>
  <c r="D14" i="48"/>
  <c r="K13" i="48"/>
  <c r="C13" i="48"/>
  <c r="P8" i="48"/>
  <c r="L109" i="64"/>
  <c r="L151" i="64" s="1"/>
  <c r="L152" i="64"/>
  <c r="O6" i="48"/>
  <c r="O4" i="48" s="1"/>
  <c r="G6" i="48"/>
  <c r="G4" i="48" s="1"/>
  <c r="N5" i="48"/>
  <c r="F5" i="48"/>
  <c r="B5" i="48"/>
  <c r="C403" i="67"/>
  <c r="F342" i="69"/>
  <c r="J124" i="60"/>
  <c r="I89" i="50"/>
  <c r="N51" i="50"/>
  <c r="D100" i="50"/>
  <c r="Q124" i="47"/>
  <c r="Q130" i="50"/>
  <c r="N62" i="45"/>
  <c r="N68" i="49"/>
  <c r="G58" i="49"/>
  <c r="G100" i="49"/>
  <c r="F166" i="49"/>
  <c r="B168" i="48"/>
  <c r="B132" i="48"/>
  <c r="C130" i="48"/>
  <c r="M103" i="48"/>
  <c r="P102" i="48"/>
  <c r="D102" i="48"/>
  <c r="K101" i="48"/>
  <c r="N99" i="48"/>
  <c r="Q98" i="48"/>
  <c r="E98" i="48"/>
  <c r="H96" i="48"/>
  <c r="K95" i="48"/>
  <c r="N94" i="48"/>
  <c r="P91" i="48"/>
  <c r="D91" i="48"/>
  <c r="M86" i="48"/>
  <c r="I115" i="68"/>
  <c r="I163" i="68" s="1"/>
  <c r="I164" i="68"/>
  <c r="H162" i="68"/>
  <c r="K112" i="68"/>
  <c r="K160" i="68" s="1"/>
  <c r="B123" i="68"/>
  <c r="B172" i="68"/>
  <c r="I186" i="67"/>
  <c r="I148" i="67"/>
  <c r="L108" i="67"/>
  <c r="L147" i="67"/>
  <c r="O183" i="67"/>
  <c r="K101" i="67"/>
  <c r="K139" i="67" s="1"/>
  <c r="J138" i="67"/>
  <c r="M97" i="67"/>
  <c r="M135" i="67" s="1"/>
  <c r="M136" i="67"/>
  <c r="L65" i="48"/>
  <c r="O64" i="48"/>
  <c r="C64" i="48"/>
  <c r="B79" i="48"/>
  <c r="O108" i="66"/>
  <c r="O147" i="66"/>
  <c r="C108" i="66"/>
  <c r="C147" i="66"/>
  <c r="I182" i="66"/>
  <c r="I105" i="66"/>
  <c r="I144" i="66"/>
  <c r="H142" i="66"/>
  <c r="N101" i="66"/>
  <c r="N140" i="66"/>
  <c r="E138" i="66"/>
  <c r="H48" i="48"/>
  <c r="D97" i="66"/>
  <c r="D135" i="66" s="1"/>
  <c r="D136" i="66"/>
  <c r="G46" i="48"/>
  <c r="B29" i="48"/>
  <c r="P148" i="65"/>
  <c r="D148" i="65"/>
  <c r="C108" i="65"/>
  <c r="C147" i="65"/>
  <c r="I105" i="65"/>
  <c r="L142" i="65"/>
  <c r="O179" i="65"/>
  <c r="O141" i="65"/>
  <c r="C141" i="65"/>
  <c r="F178" i="65"/>
  <c r="F101" i="65"/>
  <c r="F177" i="65" s="1"/>
  <c r="I176" i="65"/>
  <c r="I138" i="65"/>
  <c r="L29" i="48"/>
  <c r="D97" i="65"/>
  <c r="D135" i="65" s="1"/>
  <c r="D136" i="65"/>
  <c r="G27" i="48"/>
  <c r="G25" i="48" s="1"/>
  <c r="J26" i="48"/>
  <c r="M22" i="48"/>
  <c r="E22" i="48"/>
  <c r="H21" i="48"/>
  <c r="K20" i="48"/>
  <c r="C20" i="48"/>
  <c r="F13" i="48"/>
  <c r="I11" i="48"/>
  <c r="L10" i="48"/>
  <c r="O8" i="48"/>
  <c r="K109" i="64"/>
  <c r="K151" i="64" s="1"/>
  <c r="K152" i="64"/>
  <c r="I106" i="64"/>
  <c r="I149" i="64"/>
  <c r="B154" i="64"/>
  <c r="M157" i="50"/>
  <c r="N74" i="49"/>
  <c r="Q136" i="48"/>
  <c r="D132" i="48"/>
  <c r="P181" i="68"/>
  <c r="O228" i="68"/>
  <c r="O180" i="68"/>
  <c r="N227" i="68"/>
  <c r="N130" i="68"/>
  <c r="N179" i="68"/>
  <c r="L127" i="68"/>
  <c r="L176" i="68"/>
  <c r="G174" i="68"/>
  <c r="Q123" i="68"/>
  <c r="Q172" i="68"/>
  <c r="H115" i="68"/>
  <c r="H163" i="68" s="1"/>
  <c r="H164" i="68"/>
  <c r="C210" i="68"/>
  <c r="C162" i="68"/>
  <c r="B229" i="68"/>
  <c r="B181" i="68"/>
  <c r="B170" i="68"/>
  <c r="H148" i="67"/>
  <c r="G108" i="67"/>
  <c r="G146" i="67" s="1"/>
  <c r="G147" i="67"/>
  <c r="Q105" i="67"/>
  <c r="Q143" i="67" s="1"/>
  <c r="L180" i="67"/>
  <c r="L142" i="67"/>
  <c r="C141" i="67"/>
  <c r="M176" i="67"/>
  <c r="H174" i="67"/>
  <c r="H97" i="67"/>
  <c r="H135" i="67" s="1"/>
  <c r="H136" i="67"/>
  <c r="C65" i="48"/>
  <c r="B60" i="48"/>
  <c r="B72" i="48"/>
  <c r="N59" i="48"/>
  <c r="E57" i="48"/>
  <c r="D56" i="48"/>
  <c r="C54" i="48"/>
  <c r="I52" i="48"/>
  <c r="H50" i="48"/>
  <c r="G48" i="48"/>
  <c r="C97" i="66"/>
  <c r="C135" i="66" s="1"/>
  <c r="C174" i="66"/>
  <c r="B40" i="48"/>
  <c r="K41" i="48"/>
  <c r="N40" i="48"/>
  <c r="M38" i="48"/>
  <c r="L37" i="48"/>
  <c r="C35" i="48"/>
  <c r="F34" i="48"/>
  <c r="E33" i="48"/>
  <c r="D31" i="48"/>
  <c r="J27" i="48"/>
  <c r="O15" i="48"/>
  <c r="J14" i="48"/>
  <c r="E13" i="48"/>
  <c r="K10" i="48"/>
  <c r="M6" i="48"/>
  <c r="H132" i="49"/>
  <c r="H136" i="72"/>
  <c r="H116" i="72"/>
  <c r="H111" i="72" s="1"/>
  <c r="H129" i="72" s="1"/>
  <c r="G87" i="50"/>
  <c r="M81" i="54"/>
  <c r="M359" i="68"/>
  <c r="N93" i="59"/>
  <c r="I99" i="70"/>
  <c r="I93" i="70" s="1"/>
  <c r="O32" i="49"/>
  <c r="J145" i="65"/>
  <c r="B143" i="71"/>
  <c r="I140" i="67"/>
  <c r="P132" i="49"/>
  <c r="E168" i="49"/>
  <c r="I51" i="50"/>
  <c r="Q152" i="71"/>
  <c r="G36" i="58"/>
  <c r="G457" i="68"/>
  <c r="C322" i="72"/>
  <c r="M99" i="70"/>
  <c r="K172" i="48"/>
  <c r="B144" i="65"/>
  <c r="B132" i="49"/>
  <c r="B190" i="72"/>
  <c r="B136" i="72"/>
  <c r="B116" i="72"/>
  <c r="M12" i="49"/>
  <c r="F226" i="64"/>
  <c r="N118" i="65"/>
  <c r="G143" i="67"/>
  <c r="G118" i="67"/>
  <c r="G112" i="67" s="1"/>
  <c r="N77" i="49"/>
  <c r="Q194" i="69"/>
  <c r="Q137" i="69"/>
  <c r="C112" i="70"/>
  <c r="C132" i="70"/>
  <c r="I139" i="70"/>
  <c r="I118" i="70"/>
  <c r="C116" i="71"/>
  <c r="C136" i="71"/>
  <c r="O136" i="71"/>
  <c r="O116" i="71"/>
  <c r="B32" i="50"/>
  <c r="I3" i="47"/>
  <c r="I9" i="50"/>
  <c r="C215" i="65"/>
  <c r="H211" i="67"/>
  <c r="K156" i="67"/>
  <c r="P89" i="50"/>
  <c r="C202" i="71"/>
  <c r="C150" i="50"/>
  <c r="C354" i="72"/>
  <c r="C280" i="72"/>
  <c r="N172" i="48"/>
  <c r="J117" i="49"/>
  <c r="K137" i="70"/>
  <c r="M166" i="49"/>
  <c r="M161" i="45"/>
  <c r="J202" i="71"/>
  <c r="M202" i="72"/>
  <c r="F177" i="69"/>
  <c r="F99" i="69"/>
  <c r="F93" i="69" s="1"/>
  <c r="F98" i="71"/>
  <c r="N175" i="48"/>
  <c r="H9" i="49"/>
  <c r="H3" i="45"/>
  <c r="I9" i="49"/>
  <c r="J9" i="49"/>
  <c r="N144" i="65"/>
  <c r="C143" i="66"/>
  <c r="C118" i="67"/>
  <c r="C112" i="67" s="1"/>
  <c r="D141" i="67"/>
  <c r="Q132" i="69"/>
  <c r="Q112" i="69"/>
  <c r="L132" i="70"/>
  <c r="Q143" i="70"/>
  <c r="O130" i="71"/>
  <c r="Q143" i="72"/>
  <c r="B156" i="67"/>
  <c r="F174" i="64"/>
  <c r="F237" i="64" s="1"/>
  <c r="D12" i="50"/>
  <c r="D39" i="50"/>
  <c r="E150" i="66"/>
  <c r="E215" i="70"/>
  <c r="E156" i="70"/>
  <c r="E213" i="70" s="1"/>
  <c r="C152" i="71"/>
  <c r="C147" i="71" s="1"/>
  <c r="N148" i="59"/>
  <c r="E348" i="65"/>
  <c r="E342" i="65" s="1"/>
  <c r="H68" i="49"/>
  <c r="C211" i="67"/>
  <c r="O259" i="68"/>
  <c r="C150" i="48"/>
  <c r="E12" i="49"/>
  <c r="K132" i="64"/>
  <c r="K126" i="64" s="1"/>
  <c r="G133" i="65"/>
  <c r="O68" i="49"/>
  <c r="C168" i="68"/>
  <c r="I97" i="49"/>
  <c r="E146" i="69"/>
  <c r="P111" i="71"/>
  <c r="P130" i="71"/>
  <c r="J154" i="49"/>
  <c r="F157" i="49"/>
  <c r="P130" i="72"/>
  <c r="M140" i="72"/>
  <c r="M194" i="72"/>
  <c r="F143" i="72"/>
  <c r="N19" i="50"/>
  <c r="P156" i="69"/>
  <c r="P213" i="69" s="1"/>
  <c r="L202" i="72"/>
  <c r="D208" i="72"/>
  <c r="D152" i="72"/>
  <c r="Q93" i="58"/>
  <c r="G338" i="65"/>
  <c r="Q314" i="71"/>
  <c r="G70" i="58"/>
  <c r="K51" i="59"/>
  <c r="J130" i="59"/>
  <c r="K400" i="69"/>
  <c r="F403" i="69"/>
  <c r="G324" i="69"/>
  <c r="G360" i="64"/>
  <c r="G338" i="64"/>
  <c r="J331" i="65"/>
  <c r="H30" i="59"/>
  <c r="J335" i="66"/>
  <c r="J310" i="66"/>
  <c r="E331" i="67"/>
  <c r="E310" i="67"/>
  <c r="G489" i="68"/>
  <c r="G417" i="68"/>
  <c r="N318" i="71"/>
  <c r="N372" i="71"/>
  <c r="L166" i="59"/>
  <c r="N386" i="64"/>
  <c r="Q161" i="60"/>
  <c r="P372" i="64"/>
  <c r="M380" i="64"/>
  <c r="F342" i="67"/>
  <c r="I403" i="67"/>
  <c r="C132" i="58"/>
  <c r="H291" i="66"/>
  <c r="N49" i="58"/>
  <c r="H338" i="67"/>
  <c r="F136" i="58"/>
  <c r="D166" i="58"/>
  <c r="Q344" i="64"/>
  <c r="Q372" i="64"/>
  <c r="Q435" i="64"/>
  <c r="L304" i="66"/>
  <c r="G327" i="66"/>
  <c r="G310" i="66"/>
  <c r="G304" i="66" s="1"/>
  <c r="H304" i="67"/>
  <c r="H324" i="67"/>
  <c r="P402" i="68"/>
  <c r="P81" i="55"/>
  <c r="P383" i="68"/>
  <c r="L117" i="59"/>
  <c r="P132" i="59"/>
  <c r="D136" i="59"/>
  <c r="J172" i="59"/>
  <c r="N447" i="64"/>
  <c r="L105" i="60"/>
  <c r="G403" i="69"/>
  <c r="H400" i="70"/>
  <c r="I384" i="72"/>
  <c r="I386" i="72"/>
  <c r="N111" i="59"/>
  <c r="M16" i="58"/>
  <c r="C30" i="59"/>
  <c r="C338" i="70"/>
  <c r="M360" i="64"/>
  <c r="J372" i="64"/>
  <c r="M338" i="65"/>
  <c r="K331" i="67"/>
  <c r="K310" i="67"/>
  <c r="K304" i="67" s="1"/>
  <c r="E402" i="68"/>
  <c r="E377" i="68"/>
  <c r="M377" i="68"/>
  <c r="M402" i="68"/>
  <c r="P93" i="59"/>
  <c r="O324" i="69"/>
  <c r="K335" i="69"/>
  <c r="H372" i="71"/>
  <c r="H318" i="71"/>
  <c r="L376" i="71"/>
  <c r="L322" i="71"/>
  <c r="L298" i="71"/>
  <c r="L293" i="71" s="1"/>
  <c r="L311" i="71" s="1"/>
  <c r="E49" i="60"/>
  <c r="K411" i="66"/>
  <c r="K348" i="66"/>
  <c r="P342" i="67"/>
  <c r="D70" i="60"/>
  <c r="L403" i="69"/>
  <c r="P143" i="60"/>
  <c r="P386" i="71"/>
  <c r="J384" i="72"/>
  <c r="C74" i="58"/>
  <c r="C354" i="71"/>
  <c r="C280" i="71"/>
  <c r="C316" i="71" s="1"/>
  <c r="L291" i="65"/>
  <c r="P327" i="67"/>
  <c r="P285" i="67"/>
  <c r="J291" i="67"/>
  <c r="J89" i="58"/>
  <c r="L89" i="58"/>
  <c r="P420" i="68"/>
  <c r="F132" i="58"/>
  <c r="L154" i="58"/>
  <c r="G338" i="66"/>
  <c r="P324" i="69"/>
  <c r="P304" i="69"/>
  <c r="P323" i="69" s="1"/>
  <c r="L335" i="69"/>
  <c r="P324" i="70"/>
  <c r="P304" i="70"/>
  <c r="L312" i="71"/>
  <c r="O325" i="71"/>
  <c r="N322" i="72"/>
  <c r="Q452" i="64"/>
  <c r="Q386" i="64"/>
  <c r="H348" i="65"/>
  <c r="N400" i="69"/>
  <c r="M148" i="50"/>
  <c r="F87" i="49"/>
  <c r="H100" i="49"/>
  <c r="D166" i="48"/>
  <c r="D161" i="44"/>
  <c r="O157" i="48"/>
  <c r="F139" i="48"/>
  <c r="I111" i="48"/>
  <c r="I103" i="48"/>
  <c r="G101" i="48"/>
  <c r="I98" i="48"/>
  <c r="D96" i="48"/>
  <c r="Q86" i="48"/>
  <c r="P162" i="68"/>
  <c r="G112" i="68"/>
  <c r="G161" i="68"/>
  <c r="B166" i="68"/>
  <c r="P108" i="67"/>
  <c r="P147" i="67"/>
  <c r="F105" i="67"/>
  <c r="F144" i="67"/>
  <c r="P141" i="67"/>
  <c r="G101" i="67"/>
  <c r="G139" i="67" s="1"/>
  <c r="Q97" i="67"/>
  <c r="Q135" i="67" s="1"/>
  <c r="Q136" i="67"/>
  <c r="D65" i="48"/>
  <c r="B56" i="48"/>
  <c r="E56" i="48"/>
  <c r="O53" i="48"/>
  <c r="F52" i="48"/>
  <c r="L48" i="48"/>
  <c r="K134" i="66"/>
  <c r="L148" i="65"/>
  <c r="G108" i="65"/>
  <c r="G147" i="65"/>
  <c r="M105" i="65"/>
  <c r="H142" i="65"/>
  <c r="N101" i="65"/>
  <c r="E176" i="65"/>
  <c r="E138" i="65"/>
  <c r="K27" i="48"/>
  <c r="F26" i="48"/>
  <c r="O20" i="48"/>
  <c r="N13" i="48"/>
  <c r="E11" i="48"/>
  <c r="G8" i="48"/>
  <c r="N150" i="64"/>
  <c r="G62" i="47"/>
  <c r="F143" i="47"/>
  <c r="F148" i="50"/>
  <c r="H30" i="49"/>
  <c r="K100" i="49"/>
  <c r="E150" i="48"/>
  <c r="J143" i="44"/>
  <c r="J148" i="48"/>
  <c r="L229" i="68"/>
  <c r="L181" i="68"/>
  <c r="Q225" i="68"/>
  <c r="D127" i="68"/>
  <c r="D176" i="68"/>
  <c r="F173" i="68"/>
  <c r="N119" i="68"/>
  <c r="P115" i="68"/>
  <c r="P163" i="68" s="1"/>
  <c r="N83" i="48"/>
  <c r="H73" i="48"/>
  <c r="N71" i="48"/>
  <c r="P67" i="48"/>
  <c r="D97" i="67"/>
  <c r="D135" i="67" s="1"/>
  <c r="D136" i="67"/>
  <c r="K60" i="48"/>
  <c r="F59" i="48"/>
  <c r="H56" i="48"/>
  <c r="J53" i="48"/>
  <c r="L50" i="48"/>
  <c r="I94" i="66"/>
  <c r="I132" i="66" s="1"/>
  <c r="G148" i="65"/>
  <c r="Q145" i="65"/>
  <c r="D105" i="65"/>
  <c r="D144" i="65"/>
  <c r="I101" i="65"/>
  <c r="G97" i="65"/>
  <c r="G135" i="65" s="1"/>
  <c r="G136" i="65"/>
  <c r="D17" i="48"/>
  <c r="F14" i="48"/>
  <c r="L11" i="48"/>
  <c r="G10" i="48"/>
  <c r="L106" i="64"/>
  <c r="B109" i="64"/>
  <c r="B151" i="64" s="1"/>
  <c r="B194" i="64"/>
  <c r="B152" i="64"/>
  <c r="B93" i="71"/>
  <c r="L16" i="49"/>
  <c r="I130" i="49"/>
  <c r="C325" i="71"/>
  <c r="G168" i="48"/>
  <c r="K118" i="65"/>
  <c r="K112" i="65" s="1"/>
  <c r="P139" i="70"/>
  <c r="P196" i="70"/>
  <c r="J156" i="65"/>
  <c r="J150" i="65" s="1"/>
  <c r="F211" i="69"/>
  <c r="M215" i="69"/>
  <c r="M156" i="69"/>
  <c r="G215" i="70"/>
  <c r="G156" i="70"/>
  <c r="G213" i="70" s="1"/>
  <c r="E291" i="65"/>
  <c r="E285" i="65" s="1"/>
  <c r="M291" i="65"/>
  <c r="K36" i="58"/>
  <c r="M376" i="72"/>
  <c r="M322" i="72"/>
  <c r="F157" i="48"/>
  <c r="I93" i="72"/>
  <c r="B132" i="70"/>
  <c r="L149" i="64"/>
  <c r="G32" i="49"/>
  <c r="G30" i="49"/>
  <c r="O55" i="49"/>
  <c r="H135" i="68"/>
  <c r="J179" i="68"/>
  <c r="O111" i="49"/>
  <c r="G196" i="69"/>
  <c r="G139" i="69"/>
  <c r="G118" i="69"/>
  <c r="L130" i="49"/>
  <c r="L124" i="45"/>
  <c r="K146" i="70"/>
  <c r="O140" i="72"/>
  <c r="B156" i="65"/>
  <c r="B150" i="65" s="1"/>
  <c r="I156" i="65"/>
  <c r="N211" i="66"/>
  <c r="E68" i="50"/>
  <c r="L183" i="68"/>
  <c r="K202" i="71"/>
  <c r="N152" i="72"/>
  <c r="E317" i="64"/>
  <c r="J501" i="68"/>
  <c r="K98" i="72"/>
  <c r="C16" i="49"/>
  <c r="Q89" i="49"/>
  <c r="P168" i="49"/>
  <c r="Q211" i="65"/>
  <c r="J154" i="48"/>
  <c r="C36" i="49"/>
  <c r="L112" i="66"/>
  <c r="E118" i="66"/>
  <c r="E112" i="66" s="1"/>
  <c r="C169" i="68"/>
  <c r="D170" i="68"/>
  <c r="J118" i="69"/>
  <c r="K111" i="49"/>
  <c r="D146" i="70"/>
  <c r="O116" i="72"/>
  <c r="O111" i="72" s="1"/>
  <c r="M175" i="49"/>
  <c r="I235" i="64"/>
  <c r="M240" i="64"/>
  <c r="F156" i="65"/>
  <c r="O211" i="66"/>
  <c r="I259" i="68"/>
  <c r="P211" i="69"/>
  <c r="Q120" i="50"/>
  <c r="Q105" i="50" s="1"/>
  <c r="J157" i="50"/>
  <c r="C152" i="72"/>
  <c r="G291" i="66"/>
  <c r="B130" i="72"/>
  <c r="B93" i="72"/>
  <c r="L168" i="49"/>
  <c r="H158" i="64"/>
  <c r="N134" i="66"/>
  <c r="O51" i="49"/>
  <c r="M112" i="67"/>
  <c r="G138" i="67"/>
  <c r="J164" i="68"/>
  <c r="G136" i="49"/>
  <c r="M154" i="49"/>
  <c r="B156" i="66"/>
  <c r="B150" i="66" s="1"/>
  <c r="B150" i="50"/>
  <c r="G156" i="65"/>
  <c r="C150" i="67"/>
  <c r="C213" i="67"/>
  <c r="M222" i="70"/>
  <c r="H166" i="50"/>
  <c r="M373" i="70"/>
  <c r="Q354" i="72"/>
  <c r="Q280" i="72"/>
  <c r="Q275" i="72" s="1"/>
  <c r="K331" i="66"/>
  <c r="K310" i="66"/>
  <c r="I275" i="72"/>
  <c r="F335" i="66"/>
  <c r="M97" i="59"/>
  <c r="Q392" i="69"/>
  <c r="Q335" i="69"/>
  <c r="K338" i="69"/>
  <c r="J324" i="65"/>
  <c r="Q403" i="67"/>
  <c r="E403" i="70"/>
  <c r="L161" i="60"/>
  <c r="O143" i="60"/>
  <c r="H9" i="58"/>
  <c r="N97" i="58"/>
  <c r="N111" i="58"/>
  <c r="F354" i="72"/>
  <c r="F280" i="72"/>
  <c r="M16" i="59"/>
  <c r="N335" i="69"/>
  <c r="F348" i="65"/>
  <c r="P403" i="66"/>
  <c r="M394" i="71"/>
  <c r="M334" i="71"/>
  <c r="O70" i="59"/>
  <c r="I403" i="66"/>
  <c r="H501" i="68"/>
  <c r="L360" i="64"/>
  <c r="F117" i="58"/>
  <c r="P329" i="69"/>
  <c r="D403" i="67"/>
  <c r="I501" i="68"/>
  <c r="N105" i="60"/>
  <c r="H348" i="69"/>
  <c r="K348" i="70"/>
  <c r="K405" i="70" s="1"/>
  <c r="Q143" i="60"/>
  <c r="G161" i="60"/>
  <c r="F334" i="72"/>
  <c r="F388" i="72" s="1"/>
  <c r="C124" i="60"/>
  <c r="P143" i="44"/>
  <c r="P148" i="48"/>
  <c r="G120" i="48"/>
  <c r="M123" i="68"/>
  <c r="M172" i="68"/>
  <c r="J119" i="68"/>
  <c r="J168" i="68"/>
  <c r="K84" i="48"/>
  <c r="P73" i="48"/>
  <c r="G72" i="48"/>
  <c r="I69" i="48"/>
  <c r="B134" i="65"/>
  <c r="J19" i="49"/>
  <c r="C39" i="49"/>
  <c r="K172" i="68"/>
  <c r="K146" i="69"/>
  <c r="H157" i="49"/>
  <c r="F172" i="48"/>
  <c r="Q169" i="68"/>
  <c r="P150" i="67"/>
  <c r="Q98" i="71"/>
  <c r="E126" i="64"/>
  <c r="Q142" i="67"/>
  <c r="J51" i="49"/>
  <c r="C144" i="67"/>
  <c r="N204" i="72"/>
  <c r="B156" i="69"/>
  <c r="B213" i="69" s="1"/>
  <c r="M204" i="72"/>
  <c r="H141" i="67"/>
  <c r="G116" i="71"/>
  <c r="G136" i="71"/>
  <c r="C36" i="58"/>
  <c r="D132" i="49"/>
  <c r="J181" i="70"/>
  <c r="Q166" i="68"/>
  <c r="M143" i="70"/>
  <c r="G120" i="49"/>
  <c r="N135" i="68"/>
  <c r="F189" i="68"/>
  <c r="F183" i="68" s="1"/>
  <c r="F87" i="50"/>
  <c r="F81" i="47"/>
  <c r="F105" i="50"/>
  <c r="E204" i="72"/>
  <c r="O9" i="49"/>
  <c r="O3" i="45"/>
  <c r="E194" i="71"/>
  <c r="E140" i="71"/>
  <c r="Q335" i="70"/>
  <c r="M331" i="66"/>
  <c r="I403" i="65"/>
  <c r="D348" i="70"/>
  <c r="D405" i="70" s="1"/>
  <c r="L348" i="70"/>
  <c r="N335" i="66"/>
  <c r="K74" i="59"/>
  <c r="P329" i="70"/>
  <c r="J348" i="69"/>
  <c r="J405" i="69" s="1"/>
  <c r="L331" i="65"/>
  <c r="Q338" i="65"/>
  <c r="N291" i="67"/>
  <c r="N329" i="67" s="1"/>
  <c r="J314" i="72"/>
  <c r="L89" i="59"/>
  <c r="F331" i="70"/>
  <c r="F43" i="47"/>
  <c r="F49" i="50"/>
  <c r="P89" i="49"/>
  <c r="L123" i="68"/>
  <c r="L172" i="68"/>
  <c r="C86" i="48"/>
  <c r="Q112" i="68"/>
  <c r="Q161" i="68"/>
  <c r="B169" i="68"/>
  <c r="Q145" i="67"/>
  <c r="O180" i="67"/>
  <c r="O142" i="67"/>
  <c r="M101" i="67"/>
  <c r="M139" i="67" s="1"/>
  <c r="K97" i="67"/>
  <c r="K135" i="67" s="1"/>
  <c r="K136" i="67"/>
  <c r="B108" i="66"/>
  <c r="B147" i="66"/>
  <c r="B94" i="67"/>
  <c r="B132" i="67" s="1"/>
  <c r="H183" i="66"/>
  <c r="H145" i="66"/>
  <c r="F142" i="66"/>
  <c r="H101" i="66"/>
  <c r="H140" i="66"/>
  <c r="M134" i="66"/>
  <c r="B101" i="65"/>
  <c r="D145" i="65"/>
  <c r="F142" i="65"/>
  <c r="L26" i="48"/>
  <c r="O22" i="48"/>
  <c r="N21" i="48"/>
  <c r="M20" i="48"/>
  <c r="L18" i="48"/>
  <c r="G17" i="48"/>
  <c r="Q14" i="48"/>
  <c r="P13" i="48"/>
  <c r="O11" i="48"/>
  <c r="N10" i="48"/>
  <c r="C211" i="70"/>
  <c r="D97" i="59"/>
  <c r="G275" i="71"/>
  <c r="Q331" i="66"/>
  <c r="J386" i="72"/>
  <c r="F12" i="49"/>
  <c r="O204" i="71"/>
  <c r="B55" i="49"/>
  <c r="M97" i="49"/>
  <c r="G19" i="50"/>
  <c r="H202" i="72"/>
  <c r="J166" i="50"/>
  <c r="I175" i="50"/>
  <c r="I136" i="59"/>
  <c r="J338" i="66"/>
  <c r="N298" i="71"/>
  <c r="D49" i="58"/>
  <c r="P359" i="68"/>
  <c r="P81" i="54"/>
  <c r="K324" i="65"/>
  <c r="G413" i="68"/>
  <c r="G485" i="68"/>
  <c r="C334" i="72"/>
  <c r="C388" i="72" s="1"/>
  <c r="C49" i="58"/>
  <c r="P348" i="65"/>
  <c r="P342" i="65" s="1"/>
  <c r="M384" i="71"/>
  <c r="J136" i="48"/>
  <c r="C181" i="68"/>
  <c r="Q130" i="68"/>
  <c r="Q178" i="68" s="1"/>
  <c r="P177" i="68"/>
  <c r="O127" i="68"/>
  <c r="N174" i="68"/>
  <c r="H123" i="68"/>
  <c r="H220" i="68"/>
  <c r="H172" i="68"/>
  <c r="G218" i="68"/>
  <c r="G170" i="68"/>
  <c r="Q119" i="68"/>
  <c r="Q167" i="68" s="1"/>
  <c r="Q168" i="68"/>
  <c r="O115" i="68"/>
  <c r="O163" i="68" s="1"/>
  <c r="O164" i="68"/>
  <c r="E112" i="68"/>
  <c r="E160" i="68" s="1"/>
  <c r="E161" i="68"/>
  <c r="N108" i="67"/>
  <c r="N146" i="67" s="1"/>
  <c r="L105" i="67"/>
  <c r="L182" i="67"/>
  <c r="L144" i="67"/>
  <c r="J179" i="67"/>
  <c r="J141" i="67"/>
  <c r="M94" i="67"/>
  <c r="M133" i="67"/>
  <c r="J186" i="66"/>
  <c r="J148" i="66"/>
  <c r="L183" i="66"/>
  <c r="L145" i="66"/>
  <c r="N180" i="66"/>
  <c r="N142" i="66"/>
  <c r="D101" i="66"/>
  <c r="D140" i="66"/>
  <c r="P26" i="48"/>
  <c r="K22" i="48"/>
  <c r="J21" i="48"/>
  <c r="I20" i="48"/>
  <c r="H18" i="48"/>
  <c r="K17" i="48"/>
  <c r="J15" i="48"/>
  <c r="M14" i="48"/>
  <c r="L13" i="48"/>
  <c r="I166" i="48"/>
  <c r="E211" i="69"/>
  <c r="O417" i="68"/>
  <c r="L16" i="59"/>
  <c r="D329" i="72"/>
  <c r="F409" i="68"/>
  <c r="K81" i="55"/>
  <c r="C177" i="69"/>
  <c r="C99" i="69"/>
  <c r="C93" i="69" s="1"/>
  <c r="K39" i="50"/>
  <c r="B62" i="47"/>
  <c r="P147" i="71"/>
  <c r="E331" i="66"/>
  <c r="E310" i="66"/>
  <c r="O166" i="59"/>
  <c r="K130" i="59"/>
  <c r="D157" i="50"/>
  <c r="Q166" i="50"/>
  <c r="D156" i="69"/>
  <c r="I335" i="66"/>
  <c r="D132" i="58"/>
  <c r="B12" i="64"/>
  <c r="B11" i="49"/>
  <c r="B11" i="50"/>
  <c r="B19" i="68"/>
  <c r="B228" i="68" s="1"/>
  <c r="B102" i="49"/>
  <c r="B102" i="50"/>
  <c r="B102" i="48"/>
  <c r="B11" i="70"/>
  <c r="B131" i="48"/>
  <c r="B131" i="49"/>
  <c r="B11" i="71"/>
  <c r="B149" i="50"/>
  <c r="B149" i="48"/>
  <c r="B149" i="49"/>
  <c r="B11" i="72"/>
  <c r="B167" i="50"/>
  <c r="B167" i="48"/>
  <c r="B167" i="49"/>
  <c r="M5" i="38"/>
  <c r="M7" i="64" s="1"/>
  <c r="M192" i="64" s="1"/>
  <c r="M5" i="64"/>
  <c r="M215" i="64" s="1"/>
  <c r="M5" i="50"/>
  <c r="M8" i="49"/>
  <c r="M6" i="49"/>
  <c r="M5" i="49"/>
  <c r="J11" i="64"/>
  <c r="J10" i="50"/>
  <c r="J10" i="49"/>
  <c r="K12" i="64"/>
  <c r="K11" i="50"/>
  <c r="K11" i="49"/>
  <c r="H13" i="64"/>
  <c r="H13" i="49"/>
  <c r="H13" i="50"/>
  <c r="H12" i="50"/>
  <c r="H14" i="49"/>
  <c r="I14" i="64"/>
  <c r="I15" i="49"/>
  <c r="F15" i="64"/>
  <c r="F17" i="49"/>
  <c r="F18" i="49"/>
  <c r="G17" i="64"/>
  <c r="G206" i="64" s="1"/>
  <c r="G20" i="49"/>
  <c r="G20" i="50"/>
  <c r="D18" i="64"/>
  <c r="D21" i="49"/>
  <c r="D21" i="50"/>
  <c r="P18" i="64"/>
  <c r="P21" i="49"/>
  <c r="P21" i="50"/>
  <c r="I19" i="64"/>
  <c r="I208" i="64" s="1"/>
  <c r="I22" i="49"/>
  <c r="Q19" i="64"/>
  <c r="Q229" i="64" s="1"/>
  <c r="Q22" i="49"/>
  <c r="L11" i="65"/>
  <c r="L176" i="65" s="1"/>
  <c r="L31" i="49"/>
  <c r="L31" i="50"/>
  <c r="I12" i="65"/>
  <c r="I34" i="49"/>
  <c r="I33" i="49"/>
  <c r="I33" i="50"/>
  <c r="I32" i="50"/>
  <c r="F13" i="65"/>
  <c r="F35" i="49"/>
  <c r="F35" i="48"/>
  <c r="G14" i="65"/>
  <c r="G37" i="49"/>
  <c r="G38" i="49"/>
  <c r="H16" i="65"/>
  <c r="H185" i="65" s="1"/>
  <c r="H40" i="50"/>
  <c r="H40" i="49"/>
  <c r="E17" i="65"/>
  <c r="E186" i="65" s="1"/>
  <c r="E41" i="49"/>
  <c r="Q17" i="65"/>
  <c r="Q205" i="65" s="1"/>
  <c r="Q41" i="49"/>
  <c r="J45" i="38"/>
  <c r="J5" i="66"/>
  <c r="J48" i="49"/>
  <c r="J46" i="49"/>
  <c r="J45" i="49"/>
  <c r="J45" i="50"/>
  <c r="J48" i="48"/>
  <c r="D11" i="66"/>
  <c r="D176" i="66" s="1"/>
  <c r="D50" i="50"/>
  <c r="D50" i="49"/>
  <c r="P11" i="66"/>
  <c r="P176" i="66" s="1"/>
  <c r="P50" i="49"/>
  <c r="P50" i="50"/>
  <c r="Q12" i="66"/>
  <c r="Q179" i="66" s="1"/>
  <c r="Q52" i="50"/>
  <c r="Q52" i="49"/>
  <c r="Q53" i="49"/>
  <c r="Q53" i="48"/>
  <c r="J13" i="66"/>
  <c r="J54" i="49"/>
  <c r="J54" i="48"/>
  <c r="K14" i="66"/>
  <c r="K200" i="66" s="1"/>
  <c r="K56" i="49"/>
  <c r="K57" i="49"/>
  <c r="K56" i="48"/>
  <c r="H16" i="66"/>
  <c r="H59" i="50"/>
  <c r="H59" i="49"/>
  <c r="E17" i="66"/>
  <c r="E186" i="66" s="1"/>
  <c r="E60" i="49"/>
  <c r="Q17" i="66"/>
  <c r="Q205" i="66" s="1"/>
  <c r="Q60" i="49"/>
  <c r="J64" i="38"/>
  <c r="J5" i="67"/>
  <c r="J203" i="67" s="1"/>
  <c r="J67" i="49"/>
  <c r="J64" i="50"/>
  <c r="J65" i="49"/>
  <c r="J64" i="49"/>
  <c r="J65" i="48"/>
  <c r="J68" i="50"/>
  <c r="J77" i="49"/>
  <c r="D11" i="67"/>
  <c r="D69" i="49"/>
  <c r="D69" i="50"/>
  <c r="D69" i="48"/>
  <c r="L11" i="67"/>
  <c r="L69" i="49"/>
  <c r="L69" i="50"/>
  <c r="L69" i="48"/>
  <c r="M12" i="67"/>
  <c r="M71" i="50"/>
  <c r="M72" i="49"/>
  <c r="M71" i="49"/>
  <c r="M70" i="49"/>
  <c r="M71" i="48"/>
  <c r="J13" i="67"/>
  <c r="J180" i="67" s="1"/>
  <c r="J73" i="49"/>
  <c r="G14" i="67"/>
  <c r="G182" i="67" s="1"/>
  <c r="G76" i="49"/>
  <c r="G75" i="49"/>
  <c r="H16" i="67"/>
  <c r="H185" i="67" s="1"/>
  <c r="H78" i="50"/>
  <c r="H78" i="49"/>
  <c r="E17" i="67"/>
  <c r="E79" i="49"/>
  <c r="J83" i="38"/>
  <c r="J7" i="68" s="1"/>
  <c r="J210" i="68" s="1"/>
  <c r="J5" i="68"/>
  <c r="J236" i="68" s="1"/>
  <c r="J83" i="50"/>
  <c r="J84" i="49"/>
  <c r="J83" i="49"/>
  <c r="J86" i="49"/>
  <c r="J84" i="48"/>
  <c r="F86" i="39"/>
  <c r="F9" i="68"/>
  <c r="G88" i="39"/>
  <c r="G11" i="68"/>
  <c r="G214" i="68" s="1"/>
  <c r="G88" i="50"/>
  <c r="G88" i="49"/>
  <c r="H12" i="68"/>
  <c r="H216" i="68" s="1"/>
  <c r="H90" i="49"/>
  <c r="H90" i="50"/>
  <c r="H91" i="49"/>
  <c r="H89" i="50"/>
  <c r="E92" i="39"/>
  <c r="E13" i="68"/>
  <c r="E92" i="50"/>
  <c r="E92" i="49"/>
  <c r="M92" i="39"/>
  <c r="M13" i="68"/>
  <c r="M92" i="49"/>
  <c r="M92" i="50"/>
  <c r="J93" i="39"/>
  <c r="J14" i="68"/>
  <c r="J94" i="50"/>
  <c r="J95" i="49"/>
  <c r="J94" i="49"/>
  <c r="J93" i="50"/>
  <c r="O15" i="68"/>
  <c r="O222" i="68" s="1"/>
  <c r="O96" i="49"/>
  <c r="L16" i="68"/>
  <c r="L98" i="49"/>
  <c r="L99" i="49"/>
  <c r="L99" i="48"/>
  <c r="M18" i="68"/>
  <c r="M101" i="49"/>
  <c r="M101" i="48"/>
  <c r="D107" i="38"/>
  <c r="D5" i="69"/>
  <c r="D110" i="48"/>
  <c r="D107" i="49"/>
  <c r="D120" i="49"/>
  <c r="D110" i="49"/>
  <c r="D107" i="48"/>
  <c r="D108" i="49"/>
  <c r="D108" i="48"/>
  <c r="P107" i="38"/>
  <c r="P5" i="69"/>
  <c r="P222" i="69" s="1"/>
  <c r="P108" i="48"/>
  <c r="P110" i="48"/>
  <c r="P120" i="49"/>
  <c r="P110" i="49"/>
  <c r="P107" i="48"/>
  <c r="P108" i="49"/>
  <c r="P107" i="49"/>
  <c r="P111" i="49"/>
  <c r="I9" i="69"/>
  <c r="Q9" i="69"/>
  <c r="N11" i="69"/>
  <c r="K12" i="69"/>
  <c r="H116" i="39"/>
  <c r="H13" i="69"/>
  <c r="H116" i="48"/>
  <c r="H116" i="49"/>
  <c r="I14" i="69"/>
  <c r="I200" i="69" s="1"/>
  <c r="I119" i="49"/>
  <c r="I118" i="49"/>
  <c r="I118" i="48"/>
  <c r="I119" i="48"/>
  <c r="I117" i="49"/>
  <c r="F121" i="39"/>
  <c r="F16" i="69"/>
  <c r="F121" i="48"/>
  <c r="F121" i="49"/>
  <c r="F121" i="50"/>
  <c r="C17" i="69"/>
  <c r="C122" i="49"/>
  <c r="C122" i="48"/>
  <c r="O122" i="39"/>
  <c r="O17" i="69"/>
  <c r="O122" i="48"/>
  <c r="O122" i="49"/>
  <c r="H126" i="38"/>
  <c r="H5" i="70"/>
  <c r="H126" i="49"/>
  <c r="H129" i="48"/>
  <c r="H129" i="49"/>
  <c r="H127" i="48"/>
  <c r="H127" i="49"/>
  <c r="H126" i="48"/>
  <c r="M129" i="39"/>
  <c r="M9" i="70"/>
  <c r="N11" i="70"/>
  <c r="N131" i="49"/>
  <c r="N131" i="48"/>
  <c r="K12" i="70"/>
  <c r="K133" i="48"/>
  <c r="K133" i="49"/>
  <c r="K134" i="49"/>
  <c r="K134" i="48"/>
  <c r="K132" i="48"/>
  <c r="D13" i="70"/>
  <c r="D135" i="48"/>
  <c r="D135" i="49"/>
  <c r="P13" i="70"/>
  <c r="P135" i="49"/>
  <c r="P135" i="48"/>
  <c r="M14" i="70"/>
  <c r="M181" i="70" s="1"/>
  <c r="M138" i="49"/>
  <c r="M137" i="49"/>
  <c r="M136" i="49"/>
  <c r="M138" i="48"/>
  <c r="M137" i="48"/>
  <c r="F16" i="70"/>
  <c r="F140" i="49"/>
  <c r="F140" i="48"/>
  <c r="F140" i="50"/>
  <c r="C17" i="70"/>
  <c r="C141" i="48"/>
  <c r="C141" i="49"/>
  <c r="O17" i="70"/>
  <c r="O141" i="48"/>
  <c r="O141" i="49"/>
  <c r="L145" i="38"/>
  <c r="L7" i="71" s="1"/>
  <c r="L5" i="71"/>
  <c r="L197" i="71" s="1"/>
  <c r="L145" i="49"/>
  <c r="L147" i="49"/>
  <c r="L147" i="48"/>
  <c r="L145" i="48"/>
  <c r="L148" i="48"/>
  <c r="L157" i="50"/>
  <c r="L157" i="48"/>
  <c r="J11" i="71"/>
  <c r="J149" i="50"/>
  <c r="J149" i="48"/>
  <c r="J149" i="49"/>
  <c r="K12" i="71"/>
  <c r="K152" i="49"/>
  <c r="K151" i="50"/>
  <c r="K151" i="48"/>
  <c r="K152" i="48"/>
  <c r="K151" i="49"/>
  <c r="K150" i="50"/>
  <c r="H13" i="71"/>
  <c r="H153" i="49"/>
  <c r="H153" i="48"/>
  <c r="I14" i="71"/>
  <c r="I194" i="71" s="1"/>
  <c r="I156" i="49"/>
  <c r="I155" i="49"/>
  <c r="I155" i="48"/>
  <c r="I156" i="48"/>
  <c r="F16" i="71"/>
  <c r="F158" i="48"/>
  <c r="F158" i="50"/>
  <c r="F158" i="49"/>
  <c r="C17" i="71"/>
  <c r="C159" i="49"/>
  <c r="C159" i="48"/>
  <c r="K17" i="71"/>
  <c r="K159" i="48"/>
  <c r="K159" i="49"/>
  <c r="L163" i="38"/>
  <c r="L7" i="72" s="1"/>
  <c r="L5" i="72"/>
  <c r="L197" i="72" s="1"/>
  <c r="L165" i="49"/>
  <c r="L175" i="50"/>
  <c r="L163" i="48"/>
  <c r="L175" i="49"/>
  <c r="L165" i="48"/>
  <c r="L163" i="49"/>
  <c r="I165" i="39"/>
  <c r="I9" i="72"/>
  <c r="N11" i="72"/>
  <c r="N167" i="49"/>
  <c r="N167" i="50"/>
  <c r="N167" i="48"/>
  <c r="O12" i="72"/>
  <c r="O170" i="48"/>
  <c r="O169" i="50"/>
  <c r="O169" i="49"/>
  <c r="O170" i="49"/>
  <c r="O169" i="48"/>
  <c r="D171" i="39"/>
  <c r="D13" i="72"/>
  <c r="D171" i="49"/>
  <c r="D171" i="48"/>
  <c r="P171" i="39"/>
  <c r="P13" i="72"/>
  <c r="P171" i="48"/>
  <c r="P171" i="49"/>
  <c r="Q172" i="39"/>
  <c r="Q14" i="72"/>
  <c r="Q172" i="48"/>
  <c r="Q173" i="49"/>
  <c r="Q173" i="48"/>
  <c r="Q174" i="49"/>
  <c r="Q172" i="49"/>
  <c r="Q174" i="48"/>
  <c r="N16" i="72"/>
  <c r="N176" i="50"/>
  <c r="N176" i="49"/>
  <c r="N176" i="48"/>
  <c r="O17" i="72"/>
  <c r="O177" i="48"/>
  <c r="O177" i="49"/>
  <c r="C51" i="65"/>
  <c r="C29" i="58"/>
  <c r="C29" i="59"/>
  <c r="C54" i="67"/>
  <c r="C388" i="67" s="1"/>
  <c r="C71" i="58"/>
  <c r="C72" i="58"/>
  <c r="C71" i="60"/>
  <c r="C71" i="59"/>
  <c r="C72" i="59"/>
  <c r="C70" i="58"/>
  <c r="C69" i="68"/>
  <c r="C101" i="59"/>
  <c r="C101" i="58"/>
  <c r="C100" i="59"/>
  <c r="C100" i="58"/>
  <c r="C59" i="70"/>
  <c r="C141" i="58"/>
  <c r="C141" i="59"/>
  <c r="C49" i="69"/>
  <c r="C107" i="58"/>
  <c r="C108" i="58"/>
  <c r="C107" i="59"/>
  <c r="C108" i="59"/>
  <c r="P55" i="64"/>
  <c r="P6" i="58"/>
  <c r="P6" i="59"/>
  <c r="P5" i="58"/>
  <c r="P5" i="60"/>
  <c r="P5" i="59"/>
  <c r="N57" i="64"/>
  <c r="N8" i="59"/>
  <c r="N8" i="58"/>
  <c r="P59" i="64"/>
  <c r="P10" i="59"/>
  <c r="P9" i="60"/>
  <c r="P10" i="60"/>
  <c r="P10" i="58"/>
  <c r="H61" i="64"/>
  <c r="H13" i="58"/>
  <c r="H14" i="59"/>
  <c r="H13" i="59"/>
  <c r="H14" i="58"/>
  <c r="H13" i="60"/>
  <c r="H12" i="60"/>
  <c r="H12" i="58"/>
  <c r="F62" i="64"/>
  <c r="F15" i="58"/>
  <c r="F15" i="59"/>
  <c r="D63" i="64"/>
  <c r="D414" i="64" s="1"/>
  <c r="D17" i="58"/>
  <c r="D17" i="59"/>
  <c r="D18" i="58"/>
  <c r="D18" i="59"/>
  <c r="D16" i="59"/>
  <c r="P63" i="64"/>
  <c r="P17" i="58"/>
  <c r="P18" i="59"/>
  <c r="P17" i="59"/>
  <c r="P18" i="58"/>
  <c r="P16" i="58"/>
  <c r="N65" i="64"/>
  <c r="N20" i="59"/>
  <c r="N20" i="58"/>
  <c r="N20" i="60"/>
  <c r="N19" i="60"/>
  <c r="N19" i="58"/>
  <c r="N19" i="59"/>
  <c r="L66" i="64"/>
  <c r="L21" i="59"/>
  <c r="L21" i="58"/>
  <c r="L21" i="60"/>
  <c r="F67" i="64"/>
  <c r="F22" i="58"/>
  <c r="F22" i="59"/>
  <c r="J67" i="64"/>
  <c r="J459" i="64" s="1"/>
  <c r="J22" i="58"/>
  <c r="J22" i="59"/>
  <c r="H49" i="65"/>
  <c r="H26" i="59"/>
  <c r="H26" i="58"/>
  <c r="H26" i="60"/>
  <c r="H27" i="58"/>
  <c r="H27" i="59"/>
  <c r="F51" i="65"/>
  <c r="F29" i="59"/>
  <c r="F29" i="58"/>
  <c r="D53" i="65"/>
  <c r="D31" i="58"/>
  <c r="D31" i="59"/>
  <c r="D31" i="60"/>
  <c r="D30" i="59"/>
  <c r="P53" i="65"/>
  <c r="P31" i="60"/>
  <c r="P31" i="58"/>
  <c r="P31" i="59"/>
  <c r="H55" i="65"/>
  <c r="H35" i="58"/>
  <c r="H35" i="59"/>
  <c r="P55" i="65"/>
  <c r="P35" i="59"/>
  <c r="P35" i="58"/>
  <c r="N56" i="65"/>
  <c r="N392" i="65" s="1"/>
  <c r="N37" i="58"/>
  <c r="N37" i="59"/>
  <c r="N38" i="58"/>
  <c r="N38" i="59"/>
  <c r="N36" i="59"/>
  <c r="L58" i="65"/>
  <c r="L40" i="59"/>
  <c r="L40" i="58"/>
  <c r="L40" i="60"/>
  <c r="L39" i="59"/>
  <c r="L39" i="58"/>
  <c r="L39" i="60"/>
  <c r="N59" i="65"/>
  <c r="N41" i="59"/>
  <c r="N41" i="58"/>
  <c r="P49" i="66"/>
  <c r="P46" i="58"/>
  <c r="P46" i="59"/>
  <c r="P45" i="58"/>
  <c r="P45" i="59"/>
  <c r="P45" i="60"/>
  <c r="N51" i="66"/>
  <c r="N48" i="59"/>
  <c r="N48" i="58"/>
  <c r="L53" i="66"/>
  <c r="L50" i="59"/>
  <c r="L50" i="58"/>
  <c r="L50" i="60"/>
  <c r="L49" i="60"/>
  <c r="L49" i="58"/>
  <c r="L49" i="59"/>
  <c r="J54" i="66"/>
  <c r="J53" i="58"/>
  <c r="J53" i="59"/>
  <c r="J51" i="58"/>
  <c r="J52" i="59"/>
  <c r="J51" i="60"/>
  <c r="J52" i="58"/>
  <c r="J52" i="60"/>
  <c r="J51" i="59"/>
  <c r="P55" i="66"/>
  <c r="P54" i="59"/>
  <c r="P54" i="58"/>
  <c r="N56" i="66"/>
  <c r="N57" i="58"/>
  <c r="N57" i="59"/>
  <c r="N56" i="58"/>
  <c r="N56" i="59"/>
  <c r="P58" i="66"/>
  <c r="P58" i="58"/>
  <c r="P58" i="59"/>
  <c r="P59" i="60"/>
  <c r="P59" i="58"/>
  <c r="P58" i="60"/>
  <c r="P59" i="59"/>
  <c r="N59" i="66"/>
  <c r="N60" i="59"/>
  <c r="N60" i="58"/>
  <c r="H49" i="67"/>
  <c r="H65" i="59"/>
  <c r="H65" i="58"/>
  <c r="H64" i="58"/>
  <c r="H64" i="59"/>
  <c r="H64" i="60"/>
  <c r="J51" i="67"/>
  <c r="J67" i="58"/>
  <c r="J67" i="59"/>
  <c r="H53" i="67"/>
  <c r="H69" i="59"/>
  <c r="H69" i="58"/>
  <c r="H69" i="60"/>
  <c r="H68" i="59"/>
  <c r="H68" i="58"/>
  <c r="F54" i="67"/>
  <c r="F407" i="67" s="1"/>
  <c r="F72" i="58"/>
  <c r="F72" i="59"/>
  <c r="F71" i="58"/>
  <c r="F71" i="60"/>
  <c r="F71" i="59"/>
  <c r="F70" i="60"/>
  <c r="D55" i="67"/>
  <c r="D73" i="59"/>
  <c r="D73" i="58"/>
  <c r="P55" i="67"/>
  <c r="P73" i="59"/>
  <c r="P73" i="58"/>
  <c r="N56" i="67"/>
  <c r="N373" i="67" s="1"/>
  <c r="N76" i="58"/>
  <c r="N76" i="59"/>
  <c r="N75" i="59"/>
  <c r="N75" i="58"/>
  <c r="N74" i="58"/>
  <c r="P58" i="67"/>
  <c r="P77" i="58"/>
  <c r="P77" i="59"/>
  <c r="P77" i="60"/>
  <c r="P78" i="60"/>
  <c r="P78" i="59"/>
  <c r="P78" i="58"/>
  <c r="N59" i="67"/>
  <c r="N79" i="59"/>
  <c r="N79" i="58"/>
  <c r="H58" i="68"/>
  <c r="H83" i="59"/>
  <c r="H83" i="58"/>
  <c r="H83" i="60"/>
  <c r="H84" i="59"/>
  <c r="H84" i="58"/>
  <c r="J60" i="68"/>
  <c r="J86" i="58"/>
  <c r="J86" i="59"/>
  <c r="L62" i="68"/>
  <c r="L88" i="60"/>
  <c r="L88" i="58"/>
  <c r="L88" i="59"/>
  <c r="L87" i="59"/>
  <c r="N63" i="68"/>
  <c r="N90" i="59"/>
  <c r="N90" i="58"/>
  <c r="N91" i="59"/>
  <c r="N90" i="60"/>
  <c r="N91" i="58"/>
  <c r="N89" i="58"/>
  <c r="N89" i="60"/>
  <c r="N89" i="59"/>
  <c r="H64" i="68"/>
  <c r="H92" i="58"/>
  <c r="H92" i="60"/>
  <c r="H92" i="59"/>
  <c r="L66" i="68"/>
  <c r="L96" i="58"/>
  <c r="L96" i="59"/>
  <c r="F67" i="68"/>
  <c r="F98" i="58"/>
  <c r="F98" i="59"/>
  <c r="F99" i="59"/>
  <c r="F99" i="58"/>
  <c r="F97" i="58"/>
  <c r="H69" i="68"/>
  <c r="H101" i="58"/>
  <c r="H100" i="59"/>
  <c r="H101" i="59"/>
  <c r="H100" i="58"/>
  <c r="D71" i="68"/>
  <c r="D103" i="58"/>
  <c r="D103" i="59"/>
  <c r="F49" i="69"/>
  <c r="F108" i="58"/>
  <c r="F108" i="59"/>
  <c r="F107" i="59"/>
  <c r="F107" i="58"/>
  <c r="D51" i="69"/>
  <c r="D110" i="58"/>
  <c r="D110" i="59"/>
  <c r="L51" i="69"/>
  <c r="L110" i="58"/>
  <c r="L110" i="59"/>
  <c r="N55" i="69"/>
  <c r="N116" i="58"/>
  <c r="N116" i="59"/>
  <c r="J58" i="69"/>
  <c r="J120" i="58"/>
  <c r="J120" i="59"/>
  <c r="L59" i="69"/>
  <c r="L122" i="58"/>
  <c r="L122" i="59"/>
  <c r="F49" i="70"/>
  <c r="F127" i="59"/>
  <c r="F127" i="58"/>
  <c r="F126" i="59"/>
  <c r="F126" i="58"/>
  <c r="D51" i="70"/>
  <c r="D129" i="58"/>
  <c r="D129" i="59"/>
  <c r="P51" i="70"/>
  <c r="P129" i="58"/>
  <c r="P129" i="59"/>
  <c r="N53" i="70"/>
  <c r="N131" i="58"/>
  <c r="N131" i="59"/>
  <c r="N130" i="59"/>
  <c r="L54" i="70"/>
  <c r="L133" i="58"/>
  <c r="L133" i="59"/>
  <c r="L134" i="59"/>
  <c r="L134" i="58"/>
  <c r="J55" i="70"/>
  <c r="J135" i="59"/>
  <c r="J135" i="58"/>
  <c r="H56" i="70"/>
  <c r="H137" i="58"/>
  <c r="H138" i="59"/>
  <c r="H136" i="59"/>
  <c r="H138" i="58"/>
  <c r="H137" i="59"/>
  <c r="H136" i="58"/>
  <c r="J58" i="70"/>
  <c r="J395" i="70" s="1"/>
  <c r="J139" i="58"/>
  <c r="J139" i="59"/>
  <c r="H59" i="70"/>
  <c r="H141" i="59"/>
  <c r="H141" i="58"/>
  <c r="N49" i="71"/>
  <c r="N145" i="58"/>
  <c r="N145" i="59"/>
  <c r="L51" i="71"/>
  <c r="L147" i="59"/>
  <c r="L147" i="58"/>
  <c r="F55" i="71"/>
  <c r="F153" i="59"/>
  <c r="F153" i="58"/>
  <c r="D56" i="71"/>
  <c r="D376" i="71" s="1"/>
  <c r="D155" i="58"/>
  <c r="D156" i="59"/>
  <c r="D155" i="59"/>
  <c r="D156" i="58"/>
  <c r="F58" i="71"/>
  <c r="F157" i="58"/>
  <c r="F157" i="59"/>
  <c r="H59" i="71"/>
  <c r="H159" i="58"/>
  <c r="H159" i="59"/>
  <c r="F49" i="72"/>
  <c r="F163" i="59"/>
  <c r="F163" i="58"/>
  <c r="L51" i="72"/>
  <c r="L165" i="58"/>
  <c r="L165" i="59"/>
  <c r="N55" i="72"/>
  <c r="N171" i="58"/>
  <c r="N171" i="59"/>
  <c r="P56" i="72"/>
  <c r="P174" i="58"/>
  <c r="P172" i="59"/>
  <c r="P173" i="58"/>
  <c r="P173" i="59"/>
  <c r="P174" i="59"/>
  <c r="J58" i="72"/>
  <c r="J175" i="58"/>
  <c r="J175" i="59"/>
  <c r="H59" i="72"/>
  <c r="H177" i="58"/>
  <c r="H177" i="59"/>
  <c r="I19" i="48"/>
  <c r="J9" i="44"/>
  <c r="J9" i="48" s="1"/>
  <c r="J12" i="48"/>
  <c r="B55" i="48"/>
  <c r="G55" i="48"/>
  <c r="P97" i="48"/>
  <c r="G124" i="44"/>
  <c r="G130" i="48"/>
  <c r="N105" i="44"/>
  <c r="N111" i="48"/>
  <c r="P43" i="45"/>
  <c r="P49" i="49"/>
  <c r="H62" i="47"/>
  <c r="H68" i="50"/>
  <c r="K143" i="71"/>
  <c r="I204" i="72"/>
  <c r="K457" i="68"/>
  <c r="K68" i="50"/>
  <c r="K62" i="47"/>
  <c r="J156" i="69"/>
  <c r="J213" i="69" s="1"/>
  <c r="C324" i="70"/>
  <c r="F176" i="72"/>
  <c r="I226" i="64"/>
  <c r="K132" i="69"/>
  <c r="I211" i="65"/>
  <c r="H136" i="71"/>
  <c r="K111" i="72"/>
  <c r="K130" i="72"/>
  <c r="G168" i="49"/>
  <c r="Q70" i="50"/>
  <c r="K204" i="72"/>
  <c r="O99" i="69"/>
  <c r="G74" i="49"/>
  <c r="Q30" i="49"/>
  <c r="Q24" i="45"/>
  <c r="F211" i="67"/>
  <c r="G373" i="67"/>
  <c r="F32" i="59"/>
  <c r="O124" i="60"/>
  <c r="M338" i="69"/>
  <c r="P9" i="58"/>
  <c r="J285" i="66"/>
  <c r="J324" i="66"/>
  <c r="L285" i="67"/>
  <c r="L324" i="67"/>
  <c r="J111" i="58"/>
  <c r="P136" i="58"/>
  <c r="N409" i="68"/>
  <c r="P338" i="69"/>
  <c r="L318" i="72"/>
  <c r="L372" i="72"/>
  <c r="L298" i="72"/>
  <c r="D407" i="69"/>
  <c r="D348" i="69"/>
  <c r="H386" i="71"/>
  <c r="I161" i="60"/>
  <c r="H291" i="65"/>
  <c r="H285" i="65" s="1"/>
  <c r="H369" i="65"/>
  <c r="J68" i="58"/>
  <c r="F148" i="58"/>
  <c r="J324" i="67"/>
  <c r="D329" i="69"/>
  <c r="F338" i="69"/>
  <c r="G386" i="72"/>
  <c r="F111" i="59"/>
  <c r="E81" i="47"/>
  <c r="E189" i="68"/>
  <c r="E87" i="50"/>
  <c r="M136" i="48"/>
  <c r="P90" i="48"/>
  <c r="G88" i="48"/>
  <c r="L112" i="68"/>
  <c r="B173" i="68"/>
  <c r="Q185" i="67"/>
  <c r="Q108" i="67"/>
  <c r="Q146" i="67" s="1"/>
  <c r="I108" i="67"/>
  <c r="I146" i="67" s="1"/>
  <c r="I185" i="67"/>
  <c r="O105" i="67"/>
  <c r="F142" i="67"/>
  <c r="L101" i="67"/>
  <c r="L140" i="67"/>
  <c r="B75" i="48"/>
  <c r="P59" i="48"/>
  <c r="G57" i="48"/>
  <c r="M97" i="66"/>
  <c r="M135" i="66" s="1"/>
  <c r="Q41" i="48"/>
  <c r="O38" i="48"/>
  <c r="M97" i="65"/>
  <c r="M135" i="65" s="1"/>
  <c r="J17" i="48"/>
  <c r="P14" i="48"/>
  <c r="B11" i="48"/>
  <c r="F94" i="48"/>
  <c r="L162" i="68"/>
  <c r="Q148" i="67"/>
  <c r="G108" i="66"/>
  <c r="G147" i="66"/>
  <c r="P142" i="66"/>
  <c r="J101" i="66"/>
  <c r="J178" i="66"/>
  <c r="J140" i="66"/>
  <c r="P97" i="66"/>
  <c r="P135" i="66" s="1"/>
  <c r="P174" i="66"/>
  <c r="J101" i="65"/>
  <c r="P97" i="65"/>
  <c r="P135" i="65" s="1"/>
  <c r="Q22" i="48"/>
  <c r="G20" i="48"/>
  <c r="Q106" i="64"/>
  <c r="Q149" i="64"/>
  <c r="O132" i="48"/>
  <c r="G162" i="68"/>
  <c r="F46" i="48"/>
  <c r="E130" i="71"/>
  <c r="Q99" i="70"/>
  <c r="M176" i="71"/>
  <c r="E99" i="70"/>
  <c r="D139" i="49"/>
  <c r="P240" i="64"/>
  <c r="N501" i="68"/>
  <c r="E68" i="49"/>
  <c r="E62" i="45"/>
  <c r="P208" i="69"/>
  <c r="N177" i="69"/>
  <c r="N99" i="69"/>
  <c r="J99" i="70"/>
  <c r="N176" i="71"/>
  <c r="L141" i="67"/>
  <c r="N139" i="70"/>
  <c r="N118" i="70"/>
  <c r="N112" i="70" s="1"/>
  <c r="N131" i="70" s="1"/>
  <c r="G111" i="71"/>
  <c r="G130" i="71"/>
  <c r="N136" i="72"/>
  <c r="L140" i="72"/>
  <c r="C168" i="48"/>
  <c r="G145" i="67"/>
  <c r="Q140" i="71"/>
  <c r="G156" i="66"/>
  <c r="G219" i="66"/>
  <c r="D120" i="50"/>
  <c r="Q312" i="71"/>
  <c r="D202" i="71"/>
  <c r="P325" i="71"/>
  <c r="Q348" i="66"/>
  <c r="F298" i="71"/>
  <c r="F318" i="71"/>
  <c r="F372" i="71"/>
  <c r="F375" i="64"/>
  <c r="P291" i="66"/>
  <c r="N413" i="68"/>
  <c r="H132" i="59"/>
  <c r="M293" i="72"/>
  <c r="M316" i="72"/>
  <c r="Q325" i="72"/>
  <c r="K342" i="66"/>
  <c r="Q384" i="72"/>
  <c r="J338" i="64"/>
  <c r="Q400" i="69"/>
  <c r="L30" i="58"/>
  <c r="N130" i="58"/>
  <c r="Q92" i="48"/>
  <c r="O112" i="68"/>
  <c r="O161" i="68"/>
  <c r="N105" i="67"/>
  <c r="N144" i="67"/>
  <c r="N94" i="66"/>
  <c r="N133" i="66"/>
  <c r="O108" i="65"/>
  <c r="O147" i="65"/>
  <c r="E105" i="65"/>
  <c r="Q176" i="65"/>
  <c r="Q138" i="65"/>
  <c r="L21" i="48"/>
  <c r="C174" i="68"/>
  <c r="M52" i="48"/>
  <c r="F27" i="48"/>
  <c r="P325" i="72"/>
  <c r="G93" i="71"/>
  <c r="I51" i="49"/>
  <c r="F100" i="50"/>
  <c r="D208" i="69"/>
  <c r="G3" i="47"/>
  <c r="G9" i="50"/>
  <c r="I132" i="70"/>
  <c r="P120" i="50"/>
  <c r="K105" i="60"/>
  <c r="C105" i="60"/>
  <c r="I338" i="67"/>
  <c r="J68" i="59"/>
  <c r="H403" i="66"/>
  <c r="H452" i="64"/>
  <c r="Q403" i="66"/>
  <c r="K174" i="68"/>
  <c r="L115" i="68"/>
  <c r="H182" i="65"/>
  <c r="H105" i="65"/>
  <c r="H144" i="65"/>
  <c r="I293" i="72"/>
  <c r="I316" i="72"/>
  <c r="O140" i="71"/>
  <c r="O194" i="71"/>
  <c r="F501" i="68"/>
  <c r="F148" i="49"/>
  <c r="F143" i="45"/>
  <c r="P140" i="71"/>
  <c r="M211" i="67"/>
  <c r="M338" i="70"/>
  <c r="F447" i="64"/>
  <c r="G335" i="70"/>
  <c r="N179" i="67"/>
  <c r="N141" i="67"/>
  <c r="J97" i="65"/>
  <c r="J135" i="65" s="1"/>
  <c r="B11" i="64"/>
  <c r="B196" i="64" s="1"/>
  <c r="B10" i="50"/>
  <c r="B10" i="49"/>
  <c r="B15" i="64"/>
  <c r="B17" i="49"/>
  <c r="B18" i="49"/>
  <c r="B26" i="38"/>
  <c r="B7" i="65" s="1"/>
  <c r="B5" i="65"/>
  <c r="B26" i="50"/>
  <c r="B29" i="49"/>
  <c r="B27" i="49"/>
  <c r="B26" i="49"/>
  <c r="B26" i="48"/>
  <c r="B39" i="50"/>
  <c r="B27" i="48"/>
  <c r="B13" i="65"/>
  <c r="B35" i="49"/>
  <c r="B45" i="38"/>
  <c r="B7" i="66" s="1"/>
  <c r="B172" i="66" s="1"/>
  <c r="B5" i="66"/>
  <c r="B222" i="66" s="1"/>
  <c r="B45" i="49"/>
  <c r="B48" i="49"/>
  <c r="B58" i="49"/>
  <c r="B46" i="49"/>
  <c r="B45" i="50"/>
  <c r="B58" i="50"/>
  <c r="B46" i="48"/>
  <c r="B48" i="48"/>
  <c r="B13" i="66"/>
  <c r="B180" i="66" s="1"/>
  <c r="B54" i="49"/>
  <c r="B64" i="38"/>
  <c r="B7" i="67" s="1"/>
  <c r="B5" i="67"/>
  <c r="B65" i="49"/>
  <c r="B77" i="50"/>
  <c r="B64" i="49"/>
  <c r="B64" i="50"/>
  <c r="B77" i="49"/>
  <c r="B67" i="49"/>
  <c r="B64" i="48"/>
  <c r="B13" i="67"/>
  <c r="B73" i="49"/>
  <c r="B83" i="38"/>
  <c r="B5" i="68"/>
  <c r="B236" i="68" s="1"/>
  <c r="B86" i="49"/>
  <c r="B83" i="49"/>
  <c r="B84" i="49"/>
  <c r="B84" i="48"/>
  <c r="B13" i="68"/>
  <c r="B92" i="50"/>
  <c r="B92" i="49"/>
  <c r="B18" i="68"/>
  <c r="B227" i="68" s="1"/>
  <c r="B101" i="49"/>
  <c r="B14" i="69"/>
  <c r="B200" i="69" s="1"/>
  <c r="B118" i="48"/>
  <c r="B119" i="49"/>
  <c r="B118" i="49"/>
  <c r="B119" i="48"/>
  <c r="B14" i="70"/>
  <c r="B200" i="70" s="1"/>
  <c r="B137" i="48"/>
  <c r="B138" i="49"/>
  <c r="B137" i="49"/>
  <c r="B138" i="48"/>
  <c r="B14" i="71"/>
  <c r="B156" i="49"/>
  <c r="B156" i="48"/>
  <c r="B155" i="49"/>
  <c r="B155" i="48"/>
  <c r="B14" i="72"/>
  <c r="B173" i="48"/>
  <c r="B173" i="49"/>
  <c r="B174" i="48"/>
  <c r="B174" i="49"/>
  <c r="D5" i="64"/>
  <c r="D8" i="49"/>
  <c r="D6" i="49"/>
  <c r="D5" i="49"/>
  <c r="D5" i="50"/>
  <c r="D19" i="49"/>
  <c r="H5" i="38"/>
  <c r="H7" i="64" s="1"/>
  <c r="H5" i="64"/>
  <c r="H247" i="64" s="1"/>
  <c r="H19" i="49"/>
  <c r="H8" i="49"/>
  <c r="H5" i="49"/>
  <c r="H6" i="49"/>
  <c r="H5" i="50"/>
  <c r="L5" i="38"/>
  <c r="L5" i="64"/>
  <c r="L237" i="64" s="1"/>
  <c r="L8" i="49"/>
  <c r="L19" i="49"/>
  <c r="L5" i="50"/>
  <c r="L5" i="49"/>
  <c r="L6" i="49"/>
  <c r="P5" i="38"/>
  <c r="P7" i="64" s="1"/>
  <c r="P5" i="64"/>
  <c r="P247" i="64" s="1"/>
  <c r="P5" i="49"/>
  <c r="P8" i="49"/>
  <c r="P5" i="50"/>
  <c r="P6" i="49"/>
  <c r="E11" i="64"/>
  <c r="E10" i="49"/>
  <c r="E10" i="50"/>
  <c r="I11" i="64"/>
  <c r="I196" i="64" s="1"/>
  <c r="I10" i="50"/>
  <c r="I10" i="49"/>
  <c r="M11" i="64"/>
  <c r="M10" i="50"/>
  <c r="M10" i="49"/>
  <c r="Q11" i="64"/>
  <c r="Q10" i="49"/>
  <c r="Q10" i="50"/>
  <c r="F12" i="64"/>
  <c r="F197" i="64" s="1"/>
  <c r="F11" i="49"/>
  <c r="F11" i="50"/>
  <c r="J12" i="64"/>
  <c r="J197" i="64" s="1"/>
  <c r="J11" i="50"/>
  <c r="J11" i="49"/>
  <c r="N12" i="64"/>
  <c r="N11" i="49"/>
  <c r="N11" i="50"/>
  <c r="C13" i="64"/>
  <c r="C219" i="64" s="1"/>
  <c r="C14" i="49"/>
  <c r="C13" i="49"/>
  <c r="C13" i="50"/>
  <c r="C12" i="49"/>
  <c r="G13" i="64"/>
  <c r="G13" i="50"/>
  <c r="G13" i="49"/>
  <c r="G14" i="49"/>
  <c r="G12" i="50"/>
  <c r="K13" i="64"/>
  <c r="K13" i="49"/>
  <c r="K14" i="49"/>
  <c r="K13" i="50"/>
  <c r="O13" i="64"/>
  <c r="O13" i="50"/>
  <c r="O13" i="49"/>
  <c r="O14" i="49"/>
  <c r="O12" i="49"/>
  <c r="O12" i="50"/>
  <c r="D14" i="64"/>
  <c r="D15" i="49"/>
  <c r="H14" i="64"/>
  <c r="H201" i="64" s="1"/>
  <c r="H15" i="49"/>
  <c r="L14" i="64"/>
  <c r="L15" i="49"/>
  <c r="P14" i="64"/>
  <c r="P15" i="49"/>
  <c r="E15" i="64"/>
  <c r="E204" i="64" s="1"/>
  <c r="E17" i="49"/>
  <c r="E18" i="49"/>
  <c r="E16" i="49"/>
  <c r="I15" i="64"/>
  <c r="I203" i="64" s="1"/>
  <c r="I17" i="49"/>
  <c r="I18" i="49"/>
  <c r="M15" i="64"/>
  <c r="M18" i="49"/>
  <c r="M17" i="49"/>
  <c r="M16" i="49"/>
  <c r="Q15" i="64"/>
  <c r="Q17" i="49"/>
  <c r="Q16" i="49"/>
  <c r="Q18" i="49"/>
  <c r="F17" i="64"/>
  <c r="F20" i="50"/>
  <c r="F20" i="49"/>
  <c r="J17" i="64"/>
  <c r="J206" i="64" s="1"/>
  <c r="J20" i="50"/>
  <c r="J20" i="49"/>
  <c r="N17" i="64"/>
  <c r="N20" i="49"/>
  <c r="N20" i="50"/>
  <c r="C18" i="64"/>
  <c r="C207" i="64" s="1"/>
  <c r="C21" i="50"/>
  <c r="C21" i="49"/>
  <c r="G18" i="64"/>
  <c r="G21" i="49"/>
  <c r="G21" i="50"/>
  <c r="K18" i="64"/>
  <c r="K207" i="64" s="1"/>
  <c r="K21" i="50"/>
  <c r="K21" i="49"/>
  <c r="O18" i="64"/>
  <c r="O207" i="64" s="1"/>
  <c r="O21" i="49"/>
  <c r="O21" i="50"/>
  <c r="D19" i="64"/>
  <c r="D208" i="64" s="1"/>
  <c r="D22" i="49"/>
  <c r="H19" i="64"/>
  <c r="H22" i="49"/>
  <c r="L19" i="64"/>
  <c r="L22" i="49"/>
  <c r="P19" i="64"/>
  <c r="P22" i="49"/>
  <c r="E26" i="38"/>
  <c r="E7" i="65" s="1"/>
  <c r="E171" i="65" s="1"/>
  <c r="E5" i="65"/>
  <c r="E193" i="65" s="1"/>
  <c r="E26" i="49"/>
  <c r="E29" i="49"/>
  <c r="E26" i="50"/>
  <c r="E27" i="49"/>
  <c r="I26" i="38"/>
  <c r="I5" i="65"/>
  <c r="I203" i="65" s="1"/>
  <c r="I26" i="49"/>
  <c r="I29" i="49"/>
  <c r="I26" i="50"/>
  <c r="I27" i="49"/>
  <c r="M26" i="38"/>
  <c r="M7" i="65" s="1"/>
  <c r="M5" i="65"/>
  <c r="M193" i="65" s="1"/>
  <c r="M26" i="50"/>
  <c r="M29" i="49"/>
  <c r="M26" i="49"/>
  <c r="M30" i="49"/>
  <c r="M27" i="49"/>
  <c r="Q26" i="38"/>
  <c r="Q7" i="65" s="1"/>
  <c r="Q5" i="65"/>
  <c r="Q193" i="65" s="1"/>
  <c r="Q27" i="49"/>
  <c r="Q26" i="49"/>
  <c r="Q29" i="49"/>
  <c r="Q26" i="50"/>
  <c r="C11" i="65"/>
  <c r="C176" i="65" s="1"/>
  <c r="C31" i="49"/>
  <c r="C31" i="50"/>
  <c r="G11" i="65"/>
  <c r="G176" i="65" s="1"/>
  <c r="G31" i="49"/>
  <c r="G31" i="50"/>
  <c r="G31" i="48"/>
  <c r="K11" i="65"/>
  <c r="K176" i="65" s="1"/>
  <c r="K31" i="50"/>
  <c r="K31" i="49"/>
  <c r="O11" i="65"/>
  <c r="O176" i="65" s="1"/>
  <c r="O31" i="49"/>
  <c r="O31" i="50"/>
  <c r="O31" i="48"/>
  <c r="D12" i="65"/>
  <c r="D34" i="49"/>
  <c r="D33" i="50"/>
  <c r="D33" i="49"/>
  <c r="D32" i="49"/>
  <c r="H12" i="65"/>
  <c r="H178" i="65" s="1"/>
  <c r="H33" i="49"/>
  <c r="H33" i="50"/>
  <c r="H34" i="49"/>
  <c r="L12" i="65"/>
  <c r="L179" i="65" s="1"/>
  <c r="L33" i="50"/>
  <c r="L34" i="49"/>
  <c r="L33" i="49"/>
  <c r="L33" i="48"/>
  <c r="P12" i="65"/>
  <c r="P178" i="65" s="1"/>
  <c r="P33" i="49"/>
  <c r="P34" i="49"/>
  <c r="P33" i="50"/>
  <c r="E13" i="65"/>
  <c r="E35" i="49"/>
  <c r="I13" i="65"/>
  <c r="I180" i="65" s="1"/>
  <c r="I35" i="49"/>
  <c r="M13" i="65"/>
  <c r="M35" i="49"/>
  <c r="Q13" i="65"/>
  <c r="Q35" i="49"/>
  <c r="F14" i="65"/>
  <c r="F200" i="65" s="1"/>
  <c r="F38" i="49"/>
  <c r="F37" i="49"/>
  <c r="J14" i="65"/>
  <c r="J200" i="65" s="1"/>
  <c r="J38" i="49"/>
  <c r="J37" i="49"/>
  <c r="J36" i="49"/>
  <c r="N14" i="65"/>
  <c r="N182" i="65" s="1"/>
  <c r="N37" i="49"/>
  <c r="N38" i="49"/>
  <c r="C16" i="65"/>
  <c r="C40" i="49"/>
  <c r="C40" i="50"/>
  <c r="G16" i="65"/>
  <c r="G185" i="65" s="1"/>
  <c r="G40" i="49"/>
  <c r="G40" i="50"/>
  <c r="K16" i="65"/>
  <c r="K40" i="49"/>
  <c r="K40" i="50"/>
  <c r="O16" i="65"/>
  <c r="O40" i="49"/>
  <c r="O40" i="50"/>
  <c r="D17" i="65"/>
  <c r="D186" i="65" s="1"/>
  <c r="D41" i="49"/>
  <c r="H17" i="65"/>
  <c r="H41" i="49"/>
  <c r="L17" i="65"/>
  <c r="L186" i="65" s="1"/>
  <c r="L41" i="49"/>
  <c r="P17" i="65"/>
  <c r="P186" i="65" s="1"/>
  <c r="P41" i="49"/>
  <c r="E45" i="38"/>
  <c r="E5" i="66"/>
  <c r="E193" i="66" s="1"/>
  <c r="E45" i="49"/>
  <c r="E48" i="49"/>
  <c r="E58" i="49"/>
  <c r="E45" i="50"/>
  <c r="E46" i="49"/>
  <c r="E46" i="48"/>
  <c r="I45" i="38"/>
  <c r="I7" i="66" s="1"/>
  <c r="I171" i="66" s="1"/>
  <c r="I5" i="66"/>
  <c r="I222" i="66" s="1"/>
  <c r="I45" i="50"/>
  <c r="I46" i="49"/>
  <c r="I45" i="49"/>
  <c r="I48" i="49"/>
  <c r="M45" i="38"/>
  <c r="M5" i="66"/>
  <c r="M193" i="66" s="1"/>
  <c r="M46" i="49"/>
  <c r="M45" i="49"/>
  <c r="M48" i="49"/>
  <c r="M45" i="50"/>
  <c r="M58" i="50"/>
  <c r="M45" i="48"/>
  <c r="M46" i="48"/>
  <c r="Q45" i="38"/>
  <c r="Q7" i="66" s="1"/>
  <c r="Q172" i="66" s="1"/>
  <c r="Q5" i="66"/>
  <c r="Q213" i="66" s="1"/>
  <c r="Q45" i="50"/>
  <c r="Q46" i="49"/>
  <c r="Q45" i="49"/>
  <c r="Q48" i="49"/>
  <c r="F9" i="66"/>
  <c r="J48" i="39"/>
  <c r="J9" i="66"/>
  <c r="N48" i="39"/>
  <c r="N9" i="66"/>
  <c r="C11" i="66"/>
  <c r="C50" i="49"/>
  <c r="C50" i="50"/>
  <c r="C50" i="48"/>
  <c r="G11" i="66"/>
  <c r="G50" i="49"/>
  <c r="G50" i="50"/>
  <c r="G50" i="48"/>
  <c r="K11" i="66"/>
  <c r="K176" i="66" s="1"/>
  <c r="K50" i="50"/>
  <c r="K50" i="49"/>
  <c r="K50" i="48"/>
  <c r="O50" i="39"/>
  <c r="O11" i="66"/>
  <c r="O176" i="66" s="1"/>
  <c r="O50" i="50"/>
  <c r="O50" i="49"/>
  <c r="O50" i="48"/>
  <c r="D51" i="39"/>
  <c r="D12" i="66"/>
  <c r="D179" i="66" s="1"/>
  <c r="D52" i="50"/>
  <c r="D51" i="50"/>
  <c r="D53" i="49"/>
  <c r="D52" i="49"/>
  <c r="D52" i="48"/>
  <c r="H51" i="39"/>
  <c r="H12" i="66"/>
  <c r="H53" i="49"/>
  <c r="H52" i="49"/>
  <c r="H52" i="50"/>
  <c r="H52" i="48"/>
  <c r="L51" i="39"/>
  <c r="L12" i="66"/>
  <c r="L179" i="66" s="1"/>
  <c r="L52" i="49"/>
  <c r="L52" i="50"/>
  <c r="L53" i="49"/>
  <c r="L51" i="50"/>
  <c r="L52" i="48"/>
  <c r="P12" i="66"/>
  <c r="P179" i="66" s="1"/>
  <c r="P51" i="50"/>
  <c r="P52" i="49"/>
  <c r="P52" i="50"/>
  <c r="P53" i="49"/>
  <c r="P51" i="49"/>
  <c r="P52" i="48"/>
  <c r="E54" i="39"/>
  <c r="E13" i="66"/>
  <c r="E180" i="66" s="1"/>
  <c r="E54" i="49"/>
  <c r="I54" i="39"/>
  <c r="I13" i="66"/>
  <c r="I180" i="66" s="1"/>
  <c r="I54" i="49"/>
  <c r="M13" i="66"/>
  <c r="M180" i="66" s="1"/>
  <c r="M54" i="49"/>
  <c r="Q54" i="39"/>
  <c r="Q13" i="66"/>
  <c r="Q199" i="66" s="1"/>
  <c r="Q54" i="49"/>
  <c r="F14" i="66"/>
  <c r="F56" i="49"/>
  <c r="F55" i="49"/>
  <c r="F57" i="49"/>
  <c r="J14" i="66"/>
  <c r="J57" i="49"/>
  <c r="J56" i="49"/>
  <c r="N55" i="39"/>
  <c r="N14" i="66"/>
  <c r="N55" i="49"/>
  <c r="N57" i="49"/>
  <c r="N56" i="49"/>
  <c r="C16" i="66"/>
  <c r="C185" i="66" s="1"/>
  <c r="C59" i="49"/>
  <c r="C59" i="50"/>
  <c r="G16" i="66"/>
  <c r="G59" i="49"/>
  <c r="G59" i="50"/>
  <c r="K59" i="39"/>
  <c r="K16" i="66"/>
  <c r="K185" i="66" s="1"/>
  <c r="K59" i="50"/>
  <c r="K59" i="49"/>
  <c r="O16" i="66"/>
  <c r="O185" i="66" s="1"/>
  <c r="O59" i="50"/>
  <c r="O59" i="49"/>
  <c r="D17" i="66"/>
  <c r="D186" i="66" s="1"/>
  <c r="D60" i="49"/>
  <c r="H17" i="66"/>
  <c r="H60" i="49"/>
  <c r="L17" i="66"/>
  <c r="L60" i="49"/>
  <c r="P17" i="66"/>
  <c r="P186" i="66" s="1"/>
  <c r="P60" i="49"/>
  <c r="E64" i="38"/>
  <c r="E5" i="67"/>
  <c r="E65" i="49"/>
  <c r="E64" i="49"/>
  <c r="E67" i="49"/>
  <c r="E64" i="50"/>
  <c r="E64" i="48"/>
  <c r="I64" i="38"/>
  <c r="I5" i="67"/>
  <c r="I193" i="67" s="1"/>
  <c r="I65" i="49"/>
  <c r="I64" i="50"/>
  <c r="I64" i="49"/>
  <c r="I77" i="50"/>
  <c r="I67" i="49"/>
  <c r="I68" i="49"/>
  <c r="I68" i="50"/>
  <c r="I64" i="48"/>
  <c r="I77" i="49"/>
  <c r="M64" i="38"/>
  <c r="M5" i="67"/>
  <c r="M193" i="67" s="1"/>
  <c r="M65" i="49"/>
  <c r="M67" i="49"/>
  <c r="M64" i="50"/>
  <c r="M77" i="50"/>
  <c r="M64" i="49"/>
  <c r="M64" i="48"/>
  <c r="Q64" i="38"/>
  <c r="Q5" i="67"/>
  <c r="Q193" i="67" s="1"/>
  <c r="Q64" i="49"/>
  <c r="Q64" i="50"/>
  <c r="Q67" i="49"/>
  <c r="Q77" i="50"/>
  <c r="Q65" i="49"/>
  <c r="Q68" i="50"/>
  <c r="Q64" i="48"/>
  <c r="F67" i="39"/>
  <c r="F9" i="67"/>
  <c r="J9" i="67"/>
  <c r="N9" i="67"/>
  <c r="C11" i="67"/>
  <c r="C176" i="67" s="1"/>
  <c r="C69" i="49"/>
  <c r="C69" i="50"/>
  <c r="G69" i="39"/>
  <c r="G11" i="67"/>
  <c r="G176" i="67" s="1"/>
  <c r="G69" i="50"/>
  <c r="G69" i="49"/>
  <c r="K69" i="39"/>
  <c r="K11" i="67"/>
  <c r="K176" i="67" s="1"/>
  <c r="K69" i="49"/>
  <c r="K69" i="50"/>
  <c r="O11" i="67"/>
  <c r="O69" i="50"/>
  <c r="O69" i="49"/>
  <c r="D12" i="67"/>
  <c r="D179" i="67" s="1"/>
  <c r="D71" i="50"/>
  <c r="D71" i="49"/>
  <c r="D72" i="49"/>
  <c r="H12" i="67"/>
  <c r="H179" i="67" s="1"/>
  <c r="H71" i="49"/>
  <c r="H72" i="49"/>
  <c r="H70" i="49"/>
  <c r="H71" i="50"/>
  <c r="H70" i="50"/>
  <c r="L12" i="67"/>
  <c r="L179" i="67" s="1"/>
  <c r="L71" i="50"/>
  <c r="L70" i="49"/>
  <c r="L71" i="49"/>
  <c r="L72" i="49"/>
  <c r="L70" i="50"/>
  <c r="P70" i="39"/>
  <c r="P12" i="67"/>
  <c r="P178" i="67" s="1"/>
  <c r="P72" i="49"/>
  <c r="P71" i="50"/>
  <c r="P71" i="49"/>
  <c r="E73" i="39"/>
  <c r="E13" i="67"/>
  <c r="E180" i="67" s="1"/>
  <c r="E73" i="49"/>
  <c r="I73" i="39"/>
  <c r="I13" i="67"/>
  <c r="I180" i="67" s="1"/>
  <c r="I73" i="49"/>
  <c r="M13" i="67"/>
  <c r="M73" i="49"/>
  <c r="Q13" i="67"/>
  <c r="Q73" i="49"/>
  <c r="F14" i="67"/>
  <c r="F182" i="67" s="1"/>
  <c r="F75" i="49"/>
  <c r="F76" i="49"/>
  <c r="J14" i="67"/>
  <c r="J75" i="49"/>
  <c r="J76" i="49"/>
  <c r="N14" i="67"/>
  <c r="N75" i="49"/>
  <c r="N76" i="49"/>
  <c r="C16" i="67"/>
  <c r="C78" i="50"/>
  <c r="C78" i="49"/>
  <c r="G78" i="39"/>
  <c r="G16" i="67"/>
  <c r="G78" i="50"/>
  <c r="G78" i="49"/>
  <c r="K78" i="39"/>
  <c r="K16" i="67"/>
  <c r="K78" i="49"/>
  <c r="K78" i="50"/>
  <c r="O16" i="67"/>
  <c r="O185" i="67" s="1"/>
  <c r="O78" i="49"/>
  <c r="O78" i="50"/>
  <c r="D17" i="67"/>
  <c r="D79" i="49"/>
  <c r="H79" i="39"/>
  <c r="H17" i="67"/>
  <c r="H79" i="49"/>
  <c r="L17" i="67"/>
  <c r="L186" i="67" s="1"/>
  <c r="L79" i="49"/>
  <c r="P17" i="67"/>
  <c r="P186" i="67" s="1"/>
  <c r="P79" i="49"/>
  <c r="E83" i="38"/>
  <c r="E5" i="68"/>
  <c r="E250" i="68" s="1"/>
  <c r="E86" i="49"/>
  <c r="E84" i="49"/>
  <c r="E100" i="49"/>
  <c r="E83" i="49"/>
  <c r="E83" i="50"/>
  <c r="E83" i="48"/>
  <c r="I83" i="38"/>
  <c r="I5" i="68"/>
  <c r="I100" i="49"/>
  <c r="I84" i="49"/>
  <c r="I83" i="50"/>
  <c r="I83" i="49"/>
  <c r="I86" i="49"/>
  <c r="I83" i="48"/>
  <c r="I87" i="49"/>
  <c r="I100" i="50"/>
  <c r="M83" i="38"/>
  <c r="M5" i="68"/>
  <c r="M236" i="68" s="1"/>
  <c r="M83" i="50"/>
  <c r="M84" i="49"/>
  <c r="M83" i="49"/>
  <c r="M86" i="49"/>
  <c r="M83" i="48"/>
  <c r="M100" i="49"/>
  <c r="Q83" i="38"/>
  <c r="Q7" i="68" s="1"/>
  <c r="Q5" i="68"/>
  <c r="Q83" i="49"/>
  <c r="Q100" i="49"/>
  <c r="Q86" i="49"/>
  <c r="Q83" i="50"/>
  <c r="Q84" i="49"/>
  <c r="Q83" i="48"/>
  <c r="F11" i="68"/>
  <c r="F88" i="49"/>
  <c r="F88" i="50"/>
  <c r="J11" i="68"/>
  <c r="J88" i="50"/>
  <c r="J88" i="49"/>
  <c r="N11" i="68"/>
  <c r="N214" i="68" s="1"/>
  <c r="N88" i="50"/>
  <c r="N88" i="49"/>
  <c r="C12" i="68"/>
  <c r="C90" i="50"/>
  <c r="C91" i="49"/>
  <c r="C90" i="49"/>
  <c r="G12" i="68"/>
  <c r="G89" i="49"/>
  <c r="G91" i="49"/>
  <c r="G90" i="50"/>
  <c r="G89" i="50"/>
  <c r="G90" i="49"/>
  <c r="G91" i="48"/>
  <c r="K12" i="68"/>
  <c r="K90" i="49"/>
  <c r="K90" i="50"/>
  <c r="K91" i="49"/>
  <c r="O12" i="68"/>
  <c r="O217" i="68" s="1"/>
  <c r="O90" i="49"/>
  <c r="O91" i="49"/>
  <c r="O90" i="50"/>
  <c r="D13" i="68"/>
  <c r="D92" i="50"/>
  <c r="D92" i="49"/>
  <c r="D92" i="48"/>
  <c r="H13" i="68"/>
  <c r="H92" i="49"/>
  <c r="H92" i="50"/>
  <c r="L13" i="68"/>
  <c r="L92" i="50"/>
  <c r="L92" i="49"/>
  <c r="P13" i="68"/>
  <c r="P218" i="68" s="1"/>
  <c r="P92" i="49"/>
  <c r="P92" i="50"/>
  <c r="P92" i="48"/>
  <c r="E14" i="68"/>
  <c r="E95" i="49"/>
  <c r="E94" i="50"/>
  <c r="E94" i="49"/>
  <c r="E93" i="49"/>
  <c r="E95" i="48"/>
  <c r="I14" i="68"/>
  <c r="I267" i="68" s="1"/>
  <c r="I95" i="49"/>
  <c r="I94" i="49"/>
  <c r="I94" i="50"/>
  <c r="I95" i="48"/>
  <c r="M14" i="68"/>
  <c r="M267" i="68" s="1"/>
  <c r="M94" i="49"/>
  <c r="M95" i="49"/>
  <c r="M94" i="50"/>
  <c r="M93" i="49"/>
  <c r="M95" i="48"/>
  <c r="M94" i="48"/>
  <c r="Q14" i="68"/>
  <c r="Q95" i="49"/>
  <c r="Q94" i="50"/>
  <c r="Q94" i="49"/>
  <c r="Q95" i="48"/>
  <c r="F15" i="68"/>
  <c r="F222" i="68" s="1"/>
  <c r="F96" i="49"/>
  <c r="F96" i="48"/>
  <c r="J15" i="68"/>
  <c r="J222" i="68" s="1"/>
  <c r="J96" i="49"/>
  <c r="J96" i="48"/>
  <c r="N15" i="68"/>
  <c r="N96" i="49"/>
  <c r="N96" i="48"/>
  <c r="C16" i="68"/>
  <c r="C225" i="68" s="1"/>
  <c r="C98" i="49"/>
  <c r="C99" i="49"/>
  <c r="C98" i="48"/>
  <c r="G16" i="68"/>
  <c r="G224" i="68" s="1"/>
  <c r="G98" i="49"/>
  <c r="G99" i="49"/>
  <c r="G97" i="49"/>
  <c r="G98" i="48"/>
  <c r="K16" i="68"/>
  <c r="K98" i="49"/>
  <c r="K99" i="49"/>
  <c r="K98" i="48"/>
  <c r="O16" i="68"/>
  <c r="O224" i="68" s="1"/>
  <c r="O99" i="49"/>
  <c r="O98" i="49"/>
  <c r="O98" i="48"/>
  <c r="D18" i="68"/>
  <c r="D227" i="68" s="1"/>
  <c r="D101" i="49"/>
  <c r="H18" i="68"/>
  <c r="H227" i="68" s="1"/>
  <c r="H101" i="49"/>
  <c r="L18" i="68"/>
  <c r="L101" i="49"/>
  <c r="P18" i="68"/>
  <c r="P227" i="68" s="1"/>
  <c r="P101" i="49"/>
  <c r="E19" i="68"/>
  <c r="E228" i="68" s="1"/>
  <c r="E102" i="50"/>
  <c r="E102" i="49"/>
  <c r="I19" i="68"/>
  <c r="I102" i="50"/>
  <c r="I102" i="49"/>
  <c r="M19" i="68"/>
  <c r="M228" i="68" s="1"/>
  <c r="M102" i="49"/>
  <c r="M102" i="50"/>
  <c r="Q19" i="68"/>
  <c r="Q102" i="50"/>
  <c r="Q102" i="49"/>
  <c r="F20" i="68"/>
  <c r="F229" i="68" s="1"/>
  <c r="F103" i="49"/>
  <c r="J20" i="68"/>
  <c r="J229" i="68" s="1"/>
  <c r="J103" i="49"/>
  <c r="N20" i="68"/>
  <c r="N229" i="68" s="1"/>
  <c r="N103" i="49"/>
  <c r="C107" i="38"/>
  <c r="C7" i="69" s="1"/>
  <c r="C5" i="69"/>
  <c r="C203" i="69" s="1"/>
  <c r="C108" i="48"/>
  <c r="C107" i="48"/>
  <c r="C110" i="49"/>
  <c r="C108" i="49"/>
  <c r="C110" i="48"/>
  <c r="C107" i="49"/>
  <c r="G107" i="38"/>
  <c r="G7" i="69" s="1"/>
  <c r="G5" i="69"/>
  <c r="G222" i="69" s="1"/>
  <c r="G108" i="49"/>
  <c r="G107" i="49"/>
  <c r="G110" i="49"/>
  <c r="G108" i="48"/>
  <c r="G107" i="48"/>
  <c r="G110" i="48"/>
  <c r="K107" i="38"/>
  <c r="K7" i="69" s="1"/>
  <c r="K5" i="69"/>
  <c r="K203" i="69" s="1"/>
  <c r="K108" i="48"/>
  <c r="K108" i="49"/>
  <c r="K110" i="49"/>
  <c r="K107" i="49"/>
  <c r="K107" i="48"/>
  <c r="K110" i="48"/>
  <c r="K120" i="48"/>
  <c r="O107" i="38"/>
  <c r="O5" i="69"/>
  <c r="O110" i="49"/>
  <c r="O110" i="48"/>
  <c r="O107" i="48"/>
  <c r="O108" i="49"/>
  <c r="O108" i="48"/>
  <c r="O107" i="49"/>
  <c r="O120" i="50"/>
  <c r="O105" i="50" s="1"/>
  <c r="C13" i="69"/>
  <c r="C116" i="48"/>
  <c r="C116" i="49"/>
  <c r="G13" i="69"/>
  <c r="G116" i="49"/>
  <c r="G116" i="48"/>
  <c r="K13" i="69"/>
  <c r="K116" i="49"/>
  <c r="K116" i="48"/>
  <c r="O13" i="69"/>
  <c r="O116" i="48"/>
  <c r="O116" i="49"/>
  <c r="D14" i="69"/>
  <c r="D200" i="69" s="1"/>
  <c r="D117" i="49"/>
  <c r="D118" i="49"/>
  <c r="D118" i="48"/>
  <c r="D119" i="48"/>
  <c r="D119" i="49"/>
  <c r="H14" i="69"/>
  <c r="H200" i="69" s="1"/>
  <c r="H119" i="49"/>
  <c r="H118" i="48"/>
  <c r="H117" i="49"/>
  <c r="H119" i="48"/>
  <c r="H118" i="49"/>
  <c r="L14" i="69"/>
  <c r="L118" i="48"/>
  <c r="L119" i="48"/>
  <c r="L118" i="49"/>
  <c r="L119" i="49"/>
  <c r="P14" i="69"/>
  <c r="P200" i="69" s="1"/>
  <c r="P118" i="49"/>
  <c r="P119" i="48"/>
  <c r="P119" i="49"/>
  <c r="P118" i="48"/>
  <c r="P117" i="49"/>
  <c r="E16" i="69"/>
  <c r="E121" i="49"/>
  <c r="E121" i="50"/>
  <c r="E121" i="48"/>
  <c r="I16" i="69"/>
  <c r="I121" i="48"/>
  <c r="I121" i="49"/>
  <c r="I121" i="50"/>
  <c r="M16" i="69"/>
  <c r="M121" i="48"/>
  <c r="M121" i="50"/>
  <c r="M121" i="49"/>
  <c r="Q16" i="69"/>
  <c r="Q121" i="50"/>
  <c r="Q121" i="49"/>
  <c r="Q121" i="48"/>
  <c r="F17" i="69"/>
  <c r="F122" i="49"/>
  <c r="F122" i="48"/>
  <c r="J17" i="69"/>
  <c r="J122" i="48"/>
  <c r="J122" i="49"/>
  <c r="N17" i="69"/>
  <c r="N122" i="48"/>
  <c r="N122" i="49"/>
  <c r="C126" i="38"/>
  <c r="C7" i="70" s="1"/>
  <c r="C5" i="70"/>
  <c r="C129" i="48"/>
  <c r="C126" i="49"/>
  <c r="C127" i="48"/>
  <c r="C127" i="49"/>
  <c r="C126" i="48"/>
  <c r="C129" i="49"/>
  <c r="C130" i="49"/>
  <c r="G126" i="38"/>
  <c r="G7" i="70" s="1"/>
  <c r="G5" i="70"/>
  <c r="G175" i="70" s="1"/>
  <c r="G127" i="48"/>
  <c r="G129" i="49"/>
  <c r="G126" i="48"/>
  <c r="G139" i="50"/>
  <c r="G127" i="49"/>
  <c r="G126" i="49"/>
  <c r="G129" i="48"/>
  <c r="K126" i="38"/>
  <c r="K5" i="70"/>
  <c r="K222" i="70" s="1"/>
  <c r="K127" i="49"/>
  <c r="K126" i="49"/>
  <c r="K127" i="48"/>
  <c r="K129" i="49"/>
  <c r="K129" i="48"/>
  <c r="K126" i="48"/>
  <c r="O126" i="38"/>
  <c r="O7" i="70" s="1"/>
  <c r="O5" i="70"/>
  <c r="O175" i="70" s="1"/>
  <c r="O129" i="49"/>
  <c r="O127" i="48"/>
  <c r="O127" i="49"/>
  <c r="O129" i="48"/>
  <c r="O126" i="48"/>
  <c r="O126" i="49"/>
  <c r="O139" i="49"/>
  <c r="O139" i="50"/>
  <c r="E11" i="70"/>
  <c r="E131" i="48"/>
  <c r="E131" i="49"/>
  <c r="I11" i="70"/>
  <c r="I131" i="48"/>
  <c r="I131" i="49"/>
  <c r="M11" i="70"/>
  <c r="M131" i="49"/>
  <c r="M131" i="48"/>
  <c r="Q11" i="70"/>
  <c r="Q131" i="49"/>
  <c r="Q131" i="48"/>
  <c r="F12" i="70"/>
  <c r="F196" i="70" s="1"/>
  <c r="F134" i="49"/>
  <c r="F133" i="48"/>
  <c r="F133" i="49"/>
  <c r="F134" i="48"/>
  <c r="J12" i="70"/>
  <c r="J177" i="70" s="1"/>
  <c r="J134" i="48"/>
  <c r="J133" i="48"/>
  <c r="J133" i="49"/>
  <c r="J134" i="49"/>
  <c r="J132" i="48"/>
  <c r="N12" i="70"/>
  <c r="N133" i="49"/>
  <c r="N134" i="49"/>
  <c r="N134" i="48"/>
  <c r="N133" i="48"/>
  <c r="C13" i="70"/>
  <c r="C135" i="48"/>
  <c r="C135" i="49"/>
  <c r="G13" i="70"/>
  <c r="G135" i="49"/>
  <c r="G135" i="48"/>
  <c r="K13" i="70"/>
  <c r="K135" i="48"/>
  <c r="K135" i="49"/>
  <c r="O13" i="70"/>
  <c r="O135" i="49"/>
  <c r="O135" i="48"/>
  <c r="D14" i="70"/>
  <c r="D137" i="49"/>
  <c r="D137" i="48"/>
  <c r="D138" i="49"/>
  <c r="D138" i="48"/>
  <c r="H14" i="70"/>
  <c r="H138" i="48"/>
  <c r="H138" i="49"/>
  <c r="H137" i="49"/>
  <c r="H137" i="48"/>
  <c r="L14" i="70"/>
  <c r="L200" i="70" s="1"/>
  <c r="L137" i="49"/>
  <c r="L138" i="49"/>
  <c r="L137" i="48"/>
  <c r="L138" i="48"/>
  <c r="P14" i="70"/>
  <c r="P137" i="48"/>
  <c r="P138" i="49"/>
  <c r="P138" i="48"/>
  <c r="P137" i="49"/>
  <c r="E16" i="70"/>
  <c r="E140" i="49"/>
  <c r="E140" i="48"/>
  <c r="E140" i="50"/>
  <c r="I16" i="70"/>
  <c r="I140" i="49"/>
  <c r="I140" i="48"/>
  <c r="I140" i="50"/>
  <c r="M16" i="70"/>
  <c r="M140" i="49"/>
  <c r="M140" i="48"/>
  <c r="M140" i="50"/>
  <c r="Q16" i="70"/>
  <c r="Q140" i="49"/>
  <c r="Q140" i="50"/>
  <c r="Q140" i="48"/>
  <c r="F17" i="70"/>
  <c r="F141" i="49"/>
  <c r="F141" i="48"/>
  <c r="J17" i="70"/>
  <c r="J141" i="48"/>
  <c r="J141" i="49"/>
  <c r="N17" i="70"/>
  <c r="N141" i="49"/>
  <c r="N141" i="48"/>
  <c r="C145" i="38"/>
  <c r="C5" i="71"/>
  <c r="C170" i="71" s="1"/>
  <c r="C147" i="49"/>
  <c r="C157" i="50"/>
  <c r="C145" i="49"/>
  <c r="C147" i="48"/>
  <c r="C145" i="48"/>
  <c r="G145" i="38"/>
  <c r="G5" i="71"/>
  <c r="G157" i="49"/>
  <c r="G147" i="49"/>
  <c r="G147" i="48"/>
  <c r="G145" i="48"/>
  <c r="G145" i="49"/>
  <c r="G157" i="48"/>
  <c r="K145" i="38"/>
  <c r="K5" i="71"/>
  <c r="K197" i="71" s="1"/>
  <c r="K145" i="49"/>
  <c r="K147" i="48"/>
  <c r="K145" i="48"/>
  <c r="K147" i="49"/>
  <c r="K157" i="49"/>
  <c r="O145" i="38"/>
  <c r="O7" i="71" s="1"/>
  <c r="O5" i="71"/>
  <c r="O147" i="48"/>
  <c r="O145" i="48"/>
  <c r="O147" i="49"/>
  <c r="O145" i="49"/>
  <c r="E11" i="71"/>
  <c r="E149" i="49"/>
  <c r="E149" i="48"/>
  <c r="E149" i="50"/>
  <c r="I11" i="71"/>
  <c r="I149" i="49"/>
  <c r="I149" i="50"/>
  <c r="I149" i="48"/>
  <c r="M11" i="71"/>
  <c r="M149" i="49"/>
  <c r="M149" i="48"/>
  <c r="M149" i="50"/>
  <c r="Q11" i="71"/>
  <c r="Q149" i="48"/>
  <c r="Q149" i="50"/>
  <c r="Q149" i="49"/>
  <c r="F12" i="71"/>
  <c r="F190" i="71" s="1"/>
  <c r="F152" i="49"/>
  <c r="F151" i="48"/>
  <c r="F151" i="49"/>
  <c r="F151" i="50"/>
  <c r="F152" i="48"/>
  <c r="F150" i="49"/>
  <c r="J12" i="71"/>
  <c r="J172" i="71" s="1"/>
  <c r="J151" i="48"/>
  <c r="J152" i="48"/>
  <c r="J151" i="50"/>
  <c r="J152" i="49"/>
  <c r="J151" i="49"/>
  <c r="J150" i="49"/>
  <c r="J150" i="50"/>
  <c r="N12" i="71"/>
  <c r="N190" i="71" s="1"/>
  <c r="N151" i="48"/>
  <c r="N151" i="50"/>
  <c r="N150" i="49"/>
  <c r="N151" i="49"/>
  <c r="N152" i="48"/>
  <c r="N152" i="49"/>
  <c r="C13" i="71"/>
  <c r="C153" i="49"/>
  <c r="C153" i="48"/>
  <c r="G13" i="71"/>
  <c r="G153" i="49"/>
  <c r="G153" i="48"/>
  <c r="K13" i="71"/>
  <c r="K153" i="48"/>
  <c r="K153" i="49"/>
  <c r="O13" i="71"/>
  <c r="O153" i="49"/>
  <c r="O153" i="48"/>
  <c r="D14" i="71"/>
  <c r="D194" i="71" s="1"/>
  <c r="D155" i="48"/>
  <c r="D156" i="48"/>
  <c r="D155" i="49"/>
  <c r="D156" i="49"/>
  <c r="H14" i="71"/>
  <c r="H194" i="71" s="1"/>
  <c r="H156" i="48"/>
  <c r="H155" i="49"/>
  <c r="H155" i="48"/>
  <c r="H156" i="49"/>
  <c r="L14" i="71"/>
  <c r="L194" i="71" s="1"/>
  <c r="L156" i="49"/>
  <c r="L155" i="48"/>
  <c r="L155" i="49"/>
  <c r="L156" i="48"/>
  <c r="P14" i="71"/>
  <c r="P156" i="49"/>
  <c r="P155" i="49"/>
  <c r="P155" i="48"/>
  <c r="P156" i="48"/>
  <c r="E16" i="71"/>
  <c r="E158" i="48"/>
  <c r="E158" i="50"/>
  <c r="E158" i="49"/>
  <c r="I16" i="71"/>
  <c r="I158" i="49"/>
  <c r="I158" i="48"/>
  <c r="I158" i="50"/>
  <c r="M16" i="71"/>
  <c r="M158" i="50"/>
  <c r="M158" i="48"/>
  <c r="M158" i="49"/>
  <c r="Q16" i="71"/>
  <c r="Q158" i="48"/>
  <c r="Q158" i="49"/>
  <c r="Q158" i="50"/>
  <c r="F17" i="71"/>
  <c r="F159" i="48"/>
  <c r="F159" i="49"/>
  <c r="J17" i="71"/>
  <c r="J159" i="49"/>
  <c r="J159" i="48"/>
  <c r="N17" i="71"/>
  <c r="N159" i="48"/>
  <c r="N159" i="49"/>
  <c r="C163" i="38"/>
  <c r="C7" i="72" s="1"/>
  <c r="C5" i="72"/>
  <c r="C197" i="72" s="1"/>
  <c r="C165" i="49"/>
  <c r="C163" i="49"/>
  <c r="C165" i="48"/>
  <c r="C163" i="48"/>
  <c r="C175" i="50"/>
  <c r="G163" i="38"/>
  <c r="G5" i="72"/>
  <c r="G163" i="48"/>
  <c r="G165" i="48"/>
  <c r="G165" i="49"/>
  <c r="G163" i="49"/>
  <c r="G166" i="49"/>
  <c r="K163" i="38"/>
  <c r="K7" i="72" s="1"/>
  <c r="K5" i="72"/>
  <c r="K163" i="48"/>
  <c r="K165" i="48"/>
  <c r="K165" i="49"/>
  <c r="K163" i="49"/>
  <c r="K175" i="48"/>
  <c r="O163" i="38"/>
  <c r="O5" i="72"/>
  <c r="O165" i="48"/>
  <c r="O165" i="49"/>
  <c r="O163" i="49"/>
  <c r="O163" i="48"/>
  <c r="E11" i="72"/>
  <c r="E167" i="49"/>
  <c r="E167" i="50"/>
  <c r="E167" i="48"/>
  <c r="I11" i="72"/>
  <c r="I167" i="48"/>
  <c r="I167" i="49"/>
  <c r="I167" i="50"/>
  <c r="M11" i="72"/>
  <c r="M167" i="48"/>
  <c r="M167" i="49"/>
  <c r="M167" i="50"/>
  <c r="Q11" i="72"/>
  <c r="Q167" i="49"/>
  <c r="Q167" i="50"/>
  <c r="Q167" i="48"/>
  <c r="F12" i="72"/>
  <c r="F169" i="49"/>
  <c r="F169" i="50"/>
  <c r="F169" i="48"/>
  <c r="F170" i="48"/>
  <c r="F170" i="49"/>
  <c r="J12" i="72"/>
  <c r="J170" i="48"/>
  <c r="J169" i="50"/>
  <c r="J168" i="50"/>
  <c r="J169" i="49"/>
  <c r="J170" i="49"/>
  <c r="J169" i="48"/>
  <c r="N12" i="72"/>
  <c r="N169" i="48"/>
  <c r="N169" i="50"/>
  <c r="N169" i="49"/>
  <c r="N170" i="48"/>
  <c r="N170" i="49"/>
  <c r="C13" i="72"/>
  <c r="C171" i="49"/>
  <c r="C171" i="48"/>
  <c r="G13" i="72"/>
  <c r="G171" i="48"/>
  <c r="G171" i="49"/>
  <c r="K13" i="72"/>
  <c r="K171" i="48"/>
  <c r="K171" i="49"/>
  <c r="O13" i="72"/>
  <c r="O171" i="48"/>
  <c r="O171" i="49"/>
  <c r="D14" i="72"/>
  <c r="D194" i="72" s="1"/>
  <c r="D173" i="49"/>
  <c r="D174" i="48"/>
  <c r="D174" i="49"/>
  <c r="D173" i="48"/>
  <c r="H14" i="72"/>
  <c r="H173" i="48"/>
  <c r="H174" i="48"/>
  <c r="H174" i="49"/>
  <c r="H173" i="49"/>
  <c r="L14" i="72"/>
  <c r="L194" i="72" s="1"/>
  <c r="L174" i="49"/>
  <c r="L173" i="49"/>
  <c r="L174" i="48"/>
  <c r="L173" i="48"/>
  <c r="P14" i="72"/>
  <c r="P173" i="48"/>
  <c r="P173" i="49"/>
  <c r="P174" i="48"/>
  <c r="P174" i="49"/>
  <c r="P172" i="49"/>
  <c r="E16" i="72"/>
  <c r="E176" i="50"/>
  <c r="E176" i="49"/>
  <c r="E176" i="48"/>
  <c r="I16" i="72"/>
  <c r="I176" i="50"/>
  <c r="I176" i="48"/>
  <c r="I176" i="49"/>
  <c r="M16" i="72"/>
  <c r="M176" i="49"/>
  <c r="M176" i="48"/>
  <c r="M176" i="50"/>
  <c r="Q16" i="72"/>
  <c r="Q176" i="50"/>
  <c r="Q176" i="49"/>
  <c r="Q176" i="48"/>
  <c r="F17" i="72"/>
  <c r="F177" i="49"/>
  <c r="F177" i="48"/>
  <c r="J17" i="72"/>
  <c r="J177" i="48"/>
  <c r="J177" i="49"/>
  <c r="N17" i="72"/>
  <c r="N177" i="49"/>
  <c r="N177" i="48"/>
  <c r="C57" i="64"/>
  <c r="C8" i="58"/>
  <c r="C8" i="59"/>
  <c r="C62" i="64"/>
  <c r="C15" i="58"/>
  <c r="C15" i="59"/>
  <c r="C67" i="64"/>
  <c r="C22" i="59"/>
  <c r="C22" i="58"/>
  <c r="C55" i="65"/>
  <c r="C35" i="58"/>
  <c r="C35" i="59"/>
  <c r="C51" i="66"/>
  <c r="C48" i="58"/>
  <c r="C48" i="59"/>
  <c r="C56" i="66"/>
  <c r="C56" i="59"/>
  <c r="C56" i="58"/>
  <c r="C57" i="59"/>
  <c r="C57" i="58"/>
  <c r="C55" i="58"/>
  <c r="C53" i="67"/>
  <c r="C69" i="60"/>
  <c r="C69" i="58"/>
  <c r="C69" i="59"/>
  <c r="C58" i="67"/>
  <c r="C78" i="59"/>
  <c r="C77" i="59"/>
  <c r="C77" i="60"/>
  <c r="C77" i="58"/>
  <c r="C78" i="60"/>
  <c r="C78" i="58"/>
  <c r="C63" i="68"/>
  <c r="C505" i="68" s="1"/>
  <c r="C90" i="59"/>
  <c r="C91" i="58"/>
  <c r="C89" i="60"/>
  <c r="C90" i="58"/>
  <c r="C91" i="59"/>
  <c r="C90" i="60"/>
  <c r="C67" i="68"/>
  <c r="C99" i="58"/>
  <c r="C98" i="59"/>
  <c r="C97" i="59"/>
  <c r="C99" i="59"/>
  <c r="C98" i="58"/>
  <c r="C51" i="69"/>
  <c r="C110" i="58"/>
  <c r="C110" i="59"/>
  <c r="C56" i="69"/>
  <c r="C118" i="59"/>
  <c r="C118" i="58"/>
  <c r="C119" i="59"/>
  <c r="C119" i="58"/>
  <c r="C117" i="58"/>
  <c r="C53" i="70"/>
  <c r="C131" i="59"/>
  <c r="C131" i="58"/>
  <c r="C130" i="59"/>
  <c r="C58" i="70"/>
  <c r="C139" i="58"/>
  <c r="C139" i="59"/>
  <c r="C59" i="71"/>
  <c r="C159" i="58"/>
  <c r="C159" i="59"/>
  <c r="C55" i="72"/>
  <c r="C171" i="58"/>
  <c r="C171" i="59"/>
  <c r="C55" i="64"/>
  <c r="C5" i="59"/>
  <c r="C5" i="58"/>
  <c r="C6" i="58"/>
  <c r="C6" i="59"/>
  <c r="C5" i="60"/>
  <c r="C58" i="68"/>
  <c r="C84" i="59"/>
  <c r="C83" i="59"/>
  <c r="C83" i="60"/>
  <c r="C83" i="58"/>
  <c r="C84" i="58"/>
  <c r="C49" i="72"/>
  <c r="C163" i="59"/>
  <c r="C163" i="58"/>
  <c r="G55" i="64"/>
  <c r="G5" i="60"/>
  <c r="G5" i="58"/>
  <c r="G6" i="59"/>
  <c r="G6" i="58"/>
  <c r="G5" i="59"/>
  <c r="K55" i="64"/>
  <c r="K6" i="58"/>
  <c r="K6" i="59"/>
  <c r="K5" i="58"/>
  <c r="K5" i="59"/>
  <c r="K5" i="60"/>
  <c r="O55" i="64"/>
  <c r="O6" i="58"/>
  <c r="O5" i="58"/>
  <c r="O5" i="60"/>
  <c r="O6" i="59"/>
  <c r="O5" i="59"/>
  <c r="E57" i="64"/>
  <c r="E8" i="58"/>
  <c r="E8" i="59"/>
  <c r="I57" i="64"/>
  <c r="I8" i="59"/>
  <c r="I8" i="58"/>
  <c r="M57" i="64"/>
  <c r="M8" i="59"/>
  <c r="M8" i="58"/>
  <c r="Q57" i="64"/>
  <c r="Q8" i="58"/>
  <c r="Q8" i="59"/>
  <c r="G59" i="64"/>
  <c r="G10" i="58"/>
  <c r="G10" i="60"/>
  <c r="G10" i="59"/>
  <c r="G9" i="59"/>
  <c r="K59" i="64"/>
  <c r="K10" i="58"/>
  <c r="K9" i="59"/>
  <c r="K10" i="60"/>
  <c r="K10" i="59"/>
  <c r="K9" i="60"/>
  <c r="K9" i="58"/>
  <c r="O59" i="64"/>
  <c r="O10" i="60"/>
  <c r="O10" i="59"/>
  <c r="O9" i="60"/>
  <c r="O9" i="59"/>
  <c r="O10" i="58"/>
  <c r="E60" i="64"/>
  <c r="E11" i="58"/>
  <c r="E11" i="59"/>
  <c r="E11" i="60"/>
  <c r="G61" i="64"/>
  <c r="G12" i="59"/>
  <c r="G14" i="58"/>
  <c r="G14" i="59"/>
  <c r="G13" i="59"/>
  <c r="G13" i="58"/>
  <c r="G13" i="60"/>
  <c r="G12" i="60"/>
  <c r="E62" i="64"/>
  <c r="E15" i="58"/>
  <c r="E15" i="59"/>
  <c r="I62" i="64"/>
  <c r="I15" i="58"/>
  <c r="I15" i="59"/>
  <c r="M62" i="64"/>
  <c r="M15" i="58"/>
  <c r="M15" i="59"/>
  <c r="Q62" i="64"/>
  <c r="Q15" i="58"/>
  <c r="Q15" i="59"/>
  <c r="G63" i="64"/>
  <c r="G414" i="64" s="1"/>
  <c r="G18" i="58"/>
  <c r="G16" i="59"/>
  <c r="G18" i="59"/>
  <c r="G17" i="58"/>
  <c r="G17" i="59"/>
  <c r="G16" i="58"/>
  <c r="K63" i="64"/>
  <c r="K414" i="64" s="1"/>
  <c r="K17" i="59"/>
  <c r="K18" i="59"/>
  <c r="K17" i="58"/>
  <c r="K18" i="58"/>
  <c r="O63" i="64"/>
  <c r="O18" i="58"/>
  <c r="O17" i="59"/>
  <c r="O16" i="59"/>
  <c r="O18" i="59"/>
  <c r="O17" i="58"/>
  <c r="E65" i="64"/>
  <c r="E20" i="58"/>
  <c r="E19" i="58"/>
  <c r="E20" i="60"/>
  <c r="E20" i="59"/>
  <c r="E19" i="59"/>
  <c r="E19" i="60"/>
  <c r="I65" i="64"/>
  <c r="I20" i="58"/>
  <c r="I19" i="59"/>
  <c r="I20" i="60"/>
  <c r="I19" i="60"/>
  <c r="I19" i="58"/>
  <c r="I20" i="59"/>
  <c r="M65" i="64"/>
  <c r="M20" i="60"/>
  <c r="M20" i="58"/>
  <c r="M20" i="59"/>
  <c r="M19" i="58"/>
  <c r="M19" i="59"/>
  <c r="M19" i="60"/>
  <c r="Q65" i="64"/>
  <c r="Q19" i="60"/>
  <c r="Q20" i="58"/>
  <c r="Q20" i="59"/>
  <c r="Q19" i="58"/>
  <c r="Q19" i="59"/>
  <c r="Q20" i="60"/>
  <c r="K66" i="64"/>
  <c r="K438" i="64" s="1"/>
  <c r="K21" i="60"/>
  <c r="K21" i="58"/>
  <c r="K21" i="59"/>
  <c r="E67" i="64"/>
  <c r="E22" i="58"/>
  <c r="E22" i="59"/>
  <c r="I67" i="64"/>
  <c r="I22" i="58"/>
  <c r="I22" i="59"/>
  <c r="M67" i="64"/>
  <c r="M22" i="58"/>
  <c r="M22" i="59"/>
  <c r="Q67" i="64"/>
  <c r="Q22" i="59"/>
  <c r="Q22" i="58"/>
  <c r="G49" i="65"/>
  <c r="G26" i="60"/>
  <c r="G26" i="59"/>
  <c r="G27" i="58"/>
  <c r="G26" i="58"/>
  <c r="G27" i="59"/>
  <c r="K49" i="65"/>
  <c r="K27" i="59"/>
  <c r="K26" i="58"/>
  <c r="K26" i="59"/>
  <c r="K27" i="58"/>
  <c r="K26" i="60"/>
  <c r="O49" i="65"/>
  <c r="O27" i="58"/>
  <c r="O26" i="58"/>
  <c r="O27" i="59"/>
  <c r="O26" i="60"/>
  <c r="O26" i="59"/>
  <c r="E51" i="65"/>
  <c r="E29" i="59"/>
  <c r="E29" i="58"/>
  <c r="I51" i="65"/>
  <c r="I29" i="58"/>
  <c r="I29" i="59"/>
  <c r="M51" i="65"/>
  <c r="M29" i="58"/>
  <c r="M29" i="59"/>
  <c r="Q51" i="65"/>
  <c r="Q29" i="58"/>
  <c r="Q29" i="59"/>
  <c r="G53" i="65"/>
  <c r="G31" i="60"/>
  <c r="G31" i="58"/>
  <c r="G31" i="59"/>
  <c r="G30" i="58"/>
  <c r="G30" i="60"/>
  <c r="K53" i="65"/>
  <c r="K30" i="59"/>
  <c r="K31" i="58"/>
  <c r="K31" i="59"/>
  <c r="K30" i="58"/>
  <c r="K31" i="60"/>
  <c r="O53" i="65"/>
  <c r="O31" i="59"/>
  <c r="O31" i="58"/>
  <c r="O31" i="60"/>
  <c r="O30" i="60"/>
  <c r="O30" i="59"/>
  <c r="E54" i="65"/>
  <c r="E34" i="59"/>
  <c r="E33" i="60"/>
  <c r="E33" i="58"/>
  <c r="E34" i="58"/>
  <c r="E33" i="59"/>
  <c r="I54" i="65"/>
  <c r="I369" i="65" s="1"/>
  <c r="I33" i="59"/>
  <c r="I33" i="60"/>
  <c r="I33" i="58"/>
  <c r="I34" i="59"/>
  <c r="I32" i="59"/>
  <c r="I34" i="58"/>
  <c r="M54" i="65"/>
  <c r="M369" i="65" s="1"/>
  <c r="M33" i="58"/>
  <c r="M34" i="58"/>
  <c r="M33" i="59"/>
  <c r="M32" i="59"/>
  <c r="M34" i="59"/>
  <c r="M33" i="60"/>
  <c r="M32" i="58"/>
  <c r="Q54" i="65"/>
  <c r="Q34" i="58"/>
  <c r="Q33" i="60"/>
  <c r="Q33" i="59"/>
  <c r="Q33" i="58"/>
  <c r="Q34" i="59"/>
  <c r="G55" i="65"/>
  <c r="G35" i="59"/>
  <c r="G35" i="58"/>
  <c r="K55" i="65"/>
  <c r="K35" i="59"/>
  <c r="K35" i="58"/>
  <c r="O55" i="65"/>
  <c r="O35" i="58"/>
  <c r="O35" i="59"/>
  <c r="E56" i="65"/>
  <c r="E373" i="65" s="1"/>
  <c r="E36" i="59"/>
  <c r="E38" i="58"/>
  <c r="E37" i="58"/>
  <c r="E37" i="59"/>
  <c r="E38" i="59"/>
  <c r="I56" i="65"/>
  <c r="I392" i="65" s="1"/>
  <c r="I37" i="59"/>
  <c r="I38" i="59"/>
  <c r="I38" i="58"/>
  <c r="I37" i="58"/>
  <c r="M56" i="65"/>
  <c r="M36" i="59"/>
  <c r="M37" i="58"/>
  <c r="M38" i="59"/>
  <c r="M38" i="58"/>
  <c r="M37" i="59"/>
  <c r="Q56" i="65"/>
  <c r="Q37" i="58"/>
  <c r="Q37" i="59"/>
  <c r="Q38" i="59"/>
  <c r="Q38" i="58"/>
  <c r="G58" i="65"/>
  <c r="G376" i="65" s="1"/>
  <c r="G39" i="58"/>
  <c r="G39" i="60"/>
  <c r="G40" i="60"/>
  <c r="G40" i="58"/>
  <c r="G40" i="59"/>
  <c r="G39" i="59"/>
  <c r="K58" i="65"/>
  <c r="K39" i="59"/>
  <c r="K39" i="60"/>
  <c r="K40" i="59"/>
  <c r="K39" i="58"/>
  <c r="K40" i="58"/>
  <c r="K40" i="60"/>
  <c r="O58" i="65"/>
  <c r="O395" i="65" s="1"/>
  <c r="O40" i="60"/>
  <c r="O39" i="60"/>
  <c r="O40" i="59"/>
  <c r="O39" i="59"/>
  <c r="O39" i="58"/>
  <c r="O40" i="58"/>
  <c r="E59" i="65"/>
  <c r="E41" i="58"/>
  <c r="E41" i="59"/>
  <c r="I59" i="65"/>
  <c r="I41" i="58"/>
  <c r="I41" i="59"/>
  <c r="M59" i="65"/>
  <c r="M41" i="59"/>
  <c r="M41" i="58"/>
  <c r="Q59" i="65"/>
  <c r="Q41" i="59"/>
  <c r="Q41" i="58"/>
  <c r="G49" i="66"/>
  <c r="G45" i="60"/>
  <c r="G46" i="59"/>
  <c r="G45" i="58"/>
  <c r="G46" i="58"/>
  <c r="G45" i="59"/>
  <c r="K49" i="66"/>
  <c r="K46" i="58"/>
  <c r="K46" i="59"/>
  <c r="K45" i="60"/>
  <c r="K45" i="58"/>
  <c r="K45" i="59"/>
  <c r="O49" i="66"/>
  <c r="O45" i="60"/>
  <c r="O45" i="58"/>
  <c r="O45" i="59"/>
  <c r="O46" i="58"/>
  <c r="O46" i="59"/>
  <c r="E51" i="66"/>
  <c r="E48" i="59"/>
  <c r="E48" i="58"/>
  <c r="I51" i="66"/>
  <c r="I48" i="58"/>
  <c r="I48" i="59"/>
  <c r="M51" i="66"/>
  <c r="M48" i="58"/>
  <c r="M48" i="59"/>
  <c r="Q51" i="66"/>
  <c r="Q48" i="59"/>
  <c r="Q48" i="58"/>
  <c r="G53" i="66"/>
  <c r="G50" i="60"/>
  <c r="G50" i="58"/>
  <c r="G49" i="59"/>
  <c r="G50" i="59"/>
  <c r="G49" i="58"/>
  <c r="G49" i="60"/>
  <c r="K53" i="66"/>
  <c r="K50" i="58"/>
  <c r="K49" i="58"/>
  <c r="K49" i="59"/>
  <c r="K50" i="59"/>
  <c r="K50" i="60"/>
  <c r="K49" i="60"/>
  <c r="O53" i="66"/>
  <c r="O50" i="58"/>
  <c r="O49" i="59"/>
  <c r="O50" i="60"/>
  <c r="O50" i="59"/>
  <c r="E54" i="66"/>
  <c r="E369" i="66" s="1"/>
  <c r="E52" i="60"/>
  <c r="E51" i="59"/>
  <c r="E53" i="59"/>
  <c r="E52" i="59"/>
  <c r="E53" i="58"/>
  <c r="E52" i="58"/>
  <c r="I54" i="66"/>
  <c r="I52" i="58"/>
  <c r="I52" i="59"/>
  <c r="I53" i="59"/>
  <c r="I52" i="60"/>
  <c r="I53" i="58"/>
  <c r="I51" i="60"/>
  <c r="M54" i="66"/>
  <c r="M388" i="66" s="1"/>
  <c r="M53" i="59"/>
  <c r="M53" i="58"/>
  <c r="M52" i="58"/>
  <c r="M52" i="60"/>
  <c r="M52" i="59"/>
  <c r="Q54" i="66"/>
  <c r="Q369" i="66" s="1"/>
  <c r="Q51" i="59"/>
  <c r="Q52" i="58"/>
  <c r="Q52" i="60"/>
  <c r="Q53" i="59"/>
  <c r="Q52" i="59"/>
  <c r="Q53" i="58"/>
  <c r="G55" i="66"/>
  <c r="G54" i="58"/>
  <c r="G54" i="59"/>
  <c r="K55" i="66"/>
  <c r="K54" i="58"/>
  <c r="K54" i="59"/>
  <c r="O55" i="66"/>
  <c r="O54" i="58"/>
  <c r="O54" i="59"/>
  <c r="E56" i="66"/>
  <c r="E55" i="59"/>
  <c r="E56" i="58"/>
  <c r="E57" i="58"/>
  <c r="E56" i="59"/>
  <c r="E57" i="59"/>
  <c r="I56" i="66"/>
  <c r="I57" i="58"/>
  <c r="I56" i="59"/>
  <c r="I57" i="59"/>
  <c r="I55" i="59"/>
  <c r="I56" i="58"/>
  <c r="I55" i="58"/>
  <c r="M56" i="66"/>
  <c r="M56" i="59"/>
  <c r="M57" i="59"/>
  <c r="M57" i="58"/>
  <c r="M56" i="58"/>
  <c r="Q56" i="66"/>
  <c r="Q57" i="58"/>
  <c r="Q56" i="58"/>
  <c r="Q56" i="59"/>
  <c r="Q57" i="59"/>
  <c r="Q55" i="59"/>
  <c r="G58" i="66"/>
  <c r="G376" i="66" s="1"/>
  <c r="G59" i="60"/>
  <c r="G58" i="58"/>
  <c r="G59" i="58"/>
  <c r="G59" i="59"/>
  <c r="G58" i="60"/>
  <c r="G58" i="59"/>
  <c r="K58" i="66"/>
  <c r="K395" i="66" s="1"/>
  <c r="K58" i="59"/>
  <c r="K58" i="58"/>
  <c r="O58" i="66"/>
  <c r="O58" i="60"/>
  <c r="O59" i="59"/>
  <c r="O59" i="60"/>
  <c r="O58" i="59"/>
  <c r="O58" i="58"/>
  <c r="O59" i="58"/>
  <c r="E59" i="66"/>
  <c r="E60" i="58"/>
  <c r="E60" i="59"/>
  <c r="I59" i="66"/>
  <c r="I414" i="66" s="1"/>
  <c r="I60" i="59"/>
  <c r="I60" i="58"/>
  <c r="M59" i="66"/>
  <c r="M60" i="58"/>
  <c r="M60" i="59"/>
  <c r="Q59" i="66"/>
  <c r="Q60" i="59"/>
  <c r="Q60" i="58"/>
  <c r="G49" i="67"/>
  <c r="G64" i="59"/>
  <c r="G65" i="59"/>
  <c r="G64" i="60"/>
  <c r="G65" i="58"/>
  <c r="G64" i="58"/>
  <c r="K49" i="67"/>
  <c r="K65" i="58"/>
  <c r="K64" i="58"/>
  <c r="K65" i="59"/>
  <c r="K64" i="60"/>
  <c r="K64" i="59"/>
  <c r="O49" i="67"/>
  <c r="O64" i="60"/>
  <c r="O65" i="58"/>
  <c r="O64" i="59"/>
  <c r="O64" i="58"/>
  <c r="O65" i="59"/>
  <c r="E51" i="67"/>
  <c r="E67" i="59"/>
  <c r="E67" i="58"/>
  <c r="I51" i="67"/>
  <c r="I67" i="59"/>
  <c r="I67" i="58"/>
  <c r="M51" i="67"/>
  <c r="M67" i="59"/>
  <c r="M67" i="58"/>
  <c r="Q51" i="67"/>
  <c r="Q67" i="59"/>
  <c r="Q67" i="58"/>
  <c r="G53" i="67"/>
  <c r="G69" i="58"/>
  <c r="G69" i="60"/>
  <c r="G69" i="59"/>
  <c r="G68" i="60"/>
  <c r="K53" i="67"/>
  <c r="K69" i="60"/>
  <c r="K69" i="59"/>
  <c r="K68" i="58"/>
  <c r="K69" i="58"/>
  <c r="O53" i="67"/>
  <c r="O69" i="59"/>
  <c r="O69" i="60"/>
  <c r="O68" i="58"/>
  <c r="O68" i="59"/>
  <c r="O69" i="58"/>
  <c r="O68" i="60"/>
  <c r="E54" i="67"/>
  <c r="E388" i="67" s="1"/>
  <c r="E71" i="58"/>
  <c r="E71" i="60"/>
  <c r="E72" i="59"/>
  <c r="E71" i="59"/>
  <c r="E72" i="58"/>
  <c r="I54" i="67"/>
  <c r="I70" i="58"/>
  <c r="I70" i="59"/>
  <c r="I71" i="59"/>
  <c r="I71" i="58"/>
  <c r="I72" i="58"/>
  <c r="I72" i="59"/>
  <c r="I71" i="60"/>
  <c r="I70" i="60"/>
  <c r="M54" i="67"/>
  <c r="M369" i="67" s="1"/>
  <c r="M71" i="60"/>
  <c r="M72" i="58"/>
  <c r="M71" i="59"/>
  <c r="M71" i="58"/>
  <c r="M72" i="59"/>
  <c r="M70" i="60"/>
  <c r="Q54" i="67"/>
  <c r="Q70" i="58"/>
  <c r="Q72" i="59"/>
  <c r="Q71" i="60"/>
  <c r="Q71" i="59"/>
  <c r="Q71" i="58"/>
  <c r="Q72" i="58"/>
  <c r="Q70" i="59"/>
  <c r="G55" i="67"/>
  <c r="G73" i="59"/>
  <c r="G73" i="58"/>
  <c r="K55" i="67"/>
  <c r="K73" i="59"/>
  <c r="K73" i="58"/>
  <c r="O55" i="67"/>
  <c r="O73" i="58"/>
  <c r="O73" i="59"/>
  <c r="E56" i="67"/>
  <c r="E75" i="59"/>
  <c r="E76" i="58"/>
  <c r="E75" i="58"/>
  <c r="E76" i="59"/>
  <c r="E74" i="59"/>
  <c r="I56" i="67"/>
  <c r="I75" i="58"/>
  <c r="I76" i="59"/>
  <c r="I76" i="58"/>
  <c r="I75" i="59"/>
  <c r="I74" i="59"/>
  <c r="M56" i="67"/>
  <c r="M76" i="58"/>
  <c r="M74" i="59"/>
  <c r="M75" i="58"/>
  <c r="M76" i="59"/>
  <c r="M75" i="59"/>
  <c r="M74" i="58"/>
  <c r="Q56" i="67"/>
  <c r="Q74" i="58"/>
  <c r="Q76" i="58"/>
  <c r="Q75" i="58"/>
  <c r="Q76" i="59"/>
  <c r="Q75" i="59"/>
  <c r="G58" i="67"/>
  <c r="G414" i="67" s="1"/>
  <c r="G77" i="58"/>
  <c r="G78" i="58"/>
  <c r="G77" i="60"/>
  <c r="G78" i="59"/>
  <c r="G78" i="60"/>
  <c r="G77" i="59"/>
  <c r="K58" i="67"/>
  <c r="K78" i="60"/>
  <c r="K78" i="58"/>
  <c r="K78" i="59"/>
  <c r="K77" i="59"/>
  <c r="K77" i="60"/>
  <c r="K77" i="58"/>
  <c r="O58" i="67"/>
  <c r="O414" i="67" s="1"/>
  <c r="O77" i="60"/>
  <c r="O77" i="59"/>
  <c r="O78" i="59"/>
  <c r="O77" i="58"/>
  <c r="O78" i="60"/>
  <c r="O78" i="58"/>
  <c r="E59" i="67"/>
  <c r="E376" i="67" s="1"/>
  <c r="E79" i="58"/>
  <c r="E79" i="59"/>
  <c r="I59" i="67"/>
  <c r="I79" i="58"/>
  <c r="I79" i="59"/>
  <c r="M59" i="67"/>
  <c r="M376" i="67" s="1"/>
  <c r="M79" i="59"/>
  <c r="M79" i="58"/>
  <c r="Q59" i="67"/>
  <c r="Q79" i="59"/>
  <c r="Q79" i="58"/>
  <c r="G58" i="68"/>
  <c r="G83" i="58"/>
  <c r="G83" i="60"/>
  <c r="G84" i="58"/>
  <c r="G84" i="59"/>
  <c r="G83" i="59"/>
  <c r="K58" i="68"/>
  <c r="K83" i="59"/>
  <c r="K83" i="60"/>
  <c r="K84" i="58"/>
  <c r="K83" i="58"/>
  <c r="K84" i="59"/>
  <c r="O58" i="68"/>
  <c r="O83" i="59"/>
  <c r="O84" i="58"/>
  <c r="O84" i="59"/>
  <c r="O83" i="60"/>
  <c r="O83" i="58"/>
  <c r="E60" i="68"/>
  <c r="E86" i="59"/>
  <c r="E86" i="58"/>
  <c r="I60" i="68"/>
  <c r="I86" i="58"/>
  <c r="I86" i="59"/>
  <c r="M60" i="68"/>
  <c r="M86" i="59"/>
  <c r="M86" i="58"/>
  <c r="Q60" i="68"/>
  <c r="Q86" i="59"/>
  <c r="Q86" i="58"/>
  <c r="G62" i="68"/>
  <c r="G88" i="60"/>
  <c r="G88" i="59"/>
  <c r="G88" i="58"/>
  <c r="G87" i="60"/>
  <c r="K62" i="68"/>
  <c r="K87" i="60"/>
  <c r="K88" i="58"/>
  <c r="K88" i="59"/>
  <c r="K88" i="60"/>
  <c r="K87" i="59"/>
  <c r="O62" i="68"/>
  <c r="O88" i="58"/>
  <c r="O88" i="59"/>
  <c r="O87" i="60"/>
  <c r="O88" i="60"/>
  <c r="E63" i="68"/>
  <c r="E481" i="68" s="1"/>
  <c r="E91" i="59"/>
  <c r="E90" i="59"/>
  <c r="E90" i="60"/>
  <c r="E91" i="58"/>
  <c r="E89" i="59"/>
  <c r="E90" i="58"/>
  <c r="E89" i="60"/>
  <c r="I63" i="68"/>
  <c r="I90" i="60"/>
  <c r="I90" i="58"/>
  <c r="I91" i="59"/>
  <c r="I91" i="58"/>
  <c r="I90" i="59"/>
  <c r="M63" i="68"/>
  <c r="M481" i="68" s="1"/>
  <c r="M91" i="58"/>
  <c r="M90" i="58"/>
  <c r="M89" i="59"/>
  <c r="M90" i="59"/>
  <c r="M90" i="60"/>
  <c r="M91" i="59"/>
  <c r="Q63" i="68"/>
  <c r="Q505" i="68" s="1"/>
  <c r="Q90" i="59"/>
  <c r="Q90" i="60"/>
  <c r="Q89" i="60"/>
  <c r="Q90" i="58"/>
  <c r="Q89" i="58"/>
  <c r="Q91" i="58"/>
  <c r="Q91" i="59"/>
  <c r="G64" i="68"/>
  <c r="G92" i="59"/>
  <c r="G92" i="60"/>
  <c r="G92" i="58"/>
  <c r="K64" i="68"/>
  <c r="K92" i="60"/>
  <c r="K92" i="58"/>
  <c r="K92" i="59"/>
  <c r="I65" i="68"/>
  <c r="I461" i="68" s="1"/>
  <c r="I94" i="58"/>
  <c r="I95" i="58"/>
  <c r="I94" i="59"/>
  <c r="I94" i="60"/>
  <c r="I95" i="59"/>
  <c r="I93" i="60"/>
  <c r="Q65" i="68"/>
  <c r="Q94" i="58"/>
  <c r="Q95" i="58"/>
  <c r="Q94" i="59"/>
  <c r="Q95" i="59"/>
  <c r="Q93" i="60"/>
  <c r="Q94" i="60"/>
  <c r="G66" i="68"/>
  <c r="G96" i="58"/>
  <c r="G96" i="59"/>
  <c r="K66" i="68"/>
  <c r="K96" i="58"/>
  <c r="K96" i="59"/>
  <c r="O66" i="68"/>
  <c r="O96" i="59"/>
  <c r="O96" i="58"/>
  <c r="E67" i="68"/>
  <c r="E98" i="58"/>
  <c r="E99" i="59"/>
  <c r="E98" i="59"/>
  <c r="E97" i="59"/>
  <c r="E99" i="58"/>
  <c r="E97" i="58"/>
  <c r="I67" i="68"/>
  <c r="I465" i="68" s="1"/>
  <c r="I98" i="59"/>
  <c r="I99" i="58"/>
  <c r="I98" i="58"/>
  <c r="I99" i="59"/>
  <c r="I97" i="59"/>
  <c r="M67" i="68"/>
  <c r="M98" i="58"/>
  <c r="M98" i="59"/>
  <c r="M99" i="58"/>
  <c r="M99" i="59"/>
  <c r="Q67" i="68"/>
  <c r="Q489" i="68" s="1"/>
  <c r="Q97" i="59"/>
  <c r="Q99" i="59"/>
  <c r="Q99" i="58"/>
  <c r="Q98" i="59"/>
  <c r="Q98" i="58"/>
  <c r="Q97" i="58"/>
  <c r="G69" i="68"/>
  <c r="G100" i="59"/>
  <c r="G100" i="58"/>
  <c r="G101" i="59"/>
  <c r="G101" i="58"/>
  <c r="K69" i="68"/>
  <c r="K100" i="59"/>
  <c r="K100" i="58"/>
  <c r="K101" i="59"/>
  <c r="K101" i="58"/>
  <c r="O69" i="68"/>
  <c r="O101" i="59"/>
  <c r="O100" i="59"/>
  <c r="O101" i="58"/>
  <c r="O100" i="58"/>
  <c r="G71" i="68"/>
  <c r="G103" i="58"/>
  <c r="G103" i="59"/>
  <c r="K71" i="68"/>
  <c r="K103" i="59"/>
  <c r="K103" i="58"/>
  <c r="O71" i="68"/>
  <c r="O103" i="59"/>
  <c r="O103" i="58"/>
  <c r="E49" i="69"/>
  <c r="E107" i="58"/>
  <c r="E108" i="59"/>
  <c r="E107" i="59"/>
  <c r="E108" i="58"/>
  <c r="I49" i="69"/>
  <c r="I108" i="58"/>
  <c r="I107" i="59"/>
  <c r="I107" i="58"/>
  <c r="I108" i="59"/>
  <c r="M49" i="69"/>
  <c r="M107" i="59"/>
  <c r="M107" i="58"/>
  <c r="M108" i="59"/>
  <c r="M108" i="58"/>
  <c r="Q49" i="69"/>
  <c r="Q108" i="59"/>
  <c r="Q107" i="59"/>
  <c r="Q108" i="58"/>
  <c r="Q107" i="58"/>
  <c r="G51" i="69"/>
  <c r="G110" i="58"/>
  <c r="G110" i="59"/>
  <c r="K51" i="69"/>
  <c r="K110" i="58"/>
  <c r="K110" i="59"/>
  <c r="O51" i="69"/>
  <c r="O110" i="59"/>
  <c r="O110" i="58"/>
  <c r="E53" i="69"/>
  <c r="E111" i="58"/>
  <c r="I53" i="69"/>
  <c r="I111" i="59"/>
  <c r="M53" i="69"/>
  <c r="M111" i="58"/>
  <c r="Q53" i="69"/>
  <c r="Q111" i="59"/>
  <c r="Q111" i="58"/>
  <c r="E55" i="69"/>
  <c r="E116" i="58"/>
  <c r="E116" i="59"/>
  <c r="I55" i="69"/>
  <c r="I116" i="58"/>
  <c r="I116" i="59"/>
  <c r="M55" i="69"/>
  <c r="M116" i="58"/>
  <c r="M116" i="59"/>
  <c r="Q55" i="69"/>
  <c r="Q116" i="59"/>
  <c r="Q116" i="58"/>
  <c r="G56" i="69"/>
  <c r="G392" i="69" s="1"/>
  <c r="G119" i="59"/>
  <c r="G118" i="59"/>
  <c r="G118" i="58"/>
  <c r="G119" i="58"/>
  <c r="K56" i="69"/>
  <c r="K373" i="69" s="1"/>
  <c r="K118" i="59"/>
  <c r="K119" i="59"/>
  <c r="K119" i="58"/>
  <c r="K118" i="58"/>
  <c r="O56" i="69"/>
  <c r="O373" i="69" s="1"/>
  <c r="O118" i="59"/>
  <c r="O118" i="58"/>
  <c r="O119" i="58"/>
  <c r="O119" i="59"/>
  <c r="O117" i="59"/>
  <c r="E58" i="69"/>
  <c r="E120" i="59"/>
  <c r="E120" i="58"/>
  <c r="I58" i="69"/>
  <c r="I120" i="58"/>
  <c r="I120" i="59"/>
  <c r="M58" i="69"/>
  <c r="M395" i="69" s="1"/>
  <c r="M120" i="59"/>
  <c r="M120" i="58"/>
  <c r="Q58" i="69"/>
  <c r="Q120" i="58"/>
  <c r="Q120" i="59"/>
  <c r="G59" i="69"/>
  <c r="G122" i="59"/>
  <c r="G122" i="58"/>
  <c r="K59" i="69"/>
  <c r="K395" i="69" s="1"/>
  <c r="K122" i="59"/>
  <c r="K122" i="58"/>
  <c r="O59" i="69"/>
  <c r="O122" i="59"/>
  <c r="O122" i="58"/>
  <c r="E49" i="70"/>
  <c r="E126" i="58"/>
  <c r="E127" i="58"/>
  <c r="E126" i="59"/>
  <c r="E127" i="59"/>
  <c r="I49" i="70"/>
  <c r="I126" i="59"/>
  <c r="I127" i="59"/>
  <c r="I126" i="58"/>
  <c r="I127" i="58"/>
  <c r="M49" i="70"/>
  <c r="M127" i="58"/>
  <c r="M126" i="59"/>
  <c r="M127" i="59"/>
  <c r="M126" i="58"/>
  <c r="Q49" i="70"/>
  <c r="Q127" i="59"/>
  <c r="Q126" i="58"/>
  <c r="Q126" i="59"/>
  <c r="Q127" i="58"/>
  <c r="G51" i="70"/>
  <c r="G129" i="59"/>
  <c r="G129" i="58"/>
  <c r="K51" i="70"/>
  <c r="K129" i="59"/>
  <c r="K129" i="58"/>
  <c r="O51" i="70"/>
  <c r="O129" i="58"/>
  <c r="O129" i="59"/>
  <c r="E53" i="70"/>
  <c r="E131" i="59"/>
  <c r="E131" i="58"/>
  <c r="E130" i="58"/>
  <c r="I53" i="70"/>
  <c r="I367" i="70" s="1"/>
  <c r="I131" i="59"/>
  <c r="I130" i="58"/>
  <c r="I131" i="58"/>
  <c r="I130" i="59"/>
  <c r="M53" i="70"/>
  <c r="M131" i="58"/>
  <c r="M131" i="59"/>
  <c r="M130" i="58"/>
  <c r="Q53" i="70"/>
  <c r="Q131" i="58"/>
  <c r="Q130" i="59"/>
  <c r="Q131" i="59"/>
  <c r="Q130" i="58"/>
  <c r="G54" i="70"/>
  <c r="G369" i="70" s="1"/>
  <c r="G133" i="58"/>
  <c r="G134" i="59"/>
  <c r="G134" i="58"/>
  <c r="G133" i="59"/>
  <c r="K54" i="70"/>
  <c r="K134" i="58"/>
  <c r="K134" i="59"/>
  <c r="K133" i="59"/>
  <c r="K133" i="58"/>
  <c r="K132" i="59"/>
  <c r="O54" i="70"/>
  <c r="O133" i="59"/>
  <c r="O134" i="58"/>
  <c r="O133" i="58"/>
  <c r="O134" i="59"/>
  <c r="E55" i="70"/>
  <c r="E135" i="59"/>
  <c r="E135" i="58"/>
  <c r="I55" i="70"/>
  <c r="I135" i="59"/>
  <c r="I135" i="58"/>
  <c r="M55" i="70"/>
  <c r="M135" i="58"/>
  <c r="M135" i="59"/>
  <c r="Q55" i="70"/>
  <c r="Q135" i="59"/>
  <c r="Q135" i="58"/>
  <c r="G56" i="70"/>
  <c r="G392" i="70" s="1"/>
  <c r="G138" i="58"/>
  <c r="G137" i="59"/>
  <c r="G138" i="59"/>
  <c r="G137" i="58"/>
  <c r="K56" i="70"/>
  <c r="K137" i="59"/>
  <c r="K137" i="58"/>
  <c r="K138" i="59"/>
  <c r="K138" i="58"/>
  <c r="K136" i="58"/>
  <c r="O56" i="70"/>
  <c r="O392" i="70" s="1"/>
  <c r="O138" i="58"/>
  <c r="O137" i="58"/>
  <c r="O137" i="59"/>
  <c r="O138" i="59"/>
  <c r="O136" i="59"/>
  <c r="E58" i="70"/>
  <c r="E139" i="60"/>
  <c r="E124" i="60" s="1"/>
  <c r="E139" i="58"/>
  <c r="E140" i="59"/>
  <c r="E139" i="59"/>
  <c r="E140" i="58"/>
  <c r="E140" i="60"/>
  <c r="I58" i="70"/>
  <c r="I395" i="70" s="1"/>
  <c r="I139" i="58"/>
  <c r="I139" i="59"/>
  <c r="M58" i="70"/>
  <c r="M139" i="59"/>
  <c r="M139" i="58"/>
  <c r="Q58" i="70"/>
  <c r="Q139" i="58"/>
  <c r="Q139" i="59"/>
  <c r="Q140" i="59"/>
  <c r="Q140" i="58"/>
  <c r="Q140" i="60"/>
  <c r="Q139" i="60"/>
  <c r="Q124" i="60" s="1"/>
  <c r="G59" i="70"/>
  <c r="G141" i="59"/>
  <c r="G141" i="58"/>
  <c r="K59" i="70"/>
  <c r="K141" i="59"/>
  <c r="K141" i="58"/>
  <c r="O59" i="70"/>
  <c r="O414" i="70" s="1"/>
  <c r="O141" i="59"/>
  <c r="O141" i="58"/>
  <c r="E49" i="71"/>
  <c r="E145" i="58"/>
  <c r="E145" i="59"/>
  <c r="I49" i="71"/>
  <c r="I145" i="58"/>
  <c r="I145" i="59"/>
  <c r="M49" i="71"/>
  <c r="M145" i="58"/>
  <c r="M145" i="59"/>
  <c r="Q49" i="71"/>
  <c r="Q145" i="58"/>
  <c r="Q145" i="59"/>
  <c r="G51" i="71"/>
  <c r="G147" i="59"/>
  <c r="G147" i="58"/>
  <c r="K51" i="71"/>
  <c r="K147" i="59"/>
  <c r="K147" i="58"/>
  <c r="O51" i="71"/>
  <c r="O147" i="59"/>
  <c r="O147" i="58"/>
  <c r="M53" i="71"/>
  <c r="M148" i="59"/>
  <c r="Q53" i="71"/>
  <c r="Q148" i="58"/>
  <c r="E55" i="71"/>
  <c r="E153" i="58"/>
  <c r="E153" i="59"/>
  <c r="I55" i="71"/>
  <c r="I153" i="59"/>
  <c r="I153" i="58"/>
  <c r="M55" i="71"/>
  <c r="M153" i="59"/>
  <c r="M153" i="58"/>
  <c r="Q55" i="71"/>
  <c r="Q153" i="59"/>
  <c r="Q153" i="58"/>
  <c r="G56" i="71"/>
  <c r="G155" i="59"/>
  <c r="G155" i="58"/>
  <c r="G156" i="58"/>
  <c r="G156" i="59"/>
  <c r="K56" i="71"/>
  <c r="K156" i="58"/>
  <c r="K155" i="59"/>
  <c r="K155" i="58"/>
  <c r="K156" i="59"/>
  <c r="K154" i="59"/>
  <c r="O56" i="71"/>
  <c r="O376" i="71" s="1"/>
  <c r="O156" i="59"/>
  <c r="O155" i="59"/>
  <c r="O155" i="58"/>
  <c r="O156" i="58"/>
  <c r="O154" i="59"/>
  <c r="E58" i="71"/>
  <c r="E379" i="71" s="1"/>
  <c r="E157" i="59"/>
  <c r="E157" i="58"/>
  <c r="I58" i="71"/>
  <c r="I157" i="59"/>
  <c r="I157" i="58"/>
  <c r="M58" i="71"/>
  <c r="M157" i="58"/>
  <c r="M157" i="59"/>
  <c r="Q58" i="71"/>
  <c r="Q157" i="59"/>
  <c r="Q157" i="58"/>
  <c r="G59" i="71"/>
  <c r="G159" i="59"/>
  <c r="G159" i="58"/>
  <c r="K59" i="71"/>
  <c r="K361" i="71" s="1"/>
  <c r="K159" i="58"/>
  <c r="K159" i="59"/>
  <c r="O59" i="71"/>
  <c r="O361" i="71" s="1"/>
  <c r="O159" i="59"/>
  <c r="O159" i="58"/>
  <c r="E49" i="72"/>
  <c r="E163" i="58"/>
  <c r="E163" i="59"/>
  <c r="I49" i="72"/>
  <c r="I163" i="58"/>
  <c r="I163" i="59"/>
  <c r="M49" i="72"/>
  <c r="M163" i="58"/>
  <c r="M163" i="59"/>
  <c r="Q49" i="72"/>
  <c r="Q163" i="59"/>
  <c r="Q163" i="58"/>
  <c r="G51" i="72"/>
  <c r="G165" i="58"/>
  <c r="G165" i="59"/>
  <c r="K51" i="72"/>
  <c r="K165" i="59"/>
  <c r="K165" i="58"/>
  <c r="O51" i="72"/>
  <c r="O165" i="58"/>
  <c r="O165" i="59"/>
  <c r="E53" i="72"/>
  <c r="E166" i="59"/>
  <c r="E166" i="58"/>
  <c r="I53" i="72"/>
  <c r="I166" i="59"/>
  <c r="I166" i="58"/>
  <c r="M53" i="72"/>
  <c r="M166" i="58"/>
  <c r="Q53" i="72"/>
  <c r="Q166" i="58"/>
  <c r="Q166" i="59"/>
  <c r="E55" i="72"/>
  <c r="E171" i="58"/>
  <c r="E171" i="59"/>
  <c r="I55" i="72"/>
  <c r="I171" i="58"/>
  <c r="I171" i="59"/>
  <c r="M55" i="72"/>
  <c r="M171" i="59"/>
  <c r="M171" i="58"/>
  <c r="Q55" i="72"/>
  <c r="Q171" i="59"/>
  <c r="Q171" i="58"/>
  <c r="G56" i="72"/>
  <c r="G174" i="59"/>
  <c r="G173" i="58"/>
  <c r="G174" i="58"/>
  <c r="G173" i="59"/>
  <c r="G172" i="59"/>
  <c r="K56" i="72"/>
  <c r="K376" i="72" s="1"/>
  <c r="K173" i="59"/>
  <c r="K173" i="58"/>
  <c r="K174" i="58"/>
  <c r="K174" i="59"/>
  <c r="O56" i="72"/>
  <c r="O358" i="72" s="1"/>
  <c r="O173" i="58"/>
  <c r="O174" i="59"/>
  <c r="O173" i="59"/>
  <c r="O174" i="58"/>
  <c r="E58" i="72"/>
  <c r="E379" i="72" s="1"/>
  <c r="E175" i="59"/>
  <c r="E175" i="58"/>
  <c r="I58" i="72"/>
  <c r="I175" i="58"/>
  <c r="I175" i="59"/>
  <c r="M58" i="72"/>
  <c r="M361" i="72" s="1"/>
  <c r="M175" i="59"/>
  <c r="M175" i="58"/>
  <c r="Q58" i="72"/>
  <c r="Q175" i="58"/>
  <c r="Q175" i="59"/>
  <c r="G59" i="72"/>
  <c r="G177" i="58"/>
  <c r="G177" i="59"/>
  <c r="K59" i="72"/>
  <c r="K177" i="59"/>
  <c r="K177" i="58"/>
  <c r="O59" i="72"/>
  <c r="O177" i="58"/>
  <c r="O177" i="59"/>
  <c r="O16" i="48"/>
  <c r="O12" i="48"/>
  <c r="I9" i="44"/>
  <c r="I9" i="48" s="1"/>
  <c r="I16" i="48"/>
  <c r="Q19" i="48"/>
  <c r="N9" i="44"/>
  <c r="N12" i="48"/>
  <c r="I12" i="48"/>
  <c r="N16" i="48"/>
  <c r="H12" i="48"/>
  <c r="M19" i="48"/>
  <c r="H19" i="48"/>
  <c r="F36" i="48"/>
  <c r="L32" i="48"/>
  <c r="I39" i="48"/>
  <c r="G39" i="48"/>
  <c r="M36" i="48"/>
  <c r="D36" i="48"/>
  <c r="G32" i="48"/>
  <c r="I32" i="48"/>
  <c r="K58" i="48"/>
  <c r="L55" i="48"/>
  <c r="P39" i="48"/>
  <c r="O36" i="48"/>
  <c r="P51" i="48"/>
  <c r="Q58" i="48"/>
  <c r="N55" i="48"/>
  <c r="E70" i="48"/>
  <c r="E55" i="48"/>
  <c r="N70" i="48"/>
  <c r="K51" i="48"/>
  <c r="F51" i="48"/>
  <c r="Q51" i="48"/>
  <c r="I77" i="48"/>
  <c r="F74" i="48"/>
  <c r="H58" i="48"/>
  <c r="E51" i="48"/>
  <c r="G70" i="48"/>
  <c r="M74" i="48"/>
  <c r="H74" i="48"/>
  <c r="K55" i="48"/>
  <c r="O74" i="48"/>
  <c r="L77" i="48"/>
  <c r="K77" i="48"/>
  <c r="J58" i="48"/>
  <c r="C74" i="48"/>
  <c r="B32" i="48"/>
  <c r="K93" i="48"/>
  <c r="J100" i="48"/>
  <c r="O93" i="48"/>
  <c r="N89" i="48"/>
  <c r="C100" i="48"/>
  <c r="J97" i="48"/>
  <c r="I93" i="48"/>
  <c r="P89" i="48"/>
  <c r="M97" i="48"/>
  <c r="M89" i="48"/>
  <c r="N93" i="48"/>
  <c r="B97" i="48"/>
  <c r="L100" i="48"/>
  <c r="M100" i="48"/>
  <c r="G105" i="44"/>
  <c r="P124" i="44"/>
  <c r="P130" i="48"/>
  <c r="D111" i="48"/>
  <c r="K105" i="44"/>
  <c r="K111" i="48"/>
  <c r="M111" i="48"/>
  <c r="O111" i="48"/>
  <c r="H43" i="45"/>
  <c r="H49" i="49"/>
  <c r="F62" i="45"/>
  <c r="F68" i="49"/>
  <c r="D81" i="45"/>
  <c r="D141" i="68"/>
  <c r="D87" i="49"/>
  <c r="M81" i="47"/>
  <c r="M189" i="68"/>
  <c r="M87" i="50"/>
  <c r="Q81" i="47"/>
  <c r="Q189" i="68"/>
  <c r="Q183" i="68" s="1"/>
  <c r="Q87" i="50"/>
  <c r="I166" i="49"/>
  <c r="I161" i="45"/>
  <c r="H168" i="48"/>
  <c r="I70" i="49"/>
  <c r="F117" i="49"/>
  <c r="H139" i="70"/>
  <c r="H196" i="70"/>
  <c r="J116" i="71"/>
  <c r="J140" i="71"/>
  <c r="I168" i="49"/>
  <c r="Q222" i="65"/>
  <c r="G183" i="68"/>
  <c r="H208" i="69"/>
  <c r="C208" i="70"/>
  <c r="F202" i="71"/>
  <c r="E30" i="58"/>
  <c r="C74" i="59"/>
  <c r="C172" i="59"/>
  <c r="H93" i="59"/>
  <c r="I132" i="59"/>
  <c r="Q376" i="72"/>
  <c r="Q322" i="72"/>
  <c r="L325" i="72"/>
  <c r="G403" i="66"/>
  <c r="H68" i="60"/>
  <c r="D172" i="72"/>
  <c r="D98" i="72"/>
  <c r="O172" i="48"/>
  <c r="I143" i="72"/>
  <c r="I179" i="72"/>
  <c r="B112" i="66"/>
  <c r="P126" i="64"/>
  <c r="F19" i="49"/>
  <c r="G19" i="49"/>
  <c r="F30" i="49"/>
  <c r="E143" i="65"/>
  <c r="M51" i="49"/>
  <c r="O70" i="49"/>
  <c r="J148" i="67"/>
  <c r="L164" i="68"/>
  <c r="K196" i="69"/>
  <c r="K139" i="69"/>
  <c r="K118" i="69"/>
  <c r="K112" i="69" s="1"/>
  <c r="H143" i="71"/>
  <c r="D143" i="72"/>
  <c r="B202" i="72"/>
  <c r="M9" i="50"/>
  <c r="M3" i="47"/>
  <c r="C12" i="50"/>
  <c r="M150" i="65"/>
  <c r="K70" i="50"/>
  <c r="C16" i="58"/>
  <c r="G111" i="59"/>
  <c r="K331" i="69"/>
  <c r="K388" i="69"/>
  <c r="B100" i="49"/>
  <c r="M141" i="68"/>
  <c r="M87" i="49"/>
  <c r="M81" i="45"/>
  <c r="D139" i="70"/>
  <c r="D118" i="70"/>
  <c r="O143" i="71"/>
  <c r="D136" i="72"/>
  <c r="D190" i="72"/>
  <c r="D116" i="72"/>
  <c r="D111" i="72" s="1"/>
  <c r="O172" i="49"/>
  <c r="H9" i="50"/>
  <c r="I105" i="50"/>
  <c r="Q175" i="69"/>
  <c r="F154" i="48"/>
  <c r="L9" i="49"/>
  <c r="L3" i="45"/>
  <c r="F132" i="64"/>
  <c r="N36" i="49"/>
  <c r="E141" i="68"/>
  <c r="E135" i="68" s="1"/>
  <c r="E87" i="49"/>
  <c r="E81" i="45"/>
  <c r="N105" i="45"/>
  <c r="P146" i="70"/>
  <c r="P136" i="71"/>
  <c r="N168" i="49"/>
  <c r="Q175" i="49"/>
  <c r="N168" i="64"/>
  <c r="E240" i="64"/>
  <c r="E174" i="64"/>
  <c r="H156" i="65"/>
  <c r="H213" i="65" s="1"/>
  <c r="F156" i="66"/>
  <c r="J219" i="66"/>
  <c r="J156" i="66"/>
  <c r="I70" i="50"/>
  <c r="K93" i="50"/>
  <c r="Q274" i="68"/>
  <c r="C204" i="71"/>
  <c r="K202" i="72"/>
  <c r="G166" i="50"/>
  <c r="G161" i="47"/>
  <c r="H168" i="50"/>
  <c r="M348" i="65"/>
  <c r="M342" i="65" s="1"/>
  <c r="I32" i="60"/>
  <c r="D168" i="48"/>
  <c r="Q118" i="65"/>
  <c r="N243" i="68"/>
  <c r="M116" i="72"/>
  <c r="P174" i="64"/>
  <c r="O49" i="50"/>
  <c r="G93" i="70"/>
  <c r="E166" i="48"/>
  <c r="F166" i="48"/>
  <c r="B136" i="49"/>
  <c r="Q32" i="49"/>
  <c r="N39" i="49"/>
  <c r="C89" i="49"/>
  <c r="N93" i="49"/>
  <c r="Q146" i="70"/>
  <c r="J157" i="49"/>
  <c r="D130" i="72"/>
  <c r="B19" i="50"/>
  <c r="B120" i="50"/>
  <c r="B105" i="50" s="1"/>
  <c r="D19" i="50"/>
  <c r="C156" i="65"/>
  <c r="C213" i="65" s="1"/>
  <c r="F32" i="50"/>
  <c r="H222" i="65"/>
  <c r="J58" i="50"/>
  <c r="L215" i="69"/>
  <c r="L156" i="69"/>
  <c r="L213" i="69" s="1"/>
  <c r="H204" i="71"/>
  <c r="D212" i="71"/>
  <c r="D152" i="71"/>
  <c r="M392" i="70"/>
  <c r="M335" i="70"/>
  <c r="G9" i="58"/>
  <c r="F365" i="64"/>
  <c r="J16" i="59"/>
  <c r="O51" i="59"/>
  <c r="G32" i="58"/>
  <c r="M285" i="66"/>
  <c r="Q280" i="71"/>
  <c r="Q154" i="58"/>
  <c r="J335" i="67"/>
  <c r="J310" i="67"/>
  <c r="E409" i="68"/>
  <c r="M335" i="69"/>
  <c r="M310" i="69"/>
  <c r="E324" i="70"/>
  <c r="Q148" i="59"/>
  <c r="D166" i="59"/>
  <c r="F372" i="72"/>
  <c r="F318" i="72"/>
  <c r="G111" i="58"/>
  <c r="M369" i="69"/>
  <c r="M291" i="69"/>
  <c r="P16" i="59"/>
  <c r="C414" i="65"/>
  <c r="D12" i="60"/>
  <c r="D335" i="66"/>
  <c r="D97" i="58"/>
  <c r="J148" i="58"/>
  <c r="H338" i="64"/>
  <c r="H360" i="64"/>
  <c r="Q16" i="59"/>
  <c r="P375" i="64"/>
  <c r="P36" i="59"/>
  <c r="G55" i="59"/>
  <c r="Q74" i="59"/>
  <c r="H87" i="59"/>
  <c r="N324" i="69"/>
  <c r="J304" i="69"/>
  <c r="L132" i="59"/>
  <c r="N338" i="70"/>
  <c r="Q298" i="72"/>
  <c r="Q293" i="72" s="1"/>
  <c r="O372" i="72"/>
  <c r="O318" i="72"/>
  <c r="C384" i="71"/>
  <c r="L403" i="66"/>
  <c r="K501" i="68"/>
  <c r="L400" i="69"/>
  <c r="I348" i="70"/>
  <c r="I405" i="70" s="1"/>
  <c r="D334" i="71"/>
  <c r="D388" i="71" s="1"/>
  <c r="E291" i="66"/>
  <c r="E55" i="58"/>
  <c r="G97" i="58"/>
  <c r="C293" i="71"/>
  <c r="F372" i="64"/>
  <c r="I327" i="65"/>
  <c r="L304" i="67"/>
  <c r="L329" i="67"/>
  <c r="K70" i="59"/>
  <c r="L335" i="67"/>
  <c r="M117" i="59"/>
  <c r="F322" i="71"/>
  <c r="J376" i="71"/>
  <c r="J322" i="71"/>
  <c r="E172" i="59"/>
  <c r="H70" i="60"/>
  <c r="Q400" i="70"/>
  <c r="O403" i="70"/>
  <c r="L68" i="59"/>
  <c r="N32" i="58"/>
  <c r="F36" i="58"/>
  <c r="J70" i="58"/>
  <c r="L291" i="69"/>
  <c r="L285" i="69" s="1"/>
  <c r="I331" i="65"/>
  <c r="F97" i="59"/>
  <c r="N338" i="69"/>
  <c r="H338" i="70"/>
  <c r="O298" i="72"/>
  <c r="O293" i="72" s="1"/>
  <c r="C407" i="69"/>
  <c r="C348" i="69"/>
  <c r="D49" i="60"/>
  <c r="J407" i="66"/>
  <c r="L403" i="67"/>
  <c r="P425" i="68"/>
  <c r="M501" i="68"/>
  <c r="O89" i="60"/>
  <c r="J400" i="70"/>
  <c r="D403" i="70"/>
  <c r="E143" i="60"/>
  <c r="O30" i="58"/>
  <c r="I431" i="68"/>
  <c r="I81" i="57"/>
  <c r="N51" i="59"/>
  <c r="O43" i="47"/>
  <c r="E93" i="50"/>
  <c r="Q105" i="47"/>
  <c r="J51" i="50"/>
  <c r="P70" i="50"/>
  <c r="P100" i="50"/>
  <c r="N143" i="47"/>
  <c r="N148" i="50"/>
  <c r="M124" i="47"/>
  <c r="M130" i="50"/>
  <c r="D51" i="49"/>
  <c r="D93" i="49"/>
  <c r="K150" i="48"/>
  <c r="K157" i="48"/>
  <c r="H136" i="48"/>
  <c r="N136" i="48"/>
  <c r="L132" i="48"/>
  <c r="E117" i="48"/>
  <c r="P117" i="48"/>
  <c r="N181" i="68"/>
  <c r="F181" i="68"/>
  <c r="M180" i="68"/>
  <c r="E180" i="68"/>
  <c r="L130" i="68"/>
  <c r="L179" i="68"/>
  <c r="D130" i="68"/>
  <c r="D179" i="68"/>
  <c r="J127" i="68"/>
  <c r="Q174" i="68"/>
  <c r="P173" i="68"/>
  <c r="H173" i="68"/>
  <c r="O123" i="68"/>
  <c r="O219" i="68" s="1"/>
  <c r="O172" i="68"/>
  <c r="G123" i="68"/>
  <c r="G220" i="68"/>
  <c r="G172" i="68"/>
  <c r="N170" i="68"/>
  <c r="F170" i="68"/>
  <c r="M217" i="68"/>
  <c r="L119" i="68"/>
  <c r="L168" i="68"/>
  <c r="D119" i="68"/>
  <c r="D168" i="68"/>
  <c r="K166" i="68"/>
  <c r="C166" i="68"/>
  <c r="J86" i="48"/>
  <c r="F115" i="68"/>
  <c r="F163" i="68" s="1"/>
  <c r="F212" i="68"/>
  <c r="M84" i="48"/>
  <c r="E84" i="48"/>
  <c r="L83" i="48"/>
  <c r="D83" i="48"/>
  <c r="B95" i="48"/>
  <c r="B83" i="48"/>
  <c r="J79" i="48"/>
  <c r="Q78" i="48"/>
  <c r="I78" i="48"/>
  <c r="P76" i="48"/>
  <c r="H76" i="48"/>
  <c r="O75" i="48"/>
  <c r="G75" i="48"/>
  <c r="N73" i="48"/>
  <c r="F73" i="48"/>
  <c r="M72" i="48"/>
  <c r="E72" i="48"/>
  <c r="L71" i="48"/>
  <c r="D71" i="48"/>
  <c r="K69" i="48"/>
  <c r="C69" i="48"/>
  <c r="F67" i="48"/>
  <c r="Q134" i="67"/>
  <c r="I134" i="67"/>
  <c r="P94" i="67"/>
  <c r="P133" i="67"/>
  <c r="H94" i="67"/>
  <c r="H133" i="67"/>
  <c r="B94" i="66"/>
  <c r="B138" i="67"/>
  <c r="M186" i="66"/>
  <c r="L108" i="66"/>
  <c r="L146" i="66" s="1"/>
  <c r="L185" i="66"/>
  <c r="D185" i="66"/>
  <c r="D108" i="66"/>
  <c r="K145" i="66"/>
  <c r="C183" i="66"/>
  <c r="C145" i="66"/>
  <c r="J105" i="66"/>
  <c r="J144" i="66"/>
  <c r="Q180" i="66"/>
  <c r="Q142" i="66"/>
  <c r="I142" i="66"/>
  <c r="P141" i="66"/>
  <c r="H141" i="66"/>
  <c r="O101" i="66"/>
  <c r="O140" i="66"/>
  <c r="G101" i="66"/>
  <c r="G140" i="66"/>
  <c r="N138" i="66"/>
  <c r="F176" i="66"/>
  <c r="F138" i="66"/>
  <c r="M48" i="48"/>
  <c r="I97" i="66"/>
  <c r="I135" i="66" s="1"/>
  <c r="I174" i="66"/>
  <c r="L134" i="66"/>
  <c r="D134" i="66"/>
  <c r="K94" i="66"/>
  <c r="K133" i="66"/>
  <c r="C94" i="66"/>
  <c r="C133" i="66"/>
  <c r="B176" i="65"/>
  <c r="M186" i="65"/>
  <c r="L108" i="65"/>
  <c r="D108" i="65"/>
  <c r="D185" i="65"/>
  <c r="K145" i="65"/>
  <c r="C183" i="65"/>
  <c r="C145" i="65"/>
  <c r="J105" i="65"/>
  <c r="J182" i="65"/>
  <c r="J144" i="65"/>
  <c r="Q142" i="65"/>
  <c r="I142" i="65"/>
  <c r="P141" i="65"/>
  <c r="H141" i="65"/>
  <c r="O101" i="65"/>
  <c r="O178" i="65"/>
  <c r="O140" i="65"/>
  <c r="G101" i="65"/>
  <c r="G140" i="65"/>
  <c r="F176" i="65"/>
  <c r="F138" i="65"/>
  <c r="M29" i="48"/>
  <c r="I97" i="65"/>
  <c r="I135" i="65" s="1"/>
  <c r="D172" i="65"/>
  <c r="K94" i="65"/>
  <c r="K132" i="65" s="1"/>
  <c r="C94" i="65"/>
  <c r="C132" i="65" s="1"/>
  <c r="C133" i="65"/>
  <c r="J208" i="64"/>
  <c r="J166" i="64"/>
  <c r="Q165" i="64"/>
  <c r="I165" i="64"/>
  <c r="P121" i="64"/>
  <c r="P164" i="64"/>
  <c r="H121" i="64"/>
  <c r="H164" i="64"/>
  <c r="O162" i="64"/>
  <c r="G162" i="64"/>
  <c r="N118" i="64"/>
  <c r="N202" i="64" s="1"/>
  <c r="N203" i="64"/>
  <c r="F118" i="64"/>
  <c r="F160" i="64" s="1"/>
  <c r="F161" i="64"/>
  <c r="E159" i="64"/>
  <c r="C114" i="64"/>
  <c r="C157" i="64"/>
  <c r="J155" i="64"/>
  <c r="Q154" i="64"/>
  <c r="I154" i="64"/>
  <c r="P109" i="64"/>
  <c r="P151" i="64" s="1"/>
  <c r="P152" i="64"/>
  <c r="D8" i="48"/>
  <c r="O150" i="64"/>
  <c r="G150" i="64"/>
  <c r="N106" i="64"/>
  <c r="N148" i="64" s="1"/>
  <c r="N149" i="64"/>
  <c r="F106" i="64"/>
  <c r="F148" i="64" s="1"/>
  <c r="F149" i="64"/>
  <c r="B118" i="64"/>
  <c r="B106" i="64"/>
  <c r="B148" i="64" s="1"/>
  <c r="B149" i="64"/>
  <c r="H403" i="67"/>
  <c r="F400" i="69"/>
  <c r="I384" i="71"/>
  <c r="F334" i="71"/>
  <c r="G384" i="72"/>
  <c r="K143" i="60"/>
  <c r="N43" i="47"/>
  <c r="N49" i="50"/>
  <c r="I157" i="50"/>
  <c r="D30" i="49"/>
  <c r="B9" i="49"/>
  <c r="C148" i="49"/>
  <c r="Q157" i="48"/>
  <c r="L150" i="48"/>
  <c r="L139" i="48"/>
  <c r="G132" i="48"/>
  <c r="J117" i="48"/>
  <c r="C120" i="48"/>
  <c r="M181" i="68"/>
  <c r="P180" i="68"/>
  <c r="D180" i="68"/>
  <c r="K130" i="68"/>
  <c r="K179" i="68"/>
  <c r="N177" i="68"/>
  <c r="Q127" i="68"/>
  <c r="Q223" i="68" s="1"/>
  <c r="Q224" i="68"/>
  <c r="Q176" i="68"/>
  <c r="E127" i="68"/>
  <c r="E224" i="68"/>
  <c r="E176" i="68"/>
  <c r="H222" i="68"/>
  <c r="H174" i="68"/>
  <c r="K221" i="68"/>
  <c r="N220" i="68"/>
  <c r="N123" i="68"/>
  <c r="M170" i="68"/>
  <c r="P169" i="68"/>
  <c r="D169" i="68"/>
  <c r="K119" i="68"/>
  <c r="K167" i="68" s="1"/>
  <c r="N166" i="68"/>
  <c r="M115" i="68"/>
  <c r="M163" i="68" s="1"/>
  <c r="M164" i="68"/>
  <c r="L84" i="48"/>
  <c r="D84" i="48"/>
  <c r="C83" i="48"/>
  <c r="Q79" i="48"/>
  <c r="E79" i="48"/>
  <c r="D78" i="48"/>
  <c r="G76" i="48"/>
  <c r="J75" i="48"/>
  <c r="I73" i="48"/>
  <c r="L72" i="48"/>
  <c r="O71" i="48"/>
  <c r="C71" i="48"/>
  <c r="F69" i="48"/>
  <c r="E67" i="48"/>
  <c r="O94" i="67"/>
  <c r="C94" i="67"/>
  <c r="C132" i="67" s="1"/>
  <c r="B148" i="67"/>
  <c r="P60" i="48"/>
  <c r="D60" i="48"/>
  <c r="G59" i="48"/>
  <c r="J57" i="48"/>
  <c r="M56" i="48"/>
  <c r="P54" i="48"/>
  <c r="D54" i="48"/>
  <c r="G53" i="48"/>
  <c r="J52" i="48"/>
  <c r="M50" i="48"/>
  <c r="P48" i="48"/>
  <c r="H97" i="66"/>
  <c r="H135" i="66" s="1"/>
  <c r="G134" i="66"/>
  <c r="J94" i="66"/>
  <c r="J133" i="66"/>
  <c r="B97" i="65"/>
  <c r="B135" i="65" s="1"/>
  <c r="H41" i="48"/>
  <c r="K40" i="48"/>
  <c r="N38" i="48"/>
  <c r="Q37" i="48"/>
  <c r="P35" i="48"/>
  <c r="D35" i="48"/>
  <c r="G34" i="48"/>
  <c r="J33" i="48"/>
  <c r="M31" i="48"/>
  <c r="P29" i="48"/>
  <c r="L97" i="65"/>
  <c r="L135" i="65" s="1"/>
  <c r="L136" i="65"/>
  <c r="G134" i="65"/>
  <c r="J94" i="65"/>
  <c r="J171" i="65"/>
  <c r="M208" i="64"/>
  <c r="M166" i="64"/>
  <c r="E208" i="64"/>
  <c r="E166" i="64"/>
  <c r="H207" i="64"/>
  <c r="H165" i="64"/>
  <c r="K121" i="64"/>
  <c r="K164" i="64"/>
  <c r="C121" i="64"/>
  <c r="C164" i="64"/>
  <c r="F162" i="64"/>
  <c r="I118" i="64"/>
  <c r="I161" i="64"/>
  <c r="L159" i="64"/>
  <c r="O158" i="64"/>
  <c r="F114" i="64"/>
  <c r="I197" i="64"/>
  <c r="O109" i="64"/>
  <c r="O151" i="64" s="1"/>
  <c r="O152" i="64"/>
  <c r="J6" i="48"/>
  <c r="Q5" i="48"/>
  <c r="E5" i="48"/>
  <c r="M89" i="50"/>
  <c r="L105" i="47"/>
  <c r="L111" i="50"/>
  <c r="K49" i="49"/>
  <c r="B68" i="49"/>
  <c r="L93" i="49"/>
  <c r="G148" i="49"/>
  <c r="N157" i="48"/>
  <c r="G136" i="48"/>
  <c r="D103" i="48"/>
  <c r="G102" i="48"/>
  <c r="J101" i="48"/>
  <c r="E99" i="48"/>
  <c r="O96" i="48"/>
  <c r="J95" i="48"/>
  <c r="E94" i="48"/>
  <c r="O91" i="48"/>
  <c r="F90" i="48"/>
  <c r="E88" i="48"/>
  <c r="G84" i="48"/>
  <c r="F83" i="48"/>
  <c r="B98" i="48"/>
  <c r="L79" i="48"/>
  <c r="D79" i="48"/>
  <c r="J76" i="48"/>
  <c r="I75" i="48"/>
  <c r="O72" i="48"/>
  <c r="J71" i="48"/>
  <c r="E69" i="48"/>
  <c r="B148" i="66"/>
  <c r="B141" i="67"/>
  <c r="N108" i="66"/>
  <c r="N147" i="66"/>
  <c r="D105" i="66"/>
  <c r="D144" i="66"/>
  <c r="I101" i="66"/>
  <c r="I177" i="66" s="1"/>
  <c r="H176" i="66"/>
  <c r="H138" i="66"/>
  <c r="G97" i="66"/>
  <c r="G135" i="66" s="1"/>
  <c r="G136" i="66"/>
  <c r="Q94" i="66"/>
  <c r="Q132" i="66" s="1"/>
  <c r="B108" i="65"/>
  <c r="B147" i="65"/>
  <c r="K148" i="65"/>
  <c r="N108" i="65"/>
  <c r="N147" i="65"/>
  <c r="M145" i="65"/>
  <c r="L182" i="65"/>
  <c r="L105" i="65"/>
  <c r="L144" i="65"/>
  <c r="C180" i="65"/>
  <c r="F179" i="65"/>
  <c r="E101" i="65"/>
  <c r="D138" i="65"/>
  <c r="C29" i="48"/>
  <c r="J172" i="65"/>
  <c r="J134" i="65"/>
  <c r="E94" i="65"/>
  <c r="E133" i="65"/>
  <c r="J121" i="64"/>
  <c r="J205" i="64" s="1"/>
  <c r="E162" i="64"/>
  <c r="O159" i="64"/>
  <c r="J158" i="64"/>
  <c r="E114" i="64"/>
  <c r="E199" i="64"/>
  <c r="E157" i="64"/>
  <c r="K196" i="64"/>
  <c r="K154" i="64"/>
  <c r="F8" i="48"/>
  <c r="H106" i="64"/>
  <c r="H148" i="64" s="1"/>
  <c r="Q168" i="49"/>
  <c r="K403" i="66"/>
  <c r="P19" i="49"/>
  <c r="I144" i="65"/>
  <c r="Q184" i="69"/>
  <c r="G16" i="49"/>
  <c r="H112" i="65"/>
  <c r="L160" i="68"/>
  <c r="H135" i="69"/>
  <c r="Q130" i="71"/>
  <c r="Q111" i="71"/>
  <c r="N132" i="72"/>
  <c r="E166" i="49"/>
  <c r="E161" i="45"/>
  <c r="C240" i="64"/>
  <c r="I49" i="50"/>
  <c r="I43" i="47"/>
  <c r="K189" i="68"/>
  <c r="K87" i="50"/>
  <c r="F93" i="50"/>
  <c r="M105" i="50"/>
  <c r="I166" i="50"/>
  <c r="Q16" i="58"/>
  <c r="E36" i="58"/>
  <c r="E353" i="68"/>
  <c r="C331" i="67"/>
  <c r="C310" i="67"/>
  <c r="Q132" i="59"/>
  <c r="O390" i="71"/>
  <c r="O334" i="71"/>
  <c r="O388" i="71" s="1"/>
  <c r="K135" i="69"/>
  <c r="B130" i="49"/>
  <c r="B124" i="45"/>
  <c r="F152" i="64"/>
  <c r="C19" i="49"/>
  <c r="D166" i="64"/>
  <c r="P136" i="65"/>
  <c r="F140" i="65"/>
  <c r="G112" i="66"/>
  <c r="Q58" i="49"/>
  <c r="G144" i="67"/>
  <c r="H145" i="67"/>
  <c r="E77" i="49"/>
  <c r="H111" i="49"/>
  <c r="O120" i="49"/>
  <c r="K139" i="49"/>
  <c r="K150" i="49"/>
  <c r="H150" i="49"/>
  <c r="G140" i="71"/>
  <c r="D157" i="49"/>
  <c r="L235" i="64"/>
  <c r="M174" i="64"/>
  <c r="G70" i="50"/>
  <c r="H274" i="68"/>
  <c r="I208" i="69"/>
  <c r="O211" i="69"/>
  <c r="P124" i="50"/>
  <c r="I156" i="70"/>
  <c r="C148" i="50"/>
  <c r="C143" i="47"/>
  <c r="P166" i="50"/>
  <c r="P161" i="47"/>
  <c r="N166" i="50"/>
  <c r="C51" i="58"/>
  <c r="C417" i="68"/>
  <c r="O317" i="64"/>
  <c r="K168" i="48"/>
  <c r="B180" i="68"/>
  <c r="E70" i="49"/>
  <c r="O117" i="49"/>
  <c r="E130" i="49"/>
  <c r="E124" i="45"/>
  <c r="F194" i="72"/>
  <c r="F140" i="72"/>
  <c r="B222" i="67"/>
  <c r="D150" i="67"/>
  <c r="K211" i="70"/>
  <c r="M147" i="72"/>
  <c r="E98" i="71"/>
  <c r="E93" i="71" s="1"/>
  <c r="G175" i="48"/>
  <c r="L216" i="64"/>
  <c r="M155" i="64"/>
  <c r="F112" i="65"/>
  <c r="I136" i="65"/>
  <c r="F144" i="65"/>
  <c r="H147" i="65"/>
  <c r="N51" i="49"/>
  <c r="K55" i="49"/>
  <c r="E142" i="67"/>
  <c r="K148" i="67"/>
  <c r="I93" i="49"/>
  <c r="I132" i="69"/>
  <c r="I112" i="69"/>
  <c r="I143" i="70"/>
  <c r="L140" i="71"/>
  <c r="B211" i="70"/>
  <c r="D9" i="50"/>
  <c r="D3" i="47"/>
  <c r="K211" i="65"/>
  <c r="D215" i="65"/>
  <c r="D156" i="65"/>
  <c r="C39" i="50"/>
  <c r="Q211" i="67"/>
  <c r="J77" i="50"/>
  <c r="D211" i="69"/>
  <c r="K111" i="50"/>
  <c r="K105" i="47"/>
  <c r="F130" i="50"/>
  <c r="F124" i="47"/>
  <c r="M139" i="50"/>
  <c r="I215" i="71"/>
  <c r="N157" i="50"/>
  <c r="G152" i="72"/>
  <c r="K335" i="66"/>
  <c r="K291" i="66"/>
  <c r="K285" i="66" s="1"/>
  <c r="H342" i="65"/>
  <c r="G32" i="60"/>
  <c r="J180" i="68"/>
  <c r="K81" i="47"/>
  <c r="L208" i="69"/>
  <c r="Q215" i="69"/>
  <c r="Q156" i="69"/>
  <c r="Q213" i="69" s="1"/>
  <c r="N202" i="71"/>
  <c r="E202" i="72"/>
  <c r="C148" i="48"/>
  <c r="C143" i="44"/>
  <c r="Q166" i="48"/>
  <c r="N98" i="72"/>
  <c r="N170" i="72" s="1"/>
  <c r="G12" i="49"/>
  <c r="H12" i="49"/>
  <c r="J161" i="64"/>
  <c r="G112" i="65"/>
  <c r="L36" i="49"/>
  <c r="Q112" i="66"/>
  <c r="E55" i="49"/>
  <c r="I143" i="67"/>
  <c r="Q97" i="49"/>
  <c r="G112" i="70"/>
  <c r="G137" i="70"/>
  <c r="E139" i="49"/>
  <c r="H111" i="71"/>
  <c r="H129" i="71" s="1"/>
  <c r="H130" i="71"/>
  <c r="I116" i="71"/>
  <c r="C136" i="72"/>
  <c r="B174" i="64"/>
  <c r="B168" i="64" s="1"/>
  <c r="D211" i="66"/>
  <c r="Q215" i="67"/>
  <c r="D77" i="50"/>
  <c r="F259" i="68"/>
  <c r="P93" i="50"/>
  <c r="Q211" i="69"/>
  <c r="L212" i="71"/>
  <c r="L152" i="71"/>
  <c r="E175" i="50"/>
  <c r="O338" i="65"/>
  <c r="L202" i="71"/>
  <c r="K291" i="69"/>
  <c r="K285" i="69" s="1"/>
  <c r="Q136" i="58"/>
  <c r="K327" i="65"/>
  <c r="K324" i="67"/>
  <c r="I327" i="67"/>
  <c r="N322" i="71"/>
  <c r="E403" i="65"/>
  <c r="Q403" i="65"/>
  <c r="K342" i="69"/>
  <c r="O334" i="72"/>
  <c r="O388" i="72" s="1"/>
  <c r="M154" i="58"/>
  <c r="H12" i="59"/>
  <c r="M324" i="70"/>
  <c r="M358" i="72"/>
  <c r="H372" i="64"/>
  <c r="O375" i="64"/>
  <c r="D338" i="66"/>
  <c r="P380" i="64"/>
  <c r="Q348" i="69"/>
  <c r="L384" i="72"/>
  <c r="C97" i="58"/>
  <c r="N16" i="58"/>
  <c r="L70" i="58"/>
  <c r="L285" i="70"/>
  <c r="N136" i="58"/>
  <c r="D172" i="58"/>
  <c r="O365" i="64"/>
  <c r="I372" i="64"/>
  <c r="H51" i="59"/>
  <c r="F338" i="67"/>
  <c r="N338" i="67"/>
  <c r="K413" i="68"/>
  <c r="K485" i="68"/>
  <c r="N417" i="68"/>
  <c r="L329" i="70"/>
  <c r="N331" i="70"/>
  <c r="N312" i="71"/>
  <c r="N293" i="71"/>
  <c r="D172" i="59"/>
  <c r="I325" i="72"/>
  <c r="H348" i="66"/>
  <c r="H342" i="66" s="1"/>
  <c r="O70" i="60"/>
  <c r="J403" i="70"/>
  <c r="O384" i="71"/>
  <c r="E87" i="58"/>
  <c r="C457" i="68"/>
  <c r="C409" i="68"/>
  <c r="G465" i="68"/>
  <c r="O369" i="69"/>
  <c r="O291" i="69"/>
  <c r="O285" i="69" s="1"/>
  <c r="K291" i="70"/>
  <c r="O172" i="58"/>
  <c r="C32" i="59"/>
  <c r="H335" i="66"/>
  <c r="L70" i="59"/>
  <c r="H74" i="59"/>
  <c r="K89" i="59"/>
  <c r="I327" i="69"/>
  <c r="K310" i="69"/>
  <c r="K304" i="69" s="1"/>
  <c r="E338" i="69"/>
  <c r="G132" i="59"/>
  <c r="N154" i="59"/>
  <c r="F342" i="65"/>
  <c r="E51" i="60"/>
  <c r="O49" i="60"/>
  <c r="D403" i="69"/>
  <c r="G348" i="69"/>
  <c r="G405" i="69" s="1"/>
  <c r="D384" i="71"/>
  <c r="I334" i="71"/>
  <c r="I388" i="71" s="1"/>
  <c r="F386" i="72"/>
  <c r="Q334" i="72"/>
  <c r="Q388" i="72" s="1"/>
  <c r="C89" i="58"/>
  <c r="D372" i="64"/>
  <c r="F285" i="65"/>
  <c r="L32" i="58"/>
  <c r="J74" i="58"/>
  <c r="D87" i="58"/>
  <c r="L87" i="58"/>
  <c r="F130" i="58"/>
  <c r="F154" i="58"/>
  <c r="L275" i="72"/>
  <c r="G368" i="64"/>
  <c r="G324" i="65"/>
  <c r="J338" i="65"/>
  <c r="P338" i="67"/>
  <c r="I413" i="68"/>
  <c r="F417" i="68"/>
  <c r="D312" i="71"/>
  <c r="D293" i="71"/>
  <c r="M372" i="71"/>
  <c r="M318" i="71"/>
  <c r="G325" i="71"/>
  <c r="N312" i="72"/>
  <c r="J377" i="68"/>
  <c r="I93" i="50"/>
  <c r="F49" i="49"/>
  <c r="J148" i="49"/>
  <c r="K166" i="48"/>
  <c r="E139" i="48"/>
  <c r="B136" i="48"/>
  <c r="H120" i="48"/>
  <c r="I181" i="68"/>
  <c r="G227" i="68"/>
  <c r="G130" i="68"/>
  <c r="G179" i="68"/>
  <c r="I224" i="68"/>
  <c r="I127" i="68"/>
  <c r="I176" i="68"/>
  <c r="J123" i="68"/>
  <c r="J171" i="68" s="1"/>
  <c r="G119" i="68"/>
  <c r="G168" i="68"/>
  <c r="Q115" i="68"/>
  <c r="Q163" i="68" s="1"/>
  <c r="Q212" i="68"/>
  <c r="Q164" i="68"/>
  <c r="O83" i="48"/>
  <c r="B99" i="48"/>
  <c r="M79" i="48"/>
  <c r="H78" i="48"/>
  <c r="N75" i="48"/>
  <c r="M73" i="48"/>
  <c r="D72" i="48"/>
  <c r="N69" i="48"/>
  <c r="D172" i="67"/>
  <c r="B105" i="66"/>
  <c r="E105" i="66"/>
  <c r="O141" i="66"/>
  <c r="F101" i="66"/>
  <c r="F140" i="66"/>
  <c r="L97" i="66"/>
  <c r="L135" i="66" s="1"/>
  <c r="N45" i="48"/>
  <c r="B35" i="48"/>
  <c r="O40" i="48"/>
  <c r="J38" i="48"/>
  <c r="E37" i="48"/>
  <c r="K34" i="48"/>
  <c r="Q31" i="48"/>
  <c r="H29" i="48"/>
  <c r="K134" i="65"/>
  <c r="F94" i="65"/>
  <c r="O206" i="64"/>
  <c r="O121" i="64"/>
  <c r="O164" i="64"/>
  <c r="Q118" i="64"/>
  <c r="Q161" i="64"/>
  <c r="H159" i="64"/>
  <c r="N114" i="64"/>
  <c r="E155" i="64"/>
  <c r="G109" i="64"/>
  <c r="G151" i="64" s="1"/>
  <c r="G152" i="64"/>
  <c r="M5" i="48"/>
  <c r="B15" i="48"/>
  <c r="M93" i="50"/>
  <c r="H100" i="50"/>
  <c r="L166" i="48"/>
  <c r="E143" i="44"/>
  <c r="E148" i="48"/>
  <c r="I132" i="48"/>
  <c r="L120" i="48"/>
  <c r="K102" i="48"/>
  <c r="P98" i="48"/>
  <c r="C96" i="48"/>
  <c r="I94" i="48"/>
  <c r="K91" i="48"/>
  <c r="M88" i="48"/>
  <c r="N112" i="68"/>
  <c r="N161" i="68"/>
  <c r="K108" i="67"/>
  <c r="K147" i="67"/>
  <c r="F183" i="67"/>
  <c r="F145" i="67"/>
  <c r="H142" i="67"/>
  <c r="N101" i="67"/>
  <c r="N178" i="67"/>
  <c r="N140" i="67"/>
  <c r="P97" i="67"/>
  <c r="P135" i="67" s="1"/>
  <c r="P136" i="67"/>
  <c r="J94" i="67"/>
  <c r="J132" i="67" s="1"/>
  <c r="K186" i="66"/>
  <c r="K148" i="66"/>
  <c r="F108" i="66"/>
  <c r="F147" i="66"/>
  <c r="H105" i="66"/>
  <c r="H182" i="66"/>
  <c r="H144" i="66"/>
  <c r="J179" i="66"/>
  <c r="L138" i="66"/>
  <c r="J46" i="48"/>
  <c r="B34" i="48"/>
  <c r="J40" i="48"/>
  <c r="P37" i="48"/>
  <c r="G35" i="48"/>
  <c r="H31" i="48"/>
  <c r="I94" i="65"/>
  <c r="I133" i="65"/>
  <c r="M162" i="64"/>
  <c r="D118" i="64"/>
  <c r="D161" i="64"/>
  <c r="F158" i="64"/>
  <c r="L197" i="64"/>
  <c r="L155" i="64"/>
  <c r="G196" i="64"/>
  <c r="G154" i="64"/>
  <c r="I6" i="48"/>
  <c r="B14" i="48"/>
  <c r="E150" i="50"/>
  <c r="D172" i="48"/>
  <c r="P36" i="49"/>
  <c r="B150" i="49"/>
  <c r="C118" i="65"/>
  <c r="C112" i="65" s="1"/>
  <c r="E118" i="65"/>
  <c r="O194" i="66"/>
  <c r="F133" i="67"/>
  <c r="E116" i="72"/>
  <c r="Q202" i="72"/>
  <c r="O89" i="58"/>
  <c r="C344" i="64"/>
  <c r="C89" i="59"/>
  <c r="I388" i="70"/>
  <c r="I310" i="70"/>
  <c r="I304" i="70" s="1"/>
  <c r="I323" i="70" s="1"/>
  <c r="O403" i="66"/>
  <c r="H348" i="67"/>
  <c r="H342" i="67" s="1"/>
  <c r="N68" i="59"/>
  <c r="E172" i="48"/>
  <c r="H172" i="48"/>
  <c r="B135" i="68"/>
  <c r="L148" i="64"/>
  <c r="L126" i="64"/>
  <c r="O19" i="49"/>
  <c r="J32" i="49"/>
  <c r="I36" i="49"/>
  <c r="Q136" i="66"/>
  <c r="C70" i="49"/>
  <c r="E147" i="67"/>
  <c r="N148" i="67"/>
  <c r="F162" i="68"/>
  <c r="P164" i="68"/>
  <c r="K93" i="49"/>
  <c r="J135" i="68"/>
  <c r="K120" i="49"/>
  <c r="K132" i="49"/>
  <c r="G150" i="49"/>
  <c r="C140" i="71"/>
  <c r="P154" i="49"/>
  <c r="D143" i="71"/>
  <c r="N130" i="72"/>
  <c r="N111" i="72"/>
  <c r="G132" i="72"/>
  <c r="B168" i="50"/>
  <c r="Q168" i="64"/>
  <c r="H235" i="64"/>
  <c r="L12" i="50"/>
  <c r="Q156" i="65"/>
  <c r="G49" i="50"/>
  <c r="I156" i="66"/>
  <c r="I219" i="66"/>
  <c r="I156" i="67"/>
  <c r="E222" i="67"/>
  <c r="P259" i="68"/>
  <c r="H215" i="70"/>
  <c r="H156" i="70"/>
  <c r="H213" i="70" s="1"/>
  <c r="O148" i="50"/>
  <c r="O143" i="47"/>
  <c r="N166" i="58"/>
  <c r="H136" i="66"/>
  <c r="J172" i="68"/>
  <c r="J211" i="69"/>
  <c r="G175" i="50"/>
  <c r="K154" i="48"/>
  <c r="Q12" i="49"/>
  <c r="K36" i="49"/>
  <c r="I148" i="65"/>
  <c r="P112" i="66"/>
  <c r="F141" i="66"/>
  <c r="L170" i="68"/>
  <c r="P196" i="69"/>
  <c r="P139" i="69"/>
  <c r="P118" i="69"/>
  <c r="K136" i="49"/>
  <c r="L116" i="71"/>
  <c r="O9" i="50"/>
  <c r="O3" i="47"/>
  <c r="G211" i="65"/>
  <c r="L30" i="50"/>
  <c r="L24" i="47"/>
  <c r="M30" i="50"/>
  <c r="Q259" i="68"/>
  <c r="G156" i="69"/>
  <c r="M208" i="70"/>
  <c r="F156" i="70"/>
  <c r="F213" i="70" s="1"/>
  <c r="C204" i="72"/>
  <c r="O291" i="66"/>
  <c r="O285" i="66" s="1"/>
  <c r="M280" i="71"/>
  <c r="M275" i="71" s="1"/>
  <c r="M354" i="71"/>
  <c r="K354" i="71"/>
  <c r="K280" i="71"/>
  <c r="K316" i="71" s="1"/>
  <c r="K30" i="60"/>
  <c r="C98" i="72"/>
  <c r="J133" i="67"/>
  <c r="F172" i="68"/>
  <c r="J172" i="49"/>
  <c r="K100" i="50"/>
  <c r="M208" i="71"/>
  <c r="M152" i="71"/>
  <c r="M206" i="71" s="1"/>
  <c r="C93" i="70"/>
  <c r="B146" i="69"/>
  <c r="F16" i="49"/>
  <c r="O49" i="49"/>
  <c r="E148" i="66"/>
  <c r="O118" i="67"/>
  <c r="O112" i="67" s="1"/>
  <c r="O105" i="45"/>
  <c r="I120" i="49"/>
  <c r="O136" i="49"/>
  <c r="M203" i="70"/>
  <c r="M146" i="70"/>
  <c r="O157" i="49"/>
  <c r="C174" i="64"/>
  <c r="C237" i="64" s="1"/>
  <c r="M19" i="50"/>
  <c r="H51" i="50"/>
  <c r="K208" i="69"/>
  <c r="J208" i="70"/>
  <c r="O9" i="58"/>
  <c r="K74" i="58"/>
  <c r="H148" i="58"/>
  <c r="O280" i="72"/>
  <c r="I49" i="60"/>
  <c r="H93" i="60"/>
  <c r="E148" i="59"/>
  <c r="Q369" i="69"/>
  <c r="Q291" i="69"/>
  <c r="Q285" i="69" s="1"/>
  <c r="M291" i="70"/>
  <c r="M285" i="70" s="1"/>
  <c r="Q324" i="66"/>
  <c r="Q304" i="66"/>
  <c r="L9" i="58"/>
  <c r="D353" i="68"/>
  <c r="D402" i="68"/>
  <c r="D285" i="69"/>
  <c r="J154" i="58"/>
  <c r="K388" i="65"/>
  <c r="K331" i="65"/>
  <c r="K310" i="65"/>
  <c r="K304" i="65" s="1"/>
  <c r="H338" i="65"/>
  <c r="H310" i="66"/>
  <c r="H331" i="66"/>
  <c r="G392" i="67"/>
  <c r="G335" i="67"/>
  <c r="H417" i="68"/>
  <c r="H338" i="69"/>
  <c r="J388" i="70"/>
  <c r="J310" i="70"/>
  <c r="L136" i="59"/>
  <c r="E325" i="71"/>
  <c r="J447" i="64"/>
  <c r="N348" i="65"/>
  <c r="J403" i="67"/>
  <c r="Q70" i="60"/>
  <c r="D400" i="69"/>
  <c r="Q55" i="58"/>
  <c r="O373" i="70"/>
  <c r="C331" i="65"/>
  <c r="C310" i="65"/>
  <c r="F12" i="59"/>
  <c r="P32" i="59"/>
  <c r="P335" i="67"/>
  <c r="P310" i="67"/>
  <c r="K338" i="70"/>
  <c r="E400" i="70"/>
  <c r="C285" i="67"/>
  <c r="P36" i="58"/>
  <c r="F324" i="67"/>
  <c r="N68" i="58"/>
  <c r="N285" i="69"/>
  <c r="J291" i="69"/>
  <c r="E335" i="66"/>
  <c r="D89" i="59"/>
  <c r="E154" i="59"/>
  <c r="J312" i="72"/>
  <c r="I342" i="67"/>
  <c r="O93" i="60"/>
  <c r="N400" i="70"/>
  <c r="I386" i="71"/>
  <c r="O161" i="60"/>
  <c r="I58" i="50"/>
  <c r="B9" i="50"/>
  <c r="K58" i="49"/>
  <c r="L97" i="49"/>
  <c r="P139" i="48"/>
  <c r="H181" i="68"/>
  <c r="H127" i="68"/>
  <c r="H176" i="68"/>
  <c r="O60" i="48"/>
  <c r="J59" i="48"/>
  <c r="P56" i="48"/>
  <c r="N53" i="48"/>
  <c r="P50" i="48"/>
  <c r="I145" i="65"/>
  <c r="Q101" i="65"/>
  <c r="N27" i="48"/>
  <c r="P22" i="48"/>
  <c r="C21" i="48"/>
  <c r="I18" i="48"/>
  <c r="K15" i="48"/>
  <c r="Q13" i="48"/>
  <c r="D11" i="48"/>
  <c r="Q6" i="48"/>
  <c r="B20" i="48"/>
  <c r="P118" i="67"/>
  <c r="Q373" i="65"/>
  <c r="F485" i="68"/>
  <c r="F413" i="68"/>
  <c r="Q310" i="70"/>
  <c r="Q304" i="70" s="1"/>
  <c r="Q323" i="70" s="1"/>
  <c r="J118" i="65"/>
  <c r="P136" i="49"/>
  <c r="C139" i="50"/>
  <c r="Q148" i="50"/>
  <c r="Q143" i="47"/>
  <c r="C68" i="58"/>
  <c r="K105" i="45"/>
  <c r="K132" i="67"/>
  <c r="K112" i="67"/>
  <c r="J62" i="45"/>
  <c r="G77" i="49"/>
  <c r="C111" i="49"/>
  <c r="D111" i="49"/>
  <c r="J152" i="71"/>
  <c r="J206" i="71" s="1"/>
  <c r="K111" i="59"/>
  <c r="M200" i="66"/>
  <c r="I172" i="48"/>
  <c r="I142" i="67"/>
  <c r="L166" i="68"/>
  <c r="L211" i="67"/>
  <c r="H189" i="68"/>
  <c r="H87" i="50"/>
  <c r="D130" i="50"/>
  <c r="D124" i="47"/>
  <c r="K139" i="50"/>
  <c r="K124" i="50" s="1"/>
  <c r="K164" i="68"/>
  <c r="M49" i="50"/>
  <c r="I143" i="69"/>
  <c r="K97" i="49"/>
  <c r="O152" i="71"/>
  <c r="G373" i="66"/>
  <c r="Q30" i="60"/>
  <c r="F132" i="70"/>
  <c r="F112" i="70"/>
  <c r="F131" i="70" s="1"/>
  <c r="N143" i="70"/>
  <c r="I194" i="72"/>
  <c r="I140" i="72"/>
  <c r="H19" i="50"/>
  <c r="E215" i="67"/>
  <c r="E156" i="67"/>
  <c r="I111" i="58"/>
  <c r="K369" i="65"/>
  <c r="K291" i="65"/>
  <c r="Q417" i="68"/>
  <c r="E285" i="67"/>
  <c r="C447" i="64"/>
  <c r="C30" i="58"/>
  <c r="D51" i="59"/>
  <c r="J392" i="69"/>
  <c r="J335" i="69"/>
  <c r="F368" i="64"/>
  <c r="P324" i="65"/>
  <c r="O335" i="70"/>
  <c r="O310" i="70"/>
  <c r="E312" i="72"/>
  <c r="L111" i="58"/>
  <c r="P312" i="71"/>
  <c r="P293" i="71"/>
  <c r="I318" i="71"/>
  <c r="I372" i="71"/>
  <c r="I298" i="71"/>
  <c r="H414" i="65"/>
  <c r="J143" i="47"/>
  <c r="J148" i="50"/>
  <c r="K237" i="68"/>
  <c r="P97" i="49"/>
  <c r="C166" i="48"/>
  <c r="F169" i="68"/>
  <c r="D166" i="68"/>
  <c r="I112" i="68"/>
  <c r="I160" i="68" s="1"/>
  <c r="I145" i="67"/>
  <c r="C180" i="67"/>
  <c r="C142" i="67"/>
  <c r="E101" i="67"/>
  <c r="E177" i="67" s="1"/>
  <c r="E140" i="67"/>
  <c r="J134" i="67"/>
  <c r="Q108" i="66"/>
  <c r="Q147" i="66"/>
  <c r="O105" i="66"/>
  <c r="O144" i="66"/>
  <c r="F48" i="48"/>
  <c r="E134" i="66"/>
  <c r="B94" i="65"/>
  <c r="B133" i="65"/>
  <c r="K182" i="65"/>
  <c r="K105" i="65"/>
  <c r="K143" i="65" s="1"/>
  <c r="K144" i="65"/>
  <c r="M141" i="65"/>
  <c r="I109" i="64"/>
  <c r="I151" i="64" s="1"/>
  <c r="H6" i="48"/>
  <c r="C5" i="48"/>
  <c r="I32" i="49"/>
  <c r="O89" i="49"/>
  <c r="L215" i="66"/>
  <c r="F211" i="70"/>
  <c r="O124" i="47"/>
  <c r="O130" i="50"/>
  <c r="M335" i="67"/>
  <c r="L335" i="70"/>
  <c r="F81" i="57"/>
  <c r="M51" i="58"/>
  <c r="D74" i="59"/>
  <c r="I400" i="69"/>
  <c r="L30" i="60"/>
  <c r="H32" i="50"/>
  <c r="Q150" i="66"/>
  <c r="M215" i="71"/>
  <c r="G143" i="70"/>
  <c r="G200" i="70"/>
  <c r="P12" i="49"/>
  <c r="C105" i="45"/>
  <c r="L211" i="65"/>
  <c r="I93" i="58"/>
  <c r="E348" i="66"/>
  <c r="E405" i="66" s="1"/>
  <c r="J87" i="60"/>
  <c r="N93" i="60"/>
  <c r="Q87" i="58"/>
  <c r="M70" i="59"/>
  <c r="H373" i="65"/>
  <c r="L55" i="58"/>
  <c r="P87" i="58"/>
  <c r="J136" i="58"/>
  <c r="J166" i="58"/>
  <c r="N335" i="65"/>
  <c r="F117" i="59"/>
  <c r="E298" i="72"/>
  <c r="K403" i="69"/>
  <c r="K172" i="58"/>
  <c r="E324" i="67"/>
  <c r="M327" i="69"/>
  <c r="H386" i="64"/>
  <c r="H380" i="64" s="1"/>
  <c r="H280" i="71"/>
  <c r="H275" i="71" s="1"/>
  <c r="K338" i="66"/>
  <c r="B30" i="50"/>
  <c r="M111" i="49"/>
  <c r="C139" i="48"/>
  <c r="P120" i="48"/>
  <c r="M130" i="68"/>
  <c r="M227" i="68"/>
  <c r="L225" i="68"/>
  <c r="L177" i="68"/>
  <c r="K127" i="68"/>
  <c r="J174" i="68"/>
  <c r="I221" i="68"/>
  <c r="D220" i="68"/>
  <c r="D123" i="68"/>
  <c r="D172" i="68"/>
  <c r="C170" i="68"/>
  <c r="I119" i="68"/>
  <c r="I168" i="68"/>
  <c r="O148" i="67"/>
  <c r="F108" i="67"/>
  <c r="F185" i="67"/>
  <c r="F147" i="67"/>
  <c r="D182" i="67"/>
  <c r="D105" i="67"/>
  <c r="D181" i="67" s="1"/>
  <c r="D144" i="67"/>
  <c r="Q101" i="67"/>
  <c r="O97" i="67"/>
  <c r="O135" i="67" s="1"/>
  <c r="E94" i="67"/>
  <c r="E133" i="67"/>
  <c r="F186" i="66"/>
  <c r="F148" i="66"/>
  <c r="D145" i="66"/>
  <c r="Q141" i="66"/>
  <c r="Q46" i="48"/>
  <c r="L45" i="48"/>
  <c r="B38" i="48"/>
  <c r="J41" i="48"/>
  <c r="Q40" i="48"/>
  <c r="I40" i="48"/>
  <c r="H38" i="48"/>
  <c r="G37" i="48"/>
  <c r="Q34" i="48"/>
  <c r="P33" i="48"/>
  <c r="D33" i="48"/>
  <c r="C31" i="48"/>
  <c r="L6" i="48"/>
  <c r="K5" i="48"/>
  <c r="B18" i="48"/>
  <c r="Q49" i="49"/>
  <c r="E116" i="71"/>
  <c r="K384" i="71"/>
  <c r="I143" i="44"/>
  <c r="I148" i="48"/>
  <c r="L117" i="49"/>
  <c r="P161" i="68"/>
  <c r="C143" i="69"/>
  <c r="N132" i="71"/>
  <c r="G30" i="59"/>
  <c r="O335" i="69"/>
  <c r="D501" i="68"/>
  <c r="H87" i="58"/>
  <c r="G322" i="71"/>
  <c r="K384" i="72"/>
  <c r="Q93" i="50"/>
  <c r="N150" i="48"/>
  <c r="G68" i="58"/>
  <c r="D9" i="59"/>
  <c r="N81" i="57"/>
  <c r="H334" i="71"/>
  <c r="H388" i="71" s="1"/>
  <c r="N329" i="72"/>
  <c r="H32" i="58"/>
  <c r="F293" i="72"/>
  <c r="F312" i="72"/>
  <c r="O291" i="70"/>
  <c r="O285" i="70" s="1"/>
  <c r="P384" i="72"/>
  <c r="Q402" i="68"/>
  <c r="Q377" i="68"/>
  <c r="O132" i="70"/>
  <c r="K177" i="69"/>
  <c r="K99" i="69"/>
  <c r="E137" i="69"/>
  <c r="E175" i="69"/>
  <c r="P166" i="49"/>
  <c r="P161" i="45"/>
  <c r="C124" i="47"/>
  <c r="C130" i="50"/>
  <c r="K166" i="50"/>
  <c r="K407" i="65"/>
  <c r="K348" i="65"/>
  <c r="M68" i="49"/>
  <c r="B143" i="72"/>
  <c r="F223" i="64"/>
  <c r="O112" i="65"/>
  <c r="O143" i="70"/>
  <c r="O136" i="72"/>
  <c r="J318" i="71"/>
  <c r="J372" i="71"/>
  <c r="J318" i="72"/>
  <c r="J372" i="72"/>
  <c r="O400" i="70"/>
  <c r="C410" i="64"/>
  <c r="C323" i="64"/>
  <c r="C317" i="64" s="1"/>
  <c r="E325" i="72"/>
  <c r="E329" i="72"/>
  <c r="P331" i="65"/>
  <c r="P310" i="65"/>
  <c r="N325" i="71"/>
  <c r="C501" i="68"/>
  <c r="L143" i="60"/>
  <c r="G143" i="60"/>
  <c r="H359" i="68"/>
  <c r="H81" i="54"/>
  <c r="L338" i="70"/>
  <c r="L143" i="47"/>
  <c r="L148" i="50"/>
  <c r="K143" i="45"/>
  <c r="K148" i="49"/>
  <c r="E143" i="70"/>
  <c r="K130" i="71"/>
  <c r="E143" i="72"/>
  <c r="E9" i="50"/>
  <c r="L219" i="65"/>
  <c r="L156" i="65"/>
  <c r="J215" i="71"/>
  <c r="G143" i="71"/>
  <c r="N93" i="71"/>
  <c r="I49" i="49"/>
  <c r="Q409" i="68"/>
  <c r="L338" i="66"/>
  <c r="Q447" i="64"/>
  <c r="H161" i="60"/>
  <c r="G386" i="71"/>
  <c r="G324" i="66"/>
  <c r="G285" i="66"/>
  <c r="L431" i="68"/>
  <c r="L425" i="68" s="1"/>
  <c r="L81" i="57"/>
  <c r="I43" i="45"/>
  <c r="C146" i="70"/>
  <c r="K116" i="71"/>
  <c r="K136" i="71"/>
  <c r="E136" i="72"/>
  <c r="E190" i="72"/>
  <c r="H143" i="72"/>
  <c r="H197" i="72"/>
  <c r="B208" i="69"/>
  <c r="P183" i="68"/>
  <c r="D208" i="70"/>
  <c r="N204" i="71"/>
  <c r="Q317" i="64"/>
  <c r="N176" i="72"/>
  <c r="C132" i="69"/>
  <c r="F215" i="65"/>
  <c r="J93" i="72"/>
  <c r="D9" i="49"/>
  <c r="O175" i="68"/>
  <c r="H196" i="69"/>
  <c r="H139" i="69"/>
  <c r="H118" i="69"/>
  <c r="F135" i="70"/>
  <c r="L146" i="70"/>
  <c r="L136" i="71"/>
  <c r="M143" i="71"/>
  <c r="M197" i="71"/>
  <c r="Q235" i="64"/>
  <c r="C24" i="47"/>
  <c r="C30" i="50"/>
  <c r="P156" i="65"/>
  <c r="K156" i="66"/>
  <c r="K213" i="66" s="1"/>
  <c r="F208" i="69"/>
  <c r="M150" i="70"/>
  <c r="G202" i="72"/>
  <c r="O166" i="50"/>
  <c r="Q407" i="65"/>
  <c r="J112" i="67"/>
  <c r="F171" i="68"/>
  <c r="D174" i="64"/>
  <c r="D156" i="66"/>
  <c r="D219" i="66"/>
  <c r="J166" i="48"/>
  <c r="F143" i="71"/>
  <c r="F197" i="71"/>
  <c r="J211" i="67"/>
  <c r="E222" i="70"/>
  <c r="D204" i="71"/>
  <c r="G369" i="67"/>
  <c r="K280" i="72"/>
  <c r="O360" i="64"/>
  <c r="O338" i="64"/>
  <c r="H431" i="64"/>
  <c r="H368" i="64"/>
  <c r="M335" i="65"/>
  <c r="E338" i="67"/>
  <c r="E395" i="67"/>
  <c r="I409" i="68"/>
  <c r="I335" i="69"/>
  <c r="I392" i="69"/>
  <c r="N342" i="66"/>
  <c r="G400" i="70"/>
  <c r="P386" i="72"/>
  <c r="F384" i="71"/>
  <c r="D291" i="67"/>
  <c r="N354" i="71"/>
  <c r="N280" i="71"/>
  <c r="H361" i="72"/>
  <c r="Q368" i="64"/>
  <c r="Q431" i="64"/>
  <c r="J338" i="70"/>
  <c r="O501" i="68"/>
  <c r="H124" i="60"/>
  <c r="C338" i="66"/>
  <c r="K481" i="68"/>
  <c r="K409" i="68"/>
  <c r="G331" i="70"/>
  <c r="G388" i="70"/>
  <c r="O314" i="72"/>
  <c r="C380" i="64"/>
  <c r="G403" i="67"/>
  <c r="N348" i="67"/>
  <c r="Q105" i="60"/>
  <c r="L384" i="71"/>
  <c r="L386" i="71"/>
  <c r="F338" i="65"/>
  <c r="H304" i="69"/>
  <c r="H329" i="69"/>
  <c r="J388" i="69"/>
  <c r="J331" i="69"/>
  <c r="P338" i="70"/>
  <c r="O380" i="64"/>
  <c r="F342" i="70"/>
  <c r="P403" i="70"/>
  <c r="K386" i="72"/>
  <c r="K162" i="68"/>
  <c r="B212" i="68"/>
  <c r="B115" i="68"/>
  <c r="B163" i="68" s="1"/>
  <c r="N145" i="67"/>
  <c r="P142" i="67"/>
  <c r="G179" i="67"/>
  <c r="I176" i="67"/>
  <c r="O148" i="66"/>
  <c r="J108" i="66"/>
  <c r="P105" i="66"/>
  <c r="P182" i="66"/>
  <c r="P144" i="66"/>
  <c r="P138" i="66"/>
  <c r="M94" i="65"/>
  <c r="M171" i="65"/>
  <c r="M133" i="65"/>
  <c r="F121" i="64"/>
  <c r="F205" i="64" s="1"/>
  <c r="F206" i="64"/>
  <c r="H118" i="64"/>
  <c r="H161" i="64"/>
  <c r="N158" i="64"/>
  <c r="P197" i="64"/>
  <c r="P155" i="64"/>
  <c r="C196" i="64"/>
  <c r="C154" i="64"/>
  <c r="P106" i="64"/>
  <c r="C235" i="64"/>
  <c r="I202" i="72"/>
  <c r="H112" i="66"/>
  <c r="K222" i="66"/>
  <c r="C420" i="68"/>
  <c r="Q239" i="68"/>
  <c r="J49" i="49"/>
  <c r="J43" i="45"/>
  <c r="J211" i="66"/>
  <c r="C222" i="66"/>
  <c r="O331" i="69"/>
  <c r="O388" i="69"/>
  <c r="G197" i="72"/>
  <c r="G143" i="72"/>
  <c r="I98" i="71"/>
  <c r="I170" i="71" s="1"/>
  <c r="I172" i="71"/>
  <c r="D130" i="49"/>
  <c r="M208" i="69"/>
  <c r="K211" i="69"/>
  <c r="J105" i="47"/>
  <c r="J111" i="50"/>
  <c r="J143" i="65"/>
  <c r="D143" i="69"/>
  <c r="J190" i="72"/>
  <c r="J136" i="72"/>
  <c r="E211" i="67"/>
  <c r="L166" i="50"/>
  <c r="L161" i="50" s="1"/>
  <c r="L161" i="47"/>
  <c r="I215" i="69"/>
  <c r="I156" i="69"/>
  <c r="I213" i="69" s="1"/>
  <c r="L118" i="65"/>
  <c r="D130" i="71"/>
  <c r="M140" i="71"/>
  <c r="M194" i="71"/>
  <c r="H130" i="72"/>
  <c r="C81" i="47"/>
  <c r="C189" i="68"/>
  <c r="C87" i="50"/>
  <c r="I208" i="72"/>
  <c r="M324" i="66"/>
  <c r="M304" i="66"/>
  <c r="H285" i="70"/>
  <c r="E372" i="64"/>
  <c r="D338" i="69"/>
  <c r="C383" i="68"/>
  <c r="C377" i="68" s="1"/>
  <c r="C81" i="55"/>
  <c r="I338" i="65"/>
  <c r="K372" i="64"/>
  <c r="J417" i="68"/>
  <c r="J489" i="68"/>
  <c r="H312" i="71"/>
  <c r="H293" i="71"/>
  <c r="P314" i="71"/>
  <c r="G342" i="65"/>
  <c r="O509" i="68"/>
  <c r="J400" i="69"/>
  <c r="N9" i="50"/>
  <c r="N3" i="47"/>
  <c r="C115" i="68"/>
  <c r="C163" i="68" s="1"/>
  <c r="C97" i="67"/>
  <c r="C135" i="67" s="1"/>
  <c r="C174" i="67"/>
  <c r="Q134" i="65"/>
  <c r="L94" i="65"/>
  <c r="L133" i="65"/>
  <c r="O166" i="64"/>
  <c r="N165" i="64"/>
  <c r="M121" i="64"/>
  <c r="G118" i="64"/>
  <c r="G160" i="64" s="1"/>
  <c r="Q158" i="64"/>
  <c r="P114" i="64"/>
  <c r="P111" i="64" s="1"/>
  <c r="P199" i="64"/>
  <c r="P157" i="64"/>
  <c r="O155" i="64"/>
  <c r="N154" i="64"/>
  <c r="O106" i="64"/>
  <c r="B114" i="64"/>
  <c r="O81" i="45"/>
  <c r="O141" i="68"/>
  <c r="O135" i="68" s="1"/>
  <c r="O87" i="49"/>
  <c r="M375" i="64"/>
  <c r="I402" i="68"/>
  <c r="P403" i="69"/>
  <c r="G420" i="68"/>
  <c r="D3" i="45"/>
  <c r="M139" i="70"/>
  <c r="M118" i="70"/>
  <c r="M112" i="70" s="1"/>
  <c r="F9" i="49"/>
  <c r="F3" i="45"/>
  <c r="Q143" i="69"/>
  <c r="Q200" i="69"/>
  <c r="H30" i="50"/>
  <c r="E222" i="69"/>
  <c r="I184" i="69"/>
  <c r="P150" i="64"/>
  <c r="N140" i="71"/>
  <c r="N194" i="71"/>
  <c r="J215" i="67"/>
  <c r="J156" i="67"/>
  <c r="P9" i="49"/>
  <c r="M112" i="66"/>
  <c r="I146" i="69"/>
  <c r="P211" i="66"/>
  <c r="H147" i="72"/>
  <c r="P152" i="72"/>
  <c r="P206" i="72" s="1"/>
  <c r="I359" i="68"/>
  <c r="I353" i="68" s="1"/>
  <c r="I81" i="54"/>
  <c r="D325" i="71"/>
  <c r="N403" i="69"/>
  <c r="Q420" i="68"/>
  <c r="Q468" i="68"/>
  <c r="L410" i="64"/>
  <c r="L323" i="64"/>
  <c r="D291" i="66"/>
  <c r="D285" i="66" s="1"/>
  <c r="I492" i="68"/>
  <c r="I420" i="68"/>
  <c r="F324" i="69"/>
  <c r="O293" i="71"/>
  <c r="O316" i="71"/>
  <c r="O325" i="72"/>
  <c r="G81" i="54"/>
  <c r="G359" i="68"/>
  <c r="G353" i="68" s="1"/>
  <c r="H324" i="65"/>
  <c r="H304" i="65"/>
  <c r="M324" i="67"/>
  <c r="M304" i="67"/>
  <c r="M323" i="67" s="1"/>
  <c r="G388" i="67"/>
  <c r="G331" i="67"/>
  <c r="G310" i="67"/>
  <c r="I338" i="69"/>
  <c r="L318" i="71"/>
  <c r="L372" i="71"/>
  <c r="G81" i="55"/>
  <c r="O322" i="71"/>
  <c r="K379" i="71"/>
  <c r="K325" i="71"/>
  <c r="G115" i="68"/>
  <c r="G163" i="68" s="1"/>
  <c r="I172" i="66"/>
  <c r="I134" i="66"/>
  <c r="H94" i="66"/>
  <c r="M108" i="65"/>
  <c r="M146" i="65" s="1"/>
  <c r="P183" i="65"/>
  <c r="P145" i="65"/>
  <c r="O105" i="65"/>
  <c r="O182" i="65"/>
  <c r="O144" i="65"/>
  <c r="N142" i="65"/>
  <c r="I141" i="65"/>
  <c r="H101" i="65"/>
  <c r="H140" i="65"/>
  <c r="N97" i="65"/>
  <c r="N135" i="65" s="1"/>
  <c r="E134" i="65"/>
  <c r="D171" i="65"/>
  <c r="D94" i="65"/>
  <c r="D133" i="65"/>
  <c r="G208" i="64"/>
  <c r="G166" i="64"/>
  <c r="Q121" i="64"/>
  <c r="Q206" i="64"/>
  <c r="P204" i="64"/>
  <c r="C118" i="64"/>
  <c r="F201" i="64"/>
  <c r="F159" i="64"/>
  <c r="E200" i="64"/>
  <c r="E158" i="64"/>
  <c r="D114" i="64"/>
  <c r="D157" i="64"/>
  <c r="C155" i="64"/>
  <c r="F154" i="64"/>
  <c r="K106" i="64"/>
  <c r="B162" i="64"/>
  <c r="Q93" i="69"/>
  <c r="F208" i="70"/>
  <c r="K338" i="64"/>
  <c r="K360" i="64"/>
  <c r="D384" i="72"/>
  <c r="M105" i="60"/>
  <c r="G132" i="70"/>
  <c r="P112" i="70"/>
  <c r="P131" i="70" s="1"/>
  <c r="P132" i="70"/>
  <c r="J177" i="69"/>
  <c r="J99" i="69"/>
  <c r="H140" i="71"/>
  <c r="K30" i="50"/>
  <c r="I310" i="69"/>
  <c r="L135" i="70"/>
  <c r="L136" i="72"/>
  <c r="L116" i="72"/>
  <c r="L111" i="72" s="1"/>
  <c r="C132" i="64"/>
  <c r="C126" i="64" s="1"/>
  <c r="F135" i="65"/>
  <c r="Q222" i="66"/>
  <c r="O189" i="68"/>
  <c r="O87" i="50"/>
  <c r="O81" i="47"/>
  <c r="N274" i="68"/>
  <c r="M376" i="65"/>
  <c r="H202" i="71"/>
  <c r="K291" i="67"/>
  <c r="K373" i="67"/>
  <c r="G291" i="70"/>
  <c r="G329" i="70" s="1"/>
  <c r="I335" i="65"/>
  <c r="I310" i="65"/>
  <c r="O335" i="65"/>
  <c r="I324" i="70"/>
  <c r="G124" i="60"/>
  <c r="Q417" i="64"/>
  <c r="E403" i="67"/>
  <c r="F291" i="66"/>
  <c r="F329" i="66" s="1"/>
  <c r="P338" i="65"/>
  <c r="P395" i="65"/>
  <c r="E384" i="72"/>
  <c r="E386" i="72"/>
  <c r="I360" i="64"/>
  <c r="Q338" i="64"/>
  <c r="Q360" i="64"/>
  <c r="E407" i="68"/>
  <c r="O310" i="69"/>
  <c r="O304" i="69" s="1"/>
  <c r="G335" i="69"/>
  <c r="P322" i="71"/>
  <c r="O403" i="65"/>
  <c r="H329" i="71"/>
  <c r="P373" i="65"/>
  <c r="N81" i="54"/>
  <c r="N359" i="68"/>
  <c r="N353" i="68" s="1"/>
  <c r="L324" i="70"/>
  <c r="L304" i="70"/>
  <c r="P111" i="50"/>
  <c r="P105" i="47"/>
  <c r="I124" i="47"/>
  <c r="I130" i="50"/>
  <c r="I124" i="50" s="1"/>
  <c r="E135" i="65"/>
  <c r="C130" i="71"/>
  <c r="M132" i="71"/>
  <c r="I30" i="50"/>
  <c r="O202" i="72"/>
  <c r="K161" i="47"/>
  <c r="B143" i="70"/>
  <c r="N200" i="69"/>
  <c r="N143" i="69"/>
  <c r="O208" i="70"/>
  <c r="F93" i="71"/>
  <c r="M211" i="69"/>
  <c r="N211" i="70"/>
  <c r="G338" i="69"/>
  <c r="E369" i="69"/>
  <c r="E291" i="69"/>
  <c r="I335" i="70"/>
  <c r="H403" i="69"/>
  <c r="N338" i="65"/>
  <c r="L325" i="71"/>
  <c r="O312" i="72"/>
  <c r="Q369" i="65"/>
  <c r="O324" i="70"/>
  <c r="F335" i="67"/>
  <c r="M338" i="67"/>
  <c r="Q338" i="67"/>
  <c r="G402" i="68"/>
  <c r="G377" i="68"/>
  <c r="L380" i="64"/>
  <c r="I447" i="64"/>
  <c r="J143" i="60"/>
  <c r="H384" i="72"/>
  <c r="C291" i="70"/>
  <c r="C285" i="70" s="1"/>
  <c r="I368" i="64"/>
  <c r="I431" i="64"/>
  <c r="I344" i="64"/>
  <c r="F335" i="65"/>
  <c r="P310" i="66"/>
  <c r="P331" i="66"/>
  <c r="P324" i="67"/>
  <c r="O335" i="67"/>
  <c r="G501" i="68"/>
  <c r="P400" i="70"/>
  <c r="E285" i="70"/>
  <c r="I376" i="70"/>
  <c r="P413" i="68"/>
  <c r="J420" i="68"/>
  <c r="O388" i="70"/>
  <c r="O331" i="70"/>
  <c r="J325" i="72"/>
  <c r="O403" i="67"/>
  <c r="M400" i="69"/>
  <c r="D143" i="60"/>
  <c r="D386" i="71"/>
  <c r="J161" i="60"/>
  <c r="D358" i="71"/>
  <c r="M304" i="65"/>
  <c r="I304" i="66"/>
  <c r="D324" i="69"/>
  <c r="D304" i="69"/>
  <c r="G380" i="64"/>
  <c r="D403" i="65"/>
  <c r="H403" i="70"/>
  <c r="Q386" i="71"/>
  <c r="J237" i="68"/>
  <c r="J112" i="68"/>
  <c r="J161" i="68"/>
  <c r="O108" i="67"/>
  <c r="O146" i="67" s="1"/>
  <c r="O147" i="67"/>
  <c r="M105" i="67"/>
  <c r="M144" i="67"/>
  <c r="D142" i="67"/>
  <c r="F101" i="67"/>
  <c r="F99" i="67" s="1"/>
  <c r="F178" i="67"/>
  <c r="F140" i="67"/>
  <c r="L97" i="67"/>
  <c r="L135" i="67" s="1"/>
  <c r="L136" i="67"/>
  <c r="G148" i="66"/>
  <c r="M183" i="66"/>
  <c r="O180" i="66"/>
  <c r="Q101" i="66"/>
  <c r="O97" i="66"/>
  <c r="O135" i="66" s="1"/>
  <c r="O174" i="66"/>
  <c r="N134" i="65"/>
  <c r="P208" i="64"/>
  <c r="I204" i="64"/>
  <c r="I162" i="64"/>
  <c r="K159" i="64"/>
  <c r="Q114" i="64"/>
  <c r="Q199" i="64"/>
  <c r="Q157" i="64"/>
  <c r="D197" i="64"/>
  <c r="D155" i="64"/>
  <c r="Q192" i="64"/>
  <c r="B121" i="64"/>
  <c r="B206" i="64"/>
  <c r="B164" i="64"/>
  <c r="I143" i="66"/>
  <c r="I200" i="66"/>
  <c r="O235" i="64"/>
  <c r="M211" i="65"/>
  <c r="I322" i="72"/>
  <c r="Q135" i="68"/>
  <c r="P130" i="49"/>
  <c r="P124" i="45"/>
  <c r="B152" i="71"/>
  <c r="B206" i="71" s="1"/>
  <c r="O215" i="65"/>
  <c r="J215" i="66"/>
  <c r="Q150" i="67"/>
  <c r="J204" i="71"/>
  <c r="P153" i="64"/>
  <c r="P116" i="72"/>
  <c r="P111" i="72" s="1"/>
  <c r="P136" i="72"/>
  <c r="D112" i="67"/>
  <c r="L148" i="49"/>
  <c r="L143" i="45"/>
  <c r="E376" i="66"/>
  <c r="B259" i="68"/>
  <c r="J98" i="71"/>
  <c r="J170" i="71" s="1"/>
  <c r="B132" i="64"/>
  <c r="D235" i="64"/>
  <c r="D211" i="67"/>
  <c r="O68" i="50"/>
  <c r="D81" i="47"/>
  <c r="D189" i="68"/>
  <c r="D87" i="50"/>
  <c r="D135" i="69"/>
  <c r="M124" i="45"/>
  <c r="M130" i="49"/>
  <c r="K211" i="67"/>
  <c r="C259" i="68"/>
  <c r="M175" i="69"/>
  <c r="E208" i="69"/>
  <c r="Q237" i="68"/>
  <c r="D140" i="72"/>
  <c r="K150" i="67"/>
  <c r="C222" i="67"/>
  <c r="Q211" i="70"/>
  <c r="J140" i="72"/>
  <c r="Q203" i="65"/>
  <c r="J146" i="69"/>
  <c r="F143" i="70"/>
  <c r="F111" i="71"/>
  <c r="F132" i="71"/>
  <c r="G136" i="72"/>
  <c r="E354" i="72"/>
  <c r="E280" i="72"/>
  <c r="I414" i="65"/>
  <c r="P285" i="70"/>
  <c r="N324" i="66"/>
  <c r="L407" i="66"/>
  <c r="K505" i="68"/>
  <c r="O369" i="65"/>
  <c r="O291" i="65"/>
  <c r="O285" i="65" s="1"/>
  <c r="O383" i="68"/>
  <c r="O81" i="55"/>
  <c r="K324" i="69"/>
  <c r="E338" i="66"/>
  <c r="L383" i="68"/>
  <c r="L81" i="55"/>
  <c r="F331" i="69"/>
  <c r="F388" i="69"/>
  <c r="L388" i="69"/>
  <c r="L331" i="69"/>
  <c r="Q318" i="71"/>
  <c r="Q372" i="71"/>
  <c r="C342" i="65"/>
  <c r="F97" i="66"/>
  <c r="F135" i="66" s="1"/>
  <c r="F136" i="66"/>
  <c r="I134" i="65"/>
  <c r="H94" i="65"/>
  <c r="H132" i="65" s="1"/>
  <c r="H133" i="65"/>
  <c r="C208" i="64"/>
  <c r="C166" i="64"/>
  <c r="F207" i="64"/>
  <c r="F165" i="64"/>
  <c r="E121" i="64"/>
  <c r="E163" i="64" s="1"/>
  <c r="O118" i="64"/>
  <c r="N201" i="64"/>
  <c r="N159" i="64"/>
  <c r="I200" i="64"/>
  <c r="I158" i="64"/>
  <c r="H114" i="64"/>
  <c r="H157" i="64"/>
  <c r="G197" i="64"/>
  <c r="G155" i="64"/>
  <c r="Q109" i="64"/>
  <c r="Q151" i="64" s="1"/>
  <c r="H192" i="64"/>
  <c r="C106" i="64"/>
  <c r="I30" i="49"/>
  <c r="I24" i="45"/>
  <c r="Q338" i="70"/>
  <c r="M410" i="64"/>
  <c r="M323" i="64"/>
  <c r="P331" i="70"/>
  <c r="P388" i="70"/>
  <c r="N403" i="70"/>
  <c r="G392" i="65"/>
  <c r="G335" i="65"/>
  <c r="F384" i="72"/>
  <c r="J322" i="72"/>
  <c r="J130" i="72"/>
  <c r="L93" i="69"/>
  <c r="N9" i="49"/>
  <c r="N3" i="45"/>
  <c r="J196" i="70"/>
  <c r="J139" i="70"/>
  <c r="J118" i="70"/>
  <c r="J194" i="70" s="1"/>
  <c r="O211" i="65"/>
  <c r="O222" i="65"/>
  <c r="B43" i="45"/>
  <c r="B49" i="49"/>
  <c r="P9" i="50"/>
  <c r="H211" i="66"/>
  <c r="P202" i="72"/>
  <c r="D322" i="71"/>
  <c r="O342" i="69"/>
  <c r="E417" i="68"/>
  <c r="D344" i="64"/>
  <c r="D368" i="64"/>
  <c r="L344" i="64"/>
  <c r="L431" i="64"/>
  <c r="L368" i="64"/>
  <c r="C403" i="66"/>
  <c r="Q403" i="70"/>
  <c r="J338" i="67"/>
  <c r="D331" i="70"/>
  <c r="D388" i="70"/>
  <c r="N414" i="65"/>
  <c r="P400" i="69"/>
  <c r="O81" i="54"/>
  <c r="O359" i="68"/>
  <c r="O331" i="67"/>
  <c r="O310" i="67"/>
  <c r="O304" i="67" s="1"/>
  <c r="O323" i="67" s="1"/>
  <c r="D372" i="71"/>
  <c r="D318" i="71"/>
  <c r="P407" i="67"/>
  <c r="D481" i="68"/>
  <c r="D409" i="68"/>
  <c r="Q414" i="66"/>
  <c r="P403" i="67"/>
  <c r="B237" i="68"/>
  <c r="G97" i="67"/>
  <c r="G135" i="67" s="1"/>
  <c r="Q134" i="66"/>
  <c r="L94" i="66"/>
  <c r="L132" i="66" s="1"/>
  <c r="L133" i="66"/>
  <c r="B183" i="65"/>
  <c r="B145" i="65"/>
  <c r="J186" i="65"/>
  <c r="J148" i="65"/>
  <c r="Q108" i="65"/>
  <c r="I108" i="65"/>
  <c r="I184" i="65" s="1"/>
  <c r="H183" i="65"/>
  <c r="H145" i="65"/>
  <c r="G105" i="65"/>
  <c r="G182" i="65"/>
  <c r="G144" i="65"/>
  <c r="P101" i="65"/>
  <c r="D178" i="65"/>
  <c r="D101" i="65"/>
  <c r="D140" i="65"/>
  <c r="M172" i="65"/>
  <c r="M134" i="65"/>
  <c r="P94" i="65"/>
  <c r="P132" i="65" s="1"/>
  <c r="P133" i="65"/>
  <c r="K208" i="64"/>
  <c r="K166" i="64"/>
  <c r="J165" i="64"/>
  <c r="I121" i="64"/>
  <c r="I163" i="64" s="1"/>
  <c r="K118" i="64"/>
  <c r="K202" i="64" s="1"/>
  <c r="J159" i="64"/>
  <c r="M200" i="64"/>
  <c r="M158" i="64"/>
  <c r="L114" i="64"/>
  <c r="L157" i="64"/>
  <c r="K155" i="64"/>
  <c r="J196" i="64"/>
  <c r="J154" i="64"/>
  <c r="M109" i="64"/>
  <c r="M151" i="64" s="1"/>
  <c r="D192" i="64"/>
  <c r="G106" i="64"/>
  <c r="B150" i="64"/>
  <c r="P112" i="65"/>
  <c r="N259" i="68"/>
  <c r="M468" i="68"/>
  <c r="N335" i="67"/>
  <c r="I425" i="68"/>
  <c r="P329" i="72"/>
  <c r="K327" i="66"/>
  <c r="C403" i="69"/>
  <c r="D400" i="70"/>
  <c r="O386" i="71"/>
  <c r="G143" i="44"/>
  <c r="G148" i="48"/>
  <c r="M132" i="69"/>
  <c r="M112" i="69"/>
  <c r="I240" i="64"/>
  <c r="Q124" i="50"/>
  <c r="P135" i="68"/>
  <c r="N223" i="64"/>
  <c r="J112" i="66"/>
  <c r="F111" i="49"/>
  <c r="L111" i="71"/>
  <c r="L129" i="71" s="1"/>
  <c r="L130" i="71"/>
  <c r="Q140" i="72"/>
  <c r="Q194" i="72"/>
  <c r="I312" i="71"/>
  <c r="P202" i="71"/>
  <c r="H143" i="50"/>
  <c r="Q285" i="67"/>
  <c r="I358" i="72"/>
  <c r="K324" i="66"/>
  <c r="K304" i="66"/>
  <c r="M403" i="67"/>
  <c r="H317" i="64"/>
  <c r="P360" i="64"/>
  <c r="H335" i="69"/>
  <c r="H392" i="69"/>
  <c r="H329" i="70"/>
  <c r="M384" i="72"/>
  <c r="M386" i="72"/>
  <c r="O447" i="64"/>
  <c r="M124" i="60"/>
  <c r="L304" i="69"/>
  <c r="L324" i="69"/>
  <c r="D324" i="70"/>
  <c r="D304" i="70"/>
  <c r="D323" i="70" s="1"/>
  <c r="M376" i="71"/>
  <c r="M322" i="71"/>
  <c r="I342" i="65"/>
  <c r="P414" i="65"/>
  <c r="K329" i="72"/>
  <c r="N143" i="44"/>
  <c r="N148" i="48"/>
  <c r="Q181" i="70"/>
  <c r="E132" i="71"/>
  <c r="M143" i="72"/>
  <c r="O204" i="72"/>
  <c r="M143" i="45"/>
  <c r="M148" i="49"/>
  <c r="Q373" i="69"/>
  <c r="M417" i="68"/>
  <c r="M465" i="68"/>
  <c r="L400" i="70"/>
  <c r="G322" i="72"/>
  <c r="N384" i="72"/>
  <c r="M331" i="65"/>
  <c r="B30" i="44"/>
  <c r="D87" i="44"/>
  <c r="M87" i="44"/>
  <c r="P87" i="44"/>
  <c r="O49" i="44"/>
  <c r="J87" i="44"/>
  <c r="B87" i="44"/>
  <c r="E87" i="44"/>
  <c r="I87" i="44"/>
  <c r="L87" i="44"/>
  <c r="G87" i="44"/>
  <c r="C87" i="44"/>
  <c r="N87" i="44"/>
  <c r="Q87" i="44"/>
  <c r="F87" i="44"/>
  <c r="C68" i="44"/>
  <c r="E68" i="44"/>
  <c r="K87" i="44"/>
  <c r="O87" i="44"/>
  <c r="K68" i="44"/>
  <c r="K68" i="48" s="1"/>
  <c r="J68" i="44"/>
  <c r="J68" i="48" s="1"/>
  <c r="G68" i="44"/>
  <c r="M49" i="44"/>
  <c r="L49" i="44"/>
  <c r="N49" i="44"/>
  <c r="I68" i="44"/>
  <c r="L68" i="44"/>
  <c r="O68" i="44"/>
  <c r="G49" i="44"/>
  <c r="F49" i="44"/>
  <c r="Q68" i="44"/>
  <c r="B49" i="44"/>
  <c r="E49" i="44"/>
  <c r="K30" i="44"/>
  <c r="Q49" i="44"/>
  <c r="M68" i="44"/>
  <c r="J49" i="44"/>
  <c r="P68" i="44"/>
  <c r="I49" i="44"/>
  <c r="D68" i="44"/>
  <c r="C49" i="44"/>
  <c r="N68" i="44"/>
  <c r="K49" i="44"/>
  <c r="H68" i="44"/>
  <c r="D30" i="44"/>
  <c r="F68" i="44"/>
  <c r="C30" i="44"/>
  <c r="D49" i="44"/>
  <c r="P49" i="44"/>
  <c r="L30" i="44"/>
  <c r="H49" i="44"/>
  <c r="B68" i="44"/>
  <c r="E30" i="44"/>
  <c r="G30" i="44"/>
  <c r="M30" i="44"/>
  <c r="O30" i="44"/>
  <c r="Q30" i="44"/>
  <c r="I30" i="44"/>
  <c r="P30" i="44"/>
  <c r="H30" i="44"/>
  <c r="J30" i="44"/>
  <c r="N30" i="44"/>
  <c r="H9" i="44"/>
  <c r="F30" i="44"/>
  <c r="P9" i="44"/>
  <c r="E9" i="44"/>
  <c r="Q9" i="44"/>
  <c r="L9" i="44"/>
  <c r="D3" i="44"/>
  <c r="M9" i="44"/>
  <c r="B9" i="44"/>
  <c r="B9" i="48" s="1"/>
  <c r="C9" i="44"/>
  <c r="O9" i="44"/>
  <c r="K9" i="44"/>
  <c r="G9" i="44"/>
  <c r="I17" i="20"/>
  <c r="Q17" i="20"/>
  <c r="I5" i="39"/>
  <c r="Q8" i="39"/>
  <c r="F10" i="39"/>
  <c r="K11" i="39"/>
  <c r="O11" i="39"/>
  <c r="D12" i="39"/>
  <c r="L12" i="39"/>
  <c r="E15" i="39"/>
  <c r="I15" i="39"/>
  <c r="M15" i="39"/>
  <c r="Q15" i="39"/>
  <c r="K20" i="39"/>
  <c r="O20" i="39"/>
  <c r="E22" i="39"/>
  <c r="I22" i="39"/>
  <c r="M22" i="39"/>
  <c r="Q22" i="39"/>
  <c r="L10" i="39"/>
  <c r="P10" i="39"/>
  <c r="E11" i="39"/>
  <c r="M11" i="39"/>
  <c r="F12" i="39"/>
  <c r="K15" i="39"/>
  <c r="O15" i="39"/>
  <c r="D16" i="39"/>
  <c r="L16" i="39"/>
  <c r="E20" i="39"/>
  <c r="F21" i="39"/>
  <c r="K22" i="39"/>
  <c r="O22" i="39"/>
  <c r="M29" i="39"/>
  <c r="Q29" i="39"/>
  <c r="F31" i="39"/>
  <c r="J31" i="39"/>
  <c r="N31" i="39"/>
  <c r="D35" i="39"/>
  <c r="L35" i="39"/>
  <c r="P35" i="39"/>
  <c r="M36" i="39"/>
  <c r="G29" i="39"/>
  <c r="D31" i="39"/>
  <c r="H31" i="39"/>
  <c r="E32" i="39"/>
  <c r="G36" i="39"/>
  <c r="K36" i="39"/>
  <c r="O36" i="39"/>
  <c r="H40" i="39"/>
  <c r="L40" i="39"/>
  <c r="P40" i="39"/>
  <c r="I41" i="39"/>
  <c r="K48" i="39"/>
  <c r="D50" i="39"/>
  <c r="E51" i="39"/>
  <c r="I51" i="39"/>
  <c r="M51" i="39"/>
  <c r="Q51" i="39"/>
  <c r="K55" i="39"/>
  <c r="D59" i="39"/>
  <c r="H59" i="39"/>
  <c r="L59" i="39"/>
  <c r="E60" i="39"/>
  <c r="I60" i="39"/>
  <c r="M60" i="39"/>
  <c r="G67" i="39"/>
  <c r="E70" i="39"/>
  <c r="I70" i="39"/>
  <c r="M70" i="39"/>
  <c r="N73" i="39"/>
  <c r="D78" i="39"/>
  <c r="L78" i="39"/>
  <c r="P78" i="39"/>
  <c r="I79" i="39"/>
  <c r="F83" i="39"/>
  <c r="M97" i="39"/>
  <c r="Q97" i="39"/>
  <c r="N101" i="39"/>
  <c r="G102" i="39"/>
  <c r="K102" i="39"/>
  <c r="H103" i="39"/>
  <c r="F110" i="39"/>
  <c r="N110" i="39"/>
  <c r="G112" i="39"/>
  <c r="O112" i="39"/>
  <c r="I116" i="39"/>
  <c r="M116" i="39"/>
  <c r="N117" i="39"/>
  <c r="K121" i="39"/>
  <c r="D122" i="39"/>
  <c r="M126" i="39"/>
  <c r="L132" i="39"/>
  <c r="E135" i="39"/>
  <c r="I135" i="39"/>
  <c r="M135" i="39"/>
  <c r="J136" i="39"/>
  <c r="K140" i="39"/>
  <c r="O140" i="39"/>
  <c r="D141" i="39"/>
  <c r="H141" i="39"/>
  <c r="P141" i="39"/>
  <c r="G13" i="39"/>
  <c r="O13" i="39"/>
  <c r="I13" i="42"/>
  <c r="I13" i="39"/>
  <c r="Q13" i="42"/>
  <c r="Q13" i="39"/>
  <c r="G14" i="42"/>
  <c r="G14" i="39"/>
  <c r="O14" i="42"/>
  <c r="O14" i="39"/>
  <c r="I33" i="42"/>
  <c r="I33" i="39"/>
  <c r="Q33" i="42"/>
  <c r="Q33" i="39"/>
  <c r="G34" i="42"/>
  <c r="G34" i="39"/>
  <c r="K34" i="42"/>
  <c r="K34" i="39"/>
  <c r="O34" i="42"/>
  <c r="O34" i="39"/>
  <c r="G53" i="42"/>
  <c r="G53" i="39"/>
  <c r="O53" i="42"/>
  <c r="O53" i="39"/>
  <c r="E71" i="42"/>
  <c r="E71" i="39"/>
  <c r="I71" i="42"/>
  <c r="I71" i="39"/>
  <c r="M71" i="42"/>
  <c r="M71" i="39"/>
  <c r="Q71" i="42"/>
  <c r="Q71" i="39"/>
  <c r="K72" i="42"/>
  <c r="K72" i="39"/>
  <c r="G91" i="42"/>
  <c r="G91" i="39"/>
  <c r="O91" i="42"/>
  <c r="O91" i="39"/>
  <c r="E94" i="42"/>
  <c r="E94" i="39"/>
  <c r="Q94" i="42"/>
  <c r="Q94" i="39"/>
  <c r="K95" i="42"/>
  <c r="K95" i="39"/>
  <c r="E114" i="42"/>
  <c r="E114" i="39"/>
  <c r="M114" i="42"/>
  <c r="M114" i="39"/>
  <c r="G115" i="42"/>
  <c r="G115" i="39"/>
  <c r="K115" i="42"/>
  <c r="K115" i="39"/>
  <c r="O115" i="42"/>
  <c r="O115" i="39"/>
  <c r="I133" i="42"/>
  <c r="I133" i="39"/>
  <c r="Q133" i="42"/>
  <c r="Q133" i="39"/>
  <c r="I169" i="42"/>
  <c r="I169" i="39"/>
  <c r="E86" i="39"/>
  <c r="I86" i="39"/>
  <c r="M86" i="39"/>
  <c r="Q86" i="39"/>
  <c r="N88" i="39"/>
  <c r="G89" i="39"/>
  <c r="O89" i="39"/>
  <c r="H92" i="39"/>
  <c r="I14" i="42"/>
  <c r="I14" i="39"/>
  <c r="Q14" i="42"/>
  <c r="Q14" i="39"/>
  <c r="K33" i="42"/>
  <c r="K33" i="39"/>
  <c r="I34" i="42"/>
  <c r="I34" i="39"/>
  <c r="Q34" i="42"/>
  <c r="Q34" i="39"/>
  <c r="G52" i="42"/>
  <c r="G52" i="39"/>
  <c r="K52" i="42"/>
  <c r="K52" i="39"/>
  <c r="O52" i="42"/>
  <c r="O52" i="39"/>
  <c r="I53" i="42"/>
  <c r="I53" i="39"/>
  <c r="Q53" i="42"/>
  <c r="Q53" i="39"/>
  <c r="M72" i="42"/>
  <c r="M72" i="39"/>
  <c r="Q72" i="42"/>
  <c r="Q72" i="39"/>
  <c r="G90" i="42"/>
  <c r="G90" i="39"/>
  <c r="K90" i="42"/>
  <c r="K90" i="39"/>
  <c r="O90" i="42"/>
  <c r="O90" i="39"/>
  <c r="I91" i="42"/>
  <c r="I91" i="39"/>
  <c r="Q91" i="42"/>
  <c r="Q91" i="39"/>
  <c r="K94" i="42"/>
  <c r="K94" i="39"/>
  <c r="O94" i="42"/>
  <c r="O94" i="39"/>
  <c r="G114" i="42"/>
  <c r="G114" i="39"/>
  <c r="O114" i="42"/>
  <c r="O114" i="39"/>
  <c r="G133" i="42"/>
  <c r="G133" i="39"/>
  <c r="O133" i="42"/>
  <c r="O133" i="39"/>
  <c r="E134" i="42"/>
  <c r="E134" i="39"/>
  <c r="I134" i="42"/>
  <c r="I134" i="39"/>
  <c r="M134" i="42"/>
  <c r="M134" i="39"/>
  <c r="Q134" i="42"/>
  <c r="Q134" i="39"/>
  <c r="G151" i="42"/>
  <c r="G151" i="39"/>
  <c r="O151" i="42"/>
  <c r="O151" i="39"/>
  <c r="E152" i="42"/>
  <c r="E152" i="39"/>
  <c r="I152" i="42"/>
  <c r="I152" i="39"/>
  <c r="M152" i="42"/>
  <c r="M152" i="39"/>
  <c r="Q152" i="42"/>
  <c r="Q152" i="39"/>
  <c r="K169" i="42"/>
  <c r="K169" i="39"/>
  <c r="E170" i="42"/>
  <c r="E170" i="39"/>
  <c r="I170" i="42"/>
  <c r="I170" i="39"/>
  <c r="M170" i="42"/>
  <c r="M170" i="39"/>
  <c r="Q170" i="42"/>
  <c r="Q170" i="39"/>
  <c r="F147" i="39"/>
  <c r="J147" i="39"/>
  <c r="N147" i="39"/>
  <c r="K149" i="39"/>
  <c r="H150" i="39"/>
  <c r="P150" i="39"/>
  <c r="E153" i="39"/>
  <c r="M153" i="39"/>
  <c r="F154" i="39"/>
  <c r="D159" i="39"/>
  <c r="F165" i="39"/>
  <c r="G167" i="39"/>
  <c r="D168" i="39"/>
  <c r="E171" i="39"/>
  <c r="M171" i="39"/>
  <c r="F172" i="39"/>
  <c r="O176" i="39"/>
  <c r="D177" i="39"/>
  <c r="L177" i="39"/>
  <c r="C59" i="39"/>
  <c r="C8" i="39"/>
  <c r="C93" i="39"/>
  <c r="L27" i="19"/>
  <c r="L27" i="20"/>
  <c r="I27" i="22"/>
  <c r="Q27" i="22"/>
  <c r="D8" i="39"/>
  <c r="H8" i="39"/>
  <c r="I10" i="39"/>
  <c r="F11" i="39"/>
  <c r="J11" i="39"/>
  <c r="K12" i="39"/>
  <c r="H15" i="39"/>
  <c r="L15" i="39"/>
  <c r="E16" i="39"/>
  <c r="M16" i="39"/>
  <c r="Q16" i="39"/>
  <c r="N20" i="39"/>
  <c r="O21" i="39"/>
  <c r="D22" i="39"/>
  <c r="H22" i="39"/>
  <c r="P22" i="39"/>
  <c r="E26" i="39"/>
  <c r="F29" i="39"/>
  <c r="J29" i="39"/>
  <c r="N29" i="39"/>
  <c r="L32" i="39"/>
  <c r="P32" i="39"/>
  <c r="I35" i="39"/>
  <c r="M35" i="39"/>
  <c r="Q35" i="39"/>
  <c r="J36" i="39"/>
  <c r="N36" i="39"/>
  <c r="G40" i="39"/>
  <c r="K40" i="39"/>
  <c r="L41" i="39"/>
  <c r="E48" i="39"/>
  <c r="M48" i="39"/>
  <c r="F50" i="39"/>
  <c r="J50" i="39"/>
  <c r="C51" i="39"/>
  <c r="K51" i="39"/>
  <c r="O51" i="39"/>
  <c r="E55" i="39"/>
  <c r="I55" i="39"/>
  <c r="M55" i="39"/>
  <c r="F59" i="39"/>
  <c r="J59" i="39"/>
  <c r="C103" i="39"/>
  <c r="O132" i="39"/>
  <c r="D135" i="39"/>
  <c r="P135" i="39"/>
  <c r="E136" i="39"/>
  <c r="I136" i="39"/>
  <c r="C141" i="39"/>
  <c r="O141" i="39"/>
  <c r="G150" i="39"/>
  <c r="O150" i="39"/>
  <c r="E154" i="39"/>
  <c r="I154" i="39"/>
  <c r="M154" i="39"/>
  <c r="Q154" i="39"/>
  <c r="J158" i="39"/>
  <c r="C159" i="39"/>
  <c r="G159" i="39"/>
  <c r="K159" i="39"/>
  <c r="O159" i="39"/>
  <c r="D165" i="39"/>
  <c r="H165" i="39"/>
  <c r="L165" i="39"/>
  <c r="I167" i="39"/>
  <c r="C171" i="39"/>
  <c r="C121" i="39"/>
  <c r="G60" i="39"/>
  <c r="K60" i="39"/>
  <c r="P64" i="39"/>
  <c r="I67" i="39"/>
  <c r="F69" i="39"/>
  <c r="K70" i="39"/>
  <c r="O70" i="39"/>
  <c r="L73" i="39"/>
  <c r="P73" i="39"/>
  <c r="E74" i="39"/>
  <c r="M74" i="39"/>
  <c r="C79" i="39"/>
  <c r="K79" i="39"/>
  <c r="O79" i="39"/>
  <c r="D86" i="39"/>
  <c r="P86" i="39"/>
  <c r="M88" i="39"/>
  <c r="G92" i="39"/>
  <c r="K92" i="39"/>
  <c r="H93" i="39"/>
  <c r="P93" i="39"/>
  <c r="Q96" i="39"/>
  <c r="F97" i="39"/>
  <c r="J97" i="39"/>
  <c r="C101" i="39"/>
  <c r="G101" i="39"/>
  <c r="K101" i="39"/>
  <c r="H102" i="39"/>
  <c r="L102" i="39"/>
  <c r="P102" i="39"/>
  <c r="I103" i="39"/>
  <c r="Q103" i="39"/>
  <c r="K110" i="39"/>
  <c r="O110" i="39"/>
  <c r="D112" i="39"/>
  <c r="P112" i="39"/>
  <c r="E113" i="39"/>
  <c r="Q113" i="39"/>
  <c r="C117" i="39"/>
  <c r="D121" i="39"/>
  <c r="L121" i="39"/>
  <c r="M122" i="39"/>
  <c r="G129" i="39"/>
  <c r="O129" i="39"/>
  <c r="L131" i="39"/>
  <c r="E132" i="39"/>
  <c r="I132" i="39"/>
  <c r="Q132" i="39"/>
  <c r="F135" i="39"/>
  <c r="K136" i="39"/>
  <c r="D140" i="39"/>
  <c r="H140" i="39"/>
  <c r="M141" i="39"/>
  <c r="F145" i="39"/>
  <c r="D149" i="39"/>
  <c r="H149" i="39"/>
  <c r="Q150" i="39"/>
  <c r="J153" i="39"/>
  <c r="G154" i="39"/>
  <c r="K154" i="39"/>
  <c r="O154" i="39"/>
  <c r="D158" i="39"/>
  <c r="L158" i="39"/>
  <c r="P158" i="39"/>
  <c r="E159" i="39"/>
  <c r="M159" i="39"/>
  <c r="Q159" i="39"/>
  <c r="J163" i="39"/>
  <c r="P92" i="39"/>
  <c r="M93" i="39"/>
  <c r="F96" i="39"/>
  <c r="N96" i="39"/>
  <c r="C97" i="39"/>
  <c r="K97" i="39"/>
  <c r="D101" i="39"/>
  <c r="H101" i="39"/>
  <c r="M102" i="39"/>
  <c r="F103" i="39"/>
  <c r="D110" i="39"/>
  <c r="Q112" i="39"/>
  <c r="F113" i="39"/>
  <c r="O116" i="39"/>
  <c r="D117" i="39"/>
  <c r="P117" i="39"/>
  <c r="M121" i="39"/>
  <c r="J122" i="39"/>
  <c r="N122" i="39"/>
  <c r="O126" i="39"/>
  <c r="H129" i="39"/>
  <c r="P129" i="39"/>
  <c r="M131" i="39"/>
  <c r="Q131" i="39"/>
  <c r="F132" i="39"/>
  <c r="J132" i="39"/>
  <c r="C135" i="39"/>
  <c r="K135" i="39"/>
  <c r="O135" i="39"/>
  <c r="D136" i="39"/>
  <c r="L136" i="39"/>
  <c r="P136" i="39"/>
  <c r="F141" i="39"/>
  <c r="N141" i="39"/>
  <c r="P147" i="39"/>
  <c r="E149" i="39"/>
  <c r="I149" i="39"/>
  <c r="M149" i="39"/>
  <c r="Q149" i="39"/>
  <c r="J150" i="39"/>
  <c r="N150" i="39"/>
  <c r="C153" i="39"/>
  <c r="K153" i="39"/>
  <c r="D154" i="39"/>
  <c r="H154" i="39"/>
  <c r="E158" i="39"/>
  <c r="I158" i="39"/>
  <c r="M158" i="39"/>
  <c r="F159" i="39"/>
  <c r="C165" i="39"/>
  <c r="G165" i="39"/>
  <c r="H167" i="39"/>
  <c r="I168" i="39"/>
  <c r="Q168" i="39"/>
  <c r="N171" i="39"/>
  <c r="D13" i="39"/>
  <c r="D13" i="42"/>
  <c r="L13" i="39"/>
  <c r="L13" i="42"/>
  <c r="P13" i="39"/>
  <c r="P13" i="42"/>
  <c r="F14" i="39"/>
  <c r="F14" i="42"/>
  <c r="J14" i="39"/>
  <c r="J14" i="42"/>
  <c r="N14" i="39"/>
  <c r="N14" i="42"/>
  <c r="D34" i="39"/>
  <c r="D34" i="42"/>
  <c r="L34" i="39"/>
  <c r="L34" i="42"/>
  <c r="P34" i="39"/>
  <c r="P34" i="42"/>
  <c r="F52" i="39"/>
  <c r="F52" i="42"/>
  <c r="N52" i="39"/>
  <c r="N52" i="42"/>
  <c r="H53" i="39"/>
  <c r="H53" i="42"/>
  <c r="P53" i="39"/>
  <c r="P53" i="42"/>
  <c r="L72" i="39"/>
  <c r="L72" i="42"/>
  <c r="D90" i="39"/>
  <c r="D90" i="42"/>
  <c r="F168" i="39"/>
  <c r="J168" i="39"/>
  <c r="N168" i="39"/>
  <c r="G171" i="39"/>
  <c r="H172" i="39"/>
  <c r="L172" i="39"/>
  <c r="P172" i="39"/>
  <c r="I176" i="39"/>
  <c r="M176" i="39"/>
  <c r="J177" i="39"/>
  <c r="N177" i="39"/>
  <c r="J176" i="39"/>
  <c r="N176" i="39"/>
  <c r="O177" i="39"/>
  <c r="F13" i="39"/>
  <c r="F13" i="42"/>
  <c r="H14" i="39"/>
  <c r="H14" i="42"/>
  <c r="D33" i="39"/>
  <c r="D33" i="42"/>
  <c r="H33" i="39"/>
  <c r="H33" i="42"/>
  <c r="L33" i="39"/>
  <c r="L33" i="42"/>
  <c r="P33" i="39"/>
  <c r="P33" i="42"/>
  <c r="F53" i="39"/>
  <c r="F53" i="42"/>
  <c r="J53" i="39"/>
  <c r="J53" i="42"/>
  <c r="N53" i="39"/>
  <c r="N53" i="42"/>
  <c r="D71" i="39"/>
  <c r="D71" i="42"/>
  <c r="H71" i="39"/>
  <c r="H71" i="42"/>
  <c r="L71" i="39"/>
  <c r="L71" i="42"/>
  <c r="P71" i="39"/>
  <c r="P71" i="42"/>
  <c r="F72" i="39"/>
  <c r="F72" i="42"/>
  <c r="J72" i="39"/>
  <c r="J72" i="42"/>
  <c r="N72" i="39"/>
  <c r="N72" i="42"/>
  <c r="L90" i="39"/>
  <c r="L90" i="42"/>
  <c r="P90" i="39"/>
  <c r="P90" i="42"/>
  <c r="F91" i="39"/>
  <c r="F91" i="42"/>
  <c r="J91" i="39"/>
  <c r="J91" i="42"/>
  <c r="N91" i="39"/>
  <c r="N91" i="42"/>
  <c r="D94" i="39"/>
  <c r="D94" i="42"/>
  <c r="F114" i="39"/>
  <c r="F114" i="42"/>
  <c r="N114" i="39"/>
  <c r="N114" i="42"/>
  <c r="P115" i="39"/>
  <c r="P115" i="42"/>
  <c r="F133" i="39"/>
  <c r="F133" i="42"/>
  <c r="N133" i="39"/>
  <c r="N133" i="42"/>
  <c r="H134" i="39"/>
  <c r="H134" i="42"/>
  <c r="L134" i="39"/>
  <c r="L134" i="42"/>
  <c r="P134" i="39"/>
  <c r="P134" i="42"/>
  <c r="F151" i="39"/>
  <c r="F151" i="42"/>
  <c r="N151" i="39"/>
  <c r="N151" i="42"/>
  <c r="P152" i="39"/>
  <c r="P152" i="42"/>
  <c r="F169" i="39"/>
  <c r="F169" i="42"/>
  <c r="J169" i="39"/>
  <c r="J169" i="42"/>
  <c r="N169" i="39"/>
  <c r="N169" i="42"/>
  <c r="H170" i="39"/>
  <c r="H170" i="42"/>
  <c r="L170" i="39"/>
  <c r="L170" i="42"/>
  <c r="P170" i="39"/>
  <c r="P170" i="42"/>
  <c r="J90" i="39"/>
  <c r="J90" i="42"/>
  <c r="N90" i="39"/>
  <c r="N90" i="42"/>
  <c r="D91" i="39"/>
  <c r="D91" i="42"/>
  <c r="L91" i="39"/>
  <c r="L91" i="42"/>
  <c r="F94" i="39"/>
  <c r="F94" i="42"/>
  <c r="J94" i="39"/>
  <c r="J94" i="42"/>
  <c r="N94" i="39"/>
  <c r="N94" i="42"/>
  <c r="D95" i="39"/>
  <c r="D95" i="42"/>
  <c r="H95" i="39"/>
  <c r="H95" i="42"/>
  <c r="P95" i="39"/>
  <c r="P95" i="42"/>
  <c r="D114" i="39"/>
  <c r="D114" i="42"/>
  <c r="H114" i="39"/>
  <c r="H114" i="42"/>
  <c r="L114" i="39"/>
  <c r="L114" i="42"/>
  <c r="P114" i="39"/>
  <c r="P114" i="42"/>
  <c r="F115" i="39"/>
  <c r="F115" i="42"/>
  <c r="J115" i="39"/>
  <c r="J115" i="42"/>
  <c r="D133" i="39"/>
  <c r="D133" i="42"/>
  <c r="H133" i="39"/>
  <c r="H133" i="42"/>
  <c r="L133" i="39"/>
  <c r="L133" i="42"/>
  <c r="P133" i="39"/>
  <c r="P133" i="42"/>
  <c r="D151" i="39"/>
  <c r="D151" i="42"/>
  <c r="L151" i="39"/>
  <c r="L151" i="42"/>
  <c r="F152" i="39"/>
  <c r="F152" i="42"/>
  <c r="J152" i="39"/>
  <c r="J152" i="42"/>
  <c r="N152" i="39"/>
  <c r="N152" i="42"/>
  <c r="D169" i="39"/>
  <c r="D169" i="42"/>
  <c r="H169" i="39"/>
  <c r="H169" i="42"/>
  <c r="P169" i="39"/>
  <c r="P169" i="42"/>
  <c r="H52" i="39"/>
  <c r="L52" i="39"/>
  <c r="P52" i="39"/>
  <c r="F71" i="39"/>
  <c r="J71" i="39"/>
  <c r="N71" i="39"/>
  <c r="H94" i="39"/>
  <c r="L94" i="39"/>
  <c r="P94" i="39"/>
  <c r="L14" i="39"/>
  <c r="P14" i="39"/>
  <c r="F33" i="39"/>
  <c r="J33" i="39"/>
  <c r="N33" i="39"/>
  <c r="D14" i="39"/>
  <c r="D52" i="39"/>
  <c r="D115" i="39"/>
  <c r="M21" i="39"/>
  <c r="I59" i="39"/>
  <c r="O86" i="39"/>
  <c r="Q110" i="39"/>
  <c r="H36" i="39"/>
  <c r="Q12" i="39"/>
  <c r="O102" i="39"/>
  <c r="O27" i="19"/>
  <c r="J27" i="20"/>
  <c r="D27" i="20"/>
  <c r="H27" i="20"/>
  <c r="G16" i="39"/>
  <c r="G50" i="39"/>
  <c r="K54" i="39"/>
  <c r="G86" i="39"/>
  <c r="H17" i="19"/>
  <c r="F55" i="39"/>
  <c r="J79" i="39"/>
  <c r="E50" i="39"/>
  <c r="L60" i="39"/>
  <c r="H70" i="39"/>
  <c r="H74" i="39"/>
  <c r="H89" i="39"/>
  <c r="H153" i="39"/>
  <c r="H171" i="39"/>
  <c r="K88" i="39"/>
  <c r="K96" i="39"/>
  <c r="G113" i="39"/>
  <c r="K113" i="39"/>
  <c r="O113" i="39"/>
  <c r="O147" i="39"/>
  <c r="M167" i="39"/>
  <c r="O168" i="39"/>
  <c r="F89" i="39"/>
  <c r="N93" i="39"/>
  <c r="N102" i="39"/>
  <c r="J131" i="39"/>
  <c r="N131" i="39"/>
  <c r="N167" i="39"/>
  <c r="F102" i="39"/>
  <c r="L50" i="39"/>
  <c r="L88" i="39"/>
  <c r="P88" i="39"/>
  <c r="D96" i="39"/>
  <c r="L96" i="39"/>
  <c r="P103" i="39"/>
  <c r="N35" i="39"/>
  <c r="J92" i="39"/>
  <c r="N92" i="39"/>
  <c r="K29" i="39"/>
  <c r="G93" i="39"/>
  <c r="K93" i="39"/>
  <c r="J113" i="39"/>
  <c r="M32" i="39"/>
  <c r="E41" i="39"/>
  <c r="Q60" i="39"/>
  <c r="I89" i="39"/>
  <c r="Q89" i="39"/>
  <c r="E97" i="39"/>
  <c r="I97" i="39"/>
  <c r="I121" i="39"/>
  <c r="F136" i="39"/>
  <c r="L141" i="39"/>
  <c r="C129" i="39"/>
  <c r="C71" i="39"/>
  <c r="C33" i="39"/>
  <c r="C13" i="39"/>
  <c r="C169" i="39"/>
  <c r="C133" i="39"/>
  <c r="C95" i="39"/>
  <c r="C91" i="39"/>
  <c r="C53" i="39"/>
  <c r="C115" i="39"/>
  <c r="C35" i="39"/>
  <c r="C11" i="39"/>
  <c r="C151" i="39"/>
  <c r="H21" i="39"/>
  <c r="F22" i="39"/>
  <c r="J22" i="39"/>
  <c r="N22" i="39"/>
  <c r="D20" i="39"/>
  <c r="H20" i="39"/>
  <c r="L20" i="39"/>
  <c r="P20" i="39"/>
  <c r="L22" i="39"/>
  <c r="J16" i="39"/>
  <c r="N8" i="39"/>
  <c r="K8" i="39"/>
  <c r="M113" i="39"/>
  <c r="J101" i="39"/>
  <c r="P121" i="39"/>
  <c r="O4" i="19"/>
  <c r="Q27" i="20"/>
  <c r="G27" i="19"/>
  <c r="K27" i="19"/>
  <c r="G17" i="20"/>
  <c r="K17" i="20"/>
  <c r="J10" i="39"/>
  <c r="O4" i="22"/>
  <c r="I11" i="39"/>
  <c r="K32" i="39"/>
  <c r="J40" i="39"/>
  <c r="N40" i="39"/>
  <c r="D48" i="39"/>
  <c r="H48" i="39"/>
  <c r="L48" i="39"/>
  <c r="P48" i="39"/>
  <c r="I50" i="39"/>
  <c r="M50" i="39"/>
  <c r="Q50" i="39"/>
  <c r="F51" i="39"/>
  <c r="N51" i="39"/>
  <c r="G54" i="39"/>
  <c r="D55" i="39"/>
  <c r="L55" i="39"/>
  <c r="P55" i="39"/>
  <c r="Q59" i="39"/>
  <c r="J67" i="39"/>
  <c r="N67" i="39"/>
  <c r="M73" i="39"/>
  <c r="Q73" i="39"/>
  <c r="J74" i="39"/>
  <c r="O78" i="39"/>
  <c r="D79" i="39"/>
  <c r="L79" i="39"/>
  <c r="E17" i="22"/>
  <c r="M17" i="22"/>
  <c r="Q93" i="39"/>
  <c r="D40" i="39"/>
  <c r="F48" i="39"/>
  <c r="K50" i="39"/>
  <c r="P51" i="39"/>
  <c r="H60" i="39"/>
  <c r="P60" i="39"/>
  <c r="D67" i="39"/>
  <c r="E69" i="39"/>
  <c r="M69" i="39"/>
  <c r="F70" i="39"/>
  <c r="G73" i="39"/>
  <c r="F79" i="39"/>
  <c r="L167" i="39"/>
  <c r="P176" i="39"/>
  <c r="I177" i="39"/>
  <c r="M177" i="39"/>
  <c r="Q177" i="39"/>
  <c r="E165" i="39"/>
  <c r="M165" i="39"/>
  <c r="J167" i="39"/>
  <c r="L171" i="39"/>
  <c r="E172" i="39"/>
  <c r="I172" i="39"/>
  <c r="E102" i="39"/>
  <c r="C27" i="22"/>
  <c r="O10" i="39"/>
  <c r="F15" i="39"/>
  <c r="J15" i="39"/>
  <c r="K16" i="39"/>
  <c r="O16" i="39"/>
  <c r="E21" i="39"/>
  <c r="I21" i="39"/>
  <c r="Q21" i="39"/>
  <c r="L29" i="39"/>
  <c r="I31" i="39"/>
  <c r="Q31" i="39"/>
  <c r="J32" i="39"/>
  <c r="N32" i="39"/>
  <c r="G35" i="39"/>
  <c r="D36" i="39"/>
  <c r="L36" i="39"/>
  <c r="I40" i="39"/>
  <c r="M40" i="39"/>
  <c r="Q40" i="39"/>
  <c r="F41" i="39"/>
  <c r="J41" i="39"/>
  <c r="N41" i="39"/>
  <c r="G70" i="39"/>
  <c r="N78" i="39"/>
  <c r="O88" i="39"/>
  <c r="D89" i="39"/>
  <c r="L89" i="39"/>
  <c r="O96" i="39"/>
  <c r="H97" i="39"/>
  <c r="E101" i="39"/>
  <c r="I101" i="39"/>
  <c r="M101" i="39"/>
  <c r="Q101" i="39"/>
  <c r="J102" i="39"/>
  <c r="K103" i="39"/>
  <c r="H113" i="39"/>
  <c r="O17" i="20"/>
  <c r="E17" i="20"/>
  <c r="M17" i="20"/>
  <c r="G27" i="20"/>
  <c r="K27" i="20"/>
  <c r="O27" i="20"/>
  <c r="E27" i="20"/>
  <c r="I27" i="20"/>
  <c r="M27" i="20"/>
  <c r="G4" i="22"/>
  <c r="K4" i="22"/>
  <c r="G27" i="22"/>
  <c r="K27" i="22"/>
  <c r="O27" i="22"/>
  <c r="E27" i="22"/>
  <c r="M27" i="22"/>
  <c r="M54" i="39"/>
  <c r="F92" i="39"/>
  <c r="K4" i="19"/>
  <c r="E4" i="19"/>
  <c r="I4" i="19"/>
  <c r="F27" i="19"/>
  <c r="J27" i="19"/>
  <c r="N27" i="19"/>
  <c r="D27" i="19"/>
  <c r="P17" i="20"/>
  <c r="D4" i="22"/>
  <c r="H4" i="22"/>
  <c r="L4" i="22"/>
  <c r="P4" i="22"/>
  <c r="F4" i="22"/>
  <c r="J4" i="22"/>
  <c r="N4" i="22"/>
  <c r="H17" i="22"/>
  <c r="P17" i="22"/>
  <c r="D27" i="22"/>
  <c r="H27" i="22"/>
  <c r="L27" i="22"/>
  <c r="P27" i="22"/>
  <c r="D32" i="39"/>
  <c r="G55" i="39"/>
  <c r="Q70" i="39"/>
  <c r="K74" i="39"/>
  <c r="E88" i="39"/>
  <c r="I96" i="39"/>
  <c r="E117" i="39"/>
  <c r="Q117" i="39"/>
  <c r="N121" i="39"/>
  <c r="I129" i="39"/>
  <c r="Q129" i="39"/>
  <c r="G176" i="39"/>
  <c r="N153" i="39"/>
  <c r="O172" i="39"/>
  <c r="I141" i="39"/>
  <c r="J17" i="19"/>
  <c r="N17" i="19"/>
  <c r="C17" i="20"/>
  <c r="F17" i="20"/>
  <c r="J17" i="20"/>
  <c r="N17" i="20"/>
  <c r="D17" i="20"/>
  <c r="H17" i="20"/>
  <c r="L17" i="20"/>
  <c r="C17" i="22"/>
  <c r="F17" i="22"/>
  <c r="J17" i="22"/>
  <c r="N17" i="22"/>
  <c r="D17" i="22"/>
  <c r="L17" i="22"/>
  <c r="F27" i="22"/>
  <c r="J27" i="22"/>
  <c r="N27" i="22"/>
  <c r="D4" i="19"/>
  <c r="H4" i="19"/>
  <c r="L4" i="19"/>
  <c r="P4" i="19"/>
  <c r="N4" i="19"/>
  <c r="E17" i="19"/>
  <c r="I17" i="19"/>
  <c r="Q17" i="19"/>
  <c r="K17" i="19"/>
  <c r="P27" i="20"/>
  <c r="I17" i="22"/>
  <c r="Q17" i="22"/>
  <c r="M4" i="19"/>
  <c r="Q4" i="19"/>
  <c r="G17" i="19"/>
  <c r="O17" i="19"/>
  <c r="M17" i="19"/>
  <c r="C27" i="19"/>
  <c r="D17" i="19"/>
  <c r="L17" i="19"/>
  <c r="P17" i="19"/>
  <c r="G4" i="19"/>
  <c r="H27" i="19"/>
  <c r="P27" i="19"/>
  <c r="C4" i="22"/>
  <c r="E4" i="22"/>
  <c r="I4" i="22"/>
  <c r="M4" i="22"/>
  <c r="Q4" i="22"/>
  <c r="G17" i="22"/>
  <c r="K17" i="22"/>
  <c r="O17" i="22"/>
  <c r="F4" i="19"/>
  <c r="J4" i="19"/>
  <c r="E27" i="19"/>
  <c r="I27" i="19"/>
  <c r="M27" i="19"/>
  <c r="Q27" i="19"/>
  <c r="C27" i="20"/>
  <c r="F17" i="19"/>
  <c r="C4" i="20"/>
  <c r="C4" i="19"/>
  <c r="C17" i="19"/>
  <c r="C15" i="18"/>
  <c r="B15" i="11"/>
  <c r="Q15" i="9"/>
  <c r="P15" i="9"/>
  <c r="O15" i="9"/>
  <c r="N15" i="9"/>
  <c r="M15" i="9"/>
  <c r="L15" i="9"/>
  <c r="K15" i="9"/>
  <c r="J15" i="9"/>
  <c r="I15" i="9"/>
  <c r="H15" i="9"/>
  <c r="G15" i="9"/>
  <c r="F15" i="9"/>
  <c r="E15" i="9"/>
  <c r="D15" i="9"/>
  <c r="C15" i="9"/>
  <c r="B15" i="9"/>
  <c r="J62" i="44" l="1"/>
  <c r="L352" i="71"/>
  <c r="K428" i="64"/>
  <c r="N376" i="69"/>
  <c r="D395" i="66"/>
  <c r="O63" i="48"/>
  <c r="P129" i="71"/>
  <c r="M417" i="64"/>
  <c r="N492" i="68"/>
  <c r="I395" i="69"/>
  <c r="D395" i="69"/>
  <c r="J188" i="72"/>
  <c r="E395" i="69"/>
  <c r="E376" i="69"/>
  <c r="K7" i="70"/>
  <c r="K126" i="42"/>
  <c r="G217" i="68"/>
  <c r="G216" i="68"/>
  <c r="C217" i="68"/>
  <c r="C239" i="68"/>
  <c r="Q236" i="68"/>
  <c r="Q250" i="68"/>
  <c r="B172" i="65"/>
  <c r="B171" i="65"/>
  <c r="B170" i="65" s="1"/>
  <c r="I178" i="65"/>
  <c r="I179" i="65"/>
  <c r="M388" i="71"/>
  <c r="M329" i="71"/>
  <c r="O414" i="66"/>
  <c r="M107" i="39"/>
  <c r="E143" i="50"/>
  <c r="K112" i="66"/>
  <c r="K194" i="66"/>
  <c r="K163" i="39"/>
  <c r="G107" i="39"/>
  <c r="I107" i="39"/>
  <c r="I3" i="44"/>
  <c r="P129" i="72"/>
  <c r="N342" i="70"/>
  <c r="N285" i="67"/>
  <c r="E323" i="70"/>
  <c r="O261" i="68"/>
  <c r="M407" i="66"/>
  <c r="J250" i="68"/>
  <c r="I435" i="64"/>
  <c r="E99" i="65"/>
  <c r="E139" i="65"/>
  <c r="F111" i="64"/>
  <c r="F153" i="64" s="1"/>
  <c r="H179" i="65"/>
  <c r="H215" i="65"/>
  <c r="N9" i="48"/>
  <c r="N3" i="44"/>
  <c r="O379" i="72"/>
  <c r="M395" i="70"/>
  <c r="M386" i="66"/>
  <c r="K395" i="65"/>
  <c r="O7" i="72"/>
  <c r="O35" i="72"/>
  <c r="O63" i="72" s="1"/>
  <c r="C7" i="71"/>
  <c r="C145" i="42"/>
  <c r="K263" i="68"/>
  <c r="K216" i="68"/>
  <c r="M7" i="68"/>
  <c r="M209" i="68" s="1"/>
  <c r="M41" i="68"/>
  <c r="E7" i="66"/>
  <c r="E35" i="66"/>
  <c r="Q171" i="65"/>
  <c r="Q172" i="65"/>
  <c r="C417" i="64"/>
  <c r="C459" i="64"/>
  <c r="M182" i="65"/>
  <c r="M183" i="65"/>
  <c r="G237" i="64"/>
  <c r="G247" i="64"/>
  <c r="C388" i="71"/>
  <c r="C329" i="71"/>
  <c r="C190" i="71"/>
  <c r="C208" i="71"/>
  <c r="C213" i="66"/>
  <c r="C150" i="66"/>
  <c r="C219" i="68"/>
  <c r="C171" i="68"/>
  <c r="Q376" i="67"/>
  <c r="M7" i="70"/>
  <c r="M171" i="70" s="1"/>
  <c r="N126" i="39"/>
  <c r="K243" i="68"/>
  <c r="K220" i="68"/>
  <c r="K174" i="67"/>
  <c r="K222" i="67"/>
  <c r="Q240" i="64"/>
  <c r="Q200" i="64"/>
  <c r="P405" i="69"/>
  <c r="P342" i="69"/>
  <c r="Q35" i="66"/>
  <c r="Q63" i="66" s="1"/>
  <c r="Q184" i="65"/>
  <c r="B219" i="64"/>
  <c r="N208" i="71"/>
  <c r="P216" i="64"/>
  <c r="I509" i="68"/>
  <c r="E172" i="65"/>
  <c r="B199" i="64"/>
  <c r="C401" i="68"/>
  <c r="L196" i="65"/>
  <c r="G263" i="68"/>
  <c r="L150" i="70"/>
  <c r="K261" i="68"/>
  <c r="E223" i="68"/>
  <c r="C198" i="64"/>
  <c r="D105" i="50"/>
  <c r="D405" i="69"/>
  <c r="D399" i="69" s="1"/>
  <c r="D342" i="69"/>
  <c r="K208" i="71"/>
  <c r="K190" i="71"/>
  <c r="Q190" i="72"/>
  <c r="Q208" i="72"/>
  <c r="J386" i="69"/>
  <c r="C150" i="69"/>
  <c r="M405" i="69"/>
  <c r="M342" i="69"/>
  <c r="B198" i="64"/>
  <c r="C261" i="68"/>
  <c r="P388" i="65"/>
  <c r="M226" i="68"/>
  <c r="Q213" i="65"/>
  <c r="B194" i="65"/>
  <c r="G316" i="72"/>
  <c r="H395" i="65"/>
  <c r="K99" i="66"/>
  <c r="K175" i="66" s="1"/>
  <c r="J7" i="67"/>
  <c r="J64" i="39"/>
  <c r="P395" i="70"/>
  <c r="P376" i="70"/>
  <c r="G208" i="71"/>
  <c r="G190" i="71"/>
  <c r="F175" i="67"/>
  <c r="P376" i="71"/>
  <c r="Q177" i="65"/>
  <c r="D215" i="71"/>
  <c r="G388" i="72"/>
  <c r="G329" i="72"/>
  <c r="L376" i="70"/>
  <c r="L395" i="70"/>
  <c r="P485" i="68"/>
  <c r="P509" i="68"/>
  <c r="C369" i="65"/>
  <c r="C388" i="65"/>
  <c r="O176" i="72"/>
  <c r="O194" i="72"/>
  <c r="J206" i="72"/>
  <c r="J179" i="72"/>
  <c r="E190" i="71"/>
  <c r="E172" i="71"/>
  <c r="N7" i="71"/>
  <c r="N145" i="42"/>
  <c r="F206" i="71"/>
  <c r="F179" i="71"/>
  <c r="I177" i="70"/>
  <c r="I196" i="70"/>
  <c r="J222" i="69"/>
  <c r="J203" i="69"/>
  <c r="I253" i="68"/>
  <c r="I229" i="68"/>
  <c r="P274" i="68"/>
  <c r="P261" i="68"/>
  <c r="P212" i="68"/>
  <c r="M183" i="67"/>
  <c r="M182" i="67"/>
  <c r="I182" i="67"/>
  <c r="I200" i="67"/>
  <c r="I183" i="67"/>
  <c r="D194" i="67"/>
  <c r="D174" i="67"/>
  <c r="E200" i="66"/>
  <c r="E182" i="66"/>
  <c r="O215" i="66"/>
  <c r="O179" i="66"/>
  <c r="O178" i="66"/>
  <c r="K178" i="66"/>
  <c r="K196" i="66"/>
  <c r="K215" i="66"/>
  <c r="C178" i="66"/>
  <c r="C196" i="66"/>
  <c r="L7" i="66"/>
  <c r="L35" i="66"/>
  <c r="L63" i="66" s="1"/>
  <c r="Q182" i="65"/>
  <c r="Q183" i="65"/>
  <c r="I182" i="65"/>
  <c r="I183" i="65"/>
  <c r="E182" i="65"/>
  <c r="E200" i="65"/>
  <c r="H405" i="70"/>
  <c r="H342" i="70"/>
  <c r="C99" i="66"/>
  <c r="C175" i="66" s="1"/>
  <c r="C139" i="66"/>
  <c r="J361" i="72"/>
  <c r="J379" i="72"/>
  <c r="H200" i="64"/>
  <c r="H199" i="64"/>
  <c r="F369" i="66"/>
  <c r="F407" i="66"/>
  <c r="D216" i="68"/>
  <c r="D263" i="68"/>
  <c r="I178" i="67"/>
  <c r="I215" i="67"/>
  <c r="I179" i="67"/>
  <c r="I196" i="67"/>
  <c r="E178" i="66"/>
  <c r="E215" i="66"/>
  <c r="E196" i="66"/>
  <c r="F174" i="66"/>
  <c r="F173" i="66" s="1"/>
  <c r="F222" i="66"/>
  <c r="Q215" i="65"/>
  <c r="Q178" i="65"/>
  <c r="Q179" i="65"/>
  <c r="N171" i="65"/>
  <c r="N172" i="65"/>
  <c r="F7" i="65"/>
  <c r="F26" i="39"/>
  <c r="J223" i="64"/>
  <c r="J204" i="64"/>
  <c r="L240" i="64"/>
  <c r="L199" i="64"/>
  <c r="L200" i="64"/>
  <c r="I215" i="64"/>
  <c r="I194" i="64"/>
  <c r="E215" i="64"/>
  <c r="E214" i="64" s="1"/>
  <c r="E194" i="64"/>
  <c r="B200" i="66"/>
  <c r="B183" i="66"/>
  <c r="M388" i="72"/>
  <c r="M383" i="72" s="1"/>
  <c r="M329" i="72"/>
  <c r="K388" i="71"/>
  <c r="K329" i="71"/>
  <c r="P352" i="72"/>
  <c r="P275" i="72"/>
  <c r="J293" i="71"/>
  <c r="J316" i="71"/>
  <c r="K213" i="69"/>
  <c r="K150" i="69"/>
  <c r="P388" i="71"/>
  <c r="P383" i="71" s="1"/>
  <c r="P329" i="71"/>
  <c r="I329" i="66"/>
  <c r="I285" i="66"/>
  <c r="J111" i="72"/>
  <c r="J129" i="72" s="1"/>
  <c r="J134" i="72"/>
  <c r="O145" i="39"/>
  <c r="F184" i="67"/>
  <c r="B182" i="66"/>
  <c r="J329" i="65"/>
  <c r="J505" i="68"/>
  <c r="J457" i="68"/>
  <c r="K172" i="72"/>
  <c r="K208" i="72"/>
  <c r="M143" i="66"/>
  <c r="M99" i="66"/>
  <c r="M175" i="66" s="1"/>
  <c r="J7" i="66"/>
  <c r="J45" i="42"/>
  <c r="C358" i="72"/>
  <c r="D217" i="68"/>
  <c r="C465" i="68"/>
  <c r="C455" i="68"/>
  <c r="G7" i="72"/>
  <c r="G35" i="72"/>
  <c r="H178" i="66"/>
  <c r="H179" i="66"/>
  <c r="M7" i="66"/>
  <c r="N45" i="39"/>
  <c r="M45" i="39"/>
  <c r="M329" i="65"/>
  <c r="M285" i="65"/>
  <c r="F213" i="67"/>
  <c r="J176" i="72"/>
  <c r="J194" i="72"/>
  <c r="M7" i="71"/>
  <c r="M145" i="39"/>
  <c r="I7" i="70"/>
  <c r="I126" i="39"/>
  <c r="E7" i="70"/>
  <c r="E172" i="70" s="1"/>
  <c r="E126" i="39"/>
  <c r="B191" i="64"/>
  <c r="B190" i="64" s="1"/>
  <c r="B192" i="64"/>
  <c r="E388" i="71"/>
  <c r="E383" i="71" s="1"/>
  <c r="E329" i="71"/>
  <c r="O202" i="64"/>
  <c r="O311" i="71"/>
  <c r="D124" i="50"/>
  <c r="F213" i="66"/>
  <c r="I414" i="67"/>
  <c r="H468" i="68"/>
  <c r="I181" i="65"/>
  <c r="N395" i="69"/>
  <c r="N124" i="50"/>
  <c r="B99" i="67"/>
  <c r="C194" i="66"/>
  <c r="G63" i="48"/>
  <c r="O44" i="48"/>
  <c r="O25" i="48"/>
  <c r="M131" i="69"/>
  <c r="H198" i="64"/>
  <c r="H261" i="68"/>
  <c r="B181" i="66"/>
  <c r="Q323" i="65"/>
  <c r="P361" i="71"/>
  <c r="D414" i="66"/>
  <c r="D129" i="71"/>
  <c r="J202" i="64"/>
  <c r="Q492" i="68"/>
  <c r="J316" i="72"/>
  <c r="D4" i="48"/>
  <c r="P255" i="68"/>
  <c r="E181" i="66"/>
  <c r="D213" i="65"/>
  <c r="D206" i="71"/>
  <c r="C376" i="67"/>
  <c r="E181" i="65"/>
  <c r="M181" i="65"/>
  <c r="D63" i="48"/>
  <c r="F170" i="71"/>
  <c r="P370" i="71"/>
  <c r="D386" i="69"/>
  <c r="B81" i="50"/>
  <c r="N379" i="71"/>
  <c r="D468" i="68"/>
  <c r="D414" i="67"/>
  <c r="D459" i="64"/>
  <c r="H161" i="50"/>
  <c r="L376" i="72"/>
  <c r="L358" i="72"/>
  <c r="L352" i="72"/>
  <c r="P197" i="71"/>
  <c r="P215" i="71"/>
  <c r="F505" i="68"/>
  <c r="Q481" i="68"/>
  <c r="D170" i="72"/>
  <c r="G170" i="71"/>
  <c r="G197" i="71"/>
  <c r="C222" i="70"/>
  <c r="C203" i="70"/>
  <c r="N182" i="67"/>
  <c r="N183" i="67"/>
  <c r="E193" i="67"/>
  <c r="E194" i="67"/>
  <c r="N182" i="66"/>
  <c r="N183" i="66"/>
  <c r="J183" i="66"/>
  <c r="J182" i="66"/>
  <c r="Q199" i="65"/>
  <c r="Q180" i="65"/>
  <c r="Q204" i="64"/>
  <c r="Q203" i="64"/>
  <c r="M203" i="64"/>
  <c r="M204" i="64"/>
  <c r="F329" i="67"/>
  <c r="F329" i="69"/>
  <c r="F285" i="69"/>
  <c r="D197" i="72"/>
  <c r="D215" i="72"/>
  <c r="C182" i="66"/>
  <c r="C200" i="66"/>
  <c r="O182" i="66"/>
  <c r="M379" i="71"/>
  <c r="M361" i="71"/>
  <c r="F481" i="68"/>
  <c r="P386" i="69"/>
  <c r="F395" i="67"/>
  <c r="F376" i="67"/>
  <c r="J407" i="67"/>
  <c r="J369" i="67"/>
  <c r="N369" i="65"/>
  <c r="N407" i="65"/>
  <c r="C172" i="72"/>
  <c r="C208" i="72"/>
  <c r="C190" i="72"/>
  <c r="O190" i="71"/>
  <c r="O208" i="71"/>
  <c r="H222" i="69"/>
  <c r="H175" i="69"/>
  <c r="F220" i="68"/>
  <c r="F267" i="68"/>
  <c r="F243" i="68"/>
  <c r="I163" i="39"/>
  <c r="J172" i="66"/>
  <c r="J170" i="66" s="1"/>
  <c r="J171" i="66"/>
  <c r="L386" i="70"/>
  <c r="D414" i="65"/>
  <c r="B215" i="66"/>
  <c r="B179" i="66"/>
  <c r="O213" i="70"/>
  <c r="O150" i="70"/>
  <c r="O457" i="68"/>
  <c r="O481" i="68"/>
  <c r="O505" i="68"/>
  <c r="O388" i="66"/>
  <c r="O369" i="66"/>
  <c r="G438" i="64"/>
  <c r="G459" i="64"/>
  <c r="C407" i="66"/>
  <c r="C369" i="66"/>
  <c r="C388" i="66"/>
  <c r="L208" i="72"/>
  <c r="L172" i="72"/>
  <c r="I206" i="72"/>
  <c r="I201" i="72" s="1"/>
  <c r="I215" i="72"/>
  <c r="I170" i="72"/>
  <c r="I188" i="72"/>
  <c r="E203" i="69"/>
  <c r="E194" i="69"/>
  <c r="M224" i="68"/>
  <c r="M225" i="68"/>
  <c r="E225" i="68"/>
  <c r="E247" i="68"/>
  <c r="O274" i="68"/>
  <c r="O212" i="68"/>
  <c r="K236" i="68"/>
  <c r="K235" i="68" s="1"/>
  <c r="K250" i="68"/>
  <c r="C236" i="68"/>
  <c r="C237" i="68"/>
  <c r="C250" i="68"/>
  <c r="C274" i="68"/>
  <c r="C231" i="68"/>
  <c r="N179" i="65"/>
  <c r="N196" i="65"/>
  <c r="N215" i="65"/>
  <c r="L405" i="69"/>
  <c r="L342" i="69"/>
  <c r="D213" i="70"/>
  <c r="D150" i="70"/>
  <c r="K405" i="65"/>
  <c r="O206" i="71"/>
  <c r="Q379" i="71"/>
  <c r="Q376" i="69"/>
  <c r="G367" i="67"/>
  <c r="P379" i="71"/>
  <c r="H379" i="72"/>
  <c r="N395" i="65"/>
  <c r="J311" i="71"/>
  <c r="D206" i="72"/>
  <c r="K150" i="70"/>
  <c r="P386" i="70"/>
  <c r="N395" i="70"/>
  <c r="E124" i="50"/>
  <c r="K219" i="68"/>
  <c r="L379" i="71"/>
  <c r="C414" i="66"/>
  <c r="L4" i="48"/>
  <c r="E213" i="67"/>
  <c r="J367" i="69"/>
  <c r="I223" i="68"/>
  <c r="E161" i="50"/>
  <c r="G206" i="72"/>
  <c r="K226" i="68"/>
  <c r="B171" i="66"/>
  <c r="F359" i="64"/>
  <c r="Q405" i="67"/>
  <c r="D492" i="68"/>
  <c r="H194" i="67"/>
  <c r="H213" i="67"/>
  <c r="I181" i="66"/>
  <c r="D379" i="72"/>
  <c r="N361" i="71"/>
  <c r="C226" i="68"/>
  <c r="K370" i="71"/>
  <c r="G395" i="69"/>
  <c r="K455" i="68"/>
  <c r="Q414" i="65"/>
  <c r="C181" i="66"/>
  <c r="Q25" i="48"/>
  <c r="N177" i="65"/>
  <c r="K213" i="67"/>
  <c r="D376" i="69"/>
  <c r="F414" i="67"/>
  <c r="D143" i="50"/>
  <c r="P492" i="68"/>
  <c r="H206" i="72"/>
  <c r="H175" i="70"/>
  <c r="H222" i="70"/>
  <c r="M178" i="67"/>
  <c r="M215" i="67"/>
  <c r="J193" i="66"/>
  <c r="J192" i="66" s="1"/>
  <c r="J222" i="66"/>
  <c r="J203" i="66"/>
  <c r="J194" i="66"/>
  <c r="F414" i="66"/>
  <c r="F376" i="66"/>
  <c r="D388" i="66"/>
  <c r="D407" i="66"/>
  <c r="F428" i="64"/>
  <c r="F431" i="64"/>
  <c r="K176" i="72"/>
  <c r="K194" i="72"/>
  <c r="C176" i="71"/>
  <c r="C194" i="71"/>
  <c r="J7" i="71"/>
  <c r="J167" i="71" s="1"/>
  <c r="F7" i="70"/>
  <c r="F171" i="70" s="1"/>
  <c r="G126" i="39"/>
  <c r="N247" i="68"/>
  <c r="N225" i="68"/>
  <c r="F216" i="68"/>
  <c r="F263" i="68"/>
  <c r="F217" i="68"/>
  <c r="F239" i="68"/>
  <c r="C179" i="67"/>
  <c r="C215" i="67"/>
  <c r="L213" i="67"/>
  <c r="L222" i="67"/>
  <c r="G215" i="66"/>
  <c r="G178" i="66"/>
  <c r="H213" i="66"/>
  <c r="H174" i="66"/>
  <c r="H194" i="66"/>
  <c r="H203" i="66"/>
  <c r="L174" i="65"/>
  <c r="L173" i="65" s="1"/>
  <c r="L203" i="65"/>
  <c r="H7" i="65"/>
  <c r="H209" i="65" s="1"/>
  <c r="H26" i="39"/>
  <c r="D223" i="64"/>
  <c r="D204" i="64"/>
  <c r="D203" i="64"/>
  <c r="N219" i="64"/>
  <c r="N240" i="64"/>
  <c r="N199" i="64"/>
  <c r="O215" i="64"/>
  <c r="O226" i="64"/>
  <c r="K194" i="64"/>
  <c r="K193" i="64" s="1"/>
  <c r="K247" i="64"/>
  <c r="B179" i="65"/>
  <c r="B215" i="65"/>
  <c r="B178" i="65"/>
  <c r="B196" i="65"/>
  <c r="E405" i="70"/>
  <c r="E342" i="70"/>
  <c r="M215" i="65"/>
  <c r="M179" i="65"/>
  <c r="D240" i="64"/>
  <c r="D200" i="64"/>
  <c r="D199" i="64"/>
  <c r="D219" i="64"/>
  <c r="H358" i="71"/>
  <c r="H370" i="71"/>
  <c r="J373" i="67"/>
  <c r="J392" i="67"/>
  <c r="D175" i="70"/>
  <c r="D222" i="70"/>
  <c r="P217" i="68"/>
  <c r="P216" i="68"/>
  <c r="P263" i="68"/>
  <c r="M179" i="66"/>
  <c r="M178" i="66"/>
  <c r="M196" i="66"/>
  <c r="M215" i="66"/>
  <c r="N193" i="65"/>
  <c r="N203" i="65"/>
  <c r="N222" i="65"/>
  <c r="N174" i="65"/>
  <c r="N173" i="65" s="1"/>
  <c r="I405" i="69"/>
  <c r="I342" i="69"/>
  <c r="N329" i="66"/>
  <c r="N285" i="66"/>
  <c r="N323" i="66" s="1"/>
  <c r="N163" i="39"/>
  <c r="F126" i="39"/>
  <c r="F107" i="39"/>
  <c r="H359" i="64"/>
  <c r="N392" i="67"/>
  <c r="K183" i="68"/>
  <c r="K255" i="68" s="1"/>
  <c r="Q194" i="64"/>
  <c r="O323" i="65"/>
  <c r="L174" i="67"/>
  <c r="M323" i="65"/>
  <c r="G275" i="72"/>
  <c r="G311" i="72" s="1"/>
  <c r="D198" i="64"/>
  <c r="M222" i="67"/>
  <c r="B203" i="69"/>
  <c r="Q226" i="64"/>
  <c r="D202" i="64"/>
  <c r="B179" i="67"/>
  <c r="O194" i="64"/>
  <c r="O193" i="64" s="1"/>
  <c r="B202" i="64"/>
  <c r="K183" i="66"/>
  <c r="J223" i="68"/>
  <c r="J175" i="68"/>
  <c r="C196" i="67"/>
  <c r="C134" i="71"/>
  <c r="C111" i="71"/>
  <c r="C129" i="71" s="1"/>
  <c r="Q251" i="68"/>
  <c r="Q227" i="68"/>
  <c r="N221" i="68"/>
  <c r="N267" i="68"/>
  <c r="N99" i="66"/>
  <c r="N137" i="66" s="1"/>
  <c r="L7" i="68"/>
  <c r="L41" i="68"/>
  <c r="L75" i="68" s="1"/>
  <c r="J213" i="70"/>
  <c r="J150" i="70"/>
  <c r="D361" i="71"/>
  <c r="D379" i="71"/>
  <c r="P3" i="22"/>
  <c r="Q145" i="42"/>
  <c r="D261" i="68"/>
  <c r="Q178" i="66"/>
  <c r="L361" i="72"/>
  <c r="J213" i="67"/>
  <c r="J150" i="67"/>
  <c r="C395" i="66"/>
  <c r="D369" i="66"/>
  <c r="N198" i="64"/>
  <c r="Q196" i="66"/>
  <c r="Q386" i="69"/>
  <c r="I505" i="68"/>
  <c r="I481" i="68"/>
  <c r="O7" i="69"/>
  <c r="O107" i="39"/>
  <c r="P196" i="65"/>
  <c r="P179" i="65"/>
  <c r="P215" i="65"/>
  <c r="Q177" i="70"/>
  <c r="B177" i="65"/>
  <c r="B139" i="65"/>
  <c r="J367" i="67"/>
  <c r="F222" i="65"/>
  <c r="M414" i="64"/>
  <c r="M405" i="70"/>
  <c r="M399" i="70" s="1"/>
  <c r="M342" i="70"/>
  <c r="J388" i="71"/>
  <c r="J383" i="71" s="1"/>
  <c r="J329" i="71"/>
  <c r="C145" i="39"/>
  <c r="C163" i="39"/>
  <c r="K35" i="71"/>
  <c r="K63" i="71" s="1"/>
  <c r="M194" i="64"/>
  <c r="F407" i="64"/>
  <c r="L407" i="64"/>
  <c r="J247" i="68"/>
  <c r="N405" i="65"/>
  <c r="N414" i="64"/>
  <c r="N209" i="68"/>
  <c r="N161" i="50"/>
  <c r="M237" i="64"/>
  <c r="I176" i="71"/>
  <c r="P369" i="66"/>
  <c r="K215" i="65"/>
  <c r="F373" i="70"/>
  <c r="D203" i="70"/>
  <c r="M213" i="69"/>
  <c r="M207" i="69" s="1"/>
  <c r="M150" i="69"/>
  <c r="I376" i="71"/>
  <c r="I358" i="71"/>
  <c r="E435" i="64"/>
  <c r="E414" i="64"/>
  <c r="E170" i="72"/>
  <c r="E197" i="72"/>
  <c r="H190" i="71"/>
  <c r="H208" i="71"/>
  <c r="Q7" i="69"/>
  <c r="Q190" i="69" s="1"/>
  <c r="Q107" i="39"/>
  <c r="G236" i="68"/>
  <c r="G235" i="68" s="1"/>
  <c r="G250" i="68"/>
  <c r="L129" i="72"/>
  <c r="K99" i="65"/>
  <c r="M205" i="64"/>
  <c r="O124" i="50"/>
  <c r="O352" i="72"/>
  <c r="N219" i="68"/>
  <c r="L184" i="65"/>
  <c r="M367" i="69"/>
  <c r="J213" i="66"/>
  <c r="I395" i="67"/>
  <c r="O405" i="67"/>
  <c r="Q395" i="65"/>
  <c r="M449" i="64"/>
  <c r="H216" i="64"/>
  <c r="C383" i="72"/>
  <c r="J161" i="50"/>
  <c r="F131" i="69"/>
  <c r="N285" i="65"/>
  <c r="N323" i="65" s="1"/>
  <c r="I25" i="48"/>
  <c r="E25" i="48"/>
  <c r="H25" i="48"/>
  <c r="C202" i="64"/>
  <c r="Q205" i="64"/>
  <c r="J184" i="66"/>
  <c r="H323" i="69"/>
  <c r="C407" i="64"/>
  <c r="Q401" i="68"/>
  <c r="H352" i="71"/>
  <c r="E175" i="65"/>
  <c r="M124" i="50"/>
  <c r="P455" i="68"/>
  <c r="G323" i="66"/>
  <c r="N213" i="67"/>
  <c r="P361" i="72"/>
  <c r="D352" i="72"/>
  <c r="H376" i="70"/>
  <c r="H386" i="69"/>
  <c r="J503" i="68"/>
  <c r="N395" i="67"/>
  <c r="N367" i="66"/>
  <c r="F395" i="65"/>
  <c r="C370" i="71"/>
  <c r="P5" i="39"/>
  <c r="D311" i="72"/>
  <c r="L323" i="70"/>
  <c r="K352" i="72"/>
  <c r="H4" i="48"/>
  <c r="O205" i="64"/>
  <c r="N184" i="65"/>
  <c r="F379" i="71"/>
  <c r="J376" i="69"/>
  <c r="P449" i="64"/>
  <c r="I129" i="72"/>
  <c r="G44" i="48"/>
  <c r="L361" i="71"/>
  <c r="P376" i="69"/>
  <c r="F395" i="69"/>
  <c r="H376" i="67"/>
  <c r="N459" i="64"/>
  <c r="P417" i="64"/>
  <c r="L99" i="66"/>
  <c r="L137" i="66" s="1"/>
  <c r="M177" i="66"/>
  <c r="F379" i="72"/>
  <c r="L261" i="68"/>
  <c r="P407" i="65"/>
  <c r="H203" i="64"/>
  <c r="D213" i="66"/>
  <c r="F388" i="71"/>
  <c r="F329" i="71"/>
  <c r="H395" i="70"/>
  <c r="Q414" i="70"/>
  <c r="Q376" i="70"/>
  <c r="Q395" i="70"/>
  <c r="E369" i="65"/>
  <c r="E407" i="65"/>
  <c r="N190" i="72"/>
  <c r="N172" i="72"/>
  <c r="J190" i="71"/>
  <c r="J208" i="71"/>
  <c r="O170" i="71"/>
  <c r="O197" i="71"/>
  <c r="K7" i="71"/>
  <c r="L145" i="39"/>
  <c r="G7" i="71"/>
  <c r="G185" i="71" s="1"/>
  <c r="G145" i="39"/>
  <c r="K225" i="68"/>
  <c r="K224" i="68"/>
  <c r="I7" i="65"/>
  <c r="I191" i="65" s="1"/>
  <c r="J26" i="39"/>
  <c r="O199" i="64"/>
  <c r="O200" i="64"/>
  <c r="K200" i="64"/>
  <c r="K198" i="64"/>
  <c r="P215" i="64"/>
  <c r="P194" i="64"/>
  <c r="P193" i="64" s="1"/>
  <c r="L7" i="64"/>
  <c r="L212" i="64" s="1"/>
  <c r="M5" i="39"/>
  <c r="B7" i="68"/>
  <c r="B210" i="68" s="1"/>
  <c r="C83" i="39"/>
  <c r="Q181" i="67"/>
  <c r="O352" i="71"/>
  <c r="Q405" i="69"/>
  <c r="Q399" i="69" s="1"/>
  <c r="Q342" i="69"/>
  <c r="L405" i="70"/>
  <c r="L399" i="70" s="1"/>
  <c r="L342" i="70"/>
  <c r="F369" i="70"/>
  <c r="F386" i="70"/>
  <c r="F388" i="70"/>
  <c r="H465" i="68"/>
  <c r="H489" i="68"/>
  <c r="J376" i="66"/>
  <c r="J395" i="66"/>
  <c r="H388" i="66"/>
  <c r="H369" i="66"/>
  <c r="H407" i="66"/>
  <c r="Q246" i="68"/>
  <c r="Q222" i="68"/>
  <c r="N263" i="68"/>
  <c r="N216" i="68"/>
  <c r="J239" i="68"/>
  <c r="J216" i="68"/>
  <c r="J263" i="68"/>
  <c r="Q183" i="67"/>
  <c r="Q182" i="67"/>
  <c r="P193" i="65"/>
  <c r="P174" i="65"/>
  <c r="P173" i="65" s="1"/>
  <c r="P203" i="65"/>
  <c r="L7" i="65"/>
  <c r="L190" i="65" s="1"/>
  <c r="M26" i="39"/>
  <c r="L26" i="39"/>
  <c r="J219" i="64"/>
  <c r="J200" i="64"/>
  <c r="B7" i="69"/>
  <c r="C107" i="39"/>
  <c r="B216" i="68"/>
  <c r="B217" i="68"/>
  <c r="D83" i="39"/>
  <c r="L64" i="42"/>
  <c r="K191" i="64"/>
  <c r="H171" i="66"/>
  <c r="H170" i="66" s="1"/>
  <c r="D203" i="66"/>
  <c r="D386" i="67"/>
  <c r="J407" i="65"/>
  <c r="J388" i="65"/>
  <c r="J386" i="65"/>
  <c r="L386" i="65"/>
  <c r="L405" i="65"/>
  <c r="P7" i="72"/>
  <c r="P163" i="39"/>
  <c r="H188" i="71"/>
  <c r="H215" i="71"/>
  <c r="H197" i="71"/>
  <c r="H206" i="71"/>
  <c r="I215" i="66"/>
  <c r="I178" i="66"/>
  <c r="B220" i="68"/>
  <c r="B221" i="68"/>
  <c r="B182" i="65"/>
  <c r="B200" i="65"/>
  <c r="P275" i="71"/>
  <c r="P316" i="71"/>
  <c r="N358" i="72"/>
  <c r="N376" i="72"/>
  <c r="F376" i="72"/>
  <c r="F358" i="72"/>
  <c r="N376" i="71"/>
  <c r="N358" i="71"/>
  <c r="N369" i="70"/>
  <c r="N388" i="70"/>
  <c r="L395" i="69"/>
  <c r="L376" i="69"/>
  <c r="N373" i="69"/>
  <c r="N392" i="69"/>
  <c r="P405" i="67"/>
  <c r="P392" i="67"/>
  <c r="D392" i="67"/>
  <c r="D373" i="67"/>
  <c r="L414" i="66"/>
  <c r="L395" i="66"/>
  <c r="L407" i="65"/>
  <c r="L369" i="65"/>
  <c r="F197" i="72"/>
  <c r="F188" i="72"/>
  <c r="O200" i="69"/>
  <c r="O181" i="69"/>
  <c r="P220" i="68"/>
  <c r="P221" i="68"/>
  <c r="H221" i="68"/>
  <c r="H267" i="68"/>
  <c r="P199" i="67"/>
  <c r="P180" i="67"/>
  <c r="H199" i="67"/>
  <c r="H180" i="67"/>
  <c r="L171" i="67"/>
  <c r="L172" i="67"/>
  <c r="L170" i="67" s="1"/>
  <c r="O7" i="64"/>
  <c r="O5" i="42"/>
  <c r="N376" i="67"/>
  <c r="D285" i="65"/>
  <c r="D323" i="65" s="1"/>
  <c r="K367" i="67"/>
  <c r="Q200" i="67"/>
  <c r="O247" i="68"/>
  <c r="O392" i="69"/>
  <c r="K223" i="68"/>
  <c r="P379" i="72"/>
  <c r="P267" i="68"/>
  <c r="F213" i="65"/>
  <c r="F150" i="65"/>
  <c r="J3" i="44"/>
  <c r="E352" i="72"/>
  <c r="D367" i="66"/>
  <c r="P195" i="64"/>
  <c r="N376" i="65"/>
  <c r="P414" i="64"/>
  <c r="K367" i="65"/>
  <c r="F99" i="65"/>
  <c r="F175" i="65" s="1"/>
  <c r="H405" i="69"/>
  <c r="H399" i="69" s="1"/>
  <c r="H342" i="69"/>
  <c r="L367" i="65"/>
  <c r="N213" i="65"/>
  <c r="N150" i="65"/>
  <c r="E215" i="68"/>
  <c r="F388" i="65"/>
  <c r="Q405" i="70"/>
  <c r="Q342" i="70"/>
  <c r="J376" i="70"/>
  <c r="F465" i="68"/>
  <c r="F489" i="68"/>
  <c r="N503" i="68"/>
  <c r="N481" i="68"/>
  <c r="C468" i="68"/>
  <c r="C492" i="68"/>
  <c r="D222" i="69"/>
  <c r="D175" i="69"/>
  <c r="F203" i="64"/>
  <c r="F204" i="64"/>
  <c r="D213" i="69"/>
  <c r="D207" i="69" s="1"/>
  <c r="D150" i="69"/>
  <c r="H376" i="69"/>
  <c r="H395" i="69"/>
  <c r="D7" i="71"/>
  <c r="D185" i="71" s="1"/>
  <c r="E145" i="39"/>
  <c r="E200" i="70"/>
  <c r="E181" i="70"/>
  <c r="P224" i="68"/>
  <c r="P225" i="68"/>
  <c r="C246" i="68"/>
  <c r="C222" i="68"/>
  <c r="Q205" i="67"/>
  <c r="Q186" i="67"/>
  <c r="K183" i="67"/>
  <c r="K200" i="67"/>
  <c r="K182" i="67"/>
  <c r="C183" i="67"/>
  <c r="C200" i="67"/>
  <c r="E179" i="67"/>
  <c r="E196" i="67"/>
  <c r="F171" i="67"/>
  <c r="F172" i="67"/>
  <c r="F7" i="66"/>
  <c r="F45" i="39"/>
  <c r="I192" i="64"/>
  <c r="I191" i="64"/>
  <c r="I190" i="64" s="1"/>
  <c r="H137" i="70"/>
  <c r="H112" i="70"/>
  <c r="H131" i="70" s="1"/>
  <c r="F9" i="48"/>
  <c r="F3" i="44"/>
  <c r="I379" i="72"/>
  <c r="I361" i="72"/>
  <c r="O370" i="71"/>
  <c r="E492" i="68"/>
  <c r="K489" i="68"/>
  <c r="K465" i="68"/>
  <c r="I376" i="67"/>
  <c r="O392" i="67"/>
  <c r="O373" i="67"/>
  <c r="K407" i="67"/>
  <c r="K369" i="67"/>
  <c r="K388" i="67"/>
  <c r="O459" i="64"/>
  <c r="O438" i="64"/>
  <c r="M170" i="72"/>
  <c r="M215" i="72"/>
  <c r="M197" i="72"/>
  <c r="M206" i="72"/>
  <c r="M179" i="72"/>
  <c r="E206" i="72"/>
  <c r="E201" i="72" s="1"/>
  <c r="E179" i="72"/>
  <c r="E215" i="72"/>
  <c r="J194" i="71"/>
  <c r="J176" i="71"/>
  <c r="Q188" i="71"/>
  <c r="Q197" i="71"/>
  <c r="Q179" i="71"/>
  <c r="Q215" i="71"/>
  <c r="Q203" i="70"/>
  <c r="Q222" i="70"/>
  <c r="Q207" i="70" s="1"/>
  <c r="Q184" i="70"/>
  <c r="F200" i="69"/>
  <c r="F181" i="69"/>
  <c r="E217" i="68"/>
  <c r="E216" i="68"/>
  <c r="F179" i="66"/>
  <c r="F178" i="66"/>
  <c r="C7" i="66"/>
  <c r="C209" i="66" s="1"/>
  <c r="D45" i="42"/>
  <c r="J178" i="65"/>
  <c r="J196" i="65"/>
  <c r="N215" i="64"/>
  <c r="N214" i="64" s="1"/>
  <c r="N247" i="64"/>
  <c r="N226" i="64"/>
  <c r="H213" i="69"/>
  <c r="H150" i="69"/>
  <c r="L388" i="71"/>
  <c r="L383" i="71" s="1"/>
  <c r="L329" i="71"/>
  <c r="L63" i="48"/>
  <c r="P405" i="70"/>
  <c r="P342" i="70"/>
  <c r="I131" i="69"/>
  <c r="F202" i="64"/>
  <c r="P205" i="64"/>
  <c r="I379" i="71"/>
  <c r="I376" i="69"/>
  <c r="E386" i="69"/>
  <c r="C405" i="65"/>
  <c r="J99" i="66"/>
  <c r="J93" i="66" s="1"/>
  <c r="J131" i="66" s="1"/>
  <c r="F417" i="64"/>
  <c r="L459" i="64"/>
  <c r="L255" i="68"/>
  <c r="J455" i="68"/>
  <c r="M311" i="72"/>
  <c r="H395" i="66"/>
  <c r="I213" i="67"/>
  <c r="G226" i="68"/>
  <c r="D184" i="66"/>
  <c r="E367" i="66"/>
  <c r="P237" i="64"/>
  <c r="I352" i="72"/>
  <c r="G479" i="68"/>
  <c r="I367" i="66"/>
  <c r="I311" i="72"/>
  <c r="J215" i="68"/>
  <c r="N215" i="68"/>
  <c r="F361" i="72"/>
  <c r="J405" i="65"/>
  <c r="C370" i="72"/>
  <c r="E131" i="69"/>
  <c r="C181" i="65"/>
  <c r="L323" i="69"/>
  <c r="N160" i="64"/>
  <c r="H311" i="71"/>
  <c r="P213" i="65"/>
  <c r="O367" i="69"/>
  <c r="L206" i="71"/>
  <c r="Q352" i="71"/>
  <c r="M370" i="72"/>
  <c r="J177" i="65"/>
  <c r="O99" i="67"/>
  <c r="O175" i="67" s="1"/>
  <c r="Q161" i="50"/>
  <c r="D367" i="69"/>
  <c r="N205" i="64"/>
  <c r="I407" i="64"/>
  <c r="C367" i="65"/>
  <c r="P177" i="65"/>
  <c r="P99" i="65"/>
  <c r="P175" i="65" s="1"/>
  <c r="J175" i="66"/>
  <c r="I3" i="19"/>
  <c r="Q177" i="66"/>
  <c r="Q139" i="66"/>
  <c r="M407" i="64"/>
  <c r="M317" i="64"/>
  <c r="M359" i="64" s="1"/>
  <c r="E329" i="69"/>
  <c r="E285" i="69"/>
  <c r="E323" i="69" s="1"/>
  <c r="D323" i="69"/>
  <c r="Q329" i="72"/>
  <c r="J285" i="69"/>
  <c r="J323" i="69" s="1"/>
  <c r="P150" i="65"/>
  <c r="H150" i="70"/>
  <c r="E367" i="70"/>
  <c r="K479" i="68"/>
  <c r="O407" i="64"/>
  <c r="G449" i="64"/>
  <c r="O175" i="69"/>
  <c r="F323" i="69"/>
  <c r="G150" i="70"/>
  <c r="B213" i="67"/>
  <c r="K175" i="68"/>
  <c r="I196" i="65"/>
  <c r="H367" i="69"/>
  <c r="F479" i="68"/>
  <c r="H459" i="64"/>
  <c r="I139" i="66"/>
  <c r="N361" i="72"/>
  <c r="J370" i="72"/>
  <c r="J361" i="71"/>
  <c r="J352" i="71"/>
  <c r="J395" i="67"/>
  <c r="C405" i="66"/>
  <c r="P99" i="66"/>
  <c r="P175" i="66" s="1"/>
  <c r="C215" i="66"/>
  <c r="I329" i="72"/>
  <c r="Q405" i="65"/>
  <c r="N223" i="68"/>
  <c r="L329" i="69"/>
  <c r="O361" i="72"/>
  <c r="G370" i="72"/>
  <c r="O379" i="71"/>
  <c r="K395" i="70"/>
  <c r="O376" i="69"/>
  <c r="Q367" i="67"/>
  <c r="I405" i="67"/>
  <c r="E395" i="66"/>
  <c r="N217" i="68"/>
  <c r="G175" i="69"/>
  <c r="H386" i="70"/>
  <c r="F414" i="65"/>
  <c r="E342" i="66"/>
  <c r="Q329" i="69"/>
  <c r="N143" i="50"/>
  <c r="N171" i="68"/>
  <c r="O163" i="64"/>
  <c r="I417" i="64"/>
  <c r="L178" i="67"/>
  <c r="K376" i="65"/>
  <c r="E388" i="66"/>
  <c r="M221" i="68"/>
  <c r="E407" i="66"/>
  <c r="M274" i="68"/>
  <c r="G428" i="64"/>
  <c r="N208" i="72"/>
  <c r="H379" i="71"/>
  <c r="D386" i="70"/>
  <c r="L386" i="69"/>
  <c r="N414" i="67"/>
  <c r="F367" i="67"/>
  <c r="J449" i="64"/>
  <c r="C386" i="69"/>
  <c r="J342" i="69"/>
  <c r="J240" i="64"/>
  <c r="F367" i="69"/>
  <c r="K405" i="67"/>
  <c r="N407" i="64"/>
  <c r="L124" i="50"/>
  <c r="H217" i="68"/>
  <c r="H323" i="70"/>
  <c r="E285" i="66"/>
  <c r="M143" i="65"/>
  <c r="C194" i="64"/>
  <c r="C193" i="64" s="1"/>
  <c r="J199" i="64"/>
  <c r="C216" i="68"/>
  <c r="Q174" i="66"/>
  <c r="I407" i="68"/>
  <c r="K181" i="66"/>
  <c r="K212" i="68"/>
  <c r="K211" i="68" s="1"/>
  <c r="B250" i="68"/>
  <c r="Q222" i="67"/>
  <c r="C168" i="64"/>
  <c r="G111" i="64"/>
  <c r="G195" i="64" s="1"/>
  <c r="L146" i="65"/>
  <c r="O240" i="64"/>
  <c r="I213" i="65"/>
  <c r="C414" i="67"/>
  <c r="E222" i="66"/>
  <c r="Q131" i="69"/>
  <c r="H352" i="72"/>
  <c r="D370" i="71"/>
  <c r="H367" i="67"/>
  <c r="N395" i="66"/>
  <c r="F150" i="66"/>
  <c r="N174" i="66"/>
  <c r="K407" i="64"/>
  <c r="N386" i="66"/>
  <c r="M203" i="67"/>
  <c r="Q174" i="65"/>
  <c r="N181" i="65"/>
  <c r="B181" i="65"/>
  <c r="H184" i="66"/>
  <c r="Q376" i="65"/>
  <c r="P35" i="66"/>
  <c r="P63" i="66" s="1"/>
  <c r="K5" i="42"/>
  <c r="K342" i="70"/>
  <c r="C150" i="70"/>
  <c r="I323" i="66"/>
  <c r="J329" i="69"/>
  <c r="G161" i="50"/>
  <c r="Q367" i="70"/>
  <c r="Q367" i="65"/>
  <c r="K449" i="64"/>
  <c r="Q407" i="66"/>
  <c r="M376" i="69"/>
  <c r="M220" i="68"/>
  <c r="E203" i="66"/>
  <c r="K219" i="64"/>
  <c r="D405" i="65"/>
  <c r="G203" i="69"/>
  <c r="J167" i="68"/>
  <c r="I99" i="66"/>
  <c r="M172" i="71"/>
  <c r="G359" i="64"/>
  <c r="M226" i="64"/>
  <c r="M99" i="65"/>
  <c r="M175" i="65" s="1"/>
  <c r="K178" i="65"/>
  <c r="E175" i="68"/>
  <c r="Q237" i="64"/>
  <c r="Q386" i="65"/>
  <c r="E417" i="64"/>
  <c r="M379" i="72"/>
  <c r="P147" i="72"/>
  <c r="O206" i="72"/>
  <c r="D329" i="71"/>
  <c r="N150" i="70"/>
  <c r="C208" i="68"/>
  <c r="C173" i="65"/>
  <c r="G129" i="72"/>
  <c r="E231" i="68"/>
  <c r="Q170" i="65"/>
  <c r="D170" i="67"/>
  <c r="N211" i="68"/>
  <c r="N176" i="42"/>
  <c r="N44" i="72"/>
  <c r="N72" i="72" s="1"/>
  <c r="D172" i="42"/>
  <c r="D42" i="72"/>
  <c r="D70" i="72" s="1"/>
  <c r="K172" i="42"/>
  <c r="K42" i="72"/>
  <c r="K70" i="72" s="1"/>
  <c r="H167" i="42"/>
  <c r="H39" i="72"/>
  <c r="H67" i="72" s="1"/>
  <c r="E158" i="42"/>
  <c r="E44" i="71"/>
  <c r="E72" i="71" s="1"/>
  <c r="O35" i="71"/>
  <c r="O63" i="71" s="1"/>
  <c r="L136" i="42"/>
  <c r="L42" i="70"/>
  <c r="H129" i="42"/>
  <c r="H37" i="70"/>
  <c r="F122" i="42"/>
  <c r="F45" i="69"/>
  <c r="F73" i="69" s="1"/>
  <c r="D117" i="42"/>
  <c r="D42" i="69"/>
  <c r="D70" i="69" s="1"/>
  <c r="P110" i="42"/>
  <c r="P37" i="69"/>
  <c r="M102" i="42"/>
  <c r="M53" i="68"/>
  <c r="M87" i="68" s="1"/>
  <c r="J96" i="42"/>
  <c r="J49" i="68"/>
  <c r="J83" i="68" s="1"/>
  <c r="I93" i="42"/>
  <c r="I48" i="68"/>
  <c r="I82" i="68" s="1"/>
  <c r="L158" i="42"/>
  <c r="L44" i="71"/>
  <c r="L72" i="71" s="1"/>
  <c r="I150" i="42"/>
  <c r="I40" i="71"/>
  <c r="I68" i="71" s="1"/>
  <c r="E141" i="42"/>
  <c r="E45" i="70"/>
  <c r="E73" i="70" s="1"/>
  <c r="N126" i="42"/>
  <c r="N35" i="70"/>
  <c r="N63" i="70" s="1"/>
  <c r="K117" i="42"/>
  <c r="K42" i="69"/>
  <c r="K70" i="69" s="1"/>
  <c r="H112" i="42"/>
  <c r="H39" i="69"/>
  <c r="E103" i="42"/>
  <c r="E54" i="68"/>
  <c r="E88" i="68" s="1"/>
  <c r="P93" i="42"/>
  <c r="P48" i="68"/>
  <c r="N89" i="42"/>
  <c r="N46" i="68"/>
  <c r="N80" i="68" s="1"/>
  <c r="G79" i="42"/>
  <c r="G45" i="67"/>
  <c r="G73" i="67" s="1"/>
  <c r="D73" i="42"/>
  <c r="D41" i="67"/>
  <c r="D69" i="67" s="1"/>
  <c r="Q67" i="42"/>
  <c r="Q37" i="67"/>
  <c r="Q65" i="67" s="1"/>
  <c r="O60" i="42"/>
  <c r="O45" i="66"/>
  <c r="O73" i="66" s="1"/>
  <c r="C131" i="42"/>
  <c r="C39" i="70"/>
  <c r="C67" i="70" s="1"/>
  <c r="D165" i="42"/>
  <c r="D37" i="72"/>
  <c r="Q154" i="42"/>
  <c r="Q42" i="71"/>
  <c r="Q70" i="71" s="1"/>
  <c r="M147" i="42"/>
  <c r="M37" i="71"/>
  <c r="J140" i="42"/>
  <c r="J44" i="70"/>
  <c r="J72" i="70" s="1"/>
  <c r="H135" i="42"/>
  <c r="H41" i="70"/>
  <c r="H69" i="70" s="1"/>
  <c r="E55" i="42"/>
  <c r="E42" i="66"/>
  <c r="E70" i="66" s="1"/>
  <c r="Q48" i="42"/>
  <c r="Q37" i="66"/>
  <c r="Q65" i="66" s="1"/>
  <c r="O40" i="42"/>
  <c r="O44" i="65"/>
  <c r="O72" i="65" s="1"/>
  <c r="I26" i="42"/>
  <c r="I35" i="65"/>
  <c r="I63" i="65" s="1"/>
  <c r="F20" i="42"/>
  <c r="F49" i="64"/>
  <c r="F81" i="64" s="1"/>
  <c r="C41" i="42"/>
  <c r="C45" i="65"/>
  <c r="C73" i="65" s="1"/>
  <c r="C74" i="42"/>
  <c r="C42" i="67"/>
  <c r="C70" i="67" s="1"/>
  <c r="C36" i="42"/>
  <c r="C42" i="65"/>
  <c r="C70" i="65" s="1"/>
  <c r="N172" i="42"/>
  <c r="N42" i="72"/>
  <c r="N70" i="72" s="1"/>
  <c r="K167" i="42"/>
  <c r="K39" i="72"/>
  <c r="K67" i="72" s="1"/>
  <c r="D159" i="42"/>
  <c r="D45" i="71"/>
  <c r="D73" i="71" s="1"/>
  <c r="L150" i="42"/>
  <c r="L40" i="71"/>
  <c r="L68" i="71" s="1"/>
  <c r="J88" i="42"/>
  <c r="J45" i="68"/>
  <c r="J79" i="68" s="1"/>
  <c r="F136" i="42"/>
  <c r="F42" i="70"/>
  <c r="F70" i="70" s="1"/>
  <c r="D132" i="42"/>
  <c r="D40" i="70"/>
  <c r="D68" i="70" s="1"/>
  <c r="L122" i="42"/>
  <c r="L45" i="69"/>
  <c r="L73" i="69" s="1"/>
  <c r="D113" i="42"/>
  <c r="D40" i="69"/>
  <c r="N83" i="42"/>
  <c r="N41" i="68"/>
  <c r="N75" i="68" s="1"/>
  <c r="N64" i="42"/>
  <c r="N35" i="67"/>
  <c r="N63" i="67" s="1"/>
  <c r="F54" i="42"/>
  <c r="F41" i="66"/>
  <c r="F69" i="66" s="1"/>
  <c r="D50" i="42"/>
  <c r="D39" i="66"/>
  <c r="D67" i="66" s="1"/>
  <c r="K36" i="42"/>
  <c r="K42" i="65"/>
  <c r="K70" i="65" s="1"/>
  <c r="D35" i="66"/>
  <c r="D63" i="66" s="1"/>
  <c r="D26" i="42"/>
  <c r="D35" i="65"/>
  <c r="D63" i="65" s="1"/>
  <c r="M20" i="42"/>
  <c r="M49" i="64"/>
  <c r="M81" i="64" s="1"/>
  <c r="O39" i="64"/>
  <c r="O71" i="64" s="1"/>
  <c r="G20" i="42"/>
  <c r="G49" i="64"/>
  <c r="G81" i="64" s="1"/>
  <c r="I5" i="42"/>
  <c r="I39" i="64"/>
  <c r="I71" i="64" s="1"/>
  <c r="I24" i="44"/>
  <c r="I30" i="48"/>
  <c r="F62" i="44"/>
  <c r="F68" i="48"/>
  <c r="Q43" i="44"/>
  <c r="Q49" i="48"/>
  <c r="O62" i="44"/>
  <c r="O68" i="48"/>
  <c r="C81" i="44"/>
  <c r="C117" i="68"/>
  <c r="C87" i="48"/>
  <c r="B24" i="44"/>
  <c r="B30" i="48"/>
  <c r="O407" i="68"/>
  <c r="O479" i="68"/>
  <c r="Q231" i="68"/>
  <c r="L173" i="67"/>
  <c r="E383" i="72"/>
  <c r="G329" i="67"/>
  <c r="G386" i="67"/>
  <c r="P383" i="72"/>
  <c r="F146" i="67"/>
  <c r="O386" i="70"/>
  <c r="O329" i="70"/>
  <c r="P329" i="67"/>
  <c r="P386" i="67"/>
  <c r="J386" i="70"/>
  <c r="J329" i="70"/>
  <c r="H181" i="66"/>
  <c r="H143" i="66"/>
  <c r="O177" i="65"/>
  <c r="O139" i="65"/>
  <c r="K132" i="66"/>
  <c r="K93" i="66"/>
  <c r="K131" i="66" s="1"/>
  <c r="F211" i="68"/>
  <c r="L226" i="68"/>
  <c r="L178" i="68"/>
  <c r="J399" i="70"/>
  <c r="D194" i="70"/>
  <c r="D137" i="70"/>
  <c r="D112" i="70"/>
  <c r="D131" i="70" s="1"/>
  <c r="O164" i="59"/>
  <c r="Q144" i="59"/>
  <c r="G378" i="70"/>
  <c r="G397" i="70"/>
  <c r="E415" i="70"/>
  <c r="E377" i="70"/>
  <c r="E396" i="70"/>
  <c r="K393" i="70"/>
  <c r="K374" i="70"/>
  <c r="K394" i="70"/>
  <c r="K375" i="70"/>
  <c r="O128" i="59"/>
  <c r="K128" i="59"/>
  <c r="I125" i="58"/>
  <c r="Q106" i="58"/>
  <c r="G495" i="68"/>
  <c r="G471" i="68"/>
  <c r="Q463" i="68"/>
  <c r="Q486" i="68"/>
  <c r="Q487" i="68"/>
  <c r="Q510" i="68"/>
  <c r="Q462" i="68"/>
  <c r="Q485" i="68"/>
  <c r="M85" i="58"/>
  <c r="K396" i="67"/>
  <c r="K377" i="67"/>
  <c r="K395" i="67"/>
  <c r="K415" i="67"/>
  <c r="E374" i="67"/>
  <c r="E393" i="67"/>
  <c r="E394" i="67"/>
  <c r="E392" i="67"/>
  <c r="E373" i="67"/>
  <c r="E375" i="67"/>
  <c r="I66" i="59"/>
  <c r="K63" i="60"/>
  <c r="K364" i="67"/>
  <c r="K366" i="67"/>
  <c r="K401" i="67"/>
  <c r="K383" i="67"/>
  <c r="K385" i="67"/>
  <c r="K363" i="67"/>
  <c r="K382" i="67"/>
  <c r="G391" i="66"/>
  <c r="G372" i="66"/>
  <c r="E47" i="58"/>
  <c r="O382" i="66"/>
  <c r="O383" i="66"/>
  <c r="O401" i="66"/>
  <c r="O363" i="66"/>
  <c r="O366" i="66"/>
  <c r="O385" i="66"/>
  <c r="O364" i="66"/>
  <c r="M394" i="65"/>
  <c r="M375" i="65"/>
  <c r="M393" i="65"/>
  <c r="M374" i="65"/>
  <c r="M7" i="59"/>
  <c r="G4" i="59"/>
  <c r="C82" i="59"/>
  <c r="C424" i="64"/>
  <c r="C406" i="64"/>
  <c r="C427" i="64"/>
  <c r="C425" i="64"/>
  <c r="C403" i="64"/>
  <c r="C404" i="64"/>
  <c r="C445" i="64"/>
  <c r="C394" i="66"/>
  <c r="C393" i="66"/>
  <c r="C375" i="66"/>
  <c r="C374" i="66"/>
  <c r="M198" i="72"/>
  <c r="M180" i="72"/>
  <c r="M216" i="72"/>
  <c r="E216" i="72"/>
  <c r="E180" i="72"/>
  <c r="E198" i="72"/>
  <c r="H178" i="72"/>
  <c r="H177" i="72"/>
  <c r="H195" i="72"/>
  <c r="H196" i="72"/>
  <c r="H176" i="72"/>
  <c r="M171" i="72"/>
  <c r="M207" i="72"/>
  <c r="M189" i="72"/>
  <c r="O164" i="48"/>
  <c r="K169" i="72"/>
  <c r="K179" i="72"/>
  <c r="K187" i="72"/>
  <c r="C162" i="49"/>
  <c r="Q180" i="71"/>
  <c r="Q198" i="71"/>
  <c r="Q216" i="71"/>
  <c r="O185" i="71"/>
  <c r="O167" i="71"/>
  <c r="C146" i="49"/>
  <c r="N178" i="70"/>
  <c r="N177" i="70"/>
  <c r="N197" i="70"/>
  <c r="N198" i="70"/>
  <c r="N179" i="70"/>
  <c r="K128" i="49"/>
  <c r="C128" i="49"/>
  <c r="M223" i="69"/>
  <c r="M204" i="69"/>
  <c r="M185" i="69"/>
  <c r="E185" i="69"/>
  <c r="E204" i="69"/>
  <c r="E223" i="69"/>
  <c r="G109" i="48"/>
  <c r="C106" i="48"/>
  <c r="Q268" i="68"/>
  <c r="Q244" i="68"/>
  <c r="Q245" i="68"/>
  <c r="Q267" i="68"/>
  <c r="Q243" i="68"/>
  <c r="D266" i="68"/>
  <c r="D242" i="68"/>
  <c r="K240" i="68"/>
  <c r="K241" i="68"/>
  <c r="K264" i="68"/>
  <c r="F238" i="68"/>
  <c r="F262" i="68"/>
  <c r="I82" i="49"/>
  <c r="P79" i="42"/>
  <c r="P45" i="67"/>
  <c r="P73" i="67" s="1"/>
  <c r="K204" i="67"/>
  <c r="K223" i="67"/>
  <c r="C223" i="67"/>
  <c r="C204" i="67"/>
  <c r="F74" i="42"/>
  <c r="F42" i="67"/>
  <c r="F70" i="67" s="1"/>
  <c r="O69" i="42"/>
  <c r="O39" i="67"/>
  <c r="O67" i="67" s="1"/>
  <c r="Q63" i="49"/>
  <c r="I63" i="48"/>
  <c r="O59" i="42"/>
  <c r="O44" i="66"/>
  <c r="O72" i="66" s="1"/>
  <c r="F201" i="66"/>
  <c r="F200" i="66"/>
  <c r="F202" i="66"/>
  <c r="P197" i="66"/>
  <c r="P198" i="66"/>
  <c r="P196" i="66"/>
  <c r="P216" i="66"/>
  <c r="G50" i="42"/>
  <c r="G39" i="66"/>
  <c r="G67" i="66" s="1"/>
  <c r="C214" i="66"/>
  <c r="C195" i="66"/>
  <c r="M192" i="66"/>
  <c r="E44" i="48"/>
  <c r="O249" i="64"/>
  <c r="O228" i="64"/>
  <c r="N248" i="64"/>
  <c r="N227" i="64"/>
  <c r="G241" i="64"/>
  <c r="G221" i="64"/>
  <c r="G240" i="64"/>
  <c r="G220" i="64"/>
  <c r="N218" i="64"/>
  <c r="N239" i="64"/>
  <c r="P4" i="50"/>
  <c r="H4" i="50"/>
  <c r="B82" i="49"/>
  <c r="B25" i="49"/>
  <c r="J173" i="65"/>
  <c r="Q99" i="65"/>
  <c r="Q175" i="65" s="1"/>
  <c r="N132" i="66"/>
  <c r="N93" i="66"/>
  <c r="N131" i="66" s="1"/>
  <c r="P367" i="66"/>
  <c r="P285" i="66"/>
  <c r="G184" i="66"/>
  <c r="G146" i="66"/>
  <c r="H484" i="68"/>
  <c r="H460" i="68"/>
  <c r="H508" i="68"/>
  <c r="J66" i="58"/>
  <c r="L396" i="65"/>
  <c r="L377" i="65"/>
  <c r="L395" i="65"/>
  <c r="L415" i="65"/>
  <c r="L376" i="65"/>
  <c r="H391" i="65"/>
  <c r="H372" i="65"/>
  <c r="N7" i="58"/>
  <c r="P424" i="64"/>
  <c r="P403" i="64"/>
  <c r="P404" i="64"/>
  <c r="P425" i="64"/>
  <c r="P406" i="64"/>
  <c r="P427" i="64"/>
  <c r="P445" i="64"/>
  <c r="O174" i="72"/>
  <c r="O209" i="72"/>
  <c r="O173" i="72"/>
  <c r="O192" i="72"/>
  <c r="O191" i="72"/>
  <c r="L162" i="48"/>
  <c r="H174" i="70"/>
  <c r="H184" i="70"/>
  <c r="H193" i="70"/>
  <c r="F185" i="69"/>
  <c r="F223" i="69"/>
  <c r="F204" i="69"/>
  <c r="H116" i="42"/>
  <c r="H41" i="69"/>
  <c r="H69" i="69" s="1"/>
  <c r="L97" i="42"/>
  <c r="L50" i="68"/>
  <c r="L84" i="68" s="1"/>
  <c r="J245" i="68"/>
  <c r="J244" i="68"/>
  <c r="J268" i="68"/>
  <c r="E218" i="68"/>
  <c r="E242" i="68"/>
  <c r="E266" i="68"/>
  <c r="J199" i="66"/>
  <c r="D228" i="64"/>
  <c r="D249" i="64"/>
  <c r="I222" i="64"/>
  <c r="L181" i="67"/>
  <c r="L143" i="67"/>
  <c r="I383" i="72"/>
  <c r="O188" i="71"/>
  <c r="O134" i="71"/>
  <c r="B188" i="72"/>
  <c r="B134" i="72"/>
  <c r="B111" i="72"/>
  <c r="H188" i="72"/>
  <c r="H134" i="72"/>
  <c r="C184" i="65"/>
  <c r="C146" i="65"/>
  <c r="K25" i="48"/>
  <c r="N173" i="67"/>
  <c r="J304" i="70"/>
  <c r="H117" i="68"/>
  <c r="H213" i="68" s="1"/>
  <c r="H87" i="48"/>
  <c r="J164" i="59"/>
  <c r="P351" i="72"/>
  <c r="P367" i="72"/>
  <c r="P349" i="72"/>
  <c r="P369" i="72"/>
  <c r="J146" i="58"/>
  <c r="H144" i="59"/>
  <c r="N378" i="70"/>
  <c r="N397" i="70"/>
  <c r="N128" i="58"/>
  <c r="L372" i="69"/>
  <c r="L391" i="69"/>
  <c r="L385" i="69"/>
  <c r="L364" i="69"/>
  <c r="L363" i="69"/>
  <c r="L383" i="69"/>
  <c r="L382" i="69"/>
  <c r="L366" i="69"/>
  <c r="P491" i="68"/>
  <c r="P467" i="68"/>
  <c r="P466" i="68"/>
  <c r="P490" i="68"/>
  <c r="P465" i="68"/>
  <c r="L483" i="68"/>
  <c r="L458" i="68"/>
  <c r="L506" i="68"/>
  <c r="L459" i="68"/>
  <c r="L482" i="68"/>
  <c r="D85" i="59"/>
  <c r="N476" i="68"/>
  <c r="N475" i="68"/>
  <c r="N452" i="68"/>
  <c r="N451" i="68"/>
  <c r="N454" i="68"/>
  <c r="N478" i="68"/>
  <c r="N499" i="68"/>
  <c r="D397" i="67"/>
  <c r="D378" i="67"/>
  <c r="L390" i="67"/>
  <c r="L371" i="67"/>
  <c r="L389" i="67"/>
  <c r="L370" i="67"/>
  <c r="L388" i="67"/>
  <c r="L408" i="67"/>
  <c r="L369" i="67"/>
  <c r="N387" i="67"/>
  <c r="N368" i="67"/>
  <c r="N406" i="67"/>
  <c r="L66" i="58"/>
  <c r="F63" i="60"/>
  <c r="P397" i="66"/>
  <c r="P378" i="66"/>
  <c r="P393" i="66"/>
  <c r="P375" i="66"/>
  <c r="P374" i="66"/>
  <c r="P373" i="66"/>
  <c r="P392" i="66"/>
  <c r="P394" i="66"/>
  <c r="F391" i="66"/>
  <c r="F372" i="66"/>
  <c r="F368" i="66"/>
  <c r="F387" i="66"/>
  <c r="F406" i="66"/>
  <c r="N44" i="59"/>
  <c r="J364" i="66"/>
  <c r="J383" i="66"/>
  <c r="J382" i="66"/>
  <c r="J366" i="66"/>
  <c r="J385" i="66"/>
  <c r="J401" i="66"/>
  <c r="J363" i="66"/>
  <c r="J396" i="65"/>
  <c r="J395" i="65"/>
  <c r="J377" i="65"/>
  <c r="J415" i="65"/>
  <c r="P418" i="64"/>
  <c r="P460" i="64"/>
  <c r="P439" i="64"/>
  <c r="L434" i="64"/>
  <c r="L413" i="64"/>
  <c r="D7" i="58"/>
  <c r="J4" i="59"/>
  <c r="C144" i="59"/>
  <c r="C401" i="67"/>
  <c r="C366" i="67"/>
  <c r="C383" i="67"/>
  <c r="C363" i="67"/>
  <c r="C385" i="67"/>
  <c r="C382" i="67"/>
  <c r="C364" i="67"/>
  <c r="C504" i="68"/>
  <c r="C456" i="68"/>
  <c r="C480" i="68"/>
  <c r="M199" i="72"/>
  <c r="M181" i="72"/>
  <c r="E181" i="72"/>
  <c r="E199" i="72"/>
  <c r="J175" i="72"/>
  <c r="J193" i="72"/>
  <c r="J164" i="48"/>
  <c r="Q199" i="71"/>
  <c r="Q181" i="71"/>
  <c r="F175" i="71"/>
  <c r="F193" i="71"/>
  <c r="N144" i="49"/>
  <c r="N187" i="71"/>
  <c r="N179" i="71"/>
  <c r="N169" i="71"/>
  <c r="N215" i="71"/>
  <c r="C182" i="70"/>
  <c r="C202" i="70"/>
  <c r="C201" i="70"/>
  <c r="C183" i="70"/>
  <c r="C181" i="70"/>
  <c r="C200" i="70"/>
  <c r="H176" i="70"/>
  <c r="H195" i="70"/>
  <c r="J172" i="69"/>
  <c r="J171" i="69"/>
  <c r="J190" i="69"/>
  <c r="J191" i="69"/>
  <c r="L220" i="68"/>
  <c r="L244" i="68"/>
  <c r="L245" i="68"/>
  <c r="L268" i="68"/>
  <c r="L243" i="68"/>
  <c r="P234" i="68"/>
  <c r="P233" i="68"/>
  <c r="P257" i="68"/>
  <c r="H233" i="68"/>
  <c r="H234" i="68"/>
  <c r="H257" i="68"/>
  <c r="F28" i="67"/>
  <c r="E202" i="67"/>
  <c r="E201" i="67"/>
  <c r="E200" i="67"/>
  <c r="O198" i="67"/>
  <c r="O197" i="67"/>
  <c r="O216" i="67"/>
  <c r="H190" i="67"/>
  <c r="H209" i="67"/>
  <c r="H191" i="67"/>
  <c r="P44" i="50"/>
  <c r="N204" i="65"/>
  <c r="N223" i="65"/>
  <c r="G198" i="65"/>
  <c r="G197" i="65"/>
  <c r="G216" i="65"/>
  <c r="G196" i="65"/>
  <c r="N195" i="65"/>
  <c r="N214" i="65"/>
  <c r="P190" i="65"/>
  <c r="P191" i="65"/>
  <c r="P209" i="65"/>
  <c r="N228" i="64"/>
  <c r="N249" i="64"/>
  <c r="L224" i="64"/>
  <c r="L223" i="64"/>
  <c r="L225" i="64"/>
  <c r="O222" i="64"/>
  <c r="F221" i="64"/>
  <c r="F220" i="64"/>
  <c r="F241" i="64"/>
  <c r="B205" i="67"/>
  <c r="G383" i="71"/>
  <c r="F193" i="64"/>
  <c r="H207" i="70"/>
  <c r="P397" i="69"/>
  <c r="P378" i="69"/>
  <c r="P460" i="68"/>
  <c r="P484" i="68"/>
  <c r="P508" i="68"/>
  <c r="H456" i="68"/>
  <c r="H480" i="68"/>
  <c r="H504" i="68"/>
  <c r="J47" i="58"/>
  <c r="F7" i="59"/>
  <c r="G199" i="72"/>
  <c r="G181" i="72"/>
  <c r="J180" i="71"/>
  <c r="J216" i="71"/>
  <c r="J198" i="71"/>
  <c r="H144" i="49"/>
  <c r="K186" i="69"/>
  <c r="K205" i="69"/>
  <c r="H109" i="49"/>
  <c r="G96" i="42"/>
  <c r="G49" i="68"/>
  <c r="G83" i="68" s="1"/>
  <c r="O262" i="68"/>
  <c r="O238" i="68"/>
  <c r="P214" i="67"/>
  <c r="P195" i="67"/>
  <c r="N194" i="67"/>
  <c r="N193" i="67"/>
  <c r="N190" i="66"/>
  <c r="N191" i="66"/>
  <c r="N209" i="66"/>
  <c r="H214" i="65"/>
  <c r="H195" i="65"/>
  <c r="Q7" i="49"/>
  <c r="B180" i="71"/>
  <c r="B216" i="71"/>
  <c r="B198" i="71"/>
  <c r="B185" i="69"/>
  <c r="B223" i="69"/>
  <c r="B204" i="69"/>
  <c r="E193" i="64"/>
  <c r="H181" i="67"/>
  <c r="H143" i="67"/>
  <c r="B112" i="69"/>
  <c r="B131" i="69" s="1"/>
  <c r="B137" i="69"/>
  <c r="B194" i="69"/>
  <c r="F399" i="70"/>
  <c r="O137" i="69"/>
  <c r="O194" i="69"/>
  <c r="O112" i="69"/>
  <c r="C386" i="70"/>
  <c r="C329" i="70"/>
  <c r="E202" i="64"/>
  <c r="E160" i="64"/>
  <c r="I367" i="69"/>
  <c r="N170" i="65"/>
  <c r="F132" i="66"/>
  <c r="C373" i="66"/>
  <c r="N379" i="72"/>
  <c r="L112" i="69"/>
  <c r="L131" i="69" s="1"/>
  <c r="L137" i="69"/>
  <c r="L194" i="69"/>
  <c r="P150" i="70"/>
  <c r="Q363" i="72"/>
  <c r="Q381" i="72"/>
  <c r="M164" i="58"/>
  <c r="G162" i="59"/>
  <c r="G375" i="71"/>
  <c r="G357" i="71"/>
  <c r="I146" i="59"/>
  <c r="M370" i="70"/>
  <c r="M389" i="70"/>
  <c r="M390" i="70"/>
  <c r="M369" i="70"/>
  <c r="M371" i="70"/>
  <c r="O368" i="70"/>
  <c r="O387" i="70"/>
  <c r="Q378" i="69"/>
  <c r="Q397" i="69"/>
  <c r="Q109" i="58"/>
  <c r="O364" i="69"/>
  <c r="O366" i="69"/>
  <c r="O383" i="69"/>
  <c r="O385" i="69"/>
  <c r="O363" i="69"/>
  <c r="O382" i="69"/>
  <c r="O491" i="68"/>
  <c r="O490" i="68"/>
  <c r="O466" i="68"/>
  <c r="O467" i="68"/>
  <c r="I488" i="68"/>
  <c r="I464" i="68"/>
  <c r="E451" i="68"/>
  <c r="E454" i="68"/>
  <c r="E478" i="68"/>
  <c r="E452" i="68"/>
  <c r="E499" i="68"/>
  <c r="E476" i="68"/>
  <c r="E475" i="68"/>
  <c r="Q415" i="67"/>
  <c r="Q396" i="67"/>
  <c r="Q377" i="67"/>
  <c r="O66" i="58"/>
  <c r="I63" i="58"/>
  <c r="G397" i="66"/>
  <c r="G378" i="66"/>
  <c r="Q391" i="66"/>
  <c r="Q372" i="66"/>
  <c r="G390" i="66"/>
  <c r="G389" i="66"/>
  <c r="G408" i="66"/>
  <c r="G370" i="66"/>
  <c r="G371" i="66"/>
  <c r="G47" i="59"/>
  <c r="Q383" i="66"/>
  <c r="Q364" i="66"/>
  <c r="Q385" i="66"/>
  <c r="Q366" i="66"/>
  <c r="Q382" i="66"/>
  <c r="Q363" i="66"/>
  <c r="Q401" i="66"/>
  <c r="I377" i="65"/>
  <c r="I396" i="65"/>
  <c r="I376" i="65"/>
  <c r="I415" i="65"/>
  <c r="O374" i="65"/>
  <c r="O393" i="65"/>
  <c r="O394" i="65"/>
  <c r="O373" i="65"/>
  <c r="O375" i="65"/>
  <c r="I391" i="65"/>
  <c r="I372" i="65"/>
  <c r="G28" i="59"/>
  <c r="Q385" i="65"/>
  <c r="Q383" i="65"/>
  <c r="Q363" i="65"/>
  <c r="Q401" i="65"/>
  <c r="Q366" i="65"/>
  <c r="Q364" i="65"/>
  <c r="Q382" i="65"/>
  <c r="K420" i="64"/>
  <c r="K441" i="64"/>
  <c r="G7" i="59"/>
  <c r="M4" i="60"/>
  <c r="E4" i="59"/>
  <c r="C44" i="60"/>
  <c r="C385" i="66"/>
  <c r="C364" i="66"/>
  <c r="C366" i="66"/>
  <c r="C383" i="66"/>
  <c r="C382" i="66"/>
  <c r="C363" i="66"/>
  <c r="C401" i="66"/>
  <c r="Q193" i="72"/>
  <c r="Q175" i="72"/>
  <c r="Q169" i="72"/>
  <c r="Q187" i="72"/>
  <c r="I162" i="49"/>
  <c r="K180" i="71"/>
  <c r="K198" i="71"/>
  <c r="K216" i="71"/>
  <c r="C180" i="71"/>
  <c r="C198" i="71"/>
  <c r="C216" i="71"/>
  <c r="F196" i="71"/>
  <c r="F195" i="71"/>
  <c r="F178" i="71"/>
  <c r="F177" i="71"/>
  <c r="K189" i="71"/>
  <c r="K207" i="71"/>
  <c r="K171" i="71"/>
  <c r="C207" i="71"/>
  <c r="C189" i="71"/>
  <c r="C171" i="71"/>
  <c r="M144" i="48"/>
  <c r="I146" i="48"/>
  <c r="P186" i="70"/>
  <c r="P205" i="70"/>
  <c r="K176" i="70"/>
  <c r="K195" i="70"/>
  <c r="Q125" i="49"/>
  <c r="E193" i="70"/>
  <c r="E174" i="70"/>
  <c r="C252" i="68"/>
  <c r="C276" i="68"/>
  <c r="E89" i="42"/>
  <c r="E46" i="68"/>
  <c r="E80" i="68" s="1"/>
  <c r="O85" i="48"/>
  <c r="F79" i="42"/>
  <c r="F45" i="67"/>
  <c r="F73" i="67" s="1"/>
  <c r="I78" i="42"/>
  <c r="I44" i="67"/>
  <c r="I72" i="67" s="1"/>
  <c r="L74" i="42"/>
  <c r="L42" i="67"/>
  <c r="L70" i="67" s="1"/>
  <c r="D74" i="42"/>
  <c r="D42" i="67"/>
  <c r="D70" i="67" s="1"/>
  <c r="H67" i="42"/>
  <c r="H37" i="67"/>
  <c r="O222" i="67"/>
  <c r="O193" i="67"/>
  <c r="G63" i="50"/>
  <c r="N60" i="42"/>
  <c r="N45" i="66"/>
  <c r="N73" i="66" s="1"/>
  <c r="Q204" i="66"/>
  <c r="Q223" i="66"/>
  <c r="O54" i="42"/>
  <c r="O41" i="66"/>
  <c r="O69" i="66" s="1"/>
  <c r="C199" i="66"/>
  <c r="N197" i="66"/>
  <c r="N198" i="66"/>
  <c r="N216" i="66"/>
  <c r="N196" i="66"/>
  <c r="F197" i="66"/>
  <c r="F216" i="66"/>
  <c r="F196" i="66"/>
  <c r="F198" i="66"/>
  <c r="I214" i="66"/>
  <c r="I195" i="66"/>
  <c r="H36" i="42"/>
  <c r="H42" i="65"/>
  <c r="H70" i="65" s="1"/>
  <c r="O7" i="65"/>
  <c r="Q228" i="64"/>
  <c r="Q249" i="64"/>
  <c r="E228" i="64"/>
  <c r="E249" i="64"/>
  <c r="H227" i="64"/>
  <c r="H248" i="64"/>
  <c r="G225" i="64"/>
  <c r="G224" i="64"/>
  <c r="M12" i="42"/>
  <c r="M45" i="64"/>
  <c r="M77" i="64" s="1"/>
  <c r="E12" i="42"/>
  <c r="E45" i="64"/>
  <c r="E77" i="64" s="1"/>
  <c r="D11" i="42"/>
  <c r="D44" i="64"/>
  <c r="D76" i="64" s="1"/>
  <c r="G10" i="42"/>
  <c r="G43" i="64"/>
  <c r="G75" i="64" s="1"/>
  <c r="N4" i="49"/>
  <c r="B198" i="70"/>
  <c r="B179" i="70"/>
  <c r="B178" i="70"/>
  <c r="B177" i="70"/>
  <c r="B197" i="70"/>
  <c r="Q395" i="69"/>
  <c r="E184" i="65"/>
  <c r="Q132" i="67"/>
  <c r="K217" i="68"/>
  <c r="J352" i="72"/>
  <c r="G407" i="64"/>
  <c r="F63" i="48"/>
  <c r="G179" i="66"/>
  <c r="J181" i="67"/>
  <c r="J143" i="67"/>
  <c r="I329" i="71"/>
  <c r="J66" i="48"/>
  <c r="Q323" i="69"/>
  <c r="D359" i="72"/>
  <c r="D360" i="72"/>
  <c r="D378" i="72"/>
  <c r="D377" i="72"/>
  <c r="J144" i="58"/>
  <c r="D397" i="70"/>
  <c r="D378" i="70"/>
  <c r="L128" i="59"/>
  <c r="D82" i="60"/>
  <c r="H368" i="65"/>
  <c r="H387" i="65"/>
  <c r="H386" i="65"/>
  <c r="H406" i="65"/>
  <c r="D425" i="64"/>
  <c r="D404" i="64"/>
  <c r="D403" i="64"/>
  <c r="D427" i="64"/>
  <c r="D424" i="64"/>
  <c r="D406" i="64"/>
  <c r="D445" i="64"/>
  <c r="C390" i="70"/>
  <c r="C389" i="70"/>
  <c r="C371" i="70"/>
  <c r="C388" i="70"/>
  <c r="C370" i="70"/>
  <c r="C408" i="64"/>
  <c r="C450" i="64"/>
  <c r="C429" i="64"/>
  <c r="E178" i="71"/>
  <c r="E195" i="71"/>
  <c r="E196" i="71"/>
  <c r="E177" i="71"/>
  <c r="P187" i="71"/>
  <c r="P179" i="71"/>
  <c r="P169" i="71"/>
  <c r="P170" i="71"/>
  <c r="F131" i="42"/>
  <c r="F39" i="70"/>
  <c r="F67" i="70" s="1"/>
  <c r="D125" i="48"/>
  <c r="E110" i="42"/>
  <c r="E37" i="69"/>
  <c r="P97" i="42"/>
  <c r="P50" i="68"/>
  <c r="P84" i="68" s="1"/>
  <c r="D249" i="68"/>
  <c r="D248" i="68"/>
  <c r="D247" i="68"/>
  <c r="D204" i="67"/>
  <c r="D223" i="67"/>
  <c r="E198" i="65"/>
  <c r="E197" i="65"/>
  <c r="E216" i="65"/>
  <c r="F28" i="48"/>
  <c r="N217" i="64"/>
  <c r="N238" i="64"/>
  <c r="E323" i="65"/>
  <c r="E141" i="39"/>
  <c r="E103" i="39"/>
  <c r="I26" i="39"/>
  <c r="D113" i="39"/>
  <c r="G79" i="39"/>
  <c r="D73" i="39"/>
  <c r="O60" i="39"/>
  <c r="Q48" i="39"/>
  <c r="D74" i="39"/>
  <c r="H67" i="39"/>
  <c r="F74" i="39"/>
  <c r="G20" i="39"/>
  <c r="C41" i="39"/>
  <c r="I93" i="39"/>
  <c r="E89" i="39"/>
  <c r="Q67" i="39"/>
  <c r="K167" i="39"/>
  <c r="P110" i="39"/>
  <c r="N64" i="39"/>
  <c r="D5" i="39"/>
  <c r="J140" i="39"/>
  <c r="N89" i="39"/>
  <c r="K172" i="39"/>
  <c r="K117" i="39"/>
  <c r="P79" i="39"/>
  <c r="O69" i="39"/>
  <c r="O177" i="42"/>
  <c r="O45" i="72"/>
  <c r="O73" i="72" s="1"/>
  <c r="J176" i="42"/>
  <c r="J44" i="72"/>
  <c r="J72" i="72" s="1"/>
  <c r="Q176" i="42"/>
  <c r="Q44" i="72"/>
  <c r="Q72" i="72" s="1"/>
  <c r="P172" i="42"/>
  <c r="P42" i="72"/>
  <c r="P70" i="72" s="1"/>
  <c r="O171" i="42"/>
  <c r="O41" i="72"/>
  <c r="O69" i="72" s="1"/>
  <c r="J168" i="42"/>
  <c r="J40" i="72"/>
  <c r="J68" i="72" s="1"/>
  <c r="G172" i="42"/>
  <c r="G42" i="72"/>
  <c r="G70" i="72" s="1"/>
  <c r="F171" i="42"/>
  <c r="F41" i="72"/>
  <c r="F69" i="72" s="1"/>
  <c r="E168" i="42"/>
  <c r="E40" i="72"/>
  <c r="E68" i="72" s="1"/>
  <c r="D167" i="42"/>
  <c r="D39" i="72"/>
  <c r="D67" i="72" s="1"/>
  <c r="C165" i="42"/>
  <c r="C37" i="72"/>
  <c r="C163" i="42"/>
  <c r="C35" i="72"/>
  <c r="C63" i="72" s="1"/>
  <c r="Q158" i="42"/>
  <c r="Q44" i="71"/>
  <c r="Q72" i="71" s="1"/>
  <c r="P154" i="42"/>
  <c r="P42" i="71"/>
  <c r="P70" i="71" s="1"/>
  <c r="O153" i="42"/>
  <c r="O41" i="71"/>
  <c r="O69" i="71" s="1"/>
  <c r="N150" i="42"/>
  <c r="N40" i="71"/>
  <c r="N68" i="71" s="1"/>
  <c r="M149" i="42"/>
  <c r="M39" i="71"/>
  <c r="M67" i="71" s="1"/>
  <c r="L147" i="42"/>
  <c r="L37" i="71"/>
  <c r="J141" i="42"/>
  <c r="J45" i="70"/>
  <c r="J73" i="70" s="1"/>
  <c r="I140" i="42"/>
  <c r="I44" i="70"/>
  <c r="I72" i="70" s="1"/>
  <c r="H136" i="42"/>
  <c r="H42" i="70"/>
  <c r="H70" i="70" s="1"/>
  <c r="G135" i="42"/>
  <c r="G41" i="70"/>
  <c r="G69" i="70" s="1"/>
  <c r="F132" i="42"/>
  <c r="F40" i="70"/>
  <c r="F68" i="70" s="1"/>
  <c r="E131" i="42"/>
  <c r="E39" i="70"/>
  <c r="E67" i="70" s="1"/>
  <c r="D129" i="42"/>
  <c r="D37" i="70"/>
  <c r="C126" i="42"/>
  <c r="C35" i="70"/>
  <c r="C63" i="70" s="1"/>
  <c r="Q121" i="42"/>
  <c r="Q44" i="69"/>
  <c r="Q72" i="69" s="1"/>
  <c r="P117" i="42"/>
  <c r="P42" i="69"/>
  <c r="P70" i="69" s="1"/>
  <c r="O116" i="42"/>
  <c r="O41" i="69"/>
  <c r="O69" i="69" s="1"/>
  <c r="N113" i="42"/>
  <c r="N40" i="69"/>
  <c r="M112" i="42"/>
  <c r="M39" i="69"/>
  <c r="L110" i="42"/>
  <c r="L37" i="69"/>
  <c r="K107" i="39"/>
  <c r="J103" i="42"/>
  <c r="J54" i="68"/>
  <c r="J88" i="68" s="1"/>
  <c r="I102" i="42"/>
  <c r="I53" i="68"/>
  <c r="I87" i="68" s="1"/>
  <c r="H101" i="42"/>
  <c r="H52" i="68"/>
  <c r="H86" i="68" s="1"/>
  <c r="G97" i="42"/>
  <c r="G50" i="68"/>
  <c r="G84" i="68" s="1"/>
  <c r="F96" i="42"/>
  <c r="F49" i="68"/>
  <c r="F83" i="68" s="1"/>
  <c r="E93" i="42"/>
  <c r="E48" i="68"/>
  <c r="E82" i="68" s="1"/>
  <c r="C78" i="42"/>
  <c r="C44" i="67"/>
  <c r="C72" i="67" s="1"/>
  <c r="J163" i="42"/>
  <c r="J35" i="72"/>
  <c r="J63" i="72" s="1"/>
  <c r="I159" i="42"/>
  <c r="I45" i="71"/>
  <c r="I73" i="71" s="1"/>
  <c r="H158" i="42"/>
  <c r="H44" i="71"/>
  <c r="H72" i="71" s="1"/>
  <c r="G154" i="42"/>
  <c r="G42" i="71"/>
  <c r="G70" i="71" s="1"/>
  <c r="F153" i="42"/>
  <c r="F41" i="71"/>
  <c r="F69" i="71" s="1"/>
  <c r="E150" i="42"/>
  <c r="E40" i="71"/>
  <c r="E68" i="71" s="1"/>
  <c r="D149" i="42"/>
  <c r="D39" i="71"/>
  <c r="D67" i="71" s="1"/>
  <c r="C147" i="42"/>
  <c r="C37" i="71"/>
  <c r="Q141" i="42"/>
  <c r="Q45" i="70"/>
  <c r="Q73" i="70" s="1"/>
  <c r="P140" i="42"/>
  <c r="P44" i="70"/>
  <c r="P72" i="70" s="1"/>
  <c r="O136" i="42"/>
  <c r="O42" i="70"/>
  <c r="O70" i="70" s="1"/>
  <c r="N135" i="42"/>
  <c r="N41" i="70"/>
  <c r="N69" i="70" s="1"/>
  <c r="M132" i="42"/>
  <c r="M40" i="70"/>
  <c r="M68" i="70" s="1"/>
  <c r="L131" i="42"/>
  <c r="L39" i="70"/>
  <c r="L67" i="70" s="1"/>
  <c r="K129" i="42"/>
  <c r="K37" i="70"/>
  <c r="J126" i="42"/>
  <c r="J35" i="70"/>
  <c r="J63" i="70" s="1"/>
  <c r="I122" i="42"/>
  <c r="I45" i="69"/>
  <c r="I73" i="69" s="1"/>
  <c r="H121" i="42"/>
  <c r="H44" i="69"/>
  <c r="H72" i="69" s="1"/>
  <c r="G117" i="42"/>
  <c r="G42" i="69"/>
  <c r="G70" i="69" s="1"/>
  <c r="F116" i="42"/>
  <c r="F41" i="69"/>
  <c r="F69" i="69" s="1"/>
  <c r="E113" i="42"/>
  <c r="E40" i="69"/>
  <c r="D112" i="42"/>
  <c r="D39" i="69"/>
  <c r="C110" i="42"/>
  <c r="C37" i="69"/>
  <c r="Q103" i="42"/>
  <c r="Q54" i="68"/>
  <c r="Q88" i="68" s="1"/>
  <c r="P102" i="42"/>
  <c r="P53" i="68"/>
  <c r="P87" i="68" s="1"/>
  <c r="O101" i="42"/>
  <c r="O52" i="68"/>
  <c r="O86" i="68" s="1"/>
  <c r="N97" i="42"/>
  <c r="N50" i="68"/>
  <c r="N84" i="68" s="1"/>
  <c r="M96" i="42"/>
  <c r="M49" i="68"/>
  <c r="M83" i="68" s="1"/>
  <c r="L93" i="42"/>
  <c r="L48" i="68"/>
  <c r="L82" i="68" s="1"/>
  <c r="K92" i="42"/>
  <c r="K47" i="68"/>
  <c r="K81" i="68" s="1"/>
  <c r="J89" i="42"/>
  <c r="J46" i="68"/>
  <c r="J80" i="68" s="1"/>
  <c r="I88" i="42"/>
  <c r="I45" i="68"/>
  <c r="I79" i="68" s="1"/>
  <c r="H86" i="42"/>
  <c r="H43" i="68"/>
  <c r="H77" i="68" s="1"/>
  <c r="D83" i="42"/>
  <c r="D41" i="68"/>
  <c r="D75" i="68" s="1"/>
  <c r="C79" i="42"/>
  <c r="C45" i="67"/>
  <c r="C73" i="67" s="1"/>
  <c r="Q74" i="42"/>
  <c r="Q42" i="67"/>
  <c r="Q70" i="67" s="1"/>
  <c r="P73" i="42"/>
  <c r="P41" i="67"/>
  <c r="P69" i="67" s="1"/>
  <c r="O70" i="42"/>
  <c r="O40" i="67"/>
  <c r="O68" i="67" s="1"/>
  <c r="N69" i="42"/>
  <c r="N39" i="67"/>
  <c r="N67" i="67" s="1"/>
  <c r="M67" i="42"/>
  <c r="M37" i="67"/>
  <c r="M65" i="67" s="1"/>
  <c r="K60" i="42"/>
  <c r="K45" i="66"/>
  <c r="K73" i="66" s="1"/>
  <c r="C158" i="42"/>
  <c r="C44" i="71"/>
  <c r="C72" i="71" s="1"/>
  <c r="C121" i="42"/>
  <c r="C44" i="69"/>
  <c r="C72" i="69" s="1"/>
  <c r="P165" i="42"/>
  <c r="P37" i="72"/>
  <c r="O159" i="42"/>
  <c r="O45" i="71"/>
  <c r="O73" i="71" s="1"/>
  <c r="N158" i="42"/>
  <c r="N44" i="71"/>
  <c r="N72" i="71" s="1"/>
  <c r="M154" i="42"/>
  <c r="M42" i="71"/>
  <c r="M70" i="71" s="1"/>
  <c r="L153" i="42"/>
  <c r="L41" i="71"/>
  <c r="L69" i="71" s="1"/>
  <c r="K150" i="42"/>
  <c r="K40" i="71"/>
  <c r="K68" i="71" s="1"/>
  <c r="J149" i="42"/>
  <c r="J39" i="71"/>
  <c r="J67" i="71" s="1"/>
  <c r="I147" i="42"/>
  <c r="I37" i="71"/>
  <c r="G141" i="42"/>
  <c r="G45" i="70"/>
  <c r="G73" i="70" s="1"/>
  <c r="F140" i="42"/>
  <c r="F44" i="70"/>
  <c r="F72" i="70" s="1"/>
  <c r="E136" i="42"/>
  <c r="E42" i="70"/>
  <c r="E70" i="70" s="1"/>
  <c r="D135" i="42"/>
  <c r="D41" i="70"/>
  <c r="D69" i="70" s="1"/>
  <c r="C132" i="42"/>
  <c r="C40" i="70"/>
  <c r="C68" i="70" s="1"/>
  <c r="C60" i="42"/>
  <c r="C45" i="66"/>
  <c r="C73" i="66" s="1"/>
  <c r="Q55" i="42"/>
  <c r="Q42" i="66"/>
  <c r="Q70" i="66" s="1"/>
  <c r="P54" i="42"/>
  <c r="P41" i="66"/>
  <c r="P69" i="66" s="1"/>
  <c r="O51" i="42"/>
  <c r="O40" i="66"/>
  <c r="O68" i="66" s="1"/>
  <c r="N50" i="42"/>
  <c r="N39" i="66"/>
  <c r="N67" i="66" s="1"/>
  <c r="M48" i="42"/>
  <c r="M37" i="66"/>
  <c r="M65" i="66" s="1"/>
  <c r="M45" i="42"/>
  <c r="M35" i="66"/>
  <c r="M63" i="66" s="1"/>
  <c r="L41" i="42"/>
  <c r="L45" i="65"/>
  <c r="L73" i="65" s="1"/>
  <c r="K40" i="42"/>
  <c r="K44" i="65"/>
  <c r="K72" i="65" s="1"/>
  <c r="J36" i="42"/>
  <c r="J42" i="65"/>
  <c r="J70" i="65" s="1"/>
  <c r="I35" i="42"/>
  <c r="I41" i="65"/>
  <c r="I69" i="65" s="1"/>
  <c r="H32" i="42"/>
  <c r="H40" i="65"/>
  <c r="H68" i="65" s="1"/>
  <c r="G31" i="42"/>
  <c r="G39" i="65"/>
  <c r="G67" i="65" s="1"/>
  <c r="F29" i="42"/>
  <c r="F37" i="65"/>
  <c r="E26" i="42"/>
  <c r="E35" i="65"/>
  <c r="E63" i="65" s="1"/>
  <c r="D22" i="42"/>
  <c r="D51" i="64"/>
  <c r="D83" i="64" s="1"/>
  <c r="C21" i="42"/>
  <c r="C50" i="64"/>
  <c r="C82" i="64" s="1"/>
  <c r="Q16" i="42"/>
  <c r="Q47" i="64"/>
  <c r="Q79" i="64" s="1"/>
  <c r="P15" i="42"/>
  <c r="P46" i="64"/>
  <c r="P78" i="64" s="1"/>
  <c r="O12" i="42"/>
  <c r="O45" i="64"/>
  <c r="O77" i="64" s="1"/>
  <c r="N11" i="42"/>
  <c r="N44" i="64"/>
  <c r="N76" i="64" s="1"/>
  <c r="M10" i="42"/>
  <c r="M43" i="64"/>
  <c r="M75" i="64" s="1"/>
  <c r="L8" i="42"/>
  <c r="L41" i="64"/>
  <c r="L5" i="42"/>
  <c r="L39" i="64"/>
  <c r="L71" i="64" s="1"/>
  <c r="C93" i="42"/>
  <c r="C48" i="68"/>
  <c r="C82" i="68" s="1"/>
  <c r="C32" i="42"/>
  <c r="C40" i="65"/>
  <c r="C68" i="65" s="1"/>
  <c r="C96" i="42"/>
  <c r="C49" i="68"/>
  <c r="C83" i="68" s="1"/>
  <c r="C67" i="42"/>
  <c r="C37" i="67"/>
  <c r="C69" i="42"/>
  <c r="C39" i="67"/>
  <c r="C67" i="67" s="1"/>
  <c r="C29" i="42"/>
  <c r="C37" i="65"/>
  <c r="P177" i="42"/>
  <c r="P45" i="72"/>
  <c r="P73" i="72" s="1"/>
  <c r="O176" i="42"/>
  <c r="O44" i="72"/>
  <c r="O72" i="72" s="1"/>
  <c r="J172" i="42"/>
  <c r="J42" i="72"/>
  <c r="J70" i="72" s="1"/>
  <c r="I171" i="42"/>
  <c r="I41" i="72"/>
  <c r="I69" i="72" s="1"/>
  <c r="H168" i="42"/>
  <c r="H40" i="72"/>
  <c r="H68" i="72" s="1"/>
  <c r="G167" i="42"/>
  <c r="G39" i="72"/>
  <c r="G67" i="72" s="1"/>
  <c r="Q163" i="42"/>
  <c r="Q35" i="72"/>
  <c r="Q63" i="72" s="1"/>
  <c r="P159" i="42"/>
  <c r="P45" i="71"/>
  <c r="P73" i="71" s="1"/>
  <c r="O158" i="42"/>
  <c r="O44" i="71"/>
  <c r="O72" i="71" s="1"/>
  <c r="J154" i="42"/>
  <c r="J42" i="71"/>
  <c r="J70" i="71" s="1"/>
  <c r="I153" i="42"/>
  <c r="I41" i="71"/>
  <c r="I69" i="71" s="1"/>
  <c r="H150" i="42"/>
  <c r="H40" i="71"/>
  <c r="H68" i="71" s="1"/>
  <c r="G149" i="42"/>
  <c r="G39" i="71"/>
  <c r="G67" i="71" s="1"/>
  <c r="L92" i="42"/>
  <c r="L47" i="68"/>
  <c r="L81" i="68" s="1"/>
  <c r="K89" i="42"/>
  <c r="K46" i="68"/>
  <c r="K80" i="68" s="1"/>
  <c r="F88" i="42"/>
  <c r="F45" i="68"/>
  <c r="F79" i="68" s="1"/>
  <c r="E86" i="42"/>
  <c r="E43" i="68"/>
  <c r="H141" i="42"/>
  <c r="H45" i="70"/>
  <c r="H73" i="70" s="1"/>
  <c r="G140" i="42"/>
  <c r="G44" i="70"/>
  <c r="G72" i="70" s="1"/>
  <c r="Q135" i="42"/>
  <c r="Q41" i="70"/>
  <c r="Q69" i="70" s="1"/>
  <c r="P132" i="42"/>
  <c r="P40" i="70"/>
  <c r="P68" i="70" s="1"/>
  <c r="O131" i="42"/>
  <c r="O39" i="70"/>
  <c r="O67" i="70" s="1"/>
  <c r="J129" i="42"/>
  <c r="J37" i="70"/>
  <c r="J65" i="70" s="1"/>
  <c r="I126" i="42"/>
  <c r="H122" i="42"/>
  <c r="H45" i="69"/>
  <c r="H73" i="69" s="1"/>
  <c r="G121" i="42"/>
  <c r="G44" i="69"/>
  <c r="G72" i="69" s="1"/>
  <c r="Q116" i="42"/>
  <c r="Q41" i="69"/>
  <c r="Q69" i="69" s="1"/>
  <c r="P113" i="42"/>
  <c r="P40" i="69"/>
  <c r="P68" i="69" s="1"/>
  <c r="O112" i="42"/>
  <c r="O39" i="69"/>
  <c r="O67" i="69" s="1"/>
  <c r="J110" i="42"/>
  <c r="J37" i="69"/>
  <c r="J65" i="69" s="1"/>
  <c r="I107" i="42"/>
  <c r="H103" i="42"/>
  <c r="H54" i="68"/>
  <c r="H88" i="68" s="1"/>
  <c r="G102" i="42"/>
  <c r="G53" i="68"/>
  <c r="G87" i="68" s="1"/>
  <c r="Q97" i="42"/>
  <c r="Q50" i="68"/>
  <c r="Q84" i="68" s="1"/>
  <c r="I79" i="42"/>
  <c r="I45" i="67"/>
  <c r="I73" i="67" s="1"/>
  <c r="H78" i="42"/>
  <c r="H44" i="67"/>
  <c r="H72" i="67" s="1"/>
  <c r="G74" i="42"/>
  <c r="G42" i="67"/>
  <c r="G70" i="67" s="1"/>
  <c r="Q70" i="42"/>
  <c r="Q40" i="67"/>
  <c r="Q68" i="67" s="1"/>
  <c r="P69" i="42"/>
  <c r="P39" i="67"/>
  <c r="P67" i="67" s="1"/>
  <c r="O67" i="42"/>
  <c r="O37" i="67"/>
  <c r="O65" i="67" s="1"/>
  <c r="J35" i="67"/>
  <c r="J63" i="67" s="1"/>
  <c r="I60" i="42"/>
  <c r="I45" i="66"/>
  <c r="I73" i="66" s="1"/>
  <c r="H59" i="42"/>
  <c r="H44" i="66"/>
  <c r="H72" i="66" s="1"/>
  <c r="G55" i="42"/>
  <c r="G42" i="66"/>
  <c r="G70" i="66" s="1"/>
  <c r="Q51" i="42"/>
  <c r="Q40" i="66"/>
  <c r="Q68" i="66" s="1"/>
  <c r="P50" i="42"/>
  <c r="P39" i="66"/>
  <c r="P67" i="66" s="1"/>
  <c r="O48" i="42"/>
  <c r="O37" i="66"/>
  <c r="O65" i="66" s="1"/>
  <c r="J35" i="66"/>
  <c r="J63" i="66" s="1"/>
  <c r="I41" i="42"/>
  <c r="I45" i="65"/>
  <c r="I73" i="65" s="1"/>
  <c r="H40" i="42"/>
  <c r="H44" i="65"/>
  <c r="H72" i="65" s="1"/>
  <c r="G36" i="42"/>
  <c r="G42" i="65"/>
  <c r="G70" i="65" s="1"/>
  <c r="Q32" i="42"/>
  <c r="Q40" i="65"/>
  <c r="Q68" i="65" s="1"/>
  <c r="P31" i="42"/>
  <c r="P39" i="65"/>
  <c r="P67" i="65" s="1"/>
  <c r="O29" i="42"/>
  <c r="O37" i="65"/>
  <c r="O41" i="42"/>
  <c r="O45" i="65"/>
  <c r="O73" i="65" s="1"/>
  <c r="J40" i="42"/>
  <c r="J44" i="65"/>
  <c r="J72" i="65" s="1"/>
  <c r="I36" i="42"/>
  <c r="I42" i="65"/>
  <c r="I70" i="65" s="1"/>
  <c r="H35" i="42"/>
  <c r="H41" i="65"/>
  <c r="H69" i="65" s="1"/>
  <c r="G32" i="42"/>
  <c r="G40" i="65"/>
  <c r="G68" i="65" s="1"/>
  <c r="Q29" i="42"/>
  <c r="Q37" i="65"/>
  <c r="Q65" i="65" s="1"/>
  <c r="O22" i="42"/>
  <c r="O51" i="64"/>
  <c r="O83" i="64" s="1"/>
  <c r="J21" i="42"/>
  <c r="J50" i="64"/>
  <c r="J82" i="64" s="1"/>
  <c r="I20" i="42"/>
  <c r="I49" i="64"/>
  <c r="I81" i="64" s="1"/>
  <c r="H16" i="42"/>
  <c r="H47" i="64"/>
  <c r="H79" i="64" s="1"/>
  <c r="G15" i="42"/>
  <c r="G46" i="64"/>
  <c r="G78" i="64" s="1"/>
  <c r="Q11" i="42"/>
  <c r="Q44" i="64"/>
  <c r="Q76" i="64" s="1"/>
  <c r="P10" i="42"/>
  <c r="P43" i="64"/>
  <c r="P75" i="64" s="1"/>
  <c r="O8" i="42"/>
  <c r="O41" i="64"/>
  <c r="O73" i="64" s="1"/>
  <c r="F26" i="42"/>
  <c r="E22" i="42"/>
  <c r="E51" i="64"/>
  <c r="E83" i="64" s="1"/>
  <c r="D21" i="42"/>
  <c r="D50" i="64"/>
  <c r="D82" i="64" s="1"/>
  <c r="N16" i="42"/>
  <c r="N47" i="64"/>
  <c r="N79" i="64" s="1"/>
  <c r="M15" i="42"/>
  <c r="M46" i="64"/>
  <c r="M78" i="64" s="1"/>
  <c r="L12" i="42"/>
  <c r="L45" i="64"/>
  <c r="L77" i="64" s="1"/>
  <c r="K11" i="42"/>
  <c r="K44" i="64"/>
  <c r="K76" i="64" s="1"/>
  <c r="F10" i="42"/>
  <c r="F43" i="64"/>
  <c r="F75" i="64" s="1"/>
  <c r="E8" i="42"/>
  <c r="E41" i="64"/>
  <c r="C54" i="42"/>
  <c r="C41" i="66"/>
  <c r="C69" i="66" s="1"/>
  <c r="K3" i="44"/>
  <c r="K9" i="48"/>
  <c r="P3" i="44"/>
  <c r="P9" i="48"/>
  <c r="J24" i="44"/>
  <c r="J30" i="48"/>
  <c r="Q24" i="44"/>
  <c r="Q30" i="48"/>
  <c r="E24" i="44"/>
  <c r="E30" i="48"/>
  <c r="P43" i="44"/>
  <c r="P49" i="48"/>
  <c r="D24" i="44"/>
  <c r="D30" i="48"/>
  <c r="D24" i="48" s="1"/>
  <c r="K62" i="44"/>
  <c r="P62" i="44"/>
  <c r="P68" i="48"/>
  <c r="K24" i="44"/>
  <c r="K30" i="48"/>
  <c r="Q62" i="44"/>
  <c r="Q68" i="48"/>
  <c r="L62" i="44"/>
  <c r="L68" i="48"/>
  <c r="M43" i="44"/>
  <c r="M49" i="48"/>
  <c r="O81" i="44"/>
  <c r="O117" i="68"/>
  <c r="O213" i="68" s="1"/>
  <c r="O87" i="48"/>
  <c r="F81" i="44"/>
  <c r="F117" i="68"/>
  <c r="F111" i="68" s="1"/>
  <c r="F87" i="48"/>
  <c r="G81" i="44"/>
  <c r="G117" i="68"/>
  <c r="G87" i="48"/>
  <c r="B117" i="68"/>
  <c r="B111" i="68" s="1"/>
  <c r="B87" i="48"/>
  <c r="H81" i="44"/>
  <c r="N383" i="72"/>
  <c r="D361" i="72"/>
  <c r="F274" i="68"/>
  <c r="J132" i="66"/>
  <c r="M193" i="64"/>
  <c r="P171" i="65"/>
  <c r="O388" i="67"/>
  <c r="D365" i="64"/>
  <c r="D428" i="64"/>
  <c r="D338" i="64"/>
  <c r="D215" i="66"/>
  <c r="F383" i="72"/>
  <c r="F376" i="65"/>
  <c r="L407" i="68"/>
  <c r="L479" i="68"/>
  <c r="F369" i="67"/>
  <c r="K323" i="69"/>
  <c r="Q146" i="65"/>
  <c r="E207" i="69"/>
  <c r="B216" i="64"/>
  <c r="G215" i="65"/>
  <c r="Q198" i="64"/>
  <c r="Q156" i="64"/>
  <c r="D180" i="67"/>
  <c r="J209" i="68"/>
  <c r="I386" i="66"/>
  <c r="C367" i="70"/>
  <c r="Q395" i="67"/>
  <c r="Q342" i="65"/>
  <c r="F367" i="66"/>
  <c r="G367" i="70"/>
  <c r="C216" i="64"/>
  <c r="I329" i="69"/>
  <c r="I386" i="69"/>
  <c r="I304" i="69"/>
  <c r="D383" i="72"/>
  <c r="D170" i="65"/>
  <c r="O181" i="65"/>
  <c r="O143" i="65"/>
  <c r="M184" i="65"/>
  <c r="G212" i="68"/>
  <c r="H323" i="65"/>
  <c r="Q461" i="68"/>
  <c r="F137" i="67"/>
  <c r="I401" i="68"/>
  <c r="O237" i="68"/>
  <c r="N196" i="64"/>
  <c r="I395" i="65"/>
  <c r="L263" i="68"/>
  <c r="H202" i="64"/>
  <c r="H160" i="64"/>
  <c r="Q414" i="67"/>
  <c r="N405" i="67"/>
  <c r="D367" i="67"/>
  <c r="D285" i="67"/>
  <c r="D323" i="67" s="1"/>
  <c r="M392" i="65"/>
  <c r="D237" i="64"/>
  <c r="P105" i="50"/>
  <c r="K148" i="64"/>
  <c r="K188" i="71"/>
  <c r="K134" i="71"/>
  <c r="L503" i="68"/>
  <c r="G468" i="68"/>
  <c r="H455" i="68"/>
  <c r="O399" i="70"/>
  <c r="O190" i="72"/>
  <c r="D183" i="66"/>
  <c r="Q178" i="67"/>
  <c r="E293" i="72"/>
  <c r="E316" i="72"/>
  <c r="E370" i="72"/>
  <c r="F203" i="67"/>
  <c r="I399" i="69"/>
  <c r="P311" i="71"/>
  <c r="J194" i="65"/>
  <c r="P194" i="67"/>
  <c r="P112" i="67"/>
  <c r="K342" i="65"/>
  <c r="P414" i="66"/>
  <c r="C386" i="65"/>
  <c r="C329" i="65"/>
  <c r="K329" i="65"/>
  <c r="K386" i="65"/>
  <c r="O194" i="67"/>
  <c r="O367" i="66"/>
  <c r="P112" i="69"/>
  <c r="P131" i="69" s="1"/>
  <c r="P137" i="69"/>
  <c r="P194" i="69"/>
  <c r="E150" i="67"/>
  <c r="B150" i="69"/>
  <c r="J231" i="68"/>
  <c r="L194" i="66"/>
  <c r="C428" i="64"/>
  <c r="C365" i="64"/>
  <c r="D168" i="64"/>
  <c r="C137" i="65"/>
  <c r="C194" i="65"/>
  <c r="N163" i="64"/>
  <c r="N177" i="67"/>
  <c r="N139" i="67"/>
  <c r="Q202" i="64"/>
  <c r="Q160" i="64"/>
  <c r="H28" i="48"/>
  <c r="L174" i="66"/>
  <c r="F177" i="66"/>
  <c r="F139" i="66"/>
  <c r="J220" i="68"/>
  <c r="Q329" i="71"/>
  <c r="L414" i="65"/>
  <c r="D383" i="71"/>
  <c r="H407" i="67"/>
  <c r="K386" i="69"/>
  <c r="K329" i="69"/>
  <c r="H405" i="66"/>
  <c r="J93" i="71"/>
  <c r="G132" i="67"/>
  <c r="L231" i="68"/>
  <c r="G261" i="68"/>
  <c r="F7" i="48"/>
  <c r="N185" i="65"/>
  <c r="B184" i="65"/>
  <c r="B146" i="65"/>
  <c r="N184" i="66"/>
  <c r="N146" i="66"/>
  <c r="I202" i="64"/>
  <c r="I160" i="64"/>
  <c r="K205" i="64"/>
  <c r="K163" i="64"/>
  <c r="F399" i="69"/>
  <c r="G204" i="64"/>
  <c r="H206" i="64"/>
  <c r="Q207" i="64"/>
  <c r="M28" i="48"/>
  <c r="N99" i="65"/>
  <c r="N175" i="65" s="1"/>
  <c r="G177" i="65"/>
  <c r="G139" i="65"/>
  <c r="D184" i="65"/>
  <c r="C93" i="66"/>
  <c r="C131" i="66" s="1"/>
  <c r="C132" i="66"/>
  <c r="G177" i="66"/>
  <c r="G139" i="66"/>
  <c r="B132" i="66"/>
  <c r="H132" i="67"/>
  <c r="L82" i="48"/>
  <c r="G219" i="68"/>
  <c r="G171" i="68"/>
  <c r="D226" i="68"/>
  <c r="D178" i="68"/>
  <c r="C405" i="69"/>
  <c r="C342" i="69"/>
  <c r="K275" i="72"/>
  <c r="C383" i="71"/>
  <c r="C285" i="69"/>
  <c r="C323" i="69" s="1"/>
  <c r="M386" i="69"/>
  <c r="M329" i="69"/>
  <c r="Q137" i="65"/>
  <c r="Q194" i="65"/>
  <c r="Q112" i="65"/>
  <c r="E226" i="64"/>
  <c r="E168" i="64"/>
  <c r="E237" i="64"/>
  <c r="F216" i="64"/>
  <c r="M237" i="68"/>
  <c r="P175" i="70"/>
  <c r="D237" i="68"/>
  <c r="K381" i="72"/>
  <c r="K363" i="72"/>
  <c r="O360" i="72"/>
  <c r="O377" i="72"/>
  <c r="O359" i="72"/>
  <c r="O378" i="72"/>
  <c r="I375" i="72"/>
  <c r="I357" i="72"/>
  <c r="O164" i="58"/>
  <c r="Q162" i="58"/>
  <c r="M162" i="58"/>
  <c r="I351" i="72"/>
  <c r="I367" i="72"/>
  <c r="I349" i="72"/>
  <c r="I369" i="72"/>
  <c r="G381" i="71"/>
  <c r="G363" i="71"/>
  <c r="K378" i="71"/>
  <c r="K377" i="71"/>
  <c r="K359" i="71"/>
  <c r="K376" i="71"/>
  <c r="K360" i="71"/>
  <c r="K358" i="71"/>
  <c r="Q357" i="71"/>
  <c r="Q375" i="71"/>
  <c r="G146" i="58"/>
  <c r="Q144" i="58"/>
  <c r="M351" i="71"/>
  <c r="M367" i="71"/>
  <c r="M349" i="71"/>
  <c r="M369" i="71"/>
  <c r="E144" i="59"/>
  <c r="K378" i="70"/>
  <c r="K397" i="70"/>
  <c r="G374" i="70"/>
  <c r="G393" i="70"/>
  <c r="G375" i="70"/>
  <c r="G394" i="70"/>
  <c r="E372" i="70"/>
  <c r="E391" i="70"/>
  <c r="G371" i="70"/>
  <c r="G370" i="70"/>
  <c r="G389" i="70"/>
  <c r="G390" i="70"/>
  <c r="O128" i="58"/>
  <c r="Q383" i="70"/>
  <c r="Q366" i="70"/>
  <c r="Q364" i="70"/>
  <c r="Q363" i="70"/>
  <c r="Q382" i="70"/>
  <c r="Q385" i="70"/>
  <c r="E125" i="59"/>
  <c r="G397" i="69"/>
  <c r="G378" i="69"/>
  <c r="G375" i="69"/>
  <c r="G394" i="69"/>
  <c r="G393" i="69"/>
  <c r="G374" i="69"/>
  <c r="E391" i="69"/>
  <c r="E372" i="69"/>
  <c r="G109" i="59"/>
  <c r="M363" i="69"/>
  <c r="M383" i="69"/>
  <c r="M385" i="69"/>
  <c r="M366" i="69"/>
  <c r="M364" i="69"/>
  <c r="M382" i="69"/>
  <c r="K471" i="68"/>
  <c r="K495" i="68"/>
  <c r="O469" i="68"/>
  <c r="O493" i="68"/>
  <c r="O468" i="68"/>
  <c r="O492" i="68"/>
  <c r="I490" i="68"/>
  <c r="I489" i="68"/>
  <c r="I467" i="68"/>
  <c r="I466" i="68"/>
  <c r="I491" i="68"/>
  <c r="G488" i="68"/>
  <c r="G464" i="68"/>
  <c r="O480" i="68"/>
  <c r="O456" i="68"/>
  <c r="O504" i="68"/>
  <c r="Q85" i="58"/>
  <c r="M85" i="59"/>
  <c r="O82" i="58"/>
  <c r="O82" i="59"/>
  <c r="G82" i="59"/>
  <c r="G82" i="58"/>
  <c r="Q397" i="67"/>
  <c r="Q378" i="67"/>
  <c r="O396" i="67"/>
  <c r="O415" i="67"/>
  <c r="O377" i="67"/>
  <c r="O395" i="67"/>
  <c r="Q394" i="67"/>
  <c r="Q393" i="67"/>
  <c r="Q374" i="67"/>
  <c r="Q392" i="67"/>
  <c r="Q373" i="67"/>
  <c r="Q375" i="67"/>
  <c r="G391" i="67"/>
  <c r="G372" i="67"/>
  <c r="Q370" i="67"/>
  <c r="Q408" i="67"/>
  <c r="Q390" i="67"/>
  <c r="Q389" i="67"/>
  <c r="Q407" i="67"/>
  <c r="Q371" i="67"/>
  <c r="Q369" i="67"/>
  <c r="I370" i="67"/>
  <c r="I408" i="67"/>
  <c r="I390" i="67"/>
  <c r="I369" i="67"/>
  <c r="I389" i="67"/>
  <c r="I371" i="67"/>
  <c r="I407" i="67"/>
  <c r="Q66" i="58"/>
  <c r="M66" i="59"/>
  <c r="O63" i="60"/>
  <c r="G63" i="58"/>
  <c r="G63" i="59"/>
  <c r="Q397" i="66"/>
  <c r="Q378" i="66"/>
  <c r="O396" i="66"/>
  <c r="O415" i="66"/>
  <c r="O377" i="66"/>
  <c r="O395" i="66"/>
  <c r="Q393" i="66"/>
  <c r="Q394" i="66"/>
  <c r="Q374" i="66"/>
  <c r="Q375" i="66"/>
  <c r="Q392" i="66"/>
  <c r="I394" i="66"/>
  <c r="I393" i="66"/>
  <c r="I374" i="66"/>
  <c r="I392" i="66"/>
  <c r="I375" i="66"/>
  <c r="K391" i="66"/>
  <c r="K372" i="66"/>
  <c r="M389" i="66"/>
  <c r="M408" i="66"/>
  <c r="M370" i="66"/>
  <c r="M371" i="66"/>
  <c r="M390" i="66"/>
  <c r="I47" i="59"/>
  <c r="E47" i="59"/>
  <c r="O44" i="59"/>
  <c r="K44" i="59"/>
  <c r="G44" i="58"/>
  <c r="I378" i="65"/>
  <c r="I397" i="65"/>
  <c r="G415" i="65"/>
  <c r="G414" i="65"/>
  <c r="G377" i="65"/>
  <c r="G396" i="65"/>
  <c r="I375" i="65"/>
  <c r="I394" i="65"/>
  <c r="I374" i="65"/>
  <c r="I393" i="65"/>
  <c r="K372" i="65"/>
  <c r="K391" i="65"/>
  <c r="I371" i="65"/>
  <c r="I389" i="65"/>
  <c r="I390" i="65"/>
  <c r="I408" i="65"/>
  <c r="I388" i="65"/>
  <c r="I370" i="65"/>
  <c r="O387" i="65"/>
  <c r="O368" i="65"/>
  <c r="O406" i="65"/>
  <c r="G368" i="65"/>
  <c r="G406" i="65"/>
  <c r="G387" i="65"/>
  <c r="M28" i="59"/>
  <c r="I28" i="58"/>
  <c r="O25" i="58"/>
  <c r="K364" i="65"/>
  <c r="K383" i="65"/>
  <c r="K382" i="65"/>
  <c r="K366" i="65"/>
  <c r="K401" i="65"/>
  <c r="K363" i="65"/>
  <c r="K385" i="65"/>
  <c r="G25" i="59"/>
  <c r="M441" i="64"/>
  <c r="M420" i="64"/>
  <c r="M439" i="64"/>
  <c r="M460" i="64"/>
  <c r="M418" i="64"/>
  <c r="M438" i="64"/>
  <c r="O437" i="64"/>
  <c r="O436" i="64"/>
  <c r="O415" i="64"/>
  <c r="O416" i="64"/>
  <c r="O435" i="64"/>
  <c r="G436" i="64"/>
  <c r="G437" i="64"/>
  <c r="G416" i="64"/>
  <c r="G435" i="64"/>
  <c r="G415" i="64"/>
  <c r="E434" i="64"/>
  <c r="E413" i="64"/>
  <c r="G412" i="64"/>
  <c r="G453" i="64"/>
  <c r="G432" i="64"/>
  <c r="G433" i="64"/>
  <c r="G411" i="64"/>
  <c r="G431" i="64"/>
  <c r="E451" i="64"/>
  <c r="E430" i="64"/>
  <c r="E409" i="64"/>
  <c r="Q7" i="58"/>
  <c r="E7" i="59"/>
  <c r="O406" i="64"/>
  <c r="O425" i="64"/>
  <c r="O403" i="64"/>
  <c r="O427" i="64"/>
  <c r="O404" i="64"/>
  <c r="O445" i="64"/>
  <c r="O424" i="64"/>
  <c r="G406" i="64"/>
  <c r="G425" i="64"/>
  <c r="G427" i="64"/>
  <c r="G403" i="64"/>
  <c r="G404" i="64"/>
  <c r="G445" i="64"/>
  <c r="G424" i="64"/>
  <c r="C4" i="58"/>
  <c r="C395" i="70"/>
  <c r="C368" i="70"/>
  <c r="C387" i="70"/>
  <c r="C109" i="58"/>
  <c r="C47" i="59"/>
  <c r="C441" i="64"/>
  <c r="C420" i="64"/>
  <c r="C7" i="59"/>
  <c r="J181" i="72"/>
  <c r="J199" i="72"/>
  <c r="D177" i="72"/>
  <c r="D176" i="72"/>
  <c r="D195" i="72"/>
  <c r="D196" i="72"/>
  <c r="D178" i="72"/>
  <c r="C175" i="72"/>
  <c r="C193" i="72"/>
  <c r="O162" i="48"/>
  <c r="O179" i="72"/>
  <c r="O215" i="72"/>
  <c r="O187" i="72"/>
  <c r="O169" i="72"/>
  <c r="K164" i="49"/>
  <c r="K167" i="72"/>
  <c r="K185" i="72"/>
  <c r="G164" i="48"/>
  <c r="C164" i="49"/>
  <c r="J181" i="71"/>
  <c r="J199" i="71"/>
  <c r="P177" i="71"/>
  <c r="P178" i="71"/>
  <c r="P196" i="71"/>
  <c r="P176" i="71"/>
  <c r="P195" i="71"/>
  <c r="G193" i="71"/>
  <c r="G175" i="71"/>
  <c r="O144" i="48"/>
  <c r="K144" i="49"/>
  <c r="G144" i="49"/>
  <c r="C146" i="48"/>
  <c r="C169" i="71"/>
  <c r="C179" i="71"/>
  <c r="C187" i="71"/>
  <c r="N186" i="70"/>
  <c r="N205" i="70"/>
  <c r="L182" i="70"/>
  <c r="L183" i="70"/>
  <c r="L202" i="70"/>
  <c r="L201" i="70"/>
  <c r="L181" i="70"/>
  <c r="K199" i="70"/>
  <c r="K180" i="70"/>
  <c r="M176" i="70"/>
  <c r="M195" i="70"/>
  <c r="O191" i="70"/>
  <c r="O172" i="70"/>
  <c r="O190" i="70"/>
  <c r="O171" i="70"/>
  <c r="K191" i="70"/>
  <c r="K172" i="70"/>
  <c r="K190" i="70"/>
  <c r="K171" i="70"/>
  <c r="G193" i="70"/>
  <c r="G184" i="70"/>
  <c r="G222" i="70"/>
  <c r="G207" i="70" s="1"/>
  <c r="G174" i="70"/>
  <c r="C125" i="48"/>
  <c r="C128" i="48"/>
  <c r="J186" i="69"/>
  <c r="J205" i="69"/>
  <c r="H202" i="69"/>
  <c r="H182" i="69"/>
  <c r="H183" i="69"/>
  <c r="H181" i="69"/>
  <c r="H201" i="69"/>
  <c r="K180" i="69"/>
  <c r="K199" i="69"/>
  <c r="O193" i="69"/>
  <c r="O184" i="69"/>
  <c r="O174" i="69"/>
  <c r="K106" i="48"/>
  <c r="G106" i="48"/>
  <c r="C109" i="48"/>
  <c r="N253" i="68"/>
  <c r="F253" i="68"/>
  <c r="E252" i="68"/>
  <c r="E276" i="68"/>
  <c r="L275" i="68"/>
  <c r="L251" i="68"/>
  <c r="D251" i="68"/>
  <c r="O248" i="68"/>
  <c r="O249" i="68"/>
  <c r="K249" i="68"/>
  <c r="K248" i="68"/>
  <c r="N246" i="68"/>
  <c r="L266" i="68"/>
  <c r="L242" i="68"/>
  <c r="J238" i="68"/>
  <c r="J262" i="68"/>
  <c r="Q82" i="49"/>
  <c r="M82" i="50"/>
  <c r="I82" i="50"/>
  <c r="I83" i="39"/>
  <c r="I7" i="68"/>
  <c r="E7" i="68"/>
  <c r="I31" i="67"/>
  <c r="H205" i="67"/>
  <c r="D79" i="42"/>
  <c r="D45" i="67"/>
  <c r="D73" i="67" s="1"/>
  <c r="O78" i="42"/>
  <c r="O44" i="67"/>
  <c r="O72" i="67" s="1"/>
  <c r="K78" i="42"/>
  <c r="K44" i="67"/>
  <c r="K72" i="67" s="1"/>
  <c r="G78" i="42"/>
  <c r="G44" i="67"/>
  <c r="G72" i="67" s="1"/>
  <c r="M199" i="67"/>
  <c r="I73" i="42"/>
  <c r="I41" i="67"/>
  <c r="I69" i="67" s="1"/>
  <c r="P70" i="42"/>
  <c r="P40" i="67"/>
  <c r="P68" i="67" s="1"/>
  <c r="N67" i="42"/>
  <c r="N37" i="67"/>
  <c r="F67" i="42"/>
  <c r="F37" i="67"/>
  <c r="Q192" i="67"/>
  <c r="M192" i="67"/>
  <c r="I63" i="49"/>
  <c r="I64" i="39"/>
  <c r="I7" i="67"/>
  <c r="E63" i="49"/>
  <c r="L205" i="66"/>
  <c r="H60" i="42"/>
  <c r="H45" i="66"/>
  <c r="H73" i="66" s="1"/>
  <c r="F55" i="42"/>
  <c r="F42" i="66"/>
  <c r="F70" i="66" s="1"/>
  <c r="I199" i="66"/>
  <c r="E54" i="42"/>
  <c r="E41" i="66"/>
  <c r="E69" i="66" s="1"/>
  <c r="P51" i="42"/>
  <c r="P40" i="66"/>
  <c r="P68" i="66" s="1"/>
  <c r="H198" i="66"/>
  <c r="H197" i="66"/>
  <c r="H196" i="66"/>
  <c r="H216" i="66"/>
  <c r="D51" i="42"/>
  <c r="D40" i="66"/>
  <c r="D68" i="66" s="1"/>
  <c r="O214" i="66"/>
  <c r="O195" i="66"/>
  <c r="M44" i="48"/>
  <c r="M47" i="49"/>
  <c r="M191" i="66"/>
  <c r="M209" i="66"/>
  <c r="M190" i="66"/>
  <c r="I44" i="50"/>
  <c r="E44" i="49"/>
  <c r="P205" i="65"/>
  <c r="H205" i="65"/>
  <c r="K204" i="65"/>
  <c r="K223" i="65"/>
  <c r="F202" i="65"/>
  <c r="F201" i="65"/>
  <c r="M199" i="65"/>
  <c r="E199" i="65"/>
  <c r="Q26" i="65"/>
  <c r="P198" i="65"/>
  <c r="P197" i="65"/>
  <c r="P216" i="65"/>
  <c r="C195" i="65"/>
  <c r="C214" i="65"/>
  <c r="Q25" i="50"/>
  <c r="Q192" i="65"/>
  <c r="M25" i="49"/>
  <c r="M190" i="65"/>
  <c r="M191" i="65"/>
  <c r="M209" i="65"/>
  <c r="I25" i="49"/>
  <c r="E25" i="50"/>
  <c r="E191" i="65"/>
  <c r="E190" i="65"/>
  <c r="E209" i="65"/>
  <c r="L229" i="64"/>
  <c r="E35" i="64"/>
  <c r="D229" i="64"/>
  <c r="C228" i="64"/>
  <c r="C249" i="64"/>
  <c r="I224" i="64"/>
  <c r="I225" i="64"/>
  <c r="I223" i="64"/>
  <c r="E224" i="64"/>
  <c r="E225" i="64"/>
  <c r="E223" i="64"/>
  <c r="L222" i="64"/>
  <c r="D222" i="64"/>
  <c r="C200" i="64"/>
  <c r="C221" i="64"/>
  <c r="C241" i="64"/>
  <c r="C220" i="64"/>
  <c r="Q217" i="64"/>
  <c r="Q238" i="64"/>
  <c r="P7" i="49"/>
  <c r="L7" i="49"/>
  <c r="H215" i="64"/>
  <c r="H226" i="64"/>
  <c r="D4" i="49"/>
  <c r="B177" i="72"/>
  <c r="B178" i="72"/>
  <c r="B196" i="72"/>
  <c r="B176" i="72"/>
  <c r="B195" i="72"/>
  <c r="B202" i="70"/>
  <c r="B182" i="70"/>
  <c r="B183" i="70"/>
  <c r="B181" i="70"/>
  <c r="B201" i="70"/>
  <c r="B242" i="68"/>
  <c r="B266" i="68"/>
  <c r="B85" i="49"/>
  <c r="B199" i="67"/>
  <c r="B63" i="50"/>
  <c r="B193" i="67"/>
  <c r="B203" i="67"/>
  <c r="B193" i="66"/>
  <c r="B203" i="66"/>
  <c r="B209" i="65"/>
  <c r="B191" i="65"/>
  <c r="B190" i="65"/>
  <c r="O184" i="65"/>
  <c r="O146" i="65"/>
  <c r="N171" i="66"/>
  <c r="Q383" i="72"/>
  <c r="N461" i="68"/>
  <c r="G386" i="70"/>
  <c r="F150" i="67"/>
  <c r="G129" i="71"/>
  <c r="O179" i="67"/>
  <c r="M174" i="65"/>
  <c r="M174" i="66"/>
  <c r="L177" i="67"/>
  <c r="L139" i="67"/>
  <c r="O182" i="67"/>
  <c r="Q184" i="67"/>
  <c r="P395" i="69"/>
  <c r="H363" i="72"/>
  <c r="H381" i="72"/>
  <c r="N357" i="72"/>
  <c r="N375" i="72"/>
  <c r="F162" i="58"/>
  <c r="F357" i="71"/>
  <c r="F375" i="71"/>
  <c r="N144" i="59"/>
  <c r="P128" i="59"/>
  <c r="D128" i="58"/>
  <c r="F125" i="58"/>
  <c r="L109" i="59"/>
  <c r="D109" i="58"/>
  <c r="F106" i="59"/>
  <c r="F467" i="68"/>
  <c r="F466" i="68"/>
  <c r="F490" i="68"/>
  <c r="F491" i="68"/>
  <c r="N458" i="68"/>
  <c r="N483" i="68"/>
  <c r="N459" i="68"/>
  <c r="N457" i="68"/>
  <c r="N482" i="68"/>
  <c r="N506" i="68"/>
  <c r="H82" i="58"/>
  <c r="P396" i="67"/>
  <c r="P415" i="67"/>
  <c r="P395" i="67"/>
  <c r="P377" i="67"/>
  <c r="D391" i="67"/>
  <c r="D372" i="67"/>
  <c r="P377" i="66"/>
  <c r="P415" i="66"/>
  <c r="P396" i="66"/>
  <c r="P376" i="66"/>
  <c r="P391" i="66"/>
  <c r="P372" i="66"/>
  <c r="L387" i="66"/>
  <c r="L368" i="66"/>
  <c r="L386" i="66"/>
  <c r="L406" i="66"/>
  <c r="P44" i="60"/>
  <c r="N397" i="65"/>
  <c r="N378" i="65"/>
  <c r="P391" i="65"/>
  <c r="P372" i="65"/>
  <c r="D368" i="65"/>
  <c r="D406" i="65"/>
  <c r="D387" i="65"/>
  <c r="H25" i="59"/>
  <c r="J420" i="64"/>
  <c r="J441" i="64"/>
  <c r="P416" i="64"/>
  <c r="P437" i="64"/>
  <c r="P415" i="64"/>
  <c r="P436" i="64"/>
  <c r="N7" i="59"/>
  <c r="P4" i="58"/>
  <c r="C382" i="69"/>
  <c r="C366" i="69"/>
  <c r="C383" i="69"/>
  <c r="C364" i="69"/>
  <c r="C385" i="69"/>
  <c r="C363" i="69"/>
  <c r="C469" i="68"/>
  <c r="C493" i="68"/>
  <c r="C28" i="59"/>
  <c r="Q177" i="72"/>
  <c r="Q178" i="72"/>
  <c r="Q176" i="72"/>
  <c r="Q195" i="72"/>
  <c r="Q196" i="72"/>
  <c r="P193" i="72"/>
  <c r="P175" i="72"/>
  <c r="D193" i="72"/>
  <c r="D175" i="72"/>
  <c r="O168" i="42"/>
  <c r="O40" i="72"/>
  <c r="O68" i="72" s="1"/>
  <c r="N171" i="72"/>
  <c r="N207" i="72"/>
  <c r="N189" i="72"/>
  <c r="L162" i="49"/>
  <c r="K174" i="71"/>
  <c r="K173" i="71"/>
  <c r="K209" i="71"/>
  <c r="K192" i="71"/>
  <c r="K172" i="71"/>
  <c r="K191" i="71"/>
  <c r="J189" i="71"/>
  <c r="J171" i="71"/>
  <c r="J207" i="71"/>
  <c r="L144" i="49"/>
  <c r="C186" i="70"/>
  <c r="C205" i="70"/>
  <c r="G30" i="70"/>
  <c r="F185" i="70"/>
  <c r="F204" i="70"/>
  <c r="F223" i="70"/>
  <c r="D180" i="70"/>
  <c r="D199" i="70"/>
  <c r="M129" i="42"/>
  <c r="M37" i="70"/>
  <c r="H128" i="49"/>
  <c r="H7" i="70"/>
  <c r="O122" i="42"/>
  <c r="O45" i="69"/>
  <c r="O73" i="69" s="1"/>
  <c r="F121" i="42"/>
  <c r="F44" i="69"/>
  <c r="F72" i="69" s="1"/>
  <c r="P109" i="49"/>
  <c r="P203" i="69"/>
  <c r="P184" i="69"/>
  <c r="P193" i="69"/>
  <c r="P174" i="69"/>
  <c r="D109" i="48"/>
  <c r="J93" i="42"/>
  <c r="J48" i="68"/>
  <c r="J82" i="68" s="1"/>
  <c r="M92" i="42"/>
  <c r="M47" i="68"/>
  <c r="M81" i="68" s="1"/>
  <c r="E92" i="42"/>
  <c r="E47" i="68"/>
  <c r="E81" i="68" s="1"/>
  <c r="F86" i="42"/>
  <c r="F43" i="68"/>
  <c r="J82" i="49"/>
  <c r="H204" i="67"/>
  <c r="H223" i="67"/>
  <c r="J63" i="49"/>
  <c r="J222" i="67"/>
  <c r="J193" i="67"/>
  <c r="J194" i="67"/>
  <c r="H223" i="66"/>
  <c r="H204" i="66"/>
  <c r="K202" i="66"/>
  <c r="K201" i="66"/>
  <c r="Q216" i="66"/>
  <c r="Q198" i="66"/>
  <c r="Q197" i="66"/>
  <c r="J47" i="48"/>
  <c r="J47" i="49"/>
  <c r="G202" i="65"/>
  <c r="G201" i="65"/>
  <c r="G200" i="65"/>
  <c r="I198" i="65"/>
  <c r="I216" i="65"/>
  <c r="I197" i="65"/>
  <c r="P228" i="64"/>
  <c r="P249" i="64"/>
  <c r="H220" i="64"/>
  <c r="H221" i="64"/>
  <c r="H241" i="64"/>
  <c r="M214" i="64"/>
  <c r="B195" i="70"/>
  <c r="B176" i="70"/>
  <c r="B276" i="68"/>
  <c r="B252" i="68"/>
  <c r="B218" i="64"/>
  <c r="B239" i="64"/>
  <c r="I373" i="66"/>
  <c r="P414" i="67"/>
  <c r="P25" i="48"/>
  <c r="M132" i="67"/>
  <c r="N184" i="67"/>
  <c r="O223" i="68"/>
  <c r="Q226" i="68"/>
  <c r="F455" i="68"/>
  <c r="I361" i="71"/>
  <c r="H201" i="72"/>
  <c r="G352" i="71"/>
  <c r="O99" i="65"/>
  <c r="H99" i="66"/>
  <c r="H177" i="66"/>
  <c r="H139" i="66"/>
  <c r="C85" i="48"/>
  <c r="F261" i="68"/>
  <c r="E216" i="64"/>
  <c r="Q170" i="71"/>
  <c r="Q93" i="71"/>
  <c r="Q129" i="71" s="1"/>
  <c r="M147" i="71"/>
  <c r="B129" i="72"/>
  <c r="G367" i="66"/>
  <c r="E194" i="66"/>
  <c r="K93" i="72"/>
  <c r="K129" i="72" s="1"/>
  <c r="K170" i="72"/>
  <c r="G194" i="69"/>
  <c r="G137" i="69"/>
  <c r="G112" i="69"/>
  <c r="G131" i="69" s="1"/>
  <c r="G274" i="68"/>
  <c r="G176" i="72"/>
  <c r="G174" i="65"/>
  <c r="N82" i="48"/>
  <c r="L47" i="48"/>
  <c r="Q174" i="67"/>
  <c r="P179" i="67"/>
  <c r="G111" i="68"/>
  <c r="G160" i="68"/>
  <c r="C352" i="71"/>
  <c r="C275" i="71"/>
  <c r="N505" i="68"/>
  <c r="K405" i="66"/>
  <c r="E401" i="68"/>
  <c r="Q428" i="64"/>
  <c r="Q365" i="64"/>
  <c r="H285" i="66"/>
  <c r="H367" i="66"/>
  <c r="O376" i="70"/>
  <c r="K285" i="65"/>
  <c r="K323" i="65" s="1"/>
  <c r="M405" i="66"/>
  <c r="B215" i="71"/>
  <c r="B201" i="71" s="1"/>
  <c r="K216" i="64"/>
  <c r="M216" i="64"/>
  <c r="C206" i="71"/>
  <c r="H132" i="66"/>
  <c r="F176" i="71"/>
  <c r="M201" i="72"/>
  <c r="C188" i="71"/>
  <c r="N112" i="65"/>
  <c r="N194" i="65"/>
  <c r="F163" i="64"/>
  <c r="M455" i="68"/>
  <c r="M407" i="68"/>
  <c r="M4" i="48"/>
  <c r="G184" i="67"/>
  <c r="B218" i="68"/>
  <c r="Q220" i="68"/>
  <c r="N226" i="68"/>
  <c r="N178" i="68"/>
  <c r="I148" i="64"/>
  <c r="O7" i="48"/>
  <c r="I99" i="65"/>
  <c r="I175" i="65" s="1"/>
  <c r="F183" i="65"/>
  <c r="E99" i="66"/>
  <c r="N178" i="66"/>
  <c r="M174" i="67"/>
  <c r="J99" i="67"/>
  <c r="J93" i="67" s="1"/>
  <c r="J131" i="67" s="1"/>
  <c r="N4" i="48"/>
  <c r="L194" i="64"/>
  <c r="P177" i="67"/>
  <c r="H111" i="68"/>
  <c r="H207" i="68" s="1"/>
  <c r="H160" i="68"/>
  <c r="G361" i="71"/>
  <c r="Q407" i="64"/>
  <c r="G293" i="71"/>
  <c r="G311" i="71" s="1"/>
  <c r="G370" i="71"/>
  <c r="G316" i="71"/>
  <c r="F361" i="71"/>
  <c r="E361" i="71"/>
  <c r="M352" i="72"/>
  <c r="F240" i="64"/>
  <c r="H146" i="66"/>
  <c r="C215" i="71"/>
  <c r="M196" i="67"/>
  <c r="K247" i="68"/>
  <c r="N93" i="72"/>
  <c r="N129" i="72" s="1"/>
  <c r="O376" i="66"/>
  <c r="P207" i="70"/>
  <c r="E213" i="65"/>
  <c r="G203" i="70"/>
  <c r="D150" i="65"/>
  <c r="J363" i="72"/>
  <c r="J381" i="72"/>
  <c r="L357" i="72"/>
  <c r="L375" i="72"/>
  <c r="N164" i="59"/>
  <c r="J164" i="58"/>
  <c r="L162" i="58"/>
  <c r="H162" i="58"/>
  <c r="D351" i="72"/>
  <c r="D367" i="72"/>
  <c r="D349" i="72"/>
  <c r="D369" i="72"/>
  <c r="J359" i="71"/>
  <c r="J360" i="71"/>
  <c r="J358" i="71"/>
  <c r="J378" i="71"/>
  <c r="J377" i="71"/>
  <c r="L375" i="71"/>
  <c r="L357" i="71"/>
  <c r="N146" i="58"/>
  <c r="J146" i="59"/>
  <c r="L144" i="59"/>
  <c r="H144" i="58"/>
  <c r="D369" i="71"/>
  <c r="D367" i="71"/>
  <c r="D349" i="71"/>
  <c r="D351" i="71"/>
  <c r="P396" i="70"/>
  <c r="P377" i="70"/>
  <c r="P415" i="70"/>
  <c r="J375" i="70"/>
  <c r="J394" i="70"/>
  <c r="J393" i="70"/>
  <c r="J374" i="70"/>
  <c r="P391" i="70"/>
  <c r="P372" i="70"/>
  <c r="J371" i="70"/>
  <c r="J390" i="70"/>
  <c r="J389" i="70"/>
  <c r="J370" i="70"/>
  <c r="N128" i="59"/>
  <c r="P364" i="70"/>
  <c r="P385" i="70"/>
  <c r="P366" i="70"/>
  <c r="P363" i="70"/>
  <c r="P383" i="70"/>
  <c r="P382" i="70"/>
  <c r="L125" i="58"/>
  <c r="F378" i="69"/>
  <c r="F397" i="69"/>
  <c r="J394" i="69"/>
  <c r="J375" i="69"/>
  <c r="J374" i="69"/>
  <c r="J393" i="69"/>
  <c r="P391" i="69"/>
  <c r="P372" i="69"/>
  <c r="P367" i="69"/>
  <c r="J109" i="58"/>
  <c r="F109" i="58"/>
  <c r="P106" i="59"/>
  <c r="H106" i="59"/>
  <c r="H364" i="69"/>
  <c r="H363" i="69"/>
  <c r="H382" i="69"/>
  <c r="H366" i="69"/>
  <c r="H385" i="69"/>
  <c r="H383" i="69"/>
  <c r="D106" i="59"/>
  <c r="N471" i="68"/>
  <c r="N495" i="68"/>
  <c r="J469" i="68"/>
  <c r="J493" i="68"/>
  <c r="L466" i="68"/>
  <c r="L491" i="68"/>
  <c r="L490" i="68"/>
  <c r="L465" i="68"/>
  <c r="L467" i="68"/>
  <c r="F464" i="68"/>
  <c r="F488" i="68"/>
  <c r="D458" i="68"/>
  <c r="D483" i="68"/>
  <c r="D459" i="68"/>
  <c r="D482" i="68"/>
  <c r="D506" i="68"/>
  <c r="H85" i="58"/>
  <c r="D85" i="58"/>
  <c r="N82" i="59"/>
  <c r="J82" i="59"/>
  <c r="H397" i="67"/>
  <c r="H378" i="67"/>
  <c r="F377" i="67"/>
  <c r="F415" i="67"/>
  <c r="F396" i="67"/>
  <c r="J391" i="67"/>
  <c r="J372" i="67"/>
  <c r="P390" i="67"/>
  <c r="P370" i="67"/>
  <c r="P389" i="67"/>
  <c r="P371" i="67"/>
  <c r="P388" i="67"/>
  <c r="P408" i="67"/>
  <c r="P369" i="67"/>
  <c r="J387" i="67"/>
  <c r="J368" i="67"/>
  <c r="J406" i="67"/>
  <c r="P66" i="58"/>
  <c r="D66" i="58"/>
  <c r="N385" i="67"/>
  <c r="N364" i="67"/>
  <c r="N383" i="67"/>
  <c r="N366" i="67"/>
  <c r="N401" i="67"/>
  <c r="N382" i="67"/>
  <c r="N363" i="67"/>
  <c r="J63" i="58"/>
  <c r="F364" i="67"/>
  <c r="F366" i="67"/>
  <c r="F383" i="67"/>
  <c r="F385" i="67"/>
  <c r="F382" i="67"/>
  <c r="F363" i="67"/>
  <c r="F401" i="67"/>
  <c r="D378" i="66"/>
  <c r="D397" i="66"/>
  <c r="J372" i="66"/>
  <c r="J391" i="66"/>
  <c r="L371" i="66"/>
  <c r="L390" i="66"/>
  <c r="L370" i="66"/>
  <c r="L408" i="66"/>
  <c r="L389" i="66"/>
  <c r="L388" i="66"/>
  <c r="J368" i="66"/>
  <c r="J406" i="66"/>
  <c r="J387" i="66"/>
  <c r="J367" i="66"/>
  <c r="P47" i="59"/>
  <c r="L47" i="58"/>
  <c r="N44" i="60"/>
  <c r="N44" i="58"/>
  <c r="J44" i="60"/>
  <c r="F44" i="59"/>
  <c r="P378" i="65"/>
  <c r="P397" i="65"/>
  <c r="N396" i="65"/>
  <c r="N377" i="65"/>
  <c r="N415" i="65"/>
  <c r="H394" i="65"/>
  <c r="H375" i="65"/>
  <c r="H393" i="65"/>
  <c r="H374" i="65"/>
  <c r="H392" i="65"/>
  <c r="N372" i="65"/>
  <c r="N391" i="65"/>
  <c r="H371" i="65"/>
  <c r="H389" i="65"/>
  <c r="H408" i="65"/>
  <c r="H370" i="65"/>
  <c r="H390" i="65"/>
  <c r="H388" i="65"/>
  <c r="J368" i="65"/>
  <c r="J367" i="65"/>
  <c r="J406" i="65"/>
  <c r="J387" i="65"/>
  <c r="P28" i="58"/>
  <c r="D28" i="59"/>
  <c r="N25" i="58"/>
  <c r="N364" i="65"/>
  <c r="N383" i="65"/>
  <c r="N385" i="65"/>
  <c r="N366" i="65"/>
  <c r="N382" i="65"/>
  <c r="N401" i="65"/>
  <c r="N363" i="65"/>
  <c r="J25" i="60"/>
  <c r="F25" i="60"/>
  <c r="F383" i="65"/>
  <c r="F364" i="65"/>
  <c r="F366" i="65"/>
  <c r="F385" i="65"/>
  <c r="F363" i="65"/>
  <c r="F401" i="65"/>
  <c r="F382" i="65"/>
  <c r="D441" i="64"/>
  <c r="D420" i="64"/>
  <c r="N440" i="64"/>
  <c r="N419" i="64"/>
  <c r="N461" i="64"/>
  <c r="F419" i="64"/>
  <c r="F440" i="64"/>
  <c r="F461" i="64"/>
  <c r="D418" i="64"/>
  <c r="D439" i="64"/>
  <c r="D460" i="64"/>
  <c r="D438" i="64"/>
  <c r="D417" i="64"/>
  <c r="P434" i="64"/>
  <c r="P413" i="64"/>
  <c r="F408" i="64"/>
  <c r="F450" i="64"/>
  <c r="F429" i="64"/>
  <c r="L7" i="58"/>
  <c r="H7" i="58"/>
  <c r="N4" i="59"/>
  <c r="J4" i="60"/>
  <c r="J424" i="64"/>
  <c r="J403" i="64"/>
  <c r="J425" i="64"/>
  <c r="J445" i="64"/>
  <c r="J404" i="64"/>
  <c r="J427" i="64"/>
  <c r="J406" i="64"/>
  <c r="F4" i="58"/>
  <c r="C144" i="58"/>
  <c r="C393" i="67"/>
  <c r="C374" i="67"/>
  <c r="C375" i="67"/>
  <c r="C392" i="67"/>
  <c r="C394" i="67"/>
  <c r="C371" i="65"/>
  <c r="C408" i="65"/>
  <c r="C390" i="65"/>
  <c r="C389" i="65"/>
  <c r="C407" i="65"/>
  <c r="C370" i="65"/>
  <c r="C461" i="64"/>
  <c r="C440" i="64"/>
  <c r="C419" i="64"/>
  <c r="Q177" i="42"/>
  <c r="Q45" i="72"/>
  <c r="Q73" i="72" s="1"/>
  <c r="M177" i="42"/>
  <c r="M45" i="72"/>
  <c r="M73" i="72" s="1"/>
  <c r="I177" i="42"/>
  <c r="I45" i="72"/>
  <c r="I73" i="72" s="1"/>
  <c r="E177" i="42"/>
  <c r="E45" i="72"/>
  <c r="E73" i="72" s="1"/>
  <c r="P216" i="72"/>
  <c r="P180" i="72"/>
  <c r="P198" i="72"/>
  <c r="P28" i="72"/>
  <c r="O178" i="72"/>
  <c r="O195" i="72"/>
  <c r="O196" i="72"/>
  <c r="O177" i="72"/>
  <c r="N175" i="72"/>
  <c r="N193" i="72"/>
  <c r="N162" i="49"/>
  <c r="J164" i="49"/>
  <c r="J187" i="72"/>
  <c r="J169" i="72"/>
  <c r="F164" i="48"/>
  <c r="F167" i="72"/>
  <c r="F185" i="72"/>
  <c r="E199" i="71"/>
  <c r="E181" i="71"/>
  <c r="P180" i="71"/>
  <c r="P216" i="71"/>
  <c r="P198" i="71"/>
  <c r="L180" i="71"/>
  <c r="L216" i="71"/>
  <c r="L198" i="71"/>
  <c r="H180" i="71"/>
  <c r="H216" i="71"/>
  <c r="H198" i="71"/>
  <c r="D180" i="71"/>
  <c r="D216" i="71"/>
  <c r="D198" i="71"/>
  <c r="G177" i="71"/>
  <c r="G196" i="71"/>
  <c r="G176" i="71"/>
  <c r="G195" i="71"/>
  <c r="G178" i="71"/>
  <c r="J175" i="71"/>
  <c r="J193" i="71"/>
  <c r="E174" i="71"/>
  <c r="E191" i="71"/>
  <c r="E173" i="71"/>
  <c r="E209" i="71"/>
  <c r="E192" i="71"/>
  <c r="P171" i="71"/>
  <c r="P189" i="71"/>
  <c r="P207" i="71"/>
  <c r="L171" i="71"/>
  <c r="L207" i="71"/>
  <c r="L189" i="71"/>
  <c r="H171" i="71"/>
  <c r="H207" i="71"/>
  <c r="H189" i="71"/>
  <c r="D25" i="71"/>
  <c r="D171" i="71"/>
  <c r="D207" i="71"/>
  <c r="D189" i="71"/>
  <c r="N185" i="71"/>
  <c r="N167" i="71"/>
  <c r="J144" i="48"/>
  <c r="F146" i="48"/>
  <c r="F215" i="71"/>
  <c r="F201" i="71" s="1"/>
  <c r="F187" i="71"/>
  <c r="F169" i="71"/>
  <c r="Q205" i="70"/>
  <c r="Q186" i="70"/>
  <c r="K201" i="70"/>
  <c r="K183" i="70"/>
  <c r="K202" i="70"/>
  <c r="K182" i="70"/>
  <c r="K200" i="70"/>
  <c r="K181" i="70"/>
  <c r="F199" i="70"/>
  <c r="F180" i="70"/>
  <c r="I179" i="70"/>
  <c r="I198" i="70"/>
  <c r="I197" i="70"/>
  <c r="I178" i="70"/>
  <c r="L25" i="70"/>
  <c r="L176" i="70"/>
  <c r="L195" i="70"/>
  <c r="N125" i="48"/>
  <c r="N128" i="49"/>
  <c r="N172" i="70"/>
  <c r="N190" i="70"/>
  <c r="N171" i="70"/>
  <c r="N191" i="70"/>
  <c r="J125" i="49"/>
  <c r="J184" i="70"/>
  <c r="J193" i="70"/>
  <c r="J203" i="70"/>
  <c r="J174" i="70"/>
  <c r="F128" i="49"/>
  <c r="F175" i="70"/>
  <c r="F193" i="70"/>
  <c r="F203" i="70"/>
  <c r="F222" i="70"/>
  <c r="F207" i="70" s="1"/>
  <c r="F174" i="70"/>
  <c r="F184" i="70"/>
  <c r="Q205" i="69"/>
  <c r="Q186" i="69"/>
  <c r="K202" i="69"/>
  <c r="K201" i="69"/>
  <c r="K182" i="69"/>
  <c r="K183" i="69"/>
  <c r="K200" i="69"/>
  <c r="F180" i="69"/>
  <c r="F199" i="69"/>
  <c r="N109" i="48"/>
  <c r="N106" i="49"/>
  <c r="J106" i="48"/>
  <c r="F106" i="49"/>
  <c r="F171" i="69"/>
  <c r="F190" i="69"/>
  <c r="F172" i="69"/>
  <c r="F191" i="69"/>
  <c r="M253" i="68"/>
  <c r="E253" i="68"/>
  <c r="D276" i="68"/>
  <c r="D252" i="68"/>
  <c r="K251" i="68"/>
  <c r="C251" i="68"/>
  <c r="N249" i="68"/>
  <c r="N248" i="68"/>
  <c r="J249" i="68"/>
  <c r="J248" i="68"/>
  <c r="F241" i="68"/>
  <c r="F264" i="68"/>
  <c r="F240" i="68"/>
  <c r="P82" i="49"/>
  <c r="L85" i="48"/>
  <c r="L85" i="49"/>
  <c r="H85" i="49"/>
  <c r="D82" i="50"/>
  <c r="D274" i="68"/>
  <c r="D236" i="68"/>
  <c r="D250" i="68"/>
  <c r="O205" i="67"/>
  <c r="C198" i="67"/>
  <c r="C216" i="67"/>
  <c r="C197" i="67"/>
  <c r="P63" i="49"/>
  <c r="P190" i="67"/>
  <c r="P209" i="67"/>
  <c r="P191" i="67"/>
  <c r="L63" i="49"/>
  <c r="L190" i="67"/>
  <c r="L191" i="67"/>
  <c r="L209" i="67"/>
  <c r="H63" i="50"/>
  <c r="D63" i="50"/>
  <c r="D66" i="49"/>
  <c r="O205" i="66"/>
  <c r="G205" i="66"/>
  <c r="J223" i="66"/>
  <c r="J204" i="66"/>
  <c r="N195" i="66"/>
  <c r="N214" i="66"/>
  <c r="P194" i="66"/>
  <c r="P193" i="66"/>
  <c r="P222" i="66"/>
  <c r="L47" i="49"/>
  <c r="M21" i="66"/>
  <c r="L191" i="66"/>
  <c r="L209" i="66"/>
  <c r="L190" i="66"/>
  <c r="H44" i="50"/>
  <c r="D44" i="50"/>
  <c r="D191" i="66"/>
  <c r="D190" i="66"/>
  <c r="D209" i="66"/>
  <c r="K205" i="65"/>
  <c r="C205" i="65"/>
  <c r="Q202" i="65"/>
  <c r="Q201" i="65"/>
  <c r="M202" i="65"/>
  <c r="M201" i="65"/>
  <c r="I202" i="65"/>
  <c r="I201" i="65"/>
  <c r="E202" i="65"/>
  <c r="E201" i="65"/>
  <c r="L199" i="65"/>
  <c r="D199" i="65"/>
  <c r="C198" i="65"/>
  <c r="C197" i="65"/>
  <c r="C196" i="65"/>
  <c r="C216" i="65"/>
  <c r="P25" i="49"/>
  <c r="L25" i="50"/>
  <c r="H25" i="49"/>
  <c r="H194" i="65"/>
  <c r="H193" i="65"/>
  <c r="D25" i="50"/>
  <c r="E21" i="65"/>
  <c r="D190" i="65"/>
  <c r="D191" i="65"/>
  <c r="D209" i="65"/>
  <c r="K229" i="64"/>
  <c r="C229" i="64"/>
  <c r="Q248" i="64"/>
  <c r="Q227" i="64"/>
  <c r="P224" i="64"/>
  <c r="P225" i="64"/>
  <c r="P223" i="64"/>
  <c r="I239" i="64"/>
  <c r="I218" i="64"/>
  <c r="H238" i="64"/>
  <c r="H217" i="64"/>
  <c r="O4" i="49"/>
  <c r="O214" i="64"/>
  <c r="K4" i="50"/>
  <c r="K215" i="64"/>
  <c r="K226" i="64"/>
  <c r="B185" i="72"/>
  <c r="B167" i="72"/>
  <c r="B146" i="49"/>
  <c r="B167" i="71"/>
  <c r="B185" i="71"/>
  <c r="B190" i="70"/>
  <c r="B191" i="70"/>
  <c r="B171" i="70"/>
  <c r="B172" i="70"/>
  <c r="B109" i="49"/>
  <c r="B174" i="69"/>
  <c r="B193" i="69"/>
  <c r="B175" i="69"/>
  <c r="B184" i="69"/>
  <c r="B249" i="68"/>
  <c r="B248" i="68"/>
  <c r="B198" i="67"/>
  <c r="B216" i="67"/>
  <c r="B197" i="67"/>
  <c r="B197" i="66"/>
  <c r="B196" i="66"/>
  <c r="B216" i="66"/>
  <c r="B198" i="66"/>
  <c r="C26" i="65"/>
  <c r="B198" i="65"/>
  <c r="B216" i="65"/>
  <c r="B197" i="65"/>
  <c r="B222" i="64"/>
  <c r="D367" i="70"/>
  <c r="P196" i="67"/>
  <c r="J82" i="48"/>
  <c r="F367" i="65"/>
  <c r="G352" i="72"/>
  <c r="E197" i="71"/>
  <c r="C197" i="71"/>
  <c r="C143" i="50"/>
  <c r="B201" i="64"/>
  <c r="H174" i="65"/>
  <c r="H414" i="67"/>
  <c r="K285" i="67"/>
  <c r="K323" i="67" s="1"/>
  <c r="Q150" i="69"/>
  <c r="E190" i="64"/>
  <c r="E174" i="67"/>
  <c r="F174" i="67"/>
  <c r="I342" i="70"/>
  <c r="O386" i="65"/>
  <c r="O329" i="65"/>
  <c r="Q215" i="72"/>
  <c r="O219" i="64"/>
  <c r="I194" i="66"/>
  <c r="I137" i="66"/>
  <c r="K376" i="66"/>
  <c r="C386" i="66"/>
  <c r="L363" i="72"/>
  <c r="L381" i="72"/>
  <c r="H359" i="72"/>
  <c r="H377" i="72"/>
  <c r="H358" i="72"/>
  <c r="H378" i="72"/>
  <c r="H360" i="72"/>
  <c r="H164" i="58"/>
  <c r="J162" i="58"/>
  <c r="D363" i="71"/>
  <c r="D381" i="71"/>
  <c r="L360" i="71"/>
  <c r="L378" i="71"/>
  <c r="L359" i="71"/>
  <c r="L377" i="71"/>
  <c r="H146" i="59"/>
  <c r="F144" i="59"/>
  <c r="L397" i="70"/>
  <c r="L378" i="70"/>
  <c r="N372" i="70"/>
  <c r="N391" i="70"/>
  <c r="D370" i="70"/>
  <c r="D389" i="70"/>
  <c r="D369" i="70"/>
  <c r="D390" i="70"/>
  <c r="D371" i="70"/>
  <c r="F368" i="70"/>
  <c r="F387" i="70"/>
  <c r="J125" i="59"/>
  <c r="J364" i="70"/>
  <c r="J383" i="70"/>
  <c r="J363" i="70"/>
  <c r="J382" i="70"/>
  <c r="J385" i="70"/>
  <c r="J366" i="70"/>
  <c r="J391" i="69"/>
  <c r="J372" i="69"/>
  <c r="J106" i="59"/>
  <c r="J364" i="69"/>
  <c r="J366" i="69"/>
  <c r="J385" i="69"/>
  <c r="J363" i="69"/>
  <c r="J383" i="69"/>
  <c r="J382" i="69"/>
  <c r="F85" i="58"/>
  <c r="L454" i="68"/>
  <c r="L452" i="68"/>
  <c r="L476" i="68"/>
  <c r="L475" i="68"/>
  <c r="L451" i="68"/>
  <c r="L499" i="68"/>
  <c r="L478" i="68"/>
  <c r="L63" i="58"/>
  <c r="L377" i="66"/>
  <c r="L415" i="66"/>
  <c r="L396" i="66"/>
  <c r="L376" i="66"/>
  <c r="P387" i="66"/>
  <c r="P406" i="66"/>
  <c r="P368" i="66"/>
  <c r="J47" i="59"/>
  <c r="L44" i="58"/>
  <c r="H377" i="65"/>
  <c r="H415" i="65"/>
  <c r="H396" i="65"/>
  <c r="H376" i="65"/>
  <c r="J439" i="64"/>
  <c r="J418" i="64"/>
  <c r="J438" i="64"/>
  <c r="J417" i="64"/>
  <c r="J460" i="64"/>
  <c r="J434" i="64"/>
  <c r="J413" i="64"/>
  <c r="L412" i="64"/>
  <c r="L433" i="64"/>
  <c r="L411" i="64"/>
  <c r="L432" i="64"/>
  <c r="L453" i="64"/>
  <c r="C25" i="60"/>
  <c r="C363" i="65"/>
  <c r="C383" i="65"/>
  <c r="C364" i="65"/>
  <c r="C366" i="65"/>
  <c r="C385" i="65"/>
  <c r="C401" i="65"/>
  <c r="C382" i="65"/>
  <c r="C416" i="64"/>
  <c r="C436" i="64"/>
  <c r="C415" i="64"/>
  <c r="C437" i="64"/>
  <c r="P162" i="49"/>
  <c r="P169" i="72"/>
  <c r="P179" i="72"/>
  <c r="P170" i="72"/>
  <c r="P187" i="72"/>
  <c r="P215" i="72"/>
  <c r="P201" i="72" s="1"/>
  <c r="O181" i="71"/>
  <c r="O199" i="71"/>
  <c r="M178" i="71"/>
  <c r="M177" i="71"/>
  <c r="M196" i="71"/>
  <c r="M195" i="71"/>
  <c r="C173" i="71"/>
  <c r="C174" i="71"/>
  <c r="C172" i="71"/>
  <c r="C192" i="71"/>
  <c r="C209" i="71"/>
  <c r="C191" i="71"/>
  <c r="G25" i="71"/>
  <c r="F171" i="71"/>
  <c r="F189" i="71"/>
  <c r="F207" i="71"/>
  <c r="H144" i="48"/>
  <c r="P26" i="70"/>
  <c r="O179" i="70"/>
  <c r="O198" i="70"/>
  <c r="O197" i="70"/>
  <c r="O178" i="70"/>
  <c r="O196" i="70"/>
  <c r="O177" i="70"/>
  <c r="I129" i="42"/>
  <c r="I37" i="70"/>
  <c r="L125" i="49"/>
  <c r="L7" i="70"/>
  <c r="K122" i="42"/>
  <c r="K45" i="69"/>
  <c r="K73" i="69" s="1"/>
  <c r="N185" i="69"/>
  <c r="N223" i="69"/>
  <c r="N204" i="69"/>
  <c r="Q201" i="69"/>
  <c r="Q183" i="69"/>
  <c r="Q182" i="69"/>
  <c r="Q202" i="69"/>
  <c r="Q181" i="69"/>
  <c r="E117" i="42"/>
  <c r="E42" i="69"/>
  <c r="E70" i="69" s="1"/>
  <c r="L116" i="42"/>
  <c r="L41" i="69"/>
  <c r="L69" i="69" s="1"/>
  <c r="H184" i="69"/>
  <c r="H174" i="69"/>
  <c r="H203" i="69"/>
  <c r="H193" i="69"/>
  <c r="K253" i="68"/>
  <c r="H97" i="42"/>
  <c r="H50" i="68"/>
  <c r="H84" i="68" s="1"/>
  <c r="L89" i="42"/>
  <c r="L46" i="68"/>
  <c r="L80" i="68" s="1"/>
  <c r="O88" i="42"/>
  <c r="O45" i="68"/>
  <c r="O79" i="68" s="1"/>
  <c r="F233" i="68"/>
  <c r="F234" i="68"/>
  <c r="F257" i="68"/>
  <c r="N191" i="67"/>
  <c r="N209" i="67"/>
  <c r="N190" i="67"/>
  <c r="D223" i="66"/>
  <c r="D204" i="66"/>
  <c r="O27" i="66"/>
  <c r="N199" i="66"/>
  <c r="H195" i="66"/>
  <c r="H214" i="66"/>
  <c r="N47" i="48"/>
  <c r="P223" i="65"/>
  <c r="P204" i="65"/>
  <c r="M198" i="65"/>
  <c r="M216" i="65"/>
  <c r="M197" i="65"/>
  <c r="J191" i="65"/>
  <c r="J190" i="65"/>
  <c r="J209" i="65"/>
  <c r="E229" i="64"/>
  <c r="P220" i="64"/>
  <c r="P219" i="64"/>
  <c r="P241" i="64"/>
  <c r="P221" i="64"/>
  <c r="G218" i="64"/>
  <c r="G239" i="64"/>
  <c r="Q4" i="49"/>
  <c r="B244" i="68"/>
  <c r="B245" i="68"/>
  <c r="B243" i="68"/>
  <c r="B268" i="68"/>
  <c r="B202" i="67"/>
  <c r="B201" i="67"/>
  <c r="B200" i="67"/>
  <c r="B227" i="64"/>
  <c r="B248" i="64"/>
  <c r="F449" i="64"/>
  <c r="F380" i="64"/>
  <c r="Q455" i="68"/>
  <c r="G206" i="71"/>
  <c r="M194" i="69"/>
  <c r="J174" i="66"/>
  <c r="P99" i="67"/>
  <c r="P175" i="67" s="1"/>
  <c r="J217" i="68"/>
  <c r="C223" i="68"/>
  <c r="E227" i="68"/>
  <c r="G503" i="68"/>
  <c r="P489" i="68"/>
  <c r="N407" i="68"/>
  <c r="N479" i="68"/>
  <c r="O399" i="69"/>
  <c r="Q386" i="66"/>
  <c r="D171" i="66"/>
  <c r="N173" i="66"/>
  <c r="I132" i="67"/>
  <c r="N377" i="68"/>
  <c r="N401" i="68" s="1"/>
  <c r="G304" i="67"/>
  <c r="G323" i="67" s="1"/>
  <c r="Q200" i="65"/>
  <c r="C392" i="66"/>
  <c r="M25" i="48"/>
  <c r="O47" i="48"/>
  <c r="B174" i="66"/>
  <c r="N367" i="70"/>
  <c r="N285" i="70"/>
  <c r="M459" i="64"/>
  <c r="D222" i="65"/>
  <c r="G216" i="64"/>
  <c r="G153" i="64"/>
  <c r="B112" i="67"/>
  <c r="B137" i="67"/>
  <c r="B194" i="67"/>
  <c r="L215" i="72"/>
  <c r="M194" i="66"/>
  <c r="M137" i="66"/>
  <c r="B196" i="70"/>
  <c r="F188" i="71"/>
  <c r="F134" i="71"/>
  <c r="P203" i="64"/>
  <c r="L208" i="64"/>
  <c r="K179" i="67"/>
  <c r="Q182" i="66"/>
  <c r="K184" i="66"/>
  <c r="K146" i="66"/>
  <c r="P172" i="67"/>
  <c r="E293" i="71"/>
  <c r="E311" i="71" s="1"/>
  <c r="E370" i="71"/>
  <c r="E316" i="71"/>
  <c r="N509" i="68"/>
  <c r="O405" i="65"/>
  <c r="G367" i="65"/>
  <c r="G342" i="69"/>
  <c r="L489" i="68"/>
  <c r="Q407" i="68"/>
  <c r="Q479" i="68"/>
  <c r="O304" i="66"/>
  <c r="O323" i="66" s="1"/>
  <c r="O386" i="66"/>
  <c r="O329" i="66"/>
  <c r="L367" i="70"/>
  <c r="J323" i="65"/>
  <c r="H293" i="72"/>
  <c r="H311" i="72" s="1"/>
  <c r="H370" i="72"/>
  <c r="H316" i="72"/>
  <c r="E386" i="65"/>
  <c r="E329" i="65"/>
  <c r="E203" i="65"/>
  <c r="N222" i="67"/>
  <c r="N150" i="67"/>
  <c r="K194" i="67"/>
  <c r="H203" i="65"/>
  <c r="K207" i="70"/>
  <c r="M250" i="68"/>
  <c r="G304" i="69"/>
  <c r="G386" i="69"/>
  <c r="G329" i="69"/>
  <c r="F161" i="50"/>
  <c r="Q207" i="69"/>
  <c r="B222" i="70"/>
  <c r="B207" i="70" s="1"/>
  <c r="K131" i="70"/>
  <c r="I231" i="68"/>
  <c r="M200" i="65"/>
  <c r="M386" i="70"/>
  <c r="M329" i="70"/>
  <c r="O160" i="64"/>
  <c r="M163" i="64"/>
  <c r="D190" i="64"/>
  <c r="K173" i="65"/>
  <c r="M178" i="65"/>
  <c r="F184" i="65"/>
  <c r="F146" i="65"/>
  <c r="C47" i="48"/>
  <c r="D212" i="68"/>
  <c r="J198" i="64"/>
  <c r="D201" i="64"/>
  <c r="D207" i="64"/>
  <c r="B99" i="66"/>
  <c r="K82" i="48"/>
  <c r="C215" i="68"/>
  <c r="F219" i="68"/>
  <c r="Q229" i="68"/>
  <c r="B197" i="64"/>
  <c r="L7" i="48"/>
  <c r="G198" i="64"/>
  <c r="P200" i="64"/>
  <c r="E207" i="64"/>
  <c r="C178" i="65"/>
  <c r="K139" i="65"/>
  <c r="K177" i="65"/>
  <c r="M180" i="65"/>
  <c r="P184" i="65"/>
  <c r="B178" i="66"/>
  <c r="J174" i="67"/>
  <c r="Q82" i="48"/>
  <c r="P215" i="68"/>
  <c r="P167" i="68"/>
  <c r="L221" i="68"/>
  <c r="M222" i="68"/>
  <c r="N224" i="68"/>
  <c r="P226" i="68"/>
  <c r="P178" i="68"/>
  <c r="M414" i="67"/>
  <c r="N323" i="67"/>
  <c r="F459" i="64"/>
  <c r="N428" i="64"/>
  <c r="N365" i="64"/>
  <c r="J414" i="65"/>
  <c r="O449" i="64"/>
  <c r="N329" i="71"/>
  <c r="G407" i="66"/>
  <c r="I329" i="67"/>
  <c r="I386" i="67"/>
  <c r="G124" i="50"/>
  <c r="J255" i="68"/>
  <c r="I215" i="65"/>
  <c r="P203" i="66"/>
  <c r="I216" i="64"/>
  <c r="I405" i="65"/>
  <c r="J207" i="69"/>
  <c r="F168" i="64"/>
  <c r="C188" i="72"/>
  <c r="C134" i="72"/>
  <c r="J112" i="70"/>
  <c r="K196" i="65"/>
  <c r="O171" i="68"/>
  <c r="K197" i="72"/>
  <c r="H156" i="64"/>
  <c r="P237" i="68"/>
  <c r="E363" i="72"/>
  <c r="E381" i="72"/>
  <c r="M360" i="72"/>
  <c r="M359" i="72"/>
  <c r="M377" i="72"/>
  <c r="M378" i="72"/>
  <c r="G375" i="72"/>
  <c r="G357" i="72"/>
  <c r="Q164" i="58"/>
  <c r="M164" i="59"/>
  <c r="O162" i="59"/>
  <c r="K162" i="59"/>
  <c r="G369" i="72"/>
  <c r="G349" i="72"/>
  <c r="G367" i="72"/>
  <c r="G351" i="72"/>
  <c r="E363" i="71"/>
  <c r="E381" i="71"/>
  <c r="M378" i="71"/>
  <c r="M360" i="71"/>
  <c r="M359" i="71"/>
  <c r="M377" i="71"/>
  <c r="K357" i="71"/>
  <c r="K375" i="71"/>
  <c r="M146" i="59"/>
  <c r="I146" i="58"/>
  <c r="K144" i="58"/>
  <c r="G144" i="58"/>
  <c r="Q397" i="70"/>
  <c r="Q378" i="70"/>
  <c r="O396" i="70"/>
  <c r="O395" i="70"/>
  <c r="O377" i="70"/>
  <c r="O415" i="70"/>
  <c r="K391" i="70"/>
  <c r="K372" i="70"/>
  <c r="I390" i="70"/>
  <c r="I370" i="70"/>
  <c r="I369" i="70"/>
  <c r="I371" i="70"/>
  <c r="I389" i="70"/>
  <c r="I128" i="59"/>
  <c r="E128" i="59"/>
  <c r="O125" i="59"/>
  <c r="K125" i="59"/>
  <c r="G364" i="70"/>
  <c r="G382" i="70"/>
  <c r="G383" i="70"/>
  <c r="G363" i="70"/>
  <c r="G366" i="70"/>
  <c r="G385" i="70"/>
  <c r="E378" i="69"/>
  <c r="E397" i="69"/>
  <c r="Q374" i="69"/>
  <c r="Q394" i="69"/>
  <c r="Q375" i="69"/>
  <c r="Q393" i="69"/>
  <c r="I375" i="69"/>
  <c r="I374" i="69"/>
  <c r="I394" i="69"/>
  <c r="I373" i="69"/>
  <c r="I393" i="69"/>
  <c r="O372" i="69"/>
  <c r="O391" i="69"/>
  <c r="Q109" i="59"/>
  <c r="E109" i="58"/>
  <c r="K366" i="69"/>
  <c r="K383" i="69"/>
  <c r="K364" i="69"/>
  <c r="K382" i="69"/>
  <c r="K363" i="69"/>
  <c r="K385" i="69"/>
  <c r="G106" i="59"/>
  <c r="Q495" i="68"/>
  <c r="Q471" i="68"/>
  <c r="I493" i="68"/>
  <c r="I469" i="68"/>
  <c r="M488" i="68"/>
  <c r="M464" i="68"/>
  <c r="O487" i="68"/>
  <c r="O486" i="68"/>
  <c r="O510" i="68"/>
  <c r="O463" i="68"/>
  <c r="O462" i="68"/>
  <c r="Q460" i="68"/>
  <c r="Q484" i="68"/>
  <c r="Q508" i="68"/>
  <c r="I460" i="68"/>
  <c r="I484" i="68"/>
  <c r="I508" i="68"/>
  <c r="G459" i="68"/>
  <c r="G506" i="68"/>
  <c r="G483" i="68"/>
  <c r="G505" i="68"/>
  <c r="G482" i="68"/>
  <c r="G458" i="68"/>
  <c r="O85" i="58"/>
  <c r="Q82" i="60"/>
  <c r="Q82" i="59"/>
  <c r="M82" i="58"/>
  <c r="I82" i="58"/>
  <c r="I82" i="60"/>
  <c r="E82" i="58"/>
  <c r="G378" i="67"/>
  <c r="G397" i="67"/>
  <c r="E415" i="67"/>
  <c r="E377" i="67"/>
  <c r="E396" i="67"/>
  <c r="G375" i="67"/>
  <c r="G394" i="67"/>
  <c r="G393" i="67"/>
  <c r="G374" i="67"/>
  <c r="E372" i="67"/>
  <c r="E391" i="67"/>
  <c r="G371" i="67"/>
  <c r="G389" i="67"/>
  <c r="G390" i="67"/>
  <c r="G370" i="67"/>
  <c r="G408" i="67"/>
  <c r="G66" i="58"/>
  <c r="Q363" i="67"/>
  <c r="Q385" i="67"/>
  <c r="Q401" i="67"/>
  <c r="Q364" i="67"/>
  <c r="Q382" i="67"/>
  <c r="Q383" i="67"/>
  <c r="Q366" i="67"/>
  <c r="M63" i="60"/>
  <c r="I363" i="67"/>
  <c r="I401" i="67"/>
  <c r="I366" i="67"/>
  <c r="I382" i="67"/>
  <c r="I383" i="67"/>
  <c r="I364" i="67"/>
  <c r="I385" i="67"/>
  <c r="E63" i="60"/>
  <c r="K378" i="66"/>
  <c r="K397" i="66"/>
  <c r="I377" i="66"/>
  <c r="I396" i="66"/>
  <c r="I415" i="66"/>
  <c r="I376" i="66"/>
  <c r="G394" i="66"/>
  <c r="G374" i="66"/>
  <c r="G393" i="66"/>
  <c r="G375" i="66"/>
  <c r="E372" i="66"/>
  <c r="E391" i="66"/>
  <c r="M387" i="66"/>
  <c r="M406" i="66"/>
  <c r="M368" i="66"/>
  <c r="E387" i="66"/>
  <c r="E406" i="66"/>
  <c r="E368" i="66"/>
  <c r="K47" i="59"/>
  <c r="G47" i="58"/>
  <c r="M44" i="59"/>
  <c r="I44" i="60"/>
  <c r="E44" i="60"/>
  <c r="O397" i="65"/>
  <c r="O378" i="65"/>
  <c r="M415" i="65"/>
  <c r="M377" i="65"/>
  <c r="M396" i="65"/>
  <c r="K374" i="65"/>
  <c r="K394" i="65"/>
  <c r="K373" i="65"/>
  <c r="K393" i="65"/>
  <c r="K375" i="65"/>
  <c r="M391" i="65"/>
  <c r="M372" i="65"/>
  <c r="O370" i="65"/>
  <c r="O390" i="65"/>
  <c r="O408" i="65"/>
  <c r="O371" i="65"/>
  <c r="O389" i="65"/>
  <c r="O407" i="65"/>
  <c r="E387" i="65"/>
  <c r="E368" i="65"/>
  <c r="E406" i="65"/>
  <c r="K28" i="58"/>
  <c r="G28" i="58"/>
  <c r="Q25" i="58"/>
  <c r="M25" i="59"/>
  <c r="I25" i="59"/>
  <c r="E25" i="58"/>
  <c r="E25" i="60"/>
  <c r="O420" i="64"/>
  <c r="O441" i="64"/>
  <c r="G418" i="64"/>
  <c r="G460" i="64"/>
  <c r="G439" i="64"/>
  <c r="I437" i="64"/>
  <c r="I436" i="64"/>
  <c r="I415" i="64"/>
  <c r="I416" i="64"/>
  <c r="K434" i="64"/>
  <c r="K413" i="64"/>
  <c r="G430" i="64"/>
  <c r="G409" i="64"/>
  <c r="G451" i="64"/>
  <c r="O7" i="59"/>
  <c r="K7" i="59"/>
  <c r="Q4" i="60"/>
  <c r="M406" i="64"/>
  <c r="M445" i="64"/>
  <c r="M404" i="64"/>
  <c r="M403" i="64"/>
  <c r="M427" i="64"/>
  <c r="M424" i="64"/>
  <c r="M425" i="64"/>
  <c r="I4" i="59"/>
  <c r="E406" i="64"/>
  <c r="E404" i="64"/>
  <c r="E445" i="64"/>
  <c r="E403" i="64"/>
  <c r="E425" i="64"/>
  <c r="E424" i="64"/>
  <c r="E427" i="64"/>
  <c r="C44" i="58"/>
  <c r="C146" i="58"/>
  <c r="C397" i="69"/>
  <c r="C378" i="69"/>
  <c r="C377" i="65"/>
  <c r="C376" i="65"/>
  <c r="C415" i="65"/>
  <c r="C396" i="65"/>
  <c r="C418" i="64"/>
  <c r="C439" i="64"/>
  <c r="C460" i="64"/>
  <c r="C438" i="64"/>
  <c r="C451" i="64"/>
  <c r="C430" i="64"/>
  <c r="C409" i="64"/>
  <c r="D181" i="72"/>
  <c r="D199" i="72"/>
  <c r="O180" i="72"/>
  <c r="O216" i="72"/>
  <c r="O198" i="72"/>
  <c r="K180" i="72"/>
  <c r="K216" i="72"/>
  <c r="K198" i="72"/>
  <c r="G216" i="72"/>
  <c r="G180" i="72"/>
  <c r="G198" i="72"/>
  <c r="C180" i="72"/>
  <c r="C216" i="72"/>
  <c r="C198" i="72"/>
  <c r="F178" i="72"/>
  <c r="F177" i="72"/>
  <c r="F196" i="72"/>
  <c r="F195" i="72"/>
  <c r="F27" i="72"/>
  <c r="E175" i="72"/>
  <c r="E193" i="72"/>
  <c r="Q162" i="48"/>
  <c r="Q185" i="72"/>
  <c r="Q167" i="72"/>
  <c r="M162" i="48"/>
  <c r="I162" i="48"/>
  <c r="I169" i="72"/>
  <c r="I187" i="72"/>
  <c r="E162" i="49"/>
  <c r="I31" i="71"/>
  <c r="H181" i="71"/>
  <c r="H199" i="71"/>
  <c r="I175" i="71"/>
  <c r="I193" i="71"/>
  <c r="Q146" i="48"/>
  <c r="M146" i="49"/>
  <c r="M169" i="71"/>
  <c r="M187" i="71"/>
  <c r="I169" i="71"/>
  <c r="I187" i="71"/>
  <c r="E144" i="49"/>
  <c r="E167" i="71"/>
  <c r="E185" i="71"/>
  <c r="D186" i="70"/>
  <c r="D205" i="70"/>
  <c r="P30" i="70"/>
  <c r="O185" i="70"/>
  <c r="O204" i="70"/>
  <c r="O223" i="70"/>
  <c r="K185" i="70"/>
  <c r="K223" i="70"/>
  <c r="K204" i="70"/>
  <c r="G223" i="70"/>
  <c r="G185" i="70"/>
  <c r="G204" i="70"/>
  <c r="C185" i="70"/>
  <c r="C223" i="70"/>
  <c r="C204" i="70"/>
  <c r="Q199" i="70"/>
  <c r="Q180" i="70"/>
  <c r="H178" i="70"/>
  <c r="H198" i="70"/>
  <c r="H179" i="70"/>
  <c r="H197" i="70"/>
  <c r="H177" i="70"/>
  <c r="O195" i="70"/>
  <c r="O176" i="70"/>
  <c r="Q128" i="48"/>
  <c r="Q193" i="70"/>
  <c r="Q174" i="70"/>
  <c r="M128" i="49"/>
  <c r="I128" i="49"/>
  <c r="I171" i="70"/>
  <c r="I172" i="70"/>
  <c r="I191" i="70"/>
  <c r="I190" i="70"/>
  <c r="E125" i="48"/>
  <c r="E191" i="70"/>
  <c r="E190" i="70"/>
  <c r="D186" i="69"/>
  <c r="D205" i="69"/>
  <c r="O204" i="69"/>
  <c r="O185" i="69"/>
  <c r="O223" i="69"/>
  <c r="K185" i="69"/>
  <c r="K204" i="69"/>
  <c r="K223" i="69"/>
  <c r="G204" i="69"/>
  <c r="G185" i="69"/>
  <c r="G223" i="69"/>
  <c r="C185" i="69"/>
  <c r="C223" i="69"/>
  <c r="C204" i="69"/>
  <c r="G28" i="69"/>
  <c r="F202" i="69"/>
  <c r="F183" i="69"/>
  <c r="F201" i="69"/>
  <c r="F182" i="69"/>
  <c r="F27" i="69"/>
  <c r="E180" i="69"/>
  <c r="E199" i="69"/>
  <c r="Q106" i="49"/>
  <c r="Q106" i="48"/>
  <c r="M106" i="48"/>
  <c r="M109" i="48"/>
  <c r="M171" i="69"/>
  <c r="M190" i="69"/>
  <c r="M191" i="69"/>
  <c r="M172" i="69"/>
  <c r="I171" i="69"/>
  <c r="I191" i="69"/>
  <c r="I190" i="69"/>
  <c r="I172" i="69"/>
  <c r="E109" i="48"/>
  <c r="E193" i="69"/>
  <c r="E174" i="69"/>
  <c r="H253" i="68"/>
  <c r="K252" i="68"/>
  <c r="K276" i="68"/>
  <c r="M248" i="68"/>
  <c r="M247" i="68"/>
  <c r="M249" i="68"/>
  <c r="I225" i="68"/>
  <c r="I248" i="68"/>
  <c r="I249" i="68"/>
  <c r="E248" i="68"/>
  <c r="E249" i="68"/>
  <c r="P96" i="42"/>
  <c r="P49" i="68"/>
  <c r="P83" i="68" s="1"/>
  <c r="D246" i="68"/>
  <c r="O93" i="42"/>
  <c r="O48" i="68"/>
  <c r="O82" i="68" s="1"/>
  <c r="L31" i="68"/>
  <c r="K245" i="68"/>
  <c r="K268" i="68"/>
  <c r="K244" i="68"/>
  <c r="G93" i="42"/>
  <c r="G48" i="68"/>
  <c r="G82" i="68" s="1"/>
  <c r="N242" i="68"/>
  <c r="N266" i="68"/>
  <c r="K30" i="68"/>
  <c r="J242" i="68"/>
  <c r="J266" i="68"/>
  <c r="F242" i="68"/>
  <c r="F266" i="68"/>
  <c r="Q89" i="42"/>
  <c r="Q46" i="68"/>
  <c r="Q80" i="68" s="1"/>
  <c r="I89" i="42"/>
  <c r="I46" i="68"/>
  <c r="I80" i="68" s="1"/>
  <c r="P88" i="42"/>
  <c r="P45" i="68"/>
  <c r="P79" i="68" s="1"/>
  <c r="L238" i="68"/>
  <c r="L262" i="68"/>
  <c r="K82" i="49"/>
  <c r="G85" i="49"/>
  <c r="G7" i="68"/>
  <c r="C82" i="49"/>
  <c r="N205" i="67"/>
  <c r="J79" i="42"/>
  <c r="J45" i="67"/>
  <c r="J73" i="67" s="1"/>
  <c r="Q28" i="67"/>
  <c r="P201" i="67"/>
  <c r="P200" i="67"/>
  <c r="P202" i="67"/>
  <c r="H201" i="67"/>
  <c r="H200" i="67"/>
  <c r="H202" i="67"/>
  <c r="O26" i="67"/>
  <c r="N198" i="67"/>
  <c r="N197" i="67"/>
  <c r="N196" i="67"/>
  <c r="N216" i="67"/>
  <c r="F198" i="67"/>
  <c r="F197" i="67"/>
  <c r="F196" i="67"/>
  <c r="F216" i="67"/>
  <c r="Q195" i="67"/>
  <c r="Q214" i="67"/>
  <c r="N25" i="67"/>
  <c r="M195" i="67"/>
  <c r="M214" i="67"/>
  <c r="I214" i="67"/>
  <c r="I195" i="67"/>
  <c r="E214" i="67"/>
  <c r="E195" i="67"/>
  <c r="M23" i="67"/>
  <c r="O7" i="67"/>
  <c r="K66" i="49"/>
  <c r="G7" i="67"/>
  <c r="Q59" i="42"/>
  <c r="Q44" i="66"/>
  <c r="Q72" i="66" s="1"/>
  <c r="M204" i="66"/>
  <c r="M223" i="66"/>
  <c r="P202" i="66"/>
  <c r="P201" i="66"/>
  <c r="P200" i="66"/>
  <c r="D55" i="42"/>
  <c r="D42" i="66"/>
  <c r="D70" i="66" s="1"/>
  <c r="G199" i="66"/>
  <c r="N51" i="42"/>
  <c r="N40" i="66"/>
  <c r="N68" i="66" s="1"/>
  <c r="J197" i="66"/>
  <c r="J216" i="66"/>
  <c r="J198" i="66"/>
  <c r="J196" i="66"/>
  <c r="F51" i="42"/>
  <c r="F40" i="66"/>
  <c r="F68" i="66" s="1"/>
  <c r="Q50" i="42"/>
  <c r="Q39" i="66"/>
  <c r="Q67" i="66" s="1"/>
  <c r="M50" i="42"/>
  <c r="M39" i="66"/>
  <c r="M67" i="66" s="1"/>
  <c r="I50" i="42"/>
  <c r="I39" i="66"/>
  <c r="I67" i="66" s="1"/>
  <c r="E50" i="42"/>
  <c r="E39" i="66"/>
  <c r="E67" i="66" s="1"/>
  <c r="L48" i="42"/>
  <c r="L37" i="66"/>
  <c r="D48" i="42"/>
  <c r="D37" i="66"/>
  <c r="O44" i="50"/>
  <c r="K47" i="49"/>
  <c r="K193" i="66"/>
  <c r="K203" i="66"/>
  <c r="G7" i="66"/>
  <c r="J205" i="65"/>
  <c r="F41" i="42"/>
  <c r="F45" i="65"/>
  <c r="F73" i="65" s="1"/>
  <c r="Q40" i="42"/>
  <c r="Q44" i="65"/>
  <c r="Q72" i="65" s="1"/>
  <c r="M40" i="42"/>
  <c r="M44" i="65"/>
  <c r="M72" i="65" s="1"/>
  <c r="I40" i="42"/>
  <c r="I44" i="65"/>
  <c r="I72" i="65" s="1"/>
  <c r="E223" i="65"/>
  <c r="E204" i="65"/>
  <c r="P202" i="65"/>
  <c r="P201" i="65"/>
  <c r="P200" i="65"/>
  <c r="D36" i="42"/>
  <c r="D42" i="65"/>
  <c r="D70" i="65" s="1"/>
  <c r="C199" i="65"/>
  <c r="J32" i="42"/>
  <c r="J40" i="65"/>
  <c r="J68" i="65" s="1"/>
  <c r="F216" i="65"/>
  <c r="F197" i="65"/>
  <c r="F198" i="65"/>
  <c r="Q195" i="65"/>
  <c r="Q214" i="65"/>
  <c r="M195" i="65"/>
  <c r="M214" i="65"/>
  <c r="I195" i="65"/>
  <c r="I214" i="65"/>
  <c r="E195" i="65"/>
  <c r="E214" i="65"/>
  <c r="K25" i="50"/>
  <c r="K193" i="65"/>
  <c r="K203" i="65"/>
  <c r="G28" i="49"/>
  <c r="G7" i="65"/>
  <c r="C28" i="49"/>
  <c r="J229" i="64"/>
  <c r="F22" i="42"/>
  <c r="F51" i="64"/>
  <c r="F35" i="64" s="1"/>
  <c r="Q21" i="42"/>
  <c r="Q50" i="64"/>
  <c r="Q82" i="64" s="1"/>
  <c r="M21" i="42"/>
  <c r="M50" i="64"/>
  <c r="M82" i="64" s="1"/>
  <c r="I21" i="42"/>
  <c r="I50" i="64"/>
  <c r="I82" i="64" s="1"/>
  <c r="E21" i="42"/>
  <c r="E50" i="64"/>
  <c r="E82" i="64" s="1"/>
  <c r="P20" i="42"/>
  <c r="P49" i="64"/>
  <c r="P81" i="64" s="1"/>
  <c r="L20" i="42"/>
  <c r="L49" i="64"/>
  <c r="L81" i="64" s="1"/>
  <c r="H20" i="42"/>
  <c r="H49" i="64"/>
  <c r="H81" i="64" s="1"/>
  <c r="D20" i="42"/>
  <c r="D49" i="64"/>
  <c r="D81" i="64" s="1"/>
  <c r="O16" i="42"/>
  <c r="O47" i="64"/>
  <c r="O79" i="64" s="1"/>
  <c r="K16" i="42"/>
  <c r="K47" i="64"/>
  <c r="K79" i="64" s="1"/>
  <c r="G16" i="42"/>
  <c r="G47" i="64"/>
  <c r="G79" i="64" s="1"/>
  <c r="C16" i="42"/>
  <c r="C47" i="64"/>
  <c r="C79" i="64" s="1"/>
  <c r="F222" i="64"/>
  <c r="I220" i="64"/>
  <c r="I221" i="64"/>
  <c r="I241" i="64"/>
  <c r="I219" i="64"/>
  <c r="O25" i="64"/>
  <c r="N7" i="64"/>
  <c r="J7" i="49"/>
  <c r="F7" i="49"/>
  <c r="F214" i="64"/>
  <c r="B181" i="72"/>
  <c r="B199" i="72"/>
  <c r="B246" i="68"/>
  <c r="B195" i="67"/>
  <c r="B214" i="67"/>
  <c r="B223" i="66"/>
  <c r="B204" i="66"/>
  <c r="C34" i="64"/>
  <c r="B228" i="64"/>
  <c r="B249" i="64"/>
  <c r="B7" i="49"/>
  <c r="B213" i="64"/>
  <c r="B233" i="64"/>
  <c r="B212" i="64"/>
  <c r="M414" i="65"/>
  <c r="G405" i="65"/>
  <c r="F173" i="65"/>
  <c r="I179" i="66"/>
  <c r="I143" i="50"/>
  <c r="O208" i="72"/>
  <c r="F329" i="72"/>
  <c r="Q7" i="48"/>
  <c r="P181" i="67"/>
  <c r="P143" i="67"/>
  <c r="E150" i="69"/>
  <c r="D407" i="68"/>
  <c r="D479" i="68"/>
  <c r="D377" i="68"/>
  <c r="D401" i="68" s="1"/>
  <c r="M329" i="67"/>
  <c r="M386" i="67"/>
  <c r="K237" i="64"/>
  <c r="I175" i="68"/>
  <c r="E150" i="70"/>
  <c r="P182" i="65"/>
  <c r="P223" i="68"/>
  <c r="P175" i="68"/>
  <c r="M148" i="64"/>
  <c r="N99" i="67"/>
  <c r="N93" i="67" s="1"/>
  <c r="N131" i="67" s="1"/>
  <c r="M316" i="71"/>
  <c r="D352" i="71"/>
  <c r="G410" i="64"/>
  <c r="D147" i="72"/>
  <c r="M222" i="66"/>
  <c r="M203" i="65"/>
  <c r="K267" i="68"/>
  <c r="E184" i="69"/>
  <c r="O147" i="71"/>
  <c r="F194" i="65"/>
  <c r="I143" i="65"/>
  <c r="B194" i="72"/>
  <c r="I181" i="67"/>
  <c r="Q181" i="65"/>
  <c r="F44" i="48"/>
  <c r="O177" i="67"/>
  <c r="G183" i="67"/>
  <c r="C160" i="68"/>
  <c r="M179" i="67"/>
  <c r="D160" i="68"/>
  <c r="J212" i="68"/>
  <c r="D329" i="67"/>
  <c r="M376" i="70"/>
  <c r="J392" i="70"/>
  <c r="M222" i="65"/>
  <c r="C111" i="72"/>
  <c r="M194" i="65"/>
  <c r="M137" i="65"/>
  <c r="F206" i="72"/>
  <c r="F147" i="72"/>
  <c r="H165" i="68"/>
  <c r="D164" i="58"/>
  <c r="N162" i="58"/>
  <c r="P363" i="71"/>
  <c r="P381" i="71"/>
  <c r="P360" i="71"/>
  <c r="P378" i="71"/>
  <c r="P377" i="71"/>
  <c r="P359" i="71"/>
  <c r="D146" i="59"/>
  <c r="J144" i="59"/>
  <c r="P378" i="70"/>
  <c r="P397" i="70"/>
  <c r="L393" i="70"/>
  <c r="L375" i="70"/>
  <c r="L374" i="70"/>
  <c r="L394" i="70"/>
  <c r="L373" i="70"/>
  <c r="L128" i="58"/>
  <c r="D374" i="69"/>
  <c r="D393" i="69"/>
  <c r="D392" i="69"/>
  <c r="D394" i="69"/>
  <c r="D375" i="69"/>
  <c r="P109" i="58"/>
  <c r="H471" i="68"/>
  <c r="H495" i="68"/>
  <c r="P82" i="59"/>
  <c r="D452" i="68"/>
  <c r="D454" i="68"/>
  <c r="D475" i="68"/>
  <c r="D476" i="68"/>
  <c r="D451" i="68"/>
  <c r="D478" i="68"/>
  <c r="D499" i="68"/>
  <c r="P368" i="67"/>
  <c r="P387" i="67"/>
  <c r="P406" i="67"/>
  <c r="P367" i="67"/>
  <c r="P63" i="59"/>
  <c r="D63" i="60"/>
  <c r="D377" i="66"/>
  <c r="D415" i="66"/>
  <c r="D396" i="66"/>
  <c r="D376" i="66"/>
  <c r="N390" i="66"/>
  <c r="N389" i="66"/>
  <c r="N370" i="66"/>
  <c r="N388" i="66"/>
  <c r="N369" i="66"/>
  <c r="N371" i="66"/>
  <c r="N408" i="66"/>
  <c r="F389" i="66"/>
  <c r="F390" i="66"/>
  <c r="F370" i="66"/>
  <c r="F388" i="66"/>
  <c r="F371" i="66"/>
  <c r="F408" i="66"/>
  <c r="D44" i="59"/>
  <c r="D401" i="66"/>
  <c r="D363" i="66"/>
  <c r="D382" i="66"/>
  <c r="D383" i="66"/>
  <c r="D366" i="66"/>
  <c r="D385" i="66"/>
  <c r="D364" i="66"/>
  <c r="N28" i="59"/>
  <c r="P382" i="65"/>
  <c r="P364" i="65"/>
  <c r="P363" i="65"/>
  <c r="P385" i="65"/>
  <c r="P401" i="65"/>
  <c r="P366" i="65"/>
  <c r="P383" i="65"/>
  <c r="D408" i="64"/>
  <c r="D450" i="64"/>
  <c r="D429" i="64"/>
  <c r="L4" i="60"/>
  <c r="D4" i="60"/>
  <c r="C378" i="72"/>
  <c r="C359" i="72"/>
  <c r="C360" i="72"/>
  <c r="C377" i="72"/>
  <c r="C397" i="67"/>
  <c r="C378" i="67"/>
  <c r="E178" i="72"/>
  <c r="E177" i="72"/>
  <c r="E176" i="72"/>
  <c r="E196" i="72"/>
  <c r="E195" i="72"/>
  <c r="H175" i="72"/>
  <c r="H193" i="72"/>
  <c r="G168" i="42"/>
  <c r="G40" i="72"/>
  <c r="G68" i="72" s="1"/>
  <c r="J171" i="72"/>
  <c r="J189" i="72"/>
  <c r="J207" i="72"/>
  <c r="H162" i="48"/>
  <c r="D162" i="49"/>
  <c r="G174" i="71"/>
  <c r="G173" i="71"/>
  <c r="G209" i="71"/>
  <c r="G191" i="71"/>
  <c r="G172" i="71"/>
  <c r="G192" i="71"/>
  <c r="N171" i="71"/>
  <c r="N189" i="71"/>
  <c r="N207" i="71"/>
  <c r="P144" i="49"/>
  <c r="P167" i="71"/>
  <c r="P185" i="71"/>
  <c r="D146" i="48"/>
  <c r="Q183" i="70"/>
  <c r="Q182" i="70"/>
  <c r="Q202" i="70"/>
  <c r="Q201" i="70"/>
  <c r="P125" i="49"/>
  <c r="P7" i="70"/>
  <c r="D128" i="49"/>
  <c r="D184" i="70"/>
  <c r="D174" i="70"/>
  <c r="D193" i="70"/>
  <c r="G205" i="69"/>
  <c r="H31" i="69"/>
  <c r="G186" i="69"/>
  <c r="M182" i="69"/>
  <c r="M183" i="69"/>
  <c r="M201" i="69"/>
  <c r="M200" i="69"/>
  <c r="M181" i="69"/>
  <c r="M202" i="69"/>
  <c r="Q27" i="69"/>
  <c r="P199" i="69"/>
  <c r="P180" i="69"/>
  <c r="D199" i="69"/>
  <c r="D180" i="69"/>
  <c r="L109" i="49"/>
  <c r="L174" i="69"/>
  <c r="L203" i="69"/>
  <c r="L184" i="69"/>
  <c r="L193" i="69"/>
  <c r="O253" i="68"/>
  <c r="G253" i="68"/>
  <c r="C253" i="68"/>
  <c r="J252" i="68"/>
  <c r="J276" i="68"/>
  <c r="D97" i="42"/>
  <c r="D50" i="68"/>
  <c r="D84" i="68" s="1"/>
  <c r="K96" i="42"/>
  <c r="K49" i="68"/>
  <c r="K83" i="68" s="1"/>
  <c r="F93" i="42"/>
  <c r="F48" i="68"/>
  <c r="F82" i="68" s="1"/>
  <c r="I92" i="42"/>
  <c r="I47" i="68"/>
  <c r="I81" i="68" s="1"/>
  <c r="P264" i="68"/>
  <c r="P240" i="68"/>
  <c r="P241" i="68"/>
  <c r="P239" i="68"/>
  <c r="N85" i="49"/>
  <c r="N233" i="68"/>
  <c r="N234" i="68"/>
  <c r="N257" i="68"/>
  <c r="M205" i="67"/>
  <c r="L204" i="67"/>
  <c r="L223" i="67"/>
  <c r="F199" i="67"/>
  <c r="F63" i="50"/>
  <c r="F191" i="67"/>
  <c r="F209" i="67"/>
  <c r="F190" i="67"/>
  <c r="F199" i="66"/>
  <c r="F44" i="50"/>
  <c r="I205" i="65"/>
  <c r="N199" i="65"/>
  <c r="N28" i="49"/>
  <c r="K206" i="64"/>
  <c r="K227" i="64"/>
  <c r="K248" i="64"/>
  <c r="M222" i="64"/>
  <c r="C239" i="64"/>
  <c r="D28" i="64"/>
  <c r="C218" i="64"/>
  <c r="I4" i="50"/>
  <c r="I212" i="64"/>
  <c r="I233" i="64"/>
  <c r="I213" i="64"/>
  <c r="E4" i="50"/>
  <c r="E212" i="64"/>
  <c r="E213" i="64"/>
  <c r="E233" i="64"/>
  <c r="B204" i="70"/>
  <c r="B185" i="70"/>
  <c r="B223" i="70"/>
  <c r="B202" i="66"/>
  <c r="B201" i="66"/>
  <c r="P188" i="71"/>
  <c r="H194" i="70"/>
  <c r="J63" i="48"/>
  <c r="L377" i="68"/>
  <c r="L401" i="68" s="1"/>
  <c r="K134" i="72"/>
  <c r="M285" i="69"/>
  <c r="M188" i="71"/>
  <c r="M367" i="66"/>
  <c r="F177" i="42"/>
  <c r="F45" i="72"/>
  <c r="F73" i="72" s="1"/>
  <c r="N168" i="42"/>
  <c r="N40" i="72"/>
  <c r="N68" i="72" s="1"/>
  <c r="J171" i="42"/>
  <c r="J41" i="72"/>
  <c r="J69" i="72" s="1"/>
  <c r="G165" i="42"/>
  <c r="G37" i="72"/>
  <c r="D154" i="42"/>
  <c r="D42" i="71"/>
  <c r="D70" i="71" s="1"/>
  <c r="Q149" i="42"/>
  <c r="Q39" i="71"/>
  <c r="Q67" i="71" s="1"/>
  <c r="M140" i="42"/>
  <c r="M44" i="70"/>
  <c r="M72" i="70" s="1"/>
  <c r="I131" i="42"/>
  <c r="I39" i="70"/>
  <c r="I67" i="70" s="1"/>
  <c r="Q112" i="42"/>
  <c r="Q39" i="69"/>
  <c r="N103" i="42"/>
  <c r="N54" i="68"/>
  <c r="N88" i="68" s="1"/>
  <c r="M83" i="42"/>
  <c r="K154" i="42"/>
  <c r="K42" i="71"/>
  <c r="K70" i="71" s="1"/>
  <c r="F145" i="42"/>
  <c r="F35" i="71"/>
  <c r="F63" i="71" s="1"/>
  <c r="Q132" i="42"/>
  <c r="Q40" i="70"/>
  <c r="Q68" i="70" s="1"/>
  <c r="M122" i="42"/>
  <c r="M45" i="69"/>
  <c r="M73" i="69" s="1"/>
  <c r="I113" i="42"/>
  <c r="I40" i="69"/>
  <c r="G110" i="42"/>
  <c r="G37" i="69"/>
  <c r="C101" i="42"/>
  <c r="C52" i="68"/>
  <c r="C86" i="68" s="1"/>
  <c r="H83" i="42"/>
  <c r="H41" i="68"/>
  <c r="H75" i="68" s="1"/>
  <c r="E74" i="42"/>
  <c r="E42" i="67"/>
  <c r="E70" i="67" s="1"/>
  <c r="C70" i="42"/>
  <c r="C40" i="67"/>
  <c r="C68" i="67" s="1"/>
  <c r="C168" i="42"/>
  <c r="C40" i="72"/>
  <c r="C68" i="72" s="1"/>
  <c r="D163" i="42"/>
  <c r="D35" i="72"/>
  <c r="D63" i="72" s="1"/>
  <c r="P153" i="42"/>
  <c r="P41" i="71"/>
  <c r="P69" i="71" s="1"/>
  <c r="N149" i="42"/>
  <c r="N39" i="71"/>
  <c r="N67" i="71" s="1"/>
  <c r="K141" i="42"/>
  <c r="K45" i="70"/>
  <c r="K73" i="70" s="1"/>
  <c r="C103" i="42"/>
  <c r="C54" i="68"/>
  <c r="C88" i="68" s="1"/>
  <c r="Q45" i="42"/>
  <c r="M35" i="42"/>
  <c r="M41" i="65"/>
  <c r="M69" i="65" s="1"/>
  <c r="K31" i="42"/>
  <c r="K39" i="65"/>
  <c r="K67" i="65" s="1"/>
  <c r="H22" i="42"/>
  <c r="H51" i="64"/>
  <c r="H83" i="64" s="1"/>
  <c r="D15" i="42"/>
  <c r="D46" i="64"/>
  <c r="D78" i="64" s="1"/>
  <c r="P8" i="42"/>
  <c r="P41" i="64"/>
  <c r="C102" i="42"/>
  <c r="C53" i="68"/>
  <c r="C87" i="68" s="1"/>
  <c r="D5" i="42"/>
  <c r="D39" i="64"/>
  <c r="D71" i="64" s="1"/>
  <c r="M171" i="42"/>
  <c r="M41" i="72"/>
  <c r="M69" i="72" s="1"/>
  <c r="F165" i="42"/>
  <c r="F37" i="72"/>
  <c r="F65" i="72" s="1"/>
  <c r="N154" i="42"/>
  <c r="N42" i="71"/>
  <c r="N70" i="71" s="1"/>
  <c r="F147" i="42"/>
  <c r="F37" i="71"/>
  <c r="I86" i="42"/>
  <c r="I43" i="68"/>
  <c r="L141" i="42"/>
  <c r="L45" i="70"/>
  <c r="L73" i="70" s="1"/>
  <c r="E135" i="42"/>
  <c r="E41" i="70"/>
  <c r="E69" i="70" s="1"/>
  <c r="N129" i="42"/>
  <c r="N37" i="70"/>
  <c r="N65" i="70" s="1"/>
  <c r="F117" i="42"/>
  <c r="F42" i="69"/>
  <c r="F70" i="69" s="1"/>
  <c r="M107" i="42"/>
  <c r="F101" i="42"/>
  <c r="F52" i="68"/>
  <c r="F86" i="68" s="1"/>
  <c r="K74" i="42"/>
  <c r="K42" i="67"/>
  <c r="K70" i="67" s="1"/>
  <c r="D69" i="42"/>
  <c r="D39" i="67"/>
  <c r="D67" i="67" s="1"/>
  <c r="L59" i="42"/>
  <c r="L44" i="66"/>
  <c r="L72" i="66" s="1"/>
  <c r="E51" i="42"/>
  <c r="E40" i="66"/>
  <c r="E68" i="66" s="1"/>
  <c r="L40" i="42"/>
  <c r="L44" i="65"/>
  <c r="L72" i="65" s="1"/>
  <c r="N26" i="42"/>
  <c r="N35" i="65"/>
  <c r="N63" i="65" s="1"/>
  <c r="L35" i="42"/>
  <c r="L41" i="65"/>
  <c r="L69" i="65" s="1"/>
  <c r="E29" i="42"/>
  <c r="E37" i="65"/>
  <c r="E65" i="65" s="1"/>
  <c r="L16" i="42"/>
  <c r="L47" i="64"/>
  <c r="L79" i="64" s="1"/>
  <c r="E11" i="42"/>
  <c r="E44" i="64"/>
  <c r="E76" i="64" s="1"/>
  <c r="D10" i="42"/>
  <c r="D43" i="64"/>
  <c r="D75" i="64" s="1"/>
  <c r="H21" i="42"/>
  <c r="H50" i="64"/>
  <c r="H82" i="64" s="1"/>
  <c r="P12" i="42"/>
  <c r="P45" i="64"/>
  <c r="P77" i="64" s="1"/>
  <c r="I8" i="42"/>
  <c r="I41" i="64"/>
  <c r="G3" i="44"/>
  <c r="G9" i="48"/>
  <c r="E3" i="44"/>
  <c r="E9" i="48"/>
  <c r="L24" i="44"/>
  <c r="L30" i="48"/>
  <c r="I43" i="44"/>
  <c r="I49" i="48"/>
  <c r="E81" i="44"/>
  <c r="E117" i="68"/>
  <c r="E213" i="68" s="1"/>
  <c r="E87" i="48"/>
  <c r="H383" i="72"/>
  <c r="F129" i="71"/>
  <c r="F195" i="64"/>
  <c r="C173" i="67"/>
  <c r="I193" i="64"/>
  <c r="J207" i="70"/>
  <c r="N44" i="48"/>
  <c r="G215" i="68"/>
  <c r="G167" i="68"/>
  <c r="J170" i="65"/>
  <c r="H173" i="66"/>
  <c r="M47" i="48"/>
  <c r="O177" i="66"/>
  <c r="O139" i="66"/>
  <c r="D82" i="48"/>
  <c r="D215" i="68"/>
  <c r="D167" i="68"/>
  <c r="M162" i="59"/>
  <c r="E351" i="72"/>
  <c r="E367" i="72"/>
  <c r="E349" i="72"/>
  <c r="E369" i="72"/>
  <c r="M144" i="58"/>
  <c r="I369" i="71"/>
  <c r="I349" i="71"/>
  <c r="I367" i="71"/>
  <c r="I351" i="71"/>
  <c r="K375" i="69"/>
  <c r="K393" i="69"/>
  <c r="K374" i="69"/>
  <c r="K394" i="69"/>
  <c r="Q391" i="69"/>
  <c r="Q372" i="69"/>
  <c r="O109" i="59"/>
  <c r="M106" i="59"/>
  <c r="E106" i="59"/>
  <c r="I483" i="68"/>
  <c r="I458" i="68"/>
  <c r="I506" i="68"/>
  <c r="I457" i="68"/>
  <c r="I459" i="68"/>
  <c r="I482" i="68"/>
  <c r="M394" i="67"/>
  <c r="M393" i="67"/>
  <c r="M374" i="67"/>
  <c r="M375" i="67"/>
  <c r="M392" i="67"/>
  <c r="G387" i="67"/>
  <c r="G406" i="67"/>
  <c r="G368" i="67"/>
  <c r="Q47" i="59"/>
  <c r="I28" i="59"/>
  <c r="G4" i="60"/>
  <c r="C109" i="59"/>
  <c r="C413" i="64"/>
  <c r="C434" i="64"/>
  <c r="Q180" i="72"/>
  <c r="Q216" i="72"/>
  <c r="Q198" i="72"/>
  <c r="F174" i="72"/>
  <c r="F209" i="72"/>
  <c r="F191" i="72"/>
  <c r="F192" i="72"/>
  <c r="F173" i="72"/>
  <c r="G164" i="49"/>
  <c r="D177" i="71"/>
  <c r="D178" i="71"/>
  <c r="D176" i="71"/>
  <c r="D195" i="71"/>
  <c r="D196" i="71"/>
  <c r="K146" i="48"/>
  <c r="C144" i="48"/>
  <c r="O128" i="48"/>
  <c r="Q223" i="69"/>
  <c r="Q204" i="69"/>
  <c r="Q185" i="69"/>
  <c r="I204" i="69"/>
  <c r="I185" i="69"/>
  <c r="I223" i="69"/>
  <c r="K109" i="48"/>
  <c r="C106" i="49"/>
  <c r="Q276" i="68"/>
  <c r="Q252" i="68"/>
  <c r="H266" i="68"/>
  <c r="H242" i="68"/>
  <c r="I237" i="68"/>
  <c r="I236" i="68"/>
  <c r="E237" i="68"/>
  <c r="E236" i="68"/>
  <c r="D205" i="67"/>
  <c r="J74" i="42"/>
  <c r="J42" i="67"/>
  <c r="J70" i="67" s="1"/>
  <c r="E73" i="42"/>
  <c r="E41" i="67"/>
  <c r="E69" i="67" s="1"/>
  <c r="K69" i="42"/>
  <c r="K39" i="67"/>
  <c r="K67" i="67" s="1"/>
  <c r="I192" i="67"/>
  <c r="E7" i="67"/>
  <c r="I31" i="66"/>
  <c r="H205" i="66"/>
  <c r="G59" i="42"/>
  <c r="G44" i="66"/>
  <c r="G72" i="66" s="1"/>
  <c r="J55" i="42"/>
  <c r="J42" i="66"/>
  <c r="J70" i="66" s="1"/>
  <c r="L51" i="42"/>
  <c r="L40" i="66"/>
  <c r="L68" i="66" s="1"/>
  <c r="Q44" i="49"/>
  <c r="M44" i="50"/>
  <c r="E47" i="49"/>
  <c r="M192" i="65"/>
  <c r="E192" i="65"/>
  <c r="M217" i="64"/>
  <c r="M238" i="64"/>
  <c r="D4" i="50"/>
  <c r="D215" i="64"/>
  <c r="D226" i="64"/>
  <c r="C27" i="66"/>
  <c r="B199" i="66"/>
  <c r="B199" i="65"/>
  <c r="D150" i="66"/>
  <c r="J137" i="70"/>
  <c r="J175" i="70"/>
  <c r="I184" i="67"/>
  <c r="L370" i="70"/>
  <c r="L389" i="70"/>
  <c r="L371" i="70"/>
  <c r="L388" i="70"/>
  <c r="L390" i="70"/>
  <c r="D109" i="59"/>
  <c r="L488" i="68"/>
  <c r="L464" i="68"/>
  <c r="H82" i="60"/>
  <c r="P368" i="65"/>
  <c r="P387" i="65"/>
  <c r="P406" i="65"/>
  <c r="H25" i="58"/>
  <c r="C106" i="58"/>
  <c r="C397" i="70"/>
  <c r="C378" i="70"/>
  <c r="C390" i="67"/>
  <c r="C370" i="67"/>
  <c r="C369" i="67"/>
  <c r="C408" i="67"/>
  <c r="C371" i="67"/>
  <c r="C389" i="67"/>
  <c r="L185" i="72"/>
  <c r="L167" i="72"/>
  <c r="L146" i="49"/>
  <c r="C186" i="69"/>
  <c r="C205" i="69"/>
  <c r="I117" i="42"/>
  <c r="I42" i="69"/>
  <c r="I70" i="69" s="1"/>
  <c r="I110" i="42"/>
  <c r="I37" i="69"/>
  <c r="P106" i="48"/>
  <c r="M242" i="68"/>
  <c r="M266" i="68"/>
  <c r="L195" i="67"/>
  <c r="L214" i="67"/>
  <c r="D214" i="67"/>
  <c r="D195" i="67"/>
  <c r="J66" i="49"/>
  <c r="F199" i="65"/>
  <c r="L214" i="65"/>
  <c r="L195" i="65"/>
  <c r="K239" i="64"/>
  <c r="K218" i="64"/>
  <c r="M4" i="50"/>
  <c r="D178" i="66"/>
  <c r="H219" i="68"/>
  <c r="H171" i="68"/>
  <c r="J112" i="69"/>
  <c r="J194" i="69"/>
  <c r="J137" i="69"/>
  <c r="K203" i="70"/>
  <c r="B193" i="64"/>
  <c r="F143" i="50"/>
  <c r="K161" i="50"/>
  <c r="B219" i="68"/>
  <c r="B171" i="68"/>
  <c r="E174" i="65"/>
  <c r="F85" i="48"/>
  <c r="P367" i="65"/>
  <c r="P285" i="65"/>
  <c r="N156" i="64"/>
  <c r="F363" i="72"/>
  <c r="F381" i="72"/>
  <c r="H162" i="59"/>
  <c r="N363" i="71"/>
  <c r="N381" i="71"/>
  <c r="H375" i="71"/>
  <c r="H357" i="71"/>
  <c r="F146" i="59"/>
  <c r="D144" i="58"/>
  <c r="L372" i="70"/>
  <c r="L391" i="70"/>
  <c r="P125" i="58"/>
  <c r="H125" i="59"/>
  <c r="D366" i="70"/>
  <c r="D364" i="70"/>
  <c r="D385" i="70"/>
  <c r="D382" i="70"/>
  <c r="D383" i="70"/>
  <c r="D363" i="70"/>
  <c r="F109" i="59"/>
  <c r="D106" i="58"/>
  <c r="D466" i="68"/>
  <c r="D491" i="68"/>
  <c r="D465" i="68"/>
  <c r="D467" i="68"/>
  <c r="D490" i="68"/>
  <c r="L374" i="67"/>
  <c r="L373" i="67"/>
  <c r="L394" i="67"/>
  <c r="L393" i="67"/>
  <c r="L375" i="67"/>
  <c r="F372" i="67"/>
  <c r="F391" i="67"/>
  <c r="P66" i="59"/>
  <c r="N63" i="58"/>
  <c r="H47" i="59"/>
  <c r="F44" i="58"/>
  <c r="J372" i="65"/>
  <c r="J391" i="65"/>
  <c r="P28" i="59"/>
  <c r="N25" i="59"/>
  <c r="C128" i="59"/>
  <c r="H176" i="42"/>
  <c r="H44" i="72"/>
  <c r="H72" i="72" s="1"/>
  <c r="G178" i="72"/>
  <c r="G195" i="72"/>
  <c r="G196" i="72"/>
  <c r="G177" i="72"/>
  <c r="N162" i="48"/>
  <c r="K177" i="71"/>
  <c r="K176" i="71"/>
  <c r="K195" i="71"/>
  <c r="K196" i="71"/>
  <c r="K178" i="71"/>
  <c r="M186" i="70"/>
  <c r="M205" i="70"/>
  <c r="M179" i="70"/>
  <c r="M198" i="70"/>
  <c r="M197" i="70"/>
  <c r="M178" i="70"/>
  <c r="C201" i="69"/>
  <c r="C182" i="69"/>
  <c r="C183" i="69"/>
  <c r="C202" i="69"/>
  <c r="C200" i="69"/>
  <c r="J106" i="49"/>
  <c r="P252" i="68"/>
  <c r="P276" i="68"/>
  <c r="F249" i="68"/>
  <c r="F248" i="68"/>
  <c r="F32" i="68"/>
  <c r="E246" i="68"/>
  <c r="Q238" i="68"/>
  <c r="Q262" i="68"/>
  <c r="H82" i="49"/>
  <c r="P193" i="67"/>
  <c r="P203" i="67"/>
  <c r="L193" i="67"/>
  <c r="L203" i="67"/>
  <c r="D63" i="49"/>
  <c r="F204" i="66"/>
  <c r="F223" i="66"/>
  <c r="Q201" i="66"/>
  <c r="Q202" i="66"/>
  <c r="P199" i="66"/>
  <c r="H199" i="66"/>
  <c r="P47" i="49"/>
  <c r="D222" i="66"/>
  <c r="D193" i="66"/>
  <c r="D194" i="66"/>
  <c r="H28" i="49"/>
  <c r="D192" i="65"/>
  <c r="M248" i="64"/>
  <c r="M227" i="64"/>
  <c r="E239" i="64"/>
  <c r="E218" i="64"/>
  <c r="G4" i="49"/>
  <c r="B187" i="72"/>
  <c r="B170" i="72"/>
  <c r="B169" i="72"/>
  <c r="B179" i="72"/>
  <c r="B180" i="69"/>
  <c r="B199" i="69"/>
  <c r="P370" i="72"/>
  <c r="P316" i="72"/>
  <c r="P293" i="72"/>
  <c r="P311" i="72" s="1"/>
  <c r="P407" i="64"/>
  <c r="P317" i="64"/>
  <c r="P359" i="64" s="1"/>
  <c r="D386" i="66"/>
  <c r="D329" i="66"/>
  <c r="D304" i="66"/>
  <c r="D323" i="66" s="1"/>
  <c r="J357" i="71"/>
  <c r="J375" i="71"/>
  <c r="N376" i="70"/>
  <c r="L82" i="58"/>
  <c r="F375" i="67"/>
  <c r="F394" i="67"/>
  <c r="F393" i="67"/>
  <c r="F374" i="67"/>
  <c r="L368" i="67"/>
  <c r="L367" i="67"/>
  <c r="L406" i="67"/>
  <c r="L387" i="67"/>
  <c r="L63" i="60"/>
  <c r="J375" i="66"/>
  <c r="J394" i="66"/>
  <c r="J374" i="66"/>
  <c r="J373" i="66"/>
  <c r="J393" i="66"/>
  <c r="J393" i="65"/>
  <c r="J374" i="65"/>
  <c r="J375" i="65"/>
  <c r="J394" i="65"/>
  <c r="J373" i="65"/>
  <c r="J392" i="65"/>
  <c r="L25" i="58"/>
  <c r="D411" i="64"/>
  <c r="D433" i="64"/>
  <c r="D412" i="64"/>
  <c r="D432" i="64"/>
  <c r="D453" i="64"/>
  <c r="D410" i="64"/>
  <c r="H4" i="60"/>
  <c r="P164" i="49"/>
  <c r="P175" i="71"/>
  <c r="P193" i="71"/>
  <c r="L193" i="70"/>
  <c r="L184" i="70"/>
  <c r="L174" i="70"/>
  <c r="F28" i="69"/>
  <c r="E182" i="69"/>
  <c r="E183" i="69"/>
  <c r="E201" i="69"/>
  <c r="E181" i="69"/>
  <c r="E200" i="69"/>
  <c r="E202" i="69"/>
  <c r="L240" i="68"/>
  <c r="L241" i="68"/>
  <c r="L239" i="68"/>
  <c r="L264" i="68"/>
  <c r="F235" i="68"/>
  <c r="N63" i="50"/>
  <c r="D204" i="65"/>
  <c r="D223" i="65"/>
  <c r="K201" i="65"/>
  <c r="K202" i="65"/>
  <c r="J25" i="50"/>
  <c r="J193" i="65"/>
  <c r="J203" i="65"/>
  <c r="M34" i="64"/>
  <c r="L228" i="64"/>
  <c r="L249" i="64"/>
  <c r="Q212" i="64"/>
  <c r="Q213" i="64"/>
  <c r="Q233" i="64"/>
  <c r="D176" i="67"/>
  <c r="C367" i="69"/>
  <c r="J150" i="66"/>
  <c r="J153" i="64"/>
  <c r="J216" i="64"/>
  <c r="B215" i="72"/>
  <c r="G28" i="48"/>
  <c r="E99" i="67"/>
  <c r="E93" i="67" s="1"/>
  <c r="E131" i="67" s="1"/>
  <c r="E181" i="67"/>
  <c r="E143" i="67"/>
  <c r="M203" i="66"/>
  <c r="D160" i="64"/>
  <c r="N193" i="64"/>
  <c r="O383" i="72"/>
  <c r="G199" i="64"/>
  <c r="Q173" i="65"/>
  <c r="I82" i="48"/>
  <c r="P405" i="66"/>
  <c r="D489" i="68"/>
  <c r="J407" i="64"/>
  <c r="J317" i="64"/>
  <c r="J359" i="64" s="1"/>
  <c r="E206" i="71"/>
  <c r="E147" i="71"/>
  <c r="G144" i="59"/>
  <c r="M397" i="70"/>
  <c r="M378" i="70"/>
  <c r="I375" i="70"/>
  <c r="I394" i="70"/>
  <c r="I392" i="70"/>
  <c r="I393" i="70"/>
  <c r="I374" i="70"/>
  <c r="G391" i="70"/>
  <c r="G372" i="70"/>
  <c r="E128" i="58"/>
  <c r="G125" i="59"/>
  <c r="M109" i="59"/>
  <c r="G106" i="58"/>
  <c r="M456" i="68"/>
  <c r="M480" i="68"/>
  <c r="M479" i="68"/>
  <c r="M504" i="68"/>
  <c r="K85" i="58"/>
  <c r="M82" i="60"/>
  <c r="O371" i="67"/>
  <c r="O408" i="67"/>
  <c r="O389" i="67"/>
  <c r="O370" i="67"/>
  <c r="O390" i="67"/>
  <c r="I387" i="67"/>
  <c r="I406" i="67"/>
  <c r="I368" i="67"/>
  <c r="Q63" i="58"/>
  <c r="I63" i="60"/>
  <c r="K394" i="66"/>
  <c r="K375" i="66"/>
  <c r="K393" i="66"/>
  <c r="K374" i="66"/>
  <c r="O390" i="66"/>
  <c r="O370" i="66"/>
  <c r="O371" i="66"/>
  <c r="O389" i="66"/>
  <c r="O408" i="66"/>
  <c r="E44" i="58"/>
  <c r="M387" i="65"/>
  <c r="M368" i="65"/>
  <c r="M406" i="65"/>
  <c r="E25" i="59"/>
  <c r="G434" i="64"/>
  <c r="G413" i="64"/>
  <c r="E408" i="64"/>
  <c r="E429" i="64"/>
  <c r="E450" i="64"/>
  <c r="M4" i="59"/>
  <c r="I4" i="58"/>
  <c r="C125" i="59"/>
  <c r="C359" i="71"/>
  <c r="C360" i="71"/>
  <c r="C377" i="71"/>
  <c r="C378" i="71"/>
  <c r="C358" i="71"/>
  <c r="C376" i="71"/>
  <c r="M185" i="72"/>
  <c r="M167" i="72"/>
  <c r="O180" i="71"/>
  <c r="O216" i="71"/>
  <c r="O198" i="71"/>
  <c r="E175" i="71"/>
  <c r="E193" i="71"/>
  <c r="M146" i="48"/>
  <c r="N27" i="70"/>
  <c r="M180" i="70"/>
  <c r="M199" i="70"/>
  <c r="L178" i="70"/>
  <c r="L179" i="70"/>
  <c r="L198" i="70"/>
  <c r="L197" i="70"/>
  <c r="L177" i="70"/>
  <c r="Q125" i="48"/>
  <c r="I174" i="70"/>
  <c r="I193" i="70"/>
  <c r="P186" i="69"/>
  <c r="P205" i="69"/>
  <c r="J183" i="69"/>
  <c r="J202" i="69"/>
  <c r="J201" i="69"/>
  <c r="J182" i="69"/>
  <c r="Q109" i="49"/>
  <c r="M109" i="49"/>
  <c r="P246" i="68"/>
  <c r="O244" i="68"/>
  <c r="O268" i="68"/>
  <c r="O245" i="68"/>
  <c r="G244" i="68"/>
  <c r="G243" i="68"/>
  <c r="G245" i="68"/>
  <c r="G268" i="68"/>
  <c r="Q240" i="68"/>
  <c r="Q264" i="68"/>
  <c r="Q241" i="68"/>
  <c r="I217" i="68"/>
  <c r="J29" i="68"/>
  <c r="I240" i="68"/>
  <c r="I264" i="68"/>
  <c r="I239" i="68"/>
  <c r="I241" i="68"/>
  <c r="K86" i="42"/>
  <c r="K43" i="68"/>
  <c r="K77" i="68" s="1"/>
  <c r="C85" i="49"/>
  <c r="J205" i="67"/>
  <c r="M78" i="42"/>
  <c r="M44" i="67"/>
  <c r="M72" i="67" s="1"/>
  <c r="G73" i="42"/>
  <c r="G41" i="67"/>
  <c r="G69" i="67" s="1"/>
  <c r="J70" i="42"/>
  <c r="J40" i="67"/>
  <c r="J68" i="67" s="1"/>
  <c r="P67" i="42"/>
  <c r="P37" i="67"/>
  <c r="C63" i="49"/>
  <c r="F60" i="42"/>
  <c r="F45" i="66"/>
  <c r="F73" i="66" s="1"/>
  <c r="E59" i="42"/>
  <c r="E44" i="66"/>
  <c r="E72" i="66" s="1"/>
  <c r="D201" i="66"/>
  <c r="D202" i="66"/>
  <c r="D200" i="66"/>
  <c r="Q214" i="66"/>
  <c r="Q195" i="66"/>
  <c r="E195" i="66"/>
  <c r="E214" i="66"/>
  <c r="O7" i="66"/>
  <c r="G174" i="66"/>
  <c r="G193" i="66"/>
  <c r="G203" i="66"/>
  <c r="Q223" i="65"/>
  <c r="Q204" i="65"/>
  <c r="I223" i="65"/>
  <c r="J30" i="65"/>
  <c r="I204" i="65"/>
  <c r="O35" i="42"/>
  <c r="O41" i="65"/>
  <c r="O69" i="65" s="1"/>
  <c r="J216" i="65"/>
  <c r="J197" i="65"/>
  <c r="J198" i="65"/>
  <c r="P29" i="42"/>
  <c r="P37" i="65"/>
  <c r="G193" i="65"/>
  <c r="G203" i="65"/>
  <c r="C7" i="65"/>
  <c r="M228" i="64"/>
  <c r="M249" i="64"/>
  <c r="P227" i="64"/>
  <c r="P248" i="64"/>
  <c r="O225" i="64"/>
  <c r="O224" i="64"/>
  <c r="N15" i="42"/>
  <c r="N46" i="64"/>
  <c r="N78" i="64" s="1"/>
  <c r="L11" i="42"/>
  <c r="L44" i="64"/>
  <c r="L76" i="64" s="1"/>
  <c r="O10" i="42"/>
  <c r="O43" i="64"/>
  <c r="O75" i="64" s="1"/>
  <c r="J8" i="42"/>
  <c r="J41" i="64"/>
  <c r="J7" i="64"/>
  <c r="B191" i="71"/>
  <c r="B173" i="71"/>
  <c r="B209" i="71"/>
  <c r="B172" i="71"/>
  <c r="B174" i="71"/>
  <c r="B192" i="71"/>
  <c r="J405" i="66"/>
  <c r="P428" i="64"/>
  <c r="P365" i="64"/>
  <c r="F255" i="68"/>
  <c r="J221" i="68"/>
  <c r="D137" i="69"/>
  <c r="D194" i="69"/>
  <c r="N134" i="72"/>
  <c r="N162" i="59"/>
  <c r="H371" i="70"/>
  <c r="H370" i="70"/>
  <c r="H389" i="70"/>
  <c r="H390" i="70"/>
  <c r="H388" i="70"/>
  <c r="H369" i="70"/>
  <c r="N364" i="69"/>
  <c r="N366" i="69"/>
  <c r="N383" i="69"/>
  <c r="N385" i="69"/>
  <c r="N363" i="69"/>
  <c r="N382" i="69"/>
  <c r="N467" i="68"/>
  <c r="N466" i="68"/>
  <c r="N490" i="68"/>
  <c r="N491" i="68"/>
  <c r="N85" i="58"/>
  <c r="D82" i="59"/>
  <c r="L396" i="67"/>
  <c r="L377" i="67"/>
  <c r="L415" i="67"/>
  <c r="L395" i="67"/>
  <c r="D44" i="58"/>
  <c r="P25" i="58"/>
  <c r="L408" i="64"/>
  <c r="L450" i="64"/>
  <c r="L429" i="64"/>
  <c r="C377" i="66"/>
  <c r="C415" i="66"/>
  <c r="C396" i="66"/>
  <c r="C376" i="66"/>
  <c r="G174" i="72"/>
  <c r="G209" i="72"/>
  <c r="G191" i="72"/>
  <c r="G192" i="72"/>
  <c r="G173" i="72"/>
  <c r="H164" i="48"/>
  <c r="D167" i="72"/>
  <c r="D185" i="72"/>
  <c r="E129" i="42"/>
  <c r="E37" i="70"/>
  <c r="P174" i="70"/>
  <c r="P193" i="70"/>
  <c r="P184" i="70"/>
  <c r="F112" i="42"/>
  <c r="F39" i="69"/>
  <c r="K246" i="68"/>
  <c r="I242" i="68"/>
  <c r="I266" i="68"/>
  <c r="F66" i="49"/>
  <c r="L223" i="65"/>
  <c r="M30" i="65"/>
  <c r="L204" i="65"/>
  <c r="C227" i="64"/>
  <c r="C248" i="64"/>
  <c r="I4" i="49"/>
  <c r="J370" i="71"/>
  <c r="D407" i="64"/>
  <c r="F117" i="39"/>
  <c r="O35" i="39"/>
  <c r="I150" i="39"/>
  <c r="J55" i="39"/>
  <c r="L11" i="39"/>
  <c r="N129" i="39"/>
  <c r="E163" i="39"/>
  <c r="I131" i="39"/>
  <c r="O171" i="39"/>
  <c r="F122" i="39"/>
  <c r="J88" i="39"/>
  <c r="N149" i="39"/>
  <c r="H112" i="39"/>
  <c r="K86" i="39"/>
  <c r="K177" i="42"/>
  <c r="K45" i="72"/>
  <c r="K73" i="72" s="1"/>
  <c r="L172" i="42"/>
  <c r="L42" i="72"/>
  <c r="L70" i="72" s="1"/>
  <c r="C172" i="42"/>
  <c r="C42" i="72"/>
  <c r="C70" i="72" s="1"/>
  <c r="O163" i="42"/>
  <c r="L154" i="42"/>
  <c r="L42" i="71"/>
  <c r="L70" i="71" s="1"/>
  <c r="J150" i="42"/>
  <c r="J40" i="71"/>
  <c r="J68" i="71" s="1"/>
  <c r="H147" i="42"/>
  <c r="H37" i="71"/>
  <c r="E140" i="42"/>
  <c r="E44" i="70"/>
  <c r="E72" i="70" s="1"/>
  <c r="C135" i="42"/>
  <c r="C41" i="70"/>
  <c r="C69" i="70" s="1"/>
  <c r="P129" i="42"/>
  <c r="P37" i="70"/>
  <c r="M121" i="42"/>
  <c r="M44" i="69"/>
  <c r="M72" i="69" s="1"/>
  <c r="J113" i="42"/>
  <c r="J40" i="69"/>
  <c r="H110" i="42"/>
  <c r="H37" i="69"/>
  <c r="F103" i="42"/>
  <c r="F54" i="68"/>
  <c r="F88" i="68" s="1"/>
  <c r="C97" i="42"/>
  <c r="C50" i="68"/>
  <c r="C84" i="68" s="1"/>
  <c r="P92" i="42"/>
  <c r="P47" i="68"/>
  <c r="P81" i="68" s="1"/>
  <c r="D158" i="42"/>
  <c r="D44" i="71"/>
  <c r="D72" i="71" s="1"/>
  <c r="P149" i="42"/>
  <c r="P39" i="71"/>
  <c r="P67" i="71" s="1"/>
  <c r="O147" i="42"/>
  <c r="O37" i="71"/>
  <c r="L140" i="42"/>
  <c r="L44" i="70"/>
  <c r="L72" i="70" s="1"/>
  <c r="I132" i="42"/>
  <c r="I40" i="70"/>
  <c r="I68" i="70" s="1"/>
  <c r="G129" i="42"/>
  <c r="G37" i="70"/>
  <c r="D121" i="42"/>
  <c r="D44" i="69"/>
  <c r="D72" i="69" s="1"/>
  <c r="Q113" i="42"/>
  <c r="Q40" i="69"/>
  <c r="M103" i="42"/>
  <c r="M54" i="68"/>
  <c r="M88" i="68" s="1"/>
  <c r="J97" i="42"/>
  <c r="J50" i="68"/>
  <c r="J84" i="68" s="1"/>
  <c r="H93" i="42"/>
  <c r="H48" i="68"/>
  <c r="E88" i="42"/>
  <c r="E45" i="68"/>
  <c r="E79" i="68" s="1"/>
  <c r="N78" i="42"/>
  <c r="N44" i="67"/>
  <c r="N72" i="67" s="1"/>
  <c r="K70" i="42"/>
  <c r="K40" i="67"/>
  <c r="K68" i="67" s="1"/>
  <c r="G60" i="42"/>
  <c r="G45" i="66"/>
  <c r="G73" i="66" s="1"/>
  <c r="C171" i="42"/>
  <c r="C41" i="72"/>
  <c r="C69" i="72" s="1"/>
  <c r="J158" i="42"/>
  <c r="J44" i="71"/>
  <c r="J72" i="71" s="1"/>
  <c r="G150" i="42"/>
  <c r="G40" i="71"/>
  <c r="G68" i="71" s="1"/>
  <c r="E147" i="42"/>
  <c r="E37" i="71"/>
  <c r="C141" i="42"/>
  <c r="C45" i="70"/>
  <c r="C73" i="70" s="1"/>
  <c r="P135" i="42"/>
  <c r="P41" i="70"/>
  <c r="P69" i="70" s="1"/>
  <c r="N59" i="42"/>
  <c r="N44" i="66"/>
  <c r="N72" i="66" s="1"/>
  <c r="L54" i="42"/>
  <c r="L41" i="66"/>
  <c r="L69" i="66" s="1"/>
  <c r="I48" i="42"/>
  <c r="I37" i="66"/>
  <c r="I65" i="66" s="1"/>
  <c r="G40" i="42"/>
  <c r="G44" i="65"/>
  <c r="G72" i="65" s="1"/>
  <c r="D32" i="42"/>
  <c r="D40" i="65"/>
  <c r="D68" i="65" s="1"/>
  <c r="O21" i="42"/>
  <c r="O50" i="64"/>
  <c r="O82" i="64" s="1"/>
  <c r="M16" i="42"/>
  <c r="M47" i="64"/>
  <c r="M79" i="64" s="1"/>
  <c r="J11" i="42"/>
  <c r="J44" i="64"/>
  <c r="J76" i="64" s="1"/>
  <c r="C22" i="42"/>
  <c r="C51" i="64"/>
  <c r="C83" i="64" s="1"/>
  <c r="C59" i="42"/>
  <c r="C44" i="66"/>
  <c r="C72" i="66" s="1"/>
  <c r="L177" i="42"/>
  <c r="L45" i="72"/>
  <c r="L73" i="72" s="1"/>
  <c r="E171" i="42"/>
  <c r="E41" i="72"/>
  <c r="E69" i="72" s="1"/>
  <c r="L159" i="42"/>
  <c r="L45" i="71"/>
  <c r="L73" i="71" s="1"/>
  <c r="D150" i="42"/>
  <c r="D40" i="71"/>
  <c r="D68" i="71" s="1"/>
  <c r="Q86" i="42"/>
  <c r="Q43" i="68"/>
  <c r="D141" i="42"/>
  <c r="D45" i="70"/>
  <c r="D73" i="70" s="1"/>
  <c r="L132" i="42"/>
  <c r="L40" i="70"/>
  <c r="L68" i="70" s="1"/>
  <c r="F129" i="42"/>
  <c r="F37" i="70"/>
  <c r="F65" i="70" s="1"/>
  <c r="D122" i="42"/>
  <c r="D45" i="69"/>
  <c r="D73" i="69" s="1"/>
  <c r="M116" i="42"/>
  <c r="M41" i="69"/>
  <c r="M69" i="69" s="1"/>
  <c r="F110" i="42"/>
  <c r="F37" i="69"/>
  <c r="F65" i="69" s="1"/>
  <c r="F83" i="42"/>
  <c r="F41" i="68"/>
  <c r="F75" i="68" s="1"/>
  <c r="N73" i="42"/>
  <c r="N41" i="67"/>
  <c r="N69" i="67" s="1"/>
  <c r="K67" i="42"/>
  <c r="K37" i="67"/>
  <c r="K65" i="67" s="1"/>
  <c r="N54" i="42"/>
  <c r="N41" i="66"/>
  <c r="N69" i="66" s="1"/>
  <c r="D40" i="42"/>
  <c r="D44" i="65"/>
  <c r="D72" i="65" s="1"/>
  <c r="M32" i="42"/>
  <c r="M40" i="65"/>
  <c r="M68" i="65" s="1"/>
  <c r="K29" i="42"/>
  <c r="K37" i="65"/>
  <c r="L45" i="42"/>
  <c r="K41" i="42"/>
  <c r="K45" i="65"/>
  <c r="K73" i="65" s="1"/>
  <c r="F40" i="42"/>
  <c r="F44" i="65"/>
  <c r="F72" i="65" s="1"/>
  <c r="E36" i="42"/>
  <c r="E42" i="65"/>
  <c r="E70" i="65" s="1"/>
  <c r="D35" i="42"/>
  <c r="D41" i="65"/>
  <c r="D69" i="65" s="1"/>
  <c r="N31" i="42"/>
  <c r="N39" i="65"/>
  <c r="N67" i="65" s="1"/>
  <c r="M29" i="42"/>
  <c r="M37" i="65"/>
  <c r="M65" i="65" s="1"/>
  <c r="K22" i="42"/>
  <c r="K51" i="64"/>
  <c r="K83" i="64" s="1"/>
  <c r="F21" i="42"/>
  <c r="F50" i="64"/>
  <c r="F82" i="64" s="1"/>
  <c r="E20" i="42"/>
  <c r="E49" i="64"/>
  <c r="E81" i="64" s="1"/>
  <c r="D16" i="42"/>
  <c r="D47" i="64"/>
  <c r="D79" i="64" s="1"/>
  <c r="N12" i="42"/>
  <c r="N45" i="64"/>
  <c r="N77" i="64" s="1"/>
  <c r="M11" i="42"/>
  <c r="M44" i="64"/>
  <c r="M76" i="64" s="1"/>
  <c r="L10" i="42"/>
  <c r="L43" i="64"/>
  <c r="L75" i="64" s="1"/>
  <c r="K8" i="42"/>
  <c r="K41" i="64"/>
  <c r="K73" i="64" s="1"/>
  <c r="P21" i="42"/>
  <c r="P50" i="64"/>
  <c r="P82" i="64" s="1"/>
  <c r="O20" i="42"/>
  <c r="O49" i="64"/>
  <c r="O81" i="64" s="1"/>
  <c r="J16" i="42"/>
  <c r="J47" i="64"/>
  <c r="J79" i="64" s="1"/>
  <c r="I15" i="42"/>
  <c r="I46" i="64"/>
  <c r="I78" i="64" s="1"/>
  <c r="H12" i="42"/>
  <c r="H45" i="64"/>
  <c r="H77" i="64" s="1"/>
  <c r="G11" i="42"/>
  <c r="G44" i="64"/>
  <c r="G76" i="64" s="1"/>
  <c r="Q8" i="42"/>
  <c r="Q41" i="64"/>
  <c r="O3" i="44"/>
  <c r="O9" i="48"/>
  <c r="L3" i="44"/>
  <c r="L9" i="48"/>
  <c r="F24" i="44"/>
  <c r="F30" i="48"/>
  <c r="H24" i="44"/>
  <c r="H30" i="48"/>
  <c r="O24" i="44"/>
  <c r="O30" i="48"/>
  <c r="B62" i="44"/>
  <c r="B68" i="48"/>
  <c r="D43" i="44"/>
  <c r="D49" i="48"/>
  <c r="H62" i="44"/>
  <c r="H68" i="48"/>
  <c r="C43" i="44"/>
  <c r="C49" i="48"/>
  <c r="J43" i="44"/>
  <c r="J49" i="48"/>
  <c r="E43" i="44"/>
  <c r="E49" i="48"/>
  <c r="F43" i="44"/>
  <c r="F49" i="48"/>
  <c r="I62" i="44"/>
  <c r="I68" i="48"/>
  <c r="G62" i="44"/>
  <c r="G68" i="48"/>
  <c r="K81" i="44"/>
  <c r="K117" i="68"/>
  <c r="K111" i="68" s="1"/>
  <c r="K207" i="68" s="1"/>
  <c r="K87" i="48"/>
  <c r="Q81" i="44"/>
  <c r="Q117" i="68"/>
  <c r="Q111" i="68" s="1"/>
  <c r="Q87" i="48"/>
  <c r="L81" i="44"/>
  <c r="L117" i="68"/>
  <c r="L213" i="68" s="1"/>
  <c r="L87" i="48"/>
  <c r="J81" i="44"/>
  <c r="J117" i="68"/>
  <c r="J87" i="48"/>
  <c r="M81" i="44"/>
  <c r="M117" i="68"/>
  <c r="M213" i="68" s="1"/>
  <c r="M87" i="48"/>
  <c r="L285" i="65"/>
  <c r="L323" i="65" s="1"/>
  <c r="O342" i="70"/>
  <c r="P231" i="68"/>
  <c r="J105" i="50"/>
  <c r="J267" i="68"/>
  <c r="G148" i="64"/>
  <c r="G105" i="64"/>
  <c r="G147" i="64" s="1"/>
  <c r="L198" i="64"/>
  <c r="L156" i="64"/>
  <c r="O455" i="68"/>
  <c r="O353" i="68"/>
  <c r="L428" i="64"/>
  <c r="L365" i="64"/>
  <c r="L338" i="64"/>
  <c r="E205" i="64"/>
  <c r="G190" i="72"/>
  <c r="O231" i="68"/>
  <c r="K200" i="65"/>
  <c r="B156" i="64"/>
  <c r="O196" i="67"/>
  <c r="P190" i="72"/>
  <c r="O173" i="66"/>
  <c r="J160" i="68"/>
  <c r="M399" i="69"/>
  <c r="C399" i="70"/>
  <c r="I365" i="64"/>
  <c r="I428" i="64"/>
  <c r="C369" i="70"/>
  <c r="N455" i="68"/>
  <c r="O329" i="69"/>
  <c r="O386" i="69"/>
  <c r="O392" i="65"/>
  <c r="C156" i="64"/>
  <c r="J93" i="69"/>
  <c r="J175" i="69"/>
  <c r="K93" i="65"/>
  <c r="K131" i="65" s="1"/>
  <c r="K175" i="65"/>
  <c r="H177" i="65"/>
  <c r="H139" i="65"/>
  <c r="F194" i="67"/>
  <c r="M194" i="70"/>
  <c r="M137" i="70"/>
  <c r="O148" i="64"/>
  <c r="N111" i="64"/>
  <c r="N153" i="64" s="1"/>
  <c r="G203" i="64"/>
  <c r="L194" i="65"/>
  <c r="P105" i="64"/>
  <c r="P147" i="64" s="1"/>
  <c r="C111" i="64"/>
  <c r="C195" i="64" s="1"/>
  <c r="M170" i="65"/>
  <c r="P181" i="66"/>
  <c r="P143" i="66"/>
  <c r="B211" i="68"/>
  <c r="M323" i="70"/>
  <c r="O407" i="67"/>
  <c r="C407" i="67"/>
  <c r="N275" i="71"/>
  <c r="N311" i="71" s="1"/>
  <c r="N352" i="71"/>
  <c r="F383" i="71"/>
  <c r="L203" i="70"/>
  <c r="H194" i="69"/>
  <c r="H137" i="69"/>
  <c r="J243" i="68"/>
  <c r="I150" i="65"/>
  <c r="B207" i="69"/>
  <c r="L213" i="65"/>
  <c r="L150" i="65"/>
  <c r="I263" i="68"/>
  <c r="O367" i="70"/>
  <c r="M386" i="65"/>
  <c r="L267" i="68"/>
  <c r="K4" i="48"/>
  <c r="L44" i="48"/>
  <c r="E132" i="67"/>
  <c r="Q177" i="67"/>
  <c r="I215" i="68"/>
  <c r="I167" i="68"/>
  <c r="D219" i="68"/>
  <c r="D171" i="68"/>
  <c r="C367" i="67"/>
  <c r="M373" i="67"/>
  <c r="C4" i="48"/>
  <c r="B132" i="65"/>
  <c r="F47" i="48"/>
  <c r="Q185" i="66"/>
  <c r="I293" i="71"/>
  <c r="I311" i="71" s="1"/>
  <c r="I370" i="71"/>
  <c r="I316" i="71"/>
  <c r="D112" i="69"/>
  <c r="D131" i="69" s="1"/>
  <c r="Q386" i="70"/>
  <c r="Q329" i="70"/>
  <c r="N399" i="70"/>
  <c r="H386" i="66"/>
  <c r="H329" i="66"/>
  <c r="H304" i="66"/>
  <c r="M367" i="70"/>
  <c r="D161" i="50"/>
  <c r="O93" i="69"/>
  <c r="M207" i="70"/>
  <c r="G213" i="69"/>
  <c r="G150" i="69"/>
  <c r="I386" i="70"/>
  <c r="I329" i="70"/>
  <c r="E188" i="72"/>
  <c r="E134" i="72"/>
  <c r="E111" i="72"/>
  <c r="E129" i="72" s="1"/>
  <c r="E112" i="65"/>
  <c r="E194" i="65"/>
  <c r="E137" i="65"/>
  <c r="F200" i="64"/>
  <c r="F185" i="66"/>
  <c r="P174" i="67"/>
  <c r="N160" i="68"/>
  <c r="E197" i="64"/>
  <c r="O82" i="48"/>
  <c r="J219" i="68"/>
  <c r="F237" i="68"/>
  <c r="O383" i="71"/>
  <c r="L383" i="72"/>
  <c r="K376" i="70"/>
  <c r="I134" i="71"/>
  <c r="I188" i="71"/>
  <c r="L207" i="69"/>
  <c r="K367" i="66"/>
  <c r="F132" i="65"/>
  <c r="I247" i="64"/>
  <c r="O359" i="64"/>
  <c r="G222" i="66"/>
  <c r="E170" i="65"/>
  <c r="C28" i="48"/>
  <c r="E178" i="65"/>
  <c r="D181" i="66"/>
  <c r="D143" i="66"/>
  <c r="F199" i="64"/>
  <c r="C206" i="64"/>
  <c r="B174" i="65"/>
  <c r="P47" i="48"/>
  <c r="B186" i="67"/>
  <c r="M218" i="68"/>
  <c r="P228" i="68"/>
  <c r="I383" i="71"/>
  <c r="D7" i="48"/>
  <c r="Q111" i="64"/>
  <c r="H205" i="64"/>
  <c r="H163" i="64"/>
  <c r="N176" i="65"/>
  <c r="L185" i="65"/>
  <c r="B99" i="65"/>
  <c r="I173" i="66"/>
  <c r="F99" i="66"/>
  <c r="F93" i="66" s="1"/>
  <c r="F131" i="66" s="1"/>
  <c r="N175" i="66"/>
  <c r="B170" i="66"/>
  <c r="H171" i="67"/>
  <c r="F66" i="48"/>
  <c r="E82" i="48"/>
  <c r="J85" i="48"/>
  <c r="I503" i="68"/>
  <c r="L367" i="69"/>
  <c r="C311" i="71"/>
  <c r="L399" i="69"/>
  <c r="P438" i="64"/>
  <c r="L457" i="68"/>
  <c r="E275" i="72"/>
  <c r="M323" i="66"/>
  <c r="P161" i="50"/>
  <c r="M188" i="72"/>
  <c r="M134" i="72"/>
  <c r="M111" i="72"/>
  <c r="M129" i="72" s="1"/>
  <c r="Q139" i="65"/>
  <c r="M405" i="65"/>
  <c r="P203" i="70"/>
  <c r="Q196" i="67"/>
  <c r="K194" i="69"/>
  <c r="K137" i="69"/>
  <c r="I203" i="67"/>
  <c r="P148" i="64"/>
  <c r="C207" i="70"/>
  <c r="E247" i="64"/>
  <c r="J188" i="71"/>
  <c r="J134" i="71"/>
  <c r="J111" i="71"/>
  <c r="M261" i="68"/>
  <c r="M183" i="68"/>
  <c r="M255" i="68" s="1"/>
  <c r="O363" i="72"/>
  <c r="O381" i="72"/>
  <c r="K378" i="72"/>
  <c r="K377" i="72"/>
  <c r="K359" i="72"/>
  <c r="K360" i="72"/>
  <c r="M375" i="72"/>
  <c r="M357" i="72"/>
  <c r="G164" i="59"/>
  <c r="Q162" i="59"/>
  <c r="M351" i="72"/>
  <c r="M367" i="72"/>
  <c r="M349" i="72"/>
  <c r="M369" i="72"/>
  <c r="E162" i="59"/>
  <c r="K381" i="71"/>
  <c r="K363" i="71"/>
  <c r="G359" i="71"/>
  <c r="G377" i="71"/>
  <c r="G378" i="71"/>
  <c r="G358" i="71"/>
  <c r="G360" i="71"/>
  <c r="E375" i="71"/>
  <c r="E357" i="71"/>
  <c r="K146" i="58"/>
  <c r="G146" i="59"/>
  <c r="Q349" i="71"/>
  <c r="Q369" i="71"/>
  <c r="Q367" i="71"/>
  <c r="Q351" i="71"/>
  <c r="I144" i="59"/>
  <c r="E144" i="58"/>
  <c r="O378" i="70"/>
  <c r="O397" i="70"/>
  <c r="O393" i="70"/>
  <c r="O374" i="70"/>
  <c r="O375" i="70"/>
  <c r="O394" i="70"/>
  <c r="I372" i="70"/>
  <c r="I391" i="70"/>
  <c r="O371" i="70"/>
  <c r="O369" i="70"/>
  <c r="O389" i="70"/>
  <c r="O390" i="70"/>
  <c r="O370" i="70"/>
  <c r="Q387" i="70"/>
  <c r="Q368" i="70"/>
  <c r="M387" i="70"/>
  <c r="M368" i="70"/>
  <c r="G128" i="58"/>
  <c r="Q125" i="59"/>
  <c r="M125" i="58"/>
  <c r="M383" i="70"/>
  <c r="M366" i="70"/>
  <c r="M364" i="70"/>
  <c r="M382" i="70"/>
  <c r="M363" i="70"/>
  <c r="M385" i="70"/>
  <c r="I125" i="59"/>
  <c r="K397" i="69"/>
  <c r="K378" i="69"/>
  <c r="I391" i="69"/>
  <c r="I372" i="69"/>
  <c r="K109" i="59"/>
  <c r="G109" i="58"/>
  <c r="Q106" i="59"/>
  <c r="I363" i="69"/>
  <c r="I383" i="69"/>
  <c r="I382" i="69"/>
  <c r="I366" i="69"/>
  <c r="I385" i="69"/>
  <c r="I364" i="69"/>
  <c r="E106" i="58"/>
  <c r="O495" i="68"/>
  <c r="O471" i="68"/>
  <c r="K469" i="68"/>
  <c r="K493" i="68"/>
  <c r="K492" i="68"/>
  <c r="K468" i="68"/>
  <c r="Q467" i="68"/>
  <c r="Q490" i="68"/>
  <c r="Q491" i="68"/>
  <c r="Q466" i="68"/>
  <c r="K464" i="68"/>
  <c r="K488" i="68"/>
  <c r="M458" i="68"/>
  <c r="M483" i="68"/>
  <c r="M482" i="68"/>
  <c r="M457" i="68"/>
  <c r="M459" i="68"/>
  <c r="M506" i="68"/>
  <c r="Q85" i="59"/>
  <c r="E85" i="58"/>
  <c r="O82" i="60"/>
  <c r="O452" i="68"/>
  <c r="O476" i="68"/>
  <c r="O475" i="68"/>
  <c r="O478" i="68"/>
  <c r="O451" i="68"/>
  <c r="O454" i="68"/>
  <c r="O499" i="68"/>
  <c r="K82" i="60"/>
  <c r="G476" i="68"/>
  <c r="G452" i="68"/>
  <c r="G475" i="68"/>
  <c r="G454" i="68"/>
  <c r="G478" i="68"/>
  <c r="G499" i="68"/>
  <c r="G451" i="68"/>
  <c r="E397" i="67"/>
  <c r="E378" i="67"/>
  <c r="I374" i="67"/>
  <c r="I393" i="67"/>
  <c r="I394" i="67"/>
  <c r="I373" i="67"/>
  <c r="I392" i="67"/>
  <c r="I375" i="67"/>
  <c r="K391" i="67"/>
  <c r="K372" i="67"/>
  <c r="O387" i="67"/>
  <c r="O368" i="67"/>
  <c r="O406" i="67"/>
  <c r="Q66" i="59"/>
  <c r="E66" i="58"/>
  <c r="O63" i="58"/>
  <c r="O364" i="67"/>
  <c r="O401" i="67"/>
  <c r="O383" i="67"/>
  <c r="O366" i="67"/>
  <c r="O363" i="67"/>
  <c r="O385" i="67"/>
  <c r="O382" i="67"/>
  <c r="K63" i="58"/>
  <c r="G401" i="67"/>
  <c r="G364" i="67"/>
  <c r="G383" i="67"/>
  <c r="G366" i="67"/>
  <c r="G382" i="67"/>
  <c r="G363" i="67"/>
  <c r="G385" i="67"/>
  <c r="E397" i="66"/>
  <c r="E378" i="66"/>
  <c r="M393" i="66"/>
  <c r="M394" i="66"/>
  <c r="M392" i="66"/>
  <c r="M374" i="66"/>
  <c r="M375" i="66"/>
  <c r="O391" i="66"/>
  <c r="O372" i="66"/>
  <c r="G406" i="66"/>
  <c r="G387" i="66"/>
  <c r="G368" i="66"/>
  <c r="M47" i="59"/>
  <c r="I47" i="58"/>
  <c r="O44" i="58"/>
  <c r="K44" i="58"/>
  <c r="K382" i="66"/>
  <c r="K364" i="66"/>
  <c r="K383" i="66"/>
  <c r="K385" i="66"/>
  <c r="K366" i="66"/>
  <c r="K363" i="66"/>
  <c r="K401" i="66"/>
  <c r="M378" i="65"/>
  <c r="M397" i="65"/>
  <c r="K415" i="65"/>
  <c r="K377" i="65"/>
  <c r="K414" i="65"/>
  <c r="K396" i="65"/>
  <c r="Q394" i="65"/>
  <c r="Q375" i="65"/>
  <c r="Q374" i="65"/>
  <c r="Q393" i="65"/>
  <c r="O372" i="65"/>
  <c r="O391" i="65"/>
  <c r="Q371" i="65"/>
  <c r="Q389" i="65"/>
  <c r="Q390" i="65"/>
  <c r="Q370" i="65"/>
  <c r="Q408" i="65"/>
  <c r="Q388" i="65"/>
  <c r="M389" i="65"/>
  <c r="M390" i="65"/>
  <c r="M371" i="65"/>
  <c r="M370" i="65"/>
  <c r="M388" i="65"/>
  <c r="M408" i="65"/>
  <c r="Q28" i="59"/>
  <c r="M28" i="58"/>
  <c r="O25" i="59"/>
  <c r="K25" i="59"/>
  <c r="G25" i="60"/>
  <c r="Q420" i="64"/>
  <c r="Q441" i="64"/>
  <c r="Q439" i="64"/>
  <c r="Q418" i="64"/>
  <c r="Q460" i="64"/>
  <c r="K436" i="64"/>
  <c r="K437" i="64"/>
  <c r="K415" i="64"/>
  <c r="K435" i="64"/>
  <c r="K416" i="64"/>
  <c r="I413" i="64"/>
  <c r="I434" i="64"/>
  <c r="K450" i="64"/>
  <c r="K429" i="64"/>
  <c r="K408" i="64"/>
  <c r="I7" i="58"/>
  <c r="E7" i="58"/>
  <c r="O4" i="60"/>
  <c r="K4" i="60"/>
  <c r="C162" i="58"/>
  <c r="C82" i="58"/>
  <c r="C451" i="68"/>
  <c r="C478" i="68"/>
  <c r="C499" i="68"/>
  <c r="C454" i="68"/>
  <c r="C475" i="68"/>
  <c r="C452" i="68"/>
  <c r="C476" i="68"/>
  <c r="C381" i="71"/>
  <c r="C363" i="71"/>
  <c r="C396" i="67"/>
  <c r="C395" i="67"/>
  <c r="C415" i="67"/>
  <c r="C377" i="67"/>
  <c r="C368" i="67"/>
  <c r="C387" i="67"/>
  <c r="C406" i="67"/>
  <c r="C47" i="58"/>
  <c r="C372" i="65"/>
  <c r="C391" i="65"/>
  <c r="C7" i="58"/>
  <c r="N181" i="72"/>
  <c r="N199" i="72"/>
  <c r="P178" i="72"/>
  <c r="P177" i="72"/>
  <c r="P196" i="72"/>
  <c r="P176" i="72"/>
  <c r="P195" i="72"/>
  <c r="G175" i="72"/>
  <c r="G193" i="72"/>
  <c r="J174" i="72"/>
  <c r="J209" i="72"/>
  <c r="J191" i="72"/>
  <c r="J173" i="72"/>
  <c r="J208" i="72"/>
  <c r="J192" i="72"/>
  <c r="O162" i="49"/>
  <c r="O167" i="72"/>
  <c r="O185" i="72"/>
  <c r="K164" i="48"/>
  <c r="G162" i="48"/>
  <c r="C162" i="48"/>
  <c r="C169" i="72"/>
  <c r="C179" i="72"/>
  <c r="C215" i="72"/>
  <c r="C187" i="72"/>
  <c r="N181" i="71"/>
  <c r="N199" i="71"/>
  <c r="L177" i="71"/>
  <c r="L178" i="71"/>
  <c r="L195" i="71"/>
  <c r="L196" i="71"/>
  <c r="L176" i="71"/>
  <c r="L27" i="71"/>
  <c r="K193" i="71"/>
  <c r="K175" i="71"/>
  <c r="F174" i="71"/>
  <c r="F173" i="71"/>
  <c r="F192" i="71"/>
  <c r="F172" i="71"/>
  <c r="F191" i="71"/>
  <c r="F209" i="71"/>
  <c r="Q171" i="71"/>
  <c r="Q207" i="71"/>
  <c r="Q189" i="71"/>
  <c r="M171" i="71"/>
  <c r="M207" i="71"/>
  <c r="M189" i="71"/>
  <c r="J25" i="71"/>
  <c r="I171" i="71"/>
  <c r="I207" i="71"/>
  <c r="I189" i="71"/>
  <c r="E171" i="71"/>
  <c r="E207" i="71"/>
  <c r="E189" i="71"/>
  <c r="O146" i="48"/>
  <c r="K146" i="49"/>
  <c r="K169" i="71"/>
  <c r="K187" i="71"/>
  <c r="K179" i="71"/>
  <c r="G144" i="48"/>
  <c r="G179" i="71"/>
  <c r="G169" i="71"/>
  <c r="G215" i="71"/>
  <c r="G187" i="71"/>
  <c r="C144" i="49"/>
  <c r="C185" i="71"/>
  <c r="C167" i="71"/>
  <c r="H182" i="70"/>
  <c r="H202" i="70"/>
  <c r="H183" i="70"/>
  <c r="H201" i="70"/>
  <c r="H181" i="70"/>
  <c r="P27" i="70"/>
  <c r="O199" i="70"/>
  <c r="O180" i="70"/>
  <c r="J178" i="70"/>
  <c r="J197" i="70"/>
  <c r="J198" i="70"/>
  <c r="J179" i="70"/>
  <c r="Q195" i="70"/>
  <c r="Q176" i="70"/>
  <c r="O125" i="49"/>
  <c r="K125" i="48"/>
  <c r="K125" i="49"/>
  <c r="G128" i="48"/>
  <c r="G125" i="48"/>
  <c r="G191" i="70"/>
  <c r="G172" i="70"/>
  <c r="G190" i="70"/>
  <c r="G171" i="70"/>
  <c r="C193" i="70"/>
  <c r="C184" i="70"/>
  <c r="C174" i="70"/>
  <c r="N205" i="69"/>
  <c r="N186" i="69"/>
  <c r="P183" i="69"/>
  <c r="P182" i="69"/>
  <c r="P202" i="69"/>
  <c r="P201" i="69"/>
  <c r="P181" i="69"/>
  <c r="O199" i="69"/>
  <c r="O180" i="69"/>
  <c r="O106" i="48"/>
  <c r="O191" i="69"/>
  <c r="O172" i="69"/>
  <c r="O190" i="69"/>
  <c r="O171" i="69"/>
  <c r="K106" i="49"/>
  <c r="K193" i="69"/>
  <c r="K184" i="69"/>
  <c r="K174" i="69"/>
  <c r="G193" i="69"/>
  <c r="G174" i="69"/>
  <c r="G184" i="69"/>
  <c r="C193" i="69"/>
  <c r="C184" i="69"/>
  <c r="C174" i="69"/>
  <c r="I228" i="68"/>
  <c r="I276" i="68"/>
  <c r="I252" i="68"/>
  <c r="H33" i="68"/>
  <c r="G248" i="68"/>
  <c r="G247" i="68"/>
  <c r="G249" i="68"/>
  <c r="D33" i="68"/>
  <c r="C248" i="68"/>
  <c r="C249" i="68"/>
  <c r="E268" i="68"/>
  <c r="E244" i="68"/>
  <c r="E243" i="68"/>
  <c r="E267" i="68"/>
  <c r="E245" i="68"/>
  <c r="P30" i="68"/>
  <c r="P242" i="68"/>
  <c r="P266" i="68"/>
  <c r="O28" i="68"/>
  <c r="N238" i="68"/>
  <c r="N262" i="68"/>
  <c r="Q82" i="50"/>
  <c r="Q235" i="68"/>
  <c r="M85" i="49"/>
  <c r="M235" i="68"/>
  <c r="L205" i="67"/>
  <c r="H79" i="42"/>
  <c r="H45" i="67"/>
  <c r="H73" i="67" s="1"/>
  <c r="Q199" i="67"/>
  <c r="M73" i="42"/>
  <c r="M41" i="67"/>
  <c r="M69" i="67" s="1"/>
  <c r="H216" i="67"/>
  <c r="H197" i="67"/>
  <c r="H198" i="67"/>
  <c r="H196" i="67"/>
  <c r="H215" i="67"/>
  <c r="Q63" i="48"/>
  <c r="Q66" i="49"/>
  <c r="Q7" i="67"/>
  <c r="M63" i="50"/>
  <c r="M7" i="67"/>
  <c r="I63" i="50"/>
  <c r="E63" i="48"/>
  <c r="P205" i="66"/>
  <c r="L60" i="42"/>
  <c r="L45" i="66"/>
  <c r="L73" i="66" s="1"/>
  <c r="M199" i="66"/>
  <c r="I54" i="42"/>
  <c r="I41" i="66"/>
  <c r="I69" i="66" s="1"/>
  <c r="H51" i="42"/>
  <c r="H40" i="66"/>
  <c r="H68" i="66" s="1"/>
  <c r="O50" i="42"/>
  <c r="O39" i="66"/>
  <c r="O67" i="66" s="1"/>
  <c r="K214" i="66"/>
  <c r="K195" i="66"/>
  <c r="N48" i="42"/>
  <c r="N37" i="66"/>
  <c r="F48" i="42"/>
  <c r="F37" i="66"/>
  <c r="Q44" i="50"/>
  <c r="M44" i="49"/>
  <c r="I47" i="49"/>
  <c r="I193" i="66"/>
  <c r="I203" i="66"/>
  <c r="E44" i="50"/>
  <c r="E192" i="66"/>
  <c r="O204" i="65"/>
  <c r="O223" i="65"/>
  <c r="N201" i="65"/>
  <c r="N202" i="65"/>
  <c r="J202" i="65"/>
  <c r="J201" i="65"/>
  <c r="L216" i="65"/>
  <c r="L198" i="65"/>
  <c r="L215" i="65"/>
  <c r="L197" i="65"/>
  <c r="H198" i="65"/>
  <c r="H197" i="65"/>
  <c r="H216" i="65"/>
  <c r="H196" i="65"/>
  <c r="K214" i="65"/>
  <c r="K195" i="65"/>
  <c r="G214" i="65"/>
  <c r="G195" i="65"/>
  <c r="Q28" i="49"/>
  <c r="Q191" i="65"/>
  <c r="Q190" i="65"/>
  <c r="Q209" i="65"/>
  <c r="M28" i="49"/>
  <c r="I193" i="65"/>
  <c r="I222" i="65"/>
  <c r="E28" i="49"/>
  <c r="G249" i="64"/>
  <c r="G228" i="64"/>
  <c r="F248" i="64"/>
  <c r="F227" i="64"/>
  <c r="Q225" i="64"/>
  <c r="Q224" i="64"/>
  <c r="Q223" i="64"/>
  <c r="N31" i="64"/>
  <c r="M225" i="64"/>
  <c r="M224" i="64"/>
  <c r="M223" i="64"/>
  <c r="F218" i="64"/>
  <c r="F239" i="64"/>
  <c r="F27" i="64"/>
  <c r="E217" i="64"/>
  <c r="E238" i="64"/>
  <c r="P4" i="49"/>
  <c r="L4" i="49"/>
  <c r="L215" i="64"/>
  <c r="L226" i="64"/>
  <c r="H4" i="49"/>
  <c r="H233" i="64"/>
  <c r="H212" i="64"/>
  <c r="H213" i="64"/>
  <c r="B251" i="68"/>
  <c r="B235" i="68"/>
  <c r="B63" i="49"/>
  <c r="B191" i="67"/>
  <c r="B190" i="67"/>
  <c r="B209" i="67"/>
  <c r="B191" i="66"/>
  <c r="B209" i="66"/>
  <c r="B190" i="66"/>
  <c r="B28" i="49"/>
  <c r="E179" i="66"/>
  <c r="I370" i="72"/>
  <c r="D342" i="65"/>
  <c r="D183" i="68"/>
  <c r="D255" i="68" s="1"/>
  <c r="O185" i="65"/>
  <c r="O160" i="68"/>
  <c r="J428" i="64"/>
  <c r="Q379" i="72"/>
  <c r="N194" i="70"/>
  <c r="N137" i="70"/>
  <c r="N93" i="69"/>
  <c r="N131" i="69" s="1"/>
  <c r="N175" i="69"/>
  <c r="C183" i="68"/>
  <c r="C255" i="68" s="1"/>
  <c r="D3" i="48"/>
  <c r="Q148" i="64"/>
  <c r="N183" i="65"/>
  <c r="O181" i="67"/>
  <c r="L112" i="65"/>
  <c r="Q206" i="72"/>
  <c r="P378" i="72"/>
  <c r="P359" i="72"/>
  <c r="P360" i="72"/>
  <c r="P376" i="72"/>
  <c r="P377" i="72"/>
  <c r="P358" i="72"/>
  <c r="L164" i="59"/>
  <c r="F162" i="59"/>
  <c r="H381" i="71"/>
  <c r="H363" i="71"/>
  <c r="D360" i="71"/>
  <c r="D377" i="71"/>
  <c r="D359" i="71"/>
  <c r="D378" i="71"/>
  <c r="L146" i="58"/>
  <c r="N144" i="58"/>
  <c r="H378" i="70"/>
  <c r="H397" i="70"/>
  <c r="P128" i="58"/>
  <c r="F125" i="59"/>
  <c r="L378" i="69"/>
  <c r="L397" i="69"/>
  <c r="L109" i="58"/>
  <c r="F106" i="58"/>
  <c r="D471" i="68"/>
  <c r="D495" i="68"/>
  <c r="L480" i="68"/>
  <c r="L456" i="68"/>
  <c r="L504" i="68"/>
  <c r="H82" i="59"/>
  <c r="N397" i="67"/>
  <c r="N378" i="67"/>
  <c r="P372" i="67"/>
  <c r="P391" i="67"/>
  <c r="H368" i="67"/>
  <c r="H387" i="67"/>
  <c r="H406" i="67"/>
  <c r="H63" i="60"/>
  <c r="N378" i="66"/>
  <c r="N397" i="66"/>
  <c r="N374" i="66"/>
  <c r="N394" i="66"/>
  <c r="N373" i="66"/>
  <c r="N375" i="66"/>
  <c r="N393" i="66"/>
  <c r="J371" i="66"/>
  <c r="J370" i="66"/>
  <c r="J389" i="66"/>
  <c r="J390" i="66"/>
  <c r="J408" i="66"/>
  <c r="J388" i="66"/>
  <c r="J369" i="66"/>
  <c r="N47" i="58"/>
  <c r="P44" i="59"/>
  <c r="P364" i="66"/>
  <c r="P382" i="66"/>
  <c r="P383" i="66"/>
  <c r="P385" i="66"/>
  <c r="P401" i="66"/>
  <c r="P363" i="66"/>
  <c r="P366" i="66"/>
  <c r="N374" i="65"/>
  <c r="N394" i="65"/>
  <c r="N393" i="65"/>
  <c r="N375" i="65"/>
  <c r="F28" i="58"/>
  <c r="H363" i="65"/>
  <c r="H385" i="65"/>
  <c r="H366" i="65"/>
  <c r="H382" i="65"/>
  <c r="H383" i="65"/>
  <c r="H364" i="65"/>
  <c r="H401" i="65"/>
  <c r="F413" i="64"/>
  <c r="F434" i="64"/>
  <c r="H411" i="64"/>
  <c r="H433" i="64"/>
  <c r="H412" i="64"/>
  <c r="H453" i="64"/>
  <c r="H410" i="64"/>
  <c r="H432" i="64"/>
  <c r="C106" i="59"/>
  <c r="C28" i="58"/>
  <c r="O181" i="72"/>
  <c r="O199" i="72"/>
  <c r="N180" i="72"/>
  <c r="N198" i="72"/>
  <c r="N216" i="72"/>
  <c r="Q172" i="42"/>
  <c r="Q42" i="72"/>
  <c r="Q70" i="72" s="1"/>
  <c r="P171" i="42"/>
  <c r="P41" i="72"/>
  <c r="P69" i="72" s="1"/>
  <c r="D171" i="42"/>
  <c r="D41" i="72"/>
  <c r="D69" i="72" s="1"/>
  <c r="N167" i="42"/>
  <c r="N39" i="72"/>
  <c r="N67" i="72" s="1"/>
  <c r="L164" i="48"/>
  <c r="L164" i="49"/>
  <c r="C181" i="71"/>
  <c r="C199" i="71"/>
  <c r="F216" i="71"/>
  <c r="F198" i="71"/>
  <c r="F180" i="71"/>
  <c r="I27" i="71"/>
  <c r="H175" i="71"/>
  <c r="H193" i="71"/>
  <c r="L144" i="48"/>
  <c r="L187" i="71"/>
  <c r="L179" i="71"/>
  <c r="L215" i="71"/>
  <c r="L170" i="71"/>
  <c r="L169" i="71"/>
  <c r="O186" i="70"/>
  <c r="O205" i="70"/>
  <c r="P180" i="70"/>
  <c r="P199" i="70"/>
  <c r="N176" i="70"/>
  <c r="N195" i="70"/>
  <c r="H125" i="48"/>
  <c r="H128" i="48"/>
  <c r="K113" i="42"/>
  <c r="K40" i="69"/>
  <c r="Q110" i="42"/>
  <c r="Q37" i="69"/>
  <c r="P106" i="49"/>
  <c r="P7" i="69"/>
  <c r="D109" i="49"/>
  <c r="D184" i="69"/>
  <c r="D193" i="69"/>
  <c r="D203" i="69"/>
  <c r="D174" i="69"/>
  <c r="M251" i="68"/>
  <c r="O246" i="68"/>
  <c r="H241" i="68"/>
  <c r="H240" i="68"/>
  <c r="H264" i="68"/>
  <c r="H239" i="68"/>
  <c r="G238" i="68"/>
  <c r="G262" i="68"/>
  <c r="J82" i="50"/>
  <c r="E205" i="67"/>
  <c r="J199" i="67"/>
  <c r="J191" i="67"/>
  <c r="J209" i="67"/>
  <c r="J190" i="67"/>
  <c r="E205" i="66"/>
  <c r="J44" i="50"/>
  <c r="H204" i="65"/>
  <c r="H223" i="65"/>
  <c r="I229" i="64"/>
  <c r="F225" i="64"/>
  <c r="F224" i="64"/>
  <c r="M4" i="49"/>
  <c r="M191" i="64"/>
  <c r="M212" i="64"/>
  <c r="M233" i="64"/>
  <c r="M213" i="64"/>
  <c r="B171" i="72"/>
  <c r="B189" i="72"/>
  <c r="B207" i="72"/>
  <c r="B171" i="71"/>
  <c r="B189" i="71"/>
  <c r="B207" i="71"/>
  <c r="H99" i="67"/>
  <c r="Q215" i="68"/>
  <c r="N370" i="71"/>
  <c r="N316" i="71"/>
  <c r="D183" i="65"/>
  <c r="M172" i="66"/>
  <c r="B171" i="67"/>
  <c r="B184" i="66"/>
  <c r="B146" i="66"/>
  <c r="N367" i="67"/>
  <c r="N392" i="66"/>
  <c r="D146" i="65"/>
  <c r="B160" i="64"/>
  <c r="J179" i="65"/>
  <c r="M219" i="68"/>
  <c r="M171" i="68"/>
  <c r="C503" i="68"/>
  <c r="L317" i="64"/>
  <c r="G373" i="70"/>
  <c r="F352" i="72"/>
  <c r="Q352" i="72"/>
  <c r="K376" i="67"/>
  <c r="E215" i="65"/>
  <c r="B213" i="66"/>
  <c r="K239" i="68"/>
  <c r="C206" i="72"/>
  <c r="O134" i="72"/>
  <c r="O188" i="72"/>
  <c r="Q215" i="66"/>
  <c r="I237" i="64"/>
  <c r="H231" i="68"/>
  <c r="P175" i="69"/>
  <c r="M367" i="65"/>
  <c r="J215" i="65"/>
  <c r="K137" i="65"/>
  <c r="K194" i="65"/>
  <c r="B129" i="71"/>
  <c r="P66" i="48"/>
  <c r="P211" i="68"/>
  <c r="L218" i="68"/>
  <c r="D224" i="68"/>
  <c r="G7" i="48"/>
  <c r="F25" i="48"/>
  <c r="H405" i="65"/>
  <c r="P323" i="70"/>
  <c r="M373" i="66"/>
  <c r="M505" i="68"/>
  <c r="P407" i="68"/>
  <c r="P479" i="68"/>
  <c r="P377" i="68"/>
  <c r="L323" i="66"/>
  <c r="P435" i="64"/>
  <c r="N449" i="64"/>
  <c r="N380" i="64"/>
  <c r="L147" i="71"/>
  <c r="G395" i="65"/>
  <c r="P215" i="66"/>
  <c r="Q197" i="72"/>
  <c r="D135" i="68"/>
  <c r="N206" i="71"/>
  <c r="I150" i="67"/>
  <c r="I194" i="70"/>
  <c r="I137" i="70"/>
  <c r="C131" i="70"/>
  <c r="G200" i="67"/>
  <c r="M93" i="70"/>
  <c r="M131" i="70" s="1"/>
  <c r="M175" i="70"/>
  <c r="B197" i="71"/>
  <c r="G47" i="48"/>
  <c r="H173" i="67"/>
  <c r="Q219" i="68"/>
  <c r="Q171" i="68"/>
  <c r="L223" i="68"/>
  <c r="L175" i="68"/>
  <c r="B111" i="64"/>
  <c r="B153" i="64" s="1"/>
  <c r="J25" i="48"/>
  <c r="D174" i="65"/>
  <c r="H47" i="48"/>
  <c r="Q176" i="66"/>
  <c r="N177" i="66"/>
  <c r="N139" i="66"/>
  <c r="O184" i="66"/>
  <c r="O146" i="66"/>
  <c r="Q180" i="67"/>
  <c r="L184" i="67"/>
  <c r="L146" i="67"/>
  <c r="I212" i="68"/>
  <c r="I28" i="48"/>
  <c r="C44" i="48"/>
  <c r="E174" i="66"/>
  <c r="H63" i="48"/>
  <c r="H178" i="67"/>
  <c r="C99" i="67"/>
  <c r="C175" i="67" s="1"/>
  <c r="C181" i="67"/>
  <c r="E184" i="67"/>
  <c r="M184" i="67"/>
  <c r="B226" i="68"/>
  <c r="P209" i="68"/>
  <c r="E414" i="67"/>
  <c r="J353" i="68"/>
  <c r="J401" i="68" s="1"/>
  <c r="J379" i="71"/>
  <c r="C304" i="65"/>
  <c r="C323" i="65" s="1"/>
  <c r="E376" i="70"/>
  <c r="G329" i="65"/>
  <c r="G386" i="65"/>
  <c r="G304" i="65"/>
  <c r="G323" i="65" s="1"/>
  <c r="N373" i="65"/>
  <c r="Q392" i="65"/>
  <c r="F124" i="50"/>
  <c r="J150" i="69"/>
  <c r="N216" i="64"/>
  <c r="F194" i="71"/>
  <c r="K170" i="71"/>
  <c r="O215" i="67"/>
  <c r="F129" i="72"/>
  <c r="M194" i="67"/>
  <c r="J163" i="64"/>
  <c r="I161" i="50"/>
  <c r="I194" i="65"/>
  <c r="I112" i="65"/>
  <c r="L237" i="68"/>
  <c r="N363" i="72"/>
  <c r="N381" i="72"/>
  <c r="P357" i="72"/>
  <c r="P375" i="72"/>
  <c r="N164" i="58"/>
  <c r="P162" i="59"/>
  <c r="L162" i="59"/>
  <c r="H351" i="72"/>
  <c r="H349" i="72"/>
  <c r="H367" i="72"/>
  <c r="H369" i="72"/>
  <c r="F363" i="71"/>
  <c r="F381" i="71"/>
  <c r="P357" i="71"/>
  <c r="P375" i="71"/>
  <c r="N146" i="59"/>
  <c r="P144" i="59"/>
  <c r="L144" i="58"/>
  <c r="H367" i="71"/>
  <c r="H349" i="71"/>
  <c r="H369" i="71"/>
  <c r="H351" i="71"/>
  <c r="F378" i="70"/>
  <c r="F397" i="70"/>
  <c r="F375" i="70"/>
  <c r="F394" i="70"/>
  <c r="F374" i="70"/>
  <c r="F393" i="70"/>
  <c r="D391" i="70"/>
  <c r="D372" i="70"/>
  <c r="L368" i="70"/>
  <c r="L387" i="70"/>
  <c r="H368" i="70"/>
  <c r="H367" i="70"/>
  <c r="H387" i="70"/>
  <c r="F128" i="59"/>
  <c r="L385" i="70"/>
  <c r="L366" i="70"/>
  <c r="L364" i="70"/>
  <c r="L382" i="70"/>
  <c r="L383" i="70"/>
  <c r="L363" i="70"/>
  <c r="H125" i="58"/>
  <c r="D125" i="58"/>
  <c r="J378" i="69"/>
  <c r="J397" i="69"/>
  <c r="F375" i="69"/>
  <c r="F394" i="69"/>
  <c r="F374" i="69"/>
  <c r="F393" i="69"/>
  <c r="D372" i="69"/>
  <c r="D391" i="69"/>
  <c r="N109" i="59"/>
  <c r="J109" i="59"/>
  <c r="P106" i="58"/>
  <c r="L106" i="59"/>
  <c r="D385" i="69"/>
  <c r="D363" i="69"/>
  <c r="D364" i="69"/>
  <c r="D382" i="69"/>
  <c r="D366" i="69"/>
  <c r="D383" i="69"/>
  <c r="F517" i="68"/>
  <c r="F469" i="68"/>
  <c r="F468" i="68"/>
  <c r="F493" i="68"/>
  <c r="J464" i="68"/>
  <c r="J488" i="68"/>
  <c r="P483" i="68"/>
  <c r="P458" i="68"/>
  <c r="P482" i="68"/>
  <c r="P459" i="68"/>
  <c r="P481" i="68"/>
  <c r="P506" i="68"/>
  <c r="P457" i="68"/>
  <c r="N456" i="68"/>
  <c r="N504" i="68"/>
  <c r="N480" i="68"/>
  <c r="F456" i="68"/>
  <c r="F504" i="68"/>
  <c r="F480" i="68"/>
  <c r="L85" i="59"/>
  <c r="H85" i="59"/>
  <c r="J82" i="58"/>
  <c r="J451" i="68"/>
  <c r="J475" i="68"/>
  <c r="J452" i="68"/>
  <c r="J476" i="68"/>
  <c r="J478" i="68"/>
  <c r="J499" i="68"/>
  <c r="J454" i="68"/>
  <c r="L378" i="67"/>
  <c r="L397" i="67"/>
  <c r="J415" i="67"/>
  <c r="J377" i="67"/>
  <c r="J396" i="67"/>
  <c r="J376" i="67"/>
  <c r="H374" i="67"/>
  <c r="H373" i="67"/>
  <c r="H393" i="67"/>
  <c r="H394" i="67"/>
  <c r="H375" i="67"/>
  <c r="N391" i="67"/>
  <c r="N372" i="67"/>
  <c r="H66" i="58"/>
  <c r="D66" i="59"/>
  <c r="N63" i="60"/>
  <c r="J63" i="59"/>
  <c r="H397" i="66"/>
  <c r="H378" i="66"/>
  <c r="F396" i="66"/>
  <c r="F395" i="66"/>
  <c r="F415" i="66"/>
  <c r="F377" i="66"/>
  <c r="L375" i="66"/>
  <c r="L393" i="66"/>
  <c r="L373" i="66"/>
  <c r="L394" i="66"/>
  <c r="L374" i="66"/>
  <c r="L392" i="66"/>
  <c r="N391" i="66"/>
  <c r="N372" i="66"/>
  <c r="P390" i="66"/>
  <c r="P371" i="66"/>
  <c r="P370" i="66"/>
  <c r="P389" i="66"/>
  <c r="P408" i="66"/>
  <c r="D371" i="66"/>
  <c r="D390" i="66"/>
  <c r="D370" i="66"/>
  <c r="D408" i="66"/>
  <c r="D389" i="66"/>
  <c r="P47" i="58"/>
  <c r="D47" i="58"/>
  <c r="N364" i="66"/>
  <c r="N382" i="66"/>
  <c r="N383" i="66"/>
  <c r="N366" i="66"/>
  <c r="N385" i="66"/>
  <c r="N363" i="66"/>
  <c r="N401" i="66"/>
  <c r="J44" i="58"/>
  <c r="F44" i="60"/>
  <c r="F383" i="66"/>
  <c r="F382" i="66"/>
  <c r="F366" i="66"/>
  <c r="F364" i="66"/>
  <c r="F363" i="66"/>
  <c r="F401" i="66"/>
  <c r="F385" i="66"/>
  <c r="D378" i="65"/>
  <c r="D397" i="65"/>
  <c r="L375" i="65"/>
  <c r="L394" i="65"/>
  <c r="L393" i="65"/>
  <c r="L374" i="65"/>
  <c r="D394" i="65"/>
  <c r="D375" i="65"/>
  <c r="D393" i="65"/>
  <c r="D374" i="65"/>
  <c r="N368" i="65"/>
  <c r="N406" i="65"/>
  <c r="N387" i="65"/>
  <c r="H28" i="58"/>
  <c r="D28" i="58"/>
  <c r="N25" i="60"/>
  <c r="J25" i="59"/>
  <c r="F25" i="58"/>
  <c r="H420" i="64"/>
  <c r="H441" i="64"/>
  <c r="H439" i="64"/>
  <c r="H418" i="64"/>
  <c r="H438" i="64"/>
  <c r="H460" i="64"/>
  <c r="H417" i="64"/>
  <c r="N437" i="64"/>
  <c r="N416" i="64"/>
  <c r="N415" i="64"/>
  <c r="N436" i="64"/>
  <c r="F436" i="64"/>
  <c r="F416" i="64"/>
  <c r="F415" i="64"/>
  <c r="F437" i="64"/>
  <c r="F414" i="64"/>
  <c r="D413" i="64"/>
  <c r="D434" i="64"/>
  <c r="F411" i="64"/>
  <c r="F433" i="64"/>
  <c r="F453" i="64"/>
  <c r="F412" i="64"/>
  <c r="F432" i="64"/>
  <c r="F410" i="64"/>
  <c r="N408" i="64"/>
  <c r="N450" i="64"/>
  <c r="N429" i="64"/>
  <c r="P7" i="59"/>
  <c r="L7" i="59"/>
  <c r="N4" i="58"/>
  <c r="F4" i="59"/>
  <c r="C351" i="71"/>
  <c r="C369" i="71"/>
  <c r="C349" i="71"/>
  <c r="C367" i="71"/>
  <c r="C63" i="58"/>
  <c r="C374" i="70"/>
  <c r="C394" i="70"/>
  <c r="C373" i="70"/>
  <c r="C393" i="70"/>
  <c r="C375" i="70"/>
  <c r="C464" i="68"/>
  <c r="C488" i="68"/>
  <c r="C66" i="59"/>
  <c r="C378" i="65"/>
  <c r="C397" i="65"/>
  <c r="P176" i="42"/>
  <c r="P44" i="72"/>
  <c r="P72" i="72" s="1"/>
  <c r="L180" i="72"/>
  <c r="L216" i="72"/>
  <c r="L198" i="72"/>
  <c r="O172" i="42"/>
  <c r="O42" i="72"/>
  <c r="O70" i="72" s="1"/>
  <c r="C196" i="72"/>
  <c r="C178" i="72"/>
  <c r="C195" i="72"/>
  <c r="C177" i="72"/>
  <c r="I174" i="72"/>
  <c r="I209" i="72"/>
  <c r="I173" i="72"/>
  <c r="I172" i="72"/>
  <c r="I192" i="72"/>
  <c r="I191" i="72"/>
  <c r="E209" i="72"/>
  <c r="E173" i="72"/>
  <c r="E174" i="72"/>
  <c r="E191" i="72"/>
  <c r="E192" i="72"/>
  <c r="E208" i="72"/>
  <c r="E172" i="72"/>
  <c r="P207" i="72"/>
  <c r="P171" i="72"/>
  <c r="P189" i="72"/>
  <c r="L171" i="72"/>
  <c r="L189" i="72"/>
  <c r="L207" i="72"/>
  <c r="H189" i="72"/>
  <c r="H171" i="72"/>
  <c r="H207" i="72"/>
  <c r="D171" i="72"/>
  <c r="D189" i="72"/>
  <c r="D207" i="72"/>
  <c r="N164" i="48"/>
  <c r="N169" i="72"/>
  <c r="N187" i="72"/>
  <c r="J162" i="48"/>
  <c r="J185" i="72"/>
  <c r="J167" i="72"/>
  <c r="F162" i="48"/>
  <c r="I199" i="71"/>
  <c r="I181" i="71"/>
  <c r="O177" i="71"/>
  <c r="O195" i="71"/>
  <c r="O176" i="71"/>
  <c r="O178" i="71"/>
  <c r="O196" i="71"/>
  <c r="N175" i="71"/>
  <c r="N193" i="71"/>
  <c r="M174" i="71"/>
  <c r="M192" i="71"/>
  <c r="M209" i="71"/>
  <c r="M191" i="71"/>
  <c r="M173" i="71"/>
  <c r="I209" i="71"/>
  <c r="I174" i="71"/>
  <c r="I208" i="71"/>
  <c r="I192" i="71"/>
  <c r="I173" i="71"/>
  <c r="I191" i="71"/>
  <c r="N144" i="48"/>
  <c r="J144" i="49"/>
  <c r="J169" i="71"/>
  <c r="J179" i="71"/>
  <c r="J187" i="71"/>
  <c r="F144" i="48"/>
  <c r="F185" i="71"/>
  <c r="F167" i="71"/>
  <c r="E205" i="70"/>
  <c r="E186" i="70"/>
  <c r="P185" i="70"/>
  <c r="P223" i="70"/>
  <c r="P204" i="70"/>
  <c r="L185" i="70"/>
  <c r="L223" i="70"/>
  <c r="L204" i="70"/>
  <c r="H185" i="70"/>
  <c r="H223" i="70"/>
  <c r="H204" i="70"/>
  <c r="D185" i="70"/>
  <c r="D223" i="70"/>
  <c r="D204" i="70"/>
  <c r="G182" i="70"/>
  <c r="G201" i="70"/>
  <c r="G183" i="70"/>
  <c r="G202" i="70"/>
  <c r="G181" i="70"/>
  <c r="J199" i="70"/>
  <c r="J180" i="70"/>
  <c r="P176" i="70"/>
  <c r="P195" i="70"/>
  <c r="N125" i="49"/>
  <c r="J128" i="49"/>
  <c r="J21" i="70"/>
  <c r="J172" i="70"/>
  <c r="J171" i="70"/>
  <c r="J190" i="70"/>
  <c r="J191" i="70"/>
  <c r="F172" i="70"/>
  <c r="F191" i="70"/>
  <c r="E205" i="69"/>
  <c r="E186" i="69"/>
  <c r="P223" i="69"/>
  <c r="P204" i="69"/>
  <c r="P185" i="69"/>
  <c r="L185" i="69"/>
  <c r="L204" i="69"/>
  <c r="L223" i="69"/>
  <c r="H30" i="69"/>
  <c r="H204" i="69"/>
  <c r="H185" i="69"/>
  <c r="H223" i="69"/>
  <c r="D185" i="69"/>
  <c r="D204" i="69"/>
  <c r="D223" i="69"/>
  <c r="G202" i="69"/>
  <c r="G182" i="69"/>
  <c r="G201" i="69"/>
  <c r="G183" i="69"/>
  <c r="G200" i="69"/>
  <c r="J180" i="69"/>
  <c r="J199" i="69"/>
  <c r="N109" i="49"/>
  <c r="J109" i="48"/>
  <c r="J109" i="49"/>
  <c r="F106" i="48"/>
  <c r="H252" i="68"/>
  <c r="H276" i="68"/>
  <c r="I222" i="68"/>
  <c r="I246" i="68"/>
  <c r="P245" i="68"/>
  <c r="P244" i="68"/>
  <c r="P243" i="68"/>
  <c r="P268" i="68"/>
  <c r="H245" i="68"/>
  <c r="H244" i="68"/>
  <c r="H268" i="68"/>
  <c r="H243" i="68"/>
  <c r="N241" i="68"/>
  <c r="N264" i="68"/>
  <c r="N240" i="68"/>
  <c r="J241" i="68"/>
  <c r="J264" i="68"/>
  <c r="J240" i="68"/>
  <c r="E262" i="68"/>
  <c r="E238" i="68"/>
  <c r="P85" i="49"/>
  <c r="L82" i="50"/>
  <c r="L236" i="68"/>
  <c r="L274" i="68"/>
  <c r="L250" i="68"/>
  <c r="H82" i="50"/>
  <c r="D82" i="49"/>
  <c r="D24" i="68"/>
  <c r="D233" i="68"/>
  <c r="D234" i="68"/>
  <c r="D257" i="68"/>
  <c r="C205" i="67"/>
  <c r="O30" i="67"/>
  <c r="N204" i="67"/>
  <c r="N223" i="67"/>
  <c r="J223" i="67"/>
  <c r="J204" i="67"/>
  <c r="G30" i="67"/>
  <c r="F223" i="67"/>
  <c r="F204" i="67"/>
  <c r="Q202" i="67"/>
  <c r="Q201" i="67"/>
  <c r="F195" i="67"/>
  <c r="F214" i="67"/>
  <c r="P66" i="49"/>
  <c r="L66" i="49"/>
  <c r="H63" i="49"/>
  <c r="D193" i="67"/>
  <c r="D203" i="67"/>
  <c r="N204" i="66"/>
  <c r="N223" i="66"/>
  <c r="E183" i="66"/>
  <c r="E201" i="66"/>
  <c r="E202" i="66"/>
  <c r="L199" i="66"/>
  <c r="D199" i="66"/>
  <c r="O198" i="66"/>
  <c r="O197" i="66"/>
  <c r="O196" i="66"/>
  <c r="O216" i="66"/>
  <c r="K179" i="66"/>
  <c r="K198" i="66"/>
  <c r="K197" i="66"/>
  <c r="K216" i="66"/>
  <c r="C198" i="66"/>
  <c r="C216" i="66"/>
  <c r="C197" i="66"/>
  <c r="P209" i="66"/>
  <c r="P191" i="66"/>
  <c r="P190" i="66"/>
  <c r="H47" i="49"/>
  <c r="H44" i="49"/>
  <c r="D44" i="48"/>
  <c r="D44" i="49"/>
  <c r="F204" i="65"/>
  <c r="F223" i="65"/>
  <c r="O198" i="65"/>
  <c r="O197" i="65"/>
  <c r="O196" i="65"/>
  <c r="O216" i="65"/>
  <c r="G25" i="65"/>
  <c r="F195" i="65"/>
  <c r="F214" i="65"/>
  <c r="P28" i="49"/>
  <c r="L193" i="65"/>
  <c r="L222" i="65"/>
  <c r="H190" i="65"/>
  <c r="H191" i="65"/>
  <c r="F228" i="64"/>
  <c r="F249" i="64"/>
  <c r="E227" i="64"/>
  <c r="E248" i="64"/>
  <c r="D224" i="64"/>
  <c r="D225" i="64"/>
  <c r="K222" i="64"/>
  <c r="C222" i="64"/>
  <c r="N221" i="64"/>
  <c r="N241" i="64"/>
  <c r="N220" i="64"/>
  <c r="M239" i="64"/>
  <c r="M218" i="64"/>
  <c r="L238" i="64"/>
  <c r="L217" i="64"/>
  <c r="O7" i="49"/>
  <c r="O213" i="64"/>
  <c r="O233" i="64"/>
  <c r="O212" i="64"/>
  <c r="K4" i="49"/>
  <c r="K233" i="64"/>
  <c r="K213" i="64"/>
  <c r="K212" i="64"/>
  <c r="G4" i="50"/>
  <c r="C4" i="50"/>
  <c r="C7" i="49"/>
  <c r="B125" i="49"/>
  <c r="B190" i="69"/>
  <c r="B171" i="69"/>
  <c r="B172" i="69"/>
  <c r="B191" i="69"/>
  <c r="B241" i="68"/>
  <c r="B240" i="68"/>
  <c r="B239" i="68"/>
  <c r="M215" i="68"/>
  <c r="M167" i="68"/>
  <c r="G388" i="66"/>
  <c r="D143" i="67"/>
  <c r="D218" i="68"/>
  <c r="N317" i="64"/>
  <c r="H194" i="72"/>
  <c r="L207" i="70"/>
  <c r="O170" i="72"/>
  <c r="J184" i="65"/>
  <c r="J146" i="65"/>
  <c r="J183" i="65"/>
  <c r="C405" i="67"/>
  <c r="F503" i="68"/>
  <c r="H215" i="66"/>
  <c r="N143" i="65"/>
  <c r="B161" i="50"/>
  <c r="D93" i="72"/>
  <c r="D129" i="72" s="1"/>
  <c r="P213" i="66"/>
  <c r="F160" i="68"/>
  <c r="E220" i="68"/>
  <c r="C178" i="67"/>
  <c r="D184" i="67"/>
  <c r="D146" i="67"/>
  <c r="H407" i="65"/>
  <c r="D194" i="64"/>
  <c r="L414" i="67"/>
  <c r="O405" i="66"/>
  <c r="P163" i="64"/>
  <c r="O247" i="64"/>
  <c r="P168" i="64"/>
  <c r="H200" i="70"/>
  <c r="F247" i="68"/>
  <c r="H164" i="59"/>
  <c r="J349" i="72"/>
  <c r="J351" i="72"/>
  <c r="J369" i="72"/>
  <c r="J367" i="72"/>
  <c r="H146" i="58"/>
  <c r="F351" i="71"/>
  <c r="F349" i="71"/>
  <c r="F369" i="71"/>
  <c r="F367" i="71"/>
  <c r="P375" i="70"/>
  <c r="P393" i="70"/>
  <c r="P374" i="70"/>
  <c r="P392" i="70"/>
  <c r="P394" i="70"/>
  <c r="P373" i="70"/>
  <c r="H128" i="59"/>
  <c r="F376" i="69"/>
  <c r="H374" i="69"/>
  <c r="H375" i="69"/>
  <c r="H393" i="69"/>
  <c r="H373" i="69"/>
  <c r="H394" i="69"/>
  <c r="H109" i="59"/>
  <c r="J106" i="58"/>
  <c r="L469" i="68"/>
  <c r="L493" i="68"/>
  <c r="H488" i="68"/>
  <c r="H464" i="68"/>
  <c r="F85" i="59"/>
  <c r="H396" i="67"/>
  <c r="H415" i="67"/>
  <c r="H377" i="67"/>
  <c r="H395" i="67"/>
  <c r="D368" i="67"/>
  <c r="D406" i="67"/>
  <c r="D387" i="67"/>
  <c r="L63" i="59"/>
  <c r="J378" i="66"/>
  <c r="J397" i="66"/>
  <c r="D372" i="66"/>
  <c r="D391" i="66"/>
  <c r="P377" i="65"/>
  <c r="P396" i="65"/>
  <c r="P415" i="65"/>
  <c r="P376" i="65"/>
  <c r="J370" i="65"/>
  <c r="J390" i="65"/>
  <c r="J408" i="65"/>
  <c r="J371" i="65"/>
  <c r="J369" i="65"/>
  <c r="J389" i="65"/>
  <c r="L406" i="65"/>
  <c r="L387" i="65"/>
  <c r="L368" i="65"/>
  <c r="L25" i="59"/>
  <c r="N420" i="64"/>
  <c r="N441" i="64"/>
  <c r="P419" i="64"/>
  <c r="P440" i="64"/>
  <c r="P461" i="64"/>
  <c r="L437" i="64"/>
  <c r="L416" i="64"/>
  <c r="L415" i="64"/>
  <c r="L435" i="64"/>
  <c r="L414" i="64"/>
  <c r="L436" i="64"/>
  <c r="H429" i="64"/>
  <c r="H450" i="64"/>
  <c r="H408" i="64"/>
  <c r="H4" i="59"/>
  <c r="C25" i="58"/>
  <c r="J28" i="72"/>
  <c r="I177" i="72"/>
  <c r="I178" i="72"/>
  <c r="I195" i="72"/>
  <c r="I196" i="72"/>
  <c r="I176" i="72"/>
  <c r="M27" i="72"/>
  <c r="L193" i="72"/>
  <c r="L175" i="72"/>
  <c r="M165" i="42"/>
  <c r="M37" i="72"/>
  <c r="P162" i="48"/>
  <c r="P167" i="72"/>
  <c r="H146" i="49"/>
  <c r="G205" i="70"/>
  <c r="G186" i="70"/>
  <c r="J204" i="70"/>
  <c r="J223" i="70"/>
  <c r="J185" i="70"/>
  <c r="J176" i="70"/>
  <c r="J195" i="70"/>
  <c r="L128" i="48"/>
  <c r="N121" i="42"/>
  <c r="N44" i="69"/>
  <c r="N72" i="69" s="1"/>
  <c r="Q117" i="42"/>
  <c r="Q42" i="69"/>
  <c r="Q70" i="69" s="1"/>
  <c r="H106" i="48"/>
  <c r="H7" i="69"/>
  <c r="K103" i="42"/>
  <c r="K54" i="68"/>
  <c r="K88" i="68" s="1"/>
  <c r="N276" i="68"/>
  <c r="N252" i="68"/>
  <c r="O31" i="68"/>
  <c r="N245" i="68"/>
  <c r="N268" i="68"/>
  <c r="N244" i="68"/>
  <c r="Q242" i="68"/>
  <c r="Q266" i="68"/>
  <c r="N199" i="67"/>
  <c r="N63" i="49"/>
  <c r="P223" i="66"/>
  <c r="P204" i="66"/>
  <c r="G201" i="66"/>
  <c r="G202" i="66"/>
  <c r="G200" i="66"/>
  <c r="I198" i="66"/>
  <c r="I216" i="66"/>
  <c r="I197" i="66"/>
  <c r="N44" i="49"/>
  <c r="N47" i="49"/>
  <c r="M205" i="65"/>
  <c r="J28" i="48"/>
  <c r="J25" i="49"/>
  <c r="D220" i="64"/>
  <c r="D221" i="64"/>
  <c r="D241" i="64"/>
  <c r="B202" i="65"/>
  <c r="B201" i="65"/>
  <c r="P352" i="71"/>
  <c r="F452" i="64"/>
  <c r="H383" i="71"/>
  <c r="C178" i="68"/>
  <c r="F150" i="70"/>
  <c r="N28" i="48"/>
  <c r="I44" i="48"/>
  <c r="G182" i="66"/>
  <c r="E184" i="66"/>
  <c r="P176" i="67"/>
  <c r="E183" i="67"/>
  <c r="P219" i="68"/>
  <c r="P171" i="68"/>
  <c r="C224" i="68"/>
  <c r="E226" i="68"/>
  <c r="J197" i="72"/>
  <c r="N342" i="67"/>
  <c r="L247" i="64"/>
  <c r="L178" i="65"/>
  <c r="D132" i="66"/>
  <c r="J180" i="66"/>
  <c r="B177" i="67"/>
  <c r="J184" i="67"/>
  <c r="K181" i="69"/>
  <c r="J112" i="65"/>
  <c r="C414" i="64"/>
  <c r="E112" i="70"/>
  <c r="E194" i="70"/>
  <c r="E137" i="70"/>
  <c r="M168" i="64"/>
  <c r="P4" i="48"/>
  <c r="D392" i="65"/>
  <c r="D358" i="72"/>
  <c r="G376" i="70"/>
  <c r="N370" i="72"/>
  <c r="N316" i="72"/>
  <c r="E203" i="70"/>
  <c r="B196" i="67"/>
  <c r="G147" i="72"/>
  <c r="E207" i="70"/>
  <c r="G267" i="68"/>
  <c r="I93" i="71"/>
  <c r="Q175" i="68"/>
  <c r="H183" i="68"/>
  <c r="H255" i="68" s="1"/>
  <c r="P197" i="72"/>
  <c r="E203" i="67"/>
  <c r="J193" i="64"/>
  <c r="O111" i="64"/>
  <c r="O195" i="64" s="1"/>
  <c r="P202" i="64"/>
  <c r="P160" i="64"/>
  <c r="K173" i="66"/>
  <c r="Q99" i="67"/>
  <c r="C185" i="67"/>
  <c r="H111" i="64"/>
  <c r="C179" i="66"/>
  <c r="Q181" i="66"/>
  <c r="B180" i="67"/>
  <c r="Q66" i="48"/>
  <c r="J214" i="68"/>
  <c r="Q218" i="68"/>
  <c r="J225" i="68"/>
  <c r="Q316" i="71"/>
  <c r="Q370" i="71"/>
  <c r="C395" i="65"/>
  <c r="D311" i="71"/>
  <c r="N342" i="65"/>
  <c r="G367" i="69"/>
  <c r="P407" i="66"/>
  <c r="L369" i="70"/>
  <c r="J468" i="68"/>
  <c r="J376" i="65"/>
  <c r="H407" i="64"/>
  <c r="K399" i="70"/>
  <c r="Q304" i="67"/>
  <c r="Q323" i="67" s="1"/>
  <c r="Q386" i="67"/>
  <c r="Q329" i="67"/>
  <c r="Q465" i="68"/>
  <c r="M304" i="69"/>
  <c r="K215" i="72"/>
  <c r="L206" i="72"/>
  <c r="N207" i="70"/>
  <c r="D247" i="64"/>
  <c r="N197" i="72"/>
  <c r="G222" i="65"/>
  <c r="B255" i="68"/>
  <c r="K215" i="71"/>
  <c r="M178" i="68"/>
  <c r="M213" i="67"/>
  <c r="Q194" i="70"/>
  <c r="Q137" i="70"/>
  <c r="M388" i="70"/>
  <c r="O215" i="71"/>
  <c r="O131" i="70"/>
  <c r="Q200" i="66"/>
  <c r="C194" i="70"/>
  <c r="M198" i="64"/>
  <c r="M156" i="64"/>
  <c r="L203" i="64"/>
  <c r="G207" i="64"/>
  <c r="Q132" i="65"/>
  <c r="M177" i="65"/>
  <c r="E183" i="65"/>
  <c r="D111" i="64"/>
  <c r="D195" i="64" s="1"/>
  <c r="M197" i="64"/>
  <c r="M202" i="64"/>
  <c r="M160" i="64"/>
  <c r="H172" i="67"/>
  <c r="O216" i="68"/>
  <c r="G405" i="67"/>
  <c r="M196" i="64"/>
  <c r="I201" i="64"/>
  <c r="P172" i="65"/>
  <c r="J99" i="65"/>
  <c r="C177" i="65"/>
  <c r="C139" i="65"/>
  <c r="F182" i="65"/>
  <c r="H184" i="65"/>
  <c r="C177" i="66"/>
  <c r="F182" i="66"/>
  <c r="N181" i="66"/>
  <c r="N143" i="66"/>
  <c r="P184" i="66"/>
  <c r="B182" i="67"/>
  <c r="B177" i="66"/>
  <c r="B139" i="66"/>
  <c r="H82" i="48"/>
  <c r="H215" i="68"/>
  <c r="H167" i="68"/>
  <c r="Q217" i="68"/>
  <c r="F224" i="68"/>
  <c r="G225" i="68"/>
  <c r="H226" i="68"/>
  <c r="H178" i="68"/>
  <c r="E449" i="64"/>
  <c r="K358" i="72"/>
  <c r="K373" i="70"/>
  <c r="K414" i="67"/>
  <c r="F405" i="66"/>
  <c r="F392" i="69"/>
  <c r="J311" i="72"/>
  <c r="D505" i="68"/>
  <c r="I222" i="70"/>
  <c r="P222" i="65"/>
  <c r="I203" i="70"/>
  <c r="N215" i="72"/>
  <c r="O161" i="50"/>
  <c r="N213" i="66"/>
  <c r="N167" i="68"/>
  <c r="L194" i="67"/>
  <c r="Q213" i="67"/>
  <c r="H237" i="64"/>
  <c r="H168" i="64"/>
  <c r="C194" i="72"/>
  <c r="D222" i="67"/>
  <c r="N188" i="71"/>
  <c r="N134" i="71"/>
  <c r="N111" i="71"/>
  <c r="N129" i="71" s="1"/>
  <c r="H219" i="64"/>
  <c r="I261" i="68"/>
  <c r="I183" i="68"/>
  <c r="I255" i="68" s="1"/>
  <c r="I363" i="72"/>
  <c r="I381" i="72"/>
  <c r="G379" i="72"/>
  <c r="G361" i="72"/>
  <c r="I378" i="72"/>
  <c r="I377" i="72"/>
  <c r="I359" i="72"/>
  <c r="I360" i="72"/>
  <c r="K375" i="72"/>
  <c r="K357" i="72"/>
  <c r="Q164" i="59"/>
  <c r="E164" i="59"/>
  <c r="O162" i="58"/>
  <c r="K367" i="72"/>
  <c r="K351" i="72"/>
  <c r="K369" i="72"/>
  <c r="K349" i="72"/>
  <c r="I381" i="71"/>
  <c r="I363" i="71"/>
  <c r="I360" i="71"/>
  <c r="I378" i="71"/>
  <c r="I359" i="71"/>
  <c r="I377" i="71"/>
  <c r="O357" i="71"/>
  <c r="O375" i="71"/>
  <c r="Q146" i="58"/>
  <c r="M146" i="58"/>
  <c r="O144" i="59"/>
  <c r="K144" i="59"/>
  <c r="G351" i="71"/>
  <c r="G367" i="71"/>
  <c r="G369" i="71"/>
  <c r="G349" i="71"/>
  <c r="E397" i="70"/>
  <c r="E378" i="70"/>
  <c r="O372" i="70"/>
  <c r="O391" i="70"/>
  <c r="Q390" i="70"/>
  <c r="Q370" i="70"/>
  <c r="Q369" i="70"/>
  <c r="Q371" i="70"/>
  <c r="Q389" i="70"/>
  <c r="G368" i="70"/>
  <c r="G387" i="70"/>
  <c r="M128" i="58"/>
  <c r="I128" i="58"/>
  <c r="I378" i="69"/>
  <c r="I397" i="69"/>
  <c r="G376" i="69"/>
  <c r="M374" i="69"/>
  <c r="M373" i="69"/>
  <c r="M394" i="69"/>
  <c r="M393" i="69"/>
  <c r="M375" i="69"/>
  <c r="E374" i="69"/>
  <c r="E393" i="69"/>
  <c r="E392" i="69"/>
  <c r="E375" i="69"/>
  <c r="E394" i="69"/>
  <c r="I109" i="59"/>
  <c r="E109" i="59"/>
  <c r="O106" i="59"/>
  <c r="G364" i="69"/>
  <c r="G366" i="69"/>
  <c r="G383" i="69"/>
  <c r="G363" i="69"/>
  <c r="G382" i="69"/>
  <c r="G385" i="69"/>
  <c r="E495" i="68"/>
  <c r="E471" i="68"/>
  <c r="E469" i="68"/>
  <c r="E493" i="68"/>
  <c r="K491" i="68"/>
  <c r="K466" i="68"/>
  <c r="K467" i="68"/>
  <c r="K490" i="68"/>
  <c r="Q488" i="68"/>
  <c r="Q464" i="68"/>
  <c r="Q480" i="68"/>
  <c r="Q456" i="68"/>
  <c r="Q504" i="68"/>
  <c r="Q503" i="68"/>
  <c r="I456" i="68"/>
  <c r="I480" i="68"/>
  <c r="I504" i="68"/>
  <c r="G85" i="58"/>
  <c r="Q478" i="68"/>
  <c r="Q454" i="68"/>
  <c r="Q475" i="68"/>
  <c r="Q499" i="68"/>
  <c r="Q452" i="68"/>
  <c r="Q451" i="68"/>
  <c r="Q476" i="68"/>
  <c r="M82" i="59"/>
  <c r="I82" i="59"/>
  <c r="I478" i="68"/>
  <c r="I454" i="68"/>
  <c r="I475" i="68"/>
  <c r="I499" i="68"/>
  <c r="I452" i="68"/>
  <c r="I451" i="68"/>
  <c r="I476" i="68"/>
  <c r="E82" i="59"/>
  <c r="K378" i="67"/>
  <c r="K397" i="67"/>
  <c r="I396" i="67"/>
  <c r="I377" i="67"/>
  <c r="I415" i="67"/>
  <c r="O394" i="67"/>
  <c r="O375" i="67"/>
  <c r="O393" i="67"/>
  <c r="O374" i="67"/>
  <c r="I372" i="67"/>
  <c r="I391" i="67"/>
  <c r="K371" i="67"/>
  <c r="K390" i="67"/>
  <c r="K408" i="67"/>
  <c r="K370" i="67"/>
  <c r="K389" i="67"/>
  <c r="M387" i="67"/>
  <c r="M406" i="67"/>
  <c r="M368" i="67"/>
  <c r="E387" i="67"/>
  <c r="E368" i="67"/>
  <c r="E406" i="67"/>
  <c r="K66" i="58"/>
  <c r="G66" i="59"/>
  <c r="Q63" i="59"/>
  <c r="I63" i="59"/>
  <c r="E63" i="58"/>
  <c r="O378" i="66"/>
  <c r="O397" i="66"/>
  <c r="M376" i="66"/>
  <c r="M395" i="66"/>
  <c r="O394" i="66"/>
  <c r="O374" i="66"/>
  <c r="O393" i="66"/>
  <c r="O375" i="66"/>
  <c r="O392" i="66"/>
  <c r="I391" i="66"/>
  <c r="I372" i="66"/>
  <c r="Q387" i="66"/>
  <c r="Q368" i="66"/>
  <c r="Q406" i="66"/>
  <c r="O47" i="58"/>
  <c r="K47" i="58"/>
  <c r="Q44" i="60"/>
  <c r="M44" i="60"/>
  <c r="M385" i="66"/>
  <c r="M383" i="66"/>
  <c r="M401" i="66"/>
  <c r="M364" i="66"/>
  <c r="M363" i="66"/>
  <c r="M382" i="66"/>
  <c r="M366" i="66"/>
  <c r="I44" i="59"/>
  <c r="E44" i="59"/>
  <c r="E383" i="66"/>
  <c r="E385" i="66"/>
  <c r="E401" i="66"/>
  <c r="E382" i="66"/>
  <c r="E366" i="66"/>
  <c r="E363" i="66"/>
  <c r="E364" i="66"/>
  <c r="Q396" i="65"/>
  <c r="Q377" i="65"/>
  <c r="Q415" i="65"/>
  <c r="Q391" i="65"/>
  <c r="Q372" i="65"/>
  <c r="G390" i="65"/>
  <c r="G408" i="65"/>
  <c r="G370" i="65"/>
  <c r="G371" i="65"/>
  <c r="G369" i="65"/>
  <c r="G389" i="65"/>
  <c r="O28" i="58"/>
  <c r="K28" i="59"/>
  <c r="Q25" i="59"/>
  <c r="M25" i="58"/>
  <c r="M382" i="65"/>
  <c r="M383" i="65"/>
  <c r="M363" i="65"/>
  <c r="M401" i="65"/>
  <c r="M385" i="65"/>
  <c r="M364" i="65"/>
  <c r="M366" i="65"/>
  <c r="E363" i="65"/>
  <c r="E385" i="65"/>
  <c r="E401" i="65"/>
  <c r="E383" i="65"/>
  <c r="E382" i="65"/>
  <c r="E364" i="65"/>
  <c r="E366" i="65"/>
  <c r="K418" i="64"/>
  <c r="K460" i="64"/>
  <c r="K417" i="64"/>
  <c r="K459" i="64"/>
  <c r="K439" i="64"/>
  <c r="Q416" i="64"/>
  <c r="Q437" i="64"/>
  <c r="Q415" i="64"/>
  <c r="Q436" i="64"/>
  <c r="O434" i="64"/>
  <c r="O413" i="64"/>
  <c r="I450" i="64"/>
  <c r="I408" i="64"/>
  <c r="I429" i="64"/>
  <c r="O7" i="58"/>
  <c r="Q4" i="59"/>
  <c r="I4" i="60"/>
  <c r="E4" i="60"/>
  <c r="C125" i="58"/>
  <c r="C366" i="70"/>
  <c r="C364" i="70"/>
  <c r="C385" i="70"/>
  <c r="C382" i="70"/>
  <c r="C363" i="70"/>
  <c r="C383" i="70"/>
  <c r="C146" i="59"/>
  <c r="C391" i="70"/>
  <c r="C372" i="70"/>
  <c r="C85" i="58"/>
  <c r="C378" i="66"/>
  <c r="C397" i="66"/>
  <c r="C389" i="66"/>
  <c r="C371" i="66"/>
  <c r="C408" i="66"/>
  <c r="C370" i="66"/>
  <c r="C390" i="66"/>
  <c r="C387" i="65"/>
  <c r="C368" i="65"/>
  <c r="C406" i="65"/>
  <c r="H199" i="72"/>
  <c r="H181" i="72"/>
  <c r="I193" i="72"/>
  <c r="I175" i="72"/>
  <c r="L191" i="72"/>
  <c r="L173" i="72"/>
  <c r="L174" i="72"/>
  <c r="L192" i="72"/>
  <c r="L209" i="72"/>
  <c r="Q162" i="49"/>
  <c r="M164" i="49"/>
  <c r="I164" i="49"/>
  <c r="I185" i="72"/>
  <c r="I167" i="72"/>
  <c r="E162" i="48"/>
  <c r="L181" i="71"/>
  <c r="L199" i="71"/>
  <c r="N196" i="71"/>
  <c r="N195" i="71"/>
  <c r="N178" i="71"/>
  <c r="N177" i="71"/>
  <c r="M175" i="71"/>
  <c r="M193" i="71"/>
  <c r="Q144" i="48"/>
  <c r="Q187" i="71"/>
  <c r="Q169" i="71"/>
  <c r="M144" i="49"/>
  <c r="M167" i="71"/>
  <c r="M185" i="71"/>
  <c r="I144" i="49"/>
  <c r="I185" i="71"/>
  <c r="I167" i="71"/>
  <c r="E144" i="48"/>
  <c r="H186" i="70"/>
  <c r="H205" i="70"/>
  <c r="N182" i="70"/>
  <c r="N202" i="70"/>
  <c r="N181" i="70"/>
  <c r="N183" i="70"/>
  <c r="N201" i="70"/>
  <c r="F182" i="70"/>
  <c r="F201" i="70"/>
  <c r="F181" i="70"/>
  <c r="F183" i="70"/>
  <c r="F202" i="70"/>
  <c r="E180" i="70"/>
  <c r="E199" i="70"/>
  <c r="D178" i="70"/>
  <c r="D179" i="70"/>
  <c r="D198" i="70"/>
  <c r="D177" i="70"/>
  <c r="D197" i="70"/>
  <c r="C195" i="70"/>
  <c r="C176" i="70"/>
  <c r="Q128" i="49"/>
  <c r="Q172" i="70"/>
  <c r="Q191" i="70"/>
  <c r="Q171" i="70"/>
  <c r="Q190" i="70"/>
  <c r="M193" i="70"/>
  <c r="M174" i="70"/>
  <c r="I125" i="49"/>
  <c r="I125" i="48"/>
  <c r="E125" i="49"/>
  <c r="H186" i="69"/>
  <c r="H205" i="69"/>
  <c r="I199" i="69"/>
  <c r="I180" i="69"/>
  <c r="Q193" i="69"/>
  <c r="Q174" i="69"/>
  <c r="I106" i="48"/>
  <c r="E106" i="48"/>
  <c r="E171" i="69"/>
  <c r="E190" i="69"/>
  <c r="E172" i="69"/>
  <c r="E191" i="69"/>
  <c r="L253" i="68"/>
  <c r="O252" i="68"/>
  <c r="O276" i="68"/>
  <c r="O35" i="68"/>
  <c r="N251" i="68"/>
  <c r="Q248" i="68"/>
  <c r="Q249" i="68"/>
  <c r="E97" i="42"/>
  <c r="E50" i="68"/>
  <c r="E84" i="68" s="1"/>
  <c r="H246" i="68"/>
  <c r="D96" i="42"/>
  <c r="D49" i="68"/>
  <c r="D83" i="68" s="1"/>
  <c r="K93" i="42"/>
  <c r="K48" i="68"/>
  <c r="K82" i="68" s="1"/>
  <c r="C244" i="68"/>
  <c r="C268" i="68"/>
  <c r="C245" i="68"/>
  <c r="N92" i="42"/>
  <c r="N47" i="68"/>
  <c r="N81" i="68" s="1"/>
  <c r="J92" i="42"/>
  <c r="J47" i="68"/>
  <c r="J81" i="68" s="1"/>
  <c r="F92" i="42"/>
  <c r="F47" i="68"/>
  <c r="F81" i="68" s="1"/>
  <c r="M264" i="68"/>
  <c r="M240" i="68"/>
  <c r="M263" i="68"/>
  <c r="M239" i="68"/>
  <c r="M241" i="68"/>
  <c r="L88" i="42"/>
  <c r="L45" i="68"/>
  <c r="L79" i="68" s="1"/>
  <c r="I28" i="68"/>
  <c r="H238" i="68"/>
  <c r="H262" i="68"/>
  <c r="O86" i="42"/>
  <c r="O43" i="68"/>
  <c r="O77" i="68" s="1"/>
  <c r="G86" i="42"/>
  <c r="G43" i="68"/>
  <c r="G77" i="68" s="1"/>
  <c r="O85" i="49"/>
  <c r="O250" i="68"/>
  <c r="O236" i="68"/>
  <c r="K82" i="50"/>
  <c r="G82" i="50"/>
  <c r="C235" i="68"/>
  <c r="N79" i="42"/>
  <c r="N45" i="67"/>
  <c r="N73" i="67" s="1"/>
  <c r="P74" i="42"/>
  <c r="P42" i="67"/>
  <c r="P70" i="67" s="1"/>
  <c r="H74" i="42"/>
  <c r="H42" i="67"/>
  <c r="H70" i="67" s="1"/>
  <c r="N70" i="42"/>
  <c r="N40" i="67"/>
  <c r="N68" i="67" s="1"/>
  <c r="F70" i="42"/>
  <c r="F40" i="67"/>
  <c r="F68" i="67" s="1"/>
  <c r="Q69" i="42"/>
  <c r="Q39" i="67"/>
  <c r="Q67" i="67" s="1"/>
  <c r="M69" i="42"/>
  <c r="M39" i="67"/>
  <c r="M67" i="67" s="1"/>
  <c r="I69" i="42"/>
  <c r="I39" i="67"/>
  <c r="I67" i="67" s="1"/>
  <c r="E69" i="42"/>
  <c r="E39" i="67"/>
  <c r="E67" i="67" s="1"/>
  <c r="L67" i="42"/>
  <c r="L37" i="67"/>
  <c r="D67" i="42"/>
  <c r="D37" i="67"/>
  <c r="O66" i="49"/>
  <c r="K63" i="48"/>
  <c r="K63" i="49"/>
  <c r="K193" i="67"/>
  <c r="K203" i="67"/>
  <c r="G66" i="49"/>
  <c r="C66" i="49"/>
  <c r="M59" i="42"/>
  <c r="M44" i="66"/>
  <c r="M72" i="66" s="1"/>
  <c r="I204" i="66"/>
  <c r="I223" i="66"/>
  <c r="P55" i="42"/>
  <c r="P42" i="66"/>
  <c r="L201" i="66"/>
  <c r="L202" i="66"/>
  <c r="L200" i="66"/>
  <c r="L27" i="66"/>
  <c r="K199" i="66"/>
  <c r="G54" i="42"/>
  <c r="G41" i="66"/>
  <c r="G69" i="66" s="1"/>
  <c r="J51" i="42"/>
  <c r="J40" i="66"/>
  <c r="J68" i="66" s="1"/>
  <c r="O47" i="49"/>
  <c r="K44" i="49"/>
  <c r="K7" i="66"/>
  <c r="G44" i="50"/>
  <c r="C44" i="49"/>
  <c r="C47" i="49"/>
  <c r="O31" i="65"/>
  <c r="N205" i="65"/>
  <c r="J41" i="42"/>
  <c r="J45" i="65"/>
  <c r="J73" i="65" s="1"/>
  <c r="E40" i="42"/>
  <c r="E44" i="65"/>
  <c r="E72" i="65" s="1"/>
  <c r="P36" i="42"/>
  <c r="P42" i="65"/>
  <c r="P70" i="65" s="1"/>
  <c r="L202" i="65"/>
  <c r="L201" i="65"/>
  <c r="L200" i="65"/>
  <c r="G199" i="65"/>
  <c r="C35" i="42"/>
  <c r="C41" i="65"/>
  <c r="C69" i="65" s="1"/>
  <c r="N216" i="65"/>
  <c r="N198" i="65"/>
  <c r="N197" i="65"/>
  <c r="F32" i="42"/>
  <c r="F40" i="65"/>
  <c r="F68" i="65" s="1"/>
  <c r="Q31" i="42"/>
  <c r="Q39" i="65"/>
  <c r="Q67" i="65" s="1"/>
  <c r="M31" i="42"/>
  <c r="M39" i="65"/>
  <c r="M67" i="65" s="1"/>
  <c r="I31" i="42"/>
  <c r="I39" i="65"/>
  <c r="I67" i="65" s="1"/>
  <c r="E31" i="42"/>
  <c r="E39" i="65"/>
  <c r="E67" i="65" s="1"/>
  <c r="L29" i="42"/>
  <c r="L37" i="65"/>
  <c r="D29" i="42"/>
  <c r="D37" i="65"/>
  <c r="O28" i="48"/>
  <c r="O25" i="49"/>
  <c r="K28" i="49"/>
  <c r="K7" i="65"/>
  <c r="C25" i="50"/>
  <c r="N229" i="64"/>
  <c r="J22" i="42"/>
  <c r="J51" i="64"/>
  <c r="J83" i="64" s="1"/>
  <c r="J222" i="64"/>
  <c r="F15" i="42"/>
  <c r="F46" i="64"/>
  <c r="F78" i="64" s="1"/>
  <c r="Q220" i="64"/>
  <c r="Q221" i="64"/>
  <c r="Q219" i="64"/>
  <c r="Q241" i="64"/>
  <c r="I12" i="42"/>
  <c r="I45" i="64"/>
  <c r="N8" i="42"/>
  <c r="N41" i="64"/>
  <c r="F8" i="42"/>
  <c r="F41" i="64"/>
  <c r="N4" i="50"/>
  <c r="J4" i="49"/>
  <c r="F4" i="49"/>
  <c r="F7" i="64"/>
  <c r="B199" i="71"/>
  <c r="B181" i="71"/>
  <c r="C37" i="68"/>
  <c r="B253" i="68"/>
  <c r="C30" i="67"/>
  <c r="B204" i="67"/>
  <c r="B223" i="67"/>
  <c r="B214" i="65"/>
  <c r="B195" i="65"/>
  <c r="B4" i="50"/>
  <c r="L376" i="67"/>
  <c r="O304" i="70"/>
  <c r="O323" i="70" s="1"/>
  <c r="G407" i="65"/>
  <c r="M185" i="66"/>
  <c r="L214" i="68"/>
  <c r="K229" i="68"/>
  <c r="M353" i="68"/>
  <c r="M401" i="68" s="1"/>
  <c r="H323" i="67"/>
  <c r="O377" i="68"/>
  <c r="O401" i="68" s="1"/>
  <c r="J261" i="68"/>
  <c r="J170" i="72"/>
  <c r="D405" i="66"/>
  <c r="E468" i="68"/>
  <c r="B183" i="67"/>
  <c r="L99" i="67"/>
  <c r="P182" i="67"/>
  <c r="C143" i="65"/>
  <c r="N172" i="66"/>
  <c r="C228" i="68"/>
  <c r="Q170" i="72"/>
  <c r="I247" i="68"/>
  <c r="B274" i="68"/>
  <c r="J200" i="69"/>
  <c r="H99" i="65"/>
  <c r="P181" i="65"/>
  <c r="P143" i="65"/>
  <c r="I219" i="68"/>
  <c r="I171" i="68"/>
  <c r="M180" i="67"/>
  <c r="B225" i="68"/>
  <c r="M311" i="71"/>
  <c r="N338" i="64"/>
  <c r="C376" i="69"/>
  <c r="C338" i="64"/>
  <c r="C359" i="64" s="1"/>
  <c r="P395" i="66"/>
  <c r="G285" i="70"/>
  <c r="G323" i="70" s="1"/>
  <c r="F323" i="67"/>
  <c r="P206" i="71"/>
  <c r="P201" i="71" s="1"/>
  <c r="I112" i="66"/>
  <c r="P194" i="65"/>
  <c r="J160" i="64"/>
  <c r="N146" i="65"/>
  <c r="I111" i="71"/>
  <c r="F215" i="66"/>
  <c r="F196" i="65"/>
  <c r="B150" i="70"/>
  <c r="I200" i="65"/>
  <c r="C93" i="65"/>
  <c r="C131" i="65" s="1"/>
  <c r="C135" i="65"/>
  <c r="B223" i="68"/>
  <c r="J226" i="68"/>
  <c r="M176" i="65"/>
  <c r="D180" i="65"/>
  <c r="D177" i="67"/>
  <c r="D139" i="67"/>
  <c r="B160" i="68"/>
  <c r="D209" i="68"/>
  <c r="J342" i="70"/>
  <c r="Q112" i="70"/>
  <c r="K231" i="68"/>
  <c r="H203" i="70"/>
  <c r="M139" i="65"/>
  <c r="F208" i="72"/>
  <c r="K194" i="71"/>
  <c r="P164" i="59"/>
  <c r="D164" i="59"/>
  <c r="N349" i="72"/>
  <c r="N369" i="72"/>
  <c r="N367" i="72"/>
  <c r="N351" i="72"/>
  <c r="P146" i="59"/>
  <c r="D146" i="58"/>
  <c r="J349" i="71"/>
  <c r="J351" i="71"/>
  <c r="J367" i="71"/>
  <c r="J369" i="71"/>
  <c r="F372" i="70"/>
  <c r="F391" i="70"/>
  <c r="N125" i="58"/>
  <c r="H378" i="69"/>
  <c r="H397" i="69"/>
  <c r="P109" i="59"/>
  <c r="N106" i="59"/>
  <c r="L471" i="68"/>
  <c r="L495" i="68"/>
  <c r="P517" i="68"/>
  <c r="P493" i="68"/>
  <c r="P469" i="68"/>
  <c r="D464" i="68"/>
  <c r="D488" i="68"/>
  <c r="D456" i="68"/>
  <c r="D480" i="68"/>
  <c r="D503" i="68"/>
  <c r="D504" i="68"/>
  <c r="P82" i="58"/>
  <c r="N66" i="59"/>
  <c r="P63" i="58"/>
  <c r="P364" i="67"/>
  <c r="P363" i="67"/>
  <c r="P383" i="67"/>
  <c r="P385" i="67"/>
  <c r="P366" i="67"/>
  <c r="P382" i="67"/>
  <c r="P401" i="67"/>
  <c r="D63" i="59"/>
  <c r="H376" i="66"/>
  <c r="H372" i="66"/>
  <c r="H391" i="66"/>
  <c r="D387" i="66"/>
  <c r="D406" i="66"/>
  <c r="D368" i="66"/>
  <c r="H44" i="59"/>
  <c r="F371" i="65"/>
  <c r="F408" i="65"/>
  <c r="F390" i="65"/>
  <c r="F370" i="65"/>
  <c r="F389" i="65"/>
  <c r="N28" i="58"/>
  <c r="P25" i="60"/>
  <c r="D25" i="60"/>
  <c r="F439" i="64"/>
  <c r="F438" i="64"/>
  <c r="F418" i="64"/>
  <c r="F460" i="64"/>
  <c r="J7" i="58"/>
  <c r="L4" i="59"/>
  <c r="L404" i="64"/>
  <c r="L425" i="64"/>
  <c r="L424" i="64"/>
  <c r="L427" i="64"/>
  <c r="L406" i="64"/>
  <c r="L403" i="64"/>
  <c r="L445" i="64"/>
  <c r="C164" i="59"/>
  <c r="C393" i="65"/>
  <c r="C394" i="65"/>
  <c r="C375" i="65"/>
  <c r="C374" i="65"/>
  <c r="C392" i="65"/>
  <c r="C199" i="72"/>
  <c r="C181" i="72"/>
  <c r="F216" i="72"/>
  <c r="F180" i="72"/>
  <c r="F198" i="72"/>
  <c r="M178" i="72"/>
  <c r="M177" i="72"/>
  <c r="M195" i="72"/>
  <c r="M176" i="72"/>
  <c r="M196" i="72"/>
  <c r="E172" i="42"/>
  <c r="E42" i="72"/>
  <c r="H171" i="42"/>
  <c r="H41" i="72"/>
  <c r="H69" i="72" s="1"/>
  <c r="J167" i="42"/>
  <c r="J39" i="72"/>
  <c r="J67" i="72" s="1"/>
  <c r="E165" i="42"/>
  <c r="E37" i="72"/>
  <c r="H164" i="49"/>
  <c r="H179" i="72"/>
  <c r="H169" i="72"/>
  <c r="H187" i="72"/>
  <c r="H170" i="72"/>
  <c r="D164" i="48"/>
  <c r="Q178" i="71"/>
  <c r="Q195" i="71"/>
  <c r="Q177" i="71"/>
  <c r="Q196" i="71"/>
  <c r="D175" i="71"/>
  <c r="D193" i="71"/>
  <c r="P144" i="48"/>
  <c r="D144" i="48"/>
  <c r="D187" i="71"/>
  <c r="D179" i="71"/>
  <c r="D169" i="71"/>
  <c r="D170" i="71"/>
  <c r="H199" i="70"/>
  <c r="H180" i="70"/>
  <c r="Q129" i="42"/>
  <c r="Q37" i="70"/>
  <c r="P128" i="49"/>
  <c r="D125" i="49"/>
  <c r="D7" i="70"/>
  <c r="G122" i="42"/>
  <c r="G45" i="69"/>
  <c r="J204" i="69"/>
  <c r="J185" i="69"/>
  <c r="J223" i="69"/>
  <c r="M117" i="42"/>
  <c r="M42" i="69"/>
  <c r="M70" i="69" s="1"/>
  <c r="P116" i="42"/>
  <c r="P41" i="69"/>
  <c r="P69" i="69" s="1"/>
  <c r="D116" i="42"/>
  <c r="D41" i="69"/>
  <c r="D69" i="69" s="1"/>
  <c r="J112" i="42"/>
  <c r="J39" i="69"/>
  <c r="M110" i="42"/>
  <c r="M37" i="69"/>
  <c r="L106" i="48"/>
  <c r="L7" i="69"/>
  <c r="O103" i="42"/>
  <c r="O54" i="68"/>
  <c r="O88" i="68" s="1"/>
  <c r="G103" i="42"/>
  <c r="G54" i="68"/>
  <c r="J102" i="42"/>
  <c r="J53" i="68"/>
  <c r="J87" i="68" s="1"/>
  <c r="G36" i="68"/>
  <c r="F276" i="68"/>
  <c r="F252" i="68"/>
  <c r="I275" i="68"/>
  <c r="I251" i="68"/>
  <c r="P89" i="42"/>
  <c r="P46" i="68"/>
  <c r="P80" i="68" s="1"/>
  <c r="D240" i="68"/>
  <c r="D241" i="68"/>
  <c r="D239" i="68"/>
  <c r="D264" i="68"/>
  <c r="K238" i="68"/>
  <c r="K262" i="68"/>
  <c r="C238" i="68"/>
  <c r="C262" i="68"/>
  <c r="N82" i="49"/>
  <c r="P204" i="67"/>
  <c r="P223" i="67"/>
  <c r="I198" i="67"/>
  <c r="I197" i="67"/>
  <c r="I216" i="67"/>
  <c r="F63" i="49"/>
  <c r="L223" i="66"/>
  <c r="L204" i="66"/>
  <c r="O201" i="66"/>
  <c r="O202" i="66"/>
  <c r="O200" i="66"/>
  <c r="C202" i="66"/>
  <c r="C201" i="66"/>
  <c r="F193" i="66"/>
  <c r="F194" i="66"/>
  <c r="F203" i="66"/>
  <c r="Q198" i="65"/>
  <c r="Q216" i="65"/>
  <c r="Q197" i="65"/>
  <c r="N192" i="65"/>
  <c r="F25" i="50"/>
  <c r="F193" i="65"/>
  <c r="F203" i="65"/>
  <c r="H228" i="64"/>
  <c r="H249" i="64"/>
  <c r="O218" i="64"/>
  <c r="O239" i="64"/>
  <c r="I7" i="48"/>
  <c r="E7" i="48"/>
  <c r="J44" i="48"/>
  <c r="N170" i="71"/>
  <c r="D449" i="64"/>
  <c r="K188" i="72"/>
  <c r="O93" i="72"/>
  <c r="O129" i="72" s="1"/>
  <c r="O367" i="67"/>
  <c r="M213" i="66"/>
  <c r="P194" i="70"/>
  <c r="C150" i="65"/>
  <c r="E176" i="42"/>
  <c r="E44" i="72"/>
  <c r="E72" i="72" s="1"/>
  <c r="M167" i="42"/>
  <c r="M39" i="72"/>
  <c r="I168" i="42"/>
  <c r="I40" i="72"/>
  <c r="I68" i="72" s="1"/>
  <c r="G163" i="42"/>
  <c r="F159" i="42"/>
  <c r="F45" i="71"/>
  <c r="F73" i="71" s="1"/>
  <c r="C153" i="42"/>
  <c r="C41" i="71"/>
  <c r="P147" i="42"/>
  <c r="P37" i="71"/>
  <c r="N141" i="42"/>
  <c r="N45" i="70"/>
  <c r="K135" i="42"/>
  <c r="K41" i="70"/>
  <c r="K69" i="70" s="1"/>
  <c r="J132" i="42"/>
  <c r="J40" i="70"/>
  <c r="G126" i="42"/>
  <c r="G35" i="70"/>
  <c r="G63" i="70" s="1"/>
  <c r="E121" i="42"/>
  <c r="E44" i="69"/>
  <c r="C116" i="42"/>
  <c r="C41" i="69"/>
  <c r="C69" i="69" s="1"/>
  <c r="L101" i="42"/>
  <c r="L52" i="68"/>
  <c r="L86" i="68" s="1"/>
  <c r="K97" i="42"/>
  <c r="K50" i="68"/>
  <c r="N35" i="72"/>
  <c r="N63" i="72" s="1"/>
  <c r="M159" i="42"/>
  <c r="M45" i="71"/>
  <c r="J153" i="42"/>
  <c r="J41" i="71"/>
  <c r="J69" i="71" s="1"/>
  <c r="H149" i="42"/>
  <c r="H39" i="71"/>
  <c r="G147" i="42"/>
  <c r="G37" i="71"/>
  <c r="D140" i="42"/>
  <c r="D44" i="70"/>
  <c r="C136" i="42"/>
  <c r="C42" i="70"/>
  <c r="C70" i="70" s="1"/>
  <c r="P131" i="42"/>
  <c r="P39" i="70"/>
  <c r="O129" i="42"/>
  <c r="O37" i="70"/>
  <c r="L121" i="42"/>
  <c r="L44" i="69"/>
  <c r="J116" i="42"/>
  <c r="J41" i="69"/>
  <c r="J69" i="69" s="1"/>
  <c r="F35" i="69"/>
  <c r="D102" i="42"/>
  <c r="D53" i="68"/>
  <c r="Q96" i="42"/>
  <c r="Q49" i="68"/>
  <c r="O92" i="42"/>
  <c r="O47" i="68"/>
  <c r="O81" i="68" s="1"/>
  <c r="M88" i="42"/>
  <c r="M45" i="68"/>
  <c r="L86" i="42"/>
  <c r="L43" i="68"/>
  <c r="L77" i="68" s="1"/>
  <c r="F78" i="42"/>
  <c r="F44" i="67"/>
  <c r="P64" i="42"/>
  <c r="P35" i="67"/>
  <c r="P63" i="67" s="1"/>
  <c r="E167" i="42"/>
  <c r="E39" i="72"/>
  <c r="C159" i="42"/>
  <c r="C45" i="71"/>
  <c r="C73" i="71" s="1"/>
  <c r="O150" i="42"/>
  <c r="O40" i="71"/>
  <c r="I136" i="42"/>
  <c r="I42" i="70"/>
  <c r="G132" i="42"/>
  <c r="G40" i="70"/>
  <c r="G68" i="70" s="1"/>
  <c r="F59" i="42"/>
  <c r="F44" i="66"/>
  <c r="D54" i="42"/>
  <c r="D41" i="66"/>
  <c r="D69" i="66" s="1"/>
  <c r="C51" i="42"/>
  <c r="C40" i="66"/>
  <c r="P41" i="42"/>
  <c r="P45" i="65"/>
  <c r="P73" i="65" s="1"/>
  <c r="N36" i="42"/>
  <c r="N42" i="65"/>
  <c r="L32" i="42"/>
  <c r="L40" i="65"/>
  <c r="L68" i="65" s="1"/>
  <c r="J29" i="42"/>
  <c r="J37" i="65"/>
  <c r="G21" i="42"/>
  <c r="G50" i="64"/>
  <c r="G82" i="64" s="1"/>
  <c r="E16" i="42"/>
  <c r="E47" i="64"/>
  <c r="C12" i="42"/>
  <c r="C45" i="64"/>
  <c r="C77" i="64" s="1"/>
  <c r="Q10" i="42"/>
  <c r="Q43" i="64"/>
  <c r="C8" i="42"/>
  <c r="C41" i="64"/>
  <c r="E5" i="42"/>
  <c r="E39" i="64"/>
  <c r="E71" i="64" s="1"/>
  <c r="D177" i="42"/>
  <c r="D45" i="72"/>
  <c r="D73" i="72" s="1"/>
  <c r="L168" i="42"/>
  <c r="L40" i="72"/>
  <c r="E163" i="42"/>
  <c r="E35" i="72"/>
  <c r="E63" i="72" s="1"/>
  <c r="M153" i="42"/>
  <c r="M41" i="71"/>
  <c r="K149" i="42"/>
  <c r="K39" i="71"/>
  <c r="K67" i="71" s="1"/>
  <c r="O89" i="42"/>
  <c r="O46" i="68"/>
  <c r="O80" i="68" s="1"/>
  <c r="M145" i="42"/>
  <c r="K140" i="42"/>
  <c r="K44" i="70"/>
  <c r="K72" i="70" s="1"/>
  <c r="M126" i="42"/>
  <c r="M35" i="70"/>
  <c r="M63" i="70" s="1"/>
  <c r="K121" i="42"/>
  <c r="K44" i="69"/>
  <c r="E116" i="42"/>
  <c r="E41" i="69"/>
  <c r="E69" i="69" s="1"/>
  <c r="N110" i="42"/>
  <c r="N37" i="69"/>
  <c r="L103" i="42"/>
  <c r="L54" i="68"/>
  <c r="L88" i="68" s="1"/>
  <c r="K102" i="42"/>
  <c r="K53" i="68"/>
  <c r="M79" i="42"/>
  <c r="M45" i="67"/>
  <c r="M73" i="67" s="1"/>
  <c r="L78" i="42"/>
  <c r="L44" i="67"/>
  <c r="F73" i="42"/>
  <c r="F41" i="67"/>
  <c r="F69" i="67" s="1"/>
  <c r="E70" i="42"/>
  <c r="E40" i="67"/>
  <c r="M60" i="42"/>
  <c r="M45" i="66"/>
  <c r="M73" i="66" s="1"/>
  <c r="K55" i="42"/>
  <c r="K42" i="66"/>
  <c r="N45" i="42"/>
  <c r="M41" i="42"/>
  <c r="M45" i="65"/>
  <c r="F35" i="42"/>
  <c r="F41" i="65"/>
  <c r="F69" i="65" s="1"/>
  <c r="E32" i="42"/>
  <c r="E40" i="65"/>
  <c r="D31" i="42"/>
  <c r="D39" i="65"/>
  <c r="D67" i="65" s="1"/>
  <c r="N40" i="42"/>
  <c r="N44" i="65"/>
  <c r="M36" i="42"/>
  <c r="M42" i="65"/>
  <c r="M70" i="65" s="1"/>
  <c r="K32" i="42"/>
  <c r="K40" i="65"/>
  <c r="F31" i="42"/>
  <c r="F39" i="65"/>
  <c r="F67" i="65" s="1"/>
  <c r="N21" i="42"/>
  <c r="N50" i="64"/>
  <c r="K15" i="42"/>
  <c r="K46" i="64"/>
  <c r="K78" i="64" s="1"/>
  <c r="F12" i="42"/>
  <c r="F45" i="64"/>
  <c r="J35" i="65"/>
  <c r="J63" i="65" s="1"/>
  <c r="I22" i="42"/>
  <c r="I51" i="64"/>
  <c r="Q15" i="42"/>
  <c r="Q46" i="64"/>
  <c r="Q78" i="64" s="1"/>
  <c r="O11" i="42"/>
  <c r="O44" i="64"/>
  <c r="J10" i="42"/>
  <c r="J43" i="64"/>
  <c r="J75" i="64" s="1"/>
  <c r="C73" i="42"/>
  <c r="C41" i="67"/>
  <c r="M3" i="44"/>
  <c r="M9" i="48"/>
  <c r="N24" i="44"/>
  <c r="N30" i="48"/>
  <c r="G24" i="44"/>
  <c r="G30" i="48"/>
  <c r="N62" i="44"/>
  <c r="N68" i="48"/>
  <c r="L43" i="44"/>
  <c r="L49" i="48"/>
  <c r="C62" i="44"/>
  <c r="C68" i="48"/>
  <c r="P81" i="44"/>
  <c r="P117" i="68"/>
  <c r="P213" i="68" s="1"/>
  <c r="P87" i="48"/>
  <c r="D177" i="65"/>
  <c r="D139" i="65"/>
  <c r="Q193" i="64"/>
  <c r="M181" i="67"/>
  <c r="M143" i="67"/>
  <c r="L134" i="72"/>
  <c r="L188" i="72"/>
  <c r="K190" i="64"/>
  <c r="K160" i="64"/>
  <c r="K383" i="72"/>
  <c r="K383" i="71"/>
  <c r="Q143" i="50"/>
  <c r="H223" i="68"/>
  <c r="H175" i="68"/>
  <c r="K352" i="71"/>
  <c r="K275" i="71"/>
  <c r="K311" i="71" s="1"/>
  <c r="L93" i="66"/>
  <c r="L131" i="66" s="1"/>
  <c r="K184" i="67"/>
  <c r="K146" i="67"/>
  <c r="Q211" i="68"/>
  <c r="I207" i="69"/>
  <c r="D99" i="65"/>
  <c r="D93" i="65" s="1"/>
  <c r="D131" i="65" s="1"/>
  <c r="E66" i="48"/>
  <c r="P132" i="67"/>
  <c r="L215" i="68"/>
  <c r="L167" i="68"/>
  <c r="O316" i="72"/>
  <c r="O370" i="72"/>
  <c r="G381" i="72"/>
  <c r="G363" i="72"/>
  <c r="G377" i="72"/>
  <c r="G359" i="72"/>
  <c r="G360" i="72"/>
  <c r="G378" i="72"/>
  <c r="E375" i="72"/>
  <c r="E357" i="72"/>
  <c r="K164" i="59"/>
  <c r="I162" i="58"/>
  <c r="M375" i="71"/>
  <c r="M357" i="71"/>
  <c r="O146" i="59"/>
  <c r="Q372" i="70"/>
  <c r="Q391" i="70"/>
  <c r="K371" i="70"/>
  <c r="K370" i="70"/>
  <c r="K389" i="70"/>
  <c r="K390" i="70"/>
  <c r="K369" i="70"/>
  <c r="M125" i="59"/>
  <c r="E385" i="70"/>
  <c r="E366" i="70"/>
  <c r="E383" i="70"/>
  <c r="E363" i="70"/>
  <c r="E382" i="70"/>
  <c r="E364" i="70"/>
  <c r="Q363" i="69"/>
  <c r="Q383" i="69"/>
  <c r="Q364" i="69"/>
  <c r="Q385" i="69"/>
  <c r="Q366" i="69"/>
  <c r="Q382" i="69"/>
  <c r="I106" i="59"/>
  <c r="E491" i="68"/>
  <c r="E490" i="68"/>
  <c r="E467" i="68"/>
  <c r="E489" i="68"/>
  <c r="E466" i="68"/>
  <c r="E458" i="68"/>
  <c r="E483" i="68"/>
  <c r="E506" i="68"/>
  <c r="E457" i="68"/>
  <c r="E482" i="68"/>
  <c r="E459" i="68"/>
  <c r="G504" i="68"/>
  <c r="G456" i="68"/>
  <c r="G480" i="68"/>
  <c r="I85" i="58"/>
  <c r="K82" i="58"/>
  <c r="K452" i="68"/>
  <c r="K476" i="68"/>
  <c r="K499" i="68"/>
  <c r="K478" i="68"/>
  <c r="K454" i="68"/>
  <c r="K451" i="68"/>
  <c r="K475" i="68"/>
  <c r="G82" i="60"/>
  <c r="M397" i="67"/>
  <c r="M378" i="67"/>
  <c r="M390" i="67"/>
  <c r="M408" i="67"/>
  <c r="M370" i="67"/>
  <c r="M371" i="67"/>
  <c r="M407" i="67"/>
  <c r="M389" i="67"/>
  <c r="M66" i="58"/>
  <c r="M397" i="66"/>
  <c r="M378" i="66"/>
  <c r="I408" i="66"/>
  <c r="I389" i="66"/>
  <c r="I371" i="66"/>
  <c r="I407" i="66"/>
  <c r="I390" i="66"/>
  <c r="I388" i="66"/>
  <c r="I370" i="66"/>
  <c r="O406" i="66"/>
  <c r="O368" i="66"/>
  <c r="O387" i="66"/>
  <c r="G382" i="66"/>
  <c r="G363" i="66"/>
  <c r="G401" i="66"/>
  <c r="G383" i="66"/>
  <c r="G364" i="66"/>
  <c r="G366" i="66"/>
  <c r="G385" i="66"/>
  <c r="E378" i="65"/>
  <c r="E397" i="65"/>
  <c r="G372" i="65"/>
  <c r="G391" i="65"/>
  <c r="E28" i="59"/>
  <c r="K25" i="60"/>
  <c r="I441" i="64"/>
  <c r="I420" i="64"/>
  <c r="I439" i="64"/>
  <c r="I438" i="64"/>
  <c r="I418" i="64"/>
  <c r="I460" i="64"/>
  <c r="Q413" i="64"/>
  <c r="Q434" i="64"/>
  <c r="Q7" i="59"/>
  <c r="O4" i="59"/>
  <c r="K4" i="58"/>
  <c r="C369" i="72"/>
  <c r="C349" i="72"/>
  <c r="C367" i="72"/>
  <c r="C351" i="72"/>
  <c r="C490" i="68"/>
  <c r="C491" i="68"/>
  <c r="C467" i="68"/>
  <c r="C489" i="68"/>
  <c r="C466" i="68"/>
  <c r="F181" i="72"/>
  <c r="F199" i="72"/>
  <c r="I198" i="72"/>
  <c r="I180" i="72"/>
  <c r="I216" i="72"/>
  <c r="P27" i="72"/>
  <c r="O175" i="72"/>
  <c r="O193" i="72"/>
  <c r="Q171" i="72"/>
  <c r="Q207" i="72"/>
  <c r="Q189" i="72"/>
  <c r="I189" i="72"/>
  <c r="I207" i="72"/>
  <c r="I171" i="72"/>
  <c r="E189" i="72"/>
  <c r="E171" i="72"/>
  <c r="E207" i="72"/>
  <c r="K162" i="49"/>
  <c r="G167" i="72"/>
  <c r="G185" i="72"/>
  <c r="F181" i="71"/>
  <c r="F199" i="71"/>
  <c r="N30" i="71"/>
  <c r="M216" i="71"/>
  <c r="M198" i="71"/>
  <c r="M180" i="71"/>
  <c r="I198" i="71"/>
  <c r="I216" i="71"/>
  <c r="I180" i="71"/>
  <c r="E216" i="71"/>
  <c r="E180" i="71"/>
  <c r="E198" i="71"/>
  <c r="C193" i="71"/>
  <c r="C175" i="71"/>
  <c r="O146" i="49"/>
  <c r="G146" i="49"/>
  <c r="K31" i="70"/>
  <c r="J186" i="70"/>
  <c r="J205" i="70"/>
  <c r="P202" i="70"/>
  <c r="P182" i="70"/>
  <c r="P183" i="70"/>
  <c r="P201" i="70"/>
  <c r="P181" i="70"/>
  <c r="G199" i="70"/>
  <c r="G180" i="70"/>
  <c r="I176" i="70"/>
  <c r="I195" i="70"/>
  <c r="O193" i="70"/>
  <c r="O184" i="70"/>
  <c r="O174" i="70"/>
  <c r="K193" i="70"/>
  <c r="K184" i="70"/>
  <c r="K174" i="70"/>
  <c r="C125" i="49"/>
  <c r="F205" i="69"/>
  <c r="F186" i="69"/>
  <c r="G199" i="69"/>
  <c r="G180" i="69"/>
  <c r="O109" i="49"/>
  <c r="G106" i="49"/>
  <c r="J246" i="68"/>
  <c r="I220" i="68"/>
  <c r="I244" i="68"/>
  <c r="I268" i="68"/>
  <c r="I245" i="68"/>
  <c r="I243" i="68"/>
  <c r="O264" i="68"/>
  <c r="O240" i="68"/>
  <c r="O241" i="68"/>
  <c r="E82" i="49"/>
  <c r="O204" i="67"/>
  <c r="O223" i="67"/>
  <c r="H30" i="67"/>
  <c r="G223" i="67"/>
  <c r="G204" i="67"/>
  <c r="N74" i="42"/>
  <c r="N42" i="67"/>
  <c r="N70" i="67" s="1"/>
  <c r="I199" i="67"/>
  <c r="P216" i="67"/>
  <c r="P197" i="67"/>
  <c r="P215" i="67"/>
  <c r="P198" i="67"/>
  <c r="L70" i="42"/>
  <c r="L40" i="67"/>
  <c r="L68" i="67" s="1"/>
  <c r="D70" i="42"/>
  <c r="D40" i="67"/>
  <c r="D68" i="67" s="1"/>
  <c r="G69" i="42"/>
  <c r="G39" i="67"/>
  <c r="M63" i="49"/>
  <c r="E66" i="49"/>
  <c r="D60" i="42"/>
  <c r="D45" i="66"/>
  <c r="K59" i="42"/>
  <c r="K44" i="66"/>
  <c r="K72" i="66" s="1"/>
  <c r="N55" i="42"/>
  <c r="N42" i="66"/>
  <c r="Q54" i="42"/>
  <c r="Q41" i="66"/>
  <c r="Q69" i="66" s="1"/>
  <c r="E199" i="66"/>
  <c r="D198" i="66"/>
  <c r="D197" i="66"/>
  <c r="D216" i="66"/>
  <c r="D196" i="66"/>
  <c r="J48" i="42"/>
  <c r="J37" i="66"/>
  <c r="Q209" i="66"/>
  <c r="Q191" i="66"/>
  <c r="Q190" i="66"/>
  <c r="H30" i="65"/>
  <c r="G204" i="65"/>
  <c r="G223" i="65"/>
  <c r="I28" i="49"/>
  <c r="P233" i="64"/>
  <c r="P213" i="64"/>
  <c r="P212" i="64"/>
  <c r="B44" i="50"/>
  <c r="B44" i="49"/>
  <c r="B203" i="65"/>
  <c r="B193" i="65"/>
  <c r="C31" i="64"/>
  <c r="B225" i="64"/>
  <c r="B224" i="64"/>
  <c r="L211" i="68"/>
  <c r="P207" i="69"/>
  <c r="E93" i="70"/>
  <c r="E175" i="70"/>
  <c r="Q175" i="70"/>
  <c r="Q93" i="70"/>
  <c r="H367" i="65"/>
  <c r="H329" i="65"/>
  <c r="H374" i="70"/>
  <c r="H375" i="70"/>
  <c r="H393" i="70"/>
  <c r="H392" i="70"/>
  <c r="H373" i="70"/>
  <c r="H394" i="70"/>
  <c r="N368" i="70"/>
  <c r="N387" i="70"/>
  <c r="D128" i="59"/>
  <c r="N372" i="69"/>
  <c r="N391" i="69"/>
  <c r="J85" i="58"/>
  <c r="F390" i="67"/>
  <c r="F389" i="67"/>
  <c r="F371" i="67"/>
  <c r="F370" i="67"/>
  <c r="F388" i="67"/>
  <c r="F408" i="67"/>
  <c r="H63" i="58"/>
  <c r="F420" i="64"/>
  <c r="F441" i="64"/>
  <c r="L419" i="64"/>
  <c r="L440" i="64"/>
  <c r="L461" i="64"/>
  <c r="P4" i="60"/>
  <c r="I165" i="42"/>
  <c r="I37" i="72"/>
  <c r="O205" i="69"/>
  <c r="O186" i="69"/>
  <c r="N112" i="42"/>
  <c r="N39" i="69"/>
  <c r="D106" i="49"/>
  <c r="J233" i="68"/>
  <c r="J257" i="68"/>
  <c r="J234" i="68"/>
  <c r="H28" i="67"/>
  <c r="G202" i="67"/>
  <c r="G201" i="67"/>
  <c r="M198" i="67"/>
  <c r="M216" i="67"/>
  <c r="M197" i="67"/>
  <c r="Q25" i="66"/>
  <c r="P195" i="66"/>
  <c r="P214" i="66"/>
  <c r="J44" i="49"/>
  <c r="P405" i="65"/>
  <c r="L25" i="48"/>
  <c r="F180" i="65"/>
  <c r="K173" i="67"/>
  <c r="L219" i="68"/>
  <c r="L171" i="68"/>
  <c r="N231" i="68"/>
  <c r="M405" i="67"/>
  <c r="I170" i="66"/>
  <c r="D173" i="67"/>
  <c r="Q85" i="48"/>
  <c r="M143" i="50"/>
  <c r="O323" i="69"/>
  <c r="E361" i="72"/>
  <c r="E304" i="67"/>
  <c r="E323" i="67" s="1"/>
  <c r="E386" i="67"/>
  <c r="E329" i="67"/>
  <c r="G194" i="67"/>
  <c r="C173" i="66"/>
  <c r="G185" i="67"/>
  <c r="D173" i="66"/>
  <c r="F183" i="66"/>
  <c r="M85" i="48"/>
  <c r="F4" i="48"/>
  <c r="H208" i="68"/>
  <c r="I222" i="67"/>
  <c r="P200" i="70"/>
  <c r="J360" i="72"/>
  <c r="J378" i="72"/>
  <c r="J359" i="72"/>
  <c r="J377" i="72"/>
  <c r="H357" i="72"/>
  <c r="H375" i="72"/>
  <c r="F164" i="59"/>
  <c r="D162" i="58"/>
  <c r="P349" i="71"/>
  <c r="P369" i="71"/>
  <c r="P351" i="71"/>
  <c r="P367" i="71"/>
  <c r="N375" i="70"/>
  <c r="N394" i="70"/>
  <c r="N393" i="70"/>
  <c r="N374" i="70"/>
  <c r="J128" i="59"/>
  <c r="H106" i="58"/>
  <c r="J471" i="68"/>
  <c r="J495" i="68"/>
  <c r="N469" i="68"/>
  <c r="N493" i="68"/>
  <c r="P487" i="68"/>
  <c r="P462" i="68"/>
  <c r="P463" i="68"/>
  <c r="P486" i="68"/>
  <c r="P461" i="68"/>
  <c r="P510" i="68"/>
  <c r="P85" i="58"/>
  <c r="N82" i="58"/>
  <c r="F82" i="59"/>
  <c r="F476" i="68"/>
  <c r="F475" i="68"/>
  <c r="F452" i="68"/>
  <c r="F451" i="68"/>
  <c r="F454" i="68"/>
  <c r="F499" i="68"/>
  <c r="F478" i="68"/>
  <c r="H370" i="67"/>
  <c r="H390" i="67"/>
  <c r="H371" i="67"/>
  <c r="H389" i="67"/>
  <c r="H388" i="67"/>
  <c r="H369" i="67"/>
  <c r="H408" i="67"/>
  <c r="J63" i="60"/>
  <c r="F63" i="59"/>
  <c r="H393" i="66"/>
  <c r="H375" i="66"/>
  <c r="H374" i="66"/>
  <c r="H394" i="66"/>
  <c r="H392" i="66"/>
  <c r="L47" i="59"/>
  <c r="L397" i="65"/>
  <c r="L378" i="65"/>
  <c r="P394" i="65"/>
  <c r="P393" i="65"/>
  <c r="P375" i="65"/>
  <c r="P374" i="65"/>
  <c r="P392" i="65"/>
  <c r="D389" i="65"/>
  <c r="D371" i="65"/>
  <c r="D390" i="65"/>
  <c r="D370" i="65"/>
  <c r="D388" i="65"/>
  <c r="D408" i="65"/>
  <c r="L28" i="59"/>
  <c r="F25" i="59"/>
  <c r="P441" i="64"/>
  <c r="P420" i="64"/>
  <c r="J450" i="64"/>
  <c r="J408" i="64"/>
  <c r="J429" i="64"/>
  <c r="H7" i="59"/>
  <c r="F4" i="60"/>
  <c r="C372" i="69"/>
  <c r="C391" i="69"/>
  <c r="Q181" i="72"/>
  <c r="Q199" i="72"/>
  <c r="I181" i="72"/>
  <c r="I199" i="72"/>
  <c r="D180" i="72"/>
  <c r="D216" i="72"/>
  <c r="D198" i="72"/>
  <c r="F164" i="49"/>
  <c r="F187" i="72"/>
  <c r="F169" i="72"/>
  <c r="J146" i="48"/>
  <c r="F144" i="49"/>
  <c r="N128" i="48"/>
  <c r="N193" i="70"/>
  <c r="N184" i="70"/>
  <c r="N203" i="70"/>
  <c r="N175" i="70"/>
  <c r="N174" i="70"/>
  <c r="J125" i="48"/>
  <c r="F128" i="48"/>
  <c r="M205" i="69"/>
  <c r="M186" i="69"/>
  <c r="N171" i="69"/>
  <c r="N172" i="69"/>
  <c r="N190" i="69"/>
  <c r="N191" i="69"/>
  <c r="F109" i="48"/>
  <c r="F222" i="69"/>
  <c r="F207" i="69" s="1"/>
  <c r="F174" i="69"/>
  <c r="F193" i="69"/>
  <c r="F203" i="69"/>
  <c r="F184" i="69"/>
  <c r="P82" i="50"/>
  <c r="K205" i="67"/>
  <c r="K197" i="67"/>
  <c r="K198" i="67"/>
  <c r="K216" i="67"/>
  <c r="G197" i="67"/>
  <c r="G216" i="67"/>
  <c r="G198" i="67"/>
  <c r="O25" i="67"/>
  <c r="N195" i="67"/>
  <c r="N214" i="67"/>
  <c r="G197" i="66"/>
  <c r="G198" i="66"/>
  <c r="G196" i="66"/>
  <c r="G216" i="66"/>
  <c r="J195" i="66"/>
  <c r="J214" i="66"/>
  <c r="L44" i="50"/>
  <c r="L193" i="66"/>
  <c r="L222" i="66"/>
  <c r="H191" i="66"/>
  <c r="H209" i="66"/>
  <c r="H190" i="66"/>
  <c r="P25" i="50"/>
  <c r="L25" i="49"/>
  <c r="H25" i="50"/>
  <c r="G222" i="64"/>
  <c r="D238" i="64"/>
  <c r="D217" i="64"/>
  <c r="O4" i="50"/>
  <c r="G213" i="64"/>
  <c r="G233" i="64"/>
  <c r="G212" i="64"/>
  <c r="C233" i="64"/>
  <c r="D23" i="64"/>
  <c r="C213" i="64"/>
  <c r="C212" i="64"/>
  <c r="B175" i="71"/>
  <c r="B193" i="71"/>
  <c r="B169" i="71"/>
  <c r="B187" i="71"/>
  <c r="B179" i="71"/>
  <c r="B180" i="70"/>
  <c r="B199" i="70"/>
  <c r="B174" i="70"/>
  <c r="B203" i="70"/>
  <c r="B184" i="70"/>
  <c r="B193" i="70"/>
  <c r="Q311" i="72"/>
  <c r="E367" i="67"/>
  <c r="E414" i="70"/>
  <c r="J168" i="64"/>
  <c r="J237" i="64"/>
  <c r="M367" i="67"/>
  <c r="E148" i="64"/>
  <c r="N85" i="48"/>
  <c r="H386" i="67"/>
  <c r="K388" i="70"/>
  <c r="O153" i="64"/>
  <c r="O216" i="64"/>
  <c r="J357" i="72"/>
  <c r="J375" i="72"/>
  <c r="J162" i="59"/>
  <c r="F144" i="58"/>
  <c r="L374" i="69"/>
  <c r="L393" i="69"/>
  <c r="L375" i="69"/>
  <c r="L394" i="69"/>
  <c r="L392" i="69"/>
  <c r="N487" i="68"/>
  <c r="N463" i="68"/>
  <c r="N462" i="68"/>
  <c r="N510" i="68"/>
  <c r="N486" i="68"/>
  <c r="L82" i="60"/>
  <c r="J397" i="67"/>
  <c r="J378" i="67"/>
  <c r="F66" i="59"/>
  <c r="L44" i="60"/>
  <c r="L382" i="66"/>
  <c r="L363" i="66"/>
  <c r="L401" i="66"/>
  <c r="L383" i="66"/>
  <c r="L364" i="66"/>
  <c r="L366" i="66"/>
  <c r="L385" i="66"/>
  <c r="J28" i="59"/>
  <c r="C368" i="66"/>
  <c r="C406" i="66"/>
  <c r="C387" i="66"/>
  <c r="J198" i="72"/>
  <c r="J216" i="72"/>
  <c r="J180" i="72"/>
  <c r="K168" i="42"/>
  <c r="K40" i="72"/>
  <c r="K68" i="72" s="1"/>
  <c r="F167" i="42"/>
  <c r="F39" i="72"/>
  <c r="F67" i="72" s="1"/>
  <c r="P164" i="48"/>
  <c r="G181" i="71"/>
  <c r="G199" i="71"/>
  <c r="H185" i="71"/>
  <c r="H167" i="71"/>
  <c r="I183" i="70"/>
  <c r="I201" i="70"/>
  <c r="I182" i="70"/>
  <c r="I202" i="70"/>
  <c r="J23" i="70"/>
  <c r="M27" i="69"/>
  <c r="L199" i="69"/>
  <c r="L180" i="69"/>
  <c r="H249" i="68"/>
  <c r="H248" i="68"/>
  <c r="H247" i="68"/>
  <c r="F82" i="50"/>
  <c r="O202" i="67"/>
  <c r="O201" i="67"/>
  <c r="Q198" i="67"/>
  <c r="Q216" i="67"/>
  <c r="Q197" i="67"/>
  <c r="N44" i="50"/>
  <c r="F217" i="64"/>
  <c r="F238" i="64"/>
  <c r="B198" i="72"/>
  <c r="B180" i="72"/>
  <c r="B216" i="72"/>
  <c r="L177" i="66"/>
  <c r="L139" i="66"/>
  <c r="N275" i="72"/>
  <c r="N311" i="72" s="1"/>
  <c r="N352" i="72"/>
  <c r="P177" i="66"/>
  <c r="P139" i="66"/>
  <c r="D369" i="65"/>
  <c r="Q367" i="66"/>
  <c r="Q285" i="66"/>
  <c r="Q323" i="66" s="1"/>
  <c r="F352" i="71"/>
  <c r="F275" i="71"/>
  <c r="L505" i="68"/>
  <c r="N150" i="69"/>
  <c r="I198" i="64"/>
  <c r="I156" i="64"/>
  <c r="L207" i="64"/>
  <c r="I93" i="66"/>
  <c r="I175" i="66"/>
  <c r="D455" i="68"/>
  <c r="D201" i="72"/>
  <c r="F172" i="72"/>
  <c r="H105" i="50"/>
  <c r="O194" i="70"/>
  <c r="D148" i="64"/>
  <c r="L181" i="66"/>
  <c r="L143" i="66"/>
  <c r="E212" i="68"/>
  <c r="J148" i="64"/>
  <c r="J105" i="64"/>
  <c r="E111" i="64"/>
  <c r="O93" i="65"/>
  <c r="O131" i="65" s="1"/>
  <c r="Q173" i="66"/>
  <c r="Q186" i="66"/>
  <c r="F405" i="67"/>
  <c r="D370" i="72"/>
  <c r="D316" i="72"/>
  <c r="M365" i="64"/>
  <c r="M428" i="64"/>
  <c r="G405" i="66"/>
  <c r="E360" i="72"/>
  <c r="E378" i="72"/>
  <c r="E377" i="72"/>
  <c r="E359" i="72"/>
  <c r="I164" i="58"/>
  <c r="K162" i="58"/>
  <c r="Q363" i="71"/>
  <c r="Q381" i="71"/>
  <c r="E146" i="58"/>
  <c r="O367" i="71"/>
  <c r="O351" i="71"/>
  <c r="O369" i="71"/>
  <c r="O349" i="71"/>
  <c r="Q375" i="70"/>
  <c r="Q394" i="70"/>
  <c r="Q393" i="70"/>
  <c r="Q374" i="70"/>
  <c r="Q128" i="59"/>
  <c r="K366" i="70"/>
  <c r="K383" i="70"/>
  <c r="K364" i="70"/>
  <c r="K382" i="70"/>
  <c r="K363" i="70"/>
  <c r="K385" i="70"/>
  <c r="K372" i="69"/>
  <c r="K391" i="69"/>
  <c r="O106" i="58"/>
  <c r="K106" i="59"/>
  <c r="M495" i="68"/>
  <c r="M471" i="68"/>
  <c r="M469" i="68"/>
  <c r="M493" i="68"/>
  <c r="O459" i="68"/>
  <c r="O483" i="68"/>
  <c r="O458" i="68"/>
  <c r="O482" i="68"/>
  <c r="O506" i="68"/>
  <c r="O85" i="59"/>
  <c r="Q82" i="58"/>
  <c r="M454" i="68"/>
  <c r="M478" i="68"/>
  <c r="M451" i="68"/>
  <c r="M452" i="68"/>
  <c r="M499" i="68"/>
  <c r="M476" i="68"/>
  <c r="M475" i="68"/>
  <c r="E82" i="60"/>
  <c r="Q372" i="67"/>
  <c r="Q391" i="67"/>
  <c r="Q406" i="67"/>
  <c r="Q387" i="67"/>
  <c r="Q368" i="67"/>
  <c r="M63" i="58"/>
  <c r="K370" i="66"/>
  <c r="K371" i="66"/>
  <c r="K408" i="66"/>
  <c r="K390" i="66"/>
  <c r="K407" i="66"/>
  <c r="K389" i="66"/>
  <c r="K369" i="66"/>
  <c r="Q44" i="59"/>
  <c r="M44" i="58"/>
  <c r="I383" i="66"/>
  <c r="I385" i="66"/>
  <c r="I364" i="66"/>
  <c r="I366" i="66"/>
  <c r="I363" i="66"/>
  <c r="I382" i="66"/>
  <c r="I401" i="66"/>
  <c r="K397" i="65"/>
  <c r="K378" i="65"/>
  <c r="I25" i="58"/>
  <c r="I363" i="65"/>
  <c r="I385" i="65"/>
  <c r="I383" i="65"/>
  <c r="I401" i="65"/>
  <c r="I382" i="65"/>
  <c r="I366" i="65"/>
  <c r="I364" i="65"/>
  <c r="E461" i="64"/>
  <c r="E419" i="64"/>
  <c r="E440" i="64"/>
  <c r="Q450" i="64"/>
  <c r="Q429" i="64"/>
  <c r="Q408" i="64"/>
  <c r="K7" i="58"/>
  <c r="Q4" i="58"/>
  <c r="E4" i="58"/>
  <c r="P181" i="72"/>
  <c r="P199" i="72"/>
  <c r="J178" i="72"/>
  <c r="J196" i="72"/>
  <c r="J195" i="72"/>
  <c r="J177" i="72"/>
  <c r="P173" i="72"/>
  <c r="P172" i="72"/>
  <c r="P174" i="72"/>
  <c r="P192" i="72"/>
  <c r="P191" i="72"/>
  <c r="P209" i="72"/>
  <c r="H209" i="72"/>
  <c r="H173" i="72"/>
  <c r="H208" i="72"/>
  <c r="H192" i="72"/>
  <c r="H174" i="72"/>
  <c r="H172" i="72"/>
  <c r="H191" i="72"/>
  <c r="Q164" i="49"/>
  <c r="M162" i="49"/>
  <c r="E164" i="49"/>
  <c r="E185" i="72"/>
  <c r="E167" i="72"/>
  <c r="D181" i="71"/>
  <c r="D199" i="71"/>
  <c r="G216" i="71"/>
  <c r="H30" i="71"/>
  <c r="G180" i="71"/>
  <c r="G198" i="71"/>
  <c r="P173" i="71"/>
  <c r="P209" i="71"/>
  <c r="P174" i="71"/>
  <c r="P192" i="71"/>
  <c r="P172" i="71"/>
  <c r="P208" i="71"/>
  <c r="P191" i="71"/>
  <c r="L173" i="71"/>
  <c r="L174" i="71"/>
  <c r="L209" i="71"/>
  <c r="L191" i="71"/>
  <c r="L172" i="71"/>
  <c r="L208" i="71"/>
  <c r="L192" i="71"/>
  <c r="E26" i="71"/>
  <c r="D174" i="71"/>
  <c r="D173" i="71"/>
  <c r="D209" i="71"/>
  <c r="D191" i="71"/>
  <c r="D172" i="71"/>
  <c r="D208" i="71"/>
  <c r="D192" i="71"/>
  <c r="O189" i="71"/>
  <c r="O207" i="71"/>
  <c r="O171" i="71"/>
  <c r="G189" i="71"/>
  <c r="G207" i="71"/>
  <c r="G171" i="71"/>
  <c r="Q144" i="49"/>
  <c r="I144" i="48"/>
  <c r="E146" i="48"/>
  <c r="E187" i="71"/>
  <c r="E169" i="71"/>
  <c r="M125" i="48"/>
  <c r="M128" i="48"/>
  <c r="Q180" i="69"/>
  <c r="Q199" i="69"/>
  <c r="M193" i="69"/>
  <c r="M174" i="69"/>
  <c r="I106" i="49"/>
  <c r="I193" i="69"/>
  <c r="I174" i="69"/>
  <c r="Q37" i="68"/>
  <c r="P253" i="68"/>
  <c r="G252" i="68"/>
  <c r="G276" i="68"/>
  <c r="J251" i="68"/>
  <c r="L96" i="42"/>
  <c r="L49" i="68"/>
  <c r="L83" i="68" s="1"/>
  <c r="P238" i="68"/>
  <c r="P262" i="68"/>
  <c r="D88" i="42"/>
  <c r="D45" i="68"/>
  <c r="D79" i="68" s="1"/>
  <c r="O82" i="49"/>
  <c r="K85" i="48"/>
  <c r="Q78" i="42"/>
  <c r="Q44" i="67"/>
  <c r="Q72" i="67" s="1"/>
  <c r="E78" i="42"/>
  <c r="E44" i="67"/>
  <c r="O73" i="42"/>
  <c r="O41" i="67"/>
  <c r="O69" i="67" s="1"/>
  <c r="K73" i="42"/>
  <c r="K41" i="67"/>
  <c r="K69" i="67" s="1"/>
  <c r="O63" i="49"/>
  <c r="G222" i="67"/>
  <c r="G193" i="67"/>
  <c r="C209" i="67"/>
  <c r="C190" i="67"/>
  <c r="C191" i="67"/>
  <c r="J60" i="42"/>
  <c r="J45" i="66"/>
  <c r="J73" i="66" s="1"/>
  <c r="H55" i="42"/>
  <c r="H42" i="66"/>
  <c r="H70" i="66" s="1"/>
  <c r="N25" i="66"/>
  <c r="M195" i="66"/>
  <c r="M214" i="66"/>
  <c r="O44" i="49"/>
  <c r="G47" i="49"/>
  <c r="C44" i="50"/>
  <c r="F205" i="65"/>
  <c r="M223" i="65"/>
  <c r="M204" i="65"/>
  <c r="E28" i="65"/>
  <c r="D201" i="65"/>
  <c r="D202" i="65"/>
  <c r="D200" i="65"/>
  <c r="K35" i="42"/>
  <c r="K41" i="65"/>
  <c r="K69" i="65" s="1"/>
  <c r="H29" i="42"/>
  <c r="H37" i="65"/>
  <c r="O25" i="50"/>
  <c r="G25" i="49"/>
  <c r="F229" i="64"/>
  <c r="J34" i="64"/>
  <c r="I228" i="64"/>
  <c r="I249" i="64"/>
  <c r="L227" i="64"/>
  <c r="L248" i="64"/>
  <c r="D227" i="64"/>
  <c r="D248" i="64"/>
  <c r="L31" i="64"/>
  <c r="K225" i="64"/>
  <c r="K224" i="64"/>
  <c r="C225" i="64"/>
  <c r="D31" i="64"/>
  <c r="C224" i="64"/>
  <c r="P11" i="42"/>
  <c r="P44" i="64"/>
  <c r="P76" i="64" s="1"/>
  <c r="H11" i="42"/>
  <c r="H44" i="64"/>
  <c r="H76" i="64" s="1"/>
  <c r="K10" i="42"/>
  <c r="K43" i="64"/>
  <c r="K75" i="64" s="1"/>
  <c r="C10" i="42"/>
  <c r="C43" i="64"/>
  <c r="C75" i="64" s="1"/>
  <c r="B195" i="66"/>
  <c r="B214" i="66"/>
  <c r="B4" i="49"/>
  <c r="B215" i="64"/>
  <c r="B226" i="64"/>
  <c r="I99" i="67"/>
  <c r="I177" i="67"/>
  <c r="I226" i="68"/>
  <c r="N392" i="70"/>
  <c r="I184" i="66"/>
  <c r="I146" i="66"/>
  <c r="I285" i="69"/>
  <c r="G134" i="72"/>
  <c r="G188" i="72"/>
  <c r="N176" i="67"/>
  <c r="M370" i="71"/>
  <c r="F386" i="67"/>
  <c r="G179" i="65"/>
  <c r="K184" i="65"/>
  <c r="K146" i="65"/>
  <c r="O178" i="67"/>
  <c r="F194" i="69"/>
  <c r="C194" i="69"/>
  <c r="C137" i="69"/>
  <c r="P363" i="72"/>
  <c r="P381" i="72"/>
  <c r="L363" i="71"/>
  <c r="L381" i="71"/>
  <c r="H377" i="71"/>
  <c r="H360" i="71"/>
  <c r="H376" i="71"/>
  <c r="H359" i="71"/>
  <c r="H378" i="71"/>
  <c r="F372" i="69"/>
  <c r="F391" i="69"/>
  <c r="P480" i="68"/>
  <c r="P456" i="68"/>
  <c r="P503" i="68"/>
  <c r="P504" i="68"/>
  <c r="J375" i="67"/>
  <c r="J394" i="67"/>
  <c r="J374" i="67"/>
  <c r="J393" i="67"/>
  <c r="N371" i="67"/>
  <c r="N390" i="67"/>
  <c r="N389" i="67"/>
  <c r="N370" i="67"/>
  <c r="N388" i="67"/>
  <c r="N408" i="67"/>
  <c r="D363" i="67"/>
  <c r="D383" i="67"/>
  <c r="D385" i="67"/>
  <c r="D382" i="67"/>
  <c r="D401" i="67"/>
  <c r="D366" i="67"/>
  <c r="D364" i="67"/>
  <c r="F47" i="59"/>
  <c r="H44" i="58"/>
  <c r="F397" i="65"/>
  <c r="F378" i="65"/>
  <c r="F394" i="65"/>
  <c r="F374" i="65"/>
  <c r="F375" i="65"/>
  <c r="F393" i="65"/>
  <c r="D25" i="59"/>
  <c r="H416" i="64"/>
  <c r="H437" i="64"/>
  <c r="H415" i="64"/>
  <c r="H414" i="64"/>
  <c r="H436" i="64"/>
  <c r="D4" i="59"/>
  <c r="Q165" i="42"/>
  <c r="Q37" i="72"/>
  <c r="H162" i="49"/>
  <c r="D162" i="48"/>
  <c r="O30" i="71"/>
  <c r="N216" i="71"/>
  <c r="N180" i="71"/>
  <c r="N198" i="71"/>
  <c r="P146" i="48"/>
  <c r="D144" i="49"/>
  <c r="G198" i="70"/>
  <c r="G179" i="70"/>
  <c r="G178" i="70"/>
  <c r="G197" i="70"/>
  <c r="G177" i="70"/>
  <c r="G196" i="70"/>
  <c r="G113" i="42"/>
  <c r="G40" i="69"/>
  <c r="F245" i="68"/>
  <c r="F244" i="68"/>
  <c r="F268" i="68"/>
  <c r="J86" i="42"/>
  <c r="J43" i="68"/>
  <c r="N250" i="68"/>
  <c r="N236" i="68"/>
  <c r="F192" i="67"/>
  <c r="E197" i="66"/>
  <c r="E198" i="66"/>
  <c r="E216" i="66"/>
  <c r="F44" i="49"/>
  <c r="P214" i="65"/>
  <c r="P195" i="65"/>
  <c r="N25" i="50"/>
  <c r="F25" i="49"/>
  <c r="I214" i="64"/>
  <c r="E7" i="49"/>
  <c r="H428" i="64"/>
  <c r="O3" i="19"/>
  <c r="Q176" i="39"/>
  <c r="E167" i="39"/>
  <c r="G163" i="39"/>
  <c r="M112" i="39"/>
  <c r="M79" i="39"/>
  <c r="D69" i="39"/>
  <c r="O45" i="39"/>
  <c r="M12" i="39"/>
  <c r="Q165" i="39"/>
  <c r="N103" i="39"/>
  <c r="E168" i="39"/>
  <c r="M78" i="39"/>
  <c r="D60" i="39"/>
  <c r="F35" i="39"/>
  <c r="L70" i="39"/>
  <c r="H55" i="39"/>
  <c r="E5" i="39"/>
  <c r="I122" i="39"/>
  <c r="D15" i="39"/>
  <c r="N21" i="39"/>
  <c r="F20" i="39"/>
  <c r="M147" i="39"/>
  <c r="P154" i="39"/>
  <c r="L147" i="39"/>
  <c r="F177" i="39"/>
  <c r="N154" i="39"/>
  <c r="E176" i="39"/>
  <c r="M140" i="39"/>
  <c r="E121" i="39"/>
  <c r="E116" i="39"/>
  <c r="I8" i="39"/>
  <c r="G135" i="39"/>
  <c r="F73" i="39"/>
  <c r="L103" i="39"/>
  <c r="D88" i="39"/>
  <c r="F116" i="39"/>
  <c r="J171" i="39"/>
  <c r="N135" i="39"/>
  <c r="P41" i="39"/>
  <c r="D163" i="39"/>
  <c r="H135" i="39"/>
  <c r="H121" i="39"/>
  <c r="N74" i="39"/>
  <c r="I117" i="39"/>
  <c r="G59" i="39"/>
  <c r="N177" i="42"/>
  <c r="N45" i="72"/>
  <c r="M176" i="42"/>
  <c r="M44" i="72"/>
  <c r="M72" i="72" s="1"/>
  <c r="K171" i="42"/>
  <c r="K41" i="72"/>
  <c r="F168" i="42"/>
  <c r="F40" i="72"/>
  <c r="F68" i="72" s="1"/>
  <c r="Q168" i="42"/>
  <c r="Q40" i="72"/>
  <c r="Q68" i="72" s="1"/>
  <c r="P167" i="42"/>
  <c r="P39" i="72"/>
  <c r="P67" i="72" s="1"/>
  <c r="O165" i="42"/>
  <c r="O37" i="72"/>
  <c r="N159" i="42"/>
  <c r="N45" i="71"/>
  <c r="N73" i="71" s="1"/>
  <c r="M158" i="42"/>
  <c r="M44" i="71"/>
  <c r="K153" i="42"/>
  <c r="K41" i="71"/>
  <c r="K69" i="71" s="1"/>
  <c r="I149" i="42"/>
  <c r="I39" i="71"/>
  <c r="F141" i="42"/>
  <c r="F45" i="70"/>
  <c r="D136" i="42"/>
  <c r="D42" i="70"/>
  <c r="D70" i="70" s="1"/>
  <c r="Q131" i="42"/>
  <c r="Q39" i="70"/>
  <c r="Q67" i="70" s="1"/>
  <c r="O126" i="42"/>
  <c r="O35" i="70"/>
  <c r="O63" i="70" s="1"/>
  <c r="N122" i="42"/>
  <c r="N45" i="69"/>
  <c r="N73" i="69" s="1"/>
  <c r="L117" i="42"/>
  <c r="L42" i="69"/>
  <c r="L70" i="69" s="1"/>
  <c r="K116" i="42"/>
  <c r="K41" i="69"/>
  <c r="K69" i="69" s="1"/>
  <c r="I112" i="42"/>
  <c r="I39" i="69"/>
  <c r="G107" i="42"/>
  <c r="G35" i="69"/>
  <c r="E102" i="42"/>
  <c r="E53" i="68"/>
  <c r="E87" i="68" s="1"/>
  <c r="D101" i="42"/>
  <c r="D52" i="68"/>
  <c r="Q93" i="42"/>
  <c r="Q48" i="68"/>
  <c r="Q82" i="68" s="1"/>
  <c r="C176" i="42"/>
  <c r="C44" i="72"/>
  <c r="C72" i="72" s="1"/>
  <c r="F163" i="39"/>
  <c r="E159" i="42"/>
  <c r="E45" i="71"/>
  <c r="E73" i="71" s="1"/>
  <c r="C154" i="42"/>
  <c r="C42" i="71"/>
  <c r="C70" i="71" s="1"/>
  <c r="Q150" i="42"/>
  <c r="Q40" i="71"/>
  <c r="Q68" i="71" s="1"/>
  <c r="N35" i="71"/>
  <c r="N63" i="71" s="1"/>
  <c r="M141" i="42"/>
  <c r="M45" i="70"/>
  <c r="M73" i="70" s="1"/>
  <c r="K136" i="42"/>
  <c r="K42" i="70"/>
  <c r="K70" i="70" s="1"/>
  <c r="J135" i="42"/>
  <c r="J41" i="70"/>
  <c r="J69" i="70" s="1"/>
  <c r="H131" i="42"/>
  <c r="H39" i="70"/>
  <c r="H67" i="70" s="1"/>
  <c r="F126" i="42"/>
  <c r="F35" i="70"/>
  <c r="F63" i="70" s="1"/>
  <c r="E122" i="42"/>
  <c r="E45" i="69"/>
  <c r="E73" i="69" s="1"/>
  <c r="C117" i="42"/>
  <c r="C42" i="69"/>
  <c r="C70" i="69" s="1"/>
  <c r="P112" i="42"/>
  <c r="P39" i="69"/>
  <c r="O110" i="42"/>
  <c r="O37" i="69"/>
  <c r="L102" i="42"/>
  <c r="L53" i="68"/>
  <c r="K101" i="42"/>
  <c r="K52" i="68"/>
  <c r="I96" i="42"/>
  <c r="I49" i="68"/>
  <c r="I83" i="68" s="1"/>
  <c r="G92" i="42"/>
  <c r="G47" i="68"/>
  <c r="F89" i="42"/>
  <c r="F46" i="68"/>
  <c r="F80" i="68" s="1"/>
  <c r="D86" i="42"/>
  <c r="D43" i="68"/>
  <c r="O79" i="42"/>
  <c r="O45" i="67"/>
  <c r="O73" i="67" s="1"/>
  <c r="M74" i="42"/>
  <c r="M42" i="67"/>
  <c r="M70" i="67" s="1"/>
  <c r="L73" i="42"/>
  <c r="L41" i="67"/>
  <c r="L69" i="67" s="1"/>
  <c r="J69" i="42"/>
  <c r="J39" i="67"/>
  <c r="I67" i="42"/>
  <c r="I37" i="67"/>
  <c r="I65" i="67" s="1"/>
  <c r="C149" i="42"/>
  <c r="C39" i="71"/>
  <c r="C67" i="71" s="1"/>
  <c r="L165" i="42"/>
  <c r="L37" i="72"/>
  <c r="K159" i="42"/>
  <c r="K45" i="71"/>
  <c r="K73" i="71" s="1"/>
  <c r="I154" i="42"/>
  <c r="I42" i="71"/>
  <c r="H153" i="42"/>
  <c r="H41" i="71"/>
  <c r="H69" i="71" s="1"/>
  <c r="F149" i="42"/>
  <c r="F39" i="71"/>
  <c r="D145" i="42"/>
  <c r="D35" i="71"/>
  <c r="D63" i="71" s="1"/>
  <c r="Q136" i="42"/>
  <c r="Q42" i="70"/>
  <c r="Q70" i="70" s="1"/>
  <c r="O132" i="42"/>
  <c r="O40" i="70"/>
  <c r="O68" i="70" s="1"/>
  <c r="C122" i="42"/>
  <c r="C45" i="69"/>
  <c r="M55" i="42"/>
  <c r="M42" i="66"/>
  <c r="M70" i="66" s="1"/>
  <c r="K51" i="42"/>
  <c r="K40" i="66"/>
  <c r="J50" i="42"/>
  <c r="J39" i="66"/>
  <c r="J67" i="66" s="1"/>
  <c r="I45" i="39"/>
  <c r="H41" i="42"/>
  <c r="H45" i="65"/>
  <c r="H73" i="65" s="1"/>
  <c r="F36" i="42"/>
  <c r="F42" i="65"/>
  <c r="F70" i="65" s="1"/>
  <c r="E35" i="42"/>
  <c r="E41" i="65"/>
  <c r="E69" i="65" s="1"/>
  <c r="C31" i="42"/>
  <c r="C39" i="65"/>
  <c r="C67" i="65" s="1"/>
  <c r="P22" i="42"/>
  <c r="P51" i="64"/>
  <c r="P83" i="64" s="1"/>
  <c r="N20" i="42"/>
  <c r="N49" i="64"/>
  <c r="L15" i="42"/>
  <c r="L46" i="64"/>
  <c r="L78" i="64" s="1"/>
  <c r="K12" i="42"/>
  <c r="K45" i="64"/>
  <c r="I10" i="42"/>
  <c r="I43" i="64"/>
  <c r="I75" i="64" s="1"/>
  <c r="H8" i="42"/>
  <c r="H41" i="64"/>
  <c r="C86" i="42"/>
  <c r="C43" i="68"/>
  <c r="C88" i="42"/>
  <c r="C45" i="68"/>
  <c r="C79" i="68" s="1"/>
  <c r="C55" i="42"/>
  <c r="C42" i="66"/>
  <c r="C70" i="66" s="1"/>
  <c r="C20" i="42"/>
  <c r="C49" i="64"/>
  <c r="C81" i="64" s="1"/>
  <c r="K176" i="42"/>
  <c r="K44" i="72"/>
  <c r="K72" i="72" s="1"/>
  <c r="F172" i="42"/>
  <c r="F42" i="72"/>
  <c r="F70" i="72" s="1"/>
  <c r="D168" i="42"/>
  <c r="D40" i="72"/>
  <c r="D68" i="72" s="1"/>
  <c r="N165" i="42"/>
  <c r="N37" i="72"/>
  <c r="N65" i="72" s="1"/>
  <c r="K158" i="42"/>
  <c r="K44" i="71"/>
  <c r="F154" i="42"/>
  <c r="F42" i="71"/>
  <c r="F70" i="71" s="1"/>
  <c r="E153" i="42"/>
  <c r="E41" i="71"/>
  <c r="N147" i="42"/>
  <c r="N37" i="71"/>
  <c r="H92" i="42"/>
  <c r="H47" i="68"/>
  <c r="G89" i="42"/>
  <c r="G46" i="68"/>
  <c r="G80" i="68" s="1"/>
  <c r="E145" i="42"/>
  <c r="E35" i="71"/>
  <c r="E63" i="71" s="1"/>
  <c r="N136" i="42"/>
  <c r="N42" i="70"/>
  <c r="N70" i="70" s="1"/>
  <c r="M135" i="42"/>
  <c r="M41" i="70"/>
  <c r="M69" i="70" s="1"/>
  <c r="K131" i="42"/>
  <c r="K39" i="70"/>
  <c r="K67" i="70" s="1"/>
  <c r="E126" i="42"/>
  <c r="E35" i="70"/>
  <c r="E63" i="70" s="1"/>
  <c r="N117" i="42"/>
  <c r="N42" i="69"/>
  <c r="N70" i="69" s="1"/>
  <c r="L113" i="42"/>
  <c r="L40" i="69"/>
  <c r="L68" i="69" s="1"/>
  <c r="K112" i="42"/>
  <c r="K39" i="69"/>
  <c r="K67" i="69" s="1"/>
  <c r="E107" i="42"/>
  <c r="E35" i="69"/>
  <c r="E63" i="69" s="1"/>
  <c r="D103" i="42"/>
  <c r="D54" i="68"/>
  <c r="D88" i="68" s="1"/>
  <c r="N101" i="42"/>
  <c r="N52" i="68"/>
  <c r="N86" i="68" s="1"/>
  <c r="M97" i="42"/>
  <c r="M50" i="68"/>
  <c r="M84" i="68" s="1"/>
  <c r="E79" i="42"/>
  <c r="E45" i="67"/>
  <c r="E73" i="67" s="1"/>
  <c r="D78" i="42"/>
  <c r="D44" i="67"/>
  <c r="D72" i="67" s="1"/>
  <c r="M70" i="42"/>
  <c r="M40" i="67"/>
  <c r="M68" i="67" s="1"/>
  <c r="L69" i="42"/>
  <c r="L39" i="67"/>
  <c r="L67" i="67" s="1"/>
  <c r="E60" i="42"/>
  <c r="E45" i="66"/>
  <c r="E73" i="66" s="1"/>
  <c r="D59" i="42"/>
  <c r="D44" i="66"/>
  <c r="D72" i="66" s="1"/>
  <c r="M51" i="42"/>
  <c r="M40" i="66"/>
  <c r="M68" i="66" s="1"/>
  <c r="L50" i="42"/>
  <c r="L39" i="66"/>
  <c r="L67" i="66" s="1"/>
  <c r="K48" i="42"/>
  <c r="K37" i="66"/>
  <c r="K65" i="66" s="1"/>
  <c r="E41" i="42"/>
  <c r="E45" i="65"/>
  <c r="E73" i="65" s="1"/>
  <c r="N35" i="42"/>
  <c r="N41" i="65"/>
  <c r="N69" i="65" s="1"/>
  <c r="L31" i="42"/>
  <c r="L39" i="65"/>
  <c r="L67" i="65" s="1"/>
  <c r="Q22" i="42"/>
  <c r="Q51" i="64"/>
  <c r="Q83" i="64" s="1"/>
  <c r="D172" i="39"/>
  <c r="N159" i="39"/>
  <c r="H147" i="39"/>
  <c r="O165" i="39"/>
  <c r="G147" i="39"/>
  <c r="K176" i="39"/>
  <c r="L159" i="39"/>
  <c r="D150" i="39"/>
  <c r="Q136" i="39"/>
  <c r="G132" i="39"/>
  <c r="K131" i="39"/>
  <c r="K116" i="39"/>
  <c r="H110" i="39"/>
  <c r="M103" i="39"/>
  <c r="D102" i="39"/>
  <c r="L93" i="39"/>
  <c r="L86" i="39"/>
  <c r="H78" i="39"/>
  <c r="K67" i="39"/>
  <c r="N54" i="39"/>
  <c r="O40" i="39"/>
  <c r="F36" i="39"/>
  <c r="E35" i="39"/>
  <c r="K31" i="39"/>
  <c r="G21" i="39"/>
  <c r="N11" i="39"/>
  <c r="P8" i="39"/>
  <c r="M41" i="39"/>
  <c r="M20" i="39"/>
  <c r="L113" i="39"/>
  <c r="K112" i="39"/>
  <c r="G96" i="39"/>
  <c r="H83" i="39"/>
  <c r="F78" i="39"/>
  <c r="N59" i="39"/>
  <c r="D54" i="39"/>
  <c r="I48" i="39"/>
  <c r="P29" i="39"/>
  <c r="N15" i="39"/>
  <c r="K177" i="39"/>
  <c r="K168" i="39"/>
  <c r="P149" i="39"/>
  <c r="C12" i="39"/>
  <c r="P167" i="39"/>
  <c r="F149" i="39"/>
  <c r="D103" i="39"/>
  <c r="E78" i="39"/>
  <c r="K73" i="39"/>
  <c r="P67" i="39"/>
  <c r="O59" i="39"/>
  <c r="J116" i="39"/>
  <c r="D70" i="39"/>
  <c r="N60" i="39"/>
  <c r="E59" i="39"/>
  <c r="E36" i="39"/>
  <c r="D26" i="39"/>
  <c r="P12" i="39"/>
  <c r="G11" i="39"/>
  <c r="L140" i="39"/>
  <c r="P131" i="39"/>
  <c r="E122" i="39"/>
  <c r="F101" i="39"/>
  <c r="I113" i="39"/>
  <c r="P15" i="39"/>
  <c r="N12" i="39"/>
  <c r="H11" i="39"/>
  <c r="J21" i="39"/>
  <c r="P21" i="39"/>
  <c r="C55" i="39"/>
  <c r="C131" i="39"/>
  <c r="C31" i="39"/>
  <c r="C73" i="39"/>
  <c r="C149" i="39"/>
  <c r="E147" i="39"/>
  <c r="L168" i="39"/>
  <c r="L154" i="39"/>
  <c r="L150" i="39"/>
  <c r="D132" i="39"/>
  <c r="N172" i="39"/>
  <c r="N165" i="39"/>
  <c r="J154" i="39"/>
  <c r="N136" i="39"/>
  <c r="J129" i="39"/>
  <c r="Q163" i="39"/>
  <c r="I153" i="39"/>
  <c r="E140" i="39"/>
  <c r="E131" i="39"/>
  <c r="Q116" i="39"/>
  <c r="I112" i="39"/>
  <c r="E107" i="39"/>
  <c r="E79" i="39"/>
  <c r="Q55" i="39"/>
  <c r="I36" i="39"/>
  <c r="E29" i="39"/>
  <c r="I20" i="39"/>
  <c r="F129" i="39"/>
  <c r="K171" i="39"/>
  <c r="K158" i="39"/>
  <c r="K41" i="39"/>
  <c r="L122" i="39"/>
  <c r="L101" i="39"/>
  <c r="L69" i="39"/>
  <c r="L45" i="39"/>
  <c r="L31" i="39"/>
  <c r="D10" i="39"/>
  <c r="J110" i="39"/>
  <c r="J96" i="39"/>
  <c r="N83" i="39"/>
  <c r="J69" i="39"/>
  <c r="F54" i="39"/>
  <c r="F40" i="39"/>
  <c r="N26" i="39"/>
  <c r="L117" i="39"/>
  <c r="L92" i="39"/>
  <c r="L54" i="39"/>
  <c r="H12" i="39"/>
  <c r="N145" i="39"/>
  <c r="J135" i="39"/>
  <c r="F131" i="39"/>
  <c r="N112" i="39"/>
  <c r="N97" i="39"/>
  <c r="H41" i="39"/>
  <c r="K141" i="39"/>
  <c r="G110" i="39"/>
  <c r="O92" i="39"/>
  <c r="P153" i="39"/>
  <c r="D145" i="39"/>
  <c r="H131" i="39"/>
  <c r="L97" i="39"/>
  <c r="G10" i="39"/>
  <c r="J70" i="39"/>
  <c r="I159" i="39"/>
  <c r="I78" i="39"/>
  <c r="Q5" i="39"/>
  <c r="E12" i="39"/>
  <c r="Q10" i="39"/>
  <c r="I110" i="39"/>
  <c r="G177" i="42"/>
  <c r="G45" i="72"/>
  <c r="G73" i="72" s="1"/>
  <c r="J177" i="42"/>
  <c r="J45" i="72"/>
  <c r="J73" i="72" s="1"/>
  <c r="I176" i="42"/>
  <c r="I44" i="72"/>
  <c r="I72" i="72" s="1"/>
  <c r="H172" i="42"/>
  <c r="H42" i="72"/>
  <c r="H70" i="72" s="1"/>
  <c r="G171" i="42"/>
  <c r="G41" i="72"/>
  <c r="G69" i="72" s="1"/>
  <c r="Q167" i="42"/>
  <c r="Q39" i="72"/>
  <c r="Q67" i="72" s="1"/>
  <c r="D176" i="42"/>
  <c r="D44" i="72"/>
  <c r="D72" i="72" s="1"/>
  <c r="N171" i="42"/>
  <c r="N41" i="72"/>
  <c r="N69" i="72" s="1"/>
  <c r="M168" i="42"/>
  <c r="M40" i="72"/>
  <c r="M68" i="72" s="1"/>
  <c r="L167" i="42"/>
  <c r="L39" i="72"/>
  <c r="L67" i="72" s="1"/>
  <c r="K165" i="42"/>
  <c r="K37" i="72"/>
  <c r="K35" i="72"/>
  <c r="K63" i="72" s="1"/>
  <c r="J159" i="42"/>
  <c r="J45" i="71"/>
  <c r="J73" i="71" s="1"/>
  <c r="I158" i="42"/>
  <c r="I44" i="71"/>
  <c r="I72" i="71" s="1"/>
  <c r="H154" i="42"/>
  <c r="H42" i="71"/>
  <c r="H70" i="71" s="1"/>
  <c r="G153" i="42"/>
  <c r="G41" i="71"/>
  <c r="G69" i="71" s="1"/>
  <c r="F150" i="42"/>
  <c r="F40" i="71"/>
  <c r="F68" i="71" s="1"/>
  <c r="E149" i="42"/>
  <c r="E39" i="71"/>
  <c r="E67" i="71" s="1"/>
  <c r="D147" i="42"/>
  <c r="D37" i="71"/>
  <c r="C35" i="71"/>
  <c r="C63" i="71" s="1"/>
  <c r="Q140" i="42"/>
  <c r="Q44" i="70"/>
  <c r="Q72" i="70" s="1"/>
  <c r="P136" i="42"/>
  <c r="P42" i="70"/>
  <c r="P70" i="70" s="1"/>
  <c r="O135" i="42"/>
  <c r="O41" i="70"/>
  <c r="O69" i="70" s="1"/>
  <c r="N132" i="42"/>
  <c r="N40" i="70"/>
  <c r="N68" i="70" s="1"/>
  <c r="M131" i="42"/>
  <c r="M39" i="70"/>
  <c r="M67" i="70" s="1"/>
  <c r="L129" i="42"/>
  <c r="L37" i="70"/>
  <c r="K35" i="70"/>
  <c r="K63" i="70" s="1"/>
  <c r="J122" i="42"/>
  <c r="J45" i="69"/>
  <c r="J73" i="69" s="1"/>
  <c r="I121" i="42"/>
  <c r="I44" i="69"/>
  <c r="H117" i="42"/>
  <c r="H42" i="69"/>
  <c r="H70" i="69" s="1"/>
  <c r="G116" i="42"/>
  <c r="G41" i="69"/>
  <c r="G69" i="69" s="1"/>
  <c r="F113" i="42"/>
  <c r="F40" i="69"/>
  <c r="E112" i="42"/>
  <c r="E39" i="69"/>
  <c r="D110" i="42"/>
  <c r="D37" i="69"/>
  <c r="Q102" i="42"/>
  <c r="Q53" i="68"/>
  <c r="Q87" i="68" s="1"/>
  <c r="P101" i="42"/>
  <c r="P52" i="68"/>
  <c r="P86" i="68" s="1"/>
  <c r="O97" i="42"/>
  <c r="O50" i="68"/>
  <c r="O84" i="68" s="1"/>
  <c r="N96" i="42"/>
  <c r="N49" i="68"/>
  <c r="N83" i="68" s="1"/>
  <c r="M93" i="42"/>
  <c r="M48" i="68"/>
  <c r="M82" i="68" s="1"/>
  <c r="C89" i="42"/>
  <c r="C46" i="68"/>
  <c r="C80" i="68" s="1"/>
  <c r="C167" i="42"/>
  <c r="C39" i="72"/>
  <c r="C67" i="72" s="1"/>
  <c r="Q159" i="42"/>
  <c r="Q45" i="71"/>
  <c r="Q73" i="71" s="1"/>
  <c r="P158" i="42"/>
  <c r="P44" i="71"/>
  <c r="P72" i="71" s="1"/>
  <c r="O154" i="42"/>
  <c r="O42" i="71"/>
  <c r="O70" i="71" s="1"/>
  <c r="N153" i="42"/>
  <c r="N41" i="71"/>
  <c r="N69" i="71" s="1"/>
  <c r="M150" i="42"/>
  <c r="M40" i="71"/>
  <c r="M68" i="71" s="1"/>
  <c r="L149" i="42"/>
  <c r="L39" i="71"/>
  <c r="L67" i="71" s="1"/>
  <c r="K147" i="42"/>
  <c r="K37" i="71"/>
  <c r="J145" i="42"/>
  <c r="J35" i="71"/>
  <c r="J63" i="71" s="1"/>
  <c r="I141" i="42"/>
  <c r="I45" i="70"/>
  <c r="I73" i="70" s="1"/>
  <c r="H140" i="42"/>
  <c r="H44" i="70"/>
  <c r="H72" i="70" s="1"/>
  <c r="G136" i="42"/>
  <c r="G42" i="70"/>
  <c r="G70" i="70" s="1"/>
  <c r="F135" i="42"/>
  <c r="F41" i="70"/>
  <c r="F69" i="70" s="1"/>
  <c r="E132" i="42"/>
  <c r="E40" i="70"/>
  <c r="E68" i="70" s="1"/>
  <c r="D131" i="42"/>
  <c r="D39" i="70"/>
  <c r="D67" i="70" s="1"/>
  <c r="C129" i="42"/>
  <c r="C37" i="70"/>
  <c r="Q122" i="42"/>
  <c r="Q45" i="69"/>
  <c r="Q73" i="69" s="1"/>
  <c r="P121" i="42"/>
  <c r="P44" i="69"/>
  <c r="P72" i="69" s="1"/>
  <c r="O117" i="42"/>
  <c r="O42" i="69"/>
  <c r="O70" i="69" s="1"/>
  <c r="N116" i="42"/>
  <c r="N41" i="69"/>
  <c r="N69" i="69" s="1"/>
  <c r="M113" i="42"/>
  <c r="M40" i="69"/>
  <c r="L112" i="42"/>
  <c r="L39" i="69"/>
  <c r="K110" i="42"/>
  <c r="K37" i="69"/>
  <c r="I103" i="42"/>
  <c r="I54" i="68"/>
  <c r="H102" i="42"/>
  <c r="H53" i="68"/>
  <c r="H87" i="68" s="1"/>
  <c r="G101" i="42"/>
  <c r="G52" i="68"/>
  <c r="F97" i="42"/>
  <c r="F50" i="68"/>
  <c r="F84" i="68" s="1"/>
  <c r="E96" i="42"/>
  <c r="E49" i="68"/>
  <c r="D93" i="42"/>
  <c r="D48" i="68"/>
  <c r="D82" i="68" s="1"/>
  <c r="C92" i="42"/>
  <c r="C47" i="68"/>
  <c r="Q88" i="42"/>
  <c r="Q45" i="68"/>
  <c r="Q79" i="68" s="1"/>
  <c r="P86" i="42"/>
  <c r="P43" i="68"/>
  <c r="K79" i="42"/>
  <c r="K45" i="67"/>
  <c r="K73" i="67" s="1"/>
  <c r="J78" i="42"/>
  <c r="J44" i="67"/>
  <c r="J72" i="67" s="1"/>
  <c r="I74" i="42"/>
  <c r="I42" i="67"/>
  <c r="H73" i="42"/>
  <c r="H41" i="67"/>
  <c r="H69" i="67" s="1"/>
  <c r="G70" i="42"/>
  <c r="G40" i="67"/>
  <c r="G68" i="67" s="1"/>
  <c r="F69" i="42"/>
  <c r="F39" i="67"/>
  <c r="F67" i="67" s="1"/>
  <c r="E67" i="42"/>
  <c r="E37" i="67"/>
  <c r="C177" i="42"/>
  <c r="C45" i="72"/>
  <c r="C73" i="72" s="1"/>
  <c r="C140" i="42"/>
  <c r="C44" i="70"/>
  <c r="I167" i="42"/>
  <c r="I39" i="72"/>
  <c r="I67" i="72" s="1"/>
  <c r="H165" i="42"/>
  <c r="H37" i="72"/>
  <c r="H163" i="39"/>
  <c r="G159" i="42"/>
  <c r="G45" i="71"/>
  <c r="G73" i="71" s="1"/>
  <c r="F158" i="42"/>
  <c r="F44" i="71"/>
  <c r="F72" i="71" s="1"/>
  <c r="E154" i="42"/>
  <c r="E42" i="71"/>
  <c r="E70" i="71" s="1"/>
  <c r="D153" i="42"/>
  <c r="D41" i="71"/>
  <c r="D69" i="71" s="1"/>
  <c r="C150" i="42"/>
  <c r="C40" i="71"/>
  <c r="C68" i="71" s="1"/>
  <c r="Q147" i="42"/>
  <c r="Q37" i="71"/>
  <c r="P145" i="39"/>
  <c r="O141" i="42"/>
  <c r="O45" i="70"/>
  <c r="N140" i="42"/>
  <c r="N44" i="70"/>
  <c r="N72" i="70" s="1"/>
  <c r="M136" i="42"/>
  <c r="M42" i="70"/>
  <c r="L135" i="42"/>
  <c r="L41" i="70"/>
  <c r="L69" i="70" s="1"/>
  <c r="K132" i="42"/>
  <c r="K40" i="70"/>
  <c r="C113" i="42"/>
  <c r="C40" i="69"/>
  <c r="J59" i="42"/>
  <c r="J44" i="66"/>
  <c r="I55" i="42"/>
  <c r="I42" i="66"/>
  <c r="I70" i="66" s="1"/>
  <c r="H54" i="42"/>
  <c r="H41" i="66"/>
  <c r="G51" i="42"/>
  <c r="G40" i="66"/>
  <c r="G68" i="66" s="1"/>
  <c r="F50" i="42"/>
  <c r="F39" i="66"/>
  <c r="E48" i="42"/>
  <c r="E37" i="66"/>
  <c r="E65" i="66" s="1"/>
  <c r="E45" i="42"/>
  <c r="D41" i="42"/>
  <c r="D45" i="65"/>
  <c r="D73" i="65" s="1"/>
  <c r="C40" i="42"/>
  <c r="C44" i="65"/>
  <c r="C72" i="65" s="1"/>
  <c r="Q35" i="42"/>
  <c r="Q41" i="65"/>
  <c r="Q69" i="65" s="1"/>
  <c r="P32" i="42"/>
  <c r="P40" i="65"/>
  <c r="O31" i="42"/>
  <c r="O39" i="65"/>
  <c r="O67" i="65" s="1"/>
  <c r="N29" i="42"/>
  <c r="N37" i="65"/>
  <c r="M26" i="42"/>
  <c r="M35" i="65"/>
  <c r="M63" i="65" s="1"/>
  <c r="L22" i="42"/>
  <c r="L51" i="64"/>
  <c r="K21" i="42"/>
  <c r="K50" i="64"/>
  <c r="K82" i="64" s="1"/>
  <c r="J20" i="42"/>
  <c r="J49" i="64"/>
  <c r="I16" i="42"/>
  <c r="I47" i="64"/>
  <c r="I79" i="64" s="1"/>
  <c r="H15" i="42"/>
  <c r="H46" i="64"/>
  <c r="G12" i="42"/>
  <c r="G45" i="64"/>
  <c r="G77" i="64" s="1"/>
  <c r="F11" i="42"/>
  <c r="F44" i="64"/>
  <c r="E10" i="42"/>
  <c r="E43" i="64"/>
  <c r="E75" i="64" s="1"/>
  <c r="D8" i="42"/>
  <c r="D41" i="64"/>
  <c r="C112" i="42"/>
  <c r="C39" i="69"/>
  <c r="C15" i="42"/>
  <c r="C46" i="64"/>
  <c r="C78" i="64" s="1"/>
  <c r="C48" i="42"/>
  <c r="C37" i="66"/>
  <c r="C50" i="42"/>
  <c r="C39" i="66"/>
  <c r="C67" i="66" s="1"/>
  <c r="C11" i="42"/>
  <c r="C44" i="64"/>
  <c r="C76" i="64" s="1"/>
  <c r="H177" i="42"/>
  <c r="H45" i="72"/>
  <c r="H73" i="72" s="1"/>
  <c r="G176" i="42"/>
  <c r="G44" i="72"/>
  <c r="G72" i="72" s="1"/>
  <c r="Q171" i="42"/>
  <c r="Q41" i="72"/>
  <c r="Q69" i="72" s="1"/>
  <c r="P168" i="42"/>
  <c r="P40" i="72"/>
  <c r="P68" i="72" s="1"/>
  <c r="O167" i="42"/>
  <c r="O39" i="72"/>
  <c r="O67" i="72" s="1"/>
  <c r="J165" i="42"/>
  <c r="J37" i="72"/>
  <c r="J65" i="72" s="1"/>
  <c r="I163" i="42"/>
  <c r="I35" i="72"/>
  <c r="I63" i="72" s="1"/>
  <c r="H159" i="42"/>
  <c r="H45" i="71"/>
  <c r="H73" i="71" s="1"/>
  <c r="G158" i="42"/>
  <c r="G44" i="71"/>
  <c r="G72" i="71" s="1"/>
  <c r="Q153" i="42"/>
  <c r="Q41" i="71"/>
  <c r="Q69" i="71" s="1"/>
  <c r="P150" i="42"/>
  <c r="P40" i="71"/>
  <c r="P68" i="71" s="1"/>
  <c r="O149" i="42"/>
  <c r="O39" i="71"/>
  <c r="O67" i="71" s="1"/>
  <c r="J147" i="42"/>
  <c r="J37" i="71"/>
  <c r="D92" i="42"/>
  <c r="D47" i="68"/>
  <c r="D81" i="68" s="1"/>
  <c r="N88" i="42"/>
  <c r="N45" i="68"/>
  <c r="N79" i="68" s="1"/>
  <c r="M86" i="42"/>
  <c r="M43" i="68"/>
  <c r="Q35" i="71"/>
  <c r="Q63" i="71" s="1"/>
  <c r="P141" i="42"/>
  <c r="P45" i="70"/>
  <c r="P73" i="70" s="1"/>
  <c r="O140" i="42"/>
  <c r="O44" i="70"/>
  <c r="O72" i="70" s="1"/>
  <c r="J136" i="42"/>
  <c r="J42" i="70"/>
  <c r="J70" i="70" s="1"/>
  <c r="I135" i="42"/>
  <c r="I41" i="70"/>
  <c r="I69" i="70" s="1"/>
  <c r="H132" i="42"/>
  <c r="H40" i="70"/>
  <c r="H68" i="70" s="1"/>
  <c r="G131" i="42"/>
  <c r="G39" i="70"/>
  <c r="G67" i="70" s="1"/>
  <c r="Q126" i="42"/>
  <c r="Q35" i="70"/>
  <c r="Q63" i="70" s="1"/>
  <c r="P122" i="42"/>
  <c r="P45" i="69"/>
  <c r="P73" i="69" s="1"/>
  <c r="O121" i="42"/>
  <c r="O44" i="69"/>
  <c r="O72" i="69" s="1"/>
  <c r="J117" i="42"/>
  <c r="J42" i="69"/>
  <c r="J70" i="69" s="1"/>
  <c r="I116" i="42"/>
  <c r="I41" i="69"/>
  <c r="I69" i="69" s="1"/>
  <c r="H113" i="42"/>
  <c r="H40" i="69"/>
  <c r="G112" i="42"/>
  <c r="G39" i="69"/>
  <c r="G67" i="69" s="1"/>
  <c r="Q107" i="42"/>
  <c r="Q35" i="69"/>
  <c r="Q63" i="69" s="1"/>
  <c r="P103" i="42"/>
  <c r="P54" i="68"/>
  <c r="P88" i="68" s="1"/>
  <c r="O102" i="42"/>
  <c r="O53" i="68"/>
  <c r="O87" i="68" s="1"/>
  <c r="J101" i="42"/>
  <c r="J52" i="68"/>
  <c r="J86" i="68" s="1"/>
  <c r="I97" i="42"/>
  <c r="I50" i="68"/>
  <c r="I84" i="68" s="1"/>
  <c r="Q79" i="42"/>
  <c r="Q45" i="67"/>
  <c r="Q73" i="67" s="1"/>
  <c r="P78" i="42"/>
  <c r="P44" i="67"/>
  <c r="P72" i="67" s="1"/>
  <c r="O74" i="42"/>
  <c r="O42" i="67"/>
  <c r="O70" i="67" s="1"/>
  <c r="J73" i="42"/>
  <c r="J41" i="67"/>
  <c r="J69" i="67" s="1"/>
  <c r="I70" i="42"/>
  <c r="I40" i="67"/>
  <c r="I68" i="67" s="1"/>
  <c r="H69" i="42"/>
  <c r="H39" i="67"/>
  <c r="H67" i="67" s="1"/>
  <c r="G67" i="42"/>
  <c r="G37" i="67"/>
  <c r="G65" i="67" s="1"/>
  <c r="Q60" i="42"/>
  <c r="Q45" i="66"/>
  <c r="Q73" i="66" s="1"/>
  <c r="P59" i="42"/>
  <c r="P44" i="66"/>
  <c r="P72" i="66" s="1"/>
  <c r="O55" i="42"/>
  <c r="O42" i="66"/>
  <c r="O70" i="66" s="1"/>
  <c r="J54" i="42"/>
  <c r="J41" i="66"/>
  <c r="J69" i="66" s="1"/>
  <c r="I51" i="42"/>
  <c r="I40" i="66"/>
  <c r="I68" i="66" s="1"/>
  <c r="H50" i="42"/>
  <c r="H39" i="66"/>
  <c r="H67" i="66" s="1"/>
  <c r="G48" i="42"/>
  <c r="G37" i="66"/>
  <c r="G65" i="66" s="1"/>
  <c r="Q41" i="42"/>
  <c r="Q45" i="65"/>
  <c r="Q73" i="65" s="1"/>
  <c r="P40" i="42"/>
  <c r="P44" i="65"/>
  <c r="P72" i="65" s="1"/>
  <c r="O36" i="42"/>
  <c r="O42" i="65"/>
  <c r="O70" i="65" s="1"/>
  <c r="J35" i="42"/>
  <c r="J41" i="65"/>
  <c r="J69" i="65" s="1"/>
  <c r="I32" i="42"/>
  <c r="I40" i="65"/>
  <c r="I68" i="65" s="1"/>
  <c r="H31" i="42"/>
  <c r="H39" i="65"/>
  <c r="H67" i="65" s="1"/>
  <c r="G29" i="42"/>
  <c r="G37" i="65"/>
  <c r="G41" i="42"/>
  <c r="G45" i="65"/>
  <c r="Q36" i="42"/>
  <c r="Q42" i="65"/>
  <c r="Q70" i="65" s="1"/>
  <c r="P35" i="42"/>
  <c r="P41" i="65"/>
  <c r="O32" i="42"/>
  <c r="O40" i="65"/>
  <c r="O68" i="65" s="1"/>
  <c r="J31" i="42"/>
  <c r="J39" i="65"/>
  <c r="I29" i="42"/>
  <c r="I37" i="65"/>
  <c r="I65" i="65" s="1"/>
  <c r="H26" i="42"/>
  <c r="H35" i="65"/>
  <c r="H63" i="65" s="1"/>
  <c r="G22" i="42"/>
  <c r="G51" i="64"/>
  <c r="G83" i="64" s="1"/>
  <c r="Q20" i="42"/>
  <c r="Q49" i="64"/>
  <c r="P16" i="42"/>
  <c r="P47" i="64"/>
  <c r="P79" i="64" s="1"/>
  <c r="O15" i="42"/>
  <c r="O46" i="64"/>
  <c r="J12" i="42"/>
  <c r="J45" i="64"/>
  <c r="J77" i="64" s="1"/>
  <c r="I11" i="42"/>
  <c r="I44" i="64"/>
  <c r="H10" i="42"/>
  <c r="H43" i="64"/>
  <c r="H75" i="64" s="1"/>
  <c r="G8" i="42"/>
  <c r="G41" i="64"/>
  <c r="C5" i="39"/>
  <c r="M22" i="42"/>
  <c r="M51" i="64"/>
  <c r="M83" i="64" s="1"/>
  <c r="L21" i="42"/>
  <c r="L50" i="64"/>
  <c r="L82" i="64" s="1"/>
  <c r="K20" i="42"/>
  <c r="K49" i="64"/>
  <c r="K81" i="64" s="1"/>
  <c r="F16" i="42"/>
  <c r="F47" i="64"/>
  <c r="F79" i="64" s="1"/>
  <c r="E15" i="42"/>
  <c r="E46" i="64"/>
  <c r="E78" i="64" s="1"/>
  <c r="D12" i="42"/>
  <c r="D45" i="64"/>
  <c r="D77" i="64" s="1"/>
  <c r="N10" i="42"/>
  <c r="N43" i="64"/>
  <c r="N75" i="64" s="1"/>
  <c r="M8" i="42"/>
  <c r="M41" i="64"/>
  <c r="C83" i="42"/>
  <c r="C41" i="68"/>
  <c r="C75" i="68" s="1"/>
  <c r="C3" i="44"/>
  <c r="C9" i="48"/>
  <c r="Q3" i="44"/>
  <c r="Q9" i="48"/>
  <c r="H3" i="44"/>
  <c r="H9" i="48"/>
  <c r="P24" i="44"/>
  <c r="P30" i="48"/>
  <c r="M24" i="44"/>
  <c r="M30" i="48"/>
  <c r="H43" i="44"/>
  <c r="H49" i="48"/>
  <c r="C24" i="44"/>
  <c r="C30" i="48"/>
  <c r="K43" i="44"/>
  <c r="K49" i="48"/>
  <c r="D62" i="44"/>
  <c r="D68" i="48"/>
  <c r="M62" i="44"/>
  <c r="M68" i="48"/>
  <c r="B43" i="44"/>
  <c r="B49" i="48"/>
  <c r="G43" i="44"/>
  <c r="G49" i="48"/>
  <c r="N43" i="44"/>
  <c r="N49" i="48"/>
  <c r="E62" i="44"/>
  <c r="E68" i="48"/>
  <c r="N81" i="44"/>
  <c r="N117" i="68"/>
  <c r="N111" i="68" s="1"/>
  <c r="N87" i="48"/>
  <c r="I81" i="44"/>
  <c r="I117" i="68"/>
  <c r="I87" i="48"/>
  <c r="O43" i="44"/>
  <c r="O49" i="48"/>
  <c r="O43" i="48" s="1"/>
  <c r="D81" i="44"/>
  <c r="D117" i="68"/>
  <c r="D213" i="68" s="1"/>
  <c r="D87" i="48"/>
  <c r="G376" i="72"/>
  <c r="K323" i="66"/>
  <c r="D399" i="70"/>
  <c r="K150" i="66"/>
  <c r="G191" i="64"/>
  <c r="K197" i="64"/>
  <c r="K203" i="64"/>
  <c r="I205" i="64"/>
  <c r="G181" i="65"/>
  <c r="G143" i="65"/>
  <c r="I185" i="65"/>
  <c r="G174" i="67"/>
  <c r="O386" i="67"/>
  <c r="O329" i="67"/>
  <c r="P399" i="69"/>
  <c r="D431" i="64"/>
  <c r="E465" i="68"/>
  <c r="G203" i="67"/>
  <c r="J376" i="72"/>
  <c r="D156" i="64"/>
  <c r="O203" i="64"/>
  <c r="K365" i="64"/>
  <c r="O367" i="65"/>
  <c r="G342" i="66"/>
  <c r="N407" i="67"/>
  <c r="O203" i="67"/>
  <c r="I181" i="70"/>
  <c r="G196" i="67"/>
  <c r="P213" i="67"/>
  <c r="D132" i="67"/>
  <c r="P188" i="72"/>
  <c r="P134" i="72"/>
  <c r="Q160" i="68"/>
  <c r="B205" i="64"/>
  <c r="B163" i="64"/>
  <c r="F177" i="67"/>
  <c r="F139" i="67"/>
  <c r="O184" i="67"/>
  <c r="G358" i="72"/>
  <c r="P304" i="67"/>
  <c r="P323" i="67" s="1"/>
  <c r="P329" i="66"/>
  <c r="P386" i="66"/>
  <c r="P304" i="66"/>
  <c r="G401" i="68"/>
  <c r="M395" i="67"/>
  <c r="Q361" i="71"/>
  <c r="E367" i="69"/>
  <c r="E479" i="68"/>
  <c r="I338" i="64"/>
  <c r="I359" i="64" s="1"/>
  <c r="D376" i="70"/>
  <c r="I304" i="65"/>
  <c r="I323" i="65" s="1"/>
  <c r="I386" i="65"/>
  <c r="I329" i="65"/>
  <c r="B204" i="64"/>
  <c r="C203" i="64"/>
  <c r="G455" i="68"/>
  <c r="C449" i="64"/>
  <c r="I455" i="68"/>
  <c r="M132" i="66"/>
  <c r="M196" i="70"/>
  <c r="P192" i="64"/>
  <c r="P198" i="64"/>
  <c r="P156" i="64"/>
  <c r="G202" i="64"/>
  <c r="C211" i="68"/>
  <c r="J399" i="69"/>
  <c r="G407" i="68"/>
  <c r="C407" i="68"/>
  <c r="C479" i="68"/>
  <c r="B208" i="71"/>
  <c r="B126" i="64"/>
  <c r="P191" i="64"/>
  <c r="M93" i="65"/>
  <c r="M131" i="65" s="1"/>
  <c r="M132" i="65"/>
  <c r="N179" i="66"/>
  <c r="D407" i="65"/>
  <c r="O275" i="72"/>
  <c r="O311" i="72" s="1"/>
  <c r="Q509" i="68"/>
  <c r="G414" i="66"/>
  <c r="F285" i="66"/>
  <c r="F323" i="66" s="1"/>
  <c r="G399" i="70"/>
  <c r="G373" i="69"/>
  <c r="K105" i="50"/>
  <c r="K223" i="64"/>
  <c r="C112" i="69"/>
  <c r="C131" i="69" s="1"/>
  <c r="Q359" i="64"/>
  <c r="I407" i="65"/>
  <c r="K111" i="71"/>
  <c r="K129" i="71" s="1"/>
  <c r="P386" i="65"/>
  <c r="P329" i="65"/>
  <c r="O132" i="65"/>
  <c r="B197" i="72"/>
  <c r="K175" i="69"/>
  <c r="K93" i="69"/>
  <c r="K131" i="69" s="1"/>
  <c r="G376" i="71"/>
  <c r="C181" i="69"/>
  <c r="E134" i="71"/>
  <c r="E188" i="71"/>
  <c r="Q44" i="48"/>
  <c r="O174" i="67"/>
  <c r="H449" i="64"/>
  <c r="G99" i="65"/>
  <c r="K181" i="65"/>
  <c r="O99" i="66"/>
  <c r="O181" i="66"/>
  <c r="O143" i="66"/>
  <c r="Q184" i="66"/>
  <c r="Q146" i="66"/>
  <c r="G452" i="64"/>
  <c r="P304" i="65"/>
  <c r="N203" i="67"/>
  <c r="G178" i="68"/>
  <c r="J139" i="65"/>
  <c r="H150" i="65"/>
  <c r="Q4" i="48"/>
  <c r="H224" i="68"/>
  <c r="P342" i="66"/>
  <c r="N373" i="70"/>
  <c r="Q367" i="69"/>
  <c r="N386" i="67"/>
  <c r="D146" i="66"/>
  <c r="C170" i="72"/>
  <c r="C93" i="72"/>
  <c r="M352" i="71"/>
  <c r="F150" i="69"/>
  <c r="L188" i="71"/>
  <c r="L134" i="71"/>
  <c r="K143" i="66"/>
  <c r="F179" i="72"/>
  <c r="E139" i="67"/>
  <c r="Q163" i="64"/>
  <c r="I213" i="66"/>
  <c r="I150" i="66"/>
  <c r="Q150" i="65"/>
  <c r="J146" i="66"/>
  <c r="B231" i="68"/>
  <c r="L175" i="70"/>
  <c r="H405" i="67"/>
  <c r="C222" i="69"/>
  <c r="G223" i="64"/>
  <c r="E176" i="71"/>
  <c r="I4" i="48"/>
  <c r="I132" i="65"/>
  <c r="F184" i="66"/>
  <c r="F146" i="66"/>
  <c r="K185" i="67"/>
  <c r="N208" i="68"/>
  <c r="H186" i="66"/>
  <c r="G379" i="71"/>
  <c r="K367" i="70"/>
  <c r="N489" i="68"/>
  <c r="O428" i="64"/>
  <c r="Q361" i="72"/>
  <c r="K367" i="69"/>
  <c r="C124" i="50"/>
  <c r="B237" i="64"/>
  <c r="G194" i="70"/>
  <c r="K373" i="66"/>
  <c r="G208" i="72"/>
  <c r="I200" i="70"/>
  <c r="E170" i="71"/>
  <c r="J147" i="71"/>
  <c r="I213" i="70"/>
  <c r="I150" i="70"/>
  <c r="E213" i="66"/>
  <c r="B143" i="65"/>
  <c r="C304" i="67"/>
  <c r="C323" i="67" s="1"/>
  <c r="C386" i="67"/>
  <c r="C329" i="67"/>
  <c r="E455" i="68"/>
  <c r="H112" i="69"/>
  <c r="H131" i="69" s="1"/>
  <c r="H191" i="64"/>
  <c r="K111" i="64"/>
  <c r="K195" i="64" s="1"/>
  <c r="E198" i="64"/>
  <c r="E156" i="64"/>
  <c r="O201" i="64"/>
  <c r="E93" i="65"/>
  <c r="E132" i="65"/>
  <c r="E177" i="65"/>
  <c r="L181" i="65"/>
  <c r="L143" i="65"/>
  <c r="Q171" i="66"/>
  <c r="C180" i="66"/>
  <c r="F82" i="48"/>
  <c r="L111" i="64"/>
  <c r="F198" i="64"/>
  <c r="L201" i="64"/>
  <c r="C205" i="64"/>
  <c r="C163" i="64"/>
  <c r="P28" i="48"/>
  <c r="C171" i="67"/>
  <c r="C82" i="48"/>
  <c r="M212" i="68"/>
  <c r="K215" i="68"/>
  <c r="G383" i="72"/>
  <c r="B203" i="64"/>
  <c r="G192" i="64"/>
  <c r="I111" i="64"/>
  <c r="Q196" i="64"/>
  <c r="C199" i="64"/>
  <c r="O204" i="64"/>
  <c r="I207" i="64"/>
  <c r="I174" i="65"/>
  <c r="J181" i="65"/>
  <c r="K183" i="65"/>
  <c r="J181" i="66"/>
  <c r="J143" i="66"/>
  <c r="L184" i="66"/>
  <c r="B175" i="67"/>
  <c r="M82" i="48"/>
  <c r="L216" i="68"/>
  <c r="O220" i="68"/>
  <c r="L227" i="68"/>
  <c r="N367" i="69"/>
  <c r="D452" i="64"/>
  <c r="H316" i="71"/>
  <c r="L392" i="67"/>
  <c r="L386" i="67"/>
  <c r="I459" i="64"/>
  <c r="Q316" i="72"/>
  <c r="Q370" i="72"/>
  <c r="N323" i="69"/>
  <c r="L143" i="50"/>
  <c r="J329" i="67"/>
  <c r="J386" i="67"/>
  <c r="J304" i="67"/>
  <c r="G399" i="69"/>
  <c r="J126" i="64"/>
  <c r="G131" i="70"/>
  <c r="O263" i="68"/>
  <c r="B143" i="66"/>
  <c r="Q255" i="68"/>
  <c r="P190" i="71"/>
  <c r="K178" i="68"/>
  <c r="F156" i="64"/>
  <c r="D134" i="72"/>
  <c r="D188" i="72"/>
  <c r="Q139" i="67"/>
  <c r="M135" i="68"/>
  <c r="G255" i="68"/>
  <c r="Q261" i="68"/>
  <c r="Q375" i="72"/>
  <c r="Q357" i="72"/>
  <c r="K164" i="58"/>
  <c r="G164" i="58"/>
  <c r="Q367" i="72"/>
  <c r="Q351" i="72"/>
  <c r="Q349" i="72"/>
  <c r="Q369" i="72"/>
  <c r="I162" i="59"/>
  <c r="E162" i="58"/>
  <c r="O381" i="71"/>
  <c r="O363" i="71"/>
  <c r="O359" i="71"/>
  <c r="O377" i="71"/>
  <c r="O378" i="71"/>
  <c r="O360" i="71"/>
  <c r="O358" i="71"/>
  <c r="I357" i="71"/>
  <c r="I375" i="71"/>
  <c r="O146" i="58"/>
  <c r="K146" i="59"/>
  <c r="M144" i="59"/>
  <c r="I144" i="58"/>
  <c r="E351" i="71"/>
  <c r="E369" i="71"/>
  <c r="E367" i="71"/>
  <c r="E349" i="71"/>
  <c r="Q396" i="70"/>
  <c r="Q377" i="70"/>
  <c r="Q415" i="70"/>
  <c r="M372" i="70"/>
  <c r="M391" i="70"/>
  <c r="I387" i="70"/>
  <c r="I368" i="70"/>
  <c r="E387" i="70"/>
  <c r="E368" i="70"/>
  <c r="K128" i="58"/>
  <c r="G128" i="59"/>
  <c r="Q125" i="58"/>
  <c r="I366" i="70"/>
  <c r="I383" i="70"/>
  <c r="I364" i="70"/>
  <c r="I382" i="70"/>
  <c r="I363" i="70"/>
  <c r="I385" i="70"/>
  <c r="E125" i="58"/>
  <c r="O378" i="69"/>
  <c r="O397" i="69"/>
  <c r="O375" i="69"/>
  <c r="O393" i="69"/>
  <c r="O374" i="69"/>
  <c r="O394" i="69"/>
  <c r="M391" i="69"/>
  <c r="M372" i="69"/>
  <c r="O109" i="58"/>
  <c r="K109" i="58"/>
  <c r="M106" i="58"/>
  <c r="I106" i="58"/>
  <c r="E364" i="69"/>
  <c r="E363" i="69"/>
  <c r="E383" i="69"/>
  <c r="E382" i="69"/>
  <c r="E385" i="69"/>
  <c r="E366" i="69"/>
  <c r="G493" i="68"/>
  <c r="G469" i="68"/>
  <c r="G492" i="68"/>
  <c r="M490" i="68"/>
  <c r="M467" i="68"/>
  <c r="M489" i="68"/>
  <c r="M466" i="68"/>
  <c r="M491" i="68"/>
  <c r="O488" i="68"/>
  <c r="O464" i="68"/>
  <c r="I463" i="68"/>
  <c r="I486" i="68"/>
  <c r="I487" i="68"/>
  <c r="I462" i="68"/>
  <c r="I485" i="68"/>
  <c r="I510" i="68"/>
  <c r="K484" i="68"/>
  <c r="K508" i="68"/>
  <c r="K460" i="68"/>
  <c r="G508" i="68"/>
  <c r="G484" i="68"/>
  <c r="G460" i="68"/>
  <c r="Q483" i="68"/>
  <c r="Q458" i="68"/>
  <c r="Q457" i="68"/>
  <c r="Q506" i="68"/>
  <c r="Q482" i="68"/>
  <c r="Q459" i="68"/>
  <c r="K503" i="68"/>
  <c r="K480" i="68"/>
  <c r="K456" i="68"/>
  <c r="K504" i="68"/>
  <c r="I85" i="59"/>
  <c r="E85" i="59"/>
  <c r="K82" i="59"/>
  <c r="I397" i="67"/>
  <c r="I378" i="67"/>
  <c r="G396" i="67"/>
  <c r="G377" i="67"/>
  <c r="G395" i="67"/>
  <c r="G415" i="67"/>
  <c r="O391" i="67"/>
  <c r="O372" i="67"/>
  <c r="E390" i="67"/>
  <c r="E408" i="67"/>
  <c r="E370" i="67"/>
  <c r="E407" i="67"/>
  <c r="E369" i="67"/>
  <c r="E389" i="67"/>
  <c r="E371" i="67"/>
  <c r="K387" i="67"/>
  <c r="K406" i="67"/>
  <c r="K368" i="67"/>
  <c r="I66" i="58"/>
  <c r="E66" i="59"/>
  <c r="O63" i="59"/>
  <c r="K63" i="59"/>
  <c r="G63" i="60"/>
  <c r="I378" i="66"/>
  <c r="I397" i="66"/>
  <c r="G396" i="66"/>
  <c r="G395" i="66"/>
  <c r="G415" i="66"/>
  <c r="G377" i="66"/>
  <c r="E393" i="66"/>
  <c r="E394" i="66"/>
  <c r="E392" i="66"/>
  <c r="E374" i="66"/>
  <c r="E375" i="66"/>
  <c r="Q389" i="66"/>
  <c r="Q388" i="66"/>
  <c r="Q370" i="66"/>
  <c r="Q390" i="66"/>
  <c r="Q371" i="66"/>
  <c r="Q408" i="66"/>
  <c r="E389" i="66"/>
  <c r="E408" i="66"/>
  <c r="E390" i="66"/>
  <c r="E371" i="66"/>
  <c r="E370" i="66"/>
  <c r="K406" i="66"/>
  <c r="K368" i="66"/>
  <c r="K387" i="66"/>
  <c r="Q47" i="58"/>
  <c r="M47" i="58"/>
  <c r="O44" i="60"/>
  <c r="K44" i="60"/>
  <c r="G44" i="59"/>
  <c r="G44" i="60"/>
  <c r="Q378" i="65"/>
  <c r="Q397" i="65"/>
  <c r="O415" i="65"/>
  <c r="O396" i="65"/>
  <c r="O414" i="65"/>
  <c r="O377" i="65"/>
  <c r="E375" i="65"/>
  <c r="E394" i="65"/>
  <c r="E393" i="65"/>
  <c r="E374" i="65"/>
  <c r="E390" i="65"/>
  <c r="E371" i="65"/>
  <c r="E389" i="65"/>
  <c r="E370" i="65"/>
  <c r="E388" i="65"/>
  <c r="E408" i="65"/>
  <c r="K387" i="65"/>
  <c r="K368" i="65"/>
  <c r="K406" i="65"/>
  <c r="Q28" i="58"/>
  <c r="E28" i="58"/>
  <c r="O25" i="60"/>
  <c r="O382" i="65"/>
  <c r="O364" i="65"/>
  <c r="O366" i="65"/>
  <c r="O383" i="65"/>
  <c r="O401" i="65"/>
  <c r="O363" i="65"/>
  <c r="O385" i="65"/>
  <c r="K25" i="58"/>
  <c r="G25" i="58"/>
  <c r="G382" i="65"/>
  <c r="G366" i="65"/>
  <c r="G364" i="65"/>
  <c r="G383" i="65"/>
  <c r="G363" i="65"/>
  <c r="G401" i="65"/>
  <c r="G385" i="65"/>
  <c r="E441" i="64"/>
  <c r="E420" i="64"/>
  <c r="K440" i="64"/>
  <c r="K461" i="64"/>
  <c r="K419" i="64"/>
  <c r="E460" i="64"/>
  <c r="E439" i="64"/>
  <c r="E418" i="64"/>
  <c r="E438" i="64"/>
  <c r="E459" i="64"/>
  <c r="M434" i="64"/>
  <c r="M413" i="64"/>
  <c r="O429" i="64"/>
  <c r="O408" i="64"/>
  <c r="O450" i="64"/>
  <c r="G429" i="64"/>
  <c r="G450" i="64"/>
  <c r="G408" i="64"/>
  <c r="M7" i="58"/>
  <c r="I7" i="59"/>
  <c r="O4" i="58"/>
  <c r="K4" i="59"/>
  <c r="K406" i="64"/>
  <c r="K425" i="64"/>
  <c r="K424" i="64"/>
  <c r="K404" i="64"/>
  <c r="K427" i="64"/>
  <c r="K403" i="64"/>
  <c r="K445" i="64"/>
  <c r="G4" i="58"/>
  <c r="C162" i="59"/>
  <c r="C82" i="60"/>
  <c r="C4" i="60"/>
  <c r="C4" i="59"/>
  <c r="C357" i="72"/>
  <c r="C375" i="72"/>
  <c r="C393" i="69"/>
  <c r="C375" i="69"/>
  <c r="C392" i="69"/>
  <c r="C394" i="69"/>
  <c r="C374" i="69"/>
  <c r="C458" i="68"/>
  <c r="C482" i="68"/>
  <c r="C506" i="68"/>
  <c r="C483" i="68"/>
  <c r="C459" i="68"/>
  <c r="C481" i="68"/>
  <c r="L196" i="72"/>
  <c r="L177" i="72"/>
  <c r="L176" i="72"/>
  <c r="L195" i="72"/>
  <c r="L178" i="72"/>
  <c r="K175" i="72"/>
  <c r="K193" i="72"/>
  <c r="O26" i="72"/>
  <c r="N174" i="72"/>
  <c r="N173" i="72"/>
  <c r="N191" i="72"/>
  <c r="N192" i="72"/>
  <c r="N209" i="72"/>
  <c r="O164" i="49"/>
  <c r="K162" i="48"/>
  <c r="G162" i="49"/>
  <c r="G215" i="72"/>
  <c r="G169" i="72"/>
  <c r="G179" i="72"/>
  <c r="G187" i="72"/>
  <c r="C164" i="48"/>
  <c r="C167" i="72"/>
  <c r="C185" i="72"/>
  <c r="H178" i="71"/>
  <c r="H177" i="71"/>
  <c r="H195" i="71"/>
  <c r="H196" i="71"/>
  <c r="H176" i="71"/>
  <c r="O193" i="71"/>
  <c r="O175" i="71"/>
  <c r="N192" i="71"/>
  <c r="N173" i="71"/>
  <c r="N209" i="71"/>
  <c r="N172" i="71"/>
  <c r="N174" i="71"/>
  <c r="N191" i="71"/>
  <c r="J173" i="71"/>
  <c r="J192" i="71"/>
  <c r="J209" i="71"/>
  <c r="J174" i="71"/>
  <c r="J191" i="71"/>
  <c r="O144" i="49"/>
  <c r="O179" i="71"/>
  <c r="O169" i="71"/>
  <c r="O187" i="71"/>
  <c r="K144" i="48"/>
  <c r="K185" i="71"/>
  <c r="K167" i="71"/>
  <c r="G146" i="48"/>
  <c r="F205" i="70"/>
  <c r="F186" i="70"/>
  <c r="Q223" i="70"/>
  <c r="Q204" i="70"/>
  <c r="Q185" i="70"/>
  <c r="M204" i="70"/>
  <c r="M223" i="70"/>
  <c r="M185" i="70"/>
  <c r="I204" i="70"/>
  <c r="I223" i="70"/>
  <c r="I185" i="70"/>
  <c r="E204" i="70"/>
  <c r="E223" i="70"/>
  <c r="E185" i="70"/>
  <c r="D202" i="70"/>
  <c r="D182" i="70"/>
  <c r="D183" i="70"/>
  <c r="D201" i="70"/>
  <c r="D181" i="70"/>
  <c r="C180" i="70"/>
  <c r="C199" i="70"/>
  <c r="F178" i="70"/>
  <c r="F198" i="70"/>
  <c r="F177" i="70"/>
  <c r="F179" i="70"/>
  <c r="F197" i="70"/>
  <c r="E176" i="70"/>
  <c r="E195" i="70"/>
  <c r="O125" i="48"/>
  <c r="O128" i="49"/>
  <c r="K128" i="48"/>
  <c r="G125" i="49"/>
  <c r="G128" i="49"/>
  <c r="C191" i="70"/>
  <c r="C172" i="70"/>
  <c r="C171" i="70"/>
  <c r="C190" i="70"/>
  <c r="L182" i="69"/>
  <c r="L202" i="69"/>
  <c r="L183" i="69"/>
  <c r="L181" i="69"/>
  <c r="L201" i="69"/>
  <c r="D182" i="69"/>
  <c r="D202" i="69"/>
  <c r="D183" i="69"/>
  <c r="D201" i="69"/>
  <c r="D181" i="69"/>
  <c r="C180" i="69"/>
  <c r="C199" i="69"/>
  <c r="O106" i="49"/>
  <c r="O109" i="48"/>
  <c r="K109" i="49"/>
  <c r="K171" i="69"/>
  <c r="K172" i="69"/>
  <c r="K191" i="69"/>
  <c r="K190" i="69"/>
  <c r="G109" i="49"/>
  <c r="G191" i="69"/>
  <c r="G190" i="69"/>
  <c r="G172" i="69"/>
  <c r="G171" i="69"/>
  <c r="C109" i="49"/>
  <c r="C191" i="69"/>
  <c r="C172" i="69"/>
  <c r="C171" i="69"/>
  <c r="C190" i="69"/>
  <c r="J37" i="68"/>
  <c r="J253" i="68"/>
  <c r="M276" i="68"/>
  <c r="M252" i="68"/>
  <c r="P251" i="68"/>
  <c r="H251" i="68"/>
  <c r="F246" i="68"/>
  <c r="M268" i="68"/>
  <c r="M244" i="68"/>
  <c r="M243" i="68"/>
  <c r="M245" i="68"/>
  <c r="G240" i="68"/>
  <c r="G264" i="68"/>
  <c r="G241" i="68"/>
  <c r="G239" i="68"/>
  <c r="C241" i="68"/>
  <c r="C264" i="68"/>
  <c r="C240" i="68"/>
  <c r="Q85" i="49"/>
  <c r="Q234" i="68"/>
  <c r="Q257" i="68"/>
  <c r="Q233" i="68"/>
  <c r="M82" i="49"/>
  <c r="M257" i="68"/>
  <c r="M234" i="68"/>
  <c r="M233" i="68"/>
  <c r="I85" i="49"/>
  <c r="E82" i="50"/>
  <c r="E85" i="49"/>
  <c r="Q31" i="67"/>
  <c r="P205" i="67"/>
  <c r="L79" i="42"/>
  <c r="L45" i="67"/>
  <c r="L73" i="67" s="1"/>
  <c r="O28" i="67"/>
  <c r="N202" i="67"/>
  <c r="N201" i="67"/>
  <c r="N200" i="67"/>
  <c r="J201" i="67"/>
  <c r="J202" i="67"/>
  <c r="J200" i="67"/>
  <c r="F201" i="67"/>
  <c r="F202" i="67"/>
  <c r="F200" i="67"/>
  <c r="Q73" i="42"/>
  <c r="Q41" i="67"/>
  <c r="Q69" i="67" s="1"/>
  <c r="E199" i="67"/>
  <c r="L197" i="67"/>
  <c r="L216" i="67"/>
  <c r="L215" i="67"/>
  <c r="L196" i="67"/>
  <c r="L198" i="67"/>
  <c r="H70" i="42"/>
  <c r="H40" i="67"/>
  <c r="H68" i="67" s="1"/>
  <c r="D216" i="67"/>
  <c r="D197" i="67"/>
  <c r="D198" i="67"/>
  <c r="D196" i="67"/>
  <c r="D215" i="67"/>
  <c r="O195" i="67"/>
  <c r="O214" i="67"/>
  <c r="K195" i="67"/>
  <c r="K214" i="67"/>
  <c r="G195" i="67"/>
  <c r="G214" i="67"/>
  <c r="C195" i="67"/>
  <c r="C214" i="67"/>
  <c r="J67" i="42"/>
  <c r="J37" i="67"/>
  <c r="Q63" i="50"/>
  <c r="M63" i="48"/>
  <c r="M66" i="49"/>
  <c r="I66" i="49"/>
  <c r="E63" i="50"/>
  <c r="E192" i="67"/>
  <c r="P60" i="42"/>
  <c r="P45" i="66"/>
  <c r="P73" i="66" s="1"/>
  <c r="E31" i="66"/>
  <c r="D205" i="66"/>
  <c r="O204" i="66"/>
  <c r="O223" i="66"/>
  <c r="K204" i="66"/>
  <c r="K223" i="66"/>
  <c r="G204" i="66"/>
  <c r="G223" i="66"/>
  <c r="D30" i="66"/>
  <c r="C204" i="66"/>
  <c r="C223" i="66"/>
  <c r="N201" i="66"/>
  <c r="N200" i="66"/>
  <c r="N202" i="66"/>
  <c r="J201" i="66"/>
  <c r="J200" i="66"/>
  <c r="J202" i="66"/>
  <c r="M54" i="42"/>
  <c r="M41" i="66"/>
  <c r="L197" i="66"/>
  <c r="L198" i="66"/>
  <c r="L216" i="66"/>
  <c r="L196" i="66"/>
  <c r="K50" i="42"/>
  <c r="K39" i="66"/>
  <c r="H25" i="66"/>
  <c r="G214" i="66"/>
  <c r="G195" i="66"/>
  <c r="Q47" i="49"/>
  <c r="Q203" i="66"/>
  <c r="Q193" i="66"/>
  <c r="I44" i="49"/>
  <c r="I209" i="66"/>
  <c r="J21" i="66"/>
  <c r="I191" i="66"/>
  <c r="I190" i="66"/>
  <c r="E190" i="66"/>
  <c r="E191" i="66"/>
  <c r="E209" i="66"/>
  <c r="L205" i="65"/>
  <c r="D205" i="65"/>
  <c r="D30" i="65"/>
  <c r="C204" i="65"/>
  <c r="C223" i="65"/>
  <c r="J27" i="65"/>
  <c r="I199" i="65"/>
  <c r="D197" i="65"/>
  <c r="D198" i="65"/>
  <c r="D196" i="65"/>
  <c r="D216" i="65"/>
  <c r="O195" i="65"/>
  <c r="O214" i="65"/>
  <c r="Q25" i="49"/>
  <c r="M25" i="50"/>
  <c r="I25" i="50"/>
  <c r="I190" i="65"/>
  <c r="E25" i="49"/>
  <c r="P229" i="64"/>
  <c r="H229" i="64"/>
  <c r="K249" i="64"/>
  <c r="K228" i="64"/>
  <c r="J248" i="64"/>
  <c r="J227" i="64"/>
  <c r="P222" i="64"/>
  <c r="H222" i="64"/>
  <c r="O241" i="64"/>
  <c r="O221" i="64"/>
  <c r="O220" i="64"/>
  <c r="K199" i="64"/>
  <c r="L29" i="64"/>
  <c r="K241" i="64"/>
  <c r="K221" i="64"/>
  <c r="K240" i="64"/>
  <c r="K220" i="64"/>
  <c r="J218" i="64"/>
  <c r="J239" i="64"/>
  <c r="I217" i="64"/>
  <c r="I238" i="64"/>
  <c r="P214" i="64"/>
  <c r="L4" i="50"/>
  <c r="L213" i="64"/>
  <c r="H7" i="49"/>
  <c r="D7" i="49"/>
  <c r="B178" i="71"/>
  <c r="C28" i="71"/>
  <c r="B177" i="71"/>
  <c r="B196" i="71"/>
  <c r="B195" i="71"/>
  <c r="B176" i="71"/>
  <c r="B194" i="71"/>
  <c r="C28" i="69"/>
  <c r="B202" i="69"/>
  <c r="B183" i="69"/>
  <c r="B182" i="69"/>
  <c r="B181" i="69"/>
  <c r="B201" i="69"/>
  <c r="B66" i="49"/>
  <c r="B47" i="49"/>
  <c r="B25" i="50"/>
  <c r="C27" i="64"/>
  <c r="B217" i="64"/>
  <c r="B238" i="64"/>
  <c r="P194" i="71"/>
  <c r="H181" i="65"/>
  <c r="H143" i="65"/>
  <c r="K222" i="68"/>
  <c r="I112" i="70"/>
  <c r="I131" i="70" s="1"/>
  <c r="P222" i="67"/>
  <c r="N181" i="67"/>
  <c r="N143" i="67"/>
  <c r="E373" i="66"/>
  <c r="F293" i="71"/>
  <c r="F370" i="71"/>
  <c r="F316" i="71"/>
  <c r="Q405" i="66"/>
  <c r="Q342" i="66"/>
  <c r="G150" i="66"/>
  <c r="G213" i="66"/>
  <c r="C161" i="50"/>
  <c r="N196" i="70"/>
  <c r="O150" i="66"/>
  <c r="F215" i="72"/>
  <c r="E111" i="71"/>
  <c r="E129" i="71" s="1"/>
  <c r="Q191" i="64"/>
  <c r="P173" i="66"/>
  <c r="J177" i="66"/>
  <c r="J139" i="66"/>
  <c r="G185" i="66"/>
  <c r="O329" i="72"/>
  <c r="E261" i="68"/>
  <c r="E183" i="68"/>
  <c r="E255" i="68" s="1"/>
  <c r="L316" i="72"/>
  <c r="L370" i="72"/>
  <c r="L293" i="72"/>
  <c r="L311" i="72" s="1"/>
  <c r="M369" i="66"/>
  <c r="N405" i="66"/>
  <c r="L323" i="67"/>
  <c r="L132" i="65"/>
  <c r="L164" i="58"/>
  <c r="F349" i="72"/>
  <c r="F367" i="72"/>
  <c r="F351" i="72"/>
  <c r="F369" i="72"/>
  <c r="L146" i="59"/>
  <c r="N351" i="71"/>
  <c r="N349" i="71"/>
  <c r="N369" i="71"/>
  <c r="N367" i="71"/>
  <c r="J372" i="70"/>
  <c r="J391" i="70"/>
  <c r="F364" i="70"/>
  <c r="F383" i="70"/>
  <c r="F363" i="70"/>
  <c r="F366" i="70"/>
  <c r="F382" i="70"/>
  <c r="F385" i="70"/>
  <c r="F366" i="69"/>
  <c r="F364" i="69"/>
  <c r="F383" i="69"/>
  <c r="F363" i="69"/>
  <c r="F382" i="69"/>
  <c r="F385" i="69"/>
  <c r="H517" i="68"/>
  <c r="H469" i="68"/>
  <c r="H493" i="68"/>
  <c r="J85" i="59"/>
  <c r="H475" i="68"/>
  <c r="H476" i="68"/>
  <c r="H452" i="68"/>
  <c r="H454" i="68"/>
  <c r="H478" i="68"/>
  <c r="H451" i="68"/>
  <c r="H499" i="68"/>
  <c r="N375" i="67"/>
  <c r="N394" i="67"/>
  <c r="N393" i="67"/>
  <c r="N374" i="67"/>
  <c r="J66" i="59"/>
  <c r="H63" i="59"/>
  <c r="H363" i="67"/>
  <c r="H364" i="67"/>
  <c r="H383" i="67"/>
  <c r="H385" i="67"/>
  <c r="H401" i="67"/>
  <c r="H366" i="67"/>
  <c r="H382" i="67"/>
  <c r="N47" i="59"/>
  <c r="P44" i="58"/>
  <c r="F28" i="59"/>
  <c r="H25" i="60"/>
  <c r="N418" i="64"/>
  <c r="N439" i="64"/>
  <c r="N460" i="64"/>
  <c r="N417" i="64"/>
  <c r="N438" i="64"/>
  <c r="D416" i="64"/>
  <c r="D437" i="64"/>
  <c r="D436" i="64"/>
  <c r="D435" i="64"/>
  <c r="D415" i="64"/>
  <c r="P408" i="64"/>
  <c r="P429" i="64"/>
  <c r="P450" i="64"/>
  <c r="P4" i="59"/>
  <c r="L169" i="72"/>
  <c r="L187" i="72"/>
  <c r="L179" i="72"/>
  <c r="K181" i="71"/>
  <c r="K199" i="71"/>
  <c r="I178" i="71"/>
  <c r="I195" i="71"/>
  <c r="I196" i="71"/>
  <c r="I177" i="71"/>
  <c r="L146" i="48"/>
  <c r="L167" i="71"/>
  <c r="L185" i="71"/>
  <c r="M183" i="70"/>
  <c r="M202" i="70"/>
  <c r="M201" i="70"/>
  <c r="M182" i="70"/>
  <c r="K178" i="70"/>
  <c r="K197" i="70"/>
  <c r="K198" i="70"/>
  <c r="K179" i="70"/>
  <c r="K196" i="70"/>
  <c r="K177" i="70"/>
  <c r="N131" i="42"/>
  <c r="N39" i="70"/>
  <c r="N67" i="70" s="1"/>
  <c r="H125" i="49"/>
  <c r="I183" i="69"/>
  <c r="I182" i="69"/>
  <c r="I201" i="69"/>
  <c r="I202" i="69"/>
  <c r="I181" i="69"/>
  <c r="H199" i="69"/>
  <c r="H180" i="69"/>
  <c r="O25" i="69"/>
  <c r="P109" i="48"/>
  <c r="D106" i="48"/>
  <c r="D7" i="69"/>
  <c r="M101" i="42"/>
  <c r="M52" i="68"/>
  <c r="M86" i="68" s="1"/>
  <c r="L224" i="68"/>
  <c r="M33" i="68"/>
  <c r="L248" i="68"/>
  <c r="L249" i="68"/>
  <c r="L247" i="68"/>
  <c r="O96" i="42"/>
  <c r="O49" i="68"/>
  <c r="H89" i="42"/>
  <c r="H46" i="68"/>
  <c r="H80" i="68" s="1"/>
  <c r="G88" i="42"/>
  <c r="G45" i="68"/>
  <c r="J85" i="49"/>
  <c r="J235" i="68"/>
  <c r="J63" i="50"/>
  <c r="E25" i="66"/>
  <c r="D195" i="66"/>
  <c r="D214" i="66"/>
  <c r="J190" i="66"/>
  <c r="J191" i="66"/>
  <c r="J209" i="66"/>
  <c r="E205" i="65"/>
  <c r="H33" i="64"/>
  <c r="G227" i="64"/>
  <c r="G248" i="64"/>
  <c r="K27" i="64"/>
  <c r="J217" i="64"/>
  <c r="J238" i="64"/>
  <c r="M7" i="49"/>
  <c r="D376" i="67"/>
  <c r="E386" i="66"/>
  <c r="E329" i="66"/>
  <c r="M247" i="64"/>
  <c r="C175" i="69"/>
  <c r="O489" i="68"/>
  <c r="D177" i="66"/>
  <c r="D139" i="66"/>
  <c r="O211" i="68"/>
  <c r="Q216" i="68"/>
  <c r="N222" i="68"/>
  <c r="M383" i="71"/>
  <c r="B93" i="67"/>
  <c r="M177" i="67"/>
  <c r="Q209" i="68"/>
  <c r="C361" i="71"/>
  <c r="N468" i="68"/>
  <c r="Q392" i="70"/>
  <c r="M200" i="70"/>
  <c r="D203" i="65"/>
  <c r="G134" i="71"/>
  <c r="G188" i="71"/>
  <c r="K143" i="67"/>
  <c r="B223" i="64"/>
  <c r="F405" i="65"/>
  <c r="H414" i="70"/>
  <c r="K386" i="66"/>
  <c r="K329" i="66"/>
  <c r="I367" i="67"/>
  <c r="G150" i="65"/>
  <c r="G213" i="65"/>
  <c r="F126" i="64"/>
  <c r="J143" i="50"/>
  <c r="N206" i="72"/>
  <c r="N147" i="72"/>
  <c r="N261" i="68"/>
  <c r="G215" i="67"/>
  <c r="J222" i="65"/>
  <c r="B213" i="65"/>
  <c r="Q179" i="72"/>
  <c r="E367" i="65"/>
  <c r="J213" i="65"/>
  <c r="C379" i="71"/>
  <c r="I177" i="65"/>
  <c r="D181" i="65"/>
  <c r="D143" i="65"/>
  <c r="D223" i="68"/>
  <c r="D175" i="68"/>
  <c r="G184" i="65"/>
  <c r="G146" i="65"/>
  <c r="G177" i="67"/>
  <c r="F181" i="67"/>
  <c r="F143" i="67"/>
  <c r="P184" i="67"/>
  <c r="P146" i="67"/>
  <c r="P210" i="68"/>
  <c r="N399" i="69"/>
  <c r="Q449" i="64"/>
  <c r="Q380" i="64"/>
  <c r="L373" i="65"/>
  <c r="J383" i="72"/>
  <c r="L370" i="71"/>
  <c r="L316" i="71"/>
  <c r="K392" i="69"/>
  <c r="K329" i="67"/>
  <c r="K386" i="67"/>
  <c r="M395" i="65"/>
  <c r="O376" i="65"/>
  <c r="O329" i="71"/>
  <c r="G386" i="66"/>
  <c r="G329" i="66"/>
  <c r="G365" i="64"/>
  <c r="P143" i="50"/>
  <c r="J304" i="66"/>
  <c r="J323" i="66" s="1"/>
  <c r="J386" i="66"/>
  <c r="J329" i="66"/>
  <c r="G323" i="69"/>
  <c r="K399" i="69"/>
  <c r="L150" i="69"/>
  <c r="I250" i="68"/>
  <c r="E405" i="65"/>
  <c r="O111" i="71"/>
  <c r="O129" i="71" s="1"/>
  <c r="C137" i="67"/>
  <c r="C194" i="67"/>
  <c r="F175" i="69"/>
  <c r="J201" i="71"/>
  <c r="K194" i="70"/>
  <c r="C352" i="72"/>
  <c r="C275" i="72"/>
  <c r="C311" i="72" s="1"/>
  <c r="I150" i="69"/>
  <c r="K215" i="67"/>
  <c r="N215" i="66"/>
  <c r="O143" i="67"/>
  <c r="O132" i="67"/>
  <c r="N139" i="65"/>
  <c r="M177" i="70"/>
  <c r="Q206" i="71"/>
  <c r="Q147" i="71"/>
  <c r="I175" i="70"/>
  <c r="C63" i="48"/>
  <c r="M99" i="67"/>
  <c r="H186" i="67"/>
  <c r="H211" i="68"/>
  <c r="H218" i="68"/>
  <c r="L28" i="48"/>
  <c r="C185" i="65"/>
  <c r="Q99" i="66"/>
  <c r="C184" i="66"/>
  <c r="C146" i="66"/>
  <c r="L186" i="66"/>
  <c r="K177" i="67"/>
  <c r="G237" i="68"/>
  <c r="L405" i="66"/>
  <c r="P7" i="48"/>
  <c r="C25" i="48"/>
  <c r="K44" i="48"/>
  <c r="P63" i="48"/>
  <c r="O176" i="67"/>
  <c r="H177" i="67"/>
  <c r="H139" i="67"/>
  <c r="B215" i="68"/>
  <c r="B167" i="68"/>
  <c r="P111" i="68"/>
  <c r="P207" i="68" s="1"/>
  <c r="Q210" i="68"/>
  <c r="N304" i="70"/>
  <c r="N329" i="70"/>
  <c r="N386" i="70"/>
  <c r="F373" i="67"/>
  <c r="F492" i="68"/>
  <c r="M503" i="68"/>
  <c r="Q459" i="64"/>
  <c r="H353" i="68"/>
  <c r="H401" i="68" s="1"/>
  <c r="C376" i="70"/>
  <c r="N383" i="71"/>
  <c r="F323" i="65"/>
  <c r="O395" i="69"/>
  <c r="E352" i="71"/>
  <c r="Q373" i="70"/>
  <c r="O239" i="68"/>
  <c r="K175" i="70"/>
  <c r="F386" i="66"/>
  <c r="K206" i="72"/>
  <c r="I274" i="68"/>
  <c r="L200" i="69"/>
  <c r="C148" i="64"/>
  <c r="N175" i="68"/>
  <c r="D194" i="65"/>
  <c r="E386" i="70"/>
  <c r="E329" i="70"/>
  <c r="L150" i="66"/>
  <c r="L213" i="66"/>
  <c r="Q134" i="72"/>
  <c r="Q188" i="72"/>
  <c r="I139" i="65"/>
  <c r="N360" i="72"/>
  <c r="N359" i="72"/>
  <c r="N377" i="72"/>
  <c r="N378" i="72"/>
  <c r="F360" i="72"/>
  <c r="F378" i="72"/>
  <c r="F377" i="72"/>
  <c r="F359" i="72"/>
  <c r="D357" i="72"/>
  <c r="D375" i="72"/>
  <c r="F164" i="58"/>
  <c r="P162" i="58"/>
  <c r="L351" i="72"/>
  <c r="L349" i="72"/>
  <c r="L367" i="72"/>
  <c r="L369" i="72"/>
  <c r="D162" i="59"/>
  <c r="J363" i="71"/>
  <c r="J381" i="71"/>
  <c r="H361" i="71"/>
  <c r="N359" i="71"/>
  <c r="N378" i="71"/>
  <c r="N360" i="71"/>
  <c r="N377" i="71"/>
  <c r="F378" i="71"/>
  <c r="F359" i="71"/>
  <c r="F360" i="71"/>
  <c r="F376" i="71"/>
  <c r="F377" i="71"/>
  <c r="D375" i="71"/>
  <c r="D357" i="71"/>
  <c r="F146" i="58"/>
  <c r="P144" i="58"/>
  <c r="L369" i="71"/>
  <c r="L351" i="71"/>
  <c r="L349" i="71"/>
  <c r="L367" i="71"/>
  <c r="D144" i="59"/>
  <c r="J378" i="70"/>
  <c r="J397" i="70"/>
  <c r="H415" i="70"/>
  <c r="H377" i="70"/>
  <c r="H396" i="70"/>
  <c r="H372" i="70"/>
  <c r="H391" i="70"/>
  <c r="N390" i="70"/>
  <c r="N371" i="70"/>
  <c r="N370" i="70"/>
  <c r="N389" i="70"/>
  <c r="F371" i="70"/>
  <c r="F390" i="70"/>
  <c r="F370" i="70"/>
  <c r="F389" i="70"/>
  <c r="P368" i="70"/>
  <c r="P387" i="70"/>
  <c r="P367" i="70"/>
  <c r="D368" i="70"/>
  <c r="D387" i="70"/>
  <c r="J128" i="58"/>
  <c r="F128" i="58"/>
  <c r="P125" i="59"/>
  <c r="L125" i="59"/>
  <c r="H385" i="70"/>
  <c r="H366" i="70"/>
  <c r="H364" i="70"/>
  <c r="H383" i="70"/>
  <c r="H382" i="70"/>
  <c r="H363" i="70"/>
  <c r="D125" i="59"/>
  <c r="N378" i="69"/>
  <c r="N397" i="69"/>
  <c r="N394" i="69"/>
  <c r="N375" i="69"/>
  <c r="N374" i="69"/>
  <c r="N393" i="69"/>
  <c r="H391" i="69"/>
  <c r="H372" i="69"/>
  <c r="N109" i="58"/>
  <c r="P363" i="69"/>
  <c r="P364" i="69"/>
  <c r="P366" i="69"/>
  <c r="P382" i="69"/>
  <c r="P383" i="69"/>
  <c r="P385" i="69"/>
  <c r="L106" i="58"/>
  <c r="F495" i="68"/>
  <c r="F471" i="68"/>
  <c r="H466" i="68"/>
  <c r="H467" i="68"/>
  <c r="H490" i="68"/>
  <c r="H491" i="68"/>
  <c r="N464" i="68"/>
  <c r="N488" i="68"/>
  <c r="H462" i="68"/>
  <c r="H486" i="68"/>
  <c r="H463" i="68"/>
  <c r="H510" i="68"/>
  <c r="H485" i="68"/>
  <c r="H461" i="68"/>
  <c r="H487" i="68"/>
  <c r="J460" i="68"/>
  <c r="J484" i="68"/>
  <c r="J508" i="68"/>
  <c r="F460" i="68"/>
  <c r="F484" i="68"/>
  <c r="F508" i="68"/>
  <c r="H483" i="68"/>
  <c r="H482" i="68"/>
  <c r="H458" i="68"/>
  <c r="H457" i="68"/>
  <c r="H481" i="68"/>
  <c r="H506" i="68"/>
  <c r="H459" i="68"/>
  <c r="J479" i="68"/>
  <c r="J456" i="68"/>
  <c r="J480" i="68"/>
  <c r="J504" i="68"/>
  <c r="P85" i="59"/>
  <c r="L85" i="58"/>
  <c r="N82" i="60"/>
  <c r="J82" i="60"/>
  <c r="F82" i="58"/>
  <c r="F82" i="60"/>
  <c r="P397" i="67"/>
  <c r="P378" i="67"/>
  <c r="N377" i="67"/>
  <c r="N415" i="67"/>
  <c r="N396" i="67"/>
  <c r="P374" i="67"/>
  <c r="P375" i="67"/>
  <c r="P393" i="67"/>
  <c r="P394" i="67"/>
  <c r="P373" i="67"/>
  <c r="D374" i="67"/>
  <c r="D375" i="67"/>
  <c r="D393" i="67"/>
  <c r="D394" i="67"/>
  <c r="D371" i="67"/>
  <c r="D389" i="67"/>
  <c r="D370" i="67"/>
  <c r="D390" i="67"/>
  <c r="D388" i="67"/>
  <c r="D369" i="67"/>
  <c r="D408" i="67"/>
  <c r="F368" i="67"/>
  <c r="F387" i="67"/>
  <c r="F406" i="67"/>
  <c r="L66" i="59"/>
  <c r="H66" i="59"/>
  <c r="N63" i="59"/>
  <c r="J364" i="67"/>
  <c r="J383" i="67"/>
  <c r="J366" i="67"/>
  <c r="J385" i="67"/>
  <c r="J382" i="67"/>
  <c r="J363" i="67"/>
  <c r="J401" i="67"/>
  <c r="F63" i="58"/>
  <c r="L378" i="66"/>
  <c r="L397" i="66"/>
  <c r="D393" i="66"/>
  <c r="D375" i="66"/>
  <c r="D392" i="66"/>
  <c r="D394" i="66"/>
  <c r="D374" i="66"/>
  <c r="H371" i="66"/>
  <c r="H390" i="66"/>
  <c r="H389" i="66"/>
  <c r="H408" i="66"/>
  <c r="H370" i="66"/>
  <c r="N368" i="66"/>
  <c r="N406" i="66"/>
  <c r="N387" i="66"/>
  <c r="H47" i="58"/>
  <c r="D47" i="59"/>
  <c r="J44" i="59"/>
  <c r="H378" i="65"/>
  <c r="H397" i="65"/>
  <c r="F415" i="65"/>
  <c r="F377" i="65"/>
  <c r="F396" i="65"/>
  <c r="F391" i="65"/>
  <c r="F372" i="65"/>
  <c r="P390" i="65"/>
  <c r="P371" i="65"/>
  <c r="P408" i="65"/>
  <c r="P389" i="65"/>
  <c r="P370" i="65"/>
  <c r="L371" i="65"/>
  <c r="L389" i="65"/>
  <c r="L388" i="65"/>
  <c r="L390" i="65"/>
  <c r="L370" i="65"/>
  <c r="L408" i="65"/>
  <c r="F368" i="65"/>
  <c r="F406" i="65"/>
  <c r="F387" i="65"/>
  <c r="L28" i="58"/>
  <c r="H28" i="59"/>
  <c r="J25" i="58"/>
  <c r="J366" i="65"/>
  <c r="J385" i="65"/>
  <c r="J383" i="65"/>
  <c r="J364" i="65"/>
  <c r="J363" i="65"/>
  <c r="J401" i="65"/>
  <c r="J382" i="65"/>
  <c r="L441" i="64"/>
  <c r="L420" i="64"/>
  <c r="L439" i="64"/>
  <c r="L418" i="64"/>
  <c r="L417" i="64"/>
  <c r="L460" i="64"/>
  <c r="L438" i="64"/>
  <c r="J437" i="64"/>
  <c r="J436" i="64"/>
  <c r="J415" i="64"/>
  <c r="J435" i="64"/>
  <c r="J416" i="64"/>
  <c r="H413" i="64"/>
  <c r="H434" i="64"/>
  <c r="H409" i="64"/>
  <c r="H430" i="64"/>
  <c r="H451" i="64"/>
  <c r="D430" i="64"/>
  <c r="D409" i="64"/>
  <c r="D451" i="64"/>
  <c r="P7" i="58"/>
  <c r="D7" i="59"/>
  <c r="N4" i="60"/>
  <c r="N403" i="64"/>
  <c r="N425" i="64"/>
  <c r="N427" i="64"/>
  <c r="N445" i="64"/>
  <c r="N404" i="64"/>
  <c r="N406" i="64"/>
  <c r="N424" i="64"/>
  <c r="J4" i="58"/>
  <c r="F445" i="64"/>
  <c r="F425" i="64"/>
  <c r="F427" i="64"/>
  <c r="F404" i="64"/>
  <c r="F406" i="64"/>
  <c r="F424" i="64"/>
  <c r="F403" i="64"/>
  <c r="C63" i="60"/>
  <c r="C63" i="59"/>
  <c r="C363" i="72"/>
  <c r="C381" i="72"/>
  <c r="C128" i="58"/>
  <c r="C495" i="68"/>
  <c r="C471" i="68"/>
  <c r="C66" i="58"/>
  <c r="C391" i="66"/>
  <c r="C372" i="66"/>
  <c r="L176" i="42"/>
  <c r="L44" i="72"/>
  <c r="L72" i="72" s="1"/>
  <c r="H180" i="72"/>
  <c r="H198" i="72"/>
  <c r="H216" i="72"/>
  <c r="L28" i="72"/>
  <c r="K178" i="72"/>
  <c r="K195" i="72"/>
  <c r="K177" i="72"/>
  <c r="K196" i="72"/>
  <c r="F175" i="72"/>
  <c r="F193" i="72"/>
  <c r="Q174" i="72"/>
  <c r="Q209" i="72"/>
  <c r="Q173" i="72"/>
  <c r="Q172" i="72"/>
  <c r="Q192" i="72"/>
  <c r="Q191" i="72"/>
  <c r="M209" i="72"/>
  <c r="M174" i="72"/>
  <c r="M173" i="72"/>
  <c r="M192" i="72"/>
  <c r="M191" i="72"/>
  <c r="M172" i="72"/>
  <c r="M208" i="72"/>
  <c r="N164" i="49"/>
  <c r="N185" i="72"/>
  <c r="N167" i="72"/>
  <c r="J162" i="49"/>
  <c r="F162" i="49"/>
  <c r="M199" i="71"/>
  <c r="M181" i="71"/>
  <c r="C177" i="71"/>
  <c r="C178" i="71"/>
  <c r="C195" i="71"/>
  <c r="C196" i="71"/>
  <c r="Q174" i="71"/>
  <c r="Q209" i="71"/>
  <c r="Q173" i="71"/>
  <c r="Q192" i="71"/>
  <c r="Q191" i="71"/>
  <c r="Q208" i="71"/>
  <c r="N146" i="48"/>
  <c r="N146" i="49"/>
  <c r="J146" i="49"/>
  <c r="J185" i="71"/>
  <c r="F146" i="49"/>
  <c r="I186" i="70"/>
  <c r="I205" i="70"/>
  <c r="P28" i="70"/>
  <c r="O183" i="70"/>
  <c r="O201" i="70"/>
  <c r="O182" i="70"/>
  <c r="O202" i="70"/>
  <c r="O181" i="70"/>
  <c r="N180" i="70"/>
  <c r="N199" i="70"/>
  <c r="Q179" i="70"/>
  <c r="Q178" i="70"/>
  <c r="Q197" i="70"/>
  <c r="Q198" i="70"/>
  <c r="E179" i="70"/>
  <c r="E197" i="70"/>
  <c r="E178" i="70"/>
  <c r="E198" i="70"/>
  <c r="D25" i="70"/>
  <c r="D176" i="70"/>
  <c r="D195" i="70"/>
  <c r="J128" i="48"/>
  <c r="F125" i="49"/>
  <c r="F125" i="48"/>
  <c r="I205" i="69"/>
  <c r="I186" i="69"/>
  <c r="O202" i="69"/>
  <c r="O201" i="69"/>
  <c r="O182" i="69"/>
  <c r="O183" i="69"/>
  <c r="N180" i="69"/>
  <c r="N199" i="69"/>
  <c r="N106" i="48"/>
  <c r="N184" i="69"/>
  <c r="N222" i="69"/>
  <c r="N193" i="69"/>
  <c r="N203" i="69"/>
  <c r="N174" i="69"/>
  <c r="J193" i="69"/>
  <c r="J184" i="69"/>
  <c r="J174" i="69"/>
  <c r="F109" i="49"/>
  <c r="L252" i="68"/>
  <c r="L276" i="68"/>
  <c r="O251" i="68"/>
  <c r="H35" i="68"/>
  <c r="G251" i="68"/>
  <c r="E31" i="68"/>
  <c r="D245" i="68"/>
  <c r="D244" i="68"/>
  <c r="D243" i="68"/>
  <c r="D268" i="68"/>
  <c r="O242" i="68"/>
  <c r="O266" i="68"/>
  <c r="K242" i="68"/>
  <c r="K266" i="68"/>
  <c r="G266" i="68"/>
  <c r="G242" i="68"/>
  <c r="C242" i="68"/>
  <c r="C266" i="68"/>
  <c r="N28" i="68"/>
  <c r="M238" i="68"/>
  <c r="M262" i="68"/>
  <c r="I214" i="68"/>
  <c r="I238" i="68"/>
  <c r="I262" i="68"/>
  <c r="P236" i="68"/>
  <c r="P250" i="68"/>
  <c r="L82" i="49"/>
  <c r="H237" i="68"/>
  <c r="H236" i="68"/>
  <c r="H250" i="68"/>
  <c r="D85" i="49"/>
  <c r="G205" i="67"/>
  <c r="M202" i="67"/>
  <c r="M201" i="67"/>
  <c r="M200" i="67"/>
  <c r="I202" i="67"/>
  <c r="I201" i="67"/>
  <c r="J214" i="67"/>
  <c r="J195" i="67"/>
  <c r="P63" i="50"/>
  <c r="L63" i="50"/>
  <c r="H66" i="49"/>
  <c r="H193" i="67"/>
  <c r="H203" i="67"/>
  <c r="D190" i="67"/>
  <c r="D191" i="67"/>
  <c r="D209" i="67"/>
  <c r="K205" i="66"/>
  <c r="C205" i="66"/>
  <c r="M201" i="66"/>
  <c r="M202" i="66"/>
  <c r="I201" i="66"/>
  <c r="I202" i="66"/>
  <c r="G25" i="66"/>
  <c r="F195" i="66"/>
  <c r="F214" i="66"/>
  <c r="P44" i="48"/>
  <c r="P44" i="49"/>
  <c r="L44" i="49"/>
  <c r="H193" i="66"/>
  <c r="H222" i="66"/>
  <c r="D47" i="49"/>
  <c r="O205" i="65"/>
  <c r="H31" i="65"/>
  <c r="G205" i="65"/>
  <c r="K30" i="65"/>
  <c r="J204" i="65"/>
  <c r="J223" i="65"/>
  <c r="P199" i="65"/>
  <c r="I27" i="65"/>
  <c r="H199" i="65"/>
  <c r="K197" i="65"/>
  <c r="K198" i="65"/>
  <c r="K216" i="65"/>
  <c r="J214" i="65"/>
  <c r="J195" i="65"/>
  <c r="P192" i="65"/>
  <c r="L28" i="49"/>
  <c r="D25" i="49"/>
  <c r="D28" i="49"/>
  <c r="O229" i="64"/>
  <c r="G229" i="64"/>
  <c r="J228" i="64"/>
  <c r="J249" i="64"/>
  <c r="I227" i="64"/>
  <c r="I248" i="64"/>
  <c r="H224" i="64"/>
  <c r="H225" i="64"/>
  <c r="H223" i="64"/>
  <c r="J221" i="64"/>
  <c r="J241" i="64"/>
  <c r="J220" i="64"/>
  <c r="Q197" i="64"/>
  <c r="Q239" i="64"/>
  <c r="Q218" i="64"/>
  <c r="P238" i="64"/>
  <c r="P217" i="64"/>
  <c r="K7" i="49"/>
  <c r="G7" i="49"/>
  <c r="G194" i="64"/>
  <c r="G215" i="64"/>
  <c r="G226" i="64"/>
  <c r="C4" i="49"/>
  <c r="C215" i="64"/>
  <c r="C226" i="64"/>
  <c r="B175" i="72"/>
  <c r="B193" i="72"/>
  <c r="B162" i="49"/>
  <c r="B164" i="49"/>
  <c r="B144" i="49"/>
  <c r="B128" i="49"/>
  <c r="B106" i="49"/>
  <c r="C31" i="66"/>
  <c r="B205" i="66"/>
  <c r="B205" i="65"/>
  <c r="B229" i="64"/>
  <c r="N237" i="68"/>
  <c r="C160" i="64"/>
  <c r="F231" i="68"/>
  <c r="H329" i="72"/>
  <c r="M407" i="65"/>
  <c r="D188" i="71"/>
  <c r="D134" i="71"/>
  <c r="B188" i="71"/>
  <c r="O172" i="72"/>
  <c r="H184" i="67"/>
  <c r="H146" i="67"/>
  <c r="Q383" i="71"/>
  <c r="E505" i="68"/>
  <c r="P376" i="67"/>
  <c r="E304" i="66"/>
  <c r="O376" i="67"/>
  <c r="O126" i="64"/>
  <c r="K147" i="71"/>
  <c r="K206" i="71"/>
  <c r="B222" i="65"/>
  <c r="N200" i="65"/>
  <c r="C373" i="69"/>
  <c r="I194" i="67"/>
  <c r="J183" i="67"/>
  <c r="F167" i="68"/>
  <c r="F215" i="68"/>
  <c r="E219" i="68"/>
  <c r="E171" i="68"/>
  <c r="G228" i="68"/>
  <c r="H186" i="65"/>
  <c r="C177" i="67"/>
  <c r="D185" i="67"/>
  <c r="J4" i="48"/>
  <c r="K99" i="67"/>
  <c r="K175" i="67" s="1"/>
  <c r="N180" i="67"/>
  <c r="M210" i="68"/>
  <c r="M208" i="68" s="1"/>
  <c r="O503" i="68"/>
  <c r="J285" i="67"/>
  <c r="L449" i="64"/>
  <c r="K304" i="70"/>
  <c r="K386" i="70"/>
  <c r="K329" i="70"/>
  <c r="O414" i="64"/>
  <c r="H407" i="68"/>
  <c r="H479" i="68"/>
  <c r="O407" i="66"/>
  <c r="J405" i="67"/>
  <c r="E376" i="65"/>
  <c r="B147" i="71"/>
  <c r="P226" i="64"/>
  <c r="C175" i="70"/>
  <c r="K147" i="72"/>
  <c r="N137" i="69"/>
  <c r="I196" i="66"/>
  <c r="J215" i="72"/>
  <c r="H263" i="68"/>
  <c r="M213" i="65"/>
  <c r="L170" i="72"/>
  <c r="M373" i="65"/>
  <c r="P371" i="70"/>
  <c r="P389" i="70"/>
  <c r="P370" i="70"/>
  <c r="P369" i="70"/>
  <c r="P390" i="70"/>
  <c r="H128" i="58"/>
  <c r="J125" i="58"/>
  <c r="D397" i="69"/>
  <c r="D378" i="69"/>
  <c r="H109" i="58"/>
  <c r="J466" i="68"/>
  <c r="J467" i="68"/>
  <c r="J490" i="68"/>
  <c r="J465" i="68"/>
  <c r="J491" i="68"/>
  <c r="J459" i="68"/>
  <c r="J482" i="68"/>
  <c r="J483" i="68"/>
  <c r="J506" i="68"/>
  <c r="J481" i="68"/>
  <c r="J458" i="68"/>
  <c r="L82" i="59"/>
  <c r="F397" i="67"/>
  <c r="F378" i="67"/>
  <c r="L372" i="67"/>
  <c r="L391" i="67"/>
  <c r="J371" i="67"/>
  <c r="J389" i="67"/>
  <c r="J390" i="67"/>
  <c r="J388" i="67"/>
  <c r="J408" i="67"/>
  <c r="J370" i="67"/>
  <c r="F66" i="58"/>
  <c r="L382" i="67"/>
  <c r="L363" i="67"/>
  <c r="L383" i="67"/>
  <c r="L385" i="67"/>
  <c r="L401" i="67"/>
  <c r="L366" i="67"/>
  <c r="L364" i="67"/>
  <c r="L372" i="66"/>
  <c r="L391" i="66"/>
  <c r="H387" i="66"/>
  <c r="H406" i="66"/>
  <c r="H368" i="66"/>
  <c r="L44" i="59"/>
  <c r="J397" i="65"/>
  <c r="J378" i="65"/>
  <c r="L372" i="65"/>
  <c r="L391" i="65"/>
  <c r="N389" i="65"/>
  <c r="N408" i="65"/>
  <c r="N390" i="65"/>
  <c r="N370" i="65"/>
  <c r="N371" i="65"/>
  <c r="N388" i="65"/>
  <c r="J28" i="58"/>
  <c r="L25" i="60"/>
  <c r="L382" i="65"/>
  <c r="L363" i="65"/>
  <c r="L385" i="65"/>
  <c r="L364" i="65"/>
  <c r="L401" i="65"/>
  <c r="L366" i="65"/>
  <c r="L383" i="65"/>
  <c r="F7" i="58"/>
  <c r="H4" i="58"/>
  <c r="H427" i="64"/>
  <c r="H425" i="64"/>
  <c r="H403" i="64"/>
  <c r="H404" i="64"/>
  <c r="H445" i="64"/>
  <c r="H406" i="64"/>
  <c r="H424" i="64"/>
  <c r="C25" i="59"/>
  <c r="I172" i="42"/>
  <c r="I42" i="72"/>
  <c r="I70" i="72" s="1"/>
  <c r="L171" i="42"/>
  <c r="L41" i="72"/>
  <c r="K174" i="72"/>
  <c r="K192" i="72"/>
  <c r="K173" i="72"/>
  <c r="K191" i="72"/>
  <c r="K209" i="72"/>
  <c r="C174" i="72"/>
  <c r="C192" i="72"/>
  <c r="C173" i="72"/>
  <c r="C191" i="72"/>
  <c r="C209" i="72"/>
  <c r="F171" i="72"/>
  <c r="F207" i="72"/>
  <c r="F189" i="72"/>
  <c r="P26" i="71"/>
  <c r="O173" i="71"/>
  <c r="O174" i="71"/>
  <c r="O209" i="71"/>
  <c r="O192" i="71"/>
  <c r="O172" i="71"/>
  <c r="O191" i="71"/>
  <c r="H146" i="48"/>
  <c r="H187" i="71"/>
  <c r="H169" i="71"/>
  <c r="H170" i="71"/>
  <c r="H179" i="71"/>
  <c r="K205" i="70"/>
  <c r="K186" i="70"/>
  <c r="M27" i="70"/>
  <c r="L199" i="70"/>
  <c r="L180" i="70"/>
  <c r="C197" i="70"/>
  <c r="C179" i="70"/>
  <c r="C178" i="70"/>
  <c r="C198" i="70"/>
  <c r="C196" i="70"/>
  <c r="C177" i="70"/>
  <c r="J131" i="42"/>
  <c r="J39" i="70"/>
  <c r="J67" i="70" s="1"/>
  <c r="L125" i="48"/>
  <c r="L128" i="49"/>
  <c r="O113" i="42"/>
  <c r="O40" i="69"/>
  <c r="H109" i="48"/>
  <c r="H106" i="49"/>
  <c r="N102" i="42"/>
  <c r="N53" i="68"/>
  <c r="N87" i="68" s="1"/>
  <c r="Q101" i="42"/>
  <c r="Q52" i="68"/>
  <c r="Q86" i="68" s="1"/>
  <c r="E101" i="42"/>
  <c r="E52" i="68"/>
  <c r="E86" i="68" s="1"/>
  <c r="G246" i="68"/>
  <c r="N93" i="42"/>
  <c r="N48" i="68"/>
  <c r="N82" i="68" s="1"/>
  <c r="Q92" i="42"/>
  <c r="Q47" i="68"/>
  <c r="Q81" i="68" s="1"/>
  <c r="N86" i="42"/>
  <c r="N43" i="68"/>
  <c r="F82" i="49"/>
  <c r="F85" i="49"/>
  <c r="N63" i="48"/>
  <c r="N66" i="49"/>
  <c r="M205" i="66"/>
  <c r="N193" i="66"/>
  <c r="N203" i="66"/>
  <c r="N194" i="66"/>
  <c r="J199" i="65"/>
  <c r="J28" i="49"/>
  <c r="M229" i="64"/>
  <c r="O227" i="64"/>
  <c r="O248" i="64"/>
  <c r="N225" i="64"/>
  <c r="N224" i="64"/>
  <c r="Q4" i="50"/>
  <c r="Q215" i="64"/>
  <c r="Q216" i="64"/>
  <c r="L468" i="68"/>
  <c r="K285" i="70"/>
  <c r="B147" i="72"/>
  <c r="B206" i="72"/>
  <c r="F222" i="67"/>
  <c r="C247" i="68"/>
  <c r="N255" i="68"/>
  <c r="L178" i="66"/>
  <c r="G99" i="66"/>
  <c r="G181" i="66"/>
  <c r="G143" i="66"/>
  <c r="G66" i="48"/>
  <c r="K218" i="68"/>
  <c r="Q221" i="68"/>
  <c r="L112" i="70"/>
  <c r="L131" i="70" s="1"/>
  <c r="L137" i="70"/>
  <c r="L194" i="70"/>
  <c r="Q373" i="66"/>
  <c r="Q438" i="64"/>
  <c r="L177" i="65"/>
  <c r="P178" i="66"/>
  <c r="B178" i="67"/>
  <c r="D99" i="67"/>
  <c r="J185" i="67"/>
  <c r="L392" i="65"/>
  <c r="I146" i="65"/>
  <c r="O197" i="72"/>
  <c r="F250" i="68"/>
  <c r="J132" i="65"/>
  <c r="E196" i="70"/>
  <c r="C367" i="66"/>
  <c r="E179" i="71"/>
  <c r="F329" i="65"/>
  <c r="F386" i="65"/>
  <c r="O173" i="65"/>
  <c r="M171" i="66"/>
  <c r="F226" i="68"/>
  <c r="J395" i="69"/>
  <c r="D367" i="65"/>
  <c r="H392" i="67"/>
  <c r="E405" i="67"/>
  <c r="K293" i="72"/>
  <c r="K316" i="72"/>
  <c r="K370" i="72"/>
  <c r="I395" i="66"/>
  <c r="F275" i="72"/>
  <c r="F311" i="72" s="1"/>
  <c r="I449" i="64"/>
  <c r="I380" i="64"/>
  <c r="M201" i="71"/>
  <c r="Q190" i="71"/>
  <c r="G219" i="64"/>
  <c r="L105" i="50"/>
  <c r="E143" i="66"/>
  <c r="B139" i="67"/>
  <c r="I369" i="66"/>
  <c r="J156" i="64"/>
  <c r="B124" i="50"/>
  <c r="O183" i="68"/>
  <c r="O255" i="68" s="1"/>
  <c r="D200" i="70"/>
  <c r="O203" i="69"/>
  <c r="M146" i="67"/>
  <c r="B137" i="70"/>
  <c r="B194" i="70"/>
  <c r="D405" i="67"/>
  <c r="D132" i="65"/>
  <c r="G170" i="72"/>
  <c r="G201" i="64"/>
  <c r="N206" i="64"/>
  <c r="I183" i="66"/>
  <c r="B184" i="67"/>
  <c r="B146" i="67"/>
  <c r="E182" i="67"/>
  <c r="C184" i="67"/>
  <c r="C146" i="67"/>
  <c r="H196" i="64"/>
  <c r="E203" i="64"/>
  <c r="I176" i="66"/>
  <c r="G82" i="48"/>
  <c r="G221" i="68"/>
  <c r="K392" i="70"/>
  <c r="I304" i="67"/>
  <c r="I323" i="67" s="1"/>
  <c r="L329" i="65"/>
  <c r="E359" i="64"/>
  <c r="K317" i="64"/>
  <c r="K359" i="64" s="1"/>
  <c r="N367" i="65"/>
  <c r="E358" i="72"/>
  <c r="Q388" i="67"/>
  <c r="E392" i="65"/>
  <c r="P414" i="70"/>
  <c r="D147" i="71"/>
  <c r="J274" i="68"/>
  <c r="K190" i="72"/>
  <c r="M203" i="69"/>
  <c r="F170" i="72"/>
  <c r="K222" i="69"/>
  <c r="F190" i="72"/>
  <c r="F137" i="70"/>
  <c r="F194" i="70"/>
  <c r="K196" i="67"/>
  <c r="M93" i="71"/>
  <c r="M129" i="71" s="1"/>
  <c r="M170" i="71"/>
  <c r="P150" i="69"/>
  <c r="K137" i="66"/>
  <c r="F208" i="71"/>
  <c r="O222" i="70"/>
  <c r="O207" i="70" s="1"/>
  <c r="D216" i="64"/>
  <c r="I373" i="65"/>
  <c r="D213" i="67"/>
  <c r="Q194" i="66"/>
  <c r="N386" i="65"/>
  <c r="C263" i="68"/>
  <c r="M184" i="69"/>
  <c r="L202" i="64"/>
  <c r="L160" i="64"/>
  <c r="H208" i="64"/>
  <c r="L99" i="65"/>
  <c r="L175" i="65" s="1"/>
  <c r="C186" i="65"/>
  <c r="D99" i="66"/>
  <c r="E177" i="66"/>
  <c r="B172" i="67"/>
  <c r="F93" i="67"/>
  <c r="F131" i="67" s="1"/>
  <c r="D196" i="64"/>
  <c r="G200" i="64"/>
  <c r="P201" i="64"/>
  <c r="G205" i="64"/>
  <c r="G163" i="64"/>
  <c r="P207" i="64"/>
  <c r="Q208" i="64"/>
  <c r="B174" i="67"/>
  <c r="I174" i="67"/>
  <c r="F214" i="68"/>
  <c r="O215" i="68"/>
  <c r="I218" i="68"/>
  <c r="O221" i="68"/>
  <c r="M223" i="68"/>
  <c r="M175" i="68"/>
  <c r="C227" i="68"/>
  <c r="O178" i="68"/>
  <c r="O226" i="68"/>
  <c r="E229" i="68"/>
  <c r="B261" i="68"/>
  <c r="B208" i="64"/>
  <c r="C192" i="64"/>
  <c r="H194" i="64"/>
  <c r="E196" i="64"/>
  <c r="M111" i="64"/>
  <c r="N197" i="64"/>
  <c r="O198" i="64"/>
  <c r="Q201" i="64"/>
  <c r="C204" i="64"/>
  <c r="D205" i="64"/>
  <c r="D163" i="64"/>
  <c r="L205" i="64"/>
  <c r="L163" i="64"/>
  <c r="M207" i="64"/>
  <c r="E28" i="48"/>
  <c r="J176" i="65"/>
  <c r="D179" i="65"/>
  <c r="E180" i="65"/>
  <c r="F181" i="65"/>
  <c r="G183" i="65"/>
  <c r="Q186" i="65"/>
  <c r="G132" i="66"/>
  <c r="O93" i="66"/>
  <c r="O131" i="66" s="1"/>
  <c r="O132" i="66"/>
  <c r="P172" i="66"/>
  <c r="P170" i="66" s="1"/>
  <c r="J176" i="66"/>
  <c r="K177" i="66"/>
  <c r="F181" i="66"/>
  <c r="F143" i="66"/>
  <c r="H185" i="66"/>
  <c r="B181" i="67"/>
  <c r="B143" i="67"/>
  <c r="L93" i="67"/>
  <c r="L131" i="67" s="1"/>
  <c r="L132" i="67"/>
  <c r="P82" i="48"/>
  <c r="O214" i="68"/>
  <c r="D221" i="68"/>
  <c r="E222" i="68"/>
  <c r="F223" i="68"/>
  <c r="O225" i="68"/>
  <c r="Q228" i="68"/>
  <c r="H503" i="68"/>
  <c r="L481" i="68"/>
  <c r="J367" i="70"/>
  <c r="J285" i="70"/>
  <c r="N376" i="66"/>
  <c r="I399" i="70"/>
  <c r="E399" i="69"/>
  <c r="O425" i="68"/>
  <c r="D386" i="65"/>
  <c r="F395" i="70"/>
  <c r="F386" i="69"/>
  <c r="E428" i="64"/>
  <c r="E365" i="64"/>
  <c r="F373" i="65"/>
  <c r="I479" i="68"/>
  <c r="I388" i="67"/>
  <c r="E395" i="65"/>
  <c r="G231" i="68"/>
  <c r="C147" i="72"/>
  <c r="P194" i="72"/>
  <c r="N239" i="68"/>
  <c r="C285" i="66"/>
  <c r="C323" i="66" s="1"/>
  <c r="O213" i="65"/>
  <c r="O150" i="65"/>
  <c r="H240" i="64"/>
  <c r="I190" i="72"/>
  <c r="O203" i="70"/>
  <c r="I194" i="69"/>
  <c r="Q203" i="67"/>
  <c r="H492" i="68"/>
  <c r="E208" i="71"/>
  <c r="M381" i="72"/>
  <c r="M363" i="72"/>
  <c r="K361" i="72"/>
  <c r="K379" i="72"/>
  <c r="Q360" i="72"/>
  <c r="Q378" i="72"/>
  <c r="Q359" i="72"/>
  <c r="Q377" i="72"/>
  <c r="O357" i="72"/>
  <c r="O375" i="72"/>
  <c r="I164" i="59"/>
  <c r="E164" i="58"/>
  <c r="O369" i="72"/>
  <c r="O367" i="72"/>
  <c r="O349" i="72"/>
  <c r="O351" i="72"/>
  <c r="G162" i="58"/>
  <c r="M381" i="71"/>
  <c r="M363" i="71"/>
  <c r="Q360" i="71"/>
  <c r="Q378" i="71"/>
  <c r="Q377" i="71"/>
  <c r="Q359" i="71"/>
  <c r="E378" i="71"/>
  <c r="E360" i="71"/>
  <c r="E377" i="71"/>
  <c r="E359" i="71"/>
  <c r="Q146" i="59"/>
  <c r="E146" i="59"/>
  <c r="O144" i="58"/>
  <c r="K351" i="71"/>
  <c r="K369" i="71"/>
  <c r="K349" i="71"/>
  <c r="K367" i="71"/>
  <c r="I397" i="70"/>
  <c r="I378" i="70"/>
  <c r="G395" i="70"/>
  <c r="M375" i="70"/>
  <c r="M394" i="70"/>
  <c r="M374" i="70"/>
  <c r="M393" i="70"/>
  <c r="E394" i="70"/>
  <c r="E375" i="70"/>
  <c r="E393" i="70"/>
  <c r="E374" i="70"/>
  <c r="E392" i="70"/>
  <c r="E370" i="70"/>
  <c r="E371" i="70"/>
  <c r="E389" i="70"/>
  <c r="E390" i="70"/>
  <c r="E369" i="70"/>
  <c r="K368" i="70"/>
  <c r="K387" i="70"/>
  <c r="Q128" i="58"/>
  <c r="M128" i="59"/>
  <c r="O125" i="58"/>
  <c r="O382" i="70"/>
  <c r="O364" i="70"/>
  <c r="O383" i="70"/>
  <c r="O363" i="70"/>
  <c r="O366" i="70"/>
  <c r="O385" i="70"/>
  <c r="K125" i="58"/>
  <c r="G125" i="58"/>
  <c r="M397" i="69"/>
  <c r="M378" i="69"/>
  <c r="K376" i="69"/>
  <c r="G391" i="69"/>
  <c r="G372" i="69"/>
  <c r="M109" i="58"/>
  <c r="I109" i="58"/>
  <c r="K106" i="58"/>
  <c r="I495" i="68"/>
  <c r="I471" i="68"/>
  <c r="Q493" i="68"/>
  <c r="Q469" i="68"/>
  <c r="G491" i="68"/>
  <c r="G466" i="68"/>
  <c r="G490" i="68"/>
  <c r="G467" i="68"/>
  <c r="E488" i="68"/>
  <c r="E464" i="68"/>
  <c r="K459" i="68"/>
  <c r="K506" i="68"/>
  <c r="K458" i="68"/>
  <c r="K482" i="68"/>
  <c r="K483" i="68"/>
  <c r="E456" i="68"/>
  <c r="E480" i="68"/>
  <c r="E504" i="68"/>
  <c r="E503" i="68"/>
  <c r="K85" i="59"/>
  <c r="G85" i="59"/>
  <c r="O397" i="67"/>
  <c r="O378" i="67"/>
  <c r="M377" i="67"/>
  <c r="M415" i="67"/>
  <c r="M396" i="67"/>
  <c r="K375" i="67"/>
  <c r="K394" i="67"/>
  <c r="K393" i="67"/>
  <c r="K374" i="67"/>
  <c r="M372" i="67"/>
  <c r="M391" i="67"/>
  <c r="O66" i="59"/>
  <c r="K66" i="59"/>
  <c r="Q63" i="60"/>
  <c r="M63" i="59"/>
  <c r="M363" i="67"/>
  <c r="M383" i="67"/>
  <c r="M364" i="67"/>
  <c r="M366" i="67"/>
  <c r="M401" i="67"/>
  <c r="M382" i="67"/>
  <c r="M385" i="67"/>
  <c r="E63" i="59"/>
  <c r="E363" i="67"/>
  <c r="E364" i="67"/>
  <c r="E385" i="67"/>
  <c r="E382" i="67"/>
  <c r="E401" i="67"/>
  <c r="E366" i="67"/>
  <c r="E383" i="67"/>
  <c r="Q377" i="66"/>
  <c r="Q376" i="66"/>
  <c r="Q396" i="66"/>
  <c r="Q415" i="66"/>
  <c r="Q395" i="66"/>
  <c r="M391" i="66"/>
  <c r="M372" i="66"/>
  <c r="I387" i="66"/>
  <c r="I368" i="66"/>
  <c r="I406" i="66"/>
  <c r="O47" i="59"/>
  <c r="Q44" i="58"/>
  <c r="I44" i="58"/>
  <c r="G397" i="65"/>
  <c r="G378" i="65"/>
  <c r="E396" i="65"/>
  <c r="E415" i="65"/>
  <c r="E377" i="65"/>
  <c r="G374" i="65"/>
  <c r="G393" i="65"/>
  <c r="G394" i="65"/>
  <c r="G373" i="65"/>
  <c r="G375" i="65"/>
  <c r="E391" i="65"/>
  <c r="E372" i="65"/>
  <c r="K370" i="65"/>
  <c r="K408" i="65"/>
  <c r="K390" i="65"/>
  <c r="K371" i="65"/>
  <c r="K389" i="65"/>
  <c r="Q387" i="65"/>
  <c r="Q406" i="65"/>
  <c r="Q368" i="65"/>
  <c r="I387" i="65"/>
  <c r="I406" i="65"/>
  <c r="I368" i="65"/>
  <c r="O28" i="59"/>
  <c r="Q25" i="60"/>
  <c r="M25" i="60"/>
  <c r="I25" i="60"/>
  <c r="G420" i="64"/>
  <c r="G441" i="64"/>
  <c r="M461" i="64"/>
  <c r="M419" i="64"/>
  <c r="M440" i="64"/>
  <c r="O418" i="64"/>
  <c r="O417" i="64"/>
  <c r="O460" i="64"/>
  <c r="O439" i="64"/>
  <c r="M437" i="64"/>
  <c r="M436" i="64"/>
  <c r="M416" i="64"/>
  <c r="M415" i="64"/>
  <c r="E437" i="64"/>
  <c r="E416" i="64"/>
  <c r="E436" i="64"/>
  <c r="E415" i="64"/>
  <c r="M408" i="64"/>
  <c r="M450" i="64"/>
  <c r="M429" i="64"/>
  <c r="G7" i="58"/>
  <c r="Q404" i="64"/>
  <c r="Q445" i="64"/>
  <c r="Q424" i="64"/>
  <c r="Q425" i="64"/>
  <c r="Q406" i="64"/>
  <c r="Q427" i="64"/>
  <c r="Q403" i="64"/>
  <c r="M4" i="58"/>
  <c r="I406" i="64"/>
  <c r="I404" i="64"/>
  <c r="I445" i="64"/>
  <c r="I424" i="64"/>
  <c r="I425" i="64"/>
  <c r="I403" i="64"/>
  <c r="I427" i="64"/>
  <c r="C44" i="59"/>
  <c r="C379" i="72"/>
  <c r="C361" i="72"/>
  <c r="C85" i="59"/>
  <c r="C372" i="67"/>
  <c r="C391" i="67"/>
  <c r="L181" i="72"/>
  <c r="L199" i="72"/>
  <c r="N178" i="72"/>
  <c r="N195" i="72"/>
  <c r="N196" i="72"/>
  <c r="N177" i="72"/>
  <c r="N27" i="72"/>
  <c r="M175" i="72"/>
  <c r="M193" i="72"/>
  <c r="D173" i="72"/>
  <c r="D209" i="72"/>
  <c r="D192" i="72"/>
  <c r="D191" i="72"/>
  <c r="D174" i="72"/>
  <c r="O207" i="72"/>
  <c r="O171" i="72"/>
  <c r="O189" i="72"/>
  <c r="K171" i="72"/>
  <c r="K207" i="72"/>
  <c r="K189" i="72"/>
  <c r="G207" i="72"/>
  <c r="G171" i="72"/>
  <c r="G189" i="72"/>
  <c r="D25" i="72"/>
  <c r="C171" i="72"/>
  <c r="C207" i="72"/>
  <c r="C189" i="72"/>
  <c r="Q164" i="48"/>
  <c r="M164" i="48"/>
  <c r="M169" i="72"/>
  <c r="M187" i="72"/>
  <c r="I164" i="48"/>
  <c r="E164" i="48"/>
  <c r="E169" i="72"/>
  <c r="E187" i="72"/>
  <c r="P199" i="71"/>
  <c r="P181" i="71"/>
  <c r="K28" i="71"/>
  <c r="J196" i="71"/>
  <c r="J178" i="71"/>
  <c r="J195" i="71"/>
  <c r="J177" i="71"/>
  <c r="Q175" i="71"/>
  <c r="Q193" i="71"/>
  <c r="H174" i="71"/>
  <c r="H173" i="71"/>
  <c r="H209" i="71"/>
  <c r="H192" i="71"/>
  <c r="H191" i="71"/>
  <c r="H172" i="71"/>
  <c r="Q146" i="49"/>
  <c r="Q167" i="71"/>
  <c r="Q185" i="71"/>
  <c r="I146" i="49"/>
  <c r="E146" i="49"/>
  <c r="L186" i="70"/>
  <c r="L205" i="70"/>
  <c r="K28" i="70"/>
  <c r="J182" i="70"/>
  <c r="J183" i="70"/>
  <c r="J201" i="70"/>
  <c r="J202" i="70"/>
  <c r="I199" i="70"/>
  <c r="I180" i="70"/>
  <c r="P198" i="70"/>
  <c r="P178" i="70"/>
  <c r="P179" i="70"/>
  <c r="P177" i="70"/>
  <c r="P197" i="70"/>
  <c r="G176" i="70"/>
  <c r="G195" i="70"/>
  <c r="M125" i="49"/>
  <c r="M172" i="70"/>
  <c r="M190" i="70"/>
  <c r="I128" i="48"/>
  <c r="E128" i="49"/>
  <c r="E128" i="48"/>
  <c r="L186" i="69"/>
  <c r="L205" i="69"/>
  <c r="N183" i="69"/>
  <c r="N202" i="69"/>
  <c r="N201" i="69"/>
  <c r="N182" i="69"/>
  <c r="N27" i="69"/>
  <c r="M199" i="69"/>
  <c r="M180" i="69"/>
  <c r="Q109" i="48"/>
  <c r="Q171" i="69"/>
  <c r="Q172" i="69"/>
  <c r="M106" i="49"/>
  <c r="I109" i="49"/>
  <c r="I109" i="48"/>
  <c r="E106" i="49"/>
  <c r="E109" i="49"/>
  <c r="D253" i="68"/>
  <c r="F35" i="68"/>
  <c r="F251" i="68"/>
  <c r="M32" i="68"/>
  <c r="L246" i="68"/>
  <c r="H96" i="42"/>
  <c r="H49" i="68"/>
  <c r="H83" i="68" s="1"/>
  <c r="M89" i="42"/>
  <c r="M46" i="68"/>
  <c r="F29" i="68"/>
  <c r="E264" i="68"/>
  <c r="E240" i="68"/>
  <c r="E263" i="68"/>
  <c r="E241" i="68"/>
  <c r="H88" i="42"/>
  <c r="H45" i="68"/>
  <c r="D262" i="68"/>
  <c r="D238" i="68"/>
  <c r="O82" i="50"/>
  <c r="O7" i="68"/>
  <c r="K85" i="49"/>
  <c r="K83" i="39"/>
  <c r="K7" i="68"/>
  <c r="G82" i="49"/>
  <c r="C82" i="50"/>
  <c r="C234" i="68"/>
  <c r="C233" i="68"/>
  <c r="C257" i="68"/>
  <c r="F205" i="67"/>
  <c r="Q223" i="67"/>
  <c r="Q204" i="67"/>
  <c r="M223" i="67"/>
  <c r="M204" i="67"/>
  <c r="I204" i="67"/>
  <c r="I223" i="67"/>
  <c r="E223" i="67"/>
  <c r="E204" i="67"/>
  <c r="L201" i="67"/>
  <c r="L200" i="67"/>
  <c r="L202" i="67"/>
  <c r="D201" i="67"/>
  <c r="D202" i="67"/>
  <c r="P27" i="67"/>
  <c r="O199" i="67"/>
  <c r="K199" i="67"/>
  <c r="G199" i="67"/>
  <c r="C199" i="67"/>
  <c r="J197" i="67"/>
  <c r="J198" i="67"/>
  <c r="J196" i="67"/>
  <c r="J216" i="67"/>
  <c r="Q23" i="67"/>
  <c r="I23" i="67"/>
  <c r="O66" i="48"/>
  <c r="O63" i="50"/>
  <c r="K66" i="48"/>
  <c r="K63" i="50"/>
  <c r="K7" i="67"/>
  <c r="G63" i="49"/>
  <c r="C63" i="50"/>
  <c r="C193" i="67"/>
  <c r="C203" i="67"/>
  <c r="N205" i="66"/>
  <c r="J205" i="66"/>
  <c r="F205" i="66"/>
  <c r="I59" i="42"/>
  <c r="I44" i="66"/>
  <c r="I72" i="66" s="1"/>
  <c r="E204" i="66"/>
  <c r="E223" i="66"/>
  <c r="L55" i="42"/>
  <c r="L42" i="66"/>
  <c r="H202" i="66"/>
  <c r="H201" i="66"/>
  <c r="H200" i="66"/>
  <c r="P27" i="66"/>
  <c r="O199" i="66"/>
  <c r="K54" i="42"/>
  <c r="K41" i="66"/>
  <c r="K69" i="66" s="1"/>
  <c r="P48" i="42"/>
  <c r="P37" i="66"/>
  <c r="H48" i="42"/>
  <c r="H37" i="66"/>
  <c r="O193" i="66"/>
  <c r="O203" i="66"/>
  <c r="K44" i="50"/>
  <c r="G44" i="49"/>
  <c r="C203" i="66"/>
  <c r="C193" i="66"/>
  <c r="N41" i="42"/>
  <c r="N45" i="65"/>
  <c r="N73" i="65" s="1"/>
  <c r="L36" i="42"/>
  <c r="L42" i="65"/>
  <c r="H201" i="65"/>
  <c r="H202" i="65"/>
  <c r="H200" i="65"/>
  <c r="O199" i="65"/>
  <c r="K199" i="65"/>
  <c r="G35" i="42"/>
  <c r="G41" i="65"/>
  <c r="G69" i="65" s="1"/>
  <c r="N32" i="42"/>
  <c r="N40" i="65"/>
  <c r="N68" i="65" s="1"/>
  <c r="O28" i="49"/>
  <c r="O193" i="65"/>
  <c r="O203" i="65"/>
  <c r="K25" i="49"/>
  <c r="G25" i="50"/>
  <c r="C25" i="49"/>
  <c r="C193" i="65"/>
  <c r="C203" i="65"/>
  <c r="N22" i="42"/>
  <c r="N51" i="64"/>
  <c r="N83" i="64" s="1"/>
  <c r="N222" i="64"/>
  <c r="J15" i="42"/>
  <c r="J46" i="64"/>
  <c r="J78" i="64" s="1"/>
  <c r="Q12" i="42"/>
  <c r="Q45" i="64"/>
  <c r="Q77" i="64" s="1"/>
  <c r="N29" i="64"/>
  <c r="M221" i="64"/>
  <c r="M220" i="64"/>
  <c r="M219" i="64"/>
  <c r="M241" i="64"/>
  <c r="E221" i="64"/>
  <c r="E220" i="64"/>
  <c r="E241" i="64"/>
  <c r="E219" i="64"/>
  <c r="Q28" i="64"/>
  <c r="P218" i="64"/>
  <c r="P239" i="64"/>
  <c r="M28" i="64"/>
  <c r="L218" i="64"/>
  <c r="L239" i="64"/>
  <c r="H218" i="64"/>
  <c r="H239" i="64"/>
  <c r="E28" i="64"/>
  <c r="D218" i="64"/>
  <c r="D239" i="64"/>
  <c r="O217" i="64"/>
  <c r="O238" i="64"/>
  <c r="K238" i="64"/>
  <c r="K217" i="64"/>
  <c r="G217" i="64"/>
  <c r="G238" i="64"/>
  <c r="C217" i="64"/>
  <c r="C238" i="64"/>
  <c r="K25" i="64"/>
  <c r="E23" i="64"/>
  <c r="D233" i="64"/>
  <c r="D212" i="64"/>
  <c r="D213" i="64"/>
  <c r="N7" i="49"/>
  <c r="J4" i="50"/>
  <c r="J214" i="64"/>
  <c r="F4" i="50"/>
  <c r="C26" i="72"/>
  <c r="B174" i="72"/>
  <c r="B192" i="72"/>
  <c r="B173" i="72"/>
  <c r="B209" i="72"/>
  <c r="B191" i="72"/>
  <c r="B172" i="72"/>
  <c r="B186" i="70"/>
  <c r="B205" i="70"/>
  <c r="B205" i="69"/>
  <c r="B186" i="69"/>
  <c r="B238" i="68"/>
  <c r="B204" i="65"/>
  <c r="B223" i="65"/>
  <c r="B221" i="64"/>
  <c r="B241" i="64"/>
  <c r="B220" i="64"/>
  <c r="E376" i="71"/>
  <c r="L367" i="66"/>
  <c r="L329" i="66"/>
  <c r="D342" i="70"/>
  <c r="I206" i="71"/>
  <c r="C176" i="66"/>
  <c r="K182" i="66"/>
  <c r="M184" i="66"/>
  <c r="N172" i="67"/>
  <c r="N170" i="67" s="1"/>
  <c r="K180" i="67"/>
  <c r="F210" i="68"/>
  <c r="F208" i="68" s="1"/>
  <c r="E221" i="68"/>
  <c r="G223" i="68"/>
  <c r="G175" i="68"/>
  <c r="I468" i="68"/>
  <c r="G376" i="67"/>
  <c r="J172" i="72"/>
  <c r="O376" i="72"/>
  <c r="H24" i="48"/>
  <c r="E179" i="65"/>
  <c r="E185" i="65"/>
  <c r="G176" i="66"/>
  <c r="I185" i="66"/>
  <c r="L176" i="67"/>
  <c r="C186" i="67"/>
  <c r="F367" i="70"/>
  <c r="F285" i="70"/>
  <c r="F323" i="70" s="1"/>
  <c r="E407" i="64"/>
  <c r="C435" i="64"/>
  <c r="M388" i="67"/>
  <c r="E274" i="68"/>
  <c r="O143" i="50"/>
  <c r="B267" i="68"/>
  <c r="Q129" i="72"/>
  <c r="I367" i="65"/>
  <c r="B200" i="64"/>
  <c r="H176" i="65"/>
  <c r="B180" i="65"/>
  <c r="N386" i="69"/>
  <c r="N329" i="69"/>
  <c r="L455" i="68"/>
  <c r="M492" i="68"/>
  <c r="P459" i="64"/>
  <c r="I405" i="66"/>
  <c r="B143" i="50"/>
  <c r="P139" i="65"/>
  <c r="Q275" i="71"/>
  <c r="Q311" i="71" s="1"/>
  <c r="O222" i="69"/>
  <c r="F139" i="65"/>
  <c r="E4" i="48"/>
  <c r="J177" i="67"/>
  <c r="J139" i="67"/>
  <c r="D186" i="67"/>
  <c r="B224" i="68"/>
  <c r="N25" i="48"/>
  <c r="K185" i="65"/>
  <c r="M181" i="66"/>
  <c r="J182" i="67"/>
  <c r="E186" i="67"/>
  <c r="D178" i="67"/>
  <c r="G99" i="67"/>
  <c r="G175" i="67" s="1"/>
  <c r="G181" i="67"/>
  <c r="K342" i="67"/>
  <c r="F370" i="72"/>
  <c r="F316" i="72"/>
  <c r="C304" i="70"/>
  <c r="C323" i="70" s="1"/>
  <c r="P353" i="68"/>
  <c r="E414" i="65"/>
  <c r="I352" i="71"/>
  <c r="E395" i="70"/>
  <c r="B150" i="67"/>
  <c r="B178" i="68"/>
  <c r="O213" i="69"/>
  <c r="O150" i="69"/>
  <c r="F137" i="69"/>
  <c r="E222" i="65"/>
  <c r="M196" i="65"/>
  <c r="N188" i="72"/>
  <c r="L163" i="68"/>
  <c r="D363" i="72"/>
  <c r="D381" i="72"/>
  <c r="L359" i="72"/>
  <c r="L378" i="72"/>
  <c r="L360" i="72"/>
  <c r="L377" i="72"/>
  <c r="F357" i="72"/>
  <c r="F375" i="72"/>
  <c r="P164" i="58"/>
  <c r="N357" i="71"/>
  <c r="N375" i="71"/>
  <c r="P146" i="58"/>
  <c r="F376" i="70"/>
  <c r="D374" i="70"/>
  <c r="D393" i="70"/>
  <c r="D375" i="70"/>
  <c r="D392" i="70"/>
  <c r="D373" i="70"/>
  <c r="D394" i="70"/>
  <c r="J368" i="70"/>
  <c r="J387" i="70"/>
  <c r="N125" i="59"/>
  <c r="N363" i="70"/>
  <c r="N383" i="70"/>
  <c r="N364" i="70"/>
  <c r="N385" i="70"/>
  <c r="N382" i="70"/>
  <c r="N366" i="70"/>
  <c r="P375" i="69"/>
  <c r="P393" i="69"/>
  <c r="P374" i="69"/>
  <c r="P394" i="69"/>
  <c r="P392" i="69"/>
  <c r="P373" i="69"/>
  <c r="N106" i="58"/>
  <c r="P471" i="68"/>
  <c r="P495" i="68"/>
  <c r="D469" i="68"/>
  <c r="D493" i="68"/>
  <c r="P488" i="68"/>
  <c r="P464" i="68"/>
  <c r="F483" i="68"/>
  <c r="F459" i="68"/>
  <c r="F482" i="68"/>
  <c r="F458" i="68"/>
  <c r="F506" i="68"/>
  <c r="N85" i="59"/>
  <c r="P82" i="60"/>
  <c r="P476" i="68"/>
  <c r="P475" i="68"/>
  <c r="P454" i="68"/>
  <c r="P452" i="68"/>
  <c r="P478" i="68"/>
  <c r="P451" i="68"/>
  <c r="P499" i="68"/>
  <c r="D82" i="58"/>
  <c r="D396" i="67"/>
  <c r="D377" i="67"/>
  <c r="D415" i="67"/>
  <c r="D395" i="67"/>
  <c r="H372" i="67"/>
  <c r="H391" i="67"/>
  <c r="N66" i="58"/>
  <c r="P63" i="60"/>
  <c r="D63" i="58"/>
  <c r="F378" i="66"/>
  <c r="F397" i="66"/>
  <c r="F374" i="66"/>
  <c r="F394" i="66"/>
  <c r="F373" i="66"/>
  <c r="F393" i="66"/>
  <c r="F375" i="66"/>
  <c r="F47" i="58"/>
  <c r="H44" i="60"/>
  <c r="H382" i="66"/>
  <c r="H383" i="66"/>
  <c r="H364" i="66"/>
  <c r="H385" i="66"/>
  <c r="H363" i="66"/>
  <c r="H401" i="66"/>
  <c r="H366" i="66"/>
  <c r="D44" i="60"/>
  <c r="D396" i="65"/>
  <c r="D377" i="65"/>
  <c r="D395" i="65"/>
  <c r="D415" i="65"/>
  <c r="D376" i="65"/>
  <c r="D372" i="65"/>
  <c r="D391" i="65"/>
  <c r="P25" i="59"/>
  <c r="D25" i="58"/>
  <c r="D363" i="65"/>
  <c r="D382" i="65"/>
  <c r="D385" i="65"/>
  <c r="D366" i="65"/>
  <c r="D401" i="65"/>
  <c r="D383" i="65"/>
  <c r="D364" i="65"/>
  <c r="H419" i="64"/>
  <c r="H440" i="64"/>
  <c r="H461" i="64"/>
  <c r="D419" i="64"/>
  <c r="D440" i="64"/>
  <c r="D461" i="64"/>
  <c r="N434" i="64"/>
  <c r="N413" i="64"/>
  <c r="F430" i="64"/>
  <c r="F409" i="64"/>
  <c r="F451" i="64"/>
  <c r="J7" i="59"/>
  <c r="L4" i="58"/>
  <c r="D4" i="58"/>
  <c r="C164" i="58"/>
  <c r="C357" i="71"/>
  <c r="C375" i="71"/>
  <c r="K199" i="72"/>
  <c r="K181" i="72"/>
  <c r="F176" i="42"/>
  <c r="F44" i="72"/>
  <c r="F72" i="72" s="1"/>
  <c r="M172" i="42"/>
  <c r="M42" i="72"/>
  <c r="M70" i="72" s="1"/>
  <c r="I21" i="72"/>
  <c r="H167" i="72"/>
  <c r="H185" i="72"/>
  <c r="D164" i="49"/>
  <c r="D169" i="72"/>
  <c r="D179" i="72"/>
  <c r="D187" i="72"/>
  <c r="L175" i="71"/>
  <c r="L193" i="71"/>
  <c r="P146" i="49"/>
  <c r="D146" i="49"/>
  <c r="O30" i="70"/>
  <c r="N185" i="70"/>
  <c r="N204" i="70"/>
  <c r="N223" i="70"/>
  <c r="E183" i="70"/>
  <c r="E202" i="70"/>
  <c r="E182" i="70"/>
  <c r="E201" i="70"/>
  <c r="G25" i="70"/>
  <c r="F195" i="70"/>
  <c r="F176" i="70"/>
  <c r="P125" i="48"/>
  <c r="P128" i="48"/>
  <c r="D128" i="48"/>
  <c r="J121" i="42"/>
  <c r="J44" i="69"/>
  <c r="J72" i="69" s="1"/>
  <c r="L106" i="49"/>
  <c r="L109" i="48"/>
  <c r="F102" i="42"/>
  <c r="F53" i="68"/>
  <c r="F87" i="68" s="1"/>
  <c r="I101" i="42"/>
  <c r="I52" i="68"/>
  <c r="I86" i="68" s="1"/>
  <c r="P249" i="68"/>
  <c r="P248" i="68"/>
  <c r="P247" i="68"/>
  <c r="D89" i="42"/>
  <c r="D46" i="68"/>
  <c r="D80" i="68" s="1"/>
  <c r="K88" i="42"/>
  <c r="K45" i="68"/>
  <c r="K26" i="68"/>
  <c r="N82" i="50"/>
  <c r="I205" i="67"/>
  <c r="L28" i="67"/>
  <c r="K202" i="67"/>
  <c r="K201" i="67"/>
  <c r="C201" i="67"/>
  <c r="C202" i="67"/>
  <c r="E178" i="67"/>
  <c r="F26" i="67"/>
  <c r="E198" i="67"/>
  <c r="E216" i="67"/>
  <c r="E197" i="67"/>
  <c r="H214" i="67"/>
  <c r="H195" i="67"/>
  <c r="I205" i="66"/>
  <c r="M216" i="66"/>
  <c r="M198" i="66"/>
  <c r="M197" i="66"/>
  <c r="L195" i="66"/>
  <c r="L214" i="66"/>
  <c r="F47" i="49"/>
  <c r="F191" i="66"/>
  <c r="O201" i="65"/>
  <c r="O200" i="65"/>
  <c r="O202" i="65"/>
  <c r="C201" i="65"/>
  <c r="C202" i="65"/>
  <c r="D214" i="65"/>
  <c r="D195" i="65"/>
  <c r="N25" i="49"/>
  <c r="N191" i="65"/>
  <c r="N190" i="65"/>
  <c r="N209" i="65"/>
  <c r="F28" i="49"/>
  <c r="F191" i="65"/>
  <c r="F209" i="65"/>
  <c r="F190" i="65"/>
  <c r="J225" i="64"/>
  <c r="J224" i="64"/>
  <c r="E222" i="64"/>
  <c r="M29" i="64"/>
  <c r="L220" i="64"/>
  <c r="L219" i="64"/>
  <c r="L241" i="64"/>
  <c r="L221" i="64"/>
  <c r="I7" i="49"/>
  <c r="E4" i="49"/>
  <c r="O237" i="64"/>
  <c r="O213" i="67"/>
  <c r="J93" i="70"/>
  <c r="Q134" i="71"/>
  <c r="C316" i="72"/>
  <c r="B194" i="66"/>
  <c r="D359" i="64"/>
  <c r="L405" i="67"/>
  <c r="N237" i="64"/>
  <c r="Q194" i="67"/>
  <c r="C329" i="72"/>
  <c r="C137" i="66"/>
  <c r="N3" i="19"/>
  <c r="Q167" i="39"/>
  <c r="Q158" i="39"/>
  <c r="G153" i="39"/>
  <c r="Q141" i="39"/>
  <c r="G172" i="39"/>
  <c r="F153" i="39"/>
  <c r="G140" i="39"/>
  <c r="I171" i="39"/>
  <c r="H159" i="39"/>
  <c r="K132" i="39"/>
  <c r="Q135" i="39"/>
  <c r="G131" i="39"/>
  <c r="D93" i="39"/>
  <c r="G74" i="39"/>
  <c r="G48" i="39"/>
  <c r="G31" i="39"/>
  <c r="O12" i="39"/>
  <c r="E10" i="39"/>
  <c r="O41" i="39"/>
  <c r="M8" i="39"/>
  <c r="H122" i="39"/>
  <c r="J78" i="39"/>
  <c r="H73" i="39"/>
  <c r="N69" i="39"/>
  <c r="H54" i="39"/>
  <c r="E45" i="39"/>
  <c r="M150" i="39"/>
  <c r="L149" i="39"/>
  <c r="C177" i="39"/>
  <c r="H136" i="39"/>
  <c r="L129" i="39"/>
  <c r="C113" i="39"/>
  <c r="F171" i="39"/>
  <c r="N158" i="39"/>
  <c r="J35" i="39"/>
  <c r="O29" i="39"/>
  <c r="J126" i="39"/>
  <c r="O97" i="39"/>
  <c r="E93" i="39"/>
  <c r="G32" i="39"/>
  <c r="H16" i="39"/>
  <c r="H10" i="39"/>
  <c r="P140" i="39"/>
  <c r="M132" i="39"/>
  <c r="D131" i="39"/>
  <c r="O8" i="39"/>
  <c r="F16" i="39"/>
  <c r="N10" i="39"/>
  <c r="L21" i="39"/>
  <c r="J20" i="39"/>
  <c r="C29" i="39"/>
  <c r="C67" i="39"/>
  <c r="C167" i="39"/>
  <c r="C69" i="39"/>
  <c r="C147" i="39"/>
  <c r="I147" i="39"/>
  <c r="K129" i="39"/>
  <c r="P177" i="39"/>
  <c r="P168" i="39"/>
  <c r="P165" i="39"/>
  <c r="D147" i="39"/>
  <c r="P132" i="39"/>
  <c r="J165" i="39"/>
  <c r="J141" i="39"/>
  <c r="N132" i="39"/>
  <c r="Q140" i="39"/>
  <c r="I102" i="39"/>
  <c r="M67" i="39"/>
  <c r="Q36" i="39"/>
  <c r="Q11" i="39"/>
  <c r="E8" i="39"/>
  <c r="G158" i="39"/>
  <c r="O121" i="39"/>
  <c r="G97" i="39"/>
  <c r="K89" i="39"/>
  <c r="O67" i="39"/>
  <c r="P101" i="39"/>
  <c r="P59" i="39"/>
  <c r="P31" i="39"/>
  <c r="J54" i="39"/>
  <c r="P113" i="39"/>
  <c r="P54" i="39"/>
  <c r="H50" i="39"/>
  <c r="N140" i="39"/>
  <c r="N116" i="39"/>
  <c r="J89" i="39"/>
  <c r="G177" i="39"/>
  <c r="K150" i="39"/>
  <c r="G136" i="39"/>
  <c r="G117" i="39"/>
  <c r="O101" i="39"/>
  <c r="H158" i="39"/>
  <c r="D153" i="39"/>
  <c r="H32" i="39"/>
  <c r="G149" i="39"/>
  <c r="M96" i="39"/>
  <c r="K21" i="39"/>
  <c r="G116" i="39"/>
  <c r="O32" i="39"/>
  <c r="G3" i="19"/>
  <c r="O153" i="39"/>
  <c r="F150" i="39"/>
  <c r="H177" i="39"/>
  <c r="J172" i="39"/>
  <c r="O167" i="39"/>
  <c r="Q153" i="39"/>
  <c r="O149" i="39"/>
  <c r="G141" i="39"/>
  <c r="L135" i="39"/>
  <c r="O131" i="39"/>
  <c r="K126" i="39"/>
  <c r="N113" i="39"/>
  <c r="E96" i="39"/>
  <c r="Q88" i="39"/>
  <c r="O74" i="39"/>
  <c r="H69" i="39"/>
  <c r="O48" i="39"/>
  <c r="O31" i="39"/>
  <c r="I16" i="39"/>
  <c r="G12" i="39"/>
  <c r="M10" i="39"/>
  <c r="L8" i="39"/>
  <c r="I29" i="39"/>
  <c r="Q126" i="39"/>
  <c r="G121" i="39"/>
  <c r="Q74" i="39"/>
  <c r="G51" i="39"/>
  <c r="L5" i="39"/>
  <c r="E150" i="39"/>
  <c r="D129" i="39"/>
  <c r="D176" i="39"/>
  <c r="D167" i="39"/>
  <c r="J149" i="39"/>
  <c r="H117" i="39"/>
  <c r="I32" i="39"/>
  <c r="Q102" i="39"/>
  <c r="D92" i="39"/>
  <c r="H35" i="39"/>
  <c r="P26" i="39"/>
  <c r="G22" i="39"/>
  <c r="G15" i="39"/>
  <c r="Q122" i="39"/>
  <c r="L112" i="39"/>
  <c r="G8" i="39"/>
  <c r="N16" i="39"/>
  <c r="J12" i="39"/>
  <c r="D21" i="39"/>
  <c r="C89" i="39"/>
  <c r="C15" i="39"/>
  <c r="C21" i="39"/>
  <c r="Q147" i="39"/>
  <c r="O136" i="39"/>
  <c r="H168" i="39"/>
  <c r="P159" i="39"/>
  <c r="H132" i="39"/>
  <c r="J159" i="39"/>
  <c r="I145" i="39"/>
  <c r="I140" i="39"/>
  <c r="Q121" i="39"/>
  <c r="E112" i="39"/>
  <c r="Q79" i="39"/>
  <c r="I74" i="39"/>
  <c r="E67" i="39"/>
  <c r="Q41" i="39"/>
  <c r="Q32" i="39"/>
  <c r="Q20" i="39"/>
  <c r="J117" i="39"/>
  <c r="O158" i="39"/>
  <c r="O55" i="39"/>
  <c r="G41" i="39"/>
  <c r="P122" i="39"/>
  <c r="L110" i="39"/>
  <c r="P69" i="39"/>
  <c r="J103" i="39"/>
  <c r="F88" i="39"/>
  <c r="J73" i="39"/>
  <c r="N50" i="39"/>
  <c r="P50" i="39"/>
  <c r="P16" i="39"/>
  <c r="F158" i="39"/>
  <c r="J145" i="39"/>
  <c r="F140" i="39"/>
  <c r="Q171" i="39"/>
  <c r="K165" i="39"/>
  <c r="K147" i="39"/>
  <c r="O117" i="39"/>
  <c r="L153" i="39"/>
  <c r="H86" i="39"/>
  <c r="M168" i="39"/>
  <c r="M136" i="39"/>
  <c r="I88" i="39"/>
  <c r="D41" i="39"/>
  <c r="K3" i="19"/>
  <c r="G3" i="22"/>
  <c r="E3" i="22"/>
  <c r="C3" i="22"/>
  <c r="F3" i="22"/>
  <c r="C14" i="39"/>
  <c r="J4" i="9"/>
  <c r="Q17" i="9"/>
  <c r="J3" i="22"/>
  <c r="E3" i="19"/>
  <c r="O3" i="22"/>
  <c r="M3" i="22"/>
  <c r="P3" i="19"/>
  <c r="M3" i="19"/>
  <c r="D3" i="19"/>
  <c r="J3" i="19"/>
  <c r="H3" i="19"/>
  <c r="L3" i="19"/>
  <c r="D3" i="22"/>
  <c r="H3" i="22"/>
  <c r="N3" i="22"/>
  <c r="Q3" i="19"/>
  <c r="L3" i="22"/>
  <c r="F3" i="19"/>
  <c r="K3" i="22"/>
  <c r="I3" i="22"/>
  <c r="Q3" i="22"/>
  <c r="K27" i="9"/>
  <c r="B17" i="11"/>
  <c r="B27" i="11"/>
  <c r="Q17" i="11"/>
  <c r="C4" i="18"/>
  <c r="C3" i="18" s="1"/>
  <c r="I17" i="9"/>
  <c r="C27" i="9"/>
  <c r="I17" i="11"/>
  <c r="C17" i="18"/>
  <c r="C3" i="19"/>
  <c r="C4" i="9"/>
  <c r="G4" i="9"/>
  <c r="K4" i="9"/>
  <c r="O4" i="9"/>
  <c r="D4" i="9"/>
  <c r="H4" i="9"/>
  <c r="L4" i="9"/>
  <c r="P4" i="9"/>
  <c r="F4" i="9"/>
  <c r="N4" i="9"/>
  <c r="G27" i="9"/>
  <c r="O27" i="9"/>
  <c r="E27" i="9"/>
  <c r="I27" i="9"/>
  <c r="M27" i="9"/>
  <c r="Q27" i="9"/>
  <c r="C3" i="20"/>
  <c r="B27" i="9"/>
  <c r="F17" i="9"/>
  <c r="J17" i="9"/>
  <c r="N17" i="9"/>
  <c r="C17" i="9"/>
  <c r="G17" i="9"/>
  <c r="K17" i="9"/>
  <c r="O17" i="9"/>
  <c r="E17" i="9"/>
  <c r="M17" i="9"/>
  <c r="F17" i="11"/>
  <c r="J17" i="11"/>
  <c r="N17" i="11"/>
  <c r="C17" i="11"/>
  <c r="G17" i="11"/>
  <c r="K17" i="11"/>
  <c r="O17" i="11"/>
  <c r="E17" i="11"/>
  <c r="M17" i="11"/>
  <c r="C27" i="18"/>
  <c r="C14" i="18"/>
  <c r="E4" i="9"/>
  <c r="I4" i="9"/>
  <c r="M4" i="9"/>
  <c r="Q4" i="9"/>
  <c r="D17" i="9"/>
  <c r="H17" i="9"/>
  <c r="L17" i="9"/>
  <c r="P17" i="9"/>
  <c r="D17" i="11"/>
  <c r="H17" i="11"/>
  <c r="L17" i="11"/>
  <c r="P17" i="11"/>
  <c r="B17" i="9"/>
  <c r="F27" i="9"/>
  <c r="J27" i="9"/>
  <c r="N27" i="9"/>
  <c r="B4" i="9"/>
  <c r="D27" i="9"/>
  <c r="H27" i="9"/>
  <c r="L27" i="9"/>
  <c r="P27" i="9"/>
  <c r="B4" i="11"/>
  <c r="Q24" i="48" l="1"/>
  <c r="D201" i="71"/>
  <c r="B207" i="68"/>
  <c r="B159" i="68"/>
  <c r="Q145" i="39"/>
  <c r="J45" i="39"/>
  <c r="C28" i="68"/>
  <c r="Q23" i="65"/>
  <c r="Q191" i="69"/>
  <c r="M191" i="70"/>
  <c r="M31" i="70"/>
  <c r="Q31" i="71"/>
  <c r="L25" i="72"/>
  <c r="D153" i="64"/>
  <c r="D26" i="72"/>
  <c r="L209" i="65"/>
  <c r="P28" i="69"/>
  <c r="J31" i="69"/>
  <c r="J27" i="64"/>
  <c r="Q35" i="64"/>
  <c r="M26" i="66"/>
  <c r="L25" i="67"/>
  <c r="E27" i="67"/>
  <c r="E28" i="70"/>
  <c r="F30" i="70"/>
  <c r="J147" i="64"/>
  <c r="K163" i="42"/>
  <c r="O163" i="39"/>
  <c r="D105" i="64"/>
  <c r="D147" i="64" s="1"/>
  <c r="E399" i="70"/>
  <c r="H26" i="66"/>
  <c r="N26" i="67"/>
  <c r="Q26" i="67"/>
  <c r="N35" i="66"/>
  <c r="N63" i="66" s="1"/>
  <c r="M35" i="71"/>
  <c r="M63" i="71" s="1"/>
  <c r="L35" i="71"/>
  <c r="L63" i="71" s="1"/>
  <c r="C28" i="65"/>
  <c r="F33" i="64"/>
  <c r="D26" i="66"/>
  <c r="F190" i="70"/>
  <c r="F189" i="70" s="1"/>
  <c r="L165" i="68"/>
  <c r="P31" i="72"/>
  <c r="F35" i="66"/>
  <c r="Q45" i="39"/>
  <c r="H26" i="72"/>
  <c r="D28" i="69"/>
  <c r="G26" i="72"/>
  <c r="Q29" i="68"/>
  <c r="C32" i="68"/>
  <c r="E171" i="70"/>
  <c r="E170" i="70" s="1"/>
  <c r="E31" i="72"/>
  <c r="N93" i="65"/>
  <c r="N131" i="65" s="1"/>
  <c r="C31" i="68"/>
  <c r="C21" i="70"/>
  <c r="G27" i="70"/>
  <c r="O21" i="71"/>
  <c r="C25" i="70"/>
  <c r="G28" i="65"/>
  <c r="F35" i="65"/>
  <c r="F63" i="65" s="1"/>
  <c r="I35" i="70"/>
  <c r="I63" i="70" s="1"/>
  <c r="M93" i="66"/>
  <c r="M131" i="66" s="1"/>
  <c r="H207" i="69"/>
  <c r="O165" i="68"/>
  <c r="D167" i="71"/>
  <c r="H27" i="67"/>
  <c r="M31" i="72"/>
  <c r="E323" i="66"/>
  <c r="K25" i="67"/>
  <c r="P35" i="68"/>
  <c r="E25" i="70"/>
  <c r="F31" i="65"/>
  <c r="N28" i="70"/>
  <c r="J28" i="71"/>
  <c r="G28" i="67"/>
  <c r="D27" i="70"/>
  <c r="M83" i="39"/>
  <c r="G35" i="71"/>
  <c r="G63" i="71" s="1"/>
  <c r="M23" i="66"/>
  <c r="I27" i="67"/>
  <c r="J31" i="68"/>
  <c r="H27" i="70"/>
  <c r="L175" i="66"/>
  <c r="F107" i="42"/>
  <c r="H27" i="65"/>
  <c r="N28" i="64"/>
  <c r="K29" i="68"/>
  <c r="I31" i="68"/>
  <c r="O111" i="68"/>
  <c r="O207" i="68" s="1"/>
  <c r="F105" i="64"/>
  <c r="M35" i="69"/>
  <c r="M63" i="69" s="1"/>
  <c r="C25" i="67"/>
  <c r="J28" i="65"/>
  <c r="L26" i="71"/>
  <c r="P25" i="66"/>
  <c r="J64" i="42"/>
  <c r="I35" i="69"/>
  <c r="I63" i="69" s="1"/>
  <c r="C190" i="66"/>
  <c r="O145" i="42"/>
  <c r="P93" i="66"/>
  <c r="P131" i="66" s="1"/>
  <c r="E171" i="66"/>
  <c r="E172" i="66"/>
  <c r="D207" i="70"/>
  <c r="E24" i="48"/>
  <c r="L172" i="66"/>
  <c r="L171" i="66"/>
  <c r="F170" i="67"/>
  <c r="F171" i="65"/>
  <c r="F172" i="65"/>
  <c r="J171" i="67"/>
  <c r="J172" i="67"/>
  <c r="E21" i="71"/>
  <c r="K31" i="66"/>
  <c r="E26" i="72"/>
  <c r="P33" i="64"/>
  <c r="L31" i="70"/>
  <c r="G27" i="72"/>
  <c r="I30" i="72"/>
  <c r="M21" i="71"/>
  <c r="G26" i="70"/>
  <c r="I93" i="65"/>
  <c r="C107" i="42"/>
  <c r="O5" i="39"/>
  <c r="N23" i="70"/>
  <c r="L145" i="42"/>
  <c r="M30" i="70"/>
  <c r="E165" i="68"/>
  <c r="P93" i="65"/>
  <c r="P131" i="65" s="1"/>
  <c r="F45" i="42"/>
  <c r="H37" i="68"/>
  <c r="Q201" i="72"/>
  <c r="O27" i="72"/>
  <c r="Q30" i="72"/>
  <c r="N137" i="65"/>
  <c r="C191" i="66"/>
  <c r="C189" i="66" s="1"/>
  <c r="P39" i="64"/>
  <c r="P71" i="64" s="1"/>
  <c r="O201" i="72"/>
  <c r="Q399" i="70"/>
  <c r="C172" i="66"/>
  <c r="O31" i="64"/>
  <c r="O27" i="70"/>
  <c r="D28" i="71"/>
  <c r="F147" i="64"/>
  <c r="P29" i="64"/>
  <c r="K28" i="67"/>
  <c r="D21" i="72"/>
  <c r="L26" i="67"/>
  <c r="I34" i="64"/>
  <c r="P137" i="65"/>
  <c r="E27" i="66"/>
  <c r="G31" i="64"/>
  <c r="M26" i="65"/>
  <c r="C171" i="66"/>
  <c r="L35" i="67"/>
  <c r="L63" i="67" s="1"/>
  <c r="Q21" i="72"/>
  <c r="K3" i="9"/>
  <c r="D28" i="67"/>
  <c r="B209" i="68"/>
  <c r="D27" i="64"/>
  <c r="L27" i="65"/>
  <c r="M31" i="69"/>
  <c r="H35" i="64"/>
  <c r="L26" i="65"/>
  <c r="L30" i="66"/>
  <c r="Q25" i="65"/>
  <c r="J27" i="72"/>
  <c r="Q30" i="66"/>
  <c r="Q30" i="69"/>
  <c r="H28" i="70"/>
  <c r="I137" i="65"/>
  <c r="C201" i="72"/>
  <c r="N25" i="71"/>
  <c r="L26" i="42"/>
  <c r="I30" i="67"/>
  <c r="G25" i="69"/>
  <c r="L83" i="39"/>
  <c r="Q33" i="68"/>
  <c r="C29" i="64"/>
  <c r="L27" i="67"/>
  <c r="J30" i="67"/>
  <c r="E25" i="65"/>
  <c r="J31" i="67"/>
  <c r="F23" i="70"/>
  <c r="L26" i="68"/>
  <c r="O28" i="69"/>
  <c r="P25" i="72"/>
  <c r="K311" i="72"/>
  <c r="M21" i="65"/>
  <c r="D30" i="68"/>
  <c r="Q30" i="64"/>
  <c r="L34" i="64"/>
  <c r="M28" i="69"/>
  <c r="P323" i="65"/>
  <c r="M5" i="42"/>
  <c r="L83" i="42"/>
  <c r="E33" i="64"/>
  <c r="E30" i="72"/>
  <c r="P29" i="68"/>
  <c r="J30" i="72"/>
  <c r="O107" i="42"/>
  <c r="E29" i="68"/>
  <c r="D31" i="67"/>
  <c r="N26" i="71"/>
  <c r="P28" i="71"/>
  <c r="I30" i="65"/>
  <c r="O93" i="67"/>
  <c r="O131" i="67" s="1"/>
  <c r="O24" i="48"/>
  <c r="H31" i="66"/>
  <c r="O137" i="67"/>
  <c r="K145" i="42"/>
  <c r="P137" i="66"/>
  <c r="P45" i="42"/>
  <c r="J137" i="66"/>
  <c r="J31" i="66"/>
  <c r="N31" i="66"/>
  <c r="L191" i="65"/>
  <c r="L189" i="65" s="1"/>
  <c r="O27" i="69"/>
  <c r="F26" i="70"/>
  <c r="J31" i="70"/>
  <c r="N31" i="71"/>
  <c r="J23" i="72"/>
  <c r="F27" i="67"/>
  <c r="D45" i="39"/>
  <c r="G145" i="42"/>
  <c r="I26" i="72"/>
  <c r="K28" i="72"/>
  <c r="J26" i="42"/>
  <c r="N163" i="42"/>
  <c r="I129" i="71"/>
  <c r="P185" i="72"/>
  <c r="L3" i="48"/>
  <c r="G30" i="66"/>
  <c r="C21" i="72"/>
  <c r="C201" i="71"/>
  <c r="M30" i="64"/>
  <c r="D34" i="64"/>
  <c r="F21" i="65"/>
  <c r="P33" i="68"/>
  <c r="D25" i="66"/>
  <c r="P5" i="42"/>
  <c r="L257" i="68"/>
  <c r="L256" i="68" s="1"/>
  <c r="L234" i="68"/>
  <c r="L209" i="68"/>
  <c r="L210" i="68"/>
  <c r="L233" i="68"/>
  <c r="K145" i="39"/>
  <c r="L27" i="64"/>
  <c r="F30" i="64"/>
  <c r="P35" i="64"/>
  <c r="P31" i="65"/>
  <c r="N28" i="67"/>
  <c r="J23" i="69"/>
  <c r="I27" i="69"/>
  <c r="P30" i="66"/>
  <c r="M39" i="64"/>
  <c r="M71" i="64" s="1"/>
  <c r="P45" i="39"/>
  <c r="O35" i="69"/>
  <c r="D28" i="66"/>
  <c r="N28" i="72"/>
  <c r="L26" i="66"/>
  <c r="K30" i="67"/>
  <c r="J26" i="72"/>
  <c r="G201" i="71"/>
  <c r="E30" i="71"/>
  <c r="H28" i="65"/>
  <c r="L33" i="68"/>
  <c r="N30" i="72"/>
  <c r="L62" i="48"/>
  <c r="H201" i="71"/>
  <c r="H172" i="65"/>
  <c r="H171" i="65"/>
  <c r="H170" i="65" s="1"/>
  <c r="L64" i="39"/>
  <c r="D28" i="65"/>
  <c r="P28" i="65"/>
  <c r="F23" i="69"/>
  <c r="L31" i="72"/>
  <c r="H27" i="64"/>
  <c r="E28" i="67"/>
  <c r="M28" i="67"/>
  <c r="Q26" i="70"/>
  <c r="H25" i="72"/>
  <c r="C31" i="65"/>
  <c r="K34" i="64"/>
  <c r="M36" i="68"/>
  <c r="N323" i="70"/>
  <c r="L26" i="70"/>
  <c r="C24" i="68"/>
  <c r="G32" i="68"/>
  <c r="E28" i="69"/>
  <c r="J30" i="70"/>
  <c r="N30" i="70"/>
  <c r="K26" i="71"/>
  <c r="C35" i="69"/>
  <c r="C63" i="69" s="1"/>
  <c r="F27" i="66"/>
  <c r="H34" i="64"/>
  <c r="I23" i="66"/>
  <c r="P36" i="68"/>
  <c r="O28" i="70"/>
  <c r="J21" i="72"/>
  <c r="L201" i="72"/>
  <c r="O30" i="66"/>
  <c r="D28" i="72"/>
  <c r="F31" i="67"/>
  <c r="O25" i="70"/>
  <c r="K28" i="65"/>
  <c r="M28" i="71"/>
  <c r="H323" i="66"/>
  <c r="L35" i="65"/>
  <c r="L63" i="65" s="1"/>
  <c r="D33" i="64"/>
  <c r="G33" i="68"/>
  <c r="G30" i="64"/>
  <c r="H26" i="68"/>
  <c r="P163" i="42"/>
  <c r="L191" i="64"/>
  <c r="L192" i="64"/>
  <c r="I172" i="65"/>
  <c r="I171" i="65"/>
  <c r="K31" i="64"/>
  <c r="C31" i="70"/>
  <c r="K26" i="67"/>
  <c r="J323" i="70"/>
  <c r="C27" i="72"/>
  <c r="L31" i="71"/>
  <c r="B234" i="68"/>
  <c r="L233" i="64"/>
  <c r="L232" i="64" s="1"/>
  <c r="J21" i="65"/>
  <c r="K37" i="68"/>
  <c r="G167" i="71"/>
  <c r="G166" i="71" s="1"/>
  <c r="P27" i="71"/>
  <c r="K5" i="39"/>
  <c r="P28" i="67"/>
  <c r="F83" i="64"/>
  <c r="E26" i="66"/>
  <c r="K159" i="68"/>
  <c r="O35" i="64"/>
  <c r="I31" i="69"/>
  <c r="P26" i="69"/>
  <c r="Q21" i="66"/>
  <c r="I36" i="68"/>
  <c r="E30" i="70"/>
  <c r="L30" i="70"/>
  <c r="J26" i="71"/>
  <c r="H159" i="68"/>
  <c r="P32" i="68"/>
  <c r="M26" i="70"/>
  <c r="N24" i="68"/>
  <c r="F137" i="65"/>
  <c r="L31" i="69"/>
  <c r="K39" i="64"/>
  <c r="K71" i="64" s="1"/>
  <c r="F93" i="65"/>
  <c r="F131" i="65" s="1"/>
  <c r="O191" i="64"/>
  <c r="O192" i="64"/>
  <c r="F172" i="66"/>
  <c r="F171" i="66"/>
  <c r="F209" i="66"/>
  <c r="F208" i="66" s="1"/>
  <c r="I25" i="67"/>
  <c r="P27" i="64"/>
  <c r="I23" i="65"/>
  <c r="E28" i="68"/>
  <c r="I26" i="71"/>
  <c r="O28" i="72"/>
  <c r="C35" i="64"/>
  <c r="J28" i="66"/>
  <c r="H31" i="67"/>
  <c r="O21" i="72"/>
  <c r="F190" i="66"/>
  <c r="F28" i="70"/>
  <c r="I28" i="66"/>
  <c r="O62" i="48"/>
  <c r="G31" i="67"/>
  <c r="N21" i="70"/>
  <c r="K27" i="65"/>
  <c r="L27" i="70"/>
  <c r="K323" i="70"/>
  <c r="J29" i="64"/>
  <c r="I31" i="64"/>
  <c r="K25" i="65"/>
  <c r="Q27" i="65"/>
  <c r="L31" i="66"/>
  <c r="N26" i="72"/>
  <c r="B233" i="68"/>
  <c r="K28" i="64"/>
  <c r="K33" i="64"/>
  <c r="I209" i="65"/>
  <c r="I208" i="65" s="1"/>
  <c r="K23" i="66"/>
  <c r="D25" i="67"/>
  <c r="M26" i="67"/>
  <c r="K32" i="68"/>
  <c r="M111" i="68"/>
  <c r="M207" i="68" s="1"/>
  <c r="H31" i="70"/>
  <c r="D30" i="64"/>
  <c r="G43" i="48"/>
  <c r="I29" i="68"/>
  <c r="Q27" i="70"/>
  <c r="C35" i="68"/>
  <c r="I23" i="64"/>
  <c r="O31" i="71"/>
  <c r="E28" i="66"/>
  <c r="I30" i="68"/>
  <c r="K25" i="72"/>
  <c r="N33" i="68"/>
  <c r="P31" i="67"/>
  <c r="Q28" i="71"/>
  <c r="P35" i="72"/>
  <c r="O30" i="65"/>
  <c r="L172" i="65"/>
  <c r="L171" i="65"/>
  <c r="N31" i="69"/>
  <c r="J31" i="72"/>
  <c r="J21" i="71"/>
  <c r="H28" i="66"/>
  <c r="Q30" i="70"/>
  <c r="K27" i="67"/>
  <c r="P30" i="65"/>
  <c r="Q31" i="66"/>
  <c r="E131" i="65"/>
  <c r="J31" i="65"/>
  <c r="K25" i="69"/>
  <c r="K35" i="64"/>
  <c r="K31" i="65"/>
  <c r="P165" i="68"/>
  <c r="L35" i="68"/>
  <c r="P25" i="71"/>
  <c r="K27" i="71"/>
  <c r="C28" i="64"/>
  <c r="N32" i="68"/>
  <c r="I323" i="69"/>
  <c r="I25" i="65"/>
  <c r="C31" i="67"/>
  <c r="P30" i="64"/>
  <c r="E34" i="64"/>
  <c r="F30" i="72"/>
  <c r="D29" i="68"/>
  <c r="J28" i="70"/>
  <c r="J27" i="67"/>
  <c r="D31" i="72"/>
  <c r="I131" i="66"/>
  <c r="O26" i="65"/>
  <c r="M28" i="65"/>
  <c r="I32" i="68"/>
  <c r="K27" i="69"/>
  <c r="K26" i="72"/>
  <c r="Q27" i="71"/>
  <c r="N26" i="70"/>
  <c r="E25" i="67"/>
  <c r="C33" i="64"/>
  <c r="I25" i="66"/>
  <c r="C30" i="64"/>
  <c r="K30" i="66"/>
  <c r="O33" i="68"/>
  <c r="E27" i="70"/>
  <c r="M35" i="68"/>
  <c r="F36" i="68"/>
  <c r="H29" i="64"/>
  <c r="Q35" i="68"/>
  <c r="H31" i="71"/>
  <c r="Q28" i="70"/>
  <c r="G31" i="71"/>
  <c r="J35" i="68"/>
  <c r="E131" i="70"/>
  <c r="O36" i="68"/>
  <c r="L30" i="72"/>
  <c r="M31" i="67"/>
  <c r="C93" i="67"/>
  <c r="C131" i="67" s="1"/>
  <c r="C28" i="66"/>
  <c r="N25" i="65"/>
  <c r="D32" i="68"/>
  <c r="F21" i="71"/>
  <c r="P30" i="72"/>
  <c r="K137" i="67"/>
  <c r="I27" i="64"/>
  <c r="N21" i="71"/>
  <c r="M31" i="66"/>
  <c r="K31" i="71"/>
  <c r="K105" i="64"/>
  <c r="K147" i="64" s="1"/>
  <c r="Q31" i="70"/>
  <c r="K27" i="66"/>
  <c r="K31" i="68"/>
  <c r="H26" i="70"/>
  <c r="Q28" i="68"/>
  <c r="D28" i="68"/>
  <c r="I27" i="70"/>
  <c r="M26" i="72"/>
  <c r="N359" i="64"/>
  <c r="G34" i="64"/>
  <c r="K21" i="70"/>
  <c r="P401" i="68"/>
  <c r="I26" i="65"/>
  <c r="I26" i="67"/>
  <c r="J36" i="68"/>
  <c r="O159" i="68"/>
  <c r="J30" i="68"/>
  <c r="C26" i="71"/>
  <c r="P31" i="69"/>
  <c r="D27" i="69"/>
  <c r="P27" i="69"/>
  <c r="F23" i="72"/>
  <c r="D27" i="65"/>
  <c r="N30" i="66"/>
  <c r="E27" i="65"/>
  <c r="D26" i="67"/>
  <c r="D29" i="64"/>
  <c r="N25" i="70"/>
  <c r="J129" i="71"/>
  <c r="E311" i="72"/>
  <c r="I25" i="70"/>
  <c r="G26" i="68"/>
  <c r="I24" i="48"/>
  <c r="G81" i="48"/>
  <c r="H124" i="49"/>
  <c r="H384" i="67"/>
  <c r="H62" i="59"/>
  <c r="E365" i="69"/>
  <c r="E362" i="69"/>
  <c r="N207" i="68"/>
  <c r="N159" i="68"/>
  <c r="D62" i="48"/>
  <c r="H3" i="48"/>
  <c r="G73" i="64"/>
  <c r="G25" i="64"/>
  <c r="I76" i="64"/>
  <c r="I28" i="64"/>
  <c r="O78" i="64"/>
  <c r="O30" i="64"/>
  <c r="Q81" i="64"/>
  <c r="Q33" i="64"/>
  <c r="J67" i="65"/>
  <c r="J25" i="65"/>
  <c r="D73" i="64"/>
  <c r="D25" i="64"/>
  <c r="F76" i="64"/>
  <c r="F28" i="64"/>
  <c r="H184" i="72"/>
  <c r="P498" i="68"/>
  <c r="P453" i="68"/>
  <c r="M80" i="68"/>
  <c r="M29" i="68"/>
  <c r="E384" i="67"/>
  <c r="P81" i="48"/>
  <c r="L81" i="59"/>
  <c r="J184" i="71"/>
  <c r="J362" i="65"/>
  <c r="J365" i="65"/>
  <c r="N62" i="59"/>
  <c r="L366" i="71"/>
  <c r="M69" i="66"/>
  <c r="M27" i="66"/>
  <c r="I161" i="59"/>
  <c r="K79" i="68"/>
  <c r="K28" i="68"/>
  <c r="O400" i="65"/>
  <c r="P69" i="65"/>
  <c r="P27" i="65"/>
  <c r="C81" i="50"/>
  <c r="H79" i="68"/>
  <c r="H28" i="68"/>
  <c r="L43" i="49"/>
  <c r="J65" i="67"/>
  <c r="J23" i="67"/>
  <c r="O168" i="71"/>
  <c r="Q3" i="48"/>
  <c r="O381" i="65"/>
  <c r="G73" i="65"/>
  <c r="G31" i="65"/>
  <c r="D400" i="65"/>
  <c r="D362" i="65"/>
  <c r="I173" i="67"/>
  <c r="H423" i="64"/>
  <c r="H402" i="64"/>
  <c r="D189" i="67"/>
  <c r="K201" i="72"/>
  <c r="F350" i="72"/>
  <c r="E366" i="71"/>
  <c r="L83" i="64"/>
  <c r="L35" i="64"/>
  <c r="P68" i="65"/>
  <c r="P26" i="65"/>
  <c r="E63" i="66"/>
  <c r="E21" i="66"/>
  <c r="J72" i="66"/>
  <c r="J30" i="66"/>
  <c r="M70" i="70"/>
  <c r="M28" i="70"/>
  <c r="O73" i="70"/>
  <c r="O31" i="70"/>
  <c r="H65" i="72"/>
  <c r="H23" i="72"/>
  <c r="E83" i="68"/>
  <c r="E32" i="68"/>
  <c r="F24" i="49"/>
  <c r="O81" i="59"/>
  <c r="B43" i="50"/>
  <c r="M400" i="66"/>
  <c r="O201" i="71"/>
  <c r="D193" i="64"/>
  <c r="D189" i="64" s="1"/>
  <c r="C30" i="65"/>
  <c r="P65" i="66"/>
  <c r="P23" i="66"/>
  <c r="L70" i="66"/>
  <c r="L28" i="66"/>
  <c r="L24" i="68"/>
  <c r="K234" i="68"/>
  <c r="K257" i="68"/>
  <c r="K233" i="68"/>
  <c r="K210" i="68"/>
  <c r="K209" i="68"/>
  <c r="Q189" i="69"/>
  <c r="M186" i="72"/>
  <c r="M400" i="67"/>
  <c r="M362" i="67"/>
  <c r="K366" i="71"/>
  <c r="O143" i="58"/>
  <c r="C190" i="64"/>
  <c r="F81" i="49"/>
  <c r="L124" i="48"/>
  <c r="L384" i="67"/>
  <c r="C3" i="49"/>
  <c r="P43" i="48"/>
  <c r="J192" i="69"/>
  <c r="J362" i="67"/>
  <c r="P381" i="69"/>
  <c r="Q93" i="66"/>
  <c r="Q131" i="66" s="1"/>
  <c r="Q175" i="66"/>
  <c r="Q137" i="66"/>
  <c r="O83" i="68"/>
  <c r="O32" i="68"/>
  <c r="F381" i="69"/>
  <c r="F365" i="69"/>
  <c r="K161" i="48"/>
  <c r="K426" i="64"/>
  <c r="K405" i="64"/>
  <c r="I105" i="58"/>
  <c r="E124" i="58"/>
  <c r="M81" i="48"/>
  <c r="O175" i="66"/>
  <c r="O137" i="66"/>
  <c r="H81" i="68"/>
  <c r="H30" i="68"/>
  <c r="E69" i="71"/>
  <c r="E27" i="71"/>
  <c r="K72" i="71"/>
  <c r="K30" i="71"/>
  <c r="H25" i="64"/>
  <c r="H73" i="64"/>
  <c r="K77" i="64"/>
  <c r="K29" i="64"/>
  <c r="N81" i="64"/>
  <c r="N33" i="64"/>
  <c r="Q26" i="42"/>
  <c r="Q35" i="65"/>
  <c r="Q26" i="39"/>
  <c r="K68" i="66"/>
  <c r="K26" i="66"/>
  <c r="C73" i="69"/>
  <c r="C31" i="69"/>
  <c r="F67" i="71"/>
  <c r="F25" i="71"/>
  <c r="I70" i="71"/>
  <c r="I28" i="71"/>
  <c r="L163" i="42"/>
  <c r="L35" i="72"/>
  <c r="L163" i="39"/>
  <c r="J67" i="67"/>
  <c r="J25" i="67"/>
  <c r="D77" i="68"/>
  <c r="D26" i="68"/>
  <c r="G81" i="68"/>
  <c r="G30" i="68"/>
  <c r="K86" i="68"/>
  <c r="K35" i="68"/>
  <c r="N107" i="42"/>
  <c r="N35" i="69"/>
  <c r="N107" i="39"/>
  <c r="D86" i="68"/>
  <c r="D35" i="68"/>
  <c r="G63" i="69"/>
  <c r="G21" i="69"/>
  <c r="F73" i="70"/>
  <c r="F31" i="70"/>
  <c r="I67" i="71"/>
  <c r="I25" i="71"/>
  <c r="M72" i="71"/>
  <c r="M30" i="71"/>
  <c r="O65" i="72"/>
  <c r="O23" i="72"/>
  <c r="K69" i="72"/>
  <c r="K27" i="72"/>
  <c r="N73" i="72"/>
  <c r="N31" i="72"/>
  <c r="Q26" i="72"/>
  <c r="Q3" i="58"/>
  <c r="E195" i="64"/>
  <c r="E153" i="64"/>
  <c r="E105" i="64"/>
  <c r="E147" i="64" s="1"/>
  <c r="C30" i="72"/>
  <c r="N43" i="50"/>
  <c r="L384" i="66"/>
  <c r="L400" i="66"/>
  <c r="H208" i="66"/>
  <c r="H26" i="67"/>
  <c r="J124" i="48"/>
  <c r="F161" i="49"/>
  <c r="I65" i="72"/>
  <c r="I23" i="72"/>
  <c r="H62" i="58"/>
  <c r="N70" i="66"/>
  <c r="N28" i="66"/>
  <c r="D73" i="66"/>
  <c r="D31" i="66"/>
  <c r="C366" i="72"/>
  <c r="E381" i="70"/>
  <c r="E384" i="70"/>
  <c r="G88" i="68"/>
  <c r="G37" i="68"/>
  <c r="L172" i="69"/>
  <c r="L191" i="69"/>
  <c r="L190" i="69"/>
  <c r="L171" i="69"/>
  <c r="G73" i="69"/>
  <c r="G31" i="69"/>
  <c r="H168" i="72"/>
  <c r="L426" i="64"/>
  <c r="K62" i="48"/>
  <c r="I184" i="72"/>
  <c r="Q161" i="49"/>
  <c r="M24" i="58"/>
  <c r="E381" i="66"/>
  <c r="E43" i="59"/>
  <c r="Q450" i="68"/>
  <c r="Q453" i="68"/>
  <c r="O27" i="67"/>
  <c r="K30" i="70"/>
  <c r="M65" i="72"/>
  <c r="M23" i="72"/>
  <c r="J350" i="72"/>
  <c r="N143" i="48"/>
  <c r="N400" i="66"/>
  <c r="H350" i="72"/>
  <c r="J81" i="64"/>
  <c r="J33" i="64"/>
  <c r="N65" i="65"/>
  <c r="N23" i="65"/>
  <c r="H69" i="66"/>
  <c r="H27" i="66"/>
  <c r="D64" i="42"/>
  <c r="D35" i="67"/>
  <c r="D64" i="39"/>
  <c r="P77" i="68"/>
  <c r="P26" i="68"/>
  <c r="G86" i="68"/>
  <c r="G35" i="68"/>
  <c r="I88" i="68"/>
  <c r="I37" i="68"/>
  <c r="E72" i="67"/>
  <c r="E30" i="67"/>
  <c r="E186" i="71"/>
  <c r="F143" i="58"/>
  <c r="C232" i="64"/>
  <c r="F450" i="68"/>
  <c r="P350" i="71"/>
  <c r="N67" i="69"/>
  <c r="N25" i="69"/>
  <c r="K192" i="70"/>
  <c r="L105" i="48"/>
  <c r="E70" i="72"/>
  <c r="E28" i="72"/>
  <c r="N368" i="72"/>
  <c r="K45" i="42"/>
  <c r="K35" i="66"/>
  <c r="K45" i="39"/>
  <c r="K192" i="67"/>
  <c r="Q170" i="70"/>
  <c r="M166" i="71"/>
  <c r="M365" i="66"/>
  <c r="J175" i="65"/>
  <c r="J93" i="65"/>
  <c r="J131" i="65" s="1"/>
  <c r="J137" i="65"/>
  <c r="C368" i="71"/>
  <c r="J81" i="58"/>
  <c r="H350" i="71"/>
  <c r="Q207" i="68"/>
  <c r="Q159" i="68"/>
  <c r="N208" i="65"/>
  <c r="L70" i="65"/>
  <c r="L28" i="65"/>
  <c r="O192" i="66"/>
  <c r="I143" i="49"/>
  <c r="I402" i="64"/>
  <c r="E62" i="59"/>
  <c r="O384" i="70"/>
  <c r="O350" i="72"/>
  <c r="N62" i="48"/>
  <c r="H3" i="58"/>
  <c r="L24" i="60"/>
  <c r="H192" i="66"/>
  <c r="F105" i="49"/>
  <c r="N405" i="64"/>
  <c r="J81" i="60"/>
  <c r="F161" i="58"/>
  <c r="H399" i="70"/>
  <c r="F384" i="70"/>
  <c r="N348" i="71"/>
  <c r="Q190" i="64"/>
  <c r="K67" i="66"/>
  <c r="K25" i="66"/>
  <c r="K189" i="69"/>
  <c r="G168" i="72"/>
  <c r="G3" i="58"/>
  <c r="K43" i="60"/>
  <c r="I143" i="58"/>
  <c r="Q350" i="72"/>
  <c r="H190" i="64"/>
  <c r="D384" i="67"/>
  <c r="G24" i="49"/>
  <c r="E166" i="72"/>
  <c r="O348" i="71"/>
  <c r="H184" i="71"/>
  <c r="F143" i="49"/>
  <c r="F24" i="59"/>
  <c r="G67" i="67"/>
  <c r="G25" i="67"/>
  <c r="C69" i="67"/>
  <c r="C27" i="67"/>
  <c r="O76" i="64"/>
  <c r="O28" i="64"/>
  <c r="I83" i="64"/>
  <c r="I35" i="64"/>
  <c r="F77" i="64"/>
  <c r="F29" i="64"/>
  <c r="N82" i="64"/>
  <c r="N34" i="64"/>
  <c r="K68" i="65"/>
  <c r="K26" i="65"/>
  <c r="N72" i="65"/>
  <c r="N30" i="65"/>
  <c r="E68" i="65"/>
  <c r="E26" i="65"/>
  <c r="M73" i="65"/>
  <c r="M31" i="65"/>
  <c r="K70" i="66"/>
  <c r="K28" i="66"/>
  <c r="E68" i="67"/>
  <c r="E26" i="67"/>
  <c r="L72" i="67"/>
  <c r="L30" i="67"/>
  <c r="K87" i="68"/>
  <c r="K36" i="68"/>
  <c r="N65" i="69"/>
  <c r="N23" i="69"/>
  <c r="K72" i="69"/>
  <c r="K30" i="69"/>
  <c r="M69" i="71"/>
  <c r="M27" i="71"/>
  <c r="L68" i="72"/>
  <c r="L26" i="72"/>
  <c r="Q75" i="64"/>
  <c r="Q27" i="64"/>
  <c r="E79" i="64"/>
  <c r="E31" i="64"/>
  <c r="J65" i="65"/>
  <c r="J23" i="65"/>
  <c r="N70" i="65"/>
  <c r="N28" i="65"/>
  <c r="C68" i="66"/>
  <c r="C26" i="66"/>
  <c r="F72" i="66"/>
  <c r="F30" i="66"/>
  <c r="I70" i="70"/>
  <c r="I28" i="70"/>
  <c r="O68" i="71"/>
  <c r="O26" i="71"/>
  <c r="E67" i="72"/>
  <c r="E25" i="72"/>
  <c r="F72" i="67"/>
  <c r="F30" i="67"/>
  <c r="M79" i="68"/>
  <c r="M28" i="68"/>
  <c r="Q83" i="68"/>
  <c r="Q32" i="68"/>
  <c r="F63" i="69"/>
  <c r="F21" i="69"/>
  <c r="L72" i="69"/>
  <c r="L30" i="69"/>
  <c r="P67" i="70"/>
  <c r="P25" i="70"/>
  <c r="D72" i="70"/>
  <c r="D30" i="70"/>
  <c r="H67" i="71"/>
  <c r="H25" i="71"/>
  <c r="M73" i="71"/>
  <c r="M31" i="71"/>
  <c r="K84" i="68"/>
  <c r="K33" i="68"/>
  <c r="E72" i="69"/>
  <c r="E30" i="69"/>
  <c r="J68" i="70"/>
  <c r="J26" i="70"/>
  <c r="N73" i="70"/>
  <c r="N31" i="70"/>
  <c r="C69" i="71"/>
  <c r="C27" i="71"/>
  <c r="G63" i="72"/>
  <c r="G21" i="72"/>
  <c r="M67" i="72"/>
  <c r="M25" i="72"/>
  <c r="D186" i="71"/>
  <c r="P381" i="67"/>
  <c r="P362" i="67"/>
  <c r="N105" i="59"/>
  <c r="F3" i="49"/>
  <c r="K81" i="50"/>
  <c r="Q173" i="69"/>
  <c r="Q186" i="71"/>
  <c r="M365" i="65"/>
  <c r="M362" i="65"/>
  <c r="I474" i="68"/>
  <c r="K366" i="72"/>
  <c r="H105" i="64"/>
  <c r="H147" i="64" s="1"/>
  <c r="H195" i="64"/>
  <c r="H153" i="64"/>
  <c r="O26" i="68"/>
  <c r="P184" i="72"/>
  <c r="F207" i="68"/>
  <c r="F159" i="68"/>
  <c r="H189" i="65"/>
  <c r="H43" i="49"/>
  <c r="O29" i="68"/>
  <c r="Q25" i="70"/>
  <c r="N186" i="72"/>
  <c r="D381" i="69"/>
  <c r="L362" i="70"/>
  <c r="L365" i="70"/>
  <c r="H78" i="64"/>
  <c r="H30" i="64"/>
  <c r="F67" i="66"/>
  <c r="F25" i="66"/>
  <c r="K68" i="70"/>
  <c r="K26" i="70"/>
  <c r="C72" i="70"/>
  <c r="C30" i="70"/>
  <c r="C81" i="68"/>
  <c r="C30" i="68"/>
  <c r="I362" i="66"/>
  <c r="K453" i="68"/>
  <c r="G368" i="71"/>
  <c r="K3" i="49"/>
  <c r="H62" i="49"/>
  <c r="N24" i="49"/>
  <c r="H365" i="66"/>
  <c r="N384" i="70"/>
  <c r="N24" i="48"/>
  <c r="L21" i="67"/>
  <c r="K209" i="67"/>
  <c r="K190" i="67"/>
  <c r="K191" i="67"/>
  <c r="K171" i="67"/>
  <c r="K172" i="67"/>
  <c r="O234" i="68"/>
  <c r="O233" i="68"/>
  <c r="O257" i="68"/>
  <c r="O210" i="68"/>
  <c r="O209" i="68"/>
  <c r="Q166" i="71"/>
  <c r="Q161" i="48"/>
  <c r="M3" i="58"/>
  <c r="G175" i="66"/>
  <c r="G137" i="66"/>
  <c r="G93" i="66"/>
  <c r="G131" i="66" s="1"/>
  <c r="L69" i="72"/>
  <c r="L27" i="72"/>
  <c r="B105" i="49"/>
  <c r="G193" i="64"/>
  <c r="P235" i="68"/>
  <c r="N192" i="69"/>
  <c r="F81" i="60"/>
  <c r="H381" i="70"/>
  <c r="H384" i="70"/>
  <c r="L350" i="72"/>
  <c r="M175" i="67"/>
  <c r="M137" i="67"/>
  <c r="M93" i="67"/>
  <c r="M131" i="67" s="1"/>
  <c r="G79" i="68"/>
  <c r="G28" i="68"/>
  <c r="L168" i="72"/>
  <c r="H450" i="68"/>
  <c r="B24" i="50"/>
  <c r="K184" i="71"/>
  <c r="C81" i="60"/>
  <c r="G400" i="65"/>
  <c r="G365" i="65"/>
  <c r="G43" i="60"/>
  <c r="G62" i="60"/>
  <c r="Q170" i="66"/>
  <c r="G175" i="65"/>
  <c r="G137" i="65"/>
  <c r="G93" i="65"/>
  <c r="G131" i="65" s="1"/>
  <c r="I213" i="68"/>
  <c r="I165" i="68"/>
  <c r="I111" i="68"/>
  <c r="I175" i="67"/>
  <c r="I93" i="67"/>
  <c r="I131" i="67" s="1"/>
  <c r="I137" i="67"/>
  <c r="H65" i="65"/>
  <c r="H23" i="65"/>
  <c r="I400" i="65"/>
  <c r="I24" i="58"/>
  <c r="M477" i="68"/>
  <c r="E211" i="68"/>
  <c r="B168" i="71"/>
  <c r="L192" i="66"/>
  <c r="F173" i="69"/>
  <c r="F3" i="60"/>
  <c r="J232" i="68"/>
  <c r="G384" i="66"/>
  <c r="G400" i="66"/>
  <c r="I105" i="59"/>
  <c r="E65" i="72"/>
  <c r="E23" i="72"/>
  <c r="J368" i="71"/>
  <c r="I77" i="64"/>
  <c r="I29" i="64"/>
  <c r="P70" i="66"/>
  <c r="P28" i="66"/>
  <c r="G81" i="50"/>
  <c r="M173" i="70"/>
  <c r="C384" i="70"/>
  <c r="E384" i="65"/>
  <c r="Q175" i="67"/>
  <c r="Q137" i="67"/>
  <c r="Q93" i="67"/>
  <c r="Q131" i="67" s="1"/>
  <c r="H107" i="42"/>
  <c r="H35" i="69"/>
  <c r="H107" i="39"/>
  <c r="F350" i="71"/>
  <c r="K211" i="64"/>
  <c r="L192" i="65"/>
  <c r="D43" i="49"/>
  <c r="P189" i="66"/>
  <c r="L235" i="68"/>
  <c r="J184" i="72"/>
  <c r="J453" i="68"/>
  <c r="J24" i="48"/>
  <c r="H400" i="65"/>
  <c r="L3" i="49"/>
  <c r="Q189" i="65"/>
  <c r="F65" i="66"/>
  <c r="F23" i="66"/>
  <c r="M64" i="42"/>
  <c r="M35" i="67"/>
  <c r="M64" i="39"/>
  <c r="G170" i="70"/>
  <c r="C168" i="72"/>
  <c r="K62" i="58"/>
  <c r="K81" i="60"/>
  <c r="M362" i="70"/>
  <c r="Q124" i="59"/>
  <c r="Q350" i="71"/>
  <c r="M350" i="72"/>
  <c r="E81" i="48"/>
  <c r="B175" i="65"/>
  <c r="B137" i="65"/>
  <c r="Q195" i="64"/>
  <c r="Q153" i="64"/>
  <c r="G207" i="69"/>
  <c r="B93" i="65"/>
  <c r="B131" i="65" s="1"/>
  <c r="G5" i="42"/>
  <c r="G39" i="64"/>
  <c r="G71" i="64" s="1"/>
  <c r="G5" i="39"/>
  <c r="H65" i="69"/>
  <c r="H23" i="69"/>
  <c r="N365" i="69"/>
  <c r="G124" i="59"/>
  <c r="I81" i="48"/>
  <c r="D105" i="58"/>
  <c r="D365" i="70"/>
  <c r="M3" i="50"/>
  <c r="I65" i="69"/>
  <c r="I23" i="69"/>
  <c r="E368" i="72"/>
  <c r="O27" i="65"/>
  <c r="F208" i="67"/>
  <c r="P166" i="71"/>
  <c r="L3" i="60"/>
  <c r="P365" i="65"/>
  <c r="P81" i="59"/>
  <c r="F201" i="72"/>
  <c r="B211" i="64"/>
  <c r="G45" i="42"/>
  <c r="G35" i="66"/>
  <c r="G45" i="39"/>
  <c r="I186" i="72"/>
  <c r="Q24" i="58"/>
  <c r="I362" i="67"/>
  <c r="K381" i="69"/>
  <c r="G381" i="70"/>
  <c r="G348" i="72"/>
  <c r="B175" i="66"/>
  <c r="B137" i="66"/>
  <c r="D211" i="68"/>
  <c r="J189" i="65"/>
  <c r="P168" i="72"/>
  <c r="C24" i="60"/>
  <c r="J105" i="59"/>
  <c r="J362" i="70"/>
  <c r="E189" i="64"/>
  <c r="O3" i="49"/>
  <c r="D43" i="50"/>
  <c r="P192" i="66"/>
  <c r="L208" i="67"/>
  <c r="F189" i="69"/>
  <c r="F192" i="70"/>
  <c r="N189" i="70"/>
  <c r="J24" i="60"/>
  <c r="F365" i="67"/>
  <c r="D366" i="72"/>
  <c r="P192" i="69"/>
  <c r="L143" i="49"/>
  <c r="M173" i="66"/>
  <c r="E189" i="65"/>
  <c r="O173" i="69"/>
  <c r="O143" i="48"/>
  <c r="O168" i="72"/>
  <c r="K31" i="72"/>
  <c r="M368" i="71"/>
  <c r="C65" i="67"/>
  <c r="C23" i="67"/>
  <c r="D426" i="64"/>
  <c r="I161" i="49"/>
  <c r="Q365" i="65"/>
  <c r="N192" i="67"/>
  <c r="P208" i="65"/>
  <c r="H189" i="67"/>
  <c r="N450" i="68"/>
  <c r="L381" i="69"/>
  <c r="O362" i="66"/>
  <c r="K384" i="67"/>
  <c r="M65" i="71"/>
  <c r="M23" i="71"/>
  <c r="P23" i="69"/>
  <c r="P65" i="69"/>
  <c r="P169" i="66"/>
  <c r="D3" i="58"/>
  <c r="H400" i="66"/>
  <c r="N81" i="59"/>
  <c r="I201" i="71"/>
  <c r="J3" i="50"/>
  <c r="K43" i="50"/>
  <c r="G31" i="66"/>
  <c r="O31" i="66"/>
  <c r="C256" i="68"/>
  <c r="M105" i="49"/>
  <c r="M124" i="49"/>
  <c r="M168" i="72"/>
  <c r="I405" i="64"/>
  <c r="Q402" i="64"/>
  <c r="Q423" i="64"/>
  <c r="I24" i="60"/>
  <c r="Q24" i="60"/>
  <c r="O43" i="59"/>
  <c r="E365" i="67"/>
  <c r="M365" i="67"/>
  <c r="G81" i="59"/>
  <c r="K105" i="58"/>
  <c r="G124" i="58"/>
  <c r="O365" i="70"/>
  <c r="O381" i="70"/>
  <c r="K348" i="71"/>
  <c r="O348" i="72"/>
  <c r="M195" i="64"/>
  <c r="M153" i="64"/>
  <c r="B173" i="67"/>
  <c r="M170" i="66"/>
  <c r="D175" i="67"/>
  <c r="D169" i="67" s="1"/>
  <c r="D137" i="67"/>
  <c r="Q3" i="50"/>
  <c r="N77" i="68"/>
  <c r="N26" i="68"/>
  <c r="H105" i="49"/>
  <c r="O68" i="69"/>
  <c r="O26" i="69"/>
  <c r="H168" i="71"/>
  <c r="G25" i="72"/>
  <c r="H405" i="64"/>
  <c r="L384" i="65"/>
  <c r="J201" i="72"/>
  <c r="B161" i="49"/>
  <c r="D24" i="49"/>
  <c r="P62" i="50"/>
  <c r="J28" i="67"/>
  <c r="L81" i="49"/>
  <c r="F124" i="48"/>
  <c r="K21" i="71"/>
  <c r="J161" i="49"/>
  <c r="F402" i="64"/>
  <c r="F426" i="64"/>
  <c r="J3" i="58"/>
  <c r="N402" i="64"/>
  <c r="J381" i="67"/>
  <c r="L105" i="58"/>
  <c r="P365" i="69"/>
  <c r="P124" i="59"/>
  <c r="L348" i="71"/>
  <c r="P143" i="58"/>
  <c r="L368" i="72"/>
  <c r="P161" i="58"/>
  <c r="K43" i="48"/>
  <c r="J208" i="66"/>
  <c r="E21" i="69"/>
  <c r="D190" i="69"/>
  <c r="D172" i="69"/>
  <c r="D191" i="69"/>
  <c r="D171" i="69"/>
  <c r="D105" i="48"/>
  <c r="H24" i="60"/>
  <c r="P43" i="58"/>
  <c r="H381" i="67"/>
  <c r="H477" i="68"/>
  <c r="H474" i="68"/>
  <c r="F362" i="69"/>
  <c r="F381" i="70"/>
  <c r="N350" i="71"/>
  <c r="F366" i="72"/>
  <c r="L211" i="64"/>
  <c r="L3" i="50"/>
  <c r="I30" i="64"/>
  <c r="E24" i="49"/>
  <c r="I189" i="65"/>
  <c r="M24" i="50"/>
  <c r="Q24" i="49"/>
  <c r="E189" i="66"/>
  <c r="H30" i="66"/>
  <c r="Q62" i="50"/>
  <c r="P25" i="67"/>
  <c r="E81" i="50"/>
  <c r="M232" i="68"/>
  <c r="M81" i="49"/>
  <c r="H29" i="68"/>
  <c r="N36" i="68"/>
  <c r="G170" i="69"/>
  <c r="C184" i="72"/>
  <c r="M28" i="72"/>
  <c r="C3" i="59"/>
  <c r="G362" i="65"/>
  <c r="G381" i="65"/>
  <c r="K24" i="58"/>
  <c r="O24" i="60"/>
  <c r="O62" i="59"/>
  <c r="E384" i="69"/>
  <c r="I384" i="70"/>
  <c r="E368" i="71"/>
  <c r="Q366" i="72"/>
  <c r="I173" i="65"/>
  <c r="I195" i="64"/>
  <c r="I189" i="64" s="1"/>
  <c r="I153" i="64"/>
  <c r="M211" i="68"/>
  <c r="L195" i="64"/>
  <c r="L153" i="64"/>
  <c r="O173" i="67"/>
  <c r="Q43" i="48"/>
  <c r="P190" i="64"/>
  <c r="G173" i="67"/>
  <c r="G190" i="64"/>
  <c r="H26" i="69"/>
  <c r="H68" i="69"/>
  <c r="J65" i="71"/>
  <c r="J23" i="71"/>
  <c r="C64" i="42"/>
  <c r="C35" i="67"/>
  <c r="E23" i="67"/>
  <c r="E65" i="67"/>
  <c r="I28" i="67"/>
  <c r="I70" i="67"/>
  <c r="L67" i="69"/>
  <c r="L25" i="69"/>
  <c r="C65" i="70"/>
  <c r="C23" i="70"/>
  <c r="K65" i="71"/>
  <c r="K23" i="71"/>
  <c r="E67" i="69"/>
  <c r="E25" i="69"/>
  <c r="I30" i="69"/>
  <c r="I72" i="69"/>
  <c r="D65" i="71"/>
  <c r="D23" i="71"/>
  <c r="K65" i="72"/>
  <c r="K23" i="72"/>
  <c r="Q83" i="42"/>
  <c r="Q41" i="68"/>
  <c r="C77" i="68"/>
  <c r="C26" i="68"/>
  <c r="I45" i="42"/>
  <c r="I35" i="66"/>
  <c r="L65" i="72"/>
  <c r="L23" i="72"/>
  <c r="H64" i="42"/>
  <c r="H35" i="67"/>
  <c r="H63" i="67" s="1"/>
  <c r="H64" i="39"/>
  <c r="O65" i="69"/>
  <c r="O23" i="69"/>
  <c r="J77" i="68"/>
  <c r="J26" i="68"/>
  <c r="G68" i="69"/>
  <c r="G26" i="69"/>
  <c r="D143" i="49"/>
  <c r="H161" i="49"/>
  <c r="H43" i="58"/>
  <c r="D365" i="67"/>
  <c r="B214" i="64"/>
  <c r="M33" i="64"/>
  <c r="G192" i="67"/>
  <c r="O62" i="49"/>
  <c r="H36" i="68"/>
  <c r="I173" i="69"/>
  <c r="M173" i="69"/>
  <c r="M26" i="71"/>
  <c r="Q26" i="71"/>
  <c r="E184" i="72"/>
  <c r="Q31" i="72"/>
  <c r="I365" i="66"/>
  <c r="M43" i="58"/>
  <c r="E81" i="60"/>
  <c r="M498" i="68"/>
  <c r="M453" i="68"/>
  <c r="O105" i="58"/>
  <c r="K384" i="70"/>
  <c r="O368" i="71"/>
  <c r="F311" i="71"/>
  <c r="I33" i="68"/>
  <c r="K30" i="72"/>
  <c r="L365" i="66"/>
  <c r="L362" i="66"/>
  <c r="C27" i="70"/>
  <c r="C211" i="64"/>
  <c r="G211" i="64"/>
  <c r="L43" i="50"/>
  <c r="N189" i="69"/>
  <c r="N173" i="70"/>
  <c r="N192" i="70"/>
  <c r="F168" i="72"/>
  <c r="F62" i="59"/>
  <c r="F477" i="68"/>
  <c r="P368" i="71"/>
  <c r="I169" i="66"/>
  <c r="D105" i="49"/>
  <c r="B43" i="49"/>
  <c r="P211" i="64"/>
  <c r="Q208" i="66"/>
  <c r="E81" i="49"/>
  <c r="O173" i="70"/>
  <c r="F30" i="71"/>
  <c r="J30" i="71"/>
  <c r="K161" i="49"/>
  <c r="C348" i="72"/>
  <c r="O3" i="59"/>
  <c r="G365" i="66"/>
  <c r="G362" i="66"/>
  <c r="G81" i="60"/>
  <c r="K477" i="68"/>
  <c r="Q381" i="69"/>
  <c r="E362" i="70"/>
  <c r="I161" i="58"/>
  <c r="F192" i="65"/>
  <c r="L107" i="42"/>
  <c r="L35" i="69"/>
  <c r="L107" i="39"/>
  <c r="M65" i="69"/>
  <c r="M23" i="69"/>
  <c r="D143" i="48"/>
  <c r="G30" i="72"/>
  <c r="L444" i="64"/>
  <c r="L423" i="64"/>
  <c r="L3" i="59"/>
  <c r="D24" i="60"/>
  <c r="H43" i="59"/>
  <c r="P365" i="67"/>
  <c r="P81" i="58"/>
  <c r="J366" i="71"/>
  <c r="N348" i="72"/>
  <c r="G62" i="48"/>
  <c r="H175" i="65"/>
  <c r="H137" i="65"/>
  <c r="N3" i="50"/>
  <c r="N73" i="64"/>
  <c r="N25" i="64"/>
  <c r="L21" i="65"/>
  <c r="K209" i="65"/>
  <c r="K191" i="65"/>
  <c r="K190" i="65"/>
  <c r="K171" i="65"/>
  <c r="K172" i="65"/>
  <c r="O24" i="49"/>
  <c r="D65" i="65"/>
  <c r="D23" i="65"/>
  <c r="G43" i="50"/>
  <c r="K43" i="49"/>
  <c r="L65" i="67"/>
  <c r="L23" i="67"/>
  <c r="E189" i="69"/>
  <c r="E105" i="48"/>
  <c r="Q192" i="69"/>
  <c r="J27" i="69"/>
  <c r="I124" i="48"/>
  <c r="M192" i="70"/>
  <c r="G28" i="70"/>
  <c r="I31" i="70"/>
  <c r="E143" i="48"/>
  <c r="E3" i="60"/>
  <c r="Q3" i="59"/>
  <c r="E381" i="65"/>
  <c r="E362" i="65"/>
  <c r="Q24" i="59"/>
  <c r="E400" i="66"/>
  <c r="M381" i="66"/>
  <c r="Q43" i="60"/>
  <c r="O43" i="58"/>
  <c r="I62" i="59"/>
  <c r="Q62" i="59"/>
  <c r="I450" i="68"/>
  <c r="I453" i="68"/>
  <c r="M81" i="59"/>
  <c r="Q477" i="68"/>
  <c r="G384" i="69"/>
  <c r="G365" i="69"/>
  <c r="G366" i="71"/>
  <c r="O143" i="59"/>
  <c r="K348" i="72"/>
  <c r="P3" i="48"/>
  <c r="J24" i="49"/>
  <c r="F366" i="71"/>
  <c r="J348" i="72"/>
  <c r="C3" i="50"/>
  <c r="P23" i="64"/>
  <c r="I21" i="65"/>
  <c r="F28" i="66"/>
  <c r="D192" i="67"/>
  <c r="D256" i="68"/>
  <c r="H81" i="50"/>
  <c r="L81" i="50"/>
  <c r="J32" i="68"/>
  <c r="F105" i="48"/>
  <c r="G21" i="70"/>
  <c r="J189" i="70"/>
  <c r="N124" i="49"/>
  <c r="F143" i="48"/>
  <c r="J168" i="71"/>
  <c r="K21" i="72"/>
  <c r="N168" i="72"/>
  <c r="C62" i="58"/>
  <c r="C350" i="71"/>
  <c r="J24" i="59"/>
  <c r="F384" i="66"/>
  <c r="F365" i="66"/>
  <c r="F43" i="60"/>
  <c r="N362" i="66"/>
  <c r="N381" i="66"/>
  <c r="N62" i="60"/>
  <c r="J498" i="68"/>
  <c r="J474" i="68"/>
  <c r="P105" i="58"/>
  <c r="D124" i="58"/>
  <c r="L384" i="70"/>
  <c r="H368" i="71"/>
  <c r="L143" i="58"/>
  <c r="H368" i="72"/>
  <c r="L161" i="59"/>
  <c r="E173" i="66"/>
  <c r="C25" i="72"/>
  <c r="M211" i="64"/>
  <c r="M3" i="49"/>
  <c r="J43" i="50"/>
  <c r="F31" i="66"/>
  <c r="P105" i="49"/>
  <c r="K68" i="69"/>
  <c r="K26" i="69"/>
  <c r="C105" i="59"/>
  <c r="H384" i="65"/>
  <c r="P362" i="66"/>
  <c r="P381" i="66"/>
  <c r="F124" i="59"/>
  <c r="Q105" i="64"/>
  <c r="Q147" i="64" s="1"/>
  <c r="B189" i="66"/>
  <c r="H211" i="64"/>
  <c r="L25" i="65"/>
  <c r="E43" i="50"/>
  <c r="M62" i="50"/>
  <c r="K23" i="67"/>
  <c r="Q27" i="67"/>
  <c r="Q81" i="50"/>
  <c r="C173" i="69"/>
  <c r="K173" i="69"/>
  <c r="K105" i="49"/>
  <c r="G189" i="70"/>
  <c r="K124" i="49"/>
  <c r="C166" i="71"/>
  <c r="C143" i="49"/>
  <c r="K186" i="71"/>
  <c r="C186" i="72"/>
  <c r="C161" i="48"/>
  <c r="O166" i="72"/>
  <c r="C498" i="68"/>
  <c r="O3" i="60"/>
  <c r="K400" i="66"/>
  <c r="K43" i="58"/>
  <c r="G381" i="67"/>
  <c r="G400" i="67"/>
  <c r="O381" i="67"/>
  <c r="O62" i="58"/>
  <c r="G477" i="68"/>
  <c r="O498" i="68"/>
  <c r="O474" i="68"/>
  <c r="O81" i="60"/>
  <c r="I384" i="69"/>
  <c r="I362" i="69"/>
  <c r="Q105" i="59"/>
  <c r="M381" i="70"/>
  <c r="E143" i="58"/>
  <c r="Q366" i="71"/>
  <c r="M368" i="72"/>
  <c r="Q161" i="59"/>
  <c r="J213" i="68"/>
  <c r="J165" i="68"/>
  <c r="Q5" i="42"/>
  <c r="Q39" i="64"/>
  <c r="K65" i="65"/>
  <c r="K23" i="65"/>
  <c r="E65" i="70"/>
  <c r="E23" i="70"/>
  <c r="E21" i="72"/>
  <c r="N362" i="69"/>
  <c r="J73" i="64"/>
  <c r="J25" i="64"/>
  <c r="O45" i="42"/>
  <c r="O35" i="66"/>
  <c r="P65" i="67"/>
  <c r="P23" i="67"/>
  <c r="K31" i="67"/>
  <c r="I192" i="70"/>
  <c r="Q124" i="48"/>
  <c r="M166" i="72"/>
  <c r="M3" i="59"/>
  <c r="E24" i="59"/>
  <c r="E43" i="58"/>
  <c r="Q62" i="58"/>
  <c r="G105" i="58"/>
  <c r="G143" i="59"/>
  <c r="E201" i="71"/>
  <c r="Q211" i="64"/>
  <c r="J24" i="50"/>
  <c r="L192" i="70"/>
  <c r="L62" i="60"/>
  <c r="Q27" i="66"/>
  <c r="D62" i="49"/>
  <c r="P192" i="67"/>
  <c r="J105" i="49"/>
  <c r="H28" i="72"/>
  <c r="N62" i="58"/>
  <c r="D381" i="70"/>
  <c r="D143" i="58"/>
  <c r="J131" i="69"/>
  <c r="G27" i="65"/>
  <c r="C105" i="58"/>
  <c r="H24" i="58"/>
  <c r="C27" i="65"/>
  <c r="D3" i="50"/>
  <c r="N27" i="64"/>
  <c r="E191" i="67"/>
  <c r="E190" i="67"/>
  <c r="E209" i="67"/>
  <c r="E172" i="67"/>
  <c r="E171" i="67"/>
  <c r="M105" i="59"/>
  <c r="I348" i="71"/>
  <c r="E348" i="72"/>
  <c r="N43" i="48"/>
  <c r="I73" i="64"/>
  <c r="I25" i="64"/>
  <c r="I77" i="68"/>
  <c r="I26" i="68"/>
  <c r="I68" i="69"/>
  <c r="I26" i="69"/>
  <c r="G65" i="72"/>
  <c r="G23" i="72"/>
  <c r="E232" i="64"/>
  <c r="I211" i="64"/>
  <c r="F43" i="50"/>
  <c r="G27" i="67"/>
  <c r="N31" i="67"/>
  <c r="D192" i="70"/>
  <c r="D124" i="49"/>
  <c r="Q21" i="71"/>
  <c r="J25" i="72"/>
  <c r="D3" i="60"/>
  <c r="P400" i="65"/>
  <c r="P381" i="65"/>
  <c r="D384" i="66"/>
  <c r="D362" i="66"/>
  <c r="D477" i="68"/>
  <c r="D453" i="68"/>
  <c r="D111" i="68"/>
  <c r="D207" i="68" s="1"/>
  <c r="M105" i="64"/>
  <c r="M147" i="64" s="1"/>
  <c r="B232" i="64"/>
  <c r="N191" i="64"/>
  <c r="O23" i="64"/>
  <c r="N213" i="64"/>
  <c r="N212" i="64"/>
  <c r="N233" i="64"/>
  <c r="N192" i="64"/>
  <c r="G26" i="42"/>
  <c r="G35" i="65"/>
  <c r="G26" i="39"/>
  <c r="K192" i="65"/>
  <c r="M30" i="66"/>
  <c r="G209" i="67"/>
  <c r="G191" i="67"/>
  <c r="G190" i="67"/>
  <c r="G171" i="67"/>
  <c r="G172" i="67"/>
  <c r="F25" i="67"/>
  <c r="G233" i="68"/>
  <c r="G234" i="68"/>
  <c r="G257" i="68"/>
  <c r="G210" i="68"/>
  <c r="G209" i="68"/>
  <c r="L28" i="68"/>
  <c r="O30" i="68"/>
  <c r="J33" i="68"/>
  <c r="E173" i="69"/>
  <c r="M189" i="69"/>
  <c r="Q105" i="48"/>
  <c r="E189" i="70"/>
  <c r="Q173" i="70"/>
  <c r="M143" i="49"/>
  <c r="I168" i="72"/>
  <c r="G28" i="72"/>
  <c r="D30" i="72"/>
  <c r="H30" i="72"/>
  <c r="E402" i="64"/>
  <c r="M423" i="64"/>
  <c r="M444" i="64"/>
  <c r="E43" i="60"/>
  <c r="M43" i="59"/>
  <c r="G43" i="58"/>
  <c r="I381" i="67"/>
  <c r="Q384" i="67"/>
  <c r="E81" i="58"/>
  <c r="I81" i="58"/>
  <c r="Q81" i="59"/>
  <c r="O81" i="58"/>
  <c r="G105" i="59"/>
  <c r="G365" i="70"/>
  <c r="K143" i="58"/>
  <c r="G368" i="72"/>
  <c r="J131" i="70"/>
  <c r="Q81" i="48"/>
  <c r="J173" i="67"/>
  <c r="K81" i="48"/>
  <c r="B173" i="66"/>
  <c r="M24" i="48"/>
  <c r="C28" i="67"/>
  <c r="Q29" i="64"/>
  <c r="Q30" i="65"/>
  <c r="N189" i="67"/>
  <c r="F256" i="68"/>
  <c r="L37" i="68"/>
  <c r="M21" i="70"/>
  <c r="L190" i="70"/>
  <c r="L191" i="70"/>
  <c r="L171" i="70"/>
  <c r="L172" i="70"/>
  <c r="I65" i="70"/>
  <c r="I23" i="70"/>
  <c r="P186" i="72"/>
  <c r="C400" i="65"/>
  <c r="L62" i="58"/>
  <c r="L498" i="68"/>
  <c r="F81" i="58"/>
  <c r="J384" i="69"/>
  <c r="J365" i="70"/>
  <c r="F173" i="67"/>
  <c r="H173" i="65"/>
  <c r="B170" i="70"/>
  <c r="C21" i="71"/>
  <c r="B166" i="72"/>
  <c r="K3" i="50"/>
  <c r="J28" i="64"/>
  <c r="D35" i="64"/>
  <c r="D208" i="65"/>
  <c r="F28" i="65"/>
  <c r="D31" i="65"/>
  <c r="D189" i="66"/>
  <c r="L189" i="66"/>
  <c r="P31" i="66"/>
  <c r="L62" i="49"/>
  <c r="P81" i="49"/>
  <c r="G29" i="68"/>
  <c r="N37" i="68"/>
  <c r="F170" i="69"/>
  <c r="N105" i="49"/>
  <c r="L28" i="69"/>
  <c r="F173" i="70"/>
  <c r="F27" i="70"/>
  <c r="N166" i="71"/>
  <c r="E25" i="71"/>
  <c r="J27" i="71"/>
  <c r="H28" i="71"/>
  <c r="D30" i="71"/>
  <c r="I30" i="71"/>
  <c r="F184" i="72"/>
  <c r="F161" i="48"/>
  <c r="J426" i="64"/>
  <c r="J402" i="64"/>
  <c r="N3" i="59"/>
  <c r="F362" i="65"/>
  <c r="N365" i="65"/>
  <c r="F381" i="67"/>
  <c r="N362" i="67"/>
  <c r="D105" i="59"/>
  <c r="H381" i="69"/>
  <c r="H105" i="59"/>
  <c r="D348" i="71"/>
  <c r="H143" i="58"/>
  <c r="D350" i="72"/>
  <c r="N161" i="59"/>
  <c r="K201" i="71"/>
  <c r="K93" i="67"/>
  <c r="K131" i="67" s="1"/>
  <c r="E111" i="68"/>
  <c r="J43" i="48"/>
  <c r="I30" i="66"/>
  <c r="J81" i="49"/>
  <c r="D31" i="70"/>
  <c r="K25" i="71"/>
  <c r="L161" i="49"/>
  <c r="O25" i="72"/>
  <c r="C362" i="69"/>
  <c r="C365" i="69"/>
  <c r="P3" i="58"/>
  <c r="N170" i="66"/>
  <c r="L111" i="68"/>
  <c r="B208" i="65"/>
  <c r="D3" i="49"/>
  <c r="F31" i="64"/>
  <c r="J31" i="64"/>
  <c r="M189" i="65"/>
  <c r="N27" i="65"/>
  <c r="I31" i="65"/>
  <c r="M189" i="66"/>
  <c r="I26" i="66"/>
  <c r="I64" i="42"/>
  <c r="I35" i="67"/>
  <c r="I63" i="67" s="1"/>
  <c r="N65" i="67"/>
  <c r="N23" i="67"/>
  <c r="N27" i="67"/>
  <c r="I234" i="68"/>
  <c r="I257" i="68"/>
  <c r="I233" i="68"/>
  <c r="I209" i="68"/>
  <c r="I210" i="68"/>
  <c r="M30" i="68"/>
  <c r="K170" i="70"/>
  <c r="K143" i="49"/>
  <c r="H27" i="71"/>
  <c r="O186" i="72"/>
  <c r="C3" i="58"/>
  <c r="G444" i="64"/>
  <c r="O423" i="64"/>
  <c r="O402" i="64"/>
  <c r="K384" i="65"/>
  <c r="K381" i="65"/>
  <c r="O62" i="60"/>
  <c r="M384" i="69"/>
  <c r="Q362" i="70"/>
  <c r="M348" i="71"/>
  <c r="Q143" i="58"/>
  <c r="I368" i="72"/>
  <c r="M161" i="58"/>
  <c r="M165" i="68"/>
  <c r="C399" i="69"/>
  <c r="L173" i="66"/>
  <c r="P137" i="67"/>
  <c r="L93" i="65"/>
  <c r="L131" i="65" s="1"/>
  <c r="P399" i="70"/>
  <c r="P26" i="42"/>
  <c r="P35" i="65"/>
  <c r="P63" i="65" s="1"/>
  <c r="I145" i="42"/>
  <c r="I35" i="71"/>
  <c r="D67" i="69"/>
  <c r="D25" i="69"/>
  <c r="C65" i="71"/>
  <c r="C23" i="71"/>
  <c r="E33" i="68"/>
  <c r="P168" i="71"/>
  <c r="F28" i="71"/>
  <c r="D444" i="64"/>
  <c r="D402" i="64"/>
  <c r="J143" i="58"/>
  <c r="F34" i="64"/>
  <c r="O191" i="65"/>
  <c r="O209" i="65"/>
  <c r="O190" i="65"/>
  <c r="O171" i="65"/>
  <c r="O172" i="65"/>
  <c r="D21" i="66"/>
  <c r="J25" i="66"/>
  <c r="D27" i="66"/>
  <c r="Q186" i="72"/>
  <c r="C43" i="60"/>
  <c r="M3" i="60"/>
  <c r="Q400" i="65"/>
  <c r="Q362" i="66"/>
  <c r="E498" i="68"/>
  <c r="E450" i="68"/>
  <c r="O384" i="69"/>
  <c r="O131" i="69"/>
  <c r="C30" i="69"/>
  <c r="C30" i="71"/>
  <c r="M31" i="64"/>
  <c r="O34" i="64"/>
  <c r="P43" i="50"/>
  <c r="H232" i="68"/>
  <c r="P232" i="68"/>
  <c r="M31" i="68"/>
  <c r="J170" i="69"/>
  <c r="H25" i="70"/>
  <c r="C381" i="67"/>
  <c r="C365" i="67"/>
  <c r="J3" i="59"/>
  <c r="J384" i="66"/>
  <c r="N498" i="68"/>
  <c r="P366" i="72"/>
  <c r="J30" i="64"/>
  <c r="G30" i="69"/>
  <c r="B81" i="49"/>
  <c r="P34" i="64"/>
  <c r="G28" i="66"/>
  <c r="Q62" i="49"/>
  <c r="C161" i="49"/>
  <c r="K168" i="72"/>
  <c r="C444" i="64"/>
  <c r="C426" i="64"/>
  <c r="C81" i="59"/>
  <c r="O400" i="66"/>
  <c r="Q143" i="59"/>
  <c r="H175" i="67"/>
  <c r="H137" i="67"/>
  <c r="M232" i="64"/>
  <c r="J81" i="50"/>
  <c r="H365" i="65"/>
  <c r="P365" i="66"/>
  <c r="H62" i="60"/>
  <c r="I192" i="66"/>
  <c r="I62" i="50"/>
  <c r="Q28" i="72"/>
  <c r="C453" i="68"/>
  <c r="K384" i="66"/>
  <c r="G362" i="67"/>
  <c r="G498" i="68"/>
  <c r="C45" i="42"/>
  <c r="C35" i="66"/>
  <c r="C45" i="39"/>
  <c r="H31" i="68"/>
  <c r="H82" i="68"/>
  <c r="O65" i="71"/>
  <c r="O23" i="71"/>
  <c r="H65" i="71"/>
  <c r="H23" i="71"/>
  <c r="P173" i="70"/>
  <c r="D166" i="72"/>
  <c r="N81" i="58"/>
  <c r="P21" i="66"/>
  <c r="O190" i="66"/>
  <c r="O191" i="66"/>
  <c r="O209" i="66"/>
  <c r="O171" i="66"/>
  <c r="O172" i="66"/>
  <c r="C124" i="59"/>
  <c r="N62" i="50"/>
  <c r="E235" i="68"/>
  <c r="C143" i="48"/>
  <c r="M143" i="58"/>
  <c r="N232" i="68"/>
  <c r="P124" i="49"/>
  <c r="D381" i="66"/>
  <c r="D62" i="60"/>
  <c r="D498" i="68"/>
  <c r="H21" i="65"/>
  <c r="G191" i="65"/>
  <c r="G209" i="65"/>
  <c r="G190" i="65"/>
  <c r="G172" i="65"/>
  <c r="G171" i="65"/>
  <c r="I168" i="71"/>
  <c r="E405" i="64"/>
  <c r="E62" i="60"/>
  <c r="Q365" i="67"/>
  <c r="Q3" i="49"/>
  <c r="H173" i="69"/>
  <c r="C381" i="65"/>
  <c r="L477" i="68"/>
  <c r="F143" i="59"/>
  <c r="C33" i="68"/>
  <c r="P189" i="67"/>
  <c r="J173" i="70"/>
  <c r="C143" i="58"/>
  <c r="J3" i="60"/>
  <c r="F400" i="65"/>
  <c r="N381" i="65"/>
  <c r="J62" i="58"/>
  <c r="H365" i="69"/>
  <c r="P105" i="59"/>
  <c r="P381" i="70"/>
  <c r="D350" i="71"/>
  <c r="L161" i="58"/>
  <c r="J192" i="67"/>
  <c r="O161" i="48"/>
  <c r="G426" i="64"/>
  <c r="K365" i="65"/>
  <c r="K43" i="59"/>
  <c r="E124" i="59"/>
  <c r="G213" i="68"/>
  <c r="G165" i="68"/>
  <c r="C65" i="65"/>
  <c r="C23" i="65"/>
  <c r="N68" i="69"/>
  <c r="N26" i="69"/>
  <c r="C65" i="72"/>
  <c r="C23" i="72"/>
  <c r="H43" i="48"/>
  <c r="M143" i="48"/>
  <c r="C384" i="66"/>
  <c r="Q384" i="65"/>
  <c r="Q384" i="66"/>
  <c r="O362" i="69"/>
  <c r="P256" i="68"/>
  <c r="J189" i="69"/>
  <c r="N168" i="71"/>
  <c r="J400" i="66"/>
  <c r="P348" i="72"/>
  <c r="L161" i="48"/>
  <c r="P423" i="64"/>
  <c r="H3" i="50"/>
  <c r="Q26" i="66"/>
  <c r="C213" i="68"/>
  <c r="C165" i="68"/>
  <c r="D68" i="69"/>
  <c r="D26" i="69"/>
  <c r="D65" i="72"/>
  <c r="D23" i="72"/>
  <c r="M25" i="66"/>
  <c r="D184" i="71"/>
  <c r="H166" i="72"/>
  <c r="P474" i="68"/>
  <c r="N124" i="59"/>
  <c r="F3" i="50"/>
  <c r="C192" i="65"/>
  <c r="C62" i="50"/>
  <c r="O83" i="42"/>
  <c r="O41" i="68"/>
  <c r="O83" i="39"/>
  <c r="I105" i="48"/>
  <c r="D166" i="71"/>
  <c r="D384" i="65"/>
  <c r="H381" i="66"/>
  <c r="P62" i="60"/>
  <c r="P477" i="68"/>
  <c r="E3" i="48"/>
  <c r="O192" i="65"/>
  <c r="G81" i="49"/>
  <c r="O81" i="50"/>
  <c r="E37" i="68"/>
  <c r="E186" i="72"/>
  <c r="Q444" i="64"/>
  <c r="E362" i="67"/>
  <c r="M62" i="59"/>
  <c r="K124" i="58"/>
  <c r="D26" i="70"/>
  <c r="H444" i="64"/>
  <c r="L362" i="67"/>
  <c r="J3" i="48"/>
  <c r="P43" i="49"/>
  <c r="D208" i="67"/>
  <c r="H235" i="68"/>
  <c r="L30" i="68"/>
  <c r="J173" i="69"/>
  <c r="N173" i="69"/>
  <c r="F124" i="49"/>
  <c r="N166" i="72"/>
  <c r="C62" i="59"/>
  <c r="F423" i="64"/>
  <c r="N444" i="64"/>
  <c r="J381" i="65"/>
  <c r="J24" i="58"/>
  <c r="J43" i="59"/>
  <c r="F62" i="58"/>
  <c r="J384" i="67"/>
  <c r="P384" i="69"/>
  <c r="D124" i="59"/>
  <c r="L350" i="71"/>
  <c r="L366" i="72"/>
  <c r="P62" i="48"/>
  <c r="C62" i="48"/>
  <c r="Q201" i="71"/>
  <c r="B131" i="67"/>
  <c r="D107" i="42"/>
  <c r="D35" i="69"/>
  <c r="D107" i="39"/>
  <c r="L184" i="71"/>
  <c r="P3" i="59"/>
  <c r="H365" i="67"/>
  <c r="H453" i="68"/>
  <c r="F365" i="70"/>
  <c r="N366" i="71"/>
  <c r="F348" i="72"/>
  <c r="P25" i="65"/>
  <c r="E208" i="66"/>
  <c r="I208" i="66"/>
  <c r="Q232" i="68"/>
  <c r="C189" i="69"/>
  <c r="C189" i="70"/>
  <c r="F25" i="70"/>
  <c r="G31" i="70"/>
  <c r="K143" i="48"/>
  <c r="O143" i="49"/>
  <c r="C166" i="72"/>
  <c r="G186" i="72"/>
  <c r="G161" i="49"/>
  <c r="C161" i="59"/>
  <c r="K444" i="64"/>
  <c r="K423" i="64"/>
  <c r="K3" i="59"/>
  <c r="O384" i="65"/>
  <c r="O365" i="65"/>
  <c r="O43" i="60"/>
  <c r="K81" i="59"/>
  <c r="E381" i="69"/>
  <c r="M105" i="58"/>
  <c r="I362" i="70"/>
  <c r="I365" i="70"/>
  <c r="Q124" i="58"/>
  <c r="E350" i="71"/>
  <c r="M143" i="59"/>
  <c r="E161" i="58"/>
  <c r="Q368" i="72"/>
  <c r="M231" i="68"/>
  <c r="C81" i="48"/>
  <c r="I207" i="70"/>
  <c r="P323" i="66"/>
  <c r="H45" i="42"/>
  <c r="H35" i="66"/>
  <c r="H63" i="66" s="1"/>
  <c r="H45" i="39"/>
  <c r="C67" i="69"/>
  <c r="C25" i="69"/>
  <c r="C68" i="69"/>
  <c r="C26" i="69"/>
  <c r="P145" i="42"/>
  <c r="P35" i="71"/>
  <c r="J107" i="42"/>
  <c r="J35" i="69"/>
  <c r="J107" i="39"/>
  <c r="N65" i="71"/>
  <c r="N23" i="71"/>
  <c r="M163" i="42"/>
  <c r="M35" i="72"/>
  <c r="M163" i="39"/>
  <c r="L36" i="68"/>
  <c r="L87" i="68"/>
  <c r="I67" i="69"/>
  <c r="I25" i="69"/>
  <c r="F26" i="66"/>
  <c r="Q65" i="72"/>
  <c r="Q23" i="72"/>
  <c r="D24" i="59"/>
  <c r="F43" i="59"/>
  <c r="D400" i="67"/>
  <c r="D362" i="67"/>
  <c r="G35" i="64"/>
  <c r="O24" i="50"/>
  <c r="C43" i="50"/>
  <c r="O43" i="49"/>
  <c r="C189" i="67"/>
  <c r="O81" i="49"/>
  <c r="I192" i="69"/>
  <c r="M192" i="69"/>
  <c r="M161" i="49"/>
  <c r="E3" i="58"/>
  <c r="I365" i="65"/>
  <c r="I384" i="65"/>
  <c r="I400" i="66"/>
  <c r="Q81" i="58"/>
  <c r="K105" i="59"/>
  <c r="K362" i="70"/>
  <c r="K365" i="70"/>
  <c r="O350" i="71"/>
  <c r="K161" i="58"/>
  <c r="L381" i="66"/>
  <c r="L81" i="60"/>
  <c r="B173" i="70"/>
  <c r="G232" i="64"/>
  <c r="E27" i="64"/>
  <c r="L24" i="49"/>
  <c r="L31" i="67"/>
  <c r="P81" i="50"/>
  <c r="F186" i="72"/>
  <c r="F498" i="68"/>
  <c r="F474" i="68"/>
  <c r="H105" i="58"/>
  <c r="P348" i="71"/>
  <c r="F161" i="59"/>
  <c r="P3" i="60"/>
  <c r="J65" i="66"/>
  <c r="J23" i="66"/>
  <c r="M62" i="49"/>
  <c r="P30" i="67"/>
  <c r="G105" i="49"/>
  <c r="K173" i="70"/>
  <c r="G184" i="72"/>
  <c r="F25" i="72"/>
  <c r="G31" i="72"/>
  <c r="C368" i="72"/>
  <c r="G381" i="66"/>
  <c r="K474" i="68"/>
  <c r="K498" i="68"/>
  <c r="K81" i="58"/>
  <c r="Q365" i="69"/>
  <c r="Q362" i="69"/>
  <c r="M124" i="59"/>
  <c r="K189" i="64"/>
  <c r="C73" i="64"/>
  <c r="C25" i="64"/>
  <c r="D36" i="68"/>
  <c r="D87" i="68"/>
  <c r="O65" i="70"/>
  <c r="O23" i="70"/>
  <c r="G65" i="71"/>
  <c r="G23" i="71"/>
  <c r="P65" i="71"/>
  <c r="P23" i="71"/>
  <c r="Q30" i="67"/>
  <c r="N81" i="49"/>
  <c r="E21" i="70"/>
  <c r="D171" i="70"/>
  <c r="D191" i="70"/>
  <c r="D190" i="70"/>
  <c r="D172" i="70"/>
  <c r="Q65" i="70"/>
  <c r="Q23" i="70"/>
  <c r="D168" i="71"/>
  <c r="D27" i="71"/>
  <c r="L402" i="64"/>
  <c r="D62" i="59"/>
  <c r="P384" i="67"/>
  <c r="P62" i="58"/>
  <c r="N124" i="58"/>
  <c r="J350" i="71"/>
  <c r="N350" i="72"/>
  <c r="D208" i="68"/>
  <c r="L175" i="67"/>
  <c r="L169" i="67" s="1"/>
  <c r="L137" i="67"/>
  <c r="B3" i="50"/>
  <c r="F192" i="64"/>
  <c r="G23" i="64"/>
  <c r="F213" i="64"/>
  <c r="F212" i="64"/>
  <c r="F233" i="64"/>
  <c r="F191" i="64"/>
  <c r="J3" i="49"/>
  <c r="C24" i="50"/>
  <c r="K26" i="42"/>
  <c r="K35" i="65"/>
  <c r="K26" i="39"/>
  <c r="K62" i="49"/>
  <c r="O235" i="68"/>
  <c r="N29" i="68"/>
  <c r="D31" i="68"/>
  <c r="M37" i="68"/>
  <c r="E170" i="69"/>
  <c r="E124" i="49"/>
  <c r="I166" i="71"/>
  <c r="Q143" i="48"/>
  <c r="N27" i="71"/>
  <c r="O28" i="71"/>
  <c r="E161" i="48"/>
  <c r="C362" i="70"/>
  <c r="C365" i="70"/>
  <c r="M384" i="65"/>
  <c r="M381" i="65"/>
  <c r="E362" i="66"/>
  <c r="E384" i="66"/>
  <c r="I43" i="59"/>
  <c r="M362" i="66"/>
  <c r="M384" i="66"/>
  <c r="E81" i="59"/>
  <c r="I477" i="68"/>
  <c r="Q498" i="68"/>
  <c r="G381" i="69"/>
  <c r="O105" i="59"/>
  <c r="G350" i="71"/>
  <c r="K368" i="72"/>
  <c r="E29" i="64"/>
  <c r="N62" i="49"/>
  <c r="H105" i="48"/>
  <c r="F81" i="59"/>
  <c r="F368" i="71"/>
  <c r="J366" i="72"/>
  <c r="C29" i="68"/>
  <c r="B170" i="69"/>
  <c r="B124" i="49"/>
  <c r="L23" i="64"/>
  <c r="O211" i="64"/>
  <c r="G30" i="65"/>
  <c r="D43" i="48"/>
  <c r="P208" i="66"/>
  <c r="P26" i="66"/>
  <c r="Q31" i="68"/>
  <c r="F31" i="69"/>
  <c r="F170" i="70"/>
  <c r="F21" i="70"/>
  <c r="J170" i="70"/>
  <c r="K27" i="70"/>
  <c r="I30" i="70"/>
  <c r="F166" i="71"/>
  <c r="J143" i="49"/>
  <c r="J31" i="71"/>
  <c r="I25" i="72"/>
  <c r="C366" i="71"/>
  <c r="F3" i="59"/>
  <c r="N3" i="58"/>
  <c r="F24" i="58"/>
  <c r="N24" i="60"/>
  <c r="F400" i="66"/>
  <c r="F381" i="66"/>
  <c r="N384" i="66"/>
  <c r="J62" i="59"/>
  <c r="J477" i="68"/>
  <c r="J450" i="68"/>
  <c r="D362" i="69"/>
  <c r="L381" i="70"/>
  <c r="H348" i="71"/>
  <c r="H366" i="72"/>
  <c r="N161" i="58"/>
  <c r="I131" i="65"/>
  <c r="P208" i="68"/>
  <c r="H62" i="48"/>
  <c r="C43" i="48"/>
  <c r="D173" i="65"/>
  <c r="D231" i="68"/>
  <c r="D159" i="68"/>
  <c r="C25" i="71"/>
  <c r="J189" i="67"/>
  <c r="D192" i="69"/>
  <c r="Q21" i="69"/>
  <c r="P190" i="69"/>
  <c r="P172" i="69"/>
  <c r="P191" i="69"/>
  <c r="P171" i="69"/>
  <c r="P31" i="70"/>
  <c r="D31" i="71"/>
  <c r="O30" i="72"/>
  <c r="H362" i="65"/>
  <c r="P400" i="66"/>
  <c r="N43" i="58"/>
  <c r="H81" i="59"/>
  <c r="F105" i="58"/>
  <c r="B208" i="66"/>
  <c r="H232" i="64"/>
  <c r="P3" i="49"/>
  <c r="H25" i="65"/>
  <c r="Q43" i="50"/>
  <c r="N65" i="66"/>
  <c r="N23" i="66"/>
  <c r="E62" i="48"/>
  <c r="F31" i="68"/>
  <c r="G173" i="69"/>
  <c r="O170" i="69"/>
  <c r="Q28" i="69"/>
  <c r="C192" i="70"/>
  <c r="G124" i="48"/>
  <c r="O124" i="49"/>
  <c r="C184" i="71"/>
  <c r="G186" i="71"/>
  <c r="K168" i="71"/>
  <c r="H27" i="72"/>
  <c r="O31" i="72"/>
  <c r="C477" i="68"/>
  <c r="C161" i="58"/>
  <c r="O24" i="59"/>
  <c r="K362" i="66"/>
  <c r="G365" i="67"/>
  <c r="O384" i="67"/>
  <c r="O400" i="67"/>
  <c r="G453" i="68"/>
  <c r="O453" i="68"/>
  <c r="I365" i="69"/>
  <c r="I124" i="59"/>
  <c r="M124" i="58"/>
  <c r="Q368" i="71"/>
  <c r="M348" i="72"/>
  <c r="G201" i="72"/>
  <c r="N105" i="64"/>
  <c r="N147" i="64" s="1"/>
  <c r="N195" i="64"/>
  <c r="K213" i="68"/>
  <c r="K165" i="68"/>
  <c r="Q73" i="64"/>
  <c r="Q25" i="64"/>
  <c r="Q77" i="68"/>
  <c r="Q26" i="68"/>
  <c r="Q68" i="69"/>
  <c r="Q26" i="69"/>
  <c r="G65" i="70"/>
  <c r="G23" i="70"/>
  <c r="J68" i="69"/>
  <c r="J26" i="69"/>
  <c r="P65" i="70"/>
  <c r="P23" i="70"/>
  <c r="L32" i="68"/>
  <c r="F67" i="69"/>
  <c r="F25" i="69"/>
  <c r="D81" i="59"/>
  <c r="N384" i="69"/>
  <c r="G24" i="48"/>
  <c r="J213" i="64"/>
  <c r="J233" i="64"/>
  <c r="J212" i="64"/>
  <c r="J192" i="64"/>
  <c r="J191" i="64"/>
  <c r="G192" i="65"/>
  <c r="G192" i="66"/>
  <c r="E23" i="66"/>
  <c r="K28" i="69"/>
  <c r="I173" i="70"/>
  <c r="M184" i="72"/>
  <c r="M81" i="60"/>
  <c r="B168" i="72"/>
  <c r="G3" i="49"/>
  <c r="H81" i="49"/>
  <c r="D384" i="70"/>
  <c r="H124" i="59"/>
  <c r="L28" i="64"/>
  <c r="M25" i="65"/>
  <c r="D31" i="69"/>
  <c r="L166" i="72"/>
  <c r="H81" i="60"/>
  <c r="M43" i="50"/>
  <c r="E64" i="42"/>
  <c r="E35" i="67"/>
  <c r="E63" i="67" s="1"/>
  <c r="E64" i="39"/>
  <c r="I235" i="68"/>
  <c r="C105" i="49"/>
  <c r="J30" i="69"/>
  <c r="G3" i="60"/>
  <c r="I368" i="71"/>
  <c r="E366" i="72"/>
  <c r="D81" i="48"/>
  <c r="E3" i="50"/>
  <c r="M30" i="67"/>
  <c r="N256" i="68"/>
  <c r="D173" i="70"/>
  <c r="Q21" i="70"/>
  <c r="P171" i="70"/>
  <c r="P190" i="70"/>
  <c r="P191" i="70"/>
  <c r="P172" i="70"/>
  <c r="H26" i="71"/>
  <c r="H161" i="48"/>
  <c r="I27" i="72"/>
  <c r="P384" i="65"/>
  <c r="D365" i="66"/>
  <c r="D400" i="66"/>
  <c r="P62" i="59"/>
  <c r="D450" i="68"/>
  <c r="C30" i="66"/>
  <c r="C31" i="72"/>
  <c r="N5" i="42"/>
  <c r="N39" i="64"/>
  <c r="N5" i="39"/>
  <c r="K24" i="50"/>
  <c r="E23" i="65"/>
  <c r="F25" i="65"/>
  <c r="G26" i="65"/>
  <c r="F30" i="65"/>
  <c r="O43" i="50"/>
  <c r="L65" i="66"/>
  <c r="L23" i="66"/>
  <c r="Q28" i="66"/>
  <c r="G64" i="42"/>
  <c r="G35" i="67"/>
  <c r="G64" i="39"/>
  <c r="Q25" i="67"/>
  <c r="O31" i="67"/>
  <c r="G83" i="42"/>
  <c r="G41" i="68"/>
  <c r="G83" i="39"/>
  <c r="K81" i="49"/>
  <c r="N30" i="68"/>
  <c r="F33" i="68"/>
  <c r="E192" i="69"/>
  <c r="I189" i="69"/>
  <c r="M170" i="69"/>
  <c r="Q105" i="49"/>
  <c r="P30" i="69"/>
  <c r="E31" i="69"/>
  <c r="E124" i="48"/>
  <c r="I170" i="70"/>
  <c r="Q192" i="70"/>
  <c r="E184" i="71"/>
  <c r="M186" i="71"/>
  <c r="Q166" i="72"/>
  <c r="F28" i="72"/>
  <c r="E426" i="64"/>
  <c r="E444" i="64"/>
  <c r="M426" i="64"/>
  <c r="M405" i="64"/>
  <c r="E24" i="58"/>
  <c r="I384" i="67"/>
  <c r="I365" i="67"/>
  <c r="M62" i="60"/>
  <c r="Q381" i="67"/>
  <c r="Q362" i="67"/>
  <c r="K384" i="69"/>
  <c r="G362" i="70"/>
  <c r="O124" i="59"/>
  <c r="G350" i="72"/>
  <c r="J173" i="66"/>
  <c r="N208" i="67"/>
  <c r="H192" i="69"/>
  <c r="O30" i="69"/>
  <c r="L126" i="42"/>
  <c r="L35" i="70"/>
  <c r="L63" i="70" s="1"/>
  <c r="L126" i="39"/>
  <c r="H143" i="48"/>
  <c r="D26" i="71"/>
  <c r="N28" i="71"/>
  <c r="P161" i="49"/>
  <c r="C384" i="65"/>
  <c r="C362" i="65"/>
  <c r="L450" i="68"/>
  <c r="L453" i="68"/>
  <c r="J381" i="69"/>
  <c r="J365" i="69"/>
  <c r="J384" i="70"/>
  <c r="E173" i="67"/>
  <c r="J81" i="48"/>
  <c r="B184" i="72"/>
  <c r="Q31" i="64"/>
  <c r="D24" i="50"/>
  <c r="H24" i="49"/>
  <c r="D26" i="65"/>
  <c r="M27" i="65"/>
  <c r="L208" i="66"/>
  <c r="O25" i="66"/>
  <c r="H62" i="50"/>
  <c r="L189" i="67"/>
  <c r="P62" i="49"/>
  <c r="D81" i="50"/>
  <c r="E36" i="68"/>
  <c r="J105" i="48"/>
  <c r="J192" i="70"/>
  <c r="O21" i="70"/>
  <c r="N124" i="48"/>
  <c r="M25" i="70"/>
  <c r="F168" i="71"/>
  <c r="N184" i="71"/>
  <c r="F26" i="71"/>
  <c r="L30" i="71"/>
  <c r="Q30" i="71"/>
  <c r="F31" i="71"/>
  <c r="F166" i="72"/>
  <c r="J168" i="72"/>
  <c r="F3" i="58"/>
  <c r="J423" i="64"/>
  <c r="F384" i="65"/>
  <c r="N362" i="65"/>
  <c r="N384" i="65"/>
  <c r="N24" i="58"/>
  <c r="N43" i="60"/>
  <c r="F384" i="67"/>
  <c r="N381" i="67"/>
  <c r="H362" i="69"/>
  <c r="P362" i="70"/>
  <c r="D366" i="71"/>
  <c r="D368" i="72"/>
  <c r="L193" i="64"/>
  <c r="J175" i="67"/>
  <c r="J137" i="67"/>
  <c r="E93" i="66"/>
  <c r="E131" i="66" s="1"/>
  <c r="E175" i="66"/>
  <c r="H175" i="66"/>
  <c r="H137" i="66"/>
  <c r="P24" i="48"/>
  <c r="Q34" i="64"/>
  <c r="J62" i="49"/>
  <c r="F77" i="68"/>
  <c r="F26" i="68"/>
  <c r="L26" i="69"/>
  <c r="I21" i="70"/>
  <c r="H171" i="70"/>
  <c r="H190" i="70"/>
  <c r="H172" i="70"/>
  <c r="H191" i="70"/>
  <c r="M65" i="70"/>
  <c r="M23" i="70"/>
  <c r="Q27" i="72"/>
  <c r="C384" i="69"/>
  <c r="C381" i="69"/>
  <c r="N143" i="59"/>
  <c r="M173" i="65"/>
  <c r="M169" i="65" s="1"/>
  <c r="B192" i="66"/>
  <c r="B192" i="67"/>
  <c r="C28" i="72"/>
  <c r="M35" i="64"/>
  <c r="I24" i="49"/>
  <c r="N21" i="65"/>
  <c r="L30" i="65"/>
  <c r="M208" i="66"/>
  <c r="G23" i="66"/>
  <c r="J27" i="66"/>
  <c r="M27" i="67"/>
  <c r="E234" i="68"/>
  <c r="F24" i="68"/>
  <c r="E257" i="68"/>
  <c r="E233" i="68"/>
  <c r="E209" i="68"/>
  <c r="E210" i="68"/>
  <c r="I83" i="42"/>
  <c r="I41" i="68"/>
  <c r="Q81" i="49"/>
  <c r="E35" i="68"/>
  <c r="O37" i="68"/>
  <c r="O192" i="69"/>
  <c r="K31" i="69"/>
  <c r="K189" i="70"/>
  <c r="O170" i="70"/>
  <c r="C168" i="71"/>
  <c r="G143" i="49"/>
  <c r="G405" i="64"/>
  <c r="O444" i="64"/>
  <c r="K362" i="65"/>
  <c r="O24" i="58"/>
  <c r="G62" i="58"/>
  <c r="M381" i="69"/>
  <c r="M366" i="71"/>
  <c r="I348" i="72"/>
  <c r="O161" i="58"/>
  <c r="D165" i="68"/>
  <c r="L81" i="48"/>
  <c r="H93" i="67"/>
  <c r="H131" i="67" s="1"/>
  <c r="N201" i="71"/>
  <c r="L201" i="71"/>
  <c r="G211" i="68"/>
  <c r="B213" i="68"/>
  <c r="B165" i="68"/>
  <c r="O65" i="65"/>
  <c r="O23" i="65"/>
  <c r="J83" i="42"/>
  <c r="J41" i="68"/>
  <c r="J75" i="68" s="1"/>
  <c r="J83" i="39"/>
  <c r="E77" i="68"/>
  <c r="E26" i="68"/>
  <c r="L73" i="64"/>
  <c r="L25" i="64"/>
  <c r="H145" i="42"/>
  <c r="H35" i="71"/>
  <c r="H145" i="39"/>
  <c r="M67" i="69"/>
  <c r="M25" i="69"/>
  <c r="D65" i="70"/>
  <c r="D23" i="70"/>
  <c r="L65" i="71"/>
  <c r="L23" i="71"/>
  <c r="O27" i="64"/>
  <c r="F24" i="48"/>
  <c r="F26" i="65"/>
  <c r="E65" i="69"/>
  <c r="E23" i="69"/>
  <c r="D124" i="48"/>
  <c r="D405" i="64"/>
  <c r="N3" i="49"/>
  <c r="I33" i="64"/>
  <c r="O26" i="42"/>
  <c r="O35" i="65"/>
  <c r="O26" i="39"/>
  <c r="C208" i="66"/>
  <c r="G26" i="66"/>
  <c r="H65" i="67"/>
  <c r="H23" i="67"/>
  <c r="E173" i="70"/>
  <c r="Q124" i="49"/>
  <c r="I143" i="48"/>
  <c r="G28" i="71"/>
  <c r="Q168" i="72"/>
  <c r="C400" i="66"/>
  <c r="C365" i="66"/>
  <c r="Q381" i="65"/>
  <c r="Q362" i="65"/>
  <c r="Q381" i="66"/>
  <c r="N208" i="66"/>
  <c r="H143" i="49"/>
  <c r="H31" i="72"/>
  <c r="G29" i="64"/>
  <c r="P189" i="65"/>
  <c r="O25" i="65"/>
  <c r="P26" i="67"/>
  <c r="D28" i="70"/>
  <c r="N186" i="71"/>
  <c r="G27" i="71"/>
  <c r="J161" i="48"/>
  <c r="C384" i="67"/>
  <c r="C400" i="67"/>
  <c r="J365" i="66"/>
  <c r="N477" i="68"/>
  <c r="N474" i="68"/>
  <c r="L362" i="69"/>
  <c r="P350" i="72"/>
  <c r="K24" i="48"/>
  <c r="H192" i="70"/>
  <c r="P26" i="72"/>
  <c r="P444" i="64"/>
  <c r="B24" i="49"/>
  <c r="O33" i="64"/>
  <c r="I62" i="48"/>
  <c r="O23" i="67"/>
  <c r="I81" i="49"/>
  <c r="E30" i="68"/>
  <c r="C105" i="48"/>
  <c r="O166" i="71"/>
  <c r="I28" i="72"/>
  <c r="C405" i="64"/>
  <c r="G3" i="59"/>
  <c r="O384" i="66"/>
  <c r="K381" i="67"/>
  <c r="K400" i="67"/>
  <c r="K62" i="60"/>
  <c r="P31" i="68"/>
  <c r="P82" i="68"/>
  <c r="H67" i="69"/>
  <c r="H25" i="69"/>
  <c r="H65" i="70"/>
  <c r="H23" i="70"/>
  <c r="N201" i="72"/>
  <c r="Q169" i="65"/>
  <c r="I211" i="68"/>
  <c r="D173" i="69"/>
  <c r="L143" i="48"/>
  <c r="B189" i="67"/>
  <c r="H3" i="49"/>
  <c r="Q64" i="42"/>
  <c r="Q35" i="67"/>
  <c r="Q63" i="67" s="1"/>
  <c r="Q64" i="39"/>
  <c r="C173" i="70"/>
  <c r="K124" i="48"/>
  <c r="G168" i="71"/>
  <c r="O184" i="72"/>
  <c r="C81" i="58"/>
  <c r="O365" i="67"/>
  <c r="O477" i="68"/>
  <c r="G161" i="59"/>
  <c r="F175" i="66"/>
  <c r="F137" i="66"/>
  <c r="O81" i="48"/>
  <c r="E65" i="71"/>
  <c r="E23" i="71"/>
  <c r="P24" i="58"/>
  <c r="N381" i="69"/>
  <c r="C26" i="42"/>
  <c r="C35" i="65"/>
  <c r="P65" i="65"/>
  <c r="P23" i="65"/>
  <c r="E175" i="67"/>
  <c r="E137" i="67"/>
  <c r="L81" i="58"/>
  <c r="B186" i="72"/>
  <c r="D192" i="66"/>
  <c r="P124" i="58"/>
  <c r="Q43" i="49"/>
  <c r="I366" i="71"/>
  <c r="M161" i="59"/>
  <c r="J169" i="65"/>
  <c r="I232" i="64"/>
  <c r="I3" i="50"/>
  <c r="L192" i="69"/>
  <c r="D474" i="68"/>
  <c r="D65" i="66"/>
  <c r="D23" i="66"/>
  <c r="O64" i="42"/>
  <c r="O35" i="67"/>
  <c r="O64" i="39"/>
  <c r="I170" i="69"/>
  <c r="D30" i="69"/>
  <c r="Q3" i="60"/>
  <c r="Q400" i="67"/>
  <c r="G384" i="70"/>
  <c r="J362" i="69"/>
  <c r="J161" i="58"/>
  <c r="B173" i="69"/>
  <c r="B166" i="71"/>
  <c r="D208" i="66"/>
  <c r="D62" i="50"/>
  <c r="J124" i="49"/>
  <c r="N161" i="49"/>
  <c r="J405" i="64"/>
  <c r="F362" i="67"/>
  <c r="N365" i="67"/>
  <c r="J81" i="59"/>
  <c r="P384" i="70"/>
  <c r="G207" i="68"/>
  <c r="G159" i="68"/>
  <c r="N81" i="48"/>
  <c r="J43" i="49"/>
  <c r="H214" i="64"/>
  <c r="E43" i="49"/>
  <c r="M43" i="48"/>
  <c r="J21" i="67"/>
  <c r="I190" i="67"/>
  <c r="I191" i="67"/>
  <c r="I209" i="67"/>
  <c r="I172" i="67"/>
  <c r="I171" i="67"/>
  <c r="I81" i="50"/>
  <c r="G105" i="48"/>
  <c r="G173" i="70"/>
  <c r="C186" i="71"/>
  <c r="K166" i="72"/>
  <c r="D27" i="72"/>
  <c r="G423" i="64"/>
  <c r="O426" i="64"/>
  <c r="G24" i="59"/>
  <c r="G62" i="59"/>
  <c r="M365" i="69"/>
  <c r="Q381" i="70"/>
  <c r="I350" i="72"/>
  <c r="F65" i="65"/>
  <c r="F23" i="65"/>
  <c r="L65" i="69"/>
  <c r="L23" i="69"/>
  <c r="D81" i="60"/>
  <c r="F62" i="48"/>
  <c r="O192" i="67"/>
  <c r="C381" i="66"/>
  <c r="E3" i="59"/>
  <c r="Q400" i="66"/>
  <c r="I62" i="58"/>
  <c r="E453" i="68"/>
  <c r="N189" i="66"/>
  <c r="F62" i="60"/>
  <c r="L384" i="69"/>
  <c r="H143" i="59"/>
  <c r="H173" i="70"/>
  <c r="P405" i="64"/>
  <c r="I124" i="58"/>
  <c r="L28" i="70"/>
  <c r="L70" i="70"/>
  <c r="N189" i="65"/>
  <c r="N81" i="50"/>
  <c r="D168" i="72"/>
  <c r="D365" i="65"/>
  <c r="F43" i="58"/>
  <c r="P450" i="68"/>
  <c r="G24" i="50"/>
  <c r="K64" i="42"/>
  <c r="K35" i="67"/>
  <c r="K64" i="39"/>
  <c r="D27" i="67"/>
  <c r="K83" i="42"/>
  <c r="K41" i="68"/>
  <c r="E143" i="49"/>
  <c r="E3" i="49"/>
  <c r="F189" i="65"/>
  <c r="F43" i="49"/>
  <c r="N26" i="66"/>
  <c r="L105" i="49"/>
  <c r="P124" i="48"/>
  <c r="D24" i="58"/>
  <c r="D43" i="60"/>
  <c r="H362" i="66"/>
  <c r="D81" i="58"/>
  <c r="N365" i="70"/>
  <c r="D211" i="64"/>
  <c r="C24" i="49"/>
  <c r="G43" i="49"/>
  <c r="H65" i="66"/>
  <c r="H23" i="66"/>
  <c r="C232" i="68"/>
  <c r="M170" i="70"/>
  <c r="Q143" i="49"/>
  <c r="I161" i="48"/>
  <c r="M161" i="48"/>
  <c r="I423" i="64"/>
  <c r="Q426" i="64"/>
  <c r="E400" i="67"/>
  <c r="M384" i="67"/>
  <c r="O362" i="70"/>
  <c r="K368" i="71"/>
  <c r="O366" i="72"/>
  <c r="N35" i="64"/>
  <c r="H186" i="71"/>
  <c r="H426" i="64"/>
  <c r="L365" i="65"/>
  <c r="L362" i="65"/>
  <c r="L365" i="67"/>
  <c r="J124" i="58"/>
  <c r="L208" i="65"/>
  <c r="F208" i="65"/>
  <c r="F189" i="66"/>
  <c r="D186" i="72"/>
  <c r="L3" i="58"/>
  <c r="D381" i="65"/>
  <c r="P24" i="59"/>
  <c r="H384" i="66"/>
  <c r="H43" i="60"/>
  <c r="D62" i="58"/>
  <c r="P81" i="60"/>
  <c r="N105" i="58"/>
  <c r="N381" i="70"/>
  <c r="N362" i="70"/>
  <c r="O207" i="69"/>
  <c r="B208" i="68"/>
  <c r="D232" i="64"/>
  <c r="K24" i="49"/>
  <c r="I28" i="65"/>
  <c r="C192" i="66"/>
  <c r="C192" i="67"/>
  <c r="G62" i="49"/>
  <c r="K62" i="50"/>
  <c r="O62" i="50"/>
  <c r="N30" i="67"/>
  <c r="E105" i="49"/>
  <c r="Q170" i="69"/>
  <c r="M189" i="70"/>
  <c r="Q184" i="71"/>
  <c r="E168" i="72"/>
  <c r="C43" i="59"/>
  <c r="I426" i="64"/>
  <c r="I444" i="64"/>
  <c r="Q405" i="64"/>
  <c r="M24" i="60"/>
  <c r="I43" i="58"/>
  <c r="Q43" i="58"/>
  <c r="E381" i="67"/>
  <c r="M381" i="67"/>
  <c r="Q62" i="60"/>
  <c r="O124" i="58"/>
  <c r="K350" i="71"/>
  <c r="O368" i="72"/>
  <c r="H193" i="64"/>
  <c r="D137" i="66"/>
  <c r="D175" i="66"/>
  <c r="Q214" i="64"/>
  <c r="N192" i="66"/>
  <c r="H32" i="68"/>
  <c r="L124" i="49"/>
  <c r="C24" i="59"/>
  <c r="L400" i="65"/>
  <c r="L381" i="65"/>
  <c r="L43" i="59"/>
  <c r="L400" i="67"/>
  <c r="L381" i="67"/>
  <c r="N207" i="69"/>
  <c r="B143" i="49"/>
  <c r="C214" i="64"/>
  <c r="G214" i="64"/>
  <c r="H192" i="67"/>
  <c r="L62" i="50"/>
  <c r="N105" i="48"/>
  <c r="J166" i="71"/>
  <c r="N184" i="72"/>
  <c r="C62" i="60"/>
  <c r="F405" i="64"/>
  <c r="F444" i="64"/>
  <c r="N423" i="64"/>
  <c r="N426" i="64"/>
  <c r="N3" i="60"/>
  <c r="J400" i="65"/>
  <c r="J384" i="65"/>
  <c r="J400" i="67"/>
  <c r="J365" i="67"/>
  <c r="N81" i="60"/>
  <c r="P362" i="69"/>
  <c r="H362" i="70"/>
  <c r="H365" i="70"/>
  <c r="L124" i="59"/>
  <c r="D143" i="59"/>
  <c r="L368" i="71"/>
  <c r="D161" i="59"/>
  <c r="L348" i="72"/>
  <c r="C24" i="48"/>
  <c r="L105" i="64"/>
  <c r="L147" i="64" s="1"/>
  <c r="Q208" i="68"/>
  <c r="J189" i="66"/>
  <c r="J62" i="50"/>
  <c r="J28" i="69"/>
  <c r="L166" i="71"/>
  <c r="L186" i="72"/>
  <c r="N43" i="59"/>
  <c r="H400" i="67"/>
  <c r="H362" i="67"/>
  <c r="H498" i="68"/>
  <c r="F384" i="69"/>
  <c r="F362" i="70"/>
  <c r="N368" i="71"/>
  <c r="F368" i="72"/>
  <c r="I24" i="50"/>
  <c r="E31" i="65"/>
  <c r="I189" i="66"/>
  <c r="I43" i="49"/>
  <c r="Q192" i="66"/>
  <c r="O28" i="66"/>
  <c r="E62" i="50"/>
  <c r="M62" i="48"/>
  <c r="H25" i="67"/>
  <c r="M256" i="68"/>
  <c r="Q256" i="68"/>
  <c r="N31" i="68"/>
  <c r="I35" i="68"/>
  <c r="C170" i="69"/>
  <c r="G189" i="69"/>
  <c r="K170" i="69"/>
  <c r="O105" i="49"/>
  <c r="C170" i="70"/>
  <c r="G124" i="49"/>
  <c r="O124" i="48"/>
  <c r="G184" i="71"/>
  <c r="K166" i="71"/>
  <c r="O186" i="71"/>
  <c r="C3" i="60"/>
  <c r="K402" i="64"/>
  <c r="O3" i="58"/>
  <c r="G384" i="65"/>
  <c r="G24" i="58"/>
  <c r="O362" i="65"/>
  <c r="K62" i="59"/>
  <c r="I381" i="70"/>
  <c r="E348" i="71"/>
  <c r="Q348" i="72"/>
  <c r="G161" i="58"/>
  <c r="B201" i="72"/>
  <c r="J323" i="67"/>
  <c r="C170" i="67"/>
  <c r="F81" i="48"/>
  <c r="I3" i="48"/>
  <c r="C207" i="69"/>
  <c r="K207" i="69"/>
  <c r="N213" i="68"/>
  <c r="N165" i="68"/>
  <c r="M73" i="64"/>
  <c r="M25" i="64"/>
  <c r="C5" i="42"/>
  <c r="C39" i="64"/>
  <c r="G65" i="65"/>
  <c r="G23" i="65"/>
  <c r="M77" i="68"/>
  <c r="M26" i="68"/>
  <c r="C65" i="66"/>
  <c r="C23" i="66"/>
  <c r="Q65" i="71"/>
  <c r="Q23" i="71"/>
  <c r="H163" i="42"/>
  <c r="H35" i="72"/>
  <c r="P83" i="42"/>
  <c r="P41" i="68"/>
  <c r="P75" i="68" s="1"/>
  <c r="P83" i="39"/>
  <c r="K65" i="69"/>
  <c r="K23" i="69"/>
  <c r="M68" i="69"/>
  <c r="M26" i="69"/>
  <c r="D65" i="69"/>
  <c r="D23" i="69"/>
  <c r="F68" i="69"/>
  <c r="F26" i="69"/>
  <c r="L23" i="70"/>
  <c r="L65" i="70"/>
  <c r="Q83" i="39"/>
  <c r="H5" i="42"/>
  <c r="H39" i="64"/>
  <c r="P67" i="69"/>
  <c r="P25" i="69"/>
  <c r="F163" i="42"/>
  <c r="F35" i="72"/>
  <c r="N24" i="50"/>
  <c r="N235" i="68"/>
  <c r="G31" i="68"/>
  <c r="D161" i="48"/>
  <c r="D3" i="59"/>
  <c r="D381" i="67"/>
  <c r="B3" i="49"/>
  <c r="C25" i="66"/>
  <c r="C208" i="67"/>
  <c r="I105" i="49"/>
  <c r="M124" i="48"/>
  <c r="E168" i="71"/>
  <c r="E31" i="71"/>
  <c r="I381" i="65"/>
  <c r="I362" i="65"/>
  <c r="I381" i="66"/>
  <c r="I384" i="66"/>
  <c r="Q43" i="59"/>
  <c r="M62" i="58"/>
  <c r="M474" i="68"/>
  <c r="M450" i="68"/>
  <c r="K381" i="70"/>
  <c r="O366" i="71"/>
  <c r="G27" i="64"/>
  <c r="F81" i="50"/>
  <c r="H166" i="71"/>
  <c r="L43" i="60"/>
  <c r="J161" i="59"/>
  <c r="B192" i="70"/>
  <c r="B186" i="71"/>
  <c r="O3" i="50"/>
  <c r="H24" i="50"/>
  <c r="P24" i="50"/>
  <c r="H189" i="66"/>
  <c r="F192" i="69"/>
  <c r="N170" i="69"/>
  <c r="J62" i="60"/>
  <c r="F453" i="68"/>
  <c r="P366" i="71"/>
  <c r="D161" i="58"/>
  <c r="F3" i="48"/>
  <c r="G137" i="67"/>
  <c r="L24" i="48"/>
  <c r="J256" i="68"/>
  <c r="Q131" i="70"/>
  <c r="B192" i="65"/>
  <c r="P232" i="64"/>
  <c r="Q189" i="66"/>
  <c r="E62" i="49"/>
  <c r="G23" i="67"/>
  <c r="H27" i="69"/>
  <c r="C124" i="49"/>
  <c r="O192" i="70"/>
  <c r="J25" i="70"/>
  <c r="G166" i="72"/>
  <c r="C350" i="72"/>
  <c r="K3" i="58"/>
  <c r="K24" i="60"/>
  <c r="K450" i="68"/>
  <c r="Q384" i="69"/>
  <c r="E365" i="70"/>
  <c r="P93" i="67"/>
  <c r="P131" i="67" s="1"/>
  <c r="D175" i="65"/>
  <c r="D137" i="65"/>
  <c r="P28" i="64"/>
  <c r="F24" i="50"/>
  <c r="F192" i="66"/>
  <c r="F62" i="49"/>
  <c r="J26" i="67"/>
  <c r="J67" i="69"/>
  <c r="J25" i="69"/>
  <c r="D126" i="42"/>
  <c r="D35" i="70"/>
  <c r="D126" i="39"/>
  <c r="P143" i="48"/>
  <c r="H186" i="72"/>
  <c r="L405" i="64"/>
  <c r="P24" i="60"/>
  <c r="P400" i="67"/>
  <c r="J348" i="71"/>
  <c r="N366" i="72"/>
  <c r="C25" i="65"/>
  <c r="C31" i="71"/>
  <c r="F5" i="42"/>
  <c r="F39" i="64"/>
  <c r="F5" i="39"/>
  <c r="F73" i="64"/>
  <c r="F25" i="64"/>
  <c r="K30" i="64"/>
  <c r="L65" i="65"/>
  <c r="L23" i="65"/>
  <c r="C43" i="49"/>
  <c r="L21" i="66"/>
  <c r="K190" i="66"/>
  <c r="K191" i="66"/>
  <c r="K209" i="66"/>
  <c r="K172" i="66"/>
  <c r="K171" i="66"/>
  <c r="Q23" i="66"/>
  <c r="M28" i="66"/>
  <c r="D65" i="67"/>
  <c r="D23" i="67"/>
  <c r="I124" i="49"/>
  <c r="Q189" i="70"/>
  <c r="E26" i="70"/>
  <c r="I184" i="71"/>
  <c r="M184" i="71"/>
  <c r="Q168" i="71"/>
  <c r="I166" i="72"/>
  <c r="I31" i="72"/>
  <c r="C381" i="70"/>
  <c r="C124" i="58"/>
  <c r="I3" i="60"/>
  <c r="E365" i="65"/>
  <c r="E400" i="65"/>
  <c r="M400" i="65"/>
  <c r="E365" i="66"/>
  <c r="M43" i="60"/>
  <c r="E62" i="58"/>
  <c r="I498" i="68"/>
  <c r="I81" i="59"/>
  <c r="Q474" i="68"/>
  <c r="G81" i="58"/>
  <c r="G362" i="69"/>
  <c r="G348" i="71"/>
  <c r="K143" i="59"/>
  <c r="K350" i="72"/>
  <c r="H81" i="48"/>
  <c r="Q93" i="65"/>
  <c r="Q131" i="65" s="1"/>
  <c r="D93" i="66"/>
  <c r="D131" i="66" s="1"/>
  <c r="I43" i="48"/>
  <c r="N31" i="65"/>
  <c r="N43" i="49"/>
  <c r="J26" i="66"/>
  <c r="H172" i="69"/>
  <c r="I21" i="69"/>
  <c r="H190" i="69"/>
  <c r="H191" i="69"/>
  <c r="H171" i="69"/>
  <c r="K25" i="70"/>
  <c r="P166" i="72"/>
  <c r="P161" i="48"/>
  <c r="C24" i="58"/>
  <c r="H3" i="59"/>
  <c r="L24" i="59"/>
  <c r="L62" i="59"/>
  <c r="J105" i="58"/>
  <c r="F348" i="71"/>
  <c r="J368" i="72"/>
  <c r="B189" i="69"/>
  <c r="G3" i="50"/>
  <c r="K232" i="64"/>
  <c r="O232" i="64"/>
  <c r="M27" i="64"/>
  <c r="O29" i="64"/>
  <c r="L30" i="64"/>
  <c r="H208" i="65"/>
  <c r="D232" i="68"/>
  <c r="D81" i="49"/>
  <c r="F28" i="68"/>
  <c r="H28" i="69"/>
  <c r="M30" i="69"/>
  <c r="J27" i="70"/>
  <c r="H30" i="70"/>
  <c r="F184" i="71"/>
  <c r="J186" i="71"/>
  <c r="O27" i="71"/>
  <c r="J166" i="72"/>
  <c r="Q25" i="72"/>
  <c r="F26" i="72"/>
  <c r="M30" i="72"/>
  <c r="C348" i="71"/>
  <c r="F362" i="66"/>
  <c r="J43" i="58"/>
  <c r="N365" i="66"/>
  <c r="D365" i="69"/>
  <c r="D384" i="69"/>
  <c r="L105" i="59"/>
  <c r="H124" i="58"/>
  <c r="H366" i="71"/>
  <c r="P143" i="59"/>
  <c r="H348" i="72"/>
  <c r="P161" i="59"/>
  <c r="B105" i="64"/>
  <c r="B147" i="64" s="1"/>
  <c r="B195" i="64"/>
  <c r="B189" i="64" s="1"/>
  <c r="L359" i="64"/>
  <c r="B170" i="67"/>
  <c r="M190" i="64"/>
  <c r="J35" i="64"/>
  <c r="J208" i="67"/>
  <c r="N35" i="68"/>
  <c r="P107" i="42"/>
  <c r="P35" i="69"/>
  <c r="P63" i="69" s="1"/>
  <c r="P107" i="39"/>
  <c r="Q65" i="69"/>
  <c r="Q23" i="69"/>
  <c r="H124" i="48"/>
  <c r="L168" i="71"/>
  <c r="L186" i="71"/>
  <c r="G30" i="71"/>
  <c r="H381" i="65"/>
  <c r="P384" i="66"/>
  <c r="P43" i="59"/>
  <c r="N143" i="58"/>
  <c r="B208" i="67"/>
  <c r="B62" i="49"/>
  <c r="L214" i="64"/>
  <c r="G28" i="64"/>
  <c r="G33" i="64"/>
  <c r="I192" i="65"/>
  <c r="Q208" i="65"/>
  <c r="O28" i="65"/>
  <c r="M43" i="49"/>
  <c r="L25" i="66"/>
  <c r="N27" i="66"/>
  <c r="N21" i="67"/>
  <c r="M190" i="67"/>
  <c r="M191" i="67"/>
  <c r="M209" i="67"/>
  <c r="M172" i="67"/>
  <c r="M171" i="67"/>
  <c r="Q190" i="67"/>
  <c r="Q191" i="67"/>
  <c r="Q209" i="67"/>
  <c r="Q171" i="67"/>
  <c r="Q172" i="67"/>
  <c r="Q62" i="48"/>
  <c r="Q30" i="68"/>
  <c r="C192" i="69"/>
  <c r="G192" i="69"/>
  <c r="K192" i="69"/>
  <c r="O189" i="69"/>
  <c r="O105" i="48"/>
  <c r="O31" i="69"/>
  <c r="D21" i="71"/>
  <c r="G143" i="48"/>
  <c r="G26" i="71"/>
  <c r="G161" i="48"/>
  <c r="O161" i="49"/>
  <c r="C474" i="68"/>
  <c r="C450" i="68"/>
  <c r="K3" i="60"/>
  <c r="G24" i="60"/>
  <c r="K24" i="59"/>
  <c r="K365" i="66"/>
  <c r="K381" i="66"/>
  <c r="G384" i="67"/>
  <c r="O362" i="67"/>
  <c r="G450" i="68"/>
  <c r="G474" i="68"/>
  <c r="O450" i="68"/>
  <c r="E105" i="58"/>
  <c r="I381" i="69"/>
  <c r="M384" i="70"/>
  <c r="M365" i="70"/>
  <c r="I143" i="59"/>
  <c r="Q348" i="71"/>
  <c r="E161" i="59"/>
  <c r="M366" i="72"/>
  <c r="H170" i="67"/>
  <c r="B173" i="65"/>
  <c r="P173" i="67"/>
  <c r="C3" i="48"/>
  <c r="L43" i="48"/>
  <c r="K3" i="48"/>
  <c r="L137" i="65"/>
  <c r="O105" i="64"/>
  <c r="O147" i="64" s="1"/>
  <c r="J111" i="68"/>
  <c r="C105" i="64"/>
  <c r="C147" i="64" s="1"/>
  <c r="P159" i="68"/>
  <c r="Q213" i="68"/>
  <c r="Q165" i="68"/>
  <c r="F64" i="42"/>
  <c r="F35" i="67"/>
  <c r="F63" i="67" s="1"/>
  <c r="F64" i="39"/>
  <c r="H5" i="39"/>
  <c r="G3" i="48"/>
  <c r="I3" i="49"/>
  <c r="P192" i="70"/>
  <c r="D184" i="72"/>
  <c r="D43" i="58"/>
  <c r="J5" i="42"/>
  <c r="J39" i="64"/>
  <c r="J5" i="39"/>
  <c r="P31" i="64"/>
  <c r="D21" i="65"/>
  <c r="C209" i="65"/>
  <c r="C191" i="65"/>
  <c r="C190" i="65"/>
  <c r="C172" i="65"/>
  <c r="C171" i="65"/>
  <c r="G173" i="66"/>
  <c r="C62" i="49"/>
  <c r="Q31" i="69"/>
  <c r="N21" i="72"/>
  <c r="I3" i="58"/>
  <c r="I62" i="60"/>
  <c r="Q232" i="64"/>
  <c r="J192" i="65"/>
  <c r="E30" i="65"/>
  <c r="L173" i="70"/>
  <c r="H3" i="60"/>
  <c r="L24" i="58"/>
  <c r="C27" i="69"/>
  <c r="I27" i="66"/>
  <c r="L192" i="67"/>
  <c r="Q36" i="68"/>
  <c r="L28" i="71"/>
  <c r="N161" i="48"/>
  <c r="N24" i="59"/>
  <c r="D362" i="70"/>
  <c r="H161" i="59"/>
  <c r="E173" i="65"/>
  <c r="M25" i="67"/>
  <c r="P105" i="48"/>
  <c r="L184" i="72"/>
  <c r="D214" i="64"/>
  <c r="E31" i="67"/>
  <c r="E28" i="71"/>
  <c r="E105" i="59"/>
  <c r="I350" i="71"/>
  <c r="E350" i="72"/>
  <c r="F65" i="71"/>
  <c r="F23" i="71"/>
  <c r="P73" i="64"/>
  <c r="P25" i="64"/>
  <c r="G65" i="69"/>
  <c r="G23" i="69"/>
  <c r="M75" i="68"/>
  <c r="M24" i="68"/>
  <c r="Q67" i="69"/>
  <c r="Q25" i="69"/>
  <c r="M323" i="69"/>
  <c r="J62" i="48"/>
  <c r="E211" i="64"/>
  <c r="N30" i="64"/>
  <c r="L33" i="64"/>
  <c r="G27" i="66"/>
  <c r="F189" i="67"/>
  <c r="F62" i="50"/>
  <c r="D37" i="68"/>
  <c r="P37" i="68"/>
  <c r="L173" i="69"/>
  <c r="E27" i="69"/>
  <c r="N28" i="69"/>
  <c r="P126" i="42"/>
  <c r="P35" i="70"/>
  <c r="P126" i="39"/>
  <c r="P184" i="71"/>
  <c r="P143" i="49"/>
  <c r="O25" i="71"/>
  <c r="D161" i="49"/>
  <c r="P362" i="65"/>
  <c r="D43" i="59"/>
  <c r="J143" i="59"/>
  <c r="C129" i="72"/>
  <c r="J211" i="68"/>
  <c r="C111" i="68"/>
  <c r="F43" i="48"/>
  <c r="N175" i="67"/>
  <c r="N169" i="67" s="1"/>
  <c r="N137" i="67"/>
  <c r="M23" i="65"/>
  <c r="Q28" i="65"/>
  <c r="H21" i="66"/>
  <c r="G191" i="66"/>
  <c r="G190" i="66"/>
  <c r="G209" i="66"/>
  <c r="G172" i="66"/>
  <c r="G171" i="66"/>
  <c r="K192" i="66"/>
  <c r="P21" i="67"/>
  <c r="O209" i="67"/>
  <c r="O191" i="67"/>
  <c r="O190" i="67"/>
  <c r="O171" i="67"/>
  <c r="O172" i="67"/>
  <c r="G26" i="67"/>
  <c r="C81" i="49"/>
  <c r="M105" i="48"/>
  <c r="I189" i="70"/>
  <c r="I26" i="70"/>
  <c r="E31" i="70"/>
  <c r="E166" i="71"/>
  <c r="I186" i="71"/>
  <c r="M168" i="71"/>
  <c r="E161" i="49"/>
  <c r="Q184" i="72"/>
  <c r="C43" i="58"/>
  <c r="E423" i="64"/>
  <c r="I3" i="59"/>
  <c r="M402" i="64"/>
  <c r="E24" i="60"/>
  <c r="I24" i="59"/>
  <c r="M24" i="59"/>
  <c r="I43" i="60"/>
  <c r="I400" i="67"/>
  <c r="I81" i="60"/>
  <c r="M81" i="58"/>
  <c r="Q81" i="60"/>
  <c r="K362" i="69"/>
  <c r="K365" i="69"/>
  <c r="K124" i="59"/>
  <c r="G143" i="58"/>
  <c r="G366" i="72"/>
  <c r="K161" i="59"/>
  <c r="D170" i="66"/>
  <c r="H28" i="64"/>
  <c r="J208" i="65"/>
  <c r="N26" i="65"/>
  <c r="E30" i="66"/>
  <c r="F232" i="68"/>
  <c r="P31" i="71"/>
  <c r="N23" i="72"/>
  <c r="C365" i="65"/>
  <c r="L43" i="58"/>
  <c r="L474" i="68"/>
  <c r="J381" i="70"/>
  <c r="J124" i="59"/>
  <c r="C26" i="67"/>
  <c r="B192" i="69"/>
  <c r="B189" i="70"/>
  <c r="B184" i="71"/>
  <c r="K214" i="64"/>
  <c r="D189" i="65"/>
  <c r="H192" i="65"/>
  <c r="L24" i="50"/>
  <c r="P24" i="49"/>
  <c r="L31" i="65"/>
  <c r="H43" i="50"/>
  <c r="P208" i="67"/>
  <c r="D235" i="68"/>
  <c r="F37" i="68"/>
  <c r="G27" i="69"/>
  <c r="N170" i="70"/>
  <c r="F186" i="71"/>
  <c r="J143" i="48"/>
  <c r="M25" i="71"/>
  <c r="Q25" i="71"/>
  <c r="P30" i="71"/>
  <c r="J186" i="72"/>
  <c r="J444" i="64"/>
  <c r="F381" i="65"/>
  <c r="F365" i="65"/>
  <c r="F24" i="60"/>
  <c r="N400" i="65"/>
  <c r="J43" i="60"/>
  <c r="F400" i="67"/>
  <c r="N400" i="67"/>
  <c r="N384" i="67"/>
  <c r="H384" i="69"/>
  <c r="L124" i="58"/>
  <c r="P365" i="70"/>
  <c r="D368" i="71"/>
  <c r="L143" i="59"/>
  <c r="D348" i="72"/>
  <c r="H161" i="58"/>
  <c r="N3" i="48"/>
  <c r="M173" i="67"/>
  <c r="I105" i="64"/>
  <c r="I147" i="64" s="1"/>
  <c r="M3" i="48"/>
  <c r="K153" i="64"/>
  <c r="Q173" i="67"/>
  <c r="G173" i="65"/>
  <c r="E137" i="66"/>
  <c r="O175" i="65"/>
  <c r="O137" i="65"/>
  <c r="C36" i="68"/>
  <c r="J26" i="65"/>
  <c r="P173" i="69"/>
  <c r="H126" i="42"/>
  <c r="H35" i="70"/>
  <c r="H126" i="39"/>
  <c r="E27" i="72"/>
  <c r="H24" i="59"/>
  <c r="P43" i="60"/>
  <c r="H81" i="58"/>
  <c r="F105" i="59"/>
  <c r="F124" i="58"/>
  <c r="B189" i="65"/>
  <c r="B62" i="50"/>
  <c r="C28" i="70"/>
  <c r="E30" i="64"/>
  <c r="E208" i="65"/>
  <c r="E24" i="50"/>
  <c r="M208" i="65"/>
  <c r="M24" i="49"/>
  <c r="Q24" i="50"/>
  <c r="D25" i="65"/>
  <c r="F27" i="65"/>
  <c r="Q31" i="65"/>
  <c r="I43" i="50"/>
  <c r="O23" i="66"/>
  <c r="I62" i="49"/>
  <c r="F65" i="67"/>
  <c r="F23" i="67"/>
  <c r="E83" i="42"/>
  <c r="E41" i="68"/>
  <c r="E83" i="39"/>
  <c r="M81" i="50"/>
  <c r="J28" i="68"/>
  <c r="K105" i="48"/>
  <c r="L27" i="69"/>
  <c r="I28" i="69"/>
  <c r="C124" i="48"/>
  <c r="G192" i="70"/>
  <c r="O189" i="70"/>
  <c r="K184" i="72"/>
  <c r="G402" i="64"/>
  <c r="O405" i="64"/>
  <c r="K400" i="65"/>
  <c r="M362" i="69"/>
  <c r="Q384" i="70"/>
  <c r="Q365" i="70"/>
  <c r="E143" i="59"/>
  <c r="M350" i="71"/>
  <c r="I366" i="72"/>
  <c r="Q161" i="58"/>
  <c r="P170" i="67"/>
  <c r="B93" i="66"/>
  <c r="B131" i="66" s="1"/>
  <c r="J169" i="66"/>
  <c r="H93" i="66"/>
  <c r="H131" i="66" s="1"/>
  <c r="C153" i="64"/>
  <c r="J208" i="68"/>
  <c r="H93" i="65"/>
  <c r="H131" i="65" s="1"/>
  <c r="P170" i="65"/>
  <c r="F213" i="68"/>
  <c r="F165" i="68"/>
  <c r="E73" i="64"/>
  <c r="E25" i="64"/>
  <c r="I65" i="71"/>
  <c r="I23" i="71"/>
  <c r="P65" i="72"/>
  <c r="P23" i="72"/>
  <c r="C65" i="69"/>
  <c r="C23" i="69"/>
  <c r="E68" i="69"/>
  <c r="E26" i="69"/>
  <c r="K65" i="70"/>
  <c r="K23" i="70"/>
  <c r="K107" i="42"/>
  <c r="K35" i="69"/>
  <c r="O3" i="48"/>
  <c r="P186" i="71"/>
  <c r="D423" i="64"/>
  <c r="C26" i="70"/>
  <c r="H31" i="64"/>
  <c r="O26" i="66"/>
  <c r="G62" i="50"/>
  <c r="E192" i="70"/>
  <c r="L25" i="71"/>
  <c r="C362" i="66"/>
  <c r="Q365" i="66"/>
  <c r="G43" i="59"/>
  <c r="E474" i="68"/>
  <c r="E477" i="68"/>
  <c r="O381" i="69"/>
  <c r="O365" i="69"/>
  <c r="D93" i="67"/>
  <c r="D131" i="67" s="1"/>
  <c r="N169" i="65"/>
  <c r="G93" i="67"/>
  <c r="G131" i="67" s="1"/>
  <c r="P28" i="68"/>
  <c r="H26" i="65"/>
  <c r="H208" i="67"/>
  <c r="H256" i="68"/>
  <c r="H24" i="68"/>
  <c r="N143" i="49"/>
  <c r="F27" i="71"/>
  <c r="F31" i="72"/>
  <c r="C362" i="67"/>
  <c r="C143" i="59"/>
  <c r="J362" i="66"/>
  <c r="J381" i="66"/>
  <c r="N453" i="68"/>
  <c r="L365" i="69"/>
  <c r="P368" i="72"/>
  <c r="F30" i="68"/>
  <c r="P426" i="64"/>
  <c r="P402" i="64"/>
  <c r="P3" i="50"/>
  <c r="E43" i="48"/>
  <c r="D30" i="67"/>
  <c r="L29" i="68"/>
  <c r="F30" i="69"/>
  <c r="N30" i="69"/>
  <c r="O26" i="70"/>
  <c r="O184" i="71"/>
  <c r="K186" i="72"/>
  <c r="N25" i="72"/>
  <c r="C402" i="64"/>
  <c r="C423" i="64"/>
  <c r="O365" i="66"/>
  <c r="O381" i="66"/>
  <c r="K362" i="67"/>
  <c r="K365" i="67"/>
  <c r="Q105" i="58"/>
  <c r="O161" i="59"/>
  <c r="M3" i="9"/>
  <c r="C16" i="39"/>
  <c r="Q3" i="9"/>
  <c r="G3" i="9"/>
  <c r="J3" i="9"/>
  <c r="B3" i="11"/>
  <c r="D3" i="9"/>
  <c r="C3" i="9"/>
  <c r="N3" i="9"/>
  <c r="I3" i="9"/>
  <c r="P3" i="9"/>
  <c r="O3" i="9"/>
  <c r="H3" i="9"/>
  <c r="E3" i="9"/>
  <c r="B3" i="9"/>
  <c r="F3" i="9"/>
  <c r="L3" i="9"/>
  <c r="Q13" i="32"/>
  <c r="P13" i="32"/>
  <c r="M13" i="32"/>
  <c r="H13" i="32"/>
  <c r="E13" i="32"/>
  <c r="Q13" i="36"/>
  <c r="M13" i="36"/>
  <c r="B13" i="35"/>
  <c r="O92" i="29"/>
  <c r="N92" i="29"/>
  <c r="M92" i="29"/>
  <c r="K92" i="29"/>
  <c r="J92" i="29"/>
  <c r="I92" i="29"/>
  <c r="G92" i="29"/>
  <c r="F92" i="29"/>
  <c r="E92" i="29"/>
  <c r="C92" i="29"/>
  <c r="P91" i="29"/>
  <c r="M91" i="29"/>
  <c r="L91" i="29"/>
  <c r="I91" i="29"/>
  <c r="H91" i="29"/>
  <c r="E91" i="29"/>
  <c r="D91" i="29"/>
  <c r="P89" i="29"/>
  <c r="L89" i="29"/>
  <c r="H89" i="29"/>
  <c r="D89" i="29"/>
  <c r="O86" i="29"/>
  <c r="N86" i="29"/>
  <c r="K86" i="29"/>
  <c r="J86" i="29"/>
  <c r="G86" i="29"/>
  <c r="F86" i="29"/>
  <c r="C86" i="29"/>
  <c r="P85" i="29"/>
  <c r="N85" i="29"/>
  <c r="M85" i="29"/>
  <c r="L85" i="29"/>
  <c r="J85" i="29"/>
  <c r="I85" i="29"/>
  <c r="H85" i="29"/>
  <c r="F85" i="29"/>
  <c r="E85" i="29"/>
  <c r="D85" i="29"/>
  <c r="O84" i="29"/>
  <c r="K84" i="29"/>
  <c r="G84" i="29"/>
  <c r="E84" i="29"/>
  <c r="C84" i="29"/>
  <c r="P83" i="29"/>
  <c r="L83" i="29"/>
  <c r="H83" i="29"/>
  <c r="D83" i="29"/>
  <c r="L21" i="71" l="1"/>
  <c r="L170" i="66"/>
  <c r="F169" i="67"/>
  <c r="G21" i="71"/>
  <c r="E170" i="66"/>
  <c r="J170" i="67"/>
  <c r="Q21" i="67"/>
  <c r="L169" i="66"/>
  <c r="M21" i="69"/>
  <c r="N21" i="66"/>
  <c r="F63" i="66"/>
  <c r="F21" i="66"/>
  <c r="F170" i="65"/>
  <c r="F169" i="65" s="1"/>
  <c r="C170" i="66"/>
  <c r="C169" i="66" s="1"/>
  <c r="K23" i="64"/>
  <c r="C21" i="69"/>
  <c r="B232" i="68"/>
  <c r="M159" i="68"/>
  <c r="F170" i="66"/>
  <c r="H169" i="65"/>
  <c r="M23" i="64"/>
  <c r="O190" i="64"/>
  <c r="O189" i="64" s="1"/>
  <c r="L208" i="68"/>
  <c r="C13" i="35"/>
  <c r="I170" i="65"/>
  <c r="I169" i="65" s="1"/>
  <c r="O63" i="69"/>
  <c r="O21" i="69"/>
  <c r="L232" i="68"/>
  <c r="L190" i="64"/>
  <c r="P63" i="72"/>
  <c r="P21" i="72"/>
  <c r="D169" i="65"/>
  <c r="H21" i="67"/>
  <c r="L170" i="65"/>
  <c r="L169" i="65" s="1"/>
  <c r="B169" i="66"/>
  <c r="E473" i="68"/>
  <c r="G401" i="64"/>
  <c r="D361" i="70"/>
  <c r="C189" i="65"/>
  <c r="O361" i="67"/>
  <c r="Q207" i="65"/>
  <c r="H170" i="69"/>
  <c r="C380" i="70"/>
  <c r="D63" i="70"/>
  <c r="D21" i="70"/>
  <c r="I361" i="65"/>
  <c r="I380" i="70"/>
  <c r="L231" i="64"/>
  <c r="J399" i="67"/>
  <c r="J399" i="65"/>
  <c r="J165" i="71"/>
  <c r="I169" i="69"/>
  <c r="I365" i="71"/>
  <c r="M365" i="71"/>
  <c r="O443" i="64"/>
  <c r="E208" i="68"/>
  <c r="B183" i="72"/>
  <c r="L449" i="68"/>
  <c r="G361" i="70"/>
  <c r="C183" i="71"/>
  <c r="P207" i="66"/>
  <c r="L380" i="66"/>
  <c r="J63" i="69"/>
  <c r="J21" i="69"/>
  <c r="D63" i="69"/>
  <c r="D21" i="69"/>
  <c r="L365" i="72"/>
  <c r="L361" i="67"/>
  <c r="D183" i="71"/>
  <c r="D497" i="68"/>
  <c r="O189" i="66"/>
  <c r="L207" i="68"/>
  <c r="L159" i="68"/>
  <c r="N361" i="67"/>
  <c r="M443" i="64"/>
  <c r="M188" i="69"/>
  <c r="G208" i="68"/>
  <c r="N347" i="72"/>
  <c r="G169" i="69"/>
  <c r="F365" i="72"/>
  <c r="K347" i="71"/>
  <c r="H188" i="67"/>
  <c r="L207" i="67"/>
  <c r="J188" i="65"/>
  <c r="G347" i="72"/>
  <c r="I361" i="67"/>
  <c r="Q188" i="65"/>
  <c r="J183" i="72"/>
  <c r="O256" i="68"/>
  <c r="P380" i="67"/>
  <c r="L189" i="69"/>
  <c r="M399" i="67"/>
  <c r="K256" i="68"/>
  <c r="K361" i="67"/>
  <c r="O183" i="71"/>
  <c r="D422" i="64"/>
  <c r="P169" i="65"/>
  <c r="F399" i="67"/>
  <c r="N399" i="65"/>
  <c r="N169" i="70"/>
  <c r="D188" i="65"/>
  <c r="L473" i="68"/>
  <c r="D169" i="66"/>
  <c r="G365" i="72"/>
  <c r="I399" i="67"/>
  <c r="O208" i="67"/>
  <c r="G170" i="66"/>
  <c r="C207" i="68"/>
  <c r="C159" i="68"/>
  <c r="P361" i="65"/>
  <c r="E210" i="64"/>
  <c r="L183" i="72"/>
  <c r="D183" i="72"/>
  <c r="J207" i="68"/>
  <c r="J159" i="68"/>
  <c r="M365" i="72"/>
  <c r="I380" i="69"/>
  <c r="Q208" i="67"/>
  <c r="M170" i="67"/>
  <c r="M189" i="67"/>
  <c r="B207" i="67"/>
  <c r="H380" i="65"/>
  <c r="F361" i="66"/>
  <c r="C347" i="71"/>
  <c r="K231" i="64"/>
  <c r="B188" i="69"/>
  <c r="Q473" i="68"/>
  <c r="M183" i="71"/>
  <c r="K208" i="66"/>
  <c r="N365" i="72"/>
  <c r="N169" i="69"/>
  <c r="I380" i="66"/>
  <c r="C169" i="67"/>
  <c r="G188" i="69"/>
  <c r="H399" i="67"/>
  <c r="L165" i="71"/>
  <c r="J188" i="66"/>
  <c r="F443" i="64"/>
  <c r="L380" i="67"/>
  <c r="I443" i="64"/>
  <c r="Q183" i="71"/>
  <c r="N361" i="70"/>
  <c r="F188" i="66"/>
  <c r="F207" i="65"/>
  <c r="L207" i="65"/>
  <c r="O365" i="72"/>
  <c r="O361" i="70"/>
  <c r="I422" i="64"/>
  <c r="F207" i="66"/>
  <c r="F188" i="65"/>
  <c r="K63" i="67"/>
  <c r="K21" i="67"/>
  <c r="K165" i="72"/>
  <c r="B165" i="71"/>
  <c r="I231" i="64"/>
  <c r="C63" i="65"/>
  <c r="C21" i="65"/>
  <c r="O165" i="71"/>
  <c r="L361" i="69"/>
  <c r="N473" i="68"/>
  <c r="C399" i="67"/>
  <c r="Q361" i="65"/>
  <c r="H63" i="71"/>
  <c r="H21" i="71"/>
  <c r="K188" i="70"/>
  <c r="I75" i="68"/>
  <c r="I24" i="68"/>
  <c r="E232" i="68"/>
  <c r="N380" i="67"/>
  <c r="N183" i="71"/>
  <c r="L188" i="67"/>
  <c r="L207" i="66"/>
  <c r="N207" i="67"/>
  <c r="Q380" i="67"/>
  <c r="E183" i="71"/>
  <c r="M169" i="69"/>
  <c r="G75" i="68"/>
  <c r="G24" i="68"/>
  <c r="D449" i="68"/>
  <c r="P189" i="70"/>
  <c r="J211" i="64"/>
  <c r="O169" i="69"/>
  <c r="B207" i="66"/>
  <c r="P399" i="66"/>
  <c r="P189" i="69"/>
  <c r="C365" i="71"/>
  <c r="F169" i="70"/>
  <c r="J365" i="72"/>
  <c r="G380" i="69"/>
  <c r="C361" i="70"/>
  <c r="I165" i="71"/>
  <c r="K63" i="65"/>
  <c r="K21" i="65"/>
  <c r="F190" i="64"/>
  <c r="G380" i="66"/>
  <c r="I399" i="66"/>
  <c r="D399" i="67"/>
  <c r="E380" i="69"/>
  <c r="K422" i="64"/>
  <c r="I207" i="66"/>
  <c r="J380" i="65"/>
  <c r="D165" i="71"/>
  <c r="O75" i="68"/>
  <c r="O24" i="68"/>
  <c r="P347" i="72"/>
  <c r="N380" i="65"/>
  <c r="G189" i="65"/>
  <c r="D380" i="66"/>
  <c r="O170" i="66"/>
  <c r="J169" i="67"/>
  <c r="G497" i="68"/>
  <c r="G361" i="67"/>
  <c r="P365" i="72"/>
  <c r="C380" i="67"/>
  <c r="Q361" i="66"/>
  <c r="O170" i="65"/>
  <c r="P21" i="65"/>
  <c r="I256" i="68"/>
  <c r="M188" i="66"/>
  <c r="N169" i="66"/>
  <c r="C361" i="69"/>
  <c r="E207" i="68"/>
  <c r="E159" i="68"/>
  <c r="J401" i="64"/>
  <c r="F183" i="72"/>
  <c r="N165" i="71"/>
  <c r="L188" i="66"/>
  <c r="L170" i="70"/>
  <c r="L21" i="70"/>
  <c r="N188" i="67"/>
  <c r="I380" i="67"/>
  <c r="G208" i="67"/>
  <c r="D361" i="66"/>
  <c r="P380" i="65"/>
  <c r="F21" i="67"/>
  <c r="O63" i="66"/>
  <c r="O21" i="66"/>
  <c r="Q365" i="71"/>
  <c r="O497" i="68"/>
  <c r="M210" i="64"/>
  <c r="J473" i="68"/>
  <c r="G365" i="71"/>
  <c r="E399" i="66"/>
  <c r="E361" i="65"/>
  <c r="K208" i="65"/>
  <c r="L422" i="64"/>
  <c r="H169" i="66"/>
  <c r="Q207" i="66"/>
  <c r="P210" i="64"/>
  <c r="N188" i="69"/>
  <c r="G210" i="64"/>
  <c r="L361" i="66"/>
  <c r="I63" i="66"/>
  <c r="I21" i="66"/>
  <c r="Q75" i="68"/>
  <c r="Q24" i="68"/>
  <c r="C63" i="67"/>
  <c r="C21" i="67"/>
  <c r="Q365" i="72"/>
  <c r="C183" i="72"/>
  <c r="E188" i="66"/>
  <c r="H380" i="67"/>
  <c r="D189" i="69"/>
  <c r="M169" i="66"/>
  <c r="Q422" i="64"/>
  <c r="O361" i="66"/>
  <c r="L380" i="69"/>
  <c r="J361" i="70"/>
  <c r="M361" i="70"/>
  <c r="G169" i="70"/>
  <c r="H399" i="65"/>
  <c r="P188" i="66"/>
  <c r="I399" i="65"/>
  <c r="I207" i="68"/>
  <c r="I159" i="68"/>
  <c r="K183" i="71"/>
  <c r="H449" i="68"/>
  <c r="P24" i="68"/>
  <c r="O232" i="68"/>
  <c r="K208" i="67"/>
  <c r="H188" i="65"/>
  <c r="K365" i="72"/>
  <c r="I473" i="68"/>
  <c r="M361" i="65"/>
  <c r="O347" i="71"/>
  <c r="E165" i="72"/>
  <c r="I401" i="64"/>
  <c r="N207" i="65"/>
  <c r="Q169" i="70"/>
  <c r="F188" i="70"/>
  <c r="E380" i="70"/>
  <c r="H207" i="66"/>
  <c r="L63" i="72"/>
  <c r="L21" i="72"/>
  <c r="K365" i="71"/>
  <c r="K208" i="68"/>
  <c r="H422" i="64"/>
  <c r="J183" i="71"/>
  <c r="J380" i="66"/>
  <c r="O188" i="70"/>
  <c r="B188" i="65"/>
  <c r="J380" i="70"/>
  <c r="G189" i="66"/>
  <c r="P63" i="70"/>
  <c r="P21" i="70"/>
  <c r="F188" i="67"/>
  <c r="Q231" i="64"/>
  <c r="C449" i="68"/>
  <c r="B169" i="67"/>
  <c r="G361" i="69"/>
  <c r="F71" i="64"/>
  <c r="F23" i="64"/>
  <c r="K401" i="64"/>
  <c r="I188" i="66"/>
  <c r="F361" i="70"/>
  <c r="H497" i="68"/>
  <c r="E380" i="67"/>
  <c r="P449" i="68"/>
  <c r="C380" i="66"/>
  <c r="I170" i="67"/>
  <c r="N380" i="69"/>
  <c r="M380" i="69"/>
  <c r="H170" i="70"/>
  <c r="D365" i="71"/>
  <c r="H361" i="69"/>
  <c r="E443" i="64"/>
  <c r="N71" i="64"/>
  <c r="N23" i="64"/>
  <c r="H361" i="65"/>
  <c r="H365" i="72"/>
  <c r="E361" i="66"/>
  <c r="D170" i="70"/>
  <c r="Q361" i="69"/>
  <c r="G183" i="72"/>
  <c r="L183" i="71"/>
  <c r="D401" i="64"/>
  <c r="Q361" i="70"/>
  <c r="O422" i="64"/>
  <c r="M188" i="65"/>
  <c r="E231" i="64"/>
  <c r="E170" i="67"/>
  <c r="G399" i="67"/>
  <c r="P361" i="66"/>
  <c r="N380" i="66"/>
  <c r="F365" i="71"/>
  <c r="E361" i="70"/>
  <c r="C347" i="72"/>
  <c r="N449" i="68"/>
  <c r="G380" i="70"/>
  <c r="K189" i="67"/>
  <c r="P183" i="72"/>
  <c r="D63" i="67"/>
  <c r="D21" i="67"/>
  <c r="I365" i="72"/>
  <c r="M207" i="65"/>
  <c r="P207" i="67"/>
  <c r="B183" i="71"/>
  <c r="C208" i="65"/>
  <c r="E169" i="65"/>
  <c r="Q347" i="71"/>
  <c r="O449" i="68"/>
  <c r="C473" i="68"/>
  <c r="J207" i="67"/>
  <c r="J165" i="72"/>
  <c r="F183" i="71"/>
  <c r="H207" i="65"/>
  <c r="O231" i="64"/>
  <c r="F347" i="71"/>
  <c r="H189" i="69"/>
  <c r="G347" i="71"/>
  <c r="I497" i="68"/>
  <c r="E399" i="65"/>
  <c r="P399" i="67"/>
  <c r="G165" i="72"/>
  <c r="M473" i="68"/>
  <c r="I380" i="65"/>
  <c r="C207" i="67"/>
  <c r="F63" i="72"/>
  <c r="F21" i="72"/>
  <c r="H71" i="64"/>
  <c r="H23" i="64"/>
  <c r="H63" i="72"/>
  <c r="H21" i="72"/>
  <c r="G183" i="71"/>
  <c r="K169" i="69"/>
  <c r="L347" i="72"/>
  <c r="H361" i="70"/>
  <c r="P361" i="69"/>
  <c r="L399" i="65"/>
  <c r="M380" i="67"/>
  <c r="M188" i="70"/>
  <c r="D231" i="64"/>
  <c r="E399" i="67"/>
  <c r="D210" i="64"/>
  <c r="H361" i="66"/>
  <c r="K75" i="68"/>
  <c r="K24" i="68"/>
  <c r="Q399" i="66"/>
  <c r="I208" i="67"/>
  <c r="I21" i="67"/>
  <c r="Q399" i="67"/>
  <c r="D473" i="68"/>
  <c r="O183" i="72"/>
  <c r="B188" i="67"/>
  <c r="K380" i="67"/>
  <c r="O63" i="65"/>
  <c r="O21" i="65"/>
  <c r="I347" i="72"/>
  <c r="E256" i="68"/>
  <c r="M207" i="66"/>
  <c r="C380" i="69"/>
  <c r="P361" i="70"/>
  <c r="F165" i="72"/>
  <c r="Q165" i="72"/>
  <c r="D399" i="66"/>
  <c r="P170" i="70"/>
  <c r="E365" i="72"/>
  <c r="J232" i="64"/>
  <c r="O399" i="67"/>
  <c r="H231" i="64"/>
  <c r="P170" i="69"/>
  <c r="J188" i="67"/>
  <c r="F399" i="66"/>
  <c r="J169" i="70"/>
  <c r="O210" i="64"/>
  <c r="M361" i="66"/>
  <c r="F232" i="64"/>
  <c r="L401" i="64"/>
  <c r="D189" i="70"/>
  <c r="K497" i="68"/>
  <c r="P347" i="71"/>
  <c r="F473" i="68"/>
  <c r="K361" i="70"/>
  <c r="C188" i="67"/>
  <c r="P63" i="71"/>
  <c r="P21" i="71"/>
  <c r="F347" i="72"/>
  <c r="E361" i="67"/>
  <c r="H165" i="72"/>
  <c r="J399" i="66"/>
  <c r="J188" i="69"/>
  <c r="O361" i="69"/>
  <c r="P380" i="70"/>
  <c r="P188" i="67"/>
  <c r="C380" i="65"/>
  <c r="G208" i="65"/>
  <c r="O208" i="66"/>
  <c r="L189" i="64"/>
  <c r="E169" i="66"/>
  <c r="O399" i="66"/>
  <c r="N497" i="68"/>
  <c r="E497" i="68"/>
  <c r="O189" i="65"/>
  <c r="D443" i="64"/>
  <c r="I63" i="71"/>
  <c r="I21" i="71"/>
  <c r="K380" i="65"/>
  <c r="O401" i="64"/>
  <c r="K169" i="70"/>
  <c r="J24" i="68"/>
  <c r="B207" i="65"/>
  <c r="H380" i="69"/>
  <c r="F169" i="69"/>
  <c r="B169" i="70"/>
  <c r="C399" i="65"/>
  <c r="M422" i="64"/>
  <c r="G256" i="68"/>
  <c r="G170" i="67"/>
  <c r="I210" i="64"/>
  <c r="I347" i="71"/>
  <c r="E208" i="67"/>
  <c r="E21" i="67"/>
  <c r="D380" i="70"/>
  <c r="M165" i="72"/>
  <c r="I361" i="69"/>
  <c r="O380" i="67"/>
  <c r="G380" i="67"/>
  <c r="K399" i="66"/>
  <c r="C497" i="68"/>
  <c r="O165" i="72"/>
  <c r="G188" i="70"/>
  <c r="H210" i="64"/>
  <c r="B188" i="66"/>
  <c r="P380" i="66"/>
  <c r="N361" i="66"/>
  <c r="J347" i="72"/>
  <c r="K347" i="72"/>
  <c r="I449" i="68"/>
  <c r="K170" i="65"/>
  <c r="L63" i="69"/>
  <c r="L21" i="69"/>
  <c r="G361" i="66"/>
  <c r="G380" i="65"/>
  <c r="I188" i="65"/>
  <c r="L210" i="64"/>
  <c r="F380" i="70"/>
  <c r="D170" i="69"/>
  <c r="L347" i="71"/>
  <c r="F401" i="64"/>
  <c r="E188" i="65"/>
  <c r="G63" i="66"/>
  <c r="G21" i="66"/>
  <c r="B210" i="64"/>
  <c r="G399" i="66"/>
  <c r="Q169" i="66"/>
  <c r="G399" i="65"/>
  <c r="Q165" i="71"/>
  <c r="O208" i="68"/>
  <c r="K170" i="67"/>
  <c r="D380" i="69"/>
  <c r="P361" i="67"/>
  <c r="H189" i="64"/>
  <c r="M165" i="71"/>
  <c r="K63" i="66"/>
  <c r="K21" i="66"/>
  <c r="E380" i="66"/>
  <c r="N63" i="69"/>
  <c r="N21" i="69"/>
  <c r="F380" i="69"/>
  <c r="C189" i="64"/>
  <c r="M361" i="67"/>
  <c r="Q188" i="69"/>
  <c r="M399" i="66"/>
  <c r="D188" i="67"/>
  <c r="D399" i="65"/>
  <c r="H183" i="72"/>
  <c r="C422" i="64"/>
  <c r="C361" i="66"/>
  <c r="M361" i="69"/>
  <c r="B188" i="70"/>
  <c r="Q183" i="72"/>
  <c r="E165" i="71"/>
  <c r="P183" i="71"/>
  <c r="G473" i="68"/>
  <c r="O188" i="69"/>
  <c r="Q170" i="67"/>
  <c r="M399" i="65"/>
  <c r="I165" i="72"/>
  <c r="J347" i="71"/>
  <c r="Q188" i="66"/>
  <c r="P365" i="71"/>
  <c r="H188" i="66"/>
  <c r="H165" i="71"/>
  <c r="O365" i="71"/>
  <c r="M449" i="68"/>
  <c r="C71" i="64"/>
  <c r="C23" i="64"/>
  <c r="O361" i="65"/>
  <c r="K165" i="71"/>
  <c r="C169" i="70"/>
  <c r="L380" i="65"/>
  <c r="N188" i="66"/>
  <c r="G422" i="64"/>
  <c r="I189" i="67"/>
  <c r="D207" i="66"/>
  <c r="K399" i="67"/>
  <c r="Q380" i="66"/>
  <c r="J380" i="69"/>
  <c r="G63" i="67"/>
  <c r="G21" i="67"/>
  <c r="M183" i="72"/>
  <c r="L380" i="70"/>
  <c r="D361" i="69"/>
  <c r="F380" i="66"/>
  <c r="F165" i="71"/>
  <c r="Q497" i="68"/>
  <c r="K473" i="68"/>
  <c r="F497" i="68"/>
  <c r="G165" i="71"/>
  <c r="C188" i="70"/>
  <c r="N365" i="71"/>
  <c r="N443" i="64"/>
  <c r="N165" i="72"/>
  <c r="P473" i="68"/>
  <c r="D165" i="72"/>
  <c r="E449" i="68"/>
  <c r="M347" i="71"/>
  <c r="I232" i="68"/>
  <c r="F169" i="66"/>
  <c r="E401" i="64"/>
  <c r="E188" i="70"/>
  <c r="G232" i="68"/>
  <c r="N211" i="64"/>
  <c r="E347" i="72"/>
  <c r="Q210" i="64"/>
  <c r="N361" i="69"/>
  <c r="M380" i="70"/>
  <c r="C165" i="71"/>
  <c r="E183" i="72"/>
  <c r="G361" i="65"/>
  <c r="F361" i="69"/>
  <c r="F188" i="69"/>
  <c r="F207" i="67"/>
  <c r="H63" i="69"/>
  <c r="H21" i="69"/>
  <c r="H380" i="70"/>
  <c r="I361" i="66"/>
  <c r="K188" i="69"/>
  <c r="C231" i="64"/>
  <c r="Q449" i="68"/>
  <c r="Q63" i="65"/>
  <c r="Q21" i="65"/>
  <c r="E365" i="71"/>
  <c r="D361" i="65"/>
  <c r="O399" i="65"/>
  <c r="P497" i="68"/>
  <c r="C361" i="67"/>
  <c r="C401" i="64"/>
  <c r="P401" i="64"/>
  <c r="J361" i="66"/>
  <c r="O380" i="69"/>
  <c r="P169" i="67"/>
  <c r="K183" i="72"/>
  <c r="E75" i="68"/>
  <c r="E24" i="68"/>
  <c r="E207" i="65"/>
  <c r="N399" i="67"/>
  <c r="J443" i="64"/>
  <c r="M401" i="64"/>
  <c r="O170" i="67"/>
  <c r="C170" i="65"/>
  <c r="J71" i="64"/>
  <c r="J23" i="64"/>
  <c r="G449" i="68"/>
  <c r="K380" i="66"/>
  <c r="O380" i="66"/>
  <c r="H207" i="67"/>
  <c r="C188" i="66"/>
  <c r="K63" i="69"/>
  <c r="K21" i="69"/>
  <c r="K399" i="65"/>
  <c r="H63" i="70"/>
  <c r="H21" i="70"/>
  <c r="D347" i="72"/>
  <c r="F380" i="65"/>
  <c r="J207" i="65"/>
  <c r="K361" i="69"/>
  <c r="E422" i="64"/>
  <c r="I188" i="70"/>
  <c r="O189" i="67"/>
  <c r="G208" i="66"/>
  <c r="H169" i="67"/>
  <c r="Q189" i="67"/>
  <c r="M208" i="67"/>
  <c r="M189" i="64"/>
  <c r="H347" i="72"/>
  <c r="H365" i="71"/>
  <c r="P165" i="72"/>
  <c r="I183" i="71"/>
  <c r="Q188" i="70"/>
  <c r="K170" i="66"/>
  <c r="K189" i="66"/>
  <c r="K449" i="68"/>
  <c r="P231" i="64"/>
  <c r="K380" i="70"/>
  <c r="D380" i="67"/>
  <c r="Q347" i="72"/>
  <c r="E347" i="71"/>
  <c r="C169" i="69"/>
  <c r="I207" i="65"/>
  <c r="H361" i="67"/>
  <c r="N422" i="64"/>
  <c r="N183" i="72"/>
  <c r="L399" i="67"/>
  <c r="Q169" i="69"/>
  <c r="N380" i="70"/>
  <c r="D380" i="65"/>
  <c r="L361" i="65"/>
  <c r="M169" i="70"/>
  <c r="N188" i="65"/>
  <c r="Q380" i="70"/>
  <c r="F361" i="67"/>
  <c r="J361" i="69"/>
  <c r="O63" i="67"/>
  <c r="O21" i="67"/>
  <c r="P443" i="64"/>
  <c r="P188" i="65"/>
  <c r="N207" i="66"/>
  <c r="Q380" i="65"/>
  <c r="C399" i="66"/>
  <c r="C207" i="66"/>
  <c r="K361" i="65"/>
  <c r="O169" i="70"/>
  <c r="H189" i="70"/>
  <c r="N361" i="65"/>
  <c r="J422" i="64"/>
  <c r="C361" i="65"/>
  <c r="Q361" i="67"/>
  <c r="I169" i="70"/>
  <c r="E169" i="70"/>
  <c r="I188" i="69"/>
  <c r="L165" i="72"/>
  <c r="J190" i="64"/>
  <c r="M347" i="72"/>
  <c r="K361" i="66"/>
  <c r="P21" i="69"/>
  <c r="H347" i="71"/>
  <c r="J449" i="68"/>
  <c r="B169" i="69"/>
  <c r="M380" i="65"/>
  <c r="E169" i="69"/>
  <c r="F211" i="64"/>
  <c r="G231" i="64"/>
  <c r="D361" i="67"/>
  <c r="M63" i="72"/>
  <c r="M21" i="72"/>
  <c r="I361" i="70"/>
  <c r="K443" i="64"/>
  <c r="C165" i="72"/>
  <c r="C188" i="69"/>
  <c r="E207" i="66"/>
  <c r="F422" i="64"/>
  <c r="D207" i="67"/>
  <c r="H443" i="64"/>
  <c r="Q443" i="64"/>
  <c r="H380" i="66"/>
  <c r="P422" i="64"/>
  <c r="F399" i="65"/>
  <c r="G170" i="65"/>
  <c r="C63" i="66"/>
  <c r="C21" i="66"/>
  <c r="M231" i="64"/>
  <c r="C443" i="64"/>
  <c r="J169" i="69"/>
  <c r="Q399" i="65"/>
  <c r="O208" i="65"/>
  <c r="G443" i="64"/>
  <c r="I208" i="68"/>
  <c r="D347" i="71"/>
  <c r="F380" i="67"/>
  <c r="F361" i="65"/>
  <c r="D188" i="66"/>
  <c r="D207" i="65"/>
  <c r="B165" i="72"/>
  <c r="L497" i="68"/>
  <c r="L189" i="70"/>
  <c r="G189" i="67"/>
  <c r="G63" i="65"/>
  <c r="G21" i="65"/>
  <c r="N232" i="64"/>
  <c r="N190" i="64"/>
  <c r="B231" i="64"/>
  <c r="P399" i="65"/>
  <c r="E189" i="67"/>
  <c r="Q71" i="64"/>
  <c r="Q23" i="64"/>
  <c r="O473" i="68"/>
  <c r="J497" i="68"/>
  <c r="J188" i="70"/>
  <c r="M380" i="66"/>
  <c r="E380" i="65"/>
  <c r="E188" i="69"/>
  <c r="K189" i="65"/>
  <c r="J365" i="71"/>
  <c r="L443" i="64"/>
  <c r="Q380" i="69"/>
  <c r="C210" i="64"/>
  <c r="M497" i="68"/>
  <c r="G189" i="64"/>
  <c r="P189" i="64"/>
  <c r="B169" i="65"/>
  <c r="H473" i="68"/>
  <c r="J207" i="66"/>
  <c r="J380" i="67"/>
  <c r="N401" i="64"/>
  <c r="O347" i="72"/>
  <c r="O380" i="70"/>
  <c r="Q401" i="64"/>
  <c r="H399" i="66"/>
  <c r="P207" i="65"/>
  <c r="D365" i="72"/>
  <c r="N188" i="70"/>
  <c r="K380" i="69"/>
  <c r="P165" i="71"/>
  <c r="M63" i="67"/>
  <c r="M21" i="67"/>
  <c r="K210" i="64"/>
  <c r="L361" i="70"/>
  <c r="H183" i="71"/>
  <c r="Q189" i="64"/>
  <c r="N347" i="71"/>
  <c r="L188" i="65"/>
  <c r="F449" i="68"/>
  <c r="N399" i="66"/>
  <c r="I183" i="72"/>
  <c r="L170" i="69"/>
  <c r="C365" i="72"/>
  <c r="L399" i="66"/>
  <c r="P380" i="69"/>
  <c r="J361" i="67"/>
  <c r="K232" i="68"/>
  <c r="H401" i="64"/>
  <c r="O380" i="65"/>
  <c r="L365" i="71"/>
  <c r="J361" i="65"/>
  <c r="E361" i="69"/>
  <c r="C20" i="39"/>
  <c r="J13" i="37"/>
  <c r="K13" i="33"/>
  <c r="C9" i="31"/>
  <c r="C9" i="35"/>
  <c r="D9" i="34"/>
  <c r="L9" i="34"/>
  <c r="E59" i="29"/>
  <c r="I59" i="29"/>
  <c r="I65" i="29"/>
  <c r="M65" i="29"/>
  <c r="G60" i="29"/>
  <c r="K60" i="29"/>
  <c r="K66" i="29"/>
  <c r="F13" i="31"/>
  <c r="C9" i="34"/>
  <c r="L9" i="37"/>
  <c r="P9" i="37"/>
  <c r="K9" i="34"/>
  <c r="D9" i="33"/>
  <c r="H9" i="33"/>
  <c r="G9" i="30"/>
  <c r="K9" i="30"/>
  <c r="O9" i="30"/>
  <c r="O60" i="29"/>
  <c r="O66" i="29"/>
  <c r="H12" i="29"/>
  <c r="P12" i="29"/>
  <c r="M59" i="29"/>
  <c r="G22" i="29"/>
  <c r="O22" i="29"/>
  <c r="I17" i="29"/>
  <c r="M17" i="29"/>
  <c r="Q17" i="29"/>
  <c r="G66" i="29"/>
  <c r="F13" i="30"/>
  <c r="N13" i="30"/>
  <c r="L4" i="29"/>
  <c r="C22" i="29"/>
  <c r="O13" i="37"/>
  <c r="O13" i="33"/>
  <c r="J22" i="29"/>
  <c r="E25" i="29"/>
  <c r="C13" i="30"/>
  <c r="G13" i="30"/>
  <c r="K13" i="30"/>
  <c r="O13" i="30"/>
  <c r="G9" i="37"/>
  <c r="O9" i="37"/>
  <c r="G9" i="33"/>
  <c r="O9" i="33"/>
  <c r="E4" i="29"/>
  <c r="P4" i="29"/>
  <c r="E83" i="29"/>
  <c r="I83" i="29"/>
  <c r="M83" i="29"/>
  <c r="K58" i="29"/>
  <c r="E57" i="29"/>
  <c r="M57" i="29"/>
  <c r="E62" i="29"/>
  <c r="I62" i="29"/>
  <c r="M62" i="29"/>
  <c r="K22" i="29"/>
  <c r="K88" i="29"/>
  <c r="M25" i="29"/>
  <c r="J58" i="29"/>
  <c r="G59" i="29"/>
  <c r="K59" i="29"/>
  <c r="O59" i="29"/>
  <c r="H60" i="29"/>
  <c r="L60" i="29"/>
  <c r="N63" i="29"/>
  <c r="K65" i="29"/>
  <c r="O65" i="29"/>
  <c r="L66" i="29"/>
  <c r="P66" i="29"/>
  <c r="F84" i="29"/>
  <c r="J84" i="29"/>
  <c r="N84" i="29"/>
  <c r="C85" i="29"/>
  <c r="G85" i="29"/>
  <c r="K85" i="29"/>
  <c r="O85" i="29"/>
  <c r="F13" i="37"/>
  <c r="N13" i="37"/>
  <c r="D13" i="36"/>
  <c r="H13" i="36"/>
  <c r="L13" i="36"/>
  <c r="P13" i="36"/>
  <c r="F13" i="35"/>
  <c r="J13" i="35"/>
  <c r="N13" i="35"/>
  <c r="D13" i="34"/>
  <c r="L13" i="34"/>
  <c r="E86" i="29"/>
  <c r="I86" i="29"/>
  <c r="M86" i="29"/>
  <c r="F88" i="29"/>
  <c r="J88" i="29"/>
  <c r="N88" i="29"/>
  <c r="C89" i="29"/>
  <c r="G89" i="29"/>
  <c r="K89" i="29"/>
  <c r="O89" i="29"/>
  <c r="I25" i="29"/>
  <c r="Q25" i="29"/>
  <c r="I57" i="29"/>
  <c r="E65" i="29"/>
  <c r="B13" i="31"/>
  <c r="C13" i="37"/>
  <c r="K13" i="37"/>
  <c r="I13" i="36"/>
  <c r="K13" i="35"/>
  <c r="E13" i="34"/>
  <c r="M13" i="34"/>
  <c r="G13" i="37"/>
  <c r="E13" i="35"/>
  <c r="I13" i="35"/>
  <c r="M13" i="35"/>
  <c r="Q13" i="35"/>
  <c r="C9" i="33"/>
  <c r="C9" i="37"/>
  <c r="H9" i="36"/>
  <c r="P9" i="36"/>
  <c r="F9" i="34"/>
  <c r="J9" i="34"/>
  <c r="N9" i="34"/>
  <c r="H9" i="32"/>
  <c r="P9" i="32"/>
  <c r="E13" i="30"/>
  <c r="F9" i="30"/>
  <c r="I13" i="30"/>
  <c r="J9" i="30"/>
  <c r="M13" i="30"/>
  <c r="N9" i="30"/>
  <c r="Q13" i="30"/>
  <c r="E13" i="36"/>
  <c r="C9" i="32"/>
  <c r="C9" i="36"/>
  <c r="E9" i="37"/>
  <c r="M9" i="37"/>
  <c r="E9" i="34"/>
  <c r="M9" i="34"/>
  <c r="F9" i="33"/>
  <c r="I9" i="33"/>
  <c r="Q9" i="33"/>
  <c r="G13" i="33"/>
  <c r="F13" i="33"/>
  <c r="J13" i="33"/>
  <c r="N13" i="33"/>
  <c r="I9" i="36"/>
  <c r="Q9" i="36"/>
  <c r="J9" i="35"/>
  <c r="I9" i="32"/>
  <c r="Q9" i="32"/>
  <c r="J9" i="31"/>
  <c r="D9" i="37"/>
  <c r="L9" i="33"/>
  <c r="J13" i="31"/>
  <c r="I13" i="32"/>
  <c r="K9" i="35"/>
  <c r="K9" i="31"/>
  <c r="H9" i="37"/>
  <c r="G9" i="34"/>
  <c r="O9" i="34"/>
  <c r="P9" i="33"/>
  <c r="N13" i="31"/>
  <c r="C13" i="33"/>
  <c r="D13" i="32"/>
  <c r="L13" i="32"/>
  <c r="F9" i="36"/>
  <c r="N9" i="36"/>
  <c r="H9" i="35"/>
  <c r="P9" i="35"/>
  <c r="J9" i="32"/>
  <c r="D9" i="31"/>
  <c r="L9" i="31"/>
  <c r="D13" i="30"/>
  <c r="L13" i="30"/>
  <c r="B13" i="36"/>
  <c r="F13" i="34"/>
  <c r="N13" i="34"/>
  <c r="I9" i="37"/>
  <c r="Q9" i="37"/>
  <c r="K9" i="36"/>
  <c r="E9" i="35"/>
  <c r="I9" i="35"/>
  <c r="Q9" i="35"/>
  <c r="E9" i="33"/>
  <c r="M9" i="33"/>
  <c r="G9" i="32"/>
  <c r="O9" i="32"/>
  <c r="I9" i="31"/>
  <c r="C13" i="31"/>
  <c r="K13" i="31"/>
  <c r="D13" i="37"/>
  <c r="L13" i="37"/>
  <c r="P13" i="37"/>
  <c r="C13" i="34"/>
  <c r="G13" i="34"/>
  <c r="O13" i="34"/>
  <c r="H13" i="33"/>
  <c r="P13" i="33"/>
  <c r="C9" i="30"/>
  <c r="D9" i="30"/>
  <c r="H9" i="30"/>
  <c r="L9" i="30"/>
  <c r="P9" i="30"/>
  <c r="F9" i="37"/>
  <c r="J9" i="37"/>
  <c r="N9" i="37"/>
  <c r="D9" i="36"/>
  <c r="L9" i="36"/>
  <c r="F9" i="35"/>
  <c r="N9" i="35"/>
  <c r="H9" i="34"/>
  <c r="P9" i="34"/>
  <c r="J9" i="33"/>
  <c r="N9" i="33"/>
  <c r="D9" i="32"/>
  <c r="L9" i="32"/>
  <c r="F9" i="31"/>
  <c r="N9" i="31"/>
  <c r="B13" i="30"/>
  <c r="J13" i="30"/>
  <c r="B13" i="34"/>
  <c r="D13" i="31"/>
  <c r="H13" i="31"/>
  <c r="L13" i="31"/>
  <c r="P13" i="31"/>
  <c r="E13" i="37"/>
  <c r="I13" i="37"/>
  <c r="M13" i="37"/>
  <c r="Q13" i="37"/>
  <c r="F13" i="36"/>
  <c r="J13" i="36"/>
  <c r="N13" i="36"/>
  <c r="G13" i="35"/>
  <c r="O13" i="35"/>
  <c r="H13" i="34"/>
  <c r="P13" i="34"/>
  <c r="E13" i="33"/>
  <c r="I13" i="33"/>
  <c r="M13" i="33"/>
  <c r="Q13" i="33"/>
  <c r="F13" i="32"/>
  <c r="J13" i="32"/>
  <c r="N13" i="32"/>
  <c r="J9" i="36"/>
  <c r="D9" i="35"/>
  <c r="L9" i="35"/>
  <c r="F9" i="32"/>
  <c r="N9" i="32"/>
  <c r="H9" i="31"/>
  <c r="P9" i="31"/>
  <c r="H13" i="30"/>
  <c r="P13" i="30"/>
  <c r="B13" i="32"/>
  <c r="J13" i="34"/>
  <c r="G9" i="36"/>
  <c r="O9" i="36"/>
  <c r="M9" i="35"/>
  <c r="K9" i="32"/>
  <c r="E9" i="31"/>
  <c r="M9" i="31"/>
  <c r="Q9" i="31"/>
  <c r="G13" i="31"/>
  <c r="O13" i="31"/>
  <c r="H13" i="37"/>
  <c r="K13" i="34"/>
  <c r="D13" i="33"/>
  <c r="L13" i="33"/>
  <c r="E9" i="30"/>
  <c r="I9" i="30"/>
  <c r="M9" i="30"/>
  <c r="Q9" i="30"/>
  <c r="K9" i="37"/>
  <c r="E9" i="36"/>
  <c r="M9" i="36"/>
  <c r="G9" i="35"/>
  <c r="O9" i="35"/>
  <c r="I9" i="34"/>
  <c r="Q9" i="34"/>
  <c r="K9" i="33"/>
  <c r="E9" i="32"/>
  <c r="M9" i="32"/>
  <c r="G9" i="31"/>
  <c r="O9" i="31"/>
  <c r="B13" i="37"/>
  <c r="B13" i="33"/>
  <c r="E13" i="31"/>
  <c r="I13" i="31"/>
  <c r="M13" i="31"/>
  <c r="Q13" i="31"/>
  <c r="C13" i="36"/>
  <c r="G13" i="36"/>
  <c r="K13" i="36"/>
  <c r="O13" i="36"/>
  <c r="D13" i="35"/>
  <c r="H13" i="35"/>
  <c r="L13" i="35"/>
  <c r="P13" i="35"/>
  <c r="I13" i="34"/>
  <c r="Q13" i="34"/>
  <c r="C13" i="32"/>
  <c r="G13" i="32"/>
  <c r="K13" i="32"/>
  <c r="O13" i="32"/>
  <c r="I4" i="29"/>
  <c r="Q4" i="29"/>
  <c r="J4" i="29"/>
  <c r="G4" i="29"/>
  <c r="O4" i="29"/>
  <c r="M9" i="29"/>
  <c r="C25" i="29"/>
  <c r="C91" i="29"/>
  <c r="O25" i="29"/>
  <c r="O91" i="29"/>
  <c r="L25" i="29"/>
  <c r="L92" i="29"/>
  <c r="D59" i="29"/>
  <c r="L59" i="29"/>
  <c r="E60" i="29"/>
  <c r="M60" i="29"/>
  <c r="F62" i="29"/>
  <c r="N62" i="29"/>
  <c r="M66" i="29"/>
  <c r="H4" i="29"/>
  <c r="Q9" i="29"/>
  <c r="F9" i="29"/>
  <c r="J9" i="29"/>
  <c r="N9" i="29"/>
  <c r="F12" i="29"/>
  <c r="J12" i="29"/>
  <c r="N12" i="29"/>
  <c r="C12" i="29"/>
  <c r="G12" i="29"/>
  <c r="K12" i="29"/>
  <c r="O12" i="29"/>
  <c r="G58" i="29"/>
  <c r="O63" i="29"/>
  <c r="M4" i="29"/>
  <c r="I84" i="29"/>
  <c r="F4" i="29"/>
  <c r="N4" i="29"/>
  <c r="K4" i="29"/>
  <c r="K25" i="29"/>
  <c r="K91" i="29"/>
  <c r="H25" i="29"/>
  <c r="H92" i="29"/>
  <c r="F57" i="29"/>
  <c r="N57" i="29"/>
  <c r="P59" i="29"/>
  <c r="J62" i="29"/>
  <c r="D65" i="29"/>
  <c r="L65" i="29"/>
  <c r="E66" i="29"/>
  <c r="O58" i="29"/>
  <c r="G63" i="29"/>
  <c r="M84" i="29"/>
  <c r="C4" i="29"/>
  <c r="G25" i="29"/>
  <c r="G91" i="29"/>
  <c r="D25" i="29"/>
  <c r="D92" i="29"/>
  <c r="P25" i="29"/>
  <c r="P92" i="29"/>
  <c r="J57" i="29"/>
  <c r="H59" i="29"/>
  <c r="I60" i="29"/>
  <c r="H65" i="29"/>
  <c r="P65" i="29"/>
  <c r="I66" i="29"/>
  <c r="D4" i="29"/>
  <c r="I9" i="29"/>
  <c r="E9" i="29"/>
  <c r="E88" i="29"/>
  <c r="I88" i="29"/>
  <c r="M88" i="29"/>
  <c r="F89" i="29"/>
  <c r="J89" i="29"/>
  <c r="N89" i="29"/>
  <c r="N22" i="29"/>
  <c r="K63" i="29"/>
  <c r="C9" i="29"/>
  <c r="G9" i="29"/>
  <c r="K9" i="29"/>
  <c r="O9" i="29"/>
  <c r="D9" i="29"/>
  <c r="H9" i="29"/>
  <c r="L9" i="29"/>
  <c r="P9" i="29"/>
  <c r="L12" i="29"/>
  <c r="E12" i="29"/>
  <c r="I12" i="29"/>
  <c r="M12" i="29"/>
  <c r="Q12" i="29"/>
  <c r="E17" i="29"/>
  <c r="C17" i="29"/>
  <c r="C16" i="29" s="1"/>
  <c r="G17" i="29"/>
  <c r="K17" i="29"/>
  <c r="O17" i="29"/>
  <c r="D17" i="29"/>
  <c r="H17" i="29"/>
  <c r="L17" i="29"/>
  <c r="P17" i="29"/>
  <c r="F22" i="29"/>
  <c r="D22" i="29"/>
  <c r="D88" i="29"/>
  <c r="H22" i="29"/>
  <c r="H88" i="29"/>
  <c r="L22" i="29"/>
  <c r="L88" i="29"/>
  <c r="P22" i="29"/>
  <c r="P88" i="29"/>
  <c r="E22" i="29"/>
  <c r="E89" i="29"/>
  <c r="I22" i="29"/>
  <c r="I89" i="29"/>
  <c r="M22" i="29"/>
  <c r="M89" i="29"/>
  <c r="Q22" i="29"/>
  <c r="Q16" i="29" s="1"/>
  <c r="F25" i="29"/>
  <c r="F91" i="29"/>
  <c r="J25" i="29"/>
  <c r="J91" i="29"/>
  <c r="N25" i="29"/>
  <c r="N91" i="29"/>
  <c r="D57" i="29"/>
  <c r="H57" i="29"/>
  <c r="L57" i="29"/>
  <c r="P57" i="29"/>
  <c r="F58" i="29"/>
  <c r="N58" i="29"/>
  <c r="F60" i="29"/>
  <c r="J60" i="29"/>
  <c r="N60" i="29"/>
  <c r="D62" i="29"/>
  <c r="H62" i="29"/>
  <c r="L62" i="29"/>
  <c r="P62" i="29"/>
  <c r="F63" i="29"/>
  <c r="J63" i="29"/>
  <c r="F66" i="29"/>
  <c r="J66" i="29"/>
  <c r="N66" i="29"/>
  <c r="C83" i="29"/>
  <c r="G83" i="29"/>
  <c r="K83" i="29"/>
  <c r="O83" i="29"/>
  <c r="D84" i="29"/>
  <c r="H84" i="29"/>
  <c r="L84" i="29"/>
  <c r="P84" i="29"/>
  <c r="G88" i="29"/>
  <c r="D12" i="29"/>
  <c r="D86" i="29"/>
  <c r="H86" i="29"/>
  <c r="L86" i="29"/>
  <c r="P86" i="29"/>
  <c r="D58" i="29"/>
  <c r="H58" i="29"/>
  <c r="L58" i="29"/>
  <c r="P58" i="29"/>
  <c r="F59" i="29"/>
  <c r="J59" i="29"/>
  <c r="N59" i="29"/>
  <c r="D60" i="29"/>
  <c r="P60" i="29"/>
  <c r="D63" i="29"/>
  <c r="H63" i="29"/>
  <c r="L63" i="29"/>
  <c r="P63" i="29"/>
  <c r="F65" i="29"/>
  <c r="J65" i="29"/>
  <c r="N65" i="29"/>
  <c r="D66" i="29"/>
  <c r="H66" i="29"/>
  <c r="O88" i="29"/>
  <c r="F17" i="29"/>
  <c r="J17" i="29"/>
  <c r="N17" i="29"/>
  <c r="G57" i="29"/>
  <c r="K57" i="29"/>
  <c r="O57" i="29"/>
  <c r="E58" i="29"/>
  <c r="I58" i="29"/>
  <c r="M58" i="29"/>
  <c r="G62" i="29"/>
  <c r="K62" i="29"/>
  <c r="O62" i="29"/>
  <c r="E63" i="29"/>
  <c r="I63" i="29"/>
  <c r="M63" i="29"/>
  <c r="G65" i="29"/>
  <c r="F83" i="29"/>
  <c r="J83" i="29"/>
  <c r="N83" i="29"/>
  <c r="C88" i="29"/>
  <c r="Q169" i="67" l="1"/>
  <c r="E207" i="67"/>
  <c r="P169" i="70"/>
  <c r="C207" i="65"/>
  <c r="G188" i="66"/>
  <c r="P188" i="69"/>
  <c r="P188" i="70"/>
  <c r="E188" i="67"/>
  <c r="N231" i="64"/>
  <c r="G188" i="67"/>
  <c r="L188" i="70"/>
  <c r="F210" i="64"/>
  <c r="J189" i="64"/>
  <c r="K188" i="66"/>
  <c r="C169" i="65"/>
  <c r="N210" i="64"/>
  <c r="D169" i="69"/>
  <c r="G169" i="67"/>
  <c r="H188" i="69"/>
  <c r="K188" i="67"/>
  <c r="O169" i="65"/>
  <c r="K207" i="66"/>
  <c r="O207" i="67"/>
  <c r="O188" i="66"/>
  <c r="Q188" i="67"/>
  <c r="G169" i="65"/>
  <c r="M207" i="67"/>
  <c r="O188" i="67"/>
  <c r="O169" i="67"/>
  <c r="O188" i="65"/>
  <c r="O207" i="66"/>
  <c r="G207" i="65"/>
  <c r="D188" i="70"/>
  <c r="I207" i="67"/>
  <c r="D169" i="70"/>
  <c r="K207" i="65"/>
  <c r="G207" i="67"/>
  <c r="G188" i="65"/>
  <c r="M169" i="67"/>
  <c r="C188" i="65"/>
  <c r="I188" i="67"/>
  <c r="F231" i="64"/>
  <c r="P169" i="69"/>
  <c r="I169" i="67"/>
  <c r="D188" i="69"/>
  <c r="J210" i="64"/>
  <c r="M188" i="67"/>
  <c r="Q207" i="67"/>
  <c r="O207" i="65"/>
  <c r="H188" i="70"/>
  <c r="L169" i="69"/>
  <c r="K188" i="65"/>
  <c r="N189" i="64"/>
  <c r="K169" i="66"/>
  <c r="G207" i="66"/>
  <c r="K169" i="67"/>
  <c r="K169" i="65"/>
  <c r="J231" i="64"/>
  <c r="E169" i="67"/>
  <c r="H169" i="70"/>
  <c r="K207" i="67"/>
  <c r="L169" i="70"/>
  <c r="O169" i="66"/>
  <c r="F189" i="64"/>
  <c r="G169" i="66"/>
  <c r="L188" i="69"/>
  <c r="H169" i="69"/>
  <c r="C22" i="39"/>
  <c r="G3" i="29"/>
  <c r="M16" i="29"/>
  <c r="P3" i="29"/>
  <c r="K3" i="29"/>
  <c r="J16" i="29"/>
  <c r="F16" i="29"/>
  <c r="G16" i="29"/>
  <c r="F3" i="29"/>
  <c r="K16" i="29"/>
  <c r="C3" i="29"/>
  <c r="N3" i="29"/>
  <c r="N16" i="29"/>
  <c r="I16" i="29"/>
  <c r="O16" i="29"/>
  <c r="L16" i="29"/>
  <c r="L3" i="29"/>
  <c r="O3" i="29"/>
  <c r="J3" i="29"/>
  <c r="E3" i="29"/>
  <c r="Q3" i="29"/>
  <c r="E16" i="29"/>
  <c r="D3" i="29"/>
  <c r="P16" i="29"/>
  <c r="H16" i="29"/>
  <c r="M3" i="29"/>
  <c r="I3" i="29"/>
  <c r="D16" i="29"/>
  <c r="H3" i="29"/>
  <c r="C26" i="39" l="1"/>
  <c r="C32" i="39" l="1"/>
  <c r="B25" i="29"/>
  <c r="B22" i="29"/>
  <c r="B17" i="29"/>
  <c r="B92" i="29"/>
  <c r="B91" i="29"/>
  <c r="B86" i="29"/>
  <c r="B85" i="29"/>
  <c r="B84" i="29"/>
  <c r="Q60" i="29"/>
  <c r="Q92" i="29"/>
  <c r="Q91" i="29"/>
  <c r="Q89" i="29"/>
  <c r="Q88" i="29"/>
  <c r="Q86" i="29"/>
  <c r="Q85" i="29"/>
  <c r="Q84" i="29"/>
  <c r="Q83" i="29"/>
  <c r="C34" i="39" l="1"/>
  <c r="C57" i="29"/>
  <c r="C62" i="29"/>
  <c r="C58" i="29"/>
  <c r="C63" i="29"/>
  <c r="B88" i="29"/>
  <c r="C60" i="29"/>
  <c r="C66" i="29"/>
  <c r="C59" i="29"/>
  <c r="C65" i="29"/>
  <c r="B12" i="29"/>
  <c r="B89" i="29"/>
  <c r="B83" i="29"/>
  <c r="B9" i="29"/>
  <c r="Q65" i="29"/>
  <c r="Q59" i="29"/>
  <c r="B4" i="29"/>
  <c r="Q57" i="29"/>
  <c r="Q62" i="29"/>
  <c r="B16" i="29"/>
  <c r="Q58" i="29"/>
  <c r="Q63" i="29"/>
  <c r="Q66" i="29"/>
  <c r="C36" i="39" l="1"/>
  <c r="B3" i="29"/>
  <c r="P16" i="63" l="1"/>
  <c r="P151" i="61"/>
  <c r="P149" i="61"/>
  <c r="P38" i="63"/>
  <c r="P112" i="62"/>
  <c r="P136" i="63"/>
  <c r="P8" i="63"/>
  <c r="P542" i="68"/>
  <c r="P521" i="64"/>
  <c r="P572" i="68"/>
  <c r="P509" i="64"/>
  <c r="P11" i="62"/>
  <c r="P13" i="61"/>
  <c r="P149" i="62"/>
  <c r="P466" i="65"/>
  <c r="P459" i="65"/>
  <c r="P475" i="64"/>
  <c r="P113" i="62"/>
  <c r="P151" i="62"/>
  <c r="P170" i="61"/>
  <c r="P121" i="61"/>
  <c r="P176" i="61"/>
  <c r="P114" i="61"/>
  <c r="P410" i="71"/>
  <c r="P410" i="72"/>
  <c r="P470" i="65"/>
  <c r="P472" i="64"/>
  <c r="P132" i="63"/>
  <c r="P7" i="63"/>
  <c r="P112" i="61"/>
  <c r="P11" i="61"/>
  <c r="P428" i="69"/>
  <c r="P172" i="63"/>
  <c r="P168" i="62"/>
  <c r="P416" i="71"/>
  <c r="P150" i="63"/>
  <c r="P131" i="63"/>
  <c r="P117" i="63"/>
  <c r="P151" i="63"/>
  <c r="P171" i="63"/>
  <c r="P175" i="63"/>
  <c r="P76" i="63"/>
  <c r="P13" i="63"/>
  <c r="P129" i="63"/>
  <c r="P127" i="63"/>
  <c r="P591" i="68"/>
  <c r="P466" i="70"/>
  <c r="P159" i="63"/>
  <c r="P466" i="66"/>
  <c r="P37" i="63"/>
  <c r="P35" i="63"/>
  <c r="P426" i="69"/>
  <c r="P152" i="61"/>
  <c r="P18" i="63"/>
  <c r="P122" i="63"/>
  <c r="P425" i="69"/>
  <c r="P587" i="68"/>
  <c r="P459" i="66"/>
  <c r="P137" i="63"/>
  <c r="P149" i="63"/>
  <c r="P525" i="64"/>
  <c r="P174" i="63"/>
  <c r="P466" i="67"/>
  <c r="P169" i="62"/>
  <c r="P453" i="72"/>
  <c r="P126" i="63"/>
  <c r="P155" i="63"/>
  <c r="P152" i="63"/>
  <c r="P459" i="70"/>
  <c r="P108" i="63"/>
  <c r="P115" i="62"/>
  <c r="P14" i="62"/>
  <c r="P141" i="63"/>
  <c r="P95" i="63"/>
  <c r="P73" i="63"/>
  <c r="P450" i="72"/>
  <c r="P158" i="63"/>
  <c r="P118" i="63"/>
  <c r="P102" i="63"/>
  <c r="P446" i="69"/>
  <c r="P13" i="62"/>
  <c r="P138" i="63"/>
  <c r="P11" i="63"/>
  <c r="P158" i="61"/>
  <c r="P428" i="72"/>
  <c r="P99" i="63"/>
  <c r="P470" i="66"/>
  <c r="P121" i="63"/>
  <c r="P173" i="63"/>
  <c r="P100" i="63"/>
  <c r="P156" i="63"/>
  <c r="P54" i="63"/>
  <c r="P447" i="72"/>
  <c r="P65" i="63"/>
  <c r="P584" i="68"/>
  <c r="P459" i="69"/>
  <c r="P408" i="72"/>
  <c r="P167" i="61"/>
  <c r="P583" i="68"/>
  <c r="P153" i="63"/>
  <c r="P470" i="70"/>
  <c r="P60" i="63"/>
  <c r="P101" i="63"/>
  <c r="P29" i="63"/>
  <c r="P446" i="72"/>
  <c r="P467" i="69"/>
  <c r="P167" i="63"/>
  <c r="P75" i="63"/>
  <c r="P41" i="63"/>
  <c r="P79" i="63"/>
  <c r="P130" i="63"/>
  <c r="P12" i="63"/>
  <c r="P466" i="69"/>
  <c r="P473" i="66"/>
  <c r="P470" i="67"/>
  <c r="P34" i="63"/>
  <c r="P116" i="63"/>
  <c r="P467" i="66"/>
  <c r="P517" i="64"/>
  <c r="P12" i="62"/>
  <c r="P134" i="63"/>
  <c r="P133" i="63"/>
  <c r="P114" i="63"/>
  <c r="P165" i="63"/>
  <c r="P473" i="67"/>
  <c r="P27" i="63"/>
  <c r="P150" i="61"/>
  <c r="P97" i="63"/>
  <c r="P148" i="63"/>
  <c r="P74" i="63"/>
  <c r="P14" i="63"/>
  <c r="P56" i="63"/>
  <c r="P467" i="65"/>
  <c r="P48" i="63"/>
  <c r="P115" i="61"/>
  <c r="P14" i="61"/>
  <c r="P170" i="63"/>
  <c r="P473" i="70"/>
  <c r="P86" i="63"/>
  <c r="P102" i="62"/>
  <c r="P121" i="62"/>
  <c r="P407" i="72"/>
  <c r="P493" i="64"/>
  <c r="P115" i="63"/>
  <c r="P113" i="63"/>
  <c r="P511" i="64"/>
  <c r="P467" i="70"/>
  <c r="P84" i="63"/>
  <c r="P102" i="61"/>
  <c r="P110" i="63"/>
  <c r="P518" i="64"/>
  <c r="P150" i="62"/>
  <c r="P177" i="63"/>
  <c r="P447" i="71"/>
  <c r="P72" i="63"/>
  <c r="P167" i="62"/>
  <c r="P120" i="63"/>
  <c r="P147" i="63"/>
  <c r="P579" i="68"/>
  <c r="P166" i="63"/>
  <c r="P176" i="62"/>
  <c r="P135" i="63"/>
  <c r="P107" i="63"/>
  <c r="P157" i="63"/>
  <c r="P53" i="63"/>
  <c r="P473" i="65"/>
  <c r="P46" i="63"/>
  <c r="P470" i="69"/>
  <c r="P91" i="63"/>
  <c r="P514" i="64"/>
  <c r="P152" i="62"/>
  <c r="P158" i="62"/>
  <c r="P416" i="72"/>
  <c r="P427" i="69"/>
  <c r="P450" i="71"/>
  <c r="P145" i="63"/>
  <c r="P15" i="63"/>
  <c r="P473" i="69"/>
  <c r="P590" i="68"/>
  <c r="P459" i="67"/>
  <c r="P453" i="71"/>
  <c r="P112" i="63"/>
  <c r="P103" i="63"/>
  <c r="P36" i="63"/>
  <c r="P98" i="63"/>
  <c r="P6" i="63"/>
  <c r="P57" i="63"/>
  <c r="P169" i="63"/>
  <c r="P163" i="63"/>
  <c r="P114" i="62"/>
  <c r="P496" i="64"/>
  <c r="P96" i="63"/>
  <c r="P119" i="63"/>
  <c r="P169" i="61"/>
  <c r="P467" i="67"/>
  <c r="P170" i="62"/>
  <c r="P446" i="71"/>
  <c r="P17" i="63"/>
  <c r="P176" i="63"/>
  <c r="P67" i="63"/>
  <c r="P409" i="72"/>
  <c r="P22" i="63"/>
  <c r="P51" i="62"/>
  <c r="P130" i="62"/>
  <c r="P448" i="71"/>
  <c r="P585" i="68"/>
  <c r="P510" i="64"/>
  <c r="P168" i="63"/>
  <c r="P443" i="71"/>
  <c r="P89" i="62"/>
  <c r="P434" i="71"/>
  <c r="P468" i="69"/>
  <c r="P516" i="64"/>
  <c r="P442" i="71"/>
  <c r="P453" i="69"/>
  <c r="P519" i="64"/>
  <c r="P468" i="66"/>
  <c r="P448" i="72"/>
  <c r="P468" i="70"/>
  <c r="P407" i="71"/>
  <c r="P444" i="69"/>
  <c r="P164" i="63"/>
  <c r="P409" i="71"/>
  <c r="P74" i="62"/>
  <c r="P93" i="63"/>
  <c r="P471" i="69"/>
  <c r="P111" i="63"/>
  <c r="P443" i="72"/>
  <c r="P463" i="70"/>
  <c r="P444" i="71"/>
  <c r="P586" i="68"/>
  <c r="P55" i="61"/>
  <c r="P97" i="61"/>
  <c r="P166" i="61"/>
  <c r="P9" i="62"/>
  <c r="P434" i="69"/>
  <c r="P462" i="70"/>
  <c r="P444" i="72"/>
  <c r="P12" i="61"/>
  <c r="P566" i="68"/>
  <c r="P109" i="63"/>
  <c r="P439" i="71"/>
  <c r="P66" i="63"/>
  <c r="P469" i="69"/>
  <c r="P451" i="71"/>
  <c r="P55" i="63"/>
  <c r="P162" i="63"/>
  <c r="P28" i="63"/>
  <c r="P468" i="65"/>
  <c r="P452" i="71"/>
  <c r="P144" i="63"/>
  <c r="P461" i="66"/>
  <c r="P128" i="63"/>
  <c r="P425" i="71"/>
  <c r="P463" i="69"/>
  <c r="P469" i="65"/>
  <c r="P441" i="72"/>
  <c r="P445" i="69"/>
  <c r="P461" i="69"/>
  <c r="P495" i="64"/>
  <c r="P425" i="72"/>
  <c r="P449" i="71"/>
  <c r="P458" i="70"/>
  <c r="P469" i="70"/>
  <c r="P445" i="72"/>
  <c r="P168" i="61"/>
  <c r="P469" i="66"/>
  <c r="P469" i="67"/>
  <c r="P442" i="72"/>
  <c r="P441" i="71"/>
  <c r="P154" i="63"/>
  <c r="P427" i="71"/>
  <c r="P85" i="63"/>
  <c r="P461" i="70"/>
  <c r="P458" i="69"/>
  <c r="P461" i="67"/>
  <c r="P30" i="62"/>
  <c r="P520" i="64"/>
  <c r="P472" i="69"/>
  <c r="P428" i="71"/>
  <c r="P125" i="63"/>
  <c r="P461" i="65"/>
  <c r="P106" i="63"/>
  <c r="P588" i="68"/>
  <c r="P474" i="64"/>
  <c r="P113" i="61"/>
  <c r="P434" i="72"/>
  <c r="P465" i="69"/>
  <c r="P574" i="68"/>
  <c r="P445" i="71"/>
  <c r="P427" i="72"/>
  <c r="P464" i="70"/>
  <c r="P451" i="72"/>
  <c r="P447" i="69"/>
  <c r="P47" i="63"/>
  <c r="P439" i="72"/>
  <c r="P515" i="64"/>
  <c r="P146" i="63"/>
  <c r="P452" i="72"/>
  <c r="P468" i="67"/>
  <c r="P172" i="61"/>
  <c r="P462" i="69"/>
  <c r="P449" i="72"/>
  <c r="P464" i="69"/>
  <c r="P465" i="70"/>
  <c r="P433" i="69"/>
  <c r="P36" i="62"/>
  <c r="P57" i="61"/>
  <c r="P34" i="62"/>
  <c r="P445" i="66"/>
  <c r="P440" i="72"/>
  <c r="P433" i="71"/>
  <c r="P129" i="62"/>
  <c r="P73" i="62"/>
  <c r="P59" i="61"/>
  <c r="P460" i="66"/>
  <c r="P415" i="71"/>
  <c r="P107" i="62"/>
  <c r="P98" i="62"/>
  <c r="P72" i="61"/>
  <c r="P67" i="61"/>
  <c r="P55" i="62"/>
  <c r="P37" i="61"/>
  <c r="P40" i="62"/>
  <c r="P68" i="62"/>
  <c r="P494" i="64"/>
  <c r="P103" i="62"/>
  <c r="P101" i="61"/>
  <c r="P64" i="62"/>
  <c r="P581" i="68"/>
  <c r="P46" i="62"/>
  <c r="P139" i="61"/>
  <c r="P126" i="61"/>
  <c r="P119" i="62"/>
  <c r="P100" i="61"/>
  <c r="P462" i="67"/>
  <c r="P129" i="61"/>
  <c r="P77" i="63"/>
  <c r="P59" i="63"/>
  <c r="P31" i="61"/>
  <c r="P17" i="62"/>
  <c r="P10" i="62"/>
  <c r="P93" i="62"/>
  <c r="P139" i="63"/>
  <c r="P127" i="62"/>
  <c r="P95" i="62"/>
  <c r="P60" i="61"/>
  <c r="P38" i="62"/>
  <c r="P426" i="72"/>
  <c r="P138" i="62"/>
  <c r="P133" i="61"/>
  <c r="P92" i="63"/>
  <c r="P155" i="62"/>
  <c r="P101" i="62"/>
  <c r="P64" i="61"/>
  <c r="P415" i="72"/>
  <c r="P58" i="63"/>
  <c r="P5" i="63"/>
  <c r="P108" i="62"/>
  <c r="P20" i="61"/>
  <c r="P15" i="61"/>
  <c r="P117" i="62"/>
  <c r="P69" i="61"/>
  <c r="P27" i="62"/>
  <c r="P464" i="67"/>
  <c r="P430" i="71"/>
  <c r="P58" i="62"/>
  <c r="P18" i="62"/>
  <c r="P426" i="65"/>
  <c r="P157" i="62"/>
  <c r="P135" i="62"/>
  <c r="P76" i="61"/>
  <c r="P71" i="61"/>
  <c r="P41" i="62"/>
  <c r="P38" i="61"/>
  <c r="P15" i="62"/>
  <c r="P8" i="61"/>
  <c r="P138" i="61"/>
  <c r="P40" i="63"/>
  <c r="P148" i="61"/>
  <c r="P165" i="61"/>
  <c r="P156" i="61"/>
  <c r="P92" i="62"/>
  <c r="P408" i="71"/>
  <c r="P177" i="62"/>
  <c r="P100" i="62"/>
  <c r="P147" i="61"/>
  <c r="P16" i="61"/>
  <c r="P40" i="61"/>
  <c r="P21" i="61"/>
  <c r="P9" i="63"/>
  <c r="P153" i="61"/>
  <c r="P91" i="62"/>
  <c r="P75" i="62"/>
  <c r="P70" i="63"/>
  <c r="P19" i="63"/>
  <c r="P137" i="62"/>
  <c r="P39" i="62"/>
  <c r="P21" i="62"/>
  <c r="P96" i="61"/>
  <c r="P87" i="63"/>
  <c r="P452" i="70"/>
  <c r="P73" i="61"/>
  <c r="P9" i="61"/>
  <c r="P173" i="62"/>
  <c r="P424" i="71"/>
  <c r="P557" i="68"/>
  <c r="P87" i="61"/>
  <c r="P157" i="61"/>
  <c r="P94" i="63"/>
  <c r="P71" i="62"/>
  <c r="P460" i="65"/>
  <c r="P457" i="70"/>
  <c r="P406" i="72"/>
  <c r="P46" i="61"/>
  <c r="P31" i="62"/>
  <c r="P443" i="70"/>
  <c r="P51" i="63"/>
  <c r="P51" i="61"/>
  <c r="P127" i="61"/>
  <c r="P94" i="62"/>
  <c r="P53" i="61"/>
  <c r="P48" i="62"/>
  <c r="P32" i="63"/>
  <c r="P473" i="64"/>
  <c r="P50" i="63"/>
  <c r="P110" i="61"/>
  <c r="P27" i="61"/>
  <c r="P480" i="64"/>
  <c r="P172" i="62"/>
  <c r="P58" i="61"/>
  <c r="P10" i="63"/>
  <c r="P89" i="63"/>
  <c r="P153" i="62"/>
  <c r="P90" i="62"/>
  <c r="P67" i="62"/>
  <c r="P132" i="61"/>
  <c r="P88" i="63"/>
  <c r="P471" i="65"/>
  <c r="P6" i="62"/>
  <c r="P433" i="70"/>
  <c r="P175" i="62"/>
  <c r="P145" i="62"/>
  <c r="P90" i="61"/>
  <c r="P79" i="62"/>
  <c r="P74" i="61"/>
  <c r="P53" i="62"/>
  <c r="P48" i="61"/>
  <c r="P20" i="63"/>
  <c r="P148" i="62"/>
  <c r="P30" i="61"/>
  <c r="P177" i="61"/>
  <c r="P147" i="62"/>
  <c r="P119" i="61"/>
  <c r="P110" i="62"/>
  <c r="P103" i="61"/>
  <c r="P84" i="61"/>
  <c r="P68" i="61"/>
  <c r="P35" i="62"/>
  <c r="P17" i="61"/>
  <c r="P131" i="62"/>
  <c r="P52" i="63"/>
  <c r="P41" i="61"/>
  <c r="P137" i="61"/>
  <c r="P49" i="62"/>
  <c r="P426" i="71"/>
  <c r="P105" i="63"/>
  <c r="P124" i="63"/>
  <c r="P155" i="61"/>
  <c r="P460" i="70"/>
  <c r="P173" i="61"/>
  <c r="P78" i="61"/>
  <c r="P45" i="61"/>
  <c r="P31" i="63"/>
  <c r="P10" i="61"/>
  <c r="P540" i="68"/>
  <c r="P163" i="61"/>
  <c r="P140" i="62"/>
  <c r="P97" i="62"/>
  <c r="P94" i="61"/>
  <c r="P91" i="61"/>
  <c r="P86" i="62"/>
  <c r="P57" i="62"/>
  <c r="P33" i="63"/>
  <c r="P20" i="62"/>
  <c r="P49" i="63"/>
  <c r="P87" i="62"/>
  <c r="P512" i="64"/>
  <c r="P140" i="61"/>
  <c r="P154" i="61"/>
  <c r="P130" i="61"/>
  <c r="P116" i="61"/>
  <c r="P29" i="62"/>
  <c r="P449" i="67"/>
  <c r="P45" i="62"/>
  <c r="P443" i="69"/>
  <c r="P163" i="62"/>
  <c r="P464" i="65"/>
  <c r="P36" i="61"/>
  <c r="P433" i="72"/>
  <c r="P527" i="68"/>
  <c r="P573" i="68"/>
  <c r="P135" i="61"/>
  <c r="P98" i="61"/>
  <c r="P65" i="62"/>
  <c r="P460" i="69"/>
  <c r="P445" i="65"/>
  <c r="P477" i="64"/>
  <c r="P577" i="68"/>
  <c r="P174" i="62"/>
  <c r="P78" i="63"/>
  <c r="P18" i="61"/>
  <c r="P143" i="63"/>
  <c r="P171" i="61"/>
  <c r="P140" i="63"/>
  <c r="P90" i="63"/>
  <c r="P52" i="62"/>
  <c r="P33" i="61"/>
  <c r="P29" i="61"/>
  <c r="P136" i="62"/>
  <c r="P134" i="62"/>
  <c r="P92" i="61"/>
  <c r="P438" i="71"/>
  <c r="P156" i="62"/>
  <c r="P118" i="61"/>
  <c r="P83" i="62"/>
  <c r="P65" i="61"/>
  <c r="P412" i="71"/>
  <c r="P136" i="61"/>
  <c r="P78" i="62"/>
  <c r="P54" i="62"/>
  <c r="P166" i="62"/>
  <c r="P76" i="62"/>
  <c r="P50" i="61"/>
  <c r="P26" i="61"/>
  <c r="P75" i="61"/>
  <c r="P70" i="62"/>
  <c r="P33" i="62"/>
  <c r="P19" i="62"/>
  <c r="P122" i="62"/>
  <c r="P49" i="61"/>
  <c r="P165" i="62"/>
  <c r="P118" i="62"/>
  <c r="P96" i="62"/>
  <c r="P430" i="65"/>
  <c r="P77" i="61"/>
  <c r="P171" i="62"/>
  <c r="P32" i="61"/>
  <c r="P159" i="61"/>
  <c r="P445" i="70"/>
  <c r="P32" i="62"/>
  <c r="P426" i="66"/>
  <c r="P77" i="62"/>
  <c r="P54" i="61"/>
  <c r="P5" i="62"/>
  <c r="P139" i="62"/>
  <c r="P120" i="61"/>
  <c r="P99" i="62"/>
  <c r="P95" i="61"/>
  <c r="P56" i="61"/>
  <c r="P52" i="61"/>
  <c r="P19" i="61"/>
  <c r="P134" i="61"/>
  <c r="P122" i="61"/>
  <c r="P50" i="62"/>
  <c r="P154" i="62"/>
  <c r="P159" i="62"/>
  <c r="P69" i="62"/>
  <c r="P64" i="63"/>
  <c r="P438" i="72"/>
  <c r="P174" i="61"/>
  <c r="P45" i="63"/>
  <c r="P5" i="61"/>
  <c r="P175" i="61"/>
  <c r="P79" i="61"/>
  <c r="P69" i="63"/>
  <c r="P37" i="62"/>
  <c r="P39" i="61"/>
  <c r="P120" i="62"/>
  <c r="P107" i="61"/>
  <c r="P71" i="63"/>
  <c r="P56" i="62"/>
  <c r="P34" i="61"/>
  <c r="P83" i="61"/>
  <c r="P89" i="61"/>
  <c r="P141" i="61"/>
  <c r="P457" i="69"/>
  <c r="P16" i="62"/>
  <c r="P440" i="71"/>
  <c r="P22" i="61"/>
  <c r="P8" i="62"/>
  <c r="P39" i="63"/>
  <c r="P452" i="65"/>
  <c r="P99" i="61"/>
  <c r="P93" i="61"/>
  <c r="P30" i="63"/>
  <c r="P88" i="62"/>
  <c r="P111" i="61"/>
  <c r="P86" i="61"/>
  <c r="P72" i="62"/>
  <c r="P132" i="62"/>
  <c r="P126" i="62"/>
  <c r="P116" i="62"/>
  <c r="P70" i="61"/>
  <c r="P60" i="62"/>
  <c r="P161" i="63"/>
  <c r="P564" i="68"/>
  <c r="P21" i="63"/>
  <c r="P26" i="62"/>
  <c r="P117" i="61"/>
  <c r="P88" i="61"/>
  <c r="P68" i="63"/>
  <c r="P133" i="62"/>
  <c r="P26" i="63"/>
  <c r="P35" i="61"/>
  <c r="P6" i="61"/>
  <c r="P108" i="61"/>
  <c r="P141" i="62"/>
  <c r="P131" i="61"/>
  <c r="P22" i="62"/>
  <c r="P84" i="62"/>
  <c r="P59" i="62"/>
  <c r="P145" i="61"/>
  <c r="P111" i="62"/>
  <c r="P83" i="63"/>
  <c r="P460" i="67"/>
  <c r="P567" i="68"/>
  <c r="P526" i="68"/>
  <c r="P433" i="65"/>
  <c r="P530" i="68"/>
  <c r="P450" i="67"/>
  <c r="P420" i="67"/>
  <c r="P430" i="72"/>
  <c r="P82" i="62"/>
  <c r="P453" i="66"/>
  <c r="P537" i="68"/>
  <c r="P543" i="68"/>
  <c r="P426" i="70"/>
  <c r="P447" i="65"/>
  <c r="P435" i="67"/>
  <c r="P423" i="69"/>
  <c r="P162" i="61"/>
  <c r="P44" i="61"/>
  <c r="P472" i="65"/>
  <c r="P430" i="70"/>
  <c r="P439" i="66"/>
  <c r="P28" i="62"/>
  <c r="P109" i="61"/>
  <c r="P413" i="71"/>
  <c r="P429" i="69"/>
  <c r="P421" i="70"/>
  <c r="P472" i="66"/>
  <c r="P502" i="64"/>
  <c r="P435" i="66"/>
  <c r="P424" i="66"/>
  <c r="P439" i="70"/>
  <c r="P560" i="68"/>
  <c r="P7" i="61"/>
  <c r="P454" i="67"/>
  <c r="P421" i="69"/>
  <c r="P424" i="70"/>
  <c r="P4" i="62"/>
  <c r="P504" i="64"/>
  <c r="P403" i="71"/>
  <c r="P442" i="67"/>
  <c r="P453" i="65"/>
  <c r="P451" i="70"/>
  <c r="P446" i="66"/>
  <c r="P128" i="61"/>
  <c r="P412" i="72"/>
  <c r="P491" i="64"/>
  <c r="P470" i="64"/>
  <c r="P442" i="65"/>
  <c r="P444" i="67"/>
  <c r="P420" i="70"/>
  <c r="P452" i="67"/>
  <c r="P471" i="66"/>
  <c r="P532" i="68"/>
  <c r="P538" i="68"/>
  <c r="P25" i="61"/>
  <c r="P125" i="61"/>
  <c r="P82" i="63"/>
  <c r="P446" i="70"/>
  <c r="P420" i="69"/>
  <c r="P444" i="70"/>
  <c r="P450" i="65"/>
  <c r="P458" i="67"/>
  <c r="P146" i="62"/>
  <c r="P434" i="65"/>
  <c r="P47" i="61"/>
  <c r="P442" i="66"/>
  <c r="P431" i="72"/>
  <c r="P440" i="65"/>
  <c r="P425" i="67"/>
  <c r="P435" i="71"/>
  <c r="P471" i="67"/>
  <c r="P500" i="64"/>
  <c r="P429" i="65"/>
  <c r="P433" i="66"/>
  <c r="P539" i="68"/>
  <c r="P466" i="64"/>
  <c r="P437" i="72"/>
  <c r="P463" i="65"/>
  <c r="P420" i="65"/>
  <c r="P448" i="70"/>
  <c r="P423" i="72"/>
  <c r="P430" i="66"/>
  <c r="P490" i="64"/>
  <c r="P536" i="68"/>
  <c r="P524" i="64"/>
  <c r="P541" i="68"/>
  <c r="P423" i="65"/>
  <c r="P448" i="65"/>
  <c r="P483" i="64"/>
  <c r="P447" i="66"/>
  <c r="P551" i="68"/>
  <c r="P414" i="72"/>
  <c r="P458" i="65"/>
  <c r="P444" i="66"/>
  <c r="P448" i="66"/>
  <c r="P452" i="69"/>
  <c r="P487" i="64"/>
  <c r="P63" i="61"/>
  <c r="P421" i="66"/>
  <c r="P429" i="70"/>
  <c r="P523" i="64"/>
  <c r="P454" i="66"/>
  <c r="P421" i="65"/>
  <c r="P563" i="68"/>
  <c r="P450" i="69"/>
  <c r="P440" i="69"/>
  <c r="P513" i="64"/>
  <c r="P528" i="68"/>
  <c r="P559" i="68"/>
  <c r="P25" i="63"/>
  <c r="P449" i="70"/>
  <c r="P448" i="67"/>
  <c r="P425" i="66"/>
  <c r="P47" i="62"/>
  <c r="P454" i="69"/>
  <c r="P433" i="67"/>
  <c r="P552" i="68"/>
  <c r="P405" i="71"/>
  <c r="P429" i="71"/>
  <c r="P164" i="62"/>
  <c r="P447" i="70"/>
  <c r="P449" i="65"/>
  <c r="P444" i="65"/>
  <c r="P437" i="71"/>
  <c r="P66" i="61"/>
  <c r="P453" i="70"/>
  <c r="P453" i="67"/>
  <c r="P471" i="70"/>
  <c r="P125" i="62"/>
  <c r="P471" i="64"/>
  <c r="P423" i="67"/>
  <c r="P82" i="61"/>
  <c r="P109" i="62"/>
  <c r="P503" i="64"/>
  <c r="P450" i="70"/>
  <c r="P553" i="68"/>
  <c r="P411" i="71"/>
  <c r="P439" i="65"/>
  <c r="P465" i="67"/>
  <c r="P556" i="68"/>
  <c r="P562" i="68"/>
  <c r="P421" i="72"/>
  <c r="P423" i="66"/>
  <c r="P424" i="65"/>
  <c r="P426" i="67"/>
  <c r="P403" i="72"/>
  <c r="P431" i="69"/>
  <c r="P446" i="65"/>
  <c r="P589" i="68"/>
  <c r="P452" i="66"/>
  <c r="P482" i="64"/>
  <c r="P432" i="70"/>
  <c r="P458" i="66"/>
  <c r="P413" i="72"/>
  <c r="P431" i="71"/>
  <c r="P28" i="61"/>
  <c r="P435" i="65"/>
  <c r="P424" i="69"/>
  <c r="P472" i="70"/>
  <c r="P128" i="62"/>
  <c r="P435" i="69"/>
  <c r="P449" i="66"/>
  <c r="P405" i="72"/>
  <c r="P467" i="64"/>
  <c r="P440" i="66"/>
  <c r="P463" i="66"/>
  <c r="P429" i="66"/>
  <c r="P469" i="64"/>
  <c r="P146" i="61"/>
  <c r="P449" i="69"/>
  <c r="P465" i="65"/>
  <c r="P443" i="65"/>
  <c r="P456" i="69"/>
  <c r="P529" i="68"/>
  <c r="P144" i="62"/>
  <c r="P162" i="62"/>
  <c r="P432" i="72"/>
  <c r="P428" i="67"/>
  <c r="P44" i="63"/>
  <c r="P472" i="67"/>
  <c r="P451" i="69"/>
  <c r="P439" i="69"/>
  <c r="P462" i="65"/>
  <c r="P414" i="71"/>
  <c r="P565" i="68"/>
  <c r="P454" i="70"/>
  <c r="P497" i="64"/>
  <c r="P432" i="66"/>
  <c r="P550" i="68"/>
  <c r="P575" i="68"/>
  <c r="P432" i="65"/>
  <c r="P435" i="70"/>
  <c r="P447" i="67"/>
  <c r="P508" i="64"/>
  <c r="P522" i="64"/>
  <c r="P406" i="71"/>
  <c r="P7" i="62"/>
  <c r="P44" i="62"/>
  <c r="P66" i="62"/>
  <c r="P434" i="70"/>
  <c r="P443" i="67"/>
  <c r="P571" i="68"/>
  <c r="P428" i="65"/>
  <c r="P428" i="66"/>
  <c r="P439" i="67"/>
  <c r="P578" i="68"/>
  <c r="P428" i="70"/>
  <c r="P425" i="70"/>
  <c r="P492" i="64"/>
  <c r="P451" i="65"/>
  <c r="P429" i="67"/>
  <c r="P446" i="67"/>
  <c r="P580" i="68"/>
  <c r="P432" i="67"/>
  <c r="P144" i="61"/>
  <c r="P576" i="68"/>
  <c r="P431" i="65"/>
  <c r="P85" i="61"/>
  <c r="P423" i="71"/>
  <c r="P465" i="66"/>
  <c r="P555" i="68"/>
  <c r="P106" i="61"/>
  <c r="P420" i="66"/>
  <c r="P425" i="65"/>
  <c r="P463" i="67"/>
  <c r="P454" i="65"/>
  <c r="P427" i="67"/>
  <c r="P4" i="61"/>
  <c r="P434" i="67"/>
  <c r="P451" i="66"/>
  <c r="P488" i="64"/>
  <c r="P476" i="64"/>
  <c r="P106" i="62"/>
  <c r="P431" i="66"/>
  <c r="P547" i="68"/>
  <c r="P63" i="63"/>
  <c r="P430" i="69"/>
  <c r="P427" i="70"/>
  <c r="P430" i="67"/>
  <c r="P442" i="69"/>
  <c r="P582" i="68"/>
  <c r="P4" i="63"/>
  <c r="P464" i="66"/>
  <c r="P531" i="68"/>
  <c r="P429" i="72"/>
  <c r="P501" i="64"/>
  <c r="P445" i="67"/>
  <c r="P448" i="69"/>
  <c r="P478" i="64"/>
  <c r="P434" i="66"/>
  <c r="P450" i="66"/>
  <c r="P462" i="66"/>
  <c r="P417" i="71"/>
  <c r="P442" i="70"/>
  <c r="P523" i="68"/>
  <c r="P548" i="68"/>
  <c r="P164" i="61"/>
  <c r="P25" i="62"/>
  <c r="P524" i="68"/>
  <c r="P432" i="69"/>
  <c r="P451" i="67"/>
  <c r="P85" i="62"/>
  <c r="P435" i="72"/>
  <c r="P533" i="68"/>
  <c r="P421" i="71"/>
  <c r="P440" i="67"/>
  <c r="P427" i="66"/>
  <c r="P554" i="68"/>
  <c r="P498" i="64"/>
  <c r="P423" i="70"/>
  <c r="P481" i="64"/>
  <c r="P417" i="72"/>
  <c r="P431" i="70"/>
  <c r="P558" i="68"/>
  <c r="P424" i="72"/>
  <c r="P561" i="68"/>
  <c r="P427" i="65"/>
  <c r="P535" i="68"/>
  <c r="P421" i="67"/>
  <c r="P440" i="70"/>
  <c r="P499" i="64"/>
  <c r="P479" i="64"/>
  <c r="P431" i="67"/>
  <c r="P534" i="68"/>
  <c r="P63" i="62"/>
  <c r="P424" i="67"/>
  <c r="P443" i="66"/>
  <c r="P411" i="72"/>
  <c r="P432" i="71"/>
  <c r="P105" i="62"/>
  <c r="P143" i="61"/>
  <c r="P438" i="67"/>
  <c r="P143" i="62"/>
  <c r="P457" i="66"/>
  <c r="P124" i="62"/>
  <c r="P404" i="71"/>
  <c r="P81" i="63"/>
  <c r="P522" i="68"/>
  <c r="P441" i="70"/>
  <c r="P419" i="66"/>
  <c r="P24" i="62"/>
  <c r="P419" i="70"/>
  <c r="P402" i="71"/>
  <c r="P419" i="67"/>
  <c r="P422" i="70"/>
  <c r="P43" i="61"/>
  <c r="P81" i="62"/>
  <c r="P570" i="68"/>
  <c r="P81" i="61"/>
  <c r="P438" i="69"/>
  <c r="P549" i="68"/>
  <c r="P457" i="65"/>
  <c r="P422" i="72"/>
  <c r="P43" i="62"/>
  <c r="P161" i="62"/>
  <c r="P422" i="71"/>
  <c r="P457" i="67"/>
  <c r="P3" i="63"/>
  <c r="P489" i="64"/>
  <c r="P419" i="65"/>
  <c r="P62" i="62"/>
  <c r="P62" i="61"/>
  <c r="P441" i="66"/>
  <c r="P419" i="69"/>
  <c r="P441" i="65"/>
  <c r="P441" i="67"/>
  <c r="P3" i="61"/>
  <c r="P525" i="68"/>
  <c r="P441" i="69"/>
  <c r="P486" i="64"/>
  <c r="P422" i="65"/>
  <c r="P3" i="62"/>
  <c r="P402" i="72"/>
  <c r="P422" i="66"/>
  <c r="P161" i="61"/>
  <c r="P24" i="61"/>
  <c r="P43" i="63"/>
  <c r="P24" i="63"/>
  <c r="P404" i="72"/>
  <c r="P438" i="65"/>
  <c r="P422" i="67"/>
  <c r="P124" i="61"/>
  <c r="P62" i="63"/>
  <c r="P438" i="70"/>
  <c r="P438" i="66"/>
  <c r="P422" i="69"/>
  <c r="P420" i="71"/>
  <c r="P546" i="68"/>
  <c r="P465" i="64"/>
  <c r="P507" i="64"/>
  <c r="P456" i="70"/>
  <c r="P468" i="64"/>
  <c r="P420" i="72"/>
  <c r="P105" i="61"/>
  <c r="P464" i="64"/>
  <c r="P419" i="71"/>
  <c r="P437" i="65"/>
  <c r="P437" i="67"/>
  <c r="P401" i="72"/>
  <c r="P418" i="65"/>
  <c r="P569" i="68"/>
  <c r="P418" i="70"/>
  <c r="P456" i="66"/>
  <c r="P437" i="69"/>
  <c r="P437" i="70"/>
  <c r="P545" i="68"/>
  <c r="P485" i="64"/>
  <c r="P401" i="71"/>
  <c r="P521" i="68"/>
  <c r="P456" i="67"/>
  <c r="P437" i="66"/>
  <c r="P456" i="65"/>
  <c r="P418" i="69"/>
  <c r="P506" i="64"/>
  <c r="P418" i="67"/>
  <c r="P418" i="66"/>
  <c r="P419" i="72"/>
  <c r="Q121" i="62"/>
  <c r="Q112" i="63"/>
  <c r="Q171" i="63"/>
  <c r="Q11" i="63"/>
  <c r="Q163" i="63"/>
  <c r="Q447" i="72"/>
  <c r="Q466" i="65"/>
  <c r="Q518" i="64"/>
  <c r="Q467" i="67"/>
  <c r="Q583" i="68"/>
  <c r="Q118" i="63"/>
  <c r="Q102" i="62"/>
  <c r="Q41" i="63"/>
  <c r="Q137" i="63"/>
  <c r="Q13" i="63"/>
  <c r="Q14" i="63"/>
  <c r="Q46" i="63"/>
  <c r="Q517" i="64"/>
  <c r="Q473" i="66"/>
  <c r="Q428" i="69"/>
  <c r="Q410" i="72"/>
  <c r="Q470" i="65"/>
  <c r="Q473" i="69"/>
  <c r="Q524" i="64"/>
  <c r="Q473" i="70"/>
  <c r="Q152" i="62"/>
  <c r="Q176" i="62"/>
  <c r="Q65" i="63"/>
  <c r="Q74" i="63"/>
  <c r="Q95" i="63"/>
  <c r="Q514" i="64"/>
  <c r="Q473" i="67"/>
  <c r="Q587" i="68"/>
  <c r="Q482" i="64"/>
  <c r="Q542" i="68"/>
  <c r="Q410" i="71"/>
  <c r="Q467" i="66"/>
  <c r="Q509" i="64"/>
  <c r="Q467" i="69"/>
  <c r="Q450" i="71"/>
  <c r="Q113" i="62"/>
  <c r="Q73" i="63"/>
  <c r="Q12" i="61"/>
  <c r="Q459" i="67"/>
  <c r="Q579" i="68"/>
  <c r="Q129" i="63"/>
  <c r="Q151" i="62"/>
  <c r="Q154" i="63"/>
  <c r="Q525" i="64"/>
  <c r="Q521" i="64"/>
  <c r="Q591" i="68"/>
  <c r="Q22" i="63"/>
  <c r="Q473" i="65"/>
  <c r="Q453" i="72"/>
  <c r="Q36" i="63"/>
  <c r="Q18" i="63"/>
  <c r="Q14" i="61"/>
  <c r="Q147" i="63"/>
  <c r="Q474" i="64"/>
  <c r="Q169" i="61"/>
  <c r="Q112" i="62"/>
  <c r="Q115" i="62"/>
  <c r="Q145" i="63"/>
  <c r="Q167" i="63"/>
  <c r="Q116" i="63"/>
  <c r="Q174" i="63"/>
  <c r="Q151" i="63"/>
  <c r="Q469" i="67"/>
  <c r="Q425" i="69"/>
  <c r="Q112" i="61"/>
  <c r="Q53" i="63"/>
  <c r="Q459" i="69"/>
  <c r="Q29" i="63"/>
  <c r="Q428" i="72"/>
  <c r="Q86" i="63"/>
  <c r="Q148" i="63"/>
  <c r="Q135" i="63"/>
  <c r="Q461" i="69"/>
  <c r="Q141" i="63"/>
  <c r="Q157" i="63"/>
  <c r="Q149" i="63"/>
  <c r="Q446" i="69"/>
  <c r="Q72" i="63"/>
  <c r="Q459" i="66"/>
  <c r="Q425" i="72"/>
  <c r="Q434" i="71"/>
  <c r="Q133" i="63"/>
  <c r="Q149" i="61"/>
  <c r="Q475" i="64"/>
  <c r="Q173" i="63"/>
  <c r="Q447" i="71"/>
  <c r="Q466" i="70"/>
  <c r="Q67" i="63"/>
  <c r="Q176" i="61"/>
  <c r="Q470" i="69"/>
  <c r="Q175" i="63"/>
  <c r="Q35" i="63"/>
  <c r="Q14" i="62"/>
  <c r="Q108" i="63"/>
  <c r="Q470" i="66"/>
  <c r="Q470" i="70"/>
  <c r="Q11" i="61"/>
  <c r="Q99" i="63"/>
  <c r="Q427" i="72"/>
  <c r="Q6" i="63"/>
  <c r="Q169" i="62"/>
  <c r="Q126" i="63"/>
  <c r="Q84" i="63"/>
  <c r="Q170" i="62"/>
  <c r="Q466" i="66"/>
  <c r="Q37" i="63"/>
  <c r="Q8" i="63"/>
  <c r="Q162" i="63"/>
  <c r="Q48" i="63"/>
  <c r="Q131" i="63"/>
  <c r="Q446" i="72"/>
  <c r="Q134" i="63"/>
  <c r="Q572" i="68"/>
  <c r="Q110" i="63"/>
  <c r="Q115" i="63"/>
  <c r="Q493" i="64"/>
  <c r="Q127" i="63"/>
  <c r="Q172" i="63"/>
  <c r="Q152" i="63"/>
  <c r="Q169" i="63"/>
  <c r="Q467" i="65"/>
  <c r="Q75" i="63"/>
  <c r="Q177" i="63"/>
  <c r="Q13" i="61"/>
  <c r="Q34" i="63"/>
  <c r="Q79" i="63"/>
  <c r="Q150" i="62"/>
  <c r="Q566" i="68"/>
  <c r="Q166" i="63"/>
  <c r="Q107" i="63"/>
  <c r="Q21" i="63"/>
  <c r="Q428" i="71"/>
  <c r="Q76" i="63"/>
  <c r="Q176" i="63"/>
  <c r="Q114" i="63"/>
  <c r="Q113" i="63"/>
  <c r="Q468" i="67"/>
  <c r="Q167" i="62"/>
  <c r="Q466" i="67"/>
  <c r="Q121" i="63"/>
  <c r="Q121" i="61"/>
  <c r="Q470" i="67"/>
  <c r="Q102" i="61"/>
  <c r="Q102" i="63"/>
  <c r="Q120" i="63"/>
  <c r="Q100" i="63"/>
  <c r="Q119" i="63"/>
  <c r="Q453" i="71"/>
  <c r="Q17" i="63"/>
  <c r="Q122" i="63"/>
  <c r="Q158" i="62"/>
  <c r="Q152" i="61"/>
  <c r="Q12" i="63"/>
  <c r="Q153" i="63"/>
  <c r="Q91" i="63"/>
  <c r="Q466" i="69"/>
  <c r="Q15" i="63"/>
  <c r="Q590" i="68"/>
  <c r="Q473" i="64"/>
  <c r="Q467" i="70"/>
  <c r="Q103" i="63"/>
  <c r="Q151" i="61"/>
  <c r="Q165" i="63"/>
  <c r="Q450" i="72"/>
  <c r="Q54" i="63"/>
  <c r="Q38" i="63"/>
  <c r="Q155" i="63"/>
  <c r="Q101" i="63"/>
  <c r="Q56" i="63"/>
  <c r="Q97" i="63"/>
  <c r="Q150" i="63"/>
  <c r="Q446" i="71"/>
  <c r="Q156" i="63"/>
  <c r="Q115" i="61"/>
  <c r="Q170" i="63"/>
  <c r="Q114" i="62"/>
  <c r="Q167" i="61"/>
  <c r="Q98" i="63"/>
  <c r="Q496" i="64"/>
  <c r="Q117" i="63"/>
  <c r="Q57" i="63"/>
  <c r="Q13" i="62"/>
  <c r="Q170" i="61"/>
  <c r="Q168" i="63"/>
  <c r="Q138" i="63"/>
  <c r="Q584" i="68"/>
  <c r="Q132" i="63"/>
  <c r="Q21" i="62"/>
  <c r="Q114" i="61"/>
  <c r="Q150" i="61"/>
  <c r="Q158" i="61"/>
  <c r="Q158" i="63"/>
  <c r="Q459" i="70"/>
  <c r="Q21" i="61"/>
  <c r="Q472" i="64"/>
  <c r="Q60" i="63"/>
  <c r="Q407" i="72"/>
  <c r="Q149" i="62"/>
  <c r="Q96" i="63"/>
  <c r="Q159" i="63"/>
  <c r="Q55" i="63"/>
  <c r="Q136" i="63"/>
  <c r="Q27" i="63"/>
  <c r="Q11" i="62"/>
  <c r="Q128" i="63"/>
  <c r="Q32" i="61"/>
  <c r="Q136" i="62"/>
  <c r="Q164" i="63"/>
  <c r="Q416" i="71"/>
  <c r="Q426" i="72"/>
  <c r="Q469" i="70"/>
  <c r="Q449" i="72"/>
  <c r="Q445" i="71"/>
  <c r="Q146" i="63"/>
  <c r="Q416" i="72"/>
  <c r="Q468" i="65"/>
  <c r="Q468" i="70"/>
  <c r="Q434" i="72"/>
  <c r="Q586" i="68"/>
  <c r="Q407" i="71"/>
  <c r="Q172" i="61"/>
  <c r="Q458" i="69"/>
  <c r="Q516" i="64"/>
  <c r="Q589" i="68"/>
  <c r="Q511" i="64"/>
  <c r="Q106" i="63"/>
  <c r="Q465" i="69"/>
  <c r="Q441" i="71"/>
  <c r="Q51" i="61"/>
  <c r="Q89" i="62"/>
  <c r="Q471" i="69"/>
  <c r="Q144" i="63"/>
  <c r="Q465" i="70"/>
  <c r="Q444" i="72"/>
  <c r="Q520" i="64"/>
  <c r="Q111" i="63"/>
  <c r="Q519" i="64"/>
  <c r="Q93" i="62"/>
  <c r="Q451" i="71"/>
  <c r="Q168" i="61"/>
  <c r="Q469" i="65"/>
  <c r="Q472" i="69"/>
  <c r="Q460" i="69"/>
  <c r="Q444" i="69"/>
  <c r="Q434" i="69"/>
  <c r="Q12" i="62"/>
  <c r="Q443" i="71"/>
  <c r="Q28" i="63"/>
  <c r="Q451" i="72"/>
  <c r="Q7" i="63"/>
  <c r="Q439" i="72"/>
  <c r="Q36" i="61"/>
  <c r="Q464" i="70"/>
  <c r="Q452" i="71"/>
  <c r="Q113" i="61"/>
  <c r="Q445" i="69"/>
  <c r="Q447" i="69"/>
  <c r="Q425" i="71"/>
  <c r="Q503" i="64"/>
  <c r="Q453" i="69"/>
  <c r="Q439" i="71"/>
  <c r="Q109" i="63"/>
  <c r="Q461" i="65"/>
  <c r="Q468" i="69"/>
  <c r="Q588" i="68"/>
  <c r="Q441" i="72"/>
  <c r="Q469" i="69"/>
  <c r="Q574" i="68"/>
  <c r="Q462" i="70"/>
  <c r="Q449" i="71"/>
  <c r="Q408" i="71"/>
  <c r="Q452" i="72"/>
  <c r="Q459" i="65"/>
  <c r="Q448" i="72"/>
  <c r="Q463" i="69"/>
  <c r="Q443" i="72"/>
  <c r="Q463" i="70"/>
  <c r="Q448" i="71"/>
  <c r="Q409" i="71"/>
  <c r="Q125" i="63"/>
  <c r="Q444" i="71"/>
  <c r="Q469" i="66"/>
  <c r="Q461" i="67"/>
  <c r="Q461" i="66"/>
  <c r="Q458" i="70"/>
  <c r="Q409" i="72"/>
  <c r="Q168" i="62"/>
  <c r="Q427" i="71"/>
  <c r="Q85" i="63"/>
  <c r="Q468" i="66"/>
  <c r="Q585" i="68"/>
  <c r="Q66" i="63"/>
  <c r="Q16" i="63"/>
  <c r="Q427" i="69"/>
  <c r="Q36" i="62"/>
  <c r="Q130" i="63"/>
  <c r="Q464" i="69"/>
  <c r="Q47" i="63"/>
  <c r="Q445" i="72"/>
  <c r="Q495" i="64"/>
  <c r="Q461" i="70"/>
  <c r="Q70" i="61"/>
  <c r="Q57" i="61"/>
  <c r="Q20" i="63"/>
  <c r="Q39" i="63"/>
  <c r="Q494" i="64"/>
  <c r="Q464" i="65"/>
  <c r="Q87" i="61"/>
  <c r="Q131" i="61"/>
  <c r="Q94" i="62"/>
  <c r="Q57" i="62"/>
  <c r="Q41" i="61"/>
  <c r="Q34" i="62"/>
  <c r="Q32" i="62"/>
  <c r="Q156" i="62"/>
  <c r="Q133" i="61"/>
  <c r="Q101" i="61"/>
  <c r="Q87" i="63"/>
  <c r="Q68" i="63"/>
  <c r="Q65" i="62"/>
  <c r="Q59" i="62"/>
  <c r="Q49" i="63"/>
  <c r="Q39" i="61"/>
  <c r="Q35" i="61"/>
  <c r="Q9" i="63"/>
  <c r="Q433" i="71"/>
  <c r="Q130" i="62"/>
  <c r="Q48" i="62"/>
  <c r="Q174" i="62"/>
  <c r="Q430" i="65"/>
  <c r="Q55" i="61"/>
  <c r="Q74" i="62"/>
  <c r="Q171" i="62"/>
  <c r="Q166" i="61"/>
  <c r="Q157" i="61"/>
  <c r="Q139" i="61"/>
  <c r="Q126" i="62"/>
  <c r="Q98" i="62"/>
  <c r="Q94" i="63"/>
  <c r="Q70" i="62"/>
  <c r="Q41" i="62"/>
  <c r="Q38" i="61"/>
  <c r="Q33" i="61"/>
  <c r="Q15" i="62"/>
  <c r="Q177" i="61"/>
  <c r="Q173" i="61"/>
  <c r="Q138" i="61"/>
  <c r="Q88" i="63"/>
  <c r="Q30" i="62"/>
  <c r="Q10" i="61"/>
  <c r="Q6" i="61"/>
  <c r="Q480" i="64"/>
  <c r="Q457" i="70"/>
  <c r="Q140" i="62"/>
  <c r="Q74" i="61"/>
  <c r="Q60" i="62"/>
  <c r="Q52" i="63"/>
  <c r="Q37" i="62"/>
  <c r="Q460" i="66"/>
  <c r="Q577" i="68"/>
  <c r="Q88" i="62"/>
  <c r="Q83" i="61"/>
  <c r="Q5" i="61"/>
  <c r="Q430" i="69"/>
  <c r="Q460" i="65"/>
  <c r="Q16" i="62"/>
  <c r="Q153" i="61"/>
  <c r="Q148" i="61"/>
  <c r="Q120" i="61"/>
  <c r="Q108" i="62"/>
  <c r="Q99" i="61"/>
  <c r="Q90" i="61"/>
  <c r="Q79" i="61"/>
  <c r="Q48" i="61"/>
  <c r="Q38" i="62"/>
  <c r="Q20" i="62"/>
  <c r="Q143" i="63"/>
  <c r="Q93" i="61"/>
  <c r="Q30" i="61"/>
  <c r="Q177" i="62"/>
  <c r="Q141" i="61"/>
  <c r="Q138" i="62"/>
  <c r="Q129" i="61"/>
  <c r="Q122" i="61"/>
  <c r="Q103" i="62"/>
  <c r="Q101" i="62"/>
  <c r="Q78" i="61"/>
  <c r="Q73" i="62"/>
  <c r="Q31" i="61"/>
  <c r="Q27" i="61"/>
  <c r="Q10" i="62"/>
  <c r="Q412" i="71"/>
  <c r="Q77" i="62"/>
  <c r="Q46" i="62"/>
  <c r="Q26" i="63"/>
  <c r="Q9" i="61"/>
  <c r="Q424" i="65"/>
  <c r="Q443" i="65"/>
  <c r="Q433" i="67"/>
  <c r="Q124" i="63"/>
  <c r="Q117" i="61"/>
  <c r="Q31" i="62"/>
  <c r="Q16" i="61"/>
  <c r="Q171" i="61"/>
  <c r="Q166" i="62"/>
  <c r="Q145" i="61"/>
  <c r="Q97" i="62"/>
  <c r="Q86" i="61"/>
  <c r="Q19" i="63"/>
  <c r="Q83" i="63"/>
  <c r="Q462" i="67"/>
  <c r="Q99" i="62"/>
  <c r="Q40" i="62"/>
  <c r="Q430" i="72"/>
  <c r="Q140" i="63"/>
  <c r="Q120" i="62"/>
  <c r="Q90" i="62"/>
  <c r="Q86" i="62"/>
  <c r="Q51" i="62"/>
  <c r="Q87" i="62"/>
  <c r="Q424" i="67"/>
  <c r="Q433" i="69"/>
  <c r="Q433" i="65"/>
  <c r="Q70" i="63"/>
  <c r="Q107" i="61"/>
  <c r="Q97" i="61"/>
  <c r="Q161" i="63"/>
  <c r="Q477" i="64"/>
  <c r="Q110" i="61"/>
  <c r="Q100" i="62"/>
  <c r="Q78" i="62"/>
  <c r="Q65" i="61"/>
  <c r="Q139" i="63"/>
  <c r="Q91" i="61"/>
  <c r="Q53" i="61"/>
  <c r="Q37" i="61"/>
  <c r="Q34" i="61"/>
  <c r="Q22" i="62"/>
  <c r="Q464" i="66"/>
  <c r="Q133" i="62"/>
  <c r="Q83" i="62"/>
  <c r="Q50" i="61"/>
  <c r="Q443" i="69"/>
  <c r="Q471" i="70"/>
  <c r="Q64" i="61"/>
  <c r="Q510" i="64"/>
  <c r="Q163" i="62"/>
  <c r="Q116" i="61"/>
  <c r="Q111" i="61"/>
  <c r="Q95" i="61"/>
  <c r="Q71" i="63"/>
  <c r="Q56" i="62"/>
  <c r="Q154" i="62"/>
  <c r="Q172" i="62"/>
  <c r="Q165" i="62"/>
  <c r="Q155" i="62"/>
  <c r="Q134" i="62"/>
  <c r="Q118" i="62"/>
  <c r="Q92" i="62"/>
  <c r="Q84" i="61"/>
  <c r="Q78" i="63"/>
  <c r="Q73" i="61"/>
  <c r="Q64" i="62"/>
  <c r="Q58" i="61"/>
  <c r="Q50" i="62"/>
  <c r="Q45" i="63"/>
  <c r="Q39" i="62"/>
  <c r="Q26" i="62"/>
  <c r="Q462" i="69"/>
  <c r="Q91" i="62"/>
  <c r="Q22" i="61"/>
  <c r="Q20" i="61"/>
  <c r="Q119" i="62"/>
  <c r="Q27" i="62"/>
  <c r="Q445" i="70"/>
  <c r="Q154" i="61"/>
  <c r="Q157" i="62"/>
  <c r="Q93" i="63"/>
  <c r="Q76" i="61"/>
  <c r="Q60" i="61"/>
  <c r="Q56" i="61"/>
  <c r="Q53" i="62"/>
  <c r="Q564" i="68"/>
  <c r="Q69" i="61"/>
  <c r="Q49" i="61"/>
  <c r="Q18" i="61"/>
  <c r="Q426" i="66"/>
  <c r="Q96" i="62"/>
  <c r="Q35" i="62"/>
  <c r="Q540" i="68"/>
  <c r="Q163" i="61"/>
  <c r="Q76" i="62"/>
  <c r="Q515" i="64"/>
  <c r="Q573" i="68"/>
  <c r="Q457" i="69"/>
  <c r="Q412" i="72"/>
  <c r="Q79" i="62"/>
  <c r="Q141" i="62"/>
  <c r="Q132" i="61"/>
  <c r="Q92" i="61"/>
  <c r="Q17" i="61"/>
  <c r="Q471" i="66"/>
  <c r="Q433" i="70"/>
  <c r="Q132" i="62"/>
  <c r="Q175" i="62"/>
  <c r="Q139" i="62"/>
  <c r="Q127" i="61"/>
  <c r="Q108" i="61"/>
  <c r="Q98" i="61"/>
  <c r="Q90" i="63"/>
  <c r="Q71" i="62"/>
  <c r="Q67" i="61"/>
  <c r="Q52" i="61"/>
  <c r="Q19" i="62"/>
  <c r="Q174" i="61"/>
  <c r="Q165" i="61"/>
  <c r="Q118" i="61"/>
  <c r="Q110" i="62"/>
  <c r="Q96" i="61"/>
  <c r="Q31" i="63"/>
  <c r="Q26" i="61"/>
  <c r="Q18" i="62"/>
  <c r="Q5" i="63"/>
  <c r="Q153" i="62"/>
  <c r="Q127" i="62"/>
  <c r="Q55" i="62"/>
  <c r="Q33" i="63"/>
  <c r="Q51" i="63"/>
  <c r="Q442" i="71"/>
  <c r="Q50" i="63"/>
  <c r="Q452" i="70"/>
  <c r="Q440" i="71"/>
  <c r="Q105" i="63"/>
  <c r="Q561" i="68"/>
  <c r="Q30" i="63"/>
  <c r="Q136" i="61"/>
  <c r="Q148" i="62"/>
  <c r="Q135" i="61"/>
  <c r="Q130" i="61"/>
  <c r="Q89" i="61"/>
  <c r="Q75" i="61"/>
  <c r="Q52" i="62"/>
  <c r="Q29" i="62"/>
  <c r="Q19" i="61"/>
  <c r="Q449" i="69"/>
  <c r="Q147" i="61"/>
  <c r="Q122" i="62"/>
  <c r="Q77" i="61"/>
  <c r="Q69" i="62"/>
  <c r="Q59" i="63"/>
  <c r="Q17" i="62"/>
  <c r="Q460" i="67"/>
  <c r="Q462" i="65"/>
  <c r="Q155" i="61"/>
  <c r="Q137" i="61"/>
  <c r="Q129" i="62"/>
  <c r="Q103" i="61"/>
  <c r="Q460" i="70"/>
  <c r="Q471" i="65"/>
  <c r="Q553" i="68"/>
  <c r="Q442" i="72"/>
  <c r="Q135" i="62"/>
  <c r="Q131" i="62"/>
  <c r="Q126" i="61"/>
  <c r="Q116" i="62"/>
  <c r="Q111" i="62"/>
  <c r="Q94" i="61"/>
  <c r="Q72" i="61"/>
  <c r="Q29" i="61"/>
  <c r="Q408" i="72"/>
  <c r="Q498" i="64"/>
  <c r="Q438" i="71"/>
  <c r="Q159" i="61"/>
  <c r="Q117" i="62"/>
  <c r="Q88" i="61"/>
  <c r="Q69" i="63"/>
  <c r="Q58" i="62"/>
  <c r="Q424" i="70"/>
  <c r="Q145" i="62"/>
  <c r="Q49" i="62"/>
  <c r="Q8" i="61"/>
  <c r="Q438" i="72"/>
  <c r="Q137" i="62"/>
  <c r="Q77" i="63"/>
  <c r="Q59" i="61"/>
  <c r="Q46" i="61"/>
  <c r="Q40" i="61"/>
  <c r="Q426" i="69"/>
  <c r="Q89" i="63"/>
  <c r="Q75" i="62"/>
  <c r="Q452" i="65"/>
  <c r="Q175" i="61"/>
  <c r="Q107" i="62"/>
  <c r="Q67" i="62"/>
  <c r="Q100" i="61"/>
  <c r="Q54" i="62"/>
  <c r="Q10" i="63"/>
  <c r="Q5" i="62"/>
  <c r="Q426" i="71"/>
  <c r="Q8" i="62"/>
  <c r="Q173" i="62"/>
  <c r="Q64" i="63"/>
  <c r="Q54" i="61"/>
  <c r="Q6" i="62"/>
  <c r="Q71" i="61"/>
  <c r="Q159" i="62"/>
  <c r="Q406" i="71"/>
  <c r="Q45" i="62"/>
  <c r="Q440" i="72"/>
  <c r="Q426" i="65"/>
  <c r="Q72" i="62"/>
  <c r="Q33" i="62"/>
  <c r="Q15" i="61"/>
  <c r="Q156" i="61"/>
  <c r="Q119" i="61"/>
  <c r="Q84" i="62"/>
  <c r="Q45" i="61"/>
  <c r="Q58" i="63"/>
  <c r="Q9" i="62"/>
  <c r="Q68" i="61"/>
  <c r="Q95" i="62"/>
  <c r="Q68" i="62"/>
  <c r="Q140" i="61"/>
  <c r="Q430" i="71"/>
  <c r="Q92" i="63"/>
  <c r="Q40" i="63"/>
  <c r="Q32" i="63"/>
  <c r="Q134" i="61"/>
  <c r="Q147" i="62"/>
  <c r="Q581" i="68"/>
  <c r="Q432" i="70"/>
  <c r="Q526" i="68"/>
  <c r="Q434" i="66"/>
  <c r="Q413" i="71"/>
  <c r="Q425" i="66"/>
  <c r="Q512" i="64"/>
  <c r="Q445" i="66"/>
  <c r="Q47" i="62"/>
  <c r="Q25" i="61"/>
  <c r="Q527" i="68"/>
  <c r="Q449" i="67"/>
  <c r="Q463" i="65"/>
  <c r="Q146" i="62"/>
  <c r="Q530" i="68"/>
  <c r="Q411" i="72"/>
  <c r="Q415" i="71"/>
  <c r="Q425" i="67"/>
  <c r="Q424" i="66"/>
  <c r="Q443" i="67"/>
  <c r="Q433" i="72"/>
  <c r="Q504" i="64"/>
  <c r="Q162" i="62"/>
  <c r="Q442" i="67"/>
  <c r="Q82" i="62"/>
  <c r="Q435" i="70"/>
  <c r="Q446" i="67"/>
  <c r="Q85" i="61"/>
  <c r="Q144" i="61"/>
  <c r="Q559" i="68"/>
  <c r="Q144" i="62"/>
  <c r="Q502" i="64"/>
  <c r="Q28" i="61"/>
  <c r="Q447" i="66"/>
  <c r="Q423" i="72"/>
  <c r="Q450" i="70"/>
  <c r="Q476" i="64"/>
  <c r="Q423" i="69"/>
  <c r="Q448" i="70"/>
  <c r="Q456" i="70"/>
  <c r="Q449" i="65"/>
  <c r="Q451" i="65"/>
  <c r="Q556" i="68"/>
  <c r="Q454" i="70"/>
  <c r="Q66" i="61"/>
  <c r="Q447" i="67"/>
  <c r="Q440" i="66"/>
  <c r="Q417" i="72"/>
  <c r="Q557" i="68"/>
  <c r="Q458" i="67"/>
  <c r="Q431" i="69"/>
  <c r="Q164" i="61"/>
  <c r="Q551" i="68"/>
  <c r="Q452" i="67"/>
  <c r="Q458" i="66"/>
  <c r="Q432" i="71"/>
  <c r="Q432" i="72"/>
  <c r="Q63" i="63"/>
  <c r="Q414" i="72"/>
  <c r="Q435" i="65"/>
  <c r="Q435" i="71"/>
  <c r="Q548" i="68"/>
  <c r="Q456" i="69"/>
  <c r="Q481" i="64"/>
  <c r="Q450" i="65"/>
  <c r="Q403" i="71"/>
  <c r="Q470" i="64"/>
  <c r="Q435" i="67"/>
  <c r="Q442" i="70"/>
  <c r="Q435" i="69"/>
  <c r="Q534" i="68"/>
  <c r="Q538" i="68"/>
  <c r="Q425" i="70"/>
  <c r="Q451" i="69"/>
  <c r="Q430" i="67"/>
  <c r="Q535" i="68"/>
  <c r="Q437" i="71"/>
  <c r="Q47" i="61"/>
  <c r="Q488" i="64"/>
  <c r="Q563" i="68"/>
  <c r="Q466" i="64"/>
  <c r="Q439" i="69"/>
  <c r="Q4" i="62"/>
  <c r="Q85" i="62"/>
  <c r="Q440" i="67"/>
  <c r="Q450" i="69"/>
  <c r="Q458" i="65"/>
  <c r="Q421" i="66"/>
  <c r="Q406" i="72"/>
  <c r="Q125" i="61"/>
  <c r="Q448" i="67"/>
  <c r="Q483" i="64"/>
  <c r="Q539" i="68"/>
  <c r="Q421" i="70"/>
  <c r="Q439" i="65"/>
  <c r="Q453" i="66"/>
  <c r="Q469" i="64"/>
  <c r="Q44" i="61"/>
  <c r="Q429" i="70"/>
  <c r="Q560" i="68"/>
  <c r="Q537" i="68"/>
  <c r="Q421" i="67"/>
  <c r="Q437" i="72"/>
  <c r="Q432" i="66"/>
  <c r="Q529" i="68"/>
  <c r="Q430" i="66"/>
  <c r="Q445" i="67"/>
  <c r="Q434" i="65"/>
  <c r="Q430" i="70"/>
  <c r="Q128" i="62"/>
  <c r="Q454" i="67"/>
  <c r="Q453" i="67"/>
  <c r="Q487" i="64"/>
  <c r="Q25" i="63"/>
  <c r="Q541" i="68"/>
  <c r="Q413" i="72"/>
  <c r="Q462" i="66"/>
  <c r="Q428" i="66"/>
  <c r="Q421" i="72"/>
  <c r="Q440" i="69"/>
  <c r="Q499" i="64"/>
  <c r="Q63" i="62"/>
  <c r="Q528" i="68"/>
  <c r="Q432" i="65"/>
  <c r="Q66" i="62"/>
  <c r="Q421" i="71"/>
  <c r="Q443" i="70"/>
  <c r="Q580" i="68"/>
  <c r="Q491" i="64"/>
  <c r="Q451" i="66"/>
  <c r="Q431" i="67"/>
  <c r="Q471" i="67"/>
  <c r="Q452" i="69"/>
  <c r="Q420" i="66"/>
  <c r="Q429" i="66"/>
  <c r="Q431" i="65"/>
  <c r="Q444" i="70"/>
  <c r="Q423" i="67"/>
  <c r="Q442" i="66"/>
  <c r="Q582" i="68"/>
  <c r="Q424" i="72"/>
  <c r="Q552" i="68"/>
  <c r="Q146" i="61"/>
  <c r="Q465" i="65"/>
  <c r="Q439" i="67"/>
  <c r="Q432" i="69"/>
  <c r="Q454" i="66"/>
  <c r="Q420" i="65"/>
  <c r="Q454" i="69"/>
  <c r="Q558" i="68"/>
  <c r="Q447" i="65"/>
  <c r="Q444" i="65"/>
  <c r="Q467" i="64"/>
  <c r="Q433" i="66"/>
  <c r="Q501" i="64"/>
  <c r="Q427" i="66"/>
  <c r="Q578" i="68"/>
  <c r="Q451" i="70"/>
  <c r="Q442" i="69"/>
  <c r="Q547" i="68"/>
  <c r="Q429" i="71"/>
  <c r="Q434" i="67"/>
  <c r="Q452" i="66"/>
  <c r="Q427" i="70"/>
  <c r="Q464" i="67"/>
  <c r="Q449" i="70"/>
  <c r="Q531" i="68"/>
  <c r="Q453" i="65"/>
  <c r="Q447" i="70"/>
  <c r="Q446" i="65"/>
  <c r="Q562" i="68"/>
  <c r="Q109" i="61"/>
  <c r="Q443" i="66"/>
  <c r="Q442" i="65"/>
  <c r="Q508" i="64"/>
  <c r="Q522" i="64"/>
  <c r="Q555" i="68"/>
  <c r="Q492" i="64"/>
  <c r="Q423" i="71"/>
  <c r="Q450" i="66"/>
  <c r="Q426" i="67"/>
  <c r="Q448" i="66"/>
  <c r="Q439" i="70"/>
  <c r="Q403" i="72"/>
  <c r="Q429" i="67"/>
  <c r="Q7" i="62"/>
  <c r="Q500" i="64"/>
  <c r="Q427" i="65"/>
  <c r="Q82" i="63"/>
  <c r="Q7" i="61"/>
  <c r="Q423" i="66"/>
  <c r="Q425" i="65"/>
  <c r="Q479" i="64"/>
  <c r="Q4" i="61"/>
  <c r="Q523" i="68"/>
  <c r="Q576" i="68"/>
  <c r="Q405" i="72"/>
  <c r="Q431" i="72"/>
  <c r="Q421" i="69"/>
  <c r="Q405" i="71"/>
  <c r="Q431" i="66"/>
  <c r="Q423" i="65"/>
  <c r="Q472" i="66"/>
  <c r="Q431" i="71"/>
  <c r="Q446" i="66"/>
  <c r="Q472" i="70"/>
  <c r="Q415" i="72"/>
  <c r="Q471" i="64"/>
  <c r="Q431" i="70"/>
  <c r="Q497" i="64"/>
  <c r="Q25" i="62"/>
  <c r="Q448" i="65"/>
  <c r="Q44" i="63"/>
  <c r="Q444" i="66"/>
  <c r="Q524" i="68"/>
  <c r="Q446" i="70"/>
  <c r="Q164" i="62"/>
  <c r="Q445" i="65"/>
  <c r="Q106" i="62"/>
  <c r="Q63" i="61"/>
  <c r="Q448" i="69"/>
  <c r="Q420" i="70"/>
  <c r="Q411" i="71"/>
  <c r="Q128" i="61"/>
  <c r="Q454" i="65"/>
  <c r="Q554" i="68"/>
  <c r="Q429" i="72"/>
  <c r="Q444" i="67"/>
  <c r="Q82" i="61"/>
  <c r="Q420" i="69"/>
  <c r="Q478" i="64"/>
  <c r="Q571" i="68"/>
  <c r="Q536" i="68"/>
  <c r="Q428" i="70"/>
  <c r="Q523" i="64"/>
  <c r="Q28" i="62"/>
  <c r="Q428" i="65"/>
  <c r="Q543" i="68"/>
  <c r="Q449" i="66"/>
  <c r="Q432" i="67"/>
  <c r="Q533" i="68"/>
  <c r="Q439" i="66"/>
  <c r="Q4" i="63"/>
  <c r="Q565" i="68"/>
  <c r="Q414" i="71"/>
  <c r="Q453" i="70"/>
  <c r="Q424" i="69"/>
  <c r="Q513" i="64"/>
  <c r="Q44" i="62"/>
  <c r="Q463" i="67"/>
  <c r="Q472" i="65"/>
  <c r="Q463" i="66"/>
  <c r="Q575" i="68"/>
  <c r="Q426" i="70"/>
  <c r="Q424" i="71"/>
  <c r="Q532" i="68"/>
  <c r="Q567" i="68"/>
  <c r="Q428" i="67"/>
  <c r="Q451" i="67"/>
  <c r="Q423" i="70"/>
  <c r="Q162" i="61"/>
  <c r="Q421" i="65"/>
  <c r="Q417" i="71"/>
  <c r="Q429" i="65"/>
  <c r="Q465" i="66"/>
  <c r="Q125" i="62"/>
  <c r="Q440" i="70"/>
  <c r="Q550" i="68"/>
  <c r="Q435" i="66"/>
  <c r="Q472" i="67"/>
  <c r="Q435" i="72"/>
  <c r="Q429" i="69"/>
  <c r="Q427" i="67"/>
  <c r="Q434" i="70"/>
  <c r="Q420" i="67"/>
  <c r="Q450" i="67"/>
  <c r="Q109" i="62"/>
  <c r="Q490" i="64"/>
  <c r="Q465" i="67"/>
  <c r="Q440" i="65"/>
  <c r="Q106" i="61"/>
  <c r="Q438" i="67"/>
  <c r="Q422" i="67"/>
  <c r="Q420" i="71"/>
  <c r="Q43" i="62"/>
  <c r="Q422" i="69"/>
  <c r="Q441" i="67"/>
  <c r="Q3" i="61"/>
  <c r="Q43" i="63"/>
  <c r="Q468" i="64"/>
  <c r="Q438" i="65"/>
  <c r="Q422" i="71"/>
  <c r="Q441" i="65"/>
  <c r="Q62" i="62"/>
  <c r="Q465" i="64"/>
  <c r="Q124" i="62"/>
  <c r="Q489" i="64"/>
  <c r="Q438" i="70"/>
  <c r="Q507" i="64"/>
  <c r="Q457" i="65"/>
  <c r="Q43" i="61"/>
  <c r="Q81" i="61"/>
  <c r="Q62" i="61"/>
  <c r="Q161" i="61"/>
  <c r="Q81" i="62"/>
  <c r="Q441" i="70"/>
  <c r="Q419" i="67"/>
  <c r="Q105" i="62"/>
  <c r="Q81" i="63"/>
  <c r="Q441" i="69"/>
  <c r="Q441" i="66"/>
  <c r="Q24" i="63"/>
  <c r="Q422" i="65"/>
  <c r="Q402" i="71"/>
  <c r="Q457" i="66"/>
  <c r="Q457" i="67"/>
  <c r="Q422" i="72"/>
  <c r="Q143" i="61"/>
  <c r="Q24" i="62"/>
  <c r="Q438" i="66"/>
  <c r="Q404" i="71"/>
  <c r="Q105" i="61"/>
  <c r="Q24" i="61"/>
  <c r="Q402" i="72"/>
  <c r="Q438" i="69"/>
  <c r="Q62" i="63"/>
  <c r="Q546" i="68"/>
  <c r="Q419" i="65"/>
  <c r="Q419" i="66"/>
  <c r="Q3" i="62"/>
  <c r="Q420" i="72"/>
  <c r="Q486" i="64"/>
  <c r="Q422" i="70"/>
  <c r="Q419" i="69"/>
  <c r="Q419" i="70"/>
  <c r="Q143" i="62"/>
  <c r="Q525" i="68"/>
  <c r="Q570" i="68"/>
  <c r="Q404" i="72"/>
  <c r="Q422" i="66"/>
  <c r="Q124" i="61"/>
  <c r="Q549" i="68"/>
  <c r="Q3" i="63"/>
  <c r="Q161" i="62"/>
  <c r="Q522" i="68"/>
  <c r="Q418" i="69"/>
  <c r="Q464" i="64"/>
  <c r="Q419" i="71"/>
  <c r="Q545" i="68"/>
  <c r="Q437" i="69"/>
  <c r="Q401" i="72"/>
  <c r="Q456" i="65"/>
  <c r="Q401" i="71"/>
  <c r="Q418" i="65"/>
  <c r="Q418" i="70"/>
  <c r="Q521" i="68"/>
  <c r="Q456" i="67"/>
  <c r="Q485" i="64"/>
  <c r="Q437" i="67"/>
  <c r="Q419" i="72"/>
  <c r="Q437" i="65"/>
  <c r="Q418" i="67"/>
  <c r="Q569" i="68"/>
  <c r="Q418" i="66"/>
  <c r="Q506" i="64"/>
  <c r="Q437" i="70"/>
  <c r="Q437" i="66"/>
  <c r="Q456" i="66"/>
  <c r="H112" i="61"/>
  <c r="H172" i="63"/>
  <c r="H136" i="63"/>
  <c r="H114" i="61"/>
  <c r="H121" i="61"/>
  <c r="H149" i="61"/>
  <c r="H410" i="71"/>
  <c r="H410" i="72"/>
  <c r="H470" i="65"/>
  <c r="H416" i="71"/>
  <c r="H113" i="62"/>
  <c r="H16" i="63"/>
  <c r="H176" i="61"/>
  <c r="H168" i="62"/>
  <c r="H151" i="61"/>
  <c r="H114" i="62"/>
  <c r="H428" i="69"/>
  <c r="H84" i="63"/>
  <c r="H34" i="63"/>
  <c r="H132" i="63"/>
  <c r="H170" i="61"/>
  <c r="H542" i="68"/>
  <c r="H521" i="64"/>
  <c r="H572" i="68"/>
  <c r="H509" i="64"/>
  <c r="H48" i="63"/>
  <c r="H459" i="65"/>
  <c r="H466" i="65"/>
  <c r="H453" i="72"/>
  <c r="H170" i="62"/>
  <c r="H466" i="69"/>
  <c r="H434" i="66"/>
  <c r="H166" i="63"/>
  <c r="H96" i="63"/>
  <c r="H473" i="66"/>
  <c r="H115" i="61"/>
  <c r="H119" i="63"/>
  <c r="H67" i="63"/>
  <c r="H511" i="64"/>
  <c r="H59" i="61"/>
  <c r="H59" i="63"/>
  <c r="H167" i="63"/>
  <c r="H54" i="63"/>
  <c r="H447" i="72"/>
  <c r="H14" i="63"/>
  <c r="H133" i="63"/>
  <c r="H163" i="63"/>
  <c r="H167" i="61"/>
  <c r="H169" i="63"/>
  <c r="H6" i="63"/>
  <c r="H175" i="63"/>
  <c r="H53" i="63"/>
  <c r="H112" i="63"/>
  <c r="H129" i="63"/>
  <c r="H473" i="65"/>
  <c r="H425" i="69"/>
  <c r="H46" i="63"/>
  <c r="H158" i="62"/>
  <c r="H117" i="63"/>
  <c r="H173" i="63"/>
  <c r="H470" i="69"/>
  <c r="H470" i="67"/>
  <c r="H150" i="61"/>
  <c r="H8" i="63"/>
  <c r="H156" i="63"/>
  <c r="H98" i="63"/>
  <c r="H91" i="63"/>
  <c r="H107" i="63"/>
  <c r="H75" i="63"/>
  <c r="H79" i="63"/>
  <c r="H152" i="62"/>
  <c r="H584" i="68"/>
  <c r="H466" i="67"/>
  <c r="H137" i="63"/>
  <c r="H86" i="63"/>
  <c r="H114" i="63"/>
  <c r="H99" i="63"/>
  <c r="H169" i="61"/>
  <c r="H76" i="63"/>
  <c r="H591" i="68"/>
  <c r="H121" i="62"/>
  <c r="H154" i="63"/>
  <c r="H108" i="63"/>
  <c r="H36" i="63"/>
  <c r="H102" i="61"/>
  <c r="H141" i="63"/>
  <c r="H165" i="63"/>
  <c r="H459" i="66"/>
  <c r="H18" i="63"/>
  <c r="H446" i="71"/>
  <c r="H147" i="63"/>
  <c r="H116" i="63"/>
  <c r="H579" i="68"/>
  <c r="H467" i="67"/>
  <c r="H27" i="63"/>
  <c r="H149" i="63"/>
  <c r="H467" i="66"/>
  <c r="H517" i="64"/>
  <c r="H473" i="67"/>
  <c r="H449" i="72"/>
  <c r="H120" i="63"/>
  <c r="H408" i="72"/>
  <c r="H145" i="63"/>
  <c r="H446" i="69"/>
  <c r="H525" i="64"/>
  <c r="H47" i="63"/>
  <c r="H470" i="70"/>
  <c r="H466" i="70"/>
  <c r="H102" i="63"/>
  <c r="H167" i="62"/>
  <c r="H17" i="63"/>
  <c r="H416" i="72"/>
  <c r="H473" i="69"/>
  <c r="H590" i="68"/>
  <c r="H130" i="63"/>
  <c r="H459" i="69"/>
  <c r="H100" i="63"/>
  <c r="H152" i="61"/>
  <c r="H74" i="63"/>
  <c r="H57" i="63"/>
  <c r="H459" i="67"/>
  <c r="H171" i="63"/>
  <c r="H127" i="63"/>
  <c r="H152" i="63"/>
  <c r="H35" i="63"/>
  <c r="H29" i="63"/>
  <c r="H95" i="63"/>
  <c r="H73" i="63"/>
  <c r="H174" i="63"/>
  <c r="H587" i="68"/>
  <c r="H176" i="62"/>
  <c r="H453" i="71"/>
  <c r="H135" i="63"/>
  <c r="H409" i="72"/>
  <c r="H158" i="61"/>
  <c r="H583" i="68"/>
  <c r="H153" i="63"/>
  <c r="H155" i="63"/>
  <c r="H22" i="63"/>
  <c r="H59" i="62"/>
  <c r="H138" i="63"/>
  <c r="H121" i="63"/>
  <c r="H467" i="65"/>
  <c r="H176" i="63"/>
  <c r="H170" i="63"/>
  <c r="H467" i="69"/>
  <c r="H97" i="63"/>
  <c r="H158" i="63"/>
  <c r="H41" i="63"/>
  <c r="H115" i="63"/>
  <c r="H60" i="63"/>
  <c r="H466" i="66"/>
  <c r="H450" i="71"/>
  <c r="H58" i="63"/>
  <c r="H15" i="63"/>
  <c r="H113" i="63"/>
  <c r="H103" i="63"/>
  <c r="H37" i="63"/>
  <c r="H470" i="66"/>
  <c r="H446" i="72"/>
  <c r="H169" i="62"/>
  <c r="H101" i="63"/>
  <c r="H134" i="63"/>
  <c r="H112" i="62"/>
  <c r="H159" i="63"/>
  <c r="H459" i="70"/>
  <c r="H426" i="69"/>
  <c r="H126" i="63"/>
  <c r="H118" i="63"/>
  <c r="H55" i="63"/>
  <c r="H38" i="63"/>
  <c r="H473" i="70"/>
  <c r="H102" i="62"/>
  <c r="H407" i="72"/>
  <c r="H467" i="70"/>
  <c r="H149" i="62"/>
  <c r="H518" i="64"/>
  <c r="H150" i="62"/>
  <c r="H177" i="63"/>
  <c r="H447" i="71"/>
  <c r="H131" i="63"/>
  <c r="H72" i="63"/>
  <c r="H151" i="63"/>
  <c r="H151" i="62"/>
  <c r="H56" i="63"/>
  <c r="H115" i="62"/>
  <c r="H122" i="63"/>
  <c r="H427" i="69"/>
  <c r="H157" i="63"/>
  <c r="H65" i="63"/>
  <c r="H110" i="63"/>
  <c r="H97" i="62"/>
  <c r="H458" i="69"/>
  <c r="H146" i="63"/>
  <c r="H148" i="63"/>
  <c r="H441" i="72"/>
  <c r="H469" i="67"/>
  <c r="H453" i="69"/>
  <c r="H439" i="71"/>
  <c r="H453" i="66"/>
  <c r="H144" i="63"/>
  <c r="H106" i="63"/>
  <c r="H445" i="71"/>
  <c r="H113" i="61"/>
  <c r="H468" i="67"/>
  <c r="H585" i="68"/>
  <c r="H574" i="68"/>
  <c r="H510" i="64"/>
  <c r="H468" i="65"/>
  <c r="H150" i="63"/>
  <c r="H452" i="71"/>
  <c r="H408" i="71"/>
  <c r="H444" i="72"/>
  <c r="H463" i="69"/>
  <c r="H461" i="70"/>
  <c r="H469" i="65"/>
  <c r="H451" i="71"/>
  <c r="H168" i="63"/>
  <c r="H425" i="71"/>
  <c r="H450" i="72"/>
  <c r="H588" i="68"/>
  <c r="H471" i="66"/>
  <c r="H28" i="63"/>
  <c r="H461" i="69"/>
  <c r="H164" i="63"/>
  <c r="H464" i="69"/>
  <c r="H49" i="62"/>
  <c r="H428" i="71"/>
  <c r="H447" i="69"/>
  <c r="H461" i="65"/>
  <c r="H7" i="63"/>
  <c r="H472" i="66"/>
  <c r="H458" i="70"/>
  <c r="H448" i="72"/>
  <c r="H468" i="66"/>
  <c r="H451" i="72"/>
  <c r="H471" i="69"/>
  <c r="H168" i="61"/>
  <c r="H32" i="63"/>
  <c r="H461" i="66"/>
  <c r="H464" i="70"/>
  <c r="H566" i="68"/>
  <c r="H461" i="67"/>
  <c r="H425" i="72"/>
  <c r="H586" i="68"/>
  <c r="H434" i="69"/>
  <c r="H66" i="63"/>
  <c r="H128" i="63"/>
  <c r="H465" i="70"/>
  <c r="H469" i="66"/>
  <c r="H452" i="72"/>
  <c r="H463" i="70"/>
  <c r="H445" i="69"/>
  <c r="H32" i="62"/>
  <c r="H117" i="61"/>
  <c r="H468" i="70"/>
  <c r="H441" i="71"/>
  <c r="H444" i="69"/>
  <c r="H448" i="71"/>
  <c r="H109" i="63"/>
  <c r="H468" i="69"/>
  <c r="H162" i="63"/>
  <c r="H444" i="71"/>
  <c r="H427" i="72"/>
  <c r="H172" i="61"/>
  <c r="H434" i="72"/>
  <c r="H449" i="71"/>
  <c r="H55" i="61"/>
  <c r="H469" i="69"/>
  <c r="H519" i="64"/>
  <c r="H520" i="64"/>
  <c r="H443" i="72"/>
  <c r="H465" i="69"/>
  <c r="H89" i="63"/>
  <c r="H427" i="71"/>
  <c r="H445" i="72"/>
  <c r="H434" i="71"/>
  <c r="H125" i="63"/>
  <c r="H469" i="70"/>
  <c r="H85" i="63"/>
  <c r="H409" i="71"/>
  <c r="H439" i="72"/>
  <c r="H51" i="63"/>
  <c r="H111" i="63"/>
  <c r="H428" i="72"/>
  <c r="H472" i="69"/>
  <c r="H407" i="71"/>
  <c r="H443" i="71"/>
  <c r="H581" i="68"/>
  <c r="H424" i="69"/>
  <c r="H406" i="72"/>
  <c r="H412" i="71"/>
  <c r="H452" i="65"/>
  <c r="H12" i="63"/>
  <c r="H175" i="61"/>
  <c r="H145" i="62"/>
  <c r="H40" i="61"/>
  <c r="H155" i="62"/>
  <c r="H122" i="62"/>
  <c r="H54" i="62"/>
  <c r="H443" i="69"/>
  <c r="H161" i="63"/>
  <c r="H87" i="62"/>
  <c r="H159" i="61"/>
  <c r="H136" i="62"/>
  <c r="H68" i="61"/>
  <c r="H462" i="69"/>
  <c r="H16" i="62"/>
  <c r="H15" i="62"/>
  <c r="H11" i="62"/>
  <c r="H96" i="61"/>
  <c r="H9" i="62"/>
  <c r="H426" i="72"/>
  <c r="H134" i="61"/>
  <c r="H73" i="62"/>
  <c r="H83" i="63"/>
  <c r="H69" i="61"/>
  <c r="H426" i="66"/>
  <c r="H94" i="61"/>
  <c r="H60" i="62"/>
  <c r="H38" i="62"/>
  <c r="H33" i="63"/>
  <c r="H174" i="62"/>
  <c r="H78" i="63"/>
  <c r="H430" i="65"/>
  <c r="H12" i="62"/>
  <c r="H138" i="62"/>
  <c r="H92" i="63"/>
  <c r="H83" i="62"/>
  <c r="H64" i="63"/>
  <c r="H27" i="61"/>
  <c r="H166" i="62"/>
  <c r="H157" i="61"/>
  <c r="H153" i="61"/>
  <c r="H135" i="61"/>
  <c r="H76" i="61"/>
  <c r="H53" i="62"/>
  <c r="H41" i="61"/>
  <c r="H165" i="62"/>
  <c r="H50" i="62"/>
  <c r="H39" i="62"/>
  <c r="H10" i="62"/>
  <c r="H457" i="69"/>
  <c r="H31" i="62"/>
  <c r="H21" i="61"/>
  <c r="H36" i="62"/>
  <c r="H8" i="62"/>
  <c r="H39" i="61"/>
  <c r="H10" i="61"/>
  <c r="H452" i="66"/>
  <c r="H433" i="70"/>
  <c r="H58" i="62"/>
  <c r="H440" i="71"/>
  <c r="H137" i="61"/>
  <c r="H35" i="61"/>
  <c r="H13" i="62"/>
  <c r="H153" i="62"/>
  <c r="H140" i="61"/>
  <c r="H108" i="62"/>
  <c r="H98" i="62"/>
  <c r="H90" i="62"/>
  <c r="H71" i="61"/>
  <c r="H55" i="62"/>
  <c r="H48" i="61"/>
  <c r="H462" i="70"/>
  <c r="H10" i="63"/>
  <c r="H5" i="61"/>
  <c r="H103" i="62"/>
  <c r="H148" i="62"/>
  <c r="H87" i="63"/>
  <c r="H154" i="61"/>
  <c r="H30" i="61"/>
  <c r="H18" i="62"/>
  <c r="H132" i="61"/>
  <c r="H17" i="61"/>
  <c r="H433" i="71"/>
  <c r="H20" i="63"/>
  <c r="H77" i="61"/>
  <c r="H93" i="62"/>
  <c r="H26" i="62"/>
  <c r="H140" i="63"/>
  <c r="H107" i="62"/>
  <c r="H37" i="62"/>
  <c r="H138" i="61"/>
  <c r="H79" i="61"/>
  <c r="H48" i="62"/>
  <c r="H460" i="70"/>
  <c r="H471" i="65"/>
  <c r="H136" i="61"/>
  <c r="H443" i="70"/>
  <c r="H74" i="62"/>
  <c r="H111" i="62"/>
  <c r="H34" i="61"/>
  <c r="H22" i="61"/>
  <c r="H11" i="63"/>
  <c r="H442" i="72"/>
  <c r="H172" i="62"/>
  <c r="H21" i="63"/>
  <c r="H577" i="68"/>
  <c r="H87" i="61"/>
  <c r="H92" i="62"/>
  <c r="H69" i="62"/>
  <c r="H13" i="63"/>
  <c r="H457" i="70"/>
  <c r="H163" i="61"/>
  <c r="H157" i="62"/>
  <c r="H131" i="61"/>
  <c r="H120" i="61"/>
  <c r="H89" i="61"/>
  <c r="H74" i="61"/>
  <c r="H70" i="61"/>
  <c r="H33" i="61"/>
  <c r="H165" i="61"/>
  <c r="H147" i="62"/>
  <c r="H88" i="61"/>
  <c r="H77" i="63"/>
  <c r="H50" i="61"/>
  <c r="H39" i="63"/>
  <c r="H9" i="63"/>
  <c r="H122" i="61"/>
  <c r="H54" i="61"/>
  <c r="H26" i="61"/>
  <c r="H433" i="72"/>
  <c r="H88" i="62"/>
  <c r="H134" i="62"/>
  <c r="H30" i="63"/>
  <c r="H449" i="69"/>
  <c r="H101" i="61"/>
  <c r="H65" i="62"/>
  <c r="H14" i="61"/>
  <c r="H573" i="68"/>
  <c r="H126" i="61"/>
  <c r="H97" i="61"/>
  <c r="H94" i="62"/>
  <c r="H86" i="62"/>
  <c r="H52" i="61"/>
  <c r="H29" i="61"/>
  <c r="H20" i="61"/>
  <c r="H15" i="61"/>
  <c r="H105" i="63"/>
  <c r="H110" i="62"/>
  <c r="H78" i="61"/>
  <c r="H5" i="62"/>
  <c r="H51" i="61"/>
  <c r="H154" i="62"/>
  <c r="H45" i="62"/>
  <c r="H406" i="71"/>
  <c r="H561" i="68"/>
  <c r="H159" i="62"/>
  <c r="H75" i="61"/>
  <c r="H71" i="63"/>
  <c r="H19" i="63"/>
  <c r="H96" i="62"/>
  <c r="H16" i="61"/>
  <c r="H460" i="69"/>
  <c r="H415" i="72"/>
  <c r="H100" i="61"/>
  <c r="H84" i="62"/>
  <c r="H26" i="63"/>
  <c r="H9" i="61"/>
  <c r="H175" i="62"/>
  <c r="H56" i="62"/>
  <c r="H52" i="63"/>
  <c r="H19" i="61"/>
  <c r="H40" i="63"/>
  <c r="H537" i="68"/>
  <c r="H430" i="66"/>
  <c r="H100" i="62"/>
  <c r="H83" i="61"/>
  <c r="H145" i="61"/>
  <c r="H116" i="62"/>
  <c r="H19" i="62"/>
  <c r="H118" i="61"/>
  <c r="H156" i="61"/>
  <c r="H5" i="63"/>
  <c r="H515" i="64"/>
  <c r="H84" i="61"/>
  <c r="H68" i="62"/>
  <c r="H35" i="62"/>
  <c r="H30" i="62"/>
  <c r="H522" i="64"/>
  <c r="H540" i="68"/>
  <c r="H424" i="67"/>
  <c r="H498" i="64"/>
  <c r="H141" i="61"/>
  <c r="H101" i="62"/>
  <c r="H119" i="62"/>
  <c r="H103" i="61"/>
  <c r="H93" i="63"/>
  <c r="H460" i="67"/>
  <c r="H141" i="62"/>
  <c r="H65" i="61"/>
  <c r="H27" i="62"/>
  <c r="H13" i="61"/>
  <c r="H433" i="69"/>
  <c r="H139" i="63"/>
  <c r="H135" i="62"/>
  <c r="H127" i="62"/>
  <c r="H111" i="61"/>
  <c r="H93" i="61"/>
  <c r="H91" i="62"/>
  <c r="H86" i="61"/>
  <c r="H75" i="62"/>
  <c r="H70" i="62"/>
  <c r="H60" i="61"/>
  <c r="H52" i="62"/>
  <c r="H22" i="62"/>
  <c r="H20" i="62"/>
  <c r="H130" i="62"/>
  <c r="H173" i="61"/>
  <c r="H117" i="62"/>
  <c r="H77" i="62"/>
  <c r="H6" i="61"/>
  <c r="H58" i="61"/>
  <c r="H46" i="61"/>
  <c r="H31" i="63"/>
  <c r="H21" i="62"/>
  <c r="H18" i="61"/>
  <c r="H438" i="72"/>
  <c r="H126" i="62"/>
  <c r="H99" i="62"/>
  <c r="H90" i="63"/>
  <c r="H433" i="67"/>
  <c r="H171" i="61"/>
  <c r="H140" i="62"/>
  <c r="H116" i="61"/>
  <c r="H108" i="61"/>
  <c r="H99" i="61"/>
  <c r="H95" i="61"/>
  <c r="H90" i="61"/>
  <c r="H72" i="62"/>
  <c r="H37" i="61"/>
  <c r="H33" i="62"/>
  <c r="H173" i="62"/>
  <c r="H147" i="61"/>
  <c r="H118" i="62"/>
  <c r="H6" i="62"/>
  <c r="H440" i="72"/>
  <c r="H156" i="62"/>
  <c r="H73" i="61"/>
  <c r="H124" i="63"/>
  <c r="H424" i="71"/>
  <c r="H64" i="61"/>
  <c r="H139" i="62"/>
  <c r="H131" i="62"/>
  <c r="H107" i="61"/>
  <c r="H57" i="61"/>
  <c r="H53" i="61"/>
  <c r="H50" i="63"/>
  <c r="H32" i="61"/>
  <c r="H148" i="61"/>
  <c r="H452" i="70"/>
  <c r="H70" i="63"/>
  <c r="H68" i="63"/>
  <c r="H64" i="62"/>
  <c r="H166" i="61"/>
  <c r="H130" i="61"/>
  <c r="H127" i="61"/>
  <c r="H67" i="62"/>
  <c r="H36" i="61"/>
  <c r="H34" i="62"/>
  <c r="H110" i="61"/>
  <c r="H40" i="62"/>
  <c r="H460" i="65"/>
  <c r="H155" i="61"/>
  <c r="H31" i="61"/>
  <c r="H464" i="66"/>
  <c r="H442" i="71"/>
  <c r="H445" i="66"/>
  <c r="H460" i="66"/>
  <c r="H98" i="61"/>
  <c r="H94" i="63"/>
  <c r="H57" i="62"/>
  <c r="H41" i="62"/>
  <c r="H8" i="61"/>
  <c r="H163" i="62"/>
  <c r="H132" i="62"/>
  <c r="H89" i="62"/>
  <c r="H139" i="61"/>
  <c r="H67" i="61"/>
  <c r="H129" i="62"/>
  <c r="H49" i="63"/>
  <c r="H133" i="61"/>
  <c r="H92" i="61"/>
  <c r="H78" i="62"/>
  <c r="H133" i="62"/>
  <c r="H45" i="63"/>
  <c r="H438" i="71"/>
  <c r="H120" i="62"/>
  <c r="H143" i="63"/>
  <c r="H45" i="61"/>
  <c r="H51" i="62"/>
  <c r="H12" i="61"/>
  <c r="H129" i="61"/>
  <c r="H119" i="61"/>
  <c r="H49" i="61"/>
  <c r="H11" i="61"/>
  <c r="H88" i="63"/>
  <c r="H430" i="72"/>
  <c r="H91" i="61"/>
  <c r="H56" i="61"/>
  <c r="H46" i="62"/>
  <c r="H17" i="62"/>
  <c r="H14" i="62"/>
  <c r="H494" i="64"/>
  <c r="H452" i="69"/>
  <c r="H426" i="65"/>
  <c r="H69" i="63"/>
  <c r="H426" i="71"/>
  <c r="H171" i="62"/>
  <c r="H95" i="62"/>
  <c r="H79" i="62"/>
  <c r="H72" i="61"/>
  <c r="H29" i="62"/>
  <c r="H71" i="62"/>
  <c r="H177" i="61"/>
  <c r="H177" i="62"/>
  <c r="H38" i="61"/>
  <c r="H174" i="61"/>
  <c r="H76" i="62"/>
  <c r="H137" i="62"/>
  <c r="H442" i="67"/>
  <c r="H448" i="67"/>
  <c r="H411" i="72"/>
  <c r="H481" i="64"/>
  <c r="H435" i="66"/>
  <c r="H500" i="64"/>
  <c r="H497" i="64"/>
  <c r="H435" i="69"/>
  <c r="H530" i="68"/>
  <c r="H442" i="70"/>
  <c r="H453" i="70"/>
  <c r="H447" i="67"/>
  <c r="H431" i="69"/>
  <c r="H496" i="64"/>
  <c r="H413" i="72"/>
  <c r="H445" i="65"/>
  <c r="H469" i="64"/>
  <c r="H28" i="62"/>
  <c r="H427" i="66"/>
  <c r="H554" i="68"/>
  <c r="H440" i="70"/>
  <c r="H415" i="71"/>
  <c r="H479" i="64"/>
  <c r="H432" i="71"/>
  <c r="H445" i="67"/>
  <c r="H536" i="68"/>
  <c r="H480" i="64"/>
  <c r="H454" i="66"/>
  <c r="H430" i="67"/>
  <c r="H473" i="64"/>
  <c r="H454" i="70"/>
  <c r="H429" i="71"/>
  <c r="H450" i="65"/>
  <c r="H439" i="69"/>
  <c r="H424" i="66"/>
  <c r="H444" i="65"/>
  <c r="H576" i="68"/>
  <c r="H63" i="63"/>
  <c r="H567" i="68"/>
  <c r="H423" i="69"/>
  <c r="H555" i="68"/>
  <c r="H538" i="68"/>
  <c r="H526" i="68"/>
  <c r="H462" i="67"/>
  <c r="H431" i="66"/>
  <c r="H432" i="70"/>
  <c r="H146" i="61"/>
  <c r="H483" i="64"/>
  <c r="H516" i="64"/>
  <c r="H447" i="70"/>
  <c r="H433" i="65"/>
  <c r="H412" i="72"/>
  <c r="H432" i="65"/>
  <c r="H85" i="61"/>
  <c r="H427" i="70"/>
  <c r="H431" i="65"/>
  <c r="H420" i="66"/>
  <c r="H44" i="63"/>
  <c r="H529" i="68"/>
  <c r="H534" i="68"/>
  <c r="H420" i="70"/>
  <c r="H524" i="68"/>
  <c r="H478" i="64"/>
  <c r="H430" i="71"/>
  <c r="H465" i="67"/>
  <c r="H432" i="69"/>
  <c r="H501" i="64"/>
  <c r="H444" i="70"/>
  <c r="H453" i="65"/>
  <c r="H431" i="72"/>
  <c r="H442" i="69"/>
  <c r="H417" i="72"/>
  <c r="H463" i="65"/>
  <c r="H532" i="68"/>
  <c r="H439" i="65"/>
  <c r="H465" i="65"/>
  <c r="H162" i="61"/>
  <c r="H63" i="62"/>
  <c r="H503" i="64"/>
  <c r="H466" i="64"/>
  <c r="H447" i="66"/>
  <c r="H449" i="70"/>
  <c r="H564" i="68"/>
  <c r="H426" i="67"/>
  <c r="H411" i="71"/>
  <c r="H128" i="61"/>
  <c r="H476" i="64"/>
  <c r="H535" i="68"/>
  <c r="H434" i="70"/>
  <c r="H44" i="61"/>
  <c r="H453" i="67"/>
  <c r="H464" i="65"/>
  <c r="H66" i="61"/>
  <c r="H423" i="72"/>
  <c r="H442" i="65"/>
  <c r="H463" i="67"/>
  <c r="H543" i="68"/>
  <c r="H423" i="65"/>
  <c r="H426" i="70"/>
  <c r="H439" i="66"/>
  <c r="H553" i="68"/>
  <c r="H423" i="67"/>
  <c r="H452" i="67"/>
  <c r="H164" i="62"/>
  <c r="H431" i="67"/>
  <c r="H464" i="67"/>
  <c r="H495" i="64"/>
  <c r="H446" i="66"/>
  <c r="H431" i="70"/>
  <c r="H451" i="67"/>
  <c r="H421" i="71"/>
  <c r="H462" i="65"/>
  <c r="H475" i="64"/>
  <c r="H446" i="70"/>
  <c r="H82" i="61"/>
  <c r="H487" i="64"/>
  <c r="H582" i="68"/>
  <c r="H470" i="64"/>
  <c r="H471" i="64"/>
  <c r="H450" i="67"/>
  <c r="H405" i="72"/>
  <c r="H424" i="70"/>
  <c r="H471" i="70"/>
  <c r="H421" i="66"/>
  <c r="H523" i="68"/>
  <c r="H414" i="71"/>
  <c r="H458" i="65"/>
  <c r="H425" i="66"/>
  <c r="H428" i="66"/>
  <c r="H539" i="68"/>
  <c r="H439" i="67"/>
  <c r="H550" i="68"/>
  <c r="H589" i="68"/>
  <c r="H431" i="71"/>
  <c r="H451" i="66"/>
  <c r="H427" i="67"/>
  <c r="H502" i="64"/>
  <c r="H425" i="70"/>
  <c r="H423" i="71"/>
  <c r="H474" i="64"/>
  <c r="H445" i="70"/>
  <c r="H25" i="61"/>
  <c r="H164" i="61"/>
  <c r="H447" i="65"/>
  <c r="H435" i="67"/>
  <c r="H421" i="67"/>
  <c r="H413" i="71"/>
  <c r="H446" i="67"/>
  <c r="H106" i="61"/>
  <c r="H448" i="66"/>
  <c r="H440" i="65"/>
  <c r="H444" i="67"/>
  <c r="H435" i="70"/>
  <c r="H440" i="69"/>
  <c r="H435" i="72"/>
  <c r="H580" i="68"/>
  <c r="H471" i="67"/>
  <c r="H440" i="66"/>
  <c r="H429" i="67"/>
  <c r="H524" i="64"/>
  <c r="H442" i="66"/>
  <c r="H575" i="68"/>
  <c r="H444" i="66"/>
  <c r="H514" i="64"/>
  <c r="H563" i="68"/>
  <c r="H458" i="67"/>
  <c r="H432" i="66"/>
  <c r="H428" i="67"/>
  <c r="H454" i="69"/>
  <c r="H4" i="62"/>
  <c r="H434" i="67"/>
  <c r="H28" i="61"/>
  <c r="H125" i="61"/>
  <c r="H4" i="63"/>
  <c r="H462" i="66"/>
  <c r="H448" i="65"/>
  <c r="H454" i="65"/>
  <c r="H548" i="68"/>
  <c r="H578" i="68"/>
  <c r="H440" i="67"/>
  <c r="H499" i="64"/>
  <c r="H424" i="65"/>
  <c r="H472" i="65"/>
  <c r="H508" i="64"/>
  <c r="H472" i="70"/>
  <c r="H512" i="64"/>
  <c r="H451" i="70"/>
  <c r="H450" i="69"/>
  <c r="H82" i="62"/>
  <c r="H82" i="63"/>
  <c r="H446" i="65"/>
  <c r="H443" i="65"/>
  <c r="H557" i="68"/>
  <c r="H433" i="66"/>
  <c r="H403" i="72"/>
  <c r="H449" i="67"/>
  <c r="H562" i="68"/>
  <c r="H448" i="70"/>
  <c r="H47" i="61"/>
  <c r="H449" i="66"/>
  <c r="H472" i="67"/>
  <c r="H493" i="64"/>
  <c r="H439" i="70"/>
  <c r="H443" i="66"/>
  <c r="H556" i="68"/>
  <c r="H482" i="64"/>
  <c r="H488" i="64"/>
  <c r="H551" i="68"/>
  <c r="H472" i="64"/>
  <c r="H435" i="65"/>
  <c r="H559" i="68"/>
  <c r="H429" i="69"/>
  <c r="H429" i="70"/>
  <c r="H25" i="63"/>
  <c r="H450" i="70"/>
  <c r="H513" i="64"/>
  <c r="H109" i="62"/>
  <c r="H504" i="64"/>
  <c r="H421" i="65"/>
  <c r="H435" i="71"/>
  <c r="H428" i="70"/>
  <c r="H47" i="62"/>
  <c r="H434" i="65"/>
  <c r="H432" i="72"/>
  <c r="H428" i="65"/>
  <c r="H106" i="62"/>
  <c r="H144" i="61"/>
  <c r="H414" i="72"/>
  <c r="H66" i="62"/>
  <c r="H533" i="68"/>
  <c r="H448" i="69"/>
  <c r="H421" i="70"/>
  <c r="H477" i="64"/>
  <c r="H7" i="62"/>
  <c r="H456" i="69"/>
  <c r="H560" i="68"/>
  <c r="H432" i="67"/>
  <c r="H421" i="72"/>
  <c r="H420" i="65"/>
  <c r="H454" i="67"/>
  <c r="H420" i="69"/>
  <c r="H527" i="68"/>
  <c r="H425" i="65"/>
  <c r="H417" i="71"/>
  <c r="H144" i="62"/>
  <c r="H490" i="64"/>
  <c r="H109" i="61"/>
  <c r="H423" i="70"/>
  <c r="H571" i="68"/>
  <c r="H565" i="68"/>
  <c r="H429" i="72"/>
  <c r="H430" i="70"/>
  <c r="H429" i="66"/>
  <c r="H437" i="71"/>
  <c r="H128" i="62"/>
  <c r="H85" i="62"/>
  <c r="H425" i="67"/>
  <c r="H162" i="62"/>
  <c r="H146" i="62"/>
  <c r="H7" i="61"/>
  <c r="H449" i="65"/>
  <c r="H421" i="69"/>
  <c r="H25" i="62"/>
  <c r="H528" i="68"/>
  <c r="H63" i="61"/>
  <c r="H405" i="71"/>
  <c r="H4" i="61"/>
  <c r="H541" i="68"/>
  <c r="H450" i="66"/>
  <c r="H423" i="66"/>
  <c r="H531" i="68"/>
  <c r="H491" i="64"/>
  <c r="H451" i="69"/>
  <c r="H437" i="72"/>
  <c r="H458" i="66"/>
  <c r="H547" i="68"/>
  <c r="H44" i="62"/>
  <c r="H430" i="69"/>
  <c r="H465" i="66"/>
  <c r="H558" i="68"/>
  <c r="H492" i="64"/>
  <c r="H523" i="64"/>
  <c r="H403" i="71"/>
  <c r="H125" i="62"/>
  <c r="H427" i="65"/>
  <c r="H552" i="68"/>
  <c r="H429" i="65"/>
  <c r="H424" i="72"/>
  <c r="H463" i="66"/>
  <c r="H467" i="64"/>
  <c r="H420" i="67"/>
  <c r="H443" i="67"/>
  <c r="H451" i="65"/>
  <c r="H438" i="65"/>
  <c r="H457" i="65"/>
  <c r="H3" i="61"/>
  <c r="H525" i="68"/>
  <c r="H422" i="69"/>
  <c r="H438" i="69"/>
  <c r="H24" i="63"/>
  <c r="H468" i="64"/>
  <c r="H43" i="63"/>
  <c r="H420" i="71"/>
  <c r="H419" i="67"/>
  <c r="H457" i="66"/>
  <c r="H422" i="66"/>
  <c r="H404" i="71"/>
  <c r="H124" i="62"/>
  <c r="H81" i="62"/>
  <c r="H422" i="71"/>
  <c r="H438" i="67"/>
  <c r="H419" i="69"/>
  <c r="H419" i="70"/>
  <c r="H105" i="62"/>
  <c r="H441" i="69"/>
  <c r="H422" i="67"/>
  <c r="H422" i="72"/>
  <c r="H546" i="68"/>
  <c r="H81" i="61"/>
  <c r="H161" i="61"/>
  <c r="H124" i="61"/>
  <c r="H457" i="67"/>
  <c r="H441" i="66"/>
  <c r="H105" i="61"/>
  <c r="H43" i="61"/>
  <c r="H404" i="72"/>
  <c r="H62" i="62"/>
  <c r="H419" i="66"/>
  <c r="H489" i="64"/>
  <c r="H438" i="70"/>
  <c r="H402" i="71"/>
  <c r="H465" i="64"/>
  <c r="H62" i="61"/>
  <c r="H3" i="63"/>
  <c r="H422" i="65"/>
  <c r="H143" i="62"/>
  <c r="H549" i="68"/>
  <c r="H522" i="68"/>
  <c r="H486" i="64"/>
  <c r="H570" i="68"/>
  <c r="H420" i="72"/>
  <c r="H62" i="63"/>
  <c r="H441" i="70"/>
  <c r="H441" i="67"/>
  <c r="H161" i="62"/>
  <c r="H24" i="62"/>
  <c r="H402" i="72"/>
  <c r="H3" i="62"/>
  <c r="H81" i="63"/>
  <c r="H507" i="64"/>
  <c r="H438" i="66"/>
  <c r="H441" i="65"/>
  <c r="H43" i="62"/>
  <c r="H456" i="70"/>
  <c r="H419" i="65"/>
  <c r="H143" i="61"/>
  <c r="H422" i="70"/>
  <c r="H24" i="61"/>
  <c r="H464" i="64"/>
  <c r="H437" i="70"/>
  <c r="H418" i="66"/>
  <c r="H418" i="67"/>
  <c r="H485" i="64"/>
  <c r="H418" i="70"/>
  <c r="H437" i="69"/>
  <c r="H401" i="72"/>
  <c r="H401" i="71"/>
  <c r="H437" i="65"/>
  <c r="H506" i="64"/>
  <c r="H521" i="68"/>
  <c r="H456" i="66"/>
  <c r="H545" i="68"/>
  <c r="H437" i="67"/>
  <c r="H456" i="67"/>
  <c r="H419" i="71"/>
  <c r="H456" i="65"/>
  <c r="H419" i="72"/>
  <c r="H418" i="65"/>
  <c r="H437" i="66"/>
  <c r="H569" i="68"/>
  <c r="H418" i="69"/>
  <c r="M12" i="63"/>
  <c r="M79" i="63"/>
  <c r="M118" i="63"/>
  <c r="M114" i="63"/>
  <c r="M517" i="64"/>
  <c r="M473" i="66"/>
  <c r="M428" i="69"/>
  <c r="M410" i="72"/>
  <c r="M470" i="65"/>
  <c r="M473" i="69"/>
  <c r="M518" i="64"/>
  <c r="M467" i="67"/>
  <c r="M583" i="68"/>
  <c r="M473" i="70"/>
  <c r="M509" i="64"/>
  <c r="M467" i="69"/>
  <c r="M450" i="71"/>
  <c r="M121" i="62"/>
  <c r="M127" i="63"/>
  <c r="M467" i="70"/>
  <c r="M532" i="68"/>
  <c r="M542" i="68"/>
  <c r="M410" i="71"/>
  <c r="M467" i="66"/>
  <c r="M93" i="62"/>
  <c r="M158" i="62"/>
  <c r="M54" i="63"/>
  <c r="M154" i="63"/>
  <c r="M168" i="62"/>
  <c r="M16" i="63"/>
  <c r="M177" i="63"/>
  <c r="M158" i="63"/>
  <c r="M167" i="63"/>
  <c r="M48" i="63"/>
  <c r="M525" i="64"/>
  <c r="M459" i="67"/>
  <c r="M521" i="64"/>
  <c r="M473" i="65"/>
  <c r="M453" i="72"/>
  <c r="M579" i="68"/>
  <c r="M114" i="62"/>
  <c r="M110" i="63"/>
  <c r="M447" i="72"/>
  <c r="M466" i="65"/>
  <c r="M149" i="62"/>
  <c r="M535" i="68"/>
  <c r="M58" i="63"/>
  <c r="M34" i="63"/>
  <c r="M169" i="63"/>
  <c r="M102" i="61"/>
  <c r="M131" i="63"/>
  <c r="M470" i="67"/>
  <c r="M175" i="63"/>
  <c r="M11" i="62"/>
  <c r="M170" i="63"/>
  <c r="M133" i="63"/>
  <c r="M159" i="63"/>
  <c r="M91" i="63"/>
  <c r="M580" i="68"/>
  <c r="M22" i="63"/>
  <c r="M95" i="61"/>
  <c r="M140" i="63"/>
  <c r="M47" i="63"/>
  <c r="M98" i="63"/>
  <c r="M496" i="64"/>
  <c r="M117" i="63"/>
  <c r="M102" i="63"/>
  <c r="M116" i="63"/>
  <c r="M119" i="63"/>
  <c r="M74" i="63"/>
  <c r="M176" i="63"/>
  <c r="M55" i="63"/>
  <c r="M176" i="62"/>
  <c r="M13" i="63"/>
  <c r="M166" i="63"/>
  <c r="M84" i="63"/>
  <c r="M11" i="63"/>
  <c r="M96" i="63"/>
  <c r="M427" i="72"/>
  <c r="M130" i="63"/>
  <c r="M516" i="64"/>
  <c r="M170" i="61"/>
  <c r="M466" i="67"/>
  <c r="M425" i="72"/>
  <c r="M15" i="63"/>
  <c r="M446" i="72"/>
  <c r="M27" i="63"/>
  <c r="M515" i="64"/>
  <c r="M134" i="63"/>
  <c r="M434" i="66"/>
  <c r="M168" i="63"/>
  <c r="M115" i="63"/>
  <c r="M584" i="68"/>
  <c r="M36" i="63"/>
  <c r="M8" i="63"/>
  <c r="M17" i="63"/>
  <c r="M29" i="63"/>
  <c r="M13" i="62"/>
  <c r="M176" i="61"/>
  <c r="M126" i="63"/>
  <c r="M155" i="63"/>
  <c r="M167" i="61"/>
  <c r="M157" i="63"/>
  <c r="M99" i="63"/>
  <c r="M450" i="72"/>
  <c r="M13" i="61"/>
  <c r="M94" i="62"/>
  <c r="M152" i="62"/>
  <c r="M14" i="62"/>
  <c r="M138" i="63"/>
  <c r="M150" i="63"/>
  <c r="M149" i="61"/>
  <c r="M453" i="71"/>
  <c r="M137" i="63"/>
  <c r="M139" i="63"/>
  <c r="M466" i="70"/>
  <c r="M559" i="68"/>
  <c r="M101" i="63"/>
  <c r="M129" i="63"/>
  <c r="M168" i="61"/>
  <c r="M459" i="70"/>
  <c r="M11" i="61"/>
  <c r="M172" i="63"/>
  <c r="M86" i="63"/>
  <c r="M459" i="65"/>
  <c r="M163" i="63"/>
  <c r="M151" i="62"/>
  <c r="M566" i="68"/>
  <c r="M174" i="63"/>
  <c r="M76" i="63"/>
  <c r="M459" i="69"/>
  <c r="M56" i="63"/>
  <c r="M112" i="62"/>
  <c r="M115" i="62"/>
  <c r="M103" i="63"/>
  <c r="M466" i="69"/>
  <c r="M94" i="63"/>
  <c r="M92" i="62"/>
  <c r="M12" i="61"/>
  <c r="M519" i="64"/>
  <c r="M140" i="62"/>
  <c r="M169" i="61"/>
  <c r="M169" i="62"/>
  <c r="M65" i="63"/>
  <c r="M474" i="64"/>
  <c r="M95" i="62"/>
  <c r="M97" i="63"/>
  <c r="M109" i="63"/>
  <c r="M135" i="63"/>
  <c r="M93" i="63"/>
  <c r="M107" i="63"/>
  <c r="M152" i="61"/>
  <c r="M468" i="67"/>
  <c r="M407" i="72"/>
  <c r="M112" i="63"/>
  <c r="M59" i="61"/>
  <c r="M136" i="63"/>
  <c r="M170" i="62"/>
  <c r="M57" i="63"/>
  <c r="M493" i="64"/>
  <c r="M93" i="61"/>
  <c r="M147" i="63"/>
  <c r="M165" i="63"/>
  <c r="M590" i="68"/>
  <c r="M41" i="63"/>
  <c r="M132" i="63"/>
  <c r="M37" i="63"/>
  <c r="M114" i="61"/>
  <c r="M470" i="69"/>
  <c r="M35" i="63"/>
  <c r="M171" i="63"/>
  <c r="M59" i="62"/>
  <c r="M145" i="63"/>
  <c r="M149" i="63"/>
  <c r="M469" i="67"/>
  <c r="M446" i="69"/>
  <c r="M46" i="63"/>
  <c r="M53" i="63"/>
  <c r="M407" i="71"/>
  <c r="M60" i="63"/>
  <c r="M38" i="63"/>
  <c r="M572" i="68"/>
  <c r="M152" i="63"/>
  <c r="M587" i="68"/>
  <c r="M434" i="71"/>
  <c r="M150" i="61"/>
  <c r="M446" i="71"/>
  <c r="M459" i="66"/>
  <c r="M158" i="61"/>
  <c r="M467" i="65"/>
  <c r="M151" i="61"/>
  <c r="M95" i="63"/>
  <c r="M18" i="63"/>
  <c r="M59" i="63"/>
  <c r="M156" i="63"/>
  <c r="M153" i="63"/>
  <c r="M120" i="63"/>
  <c r="M558" i="68"/>
  <c r="M447" i="71"/>
  <c r="M470" i="66"/>
  <c r="M14" i="63"/>
  <c r="M112" i="61"/>
  <c r="M470" i="70"/>
  <c r="M514" i="64"/>
  <c r="M428" i="72"/>
  <c r="M121" i="63"/>
  <c r="M121" i="61"/>
  <c r="M108" i="63"/>
  <c r="M94" i="61"/>
  <c r="M73" i="63"/>
  <c r="M6" i="63"/>
  <c r="M140" i="61"/>
  <c r="M92" i="61"/>
  <c r="M75" i="63"/>
  <c r="M141" i="63"/>
  <c r="M102" i="62"/>
  <c r="M92" i="63"/>
  <c r="M72" i="63"/>
  <c r="M428" i="71"/>
  <c r="M100" i="63"/>
  <c r="M14" i="61"/>
  <c r="M520" i="64"/>
  <c r="M472" i="64"/>
  <c r="M113" i="61"/>
  <c r="M167" i="62"/>
  <c r="M466" i="66"/>
  <c r="M173" i="63"/>
  <c r="M122" i="63"/>
  <c r="M148" i="63"/>
  <c r="M473" i="67"/>
  <c r="M591" i="68"/>
  <c r="M67" i="63"/>
  <c r="M115" i="61"/>
  <c r="M150" i="62"/>
  <c r="M151" i="63"/>
  <c r="M425" i="69"/>
  <c r="M55" i="62"/>
  <c r="M70" i="61"/>
  <c r="M130" i="62"/>
  <c r="M32" i="63"/>
  <c r="M461" i="70"/>
  <c r="M55" i="61"/>
  <c r="M132" i="61"/>
  <c r="M588" i="68"/>
  <c r="M465" i="69"/>
  <c r="M511" i="64"/>
  <c r="M458" i="70"/>
  <c r="M452" i="71"/>
  <c r="M464" i="69"/>
  <c r="M425" i="71"/>
  <c r="M448" i="72"/>
  <c r="M453" i="70"/>
  <c r="M409" i="72"/>
  <c r="M472" i="69"/>
  <c r="M465" i="70"/>
  <c r="M445" i="71"/>
  <c r="M443" i="72"/>
  <c r="M106" i="63"/>
  <c r="M463" i="70"/>
  <c r="M449" i="71"/>
  <c r="M458" i="69"/>
  <c r="M117" i="61"/>
  <c r="M30" i="61"/>
  <c r="M469" i="65"/>
  <c r="M462" i="70"/>
  <c r="M426" i="72"/>
  <c r="M475" i="64"/>
  <c r="M533" i="68"/>
  <c r="M468" i="70"/>
  <c r="M443" i="71"/>
  <c r="M468" i="69"/>
  <c r="M451" i="71"/>
  <c r="M453" i="66"/>
  <c r="M581" i="68"/>
  <c r="M85" i="63"/>
  <c r="M111" i="62"/>
  <c r="M445" i="72"/>
  <c r="M144" i="63"/>
  <c r="M28" i="63"/>
  <c r="M166" i="62"/>
  <c r="M51" i="63"/>
  <c r="M534" i="68"/>
  <c r="M461" i="69"/>
  <c r="M162" i="63"/>
  <c r="M452" i="72"/>
  <c r="M463" i="69"/>
  <c r="M427" i="71"/>
  <c r="M7" i="63"/>
  <c r="M472" i="70"/>
  <c r="M469" i="69"/>
  <c r="M427" i="69"/>
  <c r="M442" i="72"/>
  <c r="M468" i="65"/>
  <c r="M409" i="71"/>
  <c r="M12" i="62"/>
  <c r="M461" i="67"/>
  <c r="M439" i="72"/>
  <c r="M113" i="62"/>
  <c r="M461" i="65"/>
  <c r="M445" i="69"/>
  <c r="M128" i="63"/>
  <c r="M556" i="68"/>
  <c r="M495" i="64"/>
  <c r="M471" i="66"/>
  <c r="M449" i="72"/>
  <c r="M557" i="68"/>
  <c r="M447" i="69"/>
  <c r="M589" i="68"/>
  <c r="M36" i="61"/>
  <c r="M51" i="62"/>
  <c r="M89" i="61"/>
  <c r="M148" i="61"/>
  <c r="M472" i="66"/>
  <c r="M434" i="70"/>
  <c r="M585" i="68"/>
  <c r="M416" i="72"/>
  <c r="M66" i="63"/>
  <c r="M453" i="69"/>
  <c r="M164" i="63"/>
  <c r="M146" i="63"/>
  <c r="M471" i="69"/>
  <c r="M586" i="68"/>
  <c r="M30" i="63"/>
  <c r="M574" i="68"/>
  <c r="M451" i="72"/>
  <c r="M471" i="70"/>
  <c r="M444" i="69"/>
  <c r="M464" i="70"/>
  <c r="M416" i="71"/>
  <c r="M444" i="72"/>
  <c r="M111" i="63"/>
  <c r="M469" i="70"/>
  <c r="M468" i="66"/>
  <c r="M434" i="72"/>
  <c r="M125" i="63"/>
  <c r="M97" i="61"/>
  <c r="M582" i="68"/>
  <c r="M461" i="66"/>
  <c r="M441" i="71"/>
  <c r="M439" i="71"/>
  <c r="M434" i="69"/>
  <c r="M469" i="66"/>
  <c r="M113" i="63"/>
  <c r="M441" i="72"/>
  <c r="M444" i="71"/>
  <c r="M512" i="64"/>
  <c r="M443" i="66"/>
  <c r="M76" i="62"/>
  <c r="M448" i="71"/>
  <c r="M430" i="72"/>
  <c r="M537" i="68"/>
  <c r="M51" i="61"/>
  <c r="M117" i="62"/>
  <c r="M171" i="62"/>
  <c r="M98" i="62"/>
  <c r="M91" i="61"/>
  <c r="M67" i="62"/>
  <c r="M19" i="61"/>
  <c r="M177" i="62"/>
  <c r="M165" i="62"/>
  <c r="M136" i="62"/>
  <c r="M122" i="61"/>
  <c r="M77" i="61"/>
  <c r="M64" i="63"/>
  <c r="M46" i="62"/>
  <c r="M21" i="63"/>
  <c r="M6" i="62"/>
  <c r="M175" i="61"/>
  <c r="M145" i="61"/>
  <c r="M90" i="61"/>
  <c r="M38" i="61"/>
  <c r="M110" i="62"/>
  <c r="M83" i="63"/>
  <c r="M31" i="63"/>
  <c r="M153" i="61"/>
  <c r="M120" i="62"/>
  <c r="M108" i="62"/>
  <c r="M90" i="62"/>
  <c r="M74" i="62"/>
  <c r="M52" i="61"/>
  <c r="M29" i="61"/>
  <c r="M159" i="62"/>
  <c r="M147" i="61"/>
  <c r="M100" i="61"/>
  <c r="M77" i="62"/>
  <c r="M68" i="63"/>
  <c r="M64" i="61"/>
  <c r="M54" i="61"/>
  <c r="M27" i="61"/>
  <c r="M460" i="70"/>
  <c r="M573" i="68"/>
  <c r="M99" i="61"/>
  <c r="M424" i="72"/>
  <c r="M174" i="62"/>
  <c r="M134" i="61"/>
  <c r="M78" i="63"/>
  <c r="M49" i="61"/>
  <c r="M426" i="69"/>
  <c r="M72" i="62"/>
  <c r="M53" i="61"/>
  <c r="M32" i="61"/>
  <c r="M174" i="61"/>
  <c r="M156" i="61"/>
  <c r="M132" i="62"/>
  <c r="M118" i="61"/>
  <c r="M110" i="61"/>
  <c r="M88" i="63"/>
  <c r="M84" i="62"/>
  <c r="M40" i="62"/>
  <c r="M35" i="61"/>
  <c r="M30" i="62"/>
  <c r="M5" i="61"/>
  <c r="M462" i="69"/>
  <c r="M141" i="62"/>
  <c r="M136" i="61"/>
  <c r="M134" i="62"/>
  <c r="M84" i="61"/>
  <c r="M171" i="61"/>
  <c r="M41" i="61"/>
  <c r="M445" i="66"/>
  <c r="M438" i="72"/>
  <c r="M148" i="62"/>
  <c r="M90" i="63"/>
  <c r="M89" i="63"/>
  <c r="M173" i="62"/>
  <c r="M73" i="62"/>
  <c r="M408" i="71"/>
  <c r="M135" i="61"/>
  <c r="M74" i="61"/>
  <c r="M72" i="61"/>
  <c r="M408" i="72"/>
  <c r="M433" i="67"/>
  <c r="M86" i="61"/>
  <c r="M16" i="62"/>
  <c r="M39" i="61"/>
  <c r="M5" i="63"/>
  <c r="M460" i="67"/>
  <c r="M433" i="65"/>
  <c r="M426" i="71"/>
  <c r="M412" i="72"/>
  <c r="M163" i="61"/>
  <c r="M135" i="62"/>
  <c r="M131" i="61"/>
  <c r="M127" i="61"/>
  <c r="M120" i="61"/>
  <c r="M86" i="62"/>
  <c r="M41" i="62"/>
  <c r="M15" i="62"/>
  <c r="M430" i="70"/>
  <c r="M460" i="69"/>
  <c r="M477" i="64"/>
  <c r="M143" i="63"/>
  <c r="M156" i="62"/>
  <c r="M138" i="61"/>
  <c r="M101" i="61"/>
  <c r="M88" i="62"/>
  <c r="M77" i="63"/>
  <c r="M68" i="61"/>
  <c r="M58" i="62"/>
  <c r="M45" i="62"/>
  <c r="M40" i="61"/>
  <c r="M27" i="62"/>
  <c r="M9" i="62"/>
  <c r="M70" i="62"/>
  <c r="M166" i="61"/>
  <c r="M139" i="61"/>
  <c r="M131" i="62"/>
  <c r="M52" i="62"/>
  <c r="M22" i="61"/>
  <c r="M87" i="61"/>
  <c r="M69" i="62"/>
  <c r="M26" i="61"/>
  <c r="M105" i="63"/>
  <c r="M480" i="64"/>
  <c r="M424" i="69"/>
  <c r="M157" i="61"/>
  <c r="M98" i="61"/>
  <c r="M79" i="61"/>
  <c r="M60" i="62"/>
  <c r="M48" i="62"/>
  <c r="M37" i="61"/>
  <c r="M15" i="61"/>
  <c r="M510" i="64"/>
  <c r="M177" i="61"/>
  <c r="M173" i="61"/>
  <c r="M141" i="61"/>
  <c r="M137" i="61"/>
  <c r="M88" i="61"/>
  <c r="M83" i="62"/>
  <c r="M50" i="63"/>
  <c r="M39" i="62"/>
  <c r="M31" i="61"/>
  <c r="M9" i="61"/>
  <c r="M6" i="61"/>
  <c r="M57" i="62"/>
  <c r="M53" i="62"/>
  <c r="M34" i="61"/>
  <c r="M433" i="69"/>
  <c r="M101" i="62"/>
  <c r="M65" i="61"/>
  <c r="M50" i="61"/>
  <c r="M45" i="61"/>
  <c r="M39" i="63"/>
  <c r="M35" i="62"/>
  <c r="M153" i="62"/>
  <c r="M452" i="69"/>
  <c r="M99" i="62"/>
  <c r="M79" i="62"/>
  <c r="M71" i="63"/>
  <c r="M37" i="62"/>
  <c r="M33" i="62"/>
  <c r="M22" i="62"/>
  <c r="M19" i="63"/>
  <c r="M438" i="71"/>
  <c r="M442" i="71"/>
  <c r="M440" i="71"/>
  <c r="M103" i="62"/>
  <c r="M40" i="63"/>
  <c r="M33" i="63"/>
  <c r="M8" i="62"/>
  <c r="M154" i="62"/>
  <c r="M175" i="62"/>
  <c r="M157" i="62"/>
  <c r="M139" i="62"/>
  <c r="M52" i="63"/>
  <c r="M33" i="61"/>
  <c r="M161" i="63"/>
  <c r="M412" i="71"/>
  <c r="M172" i="62"/>
  <c r="M124" i="63"/>
  <c r="M155" i="62"/>
  <c r="M449" i="69"/>
  <c r="M32" i="62"/>
  <c r="M426" i="67"/>
  <c r="M415" i="72"/>
  <c r="M452" i="70"/>
  <c r="M165" i="61"/>
  <c r="M433" i="72"/>
  <c r="M426" i="65"/>
  <c r="M116" i="62"/>
  <c r="M111" i="61"/>
  <c r="M75" i="61"/>
  <c r="M71" i="62"/>
  <c r="M56" i="62"/>
  <c r="M38" i="62"/>
  <c r="M34" i="62"/>
  <c r="M29" i="62"/>
  <c r="M87" i="63"/>
  <c r="M159" i="61"/>
  <c r="M147" i="62"/>
  <c r="M133" i="62"/>
  <c r="M69" i="63"/>
  <c r="M49" i="62"/>
  <c r="M26" i="62"/>
  <c r="M10" i="62"/>
  <c r="M415" i="71"/>
  <c r="M163" i="62"/>
  <c r="M71" i="61"/>
  <c r="M19" i="62"/>
  <c r="M498" i="64"/>
  <c r="M137" i="62"/>
  <c r="M118" i="62"/>
  <c r="M58" i="61"/>
  <c r="M17" i="61"/>
  <c r="M430" i="71"/>
  <c r="M464" i="66"/>
  <c r="M126" i="61"/>
  <c r="M116" i="61"/>
  <c r="M70" i="63"/>
  <c r="M56" i="61"/>
  <c r="M20" i="62"/>
  <c r="M457" i="70"/>
  <c r="M155" i="61"/>
  <c r="M138" i="62"/>
  <c r="M119" i="61"/>
  <c r="M73" i="61"/>
  <c r="M9" i="63"/>
  <c r="M126" i="62"/>
  <c r="M91" i="62"/>
  <c r="M67" i="61"/>
  <c r="M20" i="63"/>
  <c r="M96" i="61"/>
  <c r="M449" i="70"/>
  <c r="M433" i="71"/>
  <c r="M145" i="62"/>
  <c r="M107" i="61"/>
  <c r="M75" i="62"/>
  <c r="M60" i="61"/>
  <c r="M57" i="61"/>
  <c r="M48" i="61"/>
  <c r="M36" i="62"/>
  <c r="M20" i="61"/>
  <c r="M97" i="62"/>
  <c r="M460" i="66"/>
  <c r="M68" i="62"/>
  <c r="M129" i="62"/>
  <c r="M96" i="62"/>
  <c r="M78" i="61"/>
  <c r="M65" i="62"/>
  <c r="M49" i="63"/>
  <c r="M46" i="61"/>
  <c r="M17" i="62"/>
  <c r="M10" i="61"/>
  <c r="M108" i="61"/>
  <c r="M119" i="62"/>
  <c r="M83" i="61"/>
  <c r="M54" i="62"/>
  <c r="M31" i="62"/>
  <c r="M18" i="61"/>
  <c r="M107" i="62"/>
  <c r="M16" i="61"/>
  <c r="M5" i="62"/>
  <c r="M457" i="69"/>
  <c r="M553" i="68"/>
  <c r="M21" i="62"/>
  <c r="M130" i="61"/>
  <c r="M127" i="62"/>
  <c r="M69" i="61"/>
  <c r="M45" i="63"/>
  <c r="M18" i="62"/>
  <c r="M494" i="64"/>
  <c r="M133" i="61"/>
  <c r="M129" i="61"/>
  <c r="M122" i="62"/>
  <c r="M78" i="62"/>
  <c r="M64" i="62"/>
  <c r="M21" i="61"/>
  <c r="M473" i="64"/>
  <c r="M172" i="61"/>
  <c r="M100" i="62"/>
  <c r="M87" i="62"/>
  <c r="M103" i="61"/>
  <c r="M540" i="68"/>
  <c r="M470" i="64"/>
  <c r="M76" i="61"/>
  <c r="M26" i="63"/>
  <c r="M10" i="63"/>
  <c r="M154" i="61"/>
  <c r="M89" i="62"/>
  <c r="M8" i="61"/>
  <c r="M460" i="65"/>
  <c r="M440" i="72"/>
  <c r="M50" i="62"/>
  <c r="M500" i="64"/>
  <c r="M429" i="70"/>
  <c r="M458" i="66"/>
  <c r="M420" i="67"/>
  <c r="M432" i="69"/>
  <c r="M567" i="68"/>
  <c r="M451" i="70"/>
  <c r="M443" i="65"/>
  <c r="M423" i="71"/>
  <c r="M478" i="64"/>
  <c r="M432" i="70"/>
  <c r="M464" i="65"/>
  <c r="M541" i="68"/>
  <c r="M435" i="66"/>
  <c r="M440" i="65"/>
  <c r="M463" i="67"/>
  <c r="M578" i="68"/>
  <c r="M425" i="70"/>
  <c r="M425" i="65"/>
  <c r="M487" i="64"/>
  <c r="M432" i="71"/>
  <c r="M431" i="72"/>
  <c r="M527" i="68"/>
  <c r="M523" i="64"/>
  <c r="M450" i="66"/>
  <c r="M476" i="64"/>
  <c r="M106" i="61"/>
  <c r="M406" i="71"/>
  <c r="M452" i="67"/>
  <c r="M524" i="68"/>
  <c r="M465" i="67"/>
  <c r="M420" i="66"/>
  <c r="M447" i="65"/>
  <c r="M125" i="61"/>
  <c r="M444" i="65"/>
  <c r="M109" i="62"/>
  <c r="M490" i="64"/>
  <c r="M63" i="63"/>
  <c r="M28" i="62"/>
  <c r="M465" i="66"/>
  <c r="M440" i="69"/>
  <c r="M431" i="65"/>
  <c r="M28" i="61"/>
  <c r="M430" i="67"/>
  <c r="M552" i="68"/>
  <c r="M488" i="64"/>
  <c r="M423" i="69"/>
  <c r="M428" i="70"/>
  <c r="M524" i="64"/>
  <c r="M421" i="67"/>
  <c r="M454" i="69"/>
  <c r="M450" i="70"/>
  <c r="M499" i="64"/>
  <c r="M448" i="66"/>
  <c r="M439" i="67"/>
  <c r="M429" i="69"/>
  <c r="M547" i="68"/>
  <c r="M464" i="67"/>
  <c r="M411" i="71"/>
  <c r="M529" i="68"/>
  <c r="M466" i="64"/>
  <c r="M536" i="68"/>
  <c r="M450" i="65"/>
  <c r="M421" i="72"/>
  <c r="M449" i="67"/>
  <c r="M463" i="66"/>
  <c r="M82" i="61"/>
  <c r="M446" i="70"/>
  <c r="M503" i="64"/>
  <c r="M434" i="67"/>
  <c r="M452" i="65"/>
  <c r="M25" i="61"/>
  <c r="M146" i="61"/>
  <c r="M423" i="66"/>
  <c r="M423" i="65"/>
  <c r="M427" i="65"/>
  <c r="M571" i="68"/>
  <c r="M421" i="65"/>
  <c r="M439" i="66"/>
  <c r="M450" i="69"/>
  <c r="M454" i="65"/>
  <c r="M431" i="66"/>
  <c r="M424" i="66"/>
  <c r="M406" i="72"/>
  <c r="M427" i="66"/>
  <c r="M442" i="69"/>
  <c r="M162" i="61"/>
  <c r="M144" i="62"/>
  <c r="M449" i="66"/>
  <c r="M431" i="71"/>
  <c r="M449" i="65"/>
  <c r="M432" i="67"/>
  <c r="M433" i="70"/>
  <c r="M428" i="66"/>
  <c r="M66" i="62"/>
  <c r="M109" i="61"/>
  <c r="M472" i="67"/>
  <c r="M575" i="68"/>
  <c r="M423" i="70"/>
  <c r="M551" i="68"/>
  <c r="M25" i="62"/>
  <c r="M405" i="71"/>
  <c r="M85" i="61"/>
  <c r="M431" i="69"/>
  <c r="M428" i="67"/>
  <c r="M429" i="71"/>
  <c r="M420" i="65"/>
  <c r="M565" i="68"/>
  <c r="M435" i="71"/>
  <c r="M420" i="70"/>
  <c r="M405" i="72"/>
  <c r="M467" i="64"/>
  <c r="M414" i="71"/>
  <c r="M483" i="64"/>
  <c r="M564" i="68"/>
  <c r="M448" i="67"/>
  <c r="M563" i="68"/>
  <c r="M44" i="61"/>
  <c r="M526" i="68"/>
  <c r="M427" i="67"/>
  <c r="M440" i="66"/>
  <c r="M82" i="62"/>
  <c r="M445" i="70"/>
  <c r="M428" i="65"/>
  <c r="M555" i="68"/>
  <c r="M4" i="62"/>
  <c r="M528" i="68"/>
  <c r="M431" i="67"/>
  <c r="M106" i="62"/>
  <c r="M472" i="65"/>
  <c r="M44" i="62"/>
  <c r="M443" i="70"/>
  <c r="M504" i="64"/>
  <c r="M4" i="63"/>
  <c r="M426" i="70"/>
  <c r="M7" i="62"/>
  <c r="M144" i="61"/>
  <c r="M444" i="66"/>
  <c r="M445" i="67"/>
  <c r="M47" i="61"/>
  <c r="M424" i="71"/>
  <c r="M454" i="66"/>
  <c r="M435" i="67"/>
  <c r="M442" i="65"/>
  <c r="M531" i="68"/>
  <c r="M429" i="72"/>
  <c r="M82" i="63"/>
  <c r="M146" i="62"/>
  <c r="M413" i="72"/>
  <c r="M440" i="70"/>
  <c r="M463" i="65"/>
  <c r="M454" i="70"/>
  <c r="M162" i="62"/>
  <c r="M434" i="65"/>
  <c r="M432" i="72"/>
  <c r="M492" i="64"/>
  <c r="M429" i="67"/>
  <c r="M435" i="72"/>
  <c r="M431" i="70"/>
  <c r="M430" i="65"/>
  <c r="M561" i="68"/>
  <c r="M448" i="70"/>
  <c r="M63" i="61"/>
  <c r="M543" i="68"/>
  <c r="M447" i="67"/>
  <c r="M452" i="66"/>
  <c r="M128" i="61"/>
  <c r="M445" i="65"/>
  <c r="M451" i="66"/>
  <c r="M442" i="70"/>
  <c r="M462" i="65"/>
  <c r="M456" i="69"/>
  <c r="M435" i="70"/>
  <c r="M421" i="69"/>
  <c r="M128" i="62"/>
  <c r="M433" i="66"/>
  <c r="M462" i="66"/>
  <c r="M577" i="68"/>
  <c r="M481" i="64"/>
  <c r="M446" i="67"/>
  <c r="M424" i="70"/>
  <c r="M432" i="65"/>
  <c r="M417" i="71"/>
  <c r="M44" i="63"/>
  <c r="M47" i="62"/>
  <c r="M453" i="65"/>
  <c r="M446" i="66"/>
  <c r="M471" i="64"/>
  <c r="M458" i="67"/>
  <c r="M425" i="67"/>
  <c r="M4" i="61"/>
  <c r="M448" i="69"/>
  <c r="M548" i="68"/>
  <c r="M456" i="70"/>
  <c r="M424" i="65"/>
  <c r="M554" i="68"/>
  <c r="M560" i="68"/>
  <c r="M482" i="64"/>
  <c r="M423" i="67"/>
  <c r="M435" i="69"/>
  <c r="M437" i="71"/>
  <c r="M562" i="68"/>
  <c r="M439" i="70"/>
  <c r="M423" i="72"/>
  <c r="M411" i="72"/>
  <c r="M508" i="64"/>
  <c r="M429" i="65"/>
  <c r="M403" i="71"/>
  <c r="M443" i="69"/>
  <c r="M451" i="65"/>
  <c r="M427" i="70"/>
  <c r="M426" i="66"/>
  <c r="M491" i="64"/>
  <c r="M424" i="67"/>
  <c r="M66" i="61"/>
  <c r="M125" i="62"/>
  <c r="M442" i="66"/>
  <c r="M444" i="67"/>
  <c r="M430" i="66"/>
  <c r="M435" i="65"/>
  <c r="M530" i="68"/>
  <c r="M421" i="70"/>
  <c r="M444" i="70"/>
  <c r="M450" i="67"/>
  <c r="M469" i="64"/>
  <c r="M448" i="65"/>
  <c r="M425" i="66"/>
  <c r="M502" i="64"/>
  <c r="M439" i="69"/>
  <c r="M421" i="71"/>
  <c r="M432" i="66"/>
  <c r="M443" i="67"/>
  <c r="M522" i="64"/>
  <c r="M164" i="61"/>
  <c r="M479" i="64"/>
  <c r="M429" i="66"/>
  <c r="M442" i="67"/>
  <c r="M453" i="67"/>
  <c r="M513" i="64"/>
  <c r="M440" i="67"/>
  <c r="M497" i="64"/>
  <c r="M523" i="68"/>
  <c r="M462" i="67"/>
  <c r="M454" i="67"/>
  <c r="M458" i="65"/>
  <c r="M421" i="66"/>
  <c r="M430" i="69"/>
  <c r="M446" i="65"/>
  <c r="M451" i="67"/>
  <c r="M414" i="72"/>
  <c r="M501" i="64"/>
  <c r="M447" i="66"/>
  <c r="M85" i="62"/>
  <c r="M420" i="69"/>
  <c r="M539" i="68"/>
  <c r="M550" i="68"/>
  <c r="M417" i="72"/>
  <c r="M471" i="67"/>
  <c r="M63" i="62"/>
  <c r="M538" i="68"/>
  <c r="M439" i="65"/>
  <c r="M451" i="69"/>
  <c r="M465" i="65"/>
  <c r="M403" i="72"/>
  <c r="M576" i="68"/>
  <c r="M164" i="62"/>
  <c r="M447" i="70"/>
  <c r="M25" i="63"/>
  <c r="M7" i="61"/>
  <c r="M471" i="65"/>
  <c r="M413" i="71"/>
  <c r="M437" i="72"/>
  <c r="M3" i="63"/>
  <c r="M422" i="69"/>
  <c r="M489" i="64"/>
  <c r="M419" i="67"/>
  <c r="M419" i="69"/>
  <c r="M457" i="65"/>
  <c r="M62" i="63"/>
  <c r="M124" i="61"/>
  <c r="M422" i="72"/>
  <c r="M161" i="62"/>
  <c r="M143" i="61"/>
  <c r="M441" i="69"/>
  <c r="M105" i="62"/>
  <c r="M3" i="62"/>
  <c r="M549" i="68"/>
  <c r="M422" i="70"/>
  <c r="M43" i="61"/>
  <c r="M422" i="65"/>
  <c r="M420" i="72"/>
  <c r="M419" i="70"/>
  <c r="M438" i="69"/>
  <c r="M105" i="61"/>
  <c r="M419" i="66"/>
  <c r="M124" i="62"/>
  <c r="M422" i="71"/>
  <c r="M465" i="64"/>
  <c r="M404" i="71"/>
  <c r="M43" i="63"/>
  <c r="M43" i="62"/>
  <c r="M81" i="62"/>
  <c r="M420" i="71"/>
  <c r="M457" i="67"/>
  <c r="M24" i="62"/>
  <c r="M441" i="70"/>
  <c r="M81" i="63"/>
  <c r="M161" i="61"/>
  <c r="M525" i="68"/>
  <c r="M419" i="65"/>
  <c r="M486" i="64"/>
  <c r="M3" i="61"/>
  <c r="M468" i="64"/>
  <c r="M438" i="70"/>
  <c r="M62" i="61"/>
  <c r="M24" i="63"/>
  <c r="M570" i="68"/>
  <c r="M441" i="66"/>
  <c r="M507" i="64"/>
  <c r="M441" i="65"/>
  <c r="M143" i="62"/>
  <c r="M62" i="62"/>
  <c r="M404" i="72"/>
  <c r="M24" i="61"/>
  <c r="M441" i="67"/>
  <c r="M422" i="67"/>
  <c r="M546" i="68"/>
  <c r="M438" i="67"/>
  <c r="M522" i="68"/>
  <c r="M402" i="71"/>
  <c r="M81" i="61"/>
  <c r="M402" i="72"/>
  <c r="M438" i="65"/>
  <c r="M438" i="66"/>
  <c r="M422" i="66"/>
  <c r="M457" i="66"/>
  <c r="M521" i="68"/>
  <c r="M418" i="66"/>
  <c r="M418" i="70"/>
  <c r="M401" i="71"/>
  <c r="M437" i="67"/>
  <c r="M418" i="67"/>
  <c r="M419" i="72"/>
  <c r="M437" i="65"/>
  <c r="M569" i="68"/>
  <c r="M437" i="66"/>
  <c r="M418" i="65"/>
  <c r="M456" i="67"/>
  <c r="M401" i="72"/>
  <c r="M418" i="69"/>
  <c r="M545" i="68"/>
  <c r="M506" i="64"/>
  <c r="M456" i="66"/>
  <c r="M437" i="69"/>
  <c r="M437" i="70"/>
  <c r="M485" i="64"/>
  <c r="M419" i="71"/>
  <c r="M456" i="65"/>
  <c r="M464" i="64"/>
  <c r="N150" i="63"/>
  <c r="N140" i="61"/>
  <c r="N15" i="63"/>
  <c r="N29" i="63"/>
  <c r="N167" i="61"/>
  <c r="N92" i="62"/>
  <c r="N37" i="63"/>
  <c r="N102" i="61"/>
  <c r="N467" i="65"/>
  <c r="N410" i="72"/>
  <c r="N115" i="61"/>
  <c r="N14" i="61"/>
  <c r="N55" i="63"/>
  <c r="N169" i="61"/>
  <c r="N112" i="61"/>
  <c r="N158" i="62"/>
  <c r="N59" i="62"/>
  <c r="N472" i="64"/>
  <c r="N532" i="68"/>
  <c r="N428" i="69"/>
  <c r="N74" i="63"/>
  <c r="N92" i="61"/>
  <c r="N121" i="62"/>
  <c r="N132" i="63"/>
  <c r="N172" i="63"/>
  <c r="N59" i="61"/>
  <c r="N97" i="63"/>
  <c r="N152" i="61"/>
  <c r="N459" i="66"/>
  <c r="N121" i="61"/>
  <c r="N158" i="61"/>
  <c r="N518" i="64"/>
  <c r="N416" i="72"/>
  <c r="N473" i="65"/>
  <c r="N116" i="63"/>
  <c r="N149" i="61"/>
  <c r="N111" i="63"/>
  <c r="N450" i="72"/>
  <c r="N470" i="69"/>
  <c r="N474" i="64"/>
  <c r="N459" i="67"/>
  <c r="N107" i="63"/>
  <c r="N470" i="66"/>
  <c r="N114" i="62"/>
  <c r="N447" i="72"/>
  <c r="N139" i="63"/>
  <c r="N473" i="67"/>
  <c r="N72" i="63"/>
  <c r="N60" i="63"/>
  <c r="N173" i="63"/>
  <c r="N135" i="63"/>
  <c r="N101" i="63"/>
  <c r="N407" i="71"/>
  <c r="N36" i="63"/>
  <c r="N141" i="63"/>
  <c r="N98" i="63"/>
  <c r="N171" i="63"/>
  <c r="N16" i="63"/>
  <c r="N170" i="63"/>
  <c r="N177" i="63"/>
  <c r="N84" i="63"/>
  <c r="N75" i="63"/>
  <c r="N41" i="63"/>
  <c r="N22" i="63"/>
  <c r="N140" i="62"/>
  <c r="N584" i="68"/>
  <c r="N126" i="63"/>
  <c r="N590" i="68"/>
  <c r="N11" i="62"/>
  <c r="N580" i="68"/>
  <c r="N133" i="63"/>
  <c r="N27" i="63"/>
  <c r="N453" i="72"/>
  <c r="N158" i="63"/>
  <c r="N572" i="68"/>
  <c r="N34" i="63"/>
  <c r="N521" i="64"/>
  <c r="N525" i="64"/>
  <c r="N127" i="63"/>
  <c r="N8" i="63"/>
  <c r="N12" i="61"/>
  <c r="N73" i="63"/>
  <c r="N459" i="65"/>
  <c r="N434" i="70"/>
  <c r="N542" i="68"/>
  <c r="N18" i="63"/>
  <c r="N46" i="63"/>
  <c r="N447" i="71"/>
  <c r="N58" i="63"/>
  <c r="N118" i="63"/>
  <c r="N79" i="63"/>
  <c r="N99" i="63"/>
  <c r="N76" i="63"/>
  <c r="N556" i="68"/>
  <c r="N113" i="63"/>
  <c r="N86" i="63"/>
  <c r="N115" i="62"/>
  <c r="N117" i="63"/>
  <c r="N449" i="71"/>
  <c r="N130" i="63"/>
  <c r="N14" i="63"/>
  <c r="N170" i="62"/>
  <c r="N120" i="63"/>
  <c r="N100" i="63"/>
  <c r="N409" i="71"/>
  <c r="N434" i="69"/>
  <c r="N147" i="63"/>
  <c r="N102" i="62"/>
  <c r="N151" i="63"/>
  <c r="N134" i="63"/>
  <c r="N35" i="63"/>
  <c r="N102" i="63"/>
  <c r="N38" i="63"/>
  <c r="N113" i="62"/>
  <c r="N17" i="63"/>
  <c r="N121" i="63"/>
  <c r="N112" i="63"/>
  <c r="N56" i="63"/>
  <c r="N509" i="64"/>
  <c r="N496" i="64"/>
  <c r="N167" i="62"/>
  <c r="N467" i="67"/>
  <c r="N466" i="70"/>
  <c r="N176" i="63"/>
  <c r="N57" i="63"/>
  <c r="N13" i="62"/>
  <c r="N165" i="63"/>
  <c r="N155" i="63"/>
  <c r="N131" i="63"/>
  <c r="N53" i="63"/>
  <c r="N446" i="72"/>
  <c r="N95" i="63"/>
  <c r="N467" i="69"/>
  <c r="N115" i="63"/>
  <c r="N587" i="68"/>
  <c r="N466" i="67"/>
  <c r="N473" i="66"/>
  <c r="N466" i="66"/>
  <c r="N156" i="63"/>
  <c r="N145" i="63"/>
  <c r="N13" i="63"/>
  <c r="N583" i="68"/>
  <c r="N153" i="63"/>
  <c r="N473" i="69"/>
  <c r="N410" i="71"/>
  <c r="N152" i="62"/>
  <c r="N470" i="70"/>
  <c r="N65" i="63"/>
  <c r="N461" i="65"/>
  <c r="N447" i="69"/>
  <c r="N112" i="62"/>
  <c r="N516" i="64"/>
  <c r="N14" i="62"/>
  <c r="N137" i="63"/>
  <c r="N110" i="63"/>
  <c r="N176" i="61"/>
  <c r="N140" i="63"/>
  <c r="N176" i="62"/>
  <c r="N159" i="63"/>
  <c r="N6" i="63"/>
  <c r="N467" i="66"/>
  <c r="N170" i="61"/>
  <c r="N92" i="63"/>
  <c r="N446" i="71"/>
  <c r="N149" i="62"/>
  <c r="N579" i="68"/>
  <c r="N514" i="64"/>
  <c r="N151" i="61"/>
  <c r="N11" i="61"/>
  <c r="N108" i="63"/>
  <c r="N59" i="63"/>
  <c r="N166" i="63"/>
  <c r="N122" i="63"/>
  <c r="N466" i="65"/>
  <c r="N114" i="61"/>
  <c r="N13" i="61"/>
  <c r="N138" i="63"/>
  <c r="N493" i="64"/>
  <c r="N152" i="63"/>
  <c r="N467" i="70"/>
  <c r="N459" i="70"/>
  <c r="N470" i="67"/>
  <c r="N67" i="63"/>
  <c r="N469" i="65"/>
  <c r="N28" i="63"/>
  <c r="N91" i="63"/>
  <c r="N54" i="63"/>
  <c r="N149" i="63"/>
  <c r="N169" i="63"/>
  <c r="N163" i="63"/>
  <c r="N466" i="69"/>
  <c r="N96" i="63"/>
  <c r="N453" i="66"/>
  <c r="N453" i="71"/>
  <c r="N129" i="63"/>
  <c r="N103" i="63"/>
  <c r="N114" i="63"/>
  <c r="N591" i="68"/>
  <c r="N148" i="63"/>
  <c r="N167" i="63"/>
  <c r="N151" i="62"/>
  <c r="N11" i="63"/>
  <c r="N459" i="69"/>
  <c r="N168" i="61"/>
  <c r="N169" i="62"/>
  <c r="N168" i="62"/>
  <c r="N473" i="70"/>
  <c r="N157" i="63"/>
  <c r="N48" i="63"/>
  <c r="N174" i="63"/>
  <c r="N175" i="63"/>
  <c r="N119" i="63"/>
  <c r="N87" i="61"/>
  <c r="N36" i="61"/>
  <c r="N87" i="62"/>
  <c r="N434" i="66"/>
  <c r="N425" i="69"/>
  <c r="N168" i="63"/>
  <c r="N448" i="71"/>
  <c r="N460" i="65"/>
  <c r="N416" i="71"/>
  <c r="N588" i="68"/>
  <c r="N449" i="72"/>
  <c r="N465" i="70"/>
  <c r="N453" i="70"/>
  <c r="N47" i="63"/>
  <c r="N427" i="71"/>
  <c r="N448" i="72"/>
  <c r="N458" i="70"/>
  <c r="N475" i="64"/>
  <c r="N464" i="69"/>
  <c r="N113" i="61"/>
  <c r="N463" i="69"/>
  <c r="N407" i="72"/>
  <c r="N425" i="71"/>
  <c r="N470" i="65"/>
  <c r="N450" i="71"/>
  <c r="N439" i="71"/>
  <c r="N66" i="63"/>
  <c r="N458" i="69"/>
  <c r="N566" i="68"/>
  <c r="N471" i="66"/>
  <c r="N428" i="71"/>
  <c r="N12" i="63"/>
  <c r="N444" i="72"/>
  <c r="N16" i="62"/>
  <c r="N132" i="61"/>
  <c r="N74" i="62"/>
  <c r="N93" i="61"/>
  <c r="N472" i="70"/>
  <c r="N136" i="63"/>
  <c r="N469" i="69"/>
  <c r="N589" i="68"/>
  <c r="N428" i="72"/>
  <c r="N453" i="69"/>
  <c r="N451" i="71"/>
  <c r="N7" i="63"/>
  <c r="N452" i="72"/>
  <c r="N125" i="63"/>
  <c r="N444" i="69"/>
  <c r="N427" i="69"/>
  <c r="N128" i="63"/>
  <c r="N434" i="72"/>
  <c r="N462" i="70"/>
  <c r="N162" i="63"/>
  <c r="N461" i="66"/>
  <c r="N146" i="63"/>
  <c r="N462" i="69"/>
  <c r="N425" i="72"/>
  <c r="N106" i="63"/>
  <c r="N515" i="64"/>
  <c r="N109" i="63"/>
  <c r="N517" i="64"/>
  <c r="N471" i="70"/>
  <c r="N446" i="69"/>
  <c r="N468" i="66"/>
  <c r="N469" i="70"/>
  <c r="N445" i="72"/>
  <c r="N469" i="66"/>
  <c r="N464" i="70"/>
  <c r="N150" i="62"/>
  <c r="N468" i="65"/>
  <c r="N439" i="72"/>
  <c r="N519" i="64"/>
  <c r="N468" i="70"/>
  <c r="N154" i="63"/>
  <c r="N472" i="66"/>
  <c r="N520" i="64"/>
  <c r="N495" i="64"/>
  <c r="N452" i="71"/>
  <c r="N511" i="64"/>
  <c r="N574" i="68"/>
  <c r="N408" i="72"/>
  <c r="N85" i="63"/>
  <c r="N409" i="72"/>
  <c r="N117" i="62"/>
  <c r="N55" i="61"/>
  <c r="N441" i="71"/>
  <c r="N465" i="69"/>
  <c r="N443" i="72"/>
  <c r="N144" i="63"/>
  <c r="N441" i="72"/>
  <c r="N461" i="67"/>
  <c r="N154" i="61"/>
  <c r="N442" i="72"/>
  <c r="N443" i="71"/>
  <c r="N463" i="70"/>
  <c r="N469" i="67"/>
  <c r="N585" i="68"/>
  <c r="N434" i="71"/>
  <c r="N150" i="61"/>
  <c r="N472" i="69"/>
  <c r="N427" i="72"/>
  <c r="N451" i="72"/>
  <c r="N164" i="63"/>
  <c r="N468" i="67"/>
  <c r="N468" i="69"/>
  <c r="N12" i="62"/>
  <c r="N461" i="70"/>
  <c r="N586" i="68"/>
  <c r="N445" i="71"/>
  <c r="N471" i="69"/>
  <c r="N461" i="69"/>
  <c r="N426" i="69"/>
  <c r="N426" i="70"/>
  <c r="N553" i="68"/>
  <c r="N75" i="62"/>
  <c r="N60" i="61"/>
  <c r="N73" i="61"/>
  <c r="N18" i="62"/>
  <c r="N94" i="63"/>
  <c r="N438" i="72"/>
  <c r="N68" i="61"/>
  <c r="N145" i="62"/>
  <c r="N19" i="62"/>
  <c r="N430" i="69"/>
  <c r="N111" i="62"/>
  <c r="N510" i="64"/>
  <c r="N177" i="61"/>
  <c r="N133" i="61"/>
  <c r="N129" i="62"/>
  <c r="N122" i="62"/>
  <c r="N78" i="61"/>
  <c r="N73" i="62"/>
  <c r="N45" i="63"/>
  <c r="N166" i="62"/>
  <c r="N33" i="62"/>
  <c r="N153" i="61"/>
  <c r="N126" i="62"/>
  <c r="N130" i="61"/>
  <c r="N49" i="62"/>
  <c r="N88" i="62"/>
  <c r="N78" i="63"/>
  <c r="N424" i="66"/>
  <c r="N426" i="72"/>
  <c r="N51" i="61"/>
  <c r="N148" i="61"/>
  <c r="N449" i="67"/>
  <c r="N457" i="70"/>
  <c r="N445" i="70"/>
  <c r="N452" i="69"/>
  <c r="N97" i="61"/>
  <c r="N30" i="62"/>
  <c r="N173" i="61"/>
  <c r="N141" i="62"/>
  <c r="N137" i="62"/>
  <c r="N122" i="61"/>
  <c r="N101" i="61"/>
  <c r="N96" i="61"/>
  <c r="N58" i="61"/>
  <c r="N50" i="63"/>
  <c r="N46" i="62"/>
  <c r="N26" i="63"/>
  <c r="N17" i="61"/>
  <c r="N5" i="61"/>
  <c r="N32" i="63"/>
  <c r="N143" i="63"/>
  <c r="N108" i="62"/>
  <c r="N72" i="61"/>
  <c r="N15" i="61"/>
  <c r="N433" i="67"/>
  <c r="N433" i="69"/>
  <c r="N452" i="70"/>
  <c r="N171" i="61"/>
  <c r="N41" i="62"/>
  <c r="N148" i="62"/>
  <c r="N452" i="66"/>
  <c r="N50" i="62"/>
  <c r="N10" i="62"/>
  <c r="N452" i="65"/>
  <c r="N154" i="62"/>
  <c r="N131" i="61"/>
  <c r="N89" i="61"/>
  <c r="N136" i="62"/>
  <c r="N134" i="62"/>
  <c r="N118" i="62"/>
  <c r="N64" i="62"/>
  <c r="N50" i="61"/>
  <c r="N40" i="62"/>
  <c r="N27" i="61"/>
  <c r="N17" i="62"/>
  <c r="N10" i="63"/>
  <c r="N94" i="61"/>
  <c r="N124" i="63"/>
  <c r="N71" i="62"/>
  <c r="N52" i="63"/>
  <c r="N135" i="62"/>
  <c r="N108" i="61"/>
  <c r="N86" i="62"/>
  <c r="N72" i="62"/>
  <c r="N120" i="62"/>
  <c r="N51" i="62"/>
  <c r="N79" i="61"/>
  <c r="N177" i="62"/>
  <c r="N129" i="61"/>
  <c r="N440" i="72"/>
  <c r="N464" i="66"/>
  <c r="N522" i="64"/>
  <c r="N130" i="62"/>
  <c r="N100" i="62"/>
  <c r="N77" i="61"/>
  <c r="N107" i="62"/>
  <c r="N20" i="63"/>
  <c r="N93" i="62"/>
  <c r="N64" i="61"/>
  <c r="N21" i="63"/>
  <c r="N471" i="65"/>
  <c r="N20" i="62"/>
  <c r="N412" i="72"/>
  <c r="N471" i="67"/>
  <c r="N498" i="64"/>
  <c r="N415" i="71"/>
  <c r="N415" i="72"/>
  <c r="N101" i="62"/>
  <c r="N45" i="62"/>
  <c r="N39" i="62"/>
  <c r="N34" i="62"/>
  <c r="N537" i="68"/>
  <c r="N70" i="63"/>
  <c r="N93" i="63"/>
  <c r="N462" i="65"/>
  <c r="N79" i="62"/>
  <c r="N57" i="61"/>
  <c r="N36" i="62"/>
  <c r="N20" i="61"/>
  <c r="N8" i="62"/>
  <c r="N161" i="63"/>
  <c r="N172" i="61"/>
  <c r="N147" i="61"/>
  <c r="N137" i="61"/>
  <c r="N96" i="62"/>
  <c r="N88" i="61"/>
  <c r="N68" i="63"/>
  <c r="N49" i="63"/>
  <c r="N39" i="63"/>
  <c r="N30" i="61"/>
  <c r="N5" i="62"/>
  <c r="N94" i="62"/>
  <c r="N32" i="62"/>
  <c r="N157" i="61"/>
  <c r="N70" i="62"/>
  <c r="N37" i="62"/>
  <c r="N132" i="62"/>
  <c r="N174" i="62"/>
  <c r="N138" i="62"/>
  <c r="N26" i="62"/>
  <c r="N440" i="71"/>
  <c r="N107" i="61"/>
  <c r="N52" i="61"/>
  <c r="N89" i="63"/>
  <c r="N74" i="61"/>
  <c r="N56" i="62"/>
  <c r="N430" i="72"/>
  <c r="N464" i="65"/>
  <c r="N117" i="61"/>
  <c r="N87" i="63"/>
  <c r="N77" i="62"/>
  <c r="N30" i="63"/>
  <c r="N9" i="61"/>
  <c r="N442" i="71"/>
  <c r="N175" i="62"/>
  <c r="N33" i="61"/>
  <c r="N98" i="61"/>
  <c r="N29" i="61"/>
  <c r="N57" i="62"/>
  <c r="N83" i="61"/>
  <c r="N69" i="62"/>
  <c r="N33" i="63"/>
  <c r="N426" i="65"/>
  <c r="N55" i="62"/>
  <c r="N433" i="65"/>
  <c r="N16" i="61"/>
  <c r="N32" i="61"/>
  <c r="N116" i="61"/>
  <c r="N90" i="61"/>
  <c r="N56" i="61"/>
  <c r="N105" i="63"/>
  <c r="N457" i="69"/>
  <c r="N49" i="61"/>
  <c r="N159" i="62"/>
  <c r="N138" i="61"/>
  <c r="N88" i="63"/>
  <c r="N83" i="63"/>
  <c r="N77" i="63"/>
  <c r="N69" i="63"/>
  <c r="N39" i="61"/>
  <c r="N35" i="62"/>
  <c r="N31" i="62"/>
  <c r="N5" i="63"/>
  <c r="N98" i="62"/>
  <c r="N53" i="61"/>
  <c r="N557" i="68"/>
  <c r="N90" i="63"/>
  <c r="N76" i="62"/>
  <c r="N60" i="62"/>
  <c r="N156" i="61"/>
  <c r="N65" i="61"/>
  <c r="N45" i="61"/>
  <c r="N29" i="62"/>
  <c r="N54" i="61"/>
  <c r="N145" i="61"/>
  <c r="N131" i="62"/>
  <c r="N172" i="62"/>
  <c r="N460" i="70"/>
  <c r="N433" i="71"/>
  <c r="N8" i="61"/>
  <c r="N575" i="68"/>
  <c r="N426" i="71"/>
  <c r="N155" i="61"/>
  <c r="N31" i="63"/>
  <c r="N470" i="64"/>
  <c r="N449" i="65"/>
  <c r="N166" i="61"/>
  <c r="N68" i="62"/>
  <c r="N89" i="62"/>
  <c r="N37" i="61"/>
  <c r="N111" i="61"/>
  <c r="N460" i="66"/>
  <c r="N173" i="62"/>
  <c r="N118" i="61"/>
  <c r="N83" i="62"/>
  <c r="N54" i="62"/>
  <c r="N31" i="61"/>
  <c r="N26" i="61"/>
  <c r="N18" i="61"/>
  <c r="N9" i="62"/>
  <c r="N22" i="62"/>
  <c r="N473" i="64"/>
  <c r="N163" i="61"/>
  <c r="N99" i="61"/>
  <c r="N71" i="63"/>
  <c r="N52" i="62"/>
  <c r="N564" i="68"/>
  <c r="N119" i="62"/>
  <c r="N40" i="61"/>
  <c r="N22" i="61"/>
  <c r="N445" i="69"/>
  <c r="N163" i="62"/>
  <c r="N86" i="61"/>
  <c r="N70" i="61"/>
  <c r="N136" i="61"/>
  <c r="N116" i="62"/>
  <c r="N91" i="62"/>
  <c r="N76" i="61"/>
  <c r="N48" i="61"/>
  <c r="N38" i="62"/>
  <c r="N19" i="61"/>
  <c r="N165" i="61"/>
  <c r="N156" i="62"/>
  <c r="N147" i="62"/>
  <c r="N119" i="61"/>
  <c r="N84" i="62"/>
  <c r="N78" i="62"/>
  <c r="N69" i="61"/>
  <c r="N97" i="62"/>
  <c r="N127" i="61"/>
  <c r="N67" i="62"/>
  <c r="N51" i="63"/>
  <c r="N27" i="62"/>
  <c r="N6" i="61"/>
  <c r="N460" i="67"/>
  <c r="N135" i="61"/>
  <c r="N443" i="66"/>
  <c r="N126" i="61"/>
  <c r="N53" i="62"/>
  <c r="N460" i="69"/>
  <c r="N408" i="71"/>
  <c r="N452" i="67"/>
  <c r="N573" i="68"/>
  <c r="N171" i="62"/>
  <c r="N38" i="61"/>
  <c r="N19" i="63"/>
  <c r="N438" i="71"/>
  <c r="N141" i="61"/>
  <c r="N110" i="61"/>
  <c r="N103" i="61"/>
  <c r="N100" i="61"/>
  <c r="N84" i="61"/>
  <c r="N444" i="71"/>
  <c r="N175" i="61"/>
  <c r="N494" i="64"/>
  <c r="N430" i="67"/>
  <c r="N426" i="67"/>
  <c r="N133" i="62"/>
  <c r="N35" i="61"/>
  <c r="N99" i="62"/>
  <c r="N165" i="62"/>
  <c r="N10" i="61"/>
  <c r="N15" i="62"/>
  <c r="N90" i="62"/>
  <c r="N9" i="63"/>
  <c r="N134" i="61"/>
  <c r="N21" i="62"/>
  <c r="N6" i="62"/>
  <c r="N139" i="61"/>
  <c r="N95" i="62"/>
  <c r="N157" i="62"/>
  <c r="N103" i="62"/>
  <c r="N46" i="61"/>
  <c r="N127" i="62"/>
  <c r="N430" i="71"/>
  <c r="N120" i="61"/>
  <c r="N71" i="61"/>
  <c r="N91" i="61"/>
  <c r="N65" i="62"/>
  <c r="N75" i="61"/>
  <c r="N41" i="61"/>
  <c r="N174" i="61"/>
  <c r="N95" i="61"/>
  <c r="N67" i="61"/>
  <c r="N110" i="62"/>
  <c r="N40" i="63"/>
  <c r="N159" i="61"/>
  <c r="N64" i="63"/>
  <c r="N48" i="62"/>
  <c r="N21" i="61"/>
  <c r="N139" i="62"/>
  <c r="N153" i="62"/>
  <c r="N155" i="62"/>
  <c r="N34" i="61"/>
  <c r="N412" i="71"/>
  <c r="N58" i="62"/>
  <c r="N477" i="64"/>
  <c r="N449" i="69"/>
  <c r="N63" i="62"/>
  <c r="N431" i="71"/>
  <c r="N465" i="67"/>
  <c r="N449" i="70"/>
  <c r="N427" i="70"/>
  <c r="N481" i="64"/>
  <c r="N423" i="69"/>
  <c r="N128" i="62"/>
  <c r="N536" i="68"/>
  <c r="N443" i="70"/>
  <c r="N456" i="69"/>
  <c r="N480" i="64"/>
  <c r="N450" i="67"/>
  <c r="N405" i="71"/>
  <c r="N462" i="66"/>
  <c r="N428" i="67"/>
  <c r="N558" i="68"/>
  <c r="N541" i="68"/>
  <c r="N28" i="61"/>
  <c r="N420" i="66"/>
  <c r="N448" i="66"/>
  <c r="N528" i="68"/>
  <c r="N109" i="62"/>
  <c r="N450" i="66"/>
  <c r="N454" i="67"/>
  <c r="N421" i="69"/>
  <c r="N445" i="66"/>
  <c r="N4" i="62"/>
  <c r="N440" i="67"/>
  <c r="N571" i="68"/>
  <c r="N454" i="70"/>
  <c r="N448" i="65"/>
  <c r="N443" i="69"/>
  <c r="N442" i="66"/>
  <c r="N450" i="65"/>
  <c r="N432" i="66"/>
  <c r="N427" i="66"/>
  <c r="N581" i="68"/>
  <c r="N448" i="70"/>
  <c r="N503" i="64"/>
  <c r="N567" i="68"/>
  <c r="N429" i="72"/>
  <c r="N462" i="67"/>
  <c r="N435" i="67"/>
  <c r="N524" i="64"/>
  <c r="N435" i="65"/>
  <c r="N423" i="70"/>
  <c r="N433" i="66"/>
  <c r="N476" i="64"/>
  <c r="N66" i="61"/>
  <c r="N106" i="61"/>
  <c r="N4" i="63"/>
  <c r="N82" i="63"/>
  <c r="N414" i="72"/>
  <c r="N47" i="62"/>
  <c r="N423" i="71"/>
  <c r="N492" i="64"/>
  <c r="N552" i="68"/>
  <c r="N144" i="61"/>
  <c r="N25" i="62"/>
  <c r="N429" i="70"/>
  <c r="N472" i="65"/>
  <c r="N458" i="67"/>
  <c r="N146" i="61"/>
  <c r="N554" i="68"/>
  <c r="N44" i="62"/>
  <c r="N430" i="66"/>
  <c r="N563" i="68"/>
  <c r="N433" i="70"/>
  <c r="N458" i="65"/>
  <c r="N530" i="68"/>
  <c r="N548" i="68"/>
  <c r="N444" i="66"/>
  <c r="N513" i="64"/>
  <c r="N576" i="68"/>
  <c r="N497" i="64"/>
  <c r="N432" i="72"/>
  <c r="N403" i="71"/>
  <c r="N478" i="64"/>
  <c r="N501" i="64"/>
  <c r="N85" i="62"/>
  <c r="N432" i="69"/>
  <c r="N430" i="70"/>
  <c r="N445" i="67"/>
  <c r="N479" i="64"/>
  <c r="N63" i="61"/>
  <c r="N429" i="65"/>
  <c r="N44" i="61"/>
  <c r="N433" i="72"/>
  <c r="N425" i="67"/>
  <c r="N450" i="70"/>
  <c r="N25" i="63"/>
  <c r="N551" i="68"/>
  <c r="N25" i="61"/>
  <c r="N550" i="68"/>
  <c r="N439" i="70"/>
  <c r="N453" i="67"/>
  <c r="N534" i="68"/>
  <c r="N504" i="64"/>
  <c r="N499" i="64"/>
  <c r="N451" i="65"/>
  <c r="N577" i="68"/>
  <c r="N7" i="62"/>
  <c r="N427" i="65"/>
  <c r="N435" i="69"/>
  <c r="N447" i="67"/>
  <c r="N463" i="65"/>
  <c r="N440" i="66"/>
  <c r="N423" i="72"/>
  <c r="N469" i="64"/>
  <c r="N448" i="67"/>
  <c r="N483" i="64"/>
  <c r="N429" i="66"/>
  <c r="N411" i="71"/>
  <c r="N431" i="69"/>
  <c r="N565" i="68"/>
  <c r="N429" i="69"/>
  <c r="N424" i="71"/>
  <c r="N451" i="66"/>
  <c r="N434" i="65"/>
  <c r="N421" i="70"/>
  <c r="N443" i="65"/>
  <c r="N428" i="70"/>
  <c r="N559" i="68"/>
  <c r="N431" i="70"/>
  <c r="N425" i="70"/>
  <c r="N449" i="66"/>
  <c r="N432" i="65"/>
  <c r="N431" i="66"/>
  <c r="N538" i="68"/>
  <c r="N435" i="71"/>
  <c r="N453" i="65"/>
  <c r="N454" i="65"/>
  <c r="N444" i="67"/>
  <c r="N439" i="65"/>
  <c r="N465" i="65"/>
  <c r="N109" i="61"/>
  <c r="N432" i="71"/>
  <c r="N443" i="67"/>
  <c r="N427" i="67"/>
  <c r="N424" i="72"/>
  <c r="N164" i="61"/>
  <c r="N512" i="64"/>
  <c r="N47" i="61"/>
  <c r="N527" i="68"/>
  <c r="N539" i="68"/>
  <c r="N162" i="62"/>
  <c r="N442" i="65"/>
  <c r="N439" i="67"/>
  <c r="N578" i="68"/>
  <c r="N533" i="68"/>
  <c r="N437" i="72"/>
  <c r="N547" i="68"/>
  <c r="N435" i="72"/>
  <c r="N423" i="67"/>
  <c r="N445" i="65"/>
  <c r="N420" i="70"/>
  <c r="N424" i="65"/>
  <c r="N428" i="65"/>
  <c r="N490" i="64"/>
  <c r="N413" i="71"/>
  <c r="N502" i="64"/>
  <c r="N432" i="67"/>
  <c r="N446" i="67"/>
  <c r="N82" i="61"/>
  <c r="N451" i="70"/>
  <c r="N448" i="69"/>
  <c r="N421" i="72"/>
  <c r="N430" i="65"/>
  <c r="N424" i="67"/>
  <c r="N428" i="66"/>
  <c r="N432" i="70"/>
  <c r="N488" i="64"/>
  <c r="N535" i="68"/>
  <c r="N106" i="62"/>
  <c r="N146" i="62"/>
  <c r="N442" i="70"/>
  <c r="N562" i="68"/>
  <c r="N463" i="66"/>
  <c r="N414" i="71"/>
  <c r="N431" i="72"/>
  <c r="N417" i="72"/>
  <c r="N164" i="62"/>
  <c r="N531" i="68"/>
  <c r="N128" i="61"/>
  <c r="N451" i="67"/>
  <c r="N125" i="61"/>
  <c r="N456" i="70"/>
  <c r="N465" i="66"/>
  <c r="N420" i="65"/>
  <c r="N487" i="64"/>
  <c r="N440" i="65"/>
  <c r="N411" i="72"/>
  <c r="N526" i="68"/>
  <c r="N472" i="67"/>
  <c r="N66" i="62"/>
  <c r="N431" i="67"/>
  <c r="N444" i="70"/>
  <c r="N437" i="71"/>
  <c r="N447" i="66"/>
  <c r="N523" i="68"/>
  <c r="N447" i="65"/>
  <c r="N467" i="64"/>
  <c r="N406" i="72"/>
  <c r="N403" i="72"/>
  <c r="N471" i="64"/>
  <c r="N425" i="65"/>
  <c r="N439" i="66"/>
  <c r="N63" i="63"/>
  <c r="N435" i="66"/>
  <c r="N420" i="69"/>
  <c r="N482" i="64"/>
  <c r="N423" i="65"/>
  <c r="N420" i="67"/>
  <c r="N524" i="68"/>
  <c r="N85" i="61"/>
  <c r="N508" i="64"/>
  <c r="N425" i="66"/>
  <c r="N447" i="70"/>
  <c r="N413" i="72"/>
  <c r="N523" i="64"/>
  <c r="N421" i="71"/>
  <c r="N561" i="68"/>
  <c r="N582" i="68"/>
  <c r="N4" i="61"/>
  <c r="N500" i="64"/>
  <c r="N421" i="66"/>
  <c r="N442" i="69"/>
  <c r="N417" i="71"/>
  <c r="N162" i="61"/>
  <c r="N491" i="64"/>
  <c r="N44" i="63"/>
  <c r="N555" i="68"/>
  <c r="N144" i="62"/>
  <c r="N7" i="61"/>
  <c r="N439" i="69"/>
  <c r="N426" i="66"/>
  <c r="N421" i="65"/>
  <c r="N529" i="68"/>
  <c r="N429" i="71"/>
  <c r="N446" i="65"/>
  <c r="N450" i="69"/>
  <c r="N446" i="70"/>
  <c r="N540" i="68"/>
  <c r="N464" i="67"/>
  <c r="N444" i="65"/>
  <c r="N423" i="66"/>
  <c r="N429" i="67"/>
  <c r="N406" i="71"/>
  <c r="N440" i="69"/>
  <c r="N446" i="66"/>
  <c r="N424" i="70"/>
  <c r="N442" i="67"/>
  <c r="N458" i="66"/>
  <c r="N560" i="68"/>
  <c r="N431" i="65"/>
  <c r="N466" i="64"/>
  <c r="N434" i="67"/>
  <c r="N125" i="62"/>
  <c r="N440" i="70"/>
  <c r="N451" i="69"/>
  <c r="N405" i="72"/>
  <c r="N421" i="67"/>
  <c r="N82" i="62"/>
  <c r="N435" i="70"/>
  <c r="N454" i="66"/>
  <c r="N454" i="69"/>
  <c r="N424" i="69"/>
  <c r="N28" i="62"/>
  <c r="N543" i="68"/>
  <c r="N463" i="67"/>
  <c r="N105" i="61"/>
  <c r="N420" i="72"/>
  <c r="N438" i="67"/>
  <c r="N124" i="61"/>
  <c r="N438" i="65"/>
  <c r="N438" i="66"/>
  <c r="N422" i="71"/>
  <c r="N422" i="70"/>
  <c r="N3" i="63"/>
  <c r="N43" i="63"/>
  <c r="N457" i="67"/>
  <c r="N24" i="61"/>
  <c r="N161" i="61"/>
  <c r="N404" i="72"/>
  <c r="N62" i="61"/>
  <c r="N402" i="71"/>
  <c r="N3" i="62"/>
  <c r="N105" i="62"/>
  <c r="N422" i="72"/>
  <c r="N441" i="66"/>
  <c r="N62" i="62"/>
  <c r="N441" i="69"/>
  <c r="N420" i="71"/>
  <c r="N143" i="61"/>
  <c r="N43" i="61"/>
  <c r="N441" i="70"/>
  <c r="N419" i="67"/>
  <c r="N489" i="64"/>
  <c r="N546" i="68"/>
  <c r="N124" i="62"/>
  <c r="N81" i="62"/>
  <c r="N468" i="64"/>
  <c r="N143" i="62"/>
  <c r="N422" i="65"/>
  <c r="N24" i="62"/>
  <c r="N404" i="71"/>
  <c r="N441" i="67"/>
  <c r="N43" i="62"/>
  <c r="N525" i="68"/>
  <c r="N549" i="68"/>
  <c r="N419" i="65"/>
  <c r="N81" i="63"/>
  <c r="N419" i="66"/>
  <c r="N402" i="72"/>
  <c r="N457" i="65"/>
  <c r="N419" i="70"/>
  <c r="N441" i="65"/>
  <c r="N161" i="62"/>
  <c r="N422" i="66"/>
  <c r="N438" i="69"/>
  <c r="N3" i="61"/>
  <c r="N81" i="61"/>
  <c r="N570" i="68"/>
  <c r="N62" i="63"/>
  <c r="N422" i="69"/>
  <c r="N507" i="64"/>
  <c r="N419" i="69"/>
  <c r="N486" i="64"/>
  <c r="N438" i="70"/>
  <c r="N24" i="63"/>
  <c r="N465" i="64"/>
  <c r="N457" i="66"/>
  <c r="N422" i="67"/>
  <c r="N522" i="68"/>
  <c r="N456" i="66"/>
  <c r="N418" i="67"/>
  <c r="N418" i="69"/>
  <c r="N437" i="65"/>
  <c r="N437" i="69"/>
  <c r="N418" i="65"/>
  <c r="N545" i="68"/>
  <c r="N401" i="72"/>
  <c r="N464" i="64"/>
  <c r="N521" i="68"/>
  <c r="N419" i="72"/>
  <c r="N456" i="65"/>
  <c r="N506" i="64"/>
  <c r="N418" i="70"/>
  <c r="N437" i="66"/>
  <c r="N437" i="67"/>
  <c r="N419" i="71"/>
  <c r="N418" i="66"/>
  <c r="N437" i="70"/>
  <c r="N569" i="68"/>
  <c r="N401" i="71"/>
  <c r="N456" i="67"/>
  <c r="N485" i="64"/>
  <c r="D93" i="61"/>
  <c r="D18" i="63"/>
  <c r="D117" i="63"/>
  <c r="D149" i="61"/>
  <c r="D16" i="63"/>
  <c r="D168" i="61"/>
  <c r="D428" i="69"/>
  <c r="D114" i="61"/>
  <c r="D172" i="63"/>
  <c r="D151" i="61"/>
  <c r="D132" i="63"/>
  <c r="D170" i="61"/>
  <c r="D542" i="68"/>
  <c r="D521" i="64"/>
  <c r="D572" i="68"/>
  <c r="D509" i="64"/>
  <c r="D95" i="61"/>
  <c r="D113" i="61"/>
  <c r="D532" i="68"/>
  <c r="D535" i="68"/>
  <c r="D466" i="65"/>
  <c r="D459" i="65"/>
  <c r="D150" i="63"/>
  <c r="D151" i="62"/>
  <c r="D6" i="63"/>
  <c r="D112" i="61"/>
  <c r="D112" i="62"/>
  <c r="D410" i="72"/>
  <c r="D410" i="71"/>
  <c r="D176" i="61"/>
  <c r="D470" i="65"/>
  <c r="D136" i="63"/>
  <c r="D121" i="61"/>
  <c r="D152" i="63"/>
  <c r="D473" i="70"/>
  <c r="D167" i="62"/>
  <c r="D17" i="63"/>
  <c r="D467" i="65"/>
  <c r="D107" i="63"/>
  <c r="D590" i="68"/>
  <c r="D93" i="62"/>
  <c r="D407" i="72"/>
  <c r="D138" i="63"/>
  <c r="D580" i="68"/>
  <c r="D135" i="63"/>
  <c r="D473" i="67"/>
  <c r="D446" i="71"/>
  <c r="D121" i="63"/>
  <c r="D534" i="68"/>
  <c r="D94" i="62"/>
  <c r="D115" i="61"/>
  <c r="D34" i="63"/>
  <c r="D114" i="62"/>
  <c r="D470" i="70"/>
  <c r="D453" i="71"/>
  <c r="D427" i="69"/>
  <c r="D147" i="63"/>
  <c r="D153" i="63"/>
  <c r="D14" i="63"/>
  <c r="D116" i="63"/>
  <c r="D467" i="66"/>
  <c r="D36" i="63"/>
  <c r="D15" i="63"/>
  <c r="D467" i="67"/>
  <c r="D467" i="70"/>
  <c r="D55" i="63"/>
  <c r="D167" i="61"/>
  <c r="D177" i="63"/>
  <c r="D149" i="63"/>
  <c r="D473" i="69"/>
  <c r="D152" i="61"/>
  <c r="D29" i="63"/>
  <c r="D167" i="63"/>
  <c r="D22" i="63"/>
  <c r="D556" i="68"/>
  <c r="D409" i="72"/>
  <c r="D416" i="71"/>
  <c r="D450" i="72"/>
  <c r="D122" i="63"/>
  <c r="D533" i="68"/>
  <c r="D75" i="63"/>
  <c r="D38" i="63"/>
  <c r="D408" i="72"/>
  <c r="D92" i="62"/>
  <c r="D169" i="61"/>
  <c r="D170" i="63"/>
  <c r="D518" i="64"/>
  <c r="D447" i="71"/>
  <c r="D155" i="63"/>
  <c r="D129" i="63"/>
  <c r="D27" i="63"/>
  <c r="D446" i="72"/>
  <c r="D114" i="63"/>
  <c r="D158" i="63"/>
  <c r="D470" i="66"/>
  <c r="D459" i="67"/>
  <c r="D46" i="63"/>
  <c r="D130" i="63"/>
  <c r="D96" i="63"/>
  <c r="D95" i="62"/>
  <c r="D53" i="63"/>
  <c r="D37" i="63"/>
  <c r="D159" i="63"/>
  <c r="D470" i="69"/>
  <c r="D101" i="63"/>
  <c r="D92" i="61"/>
  <c r="D73" i="63"/>
  <c r="D174" i="63"/>
  <c r="D447" i="72"/>
  <c r="D163" i="63"/>
  <c r="D158" i="62"/>
  <c r="D103" i="63"/>
  <c r="D57" i="63"/>
  <c r="D446" i="69"/>
  <c r="D120" i="63"/>
  <c r="D102" i="61"/>
  <c r="D425" i="69"/>
  <c r="D171" i="63"/>
  <c r="D94" i="63"/>
  <c r="D127" i="63"/>
  <c r="D108" i="63"/>
  <c r="D511" i="64"/>
  <c r="D86" i="63"/>
  <c r="D459" i="66"/>
  <c r="D131" i="63"/>
  <c r="D584" i="68"/>
  <c r="D579" i="68"/>
  <c r="D93" i="63"/>
  <c r="D67" i="63"/>
  <c r="D102" i="62"/>
  <c r="D583" i="68"/>
  <c r="D459" i="69"/>
  <c r="D140" i="62"/>
  <c r="D65" i="63"/>
  <c r="D525" i="64"/>
  <c r="D72" i="63"/>
  <c r="D137" i="63"/>
  <c r="D453" i="72"/>
  <c r="D151" i="63"/>
  <c r="D148" i="63"/>
  <c r="D134" i="63"/>
  <c r="D113" i="62"/>
  <c r="D149" i="62"/>
  <c r="D140" i="61"/>
  <c r="D156" i="63"/>
  <c r="D95" i="63"/>
  <c r="D91" i="63"/>
  <c r="D102" i="63"/>
  <c r="D169" i="63"/>
  <c r="D154" i="63"/>
  <c r="D41" i="63"/>
  <c r="D48" i="63"/>
  <c r="D473" i="65"/>
  <c r="D99" i="63"/>
  <c r="D140" i="63"/>
  <c r="D8" i="63"/>
  <c r="D119" i="63"/>
  <c r="D100" i="63"/>
  <c r="D112" i="63"/>
  <c r="D470" i="67"/>
  <c r="D115" i="62"/>
  <c r="D54" i="63"/>
  <c r="D175" i="63"/>
  <c r="D467" i="69"/>
  <c r="D110" i="63"/>
  <c r="D150" i="62"/>
  <c r="D558" i="68"/>
  <c r="D157" i="63"/>
  <c r="D517" i="64"/>
  <c r="D176" i="62"/>
  <c r="D84" i="63"/>
  <c r="D76" i="63"/>
  <c r="D97" i="63"/>
  <c r="D466" i="67"/>
  <c r="D60" i="63"/>
  <c r="D133" i="63"/>
  <c r="D176" i="63"/>
  <c r="D173" i="63"/>
  <c r="D459" i="70"/>
  <c r="D56" i="63"/>
  <c r="D466" i="66"/>
  <c r="D150" i="61"/>
  <c r="D426" i="69"/>
  <c r="D158" i="61"/>
  <c r="D141" i="63"/>
  <c r="D466" i="70"/>
  <c r="D126" i="63"/>
  <c r="D118" i="63"/>
  <c r="D121" i="62"/>
  <c r="D79" i="63"/>
  <c r="D170" i="62"/>
  <c r="D152" i="62"/>
  <c r="D139" i="63"/>
  <c r="D92" i="63"/>
  <c r="D473" i="66"/>
  <c r="D450" i="71"/>
  <c r="D98" i="63"/>
  <c r="D165" i="63"/>
  <c r="D145" i="63"/>
  <c r="D115" i="63"/>
  <c r="D169" i="62"/>
  <c r="D74" i="63"/>
  <c r="D466" i="69"/>
  <c r="D591" i="68"/>
  <c r="D35" i="63"/>
  <c r="D94" i="61"/>
  <c r="D587" i="68"/>
  <c r="D36" i="61"/>
  <c r="D148" i="61"/>
  <c r="D30" i="61"/>
  <c r="D461" i="66"/>
  <c r="D453" i="70"/>
  <c r="D74" i="61"/>
  <c r="D168" i="63"/>
  <c r="D448" i="71"/>
  <c r="D409" i="71"/>
  <c r="D461" i="70"/>
  <c r="D461" i="69"/>
  <c r="D458" i="69"/>
  <c r="D443" i="72"/>
  <c r="D452" i="72"/>
  <c r="D164" i="63"/>
  <c r="D469" i="66"/>
  <c r="D425" i="71"/>
  <c r="D441" i="71"/>
  <c r="D449" i="72"/>
  <c r="D444" i="72"/>
  <c r="D28" i="63"/>
  <c r="D428" i="72"/>
  <c r="D468" i="70"/>
  <c r="D586" i="68"/>
  <c r="D106" i="63"/>
  <c r="D557" i="68"/>
  <c r="D461" i="67"/>
  <c r="D451" i="71"/>
  <c r="D464" i="70"/>
  <c r="D574" i="68"/>
  <c r="D445" i="69"/>
  <c r="D89" i="63"/>
  <c r="D154" i="61"/>
  <c r="D443" i="71"/>
  <c r="D32" i="63"/>
  <c r="D469" i="69"/>
  <c r="D85" i="63"/>
  <c r="D7" i="63"/>
  <c r="D427" i="71"/>
  <c r="D465" i="70"/>
  <c r="D472" i="69"/>
  <c r="D128" i="63"/>
  <c r="D36" i="62"/>
  <c r="D469" i="65"/>
  <c r="D439" i="71"/>
  <c r="D434" i="70"/>
  <c r="D146" i="63"/>
  <c r="D445" i="72"/>
  <c r="D416" i="72"/>
  <c r="D66" i="63"/>
  <c r="D439" i="72"/>
  <c r="D113" i="63"/>
  <c r="D468" i="69"/>
  <c r="D166" i="63"/>
  <c r="D162" i="63"/>
  <c r="D125" i="63"/>
  <c r="D47" i="63"/>
  <c r="D111" i="63"/>
  <c r="D566" i="68"/>
  <c r="D585" i="68"/>
  <c r="D458" i="70"/>
  <c r="D434" i="69"/>
  <c r="D32" i="61"/>
  <c r="D51" i="63"/>
  <c r="D16" i="61"/>
  <c r="D582" i="68"/>
  <c r="D471" i="70"/>
  <c r="D559" i="68"/>
  <c r="D465" i="69"/>
  <c r="D471" i="69"/>
  <c r="D407" i="71"/>
  <c r="D469" i="67"/>
  <c r="D520" i="64"/>
  <c r="D453" i="69"/>
  <c r="D463" i="69"/>
  <c r="D427" i="72"/>
  <c r="D469" i="70"/>
  <c r="D444" i="69"/>
  <c r="D434" i="71"/>
  <c r="D468" i="66"/>
  <c r="D445" i="71"/>
  <c r="D89" i="61"/>
  <c r="D451" i="72"/>
  <c r="D581" i="68"/>
  <c r="D589" i="68"/>
  <c r="D425" i="72"/>
  <c r="D109" i="63"/>
  <c r="D519" i="64"/>
  <c r="D463" i="70"/>
  <c r="D472" i="70"/>
  <c r="D468" i="67"/>
  <c r="D144" i="63"/>
  <c r="D461" i="65"/>
  <c r="D447" i="69"/>
  <c r="D452" i="71"/>
  <c r="D168" i="62"/>
  <c r="D449" i="71"/>
  <c r="D408" i="71"/>
  <c r="D441" i="72"/>
  <c r="D428" i="71"/>
  <c r="D434" i="72"/>
  <c r="D444" i="71"/>
  <c r="D510" i="64"/>
  <c r="D588" i="68"/>
  <c r="D460" i="65"/>
  <c r="D462" i="65"/>
  <c r="D139" i="62"/>
  <c r="D127" i="62"/>
  <c r="D54" i="61"/>
  <c r="D78" i="63"/>
  <c r="D426" i="71"/>
  <c r="D452" i="69"/>
  <c r="D442" i="71"/>
  <c r="D471" i="65"/>
  <c r="D166" i="61"/>
  <c r="D529" i="68"/>
  <c r="D139" i="61"/>
  <c r="D116" i="61"/>
  <c r="D98" i="62"/>
  <c r="D86" i="61"/>
  <c r="D71" i="62"/>
  <c r="D55" i="61"/>
  <c r="D52" i="61"/>
  <c r="D41" i="62"/>
  <c r="D32" i="62"/>
  <c r="D29" i="62"/>
  <c r="D20" i="62"/>
  <c r="D68" i="62"/>
  <c r="D54" i="62"/>
  <c r="D426" i="72"/>
  <c r="D96" i="62"/>
  <c r="D87" i="62"/>
  <c r="D84" i="61"/>
  <c r="D64" i="63"/>
  <c r="D39" i="62"/>
  <c r="D471" i="67"/>
  <c r="D18" i="61"/>
  <c r="D111" i="62"/>
  <c r="D107" i="61"/>
  <c r="D76" i="61"/>
  <c r="D443" i="67"/>
  <c r="D174" i="62"/>
  <c r="D83" i="62"/>
  <c r="D58" i="61"/>
  <c r="D553" i="68"/>
  <c r="D424" i="66"/>
  <c r="D156" i="61"/>
  <c r="D136" i="62"/>
  <c r="D90" i="62"/>
  <c r="D79" i="62"/>
  <c r="D72" i="62"/>
  <c r="D55" i="62"/>
  <c r="D33" i="61"/>
  <c r="D11" i="61"/>
  <c r="D117" i="61"/>
  <c r="D173" i="61"/>
  <c r="D165" i="62"/>
  <c r="D141" i="62"/>
  <c r="D137" i="61"/>
  <c r="D101" i="61"/>
  <c r="D87" i="63"/>
  <c r="D84" i="62"/>
  <c r="D77" i="61"/>
  <c r="D46" i="62"/>
  <c r="D9" i="62"/>
  <c r="D129" i="62"/>
  <c r="D90" i="61"/>
  <c r="D41" i="61"/>
  <c r="D34" i="62"/>
  <c r="D119" i="61"/>
  <c r="D100" i="62"/>
  <c r="D73" i="61"/>
  <c r="D111" i="61"/>
  <c r="D91" i="62"/>
  <c r="D79" i="61"/>
  <c r="D76" i="62"/>
  <c r="D37" i="61"/>
  <c r="D34" i="61"/>
  <c r="D134" i="62"/>
  <c r="D69" i="63"/>
  <c r="D105" i="63"/>
  <c r="D440" i="72"/>
  <c r="D154" i="62"/>
  <c r="D141" i="61"/>
  <c r="D88" i="63"/>
  <c r="D83" i="61"/>
  <c r="D78" i="61"/>
  <c r="D59" i="63"/>
  <c r="D50" i="63"/>
  <c r="D45" i="63"/>
  <c r="D6" i="61"/>
  <c r="D174" i="61"/>
  <c r="D65" i="61"/>
  <c r="D58" i="62"/>
  <c r="D118" i="62"/>
  <c r="D101" i="62"/>
  <c r="D57" i="62"/>
  <c r="D424" i="69"/>
  <c r="D17" i="62"/>
  <c r="D71" i="63"/>
  <c r="D53" i="61"/>
  <c r="D132" i="62"/>
  <c r="D122" i="62"/>
  <c r="D13" i="63"/>
  <c r="D117" i="62"/>
  <c r="D145" i="61"/>
  <c r="D448" i="72"/>
  <c r="D172" i="62"/>
  <c r="D68" i="63"/>
  <c r="D171" i="61"/>
  <c r="D564" i="68"/>
  <c r="D443" i="70"/>
  <c r="D445" i="66"/>
  <c r="D433" i="69"/>
  <c r="D143" i="63"/>
  <c r="D430" i="66"/>
  <c r="D120" i="62"/>
  <c r="D70" i="62"/>
  <c r="D69" i="62"/>
  <c r="D14" i="61"/>
  <c r="D137" i="62"/>
  <c r="D118" i="61"/>
  <c r="D88" i="62"/>
  <c r="D438" i="72"/>
  <c r="D477" i="64"/>
  <c r="D49" i="63"/>
  <c r="D97" i="61"/>
  <c r="D166" i="62"/>
  <c r="D155" i="61"/>
  <c r="D171" i="62"/>
  <c r="D56" i="61"/>
  <c r="D38" i="61"/>
  <c r="D15" i="61"/>
  <c r="D11" i="62"/>
  <c r="D69" i="61"/>
  <c r="D173" i="62"/>
  <c r="D100" i="61"/>
  <c r="D88" i="61"/>
  <c r="D77" i="63"/>
  <c r="D50" i="61"/>
  <c r="D40" i="63"/>
  <c r="D26" i="62"/>
  <c r="D5" i="63"/>
  <c r="D70" i="61"/>
  <c r="D19" i="61"/>
  <c r="D159" i="62"/>
  <c r="D430" i="67"/>
  <c r="D457" i="69"/>
  <c r="D31" i="63"/>
  <c r="D16" i="62"/>
  <c r="D415" i="71"/>
  <c r="D153" i="61"/>
  <c r="D131" i="62"/>
  <c r="D71" i="61"/>
  <c r="D67" i="62"/>
  <c r="D56" i="62"/>
  <c r="D134" i="61"/>
  <c r="D59" i="61"/>
  <c r="D49" i="62"/>
  <c r="D35" i="62"/>
  <c r="D26" i="63"/>
  <c r="D21" i="61"/>
  <c r="D103" i="62"/>
  <c r="D38" i="62"/>
  <c r="D15" i="62"/>
  <c r="D96" i="61"/>
  <c r="D5" i="62"/>
  <c r="D445" i="70"/>
  <c r="D464" i="69"/>
  <c r="D18" i="62"/>
  <c r="D145" i="62"/>
  <c r="D108" i="61"/>
  <c r="D99" i="61"/>
  <c r="D72" i="61"/>
  <c r="D10" i="61"/>
  <c r="D86" i="62"/>
  <c r="D90" i="63"/>
  <c r="D165" i="61"/>
  <c r="D45" i="62"/>
  <c r="D21" i="62"/>
  <c r="D157" i="62"/>
  <c r="D64" i="61"/>
  <c r="D430" i="65"/>
  <c r="D449" i="67"/>
  <c r="D433" i="72"/>
  <c r="D424" i="71"/>
  <c r="D133" i="62"/>
  <c r="D430" i="69"/>
  <c r="D83" i="63"/>
  <c r="D46" i="61"/>
  <c r="D412" i="71"/>
  <c r="D522" i="64"/>
  <c r="D438" i="71"/>
  <c r="D443" i="69"/>
  <c r="D129" i="61"/>
  <c r="D110" i="61"/>
  <c r="D103" i="61"/>
  <c r="D30" i="62"/>
  <c r="D49" i="61"/>
  <c r="D161" i="63"/>
  <c r="D157" i="61"/>
  <c r="D153" i="62"/>
  <c r="D131" i="61"/>
  <c r="D67" i="61"/>
  <c r="D12" i="62"/>
  <c r="D177" i="62"/>
  <c r="D147" i="62"/>
  <c r="D136" i="61"/>
  <c r="D77" i="62"/>
  <c r="D10" i="62"/>
  <c r="D110" i="62"/>
  <c r="D130" i="62"/>
  <c r="D133" i="61"/>
  <c r="D50" i="62"/>
  <c r="D440" i="71"/>
  <c r="D460" i="69"/>
  <c r="D452" i="66"/>
  <c r="D460" i="70"/>
  <c r="D462" i="69"/>
  <c r="D17" i="61"/>
  <c r="D132" i="61"/>
  <c r="D70" i="63"/>
  <c r="D175" i="61"/>
  <c r="D75" i="62"/>
  <c r="D53" i="62"/>
  <c r="D12" i="61"/>
  <c r="D177" i="61"/>
  <c r="D65" i="62"/>
  <c r="D39" i="63"/>
  <c r="D74" i="62"/>
  <c r="D51" i="62"/>
  <c r="D87" i="61"/>
  <c r="D156" i="62"/>
  <c r="D31" i="61"/>
  <c r="D462" i="70"/>
  <c r="D116" i="62"/>
  <c r="D98" i="61"/>
  <c r="D19" i="63"/>
  <c r="D430" i="72"/>
  <c r="D460" i="66"/>
  <c r="D40" i="62"/>
  <c r="D27" i="62"/>
  <c r="D457" i="70"/>
  <c r="D430" i="71"/>
  <c r="D426" i="66"/>
  <c r="D573" i="68"/>
  <c r="D12" i="63"/>
  <c r="D155" i="62"/>
  <c r="D31" i="62"/>
  <c r="D460" i="67"/>
  <c r="D468" i="65"/>
  <c r="D175" i="62"/>
  <c r="D126" i="62"/>
  <c r="D60" i="62"/>
  <c r="D57" i="61"/>
  <c r="D48" i="62"/>
  <c r="D22" i="62"/>
  <c r="D20" i="61"/>
  <c r="D8" i="62"/>
  <c r="D159" i="61"/>
  <c r="D14" i="62"/>
  <c r="D27" i="61"/>
  <c r="D452" i="70"/>
  <c r="D30" i="63"/>
  <c r="D60" i="61"/>
  <c r="D51" i="61"/>
  <c r="D8" i="61"/>
  <c r="D58" i="63"/>
  <c r="D464" i="67"/>
  <c r="D89" i="62"/>
  <c r="D172" i="61"/>
  <c r="D135" i="61"/>
  <c r="D127" i="61"/>
  <c r="D107" i="62"/>
  <c r="D75" i="61"/>
  <c r="D59" i="62"/>
  <c r="D35" i="61"/>
  <c r="D406" i="72"/>
  <c r="D91" i="61"/>
  <c r="D45" i="61"/>
  <c r="D48" i="61"/>
  <c r="D29" i="61"/>
  <c r="D13" i="62"/>
  <c r="D147" i="61"/>
  <c r="D119" i="62"/>
  <c r="D40" i="61"/>
  <c r="D9" i="63"/>
  <c r="D73" i="62"/>
  <c r="D163" i="61"/>
  <c r="D433" i="71"/>
  <c r="D464" i="66"/>
  <c r="D163" i="62"/>
  <c r="D33" i="63"/>
  <c r="D13" i="61"/>
  <c r="D108" i="62"/>
  <c r="D122" i="61"/>
  <c r="D9" i="61"/>
  <c r="D26" i="61"/>
  <c r="D540" i="68"/>
  <c r="D97" i="62"/>
  <c r="D124" i="63"/>
  <c r="D148" i="62"/>
  <c r="D52" i="63"/>
  <c r="D19" i="62"/>
  <c r="D442" i="72"/>
  <c r="D39" i="61"/>
  <c r="D5" i="61"/>
  <c r="D126" i="61"/>
  <c r="D33" i="62"/>
  <c r="D68" i="61"/>
  <c r="D138" i="62"/>
  <c r="D78" i="62"/>
  <c r="D22" i="61"/>
  <c r="D99" i="62"/>
  <c r="D37" i="62"/>
  <c r="D20" i="63"/>
  <c r="D6" i="62"/>
  <c r="D471" i="66"/>
  <c r="D135" i="62"/>
  <c r="D52" i="62"/>
  <c r="D11" i="63"/>
  <c r="D21" i="63"/>
  <c r="D130" i="61"/>
  <c r="D10" i="63"/>
  <c r="D64" i="62"/>
  <c r="D120" i="61"/>
  <c r="D138" i="61"/>
  <c r="D426" i="67"/>
  <c r="D446" i="67"/>
  <c r="D458" i="65"/>
  <c r="D435" i="72"/>
  <c r="D7" i="62"/>
  <c r="D472" i="65"/>
  <c r="D494" i="64"/>
  <c r="D527" i="68"/>
  <c r="D439" i="69"/>
  <c r="D454" i="69"/>
  <c r="D450" i="67"/>
  <c r="D464" i="65"/>
  <c r="D447" i="65"/>
  <c r="D106" i="61"/>
  <c r="D504" i="64"/>
  <c r="D490" i="64"/>
  <c r="D428" i="67"/>
  <c r="D411" i="71"/>
  <c r="D423" i="67"/>
  <c r="D465" i="65"/>
  <c r="D444" i="66"/>
  <c r="D412" i="72"/>
  <c r="D47" i="61"/>
  <c r="D125" i="61"/>
  <c r="D456" i="69"/>
  <c r="D473" i="64"/>
  <c r="D439" i="70"/>
  <c r="D551" i="68"/>
  <c r="D435" i="71"/>
  <c r="D502" i="64"/>
  <c r="D405" i="72"/>
  <c r="D424" i="67"/>
  <c r="D415" i="72"/>
  <c r="D508" i="64"/>
  <c r="D425" i="65"/>
  <c r="D437" i="71"/>
  <c r="D429" i="65"/>
  <c r="D442" i="65"/>
  <c r="D443" i="65"/>
  <c r="D449" i="66"/>
  <c r="D447" i="67"/>
  <c r="D429" i="72"/>
  <c r="D25" i="62"/>
  <c r="D426" i="65"/>
  <c r="D528" i="68"/>
  <c r="D462" i="66"/>
  <c r="D82" i="62"/>
  <c r="D474" i="64"/>
  <c r="D458" i="66"/>
  <c r="D450" i="69"/>
  <c r="D146" i="62"/>
  <c r="D66" i="61"/>
  <c r="D444" i="65"/>
  <c r="D109" i="62"/>
  <c r="D421" i="66"/>
  <c r="D547" i="68"/>
  <c r="D452" i="65"/>
  <c r="D450" i="70"/>
  <c r="D453" i="65"/>
  <c r="D430" i="70"/>
  <c r="D432" i="66"/>
  <c r="D427" i="67"/>
  <c r="D499" i="64"/>
  <c r="D560" i="68"/>
  <c r="D577" i="68"/>
  <c r="D425" i="67"/>
  <c r="D423" i="69"/>
  <c r="D421" i="70"/>
  <c r="D440" i="66"/>
  <c r="D501" i="64"/>
  <c r="D454" i="66"/>
  <c r="D530" i="68"/>
  <c r="D423" i="71"/>
  <c r="D567" i="68"/>
  <c r="D470" i="64"/>
  <c r="D563" i="68"/>
  <c r="D487" i="64"/>
  <c r="D435" i="70"/>
  <c r="D448" i="65"/>
  <c r="D442" i="67"/>
  <c r="D456" i="70"/>
  <c r="D413" i="71"/>
  <c r="D28" i="62"/>
  <c r="D445" i="67"/>
  <c r="D479" i="64"/>
  <c r="D450" i="65"/>
  <c r="D144" i="61"/>
  <c r="D550" i="68"/>
  <c r="D424" i="70"/>
  <c r="D85" i="62"/>
  <c r="D562" i="68"/>
  <c r="D433" i="66"/>
  <c r="D405" i="71"/>
  <c r="D444" i="70"/>
  <c r="D429" i="71"/>
  <c r="D424" i="72"/>
  <c r="D427" i="66"/>
  <c r="D516" i="64"/>
  <c r="D537" i="68"/>
  <c r="D524" i="68"/>
  <c r="D446" i="70"/>
  <c r="D417" i="71"/>
  <c r="D448" i="67"/>
  <c r="D491" i="64"/>
  <c r="D523" i="64"/>
  <c r="D421" i="65"/>
  <c r="D44" i="63"/>
  <c r="D424" i="65"/>
  <c r="D439" i="65"/>
  <c r="D4" i="62"/>
  <c r="D439" i="67"/>
  <c r="D427" i="65"/>
  <c r="D434" i="66"/>
  <c r="D403" i="72"/>
  <c r="D488" i="64"/>
  <c r="D431" i="66"/>
  <c r="D472" i="67"/>
  <c r="D500" i="64"/>
  <c r="D514" i="64"/>
  <c r="D512" i="64"/>
  <c r="D446" i="66"/>
  <c r="D561" i="68"/>
  <c r="D423" i="70"/>
  <c r="D451" i="69"/>
  <c r="D4" i="61"/>
  <c r="D472" i="64"/>
  <c r="D432" i="67"/>
  <c r="D428" i="65"/>
  <c r="D146" i="61"/>
  <c r="D476" i="64"/>
  <c r="D28" i="61"/>
  <c r="D454" i="65"/>
  <c r="D465" i="66"/>
  <c r="D421" i="69"/>
  <c r="D431" i="71"/>
  <c r="D496" i="64"/>
  <c r="D4" i="63"/>
  <c r="D420" i="66"/>
  <c r="D453" i="66"/>
  <c r="D526" i="68"/>
  <c r="D449" i="69"/>
  <c r="D429" i="67"/>
  <c r="D437" i="72"/>
  <c r="D439" i="66"/>
  <c r="D63" i="63"/>
  <c r="D434" i="67"/>
  <c r="D493" i="64"/>
  <c r="D47" i="62"/>
  <c r="D431" i="67"/>
  <c r="D125" i="62"/>
  <c r="D498" i="64"/>
  <c r="D458" i="67"/>
  <c r="D445" i="65"/>
  <c r="D164" i="62"/>
  <c r="D448" i="66"/>
  <c r="D432" i="65"/>
  <c r="D440" i="69"/>
  <c r="D448" i="70"/>
  <c r="D442" i="70"/>
  <c r="D472" i="66"/>
  <c r="D523" i="68"/>
  <c r="D480" i="64"/>
  <c r="D555" i="68"/>
  <c r="D467" i="64"/>
  <c r="D543" i="68"/>
  <c r="D475" i="64"/>
  <c r="D82" i="63"/>
  <c r="D25" i="61"/>
  <c r="D82" i="61"/>
  <c r="D452" i="67"/>
  <c r="D431" i="70"/>
  <c r="D451" i="67"/>
  <c r="D144" i="62"/>
  <c r="D162" i="61"/>
  <c r="D425" i="66"/>
  <c r="D429" i="66"/>
  <c r="D447" i="66"/>
  <c r="D66" i="62"/>
  <c r="D548" i="68"/>
  <c r="D164" i="61"/>
  <c r="D7" i="61"/>
  <c r="D536" i="68"/>
  <c r="D421" i="72"/>
  <c r="D128" i="61"/>
  <c r="D417" i="72"/>
  <c r="D25" i="63"/>
  <c r="D539" i="68"/>
  <c r="D442" i="66"/>
  <c r="D106" i="62"/>
  <c r="D403" i="71"/>
  <c r="D503" i="64"/>
  <c r="D420" i="67"/>
  <c r="D443" i="66"/>
  <c r="D492" i="64"/>
  <c r="D432" i="72"/>
  <c r="D440" i="70"/>
  <c r="D109" i="61"/>
  <c r="D453" i="67"/>
  <c r="D433" i="65"/>
  <c r="D462" i="67"/>
  <c r="D465" i="67"/>
  <c r="D425" i="70"/>
  <c r="D448" i="69"/>
  <c r="D513" i="64"/>
  <c r="D431" i="69"/>
  <c r="D578" i="68"/>
  <c r="D463" i="65"/>
  <c r="D449" i="70"/>
  <c r="D524" i="64"/>
  <c r="D420" i="65"/>
  <c r="D575" i="68"/>
  <c r="D450" i="66"/>
  <c r="D515" i="64"/>
  <c r="D431" i="65"/>
  <c r="D541" i="68"/>
  <c r="D421" i="67"/>
  <c r="D497" i="64"/>
  <c r="D429" i="69"/>
  <c r="D463" i="66"/>
  <c r="D428" i="66"/>
  <c r="D413" i="72"/>
  <c r="D432" i="70"/>
  <c r="D451" i="66"/>
  <c r="D478" i="64"/>
  <c r="D440" i="67"/>
  <c r="D552" i="68"/>
  <c r="D444" i="67"/>
  <c r="D429" i="70"/>
  <c r="D406" i="71"/>
  <c r="D426" i="70"/>
  <c r="D531" i="68"/>
  <c r="D466" i="64"/>
  <c r="D571" i="68"/>
  <c r="D435" i="66"/>
  <c r="D85" i="61"/>
  <c r="D434" i="65"/>
  <c r="D433" i="67"/>
  <c r="D446" i="65"/>
  <c r="D128" i="62"/>
  <c r="D449" i="65"/>
  <c r="D463" i="67"/>
  <c r="D420" i="69"/>
  <c r="D423" i="66"/>
  <c r="D481" i="64"/>
  <c r="D421" i="71"/>
  <c r="D435" i="67"/>
  <c r="D538" i="68"/>
  <c r="D471" i="64"/>
  <c r="D554" i="68"/>
  <c r="D454" i="70"/>
  <c r="D423" i="65"/>
  <c r="D440" i="65"/>
  <c r="D565" i="68"/>
  <c r="D411" i="72"/>
  <c r="D433" i="70"/>
  <c r="D442" i="69"/>
  <c r="D432" i="71"/>
  <c r="D495" i="64"/>
  <c r="D420" i="70"/>
  <c r="D44" i="62"/>
  <c r="D432" i="69"/>
  <c r="D428" i="70"/>
  <c r="D483" i="64"/>
  <c r="D414" i="72"/>
  <c r="D454" i="67"/>
  <c r="D431" i="72"/>
  <c r="D447" i="70"/>
  <c r="D482" i="64"/>
  <c r="D63" i="62"/>
  <c r="D435" i="65"/>
  <c r="D414" i="71"/>
  <c r="D423" i="72"/>
  <c r="D469" i="64"/>
  <c r="D451" i="70"/>
  <c r="D63" i="61"/>
  <c r="D435" i="69"/>
  <c r="D162" i="62"/>
  <c r="D576" i="68"/>
  <c r="D451" i="65"/>
  <c r="D44" i="61"/>
  <c r="D427" i="70"/>
  <c r="D161" i="62"/>
  <c r="D62" i="61"/>
  <c r="D419" i="66"/>
  <c r="D3" i="63"/>
  <c r="D24" i="63"/>
  <c r="D465" i="64"/>
  <c r="D546" i="68"/>
  <c r="D457" i="65"/>
  <c r="D422" i="66"/>
  <c r="D419" i="69"/>
  <c r="D124" i="61"/>
  <c r="D43" i="62"/>
  <c r="D438" i="67"/>
  <c r="D143" i="62"/>
  <c r="D438" i="65"/>
  <c r="D81" i="63"/>
  <c r="D441" i="66"/>
  <c r="D81" i="61"/>
  <c r="D441" i="67"/>
  <c r="D24" i="62"/>
  <c r="D570" i="68"/>
  <c r="D438" i="66"/>
  <c r="D507" i="64"/>
  <c r="D438" i="69"/>
  <c r="D404" i="71"/>
  <c r="D62" i="63"/>
  <c r="D402" i="71"/>
  <c r="D549" i="68"/>
  <c r="D419" i="70"/>
  <c r="D43" i="61"/>
  <c r="D3" i="62"/>
  <c r="D457" i="67"/>
  <c r="D143" i="61"/>
  <c r="D420" i="71"/>
  <c r="D81" i="62"/>
  <c r="D105" i="61"/>
  <c r="D422" i="69"/>
  <c r="D441" i="69"/>
  <c r="D422" i="65"/>
  <c r="D161" i="61"/>
  <c r="D420" i="72"/>
  <c r="D522" i="68"/>
  <c r="D441" i="70"/>
  <c r="D105" i="62"/>
  <c r="D422" i="70"/>
  <c r="D457" i="66"/>
  <c r="D486" i="64"/>
  <c r="D43" i="63"/>
  <c r="D62" i="62"/>
  <c r="D404" i="72"/>
  <c r="D438" i="70"/>
  <c r="D489" i="64"/>
  <c r="D419" i="65"/>
  <c r="D422" i="71"/>
  <c r="D402" i="72"/>
  <c r="D24" i="61"/>
  <c r="D468" i="64"/>
  <c r="D422" i="72"/>
  <c r="D419" i="67"/>
  <c r="D124" i="62"/>
  <c r="D3" i="61"/>
  <c r="D525" i="68"/>
  <c r="D441" i="65"/>
  <c r="D422" i="67"/>
  <c r="D419" i="72"/>
  <c r="D456" i="65"/>
  <c r="D464" i="64"/>
  <c r="D419" i="71"/>
  <c r="D437" i="70"/>
  <c r="D437" i="67"/>
  <c r="D418" i="69"/>
  <c r="D418" i="66"/>
  <c r="D418" i="65"/>
  <c r="D437" i="69"/>
  <c r="D456" i="66"/>
  <c r="D569" i="68"/>
  <c r="D437" i="65"/>
  <c r="D506" i="64"/>
  <c r="D521" i="68"/>
  <c r="D418" i="70"/>
  <c r="D418" i="67"/>
  <c r="D437" i="66"/>
  <c r="D401" i="72"/>
  <c r="D456" i="67"/>
  <c r="D485" i="64"/>
  <c r="D545" i="68"/>
  <c r="D401" i="71"/>
  <c r="L149" i="61"/>
  <c r="L11" i="61"/>
  <c r="L168" i="61"/>
  <c r="L532" i="68"/>
  <c r="L535" i="68"/>
  <c r="L466" i="65"/>
  <c r="L459" i="65"/>
  <c r="L14" i="63"/>
  <c r="L113" i="61"/>
  <c r="L170" i="61"/>
  <c r="L149" i="62"/>
  <c r="L16" i="63"/>
  <c r="L150" i="63"/>
  <c r="L121" i="61"/>
  <c r="L95" i="61"/>
  <c r="L112" i="61"/>
  <c r="L151" i="61"/>
  <c r="L425" i="69"/>
  <c r="L410" i="71"/>
  <c r="L410" i="72"/>
  <c r="L470" i="65"/>
  <c r="L472" i="64"/>
  <c r="L114" i="61"/>
  <c r="L27" i="63"/>
  <c r="L117" i="63"/>
  <c r="L525" i="64"/>
  <c r="L428" i="69"/>
  <c r="L521" i="64"/>
  <c r="L93" i="61"/>
  <c r="L509" i="64"/>
  <c r="L542" i="68"/>
  <c r="L572" i="68"/>
  <c r="L176" i="61"/>
  <c r="L112" i="62"/>
  <c r="L467" i="66"/>
  <c r="L102" i="61"/>
  <c r="L170" i="63"/>
  <c r="L450" i="71"/>
  <c r="L147" i="63"/>
  <c r="L145" i="63"/>
  <c r="L579" i="68"/>
  <c r="L65" i="63"/>
  <c r="L558" i="68"/>
  <c r="L17" i="63"/>
  <c r="L120" i="63"/>
  <c r="L459" i="69"/>
  <c r="L100" i="63"/>
  <c r="L511" i="64"/>
  <c r="L580" i="68"/>
  <c r="L103" i="63"/>
  <c r="L101" i="63"/>
  <c r="L408" i="72"/>
  <c r="L447" i="71"/>
  <c r="L57" i="63"/>
  <c r="L459" i="67"/>
  <c r="L22" i="63"/>
  <c r="L170" i="62"/>
  <c r="L72" i="63"/>
  <c r="L116" i="63"/>
  <c r="L114" i="62"/>
  <c r="L111" i="63"/>
  <c r="L158" i="63"/>
  <c r="L94" i="63"/>
  <c r="L453" i="71"/>
  <c r="L533" i="68"/>
  <c r="L583" i="68"/>
  <c r="L556" i="68"/>
  <c r="L409" i="72"/>
  <c r="L102" i="62"/>
  <c r="L74" i="63"/>
  <c r="L34" i="63"/>
  <c r="L94" i="61"/>
  <c r="L446" i="72"/>
  <c r="L467" i="69"/>
  <c r="L86" i="63"/>
  <c r="L518" i="64"/>
  <c r="L150" i="62"/>
  <c r="L134" i="63"/>
  <c r="L41" i="63"/>
  <c r="L121" i="62"/>
  <c r="L163" i="63"/>
  <c r="L154" i="63"/>
  <c r="L115" i="63"/>
  <c r="L446" i="71"/>
  <c r="L473" i="70"/>
  <c r="L148" i="63"/>
  <c r="L407" i="72"/>
  <c r="L172" i="63"/>
  <c r="L135" i="63"/>
  <c r="L590" i="68"/>
  <c r="L158" i="62"/>
  <c r="L110" i="63"/>
  <c r="L8" i="63"/>
  <c r="L95" i="62"/>
  <c r="L137" i="63"/>
  <c r="L84" i="63"/>
  <c r="L453" i="72"/>
  <c r="L174" i="63"/>
  <c r="L167" i="63"/>
  <c r="L151" i="63"/>
  <c r="L466" i="70"/>
  <c r="L75" i="63"/>
  <c r="L165" i="63"/>
  <c r="L129" i="63"/>
  <c r="L76" i="63"/>
  <c r="L176" i="63"/>
  <c r="L169" i="61"/>
  <c r="L156" i="63"/>
  <c r="L95" i="63"/>
  <c r="L91" i="63"/>
  <c r="L157" i="63"/>
  <c r="L126" i="63"/>
  <c r="L102" i="63"/>
  <c r="L139" i="63"/>
  <c r="L112" i="63"/>
  <c r="L56" i="63"/>
  <c r="L53" i="63"/>
  <c r="L98" i="63"/>
  <c r="L79" i="63"/>
  <c r="L36" i="63"/>
  <c r="L121" i="63"/>
  <c r="L517" i="64"/>
  <c r="L113" i="62"/>
  <c r="L427" i="69"/>
  <c r="L175" i="63"/>
  <c r="L15" i="63"/>
  <c r="L130" i="63"/>
  <c r="L470" i="70"/>
  <c r="L493" i="64"/>
  <c r="L18" i="63"/>
  <c r="L158" i="61"/>
  <c r="L92" i="61"/>
  <c r="L177" i="63"/>
  <c r="L46" i="63"/>
  <c r="L60" i="63"/>
  <c r="L176" i="62"/>
  <c r="L93" i="62"/>
  <c r="L67" i="63"/>
  <c r="L11" i="62"/>
  <c r="L466" i="67"/>
  <c r="L473" i="66"/>
  <c r="L469" i="66"/>
  <c r="L173" i="63"/>
  <c r="L459" i="70"/>
  <c r="L55" i="63"/>
  <c r="L466" i="66"/>
  <c r="L150" i="61"/>
  <c r="L6" i="63"/>
  <c r="L167" i="61"/>
  <c r="L141" i="63"/>
  <c r="L149" i="63"/>
  <c r="L118" i="63"/>
  <c r="L473" i="67"/>
  <c r="L514" i="64"/>
  <c r="L152" i="62"/>
  <c r="L140" i="63"/>
  <c r="L131" i="63"/>
  <c r="L92" i="63"/>
  <c r="L534" i="68"/>
  <c r="L114" i="63"/>
  <c r="L11" i="63"/>
  <c r="L152" i="63"/>
  <c r="L470" i="69"/>
  <c r="L140" i="62"/>
  <c r="L122" i="63"/>
  <c r="L446" i="69"/>
  <c r="L447" i="72"/>
  <c r="L153" i="63"/>
  <c r="L467" i="65"/>
  <c r="L467" i="67"/>
  <c r="L467" i="70"/>
  <c r="L151" i="62"/>
  <c r="L169" i="63"/>
  <c r="L136" i="63"/>
  <c r="L133" i="63"/>
  <c r="L416" i="71"/>
  <c r="L152" i="61"/>
  <c r="L169" i="62"/>
  <c r="L107" i="63"/>
  <c r="L473" i="65"/>
  <c r="L171" i="63"/>
  <c r="L99" i="63"/>
  <c r="L93" i="63"/>
  <c r="L466" i="69"/>
  <c r="L127" i="63"/>
  <c r="L119" i="63"/>
  <c r="L591" i="68"/>
  <c r="L29" i="63"/>
  <c r="L48" i="63"/>
  <c r="L108" i="63"/>
  <c r="L470" i="67"/>
  <c r="L35" i="63"/>
  <c r="L115" i="62"/>
  <c r="L94" i="62"/>
  <c r="L38" i="63"/>
  <c r="L54" i="63"/>
  <c r="L155" i="63"/>
  <c r="L587" i="68"/>
  <c r="L459" i="66"/>
  <c r="L584" i="68"/>
  <c r="L473" i="69"/>
  <c r="L37" i="63"/>
  <c r="L140" i="61"/>
  <c r="L96" i="63"/>
  <c r="L159" i="63"/>
  <c r="L92" i="62"/>
  <c r="L115" i="61"/>
  <c r="L73" i="63"/>
  <c r="L450" i="72"/>
  <c r="L167" i="62"/>
  <c r="L138" i="63"/>
  <c r="L132" i="61"/>
  <c r="L586" i="68"/>
  <c r="L28" i="63"/>
  <c r="L468" i="67"/>
  <c r="L443" i="72"/>
  <c r="L557" i="68"/>
  <c r="L427" i="72"/>
  <c r="L464" i="70"/>
  <c r="L574" i="68"/>
  <c r="L463" i="69"/>
  <c r="L582" i="68"/>
  <c r="L449" i="71"/>
  <c r="L510" i="64"/>
  <c r="L47" i="63"/>
  <c r="L471" i="69"/>
  <c r="L461" i="66"/>
  <c r="L458" i="69"/>
  <c r="L464" i="69"/>
  <c r="L439" i="72"/>
  <c r="L407" i="71"/>
  <c r="L66" i="63"/>
  <c r="L85" i="63"/>
  <c r="L113" i="63"/>
  <c r="L144" i="63"/>
  <c r="L434" i="69"/>
  <c r="L425" i="72"/>
  <c r="L448" i="71"/>
  <c r="L16" i="61"/>
  <c r="L470" i="66"/>
  <c r="L469" i="70"/>
  <c r="L461" i="65"/>
  <c r="L128" i="63"/>
  <c r="L425" i="71"/>
  <c r="L434" i="70"/>
  <c r="L434" i="71"/>
  <c r="L439" i="71"/>
  <c r="L30" i="62"/>
  <c r="L559" i="68"/>
  <c r="L51" i="62"/>
  <c r="L445" i="71"/>
  <c r="L444" i="71"/>
  <c r="L465" i="70"/>
  <c r="L461" i="69"/>
  <c r="L409" i="71"/>
  <c r="L447" i="69"/>
  <c r="L468" i="69"/>
  <c r="L448" i="72"/>
  <c r="L51" i="61"/>
  <c r="L428" i="72"/>
  <c r="L408" i="71"/>
  <c r="L519" i="64"/>
  <c r="L472" i="70"/>
  <c r="L7" i="63"/>
  <c r="L468" i="65"/>
  <c r="L472" i="69"/>
  <c r="L452" i="72"/>
  <c r="L469" i="69"/>
  <c r="L449" i="72"/>
  <c r="L97" i="63"/>
  <c r="L451" i="71"/>
  <c r="L566" i="68"/>
  <c r="L520" i="64"/>
  <c r="L458" i="70"/>
  <c r="L468" i="66"/>
  <c r="L132" i="63"/>
  <c r="L442" i="72"/>
  <c r="L468" i="70"/>
  <c r="L452" i="71"/>
  <c r="L74" i="62"/>
  <c r="L89" i="63"/>
  <c r="L87" i="63"/>
  <c r="L125" i="63"/>
  <c r="L445" i="72"/>
  <c r="L168" i="63"/>
  <c r="L97" i="61"/>
  <c r="L462" i="69"/>
  <c r="L441" i="72"/>
  <c r="L469" i="67"/>
  <c r="L465" i="69"/>
  <c r="L461" i="70"/>
  <c r="L164" i="63"/>
  <c r="L162" i="63"/>
  <c r="L585" i="68"/>
  <c r="L461" i="67"/>
  <c r="L168" i="62"/>
  <c r="L444" i="72"/>
  <c r="L453" i="69"/>
  <c r="L166" i="63"/>
  <c r="L427" i="71"/>
  <c r="L428" i="71"/>
  <c r="L146" i="63"/>
  <c r="L441" i="71"/>
  <c r="L443" i="71"/>
  <c r="L109" i="63"/>
  <c r="L130" i="62"/>
  <c r="L434" i="72"/>
  <c r="L444" i="69"/>
  <c r="L442" i="71"/>
  <c r="L451" i="72"/>
  <c r="L588" i="68"/>
  <c r="L469" i="65"/>
  <c r="L426" i="69"/>
  <c r="L589" i="68"/>
  <c r="L106" i="63"/>
  <c r="L453" i="70"/>
  <c r="L471" i="70"/>
  <c r="L416" i="72"/>
  <c r="L581" i="68"/>
  <c r="L463" i="70"/>
  <c r="L406" i="71"/>
  <c r="L470" i="64"/>
  <c r="L153" i="61"/>
  <c r="L443" i="65"/>
  <c r="L70" i="62"/>
  <c r="L70" i="61"/>
  <c r="L110" i="62"/>
  <c r="L40" i="63"/>
  <c r="L16" i="62"/>
  <c r="L175" i="62"/>
  <c r="L131" i="61"/>
  <c r="L120" i="62"/>
  <c r="L90" i="62"/>
  <c r="L79" i="62"/>
  <c r="L76" i="61"/>
  <c r="L71" i="63"/>
  <c r="L33" i="63"/>
  <c r="L20" i="63"/>
  <c r="L166" i="61"/>
  <c r="L84" i="62"/>
  <c r="L73" i="62"/>
  <c r="L31" i="63"/>
  <c r="L430" i="72"/>
  <c r="L74" i="61"/>
  <c r="L174" i="62"/>
  <c r="L137" i="62"/>
  <c r="L77" i="63"/>
  <c r="L6" i="62"/>
  <c r="L433" i="71"/>
  <c r="L52" i="62"/>
  <c r="L20" i="61"/>
  <c r="L58" i="61"/>
  <c r="L13" i="61"/>
  <c r="L138" i="61"/>
  <c r="L32" i="61"/>
  <c r="L438" i="72"/>
  <c r="L50" i="63"/>
  <c r="L39" i="63"/>
  <c r="L462" i="65"/>
  <c r="L120" i="61"/>
  <c r="L98" i="62"/>
  <c r="L70" i="63"/>
  <c r="L57" i="61"/>
  <c r="L33" i="61"/>
  <c r="L22" i="62"/>
  <c r="L19" i="62"/>
  <c r="L15" i="62"/>
  <c r="L58" i="62"/>
  <c r="L12" i="61"/>
  <c r="L445" i="69"/>
  <c r="L426" i="71"/>
  <c r="L464" i="67"/>
  <c r="L175" i="61"/>
  <c r="L148" i="62"/>
  <c r="L72" i="61"/>
  <c r="L83" i="63"/>
  <c r="L59" i="63"/>
  <c r="L137" i="61"/>
  <c r="L78" i="62"/>
  <c r="L438" i="71"/>
  <c r="L111" i="61"/>
  <c r="L165" i="61"/>
  <c r="L39" i="61"/>
  <c r="L116" i="62"/>
  <c r="L67" i="62"/>
  <c r="L52" i="61"/>
  <c r="L155" i="62"/>
  <c r="L101" i="62"/>
  <c r="L59" i="62"/>
  <c r="L12" i="63"/>
  <c r="L173" i="61"/>
  <c r="L10" i="61"/>
  <c r="L177" i="62"/>
  <c r="L117" i="61"/>
  <c r="L46" i="62"/>
  <c r="L5" i="61"/>
  <c r="L134" i="61"/>
  <c r="L154" i="62"/>
  <c r="L79" i="61"/>
  <c r="L100" i="62"/>
  <c r="L494" i="64"/>
  <c r="L48" i="61"/>
  <c r="L156" i="61"/>
  <c r="L65" i="61"/>
  <c r="L35" i="61"/>
  <c r="L32" i="62"/>
  <c r="L452" i="69"/>
  <c r="L49" i="61"/>
  <c r="L131" i="62"/>
  <c r="L515" i="64"/>
  <c r="L141" i="61"/>
  <c r="L452" i="66"/>
  <c r="L412" i="72"/>
  <c r="L154" i="61"/>
  <c r="L97" i="62"/>
  <c r="L145" i="62"/>
  <c r="L126" i="61"/>
  <c r="L108" i="61"/>
  <c r="L99" i="62"/>
  <c r="L60" i="61"/>
  <c r="L55" i="62"/>
  <c r="L36" i="62"/>
  <c r="L22" i="61"/>
  <c r="L19" i="61"/>
  <c r="L8" i="61"/>
  <c r="L119" i="61"/>
  <c r="L58" i="63"/>
  <c r="L45" i="61"/>
  <c r="L26" i="61"/>
  <c r="L14" i="62"/>
  <c r="L130" i="61"/>
  <c r="L103" i="61"/>
  <c r="L10" i="62"/>
  <c r="L122" i="62"/>
  <c r="L27" i="61"/>
  <c r="L426" i="66"/>
  <c r="L464" i="66"/>
  <c r="L440" i="71"/>
  <c r="L460" i="66"/>
  <c r="L40" i="61"/>
  <c r="L21" i="61"/>
  <c r="L161" i="63"/>
  <c r="L163" i="62"/>
  <c r="L139" i="62"/>
  <c r="L127" i="62"/>
  <c r="L116" i="61"/>
  <c r="L111" i="62"/>
  <c r="L107" i="62"/>
  <c r="L91" i="61"/>
  <c r="L71" i="61"/>
  <c r="L60" i="62"/>
  <c r="L37" i="61"/>
  <c r="L34" i="61"/>
  <c r="L8" i="62"/>
  <c r="L118" i="62"/>
  <c r="L100" i="61"/>
  <c r="L65" i="62"/>
  <c r="L46" i="61"/>
  <c r="L27" i="62"/>
  <c r="L18" i="62"/>
  <c r="L13" i="63"/>
  <c r="L78" i="61"/>
  <c r="L452" i="70"/>
  <c r="L406" i="72"/>
  <c r="L460" i="70"/>
  <c r="L127" i="61"/>
  <c r="L99" i="61"/>
  <c r="L29" i="62"/>
  <c r="L177" i="61"/>
  <c r="L119" i="62"/>
  <c r="L68" i="63"/>
  <c r="L471" i="66"/>
  <c r="L87" i="61"/>
  <c r="L147" i="62"/>
  <c r="L49" i="62"/>
  <c r="L40" i="62"/>
  <c r="L21" i="62"/>
  <c r="L89" i="62"/>
  <c r="L462" i="70"/>
  <c r="L68" i="61"/>
  <c r="L157" i="61"/>
  <c r="L135" i="62"/>
  <c r="L126" i="62"/>
  <c r="L72" i="62"/>
  <c r="L41" i="61"/>
  <c r="L37" i="62"/>
  <c r="L29" i="61"/>
  <c r="L15" i="61"/>
  <c r="L14" i="61"/>
  <c r="L138" i="62"/>
  <c r="L90" i="63"/>
  <c r="L76" i="62"/>
  <c r="L89" i="61"/>
  <c r="L148" i="61"/>
  <c r="L132" i="62"/>
  <c r="L96" i="62"/>
  <c r="L36" i="61"/>
  <c r="L443" i="69"/>
  <c r="L430" i="69"/>
  <c r="L522" i="64"/>
  <c r="L460" i="67"/>
  <c r="L88" i="61"/>
  <c r="L39" i="62"/>
  <c r="L171" i="62"/>
  <c r="L108" i="62"/>
  <c r="L67" i="61"/>
  <c r="L53" i="61"/>
  <c r="L38" i="61"/>
  <c r="L31" i="61"/>
  <c r="L173" i="62"/>
  <c r="L129" i="62"/>
  <c r="L9" i="63"/>
  <c r="L457" i="70"/>
  <c r="L473" i="64"/>
  <c r="L68" i="62"/>
  <c r="L134" i="62"/>
  <c r="L122" i="61"/>
  <c r="L88" i="63"/>
  <c r="L49" i="63"/>
  <c r="L426" i="65"/>
  <c r="L430" i="71"/>
  <c r="L163" i="61"/>
  <c r="L56" i="61"/>
  <c r="L38" i="62"/>
  <c r="L101" i="61"/>
  <c r="L17" i="61"/>
  <c r="L9" i="62"/>
  <c r="L129" i="61"/>
  <c r="L5" i="63"/>
  <c r="L415" i="72"/>
  <c r="L9" i="61"/>
  <c r="L443" i="70"/>
  <c r="L440" i="72"/>
  <c r="L56" i="62"/>
  <c r="L83" i="61"/>
  <c r="L412" i="71"/>
  <c r="L143" i="63"/>
  <c r="L457" i="69"/>
  <c r="L433" i="72"/>
  <c r="L30" i="61"/>
  <c r="L165" i="62"/>
  <c r="L147" i="61"/>
  <c r="L133" i="62"/>
  <c r="L84" i="61"/>
  <c r="L69" i="61"/>
  <c r="L26" i="62"/>
  <c r="L172" i="62"/>
  <c r="L159" i="62"/>
  <c r="L136" i="61"/>
  <c r="L77" i="61"/>
  <c r="L10" i="63"/>
  <c r="L424" i="65"/>
  <c r="L117" i="62"/>
  <c r="L415" i="71"/>
  <c r="L155" i="61"/>
  <c r="L17" i="62"/>
  <c r="L124" i="63"/>
  <c r="L30" i="63"/>
  <c r="L136" i="62"/>
  <c r="L96" i="61"/>
  <c r="L88" i="62"/>
  <c r="L50" i="61"/>
  <c r="L105" i="63"/>
  <c r="L171" i="61"/>
  <c r="L90" i="61"/>
  <c r="L75" i="61"/>
  <c r="L71" i="62"/>
  <c r="L141" i="62"/>
  <c r="L118" i="61"/>
  <c r="L83" i="62"/>
  <c r="L26" i="63"/>
  <c r="L18" i="61"/>
  <c r="L78" i="63"/>
  <c r="L433" i="70"/>
  <c r="L564" i="68"/>
  <c r="L426" i="72"/>
  <c r="L6" i="61"/>
  <c r="L55" i="61"/>
  <c r="L21" i="63"/>
  <c r="L460" i="69"/>
  <c r="L464" i="65"/>
  <c r="L53" i="62"/>
  <c r="L32" i="63"/>
  <c r="L69" i="63"/>
  <c r="L54" i="62"/>
  <c r="L433" i="69"/>
  <c r="L64" i="63"/>
  <c r="L110" i="61"/>
  <c r="L87" i="62"/>
  <c r="L75" i="62"/>
  <c r="L73" i="61"/>
  <c r="L50" i="62"/>
  <c r="L103" i="62"/>
  <c r="L133" i="61"/>
  <c r="L98" i="61"/>
  <c r="L86" i="61"/>
  <c r="L51" i="63"/>
  <c r="L19" i="63"/>
  <c r="L31" i="62"/>
  <c r="L20" i="62"/>
  <c r="L33" i="62"/>
  <c r="L157" i="62"/>
  <c r="L41" i="62"/>
  <c r="L156" i="62"/>
  <c r="L35" i="62"/>
  <c r="L573" i="68"/>
  <c r="L13" i="62"/>
  <c r="L57" i="62"/>
  <c r="L45" i="62"/>
  <c r="L145" i="61"/>
  <c r="L135" i="61"/>
  <c r="L64" i="62"/>
  <c r="L12" i="62"/>
  <c r="L86" i="62"/>
  <c r="L52" i="63"/>
  <c r="L5" i="62"/>
  <c r="L45" i="63"/>
  <c r="L449" i="70"/>
  <c r="L166" i="62"/>
  <c r="L460" i="65"/>
  <c r="L153" i="62"/>
  <c r="L107" i="61"/>
  <c r="L64" i="61"/>
  <c r="L59" i="61"/>
  <c r="L172" i="61"/>
  <c r="L159" i="61"/>
  <c r="L77" i="62"/>
  <c r="L54" i="61"/>
  <c r="L174" i="61"/>
  <c r="L48" i="62"/>
  <c r="L91" i="62"/>
  <c r="L34" i="62"/>
  <c r="L69" i="62"/>
  <c r="L139" i="61"/>
  <c r="L565" i="68"/>
  <c r="L442" i="67"/>
  <c r="L425" i="65"/>
  <c r="L540" i="68"/>
  <c r="L421" i="65"/>
  <c r="L503" i="64"/>
  <c r="L523" i="64"/>
  <c r="L567" i="68"/>
  <c r="L451" i="65"/>
  <c r="L456" i="69"/>
  <c r="L553" i="68"/>
  <c r="L442" i="65"/>
  <c r="L403" i="71"/>
  <c r="L47" i="62"/>
  <c r="L4" i="62"/>
  <c r="L543" i="68"/>
  <c r="L500" i="64"/>
  <c r="L432" i="65"/>
  <c r="L144" i="61"/>
  <c r="L453" i="67"/>
  <c r="L428" i="70"/>
  <c r="L475" i="64"/>
  <c r="L434" i="66"/>
  <c r="L47" i="61"/>
  <c r="L538" i="68"/>
  <c r="L575" i="68"/>
  <c r="L578" i="68"/>
  <c r="L429" i="70"/>
  <c r="L472" i="66"/>
  <c r="L429" i="69"/>
  <c r="L483" i="64"/>
  <c r="L446" i="65"/>
  <c r="L405" i="71"/>
  <c r="L424" i="71"/>
  <c r="L437" i="71"/>
  <c r="L466" i="64"/>
  <c r="L498" i="64"/>
  <c r="L444" i="70"/>
  <c r="L528" i="68"/>
  <c r="L491" i="64"/>
  <c r="L526" i="68"/>
  <c r="L411" i="71"/>
  <c r="L109" i="62"/>
  <c r="L66" i="61"/>
  <c r="L452" i="65"/>
  <c r="L471" i="65"/>
  <c r="L442" i="69"/>
  <c r="L424" i="66"/>
  <c r="L423" i="67"/>
  <c r="L527" i="68"/>
  <c r="L458" i="65"/>
  <c r="L44" i="62"/>
  <c r="L502" i="64"/>
  <c r="L428" i="65"/>
  <c r="L403" i="72"/>
  <c r="L440" i="66"/>
  <c r="L432" i="69"/>
  <c r="L524" i="64"/>
  <c r="L471" i="67"/>
  <c r="L450" i="65"/>
  <c r="L552" i="68"/>
  <c r="L472" i="67"/>
  <c r="L25" i="61"/>
  <c r="L430" i="67"/>
  <c r="L451" i="70"/>
  <c r="L453" i="66"/>
  <c r="L429" i="72"/>
  <c r="L426" i="67"/>
  <c r="L448" i="69"/>
  <c r="L448" i="70"/>
  <c r="L454" i="70"/>
  <c r="L417" i="72"/>
  <c r="L446" i="66"/>
  <c r="L446" i="67"/>
  <c r="L554" i="68"/>
  <c r="L421" i="71"/>
  <c r="L424" i="72"/>
  <c r="L479" i="64"/>
  <c r="L420" i="70"/>
  <c r="L450" i="69"/>
  <c r="L440" i="65"/>
  <c r="L440" i="67"/>
  <c r="L423" i="66"/>
  <c r="L431" i="69"/>
  <c r="L477" i="64"/>
  <c r="L85" i="62"/>
  <c r="L516" i="64"/>
  <c r="L539" i="68"/>
  <c r="L551" i="68"/>
  <c r="L472" i="65"/>
  <c r="L451" i="69"/>
  <c r="L454" i="69"/>
  <c r="L453" i="65"/>
  <c r="L431" i="72"/>
  <c r="L63" i="62"/>
  <c r="L414" i="71"/>
  <c r="L555" i="68"/>
  <c r="L447" i="65"/>
  <c r="L442" i="66"/>
  <c r="L25" i="63"/>
  <c r="L164" i="61"/>
  <c r="L423" i="70"/>
  <c r="L405" i="72"/>
  <c r="L4" i="63"/>
  <c r="L465" i="67"/>
  <c r="L439" i="69"/>
  <c r="L433" i="65"/>
  <c r="L85" i="61"/>
  <c r="L420" i="66"/>
  <c r="L487" i="64"/>
  <c r="L433" i="67"/>
  <c r="L541" i="68"/>
  <c r="L7" i="62"/>
  <c r="L449" i="66"/>
  <c r="L440" i="70"/>
  <c r="L576" i="68"/>
  <c r="L524" i="68"/>
  <c r="L7" i="61"/>
  <c r="L164" i="62"/>
  <c r="L128" i="61"/>
  <c r="L550" i="68"/>
  <c r="L465" i="66"/>
  <c r="L444" i="66"/>
  <c r="L128" i="62"/>
  <c r="L413" i="72"/>
  <c r="L449" i="65"/>
  <c r="L454" i="66"/>
  <c r="L421" i="66"/>
  <c r="L82" i="63"/>
  <c r="L431" i="66"/>
  <c r="L444" i="67"/>
  <c r="L560" i="68"/>
  <c r="L430" i="70"/>
  <c r="L495" i="64"/>
  <c r="L433" i="66"/>
  <c r="L435" i="70"/>
  <c r="L435" i="72"/>
  <c r="L445" i="66"/>
  <c r="L443" i="66"/>
  <c r="L427" i="67"/>
  <c r="L420" i="69"/>
  <c r="L434" i="67"/>
  <c r="L428" i="67"/>
  <c r="L423" i="65"/>
  <c r="L439" i="67"/>
  <c r="L512" i="64"/>
  <c r="L504" i="64"/>
  <c r="L435" i="66"/>
  <c r="L125" i="62"/>
  <c r="L435" i="71"/>
  <c r="L469" i="64"/>
  <c r="L426" i="70"/>
  <c r="L25" i="62"/>
  <c r="L106" i="62"/>
  <c r="L425" i="70"/>
  <c r="L492" i="64"/>
  <c r="L474" i="64"/>
  <c r="L547" i="68"/>
  <c r="L125" i="61"/>
  <c r="L429" i="71"/>
  <c r="L423" i="69"/>
  <c r="L458" i="66"/>
  <c r="L490" i="64"/>
  <c r="L430" i="66"/>
  <c r="L414" i="72"/>
  <c r="L448" i="67"/>
  <c r="L430" i="65"/>
  <c r="L429" i="66"/>
  <c r="L424" i="70"/>
  <c r="L431" i="71"/>
  <c r="L448" i="65"/>
  <c r="L471" i="64"/>
  <c r="L445" i="70"/>
  <c r="L465" i="65"/>
  <c r="L424" i="69"/>
  <c r="L530" i="68"/>
  <c r="L420" i="65"/>
  <c r="L501" i="64"/>
  <c r="L427" i="65"/>
  <c r="L434" i="65"/>
  <c r="L82" i="62"/>
  <c r="L449" i="67"/>
  <c r="L66" i="62"/>
  <c r="L435" i="65"/>
  <c r="L499" i="64"/>
  <c r="L417" i="71"/>
  <c r="L454" i="67"/>
  <c r="L577" i="68"/>
  <c r="L513" i="64"/>
  <c r="L432" i="67"/>
  <c r="L431" i="70"/>
  <c r="L421" i="67"/>
  <c r="L429" i="67"/>
  <c r="L480" i="64"/>
  <c r="L445" i="65"/>
  <c r="L423" i="72"/>
  <c r="L449" i="69"/>
  <c r="L444" i="65"/>
  <c r="L450" i="66"/>
  <c r="L435" i="67"/>
  <c r="L442" i="70"/>
  <c r="L162" i="62"/>
  <c r="L63" i="63"/>
  <c r="L450" i="67"/>
  <c r="L432" i="70"/>
  <c r="L63" i="61"/>
  <c r="L427" i="66"/>
  <c r="L463" i="66"/>
  <c r="L445" i="67"/>
  <c r="L440" i="69"/>
  <c r="L424" i="67"/>
  <c r="L431" i="67"/>
  <c r="L496" i="64"/>
  <c r="L162" i="61"/>
  <c r="L462" i="67"/>
  <c r="L420" i="67"/>
  <c r="L421" i="72"/>
  <c r="L439" i="66"/>
  <c r="L488" i="64"/>
  <c r="L463" i="65"/>
  <c r="L431" i="65"/>
  <c r="L432" i="66"/>
  <c r="L439" i="70"/>
  <c r="L146" i="61"/>
  <c r="L437" i="72"/>
  <c r="L452" i="67"/>
  <c r="L451" i="67"/>
  <c r="L446" i="70"/>
  <c r="L450" i="70"/>
  <c r="L561" i="68"/>
  <c r="L523" i="68"/>
  <c r="L432" i="71"/>
  <c r="L447" i="66"/>
  <c r="L537" i="68"/>
  <c r="L529" i="68"/>
  <c r="L82" i="61"/>
  <c r="L548" i="68"/>
  <c r="L411" i="72"/>
  <c r="L531" i="68"/>
  <c r="L432" i="72"/>
  <c r="L429" i="65"/>
  <c r="L439" i="65"/>
  <c r="L448" i="66"/>
  <c r="L28" i="61"/>
  <c r="L423" i="71"/>
  <c r="L462" i="66"/>
  <c r="L146" i="62"/>
  <c r="L443" i="67"/>
  <c r="L44" i="63"/>
  <c r="L28" i="62"/>
  <c r="L478" i="64"/>
  <c r="L109" i="61"/>
  <c r="L447" i="70"/>
  <c r="L44" i="61"/>
  <c r="L428" i="66"/>
  <c r="L562" i="68"/>
  <c r="L106" i="61"/>
  <c r="L454" i="65"/>
  <c r="L482" i="64"/>
  <c r="L508" i="64"/>
  <c r="L425" i="67"/>
  <c r="L536" i="68"/>
  <c r="L571" i="68"/>
  <c r="L413" i="71"/>
  <c r="L497" i="64"/>
  <c r="L447" i="67"/>
  <c r="L563" i="68"/>
  <c r="L456" i="70"/>
  <c r="L476" i="64"/>
  <c r="L481" i="64"/>
  <c r="L4" i="61"/>
  <c r="L458" i="67"/>
  <c r="L467" i="64"/>
  <c r="L451" i="66"/>
  <c r="L421" i="70"/>
  <c r="L435" i="69"/>
  <c r="L463" i="67"/>
  <c r="L427" i="70"/>
  <c r="L144" i="62"/>
  <c r="L425" i="66"/>
  <c r="L421" i="69"/>
  <c r="L143" i="61"/>
  <c r="L546" i="68"/>
  <c r="L62" i="62"/>
  <c r="L438" i="69"/>
  <c r="L404" i="72"/>
  <c r="L43" i="62"/>
  <c r="L43" i="63"/>
  <c r="L441" i="69"/>
  <c r="L62" i="61"/>
  <c r="L402" i="71"/>
  <c r="L441" i="67"/>
  <c r="L81" i="62"/>
  <c r="L124" i="61"/>
  <c r="L422" i="66"/>
  <c r="L124" i="62"/>
  <c r="L507" i="64"/>
  <c r="L457" i="66"/>
  <c r="L24" i="63"/>
  <c r="L81" i="61"/>
  <c r="L441" i="65"/>
  <c r="L24" i="61"/>
  <c r="L522" i="68"/>
  <c r="L438" i="66"/>
  <c r="L419" i="67"/>
  <c r="L441" i="70"/>
  <c r="L422" i="65"/>
  <c r="L486" i="64"/>
  <c r="L105" i="61"/>
  <c r="L3" i="63"/>
  <c r="L402" i="72"/>
  <c r="L422" i="67"/>
  <c r="L525" i="68"/>
  <c r="L404" i="71"/>
  <c r="L161" i="61"/>
  <c r="L161" i="62"/>
  <c r="L24" i="62"/>
  <c r="L549" i="68"/>
  <c r="L422" i="69"/>
  <c r="L419" i="65"/>
  <c r="L420" i="71"/>
  <c r="L420" i="72"/>
  <c r="L143" i="62"/>
  <c r="L438" i="67"/>
  <c r="L3" i="61"/>
  <c r="L422" i="70"/>
  <c r="L441" i="66"/>
  <c r="L457" i="65"/>
  <c r="L465" i="64"/>
  <c r="L62" i="63"/>
  <c r="L422" i="71"/>
  <c r="L438" i="65"/>
  <c r="L438" i="70"/>
  <c r="L3" i="62"/>
  <c r="L422" i="72"/>
  <c r="L43" i="61"/>
  <c r="L105" i="62"/>
  <c r="L419" i="70"/>
  <c r="L489" i="64"/>
  <c r="L468" i="64"/>
  <c r="L419" i="69"/>
  <c r="L419" i="66"/>
  <c r="L457" i="67"/>
  <c r="L81" i="63"/>
  <c r="L570" i="68"/>
  <c r="L464" i="64"/>
  <c r="L401" i="72"/>
  <c r="L485" i="64"/>
  <c r="L418" i="67"/>
  <c r="L437" i="65"/>
  <c r="L419" i="71"/>
  <c r="L418" i="65"/>
  <c r="L418" i="69"/>
  <c r="L419" i="72"/>
  <c r="L437" i="66"/>
  <c r="L545" i="68"/>
  <c r="L456" i="65"/>
  <c r="L569" i="68"/>
  <c r="L437" i="67"/>
  <c r="L456" i="66"/>
  <c r="L521" i="68"/>
  <c r="L456" i="67"/>
  <c r="L418" i="66"/>
  <c r="L506" i="64"/>
  <c r="L418" i="70"/>
  <c r="L437" i="70"/>
  <c r="L401" i="71"/>
  <c r="L437" i="69"/>
  <c r="E12" i="63"/>
  <c r="E170" i="62"/>
  <c r="E525" i="64"/>
  <c r="E459" i="66"/>
  <c r="E459" i="67"/>
  <c r="E521" i="64"/>
  <c r="E473" i="65"/>
  <c r="E453" i="72"/>
  <c r="E95" i="63"/>
  <c r="E156" i="63"/>
  <c r="E137" i="63"/>
  <c r="E13" i="63"/>
  <c r="E38" i="63"/>
  <c r="E165" i="63"/>
  <c r="E473" i="66"/>
  <c r="E473" i="67"/>
  <c r="E447" i="72"/>
  <c r="E535" i="68"/>
  <c r="E410" i="72"/>
  <c r="E466" i="65"/>
  <c r="E93" i="61"/>
  <c r="E151" i="62"/>
  <c r="E58" i="63"/>
  <c r="E131" i="63"/>
  <c r="E517" i="64"/>
  <c r="E428" i="69"/>
  <c r="E470" i="65"/>
  <c r="E473" i="69"/>
  <c r="E518" i="64"/>
  <c r="E467" i="67"/>
  <c r="E473" i="70"/>
  <c r="E149" i="62"/>
  <c r="E122" i="63"/>
  <c r="E154" i="63"/>
  <c r="E532" i="68"/>
  <c r="E542" i="68"/>
  <c r="E8" i="63"/>
  <c r="E114" i="63"/>
  <c r="E75" i="63"/>
  <c r="E509" i="64"/>
  <c r="E467" i="69"/>
  <c r="E67" i="63"/>
  <c r="E167" i="62"/>
  <c r="E410" i="71"/>
  <c r="E450" i="71"/>
  <c r="E467" i="66"/>
  <c r="E168" i="62"/>
  <c r="E169" i="63"/>
  <c r="E73" i="63"/>
  <c r="E155" i="63"/>
  <c r="E130" i="63"/>
  <c r="E579" i="68"/>
  <c r="E450" i="72"/>
  <c r="E468" i="67"/>
  <c r="E112" i="63"/>
  <c r="E167" i="63"/>
  <c r="E46" i="63"/>
  <c r="E121" i="62"/>
  <c r="E115" i="61"/>
  <c r="E136" i="63"/>
  <c r="E158" i="62"/>
  <c r="E6" i="63"/>
  <c r="E135" i="63"/>
  <c r="E113" i="61"/>
  <c r="E127" i="63"/>
  <c r="E475" i="64"/>
  <c r="E29" i="63"/>
  <c r="E407" i="72"/>
  <c r="E102" i="62"/>
  <c r="E129" i="63"/>
  <c r="E176" i="61"/>
  <c r="E461" i="69"/>
  <c r="E54" i="63"/>
  <c r="E580" i="68"/>
  <c r="E116" i="63"/>
  <c r="E92" i="61"/>
  <c r="E558" i="68"/>
  <c r="E79" i="63"/>
  <c r="E114" i="62"/>
  <c r="E153" i="63"/>
  <c r="E572" i="68"/>
  <c r="E57" i="63"/>
  <c r="E169" i="62"/>
  <c r="E138" i="63"/>
  <c r="E103" i="63"/>
  <c r="E453" i="71"/>
  <c r="E168" i="61"/>
  <c r="E66" i="63"/>
  <c r="E7" i="63"/>
  <c r="E112" i="62"/>
  <c r="E53" i="63"/>
  <c r="E41" i="63"/>
  <c r="E14" i="63"/>
  <c r="E84" i="63"/>
  <c r="E96" i="63"/>
  <c r="E171" i="63"/>
  <c r="E56" i="63"/>
  <c r="E464" i="69"/>
  <c r="E515" i="64"/>
  <c r="E134" i="63"/>
  <c r="E115" i="63"/>
  <c r="E164" i="63"/>
  <c r="E16" i="63"/>
  <c r="E473" i="64"/>
  <c r="E466" i="69"/>
  <c r="E587" i="68"/>
  <c r="E94" i="63"/>
  <c r="E425" i="72"/>
  <c r="E434" i="71"/>
  <c r="E591" i="68"/>
  <c r="E100" i="63"/>
  <c r="E121" i="61"/>
  <c r="E92" i="62"/>
  <c r="E158" i="61"/>
  <c r="E151" i="61"/>
  <c r="E152" i="62"/>
  <c r="E152" i="61"/>
  <c r="E91" i="63"/>
  <c r="E93" i="63"/>
  <c r="E150" i="62"/>
  <c r="E151" i="63"/>
  <c r="E446" i="69"/>
  <c r="E425" i="69"/>
  <c r="E474" i="64"/>
  <c r="E163" i="63"/>
  <c r="E65" i="63"/>
  <c r="E97" i="63"/>
  <c r="E467" i="65"/>
  <c r="E98" i="63"/>
  <c r="E95" i="62"/>
  <c r="E168" i="63"/>
  <c r="E22" i="63"/>
  <c r="E447" i="71"/>
  <c r="E13" i="62"/>
  <c r="E113" i="63"/>
  <c r="E466" i="67"/>
  <c r="E459" i="69"/>
  <c r="E59" i="63"/>
  <c r="E145" i="63"/>
  <c r="E465" i="69"/>
  <c r="E92" i="63"/>
  <c r="E118" i="63"/>
  <c r="E170" i="63"/>
  <c r="E110" i="63"/>
  <c r="E516" i="64"/>
  <c r="E112" i="61"/>
  <c r="E445" i="72"/>
  <c r="E158" i="63"/>
  <c r="E177" i="63"/>
  <c r="E117" i="63"/>
  <c r="E101" i="63"/>
  <c r="E466" i="66"/>
  <c r="E149" i="61"/>
  <c r="E446" i="71"/>
  <c r="E583" i="68"/>
  <c r="E427" i="72"/>
  <c r="E157" i="63"/>
  <c r="E466" i="70"/>
  <c r="E107" i="63"/>
  <c r="E18" i="63"/>
  <c r="E170" i="61"/>
  <c r="E13" i="61"/>
  <c r="E559" i="68"/>
  <c r="E467" i="70"/>
  <c r="E459" i="70"/>
  <c r="E12" i="61"/>
  <c r="E55" i="63"/>
  <c r="E173" i="63"/>
  <c r="E94" i="62"/>
  <c r="E147" i="63"/>
  <c r="E27" i="63"/>
  <c r="E176" i="62"/>
  <c r="E459" i="65"/>
  <c r="E566" i="68"/>
  <c r="E174" i="63"/>
  <c r="E132" i="63"/>
  <c r="E114" i="61"/>
  <c r="E176" i="63"/>
  <c r="E584" i="68"/>
  <c r="E121" i="63"/>
  <c r="E119" i="63"/>
  <c r="E95" i="61"/>
  <c r="E428" i="72"/>
  <c r="E59" i="61"/>
  <c r="E48" i="63"/>
  <c r="E14" i="61"/>
  <c r="E36" i="63"/>
  <c r="E461" i="66"/>
  <c r="E115" i="62"/>
  <c r="E15" i="63"/>
  <c r="E72" i="63"/>
  <c r="E133" i="63"/>
  <c r="E76" i="63"/>
  <c r="E108" i="63"/>
  <c r="E590" i="68"/>
  <c r="E434" i="66"/>
  <c r="E37" i="63"/>
  <c r="E470" i="69"/>
  <c r="E175" i="63"/>
  <c r="E35" i="63"/>
  <c r="E99" i="63"/>
  <c r="E86" i="63"/>
  <c r="E34" i="63"/>
  <c r="E149" i="63"/>
  <c r="E469" i="67"/>
  <c r="E120" i="63"/>
  <c r="E74" i="63"/>
  <c r="E169" i="61"/>
  <c r="E94" i="61"/>
  <c r="E126" i="63"/>
  <c r="E159" i="63"/>
  <c r="E496" i="64"/>
  <c r="E60" i="63"/>
  <c r="E59" i="62"/>
  <c r="E102" i="63"/>
  <c r="E102" i="61"/>
  <c r="E470" i="66"/>
  <c r="E470" i="70"/>
  <c r="E470" i="67"/>
  <c r="E167" i="61"/>
  <c r="E141" i="63"/>
  <c r="E14" i="62"/>
  <c r="E428" i="71"/>
  <c r="E17" i="63"/>
  <c r="E152" i="63"/>
  <c r="E111" i="62"/>
  <c r="E28" i="63"/>
  <c r="E439" i="71"/>
  <c r="E468" i="65"/>
  <c r="E588" i="68"/>
  <c r="E465" i="70"/>
  <c r="E427" i="69"/>
  <c r="E444" i="72"/>
  <c r="E495" i="64"/>
  <c r="E162" i="63"/>
  <c r="E463" i="69"/>
  <c r="E409" i="71"/>
  <c r="E144" i="63"/>
  <c r="E586" i="68"/>
  <c r="E425" i="71"/>
  <c r="E409" i="72"/>
  <c r="E128" i="63"/>
  <c r="E452" i="72"/>
  <c r="E463" i="70"/>
  <c r="E449" i="71"/>
  <c r="E461" i="67"/>
  <c r="E441" i="72"/>
  <c r="E446" i="72"/>
  <c r="E468" i="69"/>
  <c r="E130" i="62"/>
  <c r="E51" i="61"/>
  <c r="E462" i="69"/>
  <c r="E448" i="72"/>
  <c r="E47" i="63"/>
  <c r="E93" i="62"/>
  <c r="E74" i="61"/>
  <c r="E434" i="69"/>
  <c r="E469" i="69"/>
  <c r="E444" i="69"/>
  <c r="E416" i="71"/>
  <c r="E556" i="68"/>
  <c r="E146" i="63"/>
  <c r="E416" i="72"/>
  <c r="E471" i="69"/>
  <c r="E113" i="62"/>
  <c r="E89" i="61"/>
  <c r="E408" i="71"/>
  <c r="E589" i="68"/>
  <c r="E85" i="63"/>
  <c r="E461" i="70"/>
  <c r="E12" i="62"/>
  <c r="E452" i="71"/>
  <c r="E472" i="66"/>
  <c r="E150" i="63"/>
  <c r="E461" i="65"/>
  <c r="E427" i="71"/>
  <c r="E469" i="70"/>
  <c r="E468" i="66"/>
  <c r="E111" i="63"/>
  <c r="E150" i="61"/>
  <c r="E434" i="72"/>
  <c r="E70" i="63"/>
  <c r="E32" i="61"/>
  <c r="E154" i="61"/>
  <c r="E449" i="72"/>
  <c r="E458" i="69"/>
  <c r="E451" i="71"/>
  <c r="E469" i="65"/>
  <c r="E443" i="72"/>
  <c r="E471" i="66"/>
  <c r="E166" i="63"/>
  <c r="E460" i="69"/>
  <c r="E125" i="63"/>
  <c r="E109" i="63"/>
  <c r="E451" i="72"/>
  <c r="E32" i="62"/>
  <c r="E70" i="61"/>
  <c r="E87" i="62"/>
  <c r="E511" i="64"/>
  <c r="E148" i="63"/>
  <c r="E469" i="66"/>
  <c r="E445" i="69"/>
  <c r="E443" i="71"/>
  <c r="E441" i="71"/>
  <c r="E453" i="66"/>
  <c r="E581" i="68"/>
  <c r="E447" i="69"/>
  <c r="E472" i="69"/>
  <c r="E453" i="69"/>
  <c r="E585" i="68"/>
  <c r="E407" i="71"/>
  <c r="E582" i="68"/>
  <c r="E557" i="68"/>
  <c r="E458" i="70"/>
  <c r="E533" i="68"/>
  <c r="E172" i="63"/>
  <c r="E460" i="66"/>
  <c r="E439" i="72"/>
  <c r="E519" i="64"/>
  <c r="E468" i="70"/>
  <c r="E574" i="68"/>
  <c r="E106" i="63"/>
  <c r="E464" i="70"/>
  <c r="E520" i="64"/>
  <c r="E448" i="71"/>
  <c r="E534" i="68"/>
  <c r="E445" i="71"/>
  <c r="E426" i="72"/>
  <c r="E480" i="64"/>
  <c r="E426" i="69"/>
  <c r="E15" i="61"/>
  <c r="E510" i="64"/>
  <c r="E156" i="61"/>
  <c r="E134" i="61"/>
  <c r="E87" i="63"/>
  <c r="E17" i="61"/>
  <c r="E5" i="62"/>
  <c r="E433" i="69"/>
  <c r="E166" i="61"/>
  <c r="E140" i="62"/>
  <c r="E126" i="62"/>
  <c r="E71" i="63"/>
  <c r="E60" i="61"/>
  <c r="E48" i="62"/>
  <c r="E38" i="61"/>
  <c r="E22" i="62"/>
  <c r="E141" i="62"/>
  <c r="E136" i="61"/>
  <c r="E110" i="61"/>
  <c r="E88" i="63"/>
  <c r="E77" i="61"/>
  <c r="E68" i="62"/>
  <c r="E33" i="61"/>
  <c r="E103" i="62"/>
  <c r="E77" i="62"/>
  <c r="E54" i="61"/>
  <c r="E39" i="63"/>
  <c r="E31" i="63"/>
  <c r="E430" i="69"/>
  <c r="E148" i="62"/>
  <c r="E175" i="61"/>
  <c r="E131" i="62"/>
  <c r="E99" i="62"/>
  <c r="E90" i="61"/>
  <c r="E76" i="61"/>
  <c r="E52" i="63"/>
  <c r="E36" i="62"/>
  <c r="E34" i="62"/>
  <c r="E22" i="61"/>
  <c r="E8" i="61"/>
  <c r="E155" i="61"/>
  <c r="E138" i="61"/>
  <c r="E83" i="62"/>
  <c r="E49" i="62"/>
  <c r="E40" i="63"/>
  <c r="E31" i="61"/>
  <c r="E21" i="62"/>
  <c r="E51" i="63"/>
  <c r="E130" i="61"/>
  <c r="E91" i="61"/>
  <c r="E68" i="61"/>
  <c r="E426" i="65"/>
  <c r="E141" i="61"/>
  <c r="E122" i="61"/>
  <c r="E30" i="63"/>
  <c r="E498" i="64"/>
  <c r="E462" i="66"/>
  <c r="E154" i="62"/>
  <c r="E172" i="62"/>
  <c r="E175" i="62"/>
  <c r="E171" i="61"/>
  <c r="E163" i="61"/>
  <c r="E140" i="61"/>
  <c r="E126" i="61"/>
  <c r="E99" i="61"/>
  <c r="E71" i="62"/>
  <c r="E37" i="62"/>
  <c r="E34" i="61"/>
  <c r="E29" i="61"/>
  <c r="E49" i="63"/>
  <c r="E426" i="71"/>
  <c r="E430" i="70"/>
  <c r="E84" i="61"/>
  <c r="E78" i="61"/>
  <c r="E65" i="62"/>
  <c r="E50" i="62"/>
  <c r="E40" i="61"/>
  <c r="E26" i="62"/>
  <c r="E21" i="63"/>
  <c r="E18" i="61"/>
  <c r="E10" i="63"/>
  <c r="E105" i="63"/>
  <c r="E9" i="61"/>
  <c r="E101" i="62"/>
  <c r="E553" i="68"/>
  <c r="E438" i="72"/>
  <c r="E157" i="62"/>
  <c r="E135" i="62"/>
  <c r="E116" i="61"/>
  <c r="E48" i="61"/>
  <c r="E117" i="61"/>
  <c r="E460" i="65"/>
  <c r="E111" i="61"/>
  <c r="E98" i="62"/>
  <c r="E19" i="61"/>
  <c r="E460" i="70"/>
  <c r="E103" i="61"/>
  <c r="E46" i="61"/>
  <c r="E35" i="62"/>
  <c r="E426" i="66"/>
  <c r="E460" i="67"/>
  <c r="E87" i="61"/>
  <c r="E97" i="61"/>
  <c r="E71" i="61"/>
  <c r="E41" i="62"/>
  <c r="E38" i="62"/>
  <c r="E33" i="62"/>
  <c r="E443" i="69"/>
  <c r="E153" i="62"/>
  <c r="E76" i="62"/>
  <c r="E57" i="61"/>
  <c r="E77" i="63"/>
  <c r="E433" i="71"/>
  <c r="E145" i="62"/>
  <c r="E75" i="61"/>
  <c r="E56" i="61"/>
  <c r="E8" i="62"/>
  <c r="E564" i="68"/>
  <c r="E173" i="61"/>
  <c r="E133" i="62"/>
  <c r="E100" i="61"/>
  <c r="E96" i="61"/>
  <c r="E83" i="61"/>
  <c r="E69" i="62"/>
  <c r="E45" i="63"/>
  <c r="E21" i="61"/>
  <c r="E18" i="62"/>
  <c r="E10" i="62"/>
  <c r="E107" i="62"/>
  <c r="E79" i="62"/>
  <c r="E37" i="61"/>
  <c r="E477" i="64"/>
  <c r="E129" i="61"/>
  <c r="E45" i="61"/>
  <c r="E440" i="72"/>
  <c r="E452" i="67"/>
  <c r="E143" i="63"/>
  <c r="E424" i="66"/>
  <c r="E140" i="63"/>
  <c r="E107" i="61"/>
  <c r="E90" i="62"/>
  <c r="E86" i="61"/>
  <c r="E67" i="61"/>
  <c r="E57" i="62"/>
  <c r="E19" i="62"/>
  <c r="E70" i="62"/>
  <c r="E137" i="62"/>
  <c r="E132" i="62"/>
  <c r="E118" i="61"/>
  <c r="E78" i="63"/>
  <c r="E68" i="63"/>
  <c r="E65" i="61"/>
  <c r="E39" i="61"/>
  <c r="E35" i="61"/>
  <c r="E26" i="61"/>
  <c r="E16" i="62"/>
  <c r="E5" i="63"/>
  <c r="E444" i="71"/>
  <c r="E438" i="71"/>
  <c r="E452" i="69"/>
  <c r="E139" i="62"/>
  <c r="E97" i="62"/>
  <c r="E53" i="62"/>
  <c r="E11" i="61"/>
  <c r="E174" i="62"/>
  <c r="E83" i="63"/>
  <c r="E139" i="63"/>
  <c r="E135" i="61"/>
  <c r="E116" i="62"/>
  <c r="E108" i="61"/>
  <c r="E98" i="61"/>
  <c r="E74" i="62"/>
  <c r="E67" i="62"/>
  <c r="E56" i="62"/>
  <c r="E20" i="62"/>
  <c r="E11" i="62"/>
  <c r="E573" i="68"/>
  <c r="E457" i="69"/>
  <c r="E159" i="62"/>
  <c r="E147" i="62"/>
  <c r="E30" i="62"/>
  <c r="E6" i="62"/>
  <c r="E55" i="61"/>
  <c r="E131" i="61"/>
  <c r="E108" i="62"/>
  <c r="E51" i="62"/>
  <c r="E462" i="70"/>
  <c r="E156" i="62"/>
  <c r="E136" i="62"/>
  <c r="E40" i="62"/>
  <c r="E406" i="72"/>
  <c r="E27" i="62"/>
  <c r="E163" i="62"/>
  <c r="E145" i="61"/>
  <c r="E127" i="61"/>
  <c r="E53" i="61"/>
  <c r="E32" i="63"/>
  <c r="E445" i="67"/>
  <c r="E424" i="70"/>
  <c r="E433" i="67"/>
  <c r="E60" i="62"/>
  <c r="E159" i="61"/>
  <c r="E101" i="61"/>
  <c r="E9" i="63"/>
  <c r="E408" i="72"/>
  <c r="E153" i="61"/>
  <c r="E89" i="63"/>
  <c r="E79" i="61"/>
  <c r="E52" i="61"/>
  <c r="E19" i="63"/>
  <c r="E445" i="66"/>
  <c r="E445" i="70"/>
  <c r="E119" i="61"/>
  <c r="E64" i="63"/>
  <c r="E39" i="62"/>
  <c r="E31" i="62"/>
  <c r="E27" i="61"/>
  <c r="E6" i="61"/>
  <c r="E442" i="71"/>
  <c r="E30" i="61"/>
  <c r="E73" i="62"/>
  <c r="E464" i="65"/>
  <c r="E166" i="62"/>
  <c r="E139" i="61"/>
  <c r="E72" i="61"/>
  <c r="E55" i="62"/>
  <c r="E20" i="61"/>
  <c r="E11" i="63"/>
  <c r="E161" i="63"/>
  <c r="E412" i="71"/>
  <c r="E134" i="62"/>
  <c r="E100" i="62"/>
  <c r="E88" i="62"/>
  <c r="E58" i="62"/>
  <c r="E45" i="62"/>
  <c r="E17" i="62"/>
  <c r="E457" i="70"/>
  <c r="E36" i="61"/>
  <c r="E120" i="62"/>
  <c r="E72" i="62"/>
  <c r="E29" i="62"/>
  <c r="E494" i="64"/>
  <c r="E64" i="62"/>
  <c r="E50" i="63"/>
  <c r="E5" i="61"/>
  <c r="E120" i="61"/>
  <c r="E89" i="62"/>
  <c r="E86" i="62"/>
  <c r="E75" i="62"/>
  <c r="E15" i="62"/>
  <c r="E148" i="61"/>
  <c r="E442" i="72"/>
  <c r="E172" i="61"/>
  <c r="E165" i="61"/>
  <c r="E155" i="62"/>
  <c r="E88" i="61"/>
  <c r="E69" i="63"/>
  <c r="E58" i="61"/>
  <c r="E54" i="62"/>
  <c r="E46" i="62"/>
  <c r="E433" i="72"/>
  <c r="E90" i="63"/>
  <c r="E33" i="63"/>
  <c r="E129" i="62"/>
  <c r="E50" i="61"/>
  <c r="E26" i="63"/>
  <c r="E127" i="62"/>
  <c r="E20" i="63"/>
  <c r="E177" i="62"/>
  <c r="E452" i="66"/>
  <c r="E49" i="61"/>
  <c r="E171" i="62"/>
  <c r="E64" i="61"/>
  <c r="E118" i="62"/>
  <c r="E117" i="62"/>
  <c r="E132" i="61"/>
  <c r="E122" i="62"/>
  <c r="E10" i="61"/>
  <c r="E174" i="61"/>
  <c r="E96" i="62"/>
  <c r="E433" i="66"/>
  <c r="E440" i="71"/>
  <c r="E430" i="72"/>
  <c r="E147" i="61"/>
  <c r="E91" i="62"/>
  <c r="E133" i="61"/>
  <c r="E78" i="62"/>
  <c r="E73" i="61"/>
  <c r="E9" i="62"/>
  <c r="E16" i="61"/>
  <c r="E165" i="62"/>
  <c r="E110" i="62"/>
  <c r="E464" i="66"/>
  <c r="E138" i="62"/>
  <c r="E69" i="61"/>
  <c r="E430" i="65"/>
  <c r="E41" i="61"/>
  <c r="E137" i="61"/>
  <c r="E119" i="62"/>
  <c r="E84" i="62"/>
  <c r="E124" i="63"/>
  <c r="E177" i="61"/>
  <c r="E52" i="62"/>
  <c r="E157" i="61"/>
  <c r="E173" i="62"/>
  <c r="E528" i="68"/>
  <c r="E431" i="70"/>
  <c r="E28" i="61"/>
  <c r="E125" i="61"/>
  <c r="E562" i="68"/>
  <c r="E439" i="66"/>
  <c r="E451" i="66"/>
  <c r="E499" i="64"/>
  <c r="E450" i="65"/>
  <c r="E421" i="65"/>
  <c r="E425" i="67"/>
  <c r="E471" i="67"/>
  <c r="E452" i="65"/>
  <c r="E523" i="64"/>
  <c r="E465" i="65"/>
  <c r="E447" i="66"/>
  <c r="E450" i="66"/>
  <c r="E442" i="69"/>
  <c r="E555" i="68"/>
  <c r="E411" i="72"/>
  <c r="E4" i="63"/>
  <c r="E421" i="66"/>
  <c r="E144" i="61"/>
  <c r="E128" i="61"/>
  <c r="E425" i="66"/>
  <c r="E82" i="61"/>
  <c r="E435" i="69"/>
  <c r="E571" i="68"/>
  <c r="E63" i="63"/>
  <c r="E454" i="69"/>
  <c r="E125" i="62"/>
  <c r="E450" i="67"/>
  <c r="E420" i="67"/>
  <c r="E462" i="67"/>
  <c r="E432" i="65"/>
  <c r="E447" i="67"/>
  <c r="E85" i="62"/>
  <c r="E405" i="71"/>
  <c r="E482" i="64"/>
  <c r="E440" i="70"/>
  <c r="E440" i="65"/>
  <c r="E442" i="66"/>
  <c r="E567" i="68"/>
  <c r="E7" i="61"/>
  <c r="E421" i="72"/>
  <c r="E490" i="64"/>
  <c r="E472" i="67"/>
  <c r="E435" i="71"/>
  <c r="E443" i="65"/>
  <c r="E434" i="70"/>
  <c r="E471" i="64"/>
  <c r="E444" i="65"/>
  <c r="E458" i="67"/>
  <c r="E560" i="68"/>
  <c r="E451" i="70"/>
  <c r="E146" i="62"/>
  <c r="E449" i="65"/>
  <c r="E483" i="64"/>
  <c r="E446" i="66"/>
  <c r="E425" i="70"/>
  <c r="E537" i="68"/>
  <c r="E471" i="70"/>
  <c r="E415" i="72"/>
  <c r="E539" i="68"/>
  <c r="E423" i="70"/>
  <c r="E458" i="65"/>
  <c r="E109" i="62"/>
  <c r="E106" i="61"/>
  <c r="E162" i="62"/>
  <c r="E425" i="65"/>
  <c r="E444" i="66"/>
  <c r="E417" i="71"/>
  <c r="E514" i="64"/>
  <c r="E550" i="68"/>
  <c r="E565" i="68"/>
  <c r="E66" i="61"/>
  <c r="E128" i="62"/>
  <c r="E448" i="69"/>
  <c r="E451" i="67"/>
  <c r="E472" i="70"/>
  <c r="E420" i="69"/>
  <c r="E442" i="67"/>
  <c r="E502" i="64"/>
  <c r="E442" i="70"/>
  <c r="E541" i="68"/>
  <c r="E164" i="61"/>
  <c r="E454" i="66"/>
  <c r="E406" i="71"/>
  <c r="E432" i="66"/>
  <c r="E465" i="67"/>
  <c r="E423" i="71"/>
  <c r="E503" i="64"/>
  <c r="E424" i="67"/>
  <c r="E429" i="71"/>
  <c r="E472" i="64"/>
  <c r="E411" i="71"/>
  <c r="E453" i="67"/>
  <c r="E435" i="72"/>
  <c r="E548" i="68"/>
  <c r="E432" i="70"/>
  <c r="E465" i="66"/>
  <c r="E551" i="68"/>
  <c r="E561" i="68"/>
  <c r="E415" i="71"/>
  <c r="E488" i="64"/>
  <c r="E431" i="71"/>
  <c r="E481" i="64"/>
  <c r="E427" i="66"/>
  <c r="E403" i="71"/>
  <c r="E423" i="66"/>
  <c r="E164" i="62"/>
  <c r="E492" i="64"/>
  <c r="E423" i="69"/>
  <c r="E434" i="65"/>
  <c r="E428" i="66"/>
  <c r="E432" i="71"/>
  <c r="E439" i="70"/>
  <c r="E471" i="65"/>
  <c r="E429" i="65"/>
  <c r="E442" i="65"/>
  <c r="E423" i="72"/>
  <c r="E432" i="67"/>
  <c r="E472" i="65"/>
  <c r="E421" i="67"/>
  <c r="E413" i="71"/>
  <c r="E433" i="65"/>
  <c r="E577" i="68"/>
  <c r="E443" i="66"/>
  <c r="E428" i="65"/>
  <c r="E146" i="61"/>
  <c r="E454" i="65"/>
  <c r="E538" i="68"/>
  <c r="E420" i="65"/>
  <c r="E458" i="66"/>
  <c r="E451" i="69"/>
  <c r="E448" i="66"/>
  <c r="E434" i="67"/>
  <c r="E417" i="72"/>
  <c r="E430" i="67"/>
  <c r="E430" i="66"/>
  <c r="E501" i="64"/>
  <c r="E431" i="66"/>
  <c r="E439" i="69"/>
  <c r="E527" i="68"/>
  <c r="E4" i="61"/>
  <c r="E413" i="72"/>
  <c r="E554" i="68"/>
  <c r="E429" i="72"/>
  <c r="E25" i="61"/>
  <c r="E463" i="66"/>
  <c r="E493" i="64"/>
  <c r="E429" i="69"/>
  <c r="E524" i="68"/>
  <c r="E4" i="62"/>
  <c r="E526" i="68"/>
  <c r="E552" i="68"/>
  <c r="E426" i="70"/>
  <c r="E414" i="71"/>
  <c r="E443" i="70"/>
  <c r="E427" i="65"/>
  <c r="E464" i="67"/>
  <c r="E440" i="66"/>
  <c r="E463" i="67"/>
  <c r="E449" i="69"/>
  <c r="E106" i="62"/>
  <c r="E467" i="64"/>
  <c r="E44" i="62"/>
  <c r="E427" i="67"/>
  <c r="E454" i="67"/>
  <c r="E479" i="64"/>
  <c r="E448" i="65"/>
  <c r="E456" i="69"/>
  <c r="E462" i="65"/>
  <c r="E522" i="64"/>
  <c r="E424" i="69"/>
  <c r="E531" i="68"/>
  <c r="E439" i="65"/>
  <c r="E543" i="68"/>
  <c r="E424" i="71"/>
  <c r="E469" i="64"/>
  <c r="E435" i="65"/>
  <c r="E463" i="65"/>
  <c r="E452" i="70"/>
  <c r="E478" i="64"/>
  <c r="E449" i="70"/>
  <c r="E524" i="64"/>
  <c r="E421" i="70"/>
  <c r="E435" i="70"/>
  <c r="E435" i="67"/>
  <c r="E440" i="67"/>
  <c r="E421" i="71"/>
  <c r="E450" i="69"/>
  <c r="E444" i="70"/>
  <c r="E454" i="70"/>
  <c r="E63" i="62"/>
  <c r="E447" i="70"/>
  <c r="E491" i="64"/>
  <c r="E504" i="64"/>
  <c r="E428" i="67"/>
  <c r="E432" i="72"/>
  <c r="E512" i="64"/>
  <c r="E575" i="68"/>
  <c r="E446" i="70"/>
  <c r="E412" i="72"/>
  <c r="E424" i="65"/>
  <c r="E451" i="65"/>
  <c r="E446" i="67"/>
  <c r="E421" i="69"/>
  <c r="E82" i="63"/>
  <c r="E414" i="72"/>
  <c r="E563" i="68"/>
  <c r="E420" i="70"/>
  <c r="E540" i="68"/>
  <c r="E431" i="69"/>
  <c r="E44" i="61"/>
  <c r="E403" i="72"/>
  <c r="E466" i="64"/>
  <c r="E44" i="63"/>
  <c r="E7" i="62"/>
  <c r="E523" i="68"/>
  <c r="E47" i="61"/>
  <c r="E431" i="67"/>
  <c r="E453" i="70"/>
  <c r="E500" i="64"/>
  <c r="E536" i="68"/>
  <c r="E445" i="65"/>
  <c r="E28" i="62"/>
  <c r="E530" i="68"/>
  <c r="E420" i="66"/>
  <c r="E82" i="62"/>
  <c r="E432" i="69"/>
  <c r="E433" i="70"/>
  <c r="E513" i="64"/>
  <c r="E508" i="64"/>
  <c r="E429" i="67"/>
  <c r="E109" i="61"/>
  <c r="E449" i="67"/>
  <c r="E47" i="62"/>
  <c r="E429" i="70"/>
  <c r="E430" i="71"/>
  <c r="E470" i="64"/>
  <c r="E439" i="67"/>
  <c r="E427" i="70"/>
  <c r="E431" i="65"/>
  <c r="E449" i="66"/>
  <c r="E440" i="69"/>
  <c r="E431" i="72"/>
  <c r="E423" i="65"/>
  <c r="E435" i="66"/>
  <c r="E405" i="72"/>
  <c r="E25" i="63"/>
  <c r="E476" i="64"/>
  <c r="E448" i="70"/>
  <c r="E144" i="62"/>
  <c r="E547" i="68"/>
  <c r="E578" i="68"/>
  <c r="E446" i="65"/>
  <c r="E456" i="70"/>
  <c r="E423" i="67"/>
  <c r="E450" i="70"/>
  <c r="E443" i="67"/>
  <c r="E437" i="71"/>
  <c r="E444" i="67"/>
  <c r="E25" i="62"/>
  <c r="E448" i="67"/>
  <c r="E447" i="65"/>
  <c r="E426" i="67"/>
  <c r="E162" i="61"/>
  <c r="E429" i="66"/>
  <c r="E424" i="72"/>
  <c r="E497" i="64"/>
  <c r="E453" i="65"/>
  <c r="E576" i="68"/>
  <c r="E428" i="70"/>
  <c r="E66" i="62"/>
  <c r="E529" i="68"/>
  <c r="E63" i="61"/>
  <c r="E85" i="61"/>
  <c r="E487" i="64"/>
  <c r="E437" i="72"/>
  <c r="E525" i="68"/>
  <c r="E438" i="69"/>
  <c r="E24" i="62"/>
  <c r="E419" i="65"/>
  <c r="E422" i="69"/>
  <c r="E507" i="64"/>
  <c r="E549" i="68"/>
  <c r="E420" i="72"/>
  <c r="E43" i="61"/>
  <c r="E404" i="72"/>
  <c r="E43" i="63"/>
  <c r="E402" i="72"/>
  <c r="E420" i="71"/>
  <c r="E486" i="64"/>
  <c r="E422" i="66"/>
  <c r="E438" i="65"/>
  <c r="E419" i="69"/>
  <c r="E441" i="65"/>
  <c r="E438" i="66"/>
  <c r="E3" i="62"/>
  <c r="E441" i="67"/>
  <c r="E62" i="63"/>
  <c r="E62" i="61"/>
  <c r="E161" i="61"/>
  <c r="E43" i="62"/>
  <c r="E438" i="70"/>
  <c r="E105" i="61"/>
  <c r="E438" i="67"/>
  <c r="E419" i="66"/>
  <c r="E143" i="61"/>
  <c r="E489" i="64"/>
  <c r="E441" i="66"/>
  <c r="E570" i="68"/>
  <c r="E81" i="63"/>
  <c r="E62" i="62"/>
  <c r="E465" i="64"/>
  <c r="E124" i="61"/>
  <c r="E402" i="71"/>
  <c r="E422" i="71"/>
  <c r="E124" i="62"/>
  <c r="E457" i="67"/>
  <c r="E441" i="69"/>
  <c r="E468" i="64"/>
  <c r="E546" i="68"/>
  <c r="E24" i="63"/>
  <c r="E161" i="62"/>
  <c r="E422" i="65"/>
  <c r="E457" i="66"/>
  <c r="E422" i="72"/>
  <c r="E422" i="70"/>
  <c r="E81" i="62"/>
  <c r="E404" i="71"/>
  <c r="E419" i="67"/>
  <c r="E3" i="63"/>
  <c r="E522" i="68"/>
  <c r="E143" i="62"/>
  <c r="E105" i="62"/>
  <c r="E24" i="61"/>
  <c r="E3" i="61"/>
  <c r="E422" i="67"/>
  <c r="E441" i="70"/>
  <c r="E81" i="61"/>
  <c r="E419" i="70"/>
  <c r="E457" i="65"/>
  <c r="E418" i="66"/>
  <c r="E485" i="64"/>
  <c r="E401" i="72"/>
  <c r="E419" i="72"/>
  <c r="E545" i="68"/>
  <c r="E456" i="66"/>
  <c r="E456" i="67"/>
  <c r="E521" i="68"/>
  <c r="E437" i="65"/>
  <c r="E506" i="64"/>
  <c r="E437" i="69"/>
  <c r="E418" i="69"/>
  <c r="E401" i="71"/>
  <c r="E464" i="64"/>
  <c r="E437" i="67"/>
  <c r="E437" i="70"/>
  <c r="E419" i="71"/>
  <c r="E418" i="65"/>
  <c r="E418" i="70"/>
  <c r="E569" i="68"/>
  <c r="E418" i="67"/>
  <c r="E437" i="66"/>
  <c r="E456" i="65"/>
  <c r="I108" i="63"/>
  <c r="I151" i="62"/>
  <c r="I169" i="62"/>
  <c r="I48" i="63"/>
  <c r="I15" i="63"/>
  <c r="I482" i="64"/>
  <c r="I542" i="68"/>
  <c r="I410" i="71"/>
  <c r="I467" i="66"/>
  <c r="I509" i="64"/>
  <c r="I467" i="69"/>
  <c r="I450" i="71"/>
  <c r="I37" i="63"/>
  <c r="I133" i="63"/>
  <c r="I47" i="63"/>
  <c r="I6" i="63"/>
  <c r="I60" i="63"/>
  <c r="I99" i="63"/>
  <c r="I91" i="63"/>
  <c r="I55" i="63"/>
  <c r="I18" i="63"/>
  <c r="I525" i="64"/>
  <c r="I459" i="67"/>
  <c r="I521" i="64"/>
  <c r="I473" i="65"/>
  <c r="I453" i="72"/>
  <c r="I141" i="63"/>
  <c r="I95" i="63"/>
  <c r="I29" i="63"/>
  <c r="I137" i="63"/>
  <c r="I447" i="72"/>
  <c r="I466" i="65"/>
  <c r="I154" i="63"/>
  <c r="I175" i="63"/>
  <c r="I116" i="63"/>
  <c r="I470" i="65"/>
  <c r="I473" i="69"/>
  <c r="I459" i="69"/>
  <c r="I167" i="63"/>
  <c r="I518" i="64"/>
  <c r="I428" i="69"/>
  <c r="I467" i="67"/>
  <c r="I158" i="63"/>
  <c r="I114" i="63"/>
  <c r="I514" i="64"/>
  <c r="I517" i="64"/>
  <c r="I524" i="64"/>
  <c r="I473" i="70"/>
  <c r="I447" i="71"/>
  <c r="I466" i="70"/>
  <c r="I114" i="62"/>
  <c r="I591" i="68"/>
  <c r="I470" i="69"/>
  <c r="I35" i="63"/>
  <c r="I38" i="63"/>
  <c r="I140" i="61"/>
  <c r="I410" i="72"/>
  <c r="I34" i="63"/>
  <c r="I169" i="63"/>
  <c r="I118" i="63"/>
  <c r="I152" i="62"/>
  <c r="I11" i="61"/>
  <c r="I28" i="63"/>
  <c r="I461" i="69"/>
  <c r="I473" i="64"/>
  <c r="I13" i="62"/>
  <c r="I428" i="71"/>
  <c r="I121" i="63"/>
  <c r="I101" i="63"/>
  <c r="I149" i="61"/>
  <c r="I115" i="61"/>
  <c r="I65" i="63"/>
  <c r="I459" i="70"/>
  <c r="I147" i="63"/>
  <c r="I473" i="66"/>
  <c r="I120" i="63"/>
  <c r="I17" i="63"/>
  <c r="I114" i="61"/>
  <c r="I470" i="66"/>
  <c r="I470" i="70"/>
  <c r="I473" i="67"/>
  <c r="I170" i="62"/>
  <c r="I152" i="61"/>
  <c r="I145" i="63"/>
  <c r="I566" i="68"/>
  <c r="I41" i="63"/>
  <c r="I22" i="63"/>
  <c r="I176" i="62"/>
  <c r="I408" i="72"/>
  <c r="I156" i="63"/>
  <c r="I170" i="61"/>
  <c r="I129" i="63"/>
  <c r="I67" i="63"/>
  <c r="I472" i="64"/>
  <c r="I446" i="69"/>
  <c r="I428" i="72"/>
  <c r="I112" i="63"/>
  <c r="I587" i="68"/>
  <c r="I8" i="63"/>
  <c r="I110" i="63"/>
  <c r="I21" i="62"/>
  <c r="I102" i="61"/>
  <c r="I151" i="63"/>
  <c r="I469" i="67"/>
  <c r="I425" i="69"/>
  <c r="I13" i="61"/>
  <c r="I467" i="65"/>
  <c r="I113" i="62"/>
  <c r="I446" i="71"/>
  <c r="I496" i="64"/>
  <c r="I171" i="63"/>
  <c r="I407" i="72"/>
  <c r="I96" i="63"/>
  <c r="I14" i="61"/>
  <c r="I159" i="63"/>
  <c r="I56" i="63"/>
  <c r="I140" i="62"/>
  <c r="I409" i="72"/>
  <c r="I115" i="62"/>
  <c r="I515" i="64"/>
  <c r="I54" i="63"/>
  <c r="I136" i="63"/>
  <c r="I27" i="63"/>
  <c r="I516" i="64"/>
  <c r="I11" i="63"/>
  <c r="I166" i="63"/>
  <c r="I153" i="63"/>
  <c r="I107" i="63"/>
  <c r="I158" i="61"/>
  <c r="I176" i="63"/>
  <c r="I434" i="71"/>
  <c r="I100" i="63"/>
  <c r="I121" i="62"/>
  <c r="I117" i="63"/>
  <c r="I168" i="63"/>
  <c r="I148" i="63"/>
  <c r="I427" i="72"/>
  <c r="I102" i="62"/>
  <c r="I467" i="70"/>
  <c r="I466" i="69"/>
  <c r="I177" i="63"/>
  <c r="I583" i="68"/>
  <c r="I73" i="63"/>
  <c r="I176" i="61"/>
  <c r="I152" i="63"/>
  <c r="I174" i="63"/>
  <c r="I149" i="63"/>
  <c r="I11" i="62"/>
  <c r="I97" i="63"/>
  <c r="I12" i="61"/>
  <c r="I150" i="61"/>
  <c r="I84" i="63"/>
  <c r="I165" i="63"/>
  <c r="I131" i="63"/>
  <c r="I140" i="63"/>
  <c r="I53" i="63"/>
  <c r="I112" i="62"/>
  <c r="I113" i="63"/>
  <c r="I579" i="68"/>
  <c r="I79" i="63"/>
  <c r="I446" i="72"/>
  <c r="I157" i="63"/>
  <c r="I134" i="63"/>
  <c r="I572" i="68"/>
  <c r="I112" i="61"/>
  <c r="I115" i="63"/>
  <c r="I425" i="72"/>
  <c r="I493" i="64"/>
  <c r="I127" i="63"/>
  <c r="I470" i="67"/>
  <c r="I173" i="63"/>
  <c r="I13" i="63"/>
  <c r="I149" i="62"/>
  <c r="I450" i="72"/>
  <c r="I155" i="63"/>
  <c r="I75" i="63"/>
  <c r="I151" i="61"/>
  <c r="I74" i="63"/>
  <c r="I86" i="63"/>
  <c r="I139" i="63"/>
  <c r="I167" i="61"/>
  <c r="I46" i="63"/>
  <c r="I169" i="61"/>
  <c r="I172" i="63"/>
  <c r="I167" i="62"/>
  <c r="I126" i="63"/>
  <c r="I468" i="67"/>
  <c r="I158" i="62"/>
  <c r="I72" i="63"/>
  <c r="I76" i="63"/>
  <c r="I14" i="62"/>
  <c r="I21" i="63"/>
  <c r="I163" i="63"/>
  <c r="I102" i="63"/>
  <c r="I21" i="61"/>
  <c r="I103" i="63"/>
  <c r="I466" i="66"/>
  <c r="I119" i="63"/>
  <c r="I453" i="71"/>
  <c r="I590" i="68"/>
  <c r="I122" i="63"/>
  <c r="I474" i="64"/>
  <c r="I12" i="63"/>
  <c r="I121" i="61"/>
  <c r="I170" i="63"/>
  <c r="I98" i="63"/>
  <c r="I14" i="63"/>
  <c r="I57" i="63"/>
  <c r="I138" i="63"/>
  <c r="I584" i="68"/>
  <c r="I466" i="67"/>
  <c r="I135" i="63"/>
  <c r="I475" i="64"/>
  <c r="I93" i="62"/>
  <c r="I463" i="70"/>
  <c r="I172" i="62"/>
  <c r="I416" i="72"/>
  <c r="I460" i="69"/>
  <c r="I585" i="68"/>
  <c r="I132" i="63"/>
  <c r="I468" i="66"/>
  <c r="I407" i="71"/>
  <c r="I144" i="63"/>
  <c r="I89" i="63"/>
  <c r="I434" i="69"/>
  <c r="I471" i="70"/>
  <c r="I106" i="63"/>
  <c r="I441" i="72"/>
  <c r="I469" i="69"/>
  <c r="I111" i="63"/>
  <c r="I449" i="71"/>
  <c r="I426" i="72"/>
  <c r="I439" i="71"/>
  <c r="I471" i="69"/>
  <c r="I445" i="71"/>
  <c r="I36" i="63"/>
  <c r="I520" i="64"/>
  <c r="I113" i="61"/>
  <c r="I109" i="63"/>
  <c r="I451" i="72"/>
  <c r="I452" i="71"/>
  <c r="I511" i="64"/>
  <c r="I449" i="72"/>
  <c r="I425" i="71"/>
  <c r="I89" i="62"/>
  <c r="I128" i="63"/>
  <c r="I12" i="62"/>
  <c r="I66" i="63"/>
  <c r="I445" i="72"/>
  <c r="I427" i="69"/>
  <c r="I469" i="65"/>
  <c r="I408" i="71"/>
  <c r="I36" i="62"/>
  <c r="I51" i="62"/>
  <c r="I89" i="61"/>
  <c r="I463" i="69"/>
  <c r="I434" i="72"/>
  <c r="I444" i="71"/>
  <c r="I148" i="62"/>
  <c r="I447" i="69"/>
  <c r="I453" i="70"/>
  <c r="I16" i="63"/>
  <c r="I461" i="66"/>
  <c r="I574" i="68"/>
  <c r="I461" i="65"/>
  <c r="I162" i="63"/>
  <c r="I465" i="70"/>
  <c r="I472" i="70"/>
  <c r="I469" i="70"/>
  <c r="I458" i="69"/>
  <c r="I451" i="71"/>
  <c r="I459" i="65"/>
  <c r="I409" i="71"/>
  <c r="I130" i="63"/>
  <c r="I459" i="66"/>
  <c r="I465" i="69"/>
  <c r="I427" i="71"/>
  <c r="I416" i="71"/>
  <c r="I85" i="63"/>
  <c r="I32" i="61"/>
  <c r="I164" i="63"/>
  <c r="I125" i="63"/>
  <c r="I464" i="69"/>
  <c r="I443" i="71"/>
  <c r="I468" i="65"/>
  <c r="I74" i="61"/>
  <c r="I97" i="61"/>
  <c r="I589" i="68"/>
  <c r="I448" i="71"/>
  <c r="I68" i="63"/>
  <c r="I453" i="69"/>
  <c r="I146" i="63"/>
  <c r="I445" i="69"/>
  <c r="I461" i="70"/>
  <c r="I468" i="69"/>
  <c r="I434" i="70"/>
  <c r="I464" i="70"/>
  <c r="I172" i="61"/>
  <c r="I503" i="64"/>
  <c r="I469" i="66"/>
  <c r="I461" i="67"/>
  <c r="I168" i="62"/>
  <c r="I439" i="72"/>
  <c r="I448" i="72"/>
  <c r="I472" i="69"/>
  <c r="I168" i="61"/>
  <c r="I462" i="69"/>
  <c r="I495" i="64"/>
  <c r="I441" i="71"/>
  <c r="I443" i="72"/>
  <c r="I7" i="63"/>
  <c r="I150" i="62"/>
  <c r="I586" i="68"/>
  <c r="I468" i="70"/>
  <c r="I150" i="63"/>
  <c r="I458" i="70"/>
  <c r="I154" i="61"/>
  <c r="I588" i="68"/>
  <c r="I452" i="72"/>
  <c r="I444" i="69"/>
  <c r="I406" i="72"/>
  <c r="I424" i="66"/>
  <c r="I433" i="69"/>
  <c r="I471" i="65"/>
  <c r="I126" i="61"/>
  <c r="I67" i="62"/>
  <c r="I52" i="63"/>
  <c r="I33" i="62"/>
  <c r="I533" i="68"/>
  <c r="I173" i="61"/>
  <c r="I138" i="61"/>
  <c r="I118" i="61"/>
  <c r="I31" i="63"/>
  <c r="I477" i="64"/>
  <c r="I157" i="62"/>
  <c r="I75" i="61"/>
  <c r="I71" i="61"/>
  <c r="I34" i="62"/>
  <c r="I29" i="61"/>
  <c r="I161" i="63"/>
  <c r="I173" i="62"/>
  <c r="I147" i="61"/>
  <c r="I119" i="61"/>
  <c r="I73" i="61"/>
  <c r="I54" i="61"/>
  <c r="I30" i="61"/>
  <c r="I18" i="62"/>
  <c r="I10" i="63"/>
  <c r="I471" i="67"/>
  <c r="I120" i="62"/>
  <c r="I97" i="62"/>
  <c r="I426" i="65"/>
  <c r="I92" i="63"/>
  <c r="I46" i="62"/>
  <c r="I581" i="68"/>
  <c r="I510" i="64"/>
  <c r="I449" i="69"/>
  <c r="I71" i="63"/>
  <c r="I57" i="62"/>
  <c r="I19" i="62"/>
  <c r="I452" i="67"/>
  <c r="I442" i="72"/>
  <c r="I133" i="62"/>
  <c r="I117" i="62"/>
  <c r="I103" i="62"/>
  <c r="I69" i="61"/>
  <c r="I45" i="62"/>
  <c r="I35" i="62"/>
  <c r="I27" i="61"/>
  <c r="I17" i="62"/>
  <c r="I440" i="71"/>
  <c r="I171" i="61"/>
  <c r="I157" i="61"/>
  <c r="I116" i="62"/>
  <c r="I107" i="62"/>
  <c r="I94" i="62"/>
  <c r="I86" i="61"/>
  <c r="I41" i="61"/>
  <c r="I59" i="62"/>
  <c r="I10" i="61"/>
  <c r="I145" i="61"/>
  <c r="I130" i="62"/>
  <c r="I127" i="61"/>
  <c r="I107" i="61"/>
  <c r="I90" i="62"/>
  <c r="I86" i="62"/>
  <c r="I76" i="61"/>
  <c r="I56" i="62"/>
  <c r="I20" i="61"/>
  <c r="I124" i="63"/>
  <c r="I165" i="62"/>
  <c r="I100" i="61"/>
  <c r="I92" i="62"/>
  <c r="I68" i="61"/>
  <c r="I58" i="62"/>
  <c r="I49" i="62"/>
  <c r="I174" i="62"/>
  <c r="I117" i="61"/>
  <c r="I69" i="63"/>
  <c r="I30" i="62"/>
  <c r="I139" i="61"/>
  <c r="I73" i="62"/>
  <c r="I32" i="63"/>
  <c r="I70" i="63"/>
  <c r="I55" i="62"/>
  <c r="I159" i="62"/>
  <c r="I134" i="61"/>
  <c r="I83" i="63"/>
  <c r="I77" i="63"/>
  <c r="I26" i="62"/>
  <c r="I10" i="62"/>
  <c r="I449" i="65"/>
  <c r="I56" i="61"/>
  <c r="I29" i="62"/>
  <c r="I133" i="61"/>
  <c r="I64" i="63"/>
  <c r="I131" i="62"/>
  <c r="I94" i="61"/>
  <c r="I20" i="62"/>
  <c r="I480" i="64"/>
  <c r="I537" i="68"/>
  <c r="I175" i="61"/>
  <c r="I70" i="61"/>
  <c r="I19" i="63"/>
  <c r="I438" i="72"/>
  <c r="I147" i="62"/>
  <c r="I84" i="62"/>
  <c r="I433" i="67"/>
  <c r="I153" i="61"/>
  <c r="I99" i="62"/>
  <c r="I93" i="63"/>
  <c r="I91" i="62"/>
  <c r="I79" i="62"/>
  <c r="I53" i="62"/>
  <c r="I20" i="63"/>
  <c r="I573" i="68"/>
  <c r="I87" i="61"/>
  <c r="I426" i="69"/>
  <c r="I177" i="62"/>
  <c r="I129" i="62"/>
  <c r="I122" i="62"/>
  <c r="I83" i="61"/>
  <c r="I40" i="63"/>
  <c r="I31" i="61"/>
  <c r="I5" i="62"/>
  <c r="I430" i="72"/>
  <c r="I553" i="68"/>
  <c r="I519" i="64"/>
  <c r="I460" i="70"/>
  <c r="I101" i="62"/>
  <c r="I5" i="61"/>
  <c r="I49" i="63"/>
  <c r="I166" i="61"/>
  <c r="I153" i="62"/>
  <c r="I145" i="62"/>
  <c r="I108" i="62"/>
  <c r="I75" i="62"/>
  <c r="I71" i="62"/>
  <c r="I51" i="63"/>
  <c r="I136" i="62"/>
  <c r="I105" i="63"/>
  <c r="I430" i="71"/>
  <c r="I129" i="61"/>
  <c r="I110" i="62"/>
  <c r="I100" i="62"/>
  <c r="I77" i="61"/>
  <c r="I64" i="62"/>
  <c r="I58" i="63"/>
  <c r="I430" i="70"/>
  <c r="I163" i="61"/>
  <c r="I76" i="62"/>
  <c r="I37" i="62"/>
  <c r="I177" i="61"/>
  <c r="I88" i="63"/>
  <c r="I77" i="62"/>
  <c r="I18" i="61"/>
  <c r="I166" i="62"/>
  <c r="I90" i="63"/>
  <c r="I53" i="61"/>
  <c r="I156" i="61"/>
  <c r="I87" i="62"/>
  <c r="I58" i="61"/>
  <c r="I46" i="61"/>
  <c r="I35" i="61"/>
  <c r="I26" i="63"/>
  <c r="I6" i="61"/>
  <c r="I59" i="61"/>
  <c r="I16" i="61"/>
  <c r="I74" i="62"/>
  <c r="I37" i="61"/>
  <c r="I460" i="66"/>
  <c r="I132" i="61"/>
  <c r="I68" i="62"/>
  <c r="I45" i="63"/>
  <c r="I135" i="61"/>
  <c r="I32" i="62"/>
  <c r="I136" i="61"/>
  <c r="I433" i="70"/>
  <c r="I438" i="71"/>
  <c r="I90" i="61"/>
  <c r="I48" i="61"/>
  <c r="I16" i="62"/>
  <c r="I577" i="68"/>
  <c r="I452" i="70"/>
  <c r="I131" i="61"/>
  <c r="I98" i="62"/>
  <c r="I69" i="62"/>
  <c r="I64" i="61"/>
  <c r="I49" i="61"/>
  <c r="I412" i="72"/>
  <c r="I93" i="61"/>
  <c r="I457" i="69"/>
  <c r="I498" i="64"/>
  <c r="I135" i="62"/>
  <c r="I130" i="61"/>
  <c r="I127" i="62"/>
  <c r="I120" i="61"/>
  <c r="I108" i="61"/>
  <c r="I95" i="61"/>
  <c r="I48" i="62"/>
  <c r="I15" i="61"/>
  <c r="I460" i="65"/>
  <c r="I156" i="62"/>
  <c r="I137" i="62"/>
  <c r="I103" i="61"/>
  <c r="I101" i="61"/>
  <c r="I87" i="63"/>
  <c r="I78" i="63"/>
  <c r="I65" i="61"/>
  <c r="I59" i="63"/>
  <c r="I50" i="62"/>
  <c r="I159" i="61"/>
  <c r="I9" i="61"/>
  <c r="I412" i="71"/>
  <c r="I452" i="69"/>
  <c r="I433" i="71"/>
  <c r="I126" i="62"/>
  <c r="I98" i="61"/>
  <c r="I95" i="62"/>
  <c r="I79" i="61"/>
  <c r="I60" i="62"/>
  <c r="I52" i="62"/>
  <c r="I38" i="61"/>
  <c r="I33" i="61"/>
  <c r="I8" i="61"/>
  <c r="I440" i="72"/>
  <c r="I174" i="61"/>
  <c r="I141" i="62"/>
  <c r="I96" i="61"/>
  <c r="I92" i="61"/>
  <c r="I88" i="62"/>
  <c r="I50" i="63"/>
  <c r="I39" i="62"/>
  <c r="I30" i="63"/>
  <c r="I6" i="62"/>
  <c r="I424" i="70"/>
  <c r="I564" i="68"/>
  <c r="I415" i="72"/>
  <c r="I57" i="61"/>
  <c r="I118" i="62"/>
  <c r="I40" i="61"/>
  <c r="I26" i="61"/>
  <c r="I494" i="64"/>
  <c r="I471" i="66"/>
  <c r="I445" i="70"/>
  <c r="I163" i="62"/>
  <c r="I72" i="62"/>
  <c r="I52" i="61"/>
  <c r="I41" i="62"/>
  <c r="I34" i="61"/>
  <c r="I22" i="61"/>
  <c r="I8" i="62"/>
  <c r="I444" i="72"/>
  <c r="I138" i="62"/>
  <c r="I134" i="62"/>
  <c r="I119" i="62"/>
  <c r="I110" i="61"/>
  <c r="I84" i="61"/>
  <c r="I78" i="61"/>
  <c r="I65" i="62"/>
  <c r="I40" i="62"/>
  <c r="I9" i="62"/>
  <c r="I462" i="67"/>
  <c r="I116" i="61"/>
  <c r="I60" i="61"/>
  <c r="I36" i="61"/>
  <c r="I148" i="61"/>
  <c r="I141" i="61"/>
  <c r="I88" i="61"/>
  <c r="I72" i="61"/>
  <c r="I78" i="62"/>
  <c r="I22" i="62"/>
  <c r="I50" i="61"/>
  <c r="I111" i="61"/>
  <c r="I433" i="72"/>
  <c r="I91" i="61"/>
  <c r="I154" i="62"/>
  <c r="I155" i="61"/>
  <c r="I132" i="62"/>
  <c r="I55" i="61"/>
  <c r="I51" i="61"/>
  <c r="I96" i="62"/>
  <c r="I45" i="61"/>
  <c r="I462" i="70"/>
  <c r="I470" i="64"/>
  <c r="I143" i="63"/>
  <c r="I155" i="62"/>
  <c r="I137" i="61"/>
  <c r="I83" i="62"/>
  <c r="I31" i="62"/>
  <c r="I54" i="62"/>
  <c r="I111" i="62"/>
  <c r="I94" i="63"/>
  <c r="I457" i="70"/>
  <c r="I39" i="61"/>
  <c r="I27" i="62"/>
  <c r="I9" i="63"/>
  <c r="I39" i="63"/>
  <c r="I442" i="71"/>
  <c r="I15" i="62"/>
  <c r="I165" i="61"/>
  <c r="I122" i="61"/>
  <c r="I139" i="62"/>
  <c r="I99" i="61"/>
  <c r="I70" i="62"/>
  <c r="I67" i="61"/>
  <c r="I33" i="63"/>
  <c r="I19" i="61"/>
  <c r="I5" i="63"/>
  <c r="I460" i="67"/>
  <c r="I175" i="62"/>
  <c r="I38" i="62"/>
  <c r="I17" i="61"/>
  <c r="I426" i="71"/>
  <c r="I171" i="62"/>
  <c r="I435" i="67"/>
  <c r="I435" i="66"/>
  <c r="I106" i="61"/>
  <c r="I435" i="72"/>
  <c r="I144" i="61"/>
  <c r="I548" i="68"/>
  <c r="I431" i="71"/>
  <c r="I25" i="61"/>
  <c r="I502" i="64"/>
  <c r="I106" i="62"/>
  <c r="I432" i="70"/>
  <c r="I415" i="71"/>
  <c r="I454" i="65"/>
  <c r="I453" i="65"/>
  <c r="I488" i="64"/>
  <c r="I66" i="61"/>
  <c r="I440" i="70"/>
  <c r="I421" i="65"/>
  <c r="I504" i="64"/>
  <c r="I492" i="64"/>
  <c r="I523" i="68"/>
  <c r="I109" i="62"/>
  <c r="I128" i="61"/>
  <c r="I414" i="72"/>
  <c r="I449" i="67"/>
  <c r="I420" i="69"/>
  <c r="I403" i="71"/>
  <c r="I128" i="62"/>
  <c r="I427" i="65"/>
  <c r="I431" i="66"/>
  <c r="I562" i="68"/>
  <c r="I423" i="72"/>
  <c r="I411" i="72"/>
  <c r="I434" i="65"/>
  <c r="I450" i="67"/>
  <c r="I440" i="69"/>
  <c r="I464" i="66"/>
  <c r="I448" i="66"/>
  <c r="I550" i="68"/>
  <c r="I576" i="68"/>
  <c r="I454" i="69"/>
  <c r="I435" i="71"/>
  <c r="I125" i="62"/>
  <c r="I448" i="70"/>
  <c r="I424" i="71"/>
  <c r="I555" i="68"/>
  <c r="I432" i="69"/>
  <c r="I443" i="67"/>
  <c r="I451" i="65"/>
  <c r="I403" i="72"/>
  <c r="I429" i="72"/>
  <c r="I443" i="66"/>
  <c r="I448" i="69"/>
  <c r="I578" i="68"/>
  <c r="I449" i="66"/>
  <c r="I447" i="67"/>
  <c r="I405" i="72"/>
  <c r="I63" i="61"/>
  <c r="I125" i="61"/>
  <c r="I426" i="66"/>
  <c r="I540" i="68"/>
  <c r="I456" i="70"/>
  <c r="I454" i="66"/>
  <c r="I535" i="68"/>
  <c r="I439" i="65"/>
  <c r="I501" i="64"/>
  <c r="I448" i="67"/>
  <c r="I571" i="68"/>
  <c r="I435" i="69"/>
  <c r="I414" i="71"/>
  <c r="I431" i="72"/>
  <c r="I429" i="69"/>
  <c r="I437" i="71"/>
  <c r="I63" i="63"/>
  <c r="I451" i="70"/>
  <c r="I405" i="71"/>
  <c r="I479" i="64"/>
  <c r="I421" i="67"/>
  <c r="I430" i="69"/>
  <c r="I432" i="65"/>
  <c r="I421" i="72"/>
  <c r="I448" i="65"/>
  <c r="I439" i="69"/>
  <c r="I425" i="67"/>
  <c r="I44" i="63"/>
  <c r="I541" i="68"/>
  <c r="I432" i="66"/>
  <c r="I424" i="65"/>
  <c r="I467" i="64"/>
  <c r="I432" i="72"/>
  <c r="I450" i="65"/>
  <c r="I444" i="65"/>
  <c r="I559" i="68"/>
  <c r="I424" i="72"/>
  <c r="I530" i="68"/>
  <c r="I431" i="70"/>
  <c r="I512" i="64"/>
  <c r="I442" i="65"/>
  <c r="I44" i="62"/>
  <c r="I524" i="68"/>
  <c r="I430" i="67"/>
  <c r="I450" i="69"/>
  <c r="I47" i="62"/>
  <c r="I538" i="68"/>
  <c r="I421" i="69"/>
  <c r="I456" i="69"/>
  <c r="I424" i="69"/>
  <c r="I557" i="68"/>
  <c r="I442" i="66"/>
  <c r="I428" i="66"/>
  <c r="I4" i="63"/>
  <c r="I82" i="62"/>
  <c r="I435" i="70"/>
  <c r="I424" i="67"/>
  <c r="I429" i="71"/>
  <c r="I463" i="65"/>
  <c r="I543" i="68"/>
  <c r="I421" i="70"/>
  <c r="I522" i="64"/>
  <c r="I483" i="64"/>
  <c r="I429" i="67"/>
  <c r="I440" i="66"/>
  <c r="I466" i="64"/>
  <c r="I445" i="67"/>
  <c r="I547" i="68"/>
  <c r="I458" i="65"/>
  <c r="I434" i="67"/>
  <c r="I451" i="69"/>
  <c r="I469" i="64"/>
  <c r="I425" i="66"/>
  <c r="I454" i="70"/>
  <c r="I551" i="68"/>
  <c r="I454" i="67"/>
  <c r="I425" i="70"/>
  <c r="I440" i="65"/>
  <c r="I476" i="64"/>
  <c r="I47" i="61"/>
  <c r="I431" i="67"/>
  <c r="I491" i="64"/>
  <c r="I439" i="67"/>
  <c r="I426" i="70"/>
  <c r="I446" i="65"/>
  <c r="I435" i="65"/>
  <c r="I463" i="67"/>
  <c r="I428" i="70"/>
  <c r="I561" i="68"/>
  <c r="I462" i="66"/>
  <c r="I7" i="62"/>
  <c r="I582" i="68"/>
  <c r="I423" i="70"/>
  <c r="I423" i="65"/>
  <c r="I458" i="66"/>
  <c r="I481" i="64"/>
  <c r="I471" i="64"/>
  <c r="I413" i="72"/>
  <c r="I423" i="69"/>
  <c r="I500" i="64"/>
  <c r="I472" i="66"/>
  <c r="I423" i="67"/>
  <c r="I450" i="66"/>
  <c r="I446" i="67"/>
  <c r="I472" i="65"/>
  <c r="I532" i="68"/>
  <c r="I66" i="62"/>
  <c r="I487" i="64"/>
  <c r="I444" i="66"/>
  <c r="I508" i="64"/>
  <c r="I425" i="65"/>
  <c r="I44" i="61"/>
  <c r="I439" i="66"/>
  <c r="I164" i="61"/>
  <c r="I513" i="64"/>
  <c r="I552" i="68"/>
  <c r="I25" i="62"/>
  <c r="I458" i="67"/>
  <c r="I556" i="68"/>
  <c r="I426" i="67"/>
  <c r="I446" i="66"/>
  <c r="I465" i="66"/>
  <c r="I63" i="62"/>
  <c r="I453" i="67"/>
  <c r="I444" i="67"/>
  <c r="I28" i="62"/>
  <c r="I433" i="66"/>
  <c r="I465" i="67"/>
  <c r="I432" i="71"/>
  <c r="I531" i="68"/>
  <c r="I442" i="67"/>
  <c r="I428" i="65"/>
  <c r="I440" i="67"/>
  <c r="I447" i="65"/>
  <c r="I164" i="62"/>
  <c r="I527" i="68"/>
  <c r="I529" i="68"/>
  <c r="I4" i="62"/>
  <c r="I453" i="66"/>
  <c r="I447" i="70"/>
  <c r="I539" i="68"/>
  <c r="I162" i="62"/>
  <c r="I109" i="61"/>
  <c r="I85" i="62"/>
  <c r="I85" i="61"/>
  <c r="I528" i="68"/>
  <c r="I534" i="68"/>
  <c r="I420" i="66"/>
  <c r="I463" i="66"/>
  <c r="I445" i="66"/>
  <c r="I497" i="64"/>
  <c r="I420" i="67"/>
  <c r="I28" i="61"/>
  <c r="I567" i="68"/>
  <c r="I442" i="70"/>
  <c r="I411" i="71"/>
  <c r="I443" i="65"/>
  <c r="I423" i="66"/>
  <c r="I447" i="66"/>
  <c r="I162" i="61"/>
  <c r="I526" i="68"/>
  <c r="I413" i="71"/>
  <c r="I417" i="72"/>
  <c r="I442" i="69"/>
  <c r="I450" i="70"/>
  <c r="I554" i="68"/>
  <c r="I499" i="64"/>
  <c r="I82" i="61"/>
  <c r="I431" i="69"/>
  <c r="I428" i="67"/>
  <c r="I443" i="69"/>
  <c r="I565" i="68"/>
  <c r="I146" i="61"/>
  <c r="I464" i="67"/>
  <c r="I430" i="65"/>
  <c r="I558" i="68"/>
  <c r="I444" i="70"/>
  <c r="I443" i="70"/>
  <c r="I449" i="70"/>
  <c r="I423" i="71"/>
  <c r="I427" i="70"/>
  <c r="I462" i="65"/>
  <c r="I445" i="65"/>
  <c r="I427" i="67"/>
  <c r="I536" i="68"/>
  <c r="I7" i="61"/>
  <c r="I432" i="67"/>
  <c r="I421" i="71"/>
  <c r="I434" i="66"/>
  <c r="I452" i="65"/>
  <c r="I452" i="66"/>
  <c r="I439" i="70"/>
  <c r="I420" i="65"/>
  <c r="I427" i="66"/>
  <c r="I472" i="67"/>
  <c r="I451" i="67"/>
  <c r="I144" i="62"/>
  <c r="I575" i="68"/>
  <c r="I4" i="61"/>
  <c r="I82" i="63"/>
  <c r="I446" i="70"/>
  <c r="I451" i="66"/>
  <c r="I433" i="65"/>
  <c r="I560" i="68"/>
  <c r="I146" i="62"/>
  <c r="I464" i="65"/>
  <c r="I25" i="63"/>
  <c r="I523" i="64"/>
  <c r="I429" i="66"/>
  <c r="I417" i="71"/>
  <c r="I430" i="66"/>
  <c r="I431" i="65"/>
  <c r="I563" i="68"/>
  <c r="I437" i="72"/>
  <c r="I420" i="70"/>
  <c r="I421" i="66"/>
  <c r="I580" i="68"/>
  <c r="I429" i="65"/>
  <c r="I478" i="64"/>
  <c r="I406" i="71"/>
  <c r="I490" i="64"/>
  <c r="I429" i="70"/>
  <c r="I465" i="65"/>
  <c r="I438" i="70"/>
  <c r="I420" i="71"/>
  <c r="I422" i="71"/>
  <c r="I43" i="63"/>
  <c r="I81" i="62"/>
  <c r="I507" i="64"/>
  <c r="I457" i="66"/>
  <c r="I438" i="67"/>
  <c r="I468" i="64"/>
  <c r="I422" i="72"/>
  <c r="I419" i="69"/>
  <c r="I143" i="62"/>
  <c r="I404" i="71"/>
  <c r="I3" i="61"/>
  <c r="I489" i="64"/>
  <c r="I441" i="67"/>
  <c r="I62" i="63"/>
  <c r="I62" i="61"/>
  <c r="I81" i="61"/>
  <c r="I105" i="61"/>
  <c r="I24" i="63"/>
  <c r="I419" i="65"/>
  <c r="I422" i="66"/>
  <c r="I43" i="62"/>
  <c r="I62" i="62"/>
  <c r="I570" i="68"/>
  <c r="I438" i="65"/>
  <c r="I402" i="72"/>
  <c r="I124" i="62"/>
  <c r="I549" i="68"/>
  <c r="I402" i="71"/>
  <c r="I81" i="63"/>
  <c r="I441" i="65"/>
  <c r="I422" i="70"/>
  <c r="I404" i="72"/>
  <c r="I522" i="68"/>
  <c r="I161" i="61"/>
  <c r="I24" i="61"/>
  <c r="I24" i="62"/>
  <c r="I419" i="67"/>
  <c r="I457" i="67"/>
  <c r="I3" i="62"/>
  <c r="I438" i="69"/>
  <c r="I3" i="63"/>
  <c r="I438" i="66"/>
  <c r="I422" i="67"/>
  <c r="I422" i="69"/>
  <c r="I422" i="65"/>
  <c r="I420" i="72"/>
  <c r="I143" i="61"/>
  <c r="I441" i="70"/>
  <c r="I419" i="66"/>
  <c r="I441" i="66"/>
  <c r="I43" i="61"/>
  <c r="I486" i="64"/>
  <c r="I457" i="65"/>
  <c r="I546" i="68"/>
  <c r="I465" i="64"/>
  <c r="I124" i="61"/>
  <c r="I105" i="62"/>
  <c r="I441" i="69"/>
  <c r="I525" i="68"/>
  <c r="I161" i="62"/>
  <c r="I419" i="70"/>
  <c r="I437" i="69"/>
  <c r="I401" i="71"/>
  <c r="I418" i="67"/>
  <c r="I437" i="67"/>
  <c r="I464" i="64"/>
  <c r="I419" i="71"/>
  <c r="I401" i="72"/>
  <c r="I418" i="65"/>
  <c r="I418" i="69"/>
  <c r="I506" i="64"/>
  <c r="I437" i="70"/>
  <c r="I456" i="67"/>
  <c r="I521" i="68"/>
  <c r="I456" i="65"/>
  <c r="I437" i="65"/>
  <c r="I419" i="72"/>
  <c r="I456" i="66"/>
  <c r="I418" i="66"/>
  <c r="I545" i="68"/>
  <c r="I485" i="64"/>
  <c r="I437" i="66"/>
  <c r="I569" i="68"/>
  <c r="I418" i="70"/>
  <c r="F102" i="61"/>
  <c r="F55" i="63"/>
  <c r="F416" i="72"/>
  <c r="F459" i="66"/>
  <c r="F473" i="65"/>
  <c r="F167" i="61"/>
  <c r="F121" i="62"/>
  <c r="F169" i="61"/>
  <c r="F140" i="62"/>
  <c r="F36" i="63"/>
  <c r="F167" i="62"/>
  <c r="F168" i="63"/>
  <c r="F115" i="61"/>
  <c r="F121" i="61"/>
  <c r="F152" i="61"/>
  <c r="F46" i="63"/>
  <c r="F150" i="63"/>
  <c r="F152" i="62"/>
  <c r="F467" i="65"/>
  <c r="F466" i="66"/>
  <c r="F535" i="68"/>
  <c r="F410" i="72"/>
  <c r="F140" i="61"/>
  <c r="F94" i="61"/>
  <c r="F112" i="61"/>
  <c r="F428" i="69"/>
  <c r="F74" i="63"/>
  <c r="F158" i="61"/>
  <c r="F41" i="63"/>
  <c r="F18" i="63"/>
  <c r="F584" i="68"/>
  <c r="F470" i="69"/>
  <c r="F145" i="63"/>
  <c r="F542" i="68"/>
  <c r="F509" i="64"/>
  <c r="F126" i="63"/>
  <c r="F158" i="62"/>
  <c r="F158" i="63"/>
  <c r="F113" i="62"/>
  <c r="F53" i="63"/>
  <c r="F170" i="61"/>
  <c r="F155" i="63"/>
  <c r="F99" i="63"/>
  <c r="F94" i="63"/>
  <c r="F121" i="63"/>
  <c r="F108" i="63"/>
  <c r="F76" i="63"/>
  <c r="F97" i="63"/>
  <c r="F151" i="62"/>
  <c r="F37" i="63"/>
  <c r="F17" i="63"/>
  <c r="F447" i="71"/>
  <c r="F130" i="63"/>
  <c r="F132" i="63"/>
  <c r="F120" i="63"/>
  <c r="F57" i="63"/>
  <c r="F591" i="68"/>
  <c r="F434" i="70"/>
  <c r="F469" i="66"/>
  <c r="F79" i="63"/>
  <c r="F107" i="63"/>
  <c r="F139" i="63"/>
  <c r="F112" i="63"/>
  <c r="F101" i="63"/>
  <c r="F446" i="72"/>
  <c r="F150" i="62"/>
  <c r="F171" i="63"/>
  <c r="F170" i="63"/>
  <c r="F518" i="64"/>
  <c r="F147" i="63"/>
  <c r="F116" i="63"/>
  <c r="F114" i="61"/>
  <c r="F22" i="63"/>
  <c r="F149" i="63"/>
  <c r="F175" i="63"/>
  <c r="F73" i="63"/>
  <c r="F149" i="61"/>
  <c r="F176" i="62"/>
  <c r="F159" i="63"/>
  <c r="F459" i="69"/>
  <c r="F67" i="63"/>
  <c r="F461" i="65"/>
  <c r="F168" i="61"/>
  <c r="F169" i="62"/>
  <c r="F473" i="70"/>
  <c r="F467" i="67"/>
  <c r="F94" i="62"/>
  <c r="F118" i="63"/>
  <c r="F154" i="63"/>
  <c r="F174" i="63"/>
  <c r="F167" i="63"/>
  <c r="F466" i="70"/>
  <c r="F467" i="66"/>
  <c r="F151" i="61"/>
  <c r="F163" i="63"/>
  <c r="F446" i="71"/>
  <c r="F129" i="63"/>
  <c r="F119" i="63"/>
  <c r="F91" i="63"/>
  <c r="F86" i="63"/>
  <c r="F93" i="62"/>
  <c r="F133" i="63"/>
  <c r="F95" i="62"/>
  <c r="F138" i="63"/>
  <c r="F176" i="63"/>
  <c r="F470" i="67"/>
  <c r="F96" i="63"/>
  <c r="F35" i="63"/>
  <c r="F453" i="71"/>
  <c r="F166" i="63"/>
  <c r="F148" i="63"/>
  <c r="F75" i="63"/>
  <c r="F583" i="68"/>
  <c r="F590" i="68"/>
  <c r="F27" i="63"/>
  <c r="F473" i="67"/>
  <c r="F428" i="71"/>
  <c r="F112" i="62"/>
  <c r="F137" i="63"/>
  <c r="F110" i="63"/>
  <c r="F114" i="63"/>
  <c r="F48" i="63"/>
  <c r="F449" i="71"/>
  <c r="F140" i="63"/>
  <c r="F14" i="63"/>
  <c r="F170" i="62"/>
  <c r="F409" i="71"/>
  <c r="F434" i="69"/>
  <c r="F98" i="63"/>
  <c r="F172" i="63"/>
  <c r="F151" i="63"/>
  <c r="F134" i="63"/>
  <c r="F102" i="63"/>
  <c r="F38" i="63"/>
  <c r="F114" i="62"/>
  <c r="F517" i="64"/>
  <c r="F559" i="68"/>
  <c r="F115" i="62"/>
  <c r="F56" i="63"/>
  <c r="F6" i="63"/>
  <c r="F95" i="63"/>
  <c r="F113" i="63"/>
  <c r="F177" i="63"/>
  <c r="F165" i="63"/>
  <c r="F60" i="63"/>
  <c r="F467" i="70"/>
  <c r="F127" i="63"/>
  <c r="F54" i="63"/>
  <c r="F29" i="63"/>
  <c r="F459" i="67"/>
  <c r="F572" i="68"/>
  <c r="F34" i="63"/>
  <c r="F521" i="64"/>
  <c r="F72" i="63"/>
  <c r="F173" i="63"/>
  <c r="F135" i="63"/>
  <c r="F149" i="62"/>
  <c r="F141" i="63"/>
  <c r="F467" i="69"/>
  <c r="F459" i="65"/>
  <c r="F157" i="63"/>
  <c r="F115" i="63"/>
  <c r="F587" i="68"/>
  <c r="F466" i="67"/>
  <c r="F473" i="66"/>
  <c r="F100" i="63"/>
  <c r="F156" i="63"/>
  <c r="F453" i="72"/>
  <c r="F122" i="63"/>
  <c r="F466" i="65"/>
  <c r="F153" i="63"/>
  <c r="F473" i="69"/>
  <c r="F176" i="61"/>
  <c r="F95" i="61"/>
  <c r="F470" i="70"/>
  <c r="F131" i="63"/>
  <c r="F65" i="63"/>
  <c r="F459" i="70"/>
  <c r="F8" i="63"/>
  <c r="F447" i="69"/>
  <c r="F15" i="63"/>
  <c r="F102" i="62"/>
  <c r="F450" i="72"/>
  <c r="F84" i="63"/>
  <c r="F447" i="72"/>
  <c r="F525" i="64"/>
  <c r="F407" i="71"/>
  <c r="F410" i="71"/>
  <c r="F152" i="63"/>
  <c r="F469" i="65"/>
  <c r="F169" i="63"/>
  <c r="F466" i="69"/>
  <c r="F103" i="63"/>
  <c r="F93" i="61"/>
  <c r="F9" i="63"/>
  <c r="F74" i="62"/>
  <c r="F468" i="69"/>
  <c r="F441" i="71"/>
  <c r="F144" i="63"/>
  <c r="F585" i="68"/>
  <c r="F416" i="71"/>
  <c r="F588" i="68"/>
  <c r="F453" i="69"/>
  <c r="F451" i="71"/>
  <c r="F427" i="71"/>
  <c r="F533" i="68"/>
  <c r="F106" i="63"/>
  <c r="F579" i="68"/>
  <c r="F427" i="72"/>
  <c r="F586" i="68"/>
  <c r="F461" i="67"/>
  <c r="F452" i="72"/>
  <c r="F465" i="69"/>
  <c r="F460" i="65"/>
  <c r="F449" i="72"/>
  <c r="F574" i="68"/>
  <c r="F448" i="71"/>
  <c r="F471" i="70"/>
  <c r="F581" i="68"/>
  <c r="F111" i="63"/>
  <c r="F109" i="63"/>
  <c r="F439" i="71"/>
  <c r="F426" i="69"/>
  <c r="F445" i="72"/>
  <c r="F468" i="70"/>
  <c r="F444" i="72"/>
  <c r="F453" i="70"/>
  <c r="F534" i="68"/>
  <c r="F443" i="71"/>
  <c r="F136" i="63"/>
  <c r="F443" i="72"/>
  <c r="F434" i="72"/>
  <c r="F451" i="72"/>
  <c r="F469" i="69"/>
  <c r="F93" i="63"/>
  <c r="F566" i="68"/>
  <c r="F113" i="61"/>
  <c r="F520" i="64"/>
  <c r="F471" i="69"/>
  <c r="F125" i="63"/>
  <c r="F450" i="71"/>
  <c r="F463" i="69"/>
  <c r="F444" i="71"/>
  <c r="F461" i="69"/>
  <c r="F434" i="71"/>
  <c r="F470" i="65"/>
  <c r="F128" i="63"/>
  <c r="F511" i="64"/>
  <c r="F458" i="69"/>
  <c r="F444" i="69"/>
  <c r="F465" i="70"/>
  <c r="F468" i="67"/>
  <c r="F446" i="69"/>
  <c r="F168" i="62"/>
  <c r="F409" i="72"/>
  <c r="F439" i="72"/>
  <c r="F28" i="63"/>
  <c r="F7" i="63"/>
  <c r="F428" i="72"/>
  <c r="F445" i="71"/>
  <c r="F425" i="71"/>
  <c r="F164" i="63"/>
  <c r="F468" i="65"/>
  <c r="F136" i="62"/>
  <c r="F162" i="63"/>
  <c r="F461" i="70"/>
  <c r="F472" i="69"/>
  <c r="F448" i="72"/>
  <c r="F47" i="63"/>
  <c r="F463" i="70"/>
  <c r="F469" i="67"/>
  <c r="F458" i="70"/>
  <c r="F461" i="66"/>
  <c r="F85" i="63"/>
  <c r="F425" i="69"/>
  <c r="F452" i="71"/>
  <c r="F468" i="66"/>
  <c r="F472" i="70"/>
  <c r="F425" i="72"/>
  <c r="F150" i="61"/>
  <c r="F441" i="72"/>
  <c r="F427" i="69"/>
  <c r="F16" i="63"/>
  <c r="F558" i="68"/>
  <c r="F407" i="72"/>
  <c r="F146" i="63"/>
  <c r="F70" i="61"/>
  <c r="F464" i="69"/>
  <c r="F66" i="63"/>
  <c r="F469" i="70"/>
  <c r="F582" i="68"/>
  <c r="F519" i="64"/>
  <c r="F470" i="66"/>
  <c r="F117" i="63"/>
  <c r="F471" i="66"/>
  <c r="F471" i="65"/>
  <c r="F464" i="67"/>
  <c r="F126" i="62"/>
  <c r="F134" i="62"/>
  <c r="F64" i="63"/>
  <c r="F12" i="61"/>
  <c r="F460" i="66"/>
  <c r="F143" i="63"/>
  <c r="F89" i="62"/>
  <c r="F34" i="62"/>
  <c r="F557" i="68"/>
  <c r="F457" i="69"/>
  <c r="F443" i="70"/>
  <c r="F99" i="61"/>
  <c r="F15" i="61"/>
  <c r="F445" i="70"/>
  <c r="F449" i="66"/>
  <c r="F433" i="66"/>
  <c r="F172" i="62"/>
  <c r="F119" i="61"/>
  <c r="F88" i="61"/>
  <c r="F45" i="62"/>
  <c r="F35" i="62"/>
  <c r="F31" i="62"/>
  <c r="F17" i="62"/>
  <c r="F5" i="61"/>
  <c r="F120" i="62"/>
  <c r="F79" i="62"/>
  <c r="F529" i="68"/>
  <c r="F57" i="61"/>
  <c r="F32" i="63"/>
  <c r="F20" i="63"/>
  <c r="F11" i="61"/>
  <c r="F440" i="72"/>
  <c r="F426" i="72"/>
  <c r="F97" i="61"/>
  <c r="F147" i="62"/>
  <c r="F10" i="61"/>
  <c r="F19" i="62"/>
  <c r="F433" i="67"/>
  <c r="F494" i="64"/>
  <c r="F111" i="62"/>
  <c r="F32" i="62"/>
  <c r="F22" i="62"/>
  <c r="F460" i="67"/>
  <c r="F177" i="62"/>
  <c r="F156" i="62"/>
  <c r="F118" i="61"/>
  <c r="F92" i="61"/>
  <c r="F84" i="62"/>
  <c r="F77" i="62"/>
  <c r="F68" i="62"/>
  <c r="F54" i="61"/>
  <c r="F21" i="61"/>
  <c r="F13" i="62"/>
  <c r="F5" i="62"/>
  <c r="F86" i="62"/>
  <c r="F79" i="61"/>
  <c r="F32" i="61"/>
  <c r="F464" i="70"/>
  <c r="F116" i="61"/>
  <c r="F52" i="61"/>
  <c r="F37" i="61"/>
  <c r="F491" i="64"/>
  <c r="F101" i="62"/>
  <c r="F78" i="61"/>
  <c r="F26" i="62"/>
  <c r="F5" i="63"/>
  <c r="F145" i="61"/>
  <c r="F120" i="61"/>
  <c r="F75" i="62"/>
  <c r="F105" i="63"/>
  <c r="F449" i="70"/>
  <c r="F48" i="62"/>
  <c r="F20" i="62"/>
  <c r="F561" i="68"/>
  <c r="F22" i="61"/>
  <c r="F408" i="72"/>
  <c r="F136" i="61"/>
  <c r="F177" i="61"/>
  <c r="F165" i="61"/>
  <c r="F147" i="61"/>
  <c r="F101" i="61"/>
  <c r="F96" i="62"/>
  <c r="F83" i="63"/>
  <c r="F58" i="61"/>
  <c r="F39" i="63"/>
  <c r="F30" i="63"/>
  <c r="F21" i="63"/>
  <c r="F12" i="63"/>
  <c r="F74" i="61"/>
  <c r="F462" i="69"/>
  <c r="F89" i="61"/>
  <c r="F33" i="62"/>
  <c r="F19" i="61"/>
  <c r="F131" i="61"/>
  <c r="F91" i="61"/>
  <c r="F48" i="61"/>
  <c r="F37" i="62"/>
  <c r="F442" i="72"/>
  <c r="F163" i="61"/>
  <c r="F71" i="61"/>
  <c r="F159" i="61"/>
  <c r="F138" i="61"/>
  <c r="F100" i="61"/>
  <c r="F59" i="61"/>
  <c r="F50" i="61"/>
  <c r="F14" i="61"/>
  <c r="F86" i="61"/>
  <c r="F175" i="61"/>
  <c r="F135" i="62"/>
  <c r="F111" i="61"/>
  <c r="F148" i="62"/>
  <c r="F445" i="69"/>
  <c r="F127" i="62"/>
  <c r="F551" i="68"/>
  <c r="F424" i="69"/>
  <c r="F415" i="72"/>
  <c r="F433" i="71"/>
  <c r="F449" i="65"/>
  <c r="F480" i="64"/>
  <c r="F157" i="61"/>
  <c r="F107" i="62"/>
  <c r="F71" i="63"/>
  <c r="F174" i="61"/>
  <c r="F87" i="62"/>
  <c r="F16" i="62"/>
  <c r="F471" i="67"/>
  <c r="F51" i="63"/>
  <c r="F127" i="61"/>
  <c r="F108" i="62"/>
  <c r="F460" i="69"/>
  <c r="F173" i="61"/>
  <c r="F141" i="61"/>
  <c r="F92" i="62"/>
  <c r="F65" i="62"/>
  <c r="F26" i="63"/>
  <c r="F16" i="61"/>
  <c r="F9" i="61"/>
  <c r="F408" i="71"/>
  <c r="F462" i="70"/>
  <c r="F91" i="62"/>
  <c r="F60" i="62"/>
  <c r="F33" i="63"/>
  <c r="F20" i="61"/>
  <c r="F12" i="62"/>
  <c r="F433" i="72"/>
  <c r="F122" i="61"/>
  <c r="F88" i="63"/>
  <c r="F58" i="63"/>
  <c r="F49" i="63"/>
  <c r="F45" i="61"/>
  <c r="F11" i="62"/>
  <c r="F452" i="67"/>
  <c r="F573" i="68"/>
  <c r="F163" i="62"/>
  <c r="F70" i="63"/>
  <c r="F156" i="61"/>
  <c r="F132" i="62"/>
  <c r="F73" i="62"/>
  <c r="F69" i="62"/>
  <c r="F35" i="61"/>
  <c r="F464" i="65"/>
  <c r="F440" i="71"/>
  <c r="F55" i="62"/>
  <c r="F171" i="61"/>
  <c r="F139" i="62"/>
  <c r="F90" i="63"/>
  <c r="F41" i="62"/>
  <c r="F11" i="63"/>
  <c r="F430" i="69"/>
  <c r="F430" i="70"/>
  <c r="F166" i="61"/>
  <c r="F159" i="62"/>
  <c r="F141" i="62"/>
  <c r="F118" i="62"/>
  <c r="F59" i="62"/>
  <c r="F161" i="63"/>
  <c r="F135" i="61"/>
  <c r="F56" i="61"/>
  <c r="F577" i="68"/>
  <c r="F498" i="64"/>
  <c r="F157" i="62"/>
  <c r="F126" i="61"/>
  <c r="F98" i="62"/>
  <c r="F71" i="62"/>
  <c r="F70" i="62"/>
  <c r="F174" i="62"/>
  <c r="F155" i="61"/>
  <c r="F129" i="61"/>
  <c r="F122" i="62"/>
  <c r="F54" i="62"/>
  <c r="F49" i="61"/>
  <c r="F13" i="63"/>
  <c r="F166" i="62"/>
  <c r="F76" i="62"/>
  <c r="F56" i="62"/>
  <c r="F52" i="63"/>
  <c r="F41" i="61"/>
  <c r="F449" i="67"/>
  <c r="F31" i="63"/>
  <c r="F8" i="62"/>
  <c r="F38" i="61"/>
  <c r="F510" i="64"/>
  <c r="F78" i="63"/>
  <c r="F39" i="62"/>
  <c r="F139" i="61"/>
  <c r="F430" i="72"/>
  <c r="F452" i="65"/>
  <c r="F132" i="61"/>
  <c r="F77" i="61"/>
  <c r="F21" i="62"/>
  <c r="F30" i="62"/>
  <c r="F438" i="72"/>
  <c r="F537" i="68"/>
  <c r="F154" i="61"/>
  <c r="F426" i="71"/>
  <c r="F154" i="62"/>
  <c r="F133" i="62"/>
  <c r="F110" i="61"/>
  <c r="F103" i="62"/>
  <c r="F84" i="61"/>
  <c r="F69" i="63"/>
  <c r="F59" i="63"/>
  <c r="F46" i="61"/>
  <c r="F40" i="63"/>
  <c r="F13" i="61"/>
  <c r="F145" i="62"/>
  <c r="F171" i="62"/>
  <c r="F90" i="62"/>
  <c r="F52" i="62"/>
  <c r="F38" i="62"/>
  <c r="F153" i="62"/>
  <c r="F137" i="62"/>
  <c r="F110" i="62"/>
  <c r="F27" i="61"/>
  <c r="F18" i="61"/>
  <c r="F426" i="66"/>
  <c r="F438" i="71"/>
  <c r="F36" i="61"/>
  <c r="F412" i="71"/>
  <c r="F108" i="61"/>
  <c r="F99" i="62"/>
  <c r="F72" i="62"/>
  <c r="F29" i="61"/>
  <c r="F172" i="61"/>
  <c r="F138" i="62"/>
  <c r="F134" i="61"/>
  <c r="F100" i="62"/>
  <c r="F88" i="62"/>
  <c r="F58" i="62"/>
  <c r="F49" i="62"/>
  <c r="F40" i="62"/>
  <c r="F30" i="61"/>
  <c r="F26" i="61"/>
  <c r="F18" i="62"/>
  <c r="F10" i="62"/>
  <c r="F426" i="65"/>
  <c r="F130" i="62"/>
  <c r="F76" i="61"/>
  <c r="F9" i="62"/>
  <c r="F68" i="63"/>
  <c r="F90" i="61"/>
  <c r="F55" i="61"/>
  <c r="F34" i="61"/>
  <c r="F19" i="63"/>
  <c r="F98" i="61"/>
  <c r="F15" i="62"/>
  <c r="F165" i="62"/>
  <c r="F92" i="63"/>
  <c r="F69" i="61"/>
  <c r="F40" i="61"/>
  <c r="F14" i="62"/>
  <c r="F67" i="62"/>
  <c r="F89" i="63"/>
  <c r="F117" i="62"/>
  <c r="F452" i="69"/>
  <c r="F107" i="61"/>
  <c r="F72" i="61"/>
  <c r="F553" i="68"/>
  <c r="F133" i="61"/>
  <c r="F119" i="62"/>
  <c r="F83" i="61"/>
  <c r="F77" i="63"/>
  <c r="F73" i="61"/>
  <c r="F64" i="61"/>
  <c r="F50" i="62"/>
  <c r="F27" i="62"/>
  <c r="F67" i="61"/>
  <c r="F8" i="61"/>
  <c r="F424" i="67"/>
  <c r="F155" i="62"/>
  <c r="F457" i="70"/>
  <c r="F470" i="64"/>
  <c r="F130" i="61"/>
  <c r="F442" i="71"/>
  <c r="F148" i="61"/>
  <c r="F87" i="61"/>
  <c r="F75" i="61"/>
  <c r="F175" i="62"/>
  <c r="F173" i="62"/>
  <c r="F129" i="62"/>
  <c r="F426" i="70"/>
  <c r="F29" i="62"/>
  <c r="F17" i="61"/>
  <c r="F51" i="61"/>
  <c r="F31" i="61"/>
  <c r="F45" i="63"/>
  <c r="F39" i="61"/>
  <c r="F6" i="62"/>
  <c r="F445" i="65"/>
  <c r="F51" i="62"/>
  <c r="F131" i="62"/>
  <c r="F46" i="62"/>
  <c r="F124" i="63"/>
  <c r="F116" i="62"/>
  <c r="F53" i="62"/>
  <c r="F103" i="61"/>
  <c r="F65" i="61"/>
  <c r="F60" i="61"/>
  <c r="F96" i="61"/>
  <c r="F64" i="62"/>
  <c r="F36" i="62"/>
  <c r="F460" i="70"/>
  <c r="F57" i="62"/>
  <c r="F97" i="62"/>
  <c r="F53" i="61"/>
  <c r="F153" i="61"/>
  <c r="F117" i="61"/>
  <c r="F78" i="62"/>
  <c r="F68" i="61"/>
  <c r="F50" i="63"/>
  <c r="F83" i="62"/>
  <c r="F33" i="61"/>
  <c r="F87" i="63"/>
  <c r="F412" i="72"/>
  <c r="F10" i="63"/>
  <c r="F6" i="61"/>
  <c r="F464" i="66"/>
  <c r="F137" i="61"/>
  <c r="F467" i="64"/>
  <c r="F432" i="66"/>
  <c r="F413" i="71"/>
  <c r="F439" i="69"/>
  <c r="F454" i="70"/>
  <c r="F144" i="61"/>
  <c r="F446" i="65"/>
  <c r="F442" i="70"/>
  <c r="F25" i="62"/>
  <c r="F421" i="66"/>
  <c r="F428" i="65"/>
  <c r="F427" i="67"/>
  <c r="F437" i="72"/>
  <c r="F466" i="64"/>
  <c r="F446" i="70"/>
  <c r="F439" i="70"/>
  <c r="F524" i="68"/>
  <c r="F428" i="67"/>
  <c r="F449" i="69"/>
  <c r="F496" i="64"/>
  <c r="F423" i="66"/>
  <c r="F565" i="68"/>
  <c r="F128" i="62"/>
  <c r="F435" i="70"/>
  <c r="F451" i="67"/>
  <c r="F453" i="67"/>
  <c r="F538" i="68"/>
  <c r="F144" i="62"/>
  <c r="F415" i="71"/>
  <c r="F411" i="72"/>
  <c r="F433" i="70"/>
  <c r="F430" i="71"/>
  <c r="F403" i="72"/>
  <c r="F47" i="62"/>
  <c r="F429" i="69"/>
  <c r="F443" i="67"/>
  <c r="F547" i="68"/>
  <c r="F465" i="67"/>
  <c r="F447" i="65"/>
  <c r="F429" i="70"/>
  <c r="F4" i="62"/>
  <c r="F474" i="64"/>
  <c r="F458" i="66"/>
  <c r="F540" i="68"/>
  <c r="F432" i="69"/>
  <c r="F109" i="62"/>
  <c r="F109" i="61"/>
  <c r="F429" i="66"/>
  <c r="F406" i="72"/>
  <c r="F28" i="61"/>
  <c r="F450" i="67"/>
  <c r="F63" i="63"/>
  <c r="F435" i="66"/>
  <c r="F578" i="68"/>
  <c r="F7" i="61"/>
  <c r="F454" i="67"/>
  <c r="F414" i="71"/>
  <c r="F564" i="68"/>
  <c r="F424" i="71"/>
  <c r="F548" i="68"/>
  <c r="F465" i="65"/>
  <c r="F403" i="71"/>
  <c r="F452" i="66"/>
  <c r="F450" i="69"/>
  <c r="F497" i="64"/>
  <c r="F431" i="67"/>
  <c r="F435" i="72"/>
  <c r="F447" i="66"/>
  <c r="F106" i="62"/>
  <c r="F433" i="65"/>
  <c r="F456" i="70"/>
  <c r="F482" i="64"/>
  <c r="F458" i="67"/>
  <c r="F560" i="68"/>
  <c r="F575" i="68"/>
  <c r="F528" i="68"/>
  <c r="F499" i="64"/>
  <c r="F423" i="67"/>
  <c r="F443" i="65"/>
  <c r="F450" i="70"/>
  <c r="F125" i="62"/>
  <c r="F420" i="65"/>
  <c r="F458" i="65"/>
  <c r="F444" i="67"/>
  <c r="F423" i="70"/>
  <c r="F504" i="64"/>
  <c r="F515" i="64"/>
  <c r="F495" i="64"/>
  <c r="F539" i="68"/>
  <c r="F425" i="66"/>
  <c r="F420" i="67"/>
  <c r="F536" i="68"/>
  <c r="F469" i="64"/>
  <c r="F423" i="72"/>
  <c r="F440" i="66"/>
  <c r="F576" i="68"/>
  <c r="F162" i="62"/>
  <c r="F465" i="66"/>
  <c r="F492" i="64"/>
  <c r="F25" i="63"/>
  <c r="F429" i="72"/>
  <c r="F431" i="66"/>
  <c r="F516" i="64"/>
  <c r="F502" i="64"/>
  <c r="F531" i="68"/>
  <c r="F448" i="65"/>
  <c r="F444" i="65"/>
  <c r="F405" i="71"/>
  <c r="F446" i="66"/>
  <c r="F450" i="66"/>
  <c r="F463" i="65"/>
  <c r="F434" i="65"/>
  <c r="F532" i="68"/>
  <c r="F431" i="71"/>
  <c r="F443" i="66"/>
  <c r="F450" i="65"/>
  <c r="F82" i="62"/>
  <c r="F523" i="64"/>
  <c r="F427" i="65"/>
  <c r="F451" i="69"/>
  <c r="F448" i="67"/>
  <c r="F444" i="70"/>
  <c r="F524" i="64"/>
  <c r="F440" i="65"/>
  <c r="F421" i="67"/>
  <c r="F411" i="71"/>
  <c r="F444" i="66"/>
  <c r="F437" i="71"/>
  <c r="F530" i="68"/>
  <c r="F488" i="64"/>
  <c r="F82" i="61"/>
  <c r="F543" i="68"/>
  <c r="F427" i="70"/>
  <c r="F413" i="72"/>
  <c r="F432" i="65"/>
  <c r="F446" i="67"/>
  <c r="F85" i="62"/>
  <c r="F478" i="64"/>
  <c r="F25" i="61"/>
  <c r="F552" i="68"/>
  <c r="F417" i="71"/>
  <c r="F429" i="67"/>
  <c r="F146" i="62"/>
  <c r="F4" i="61"/>
  <c r="F442" i="65"/>
  <c r="F472" i="67"/>
  <c r="F456" i="69"/>
  <c r="F428" i="66"/>
  <c r="F421" i="65"/>
  <c r="F44" i="62"/>
  <c r="F454" i="69"/>
  <c r="F472" i="64"/>
  <c r="F555" i="68"/>
  <c r="F451" i="66"/>
  <c r="F554" i="68"/>
  <c r="F508" i="64"/>
  <c r="F580" i="68"/>
  <c r="F447" i="70"/>
  <c r="F421" i="69"/>
  <c r="F431" i="65"/>
  <c r="F483" i="64"/>
  <c r="F501" i="64"/>
  <c r="F462" i="66"/>
  <c r="F433" i="69"/>
  <c r="F475" i="64"/>
  <c r="F420" i="66"/>
  <c r="F424" i="65"/>
  <c r="F423" i="65"/>
  <c r="F448" i="66"/>
  <c r="F405" i="72"/>
  <c r="F589" i="68"/>
  <c r="F451" i="65"/>
  <c r="F428" i="70"/>
  <c r="F4" i="63"/>
  <c r="F453" i="66"/>
  <c r="F473" i="64"/>
  <c r="F85" i="61"/>
  <c r="F439" i="67"/>
  <c r="F487" i="64"/>
  <c r="F164" i="62"/>
  <c r="F481" i="64"/>
  <c r="F442" i="67"/>
  <c r="F431" i="72"/>
  <c r="F462" i="67"/>
  <c r="F447" i="67"/>
  <c r="F423" i="69"/>
  <c r="F432" i="70"/>
  <c r="F514" i="64"/>
  <c r="F424" i="72"/>
  <c r="F164" i="61"/>
  <c r="F440" i="70"/>
  <c r="F66" i="62"/>
  <c r="F454" i="66"/>
  <c r="F453" i="65"/>
  <c r="F82" i="63"/>
  <c r="F477" i="64"/>
  <c r="F562" i="68"/>
  <c r="F443" i="69"/>
  <c r="F490" i="64"/>
  <c r="F463" i="67"/>
  <c r="F432" i="71"/>
  <c r="F414" i="72"/>
  <c r="F462" i="65"/>
  <c r="F420" i="69"/>
  <c r="F421" i="70"/>
  <c r="F421" i="72"/>
  <c r="F63" i="62"/>
  <c r="F550" i="68"/>
  <c r="F448" i="70"/>
  <c r="F421" i="71"/>
  <c r="F500" i="64"/>
  <c r="F442" i="66"/>
  <c r="F44" i="63"/>
  <c r="F435" i="71"/>
  <c r="F522" i="64"/>
  <c r="F512" i="64"/>
  <c r="F471" i="64"/>
  <c r="F435" i="69"/>
  <c r="F162" i="61"/>
  <c r="F7" i="62"/>
  <c r="F476" i="64"/>
  <c r="F429" i="71"/>
  <c r="F424" i="70"/>
  <c r="F425" i="65"/>
  <c r="F472" i="65"/>
  <c r="F63" i="61"/>
  <c r="F146" i="61"/>
  <c r="F440" i="69"/>
  <c r="F435" i="65"/>
  <c r="F571" i="68"/>
  <c r="F423" i="71"/>
  <c r="F439" i="66"/>
  <c r="F431" i="70"/>
  <c r="F106" i="61"/>
  <c r="F432" i="67"/>
  <c r="F427" i="66"/>
  <c r="F425" i="70"/>
  <c r="F424" i="66"/>
  <c r="F417" i="72"/>
  <c r="F513" i="64"/>
  <c r="F527" i="68"/>
  <c r="F426" i="67"/>
  <c r="F463" i="66"/>
  <c r="F493" i="64"/>
  <c r="F430" i="66"/>
  <c r="F430" i="65"/>
  <c r="F66" i="61"/>
  <c r="F429" i="65"/>
  <c r="F425" i="67"/>
  <c r="F567" i="68"/>
  <c r="F128" i="61"/>
  <c r="F28" i="62"/>
  <c r="F420" i="70"/>
  <c r="F454" i="65"/>
  <c r="F526" i="68"/>
  <c r="F445" i="67"/>
  <c r="F479" i="64"/>
  <c r="F451" i="70"/>
  <c r="F44" i="61"/>
  <c r="F434" i="67"/>
  <c r="F563" i="68"/>
  <c r="F125" i="61"/>
  <c r="F556" i="68"/>
  <c r="F430" i="67"/>
  <c r="F523" i="68"/>
  <c r="F432" i="72"/>
  <c r="F431" i="69"/>
  <c r="F435" i="67"/>
  <c r="F448" i="69"/>
  <c r="F434" i="66"/>
  <c r="F445" i="66"/>
  <c r="F406" i="71"/>
  <c r="F472" i="66"/>
  <c r="F503" i="64"/>
  <c r="F47" i="61"/>
  <c r="F452" i="70"/>
  <c r="F442" i="69"/>
  <c r="F541" i="68"/>
  <c r="F439" i="65"/>
  <c r="F440" i="67"/>
  <c r="F422" i="65"/>
  <c r="F161" i="62"/>
  <c r="F419" i="70"/>
  <c r="F3" i="62"/>
  <c r="F420" i="71"/>
  <c r="F549" i="68"/>
  <c r="F457" i="66"/>
  <c r="F465" i="64"/>
  <c r="F161" i="61"/>
  <c r="F143" i="61"/>
  <c r="F570" i="68"/>
  <c r="F468" i="64"/>
  <c r="F457" i="65"/>
  <c r="F522" i="68"/>
  <c r="F404" i="72"/>
  <c r="F3" i="61"/>
  <c r="F486" i="64"/>
  <c r="F438" i="67"/>
  <c r="F457" i="67"/>
  <c r="F441" i="65"/>
  <c r="F402" i="71"/>
  <c r="F81" i="63"/>
  <c r="F441" i="70"/>
  <c r="F441" i="67"/>
  <c r="F422" i="67"/>
  <c r="F422" i="71"/>
  <c r="F24" i="61"/>
  <c r="F404" i="71"/>
  <c r="F525" i="68"/>
  <c r="F105" i="61"/>
  <c r="F422" i="66"/>
  <c r="F438" i="69"/>
  <c r="F43" i="63"/>
  <c r="F24" i="63"/>
  <c r="F105" i="62"/>
  <c r="F124" i="62"/>
  <c r="F43" i="62"/>
  <c r="F489" i="64"/>
  <c r="F419" i="67"/>
  <c r="F420" i="72"/>
  <c r="F419" i="66"/>
  <c r="F507" i="64"/>
  <c r="F43" i="61"/>
  <c r="F81" i="61"/>
  <c r="F3" i="63"/>
  <c r="F62" i="63"/>
  <c r="F62" i="61"/>
  <c r="F441" i="66"/>
  <c r="F124" i="61"/>
  <c r="F546" i="68"/>
  <c r="F402" i="72"/>
  <c r="F438" i="70"/>
  <c r="F24" i="62"/>
  <c r="F438" i="66"/>
  <c r="F62" i="62"/>
  <c r="F419" i="69"/>
  <c r="F422" i="69"/>
  <c r="F438" i="65"/>
  <c r="F422" i="72"/>
  <c r="F81" i="62"/>
  <c r="F422" i="70"/>
  <c r="F143" i="62"/>
  <c r="F441" i="69"/>
  <c r="F419" i="65"/>
  <c r="F485" i="64"/>
  <c r="F545" i="68"/>
  <c r="F418" i="66"/>
  <c r="F437" i="65"/>
  <c r="F437" i="66"/>
  <c r="F401" i="72"/>
  <c r="F418" i="69"/>
  <c r="F418" i="67"/>
  <c r="F419" i="71"/>
  <c r="F419" i="72"/>
  <c r="F456" i="65"/>
  <c r="F401" i="71"/>
  <c r="F456" i="67"/>
  <c r="F418" i="70"/>
  <c r="F437" i="70"/>
  <c r="F464" i="64"/>
  <c r="F456" i="66"/>
  <c r="F521" i="68"/>
  <c r="F418" i="65"/>
  <c r="F437" i="67"/>
  <c r="F437" i="69"/>
  <c r="F506" i="64"/>
  <c r="F569" i="68"/>
  <c r="J121" i="61"/>
  <c r="J150" i="63"/>
  <c r="J59" i="61"/>
  <c r="J169" i="61"/>
  <c r="J36" i="63"/>
  <c r="J74" i="63"/>
  <c r="J112" i="61"/>
  <c r="J132" i="63"/>
  <c r="J94" i="61"/>
  <c r="J172" i="63"/>
  <c r="J428" i="69"/>
  <c r="J12" i="62"/>
  <c r="J167" i="62"/>
  <c r="J115" i="61"/>
  <c r="J59" i="62"/>
  <c r="J459" i="66"/>
  <c r="J482" i="64"/>
  <c r="J434" i="70"/>
  <c r="J35" i="63"/>
  <c r="J13" i="63"/>
  <c r="J102" i="61"/>
  <c r="J152" i="61"/>
  <c r="J115" i="62"/>
  <c r="J524" i="64"/>
  <c r="J14" i="61"/>
  <c r="J410" i="71"/>
  <c r="J473" i="65"/>
  <c r="J410" i="72"/>
  <c r="J167" i="61"/>
  <c r="J158" i="61"/>
  <c r="J535" i="68"/>
  <c r="J140" i="61"/>
  <c r="J467" i="65"/>
  <c r="J6" i="63"/>
  <c r="J170" i="61"/>
  <c r="J159" i="63"/>
  <c r="J587" i="68"/>
  <c r="J473" i="70"/>
  <c r="J54" i="63"/>
  <c r="J48" i="63"/>
  <c r="J473" i="66"/>
  <c r="J461" i="65"/>
  <c r="J447" i="69"/>
  <c r="J174" i="63"/>
  <c r="J473" i="69"/>
  <c r="J11" i="62"/>
  <c r="J169" i="63"/>
  <c r="J466" i="69"/>
  <c r="J517" i="64"/>
  <c r="J493" i="64"/>
  <c r="J21" i="63"/>
  <c r="J147" i="63"/>
  <c r="J14" i="62"/>
  <c r="J583" i="68"/>
  <c r="J95" i="62"/>
  <c r="J449" i="71"/>
  <c r="J167" i="63"/>
  <c r="J158" i="62"/>
  <c r="J95" i="63"/>
  <c r="J58" i="63"/>
  <c r="J176" i="62"/>
  <c r="J467" i="67"/>
  <c r="J122" i="63"/>
  <c r="J102" i="63"/>
  <c r="J149" i="61"/>
  <c r="J130" i="63"/>
  <c r="J446" i="71"/>
  <c r="J56" i="63"/>
  <c r="J15" i="63"/>
  <c r="J509" i="64"/>
  <c r="J168" i="62"/>
  <c r="J496" i="64"/>
  <c r="J91" i="63"/>
  <c r="J59" i="63"/>
  <c r="J115" i="63"/>
  <c r="J152" i="63"/>
  <c r="J459" i="70"/>
  <c r="J138" i="63"/>
  <c r="J46" i="63"/>
  <c r="J121" i="62"/>
  <c r="J434" i="69"/>
  <c r="J55" i="63"/>
  <c r="J152" i="62"/>
  <c r="J153" i="63"/>
  <c r="J96" i="63"/>
  <c r="J120" i="63"/>
  <c r="J101" i="63"/>
  <c r="J84" i="63"/>
  <c r="J542" i="68"/>
  <c r="J13" i="62"/>
  <c r="J95" i="61"/>
  <c r="J171" i="63"/>
  <c r="J140" i="63"/>
  <c r="J459" i="67"/>
  <c r="J93" i="62"/>
  <c r="J470" i="69"/>
  <c r="J112" i="63"/>
  <c r="J170" i="63"/>
  <c r="J97" i="63"/>
  <c r="J137" i="63"/>
  <c r="J116" i="63"/>
  <c r="J114" i="63"/>
  <c r="J157" i="63"/>
  <c r="J126" i="63"/>
  <c r="J57" i="63"/>
  <c r="J107" i="63"/>
  <c r="J34" i="63"/>
  <c r="J114" i="61"/>
  <c r="J165" i="63"/>
  <c r="J495" i="64"/>
  <c r="J176" i="63"/>
  <c r="J53" i="63"/>
  <c r="J12" i="61"/>
  <c r="J472" i="64"/>
  <c r="J98" i="63"/>
  <c r="J141" i="63"/>
  <c r="J93" i="63"/>
  <c r="J73" i="63"/>
  <c r="J459" i="65"/>
  <c r="J466" i="67"/>
  <c r="J158" i="63"/>
  <c r="J590" i="68"/>
  <c r="J21" i="62"/>
  <c r="J16" i="63"/>
  <c r="J450" i="72"/>
  <c r="J572" i="68"/>
  <c r="J169" i="62"/>
  <c r="J151" i="62"/>
  <c r="J134" i="63"/>
  <c r="J466" i="66"/>
  <c r="J151" i="63"/>
  <c r="J21" i="61"/>
  <c r="J170" i="62"/>
  <c r="J114" i="62"/>
  <c r="J467" i="70"/>
  <c r="J470" i="67"/>
  <c r="J67" i="63"/>
  <c r="J8" i="63"/>
  <c r="J156" i="63"/>
  <c r="J86" i="63"/>
  <c r="J140" i="62"/>
  <c r="J117" i="63"/>
  <c r="J38" i="63"/>
  <c r="J163" i="63"/>
  <c r="J139" i="63"/>
  <c r="J129" i="63"/>
  <c r="J119" i="63"/>
  <c r="J22" i="63"/>
  <c r="J453" i="66"/>
  <c r="J121" i="63"/>
  <c r="J591" i="68"/>
  <c r="J100" i="63"/>
  <c r="J416" i="72"/>
  <c r="J475" i="64"/>
  <c r="J177" i="63"/>
  <c r="J75" i="63"/>
  <c r="J11" i="63"/>
  <c r="J118" i="63"/>
  <c r="J99" i="63"/>
  <c r="J72" i="63"/>
  <c r="J525" i="64"/>
  <c r="J173" i="63"/>
  <c r="J127" i="63"/>
  <c r="J108" i="63"/>
  <c r="J409" i="71"/>
  <c r="J407" i="71"/>
  <c r="J446" i="72"/>
  <c r="J469" i="65"/>
  <c r="J466" i="70"/>
  <c r="J473" i="64"/>
  <c r="J453" i="71"/>
  <c r="J416" i="71"/>
  <c r="J151" i="61"/>
  <c r="J584" i="68"/>
  <c r="J110" i="63"/>
  <c r="J41" i="63"/>
  <c r="J60" i="63"/>
  <c r="J467" i="69"/>
  <c r="J558" i="68"/>
  <c r="J14" i="63"/>
  <c r="J459" i="69"/>
  <c r="J467" i="66"/>
  <c r="J470" i="70"/>
  <c r="J65" i="63"/>
  <c r="J37" i="63"/>
  <c r="J103" i="63"/>
  <c r="J93" i="61"/>
  <c r="J145" i="63"/>
  <c r="J94" i="62"/>
  <c r="J113" i="62"/>
  <c r="J176" i="61"/>
  <c r="J79" i="63"/>
  <c r="J514" i="64"/>
  <c r="J175" i="63"/>
  <c r="J133" i="63"/>
  <c r="J518" i="64"/>
  <c r="J12" i="63"/>
  <c r="J149" i="62"/>
  <c r="J27" i="63"/>
  <c r="J102" i="62"/>
  <c r="J447" i="71"/>
  <c r="J149" i="63"/>
  <c r="J470" i="65"/>
  <c r="J18" i="63"/>
  <c r="J453" i="72"/>
  <c r="J470" i="66"/>
  <c r="J521" i="64"/>
  <c r="J17" i="63"/>
  <c r="J13" i="61"/>
  <c r="J155" i="63"/>
  <c r="J94" i="63"/>
  <c r="J473" i="67"/>
  <c r="J135" i="63"/>
  <c r="J131" i="63"/>
  <c r="J29" i="63"/>
  <c r="J474" i="64"/>
  <c r="J11" i="61"/>
  <c r="J112" i="62"/>
  <c r="J579" i="68"/>
  <c r="J447" i="72"/>
  <c r="J76" i="63"/>
  <c r="J434" i="71"/>
  <c r="J451" i="71"/>
  <c r="J132" i="62"/>
  <c r="J461" i="69"/>
  <c r="J471" i="70"/>
  <c r="J443" i="72"/>
  <c r="J444" i="72"/>
  <c r="J407" i="72"/>
  <c r="J461" i="66"/>
  <c r="J534" i="68"/>
  <c r="J439" i="71"/>
  <c r="J469" i="67"/>
  <c r="J106" i="63"/>
  <c r="J463" i="70"/>
  <c r="J450" i="71"/>
  <c r="J148" i="63"/>
  <c r="J428" i="71"/>
  <c r="J408" i="72"/>
  <c r="J464" i="70"/>
  <c r="J468" i="67"/>
  <c r="J434" i="72"/>
  <c r="J166" i="63"/>
  <c r="J494" i="64"/>
  <c r="J144" i="63"/>
  <c r="J162" i="63"/>
  <c r="J463" i="69"/>
  <c r="J582" i="68"/>
  <c r="J451" i="72"/>
  <c r="J89" i="63"/>
  <c r="J443" i="71"/>
  <c r="J439" i="72"/>
  <c r="J428" i="72"/>
  <c r="J468" i="65"/>
  <c r="J113" i="63"/>
  <c r="J448" i="72"/>
  <c r="J445" i="71"/>
  <c r="J154" i="63"/>
  <c r="J449" i="72"/>
  <c r="J128" i="63"/>
  <c r="J586" i="68"/>
  <c r="J49" i="62"/>
  <c r="J465" i="69"/>
  <c r="J471" i="69"/>
  <c r="J472" i="66"/>
  <c r="J453" i="70"/>
  <c r="J47" i="63"/>
  <c r="J168" i="61"/>
  <c r="J168" i="63"/>
  <c r="J468" i="70"/>
  <c r="J465" i="70"/>
  <c r="J117" i="61"/>
  <c r="J427" i="69"/>
  <c r="J471" i="66"/>
  <c r="J445" i="72"/>
  <c r="J146" i="63"/>
  <c r="J409" i="72"/>
  <c r="J444" i="69"/>
  <c r="J425" i="71"/>
  <c r="J461" i="70"/>
  <c r="J519" i="64"/>
  <c r="J461" i="67"/>
  <c r="J585" i="68"/>
  <c r="J66" i="63"/>
  <c r="J458" i="69"/>
  <c r="J453" i="69"/>
  <c r="J136" i="62"/>
  <c r="J32" i="62"/>
  <c r="J452" i="72"/>
  <c r="J588" i="68"/>
  <c r="J113" i="61"/>
  <c r="J511" i="64"/>
  <c r="J425" i="72"/>
  <c r="J434" i="66"/>
  <c r="J172" i="61"/>
  <c r="J97" i="62"/>
  <c r="J150" i="61"/>
  <c r="J559" i="68"/>
  <c r="J466" i="65"/>
  <c r="J427" i="72"/>
  <c r="J469" i="70"/>
  <c r="J557" i="68"/>
  <c r="J109" i="63"/>
  <c r="J441" i="71"/>
  <c r="J468" i="66"/>
  <c r="J446" i="69"/>
  <c r="J444" i="71"/>
  <c r="J164" i="63"/>
  <c r="J442" i="72"/>
  <c r="J503" i="64"/>
  <c r="J472" i="69"/>
  <c r="J125" i="63"/>
  <c r="J469" i="66"/>
  <c r="J574" i="68"/>
  <c r="J441" i="72"/>
  <c r="J427" i="71"/>
  <c r="J464" i="69"/>
  <c r="J150" i="62"/>
  <c r="J458" i="70"/>
  <c r="J442" i="71"/>
  <c r="J452" i="71"/>
  <c r="J515" i="64"/>
  <c r="J460" i="65"/>
  <c r="J516" i="64"/>
  <c r="J448" i="71"/>
  <c r="J28" i="63"/>
  <c r="J425" i="69"/>
  <c r="J85" i="63"/>
  <c r="J408" i="71"/>
  <c r="J469" i="69"/>
  <c r="J533" i="68"/>
  <c r="J581" i="68"/>
  <c r="J468" i="69"/>
  <c r="J16" i="61"/>
  <c r="J566" i="68"/>
  <c r="J136" i="63"/>
  <c r="J472" i="70"/>
  <c r="J589" i="68"/>
  <c r="J426" i="69"/>
  <c r="J520" i="64"/>
  <c r="J7" i="63"/>
  <c r="J111" i="63"/>
  <c r="J433" i="66"/>
  <c r="J462" i="65"/>
  <c r="J457" i="70"/>
  <c r="J415" i="72"/>
  <c r="J165" i="62"/>
  <c r="J96" i="62"/>
  <c r="J49" i="61"/>
  <c r="J27" i="61"/>
  <c r="J415" i="71"/>
  <c r="J70" i="63"/>
  <c r="J15" i="62"/>
  <c r="J575" i="68"/>
  <c r="J460" i="67"/>
  <c r="J74" i="61"/>
  <c r="J51" i="63"/>
  <c r="J155" i="61"/>
  <c r="J141" i="61"/>
  <c r="J110" i="61"/>
  <c r="J101" i="61"/>
  <c r="J92" i="62"/>
  <c r="J83" i="62"/>
  <c r="J64" i="61"/>
  <c r="J9" i="62"/>
  <c r="J5" i="63"/>
  <c r="J163" i="61"/>
  <c r="J90" i="61"/>
  <c r="J60" i="62"/>
  <c r="J19" i="61"/>
  <c r="J424" i="67"/>
  <c r="J97" i="61"/>
  <c r="J156" i="61"/>
  <c r="J464" i="67"/>
  <c r="J99" i="61"/>
  <c r="J38" i="62"/>
  <c r="J426" i="70"/>
  <c r="J529" i="68"/>
  <c r="J445" i="69"/>
  <c r="J52" i="62"/>
  <c r="J89" i="61"/>
  <c r="J159" i="61"/>
  <c r="J133" i="61"/>
  <c r="J83" i="61"/>
  <c r="J65" i="62"/>
  <c r="J40" i="62"/>
  <c r="J35" i="62"/>
  <c r="J27" i="62"/>
  <c r="J153" i="62"/>
  <c r="J111" i="62"/>
  <c r="J98" i="61"/>
  <c r="J71" i="62"/>
  <c r="J19" i="63"/>
  <c r="J460" i="66"/>
  <c r="J32" i="61"/>
  <c r="J131" i="62"/>
  <c r="J130" i="62"/>
  <c r="J134" i="61"/>
  <c r="J129" i="62"/>
  <c r="J117" i="62"/>
  <c r="J54" i="61"/>
  <c r="J46" i="61"/>
  <c r="J108" i="61"/>
  <c r="J148" i="62"/>
  <c r="J16" i="62"/>
  <c r="J175" i="61"/>
  <c r="J120" i="62"/>
  <c r="J67" i="62"/>
  <c r="J51" i="61"/>
  <c r="J445" i="65"/>
  <c r="J173" i="61"/>
  <c r="J155" i="62"/>
  <c r="J83" i="63"/>
  <c r="J54" i="62"/>
  <c r="J50" i="62"/>
  <c r="J46" i="62"/>
  <c r="J171" i="61"/>
  <c r="J126" i="61"/>
  <c r="J116" i="61"/>
  <c r="J79" i="62"/>
  <c r="J71" i="63"/>
  <c r="J37" i="62"/>
  <c r="J20" i="63"/>
  <c r="J130" i="61"/>
  <c r="J153" i="61"/>
  <c r="J98" i="62"/>
  <c r="J56" i="62"/>
  <c r="J452" i="67"/>
  <c r="J143" i="63"/>
  <c r="J440" i="72"/>
  <c r="J443" i="69"/>
  <c r="J111" i="61"/>
  <c r="J126" i="62"/>
  <c r="J145" i="62"/>
  <c r="J75" i="61"/>
  <c r="J68" i="63"/>
  <c r="J440" i="71"/>
  <c r="J430" i="69"/>
  <c r="J477" i="64"/>
  <c r="J138" i="61"/>
  <c r="J5" i="62"/>
  <c r="J48" i="61"/>
  <c r="J145" i="61"/>
  <c r="J70" i="61"/>
  <c r="J135" i="61"/>
  <c r="J53" i="61"/>
  <c r="J165" i="61"/>
  <c r="J133" i="62"/>
  <c r="J122" i="62"/>
  <c r="J84" i="62"/>
  <c r="J77" i="63"/>
  <c r="J58" i="62"/>
  <c r="J45" i="63"/>
  <c r="J40" i="63"/>
  <c r="J70" i="62"/>
  <c r="J87" i="62"/>
  <c r="J131" i="61"/>
  <c r="J564" i="68"/>
  <c r="J464" i="66"/>
  <c r="J573" i="68"/>
  <c r="J449" i="66"/>
  <c r="J105" i="63"/>
  <c r="J132" i="61"/>
  <c r="J100" i="61"/>
  <c r="J78" i="61"/>
  <c r="J31" i="63"/>
  <c r="J6" i="61"/>
  <c r="J71" i="61"/>
  <c r="J161" i="63"/>
  <c r="J426" i="71"/>
  <c r="J87" i="63"/>
  <c r="J68" i="61"/>
  <c r="J135" i="62"/>
  <c r="J124" i="63"/>
  <c r="J527" i="68"/>
  <c r="J174" i="62"/>
  <c r="J141" i="62"/>
  <c r="J138" i="62"/>
  <c r="J110" i="62"/>
  <c r="J101" i="62"/>
  <c r="J88" i="61"/>
  <c r="J58" i="61"/>
  <c r="J49" i="63"/>
  <c r="J45" i="61"/>
  <c r="J39" i="61"/>
  <c r="J31" i="62"/>
  <c r="J18" i="61"/>
  <c r="J10" i="62"/>
  <c r="J577" i="68"/>
  <c r="J127" i="62"/>
  <c r="J89" i="62"/>
  <c r="J72" i="61"/>
  <c r="J56" i="61"/>
  <c r="J36" i="61"/>
  <c r="J462" i="70"/>
  <c r="J76" i="61"/>
  <c r="J8" i="61"/>
  <c r="J522" i="64"/>
  <c r="J86" i="61"/>
  <c r="J452" i="66"/>
  <c r="J173" i="62"/>
  <c r="J87" i="61"/>
  <c r="J64" i="63"/>
  <c r="J50" i="63"/>
  <c r="J40" i="61"/>
  <c r="J163" i="62"/>
  <c r="J19" i="62"/>
  <c r="J166" i="62"/>
  <c r="J75" i="62"/>
  <c r="J457" i="69"/>
  <c r="J424" i="69"/>
  <c r="J510" i="64"/>
  <c r="J430" i="71"/>
  <c r="J148" i="61"/>
  <c r="J438" i="72"/>
  <c r="J134" i="62"/>
  <c r="J118" i="61"/>
  <c r="J78" i="63"/>
  <c r="J73" i="62"/>
  <c r="J65" i="61"/>
  <c r="J17" i="62"/>
  <c r="J9" i="61"/>
  <c r="J5" i="61"/>
  <c r="J29" i="61"/>
  <c r="J20" i="61"/>
  <c r="J76" i="62"/>
  <c r="J412" i="72"/>
  <c r="J172" i="62"/>
  <c r="J127" i="61"/>
  <c r="J55" i="62"/>
  <c r="J433" i="69"/>
  <c r="J174" i="61"/>
  <c r="J119" i="62"/>
  <c r="J30" i="63"/>
  <c r="J99" i="62"/>
  <c r="J53" i="62"/>
  <c r="J34" i="62"/>
  <c r="J166" i="61"/>
  <c r="J51" i="62"/>
  <c r="J424" i="72"/>
  <c r="J512" i="64"/>
  <c r="J406" i="71"/>
  <c r="J430" i="67"/>
  <c r="J433" i="72"/>
  <c r="J449" i="67"/>
  <c r="J67" i="61"/>
  <c r="J22" i="61"/>
  <c r="J147" i="61"/>
  <c r="J119" i="61"/>
  <c r="J92" i="63"/>
  <c r="J10" i="63"/>
  <c r="J9" i="63"/>
  <c r="J60" i="61"/>
  <c r="J464" i="65"/>
  <c r="J445" i="70"/>
  <c r="J159" i="62"/>
  <c r="J147" i="62"/>
  <c r="J137" i="61"/>
  <c r="J96" i="61"/>
  <c r="J88" i="62"/>
  <c r="J78" i="62"/>
  <c r="J69" i="61"/>
  <c r="J50" i="61"/>
  <c r="J26" i="63"/>
  <c r="J107" i="62"/>
  <c r="J72" i="62"/>
  <c r="J57" i="61"/>
  <c r="J48" i="62"/>
  <c r="J41" i="62"/>
  <c r="J36" i="62"/>
  <c r="J34" i="61"/>
  <c r="J177" i="61"/>
  <c r="J84" i="61"/>
  <c r="J154" i="61"/>
  <c r="J175" i="62"/>
  <c r="J103" i="61"/>
  <c r="J64" i="62"/>
  <c r="J6" i="62"/>
  <c r="J74" i="62"/>
  <c r="J157" i="61"/>
  <c r="J90" i="62"/>
  <c r="J55" i="61"/>
  <c r="J41" i="61"/>
  <c r="J37" i="61"/>
  <c r="J33" i="62"/>
  <c r="J120" i="61"/>
  <c r="J52" i="61"/>
  <c r="J471" i="67"/>
  <c r="J122" i="61"/>
  <c r="J73" i="61"/>
  <c r="J32" i="63"/>
  <c r="J449" i="69"/>
  <c r="J139" i="62"/>
  <c r="J426" i="67"/>
  <c r="J137" i="62"/>
  <c r="J88" i="63"/>
  <c r="J69" i="62"/>
  <c r="J45" i="62"/>
  <c r="J39" i="63"/>
  <c r="J35" i="61"/>
  <c r="J30" i="62"/>
  <c r="J26" i="61"/>
  <c r="J10" i="61"/>
  <c r="J91" i="62"/>
  <c r="J57" i="62"/>
  <c r="J33" i="63"/>
  <c r="J430" i="70"/>
  <c r="J460" i="70"/>
  <c r="J433" i="70"/>
  <c r="J18" i="62"/>
  <c r="J91" i="61"/>
  <c r="J33" i="61"/>
  <c r="J20" i="62"/>
  <c r="J438" i="71"/>
  <c r="J171" i="62"/>
  <c r="J460" i="69"/>
  <c r="J31" i="61"/>
  <c r="J116" i="62"/>
  <c r="J29" i="62"/>
  <c r="J561" i="68"/>
  <c r="J103" i="62"/>
  <c r="J108" i="62"/>
  <c r="J8" i="62"/>
  <c r="J443" i="65"/>
  <c r="J69" i="63"/>
  <c r="J107" i="61"/>
  <c r="J139" i="61"/>
  <c r="J154" i="62"/>
  <c r="J17" i="61"/>
  <c r="J90" i="63"/>
  <c r="J136" i="61"/>
  <c r="J52" i="63"/>
  <c r="J157" i="62"/>
  <c r="J38" i="61"/>
  <c r="J118" i="62"/>
  <c r="J77" i="61"/>
  <c r="J156" i="62"/>
  <c r="J92" i="61"/>
  <c r="J77" i="62"/>
  <c r="J26" i="62"/>
  <c r="J79" i="61"/>
  <c r="J452" i="70"/>
  <c r="J22" i="62"/>
  <c r="J129" i="61"/>
  <c r="J100" i="62"/>
  <c r="J15" i="61"/>
  <c r="J39" i="62"/>
  <c r="J30" i="61"/>
  <c r="J426" i="72"/>
  <c r="J86" i="62"/>
  <c r="J462" i="69"/>
  <c r="J68" i="62"/>
  <c r="J177" i="62"/>
  <c r="J435" i="65"/>
  <c r="J532" i="68"/>
  <c r="J443" i="67"/>
  <c r="J405" i="72"/>
  <c r="J539" i="68"/>
  <c r="J432" i="72"/>
  <c r="J526" i="68"/>
  <c r="J426" i="66"/>
  <c r="J106" i="62"/>
  <c r="J440" i="66"/>
  <c r="J454" i="65"/>
  <c r="J427" i="67"/>
  <c r="J578" i="68"/>
  <c r="J4" i="61"/>
  <c r="J479" i="64"/>
  <c r="J443" i="66"/>
  <c r="J411" i="72"/>
  <c r="J414" i="72"/>
  <c r="J403" i="72"/>
  <c r="J25" i="62"/>
  <c r="J451" i="66"/>
  <c r="J442" i="69"/>
  <c r="J440" i="70"/>
  <c r="J463" i="65"/>
  <c r="J435" i="72"/>
  <c r="J504" i="64"/>
  <c r="J421" i="66"/>
  <c r="J63" i="61"/>
  <c r="J458" i="66"/>
  <c r="J465" i="67"/>
  <c r="J442" i="67"/>
  <c r="J430" i="72"/>
  <c r="J567" i="68"/>
  <c r="J431" i="72"/>
  <c r="J434" i="67"/>
  <c r="J491" i="64"/>
  <c r="J432" i="66"/>
  <c r="J429" i="65"/>
  <c r="J423" i="69"/>
  <c r="J444" i="66"/>
  <c r="J448" i="67"/>
  <c r="J450" i="70"/>
  <c r="J472" i="65"/>
  <c r="J146" i="61"/>
  <c r="J424" i="71"/>
  <c r="J501" i="64"/>
  <c r="J469" i="64"/>
  <c r="J82" i="62"/>
  <c r="J109" i="61"/>
  <c r="J447" i="70"/>
  <c r="J164" i="62"/>
  <c r="J125" i="61"/>
  <c r="J28" i="61"/>
  <c r="J530" i="68"/>
  <c r="J442" i="65"/>
  <c r="J423" i="67"/>
  <c r="J543" i="68"/>
  <c r="J85" i="61"/>
  <c r="J7" i="61"/>
  <c r="J44" i="61"/>
  <c r="J472" i="67"/>
  <c r="J447" i="66"/>
  <c r="J421" i="69"/>
  <c r="J508" i="64"/>
  <c r="J425" i="65"/>
  <c r="J463" i="66"/>
  <c r="J425" i="67"/>
  <c r="J446" i="70"/>
  <c r="J420" i="66"/>
  <c r="J462" i="66"/>
  <c r="J451" i="65"/>
  <c r="J448" i="69"/>
  <c r="J439" i="66"/>
  <c r="J420" i="65"/>
  <c r="J551" i="68"/>
  <c r="J420" i="67"/>
  <c r="J435" i="70"/>
  <c r="J492" i="64"/>
  <c r="J499" i="64"/>
  <c r="J406" i="72"/>
  <c r="J421" i="65"/>
  <c r="J439" i="67"/>
  <c r="J421" i="71"/>
  <c r="J427" i="66"/>
  <c r="J429" i="67"/>
  <c r="J440" i="65"/>
  <c r="J44" i="62"/>
  <c r="J513" i="64"/>
  <c r="J465" i="65"/>
  <c r="J502" i="64"/>
  <c r="J487" i="64"/>
  <c r="J541" i="68"/>
  <c r="J483" i="64"/>
  <c r="J431" i="66"/>
  <c r="J420" i="69"/>
  <c r="J428" i="67"/>
  <c r="J425" i="70"/>
  <c r="J445" i="67"/>
  <c r="J413" i="72"/>
  <c r="J449" i="70"/>
  <c r="J440" i="69"/>
  <c r="J451" i="69"/>
  <c r="J423" i="65"/>
  <c r="J447" i="67"/>
  <c r="J440" i="67"/>
  <c r="J435" i="71"/>
  <c r="J429" i="72"/>
  <c r="J426" i="65"/>
  <c r="J82" i="61"/>
  <c r="J82" i="63"/>
  <c r="J423" i="71"/>
  <c r="J497" i="64"/>
  <c r="J420" i="70"/>
  <c r="J25" i="63"/>
  <c r="J446" i="67"/>
  <c r="J563" i="68"/>
  <c r="J500" i="64"/>
  <c r="J421" i="67"/>
  <c r="J417" i="71"/>
  <c r="J432" i="67"/>
  <c r="J433" i="65"/>
  <c r="J435" i="66"/>
  <c r="J453" i="67"/>
  <c r="J547" i="68"/>
  <c r="J411" i="71"/>
  <c r="J448" i="65"/>
  <c r="J481" i="64"/>
  <c r="J466" i="64"/>
  <c r="J424" i="66"/>
  <c r="J565" i="68"/>
  <c r="J431" i="69"/>
  <c r="J428" i="70"/>
  <c r="J4" i="62"/>
  <c r="J453" i="65"/>
  <c r="J4" i="63"/>
  <c r="J66" i="61"/>
  <c r="J537" i="68"/>
  <c r="J439" i="65"/>
  <c r="J25" i="61"/>
  <c r="J580" i="68"/>
  <c r="J429" i="70"/>
  <c r="J405" i="71"/>
  <c r="J540" i="68"/>
  <c r="J421" i="72"/>
  <c r="J63" i="62"/>
  <c r="J550" i="68"/>
  <c r="J435" i="69"/>
  <c r="J430" i="65"/>
  <c r="J421" i="70"/>
  <c r="J463" i="67"/>
  <c r="J431" i="71"/>
  <c r="J417" i="72"/>
  <c r="J423" i="66"/>
  <c r="J146" i="62"/>
  <c r="J452" i="65"/>
  <c r="J555" i="68"/>
  <c r="J452" i="69"/>
  <c r="J554" i="68"/>
  <c r="J85" i="62"/>
  <c r="J162" i="62"/>
  <c r="J548" i="68"/>
  <c r="J125" i="62"/>
  <c r="J44" i="63"/>
  <c r="J435" i="67"/>
  <c r="J531" i="68"/>
  <c r="J128" i="61"/>
  <c r="J437" i="72"/>
  <c r="J448" i="70"/>
  <c r="J571" i="68"/>
  <c r="J431" i="65"/>
  <c r="J490" i="64"/>
  <c r="J47" i="61"/>
  <c r="J523" i="68"/>
  <c r="J456" i="70"/>
  <c r="J28" i="62"/>
  <c r="J447" i="65"/>
  <c r="J471" i="65"/>
  <c r="J448" i="66"/>
  <c r="J164" i="61"/>
  <c r="J424" i="70"/>
  <c r="J553" i="68"/>
  <c r="J451" i="67"/>
  <c r="J427" i="65"/>
  <c r="J433" i="67"/>
  <c r="J128" i="62"/>
  <c r="J454" i="66"/>
  <c r="J524" i="68"/>
  <c r="J429" i="71"/>
  <c r="J47" i="62"/>
  <c r="J425" i="66"/>
  <c r="J412" i="71"/>
  <c r="J538" i="68"/>
  <c r="J576" i="68"/>
  <c r="J471" i="64"/>
  <c r="J454" i="69"/>
  <c r="J433" i="71"/>
  <c r="J445" i="66"/>
  <c r="J449" i="65"/>
  <c r="J423" i="70"/>
  <c r="J431" i="70"/>
  <c r="J144" i="61"/>
  <c r="J442" i="66"/>
  <c r="J443" i="70"/>
  <c r="J432" i="70"/>
  <c r="J7" i="62"/>
  <c r="J498" i="64"/>
  <c r="J552" i="68"/>
  <c r="J66" i="62"/>
  <c r="J450" i="67"/>
  <c r="J465" i="66"/>
  <c r="J450" i="65"/>
  <c r="J523" i="64"/>
  <c r="J439" i="69"/>
  <c r="J429" i="69"/>
  <c r="J467" i="64"/>
  <c r="J424" i="65"/>
  <c r="J427" i="70"/>
  <c r="J413" i="71"/>
  <c r="J446" i="66"/>
  <c r="J432" i="65"/>
  <c r="J162" i="61"/>
  <c r="J429" i="66"/>
  <c r="J444" i="70"/>
  <c r="J562" i="68"/>
  <c r="J478" i="64"/>
  <c r="J458" i="65"/>
  <c r="J458" i="67"/>
  <c r="J556" i="68"/>
  <c r="J431" i="67"/>
  <c r="J403" i="71"/>
  <c r="J446" i="65"/>
  <c r="J423" i="72"/>
  <c r="J437" i="71"/>
  <c r="J109" i="62"/>
  <c r="J470" i="64"/>
  <c r="J430" i="66"/>
  <c r="J144" i="62"/>
  <c r="J476" i="64"/>
  <c r="J439" i="70"/>
  <c r="J451" i="70"/>
  <c r="J432" i="71"/>
  <c r="J488" i="64"/>
  <c r="J450" i="69"/>
  <c r="J456" i="69"/>
  <c r="J454" i="67"/>
  <c r="J428" i="65"/>
  <c r="J560" i="68"/>
  <c r="J414" i="71"/>
  <c r="J444" i="65"/>
  <c r="J536" i="68"/>
  <c r="J428" i="66"/>
  <c r="J450" i="66"/>
  <c r="J442" i="70"/>
  <c r="J432" i="69"/>
  <c r="J444" i="67"/>
  <c r="J462" i="67"/>
  <c r="J528" i="68"/>
  <c r="J454" i="70"/>
  <c r="J63" i="63"/>
  <c r="J106" i="61"/>
  <c r="J480" i="64"/>
  <c r="J434" i="65"/>
  <c r="J62" i="63"/>
  <c r="J161" i="62"/>
  <c r="J549" i="68"/>
  <c r="J438" i="65"/>
  <c r="J465" i="64"/>
  <c r="J546" i="68"/>
  <c r="J81" i="63"/>
  <c r="J81" i="61"/>
  <c r="J422" i="65"/>
  <c r="J438" i="70"/>
  <c r="J422" i="67"/>
  <c r="J81" i="62"/>
  <c r="J161" i="61"/>
  <c r="J422" i="69"/>
  <c r="J419" i="66"/>
  <c r="J24" i="61"/>
  <c r="J570" i="68"/>
  <c r="J438" i="67"/>
  <c r="J62" i="62"/>
  <c r="J489" i="64"/>
  <c r="J419" i="65"/>
  <c r="J457" i="67"/>
  <c r="J422" i="66"/>
  <c r="J457" i="66"/>
  <c r="J441" i="69"/>
  <c r="J3" i="61"/>
  <c r="J62" i="61"/>
  <c r="J143" i="62"/>
  <c r="J522" i="68"/>
  <c r="J457" i="65"/>
  <c r="J105" i="62"/>
  <c r="J43" i="63"/>
  <c r="J3" i="62"/>
  <c r="J422" i="71"/>
  <c r="J124" i="61"/>
  <c r="J441" i="65"/>
  <c r="J468" i="64"/>
  <c r="J402" i="72"/>
  <c r="J404" i="72"/>
  <c r="J402" i="71"/>
  <c r="J441" i="66"/>
  <c r="J422" i="70"/>
  <c r="J420" i="72"/>
  <c r="J404" i="71"/>
  <c r="J422" i="72"/>
  <c r="J124" i="62"/>
  <c r="J486" i="64"/>
  <c r="J43" i="62"/>
  <c r="J24" i="62"/>
  <c r="J419" i="70"/>
  <c r="J438" i="66"/>
  <c r="J43" i="61"/>
  <c r="J441" i="67"/>
  <c r="J143" i="61"/>
  <c r="J525" i="68"/>
  <c r="J438" i="69"/>
  <c r="J507" i="64"/>
  <c r="J419" i="69"/>
  <c r="J441" i="70"/>
  <c r="J3" i="63"/>
  <c r="J420" i="71"/>
  <c r="J419" i="67"/>
  <c r="J105" i="61"/>
  <c r="J24" i="63"/>
  <c r="J456" i="65"/>
  <c r="J437" i="66"/>
  <c r="J437" i="65"/>
  <c r="J521" i="68"/>
  <c r="J485" i="64"/>
  <c r="J419" i="71"/>
  <c r="J456" i="67"/>
  <c r="J418" i="70"/>
  <c r="J401" i="72"/>
  <c r="J418" i="69"/>
  <c r="J437" i="69"/>
  <c r="J419" i="72"/>
  <c r="J545" i="68"/>
  <c r="J569" i="68"/>
  <c r="J464" i="64"/>
  <c r="J418" i="67"/>
  <c r="J437" i="67"/>
  <c r="J418" i="65"/>
  <c r="J401" i="71"/>
  <c r="J506" i="64"/>
  <c r="J418" i="66"/>
  <c r="J437" i="70"/>
  <c r="J456" i="66"/>
  <c r="C79" i="63"/>
  <c r="C8" i="63"/>
  <c r="C168" i="63"/>
  <c r="C167" i="61"/>
  <c r="C53" i="63"/>
  <c r="C159" i="63"/>
  <c r="C152" i="61"/>
  <c r="C14" i="62"/>
  <c r="C572" i="68"/>
  <c r="C409" i="71"/>
  <c r="C466" i="67"/>
  <c r="C591" i="68"/>
  <c r="C542" i="68"/>
  <c r="C509" i="64"/>
  <c r="C587" i="68"/>
  <c r="C139" i="63"/>
  <c r="C99" i="63"/>
  <c r="C113" i="62"/>
  <c r="C107" i="63"/>
  <c r="C140" i="63"/>
  <c r="C13" i="61"/>
  <c r="C176" i="61"/>
  <c r="C12" i="62"/>
  <c r="C55" i="63"/>
  <c r="C459" i="65"/>
  <c r="C94" i="62"/>
  <c r="C119" i="63"/>
  <c r="C518" i="64"/>
  <c r="C467" i="65"/>
  <c r="C579" i="68"/>
  <c r="C467" i="69"/>
  <c r="C470" i="66"/>
  <c r="C580" i="68"/>
  <c r="C447" i="71"/>
  <c r="C73" i="63"/>
  <c r="C153" i="63"/>
  <c r="C95" i="61"/>
  <c r="C168" i="62"/>
  <c r="C114" i="62"/>
  <c r="C13" i="63"/>
  <c r="C173" i="63"/>
  <c r="C473" i="65"/>
  <c r="C584" i="68"/>
  <c r="C453" i="71"/>
  <c r="C467" i="67"/>
  <c r="C127" i="63"/>
  <c r="C48" i="63"/>
  <c r="C121" i="61"/>
  <c r="C170" i="62"/>
  <c r="C428" i="69"/>
  <c r="C136" i="63"/>
  <c r="C410" i="72"/>
  <c r="C93" i="61"/>
  <c r="C97" i="63"/>
  <c r="C133" i="63"/>
  <c r="C470" i="67"/>
  <c r="C475" i="64"/>
  <c r="C535" i="68"/>
  <c r="C141" i="63"/>
  <c r="C583" i="68"/>
  <c r="C37" i="63"/>
  <c r="C98" i="63"/>
  <c r="C446" i="71"/>
  <c r="C534" i="68"/>
  <c r="C112" i="61"/>
  <c r="C167" i="63"/>
  <c r="C149" i="62"/>
  <c r="C470" i="69"/>
  <c r="C445" i="72"/>
  <c r="C532" i="68"/>
  <c r="C126" i="63"/>
  <c r="C117" i="63"/>
  <c r="C453" i="69"/>
  <c r="C84" i="63"/>
  <c r="C14" i="61"/>
  <c r="C469" i="70"/>
  <c r="C468" i="66"/>
  <c r="C450" i="71"/>
  <c r="C470" i="65"/>
  <c r="C447" i="72"/>
  <c r="C466" i="69"/>
  <c r="C149" i="63"/>
  <c r="C473" i="66"/>
  <c r="C27" i="63"/>
  <c r="C92" i="63"/>
  <c r="C443" i="71"/>
  <c r="C65" i="63"/>
  <c r="C149" i="61"/>
  <c r="C150" i="62"/>
  <c r="C157" i="63"/>
  <c r="C170" i="63"/>
  <c r="C93" i="63"/>
  <c r="C36" i="63"/>
  <c r="C140" i="62"/>
  <c r="C138" i="63"/>
  <c r="C495" i="64"/>
  <c r="C12" i="61"/>
  <c r="C165" i="63"/>
  <c r="C129" i="63"/>
  <c r="C108" i="63"/>
  <c r="C54" i="63"/>
  <c r="C169" i="61"/>
  <c r="C156" i="63"/>
  <c r="C100" i="63"/>
  <c r="C122" i="63"/>
  <c r="C91" i="63"/>
  <c r="C112" i="62"/>
  <c r="C458" i="69"/>
  <c r="C15" i="63"/>
  <c r="C56" i="63"/>
  <c r="C458" i="70"/>
  <c r="C459" i="67"/>
  <c r="C446" i="69"/>
  <c r="C444" i="69"/>
  <c r="C167" i="62"/>
  <c r="C94" i="61"/>
  <c r="C516" i="64"/>
  <c r="C114" i="61"/>
  <c r="C450" i="72"/>
  <c r="C151" i="62"/>
  <c r="C154" i="63"/>
  <c r="C427" i="72"/>
  <c r="C151" i="63"/>
  <c r="C115" i="63"/>
  <c r="C467" i="66"/>
  <c r="C7" i="63"/>
  <c r="C152" i="63"/>
  <c r="C151" i="61"/>
  <c r="C114" i="63"/>
  <c r="C147" i="63"/>
  <c r="C6" i="63"/>
  <c r="C439" i="72"/>
  <c r="C38" i="63"/>
  <c r="C102" i="61"/>
  <c r="C86" i="63"/>
  <c r="C29" i="63"/>
  <c r="C115" i="62"/>
  <c r="C158" i="61"/>
  <c r="C556" i="68"/>
  <c r="C416" i="72"/>
  <c r="C171" i="63"/>
  <c r="C459" i="69"/>
  <c r="C466" i="70"/>
  <c r="C158" i="63"/>
  <c r="C434" i="72"/>
  <c r="C35" i="63"/>
  <c r="C145" i="63"/>
  <c r="C407" i="71"/>
  <c r="C152" i="62"/>
  <c r="C150" i="61"/>
  <c r="C113" i="63"/>
  <c r="C170" i="61"/>
  <c r="C425" i="71"/>
  <c r="C169" i="62"/>
  <c r="C459" i="66"/>
  <c r="C519" i="64"/>
  <c r="C169" i="63"/>
  <c r="C473" i="70"/>
  <c r="C101" i="63"/>
  <c r="C112" i="63"/>
  <c r="C559" i="68"/>
  <c r="C470" i="70"/>
  <c r="C163" i="63"/>
  <c r="C102" i="63"/>
  <c r="C135" i="63"/>
  <c r="C74" i="63"/>
  <c r="C14" i="63"/>
  <c r="C17" i="63"/>
  <c r="C103" i="63"/>
  <c r="C13" i="62"/>
  <c r="C94" i="63"/>
  <c r="C92" i="62"/>
  <c r="C465" i="70"/>
  <c r="C453" i="70"/>
  <c r="C434" i="69"/>
  <c r="C95" i="62"/>
  <c r="C110" i="63"/>
  <c r="C12" i="63"/>
  <c r="C533" i="68"/>
  <c r="C467" i="70"/>
  <c r="C95" i="63"/>
  <c r="C102" i="62"/>
  <c r="C177" i="63"/>
  <c r="C459" i="70"/>
  <c r="C41" i="63"/>
  <c r="C172" i="63"/>
  <c r="C469" i="66"/>
  <c r="C113" i="61"/>
  <c r="C449" i="71"/>
  <c r="C18" i="63"/>
  <c r="C452" i="72"/>
  <c r="C466" i="66"/>
  <c r="C96" i="63"/>
  <c r="C140" i="61"/>
  <c r="C428" i="72"/>
  <c r="C121" i="62"/>
  <c r="C451" i="72"/>
  <c r="C121" i="63"/>
  <c r="C468" i="70"/>
  <c r="C131" i="63"/>
  <c r="C525" i="64"/>
  <c r="C57" i="63"/>
  <c r="C115" i="61"/>
  <c r="C448" i="71"/>
  <c r="C515" i="64"/>
  <c r="C176" i="62"/>
  <c r="C473" i="69"/>
  <c r="C446" i="72"/>
  <c r="C76" i="63"/>
  <c r="C520" i="64"/>
  <c r="C72" i="63"/>
  <c r="C134" i="63"/>
  <c r="C473" i="67"/>
  <c r="C521" i="64"/>
  <c r="C496" i="64"/>
  <c r="C407" i="72"/>
  <c r="C176" i="63"/>
  <c r="C118" i="63"/>
  <c r="C469" i="65"/>
  <c r="C590" i="68"/>
  <c r="C120" i="63"/>
  <c r="C75" i="63"/>
  <c r="C517" i="64"/>
  <c r="C47" i="63"/>
  <c r="C92" i="61"/>
  <c r="C158" i="62"/>
  <c r="C67" i="63"/>
  <c r="C34" i="63"/>
  <c r="C427" i="71"/>
  <c r="C175" i="63"/>
  <c r="C137" i="63"/>
  <c r="C116" i="63"/>
  <c r="C174" i="63"/>
  <c r="C466" i="65"/>
  <c r="C463" i="69"/>
  <c r="C453" i="72"/>
  <c r="C46" i="63"/>
  <c r="C447" i="69"/>
  <c r="C441" i="71"/>
  <c r="C22" i="63"/>
  <c r="C155" i="63"/>
  <c r="C461" i="65"/>
  <c r="C60" i="63"/>
  <c r="C130" i="61"/>
  <c r="C70" i="62"/>
  <c r="C136" i="62"/>
  <c r="C582" i="68"/>
  <c r="C462" i="70"/>
  <c r="C428" i="71"/>
  <c r="C468" i="69"/>
  <c r="C109" i="63"/>
  <c r="C494" i="64"/>
  <c r="C409" i="72"/>
  <c r="C130" i="63"/>
  <c r="C471" i="69"/>
  <c r="C471" i="70"/>
  <c r="C574" i="68"/>
  <c r="C469" i="67"/>
  <c r="C416" i="71"/>
  <c r="C474" i="64"/>
  <c r="C448" i="72"/>
  <c r="C457" i="70"/>
  <c r="C461" i="66"/>
  <c r="C66" i="63"/>
  <c r="C32" i="61"/>
  <c r="C117" i="62"/>
  <c r="C426" i="71"/>
  <c r="C410" i="71"/>
  <c r="C468" i="67"/>
  <c r="C449" i="72"/>
  <c r="C125" i="63"/>
  <c r="C566" i="68"/>
  <c r="C464" i="70"/>
  <c r="C472" i="70"/>
  <c r="C465" i="69"/>
  <c r="C463" i="70"/>
  <c r="C444" i="72"/>
  <c r="C589" i="68"/>
  <c r="C162" i="63"/>
  <c r="C128" i="63"/>
  <c r="C586" i="68"/>
  <c r="C132" i="63"/>
  <c r="C93" i="62"/>
  <c r="C441" i="72"/>
  <c r="C461" i="67"/>
  <c r="C451" i="71"/>
  <c r="C425" i="69"/>
  <c r="C55" i="62"/>
  <c r="C106" i="63"/>
  <c r="C439" i="71"/>
  <c r="C440" i="71"/>
  <c r="C425" i="72"/>
  <c r="C452" i="71"/>
  <c r="C164" i="63"/>
  <c r="C585" i="68"/>
  <c r="C443" i="72"/>
  <c r="C581" i="68"/>
  <c r="C461" i="69"/>
  <c r="C144" i="63"/>
  <c r="C426" i="72"/>
  <c r="C588" i="68"/>
  <c r="C111" i="63"/>
  <c r="C445" i="71"/>
  <c r="C460" i="65"/>
  <c r="C427" i="69"/>
  <c r="C68" i="62"/>
  <c r="C16" i="62"/>
  <c r="C434" i="70"/>
  <c r="C461" i="70"/>
  <c r="C85" i="63"/>
  <c r="C28" i="63"/>
  <c r="C558" i="68"/>
  <c r="C438" i="72"/>
  <c r="C148" i="63"/>
  <c r="C166" i="63"/>
  <c r="C146" i="63"/>
  <c r="C150" i="63"/>
  <c r="C457" i="69"/>
  <c r="C472" i="69"/>
  <c r="C445" i="69"/>
  <c r="C469" i="69"/>
  <c r="C49" i="63"/>
  <c r="C434" i="71"/>
  <c r="C511" i="64"/>
  <c r="C16" i="63"/>
  <c r="C168" i="61"/>
  <c r="C468" i="65"/>
  <c r="C443" i="69"/>
  <c r="C462" i="66"/>
  <c r="C89" i="63"/>
  <c r="C30" i="62"/>
  <c r="C96" i="62"/>
  <c r="C33" i="62"/>
  <c r="C452" i="69"/>
  <c r="C20" i="61"/>
  <c r="C424" i="65"/>
  <c r="C38" i="62"/>
  <c r="C84" i="61"/>
  <c r="C171" i="62"/>
  <c r="C97" i="62"/>
  <c r="C78" i="62"/>
  <c r="C8" i="62"/>
  <c r="C105" i="63"/>
  <c r="C108" i="62"/>
  <c r="C87" i="61"/>
  <c r="C64" i="62"/>
  <c r="C138" i="62"/>
  <c r="C76" i="62"/>
  <c r="C33" i="61"/>
  <c r="C26" i="63"/>
  <c r="C50" i="62"/>
  <c r="C70" i="63"/>
  <c r="C73" i="62"/>
  <c r="C39" i="62"/>
  <c r="C153" i="61"/>
  <c r="C9" i="62"/>
  <c r="C89" i="62"/>
  <c r="C110" i="62"/>
  <c r="C22" i="62"/>
  <c r="C156" i="62"/>
  <c r="C31" i="63"/>
  <c r="C577" i="68"/>
  <c r="C460" i="66"/>
  <c r="C480" i="64"/>
  <c r="C68" i="61"/>
  <c r="C426" i="65"/>
  <c r="C172" i="62"/>
  <c r="C163" i="61"/>
  <c r="C171" i="61"/>
  <c r="C117" i="61"/>
  <c r="C90" i="62"/>
  <c r="C141" i="62"/>
  <c r="C29" i="61"/>
  <c r="C177" i="61"/>
  <c r="C103" i="61"/>
  <c r="C75" i="62"/>
  <c r="C175" i="61"/>
  <c r="C53" i="61"/>
  <c r="C11" i="63"/>
  <c r="C174" i="61"/>
  <c r="C133" i="62"/>
  <c r="C430" i="67"/>
  <c r="C99" i="62"/>
  <c r="C408" i="72"/>
  <c r="C135" i="61"/>
  <c r="C19" i="63"/>
  <c r="C10" i="61"/>
  <c r="C74" i="62"/>
  <c r="C163" i="62"/>
  <c r="C119" i="61"/>
  <c r="C90" i="61"/>
  <c r="C69" i="62"/>
  <c r="C15" i="61"/>
  <c r="C108" i="61"/>
  <c r="C71" i="61"/>
  <c r="C74" i="61"/>
  <c r="C111" i="61"/>
  <c r="C87" i="62"/>
  <c r="C67" i="61"/>
  <c r="C33" i="63"/>
  <c r="C17" i="62"/>
  <c r="C143" i="63"/>
  <c r="C155" i="62"/>
  <c r="C52" i="63"/>
  <c r="C19" i="61"/>
  <c r="C58" i="63"/>
  <c r="C10" i="62"/>
  <c r="C27" i="62"/>
  <c r="C45" i="62"/>
  <c r="C156" i="61"/>
  <c r="C49" i="62"/>
  <c r="C134" i="62"/>
  <c r="C424" i="71"/>
  <c r="C424" i="72"/>
  <c r="C100" i="61"/>
  <c r="C440" i="72"/>
  <c r="C136" i="61"/>
  <c r="C41" i="62"/>
  <c r="C147" i="61"/>
  <c r="C470" i="64"/>
  <c r="C139" i="61"/>
  <c r="C107" i="61"/>
  <c r="C51" i="62"/>
  <c r="C130" i="62"/>
  <c r="C8" i="61"/>
  <c r="C433" i="67"/>
  <c r="C57" i="61"/>
  <c r="C426" i="66"/>
  <c r="C45" i="63"/>
  <c r="C412" i="72"/>
  <c r="C438" i="71"/>
  <c r="C84" i="62"/>
  <c r="C159" i="61"/>
  <c r="C118" i="61"/>
  <c r="C90" i="63"/>
  <c r="C69" i="63"/>
  <c r="C35" i="61"/>
  <c r="C442" i="72"/>
  <c r="C177" i="62"/>
  <c r="C103" i="62"/>
  <c r="C442" i="71"/>
  <c r="C18" i="61"/>
  <c r="C175" i="62"/>
  <c r="C135" i="62"/>
  <c r="C60" i="62"/>
  <c r="C31" i="61"/>
  <c r="C134" i="61"/>
  <c r="C58" i="62"/>
  <c r="C32" i="62"/>
  <c r="C445" i="67"/>
  <c r="C471" i="67"/>
  <c r="C75" i="61"/>
  <c r="C18" i="62"/>
  <c r="C11" i="62"/>
  <c r="C174" i="62"/>
  <c r="C522" i="64"/>
  <c r="C540" i="68"/>
  <c r="C30" i="61"/>
  <c r="C89" i="61"/>
  <c r="C118" i="62"/>
  <c r="C77" i="61"/>
  <c r="C56" i="61"/>
  <c r="C100" i="62"/>
  <c r="C408" i="71"/>
  <c r="C138" i="61"/>
  <c r="C67" i="62"/>
  <c r="C120" i="61"/>
  <c r="C155" i="61"/>
  <c r="C73" i="61"/>
  <c r="C58" i="61"/>
  <c r="C10" i="63"/>
  <c r="C471" i="66"/>
  <c r="C6" i="62"/>
  <c r="C65" i="61"/>
  <c r="C88" i="61"/>
  <c r="C27" i="61"/>
  <c r="C60" i="61"/>
  <c r="C5" i="63"/>
  <c r="C55" i="61"/>
  <c r="C141" i="61"/>
  <c r="C36" i="61"/>
  <c r="C148" i="62"/>
  <c r="C116" i="61"/>
  <c r="C88" i="63"/>
  <c r="C21" i="61"/>
  <c r="C40" i="62"/>
  <c r="C20" i="63"/>
  <c r="C148" i="61"/>
  <c r="C173" i="61"/>
  <c r="C59" i="63"/>
  <c r="C37" i="61"/>
  <c r="C527" i="68"/>
  <c r="C119" i="62"/>
  <c r="C473" i="64"/>
  <c r="C471" i="65"/>
  <c r="C110" i="61"/>
  <c r="C48" i="62"/>
  <c r="C173" i="62"/>
  <c r="C97" i="61"/>
  <c r="C129" i="62"/>
  <c r="C166" i="61"/>
  <c r="C464" i="69"/>
  <c r="C107" i="62"/>
  <c r="C537" i="68"/>
  <c r="C462" i="65"/>
  <c r="C449" i="70"/>
  <c r="C71" i="62"/>
  <c r="C122" i="62"/>
  <c r="C460" i="69"/>
  <c r="C91" i="61"/>
  <c r="C57" i="62"/>
  <c r="C71" i="63"/>
  <c r="C460" i="67"/>
  <c r="C464" i="66"/>
  <c r="C445" i="66"/>
  <c r="C145" i="61"/>
  <c r="C157" i="62"/>
  <c r="C96" i="61"/>
  <c r="C54" i="61"/>
  <c r="C172" i="61"/>
  <c r="C426" i="69"/>
  <c r="C161" i="63"/>
  <c r="C127" i="61"/>
  <c r="C154" i="61"/>
  <c r="C52" i="62"/>
  <c r="C19" i="62"/>
  <c r="C111" i="62"/>
  <c r="C36" i="62"/>
  <c r="C78" i="61"/>
  <c r="C430" i="72"/>
  <c r="C437" i="72"/>
  <c r="C157" i="61"/>
  <c r="C21" i="62"/>
  <c r="C460" i="70"/>
  <c r="C126" i="62"/>
  <c r="C79" i="62"/>
  <c r="C529" i="68"/>
  <c r="C51" i="61"/>
  <c r="C83" i="61"/>
  <c r="C98" i="62"/>
  <c r="C15" i="62"/>
  <c r="C70" i="61"/>
  <c r="C49" i="61"/>
  <c r="C34" i="61"/>
  <c r="C444" i="71"/>
  <c r="C50" i="63"/>
  <c r="C68" i="63"/>
  <c r="C154" i="62"/>
  <c r="C39" i="61"/>
  <c r="C165" i="62"/>
  <c r="C59" i="61"/>
  <c r="C159" i="62"/>
  <c r="C77" i="62"/>
  <c r="C101" i="62"/>
  <c r="C137" i="61"/>
  <c r="C41" i="61"/>
  <c r="C26" i="62"/>
  <c r="C9" i="63"/>
  <c r="C53" i="62"/>
  <c r="C133" i="61"/>
  <c r="C16" i="61"/>
  <c r="C83" i="63"/>
  <c r="C139" i="62"/>
  <c r="C98" i="61"/>
  <c r="C56" i="62"/>
  <c r="C101" i="61"/>
  <c r="C65" i="62"/>
  <c r="C137" i="62"/>
  <c r="C76" i="61"/>
  <c r="C120" i="62"/>
  <c r="C127" i="62"/>
  <c r="C122" i="61"/>
  <c r="C40" i="61"/>
  <c r="C11" i="61"/>
  <c r="C165" i="61"/>
  <c r="C452" i="66"/>
  <c r="C83" i="62"/>
  <c r="C145" i="62"/>
  <c r="C39" i="63"/>
  <c r="C6" i="61"/>
  <c r="C78" i="63"/>
  <c r="C29" i="62"/>
  <c r="C88" i="62"/>
  <c r="C45" i="61"/>
  <c r="C52" i="61"/>
  <c r="C38" i="61"/>
  <c r="C69" i="61"/>
  <c r="C573" i="68"/>
  <c r="C5" i="61"/>
  <c r="C91" i="62"/>
  <c r="C48" i="61"/>
  <c r="C72" i="61"/>
  <c r="C132" i="61"/>
  <c r="C54" i="62"/>
  <c r="C126" i="61"/>
  <c r="C46" i="62"/>
  <c r="C557" i="68"/>
  <c r="C99" i="61"/>
  <c r="C22" i="61"/>
  <c r="C72" i="62"/>
  <c r="C46" i="61"/>
  <c r="C86" i="62"/>
  <c r="C51" i="63"/>
  <c r="C9" i="61"/>
  <c r="C64" i="61"/>
  <c r="C86" i="61"/>
  <c r="C166" i="62"/>
  <c r="C87" i="63"/>
  <c r="C30" i="63"/>
  <c r="C20" i="62"/>
  <c r="C37" i="62"/>
  <c r="C40" i="63"/>
  <c r="C131" i="61"/>
  <c r="C124" i="63"/>
  <c r="C129" i="61"/>
  <c r="C26" i="61"/>
  <c r="C147" i="62"/>
  <c r="C116" i="62"/>
  <c r="C21" i="63"/>
  <c r="C17" i="61"/>
  <c r="C430" i="65"/>
  <c r="C35" i="62"/>
  <c r="C34" i="62"/>
  <c r="C59" i="62"/>
  <c r="C510" i="64"/>
  <c r="C5" i="62"/>
  <c r="C77" i="63"/>
  <c r="C50" i="61"/>
  <c r="C132" i="62"/>
  <c r="C79" i="61"/>
  <c r="C153" i="62"/>
  <c r="C131" i="62"/>
  <c r="C32" i="63"/>
  <c r="C31" i="62"/>
  <c r="C564" i="68"/>
  <c r="C64" i="63"/>
  <c r="C445" i="65"/>
  <c r="C543" i="68"/>
  <c r="C443" i="67"/>
  <c r="C424" i="66"/>
  <c r="C425" i="66"/>
  <c r="C465" i="66"/>
  <c r="C66" i="61"/>
  <c r="C417" i="72"/>
  <c r="C431" i="71"/>
  <c r="C481" i="64"/>
  <c r="C450" i="66"/>
  <c r="C415" i="71"/>
  <c r="C553" i="68"/>
  <c r="C435" i="66"/>
  <c r="C431" i="70"/>
  <c r="C425" i="67"/>
  <c r="C571" i="68"/>
  <c r="C428" i="67"/>
  <c r="C414" i="72"/>
  <c r="C433" i="65"/>
  <c r="C458" i="65"/>
  <c r="C427" i="65"/>
  <c r="C452" i="70"/>
  <c r="C462" i="69"/>
  <c r="C430" i="66"/>
  <c r="C528" i="68"/>
  <c r="C452" i="67"/>
  <c r="C434" i="66"/>
  <c r="C431" i="72"/>
  <c r="C439" i="65"/>
  <c r="C447" i="70"/>
  <c r="C443" i="70"/>
  <c r="C448" i="66"/>
  <c r="C531" i="68"/>
  <c r="C429" i="72"/>
  <c r="C444" i="66"/>
  <c r="C538" i="68"/>
  <c r="C448" i="70"/>
  <c r="C450" i="70"/>
  <c r="C448" i="65"/>
  <c r="C550" i="68"/>
  <c r="C412" i="71"/>
  <c r="C478" i="64"/>
  <c r="C464" i="65"/>
  <c r="C439" i="69"/>
  <c r="C469" i="64"/>
  <c r="C82" i="61"/>
  <c r="C483" i="64"/>
  <c r="C440" i="67"/>
  <c r="C498" i="64"/>
  <c r="C429" i="67"/>
  <c r="C85" i="62"/>
  <c r="C435" i="72"/>
  <c r="C4" i="63"/>
  <c r="C512" i="64"/>
  <c r="C450" i="65"/>
  <c r="C85" i="61"/>
  <c r="C430" i="70"/>
  <c r="C7" i="61"/>
  <c r="C547" i="68"/>
  <c r="C472" i="66"/>
  <c r="C432" i="71"/>
  <c r="C454" i="70"/>
  <c r="C146" i="61"/>
  <c r="C449" i="66"/>
  <c r="C406" i="71"/>
  <c r="C28" i="62"/>
  <c r="C47" i="62"/>
  <c r="C446" i="70"/>
  <c r="C421" i="66"/>
  <c r="C144" i="62"/>
  <c r="C466" i="64"/>
  <c r="C429" i="65"/>
  <c r="C435" i="67"/>
  <c r="C493" i="64"/>
  <c r="C44" i="61"/>
  <c r="C503" i="64"/>
  <c r="C420" i="67"/>
  <c r="C578" i="68"/>
  <c r="C421" i="72"/>
  <c r="C423" i="71"/>
  <c r="C25" i="63"/>
  <c r="C552" i="68"/>
  <c r="C4" i="62"/>
  <c r="C428" i="66"/>
  <c r="C452" i="65"/>
  <c r="C405" i="71"/>
  <c r="C414" i="71"/>
  <c r="C445" i="70"/>
  <c r="C423" i="67"/>
  <c r="C508" i="64"/>
  <c r="C125" i="62"/>
  <c r="C164" i="62"/>
  <c r="C536" i="68"/>
  <c r="C434" i="65"/>
  <c r="C450" i="67"/>
  <c r="C424" i="70"/>
  <c r="C442" i="67"/>
  <c r="C426" i="70"/>
  <c r="C411" i="72"/>
  <c r="C405" i="72"/>
  <c r="C472" i="67"/>
  <c r="C128" i="62"/>
  <c r="C453" i="65"/>
  <c r="C423" i="65"/>
  <c r="C432" i="66"/>
  <c r="C415" i="72"/>
  <c r="C431" i="65"/>
  <c r="C433" i="71"/>
  <c r="C454" i="66"/>
  <c r="C554" i="68"/>
  <c r="C563" i="68"/>
  <c r="C429" i="70"/>
  <c r="C66" i="62"/>
  <c r="C453" i="67"/>
  <c r="C447" i="67"/>
  <c r="C454" i="69"/>
  <c r="C465" i="65"/>
  <c r="C420" i="69"/>
  <c r="C4" i="61"/>
  <c r="C439" i="67"/>
  <c r="C490" i="64"/>
  <c r="C526" i="68"/>
  <c r="C432" i="67"/>
  <c r="C442" i="66"/>
  <c r="C530" i="68"/>
  <c r="C562" i="68"/>
  <c r="C425" i="65"/>
  <c r="C420" i="70"/>
  <c r="C462" i="67"/>
  <c r="C421" i="71"/>
  <c r="C575" i="68"/>
  <c r="C434" i="67"/>
  <c r="C424" i="67"/>
  <c r="C464" i="67"/>
  <c r="C453" i="66"/>
  <c r="C413" i="71"/>
  <c r="C465" i="67"/>
  <c r="C476" i="64"/>
  <c r="C472" i="64"/>
  <c r="C442" i="65"/>
  <c r="C428" i="65"/>
  <c r="C565" i="68"/>
  <c r="C423" i="66"/>
  <c r="C458" i="67"/>
  <c r="C454" i="67"/>
  <c r="C514" i="64"/>
  <c r="C425" i="70"/>
  <c r="C491" i="64"/>
  <c r="C429" i="71"/>
  <c r="C411" i="71"/>
  <c r="C25" i="62"/>
  <c r="C63" i="63"/>
  <c r="C555" i="68"/>
  <c r="C448" i="69"/>
  <c r="C146" i="62"/>
  <c r="C125" i="61"/>
  <c r="C403" i="71"/>
  <c r="C541" i="68"/>
  <c r="C444" i="70"/>
  <c r="C539" i="68"/>
  <c r="C513" i="64"/>
  <c r="C548" i="68"/>
  <c r="C501" i="64"/>
  <c r="C500" i="64"/>
  <c r="C423" i="69"/>
  <c r="C109" i="61"/>
  <c r="C82" i="62"/>
  <c r="C450" i="69"/>
  <c r="C446" i="66"/>
  <c r="C458" i="66"/>
  <c r="C467" i="64"/>
  <c r="C449" i="65"/>
  <c r="C427" i="66"/>
  <c r="C426" i="67"/>
  <c r="C449" i="67"/>
  <c r="C492" i="64"/>
  <c r="C449" i="69"/>
  <c r="C451" i="70"/>
  <c r="C429" i="69"/>
  <c r="C406" i="72"/>
  <c r="C164" i="61"/>
  <c r="C82" i="63"/>
  <c r="C442" i="70"/>
  <c r="C479" i="64"/>
  <c r="C447" i="65"/>
  <c r="C448" i="67"/>
  <c r="C429" i="66"/>
  <c r="C432" i="69"/>
  <c r="C551" i="68"/>
  <c r="C403" i="72"/>
  <c r="C432" i="65"/>
  <c r="C433" i="69"/>
  <c r="C463" i="65"/>
  <c r="C440" i="70"/>
  <c r="C560" i="68"/>
  <c r="C63" i="61"/>
  <c r="C106" i="62"/>
  <c r="C417" i="71"/>
  <c r="C456" i="70"/>
  <c r="C433" i="66"/>
  <c r="C430" i="71"/>
  <c r="C106" i="61"/>
  <c r="C497" i="64"/>
  <c r="C440" i="65"/>
  <c r="C431" i="67"/>
  <c r="C504" i="64"/>
  <c r="C471" i="64"/>
  <c r="C440" i="66"/>
  <c r="C451" i="66"/>
  <c r="C424" i="69"/>
  <c r="C427" i="67"/>
  <c r="C435" i="69"/>
  <c r="C144" i="61"/>
  <c r="C440" i="69"/>
  <c r="C421" i="67"/>
  <c r="C430" i="69"/>
  <c r="C63" i="62"/>
  <c r="C433" i="70"/>
  <c r="C431" i="69"/>
  <c r="C162" i="62"/>
  <c r="C423" i="72"/>
  <c r="C451" i="65"/>
  <c r="C447" i="66"/>
  <c r="C454" i="65"/>
  <c r="C435" i="71"/>
  <c r="C162" i="61"/>
  <c r="C435" i="70"/>
  <c r="C109" i="62"/>
  <c r="C413" i="72"/>
  <c r="C523" i="64"/>
  <c r="C443" i="66"/>
  <c r="C451" i="67"/>
  <c r="C442" i="69"/>
  <c r="C7" i="62"/>
  <c r="C428" i="70"/>
  <c r="C576" i="68"/>
  <c r="C431" i="66"/>
  <c r="C472" i="65"/>
  <c r="C427" i="70"/>
  <c r="C439" i="66"/>
  <c r="C488" i="64"/>
  <c r="C44" i="62"/>
  <c r="C451" i="69"/>
  <c r="C463" i="66"/>
  <c r="C561" i="68"/>
  <c r="C444" i="65"/>
  <c r="C439" i="70"/>
  <c r="C463" i="67"/>
  <c r="C523" i="68"/>
  <c r="C432" i="72"/>
  <c r="C502" i="64"/>
  <c r="C499" i="64"/>
  <c r="C446" i="65"/>
  <c r="C421" i="69"/>
  <c r="C420" i="66"/>
  <c r="C487" i="64"/>
  <c r="C433" i="72"/>
  <c r="C567" i="68"/>
  <c r="C421" i="70"/>
  <c r="C477" i="64"/>
  <c r="C432" i="70"/>
  <c r="C47" i="61"/>
  <c r="C437" i="71"/>
  <c r="C443" i="65"/>
  <c r="C44" i="63"/>
  <c r="C423" i="70"/>
  <c r="C28" i="61"/>
  <c r="C524" i="68"/>
  <c r="C420" i="65"/>
  <c r="C482" i="64"/>
  <c r="C444" i="67"/>
  <c r="C446" i="67"/>
  <c r="C421" i="65"/>
  <c r="C524" i="64"/>
  <c r="C128" i="61"/>
  <c r="C25" i="61"/>
  <c r="C435" i="65"/>
  <c r="C402" i="71"/>
  <c r="C62" i="63"/>
  <c r="C24" i="62"/>
  <c r="C457" i="67"/>
  <c r="C422" i="66"/>
  <c r="C489" i="64"/>
  <c r="C143" i="61"/>
  <c r="C43" i="62"/>
  <c r="C468" i="64"/>
  <c r="C161" i="62"/>
  <c r="C438" i="65"/>
  <c r="C570" i="68"/>
  <c r="C486" i="64"/>
  <c r="C143" i="62"/>
  <c r="C81" i="63"/>
  <c r="C419" i="67"/>
  <c r="C422" i="65"/>
  <c r="C404" i="72"/>
  <c r="C422" i="70"/>
  <c r="C422" i="69"/>
  <c r="C422" i="67"/>
  <c r="C422" i="71"/>
  <c r="C438" i="70"/>
  <c r="C441" i="65"/>
  <c r="C161" i="61"/>
  <c r="C456" i="69"/>
  <c r="C465" i="64"/>
  <c r="C507" i="64"/>
  <c r="C420" i="72"/>
  <c r="C24" i="61"/>
  <c r="C419" i="69"/>
  <c r="C402" i="72"/>
  <c r="C546" i="68"/>
  <c r="C457" i="65"/>
  <c r="C419" i="66"/>
  <c r="C441" i="70"/>
  <c r="C124" i="61"/>
  <c r="C105" i="62"/>
  <c r="C419" i="70"/>
  <c r="C3" i="63"/>
  <c r="C81" i="61"/>
  <c r="C422" i="72"/>
  <c r="C420" i="71"/>
  <c r="C441" i="66"/>
  <c r="C124" i="62"/>
  <c r="C525" i="68"/>
  <c r="C438" i="67"/>
  <c r="C3" i="61"/>
  <c r="C522" i="68"/>
  <c r="C441" i="69"/>
  <c r="C438" i="69"/>
  <c r="C62" i="61"/>
  <c r="C105" i="61"/>
  <c r="C441" i="67"/>
  <c r="C457" i="66"/>
  <c r="C81" i="62"/>
  <c r="C404" i="71"/>
  <c r="C3" i="62"/>
  <c r="C24" i="63"/>
  <c r="C43" i="61"/>
  <c r="C438" i="66"/>
  <c r="C549" i="68"/>
  <c r="C62" i="62"/>
  <c r="C419" i="65"/>
  <c r="C43" i="63"/>
  <c r="C456" i="65"/>
  <c r="C545" i="68"/>
  <c r="C437" i="67"/>
  <c r="C418" i="67"/>
  <c r="C401" i="71"/>
  <c r="C419" i="71"/>
  <c r="C506" i="64"/>
  <c r="C464" i="64"/>
  <c r="C437" i="70"/>
  <c r="C418" i="66"/>
  <c r="C401" i="72"/>
  <c r="C437" i="65"/>
  <c r="C418" i="65"/>
  <c r="C437" i="66"/>
  <c r="C456" i="66"/>
  <c r="C418" i="69"/>
  <c r="C437" i="69"/>
  <c r="C521" i="68"/>
  <c r="C419" i="72"/>
  <c r="C485" i="64"/>
  <c r="C569" i="68"/>
  <c r="C456" i="67"/>
  <c r="C418" i="70"/>
  <c r="G94" i="63"/>
  <c r="G158" i="61"/>
  <c r="G167" i="62"/>
  <c r="G136" i="63"/>
  <c r="G152" i="62"/>
  <c r="G94" i="61"/>
  <c r="G27" i="63"/>
  <c r="G140" i="63"/>
  <c r="G459" i="65"/>
  <c r="G14" i="63"/>
  <c r="G132" i="63"/>
  <c r="G158" i="62"/>
  <c r="G17" i="63"/>
  <c r="G115" i="63"/>
  <c r="G176" i="62"/>
  <c r="G509" i="64"/>
  <c r="G524" i="64"/>
  <c r="G467" i="65"/>
  <c r="G149" i="63"/>
  <c r="G98" i="63"/>
  <c r="G168" i="63"/>
  <c r="G76" i="63"/>
  <c r="G169" i="61"/>
  <c r="G518" i="64"/>
  <c r="G446" i="72"/>
  <c r="G470" i="69"/>
  <c r="G525" i="64"/>
  <c r="G584" i="68"/>
  <c r="G470" i="70"/>
  <c r="G470" i="67"/>
  <c r="G121" i="63"/>
  <c r="G22" i="63"/>
  <c r="G155" i="63"/>
  <c r="G453" i="71"/>
  <c r="G466" i="67"/>
  <c r="G559" i="68"/>
  <c r="G141" i="63"/>
  <c r="G139" i="63"/>
  <c r="G519" i="64"/>
  <c r="G416" i="72"/>
  <c r="G21" i="62"/>
  <c r="G459" i="67"/>
  <c r="G60" i="63"/>
  <c r="G35" i="63"/>
  <c r="G459" i="70"/>
  <c r="G473" i="70"/>
  <c r="G93" i="62"/>
  <c r="G157" i="63"/>
  <c r="G465" i="69"/>
  <c r="G145" i="63"/>
  <c r="G446" i="71"/>
  <c r="G127" i="63"/>
  <c r="G156" i="63"/>
  <c r="G168" i="62"/>
  <c r="G74" i="63"/>
  <c r="G36" i="63"/>
  <c r="G53" i="63"/>
  <c r="G434" i="69"/>
  <c r="G148" i="63"/>
  <c r="G67" i="63"/>
  <c r="G450" i="72"/>
  <c r="G163" i="63"/>
  <c r="G112" i="63"/>
  <c r="G107" i="63"/>
  <c r="G177" i="63"/>
  <c r="G18" i="63"/>
  <c r="G170" i="61"/>
  <c r="G114" i="61"/>
  <c r="G6" i="63"/>
  <c r="G140" i="62"/>
  <c r="G427" i="71"/>
  <c r="G117" i="63"/>
  <c r="G94" i="62"/>
  <c r="G467" i="66"/>
  <c r="G171" i="63"/>
  <c r="G428" i="72"/>
  <c r="G95" i="61"/>
  <c r="G176" i="63"/>
  <c r="G100" i="63"/>
  <c r="G461" i="65"/>
  <c r="G138" i="63"/>
  <c r="G110" i="63"/>
  <c r="G425" i="71"/>
  <c r="G118" i="63"/>
  <c r="G535" i="68"/>
  <c r="G591" i="68"/>
  <c r="G468" i="65"/>
  <c r="G579" i="68"/>
  <c r="G16" i="63"/>
  <c r="G428" i="69"/>
  <c r="G152" i="61"/>
  <c r="G15" i="63"/>
  <c r="G587" i="68"/>
  <c r="G466" i="69"/>
  <c r="G115" i="62"/>
  <c r="G101" i="63"/>
  <c r="G453" i="70"/>
  <c r="G447" i="69"/>
  <c r="G407" i="71"/>
  <c r="G149" i="62"/>
  <c r="G102" i="63"/>
  <c r="G54" i="63"/>
  <c r="G38" i="63"/>
  <c r="G102" i="61"/>
  <c r="G151" i="61"/>
  <c r="G135" i="63"/>
  <c r="G116" i="63"/>
  <c r="G96" i="63"/>
  <c r="G150" i="63"/>
  <c r="G434" i="72"/>
  <c r="G133" i="63"/>
  <c r="G114" i="63"/>
  <c r="G174" i="63"/>
  <c r="G29" i="63"/>
  <c r="G102" i="62"/>
  <c r="G473" i="69"/>
  <c r="G467" i="67"/>
  <c r="G72" i="63"/>
  <c r="G511" i="64"/>
  <c r="G95" i="62"/>
  <c r="G86" i="63"/>
  <c r="G151" i="62"/>
  <c r="G175" i="63"/>
  <c r="G129" i="63"/>
  <c r="G566" i="68"/>
  <c r="G121" i="62"/>
  <c r="G453" i="72"/>
  <c r="G151" i="63"/>
  <c r="G169" i="63"/>
  <c r="G473" i="67"/>
  <c r="G170" i="63"/>
  <c r="G21" i="63"/>
  <c r="G56" i="63"/>
  <c r="G137" i="63"/>
  <c r="G583" i="68"/>
  <c r="G73" i="63"/>
  <c r="G134" i="63"/>
  <c r="G122" i="63"/>
  <c r="G167" i="61"/>
  <c r="G410" i="71"/>
  <c r="G112" i="61"/>
  <c r="G459" i="66"/>
  <c r="G520" i="64"/>
  <c r="G114" i="62"/>
  <c r="G165" i="63"/>
  <c r="G131" i="63"/>
  <c r="G8" i="63"/>
  <c r="G79" i="63"/>
  <c r="G572" i="68"/>
  <c r="G126" i="63"/>
  <c r="G149" i="61"/>
  <c r="G65" i="63"/>
  <c r="G466" i="70"/>
  <c r="G41" i="63"/>
  <c r="G167" i="63"/>
  <c r="G159" i="63"/>
  <c r="G447" i="72"/>
  <c r="G99" i="63"/>
  <c r="G173" i="63"/>
  <c r="G103" i="63"/>
  <c r="G409" i="71"/>
  <c r="G121" i="61"/>
  <c r="G97" i="63"/>
  <c r="G91" i="63"/>
  <c r="G470" i="65"/>
  <c r="G115" i="61"/>
  <c r="G153" i="63"/>
  <c r="G176" i="61"/>
  <c r="G473" i="66"/>
  <c r="G112" i="62"/>
  <c r="G108" i="63"/>
  <c r="G467" i="69"/>
  <c r="G95" i="63"/>
  <c r="G84" i="63"/>
  <c r="G75" i="63"/>
  <c r="G158" i="63"/>
  <c r="G57" i="63"/>
  <c r="G521" i="64"/>
  <c r="G410" i="72"/>
  <c r="G447" i="71"/>
  <c r="G48" i="63"/>
  <c r="G37" i="63"/>
  <c r="G169" i="62"/>
  <c r="G152" i="63"/>
  <c r="G459" i="69"/>
  <c r="G469" i="65"/>
  <c r="G113" i="61"/>
  <c r="G170" i="62"/>
  <c r="G21" i="61"/>
  <c r="G34" i="63"/>
  <c r="G590" i="68"/>
  <c r="G120" i="63"/>
  <c r="G46" i="63"/>
  <c r="G466" i="66"/>
  <c r="G450" i="71"/>
  <c r="G473" i="65"/>
  <c r="G154" i="63"/>
  <c r="G467" i="70"/>
  <c r="G503" i="64"/>
  <c r="G147" i="63"/>
  <c r="G119" i="63"/>
  <c r="G130" i="63"/>
  <c r="G140" i="61"/>
  <c r="G458" i="69"/>
  <c r="G470" i="66"/>
  <c r="G136" i="62"/>
  <c r="G427" i="69"/>
  <c r="G469" i="70"/>
  <c r="G70" i="63"/>
  <c r="G409" i="72"/>
  <c r="G425" i="72"/>
  <c r="G128" i="63"/>
  <c r="G407" i="72"/>
  <c r="G106" i="63"/>
  <c r="G468" i="66"/>
  <c r="G452" i="71"/>
  <c r="G468" i="69"/>
  <c r="G113" i="62"/>
  <c r="G74" i="62"/>
  <c r="G448" i="72"/>
  <c r="G117" i="62"/>
  <c r="G9" i="63"/>
  <c r="G469" i="69"/>
  <c r="G146" i="63"/>
  <c r="G85" i="63"/>
  <c r="G585" i="68"/>
  <c r="G144" i="63"/>
  <c r="G589" i="68"/>
  <c r="G461" i="67"/>
  <c r="G472" i="69"/>
  <c r="G125" i="63"/>
  <c r="G542" i="68"/>
  <c r="G466" i="65"/>
  <c r="G113" i="63"/>
  <c r="G154" i="61"/>
  <c r="G445" i="72"/>
  <c r="G439" i="72"/>
  <c r="G465" i="70"/>
  <c r="G458" i="70"/>
  <c r="G469" i="66"/>
  <c r="G408" i="71"/>
  <c r="G574" i="68"/>
  <c r="G460" i="65"/>
  <c r="G586" i="68"/>
  <c r="G68" i="62"/>
  <c r="G117" i="61"/>
  <c r="G132" i="61"/>
  <c r="G172" i="61"/>
  <c r="G463" i="69"/>
  <c r="G461" i="70"/>
  <c r="G451" i="72"/>
  <c r="G582" i="68"/>
  <c r="G449" i="72"/>
  <c r="G533" i="68"/>
  <c r="G446" i="69"/>
  <c r="G461" i="69"/>
  <c r="G162" i="63"/>
  <c r="G444" i="69"/>
  <c r="G55" i="63"/>
  <c r="G453" i="69"/>
  <c r="G130" i="62"/>
  <c r="G427" i="72"/>
  <c r="G416" i="71"/>
  <c r="G471" i="69"/>
  <c r="G441" i="71"/>
  <c r="G434" i="70"/>
  <c r="G109" i="63"/>
  <c r="G111" i="63"/>
  <c r="G517" i="64"/>
  <c r="G168" i="61"/>
  <c r="G464" i="70"/>
  <c r="G451" i="71"/>
  <c r="G448" i="71"/>
  <c r="G408" i="72"/>
  <c r="G482" i="64"/>
  <c r="G150" i="61"/>
  <c r="G12" i="61"/>
  <c r="G457" i="69"/>
  <c r="G534" i="68"/>
  <c r="G164" i="63"/>
  <c r="G464" i="69"/>
  <c r="G463" i="70"/>
  <c r="G443" i="72"/>
  <c r="G471" i="70"/>
  <c r="G89" i="62"/>
  <c r="G558" i="68"/>
  <c r="G150" i="62"/>
  <c r="G434" i="71"/>
  <c r="G130" i="61"/>
  <c r="G439" i="71"/>
  <c r="G445" i="71"/>
  <c r="G469" i="67"/>
  <c r="G581" i="68"/>
  <c r="G428" i="71"/>
  <c r="G425" i="69"/>
  <c r="G97" i="62"/>
  <c r="G452" i="72"/>
  <c r="G461" i="66"/>
  <c r="G468" i="67"/>
  <c r="G462" i="70"/>
  <c r="G172" i="63"/>
  <c r="G7" i="63"/>
  <c r="G93" i="61"/>
  <c r="G472" i="70"/>
  <c r="G468" i="70"/>
  <c r="G93" i="63"/>
  <c r="G588" i="68"/>
  <c r="G510" i="64"/>
  <c r="G449" i="71"/>
  <c r="G28" i="63"/>
  <c r="G87" i="62"/>
  <c r="G154" i="62"/>
  <c r="G47" i="63"/>
  <c r="G166" i="63"/>
  <c r="G443" i="71"/>
  <c r="G66" i="63"/>
  <c r="G441" i="72"/>
  <c r="G424" i="72"/>
  <c r="G551" i="68"/>
  <c r="G512" i="64"/>
  <c r="G5" i="62"/>
  <c r="G491" i="64"/>
  <c r="G553" i="68"/>
  <c r="G438" i="71"/>
  <c r="G52" i="61"/>
  <c r="G8" i="62"/>
  <c r="G449" i="69"/>
  <c r="G68" i="61"/>
  <c r="G462" i="69"/>
  <c r="G147" i="61"/>
  <c r="G137" i="61"/>
  <c r="G92" i="63"/>
  <c r="G83" i="62"/>
  <c r="G69" i="62"/>
  <c r="G64" i="62"/>
  <c r="G50" i="63"/>
  <c r="G40" i="61"/>
  <c r="G26" i="62"/>
  <c r="G6" i="61"/>
  <c r="G430" i="67"/>
  <c r="G136" i="61"/>
  <c r="G460" i="70"/>
  <c r="G131" i="61"/>
  <c r="G34" i="62"/>
  <c r="G29" i="61"/>
  <c r="G68" i="63"/>
  <c r="G65" i="62"/>
  <c r="G17" i="62"/>
  <c r="G426" i="72"/>
  <c r="G131" i="62"/>
  <c r="G127" i="62"/>
  <c r="G71" i="61"/>
  <c r="G124" i="63"/>
  <c r="G445" i="70"/>
  <c r="G165" i="62"/>
  <c r="G118" i="61"/>
  <c r="G103" i="62"/>
  <c r="G78" i="63"/>
  <c r="G59" i="63"/>
  <c r="G50" i="62"/>
  <c r="G31" i="62"/>
  <c r="G12" i="63"/>
  <c r="G70" i="61"/>
  <c r="G166" i="61"/>
  <c r="G135" i="61"/>
  <c r="G116" i="62"/>
  <c r="G107" i="62"/>
  <c r="G75" i="61"/>
  <c r="G60" i="62"/>
  <c r="G53" i="62"/>
  <c r="G41" i="61"/>
  <c r="G36" i="62"/>
  <c r="G59" i="61"/>
  <c r="G31" i="63"/>
  <c r="G12" i="62"/>
  <c r="G449" i="70"/>
  <c r="G51" i="63"/>
  <c r="G477" i="64"/>
  <c r="G20" i="61"/>
  <c r="G457" i="70"/>
  <c r="G449" i="67"/>
  <c r="G174" i="62"/>
  <c r="G159" i="61"/>
  <c r="G129" i="62"/>
  <c r="G101" i="61"/>
  <c r="G96" i="62"/>
  <c r="G78" i="62"/>
  <c r="G64" i="63"/>
  <c r="G59" i="62"/>
  <c r="G54" i="61"/>
  <c r="G31" i="61"/>
  <c r="G14" i="61"/>
  <c r="G561" i="68"/>
  <c r="G444" i="72"/>
  <c r="G153" i="62"/>
  <c r="G72" i="62"/>
  <c r="G52" i="62"/>
  <c r="G19" i="62"/>
  <c r="G163" i="61"/>
  <c r="G148" i="61"/>
  <c r="G90" i="62"/>
  <c r="G86" i="62"/>
  <c r="G87" i="63"/>
  <c r="G18" i="61"/>
  <c r="G175" i="61"/>
  <c r="G58" i="61"/>
  <c r="G45" i="61"/>
  <c r="G17" i="61"/>
  <c r="G161" i="63"/>
  <c r="G145" i="61"/>
  <c r="G40" i="62"/>
  <c r="G108" i="61"/>
  <c r="G445" i="67"/>
  <c r="G173" i="61"/>
  <c r="G58" i="63"/>
  <c r="G46" i="62"/>
  <c r="G40" i="63"/>
  <c r="G26" i="63"/>
  <c r="G426" i="70"/>
  <c r="G133" i="61"/>
  <c r="G49" i="63"/>
  <c r="G39" i="61"/>
  <c r="G30" i="63"/>
  <c r="G163" i="62"/>
  <c r="G72" i="61"/>
  <c r="G29" i="62"/>
  <c r="G11" i="61"/>
  <c r="G480" i="64"/>
  <c r="G119" i="61"/>
  <c r="G110" i="62"/>
  <c r="G100" i="61"/>
  <c r="G88" i="61"/>
  <c r="G77" i="62"/>
  <c r="G30" i="61"/>
  <c r="G13" i="62"/>
  <c r="G89" i="63"/>
  <c r="G442" i="71"/>
  <c r="G175" i="62"/>
  <c r="G126" i="62"/>
  <c r="G120" i="62"/>
  <c r="G116" i="61"/>
  <c r="G99" i="61"/>
  <c r="G91" i="62"/>
  <c r="G48" i="61"/>
  <c r="G33" i="62"/>
  <c r="G46" i="61"/>
  <c r="G13" i="61"/>
  <c r="G145" i="62"/>
  <c r="G120" i="61"/>
  <c r="G76" i="62"/>
  <c r="G37" i="61"/>
  <c r="G20" i="62"/>
  <c r="G449" i="65"/>
  <c r="G143" i="63"/>
  <c r="G537" i="68"/>
  <c r="G138" i="62"/>
  <c r="G134" i="61"/>
  <c r="G110" i="61"/>
  <c r="G92" i="62"/>
  <c r="G88" i="62"/>
  <c r="G84" i="62"/>
  <c r="G77" i="61"/>
  <c r="G69" i="63"/>
  <c r="G65" i="61"/>
  <c r="G54" i="62"/>
  <c r="G14" i="62"/>
  <c r="G10" i="61"/>
  <c r="G87" i="61"/>
  <c r="G126" i="61"/>
  <c r="G71" i="63"/>
  <c r="G38" i="62"/>
  <c r="G33" i="61"/>
  <c r="G20" i="63"/>
  <c r="G15" i="61"/>
  <c r="G122" i="62"/>
  <c r="G157" i="61"/>
  <c r="G148" i="62"/>
  <c r="G573" i="68"/>
  <c r="G430" i="66"/>
  <c r="G9" i="61"/>
  <c r="G165" i="61"/>
  <c r="G137" i="62"/>
  <c r="G134" i="62"/>
  <c r="G118" i="62"/>
  <c r="G103" i="61"/>
  <c r="G73" i="61"/>
  <c r="G69" i="61"/>
  <c r="G45" i="62"/>
  <c r="G26" i="61"/>
  <c r="G16" i="61"/>
  <c r="G440" i="72"/>
  <c r="G99" i="62"/>
  <c r="G60" i="61"/>
  <c r="G424" i="67"/>
  <c r="G433" i="66"/>
  <c r="G426" i="66"/>
  <c r="G32" i="63"/>
  <c r="G460" i="69"/>
  <c r="G157" i="62"/>
  <c r="G108" i="62"/>
  <c r="G37" i="62"/>
  <c r="G22" i="61"/>
  <c r="G10" i="62"/>
  <c r="G132" i="62"/>
  <c r="G100" i="62"/>
  <c r="G18" i="62"/>
  <c r="G173" i="62"/>
  <c r="G92" i="61"/>
  <c r="G89" i="61"/>
  <c r="G522" i="64"/>
  <c r="G30" i="62"/>
  <c r="G174" i="61"/>
  <c r="G155" i="62"/>
  <c r="G83" i="61"/>
  <c r="G78" i="61"/>
  <c r="G64" i="61"/>
  <c r="G58" i="62"/>
  <c r="G10" i="63"/>
  <c r="G139" i="61"/>
  <c r="G76" i="61"/>
  <c r="G71" i="62"/>
  <c r="G67" i="61"/>
  <c r="G57" i="62"/>
  <c r="G51" i="61"/>
  <c r="G41" i="62"/>
  <c r="G19" i="63"/>
  <c r="G426" i="67"/>
  <c r="G5" i="63"/>
  <c r="G464" i="67"/>
  <c r="G98" i="62"/>
  <c r="G471" i="67"/>
  <c r="G111" i="62"/>
  <c r="G177" i="62"/>
  <c r="G156" i="62"/>
  <c r="G147" i="62"/>
  <c r="G141" i="61"/>
  <c r="G129" i="61"/>
  <c r="G27" i="62"/>
  <c r="G36" i="61"/>
  <c r="G442" i="72"/>
  <c r="G426" i="71"/>
  <c r="G445" i="69"/>
  <c r="G57" i="61"/>
  <c r="G22" i="62"/>
  <c r="G11" i="62"/>
  <c r="G111" i="61"/>
  <c r="G460" i="66"/>
  <c r="G155" i="61"/>
  <c r="G73" i="62"/>
  <c r="G50" i="61"/>
  <c r="G501" i="64"/>
  <c r="G171" i="62"/>
  <c r="G91" i="61"/>
  <c r="G56" i="61"/>
  <c r="G433" i="65"/>
  <c r="G438" i="72"/>
  <c r="G97" i="61"/>
  <c r="G32" i="61"/>
  <c r="G177" i="61"/>
  <c r="G141" i="62"/>
  <c r="G88" i="63"/>
  <c r="G49" i="62"/>
  <c r="G45" i="63"/>
  <c r="G39" i="62"/>
  <c r="G35" i="62"/>
  <c r="G16" i="62"/>
  <c r="G5" i="61"/>
  <c r="G445" i="65"/>
  <c r="G426" i="69"/>
  <c r="G449" i="66"/>
  <c r="G171" i="61"/>
  <c r="G135" i="62"/>
  <c r="G56" i="62"/>
  <c r="G38" i="61"/>
  <c r="G15" i="62"/>
  <c r="G8" i="61"/>
  <c r="G96" i="61"/>
  <c r="G27" i="61"/>
  <c r="G48" i="62"/>
  <c r="G440" i="71"/>
  <c r="G133" i="62"/>
  <c r="G49" i="61"/>
  <c r="G529" i="68"/>
  <c r="G52" i="63"/>
  <c r="G32" i="62"/>
  <c r="G452" i="69"/>
  <c r="G460" i="67"/>
  <c r="G35" i="61"/>
  <c r="G6" i="62"/>
  <c r="G90" i="61"/>
  <c r="G86" i="61"/>
  <c r="G51" i="62"/>
  <c r="G77" i="63"/>
  <c r="G90" i="63"/>
  <c r="G74" i="61"/>
  <c r="G39" i="63"/>
  <c r="G166" i="62"/>
  <c r="G53" i="61"/>
  <c r="G19" i="61"/>
  <c r="G105" i="63"/>
  <c r="G138" i="61"/>
  <c r="G172" i="62"/>
  <c r="G122" i="61"/>
  <c r="G79" i="62"/>
  <c r="G34" i="61"/>
  <c r="G11" i="63"/>
  <c r="G153" i="61"/>
  <c r="G139" i="62"/>
  <c r="G159" i="62"/>
  <c r="G98" i="61"/>
  <c r="G67" i="62"/>
  <c r="G79" i="61"/>
  <c r="G33" i="63"/>
  <c r="G55" i="62"/>
  <c r="G156" i="61"/>
  <c r="G84" i="61"/>
  <c r="G55" i="61"/>
  <c r="G75" i="62"/>
  <c r="G70" i="62"/>
  <c r="G444" i="71"/>
  <c r="G119" i="62"/>
  <c r="G101" i="62"/>
  <c r="G83" i="63"/>
  <c r="G557" i="68"/>
  <c r="G13" i="63"/>
  <c r="G9" i="62"/>
  <c r="G127" i="61"/>
  <c r="G107" i="61"/>
  <c r="G483" i="64"/>
  <c r="G532" i="68"/>
  <c r="G458" i="65"/>
  <c r="G458" i="66"/>
  <c r="G413" i="71"/>
  <c r="G465" i="67"/>
  <c r="G430" i="65"/>
  <c r="G563" i="68"/>
  <c r="G125" i="61"/>
  <c r="G439" i="65"/>
  <c r="G434" i="67"/>
  <c r="G420" i="66"/>
  <c r="G426" i="65"/>
  <c r="G442" i="69"/>
  <c r="G445" i="66"/>
  <c r="G430" i="70"/>
  <c r="G439" i="67"/>
  <c r="G548" i="68"/>
  <c r="G412" i="71"/>
  <c r="G463" i="67"/>
  <c r="G431" i="67"/>
  <c r="G531" i="68"/>
  <c r="G106" i="62"/>
  <c r="G474" i="64"/>
  <c r="G471" i="65"/>
  <c r="G446" i="70"/>
  <c r="G446" i="66"/>
  <c r="G530" i="68"/>
  <c r="G490" i="64"/>
  <c r="G580" i="68"/>
  <c r="G565" i="68"/>
  <c r="G430" i="71"/>
  <c r="G421" i="66"/>
  <c r="G528" i="68"/>
  <c r="G423" i="67"/>
  <c r="G526" i="68"/>
  <c r="G4" i="63"/>
  <c r="G493" i="64"/>
  <c r="G450" i="66"/>
  <c r="G411" i="72"/>
  <c r="G469" i="64"/>
  <c r="G427" i="70"/>
  <c r="G146" i="61"/>
  <c r="G454" i="66"/>
  <c r="G437" i="71"/>
  <c r="G414" i="71"/>
  <c r="G578" i="68"/>
  <c r="G25" i="62"/>
  <c r="G454" i="65"/>
  <c r="G162" i="61"/>
  <c r="G492" i="64"/>
  <c r="G25" i="61"/>
  <c r="G471" i="66"/>
  <c r="G412" i="72"/>
  <c r="G440" i="66"/>
  <c r="G66" i="62"/>
  <c r="G85" i="61"/>
  <c r="G403" i="71"/>
  <c r="G523" i="68"/>
  <c r="G497" i="64"/>
  <c r="G446" i="67"/>
  <c r="G555" i="68"/>
  <c r="G575" i="68"/>
  <c r="G499" i="64"/>
  <c r="G448" i="67"/>
  <c r="G109" i="62"/>
  <c r="G25" i="63"/>
  <c r="G440" i="67"/>
  <c r="G523" i="64"/>
  <c r="G451" i="67"/>
  <c r="G421" i="72"/>
  <c r="G429" i="72"/>
  <c r="G495" i="64"/>
  <c r="G453" i="65"/>
  <c r="G543" i="68"/>
  <c r="G433" i="71"/>
  <c r="G538" i="68"/>
  <c r="G462" i="67"/>
  <c r="G4" i="61"/>
  <c r="G516" i="64"/>
  <c r="G541" i="68"/>
  <c r="G144" i="62"/>
  <c r="G540" i="68"/>
  <c r="G424" i="70"/>
  <c r="G448" i="66"/>
  <c r="G443" i="70"/>
  <c r="G443" i="67"/>
  <c r="G456" i="70"/>
  <c r="G417" i="72"/>
  <c r="G421" i="69"/>
  <c r="G405" i="71"/>
  <c r="G435" i="71"/>
  <c r="G4" i="62"/>
  <c r="G164" i="62"/>
  <c r="G462" i="65"/>
  <c r="G428" i="67"/>
  <c r="G415" i="71"/>
  <c r="G567" i="68"/>
  <c r="G450" i="65"/>
  <c r="G472" i="67"/>
  <c r="G433" i="69"/>
  <c r="G433" i="70"/>
  <c r="G442" i="67"/>
  <c r="G109" i="61"/>
  <c r="G406" i="71"/>
  <c r="G478" i="64"/>
  <c r="G451" i="70"/>
  <c r="G427" i="66"/>
  <c r="G162" i="62"/>
  <c r="G456" i="69"/>
  <c r="G429" i="69"/>
  <c r="G564" i="68"/>
  <c r="G432" i="65"/>
  <c r="G472" i="66"/>
  <c r="G527" i="68"/>
  <c r="G415" i="72"/>
  <c r="G44" i="63"/>
  <c r="G63" i="63"/>
  <c r="G429" i="65"/>
  <c r="G425" i="66"/>
  <c r="G432" i="67"/>
  <c r="G7" i="62"/>
  <c r="G85" i="62"/>
  <c r="G448" i="69"/>
  <c r="G452" i="66"/>
  <c r="G556" i="68"/>
  <c r="G515" i="64"/>
  <c r="G430" i="72"/>
  <c r="G414" i="72"/>
  <c r="G447" i="65"/>
  <c r="G444" i="70"/>
  <c r="G421" i="71"/>
  <c r="G433" i="72"/>
  <c r="G429" i="70"/>
  <c r="G472" i="64"/>
  <c r="G423" i="70"/>
  <c r="G423" i="72"/>
  <c r="G424" i="66"/>
  <c r="G488" i="64"/>
  <c r="G475" i="64"/>
  <c r="G432" i="69"/>
  <c r="G450" i="70"/>
  <c r="G28" i="62"/>
  <c r="G420" i="67"/>
  <c r="G571" i="68"/>
  <c r="G514" i="64"/>
  <c r="G432" i="70"/>
  <c r="G7" i="61"/>
  <c r="G453" i="67"/>
  <c r="G439" i="66"/>
  <c r="G428" i="65"/>
  <c r="G439" i="69"/>
  <c r="G425" i="70"/>
  <c r="G443" i="65"/>
  <c r="G128" i="61"/>
  <c r="G448" i="70"/>
  <c r="G444" i="67"/>
  <c r="G447" i="67"/>
  <c r="G435" i="67"/>
  <c r="G405" i="72"/>
  <c r="G472" i="65"/>
  <c r="G429" i="67"/>
  <c r="G82" i="61"/>
  <c r="G431" i="70"/>
  <c r="G428" i="66"/>
  <c r="G435" i="70"/>
  <c r="G442" i="70"/>
  <c r="G443" i="69"/>
  <c r="G434" i="65"/>
  <c r="G63" i="62"/>
  <c r="G447" i="70"/>
  <c r="G411" i="71"/>
  <c r="G539" i="68"/>
  <c r="G562" i="68"/>
  <c r="G443" i="66"/>
  <c r="G442" i="65"/>
  <c r="G44" i="62"/>
  <c r="G431" i="72"/>
  <c r="G464" i="65"/>
  <c r="G427" i="65"/>
  <c r="G144" i="61"/>
  <c r="G428" i="70"/>
  <c r="G470" i="64"/>
  <c r="G465" i="65"/>
  <c r="G423" i="71"/>
  <c r="G125" i="62"/>
  <c r="G421" i="70"/>
  <c r="G454" i="70"/>
  <c r="G429" i="66"/>
  <c r="G440" i="65"/>
  <c r="G476" i="64"/>
  <c r="G450" i="67"/>
  <c r="G500" i="64"/>
  <c r="G421" i="67"/>
  <c r="G146" i="62"/>
  <c r="G421" i="65"/>
  <c r="G434" i="66"/>
  <c r="G452" i="67"/>
  <c r="G446" i="65"/>
  <c r="G431" i="65"/>
  <c r="G440" i="69"/>
  <c r="G423" i="65"/>
  <c r="G442" i="66"/>
  <c r="G439" i="70"/>
  <c r="G403" i="72"/>
  <c r="G424" i="71"/>
  <c r="G435" i="65"/>
  <c r="G471" i="64"/>
  <c r="G420" i="65"/>
  <c r="G423" i="66"/>
  <c r="G82" i="63"/>
  <c r="G552" i="68"/>
  <c r="G423" i="69"/>
  <c r="G424" i="69"/>
  <c r="G452" i="65"/>
  <c r="G444" i="66"/>
  <c r="G458" i="67"/>
  <c r="G550" i="68"/>
  <c r="G432" i="66"/>
  <c r="G427" i="67"/>
  <c r="G454" i="67"/>
  <c r="G479" i="64"/>
  <c r="G425" i="65"/>
  <c r="G44" i="61"/>
  <c r="G560" i="68"/>
  <c r="G435" i="66"/>
  <c r="G429" i="71"/>
  <c r="G425" i="67"/>
  <c r="G481" i="64"/>
  <c r="G451" i="66"/>
  <c r="G498" i="64"/>
  <c r="G451" i="69"/>
  <c r="G513" i="64"/>
  <c r="G453" i="66"/>
  <c r="G413" i="72"/>
  <c r="G463" i="66"/>
  <c r="G432" i="71"/>
  <c r="G502" i="64"/>
  <c r="G28" i="61"/>
  <c r="G577" i="68"/>
  <c r="G420" i="70"/>
  <c r="G496" i="64"/>
  <c r="G63" i="61"/>
  <c r="G431" i="69"/>
  <c r="G447" i="66"/>
  <c r="G66" i="61"/>
  <c r="G464" i="66"/>
  <c r="G487" i="64"/>
  <c r="G494" i="64"/>
  <c r="G463" i="65"/>
  <c r="G82" i="62"/>
  <c r="G454" i="69"/>
  <c r="G465" i="66"/>
  <c r="G451" i="65"/>
  <c r="G504" i="64"/>
  <c r="G164" i="61"/>
  <c r="G576" i="68"/>
  <c r="G435" i="72"/>
  <c r="G420" i="69"/>
  <c r="G547" i="68"/>
  <c r="G431" i="71"/>
  <c r="G431" i="66"/>
  <c r="G440" i="70"/>
  <c r="G466" i="64"/>
  <c r="G444" i="65"/>
  <c r="G450" i="69"/>
  <c r="G47" i="62"/>
  <c r="G452" i="70"/>
  <c r="G128" i="62"/>
  <c r="G437" i="72"/>
  <c r="G462" i="66"/>
  <c r="G432" i="72"/>
  <c r="G473" i="64"/>
  <c r="G106" i="61"/>
  <c r="G47" i="61"/>
  <c r="G554" i="68"/>
  <c r="G508" i="64"/>
  <c r="G417" i="71"/>
  <c r="G424" i="65"/>
  <c r="G406" i="72"/>
  <c r="G467" i="64"/>
  <c r="G524" i="68"/>
  <c r="G536" i="68"/>
  <c r="G433" i="67"/>
  <c r="G430" i="69"/>
  <c r="G448" i="65"/>
  <c r="G435" i="69"/>
  <c r="G465" i="64"/>
  <c r="G422" i="69"/>
  <c r="G81" i="63"/>
  <c r="G402" i="72"/>
  <c r="G24" i="63"/>
  <c r="G438" i="66"/>
  <c r="G419" i="67"/>
  <c r="G124" i="62"/>
  <c r="G422" i="65"/>
  <c r="G489" i="64"/>
  <c r="G438" i="67"/>
  <c r="G438" i="65"/>
  <c r="G457" i="66"/>
  <c r="G62" i="61"/>
  <c r="G422" i="66"/>
  <c r="G43" i="62"/>
  <c r="G404" i="71"/>
  <c r="G507" i="64"/>
  <c r="G81" i="62"/>
  <c r="G419" i="70"/>
  <c r="G438" i="70"/>
  <c r="G161" i="61"/>
  <c r="G457" i="65"/>
  <c r="G143" i="62"/>
  <c r="G81" i="61"/>
  <c r="G105" i="62"/>
  <c r="G420" i="72"/>
  <c r="G441" i="65"/>
  <c r="G62" i="62"/>
  <c r="G161" i="62"/>
  <c r="G62" i="63"/>
  <c r="G419" i="69"/>
  <c r="G124" i="61"/>
  <c r="G24" i="61"/>
  <c r="G24" i="62"/>
  <c r="G422" i="67"/>
  <c r="G546" i="68"/>
  <c r="G422" i="71"/>
  <c r="G441" i="70"/>
  <c r="G404" i="72"/>
  <c r="G402" i="71"/>
  <c r="G468" i="64"/>
  <c r="G419" i="66"/>
  <c r="G549" i="68"/>
  <c r="G3" i="62"/>
  <c r="G570" i="68"/>
  <c r="G422" i="72"/>
  <c r="G43" i="61"/>
  <c r="G43" i="63"/>
  <c r="G3" i="61"/>
  <c r="G457" i="67"/>
  <c r="G525" i="68"/>
  <c r="G441" i="69"/>
  <c r="G3" i="63"/>
  <c r="G441" i="66"/>
  <c r="G522" i="68"/>
  <c r="G441" i="67"/>
  <c r="G143" i="61"/>
  <c r="G438" i="69"/>
  <c r="G422" i="70"/>
  <c r="G105" i="61"/>
  <c r="G420" i="71"/>
  <c r="G486" i="64"/>
  <c r="G419" i="65"/>
  <c r="G506" i="64"/>
  <c r="G545" i="68"/>
  <c r="G419" i="72"/>
  <c r="G437" i="65"/>
  <c r="G437" i="67"/>
  <c r="G401" i="72"/>
  <c r="G456" i="67"/>
  <c r="G418" i="65"/>
  <c r="G485" i="64"/>
  <c r="G456" i="65"/>
  <c r="G401" i="71"/>
  <c r="G437" i="70"/>
  <c r="G437" i="69"/>
  <c r="G456" i="66"/>
  <c r="G464" i="64"/>
  <c r="G418" i="67"/>
  <c r="G418" i="70"/>
  <c r="G521" i="68"/>
  <c r="G569" i="68"/>
  <c r="G418" i="66"/>
  <c r="G419" i="71"/>
  <c r="G418" i="69"/>
  <c r="G437" i="66"/>
  <c r="K152" i="62"/>
  <c r="K38" i="63"/>
  <c r="K102" i="62"/>
  <c r="K11" i="63"/>
  <c r="K12" i="63"/>
  <c r="K155" i="63"/>
  <c r="K159" i="63"/>
  <c r="K409" i="71"/>
  <c r="K470" i="67"/>
  <c r="K453" i="71"/>
  <c r="K514" i="64"/>
  <c r="K517" i="64"/>
  <c r="K466" i="67"/>
  <c r="K582" i="68"/>
  <c r="K466" i="69"/>
  <c r="K100" i="63"/>
  <c r="K170" i="62"/>
  <c r="K41" i="63"/>
  <c r="K158" i="61"/>
  <c r="K149" i="62"/>
  <c r="K168" i="63"/>
  <c r="K176" i="63"/>
  <c r="K94" i="61"/>
  <c r="K93" i="63"/>
  <c r="K53" i="63"/>
  <c r="K459" i="65"/>
  <c r="K475" i="64"/>
  <c r="K113" i="63"/>
  <c r="K140" i="62"/>
  <c r="K134" i="63"/>
  <c r="K8" i="63"/>
  <c r="K112" i="62"/>
  <c r="K509" i="64"/>
  <c r="K472" i="64"/>
  <c r="K467" i="65"/>
  <c r="K140" i="63"/>
  <c r="K169" i="61"/>
  <c r="K518" i="64"/>
  <c r="K584" i="68"/>
  <c r="K446" i="72"/>
  <c r="K470" i="69"/>
  <c r="K470" i="70"/>
  <c r="K525" i="64"/>
  <c r="K428" i="69"/>
  <c r="K95" i="63"/>
  <c r="K470" i="66"/>
  <c r="K566" i="68"/>
  <c r="K121" i="62"/>
  <c r="K59" i="62"/>
  <c r="K587" i="68"/>
  <c r="K94" i="63"/>
  <c r="K22" i="63"/>
  <c r="K176" i="61"/>
  <c r="K11" i="61"/>
  <c r="K139" i="63"/>
  <c r="K473" i="67"/>
  <c r="K15" i="63"/>
  <c r="K133" i="63"/>
  <c r="K114" i="63"/>
  <c r="K149" i="63"/>
  <c r="K470" i="65"/>
  <c r="K516" i="64"/>
  <c r="K72" i="63"/>
  <c r="K165" i="63"/>
  <c r="K467" i="70"/>
  <c r="K112" i="61"/>
  <c r="K453" i="72"/>
  <c r="K102" i="61"/>
  <c r="K151" i="61"/>
  <c r="K169" i="63"/>
  <c r="K95" i="62"/>
  <c r="K13" i="62"/>
  <c r="K428" i="71"/>
  <c r="K101" i="63"/>
  <c r="K407" i="71"/>
  <c r="K59" i="63"/>
  <c r="K14" i="61"/>
  <c r="K12" i="62"/>
  <c r="K122" i="63"/>
  <c r="K117" i="63"/>
  <c r="K167" i="63"/>
  <c r="K107" i="63"/>
  <c r="K459" i="69"/>
  <c r="K11" i="62"/>
  <c r="K129" i="63"/>
  <c r="K591" i="68"/>
  <c r="K467" i="69"/>
  <c r="K7" i="63"/>
  <c r="K434" i="72"/>
  <c r="K14" i="62"/>
  <c r="K73" i="63"/>
  <c r="K102" i="63"/>
  <c r="K447" i="71"/>
  <c r="K446" i="71"/>
  <c r="K115" i="62"/>
  <c r="K141" i="63"/>
  <c r="K467" i="67"/>
  <c r="K168" i="62"/>
  <c r="K473" i="69"/>
  <c r="K95" i="61"/>
  <c r="K14" i="63"/>
  <c r="K114" i="61"/>
  <c r="K147" i="63"/>
  <c r="K96" i="63"/>
  <c r="K29" i="63"/>
  <c r="K169" i="62"/>
  <c r="K112" i="63"/>
  <c r="K103" i="63"/>
  <c r="K520" i="64"/>
  <c r="K94" i="62"/>
  <c r="K450" i="71"/>
  <c r="K91" i="63"/>
  <c r="K427" i="71"/>
  <c r="K158" i="63"/>
  <c r="K18" i="63"/>
  <c r="K167" i="61"/>
  <c r="K152" i="61"/>
  <c r="K493" i="64"/>
  <c r="K74" i="63"/>
  <c r="K434" i="69"/>
  <c r="K467" i="66"/>
  <c r="K118" i="63"/>
  <c r="K114" i="62"/>
  <c r="K170" i="63"/>
  <c r="K60" i="63"/>
  <c r="K121" i="61"/>
  <c r="K473" i="66"/>
  <c r="K453" i="70"/>
  <c r="K86" i="63"/>
  <c r="K172" i="63"/>
  <c r="K428" i="72"/>
  <c r="K98" i="63"/>
  <c r="K137" i="63"/>
  <c r="K515" i="64"/>
  <c r="K542" i="68"/>
  <c r="K157" i="63"/>
  <c r="K59" i="61"/>
  <c r="K171" i="63"/>
  <c r="K559" i="68"/>
  <c r="K121" i="63"/>
  <c r="K416" i="72"/>
  <c r="K76" i="63"/>
  <c r="K156" i="63"/>
  <c r="K58" i="63"/>
  <c r="K590" i="68"/>
  <c r="K459" i="67"/>
  <c r="K46" i="63"/>
  <c r="K119" i="63"/>
  <c r="K149" i="61"/>
  <c r="K163" i="63"/>
  <c r="K99" i="63"/>
  <c r="K459" i="66"/>
  <c r="K495" i="64"/>
  <c r="K37" i="63"/>
  <c r="K175" i="63"/>
  <c r="K108" i="63"/>
  <c r="K13" i="63"/>
  <c r="K473" i="70"/>
  <c r="K97" i="63"/>
  <c r="K93" i="62"/>
  <c r="K115" i="61"/>
  <c r="K170" i="61"/>
  <c r="K34" i="63"/>
  <c r="K468" i="65"/>
  <c r="K132" i="63"/>
  <c r="K55" i="63"/>
  <c r="K450" i="72"/>
  <c r="K447" i="72"/>
  <c r="K511" i="64"/>
  <c r="K167" i="62"/>
  <c r="K116" i="63"/>
  <c r="K153" i="63"/>
  <c r="K158" i="62"/>
  <c r="K469" i="65"/>
  <c r="K84" i="63"/>
  <c r="K79" i="63"/>
  <c r="K131" i="63"/>
  <c r="K410" i="72"/>
  <c r="K174" i="63"/>
  <c r="K453" i="66"/>
  <c r="K120" i="63"/>
  <c r="K56" i="63"/>
  <c r="K151" i="62"/>
  <c r="K496" i="64"/>
  <c r="K150" i="63"/>
  <c r="K67" i="63"/>
  <c r="K168" i="61"/>
  <c r="K93" i="61"/>
  <c r="K115" i="63"/>
  <c r="K126" i="63"/>
  <c r="K466" i="70"/>
  <c r="K13" i="61"/>
  <c r="K176" i="62"/>
  <c r="K111" i="63"/>
  <c r="K138" i="63"/>
  <c r="K173" i="63"/>
  <c r="K466" i="66"/>
  <c r="K425" i="71"/>
  <c r="K140" i="61"/>
  <c r="K473" i="65"/>
  <c r="K57" i="63"/>
  <c r="K151" i="63"/>
  <c r="K447" i="69"/>
  <c r="K6" i="63"/>
  <c r="K65" i="63"/>
  <c r="K152" i="63"/>
  <c r="K113" i="61"/>
  <c r="K54" i="63"/>
  <c r="K127" i="63"/>
  <c r="K461" i="65"/>
  <c r="K35" i="63"/>
  <c r="K36" i="63"/>
  <c r="K145" i="63"/>
  <c r="K27" i="63"/>
  <c r="K17" i="63"/>
  <c r="K135" i="63"/>
  <c r="K459" i="70"/>
  <c r="K110" i="63"/>
  <c r="K75" i="63"/>
  <c r="K177" i="63"/>
  <c r="K535" i="68"/>
  <c r="K48" i="63"/>
  <c r="K111" i="61"/>
  <c r="K36" i="62"/>
  <c r="K441" i="71"/>
  <c r="K588" i="68"/>
  <c r="K32" i="63"/>
  <c r="K150" i="61"/>
  <c r="K47" i="63"/>
  <c r="K458" i="70"/>
  <c r="K446" i="69"/>
  <c r="K443" i="72"/>
  <c r="K410" i="71"/>
  <c r="K583" i="68"/>
  <c r="K445" i="72"/>
  <c r="K448" i="72"/>
  <c r="K443" i="71"/>
  <c r="K28" i="63"/>
  <c r="K574" i="68"/>
  <c r="K461" i="66"/>
  <c r="K427" i="69"/>
  <c r="K461" i="69"/>
  <c r="K427" i="72"/>
  <c r="K534" i="68"/>
  <c r="K449" i="72"/>
  <c r="K154" i="63"/>
  <c r="K453" i="69"/>
  <c r="K572" i="68"/>
  <c r="K469" i="67"/>
  <c r="K128" i="63"/>
  <c r="K125" i="63"/>
  <c r="K12" i="61"/>
  <c r="K451" i="71"/>
  <c r="K579" i="68"/>
  <c r="K519" i="64"/>
  <c r="K465" i="69"/>
  <c r="K494" i="64"/>
  <c r="K469" i="70"/>
  <c r="K444" i="71"/>
  <c r="K434" i="71"/>
  <c r="K16" i="63"/>
  <c r="K442" i="72"/>
  <c r="K585" i="68"/>
  <c r="K444" i="69"/>
  <c r="K471" i="70"/>
  <c r="K113" i="62"/>
  <c r="K16" i="61"/>
  <c r="K68" i="62"/>
  <c r="K473" i="64"/>
  <c r="K468" i="69"/>
  <c r="K472" i="69"/>
  <c r="K136" i="62"/>
  <c r="K448" i="71"/>
  <c r="K144" i="63"/>
  <c r="K469" i="66"/>
  <c r="K130" i="63"/>
  <c r="K463" i="69"/>
  <c r="K441" i="72"/>
  <c r="K521" i="64"/>
  <c r="K452" i="72"/>
  <c r="K426" i="69"/>
  <c r="K471" i="69"/>
  <c r="K434" i="70"/>
  <c r="K445" i="71"/>
  <c r="K468" i="70"/>
  <c r="K409" i="72"/>
  <c r="K32" i="62"/>
  <c r="K106" i="63"/>
  <c r="K426" i="71"/>
  <c r="K416" i="71"/>
  <c r="K68" i="63"/>
  <c r="K117" i="62"/>
  <c r="K132" i="61"/>
  <c r="K172" i="62"/>
  <c r="K461" i="67"/>
  <c r="K16" i="62"/>
  <c r="K55" i="62"/>
  <c r="K154" i="61"/>
  <c r="K434" i="66"/>
  <c r="K474" i="64"/>
  <c r="K162" i="63"/>
  <c r="K465" i="70"/>
  <c r="K451" i="72"/>
  <c r="K425" i="72"/>
  <c r="K146" i="63"/>
  <c r="K586" i="68"/>
  <c r="K472" i="70"/>
  <c r="K449" i="71"/>
  <c r="K66" i="63"/>
  <c r="K464" i="70"/>
  <c r="K166" i="63"/>
  <c r="K442" i="71"/>
  <c r="K472" i="66"/>
  <c r="K109" i="63"/>
  <c r="K510" i="64"/>
  <c r="K460" i="65"/>
  <c r="K589" i="68"/>
  <c r="K425" i="69"/>
  <c r="K533" i="68"/>
  <c r="K439" i="71"/>
  <c r="K439" i="72"/>
  <c r="K164" i="63"/>
  <c r="K85" i="63"/>
  <c r="K581" i="68"/>
  <c r="K463" i="70"/>
  <c r="K452" i="71"/>
  <c r="K136" i="63"/>
  <c r="K148" i="63"/>
  <c r="K87" i="61"/>
  <c r="K558" i="68"/>
  <c r="K461" i="70"/>
  <c r="K471" i="66"/>
  <c r="K458" i="69"/>
  <c r="K407" i="72"/>
  <c r="K469" i="69"/>
  <c r="K444" i="72"/>
  <c r="K466" i="65"/>
  <c r="K150" i="62"/>
  <c r="K408" i="72"/>
  <c r="K415" i="71"/>
  <c r="K512" i="64"/>
  <c r="K477" i="64"/>
  <c r="K445" i="69"/>
  <c r="K156" i="61"/>
  <c r="K141" i="62"/>
  <c r="K133" i="61"/>
  <c r="K40" i="63"/>
  <c r="K72" i="61"/>
  <c r="K60" i="61"/>
  <c r="K56" i="61"/>
  <c r="K408" i="71"/>
  <c r="K159" i="61"/>
  <c r="K119" i="61"/>
  <c r="K100" i="62"/>
  <c r="K88" i="61"/>
  <c r="K78" i="62"/>
  <c r="K65" i="62"/>
  <c r="K45" i="62"/>
  <c r="K31" i="61"/>
  <c r="K9" i="63"/>
  <c r="K166" i="62"/>
  <c r="K175" i="61"/>
  <c r="K148" i="62"/>
  <c r="K120" i="62"/>
  <c r="K99" i="62"/>
  <c r="K90" i="61"/>
  <c r="K79" i="61"/>
  <c r="K71" i="62"/>
  <c r="K51" i="63"/>
  <c r="K20" i="62"/>
  <c r="K172" i="61"/>
  <c r="K27" i="62"/>
  <c r="K148" i="61"/>
  <c r="K135" i="61"/>
  <c r="K462" i="65"/>
  <c r="K573" i="68"/>
  <c r="K147" i="61"/>
  <c r="K137" i="61"/>
  <c r="K134" i="62"/>
  <c r="K92" i="63"/>
  <c r="K87" i="63"/>
  <c r="K83" i="63"/>
  <c r="K69" i="63"/>
  <c r="K64" i="61"/>
  <c r="K18" i="61"/>
  <c r="K426" i="67"/>
  <c r="K529" i="68"/>
  <c r="K130" i="62"/>
  <c r="K97" i="61"/>
  <c r="K157" i="62"/>
  <c r="K131" i="61"/>
  <c r="K127" i="62"/>
  <c r="K33" i="63"/>
  <c r="K165" i="62"/>
  <c r="K46" i="62"/>
  <c r="K21" i="62"/>
  <c r="K18" i="62"/>
  <c r="K470" i="64"/>
  <c r="K107" i="62"/>
  <c r="K53" i="62"/>
  <c r="K38" i="61"/>
  <c r="K424" i="67"/>
  <c r="K30" i="63"/>
  <c r="K137" i="62"/>
  <c r="K134" i="61"/>
  <c r="K118" i="62"/>
  <c r="K103" i="61"/>
  <c r="K84" i="62"/>
  <c r="K30" i="61"/>
  <c r="K17" i="61"/>
  <c r="K105" i="63"/>
  <c r="K126" i="61"/>
  <c r="K98" i="62"/>
  <c r="K60" i="62"/>
  <c r="K57" i="61"/>
  <c r="K41" i="62"/>
  <c r="K32" i="61"/>
  <c r="K135" i="62"/>
  <c r="K116" i="62"/>
  <c r="K107" i="61"/>
  <c r="K67" i="62"/>
  <c r="K57" i="62"/>
  <c r="K34" i="62"/>
  <c r="K15" i="61"/>
  <c r="K501" i="64"/>
  <c r="K430" i="72"/>
  <c r="K452" i="66"/>
  <c r="K424" i="65"/>
  <c r="K156" i="62"/>
  <c r="K73" i="62"/>
  <c r="K27" i="61"/>
  <c r="K449" i="65"/>
  <c r="K131" i="62"/>
  <c r="K126" i="62"/>
  <c r="K108" i="62"/>
  <c r="K97" i="62"/>
  <c r="K48" i="62"/>
  <c r="K34" i="61"/>
  <c r="K561" i="68"/>
  <c r="K87" i="62"/>
  <c r="K78" i="61"/>
  <c r="K50" i="61"/>
  <c r="K45" i="61"/>
  <c r="K551" i="68"/>
  <c r="K491" i="64"/>
  <c r="K537" i="68"/>
  <c r="K122" i="61"/>
  <c r="K9" i="61"/>
  <c r="K161" i="63"/>
  <c r="K171" i="61"/>
  <c r="K153" i="62"/>
  <c r="K19" i="61"/>
  <c r="K440" i="72"/>
  <c r="K557" i="68"/>
  <c r="K70" i="62"/>
  <c r="K173" i="62"/>
  <c r="K96" i="61"/>
  <c r="K49" i="63"/>
  <c r="K46" i="61"/>
  <c r="K21" i="61"/>
  <c r="K10" i="61"/>
  <c r="K163" i="62"/>
  <c r="K145" i="61"/>
  <c r="K76" i="61"/>
  <c r="K71" i="63"/>
  <c r="K55" i="61"/>
  <c r="K52" i="61"/>
  <c r="K37" i="61"/>
  <c r="K19" i="63"/>
  <c r="K8" i="62"/>
  <c r="K430" i="69"/>
  <c r="K154" i="62"/>
  <c r="K118" i="61"/>
  <c r="K96" i="62"/>
  <c r="K73" i="61"/>
  <c r="K31" i="62"/>
  <c r="K166" i="61"/>
  <c r="K553" i="68"/>
  <c r="K155" i="61"/>
  <c r="K26" i="62"/>
  <c r="K21" i="63"/>
  <c r="K10" i="62"/>
  <c r="K5" i="63"/>
  <c r="K74" i="62"/>
  <c r="K70" i="63"/>
  <c r="K117" i="61"/>
  <c r="K175" i="62"/>
  <c r="K90" i="63"/>
  <c r="K67" i="61"/>
  <c r="K56" i="62"/>
  <c r="K52" i="62"/>
  <c r="K22" i="61"/>
  <c r="K577" i="68"/>
  <c r="K438" i="72"/>
  <c r="K103" i="62"/>
  <c r="K445" i="67"/>
  <c r="K462" i="67"/>
  <c r="K98" i="61"/>
  <c r="K445" i="65"/>
  <c r="K89" i="62"/>
  <c r="K177" i="61"/>
  <c r="K141" i="61"/>
  <c r="K88" i="63"/>
  <c r="K69" i="61"/>
  <c r="K64" i="62"/>
  <c r="K40" i="62"/>
  <c r="K35" i="61"/>
  <c r="K70" i="61"/>
  <c r="K53" i="61"/>
  <c r="K37" i="62"/>
  <c r="K39" i="62"/>
  <c r="K51" i="62"/>
  <c r="K449" i="66"/>
  <c r="K430" i="67"/>
  <c r="K111" i="62"/>
  <c r="K460" i="66"/>
  <c r="K110" i="62"/>
  <c r="K30" i="62"/>
  <c r="K445" i="66"/>
  <c r="K452" i="65"/>
  <c r="K159" i="62"/>
  <c r="K129" i="62"/>
  <c r="K68" i="61"/>
  <c r="K64" i="63"/>
  <c r="K35" i="62"/>
  <c r="K426" i="72"/>
  <c r="K75" i="62"/>
  <c r="K33" i="61"/>
  <c r="K460" i="67"/>
  <c r="K464" i="67"/>
  <c r="K143" i="63"/>
  <c r="K133" i="62"/>
  <c r="K122" i="62"/>
  <c r="K84" i="61"/>
  <c r="K49" i="61"/>
  <c r="K40" i="61"/>
  <c r="K17" i="62"/>
  <c r="K36" i="61"/>
  <c r="K468" i="67"/>
  <c r="K157" i="61"/>
  <c r="K29" i="61"/>
  <c r="K92" i="62"/>
  <c r="K77" i="62"/>
  <c r="K49" i="62"/>
  <c r="K449" i="67"/>
  <c r="K86" i="61"/>
  <c r="K79" i="62"/>
  <c r="K527" i="68"/>
  <c r="K424" i="71"/>
  <c r="K406" i="72"/>
  <c r="K460" i="69"/>
  <c r="K174" i="62"/>
  <c r="K101" i="61"/>
  <c r="K77" i="61"/>
  <c r="K58" i="61"/>
  <c r="K50" i="63"/>
  <c r="K39" i="61"/>
  <c r="K31" i="63"/>
  <c r="K6" i="61"/>
  <c r="K462" i="70"/>
  <c r="K139" i="62"/>
  <c r="K99" i="61"/>
  <c r="K91" i="61"/>
  <c r="K51" i="61"/>
  <c r="K138" i="61"/>
  <c r="K100" i="61"/>
  <c r="K83" i="61"/>
  <c r="K9" i="62"/>
  <c r="K433" i="65"/>
  <c r="K163" i="61"/>
  <c r="K15" i="62"/>
  <c r="K8" i="61"/>
  <c r="K464" i="65"/>
  <c r="K174" i="61"/>
  <c r="K155" i="62"/>
  <c r="K129" i="61"/>
  <c r="K83" i="62"/>
  <c r="K77" i="63"/>
  <c r="K65" i="61"/>
  <c r="K50" i="62"/>
  <c r="K45" i="63"/>
  <c r="K10" i="63"/>
  <c r="K5" i="62"/>
  <c r="K457" i="69"/>
  <c r="K130" i="61"/>
  <c r="K89" i="61"/>
  <c r="K139" i="61"/>
  <c r="K76" i="62"/>
  <c r="K71" i="61"/>
  <c r="K52" i="63"/>
  <c r="K22" i="62"/>
  <c r="K20" i="61"/>
  <c r="K452" i="70"/>
  <c r="K127" i="61"/>
  <c r="K90" i="62"/>
  <c r="K138" i="62"/>
  <c r="K92" i="61"/>
  <c r="K69" i="62"/>
  <c r="K6" i="62"/>
  <c r="K171" i="62"/>
  <c r="K89" i="63"/>
  <c r="K426" i="65"/>
  <c r="K119" i="62"/>
  <c r="K468" i="66"/>
  <c r="K457" i="70"/>
  <c r="K38" i="62"/>
  <c r="K29" i="62"/>
  <c r="K438" i="71"/>
  <c r="K173" i="61"/>
  <c r="K26" i="63"/>
  <c r="K20" i="63"/>
  <c r="K136" i="61"/>
  <c r="K91" i="62"/>
  <c r="K116" i="61"/>
  <c r="K452" i="69"/>
  <c r="K108" i="61"/>
  <c r="K75" i="61"/>
  <c r="K48" i="61"/>
  <c r="K440" i="71"/>
  <c r="K54" i="61"/>
  <c r="K101" i="62"/>
  <c r="K78" i="63"/>
  <c r="K54" i="62"/>
  <c r="K462" i="69"/>
  <c r="K460" i="70"/>
  <c r="K120" i="61"/>
  <c r="K41" i="61"/>
  <c r="K33" i="62"/>
  <c r="K19" i="62"/>
  <c r="K433" i="71"/>
  <c r="K74" i="61"/>
  <c r="K88" i="62"/>
  <c r="K39" i="63"/>
  <c r="K5" i="61"/>
  <c r="K464" i="69"/>
  <c r="K165" i="61"/>
  <c r="K147" i="62"/>
  <c r="K132" i="62"/>
  <c r="K58" i="62"/>
  <c r="K153" i="61"/>
  <c r="K86" i="62"/>
  <c r="K124" i="63"/>
  <c r="K145" i="62"/>
  <c r="K72" i="62"/>
  <c r="K177" i="62"/>
  <c r="K110" i="61"/>
  <c r="K26" i="61"/>
  <c r="K463" i="65"/>
  <c r="K490" i="64"/>
  <c r="K465" i="65"/>
  <c r="K426" i="66"/>
  <c r="K472" i="65"/>
  <c r="K82" i="63"/>
  <c r="K429" i="70"/>
  <c r="K66" i="62"/>
  <c r="K106" i="61"/>
  <c r="K550" i="68"/>
  <c r="K447" i="70"/>
  <c r="K437" i="72"/>
  <c r="K403" i="72"/>
  <c r="K513" i="64"/>
  <c r="K458" i="66"/>
  <c r="K540" i="68"/>
  <c r="K109" i="62"/>
  <c r="K450" i="66"/>
  <c r="K431" i="65"/>
  <c r="K454" i="66"/>
  <c r="K439" i="65"/>
  <c r="K443" i="69"/>
  <c r="K440" i="67"/>
  <c r="K432" i="72"/>
  <c r="K423" i="65"/>
  <c r="K450" i="67"/>
  <c r="K464" i="66"/>
  <c r="K420" i="70"/>
  <c r="K445" i="70"/>
  <c r="K571" i="68"/>
  <c r="K429" i="72"/>
  <c r="K564" i="68"/>
  <c r="K439" i="67"/>
  <c r="K63" i="63"/>
  <c r="K424" i="66"/>
  <c r="K448" i="65"/>
  <c r="K421" i="67"/>
  <c r="K578" i="68"/>
  <c r="K85" i="62"/>
  <c r="K424" i="72"/>
  <c r="K443" i="66"/>
  <c r="K488" i="64"/>
  <c r="K425" i="67"/>
  <c r="K528" i="68"/>
  <c r="K435" i="65"/>
  <c r="K502" i="64"/>
  <c r="K28" i="62"/>
  <c r="K538" i="68"/>
  <c r="K456" i="70"/>
  <c r="K25" i="62"/>
  <c r="K439" i="66"/>
  <c r="K125" i="62"/>
  <c r="K429" i="66"/>
  <c r="K454" i="70"/>
  <c r="K4" i="63"/>
  <c r="K434" i="65"/>
  <c r="K421" i="65"/>
  <c r="K435" i="72"/>
  <c r="K431" i="70"/>
  <c r="K444" i="70"/>
  <c r="K465" i="66"/>
  <c r="K428" i="70"/>
  <c r="K426" i="70"/>
  <c r="K456" i="69"/>
  <c r="K449" i="70"/>
  <c r="K425" i="65"/>
  <c r="K442" i="70"/>
  <c r="K448" i="67"/>
  <c r="K414" i="72"/>
  <c r="K429" i="71"/>
  <c r="K452" i="67"/>
  <c r="K492" i="64"/>
  <c r="K560" i="68"/>
  <c r="K28" i="61"/>
  <c r="K44" i="62"/>
  <c r="K428" i="65"/>
  <c r="K508" i="64"/>
  <c r="K4" i="62"/>
  <c r="K446" i="70"/>
  <c r="K523" i="64"/>
  <c r="K432" i="66"/>
  <c r="K450" i="65"/>
  <c r="K420" i="65"/>
  <c r="K443" i="65"/>
  <c r="K500" i="64"/>
  <c r="K435" i="70"/>
  <c r="K447" i="66"/>
  <c r="K523" i="68"/>
  <c r="K428" i="67"/>
  <c r="K144" i="62"/>
  <c r="K478" i="64"/>
  <c r="K476" i="64"/>
  <c r="K47" i="62"/>
  <c r="K458" i="65"/>
  <c r="K421" i="71"/>
  <c r="K463" i="66"/>
  <c r="K164" i="62"/>
  <c r="K522" i="64"/>
  <c r="K427" i="67"/>
  <c r="K482" i="64"/>
  <c r="K44" i="63"/>
  <c r="K580" i="68"/>
  <c r="K421" i="72"/>
  <c r="K526" i="68"/>
  <c r="K552" i="68"/>
  <c r="K454" i="65"/>
  <c r="K63" i="61"/>
  <c r="K451" i="65"/>
  <c r="K448" i="66"/>
  <c r="K446" i="65"/>
  <c r="K425" i="70"/>
  <c r="K467" i="64"/>
  <c r="K524" i="64"/>
  <c r="K444" i="67"/>
  <c r="K424" i="69"/>
  <c r="K440" i="70"/>
  <c r="K406" i="71"/>
  <c r="K465" i="67"/>
  <c r="K430" i="70"/>
  <c r="K435" i="69"/>
  <c r="K435" i="71"/>
  <c r="K421" i="69"/>
  <c r="K432" i="70"/>
  <c r="K125" i="61"/>
  <c r="K415" i="72"/>
  <c r="K487" i="64"/>
  <c r="K444" i="65"/>
  <c r="K576" i="68"/>
  <c r="K128" i="61"/>
  <c r="K427" i="66"/>
  <c r="K423" i="72"/>
  <c r="K498" i="64"/>
  <c r="K471" i="65"/>
  <c r="K421" i="66"/>
  <c r="K146" i="61"/>
  <c r="K451" i="69"/>
  <c r="K440" i="69"/>
  <c r="K462" i="66"/>
  <c r="K440" i="65"/>
  <c r="K543" i="68"/>
  <c r="K412" i="71"/>
  <c r="K417" i="71"/>
  <c r="K450" i="69"/>
  <c r="K423" i="71"/>
  <c r="K146" i="62"/>
  <c r="K25" i="63"/>
  <c r="K548" i="68"/>
  <c r="K481" i="64"/>
  <c r="K47" i="61"/>
  <c r="K405" i="72"/>
  <c r="K423" i="69"/>
  <c r="K504" i="64"/>
  <c r="K420" i="67"/>
  <c r="K453" i="67"/>
  <c r="K421" i="70"/>
  <c r="K563" i="68"/>
  <c r="K554" i="68"/>
  <c r="K439" i="69"/>
  <c r="K442" i="67"/>
  <c r="K109" i="61"/>
  <c r="K164" i="61"/>
  <c r="K424" i="70"/>
  <c r="K428" i="66"/>
  <c r="K411" i="72"/>
  <c r="K432" i="65"/>
  <c r="K433" i="69"/>
  <c r="K162" i="61"/>
  <c r="K447" i="67"/>
  <c r="K539" i="68"/>
  <c r="K442" i="69"/>
  <c r="K434" i="67"/>
  <c r="K433" i="66"/>
  <c r="K531" i="68"/>
  <c r="K449" i="69"/>
  <c r="K454" i="67"/>
  <c r="K431" i="72"/>
  <c r="K420" i="69"/>
  <c r="K162" i="62"/>
  <c r="K423" i="67"/>
  <c r="K432" i="67"/>
  <c r="K469" i="64"/>
  <c r="K471" i="67"/>
  <c r="K524" i="68"/>
  <c r="K435" i="67"/>
  <c r="K429" i="67"/>
  <c r="K497" i="64"/>
  <c r="K430" i="71"/>
  <c r="K450" i="70"/>
  <c r="K427" i="65"/>
  <c r="K431" i="67"/>
  <c r="K403" i="71"/>
  <c r="K433" i="72"/>
  <c r="K443" i="67"/>
  <c r="K575" i="68"/>
  <c r="K556" i="68"/>
  <c r="K446" i="66"/>
  <c r="K480" i="64"/>
  <c r="K66" i="61"/>
  <c r="K562" i="68"/>
  <c r="K479" i="64"/>
  <c r="K453" i="65"/>
  <c r="K440" i="66"/>
  <c r="K536" i="68"/>
  <c r="K448" i="70"/>
  <c r="K144" i="61"/>
  <c r="K442" i="65"/>
  <c r="K429" i="65"/>
  <c r="K567" i="68"/>
  <c r="K413" i="71"/>
  <c r="K442" i="66"/>
  <c r="K85" i="61"/>
  <c r="K503" i="64"/>
  <c r="K444" i="66"/>
  <c r="K82" i="62"/>
  <c r="K7" i="61"/>
  <c r="K106" i="62"/>
  <c r="K423" i="70"/>
  <c r="K547" i="68"/>
  <c r="K82" i="61"/>
  <c r="K412" i="72"/>
  <c r="K413" i="72"/>
  <c r="K435" i="66"/>
  <c r="K411" i="71"/>
  <c r="K431" i="71"/>
  <c r="K417" i="72"/>
  <c r="K458" i="67"/>
  <c r="K128" i="62"/>
  <c r="K541" i="68"/>
  <c r="K431" i="66"/>
  <c r="K483" i="64"/>
  <c r="K472" i="67"/>
  <c r="K447" i="65"/>
  <c r="K451" i="67"/>
  <c r="K555" i="68"/>
  <c r="K405" i="71"/>
  <c r="K466" i="64"/>
  <c r="K425" i="66"/>
  <c r="K63" i="62"/>
  <c r="K532" i="68"/>
  <c r="K430" i="66"/>
  <c r="K429" i="69"/>
  <c r="K4" i="61"/>
  <c r="K427" i="70"/>
  <c r="K437" i="71"/>
  <c r="K446" i="67"/>
  <c r="K433" i="67"/>
  <c r="K471" i="64"/>
  <c r="K423" i="66"/>
  <c r="K565" i="68"/>
  <c r="K451" i="66"/>
  <c r="K7" i="62"/>
  <c r="K430" i="65"/>
  <c r="K414" i="71"/>
  <c r="K463" i="67"/>
  <c r="K433" i="70"/>
  <c r="K530" i="68"/>
  <c r="K443" i="70"/>
  <c r="K25" i="61"/>
  <c r="K499" i="64"/>
  <c r="K44" i="61"/>
  <c r="K432" i="69"/>
  <c r="K448" i="69"/>
  <c r="K420" i="66"/>
  <c r="K454" i="69"/>
  <c r="K451" i="70"/>
  <c r="K439" i="70"/>
  <c r="K431" i="69"/>
  <c r="K432" i="71"/>
  <c r="K422" i="69"/>
  <c r="K404" i="72"/>
  <c r="K422" i="71"/>
  <c r="K465" i="64"/>
  <c r="K441" i="65"/>
  <c r="K62" i="62"/>
  <c r="K419" i="70"/>
  <c r="K402" i="72"/>
  <c r="K489" i="64"/>
  <c r="K124" i="62"/>
  <c r="K105" i="61"/>
  <c r="K438" i="66"/>
  <c r="K457" i="65"/>
  <c r="K419" i="69"/>
  <c r="K161" i="61"/>
  <c r="K124" i="61"/>
  <c r="K43" i="61"/>
  <c r="K419" i="65"/>
  <c r="K419" i="66"/>
  <c r="K62" i="61"/>
  <c r="K441" i="66"/>
  <c r="K24" i="62"/>
  <c r="K161" i="62"/>
  <c r="K3" i="63"/>
  <c r="K441" i="67"/>
  <c r="K422" i="66"/>
  <c r="K81" i="61"/>
  <c r="K143" i="62"/>
  <c r="K24" i="61"/>
  <c r="K525" i="68"/>
  <c r="K420" i="72"/>
  <c r="K43" i="63"/>
  <c r="K62" i="63"/>
  <c r="K570" i="68"/>
  <c r="K143" i="61"/>
  <c r="K81" i="63"/>
  <c r="K404" i="71"/>
  <c r="K457" i="67"/>
  <c r="K81" i="62"/>
  <c r="K3" i="61"/>
  <c r="K438" i="65"/>
  <c r="K438" i="70"/>
  <c r="K507" i="64"/>
  <c r="K402" i="71"/>
  <c r="K24" i="63"/>
  <c r="K422" i="72"/>
  <c r="K486" i="64"/>
  <c r="K468" i="64"/>
  <c r="K438" i="67"/>
  <c r="K105" i="62"/>
  <c r="K457" i="66"/>
  <c r="K549" i="68"/>
  <c r="K546" i="68"/>
  <c r="K422" i="70"/>
  <c r="K422" i="67"/>
  <c r="K522" i="68"/>
  <c r="K441" i="69"/>
  <c r="K3" i="62"/>
  <c r="K43" i="62"/>
  <c r="K441" i="70"/>
  <c r="K419" i="67"/>
  <c r="K420" i="71"/>
  <c r="K422" i="65"/>
  <c r="K438" i="69"/>
  <c r="K521" i="68"/>
  <c r="K456" i="66"/>
  <c r="K456" i="67"/>
  <c r="K437" i="66"/>
  <c r="K464" i="64"/>
  <c r="K418" i="69"/>
  <c r="K401" i="72"/>
  <c r="K418" i="70"/>
  <c r="K437" i="70"/>
  <c r="K545" i="68"/>
  <c r="K437" i="67"/>
  <c r="K485" i="64"/>
  <c r="K418" i="66"/>
  <c r="K418" i="65"/>
  <c r="K456" i="65"/>
  <c r="K506" i="64"/>
  <c r="K437" i="65"/>
  <c r="K419" i="71"/>
  <c r="K418" i="67"/>
  <c r="K401" i="71"/>
  <c r="K569" i="68"/>
  <c r="K419" i="72"/>
  <c r="K437" i="69"/>
  <c r="O12" i="63"/>
  <c r="O136" i="63"/>
  <c r="O112" i="62"/>
  <c r="O53" i="63"/>
  <c r="O117" i="63"/>
  <c r="O86" i="63"/>
  <c r="O169" i="61"/>
  <c r="O176" i="63"/>
  <c r="O518" i="64"/>
  <c r="O446" i="72"/>
  <c r="O470" i="69"/>
  <c r="O525" i="64"/>
  <c r="O584" i="68"/>
  <c r="O470" i="70"/>
  <c r="O514" i="64"/>
  <c r="O466" i="67"/>
  <c r="O18" i="63"/>
  <c r="O21" i="63"/>
  <c r="O521" i="64"/>
  <c r="O168" i="63"/>
  <c r="O145" i="63"/>
  <c r="O470" i="67"/>
  <c r="O453" i="71"/>
  <c r="O517" i="64"/>
  <c r="O158" i="61"/>
  <c r="O170" i="63"/>
  <c r="O151" i="62"/>
  <c r="O6" i="63"/>
  <c r="O119" i="63"/>
  <c r="O29" i="63"/>
  <c r="O115" i="62"/>
  <c r="O459" i="65"/>
  <c r="O475" i="64"/>
  <c r="O580" i="68"/>
  <c r="O466" i="69"/>
  <c r="O13" i="63"/>
  <c r="O509" i="64"/>
  <c r="O524" i="64"/>
  <c r="O102" i="63"/>
  <c r="O12" i="62"/>
  <c r="O72" i="63"/>
  <c r="O467" i="65"/>
  <c r="O158" i="62"/>
  <c r="O472" i="64"/>
  <c r="O167" i="62"/>
  <c r="O35" i="63"/>
  <c r="O85" i="63"/>
  <c r="O176" i="61"/>
  <c r="O176" i="62"/>
  <c r="O496" i="64"/>
  <c r="O108" i="63"/>
  <c r="O159" i="63"/>
  <c r="O152" i="62"/>
  <c r="O13" i="62"/>
  <c r="O459" i="67"/>
  <c r="O428" i="72"/>
  <c r="O175" i="63"/>
  <c r="O473" i="69"/>
  <c r="O67" i="63"/>
  <c r="O467" i="67"/>
  <c r="O166" i="63"/>
  <c r="O138" i="63"/>
  <c r="O8" i="63"/>
  <c r="O447" i="72"/>
  <c r="O163" i="63"/>
  <c r="O434" i="72"/>
  <c r="O135" i="63"/>
  <c r="O466" i="66"/>
  <c r="O520" i="64"/>
  <c r="O556" i="68"/>
  <c r="O409" i="71"/>
  <c r="O116" i="63"/>
  <c r="O97" i="63"/>
  <c r="O16" i="63"/>
  <c r="O144" i="63"/>
  <c r="O21" i="61"/>
  <c r="O473" i="65"/>
  <c r="O102" i="61"/>
  <c r="O100" i="63"/>
  <c r="O470" i="66"/>
  <c r="O495" i="64"/>
  <c r="O467" i="66"/>
  <c r="O14" i="62"/>
  <c r="O171" i="63"/>
  <c r="O466" i="70"/>
  <c r="O41" i="63"/>
  <c r="O170" i="62"/>
  <c r="O493" i="64"/>
  <c r="O169" i="62"/>
  <c r="O141" i="63"/>
  <c r="O46" i="63"/>
  <c r="O112" i="61"/>
  <c r="O147" i="63"/>
  <c r="O149" i="62"/>
  <c r="O99" i="63"/>
  <c r="O459" i="66"/>
  <c r="O173" i="63"/>
  <c r="O103" i="63"/>
  <c r="O92" i="62"/>
  <c r="O450" i="71"/>
  <c r="O91" i="63"/>
  <c r="O84" i="63"/>
  <c r="O115" i="61"/>
  <c r="O75" i="63"/>
  <c r="O410" i="71"/>
  <c r="O113" i="62"/>
  <c r="O22" i="63"/>
  <c r="O57" i="63"/>
  <c r="O446" i="71"/>
  <c r="O15" i="63"/>
  <c r="O132" i="63"/>
  <c r="O425" i="71"/>
  <c r="O519" i="64"/>
  <c r="O27" i="63"/>
  <c r="O459" i="69"/>
  <c r="O473" i="70"/>
  <c r="O177" i="63"/>
  <c r="O587" i="68"/>
  <c r="O120" i="63"/>
  <c r="O566" i="68"/>
  <c r="O149" i="63"/>
  <c r="O28" i="63"/>
  <c r="O121" i="62"/>
  <c r="O453" i="72"/>
  <c r="O169" i="63"/>
  <c r="O165" i="63"/>
  <c r="O102" i="62"/>
  <c r="O11" i="62"/>
  <c r="O151" i="61"/>
  <c r="O473" i="67"/>
  <c r="O56" i="63"/>
  <c r="O121" i="61"/>
  <c r="O137" i="63"/>
  <c r="O583" i="68"/>
  <c r="O73" i="63"/>
  <c r="O134" i="63"/>
  <c r="O122" i="63"/>
  <c r="O13" i="61"/>
  <c r="O150" i="63"/>
  <c r="O130" i="63"/>
  <c r="O408" i="71"/>
  <c r="O174" i="63"/>
  <c r="O101" i="63"/>
  <c r="O407" i="71"/>
  <c r="O470" i="65"/>
  <c r="O118" i="63"/>
  <c r="O114" i="62"/>
  <c r="O127" i="63"/>
  <c r="O156" i="63"/>
  <c r="O434" i="69"/>
  <c r="O152" i="61"/>
  <c r="O48" i="63"/>
  <c r="O60" i="63"/>
  <c r="O459" i="70"/>
  <c r="O466" i="65"/>
  <c r="O153" i="63"/>
  <c r="O151" i="63"/>
  <c r="O79" i="63"/>
  <c r="O17" i="63"/>
  <c r="O467" i="69"/>
  <c r="O95" i="63"/>
  <c r="O515" i="64"/>
  <c r="O572" i="68"/>
  <c r="O542" i="68"/>
  <c r="O157" i="63"/>
  <c r="O55" i="63"/>
  <c r="O410" i="72"/>
  <c r="O447" i="71"/>
  <c r="O92" i="61"/>
  <c r="O121" i="63"/>
  <c r="O11" i="63"/>
  <c r="O149" i="61"/>
  <c r="O154" i="63"/>
  <c r="O152" i="63"/>
  <c r="O469" i="65"/>
  <c r="O113" i="61"/>
  <c r="O516" i="64"/>
  <c r="O107" i="63"/>
  <c r="O98" i="63"/>
  <c r="O129" i="63"/>
  <c r="O591" i="68"/>
  <c r="O114" i="61"/>
  <c r="O447" i="69"/>
  <c r="O590" i="68"/>
  <c r="O158" i="63"/>
  <c r="O532" i="68"/>
  <c r="O37" i="63"/>
  <c r="O110" i="63"/>
  <c r="O14" i="61"/>
  <c r="O427" i="71"/>
  <c r="O12" i="61"/>
  <c r="O167" i="63"/>
  <c r="O115" i="63"/>
  <c r="O76" i="63"/>
  <c r="O14" i="63"/>
  <c r="O467" i="70"/>
  <c r="O503" i="64"/>
  <c r="O38" i="63"/>
  <c r="O473" i="66"/>
  <c r="O155" i="63"/>
  <c r="O21" i="62"/>
  <c r="O65" i="63"/>
  <c r="O133" i="63"/>
  <c r="O92" i="63"/>
  <c r="O114" i="63"/>
  <c r="O126" i="63"/>
  <c r="O450" i="72"/>
  <c r="O34" i="63"/>
  <c r="O11" i="61"/>
  <c r="O112" i="63"/>
  <c r="O416" i="72"/>
  <c r="O170" i="61"/>
  <c r="O468" i="65"/>
  <c r="O579" i="68"/>
  <c r="O428" i="69"/>
  <c r="O482" i="64"/>
  <c r="O131" i="63"/>
  <c r="O96" i="63"/>
  <c r="O54" i="63"/>
  <c r="O167" i="61"/>
  <c r="O49" i="61"/>
  <c r="O87" i="62"/>
  <c r="O154" i="61"/>
  <c r="O425" i="72"/>
  <c r="O428" i="71"/>
  <c r="O111" i="63"/>
  <c r="O464" i="69"/>
  <c r="O464" i="70"/>
  <c r="O441" i="72"/>
  <c r="O146" i="63"/>
  <c r="O443" i="71"/>
  <c r="O434" i="71"/>
  <c r="O463" i="70"/>
  <c r="O444" i="69"/>
  <c r="O93" i="62"/>
  <c r="O461" i="70"/>
  <c r="O439" i="71"/>
  <c r="O128" i="63"/>
  <c r="O449" i="71"/>
  <c r="O588" i="68"/>
  <c r="O469" i="69"/>
  <c r="O448" i="71"/>
  <c r="O465" i="69"/>
  <c r="O452" i="71"/>
  <c r="O461" i="65"/>
  <c r="O461" i="67"/>
  <c r="O168" i="62"/>
  <c r="O511" i="64"/>
  <c r="O117" i="61"/>
  <c r="O74" i="61"/>
  <c r="O463" i="69"/>
  <c r="O7" i="63"/>
  <c r="O469" i="66"/>
  <c r="O589" i="68"/>
  <c r="O16" i="61"/>
  <c r="O136" i="61"/>
  <c r="O97" i="61"/>
  <c r="O444" i="72"/>
  <c r="O445" i="71"/>
  <c r="O150" i="61"/>
  <c r="O132" i="62"/>
  <c r="O172" i="63"/>
  <c r="O458" i="69"/>
  <c r="O469" i="70"/>
  <c r="O451" i="71"/>
  <c r="O51" i="63"/>
  <c r="O36" i="61"/>
  <c r="O407" i="72"/>
  <c r="O472" i="69"/>
  <c r="O449" i="72"/>
  <c r="O451" i="72"/>
  <c r="O162" i="63"/>
  <c r="O66" i="63"/>
  <c r="O426" i="71"/>
  <c r="O458" i="70"/>
  <c r="O452" i="72"/>
  <c r="O586" i="68"/>
  <c r="O465" i="70"/>
  <c r="O47" i="63"/>
  <c r="O468" i="70"/>
  <c r="O109" i="63"/>
  <c r="O441" i="71"/>
  <c r="O132" i="61"/>
  <c r="O445" i="72"/>
  <c r="O471" i="69"/>
  <c r="O468" i="67"/>
  <c r="O125" i="63"/>
  <c r="O469" i="67"/>
  <c r="O574" i="68"/>
  <c r="O36" i="63"/>
  <c r="O474" i="64"/>
  <c r="O106" i="63"/>
  <c r="O453" i="69"/>
  <c r="O427" i="72"/>
  <c r="O439" i="72"/>
  <c r="O32" i="63"/>
  <c r="O443" i="72"/>
  <c r="O36" i="62"/>
  <c r="O164" i="63"/>
  <c r="O427" i="69"/>
  <c r="O448" i="72"/>
  <c r="O113" i="63"/>
  <c r="O468" i="66"/>
  <c r="O55" i="62"/>
  <c r="O425" i="69"/>
  <c r="O150" i="62"/>
  <c r="O461" i="66"/>
  <c r="O446" i="69"/>
  <c r="O473" i="64"/>
  <c r="O74" i="63"/>
  <c r="O168" i="61"/>
  <c r="O172" i="62"/>
  <c r="O416" i="71"/>
  <c r="O148" i="63"/>
  <c r="O461" i="69"/>
  <c r="O408" i="72"/>
  <c r="O494" i="64"/>
  <c r="O409" i="72"/>
  <c r="O585" i="68"/>
  <c r="O468" i="69"/>
  <c r="O470" i="64"/>
  <c r="O501" i="64"/>
  <c r="O177" i="62"/>
  <c r="O129" i="62"/>
  <c r="O445" i="66"/>
  <c r="O553" i="68"/>
  <c r="O445" i="70"/>
  <c r="O457" i="70"/>
  <c r="O174" i="61"/>
  <c r="O103" i="62"/>
  <c r="O96" i="61"/>
  <c r="O88" i="63"/>
  <c r="O50" i="63"/>
  <c r="O40" i="61"/>
  <c r="O30" i="63"/>
  <c r="O18" i="62"/>
  <c r="O153" i="62"/>
  <c r="O76" i="61"/>
  <c r="O60" i="62"/>
  <c r="O56" i="61"/>
  <c r="O38" i="61"/>
  <c r="O33" i="63"/>
  <c r="O84" i="61"/>
  <c r="O54" i="62"/>
  <c r="O6" i="61"/>
  <c r="O19" i="63"/>
  <c r="O510" i="64"/>
  <c r="O445" i="69"/>
  <c r="O406" i="71"/>
  <c r="O438" i="71"/>
  <c r="O156" i="62"/>
  <c r="O122" i="62"/>
  <c r="O68" i="62"/>
  <c r="O39" i="61"/>
  <c r="O10" i="63"/>
  <c r="O111" i="62"/>
  <c r="O87" i="61"/>
  <c r="O175" i="61"/>
  <c r="O171" i="62"/>
  <c r="O148" i="61"/>
  <c r="O94" i="61"/>
  <c r="O91" i="61"/>
  <c r="O52" i="63"/>
  <c r="O430" i="70"/>
  <c r="O452" i="65"/>
  <c r="O69" i="63"/>
  <c r="O153" i="61"/>
  <c r="O126" i="61"/>
  <c r="O99" i="62"/>
  <c r="O90" i="62"/>
  <c r="O30" i="61"/>
  <c r="O156" i="61"/>
  <c r="O88" i="62"/>
  <c r="O78" i="61"/>
  <c r="O68" i="61"/>
  <c r="O45" i="63"/>
  <c r="O39" i="62"/>
  <c r="O70" i="62"/>
  <c r="O460" i="69"/>
  <c r="O175" i="62"/>
  <c r="O140" i="62"/>
  <c r="O120" i="62"/>
  <c r="O116" i="62"/>
  <c r="O107" i="62"/>
  <c r="O71" i="63"/>
  <c r="O53" i="61"/>
  <c r="O38" i="62"/>
  <c r="O33" i="61"/>
  <c r="O127" i="61"/>
  <c r="O91" i="62"/>
  <c r="O75" i="62"/>
  <c r="O71" i="62"/>
  <c r="O22" i="62"/>
  <c r="O67" i="61"/>
  <c r="O9" i="61"/>
  <c r="O177" i="61"/>
  <c r="O148" i="62"/>
  <c r="O72" i="62"/>
  <c r="O52" i="62"/>
  <c r="O19" i="61"/>
  <c r="O430" i="66"/>
  <c r="O449" i="70"/>
  <c r="O460" i="70"/>
  <c r="O64" i="61"/>
  <c r="O10" i="61"/>
  <c r="O5" i="63"/>
  <c r="O433" i="71"/>
  <c r="O426" i="67"/>
  <c r="O471" i="70"/>
  <c r="O93" i="63"/>
  <c r="O165" i="62"/>
  <c r="O415" i="71"/>
  <c r="O135" i="61"/>
  <c r="O440" i="71"/>
  <c r="O161" i="63"/>
  <c r="O172" i="61"/>
  <c r="O136" i="62"/>
  <c r="O133" i="62"/>
  <c r="O129" i="61"/>
  <c r="O122" i="61"/>
  <c r="O83" i="62"/>
  <c r="O69" i="61"/>
  <c r="O65" i="62"/>
  <c r="O58" i="62"/>
  <c r="O39" i="63"/>
  <c r="O35" i="61"/>
  <c r="O166" i="62"/>
  <c r="O32" i="62"/>
  <c r="O93" i="61"/>
  <c r="O139" i="61"/>
  <c r="O135" i="62"/>
  <c r="O86" i="61"/>
  <c r="O110" i="62"/>
  <c r="O58" i="63"/>
  <c r="O143" i="63"/>
  <c r="O438" i="72"/>
  <c r="O140" i="63"/>
  <c r="O60" i="61"/>
  <c r="O460" i="67"/>
  <c r="O442" i="72"/>
  <c r="O173" i="62"/>
  <c r="O159" i="62"/>
  <c r="O117" i="62"/>
  <c r="O101" i="61"/>
  <c r="O96" i="62"/>
  <c r="O78" i="62"/>
  <c r="O73" i="61"/>
  <c r="O59" i="63"/>
  <c r="O49" i="62"/>
  <c r="O45" i="61"/>
  <c r="O40" i="63"/>
  <c r="O31" i="63"/>
  <c r="O145" i="62"/>
  <c r="O139" i="62"/>
  <c r="O99" i="61"/>
  <c r="O70" i="61"/>
  <c r="O48" i="61"/>
  <c r="O29" i="61"/>
  <c r="O20" i="61"/>
  <c r="O8" i="61"/>
  <c r="O433" i="72"/>
  <c r="O460" i="66"/>
  <c r="O155" i="61"/>
  <c r="O147" i="62"/>
  <c r="O5" i="62"/>
  <c r="O577" i="68"/>
  <c r="O140" i="61"/>
  <c r="O130" i="61"/>
  <c r="O57" i="62"/>
  <c r="O424" i="71"/>
  <c r="O442" i="71"/>
  <c r="O89" i="63"/>
  <c r="O174" i="62"/>
  <c r="O147" i="61"/>
  <c r="O110" i="61"/>
  <c r="O77" i="62"/>
  <c r="O59" i="61"/>
  <c r="O50" i="61"/>
  <c r="O26" i="63"/>
  <c r="O124" i="63"/>
  <c r="O139" i="63"/>
  <c r="O131" i="62"/>
  <c r="O48" i="62"/>
  <c r="O19" i="62"/>
  <c r="O444" i="71"/>
  <c r="O449" i="67"/>
  <c r="O573" i="68"/>
  <c r="O77" i="61"/>
  <c r="O10" i="62"/>
  <c r="O6" i="62"/>
  <c r="O457" i="69"/>
  <c r="O163" i="62"/>
  <c r="O79" i="62"/>
  <c r="O88" i="61"/>
  <c r="O116" i="61"/>
  <c r="O581" i="68"/>
  <c r="O154" i="62"/>
  <c r="O83" i="63"/>
  <c r="O27" i="61"/>
  <c r="O529" i="68"/>
  <c r="O119" i="61"/>
  <c r="O103" i="61"/>
  <c r="O27" i="62"/>
  <c r="O18" i="61"/>
  <c r="O433" i="69"/>
  <c r="O22" i="61"/>
  <c r="O426" i="69"/>
  <c r="O165" i="61"/>
  <c r="O155" i="62"/>
  <c r="O141" i="62"/>
  <c r="O138" i="61"/>
  <c r="O73" i="62"/>
  <c r="O69" i="62"/>
  <c r="O54" i="61"/>
  <c r="O45" i="62"/>
  <c r="O26" i="61"/>
  <c r="O171" i="61"/>
  <c r="O130" i="62"/>
  <c r="O127" i="62"/>
  <c r="O107" i="61"/>
  <c r="O98" i="61"/>
  <c r="O95" i="61"/>
  <c r="O90" i="63"/>
  <c r="O20" i="62"/>
  <c r="O15" i="61"/>
  <c r="O426" i="65"/>
  <c r="O426" i="66"/>
  <c r="O137" i="61"/>
  <c r="O101" i="62"/>
  <c r="O40" i="62"/>
  <c r="O9" i="63"/>
  <c r="O522" i="64"/>
  <c r="O111" i="61"/>
  <c r="O33" i="62"/>
  <c r="O460" i="65"/>
  <c r="O412" i="72"/>
  <c r="O449" i="69"/>
  <c r="O406" i="72"/>
  <c r="O426" i="72"/>
  <c r="O51" i="62"/>
  <c r="O134" i="62"/>
  <c r="O118" i="62"/>
  <c r="O87" i="63"/>
  <c r="O26" i="62"/>
  <c r="O557" i="68"/>
  <c r="O462" i="69"/>
  <c r="O74" i="62"/>
  <c r="O440" i="72"/>
  <c r="O163" i="61"/>
  <c r="O120" i="61"/>
  <c r="O108" i="62"/>
  <c r="O79" i="61"/>
  <c r="O75" i="61"/>
  <c r="O71" i="61"/>
  <c r="O37" i="62"/>
  <c r="O34" i="62"/>
  <c r="O20" i="63"/>
  <c r="O424" i="69"/>
  <c r="O173" i="61"/>
  <c r="O134" i="61"/>
  <c r="O78" i="63"/>
  <c r="O50" i="62"/>
  <c r="O35" i="62"/>
  <c r="O30" i="62"/>
  <c r="O462" i="70"/>
  <c r="O105" i="63"/>
  <c r="O415" i="72"/>
  <c r="O86" i="62"/>
  <c r="O76" i="62"/>
  <c r="O72" i="61"/>
  <c r="O41" i="61"/>
  <c r="O34" i="61"/>
  <c r="O137" i="62"/>
  <c r="O133" i="61"/>
  <c r="O100" i="62"/>
  <c r="O59" i="62"/>
  <c r="O9" i="62"/>
  <c r="O533" i="68"/>
  <c r="O157" i="62"/>
  <c r="O145" i="61"/>
  <c r="O97" i="62"/>
  <c r="O94" i="62"/>
  <c r="O90" i="61"/>
  <c r="O29" i="62"/>
  <c r="O462" i="67"/>
  <c r="O430" i="69"/>
  <c r="O77" i="63"/>
  <c r="O53" i="62"/>
  <c r="O430" i="71"/>
  <c r="O159" i="61"/>
  <c r="O118" i="61"/>
  <c r="O100" i="61"/>
  <c r="O83" i="61"/>
  <c r="O64" i="63"/>
  <c r="O55" i="61"/>
  <c r="O8" i="62"/>
  <c r="O537" i="68"/>
  <c r="O95" i="62"/>
  <c r="O15" i="62"/>
  <c r="O89" i="61"/>
  <c r="O138" i="62"/>
  <c r="O16" i="62"/>
  <c r="O68" i="63"/>
  <c r="O17" i="61"/>
  <c r="O108" i="61"/>
  <c r="O471" i="66"/>
  <c r="O471" i="67"/>
  <c r="O70" i="63"/>
  <c r="O46" i="62"/>
  <c r="O5" i="61"/>
  <c r="O141" i="61"/>
  <c r="O46" i="61"/>
  <c r="O32" i="61"/>
  <c r="O56" i="62"/>
  <c r="O65" i="61"/>
  <c r="O31" i="62"/>
  <c r="O94" i="63"/>
  <c r="O37" i="61"/>
  <c r="O49" i="63"/>
  <c r="O64" i="62"/>
  <c r="O31" i="61"/>
  <c r="O41" i="62"/>
  <c r="O157" i="61"/>
  <c r="O131" i="61"/>
  <c r="O89" i="62"/>
  <c r="O51" i="61"/>
  <c r="O119" i="62"/>
  <c r="O430" i="67"/>
  <c r="O98" i="62"/>
  <c r="O57" i="61"/>
  <c r="O52" i="61"/>
  <c r="O166" i="61"/>
  <c r="O126" i="62"/>
  <c r="O58" i="61"/>
  <c r="O445" i="65"/>
  <c r="O17" i="62"/>
  <c r="O84" i="62"/>
  <c r="O67" i="62"/>
  <c r="O454" i="66"/>
  <c r="O492" i="64"/>
  <c r="O471" i="65"/>
  <c r="O463" i="66"/>
  <c r="O448" i="67"/>
  <c r="O417" i="71"/>
  <c r="O543" i="68"/>
  <c r="O478" i="64"/>
  <c r="O551" i="68"/>
  <c r="O47" i="62"/>
  <c r="O433" i="67"/>
  <c r="O440" i="65"/>
  <c r="O560" i="68"/>
  <c r="O431" i="69"/>
  <c r="O435" i="71"/>
  <c r="O450" i="66"/>
  <c r="O429" i="70"/>
  <c r="O448" i="65"/>
  <c r="O439" i="67"/>
  <c r="O424" i="70"/>
  <c r="O427" i="67"/>
  <c r="O437" i="72"/>
  <c r="O7" i="62"/>
  <c r="O464" i="65"/>
  <c r="O466" i="64"/>
  <c r="O63" i="63"/>
  <c r="O539" i="68"/>
  <c r="O444" i="70"/>
  <c r="O458" i="66"/>
  <c r="O428" i="66"/>
  <c r="O465" i="65"/>
  <c r="O576" i="68"/>
  <c r="O420" i="69"/>
  <c r="O429" i="72"/>
  <c r="O442" i="65"/>
  <c r="O412" i="71"/>
  <c r="O531" i="68"/>
  <c r="O450" i="67"/>
  <c r="O25" i="62"/>
  <c r="O458" i="67"/>
  <c r="O548" i="68"/>
  <c r="O449" i="65"/>
  <c r="O446" i="67"/>
  <c r="O446" i="65"/>
  <c r="O435" i="65"/>
  <c r="O488" i="64"/>
  <c r="O498" i="64"/>
  <c r="O452" i="66"/>
  <c r="O472" i="67"/>
  <c r="O565" i="68"/>
  <c r="O445" i="67"/>
  <c r="O430" i="65"/>
  <c r="O440" i="69"/>
  <c r="O423" i="67"/>
  <c r="O550" i="68"/>
  <c r="O443" i="65"/>
  <c r="O490" i="64"/>
  <c r="O575" i="68"/>
  <c r="O125" i="61"/>
  <c r="O477" i="64"/>
  <c r="O421" i="65"/>
  <c r="O554" i="68"/>
  <c r="O7" i="61"/>
  <c r="O451" i="66"/>
  <c r="O429" i="66"/>
  <c r="O421" i="67"/>
  <c r="O523" i="68"/>
  <c r="O450" i="70"/>
  <c r="O417" i="72"/>
  <c r="O443" i="69"/>
  <c r="O454" i="65"/>
  <c r="O434" i="70"/>
  <c r="O467" i="64"/>
  <c r="O434" i="66"/>
  <c r="O541" i="68"/>
  <c r="O128" i="61"/>
  <c r="O432" i="72"/>
  <c r="O66" i="61"/>
  <c r="O439" i="69"/>
  <c r="O164" i="62"/>
  <c r="O435" i="70"/>
  <c r="O428" i="65"/>
  <c r="O469" i="64"/>
  <c r="O82" i="62"/>
  <c r="O451" i="65"/>
  <c r="O423" i="66"/>
  <c r="O536" i="68"/>
  <c r="O439" i="65"/>
  <c r="O144" i="61"/>
  <c r="O442" i="70"/>
  <c r="O451" i="67"/>
  <c r="O413" i="72"/>
  <c r="O403" i="72"/>
  <c r="O424" i="65"/>
  <c r="O555" i="68"/>
  <c r="O144" i="62"/>
  <c r="O4" i="63"/>
  <c r="O427" i="66"/>
  <c r="O504" i="64"/>
  <c r="O453" i="70"/>
  <c r="O425" i="65"/>
  <c r="O82" i="61"/>
  <c r="O421" i="66"/>
  <c r="O463" i="67"/>
  <c r="O444" i="66"/>
  <c r="O162" i="61"/>
  <c r="O429" i="65"/>
  <c r="O435" i="72"/>
  <c r="O437" i="71"/>
  <c r="O538" i="68"/>
  <c r="O428" i="67"/>
  <c r="O450" i="65"/>
  <c r="O443" i="70"/>
  <c r="O502" i="64"/>
  <c r="O464" i="66"/>
  <c r="O449" i="66"/>
  <c r="O453" i="67"/>
  <c r="O562" i="68"/>
  <c r="O28" i="62"/>
  <c r="O85" i="62"/>
  <c r="O424" i="67"/>
  <c r="O421" i="70"/>
  <c r="O405" i="72"/>
  <c r="O403" i="71"/>
  <c r="O432" i="66"/>
  <c r="O428" i="70"/>
  <c r="O447" i="67"/>
  <c r="O420" i="66"/>
  <c r="O481" i="64"/>
  <c r="O423" i="70"/>
  <c r="O25" i="63"/>
  <c r="O454" i="69"/>
  <c r="O146" i="61"/>
  <c r="O4" i="62"/>
  <c r="O146" i="62"/>
  <c r="O47" i="61"/>
  <c r="O435" i="66"/>
  <c r="O429" i="71"/>
  <c r="O571" i="68"/>
  <c r="O82" i="63"/>
  <c r="O567" i="68"/>
  <c r="O447" i="70"/>
  <c r="O447" i="65"/>
  <c r="O528" i="68"/>
  <c r="O540" i="68"/>
  <c r="O431" i="72"/>
  <c r="O442" i="69"/>
  <c r="O534" i="68"/>
  <c r="O472" i="66"/>
  <c r="O454" i="67"/>
  <c r="O452" i="69"/>
  <c r="O472" i="65"/>
  <c r="O450" i="69"/>
  <c r="O413" i="71"/>
  <c r="O443" i="67"/>
  <c r="O405" i="71"/>
  <c r="O431" i="66"/>
  <c r="O106" i="62"/>
  <c r="O431" i="70"/>
  <c r="O527" i="68"/>
  <c r="O465" i="66"/>
  <c r="O427" i="65"/>
  <c r="O582" i="68"/>
  <c r="O125" i="62"/>
  <c r="O512" i="64"/>
  <c r="O443" i="66"/>
  <c r="O500" i="64"/>
  <c r="O444" i="65"/>
  <c r="O414" i="72"/>
  <c r="O456" i="70"/>
  <c r="O442" i="66"/>
  <c r="O433" i="70"/>
  <c r="O452" i="67"/>
  <c r="O420" i="70"/>
  <c r="O421" i="72"/>
  <c r="O523" i="64"/>
  <c r="O66" i="62"/>
  <c r="O423" i="72"/>
  <c r="O471" i="64"/>
  <c r="O432" i="69"/>
  <c r="O491" i="64"/>
  <c r="O425" i="66"/>
  <c r="O432" i="67"/>
  <c r="O446" i="66"/>
  <c r="O479" i="64"/>
  <c r="O432" i="71"/>
  <c r="O453" i="65"/>
  <c r="O547" i="68"/>
  <c r="O162" i="62"/>
  <c r="O431" i="65"/>
  <c r="O429" i="69"/>
  <c r="O433" i="66"/>
  <c r="O430" i="72"/>
  <c r="O44" i="63"/>
  <c r="O578" i="68"/>
  <c r="O472" i="70"/>
  <c r="O164" i="61"/>
  <c r="O452" i="70"/>
  <c r="O563" i="68"/>
  <c r="O109" i="61"/>
  <c r="O456" i="69"/>
  <c r="O480" i="64"/>
  <c r="O458" i="65"/>
  <c r="O561" i="68"/>
  <c r="O451" i="69"/>
  <c r="O530" i="68"/>
  <c r="O497" i="64"/>
  <c r="O448" i="66"/>
  <c r="O564" i="68"/>
  <c r="O421" i="69"/>
  <c r="O63" i="62"/>
  <c r="O106" i="61"/>
  <c r="O424" i="72"/>
  <c r="O431" i="67"/>
  <c r="O440" i="67"/>
  <c r="O425" i="67"/>
  <c r="O432" i="70"/>
  <c r="O85" i="61"/>
  <c r="O535" i="68"/>
  <c r="O462" i="65"/>
  <c r="O487" i="64"/>
  <c r="O453" i="66"/>
  <c r="O434" i="67"/>
  <c r="O432" i="65"/>
  <c r="O451" i="70"/>
  <c r="O463" i="65"/>
  <c r="O128" i="62"/>
  <c r="O423" i="65"/>
  <c r="O435" i="69"/>
  <c r="O411" i="71"/>
  <c r="O462" i="66"/>
  <c r="O442" i="67"/>
  <c r="O444" i="67"/>
  <c r="O526" i="68"/>
  <c r="O454" i="70"/>
  <c r="O447" i="66"/>
  <c r="O508" i="64"/>
  <c r="O25" i="61"/>
  <c r="O44" i="62"/>
  <c r="O552" i="68"/>
  <c r="O424" i="66"/>
  <c r="O425" i="70"/>
  <c r="O427" i="70"/>
  <c r="O559" i="68"/>
  <c r="O440" i="70"/>
  <c r="O433" i="65"/>
  <c r="O4" i="61"/>
  <c r="O420" i="65"/>
  <c r="O429" i="67"/>
  <c r="O414" i="71"/>
  <c r="O421" i="71"/>
  <c r="O476" i="64"/>
  <c r="O44" i="61"/>
  <c r="O420" i="67"/>
  <c r="O524" i="68"/>
  <c r="O426" i="70"/>
  <c r="O465" i="67"/>
  <c r="O109" i="62"/>
  <c r="O423" i="69"/>
  <c r="O448" i="70"/>
  <c r="O435" i="67"/>
  <c r="O439" i="70"/>
  <c r="O431" i="71"/>
  <c r="O423" i="71"/>
  <c r="O28" i="61"/>
  <c r="O63" i="61"/>
  <c r="O499" i="64"/>
  <c r="O513" i="64"/>
  <c r="O446" i="70"/>
  <c r="O483" i="64"/>
  <c r="O440" i="66"/>
  <c r="O411" i="72"/>
  <c r="O434" i="65"/>
  <c r="O464" i="67"/>
  <c r="O558" i="68"/>
  <c r="O448" i="69"/>
  <c r="O439" i="66"/>
  <c r="O507" i="64"/>
  <c r="O24" i="63"/>
  <c r="O422" i="70"/>
  <c r="O422" i="69"/>
  <c r="O105" i="61"/>
  <c r="O420" i="71"/>
  <c r="O105" i="62"/>
  <c r="O546" i="68"/>
  <c r="O143" i="62"/>
  <c r="O43" i="61"/>
  <c r="O422" i="71"/>
  <c r="O441" i="70"/>
  <c r="O419" i="67"/>
  <c r="O441" i="67"/>
  <c r="O468" i="64"/>
  <c r="O522" i="68"/>
  <c r="O457" i="67"/>
  <c r="O419" i="69"/>
  <c r="O457" i="66"/>
  <c r="O438" i="65"/>
  <c r="O419" i="70"/>
  <c r="O441" i="66"/>
  <c r="O441" i="69"/>
  <c r="O3" i="63"/>
  <c r="O402" i="71"/>
  <c r="O486" i="64"/>
  <c r="O549" i="68"/>
  <c r="O465" i="64"/>
  <c r="O419" i="65"/>
  <c r="O43" i="62"/>
  <c r="O457" i="65"/>
  <c r="O124" i="62"/>
  <c r="O43" i="63"/>
  <c r="O3" i="62"/>
  <c r="O402" i="72"/>
  <c r="O404" i="71"/>
  <c r="O161" i="62"/>
  <c r="O438" i="70"/>
  <c r="O143" i="61"/>
  <c r="O422" i="72"/>
  <c r="O420" i="72"/>
  <c r="O161" i="61"/>
  <c r="O81" i="63"/>
  <c r="O419" i="66"/>
  <c r="O404" i="72"/>
  <c r="O525" i="68"/>
  <c r="O3" i="61"/>
  <c r="O489" i="64"/>
  <c r="O422" i="67"/>
  <c r="O24" i="62"/>
  <c r="O62" i="63"/>
  <c r="O81" i="61"/>
  <c r="O438" i="67"/>
  <c r="O124" i="61"/>
  <c r="O422" i="65"/>
  <c r="O422" i="66"/>
  <c r="O438" i="69"/>
  <c r="O24" i="61"/>
  <c r="O62" i="62"/>
  <c r="O570" i="68"/>
  <c r="O441" i="65"/>
  <c r="O438" i="66"/>
  <c r="O62" i="61"/>
  <c r="O81" i="62"/>
  <c r="O545" i="68"/>
  <c r="O418" i="70"/>
  <c r="O437" i="69"/>
  <c r="O419" i="71"/>
  <c r="O437" i="70"/>
  <c r="O456" i="66"/>
  <c r="O521" i="68"/>
  <c r="O401" i="72"/>
  <c r="O401" i="71"/>
  <c r="O419" i="72"/>
  <c r="O437" i="65"/>
  <c r="O456" i="65"/>
  <c r="O418" i="65"/>
  <c r="O464" i="64"/>
  <c r="O506" i="64"/>
  <c r="O437" i="67"/>
  <c r="O418" i="66"/>
  <c r="O437" i="66"/>
  <c r="O418" i="69"/>
  <c r="O456" i="67"/>
  <c r="O485" i="64"/>
  <c r="O569" i="68"/>
  <c r="O418" i="67"/>
  <c r="C40" i="39"/>
  <c r="O71" i="6"/>
  <c r="E85" i="6"/>
  <c r="E84" i="6" s="1"/>
  <c r="E71" i="6"/>
  <c r="I71" i="6"/>
  <c r="M71" i="6"/>
  <c r="B71" i="6"/>
  <c r="E75" i="6"/>
  <c r="I75" i="6"/>
  <c r="M75" i="6"/>
  <c r="Q75" i="6"/>
  <c r="F75" i="6"/>
  <c r="J75" i="6"/>
  <c r="N75" i="6"/>
  <c r="C75" i="6"/>
  <c r="G75" i="6"/>
  <c r="K75" i="6"/>
  <c r="O75" i="6"/>
  <c r="B85" i="6"/>
  <c r="B84" i="6" s="1"/>
  <c r="Q71" i="6"/>
  <c r="B75" i="6"/>
  <c r="D71" i="6"/>
  <c r="H71" i="6"/>
  <c r="L71" i="6"/>
  <c r="P71" i="6"/>
  <c r="C85" i="6"/>
  <c r="C84" i="6" s="1"/>
  <c r="G85" i="6"/>
  <c r="G84" i="6" s="1"/>
  <c r="K85" i="6"/>
  <c r="K84" i="6" s="1"/>
  <c r="O85" i="6"/>
  <c r="O84" i="6" s="1"/>
  <c r="D85" i="6"/>
  <c r="D84" i="6" s="1"/>
  <c r="H85" i="6"/>
  <c r="H84" i="6" s="1"/>
  <c r="L85" i="6"/>
  <c r="L84" i="6" s="1"/>
  <c r="P85" i="6"/>
  <c r="P84" i="6" s="1"/>
  <c r="I85" i="6"/>
  <c r="I84" i="6" s="1"/>
  <c r="M85" i="6"/>
  <c r="M84" i="6" s="1"/>
  <c r="Q85" i="6"/>
  <c r="Q84" i="6" s="1"/>
  <c r="C71" i="6"/>
  <c r="G71" i="6"/>
  <c r="K71" i="6"/>
  <c r="F71" i="6"/>
  <c r="J71" i="6"/>
  <c r="N71" i="6"/>
  <c r="D75" i="6"/>
  <c r="H75" i="6"/>
  <c r="L75" i="6"/>
  <c r="P75" i="6"/>
  <c r="F85" i="6"/>
  <c r="F84" i="6" s="1"/>
  <c r="J85" i="6"/>
  <c r="J84" i="6" s="1"/>
  <c r="N85" i="6"/>
  <c r="N84" i="6" s="1"/>
  <c r="N69" i="6"/>
  <c r="C48" i="39" l="1"/>
  <c r="O69" i="6"/>
  <c r="Q69" i="6"/>
  <c r="G69" i="6"/>
  <c r="J69" i="6"/>
  <c r="D69" i="6"/>
  <c r="M69" i="6"/>
  <c r="B69" i="6"/>
  <c r="I69" i="6"/>
  <c r="L69" i="6"/>
  <c r="E69" i="6"/>
  <c r="K69" i="6"/>
  <c r="C69" i="6"/>
  <c r="P69" i="6"/>
  <c r="H69" i="6"/>
  <c r="F69" i="6"/>
  <c r="Q38" i="6"/>
  <c r="P38" i="6"/>
  <c r="O38" i="6"/>
  <c r="N38" i="6"/>
  <c r="M38" i="6"/>
  <c r="L38" i="6"/>
  <c r="K38" i="6"/>
  <c r="J38" i="6"/>
  <c r="I38" i="6"/>
  <c r="H38" i="6"/>
  <c r="G38" i="6"/>
  <c r="F38" i="6"/>
  <c r="E38" i="6"/>
  <c r="D38" i="6"/>
  <c r="C38" i="6"/>
  <c r="Q9" i="6"/>
  <c r="P9" i="6"/>
  <c r="O9" i="6"/>
  <c r="N9" i="6"/>
  <c r="M9" i="6"/>
  <c r="L9" i="6"/>
  <c r="K9" i="6"/>
  <c r="J9" i="6"/>
  <c r="I9" i="6"/>
  <c r="H9" i="6"/>
  <c r="G9" i="6"/>
  <c r="F9" i="6"/>
  <c r="E9" i="6"/>
  <c r="D9" i="6"/>
  <c r="C9" i="6"/>
  <c r="C50" i="39" l="1"/>
  <c r="B17" i="34"/>
  <c r="B17" i="31"/>
  <c r="B17" i="32"/>
  <c r="B17" i="37"/>
  <c r="B18" i="30"/>
  <c r="B18" i="31"/>
  <c r="B17" i="36"/>
  <c r="B18" i="33"/>
  <c r="B16" i="37"/>
  <c r="B18" i="34"/>
  <c r="B18" i="35"/>
  <c r="B18" i="32"/>
  <c r="B18" i="37"/>
  <c r="B18" i="36"/>
  <c r="B17" i="33"/>
  <c r="B16" i="30"/>
  <c r="B17" i="35"/>
  <c r="B16" i="33"/>
  <c r="B16" i="31"/>
  <c r="B16" i="36"/>
  <c r="B16" i="34"/>
  <c r="B16" i="32"/>
  <c r="B17" i="30"/>
  <c r="B16" i="35"/>
  <c r="B136" i="29"/>
  <c r="B144" i="29"/>
  <c r="B110" i="29"/>
  <c r="B137" i="29"/>
  <c r="B143" i="29"/>
  <c r="B141" i="29"/>
  <c r="B135" i="29"/>
  <c r="B114" i="29"/>
  <c r="B112" i="29"/>
  <c r="B111" i="29"/>
  <c r="B140" i="29"/>
  <c r="B115" i="29"/>
  <c r="B138" i="29"/>
  <c r="B109" i="29"/>
  <c r="B118" i="29"/>
  <c r="B117" i="29"/>
  <c r="P42" i="6"/>
  <c r="P36" i="6" s="1"/>
  <c r="B42" i="6"/>
  <c r="F42" i="6"/>
  <c r="F36" i="6" s="1"/>
  <c r="J42" i="6"/>
  <c r="J36" i="6" s="1"/>
  <c r="N42" i="6"/>
  <c r="N36" i="6" s="1"/>
  <c r="L42" i="6"/>
  <c r="L36" i="6" s="1"/>
  <c r="C42" i="6"/>
  <c r="C36" i="6" s="1"/>
  <c r="G42" i="6"/>
  <c r="G36" i="6" s="1"/>
  <c r="K42" i="6"/>
  <c r="K36" i="6" s="1"/>
  <c r="O42" i="6"/>
  <c r="O36" i="6" s="1"/>
  <c r="D42" i="6"/>
  <c r="D36" i="6" s="1"/>
  <c r="H42" i="6"/>
  <c r="H36" i="6" s="1"/>
  <c r="E42" i="6"/>
  <c r="E36" i="6" s="1"/>
  <c r="I42" i="6"/>
  <c r="I36" i="6" s="1"/>
  <c r="M42" i="6"/>
  <c r="M36" i="6" s="1"/>
  <c r="Q42" i="6"/>
  <c r="Q36" i="6" s="1"/>
  <c r="B38" i="6"/>
  <c r="C52" i="39" l="1"/>
  <c r="B139" i="29"/>
  <c r="B134" i="29"/>
  <c r="B36" i="6"/>
  <c r="B142" i="29"/>
  <c r="C54" i="39" l="1"/>
  <c r="B133" i="29"/>
  <c r="C60" i="39" l="1"/>
  <c r="C64" i="39" l="1"/>
  <c r="C13" i="56"/>
  <c r="L56" i="56"/>
  <c r="O92" i="56"/>
  <c r="D102" i="56"/>
  <c r="Q112" i="56"/>
  <c r="D115" i="56"/>
  <c r="M116" i="56"/>
  <c r="N121" i="56"/>
  <c r="P152" i="56"/>
  <c r="F167" i="56"/>
  <c r="G176" i="56"/>
  <c r="I11" i="56"/>
  <c r="J11" i="56"/>
  <c r="K11" i="56"/>
  <c r="L11" i="56"/>
  <c r="M11" i="56"/>
  <c r="N11" i="56"/>
  <c r="O11" i="56"/>
  <c r="P11" i="56"/>
  <c r="Q11" i="56"/>
  <c r="C12" i="56"/>
  <c r="E12" i="56"/>
  <c r="F12" i="56"/>
  <c r="I12" i="56"/>
  <c r="J12" i="56"/>
  <c r="K12" i="56"/>
  <c r="M12" i="56"/>
  <c r="N12" i="56"/>
  <c r="O12" i="56"/>
  <c r="P12" i="56"/>
  <c r="Q12" i="56"/>
  <c r="E13" i="56"/>
  <c r="I13" i="56"/>
  <c r="J13" i="56"/>
  <c r="K13" i="56"/>
  <c r="M13" i="56"/>
  <c r="N13" i="56"/>
  <c r="O13" i="56"/>
  <c r="P13" i="56"/>
  <c r="Q13" i="56"/>
  <c r="C14" i="56"/>
  <c r="D14" i="56"/>
  <c r="E14" i="56"/>
  <c r="I14" i="56"/>
  <c r="J14" i="56"/>
  <c r="K14" i="56"/>
  <c r="M14" i="56"/>
  <c r="N14" i="56"/>
  <c r="O14" i="56"/>
  <c r="P14" i="56"/>
  <c r="Q14" i="56"/>
  <c r="N16" i="56"/>
  <c r="I19" i="56"/>
  <c r="G21" i="56"/>
  <c r="I21" i="56"/>
  <c r="J21" i="56"/>
  <c r="O21" i="56"/>
  <c r="Q21" i="56"/>
  <c r="O28" i="56"/>
  <c r="G28" i="56"/>
  <c r="I45" i="56"/>
  <c r="Q45" i="56"/>
  <c r="J46" i="56"/>
  <c r="E59" i="56"/>
  <c r="H59" i="56"/>
  <c r="J59" i="56"/>
  <c r="K59" i="56"/>
  <c r="M59" i="56"/>
  <c r="N59" i="56"/>
  <c r="G66" i="56"/>
  <c r="O66" i="56"/>
  <c r="O72" i="56"/>
  <c r="I83" i="56"/>
  <c r="Q83" i="56"/>
  <c r="J84" i="56"/>
  <c r="D87" i="56"/>
  <c r="H87" i="56"/>
  <c r="L87" i="56"/>
  <c r="P87" i="56"/>
  <c r="E88" i="56"/>
  <c r="I88" i="56"/>
  <c r="M88" i="56"/>
  <c r="Q88" i="56"/>
  <c r="F89" i="56"/>
  <c r="J89" i="56"/>
  <c r="N89" i="56"/>
  <c r="C90" i="56"/>
  <c r="G90" i="56"/>
  <c r="K90" i="56"/>
  <c r="O90" i="56"/>
  <c r="D91" i="56"/>
  <c r="H91" i="56"/>
  <c r="L91" i="56"/>
  <c r="P91" i="56"/>
  <c r="C92" i="56"/>
  <c r="D92" i="56"/>
  <c r="E92" i="56"/>
  <c r="I92" i="56"/>
  <c r="L92" i="56"/>
  <c r="M92" i="56"/>
  <c r="N92" i="56"/>
  <c r="Q92" i="56"/>
  <c r="C93" i="56"/>
  <c r="D93" i="56"/>
  <c r="E93" i="56"/>
  <c r="F93" i="56"/>
  <c r="G93" i="56"/>
  <c r="J93" i="56"/>
  <c r="K93" i="56"/>
  <c r="L93" i="56"/>
  <c r="M93" i="56"/>
  <c r="N93" i="56"/>
  <c r="C94" i="56"/>
  <c r="D94" i="56"/>
  <c r="E94" i="56"/>
  <c r="F94" i="56"/>
  <c r="G94" i="56"/>
  <c r="J94" i="56"/>
  <c r="K94" i="56"/>
  <c r="L94" i="56"/>
  <c r="M94" i="56"/>
  <c r="O94" i="56"/>
  <c r="C95" i="56"/>
  <c r="D95" i="56"/>
  <c r="E95" i="56"/>
  <c r="F95" i="56"/>
  <c r="G95" i="56"/>
  <c r="H95" i="56"/>
  <c r="J95" i="56"/>
  <c r="K95" i="56"/>
  <c r="L95" i="56"/>
  <c r="M95" i="56"/>
  <c r="P95" i="56"/>
  <c r="E96" i="56"/>
  <c r="I96" i="56"/>
  <c r="M96" i="56"/>
  <c r="Q96" i="56"/>
  <c r="F97" i="56"/>
  <c r="J97" i="56"/>
  <c r="N97" i="56"/>
  <c r="C98" i="56"/>
  <c r="G98" i="56"/>
  <c r="K98" i="56"/>
  <c r="O98" i="56"/>
  <c r="D99" i="56"/>
  <c r="H99" i="56"/>
  <c r="L99" i="56"/>
  <c r="P99" i="56"/>
  <c r="E100" i="56"/>
  <c r="I100" i="56"/>
  <c r="M100" i="56"/>
  <c r="Q100" i="56"/>
  <c r="F101" i="56"/>
  <c r="J101" i="56"/>
  <c r="N101" i="56"/>
  <c r="C102" i="56"/>
  <c r="E102" i="56"/>
  <c r="F102" i="56"/>
  <c r="G102" i="56"/>
  <c r="H102" i="56"/>
  <c r="I102" i="56"/>
  <c r="J102" i="56"/>
  <c r="K102" i="56"/>
  <c r="L102" i="56"/>
  <c r="M102" i="56"/>
  <c r="N102" i="56"/>
  <c r="O102" i="56"/>
  <c r="P102" i="56"/>
  <c r="Q102" i="56"/>
  <c r="D103" i="56"/>
  <c r="H103" i="56"/>
  <c r="L103" i="56"/>
  <c r="P103" i="56"/>
  <c r="D107" i="56"/>
  <c r="C112" i="56"/>
  <c r="D112" i="56"/>
  <c r="E112" i="56"/>
  <c r="F112" i="56"/>
  <c r="G112" i="56"/>
  <c r="H112" i="56"/>
  <c r="I112" i="56"/>
  <c r="J112" i="56"/>
  <c r="K112" i="56"/>
  <c r="L112" i="56"/>
  <c r="M112" i="56"/>
  <c r="N112" i="56"/>
  <c r="O112" i="56"/>
  <c r="P112" i="56"/>
  <c r="C113" i="56"/>
  <c r="D113" i="56"/>
  <c r="E113" i="56"/>
  <c r="F113" i="56"/>
  <c r="G113" i="56"/>
  <c r="H113" i="56"/>
  <c r="I113" i="56"/>
  <c r="J113" i="56"/>
  <c r="K113" i="56"/>
  <c r="L113" i="56"/>
  <c r="M113" i="56"/>
  <c r="N113" i="56"/>
  <c r="O113" i="56"/>
  <c r="P113" i="56"/>
  <c r="Q113" i="56"/>
  <c r="C114" i="56"/>
  <c r="D114" i="56"/>
  <c r="E114" i="56"/>
  <c r="F114" i="56"/>
  <c r="G114" i="56"/>
  <c r="H114" i="56"/>
  <c r="I114" i="56"/>
  <c r="J114" i="56"/>
  <c r="K114" i="56"/>
  <c r="L114" i="56"/>
  <c r="M114" i="56"/>
  <c r="N114" i="56"/>
  <c r="O114" i="56"/>
  <c r="P114" i="56"/>
  <c r="Q114" i="56"/>
  <c r="C115" i="56"/>
  <c r="E115" i="56"/>
  <c r="F115" i="56"/>
  <c r="G115" i="56"/>
  <c r="H115" i="56"/>
  <c r="I115" i="56"/>
  <c r="J115" i="56"/>
  <c r="K115" i="56"/>
  <c r="L115" i="56"/>
  <c r="M115" i="56"/>
  <c r="N115" i="56"/>
  <c r="O115" i="56"/>
  <c r="P115" i="56"/>
  <c r="Q115" i="56"/>
  <c r="C121" i="56"/>
  <c r="D121" i="56"/>
  <c r="E121" i="56"/>
  <c r="F121" i="56"/>
  <c r="G121" i="56"/>
  <c r="H121" i="56"/>
  <c r="I121" i="56"/>
  <c r="J121" i="56"/>
  <c r="K121" i="56"/>
  <c r="L121" i="56"/>
  <c r="M121" i="56"/>
  <c r="O121" i="56"/>
  <c r="P121" i="56"/>
  <c r="Q121" i="56"/>
  <c r="D130" i="56"/>
  <c r="H130" i="56"/>
  <c r="L130" i="56"/>
  <c r="N130" i="56"/>
  <c r="P130" i="56"/>
  <c r="E131" i="56"/>
  <c r="I131" i="56"/>
  <c r="M131" i="56"/>
  <c r="Q131" i="56"/>
  <c r="F132" i="56"/>
  <c r="J132" i="56"/>
  <c r="N132" i="56"/>
  <c r="C133" i="56"/>
  <c r="G133" i="56"/>
  <c r="K133" i="56"/>
  <c r="O133" i="56"/>
  <c r="D134" i="56"/>
  <c r="H134" i="56"/>
  <c r="L134" i="56"/>
  <c r="P134" i="56"/>
  <c r="E135" i="56"/>
  <c r="I135" i="56"/>
  <c r="M135" i="56"/>
  <c r="Q135" i="56"/>
  <c r="F136" i="56"/>
  <c r="H136" i="56"/>
  <c r="J136" i="56"/>
  <c r="N136" i="56"/>
  <c r="C137" i="56"/>
  <c r="G137" i="56"/>
  <c r="K137" i="56"/>
  <c r="O137" i="56"/>
  <c r="D138" i="56"/>
  <c r="H138" i="56"/>
  <c r="L138" i="56"/>
  <c r="P138" i="56"/>
  <c r="E139" i="56"/>
  <c r="I139" i="56"/>
  <c r="M139" i="56"/>
  <c r="Q139" i="56"/>
  <c r="C140" i="56"/>
  <c r="D140" i="56"/>
  <c r="F140" i="56"/>
  <c r="G140" i="56"/>
  <c r="I140" i="56"/>
  <c r="J140" i="56"/>
  <c r="K140" i="56"/>
  <c r="L140" i="56"/>
  <c r="M140" i="56"/>
  <c r="N140" i="56"/>
  <c r="C141" i="56"/>
  <c r="G141" i="56"/>
  <c r="I141" i="56"/>
  <c r="K141" i="56"/>
  <c r="O141" i="56"/>
  <c r="C148" i="56"/>
  <c r="G148" i="56"/>
  <c r="K148" i="56"/>
  <c r="O148" i="56"/>
  <c r="C149" i="56"/>
  <c r="D149" i="56"/>
  <c r="E149" i="56"/>
  <c r="F149" i="56"/>
  <c r="G149" i="56"/>
  <c r="H149" i="56"/>
  <c r="I149" i="56"/>
  <c r="J149" i="56"/>
  <c r="K149" i="56"/>
  <c r="L149" i="56"/>
  <c r="M149" i="56"/>
  <c r="N149" i="56"/>
  <c r="O149" i="56"/>
  <c r="P149" i="56"/>
  <c r="Q149" i="56"/>
  <c r="C150" i="56"/>
  <c r="D150" i="56"/>
  <c r="E150" i="56"/>
  <c r="F150" i="56"/>
  <c r="G150" i="56"/>
  <c r="H150" i="56"/>
  <c r="I150" i="56"/>
  <c r="J150" i="56"/>
  <c r="K150" i="56"/>
  <c r="L150" i="56"/>
  <c r="M150" i="56"/>
  <c r="N150" i="56"/>
  <c r="O150" i="56"/>
  <c r="P150" i="56"/>
  <c r="Q150" i="56"/>
  <c r="C151" i="56"/>
  <c r="D151" i="56"/>
  <c r="E151" i="56"/>
  <c r="F151" i="56"/>
  <c r="G151" i="56"/>
  <c r="H151" i="56"/>
  <c r="I151" i="56"/>
  <c r="J151" i="56"/>
  <c r="K151" i="56"/>
  <c r="L151" i="56"/>
  <c r="M151" i="56"/>
  <c r="N151" i="56"/>
  <c r="O151" i="56"/>
  <c r="P151" i="56"/>
  <c r="Q151" i="56"/>
  <c r="C152" i="56"/>
  <c r="D152" i="56"/>
  <c r="E152" i="56"/>
  <c r="F152" i="56"/>
  <c r="G152" i="56"/>
  <c r="H152" i="56"/>
  <c r="I152" i="56"/>
  <c r="J152" i="56"/>
  <c r="K152" i="56"/>
  <c r="L152" i="56"/>
  <c r="M152" i="56"/>
  <c r="N152" i="56"/>
  <c r="O152" i="56"/>
  <c r="Q152" i="56"/>
  <c r="D153" i="56"/>
  <c r="H153" i="56"/>
  <c r="L153" i="56"/>
  <c r="P153" i="56"/>
  <c r="E154" i="56"/>
  <c r="I154" i="56"/>
  <c r="M154" i="56"/>
  <c r="Q154" i="56"/>
  <c r="F155" i="56"/>
  <c r="J155" i="56"/>
  <c r="N155" i="56"/>
  <c r="C156" i="56"/>
  <c r="G156" i="56"/>
  <c r="K156" i="56"/>
  <c r="O156" i="56"/>
  <c r="D157" i="56"/>
  <c r="H157" i="56"/>
  <c r="L157" i="56"/>
  <c r="P157" i="56"/>
  <c r="C158" i="56"/>
  <c r="D158" i="56"/>
  <c r="E158" i="56"/>
  <c r="F158" i="56"/>
  <c r="G158" i="56"/>
  <c r="H158" i="56"/>
  <c r="I158" i="56"/>
  <c r="J158" i="56"/>
  <c r="K158" i="56"/>
  <c r="L158" i="56"/>
  <c r="M158" i="56"/>
  <c r="N158" i="56"/>
  <c r="O158" i="56"/>
  <c r="P158" i="56"/>
  <c r="Q158" i="56"/>
  <c r="F159" i="56"/>
  <c r="J159" i="56"/>
  <c r="N159" i="56"/>
  <c r="C167" i="56"/>
  <c r="D167" i="56"/>
  <c r="E167" i="56"/>
  <c r="G167" i="56"/>
  <c r="H167" i="56"/>
  <c r="I167" i="56"/>
  <c r="J167" i="56"/>
  <c r="K167" i="56"/>
  <c r="L167" i="56"/>
  <c r="M167" i="56"/>
  <c r="N167" i="56"/>
  <c r="O167" i="56"/>
  <c r="P167" i="56"/>
  <c r="Q167" i="56"/>
  <c r="C168" i="56"/>
  <c r="D168" i="56"/>
  <c r="E168" i="56"/>
  <c r="F168" i="56"/>
  <c r="G168" i="56"/>
  <c r="H168" i="56"/>
  <c r="I168" i="56"/>
  <c r="J168" i="56"/>
  <c r="K168" i="56"/>
  <c r="L168" i="56"/>
  <c r="M168" i="56"/>
  <c r="N168" i="56"/>
  <c r="O168" i="56"/>
  <c r="P168" i="56"/>
  <c r="Q168" i="56"/>
  <c r="C169" i="56"/>
  <c r="D169" i="56"/>
  <c r="E169" i="56"/>
  <c r="F169" i="56"/>
  <c r="G169" i="56"/>
  <c r="H169" i="56"/>
  <c r="I169" i="56"/>
  <c r="J169" i="56"/>
  <c r="K169" i="56"/>
  <c r="L169" i="56"/>
  <c r="M169" i="56"/>
  <c r="N169" i="56"/>
  <c r="O169" i="56"/>
  <c r="P169" i="56"/>
  <c r="Q169" i="56"/>
  <c r="C170" i="56"/>
  <c r="D170" i="56"/>
  <c r="E170" i="56"/>
  <c r="F170" i="56"/>
  <c r="G170" i="56"/>
  <c r="H170" i="56"/>
  <c r="I170" i="56"/>
  <c r="J170" i="56"/>
  <c r="K170" i="56"/>
  <c r="L170" i="56"/>
  <c r="M170" i="56"/>
  <c r="N170" i="56"/>
  <c r="O170" i="56"/>
  <c r="P170" i="56"/>
  <c r="Q170" i="56"/>
  <c r="C176" i="56"/>
  <c r="D176" i="56"/>
  <c r="E176" i="56"/>
  <c r="F176" i="56"/>
  <c r="H176" i="56"/>
  <c r="I176" i="56"/>
  <c r="J176" i="56"/>
  <c r="K176" i="56"/>
  <c r="L176" i="56"/>
  <c r="M176" i="56"/>
  <c r="N176" i="56"/>
  <c r="O176" i="56"/>
  <c r="P176" i="56"/>
  <c r="Q176" i="56"/>
  <c r="D6" i="56"/>
  <c r="H6" i="56"/>
  <c r="L6" i="56"/>
  <c r="P6" i="56"/>
  <c r="D9" i="56"/>
  <c r="H9" i="56"/>
  <c r="L9" i="56"/>
  <c r="P9" i="56"/>
  <c r="E10" i="56"/>
  <c r="I10" i="56"/>
  <c r="M10" i="56"/>
  <c r="Q10" i="56"/>
  <c r="F11" i="56"/>
  <c r="G12" i="56"/>
  <c r="D13" i="56"/>
  <c r="H13" i="56"/>
  <c r="L13" i="56"/>
  <c r="F15" i="56"/>
  <c r="J15" i="56"/>
  <c r="N15" i="56"/>
  <c r="C16" i="56"/>
  <c r="G16" i="56"/>
  <c r="K16" i="56"/>
  <c r="O16" i="56"/>
  <c r="D17" i="56"/>
  <c r="H17" i="56"/>
  <c r="L17" i="56"/>
  <c r="P17" i="56"/>
  <c r="E18" i="56"/>
  <c r="I18" i="56"/>
  <c r="M18" i="56"/>
  <c r="Q18" i="56"/>
  <c r="F19" i="56"/>
  <c r="J19" i="56"/>
  <c r="N19" i="56"/>
  <c r="C20" i="56"/>
  <c r="G20" i="56"/>
  <c r="K20" i="56"/>
  <c r="O20" i="56"/>
  <c r="D21" i="56"/>
  <c r="H21" i="56"/>
  <c r="L21" i="56"/>
  <c r="P21" i="56"/>
  <c r="E22" i="56"/>
  <c r="I22" i="56"/>
  <c r="M22" i="56"/>
  <c r="Q22" i="56"/>
  <c r="D27" i="56"/>
  <c r="H27" i="56"/>
  <c r="L27" i="56"/>
  <c r="F28" i="56"/>
  <c r="C30" i="56"/>
  <c r="D30" i="56"/>
  <c r="G30" i="56"/>
  <c r="H30" i="56"/>
  <c r="L30" i="56"/>
  <c r="O30" i="56"/>
  <c r="P30" i="56"/>
  <c r="E31" i="56"/>
  <c r="H31" i="56"/>
  <c r="I31" i="56"/>
  <c r="L31" i="56"/>
  <c r="M31" i="56"/>
  <c r="P31" i="56"/>
  <c r="Q31" i="56"/>
  <c r="E32" i="56"/>
  <c r="F32" i="56"/>
  <c r="I32" i="56"/>
  <c r="J32" i="56"/>
  <c r="N32" i="56"/>
  <c r="Q32" i="56"/>
  <c r="C33" i="56"/>
  <c r="F33" i="56"/>
  <c r="G33" i="56"/>
  <c r="J33" i="56"/>
  <c r="K33" i="56"/>
  <c r="O33" i="56"/>
  <c r="C34" i="56"/>
  <c r="D34" i="56"/>
  <c r="G34" i="56"/>
  <c r="H34" i="56"/>
  <c r="K34" i="56"/>
  <c r="L34" i="56"/>
  <c r="P34" i="56"/>
  <c r="D35" i="56"/>
  <c r="E35" i="56"/>
  <c r="H35" i="56"/>
  <c r="I35" i="56"/>
  <c r="L35" i="56"/>
  <c r="M35" i="56"/>
  <c r="P35" i="56"/>
  <c r="Q35" i="56"/>
  <c r="E36" i="56"/>
  <c r="F36" i="56"/>
  <c r="J36" i="56"/>
  <c r="M36" i="56"/>
  <c r="N36" i="56"/>
  <c r="C37" i="56"/>
  <c r="F37" i="56"/>
  <c r="G37" i="56"/>
  <c r="J37" i="56"/>
  <c r="K37" i="56"/>
  <c r="N37" i="56"/>
  <c r="O37" i="56"/>
  <c r="C38" i="56"/>
  <c r="D38" i="56"/>
  <c r="G38" i="56"/>
  <c r="H38" i="56"/>
  <c r="K38" i="56"/>
  <c r="L38" i="56"/>
  <c r="O38" i="56"/>
  <c r="P38" i="56"/>
  <c r="E39" i="56"/>
  <c r="H39" i="56"/>
  <c r="I39" i="56"/>
  <c r="M39" i="56"/>
  <c r="P39" i="56"/>
  <c r="Q39" i="56"/>
  <c r="E40" i="56"/>
  <c r="F40" i="56"/>
  <c r="I40" i="56"/>
  <c r="J40" i="56"/>
  <c r="N40" i="56"/>
  <c r="Q40" i="56"/>
  <c r="C41" i="56"/>
  <c r="G41" i="56"/>
  <c r="J41" i="56"/>
  <c r="K41" i="56"/>
  <c r="N41" i="56"/>
  <c r="O41" i="56"/>
  <c r="F45" i="56"/>
  <c r="N45" i="56"/>
  <c r="D48" i="56"/>
  <c r="H47" i="56"/>
  <c r="I49" i="56"/>
  <c r="Q49" i="56"/>
  <c r="J50" i="56"/>
  <c r="N50" i="56"/>
  <c r="C51" i="56"/>
  <c r="K51" i="56"/>
  <c r="D52" i="56"/>
  <c r="L52" i="56"/>
  <c r="E53" i="56"/>
  <c r="I53" i="56"/>
  <c r="M53" i="56"/>
  <c r="F54" i="56"/>
  <c r="N54" i="56"/>
  <c r="G55" i="56"/>
  <c r="O55" i="56"/>
  <c r="H56" i="56"/>
  <c r="P56" i="56"/>
  <c r="I57" i="56"/>
  <c r="Q57" i="56"/>
  <c r="J58" i="56"/>
  <c r="C59" i="56"/>
  <c r="G59" i="56"/>
  <c r="O59" i="56"/>
  <c r="H60" i="56"/>
  <c r="P60" i="56"/>
  <c r="H64" i="56"/>
  <c r="P64" i="56"/>
  <c r="D65" i="56"/>
  <c r="H65" i="56"/>
  <c r="L65" i="56"/>
  <c r="P65" i="56"/>
  <c r="F66" i="56"/>
  <c r="G68" i="56"/>
  <c r="O68" i="56"/>
  <c r="H69" i="56"/>
  <c r="P69" i="56"/>
  <c r="E70" i="56"/>
  <c r="I70" i="56"/>
  <c r="Q70" i="56"/>
  <c r="J71" i="56"/>
  <c r="C72" i="56"/>
  <c r="K72" i="56"/>
  <c r="D73" i="56"/>
  <c r="L73" i="56"/>
  <c r="E74" i="56"/>
  <c r="M74" i="56"/>
  <c r="F75" i="56"/>
  <c r="J75" i="56"/>
  <c r="N75" i="56"/>
  <c r="G76" i="56"/>
  <c r="O76" i="56"/>
  <c r="H77" i="56"/>
  <c r="P77" i="56"/>
  <c r="I78" i="56"/>
  <c r="M78" i="56"/>
  <c r="Q78" i="56"/>
  <c r="J79" i="56"/>
  <c r="H85" i="56"/>
  <c r="I87" i="56"/>
  <c r="Q87" i="56"/>
  <c r="J88" i="56"/>
  <c r="C89" i="56"/>
  <c r="K89" i="56"/>
  <c r="D90" i="56"/>
  <c r="L90" i="56"/>
  <c r="E91" i="56"/>
  <c r="I91" i="56"/>
  <c r="M91" i="56"/>
  <c r="J92" i="56"/>
  <c r="O93" i="56"/>
  <c r="P94" i="56"/>
  <c r="Q95" i="56"/>
  <c r="F96" i="56"/>
  <c r="J96" i="56"/>
  <c r="C97" i="56"/>
  <c r="K97" i="56"/>
  <c r="D98" i="56"/>
  <c r="L98" i="56"/>
  <c r="E99" i="56"/>
  <c r="M99" i="56"/>
  <c r="F100" i="56"/>
  <c r="N100" i="56"/>
  <c r="G101" i="56"/>
  <c r="O101" i="56"/>
  <c r="I103" i="56"/>
  <c r="Q103" i="56"/>
  <c r="L119" i="56"/>
  <c r="C126" i="56"/>
  <c r="K126" i="56"/>
  <c r="B144" i="48"/>
  <c r="B162" i="48"/>
  <c r="D112" i="46"/>
  <c r="D114" i="46"/>
  <c r="D115" i="46"/>
  <c r="B112" i="46"/>
  <c r="C112" i="46"/>
  <c r="E112" i="46"/>
  <c r="F112" i="46"/>
  <c r="G112" i="46"/>
  <c r="H112" i="46"/>
  <c r="I112" i="46"/>
  <c r="J112" i="46"/>
  <c r="K112" i="46"/>
  <c r="L112" i="46"/>
  <c r="M112" i="46"/>
  <c r="N112" i="46"/>
  <c r="O112" i="46"/>
  <c r="P112" i="46"/>
  <c r="Q112" i="46"/>
  <c r="B113" i="46"/>
  <c r="C113" i="46"/>
  <c r="D113" i="46"/>
  <c r="E113" i="46"/>
  <c r="F113" i="46"/>
  <c r="G113" i="46"/>
  <c r="H113" i="46"/>
  <c r="I113" i="46"/>
  <c r="J113" i="46"/>
  <c r="K113" i="46"/>
  <c r="L113" i="46"/>
  <c r="M113" i="46"/>
  <c r="N113" i="46"/>
  <c r="O113" i="46"/>
  <c r="P113" i="46"/>
  <c r="Q113" i="46"/>
  <c r="B114" i="46"/>
  <c r="C114" i="46"/>
  <c r="E114" i="46"/>
  <c r="F114" i="46"/>
  <c r="G114" i="46"/>
  <c r="H114" i="46"/>
  <c r="I114" i="46"/>
  <c r="J114" i="46"/>
  <c r="K114" i="46"/>
  <c r="L114" i="46"/>
  <c r="M114" i="46"/>
  <c r="N114" i="46"/>
  <c r="O114" i="46"/>
  <c r="P114" i="46"/>
  <c r="Q114" i="46"/>
  <c r="B115" i="46"/>
  <c r="C115" i="46"/>
  <c r="E115" i="46"/>
  <c r="F115" i="46"/>
  <c r="G115" i="46"/>
  <c r="H115" i="46"/>
  <c r="I115" i="46"/>
  <c r="J115" i="46"/>
  <c r="K115" i="46"/>
  <c r="L115" i="46"/>
  <c r="M115" i="46"/>
  <c r="N115" i="46"/>
  <c r="O115" i="46"/>
  <c r="P115" i="46"/>
  <c r="Q115" i="46"/>
  <c r="F6" i="46"/>
  <c r="H6" i="46"/>
  <c r="N6" i="46"/>
  <c r="P6" i="46"/>
  <c r="P8" i="46"/>
  <c r="F9" i="46"/>
  <c r="H9" i="46"/>
  <c r="N9" i="46"/>
  <c r="P9" i="46"/>
  <c r="F10" i="46"/>
  <c r="H10" i="46"/>
  <c r="N10" i="46"/>
  <c r="P10" i="46"/>
  <c r="F11" i="46"/>
  <c r="H11" i="46"/>
  <c r="N11" i="46"/>
  <c r="P11" i="46"/>
  <c r="F12" i="46"/>
  <c r="H12" i="46"/>
  <c r="N12" i="46"/>
  <c r="P12" i="46"/>
  <c r="F13" i="46"/>
  <c r="H13" i="46"/>
  <c r="N13" i="46"/>
  <c r="F14" i="46"/>
  <c r="H14" i="46"/>
  <c r="N14" i="46"/>
  <c r="P14" i="46"/>
  <c r="F15" i="46"/>
  <c r="H15" i="46"/>
  <c r="J15" i="46"/>
  <c r="L15" i="46"/>
  <c r="N15" i="46"/>
  <c r="P15" i="46"/>
  <c r="B16" i="46"/>
  <c r="D16" i="46"/>
  <c r="F16" i="46"/>
  <c r="H16" i="46"/>
  <c r="J16" i="46"/>
  <c r="L16" i="46"/>
  <c r="N16" i="46"/>
  <c r="P16" i="46"/>
  <c r="B17" i="46"/>
  <c r="D17" i="46"/>
  <c r="F17" i="46"/>
  <c r="H17" i="46"/>
  <c r="J17" i="46"/>
  <c r="L17" i="46"/>
  <c r="N17" i="46"/>
  <c r="P17" i="46"/>
  <c r="B18" i="46"/>
  <c r="D18" i="46"/>
  <c r="F18" i="46"/>
  <c r="H18" i="46"/>
  <c r="J18" i="46"/>
  <c r="L18" i="46"/>
  <c r="N18" i="46"/>
  <c r="P18" i="46"/>
  <c r="B19" i="46"/>
  <c r="D19" i="46"/>
  <c r="F19" i="46"/>
  <c r="H19" i="46"/>
  <c r="J19" i="46"/>
  <c r="L19" i="46"/>
  <c r="N19" i="46"/>
  <c r="P19" i="46"/>
  <c r="B20" i="46"/>
  <c r="D20" i="46"/>
  <c r="F20" i="46"/>
  <c r="H20" i="46"/>
  <c r="J20" i="46"/>
  <c r="L20" i="46"/>
  <c r="N20" i="46"/>
  <c r="P20" i="46"/>
  <c r="B21" i="46"/>
  <c r="D21" i="46"/>
  <c r="F21" i="46"/>
  <c r="H21" i="46"/>
  <c r="J21" i="46"/>
  <c r="L21" i="46"/>
  <c r="N21" i="46"/>
  <c r="P21" i="46"/>
  <c r="B22" i="46"/>
  <c r="D22" i="46"/>
  <c r="F22" i="46"/>
  <c r="H22" i="46"/>
  <c r="J22" i="46"/>
  <c r="L22" i="46"/>
  <c r="N22" i="46"/>
  <c r="P22" i="46"/>
  <c r="B26" i="46"/>
  <c r="D26" i="46"/>
  <c r="F26" i="46"/>
  <c r="J26" i="46"/>
  <c r="L26" i="46"/>
  <c r="B27" i="46"/>
  <c r="D27" i="46"/>
  <c r="F27" i="46"/>
  <c r="H27" i="46"/>
  <c r="J27" i="46"/>
  <c r="L27" i="46"/>
  <c r="N27" i="46"/>
  <c r="P27" i="46"/>
  <c r="D29" i="46"/>
  <c r="B30" i="46"/>
  <c r="D30" i="46"/>
  <c r="F30" i="46"/>
  <c r="H30" i="46"/>
  <c r="J30" i="46"/>
  <c r="L30" i="46"/>
  <c r="N30" i="46"/>
  <c r="P30" i="46"/>
  <c r="B31" i="46"/>
  <c r="D31" i="46"/>
  <c r="F31" i="46"/>
  <c r="H31" i="46"/>
  <c r="J31" i="46"/>
  <c r="L31" i="46"/>
  <c r="N31" i="46"/>
  <c r="P31" i="46"/>
  <c r="B32" i="46"/>
  <c r="D32" i="46"/>
  <c r="F32" i="46"/>
  <c r="H32" i="46"/>
  <c r="J32" i="46"/>
  <c r="L32" i="46"/>
  <c r="N32" i="46"/>
  <c r="P32" i="46"/>
  <c r="B33" i="46"/>
  <c r="D33" i="46"/>
  <c r="F33" i="46"/>
  <c r="H33" i="46"/>
  <c r="J33" i="46"/>
  <c r="L33" i="46"/>
  <c r="N33" i="46"/>
  <c r="P33" i="46"/>
  <c r="B34" i="46"/>
  <c r="D34" i="46"/>
  <c r="F34" i="46"/>
  <c r="H34" i="46"/>
  <c r="J34" i="46"/>
  <c r="L34" i="46"/>
  <c r="N34" i="46"/>
  <c r="P34" i="46"/>
  <c r="B35" i="46"/>
  <c r="D35" i="46"/>
  <c r="F35" i="46"/>
  <c r="H35" i="46"/>
  <c r="J35" i="46"/>
  <c r="L35" i="46"/>
  <c r="N35" i="46"/>
  <c r="P35" i="46"/>
  <c r="B36" i="46"/>
  <c r="D36" i="46"/>
  <c r="F36" i="46"/>
  <c r="H36" i="46"/>
  <c r="J36" i="46"/>
  <c r="L36" i="46"/>
  <c r="N36" i="46"/>
  <c r="P36" i="46"/>
  <c r="B37" i="46"/>
  <c r="D37" i="46"/>
  <c r="F37" i="46"/>
  <c r="H37" i="46"/>
  <c r="J37" i="46"/>
  <c r="L37" i="46"/>
  <c r="N37" i="46"/>
  <c r="P37" i="46"/>
  <c r="B38" i="46"/>
  <c r="D38" i="46"/>
  <c r="F38" i="46"/>
  <c r="H38" i="46"/>
  <c r="J38" i="46"/>
  <c r="L38" i="46"/>
  <c r="N38" i="46"/>
  <c r="P38" i="46"/>
  <c r="B39" i="46"/>
  <c r="D39" i="46"/>
  <c r="F39" i="46"/>
  <c r="H39" i="46"/>
  <c r="J39" i="46"/>
  <c r="L39" i="46"/>
  <c r="N39" i="46"/>
  <c r="P39" i="46"/>
  <c r="B40" i="46"/>
  <c r="D40" i="46"/>
  <c r="F40" i="46"/>
  <c r="H40" i="46"/>
  <c r="J40" i="46"/>
  <c r="L40" i="46"/>
  <c r="N40" i="46"/>
  <c r="P40" i="46"/>
  <c r="B41" i="46"/>
  <c r="D41" i="46"/>
  <c r="F41" i="46"/>
  <c r="H41" i="46"/>
  <c r="J41" i="46"/>
  <c r="L41" i="46"/>
  <c r="N41" i="46"/>
  <c r="P41" i="46"/>
  <c r="B64" i="46"/>
  <c r="D64" i="46"/>
  <c r="J64" i="46"/>
  <c r="L64" i="46"/>
  <c r="B65" i="46"/>
  <c r="D65" i="46"/>
  <c r="F65" i="46"/>
  <c r="H65" i="46"/>
  <c r="J65" i="46"/>
  <c r="L65" i="46"/>
  <c r="N65" i="46"/>
  <c r="P65" i="46"/>
  <c r="D67" i="46"/>
  <c r="B68" i="46"/>
  <c r="D68" i="46"/>
  <c r="F68" i="46"/>
  <c r="H68" i="46"/>
  <c r="J68" i="46"/>
  <c r="L68" i="46"/>
  <c r="N68" i="46"/>
  <c r="P68" i="46"/>
  <c r="B69" i="46"/>
  <c r="D69" i="46"/>
  <c r="F69" i="46"/>
  <c r="H69" i="46"/>
  <c r="J69" i="46"/>
  <c r="L69" i="46"/>
  <c r="N69" i="46"/>
  <c r="P69" i="46"/>
  <c r="B70" i="46"/>
  <c r="D70" i="46"/>
  <c r="F70" i="46"/>
  <c r="H70" i="46"/>
  <c r="J70" i="46"/>
  <c r="L70" i="46"/>
  <c r="N70" i="46"/>
  <c r="P70" i="46"/>
  <c r="B71" i="46"/>
  <c r="D71" i="46"/>
  <c r="F71" i="46"/>
  <c r="H71" i="46"/>
  <c r="J71" i="46"/>
  <c r="L71" i="46"/>
  <c r="N71" i="46"/>
  <c r="P71" i="46"/>
  <c r="B72" i="46"/>
  <c r="D72" i="46"/>
  <c r="F72" i="46"/>
  <c r="H72" i="46"/>
  <c r="J72" i="46"/>
  <c r="L72" i="46"/>
  <c r="N72" i="46"/>
  <c r="P72" i="46"/>
  <c r="B73" i="46"/>
  <c r="D73" i="46"/>
  <c r="F73" i="46"/>
  <c r="H73" i="46"/>
  <c r="J73" i="46"/>
  <c r="L73" i="46"/>
  <c r="N73" i="46"/>
  <c r="P73" i="46"/>
  <c r="B74" i="46"/>
  <c r="D74" i="46"/>
  <c r="F74" i="46"/>
  <c r="H74" i="46"/>
  <c r="J74" i="46"/>
  <c r="L74" i="46"/>
  <c r="N74" i="46"/>
  <c r="P74" i="46"/>
  <c r="B75" i="46"/>
  <c r="D75" i="46"/>
  <c r="F75" i="46"/>
  <c r="H75" i="46"/>
  <c r="J75" i="46"/>
  <c r="L75" i="46"/>
  <c r="N75" i="46"/>
  <c r="P75" i="46"/>
  <c r="B76" i="46"/>
  <c r="D76" i="46"/>
  <c r="F76" i="46"/>
  <c r="H76" i="46"/>
  <c r="J76" i="46"/>
  <c r="L76" i="46"/>
  <c r="N76" i="46"/>
  <c r="P76" i="46"/>
  <c r="B77" i="46"/>
  <c r="D77" i="46"/>
  <c r="F77" i="46"/>
  <c r="H77" i="46"/>
  <c r="J77" i="46"/>
  <c r="L77" i="46"/>
  <c r="N77" i="46"/>
  <c r="P77" i="46"/>
  <c r="B78" i="46"/>
  <c r="D78" i="46"/>
  <c r="F78" i="46"/>
  <c r="H78" i="46"/>
  <c r="J78" i="46"/>
  <c r="L78" i="46"/>
  <c r="N78" i="46"/>
  <c r="P78" i="46"/>
  <c r="B79" i="46"/>
  <c r="D79" i="46"/>
  <c r="F79" i="46"/>
  <c r="H79" i="46"/>
  <c r="J79" i="46"/>
  <c r="L79" i="46"/>
  <c r="N79" i="46"/>
  <c r="P79" i="46"/>
  <c r="B83" i="46"/>
  <c r="D83" i="46"/>
  <c r="F83" i="46"/>
  <c r="J83" i="46"/>
  <c r="L83" i="46"/>
  <c r="B84" i="46"/>
  <c r="D84" i="46"/>
  <c r="F84" i="46"/>
  <c r="H84" i="46"/>
  <c r="J84" i="46"/>
  <c r="L84" i="46"/>
  <c r="N84" i="46"/>
  <c r="P84" i="46"/>
  <c r="D86" i="46"/>
  <c r="B87" i="46"/>
  <c r="D87" i="46"/>
  <c r="F87" i="46"/>
  <c r="H87" i="46"/>
  <c r="J87" i="46"/>
  <c r="L87" i="46"/>
  <c r="N87" i="46"/>
  <c r="P87" i="46"/>
  <c r="B88" i="46"/>
  <c r="D88" i="46"/>
  <c r="F88" i="46"/>
  <c r="H88" i="46"/>
  <c r="J88" i="46"/>
  <c r="L88" i="46"/>
  <c r="N88" i="46"/>
  <c r="P88" i="46"/>
  <c r="B89" i="46"/>
  <c r="D89" i="46"/>
  <c r="F89" i="46"/>
  <c r="H89" i="46"/>
  <c r="J89" i="46"/>
  <c r="L89" i="46"/>
  <c r="N89" i="46"/>
  <c r="P89" i="46"/>
  <c r="B90" i="46"/>
  <c r="D90" i="46"/>
  <c r="F90" i="46"/>
  <c r="H90" i="46"/>
  <c r="J90" i="46"/>
  <c r="L90" i="46"/>
  <c r="N90" i="46"/>
  <c r="P90" i="46"/>
  <c r="B91" i="46"/>
  <c r="D91" i="46"/>
  <c r="F91" i="46"/>
  <c r="H91" i="46"/>
  <c r="J91" i="46"/>
  <c r="L91" i="46"/>
  <c r="N91" i="46"/>
  <c r="P91" i="46"/>
  <c r="B92" i="46"/>
  <c r="D92" i="46"/>
  <c r="F92" i="46"/>
  <c r="H92" i="46"/>
  <c r="J92" i="46"/>
  <c r="L92" i="46"/>
  <c r="N92" i="46"/>
  <c r="P92" i="46"/>
  <c r="B93" i="46"/>
  <c r="D93" i="46"/>
  <c r="F93" i="46"/>
  <c r="H93" i="46"/>
  <c r="J93" i="46"/>
  <c r="L93" i="46"/>
  <c r="N93" i="46"/>
  <c r="P93" i="46"/>
  <c r="B94" i="46"/>
  <c r="D94" i="46"/>
  <c r="F94" i="46"/>
  <c r="H94" i="46"/>
  <c r="J94" i="46"/>
  <c r="L94" i="46"/>
  <c r="N94" i="46"/>
  <c r="P94" i="46"/>
  <c r="B95" i="46"/>
  <c r="D95" i="46"/>
  <c r="F95" i="46"/>
  <c r="H95" i="46"/>
  <c r="J95" i="46"/>
  <c r="L95" i="46"/>
  <c r="N95" i="46"/>
  <c r="P95" i="46"/>
  <c r="B96" i="46"/>
  <c r="D96" i="46"/>
  <c r="F96" i="46"/>
  <c r="H96" i="46"/>
  <c r="J96" i="46"/>
  <c r="L96" i="46"/>
  <c r="N96" i="46"/>
  <c r="P96" i="46"/>
  <c r="B97" i="46"/>
  <c r="D97" i="46"/>
  <c r="F97" i="46"/>
  <c r="H97" i="46"/>
  <c r="J97" i="46"/>
  <c r="L97" i="46"/>
  <c r="N97" i="46"/>
  <c r="P97" i="46"/>
  <c r="B98" i="46"/>
  <c r="D98" i="46"/>
  <c r="F98" i="46"/>
  <c r="H98" i="46"/>
  <c r="J98" i="46"/>
  <c r="L98" i="46"/>
  <c r="N98" i="46"/>
  <c r="P98" i="46"/>
  <c r="B99" i="46"/>
  <c r="D99" i="46"/>
  <c r="F99" i="46"/>
  <c r="H99" i="46"/>
  <c r="J99" i="46"/>
  <c r="L99" i="46"/>
  <c r="N99" i="46"/>
  <c r="P99" i="46"/>
  <c r="B100" i="46"/>
  <c r="D100" i="46"/>
  <c r="F100" i="46"/>
  <c r="H100" i="46"/>
  <c r="J100" i="46"/>
  <c r="L100" i="46"/>
  <c r="N100" i="46"/>
  <c r="P100" i="46"/>
  <c r="B101" i="46"/>
  <c r="D101" i="46"/>
  <c r="F101" i="46"/>
  <c r="H101" i="46"/>
  <c r="J101" i="46"/>
  <c r="L101" i="46"/>
  <c r="N101" i="46"/>
  <c r="P101" i="46"/>
  <c r="B102" i="46"/>
  <c r="D102" i="46"/>
  <c r="F102" i="46"/>
  <c r="H102" i="46"/>
  <c r="J102" i="46"/>
  <c r="L102" i="46"/>
  <c r="N102" i="46"/>
  <c r="P102" i="46"/>
  <c r="B103" i="46"/>
  <c r="D103" i="46"/>
  <c r="F103" i="46"/>
  <c r="H103" i="46"/>
  <c r="J103" i="46"/>
  <c r="L103" i="46"/>
  <c r="N103" i="46"/>
  <c r="P103" i="46"/>
  <c r="B107" i="46"/>
  <c r="D107" i="46"/>
  <c r="F107" i="46"/>
  <c r="J107" i="46"/>
  <c r="L107" i="46"/>
  <c r="B108" i="46"/>
  <c r="D108" i="46"/>
  <c r="F108" i="46"/>
  <c r="H108" i="46"/>
  <c r="J108" i="46"/>
  <c r="L108" i="46"/>
  <c r="N108" i="46"/>
  <c r="P108" i="46"/>
  <c r="D110" i="46"/>
  <c r="D111" i="46"/>
  <c r="H111" i="46"/>
  <c r="L111" i="46"/>
  <c r="P111" i="46"/>
  <c r="D116" i="46"/>
  <c r="H116" i="46"/>
  <c r="L116" i="46"/>
  <c r="P116" i="46"/>
  <c r="D117" i="46"/>
  <c r="H117" i="46"/>
  <c r="L117" i="46"/>
  <c r="P117" i="46"/>
  <c r="D118" i="46"/>
  <c r="H118" i="46"/>
  <c r="L118" i="46"/>
  <c r="P118" i="46"/>
  <c r="D119" i="46"/>
  <c r="H119" i="46"/>
  <c r="L119" i="46"/>
  <c r="P119" i="46"/>
  <c r="D120" i="46"/>
  <c r="H120" i="46"/>
  <c r="L120" i="46"/>
  <c r="P120" i="46"/>
  <c r="D121" i="46"/>
  <c r="H121" i="46"/>
  <c r="L121" i="46"/>
  <c r="P121" i="46"/>
  <c r="D122" i="46"/>
  <c r="H122" i="46"/>
  <c r="L122" i="46"/>
  <c r="P122" i="46"/>
  <c r="B126" i="46"/>
  <c r="F126" i="46"/>
  <c r="J126" i="46"/>
  <c r="B127" i="46"/>
  <c r="F127" i="46"/>
  <c r="J127" i="46"/>
  <c r="N127" i="46"/>
  <c r="D129" i="46"/>
  <c r="B130" i="46"/>
  <c r="D130" i="46"/>
  <c r="F130" i="46"/>
  <c r="H130" i="46"/>
  <c r="J130" i="46"/>
  <c r="L130" i="46"/>
  <c r="N130" i="46"/>
  <c r="P130" i="46"/>
  <c r="B131" i="46"/>
  <c r="D131" i="46"/>
  <c r="F131" i="46"/>
  <c r="H131" i="46"/>
  <c r="J131" i="46"/>
  <c r="L131" i="46"/>
  <c r="N131" i="46"/>
  <c r="P131" i="46"/>
  <c r="B132" i="46"/>
  <c r="D132" i="46"/>
  <c r="F132" i="46"/>
  <c r="H132" i="46"/>
  <c r="J132" i="46"/>
  <c r="L132" i="46"/>
  <c r="N132" i="46"/>
  <c r="P132" i="46"/>
  <c r="B133" i="46"/>
  <c r="D133" i="46"/>
  <c r="F133" i="46"/>
  <c r="H133" i="46"/>
  <c r="J133" i="46"/>
  <c r="L133" i="46"/>
  <c r="N133" i="46"/>
  <c r="P133" i="46"/>
  <c r="B134" i="46"/>
  <c r="D134" i="46"/>
  <c r="F134" i="46"/>
  <c r="H134" i="46"/>
  <c r="J134" i="46"/>
  <c r="L134" i="46"/>
  <c r="N134" i="46"/>
  <c r="P134" i="46"/>
  <c r="B135" i="46"/>
  <c r="D135" i="46"/>
  <c r="F135" i="46"/>
  <c r="H135" i="46"/>
  <c r="J135" i="46"/>
  <c r="L135" i="46"/>
  <c r="N135" i="46"/>
  <c r="P135" i="46"/>
  <c r="B136" i="46"/>
  <c r="D136" i="46"/>
  <c r="F136" i="46"/>
  <c r="H136" i="46"/>
  <c r="J136" i="46"/>
  <c r="L136" i="46"/>
  <c r="N136" i="46"/>
  <c r="P136" i="46"/>
  <c r="B137" i="46"/>
  <c r="D137" i="46"/>
  <c r="F137" i="46"/>
  <c r="H137" i="46"/>
  <c r="J137" i="46"/>
  <c r="L137" i="46"/>
  <c r="N137" i="46"/>
  <c r="P137" i="46"/>
  <c r="B138" i="46"/>
  <c r="D138" i="46"/>
  <c r="F138" i="46"/>
  <c r="H138" i="46"/>
  <c r="J138" i="46"/>
  <c r="L138" i="46"/>
  <c r="N138" i="46"/>
  <c r="P138" i="46"/>
  <c r="B139" i="46"/>
  <c r="D139" i="46"/>
  <c r="F139" i="46"/>
  <c r="H139" i="46"/>
  <c r="J139" i="46"/>
  <c r="L139" i="46"/>
  <c r="N139" i="46"/>
  <c r="P139" i="46"/>
  <c r="B140" i="46"/>
  <c r="D140" i="46"/>
  <c r="F140" i="46"/>
  <c r="H140" i="46"/>
  <c r="J140" i="46"/>
  <c r="L140" i="46"/>
  <c r="N140" i="46"/>
  <c r="P140" i="46"/>
  <c r="B141" i="46"/>
  <c r="D141" i="46"/>
  <c r="F141" i="46"/>
  <c r="H141" i="46"/>
  <c r="J141" i="46"/>
  <c r="L141" i="46"/>
  <c r="N141" i="46"/>
  <c r="P141" i="46"/>
  <c r="B145" i="46"/>
  <c r="D145" i="46"/>
  <c r="J145" i="46"/>
  <c r="L145" i="46"/>
  <c r="D147" i="46"/>
  <c r="B148" i="46"/>
  <c r="D148" i="46"/>
  <c r="F148" i="46"/>
  <c r="H148" i="46"/>
  <c r="J148" i="46"/>
  <c r="L148" i="46"/>
  <c r="N148" i="46"/>
  <c r="P148" i="46"/>
  <c r="B149" i="46"/>
  <c r="D149" i="46"/>
  <c r="F149" i="46"/>
  <c r="H149" i="46"/>
  <c r="J149" i="46"/>
  <c r="L149" i="46"/>
  <c r="N149" i="46"/>
  <c r="P149" i="46"/>
  <c r="B150" i="46"/>
  <c r="D150" i="46"/>
  <c r="F150" i="46"/>
  <c r="H150" i="46"/>
  <c r="J150" i="46"/>
  <c r="L150" i="46"/>
  <c r="N150" i="46"/>
  <c r="P150" i="46"/>
  <c r="B151" i="46"/>
  <c r="D151" i="46"/>
  <c r="F151" i="46"/>
  <c r="H151" i="46"/>
  <c r="J151" i="46"/>
  <c r="L151" i="46"/>
  <c r="N151" i="46"/>
  <c r="P151" i="46"/>
  <c r="B152" i="46"/>
  <c r="D152" i="46"/>
  <c r="F152" i="46"/>
  <c r="H152" i="46"/>
  <c r="J152" i="46"/>
  <c r="L152" i="46"/>
  <c r="N152" i="46"/>
  <c r="P152" i="46"/>
  <c r="B153" i="46"/>
  <c r="D153" i="46"/>
  <c r="F153" i="46"/>
  <c r="H153" i="46"/>
  <c r="J153" i="46"/>
  <c r="L153" i="46"/>
  <c r="N153" i="46"/>
  <c r="P153" i="46"/>
  <c r="B154" i="46"/>
  <c r="D154" i="46"/>
  <c r="F154" i="46"/>
  <c r="H154" i="46"/>
  <c r="J154" i="46"/>
  <c r="L154" i="46"/>
  <c r="N154" i="46"/>
  <c r="P154" i="46"/>
  <c r="B155" i="46"/>
  <c r="D155" i="46"/>
  <c r="F155" i="46"/>
  <c r="H155" i="46"/>
  <c r="J155" i="46"/>
  <c r="L155" i="46"/>
  <c r="N155" i="46"/>
  <c r="P155" i="46"/>
  <c r="B156" i="46"/>
  <c r="D156" i="46"/>
  <c r="F156" i="46"/>
  <c r="H156" i="46"/>
  <c r="J156" i="46"/>
  <c r="L156" i="46"/>
  <c r="N156" i="46"/>
  <c r="P156" i="46"/>
  <c r="B157" i="46"/>
  <c r="D157" i="46"/>
  <c r="F157" i="46"/>
  <c r="H157" i="46"/>
  <c r="J157" i="46"/>
  <c r="L157" i="46"/>
  <c r="N157" i="46"/>
  <c r="P157" i="46"/>
  <c r="B158" i="46"/>
  <c r="D158" i="46"/>
  <c r="F158" i="46"/>
  <c r="H158" i="46"/>
  <c r="J158" i="46"/>
  <c r="L158" i="46"/>
  <c r="N158" i="46"/>
  <c r="P158" i="46"/>
  <c r="B159" i="46"/>
  <c r="D159" i="46"/>
  <c r="F159" i="46"/>
  <c r="H159" i="46"/>
  <c r="J159" i="46"/>
  <c r="L159" i="46"/>
  <c r="N159" i="46"/>
  <c r="P159" i="46"/>
  <c r="B163" i="46"/>
  <c r="D163" i="46"/>
  <c r="F163" i="46"/>
  <c r="J163" i="46"/>
  <c r="L163" i="46"/>
  <c r="L165" i="46"/>
  <c r="B166" i="46"/>
  <c r="D166" i="46"/>
  <c r="F166" i="46"/>
  <c r="H166" i="46"/>
  <c r="J166" i="46"/>
  <c r="L166" i="46"/>
  <c r="N166" i="46"/>
  <c r="P166" i="46"/>
  <c r="B167" i="46"/>
  <c r="D167" i="46"/>
  <c r="F167" i="46"/>
  <c r="H167" i="46"/>
  <c r="J167" i="46"/>
  <c r="L167" i="46"/>
  <c r="N167" i="46"/>
  <c r="P167" i="46"/>
  <c r="B168" i="46"/>
  <c r="D168" i="46"/>
  <c r="F168" i="46"/>
  <c r="H168" i="46"/>
  <c r="J168" i="46"/>
  <c r="L168" i="46"/>
  <c r="N168" i="46"/>
  <c r="P168" i="46"/>
  <c r="B169" i="46"/>
  <c r="D169" i="46"/>
  <c r="F169" i="46"/>
  <c r="H169" i="46"/>
  <c r="J169" i="46"/>
  <c r="L169" i="46"/>
  <c r="N169" i="46"/>
  <c r="P169" i="46"/>
  <c r="B170" i="46"/>
  <c r="D170" i="46"/>
  <c r="F170" i="46"/>
  <c r="H170" i="46"/>
  <c r="J170" i="46"/>
  <c r="L170" i="46"/>
  <c r="N170" i="46"/>
  <c r="P170" i="46"/>
  <c r="B171" i="46"/>
  <c r="D171" i="46"/>
  <c r="F171" i="46"/>
  <c r="H171" i="46"/>
  <c r="J171" i="46"/>
  <c r="L171" i="46"/>
  <c r="N171" i="46"/>
  <c r="P171" i="46"/>
  <c r="B172" i="46"/>
  <c r="D172" i="46"/>
  <c r="F172" i="46"/>
  <c r="H172" i="46"/>
  <c r="J172" i="46"/>
  <c r="L172" i="46"/>
  <c r="N172" i="46"/>
  <c r="P172" i="46"/>
  <c r="B173" i="46"/>
  <c r="D173" i="46"/>
  <c r="F173" i="46"/>
  <c r="H173" i="46"/>
  <c r="J173" i="46"/>
  <c r="L173" i="46"/>
  <c r="N173" i="46"/>
  <c r="P173" i="46"/>
  <c r="B174" i="46"/>
  <c r="D174" i="46"/>
  <c r="F174" i="46"/>
  <c r="H174" i="46"/>
  <c r="J174" i="46"/>
  <c r="L174" i="46"/>
  <c r="N174" i="46"/>
  <c r="P174" i="46"/>
  <c r="B175" i="46"/>
  <c r="D175" i="46"/>
  <c r="F175" i="46"/>
  <c r="H175" i="46"/>
  <c r="J175" i="46"/>
  <c r="L175" i="46"/>
  <c r="N175" i="46"/>
  <c r="P175" i="46"/>
  <c r="B176" i="46"/>
  <c r="D176" i="46"/>
  <c r="F176" i="46"/>
  <c r="H176" i="46"/>
  <c r="J176" i="46"/>
  <c r="L176" i="46"/>
  <c r="N176" i="46"/>
  <c r="P176" i="46"/>
  <c r="B177" i="46"/>
  <c r="D177" i="46"/>
  <c r="F177" i="46"/>
  <c r="H177" i="46"/>
  <c r="J177" i="46"/>
  <c r="L177" i="46"/>
  <c r="N177" i="46"/>
  <c r="P177" i="46"/>
  <c r="B122" i="29"/>
  <c r="B123" i="29"/>
  <c r="B124" i="29"/>
  <c r="B125" i="29"/>
  <c r="B127" i="29"/>
  <c r="B128" i="29"/>
  <c r="B130" i="29"/>
  <c r="B131" i="29"/>
  <c r="L10" i="25"/>
  <c r="L10" i="28" s="1"/>
  <c r="O11" i="25"/>
  <c r="O11" i="28" s="1"/>
  <c r="C12" i="25"/>
  <c r="C12" i="28" s="1"/>
  <c r="D12" i="25"/>
  <c r="D12" i="28" s="1"/>
  <c r="E12" i="25"/>
  <c r="E12" i="28" s="1"/>
  <c r="F12" i="25"/>
  <c r="F12" i="28" s="1"/>
  <c r="G12" i="25"/>
  <c r="G12" i="28" s="1"/>
  <c r="H12" i="25"/>
  <c r="H12" i="28" s="1"/>
  <c r="I12" i="25"/>
  <c r="I12" i="28" s="1"/>
  <c r="J12" i="25"/>
  <c r="J12" i="28" s="1"/>
  <c r="K12" i="25"/>
  <c r="K12" i="28" s="1"/>
  <c r="L12" i="25"/>
  <c r="L12" i="28" s="1"/>
  <c r="M12" i="25"/>
  <c r="M12" i="28" s="1"/>
  <c r="N12" i="25"/>
  <c r="N12" i="28" s="1"/>
  <c r="O12" i="25"/>
  <c r="O12" i="28" s="1"/>
  <c r="P12" i="25"/>
  <c r="P12" i="28" s="1"/>
  <c r="Q12" i="25"/>
  <c r="Q12" i="28" s="1"/>
  <c r="C13" i="25"/>
  <c r="C13" i="28" s="1"/>
  <c r="D13" i="25"/>
  <c r="D13" i="28" s="1"/>
  <c r="E13" i="25"/>
  <c r="E13" i="28" s="1"/>
  <c r="F13" i="25"/>
  <c r="F13" i="28" s="1"/>
  <c r="G13" i="25"/>
  <c r="G13" i="28" s="1"/>
  <c r="H13" i="25"/>
  <c r="H13" i="28" s="1"/>
  <c r="I13" i="25"/>
  <c r="I13" i="28" s="1"/>
  <c r="J13" i="25"/>
  <c r="J13" i="28" s="1"/>
  <c r="K13" i="25"/>
  <c r="K13" i="28" s="1"/>
  <c r="L13" i="25"/>
  <c r="L13" i="28" s="1"/>
  <c r="M13" i="25"/>
  <c r="M13" i="28" s="1"/>
  <c r="N13" i="25"/>
  <c r="N13" i="28" s="1"/>
  <c r="O13" i="25"/>
  <c r="O13" i="28" s="1"/>
  <c r="P13" i="25"/>
  <c r="P13" i="28" s="1"/>
  <c r="Q13" i="25"/>
  <c r="Q13" i="28" s="1"/>
  <c r="C14" i="25"/>
  <c r="C14" i="28" s="1"/>
  <c r="D14" i="25"/>
  <c r="D14" i="28" s="1"/>
  <c r="E14" i="25"/>
  <c r="E14" i="28" s="1"/>
  <c r="F14" i="25"/>
  <c r="F14" i="28" s="1"/>
  <c r="G14" i="25"/>
  <c r="G14" i="28" s="1"/>
  <c r="H14" i="25"/>
  <c r="H14" i="28" s="1"/>
  <c r="I14" i="25"/>
  <c r="I14" i="28" s="1"/>
  <c r="J14" i="25"/>
  <c r="J14" i="28" s="1"/>
  <c r="K14" i="25"/>
  <c r="K14" i="28" s="1"/>
  <c r="L14" i="25"/>
  <c r="L14" i="28" s="1"/>
  <c r="M14" i="25"/>
  <c r="M14" i="28" s="1"/>
  <c r="N14" i="25"/>
  <c r="N14" i="28" s="1"/>
  <c r="O14" i="25"/>
  <c r="O14" i="28" s="1"/>
  <c r="P14" i="25"/>
  <c r="P14" i="28" s="1"/>
  <c r="Q14" i="25"/>
  <c r="Q14" i="28" s="1"/>
  <c r="C16" i="25"/>
  <c r="D16" i="25"/>
  <c r="D16" i="28" s="1"/>
  <c r="E16" i="25"/>
  <c r="E16" i="28" s="1"/>
  <c r="F16" i="25"/>
  <c r="F16" i="28" s="1"/>
  <c r="G16" i="25"/>
  <c r="H16" i="25"/>
  <c r="H16" i="28" s="1"/>
  <c r="I16" i="25"/>
  <c r="I16" i="28" s="1"/>
  <c r="J16" i="25"/>
  <c r="J15" i="25" s="1"/>
  <c r="J15" i="28" s="1"/>
  <c r="K16" i="25"/>
  <c r="K16" i="28" s="1"/>
  <c r="L16" i="25"/>
  <c r="L15" i="25" s="1"/>
  <c r="L15" i="28" s="1"/>
  <c r="M16" i="25"/>
  <c r="M16" i="28" s="1"/>
  <c r="N16" i="25"/>
  <c r="N16" i="28" s="1"/>
  <c r="O16" i="25"/>
  <c r="P16" i="25"/>
  <c r="P15" i="25" s="1"/>
  <c r="P15" i="28" s="1"/>
  <c r="Q16" i="25"/>
  <c r="Q16" i="28" s="1"/>
  <c r="E23" i="25"/>
  <c r="E23" i="28" s="1"/>
  <c r="M23" i="25"/>
  <c r="M23" i="28" s="1"/>
  <c r="F24" i="25"/>
  <c r="F24" i="28" s="1"/>
  <c r="C25" i="25"/>
  <c r="C25" i="28" s="1"/>
  <c r="D25" i="25"/>
  <c r="D25" i="28" s="1"/>
  <c r="E25" i="25"/>
  <c r="E25" i="28" s="1"/>
  <c r="F25" i="25"/>
  <c r="F25" i="28" s="1"/>
  <c r="G25" i="25"/>
  <c r="G25" i="28" s="1"/>
  <c r="H25" i="25"/>
  <c r="H25" i="28" s="1"/>
  <c r="I25" i="25"/>
  <c r="I25" i="28" s="1"/>
  <c r="J25" i="25"/>
  <c r="J25" i="28" s="1"/>
  <c r="K25" i="25"/>
  <c r="K25" i="28" s="1"/>
  <c r="L25" i="25"/>
  <c r="L25" i="28" s="1"/>
  <c r="M25" i="25"/>
  <c r="M25" i="28" s="1"/>
  <c r="N25" i="25"/>
  <c r="N25" i="28" s="1"/>
  <c r="O25" i="25"/>
  <c r="O25" i="28" s="1"/>
  <c r="P25" i="25"/>
  <c r="P25" i="28" s="1"/>
  <c r="Q25" i="25"/>
  <c r="Q25" i="28" s="1"/>
  <c r="C26" i="25"/>
  <c r="C26" i="28" s="1"/>
  <c r="D26" i="25"/>
  <c r="D26" i="28" s="1"/>
  <c r="E26" i="25"/>
  <c r="E26" i="28" s="1"/>
  <c r="F26" i="25"/>
  <c r="F26" i="28" s="1"/>
  <c r="G26" i="25"/>
  <c r="G26" i="28" s="1"/>
  <c r="H26" i="25"/>
  <c r="H26" i="28" s="1"/>
  <c r="I26" i="25"/>
  <c r="I26" i="28" s="1"/>
  <c r="J26" i="25"/>
  <c r="J26" i="28" s="1"/>
  <c r="K26" i="25"/>
  <c r="K26" i="28" s="1"/>
  <c r="L26" i="25"/>
  <c r="L26" i="28" s="1"/>
  <c r="M26" i="25"/>
  <c r="M26" i="28" s="1"/>
  <c r="N26" i="25"/>
  <c r="N26" i="28" s="1"/>
  <c r="O26" i="25"/>
  <c r="O26" i="28" s="1"/>
  <c r="P26" i="25"/>
  <c r="P26" i="28" s="1"/>
  <c r="Q26" i="25"/>
  <c r="Q26" i="28" s="1"/>
  <c r="C31" i="25"/>
  <c r="C31" i="28" s="1"/>
  <c r="C32" i="25"/>
  <c r="C32" i="28" s="1"/>
  <c r="D32" i="25"/>
  <c r="D32" i="28" s="1"/>
  <c r="E32" i="25"/>
  <c r="E32" i="28" s="1"/>
  <c r="F32" i="25"/>
  <c r="F32" i="28" s="1"/>
  <c r="G32" i="25"/>
  <c r="G32" i="28" s="1"/>
  <c r="H32" i="25"/>
  <c r="H32" i="28" s="1"/>
  <c r="I32" i="25"/>
  <c r="I32" i="28" s="1"/>
  <c r="J32" i="25"/>
  <c r="J32" i="28" s="1"/>
  <c r="K32" i="25"/>
  <c r="K32" i="28" s="1"/>
  <c r="L32" i="25"/>
  <c r="L32" i="28" s="1"/>
  <c r="M32" i="25"/>
  <c r="M32" i="28" s="1"/>
  <c r="N32" i="25"/>
  <c r="N32" i="28" s="1"/>
  <c r="O32" i="25"/>
  <c r="O32" i="28" s="1"/>
  <c r="P32" i="25"/>
  <c r="P32" i="28" s="1"/>
  <c r="Q32" i="25"/>
  <c r="Q32" i="28" s="1"/>
  <c r="M18" i="24"/>
  <c r="F19" i="24"/>
  <c r="O20" i="24"/>
  <c r="Q22" i="24"/>
  <c r="D23" i="24"/>
  <c r="D23" i="27" s="1"/>
  <c r="L23" i="24"/>
  <c r="L23" i="27" s="1"/>
  <c r="K24" i="24"/>
  <c r="E26" i="24"/>
  <c r="M26" i="24"/>
  <c r="E19" i="23"/>
  <c r="M23" i="23"/>
  <c r="M23" i="26" s="1"/>
  <c r="N28" i="23"/>
  <c r="P30" i="23"/>
  <c r="C6" i="25"/>
  <c r="G6" i="25"/>
  <c r="K6" i="25"/>
  <c r="O6" i="25"/>
  <c r="D7" i="25"/>
  <c r="H7" i="25"/>
  <c r="L7" i="25"/>
  <c r="P7" i="25"/>
  <c r="E8" i="25"/>
  <c r="I8" i="25"/>
  <c r="M8" i="25"/>
  <c r="Q8" i="25"/>
  <c r="F9" i="25"/>
  <c r="J9" i="25"/>
  <c r="N9" i="25"/>
  <c r="C10" i="25"/>
  <c r="C10" i="28" s="1"/>
  <c r="D10" i="25"/>
  <c r="D10" i="28" s="1"/>
  <c r="E10" i="25"/>
  <c r="E10" i="28" s="1"/>
  <c r="F10" i="25"/>
  <c r="F10" i="28" s="1"/>
  <c r="G10" i="25"/>
  <c r="G10" i="28" s="1"/>
  <c r="H10" i="25"/>
  <c r="H10" i="28" s="1"/>
  <c r="I10" i="25"/>
  <c r="I10" i="28" s="1"/>
  <c r="J10" i="25"/>
  <c r="J10" i="28" s="1"/>
  <c r="K10" i="25"/>
  <c r="K10" i="28" s="1"/>
  <c r="M10" i="25"/>
  <c r="M10" i="28" s="1"/>
  <c r="N10" i="25"/>
  <c r="N10" i="28" s="1"/>
  <c r="O10" i="25"/>
  <c r="O10" i="28" s="1"/>
  <c r="P10" i="25"/>
  <c r="P10" i="28" s="1"/>
  <c r="Q10" i="25"/>
  <c r="Q10" i="28" s="1"/>
  <c r="C11" i="25"/>
  <c r="C11" i="28" s="1"/>
  <c r="D11" i="25"/>
  <c r="D11" i="28" s="1"/>
  <c r="E11" i="25"/>
  <c r="E11" i="28" s="1"/>
  <c r="F11" i="25"/>
  <c r="F11" i="28" s="1"/>
  <c r="G11" i="25"/>
  <c r="G11" i="28" s="1"/>
  <c r="H11" i="25"/>
  <c r="H11" i="28" s="1"/>
  <c r="I11" i="25"/>
  <c r="I11" i="28" s="1"/>
  <c r="J11" i="25"/>
  <c r="J11" i="28" s="1"/>
  <c r="K11" i="25"/>
  <c r="K11" i="28" s="1"/>
  <c r="L11" i="25"/>
  <c r="L11" i="28" s="1"/>
  <c r="M11" i="25"/>
  <c r="M11" i="28" s="1"/>
  <c r="N11" i="25"/>
  <c r="N11" i="28" s="1"/>
  <c r="P11" i="25"/>
  <c r="P11" i="28" s="1"/>
  <c r="Q11" i="25"/>
  <c r="Q11" i="28" s="1"/>
  <c r="C23" i="25"/>
  <c r="C23" i="28" s="1"/>
  <c r="D23" i="25"/>
  <c r="D23" i="28" s="1"/>
  <c r="F23" i="25"/>
  <c r="F23" i="28" s="1"/>
  <c r="G23" i="25"/>
  <c r="G23" i="28" s="1"/>
  <c r="H23" i="25"/>
  <c r="H23" i="28" s="1"/>
  <c r="I23" i="25"/>
  <c r="I23" i="28" s="1"/>
  <c r="J23" i="25"/>
  <c r="J23" i="28" s="1"/>
  <c r="K23" i="25"/>
  <c r="K23" i="28" s="1"/>
  <c r="L23" i="25"/>
  <c r="L23" i="28" s="1"/>
  <c r="N23" i="25"/>
  <c r="N23" i="28" s="1"/>
  <c r="O23" i="25"/>
  <c r="O23" i="28" s="1"/>
  <c r="P23" i="25"/>
  <c r="P23" i="28" s="1"/>
  <c r="Q23" i="25"/>
  <c r="Q23" i="28" s="1"/>
  <c r="C24" i="25"/>
  <c r="C24" i="28" s="1"/>
  <c r="D24" i="25"/>
  <c r="D24" i="28" s="1"/>
  <c r="E24" i="25"/>
  <c r="E24" i="28" s="1"/>
  <c r="G24" i="25"/>
  <c r="G24" i="28" s="1"/>
  <c r="H24" i="25"/>
  <c r="H24" i="28" s="1"/>
  <c r="I24" i="25"/>
  <c r="I24" i="28" s="1"/>
  <c r="J24" i="25"/>
  <c r="J24" i="28" s="1"/>
  <c r="K24" i="25"/>
  <c r="K24" i="28" s="1"/>
  <c r="L24" i="25"/>
  <c r="L24" i="28" s="1"/>
  <c r="M24" i="25"/>
  <c r="M24" i="28" s="1"/>
  <c r="N24" i="25"/>
  <c r="N24" i="28" s="1"/>
  <c r="O24" i="25"/>
  <c r="O24" i="28" s="1"/>
  <c r="P24" i="25"/>
  <c r="P24" i="28" s="1"/>
  <c r="Q24" i="25"/>
  <c r="Q24" i="28" s="1"/>
  <c r="E31" i="25"/>
  <c r="E31" i="28" s="1"/>
  <c r="F31" i="25"/>
  <c r="F31" i="28" s="1"/>
  <c r="G31" i="25"/>
  <c r="G31" i="28" s="1"/>
  <c r="I31" i="25"/>
  <c r="I31" i="28" s="1"/>
  <c r="J31" i="25"/>
  <c r="J31" i="28" s="1"/>
  <c r="K31" i="25"/>
  <c r="K31" i="28" s="1"/>
  <c r="L31" i="25"/>
  <c r="L31" i="28" s="1"/>
  <c r="M31" i="25"/>
  <c r="M31" i="28" s="1"/>
  <c r="N31" i="25"/>
  <c r="N31" i="28" s="1"/>
  <c r="O31" i="25"/>
  <c r="O31" i="28" s="1"/>
  <c r="Q31" i="25"/>
  <c r="Q31" i="28" s="1"/>
  <c r="L7" i="21"/>
  <c r="M8" i="21"/>
  <c r="P11" i="21"/>
  <c r="D19" i="21"/>
  <c r="H23" i="21"/>
  <c r="N23" i="21"/>
  <c r="P23" i="21"/>
  <c r="H21" i="24"/>
  <c r="C23" i="24"/>
  <c r="C23" i="27" s="1"/>
  <c r="D23" i="21"/>
  <c r="E23" i="24"/>
  <c r="E23" i="27" s="1"/>
  <c r="F23" i="24"/>
  <c r="F23" i="27" s="1"/>
  <c r="G23" i="24"/>
  <c r="G23" i="27" s="1"/>
  <c r="H23" i="24"/>
  <c r="H23" i="27" s="1"/>
  <c r="I23" i="24"/>
  <c r="I23" i="27" s="1"/>
  <c r="J23" i="21"/>
  <c r="K23" i="24"/>
  <c r="K23" i="27" s="1"/>
  <c r="L23" i="21"/>
  <c r="M23" i="24"/>
  <c r="M23" i="27" s="1"/>
  <c r="N23" i="24"/>
  <c r="N23" i="27" s="1"/>
  <c r="O23" i="24"/>
  <c r="O23" i="27" s="1"/>
  <c r="P23" i="24"/>
  <c r="P23" i="27" s="1"/>
  <c r="Q23" i="24"/>
  <c r="Q23" i="27" s="1"/>
  <c r="C24" i="24"/>
  <c r="C28" i="24"/>
  <c r="G28" i="24"/>
  <c r="I28" i="24"/>
  <c r="K28" i="24"/>
  <c r="M28" i="21"/>
  <c r="O28" i="24"/>
  <c r="D29" i="24"/>
  <c r="F29" i="24"/>
  <c r="H29" i="24"/>
  <c r="J29" i="24"/>
  <c r="L29" i="24"/>
  <c r="N29" i="21"/>
  <c r="P29" i="24"/>
  <c r="E30" i="24"/>
  <c r="G30" i="24"/>
  <c r="I30" i="24"/>
  <c r="K30" i="24"/>
  <c r="M30" i="24"/>
  <c r="Q30" i="24"/>
  <c r="F31" i="24"/>
  <c r="H31" i="21"/>
  <c r="J31" i="24"/>
  <c r="L31" i="24"/>
  <c r="N31" i="24"/>
  <c r="C32" i="24"/>
  <c r="E32" i="24"/>
  <c r="G32" i="24"/>
  <c r="K32" i="24"/>
  <c r="M32" i="24"/>
  <c r="O32" i="24"/>
  <c r="Q32" i="21"/>
  <c r="K5" i="23"/>
  <c r="D18" i="23"/>
  <c r="O18" i="21"/>
  <c r="P19" i="21"/>
  <c r="E20" i="21"/>
  <c r="F20" i="23"/>
  <c r="Q20" i="21"/>
  <c r="C22" i="21"/>
  <c r="G22" i="21"/>
  <c r="C23" i="23"/>
  <c r="C23" i="26" s="1"/>
  <c r="D23" i="23"/>
  <c r="D23" i="26" s="1"/>
  <c r="E23" i="23"/>
  <c r="E23" i="26" s="1"/>
  <c r="F23" i="23"/>
  <c r="F23" i="26" s="1"/>
  <c r="G23" i="23"/>
  <c r="G23" i="26" s="1"/>
  <c r="H23" i="23"/>
  <c r="H23" i="26" s="1"/>
  <c r="I23" i="23"/>
  <c r="I23" i="26" s="1"/>
  <c r="J23" i="23"/>
  <c r="J23" i="26" s="1"/>
  <c r="K23" i="23"/>
  <c r="K23" i="26" s="1"/>
  <c r="L23" i="23"/>
  <c r="L23" i="26" s="1"/>
  <c r="N23" i="23"/>
  <c r="N23" i="26" s="1"/>
  <c r="O23" i="23"/>
  <c r="O23" i="26" s="1"/>
  <c r="P23" i="23"/>
  <c r="P23" i="26" s="1"/>
  <c r="Q23" i="23"/>
  <c r="Q23" i="26" s="1"/>
  <c r="K25" i="23"/>
  <c r="O29" i="23"/>
  <c r="O9" i="25"/>
  <c r="P10" i="23"/>
  <c r="Q11" i="23"/>
  <c r="C13" i="23"/>
  <c r="O15" i="18"/>
  <c r="Q15" i="18"/>
  <c r="D15" i="18"/>
  <c r="E15" i="18"/>
  <c r="F15" i="18"/>
  <c r="G15" i="18"/>
  <c r="H15" i="18"/>
  <c r="I15" i="18"/>
  <c r="J15" i="18"/>
  <c r="K15" i="18"/>
  <c r="L15" i="18"/>
  <c r="M15" i="18"/>
  <c r="N15" i="18"/>
  <c r="P15" i="18"/>
  <c r="G18" i="24"/>
  <c r="H18" i="25"/>
  <c r="N18" i="25"/>
  <c r="O18" i="24"/>
  <c r="P18" i="25"/>
  <c r="E19" i="25"/>
  <c r="H19" i="24"/>
  <c r="I19" i="25"/>
  <c r="K19" i="25"/>
  <c r="M19" i="25"/>
  <c r="P19" i="24"/>
  <c r="Q19" i="25"/>
  <c r="F20" i="25"/>
  <c r="H20" i="25"/>
  <c r="I20" i="24"/>
  <c r="J20" i="25"/>
  <c r="N20" i="25"/>
  <c r="P20" i="25"/>
  <c r="Q20" i="24"/>
  <c r="C21" i="25"/>
  <c r="G21" i="25"/>
  <c r="J21" i="24"/>
  <c r="K21" i="25"/>
  <c r="O21" i="25"/>
  <c r="Q21" i="25"/>
  <c r="C22" i="24"/>
  <c r="D22" i="25"/>
  <c r="H22" i="25"/>
  <c r="J22" i="25"/>
  <c r="K22" i="24"/>
  <c r="L22" i="25"/>
  <c r="N22" i="25"/>
  <c r="P22" i="25"/>
  <c r="E24" i="24"/>
  <c r="M24" i="24"/>
  <c r="N24" i="23"/>
  <c r="F25" i="24"/>
  <c r="N25" i="24"/>
  <c r="O25" i="23"/>
  <c r="G26" i="24"/>
  <c r="L26" i="23"/>
  <c r="O26" i="24"/>
  <c r="P26" i="23"/>
  <c r="D28" i="25"/>
  <c r="I29" i="25"/>
  <c r="Q29" i="25"/>
  <c r="Q31" i="23"/>
  <c r="B12" i="14"/>
  <c r="B12" i="17" s="1"/>
  <c r="C12" i="14"/>
  <c r="C12" i="17" s="1"/>
  <c r="D12" i="14"/>
  <c r="D12" i="17" s="1"/>
  <c r="E12" i="14"/>
  <c r="E12" i="17" s="1"/>
  <c r="F12" i="14"/>
  <c r="F12" i="17" s="1"/>
  <c r="G12" i="14"/>
  <c r="G12" i="17" s="1"/>
  <c r="H12" i="14"/>
  <c r="H12" i="17" s="1"/>
  <c r="I12" i="14"/>
  <c r="I12" i="17" s="1"/>
  <c r="J12" i="14"/>
  <c r="J12" i="17" s="1"/>
  <c r="K12" i="14"/>
  <c r="K12" i="17" s="1"/>
  <c r="L12" i="14"/>
  <c r="L12" i="17" s="1"/>
  <c r="M12" i="14"/>
  <c r="M12" i="17" s="1"/>
  <c r="N12" i="14"/>
  <c r="N12" i="17" s="1"/>
  <c r="O12" i="14"/>
  <c r="O12" i="17" s="1"/>
  <c r="P12" i="14"/>
  <c r="P12" i="17" s="1"/>
  <c r="Q12" i="14"/>
  <c r="Q12" i="17" s="1"/>
  <c r="B13" i="14"/>
  <c r="B13" i="17" s="1"/>
  <c r="C13" i="14"/>
  <c r="C13" i="17" s="1"/>
  <c r="D13" i="14"/>
  <c r="D13" i="17" s="1"/>
  <c r="E13" i="14"/>
  <c r="E13" i="17" s="1"/>
  <c r="F13" i="14"/>
  <c r="F13" i="17" s="1"/>
  <c r="G13" i="14"/>
  <c r="G13" i="17" s="1"/>
  <c r="H13" i="14"/>
  <c r="H13" i="17" s="1"/>
  <c r="I13" i="14"/>
  <c r="I13" i="17" s="1"/>
  <c r="J13" i="14"/>
  <c r="J13" i="17" s="1"/>
  <c r="K13" i="14"/>
  <c r="K13" i="17" s="1"/>
  <c r="L13" i="14"/>
  <c r="L13" i="17" s="1"/>
  <c r="M13" i="14"/>
  <c r="M13" i="17" s="1"/>
  <c r="N13" i="14"/>
  <c r="N13" i="17" s="1"/>
  <c r="O13" i="14"/>
  <c r="O13" i="17" s="1"/>
  <c r="P13" i="14"/>
  <c r="P13" i="17" s="1"/>
  <c r="Q13" i="14"/>
  <c r="Q13" i="17" s="1"/>
  <c r="B14" i="14"/>
  <c r="B14" i="17" s="1"/>
  <c r="C14" i="14"/>
  <c r="C14" i="17" s="1"/>
  <c r="D14" i="14"/>
  <c r="D14" i="17" s="1"/>
  <c r="E14" i="14"/>
  <c r="E14" i="17" s="1"/>
  <c r="F14" i="14"/>
  <c r="F14" i="17" s="1"/>
  <c r="G14" i="14"/>
  <c r="G14" i="17" s="1"/>
  <c r="H14" i="14"/>
  <c r="H14" i="17" s="1"/>
  <c r="I14" i="14"/>
  <c r="I14" i="17" s="1"/>
  <c r="J14" i="14"/>
  <c r="J14" i="17" s="1"/>
  <c r="K14" i="14"/>
  <c r="K14" i="17" s="1"/>
  <c r="L14" i="14"/>
  <c r="L14" i="17" s="1"/>
  <c r="M14" i="14"/>
  <c r="M14" i="17" s="1"/>
  <c r="N14" i="14"/>
  <c r="N14" i="17" s="1"/>
  <c r="O14" i="14"/>
  <c r="O14" i="17" s="1"/>
  <c r="P14" i="14"/>
  <c r="P14" i="17" s="1"/>
  <c r="Q14" i="14"/>
  <c r="Q14" i="17" s="1"/>
  <c r="B16" i="14"/>
  <c r="B15" i="14" s="1"/>
  <c r="B15" i="17" s="1"/>
  <c r="C16" i="14"/>
  <c r="D16" i="14"/>
  <c r="D16" i="17" s="1"/>
  <c r="E16" i="14"/>
  <c r="E15" i="14" s="1"/>
  <c r="E15" i="17" s="1"/>
  <c r="F16" i="14"/>
  <c r="F16" i="17" s="1"/>
  <c r="G16" i="14"/>
  <c r="H16" i="14"/>
  <c r="H15" i="14" s="1"/>
  <c r="H15" i="17" s="1"/>
  <c r="I16" i="14"/>
  <c r="I15" i="14" s="1"/>
  <c r="I15" i="17" s="1"/>
  <c r="J16" i="14"/>
  <c r="J15" i="14" s="1"/>
  <c r="J15" i="17" s="1"/>
  <c r="K16" i="14"/>
  <c r="K15" i="14" s="1"/>
  <c r="K15" i="17" s="1"/>
  <c r="L16" i="14"/>
  <c r="L15" i="14" s="1"/>
  <c r="L15" i="17" s="1"/>
  <c r="M16" i="14"/>
  <c r="M15" i="14" s="1"/>
  <c r="M15" i="17" s="1"/>
  <c r="N16" i="14"/>
  <c r="N15" i="14" s="1"/>
  <c r="N15" i="17" s="1"/>
  <c r="O16" i="14"/>
  <c r="P16" i="14"/>
  <c r="P16" i="17" s="1"/>
  <c r="Q16" i="14"/>
  <c r="Q15" i="14" s="1"/>
  <c r="Q15" i="17" s="1"/>
  <c r="B25" i="14"/>
  <c r="B25" i="17" s="1"/>
  <c r="C25" i="14"/>
  <c r="C25" i="17" s="1"/>
  <c r="D25" i="14"/>
  <c r="D25" i="17" s="1"/>
  <c r="E25" i="14"/>
  <c r="E25" i="17" s="1"/>
  <c r="F25" i="14"/>
  <c r="F25" i="17" s="1"/>
  <c r="G25" i="14"/>
  <c r="G25" i="17" s="1"/>
  <c r="H25" i="14"/>
  <c r="H25" i="17" s="1"/>
  <c r="I25" i="14"/>
  <c r="I25" i="17" s="1"/>
  <c r="J25" i="14"/>
  <c r="J25" i="17" s="1"/>
  <c r="K25" i="14"/>
  <c r="K25" i="17" s="1"/>
  <c r="L25" i="14"/>
  <c r="L25" i="17" s="1"/>
  <c r="M25" i="14"/>
  <c r="M25" i="17" s="1"/>
  <c r="N25" i="14"/>
  <c r="N25" i="17" s="1"/>
  <c r="O25" i="14"/>
  <c r="O25" i="17" s="1"/>
  <c r="P25" i="14"/>
  <c r="P25" i="17" s="1"/>
  <c r="Q25" i="14"/>
  <c r="Q25" i="17" s="1"/>
  <c r="B26" i="14"/>
  <c r="B26" i="17" s="1"/>
  <c r="C26" i="14"/>
  <c r="C26" i="17" s="1"/>
  <c r="D26" i="14"/>
  <c r="D26" i="17" s="1"/>
  <c r="E26" i="14"/>
  <c r="E26" i="17" s="1"/>
  <c r="F26" i="14"/>
  <c r="F26" i="17" s="1"/>
  <c r="G26" i="14"/>
  <c r="G26" i="17" s="1"/>
  <c r="H26" i="14"/>
  <c r="H26" i="17" s="1"/>
  <c r="I26" i="14"/>
  <c r="I26" i="17" s="1"/>
  <c r="J26" i="14"/>
  <c r="J26" i="17" s="1"/>
  <c r="K26" i="14"/>
  <c r="K26" i="17" s="1"/>
  <c r="L26" i="14"/>
  <c r="L26" i="17" s="1"/>
  <c r="M26" i="14"/>
  <c r="M26" i="17" s="1"/>
  <c r="N26" i="14"/>
  <c r="N26" i="17" s="1"/>
  <c r="O26" i="14"/>
  <c r="O26" i="17" s="1"/>
  <c r="P26" i="14"/>
  <c r="P26" i="17" s="1"/>
  <c r="Q26" i="14"/>
  <c r="Q26" i="17" s="1"/>
  <c r="B32" i="14"/>
  <c r="B32" i="17" s="1"/>
  <c r="C32" i="14"/>
  <c r="C32" i="17" s="1"/>
  <c r="D32" i="14"/>
  <c r="D32" i="17" s="1"/>
  <c r="E32" i="14"/>
  <c r="E32" i="17" s="1"/>
  <c r="F32" i="14"/>
  <c r="F32" i="17" s="1"/>
  <c r="G32" i="14"/>
  <c r="G32" i="17" s="1"/>
  <c r="H32" i="14"/>
  <c r="H32" i="17" s="1"/>
  <c r="I32" i="14"/>
  <c r="I32" i="17" s="1"/>
  <c r="J32" i="14"/>
  <c r="J32" i="17" s="1"/>
  <c r="K32" i="14"/>
  <c r="K32" i="17" s="1"/>
  <c r="L32" i="14"/>
  <c r="L32" i="17" s="1"/>
  <c r="M32" i="14"/>
  <c r="M32" i="17" s="1"/>
  <c r="N32" i="14"/>
  <c r="N32" i="17" s="1"/>
  <c r="O32" i="14"/>
  <c r="O32" i="17" s="1"/>
  <c r="P32" i="14"/>
  <c r="P32" i="17" s="1"/>
  <c r="Q32" i="14"/>
  <c r="Q32" i="17" s="1"/>
  <c r="C5" i="14"/>
  <c r="G5" i="14"/>
  <c r="O5" i="14"/>
  <c r="C6" i="14"/>
  <c r="G6" i="14"/>
  <c r="K6" i="14"/>
  <c r="O6" i="14"/>
  <c r="C7" i="14"/>
  <c r="G7" i="14"/>
  <c r="K7" i="14"/>
  <c r="O7" i="14"/>
  <c r="C8" i="14"/>
  <c r="G8" i="14"/>
  <c r="K8" i="14"/>
  <c r="O8" i="14"/>
  <c r="B9" i="14"/>
  <c r="B9" i="17" s="1"/>
  <c r="C9" i="14"/>
  <c r="G9" i="14"/>
  <c r="K9" i="14"/>
  <c r="O9" i="14"/>
  <c r="B10" i="14"/>
  <c r="B10" i="17" s="1"/>
  <c r="C10" i="14"/>
  <c r="C10" i="17" s="1"/>
  <c r="D10" i="14"/>
  <c r="D10" i="17" s="1"/>
  <c r="E10" i="14"/>
  <c r="E10" i="17" s="1"/>
  <c r="F10" i="14"/>
  <c r="F10" i="17" s="1"/>
  <c r="G10" i="14"/>
  <c r="G10" i="17" s="1"/>
  <c r="H10" i="14"/>
  <c r="H10" i="17" s="1"/>
  <c r="I10" i="14"/>
  <c r="I10" i="17" s="1"/>
  <c r="J10" i="14"/>
  <c r="J10" i="17" s="1"/>
  <c r="K10" i="14"/>
  <c r="K10" i="17" s="1"/>
  <c r="L10" i="14"/>
  <c r="L10" i="17" s="1"/>
  <c r="M10" i="14"/>
  <c r="M10" i="17" s="1"/>
  <c r="N10" i="14"/>
  <c r="N10" i="17" s="1"/>
  <c r="O10" i="14"/>
  <c r="O10" i="17" s="1"/>
  <c r="P10" i="14"/>
  <c r="P10" i="17" s="1"/>
  <c r="Q10" i="14"/>
  <c r="Q10" i="17" s="1"/>
  <c r="B11" i="14"/>
  <c r="B11" i="17" s="1"/>
  <c r="C11" i="14"/>
  <c r="C11" i="17" s="1"/>
  <c r="D11" i="14"/>
  <c r="D11" i="17" s="1"/>
  <c r="E11" i="14"/>
  <c r="E11" i="17" s="1"/>
  <c r="F11" i="14"/>
  <c r="F11" i="17" s="1"/>
  <c r="G11" i="14"/>
  <c r="G11" i="17" s="1"/>
  <c r="H11" i="14"/>
  <c r="H11" i="17" s="1"/>
  <c r="I11" i="14"/>
  <c r="I11" i="17" s="1"/>
  <c r="J11" i="14"/>
  <c r="J11" i="17" s="1"/>
  <c r="K11" i="14"/>
  <c r="K11" i="17" s="1"/>
  <c r="L11" i="14"/>
  <c r="L11" i="17" s="1"/>
  <c r="M11" i="14"/>
  <c r="M11" i="17" s="1"/>
  <c r="N11" i="14"/>
  <c r="N11" i="17" s="1"/>
  <c r="O11" i="14"/>
  <c r="O11" i="17" s="1"/>
  <c r="P11" i="14"/>
  <c r="P11" i="17" s="1"/>
  <c r="Q11" i="14"/>
  <c r="Q11" i="17" s="1"/>
  <c r="C15" i="11"/>
  <c r="D15" i="11"/>
  <c r="E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G18" i="14"/>
  <c r="K18" i="14"/>
  <c r="C19" i="14"/>
  <c r="G19" i="14"/>
  <c r="K19" i="14"/>
  <c r="O19" i="14"/>
  <c r="C20" i="14"/>
  <c r="G20" i="14"/>
  <c r="K20" i="14"/>
  <c r="O20" i="14"/>
  <c r="C21" i="14"/>
  <c r="G21" i="14"/>
  <c r="K21" i="14"/>
  <c r="O21" i="14"/>
  <c r="B22" i="14"/>
  <c r="B22" i="17" s="1"/>
  <c r="C22" i="14"/>
  <c r="G22" i="14"/>
  <c r="K22" i="14"/>
  <c r="O22" i="14"/>
  <c r="B23" i="14"/>
  <c r="B23" i="17" s="1"/>
  <c r="C23" i="14"/>
  <c r="C23" i="17" s="1"/>
  <c r="D23" i="14"/>
  <c r="D23" i="17" s="1"/>
  <c r="E23" i="14"/>
  <c r="E23" i="17" s="1"/>
  <c r="F23" i="14"/>
  <c r="F23" i="17" s="1"/>
  <c r="G23" i="14"/>
  <c r="G23" i="17" s="1"/>
  <c r="H23" i="14"/>
  <c r="H23" i="17" s="1"/>
  <c r="I23" i="14"/>
  <c r="I23" i="17" s="1"/>
  <c r="J23" i="14"/>
  <c r="J23" i="17" s="1"/>
  <c r="K23" i="14"/>
  <c r="K23" i="17" s="1"/>
  <c r="L23" i="14"/>
  <c r="L23" i="17" s="1"/>
  <c r="M23" i="14"/>
  <c r="M23" i="17" s="1"/>
  <c r="N23" i="14"/>
  <c r="N23" i="17" s="1"/>
  <c r="O23" i="14"/>
  <c r="O23" i="17" s="1"/>
  <c r="P23" i="14"/>
  <c r="P23" i="17" s="1"/>
  <c r="Q23" i="14"/>
  <c r="Q23" i="17" s="1"/>
  <c r="B24" i="14"/>
  <c r="B24" i="17" s="1"/>
  <c r="C24" i="14"/>
  <c r="C24" i="17" s="1"/>
  <c r="D24" i="14"/>
  <c r="D24" i="17" s="1"/>
  <c r="E24" i="14"/>
  <c r="E24" i="17" s="1"/>
  <c r="F24" i="14"/>
  <c r="F24" i="17" s="1"/>
  <c r="G24" i="14"/>
  <c r="G24" i="17" s="1"/>
  <c r="H24" i="14"/>
  <c r="H24" i="17" s="1"/>
  <c r="I24" i="14"/>
  <c r="I24" i="17" s="1"/>
  <c r="J24" i="14"/>
  <c r="J24" i="17" s="1"/>
  <c r="K24" i="14"/>
  <c r="K24" i="17" s="1"/>
  <c r="L24" i="14"/>
  <c r="L24" i="17" s="1"/>
  <c r="M24" i="14"/>
  <c r="M24" i="17" s="1"/>
  <c r="N24" i="14"/>
  <c r="N24" i="17" s="1"/>
  <c r="O24" i="14"/>
  <c r="O24" i="17" s="1"/>
  <c r="P24" i="14"/>
  <c r="P24" i="17" s="1"/>
  <c r="Q24" i="14"/>
  <c r="Q24" i="17" s="1"/>
  <c r="C28" i="14"/>
  <c r="K28" i="14"/>
  <c r="O28" i="14"/>
  <c r="C29" i="14"/>
  <c r="G29" i="14"/>
  <c r="K29" i="14"/>
  <c r="O29" i="14"/>
  <c r="C30" i="14"/>
  <c r="G30" i="14"/>
  <c r="K30" i="14"/>
  <c r="O30" i="14"/>
  <c r="B31" i="14"/>
  <c r="B31" i="17" s="1"/>
  <c r="C31" i="14"/>
  <c r="D31" i="14"/>
  <c r="E31" i="14"/>
  <c r="F31" i="14"/>
  <c r="G31" i="14"/>
  <c r="H31" i="14"/>
  <c r="I31" i="14"/>
  <c r="J31" i="14"/>
  <c r="K31" i="14"/>
  <c r="L31" i="14"/>
  <c r="M31" i="14"/>
  <c r="N31" i="14"/>
  <c r="O31" i="14"/>
  <c r="P31" i="14"/>
  <c r="Q31" i="14"/>
  <c r="B23" i="10"/>
  <c r="D5" i="10"/>
  <c r="H5" i="10"/>
  <c r="O5" i="13"/>
  <c r="D6" i="10"/>
  <c r="H6" i="10"/>
  <c r="K6" i="13"/>
  <c r="L6" i="10"/>
  <c r="C7" i="13"/>
  <c r="H7" i="10"/>
  <c r="L7" i="10"/>
  <c r="O7" i="13"/>
  <c r="D8" i="10"/>
  <c r="L8" i="10"/>
  <c r="D9" i="10"/>
  <c r="H9" i="10"/>
  <c r="D10" i="10"/>
  <c r="H10" i="10"/>
  <c r="L10" i="10"/>
  <c r="H11" i="10"/>
  <c r="L11" i="10"/>
  <c r="D12" i="10"/>
  <c r="K12" i="13"/>
  <c r="L12" i="10"/>
  <c r="D13" i="10"/>
  <c r="H13" i="10"/>
  <c r="D14" i="10"/>
  <c r="H14" i="10"/>
  <c r="L14" i="10"/>
  <c r="H16" i="10"/>
  <c r="L16" i="10"/>
  <c r="P16" i="10"/>
  <c r="C18" i="13"/>
  <c r="D18" i="10"/>
  <c r="L18" i="10"/>
  <c r="O18" i="13"/>
  <c r="D19" i="10"/>
  <c r="H19" i="10"/>
  <c r="O19" i="13"/>
  <c r="D20" i="10"/>
  <c r="G20" i="13"/>
  <c r="H20" i="10"/>
  <c r="L20" i="10"/>
  <c r="C21" i="13"/>
  <c r="H21" i="10"/>
  <c r="L21" i="10"/>
  <c r="O21" i="13"/>
  <c r="D22" i="10"/>
  <c r="K22" i="13"/>
  <c r="L22" i="10"/>
  <c r="B23" i="13"/>
  <c r="B23" i="16" s="1"/>
  <c r="C23" i="10"/>
  <c r="D23" i="13"/>
  <c r="D23" i="16" s="1"/>
  <c r="E23" i="10"/>
  <c r="F23" i="13"/>
  <c r="F23" i="16" s="1"/>
  <c r="G23" i="13"/>
  <c r="G23" i="16" s="1"/>
  <c r="H23" i="13"/>
  <c r="H23" i="16" s="1"/>
  <c r="I23" i="13"/>
  <c r="I23" i="16" s="1"/>
  <c r="J23" i="13"/>
  <c r="J23" i="16" s="1"/>
  <c r="K23" i="10"/>
  <c r="M23" i="10"/>
  <c r="N23" i="13"/>
  <c r="N23" i="16" s="1"/>
  <c r="O23" i="10"/>
  <c r="P23" i="13"/>
  <c r="P23" i="16" s="1"/>
  <c r="Q23" i="10"/>
  <c r="C24" i="13"/>
  <c r="H24" i="10"/>
  <c r="L24" i="10"/>
  <c r="O24" i="13"/>
  <c r="D25" i="10"/>
  <c r="K25" i="13"/>
  <c r="L25" i="10"/>
  <c r="D26" i="10"/>
  <c r="G26" i="13"/>
  <c r="H26" i="10"/>
  <c r="D28" i="10"/>
  <c r="H28" i="10"/>
  <c r="K28" i="13"/>
  <c r="L28" i="10"/>
  <c r="G29" i="13"/>
  <c r="H29" i="10"/>
  <c r="L29" i="10"/>
  <c r="C30" i="13"/>
  <c r="D30" i="10"/>
  <c r="L30" i="10"/>
  <c r="O30" i="13"/>
  <c r="D31" i="10"/>
  <c r="H31" i="10"/>
  <c r="O31" i="13"/>
  <c r="D32" i="10"/>
  <c r="H32" i="10"/>
  <c r="K32" i="13"/>
  <c r="L32" i="10"/>
  <c r="G5" i="12"/>
  <c r="K5" i="12"/>
  <c r="O5" i="12"/>
  <c r="C6" i="12"/>
  <c r="G6" i="12"/>
  <c r="K6" i="12"/>
  <c r="O6" i="12"/>
  <c r="C7" i="12"/>
  <c r="G7" i="12"/>
  <c r="K7" i="12"/>
  <c r="O7" i="12"/>
  <c r="C8" i="12"/>
  <c r="G8" i="12"/>
  <c r="K8" i="12"/>
  <c r="O8" i="12"/>
  <c r="C9" i="12"/>
  <c r="G9" i="12"/>
  <c r="K9" i="12"/>
  <c r="O9" i="12"/>
  <c r="C10" i="12"/>
  <c r="G10" i="12"/>
  <c r="K10" i="12"/>
  <c r="O10" i="12"/>
  <c r="C11" i="12"/>
  <c r="G11" i="12"/>
  <c r="K11" i="12"/>
  <c r="O11" i="12"/>
  <c r="C12" i="12"/>
  <c r="G12" i="12"/>
  <c r="K12" i="12"/>
  <c r="O12" i="12"/>
  <c r="C13" i="12"/>
  <c r="G13" i="12"/>
  <c r="K13" i="12"/>
  <c r="O13" i="12"/>
  <c r="D15" i="8"/>
  <c r="J15" i="8"/>
  <c r="C18" i="12"/>
  <c r="G18" i="12"/>
  <c r="K18" i="12"/>
  <c r="O18" i="12"/>
  <c r="C19" i="12"/>
  <c r="G19" i="12"/>
  <c r="K19" i="12"/>
  <c r="O19" i="12"/>
  <c r="C20" i="12"/>
  <c r="G20" i="12"/>
  <c r="K20" i="12"/>
  <c r="O20" i="12"/>
  <c r="C21" i="12"/>
  <c r="G21" i="12"/>
  <c r="K21" i="12"/>
  <c r="O21" i="12"/>
  <c r="C22" i="12"/>
  <c r="G22" i="12"/>
  <c r="K22" i="12"/>
  <c r="O22" i="12"/>
  <c r="B23" i="12"/>
  <c r="B23" i="15" s="1"/>
  <c r="C23" i="12"/>
  <c r="C23" i="15" s="1"/>
  <c r="D23" i="12"/>
  <c r="D23" i="15" s="1"/>
  <c r="E23" i="12"/>
  <c r="E23" i="15" s="1"/>
  <c r="F23" i="12"/>
  <c r="F23" i="15" s="1"/>
  <c r="G23" i="12"/>
  <c r="G23" i="15" s="1"/>
  <c r="H23" i="12"/>
  <c r="H23" i="15" s="1"/>
  <c r="I23" i="12"/>
  <c r="I23" i="15" s="1"/>
  <c r="J23" i="12"/>
  <c r="J23" i="15" s="1"/>
  <c r="K23" i="12"/>
  <c r="K23" i="15" s="1"/>
  <c r="L23" i="12"/>
  <c r="L23" i="15" s="1"/>
  <c r="M23" i="12"/>
  <c r="M23" i="15" s="1"/>
  <c r="N23" i="12"/>
  <c r="N23" i="15" s="1"/>
  <c r="O23" i="12"/>
  <c r="O23" i="15" s="1"/>
  <c r="P23" i="12"/>
  <c r="P23" i="15" s="1"/>
  <c r="Q23" i="12"/>
  <c r="Q23" i="15" s="1"/>
  <c r="C24" i="12"/>
  <c r="G24" i="12"/>
  <c r="K24" i="12"/>
  <c r="O24" i="12"/>
  <c r="C25" i="12"/>
  <c r="G25" i="12"/>
  <c r="K25" i="12"/>
  <c r="O25" i="12"/>
  <c r="C26" i="12"/>
  <c r="G26" i="12"/>
  <c r="K26" i="12"/>
  <c r="O26" i="12"/>
  <c r="C28" i="12"/>
  <c r="G28" i="12"/>
  <c r="K28" i="12"/>
  <c r="O28" i="12"/>
  <c r="C29" i="12"/>
  <c r="G29" i="12"/>
  <c r="K29" i="12"/>
  <c r="O29" i="12"/>
  <c r="C30" i="12"/>
  <c r="G30" i="12"/>
  <c r="K30" i="12"/>
  <c r="O30" i="12"/>
  <c r="C31" i="12"/>
  <c r="G31" i="12"/>
  <c r="K31" i="12"/>
  <c r="O31" i="12"/>
  <c r="C32" i="12"/>
  <c r="G32" i="12"/>
  <c r="K32" i="12"/>
  <c r="O32" i="12"/>
  <c r="J5" i="14"/>
  <c r="B6" i="14"/>
  <c r="F6" i="14"/>
  <c r="J6" i="14"/>
  <c r="N6" i="14"/>
  <c r="B7" i="14"/>
  <c r="F7" i="14"/>
  <c r="J7" i="14"/>
  <c r="N7" i="14"/>
  <c r="B8" i="14"/>
  <c r="F8" i="14"/>
  <c r="J8" i="14"/>
  <c r="N8" i="14"/>
  <c r="F9" i="14"/>
  <c r="J9" i="14"/>
  <c r="N9" i="14"/>
  <c r="C14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C15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F18" i="14"/>
  <c r="N18" i="14"/>
  <c r="B19" i="14"/>
  <c r="F19" i="14"/>
  <c r="J19" i="14"/>
  <c r="N19" i="14"/>
  <c r="B20" i="14"/>
  <c r="F20" i="14"/>
  <c r="J20" i="14"/>
  <c r="N20" i="14"/>
  <c r="B21" i="14"/>
  <c r="F21" i="14"/>
  <c r="J21" i="14"/>
  <c r="N21" i="14"/>
  <c r="F22" i="14"/>
  <c r="J22" i="14"/>
  <c r="N22" i="14"/>
  <c r="B28" i="14"/>
  <c r="J28" i="14"/>
  <c r="B29" i="14"/>
  <c r="F29" i="14"/>
  <c r="J29" i="14"/>
  <c r="N29" i="14"/>
  <c r="B30" i="14"/>
  <c r="F30" i="14"/>
  <c r="J30" i="14"/>
  <c r="N30" i="14"/>
  <c r="B17" i="6"/>
  <c r="B165" i="6" s="1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B19" i="6"/>
  <c r="B21" i="6"/>
  <c r="B20" i="6" s="1"/>
  <c r="B22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B23" i="6"/>
  <c r="B95" i="6"/>
  <c r="C95" i="6"/>
  <c r="D95" i="6"/>
  <c r="E95" i="6"/>
  <c r="F95" i="6"/>
  <c r="G95" i="6"/>
  <c r="H95" i="6"/>
  <c r="I95" i="6"/>
  <c r="J95" i="6"/>
  <c r="K95" i="6"/>
  <c r="L95" i="6"/>
  <c r="M95" i="6"/>
  <c r="N95" i="6"/>
  <c r="O95" i="6"/>
  <c r="P95" i="6"/>
  <c r="Q95" i="6"/>
  <c r="B98" i="6"/>
  <c r="C98" i="6"/>
  <c r="D98" i="6"/>
  <c r="E98" i="6"/>
  <c r="F98" i="6"/>
  <c r="G98" i="6"/>
  <c r="H98" i="6"/>
  <c r="I98" i="6"/>
  <c r="J98" i="6"/>
  <c r="K98" i="6"/>
  <c r="L98" i="6"/>
  <c r="M98" i="6"/>
  <c r="N98" i="6"/>
  <c r="O98" i="6"/>
  <c r="P98" i="6"/>
  <c r="Q98" i="6"/>
  <c r="B104" i="6"/>
  <c r="B125" i="6" s="1"/>
  <c r="B105" i="6"/>
  <c r="B106" i="6"/>
  <c r="B107" i="6"/>
  <c r="B108" i="6"/>
  <c r="B118" i="6"/>
  <c r="B119" i="6"/>
  <c r="B149" i="6" s="1"/>
  <c r="B120" i="6"/>
  <c r="B121" i="6"/>
  <c r="B122" i="6"/>
  <c r="B152" i="6" s="1"/>
  <c r="B8" i="4"/>
  <c r="B52" i="4"/>
  <c r="B73" i="4"/>
  <c r="B41" i="4"/>
  <c r="B36" i="4"/>
  <c r="B17" i="4"/>
  <c r="B21" i="4"/>
  <c r="B78" i="4"/>
  <c r="B16" i="4"/>
  <c r="B57" i="4"/>
  <c r="B69" i="4"/>
  <c r="B11" i="4"/>
  <c r="B33" i="4"/>
  <c r="B82" i="4"/>
  <c r="B39" i="4"/>
  <c r="B20" i="4"/>
  <c r="B80" i="4"/>
  <c r="B27" i="4"/>
  <c r="B83" i="4"/>
  <c r="B7" i="4"/>
  <c r="B56" i="4"/>
  <c r="B53" i="4"/>
  <c r="B79" i="4"/>
  <c r="B28" i="4"/>
  <c r="B71" i="4"/>
  <c r="B29" i="4"/>
  <c r="B46" i="4"/>
  <c r="B14" i="4"/>
  <c r="B15" i="4"/>
  <c r="B23" i="4"/>
  <c r="B30" i="4"/>
  <c r="B68" i="4"/>
  <c r="B72" i="4"/>
  <c r="B81" i="4"/>
  <c r="B64" i="4"/>
  <c r="B49" i="4"/>
  <c r="B66" i="4"/>
  <c r="B38" i="4"/>
  <c r="B47" i="4"/>
  <c r="B84" i="4"/>
  <c r="B70" i="4"/>
  <c r="B35" i="4"/>
  <c r="B13" i="4"/>
  <c r="B9" i="4"/>
  <c r="B40" i="4"/>
  <c r="B58" i="4"/>
  <c r="B61" i="4"/>
  <c r="B67" i="4"/>
  <c r="B59" i="4"/>
  <c r="B12" i="4"/>
  <c r="B26" i="4"/>
  <c r="B45" i="4"/>
  <c r="B37" i="4"/>
  <c r="B24" i="4"/>
  <c r="B77" i="4"/>
  <c r="B10" i="4"/>
  <c r="B60" i="4"/>
  <c r="B48" i="4"/>
  <c r="B44" i="4"/>
  <c r="B4" i="4"/>
  <c r="B22" i="4"/>
  <c r="B76" i="4"/>
  <c r="B65" i="4"/>
  <c r="B34" i="4"/>
  <c r="B55" i="4"/>
  <c r="B54" i="4"/>
  <c r="B25" i="4"/>
  <c r="B345" i="68" l="1"/>
  <c r="B265" i="72"/>
  <c r="B46" i="53"/>
  <c r="B91" i="53"/>
  <c r="B297" i="64"/>
  <c r="B271" i="71"/>
  <c r="B115" i="51"/>
  <c r="B341" i="68"/>
  <c r="B113" i="53"/>
  <c r="B136" i="53"/>
  <c r="B67" i="53"/>
  <c r="B236" i="69"/>
  <c r="B267" i="66"/>
  <c r="B274" i="69"/>
  <c r="B349" i="68"/>
  <c r="B154" i="53"/>
  <c r="B275" i="65"/>
  <c r="B36" i="53"/>
  <c r="B281" i="67"/>
  <c r="B113" i="52"/>
  <c r="B306" i="64"/>
  <c r="B132" i="53"/>
  <c r="B6" i="53"/>
  <c r="B275" i="70"/>
  <c r="B174" i="53"/>
  <c r="B79" i="53"/>
  <c r="B116" i="53"/>
  <c r="B37" i="53"/>
  <c r="B107" i="53"/>
  <c r="B115" i="53"/>
  <c r="B165" i="53"/>
  <c r="B330" i="68"/>
  <c r="B274" i="65"/>
  <c r="B112" i="51"/>
  <c r="B278" i="69"/>
  <c r="B267" i="67"/>
  <c r="B137" i="53"/>
  <c r="B337" i="68"/>
  <c r="B56" i="53"/>
  <c r="B147" i="53"/>
  <c r="B54" i="53"/>
  <c r="B126" i="53"/>
  <c r="B268" i="72"/>
  <c r="B278" i="70"/>
  <c r="B15" i="53"/>
  <c r="B115" i="52"/>
  <c r="B274" i="66"/>
  <c r="B173" i="53"/>
  <c r="B133" i="53"/>
  <c r="B95" i="53"/>
  <c r="B97" i="53"/>
  <c r="B22" i="53"/>
  <c r="B73" i="53"/>
  <c r="B119" i="53"/>
  <c r="B145" i="53"/>
  <c r="B278" i="67"/>
  <c r="B29" i="53"/>
  <c r="B265" i="71"/>
  <c r="B75" i="53"/>
  <c r="B271" i="72"/>
  <c r="B163" i="53"/>
  <c r="B127" i="53"/>
  <c r="B38" i="53"/>
  <c r="B274" i="67"/>
  <c r="B84" i="53"/>
  <c r="B55" i="53"/>
  <c r="B255" i="69"/>
  <c r="B135" i="53"/>
  <c r="B114" i="52"/>
  <c r="B268" i="71"/>
  <c r="B34" i="53"/>
  <c r="B112" i="53"/>
  <c r="B53" i="53"/>
  <c r="B153" i="53"/>
  <c r="B98" i="53"/>
  <c r="B72" i="53"/>
  <c r="B281" i="69"/>
  <c r="B41" i="53"/>
  <c r="B96" i="53"/>
  <c r="B131" i="53"/>
  <c r="B17" i="53"/>
  <c r="B277" i="67"/>
  <c r="B271" i="70"/>
  <c r="B259" i="71"/>
  <c r="B76" i="53"/>
  <c r="B177" i="53"/>
  <c r="B129" i="53"/>
  <c r="B83" i="53"/>
  <c r="B254" i="69"/>
  <c r="B171" i="53"/>
  <c r="B266" i="70"/>
  <c r="B66" i="53"/>
  <c r="B110" i="53"/>
  <c r="B156" i="53"/>
  <c r="B108" i="53"/>
  <c r="B267" i="65"/>
  <c r="B313" i="64"/>
  <c r="B267" i="71"/>
  <c r="B114" i="53"/>
  <c r="B252" i="69"/>
  <c r="B235" i="69"/>
  <c r="B152" i="53"/>
  <c r="B74" i="53"/>
  <c r="B281" i="65"/>
  <c r="B172" i="53"/>
  <c r="B138" i="53"/>
  <c r="B35" i="53"/>
  <c r="B281" i="70"/>
  <c r="B60" i="53"/>
  <c r="B86" i="53"/>
  <c r="B334" i="68"/>
  <c r="B278" i="65"/>
  <c r="B14" i="53"/>
  <c r="B117" i="53"/>
  <c r="B275" i="67"/>
  <c r="B233" i="69"/>
  <c r="B234" i="69"/>
  <c r="B342" i="68"/>
  <c r="B134" i="53"/>
  <c r="B264" i="72"/>
  <c r="B159" i="53"/>
  <c r="B122" i="53"/>
  <c r="B27" i="53"/>
  <c r="B274" i="70"/>
  <c r="B18" i="53"/>
  <c r="B114" i="51"/>
  <c r="B103" i="53"/>
  <c r="B141" i="53"/>
  <c r="B275" i="66"/>
  <c r="B305" i="64"/>
  <c r="B88" i="53"/>
  <c r="B309" i="64"/>
  <c r="B278" i="66"/>
  <c r="B113" i="51"/>
  <c r="B99" i="53"/>
  <c r="B118" i="53"/>
  <c r="B267" i="69"/>
  <c r="B48" i="53"/>
  <c r="B8" i="53"/>
  <c r="B170" i="53"/>
  <c r="B267" i="70"/>
  <c r="B269" i="67"/>
  <c r="B16" i="53"/>
  <c r="B57" i="53"/>
  <c r="B101" i="53"/>
  <c r="B275" i="69"/>
  <c r="B89" i="53"/>
  <c r="B155" i="53"/>
  <c r="B112" i="52"/>
  <c r="B90" i="53"/>
  <c r="B65" i="53"/>
  <c r="B37" i="51"/>
  <c r="B51" i="53"/>
  <c r="B70" i="52"/>
  <c r="B30" i="52"/>
  <c r="B101" i="51"/>
  <c r="B89" i="51"/>
  <c r="B65" i="51"/>
  <c r="B257" i="71"/>
  <c r="B276" i="70"/>
  <c r="B51" i="51"/>
  <c r="B50" i="51"/>
  <c r="B162" i="53"/>
  <c r="B16" i="52"/>
  <c r="B7" i="53"/>
  <c r="B269" i="69"/>
  <c r="B277" i="66"/>
  <c r="B277" i="65"/>
  <c r="B73" i="51"/>
  <c r="B269" i="70"/>
  <c r="B146" i="53"/>
  <c r="B266" i="69"/>
  <c r="B41" i="51"/>
  <c r="B17" i="51"/>
  <c r="B172" i="51"/>
  <c r="B144" i="53"/>
  <c r="B157" i="51"/>
  <c r="B266" i="72"/>
  <c r="B259" i="72"/>
  <c r="B28" i="53"/>
  <c r="B276" i="67"/>
  <c r="B253" i="69"/>
  <c r="B276" i="69"/>
  <c r="B74" i="52"/>
  <c r="B97" i="52"/>
  <c r="B90" i="51"/>
  <c r="B45" i="51"/>
  <c r="B117" i="51"/>
  <c r="B157" i="52"/>
  <c r="B52" i="51"/>
  <c r="B87" i="53"/>
  <c r="B172" i="52"/>
  <c r="B265" i="70"/>
  <c r="B272" i="69"/>
  <c r="B106" i="53"/>
  <c r="B273" i="70"/>
  <c r="B277" i="70"/>
  <c r="B264" i="71"/>
  <c r="B307" i="64"/>
  <c r="B70" i="53"/>
  <c r="B109" i="53"/>
  <c r="B82" i="53"/>
  <c r="B164" i="53"/>
  <c r="B276" i="65"/>
  <c r="B271" i="69"/>
  <c r="B258" i="71"/>
  <c r="B332" i="68"/>
  <c r="B22" i="51"/>
  <c r="B343" i="68"/>
  <c r="B111" i="53"/>
  <c r="B54" i="51"/>
  <c r="B130" i="53"/>
  <c r="B277" i="69"/>
  <c r="B93" i="52"/>
  <c r="B175" i="53"/>
  <c r="B148" i="51"/>
  <c r="B10" i="51"/>
  <c r="B86" i="51"/>
  <c r="B154" i="51"/>
  <c r="B67" i="51"/>
  <c r="B329" i="68"/>
  <c r="B85" i="53"/>
  <c r="B269" i="65"/>
  <c r="B276" i="66"/>
  <c r="B299" i="64"/>
  <c r="B130" i="51"/>
  <c r="B150" i="51"/>
  <c r="B39" i="52"/>
  <c r="B47" i="53"/>
  <c r="B273" i="69"/>
  <c r="B267" i="72"/>
  <c r="B281" i="66"/>
  <c r="B266" i="71"/>
  <c r="B347" i="68"/>
  <c r="B335" i="68"/>
  <c r="B92" i="51"/>
  <c r="B19" i="51"/>
  <c r="B268" i="67"/>
  <c r="B78" i="51"/>
  <c r="B336" i="68"/>
  <c r="B125" i="53"/>
  <c r="B269" i="66"/>
  <c r="B12" i="51"/>
  <c r="B344" i="68"/>
  <c r="B257" i="72"/>
  <c r="B308" i="64"/>
  <c r="B128" i="53"/>
  <c r="B251" i="65"/>
  <c r="B310" i="64"/>
  <c r="B81" i="53"/>
  <c r="B244" i="71"/>
  <c r="B279" i="67"/>
  <c r="B68" i="52"/>
  <c r="B173" i="51"/>
  <c r="B65" i="52"/>
  <c r="B167" i="51"/>
  <c r="B145" i="51"/>
  <c r="B21" i="51"/>
  <c r="B240" i="65"/>
  <c r="B18" i="51"/>
  <c r="B150" i="52"/>
  <c r="B99" i="51"/>
  <c r="B136" i="51"/>
  <c r="B97" i="51"/>
  <c r="B86" i="52"/>
  <c r="B46" i="52"/>
  <c r="B27" i="52"/>
  <c r="B149" i="53"/>
  <c r="B289" i="68"/>
  <c r="B29" i="51"/>
  <c r="B58" i="51"/>
  <c r="B147" i="52"/>
  <c r="B111" i="52"/>
  <c r="B52" i="52"/>
  <c r="B94" i="53"/>
  <c r="B8" i="51"/>
  <c r="B270" i="70"/>
  <c r="B170" i="51"/>
  <c r="B133" i="52"/>
  <c r="B40" i="52"/>
  <c r="B79" i="51"/>
  <c r="B288" i="68"/>
  <c r="B53" i="51"/>
  <c r="B268" i="65"/>
  <c r="B279" i="66"/>
  <c r="B30" i="53"/>
  <c r="B118" i="51"/>
  <c r="B308" i="68"/>
  <c r="B286" i="68"/>
  <c r="B175" i="52"/>
  <c r="B135" i="51"/>
  <c r="B116" i="52"/>
  <c r="B91" i="51"/>
  <c r="B41" i="52"/>
  <c r="B176" i="51"/>
  <c r="B76" i="51"/>
  <c r="B256" i="71"/>
  <c r="B141" i="51"/>
  <c r="B12" i="52"/>
  <c r="B260" i="71"/>
  <c r="B261" i="64"/>
  <c r="B155" i="52"/>
  <c r="B45" i="53"/>
  <c r="B149" i="51"/>
  <c r="B32" i="52"/>
  <c r="B303" i="64"/>
  <c r="B20" i="53"/>
  <c r="B87" i="52"/>
  <c r="B159" i="51"/>
  <c r="B282" i="64"/>
  <c r="B233" i="65"/>
  <c r="B19" i="53"/>
  <c r="B173" i="52"/>
  <c r="B77" i="53"/>
  <c r="B48" i="52"/>
  <c r="B26" i="53"/>
  <c r="B149" i="52"/>
  <c r="B270" i="64"/>
  <c r="B292" i="68"/>
  <c r="B168" i="51"/>
  <c r="B39" i="51"/>
  <c r="B74" i="51"/>
  <c r="B108" i="51"/>
  <c r="B72" i="52"/>
  <c r="B121" i="53"/>
  <c r="B20" i="52"/>
  <c r="B100" i="51"/>
  <c r="B170" i="52"/>
  <c r="B152" i="52"/>
  <c r="B69" i="53"/>
  <c r="B5" i="52"/>
  <c r="B163" i="52"/>
  <c r="B135" i="52"/>
  <c r="B116" i="51"/>
  <c r="B258" i="72"/>
  <c r="B133" i="51"/>
  <c r="B59" i="53"/>
  <c r="B21" i="53"/>
  <c r="B140" i="53"/>
  <c r="B232" i="70"/>
  <c r="B83" i="52"/>
  <c r="B272" i="65"/>
  <c r="B254" i="64"/>
  <c r="B138" i="51"/>
  <c r="B101" i="52"/>
  <c r="B48" i="51"/>
  <c r="B56" i="51"/>
  <c r="B259" i="64"/>
  <c r="B163" i="51"/>
  <c r="B71" i="51"/>
  <c r="B121" i="52"/>
  <c r="B141" i="52"/>
  <c r="B8" i="52"/>
  <c r="B236" i="66"/>
  <c r="B9" i="53"/>
  <c r="B130" i="52"/>
  <c r="B137" i="52"/>
  <c r="B64" i="52"/>
  <c r="B10" i="53"/>
  <c r="B166" i="52"/>
  <c r="B137" i="51"/>
  <c r="B11" i="52"/>
  <c r="B110" i="51"/>
  <c r="B33" i="51"/>
  <c r="B255" i="64"/>
  <c r="B309" i="68"/>
  <c r="B331" i="68"/>
  <c r="B253" i="65"/>
  <c r="B10" i="52"/>
  <c r="B242" i="66"/>
  <c r="B31" i="51"/>
  <c r="B57" i="51"/>
  <c r="B49" i="53"/>
  <c r="B139" i="53"/>
  <c r="B171" i="51"/>
  <c r="B127" i="51"/>
  <c r="B176" i="53"/>
  <c r="B154" i="52"/>
  <c r="B70" i="51"/>
  <c r="B159" i="52"/>
  <c r="B122" i="51"/>
  <c r="B78" i="52"/>
  <c r="B31" i="52"/>
  <c r="B13" i="52"/>
  <c r="B102" i="52"/>
  <c r="B270" i="69"/>
  <c r="B15" i="52"/>
  <c r="B272" i="66"/>
  <c r="B76" i="52"/>
  <c r="B100" i="53"/>
  <c r="B140" i="52"/>
  <c r="B269" i="64"/>
  <c r="B265" i="69"/>
  <c r="B20" i="51"/>
  <c r="B268" i="70"/>
  <c r="B242" i="65"/>
  <c r="B100" i="52"/>
  <c r="B174" i="51"/>
  <c r="B46" i="51"/>
  <c r="B29" i="52"/>
  <c r="B102" i="51"/>
  <c r="B243" i="65"/>
  <c r="B60" i="51"/>
  <c r="B153" i="51"/>
  <c r="B108" i="52"/>
  <c r="B71" i="52"/>
  <c r="B33" i="53"/>
  <c r="B158" i="53"/>
  <c r="B272" i="70"/>
  <c r="B134" i="51"/>
  <c r="B88" i="52"/>
  <c r="B59" i="51"/>
  <c r="B260" i="69"/>
  <c r="B239" i="66"/>
  <c r="B257" i="65"/>
  <c r="B118" i="52"/>
  <c r="B45" i="52"/>
  <c r="B293" i="68"/>
  <c r="B131" i="51"/>
  <c r="B120" i="52"/>
  <c r="B242" i="67"/>
  <c r="B111" i="51"/>
  <c r="B36" i="51"/>
  <c r="B134" i="52"/>
  <c r="B6" i="52"/>
  <c r="B262" i="64"/>
  <c r="B228" i="65"/>
  <c r="B35" i="51"/>
  <c r="B236" i="67"/>
  <c r="B240" i="66"/>
  <c r="B155" i="51"/>
  <c r="B138" i="52"/>
  <c r="B92" i="52"/>
  <c r="B54" i="52"/>
  <c r="B35" i="52"/>
  <c r="B17" i="52"/>
  <c r="B55" i="51"/>
  <c r="B131" i="52"/>
  <c r="B55" i="52"/>
  <c r="B301" i="68"/>
  <c r="B5" i="51"/>
  <c r="B153" i="52"/>
  <c r="B98" i="52"/>
  <c r="B94" i="52"/>
  <c r="B151" i="52"/>
  <c r="B96" i="51"/>
  <c r="B237" i="66"/>
  <c r="B229" i="66"/>
  <c r="B168" i="53"/>
  <c r="B32" i="51"/>
  <c r="B64" i="53"/>
  <c r="B150" i="53"/>
  <c r="B34" i="51"/>
  <c r="B77" i="52"/>
  <c r="B257" i="64"/>
  <c r="B99" i="52"/>
  <c r="B14" i="52"/>
  <c r="B14" i="51"/>
  <c r="B257" i="66"/>
  <c r="B84" i="51"/>
  <c r="B132" i="51"/>
  <c r="B105" i="53"/>
  <c r="B239" i="65"/>
  <c r="B299" i="68"/>
  <c r="B224" i="71"/>
  <c r="B9" i="52"/>
  <c r="B233" i="67"/>
  <c r="B26" i="52"/>
  <c r="B229" i="65"/>
  <c r="B90" i="52"/>
  <c r="B279" i="69"/>
  <c r="B36" i="52"/>
  <c r="B238" i="65"/>
  <c r="B69" i="52"/>
  <c r="B282" i="68"/>
  <c r="B15" i="51"/>
  <c r="B238" i="66"/>
  <c r="B243" i="66"/>
  <c r="B156" i="51"/>
  <c r="B119" i="52"/>
  <c r="B300" i="68"/>
  <c r="B72" i="51"/>
  <c r="B139" i="51"/>
  <c r="B175" i="51"/>
  <c r="B129" i="51"/>
  <c r="B110" i="52"/>
  <c r="B91" i="52"/>
  <c r="B34" i="52"/>
  <c r="B158" i="52"/>
  <c r="B38" i="52"/>
  <c r="B294" i="68"/>
  <c r="B68" i="53"/>
  <c r="B151" i="51"/>
  <c r="B103" i="52"/>
  <c r="B92" i="53"/>
  <c r="B235" i="65"/>
  <c r="B69" i="51"/>
  <c r="B166" i="53"/>
  <c r="B169" i="53"/>
  <c r="B78" i="53"/>
  <c r="B322" i="68"/>
  <c r="B284" i="68"/>
  <c r="B319" i="68"/>
  <c r="B98" i="51"/>
  <c r="B228" i="66"/>
  <c r="B83" i="51"/>
  <c r="B120" i="53"/>
  <c r="B156" i="52"/>
  <c r="B64" i="51"/>
  <c r="B58" i="52"/>
  <c r="B18" i="52"/>
  <c r="B11" i="51"/>
  <c r="B171" i="52"/>
  <c r="B148" i="52"/>
  <c r="B126" i="52"/>
  <c r="B107" i="51"/>
  <c r="B60" i="52"/>
  <c r="B22" i="52"/>
  <c r="B121" i="51"/>
  <c r="B88" i="51"/>
  <c r="B103" i="51"/>
  <c r="B168" i="52"/>
  <c r="B169" i="52"/>
  <c r="B122" i="52"/>
  <c r="B50" i="53"/>
  <c r="B5" i="53"/>
  <c r="B140" i="51"/>
  <c r="B136" i="52"/>
  <c r="B73" i="52"/>
  <c r="B117" i="52"/>
  <c r="B71" i="53"/>
  <c r="B262" i="72"/>
  <c r="B257" i="69"/>
  <c r="B94" i="51"/>
  <c r="B96" i="52"/>
  <c r="B93" i="51"/>
  <c r="B57" i="52"/>
  <c r="B257" i="70"/>
  <c r="B95" i="51"/>
  <c r="B119" i="51"/>
  <c r="B84" i="52"/>
  <c r="B58" i="53"/>
  <c r="B26" i="51"/>
  <c r="B102" i="53"/>
  <c r="B32" i="53"/>
  <c r="B40" i="51"/>
  <c r="B16" i="51"/>
  <c r="B157" i="53"/>
  <c r="B126" i="51"/>
  <c r="B107" i="52"/>
  <c r="B89" i="52"/>
  <c r="B33" i="52"/>
  <c r="B176" i="52"/>
  <c r="B75" i="52"/>
  <c r="B19" i="52"/>
  <c r="B50" i="52"/>
  <c r="B233" i="66"/>
  <c r="B270" i="67"/>
  <c r="B151" i="53"/>
  <c r="B21" i="52"/>
  <c r="B272" i="67"/>
  <c r="B38" i="51"/>
  <c r="B174" i="52"/>
  <c r="B27" i="51"/>
  <c r="B167" i="53"/>
  <c r="B148" i="53"/>
  <c r="B265" i="64"/>
  <c r="B127" i="52"/>
  <c r="B39" i="53"/>
  <c r="B244" i="72"/>
  <c r="B268" i="69"/>
  <c r="B139" i="52"/>
  <c r="B152" i="51"/>
  <c r="B298" i="64"/>
  <c r="B177" i="52"/>
  <c r="B31" i="53"/>
  <c r="B328" i="68"/>
  <c r="B49" i="52"/>
  <c r="B145" i="52"/>
  <c r="B53" i="52"/>
  <c r="B158" i="51"/>
  <c r="B177" i="51"/>
  <c r="B52" i="53"/>
  <c r="B120" i="51"/>
  <c r="B169" i="51"/>
  <c r="B165" i="51"/>
  <c r="B147" i="51"/>
  <c r="B40" i="53"/>
  <c r="B13" i="51"/>
  <c r="B67" i="52"/>
  <c r="B167" i="52"/>
  <c r="B165" i="52"/>
  <c r="B129" i="52"/>
  <c r="B6" i="51"/>
  <c r="B13" i="53"/>
  <c r="B166" i="51"/>
  <c r="B75" i="51"/>
  <c r="B95" i="52"/>
  <c r="B93" i="53"/>
  <c r="B236" i="65"/>
  <c r="B11" i="53"/>
  <c r="B234" i="65"/>
  <c r="B132" i="52"/>
  <c r="B268" i="66"/>
  <c r="B77" i="51"/>
  <c r="B56" i="52"/>
  <c r="B12" i="53"/>
  <c r="B51" i="52"/>
  <c r="B59" i="52"/>
  <c r="B37" i="52"/>
  <c r="B79" i="52"/>
  <c r="B9" i="51"/>
  <c r="B256" i="72"/>
  <c r="B229" i="67"/>
  <c r="B226" i="72"/>
  <c r="B237" i="67"/>
  <c r="B264" i="70"/>
  <c r="B258" i="65"/>
  <c r="B234" i="67"/>
  <c r="B223" i="71"/>
  <c r="B261" i="67"/>
  <c r="B275" i="64"/>
  <c r="B254" i="67"/>
  <c r="B296" i="68"/>
  <c r="B231" i="67"/>
  <c r="B260" i="72"/>
  <c r="B162" i="52"/>
  <c r="B66" i="52"/>
  <c r="B260" i="70"/>
  <c r="B247" i="66"/>
  <c r="B263" i="71"/>
  <c r="B248" i="72"/>
  <c r="B316" i="68"/>
  <c r="B254" i="65"/>
  <c r="B228" i="70"/>
  <c r="B324" i="68"/>
  <c r="B266" i="65"/>
  <c r="B256" i="67"/>
  <c r="B291" i="64"/>
  <c r="B259" i="67"/>
  <c r="B250" i="72"/>
  <c r="B304" i="64"/>
  <c r="B284" i="64"/>
  <c r="B241" i="67"/>
  <c r="B240" i="69"/>
  <c r="B253" i="71"/>
  <c r="B243" i="67"/>
  <c r="B269" i="72"/>
  <c r="B235" i="66"/>
  <c r="B311" i="64"/>
  <c r="B255" i="67"/>
  <c r="B248" i="70"/>
  <c r="B250" i="67"/>
  <c r="B259" i="70"/>
  <c r="B261" i="69"/>
  <c r="B247" i="67"/>
  <c r="B252" i="67"/>
  <c r="B143" i="53"/>
  <c r="B263" i="72"/>
  <c r="B281" i="68"/>
  <c r="B243" i="69"/>
  <c r="B242" i="71"/>
  <c r="B144" i="52"/>
  <c r="B231" i="71"/>
  <c r="B241" i="71"/>
  <c r="B325" i="68"/>
  <c r="B311" i="68"/>
  <c r="B261" i="71"/>
  <c r="B248" i="66"/>
  <c r="B256" i="64"/>
  <c r="B261" i="70"/>
  <c r="B312" i="64"/>
  <c r="B279" i="70"/>
  <c r="B315" i="68"/>
  <c r="B255" i="65"/>
  <c r="B250" i="69"/>
  <c r="B239" i="71"/>
  <c r="B230" i="72"/>
  <c r="B262" i="67"/>
  <c r="B266" i="67"/>
  <c r="B260" i="64"/>
  <c r="B273" i="66"/>
  <c r="B281" i="64"/>
  <c r="B63" i="53"/>
  <c r="B231" i="72"/>
  <c r="B251" i="69"/>
  <c r="B49" i="51"/>
  <c r="B237" i="70"/>
  <c r="B279" i="68"/>
  <c r="B270" i="65"/>
  <c r="B232" i="71"/>
  <c r="B271" i="66"/>
  <c r="B44" i="52"/>
  <c r="B235" i="71"/>
  <c r="B253" i="67"/>
  <c r="B233" i="72"/>
  <c r="B296" i="64"/>
  <c r="B231" i="66"/>
  <c r="B221" i="72"/>
  <c r="B260" i="67"/>
  <c r="B253" i="66"/>
  <c r="B233" i="70"/>
  <c r="B262" i="65"/>
  <c r="B306" i="68"/>
  <c r="B271" i="65"/>
  <c r="B327" i="68"/>
  <c r="B228" i="69"/>
  <c r="B255" i="66"/>
  <c r="B109" i="52"/>
  <c r="B258" i="70"/>
  <c r="B231" i="69"/>
  <c r="B339" i="68"/>
  <c r="B280" i="65"/>
  <c r="B261" i="65"/>
  <c r="B238" i="67"/>
  <c r="B128" i="52"/>
  <c r="B247" i="72"/>
  <c r="B248" i="71"/>
  <c r="B256" i="70"/>
  <c r="B280" i="67"/>
  <c r="B28" i="52"/>
  <c r="B321" i="68"/>
  <c r="B270" i="71"/>
  <c r="B286" i="64"/>
  <c r="B246" i="72"/>
  <c r="B47" i="52"/>
  <c r="B289" i="64"/>
  <c r="B287" i="64"/>
  <c r="B312" i="68"/>
  <c r="B279" i="65"/>
  <c r="B280" i="64"/>
  <c r="B25" i="53"/>
  <c r="B253" i="70"/>
  <c r="B317" i="68"/>
  <c r="B229" i="70"/>
  <c r="B271" i="64"/>
  <c r="B251" i="70"/>
  <c r="B239" i="69"/>
  <c r="B303" i="68"/>
  <c r="B262" i="71"/>
  <c r="B267" i="64"/>
  <c r="B278" i="64"/>
  <c r="B259" i="65"/>
  <c r="B313" i="68"/>
  <c r="B264" i="69"/>
  <c r="B280" i="70"/>
  <c r="B7" i="52"/>
  <c r="B254" i="66"/>
  <c r="B252" i="70"/>
  <c r="B338" i="68"/>
  <c r="B87" i="51"/>
  <c r="B82" i="52"/>
  <c r="B227" i="66"/>
  <c r="B253" i="72"/>
  <c r="B242" i="69"/>
  <c r="B245" i="72"/>
  <c r="B124" i="53"/>
  <c r="B250" i="71"/>
  <c r="B251" i="72"/>
  <c r="B234" i="72"/>
  <c r="B233" i="71"/>
  <c r="B4" i="53"/>
  <c r="B255" i="71"/>
  <c r="B125" i="52"/>
  <c r="B225" i="72"/>
  <c r="B266" i="66"/>
  <c r="B246" i="71"/>
  <c r="B237" i="69"/>
  <c r="B256" i="66"/>
  <c r="B258" i="66"/>
  <c r="B251" i="67"/>
  <c r="B257" i="67"/>
  <c r="B264" i="64"/>
  <c r="B320" i="68"/>
  <c r="B146" i="52"/>
  <c r="B302" i="64"/>
  <c r="B249" i="72"/>
  <c r="B254" i="70"/>
  <c r="B252" i="71"/>
  <c r="B243" i="72"/>
  <c r="B256" i="65"/>
  <c r="B221" i="71"/>
  <c r="B248" i="65"/>
  <c r="B235" i="70"/>
  <c r="B234" i="71"/>
  <c r="B263" i="64"/>
  <c r="B228" i="72"/>
  <c r="B262" i="70"/>
  <c r="B287" i="68"/>
  <c r="B258" i="69"/>
  <c r="B232" i="67"/>
  <c r="B266" i="64"/>
  <c r="B250" i="70"/>
  <c r="B346" i="68"/>
  <c r="B247" i="69"/>
  <c r="B270" i="66"/>
  <c r="B261" i="72"/>
  <c r="B271" i="67"/>
  <c r="B227" i="65"/>
  <c r="B297" i="68"/>
  <c r="B235" i="72"/>
  <c r="B232" i="72"/>
  <c r="B231" i="70"/>
  <c r="B307" i="68"/>
  <c r="B68" i="51"/>
  <c r="B241" i="72"/>
  <c r="B305" i="68"/>
  <c r="B295" i="68"/>
  <c r="B245" i="71"/>
  <c r="B224" i="72"/>
  <c r="B259" i="66"/>
  <c r="B243" i="70"/>
  <c r="B44" i="53"/>
  <c r="B229" i="72"/>
  <c r="B241" i="70"/>
  <c r="B260" i="65"/>
  <c r="B161" i="53"/>
  <c r="B248" i="69"/>
  <c r="B251" i="66"/>
  <c r="B283" i="64"/>
  <c r="B230" i="71"/>
  <c r="B300" i="64"/>
  <c r="B106" i="52"/>
  <c r="B243" i="71"/>
  <c r="B226" i="71"/>
  <c r="B261" i="66"/>
  <c r="B240" i="70"/>
  <c r="B249" i="71"/>
  <c r="B268" i="64"/>
  <c r="B247" i="71"/>
  <c r="B288" i="64"/>
  <c r="B252" i="65"/>
  <c r="B229" i="69"/>
  <c r="B248" i="67"/>
  <c r="B256" i="69"/>
  <c r="B280" i="66"/>
  <c r="B273" i="67"/>
  <c r="B269" i="71"/>
  <c r="B260" i="66"/>
  <c r="B239" i="70"/>
  <c r="B279" i="64"/>
  <c r="B236" i="70"/>
  <c r="B242" i="72"/>
  <c r="B283" i="68"/>
  <c r="B241" i="66"/>
  <c r="B227" i="71"/>
  <c r="B223" i="72"/>
  <c r="B242" i="70"/>
  <c r="B276" i="64"/>
  <c r="B340" i="68"/>
  <c r="B273" i="65"/>
  <c r="B232" i="69"/>
  <c r="B239" i="72"/>
  <c r="B290" i="68"/>
  <c r="B348" i="68"/>
  <c r="B250" i="66"/>
  <c r="B314" i="68"/>
  <c r="B255" i="70"/>
  <c r="B25" i="52"/>
  <c r="B85" i="52"/>
  <c r="B237" i="65"/>
  <c r="B235" i="67"/>
  <c r="B227" i="72"/>
  <c r="B292" i="64"/>
  <c r="B164" i="52"/>
  <c r="B301" i="64"/>
  <c r="B259" i="69"/>
  <c r="B4" i="52"/>
  <c r="B252" i="72"/>
  <c r="B229" i="71"/>
  <c r="B250" i="65"/>
  <c r="B240" i="67"/>
  <c r="B234" i="66"/>
  <c r="B298" i="68"/>
  <c r="B228" i="67"/>
  <c r="B231" i="65"/>
  <c r="B228" i="71"/>
  <c r="B318" i="68"/>
  <c r="B290" i="64"/>
  <c r="B247" i="70"/>
  <c r="B247" i="65"/>
  <c r="B238" i="70"/>
  <c r="B253" i="64"/>
  <c r="B234" i="70"/>
  <c r="B280" i="69"/>
  <c r="B262" i="69"/>
  <c r="B239" i="67"/>
  <c r="B310" i="68"/>
  <c r="B238" i="69"/>
  <c r="B262" i="66"/>
  <c r="B270" i="72"/>
  <c r="B225" i="71"/>
  <c r="B323" i="68"/>
  <c r="B291" i="68"/>
  <c r="B241" i="69"/>
  <c r="B30" i="51"/>
  <c r="B333" i="68"/>
  <c r="B252" i="66"/>
  <c r="B241" i="65"/>
  <c r="B251" i="71"/>
  <c r="B63" i="52"/>
  <c r="B258" i="67"/>
  <c r="B285" i="64"/>
  <c r="B226" i="66"/>
  <c r="B285" i="68"/>
  <c r="B277" i="64"/>
  <c r="B227" i="67"/>
  <c r="B258" i="64"/>
  <c r="B143" i="52"/>
  <c r="B246" i="66"/>
  <c r="B230" i="67"/>
  <c r="B255" i="72"/>
  <c r="B222" i="72"/>
  <c r="B232" i="65"/>
  <c r="B227" i="69"/>
  <c r="B220" i="72"/>
  <c r="B230" i="66"/>
  <c r="B230" i="69"/>
  <c r="B295" i="64"/>
  <c r="B249" i="65"/>
  <c r="B3" i="52"/>
  <c r="B238" i="72"/>
  <c r="B249" i="70"/>
  <c r="B238" i="71"/>
  <c r="B240" i="71"/>
  <c r="B280" i="68"/>
  <c r="B265" i="65"/>
  <c r="B222" i="71"/>
  <c r="B230" i="65"/>
  <c r="B62" i="52"/>
  <c r="B249" i="66"/>
  <c r="B43" i="53"/>
  <c r="B265" i="67"/>
  <c r="B246" i="69"/>
  <c r="B220" i="71"/>
  <c r="B265" i="66"/>
  <c r="B3" i="53"/>
  <c r="B24" i="53"/>
  <c r="B252" i="64"/>
  <c r="B249" i="67"/>
  <c r="B227" i="70"/>
  <c r="B249" i="69"/>
  <c r="B304" i="68"/>
  <c r="B240" i="72"/>
  <c r="B124" i="52"/>
  <c r="B81" i="52"/>
  <c r="B246" i="65"/>
  <c r="B246" i="67"/>
  <c r="B161" i="52"/>
  <c r="B274" i="64"/>
  <c r="B246" i="70"/>
  <c r="B232" i="66"/>
  <c r="B62" i="53"/>
  <c r="B230" i="70"/>
  <c r="B24" i="52"/>
  <c r="B105" i="52"/>
  <c r="B43" i="52"/>
  <c r="B245" i="67"/>
  <c r="B294" i="64"/>
  <c r="B264" i="66"/>
  <c r="B226" i="65"/>
  <c r="B273" i="64"/>
  <c r="B226" i="69"/>
  <c r="B264" i="65"/>
  <c r="B237" i="72"/>
  <c r="B226" i="70"/>
  <c r="B226" i="67"/>
  <c r="B245" i="65"/>
  <c r="B219" i="71"/>
  <c r="B245" i="69"/>
  <c r="B245" i="66"/>
  <c r="B245" i="70"/>
  <c r="B237" i="71"/>
  <c r="B264" i="67"/>
  <c r="B219" i="72"/>
  <c r="B162" i="51"/>
  <c r="B144" i="51"/>
  <c r="C70" i="39"/>
  <c r="Q177" i="46"/>
  <c r="I177" i="46"/>
  <c r="Q176" i="46"/>
  <c r="I176" i="46"/>
  <c r="Q175" i="46"/>
  <c r="I175" i="46"/>
  <c r="Q174" i="46"/>
  <c r="I174" i="46"/>
  <c r="M173" i="46"/>
  <c r="E173" i="46"/>
  <c r="M172" i="46"/>
  <c r="E172" i="46"/>
  <c r="M171" i="46"/>
  <c r="E171" i="46"/>
  <c r="M170" i="46"/>
  <c r="Q169" i="46"/>
  <c r="I169" i="46"/>
  <c r="Q168" i="46"/>
  <c r="E168" i="46"/>
  <c r="M167" i="46"/>
  <c r="I167" i="46"/>
  <c r="Q166" i="46"/>
  <c r="I166" i="46"/>
  <c r="I145" i="46"/>
  <c r="Q103" i="46"/>
  <c r="I103" i="46"/>
  <c r="Q102" i="46"/>
  <c r="I102" i="46"/>
  <c r="Q101" i="46"/>
  <c r="E101" i="46"/>
  <c r="Q100" i="46"/>
  <c r="I100" i="46"/>
  <c r="M99" i="46"/>
  <c r="E99" i="46"/>
  <c r="Q98" i="46"/>
  <c r="I98" i="46"/>
  <c r="Q97" i="46"/>
  <c r="I97" i="46"/>
  <c r="Q96" i="46"/>
  <c r="I96" i="46"/>
  <c r="M95" i="46"/>
  <c r="E95" i="46"/>
  <c r="M94" i="46"/>
  <c r="E94" i="46"/>
  <c r="M93" i="46"/>
  <c r="E93" i="46"/>
  <c r="M92" i="46"/>
  <c r="E92" i="46"/>
  <c r="M91" i="46"/>
  <c r="E91" i="46"/>
  <c r="M90" i="46"/>
  <c r="E90" i="46"/>
  <c r="M89" i="46"/>
  <c r="E89" i="46"/>
  <c r="M88" i="46"/>
  <c r="Q87" i="46"/>
  <c r="O177" i="46"/>
  <c r="G177" i="46"/>
  <c r="O176" i="46"/>
  <c r="G176" i="46"/>
  <c r="O175" i="46"/>
  <c r="G175" i="46"/>
  <c r="K174" i="46"/>
  <c r="C174" i="46"/>
  <c r="K173" i="46"/>
  <c r="G173" i="46"/>
  <c r="O172" i="46"/>
  <c r="G172" i="46"/>
  <c r="O171" i="46"/>
  <c r="K171" i="46"/>
  <c r="C171" i="46"/>
  <c r="O170" i="46"/>
  <c r="K170" i="46"/>
  <c r="O140" i="46"/>
  <c r="M177" i="46"/>
  <c r="E177" i="46"/>
  <c r="M176" i="46"/>
  <c r="E176" i="46"/>
  <c r="M175" i="46"/>
  <c r="E175" i="46"/>
  <c r="M174" i="46"/>
  <c r="E174" i="46"/>
  <c r="Q173" i="46"/>
  <c r="I173" i="46"/>
  <c r="Q172" i="46"/>
  <c r="I172" i="46"/>
  <c r="Q171" i="46"/>
  <c r="I171" i="46"/>
  <c r="Q170" i="46"/>
  <c r="I170" i="46"/>
  <c r="E170" i="46"/>
  <c r="M169" i="46"/>
  <c r="E169" i="46"/>
  <c r="M168" i="46"/>
  <c r="I168" i="46"/>
  <c r="Q167" i="46"/>
  <c r="E167" i="46"/>
  <c r="M166" i="46"/>
  <c r="E166" i="46"/>
  <c r="Q145" i="46"/>
  <c r="M145" i="46"/>
  <c r="M103" i="46"/>
  <c r="E103" i="46"/>
  <c r="M102" i="46"/>
  <c r="E102" i="46"/>
  <c r="M101" i="46"/>
  <c r="I101" i="46"/>
  <c r="M100" i="46"/>
  <c r="E100" i="46"/>
  <c r="Q99" i="46"/>
  <c r="I99" i="46"/>
  <c r="M98" i="46"/>
  <c r="E98" i="46"/>
  <c r="M97" i="46"/>
  <c r="E97" i="46"/>
  <c r="M96" i="46"/>
  <c r="E96" i="46"/>
  <c r="Q95" i="46"/>
  <c r="I95" i="46"/>
  <c r="Q94" i="46"/>
  <c r="I94" i="46"/>
  <c r="Q93" i="46"/>
  <c r="I93" i="46"/>
  <c r="Q92" i="46"/>
  <c r="I92" i="46"/>
  <c r="Q91" i="46"/>
  <c r="I91" i="46"/>
  <c r="Q90" i="46"/>
  <c r="I90" i="46"/>
  <c r="Q89" i="46"/>
  <c r="I89" i="46"/>
  <c r="Q88" i="46"/>
  <c r="I88" i="46"/>
  <c r="E88" i="46"/>
  <c r="M87" i="46"/>
  <c r="I87" i="46"/>
  <c r="E87" i="46"/>
  <c r="K177" i="46"/>
  <c r="C177" i="46"/>
  <c r="K176" i="46"/>
  <c r="C176" i="46"/>
  <c r="K175" i="46"/>
  <c r="C175" i="46"/>
  <c r="O174" i="46"/>
  <c r="G174" i="46"/>
  <c r="O173" i="46"/>
  <c r="C173" i="46"/>
  <c r="K172" i="46"/>
  <c r="C172" i="46"/>
  <c r="G171" i="46"/>
  <c r="G170" i="46"/>
  <c r="C170" i="46"/>
  <c r="O169" i="46"/>
  <c r="K169" i="46"/>
  <c r="G169" i="46"/>
  <c r="C169" i="46"/>
  <c r="O168" i="46"/>
  <c r="K168" i="46"/>
  <c r="G168" i="46"/>
  <c r="C168" i="46"/>
  <c r="O167" i="46"/>
  <c r="K167" i="46"/>
  <c r="G167" i="46"/>
  <c r="C167" i="46"/>
  <c r="O166" i="46"/>
  <c r="K166" i="46"/>
  <c r="G166" i="46"/>
  <c r="C166" i="46"/>
  <c r="O165" i="46"/>
  <c r="K165" i="46"/>
  <c r="G165" i="46"/>
  <c r="C165" i="46"/>
  <c r="O163" i="46"/>
  <c r="K163" i="46"/>
  <c r="G163" i="46"/>
  <c r="C163" i="46"/>
  <c r="O159" i="46"/>
  <c r="K159" i="46"/>
  <c r="G159" i="46"/>
  <c r="C159" i="46"/>
  <c r="O158" i="46"/>
  <c r="K158" i="46"/>
  <c r="G158" i="46"/>
  <c r="C158" i="46"/>
  <c r="O157" i="46"/>
  <c r="K157" i="46"/>
  <c r="G157" i="46"/>
  <c r="C157" i="46"/>
  <c r="O156" i="46"/>
  <c r="K156" i="46"/>
  <c r="G156" i="46"/>
  <c r="C156" i="46"/>
  <c r="O155" i="46"/>
  <c r="K155" i="46"/>
  <c r="G155" i="46"/>
  <c r="C155" i="46"/>
  <c r="O154" i="46"/>
  <c r="K154" i="46"/>
  <c r="G154" i="46"/>
  <c r="C154" i="46"/>
  <c r="O153" i="46"/>
  <c r="K153" i="46"/>
  <c r="G153" i="46"/>
  <c r="C153" i="46"/>
  <c r="O152" i="46"/>
  <c r="K152" i="46"/>
  <c r="G152" i="46"/>
  <c r="C152" i="46"/>
  <c r="O151" i="46"/>
  <c r="K151" i="46"/>
  <c r="G151" i="46"/>
  <c r="C151" i="46"/>
  <c r="O150" i="46"/>
  <c r="K150" i="46"/>
  <c r="G150" i="46"/>
  <c r="C150" i="46"/>
  <c r="O149" i="46"/>
  <c r="K149" i="46"/>
  <c r="G149" i="46"/>
  <c r="C149" i="46"/>
  <c r="O148" i="46"/>
  <c r="K148" i="46"/>
  <c r="G148" i="46"/>
  <c r="C148" i="46"/>
  <c r="O147" i="46"/>
  <c r="K147" i="46"/>
  <c r="G147" i="46"/>
  <c r="C147" i="46"/>
  <c r="O145" i="46"/>
  <c r="K145" i="46"/>
  <c r="G145" i="46"/>
  <c r="C145" i="46"/>
  <c r="O141" i="46"/>
  <c r="K141" i="46"/>
  <c r="G141" i="46"/>
  <c r="C141" i="46"/>
  <c r="K140" i="46"/>
  <c r="G140" i="46"/>
  <c r="C140" i="46"/>
  <c r="O139" i="46"/>
  <c r="K139" i="46"/>
  <c r="G139" i="46"/>
  <c r="C139" i="46"/>
  <c r="O138" i="46"/>
  <c r="K138" i="46"/>
  <c r="G138" i="46"/>
  <c r="C138" i="46"/>
  <c r="O137" i="46"/>
  <c r="K137" i="46"/>
  <c r="G137" i="46"/>
  <c r="C137" i="46"/>
  <c r="O136" i="46"/>
  <c r="K136" i="46"/>
  <c r="G136" i="46"/>
  <c r="C136" i="46"/>
  <c r="O135" i="46"/>
  <c r="K135" i="46"/>
  <c r="G135" i="46"/>
  <c r="C135" i="46"/>
  <c r="O134" i="46"/>
  <c r="K134" i="46"/>
  <c r="G134" i="46"/>
  <c r="C134" i="46"/>
  <c r="O133" i="46"/>
  <c r="K133" i="46"/>
  <c r="G133" i="46"/>
  <c r="C133" i="46"/>
  <c r="O132" i="46"/>
  <c r="K132" i="46"/>
  <c r="G132" i="46"/>
  <c r="C132" i="46"/>
  <c r="O131" i="46"/>
  <c r="K131" i="46"/>
  <c r="G131" i="46"/>
  <c r="C131" i="46"/>
  <c r="O130" i="46"/>
  <c r="K130" i="46"/>
  <c r="G130" i="46"/>
  <c r="C130" i="46"/>
  <c r="O129" i="46"/>
  <c r="K129" i="46"/>
  <c r="G129" i="46"/>
  <c r="C129" i="46"/>
  <c r="O127" i="46"/>
  <c r="K127" i="46"/>
  <c r="G127" i="46"/>
  <c r="C127" i="46"/>
  <c r="O126" i="46"/>
  <c r="K126" i="46"/>
  <c r="G126" i="46"/>
  <c r="C126" i="46"/>
  <c r="O103" i="46"/>
  <c r="K103" i="46"/>
  <c r="G103" i="46"/>
  <c r="C103" i="46"/>
  <c r="O102" i="46"/>
  <c r="K102" i="46"/>
  <c r="G102" i="46"/>
  <c r="C102" i="46"/>
  <c r="O101" i="46"/>
  <c r="K101" i="46"/>
  <c r="G101" i="46"/>
  <c r="C101" i="46"/>
  <c r="O100" i="46"/>
  <c r="K100" i="46"/>
  <c r="G100" i="46"/>
  <c r="C100" i="46"/>
  <c r="O99" i="46"/>
  <c r="K99" i="46"/>
  <c r="G99" i="46"/>
  <c r="C99" i="46"/>
  <c r="O98" i="46"/>
  <c r="K98" i="46"/>
  <c r="G98" i="46"/>
  <c r="C98" i="46"/>
  <c r="O97" i="46"/>
  <c r="K97" i="46"/>
  <c r="G97" i="46"/>
  <c r="C97" i="46"/>
  <c r="O96" i="46"/>
  <c r="K96" i="46"/>
  <c r="G96" i="46"/>
  <c r="C96" i="46"/>
  <c r="O95" i="46"/>
  <c r="K95" i="46"/>
  <c r="G95" i="46"/>
  <c r="C95" i="46"/>
  <c r="O94" i="46"/>
  <c r="K94" i="46"/>
  <c r="G94" i="46"/>
  <c r="C94" i="46"/>
  <c r="O93" i="46"/>
  <c r="K93" i="46"/>
  <c r="G93" i="46"/>
  <c r="C93" i="46"/>
  <c r="O92" i="46"/>
  <c r="K92" i="46"/>
  <c r="G92" i="46"/>
  <c r="C92" i="46"/>
  <c r="O91" i="46"/>
  <c r="K91" i="46"/>
  <c r="G91" i="46"/>
  <c r="C91" i="46"/>
  <c r="O90" i="46"/>
  <c r="K90" i="46"/>
  <c r="G90" i="46"/>
  <c r="C90" i="46"/>
  <c r="O89" i="46"/>
  <c r="K89" i="46"/>
  <c r="G89" i="46"/>
  <c r="C89" i="46"/>
  <c r="O88" i="46"/>
  <c r="K88" i="46"/>
  <c r="G88" i="46"/>
  <c r="C88" i="46"/>
  <c r="O87" i="46"/>
  <c r="K87" i="46"/>
  <c r="G87" i="46"/>
  <c r="C87" i="46"/>
  <c r="O86" i="46"/>
  <c r="K86" i="46"/>
  <c r="G86" i="46"/>
  <c r="C86" i="46"/>
  <c r="O84" i="46"/>
  <c r="K84" i="46"/>
  <c r="G84" i="46"/>
  <c r="C84" i="46"/>
  <c r="O83" i="46"/>
  <c r="K83" i="46"/>
  <c r="G83" i="46"/>
  <c r="C83" i="46"/>
  <c r="O79" i="46"/>
  <c r="K79" i="46"/>
  <c r="G79" i="46"/>
  <c r="C79" i="46"/>
  <c r="O78" i="46"/>
  <c r="K78" i="46"/>
  <c r="G78" i="46"/>
  <c r="C78" i="46"/>
  <c r="O77" i="46"/>
  <c r="K77" i="46"/>
  <c r="G77" i="46"/>
  <c r="C77" i="46"/>
  <c r="O76" i="46"/>
  <c r="K76" i="46"/>
  <c r="G76" i="46"/>
  <c r="C76" i="46"/>
  <c r="O75" i="46"/>
  <c r="K75" i="46"/>
  <c r="G75" i="46"/>
  <c r="C75" i="46"/>
  <c r="O74" i="46"/>
  <c r="K74" i="46"/>
  <c r="G74" i="46"/>
  <c r="C74" i="46"/>
  <c r="O73" i="46"/>
  <c r="K73" i="46"/>
  <c r="G73" i="46"/>
  <c r="C73" i="46"/>
  <c r="O72" i="46"/>
  <c r="K72" i="46"/>
  <c r="G72" i="46"/>
  <c r="C72" i="46"/>
  <c r="O71" i="46"/>
  <c r="K71" i="46"/>
  <c r="G71" i="46"/>
  <c r="C71" i="46"/>
  <c r="O70" i="46"/>
  <c r="K70" i="46"/>
  <c r="G70" i="46"/>
  <c r="C70" i="46"/>
  <c r="O69" i="46"/>
  <c r="K69" i="46"/>
  <c r="G69" i="46"/>
  <c r="C69" i="46"/>
  <c r="O68" i="46"/>
  <c r="K68" i="46"/>
  <c r="G68" i="46"/>
  <c r="C68" i="46"/>
  <c r="O67" i="46"/>
  <c r="K67" i="46"/>
  <c r="G67" i="46"/>
  <c r="C67" i="46"/>
  <c r="O65" i="46"/>
  <c r="K65" i="46"/>
  <c r="G65" i="46"/>
  <c r="C65" i="46"/>
  <c r="O64" i="46"/>
  <c r="K64" i="46"/>
  <c r="G64" i="46"/>
  <c r="C64" i="46"/>
  <c r="O41" i="46"/>
  <c r="K41" i="46"/>
  <c r="G41" i="46"/>
  <c r="C41" i="46"/>
  <c r="O40" i="46"/>
  <c r="K40" i="46"/>
  <c r="G40" i="46"/>
  <c r="C40" i="46"/>
  <c r="O39" i="46"/>
  <c r="K39" i="46"/>
  <c r="G39" i="46"/>
  <c r="C39" i="46"/>
  <c r="O38" i="46"/>
  <c r="K38" i="46"/>
  <c r="G38" i="46"/>
  <c r="C38" i="46"/>
  <c r="O37" i="46"/>
  <c r="K37" i="46"/>
  <c r="G37" i="46"/>
  <c r="C37" i="46"/>
  <c r="O36" i="46"/>
  <c r="K36" i="46"/>
  <c r="G36" i="46"/>
  <c r="C36" i="46"/>
  <c r="O35" i="46"/>
  <c r="K35" i="46"/>
  <c r="G35" i="46"/>
  <c r="C35" i="46"/>
  <c r="O34" i="46"/>
  <c r="K34" i="46"/>
  <c r="G34" i="46"/>
  <c r="C34" i="46"/>
  <c r="O33" i="46"/>
  <c r="K33" i="46"/>
  <c r="G33" i="46"/>
  <c r="C33" i="46"/>
  <c r="O32" i="46"/>
  <c r="K32" i="46"/>
  <c r="G32" i="46"/>
  <c r="C32" i="46"/>
  <c r="O31" i="46"/>
  <c r="K31" i="46"/>
  <c r="G31" i="46"/>
  <c r="C31" i="46"/>
  <c r="O30" i="46"/>
  <c r="K30" i="46"/>
  <c r="G30" i="46"/>
  <c r="C30" i="46"/>
  <c r="O29" i="46"/>
  <c r="K29" i="46"/>
  <c r="G29" i="46"/>
  <c r="C29" i="46"/>
  <c r="O27" i="46"/>
  <c r="K27" i="46"/>
  <c r="G27" i="46"/>
  <c r="C27" i="46"/>
  <c r="O26" i="46"/>
  <c r="K26" i="46"/>
  <c r="G26" i="46"/>
  <c r="C26" i="46"/>
  <c r="N31" i="17"/>
  <c r="J31" i="17"/>
  <c r="F31" i="17"/>
  <c r="Q15" i="25"/>
  <c r="Q15" i="28" s="1"/>
  <c r="I15" i="25"/>
  <c r="I15" i="28" s="1"/>
  <c r="E15" i="25"/>
  <c r="E15" i="28" s="1"/>
  <c r="Q31" i="17"/>
  <c r="M31" i="17"/>
  <c r="I31" i="17"/>
  <c r="E31" i="17"/>
  <c r="P31" i="17"/>
  <c r="L31" i="17"/>
  <c r="H31" i="17"/>
  <c r="D31" i="17"/>
  <c r="O31" i="17"/>
  <c r="K31" i="17"/>
  <c r="G31" i="17"/>
  <c r="C31" i="17"/>
  <c r="O14" i="12"/>
  <c r="K14" i="12"/>
  <c r="G14" i="12"/>
  <c r="C14" i="12"/>
  <c r="O14" i="13"/>
  <c r="C14" i="13"/>
  <c r="M16" i="17"/>
  <c r="I16" i="17"/>
  <c r="B151" i="6"/>
  <c r="B150" i="6"/>
  <c r="B148" i="6"/>
  <c r="B138" i="6"/>
  <c r="B162" i="6"/>
  <c r="B174" i="6"/>
  <c r="B167" i="6"/>
  <c r="B166" i="6"/>
  <c r="B128" i="6"/>
  <c r="B137" i="6"/>
  <c r="B161" i="6"/>
  <c r="B136" i="6"/>
  <c r="B160" i="6"/>
  <c r="B127" i="6"/>
  <c r="B176" i="6"/>
  <c r="B168" i="6"/>
  <c r="B126" i="6"/>
  <c r="B135" i="6"/>
  <c r="B159" i="6"/>
  <c r="B134" i="6"/>
  <c r="B158" i="6"/>
  <c r="B141" i="6"/>
  <c r="B142" i="6"/>
  <c r="B143" i="6"/>
  <c r="B144" i="6"/>
  <c r="B175" i="6"/>
  <c r="B173" i="6"/>
  <c r="B172" i="6"/>
  <c r="B30" i="17"/>
  <c r="B29" i="17"/>
  <c r="B28" i="17"/>
  <c r="B21" i="17"/>
  <c r="B20" i="17"/>
  <c r="B19" i="17"/>
  <c r="B8" i="17"/>
  <c r="B7" i="17"/>
  <c r="B6" i="17"/>
  <c r="D18" i="26"/>
  <c r="K5" i="26"/>
  <c r="N31" i="27"/>
  <c r="J31" i="27"/>
  <c r="F31" i="27"/>
  <c r="F19" i="27"/>
  <c r="N24" i="26"/>
  <c r="N25" i="27"/>
  <c r="F25" i="27"/>
  <c r="J21" i="27"/>
  <c r="P10" i="26"/>
  <c r="F29" i="27"/>
  <c r="L23" i="13"/>
  <c r="L23" i="16" s="1"/>
  <c r="L23" i="10"/>
  <c r="O26" i="27"/>
  <c r="G26" i="27"/>
  <c r="K22" i="27"/>
  <c r="C22" i="27"/>
  <c r="O18" i="27"/>
  <c r="G18" i="27"/>
  <c r="C13" i="26"/>
  <c r="Q11" i="26"/>
  <c r="O9" i="28"/>
  <c r="I32" i="24"/>
  <c r="I32" i="27" s="1"/>
  <c r="I32" i="21"/>
  <c r="P31" i="21"/>
  <c r="P31" i="24"/>
  <c r="P31" i="27" s="1"/>
  <c r="D31" i="24"/>
  <c r="D31" i="27" s="1"/>
  <c r="D31" i="21"/>
  <c r="O30" i="21"/>
  <c r="O30" i="24"/>
  <c r="O30" i="27" s="1"/>
  <c r="C30" i="24"/>
  <c r="C30" i="21"/>
  <c r="Q28" i="24"/>
  <c r="Q28" i="27" s="1"/>
  <c r="Q28" i="21"/>
  <c r="E28" i="24"/>
  <c r="E28" i="27" s="1"/>
  <c r="E28" i="21"/>
  <c r="H31" i="24"/>
  <c r="H31" i="27" s="1"/>
  <c r="C16" i="28"/>
  <c r="C15" i="25"/>
  <c r="C15" i="28" s="1"/>
  <c r="J29" i="56"/>
  <c r="N32" i="10"/>
  <c r="J32" i="10"/>
  <c r="B32" i="10"/>
  <c r="J31" i="10"/>
  <c r="F31" i="10"/>
  <c r="B31" i="10"/>
  <c r="J30" i="10"/>
  <c r="B30" i="10"/>
  <c r="N29" i="10"/>
  <c r="F29" i="10"/>
  <c r="N28" i="10"/>
  <c r="F28" i="10"/>
  <c r="N26" i="10"/>
  <c r="J26" i="10"/>
  <c r="B26" i="10"/>
  <c r="N25" i="10"/>
  <c r="J25" i="10"/>
  <c r="F25" i="10"/>
  <c r="B25" i="10"/>
  <c r="N24" i="10"/>
  <c r="J24" i="10"/>
  <c r="F24" i="10"/>
  <c r="N22" i="10"/>
  <c r="F22" i="10"/>
  <c r="B22" i="10"/>
  <c r="J21" i="10"/>
  <c r="F21" i="10"/>
  <c r="B21" i="10"/>
  <c r="J20" i="10"/>
  <c r="B20" i="10"/>
  <c r="N19" i="10"/>
  <c r="J19" i="10"/>
  <c r="B19" i="10"/>
  <c r="J18" i="10"/>
  <c r="B18" i="10"/>
  <c r="N16" i="10"/>
  <c r="F16" i="10"/>
  <c r="N14" i="10"/>
  <c r="F14" i="10"/>
  <c r="J13" i="10"/>
  <c r="B13" i="10"/>
  <c r="N12" i="10"/>
  <c r="J12" i="10"/>
  <c r="B12" i="10"/>
  <c r="N11" i="10"/>
  <c r="J11" i="10"/>
  <c r="B11" i="10"/>
  <c r="J10" i="10"/>
  <c r="F10" i="10"/>
  <c r="B10" i="10"/>
  <c r="N9" i="10"/>
  <c r="J9" i="10"/>
  <c r="F9" i="10"/>
  <c r="N8" i="10"/>
  <c r="F8" i="10"/>
  <c r="N7" i="10"/>
  <c r="F7" i="10"/>
  <c r="N6" i="10"/>
  <c r="J6" i="10"/>
  <c r="F6" i="10"/>
  <c r="B6" i="10"/>
  <c r="N5" i="10"/>
  <c r="B5" i="10"/>
  <c r="O29" i="26"/>
  <c r="E32" i="21"/>
  <c r="N29" i="24"/>
  <c r="N29" i="27" s="1"/>
  <c r="N23" i="10"/>
  <c r="P30" i="14"/>
  <c r="L30" i="14"/>
  <c r="H30" i="14"/>
  <c r="D30" i="14"/>
  <c r="P29" i="14"/>
  <c r="L29" i="14"/>
  <c r="H29" i="14"/>
  <c r="D29" i="14"/>
  <c r="P22" i="14"/>
  <c r="L22" i="14"/>
  <c r="H22" i="14"/>
  <c r="D22" i="14"/>
  <c r="P21" i="14"/>
  <c r="L21" i="14"/>
  <c r="H21" i="14"/>
  <c r="D21" i="14"/>
  <c r="P20" i="14"/>
  <c r="L20" i="14"/>
  <c r="H20" i="14"/>
  <c r="D20" i="14"/>
  <c r="P19" i="14"/>
  <c r="L19" i="14"/>
  <c r="H19" i="14"/>
  <c r="D19" i="14"/>
  <c r="P9" i="14"/>
  <c r="L9" i="14"/>
  <c r="H9" i="14"/>
  <c r="D9" i="14"/>
  <c r="P8" i="14"/>
  <c r="L8" i="14"/>
  <c r="H8" i="14"/>
  <c r="D8" i="14"/>
  <c r="P7" i="14"/>
  <c r="L7" i="14"/>
  <c r="H7" i="14"/>
  <c r="D7" i="14"/>
  <c r="P6" i="14"/>
  <c r="L6" i="14"/>
  <c r="H6" i="14"/>
  <c r="D6" i="14"/>
  <c r="C15" i="14"/>
  <c r="C15" i="17" s="1"/>
  <c r="C16" i="17"/>
  <c r="K16" i="17"/>
  <c r="K25" i="26"/>
  <c r="O9" i="23"/>
  <c r="O9" i="26" s="1"/>
  <c r="O32" i="27"/>
  <c r="K32" i="27"/>
  <c r="G32" i="27"/>
  <c r="C32" i="27"/>
  <c r="O28" i="27"/>
  <c r="K28" i="27"/>
  <c r="G28" i="27"/>
  <c r="C28" i="27"/>
  <c r="G30" i="21"/>
  <c r="M28" i="24"/>
  <c r="M28" i="27" s="1"/>
  <c r="K15" i="25"/>
  <c r="K15" i="28" s="1"/>
  <c r="D23" i="10"/>
  <c r="P26" i="26"/>
  <c r="O25" i="26"/>
  <c r="L13" i="24"/>
  <c r="L13" i="27" s="1"/>
  <c r="D13" i="24"/>
  <c r="D13" i="27" s="1"/>
  <c r="K12" i="24"/>
  <c r="K12" i="27" s="1"/>
  <c r="C12" i="24"/>
  <c r="C12" i="27" s="1"/>
  <c r="J11" i="24"/>
  <c r="J11" i="27" s="1"/>
  <c r="Q10" i="24"/>
  <c r="Q10" i="27" s="1"/>
  <c r="I10" i="24"/>
  <c r="I10" i="27" s="1"/>
  <c r="P9" i="24"/>
  <c r="P9" i="27" s="1"/>
  <c r="H9" i="24"/>
  <c r="H9" i="27" s="1"/>
  <c r="O8" i="24"/>
  <c r="O8" i="27" s="1"/>
  <c r="G8" i="24"/>
  <c r="G8" i="27" s="1"/>
  <c r="N14" i="18"/>
  <c r="N14" i="23" s="1"/>
  <c r="N14" i="26" s="1"/>
  <c r="J14" i="18"/>
  <c r="J14" i="23" s="1"/>
  <c r="J14" i="26" s="1"/>
  <c r="M6" i="24"/>
  <c r="M6" i="27" s="1"/>
  <c r="E6" i="24"/>
  <c r="E6" i="27" s="1"/>
  <c r="L5" i="24"/>
  <c r="L5" i="27" s="1"/>
  <c r="D5" i="24"/>
  <c r="D5" i="27" s="1"/>
  <c r="O26" i="23"/>
  <c r="O26" i="26" s="1"/>
  <c r="G26" i="23"/>
  <c r="G26" i="26" s="1"/>
  <c r="N25" i="23"/>
  <c r="N25" i="26" s="1"/>
  <c r="F25" i="23"/>
  <c r="F25" i="26" s="1"/>
  <c r="M24" i="23"/>
  <c r="M24" i="26" s="1"/>
  <c r="E24" i="23"/>
  <c r="E24" i="26" s="1"/>
  <c r="F29" i="21"/>
  <c r="P30" i="26"/>
  <c r="H22" i="23"/>
  <c r="H22" i="26" s="1"/>
  <c r="Q32" i="24"/>
  <c r="Q32" i="27" s="1"/>
  <c r="O109" i="56"/>
  <c r="O110" i="56"/>
  <c r="K9" i="25"/>
  <c r="K9" i="28" s="1"/>
  <c r="G9" i="25"/>
  <c r="G9" i="28" s="1"/>
  <c r="C9" i="25"/>
  <c r="C9" i="28" s="1"/>
  <c r="N8" i="25"/>
  <c r="N8" i="28" s="1"/>
  <c r="J8" i="25"/>
  <c r="J8" i="28" s="1"/>
  <c r="F8" i="25"/>
  <c r="F8" i="28" s="1"/>
  <c r="Q7" i="25"/>
  <c r="Q7" i="28" s="1"/>
  <c r="M7" i="25"/>
  <c r="M7" i="28" s="1"/>
  <c r="I7" i="25"/>
  <c r="I7" i="28" s="1"/>
  <c r="E7" i="25"/>
  <c r="E7" i="28" s="1"/>
  <c r="P6" i="25"/>
  <c r="P6" i="28" s="1"/>
  <c r="L6" i="25"/>
  <c r="L6" i="28" s="1"/>
  <c r="H6" i="25"/>
  <c r="H6" i="28" s="1"/>
  <c r="D6" i="25"/>
  <c r="O5" i="25"/>
  <c r="O5" i="28" s="1"/>
  <c r="G5" i="25"/>
  <c r="G5" i="28" s="1"/>
  <c r="O32" i="23"/>
  <c r="O32" i="26" s="1"/>
  <c r="K32" i="21"/>
  <c r="G32" i="23"/>
  <c r="G32" i="26" s="1"/>
  <c r="C32" i="21"/>
  <c r="J31" i="21"/>
  <c r="Q30" i="23"/>
  <c r="Q30" i="26" s="1"/>
  <c r="M30" i="21"/>
  <c r="I30" i="21"/>
  <c r="E30" i="23"/>
  <c r="E30" i="26" s="1"/>
  <c r="P29" i="21"/>
  <c r="H29" i="21"/>
  <c r="O28" i="23"/>
  <c r="O28" i="26" s="1"/>
  <c r="K28" i="21"/>
  <c r="G28" i="23"/>
  <c r="G28" i="26" s="1"/>
  <c r="C28" i="21"/>
  <c r="E16" i="21"/>
  <c r="C24" i="27"/>
  <c r="H21" i="27"/>
  <c r="O30" i="25"/>
  <c r="O30" i="28" s="1"/>
  <c r="K30" i="25"/>
  <c r="K30" i="28" s="1"/>
  <c r="G30" i="25"/>
  <c r="G30" i="28" s="1"/>
  <c r="C30" i="25"/>
  <c r="C30" i="28" s="1"/>
  <c r="N29" i="25"/>
  <c r="N29" i="28" s="1"/>
  <c r="Q28" i="25"/>
  <c r="Q28" i="28" s="1"/>
  <c r="M28" i="25"/>
  <c r="M28" i="28" s="1"/>
  <c r="I28" i="25"/>
  <c r="I28" i="28" s="1"/>
  <c r="E28" i="25"/>
  <c r="E28" i="28" s="1"/>
  <c r="N60" i="46"/>
  <c r="J60" i="46"/>
  <c r="F60" i="46"/>
  <c r="B60" i="46"/>
  <c r="N59" i="46"/>
  <c r="J59" i="46"/>
  <c r="F59" i="46"/>
  <c r="B59" i="46"/>
  <c r="N58" i="46"/>
  <c r="J58" i="46"/>
  <c r="F58" i="46"/>
  <c r="B58" i="46"/>
  <c r="N57" i="46"/>
  <c r="J57" i="46"/>
  <c r="F57" i="46"/>
  <c r="B57" i="46"/>
  <c r="N56" i="46"/>
  <c r="J56" i="46"/>
  <c r="F56" i="46"/>
  <c r="B56" i="46"/>
  <c r="N55" i="46"/>
  <c r="J55" i="46"/>
  <c r="F55" i="46"/>
  <c r="B55" i="46"/>
  <c r="N54" i="46"/>
  <c r="J54" i="46"/>
  <c r="F54" i="46"/>
  <c r="B54" i="46"/>
  <c r="N53" i="46"/>
  <c r="J53" i="46"/>
  <c r="F53" i="46"/>
  <c r="B53" i="46"/>
  <c r="N52" i="46"/>
  <c r="J52" i="46"/>
  <c r="F52" i="46"/>
  <c r="B52" i="46"/>
  <c r="N51" i="46"/>
  <c r="J51" i="46"/>
  <c r="F51" i="46"/>
  <c r="B51" i="46"/>
  <c r="N50" i="46"/>
  <c r="J50" i="46"/>
  <c r="F50" i="46"/>
  <c r="B50" i="46"/>
  <c r="N49" i="46"/>
  <c r="J49" i="46"/>
  <c r="F49" i="46"/>
  <c r="B49" i="46"/>
  <c r="N46" i="46"/>
  <c r="J46" i="46"/>
  <c r="F46" i="46"/>
  <c r="B46" i="46"/>
  <c r="N45" i="46"/>
  <c r="J45" i="46"/>
  <c r="F45" i="46"/>
  <c r="B45" i="46"/>
  <c r="M108" i="56"/>
  <c r="O79" i="56"/>
  <c r="K79" i="56"/>
  <c r="G79" i="56"/>
  <c r="C79" i="56"/>
  <c r="N78" i="56"/>
  <c r="J78" i="56"/>
  <c r="F78" i="56"/>
  <c r="Q77" i="56"/>
  <c r="M77" i="56"/>
  <c r="I77" i="56"/>
  <c r="E77" i="56"/>
  <c r="P76" i="56"/>
  <c r="L76" i="56"/>
  <c r="H76" i="56"/>
  <c r="D76" i="56"/>
  <c r="O75" i="56"/>
  <c r="K75" i="56"/>
  <c r="G75" i="56"/>
  <c r="C75" i="56"/>
  <c r="N74" i="56"/>
  <c r="J74" i="56"/>
  <c r="F74" i="56"/>
  <c r="Q73" i="56"/>
  <c r="M73" i="56"/>
  <c r="I73" i="56"/>
  <c r="E73" i="56"/>
  <c r="P72" i="56"/>
  <c r="L72" i="56"/>
  <c r="H72" i="56"/>
  <c r="D72" i="56"/>
  <c r="O71" i="56"/>
  <c r="K71" i="56"/>
  <c r="G71" i="56"/>
  <c r="C71" i="56"/>
  <c r="N70" i="56"/>
  <c r="J70" i="56"/>
  <c r="F70" i="56"/>
  <c r="Q69" i="56"/>
  <c r="M69" i="56"/>
  <c r="I69" i="56"/>
  <c r="E69" i="56"/>
  <c r="P68" i="56"/>
  <c r="L68" i="56"/>
  <c r="H68" i="56"/>
  <c r="D68" i="56"/>
  <c r="K67" i="56"/>
  <c r="C67" i="56"/>
  <c r="Q60" i="56"/>
  <c r="M60" i="56"/>
  <c r="I60" i="56"/>
  <c r="E60" i="56"/>
  <c r="P59" i="56"/>
  <c r="L59" i="56"/>
  <c r="D59" i="56"/>
  <c r="O58" i="56"/>
  <c r="K58" i="56"/>
  <c r="G58" i="56"/>
  <c r="C58" i="56"/>
  <c r="N57" i="56"/>
  <c r="J57" i="56"/>
  <c r="F57" i="56"/>
  <c r="Q56" i="56"/>
  <c r="M56" i="56"/>
  <c r="I56" i="56"/>
  <c r="E56" i="56"/>
  <c r="P55" i="56"/>
  <c r="L55" i="56"/>
  <c r="H55" i="56"/>
  <c r="D55" i="56"/>
  <c r="O54" i="56"/>
  <c r="K54" i="56"/>
  <c r="G54" i="56"/>
  <c r="C54" i="56"/>
  <c r="N53" i="56"/>
  <c r="J53" i="56"/>
  <c r="F53" i="56"/>
  <c r="Q52" i="56"/>
  <c r="M52" i="56"/>
  <c r="I52" i="56"/>
  <c r="E52" i="56"/>
  <c r="P51" i="56"/>
  <c r="L51" i="56"/>
  <c r="H51" i="56"/>
  <c r="D51" i="56"/>
  <c r="O50" i="56"/>
  <c r="K50" i="56"/>
  <c r="G50" i="56"/>
  <c r="C50" i="56"/>
  <c r="N49" i="56"/>
  <c r="J49" i="56"/>
  <c r="F49" i="56"/>
  <c r="P22" i="56"/>
  <c r="H22" i="56"/>
  <c r="N20" i="56"/>
  <c r="F20" i="56"/>
  <c r="M19" i="56"/>
  <c r="L18" i="56"/>
  <c r="D18" i="56"/>
  <c r="K17" i="56"/>
  <c r="C17" i="56"/>
  <c r="J16" i="56"/>
  <c r="Q15" i="56"/>
  <c r="I15" i="56"/>
  <c r="E11" i="56"/>
  <c r="L10" i="56"/>
  <c r="D10" i="56"/>
  <c r="K9" i="56"/>
  <c r="C9" i="56"/>
  <c r="O122" i="56"/>
  <c r="Q120" i="56"/>
  <c r="G118" i="56"/>
  <c r="M9" i="25"/>
  <c r="M9" i="28" s="1"/>
  <c r="I9" i="25"/>
  <c r="I9" i="28" s="1"/>
  <c r="G7" i="25"/>
  <c r="G7" i="28" s="1"/>
  <c r="N6" i="25"/>
  <c r="N6" i="28" s="1"/>
  <c r="H26" i="23"/>
  <c r="H26" i="26" s="1"/>
  <c r="D26" i="23"/>
  <c r="D26" i="26" s="1"/>
  <c r="G25" i="23"/>
  <c r="G25" i="26" s="1"/>
  <c r="C25" i="23"/>
  <c r="C25" i="26" s="1"/>
  <c r="J24" i="23"/>
  <c r="J24" i="26" s="1"/>
  <c r="F24" i="23"/>
  <c r="F24" i="26" s="1"/>
  <c r="P22" i="23"/>
  <c r="P22" i="26" s="1"/>
  <c r="D22" i="23"/>
  <c r="D22" i="26" s="1"/>
  <c r="O21" i="23"/>
  <c r="O21" i="26" s="1"/>
  <c r="G21" i="23"/>
  <c r="G21" i="26" s="1"/>
  <c r="C21" i="23"/>
  <c r="C21" i="26" s="1"/>
  <c r="N20" i="23"/>
  <c r="N20" i="26" s="1"/>
  <c r="Q19" i="23"/>
  <c r="Q19" i="26" s="1"/>
  <c r="M19" i="23"/>
  <c r="M19" i="26" s="1"/>
  <c r="P18" i="23"/>
  <c r="P18" i="26" s="1"/>
  <c r="L18" i="23"/>
  <c r="L18" i="26" s="1"/>
  <c r="Q14" i="21"/>
  <c r="E14" i="21"/>
  <c r="P13" i="21"/>
  <c r="D13" i="21"/>
  <c r="K12" i="21"/>
  <c r="C12" i="21"/>
  <c r="J11" i="21"/>
  <c r="Q10" i="21"/>
  <c r="M10" i="21"/>
  <c r="P9" i="21"/>
  <c r="H9" i="21"/>
  <c r="O8" i="21"/>
  <c r="G8" i="21"/>
  <c r="N7" i="21"/>
  <c r="F7" i="21"/>
  <c r="I6" i="21"/>
  <c r="P5" i="21"/>
  <c r="L5" i="21"/>
  <c r="D5" i="21"/>
  <c r="K26" i="24"/>
  <c r="K26" i="27" s="1"/>
  <c r="C26" i="24"/>
  <c r="C26" i="27" s="1"/>
  <c r="J25" i="24"/>
  <c r="J25" i="27" s="1"/>
  <c r="Q24" i="24"/>
  <c r="Q24" i="27" s="1"/>
  <c r="I24" i="24"/>
  <c r="I24" i="27" s="1"/>
  <c r="O22" i="21"/>
  <c r="G22" i="24"/>
  <c r="G22" i="27" s="1"/>
  <c r="N21" i="21"/>
  <c r="F21" i="24"/>
  <c r="F21" i="27" s="1"/>
  <c r="F21" i="21"/>
  <c r="M20" i="21"/>
  <c r="E20" i="24"/>
  <c r="E20" i="27" s="1"/>
  <c r="L19" i="21"/>
  <c r="D19" i="24"/>
  <c r="D19" i="27" s="1"/>
  <c r="K18" i="21"/>
  <c r="C18" i="24"/>
  <c r="C18" i="27" s="1"/>
  <c r="C18" i="21"/>
  <c r="K24" i="27"/>
  <c r="O20" i="27"/>
  <c r="P60" i="46"/>
  <c r="L60" i="46"/>
  <c r="H60" i="46"/>
  <c r="D60" i="46"/>
  <c r="P59" i="46"/>
  <c r="L59" i="46"/>
  <c r="H59" i="46"/>
  <c r="D59" i="46"/>
  <c r="P58" i="46"/>
  <c r="L58" i="46"/>
  <c r="H58" i="46"/>
  <c r="D58" i="46"/>
  <c r="P57" i="46"/>
  <c r="L57" i="46"/>
  <c r="H57" i="46"/>
  <c r="D57" i="46"/>
  <c r="P56" i="46"/>
  <c r="L56" i="46"/>
  <c r="H56" i="46"/>
  <c r="D56" i="46"/>
  <c r="P55" i="46"/>
  <c r="L55" i="46"/>
  <c r="H55" i="46"/>
  <c r="D55" i="46"/>
  <c r="P54" i="46"/>
  <c r="L54" i="46"/>
  <c r="H54" i="46"/>
  <c r="D54" i="46"/>
  <c r="P53" i="46"/>
  <c r="L53" i="46"/>
  <c r="H53" i="46"/>
  <c r="D53" i="46"/>
  <c r="P52" i="46"/>
  <c r="L52" i="46"/>
  <c r="H52" i="46"/>
  <c r="D52" i="46"/>
  <c r="P51" i="46"/>
  <c r="L51" i="46"/>
  <c r="H51" i="46"/>
  <c r="D51" i="46"/>
  <c r="P50" i="46"/>
  <c r="L50" i="46"/>
  <c r="H50" i="46"/>
  <c r="D50" i="46"/>
  <c r="P49" i="46"/>
  <c r="L49" i="46"/>
  <c r="H49" i="46"/>
  <c r="D49" i="46"/>
  <c r="D48" i="46"/>
  <c r="P46" i="46"/>
  <c r="L46" i="46"/>
  <c r="H46" i="46"/>
  <c r="D46" i="46"/>
  <c r="L45" i="46"/>
  <c r="D45" i="46"/>
  <c r="P98" i="56"/>
  <c r="F88" i="56"/>
  <c r="M40" i="56"/>
  <c r="L39" i="56"/>
  <c r="I36" i="56"/>
  <c r="N33" i="56"/>
  <c r="D31" i="56"/>
  <c r="O60" i="46"/>
  <c r="K60" i="46"/>
  <c r="G60" i="46"/>
  <c r="C60" i="46"/>
  <c r="O59" i="46"/>
  <c r="K59" i="46"/>
  <c r="G59" i="46"/>
  <c r="C59" i="46"/>
  <c r="O58" i="46"/>
  <c r="K58" i="46"/>
  <c r="G58" i="46"/>
  <c r="C58" i="46"/>
  <c r="O57" i="46"/>
  <c r="K57" i="46"/>
  <c r="G57" i="46"/>
  <c r="C57" i="46"/>
  <c r="O56" i="46"/>
  <c r="K56" i="46"/>
  <c r="G56" i="46"/>
  <c r="C56" i="46"/>
  <c r="O55" i="46"/>
  <c r="K55" i="46"/>
  <c r="G55" i="46"/>
  <c r="C55" i="46"/>
  <c r="O54" i="46"/>
  <c r="K54" i="46"/>
  <c r="G54" i="46"/>
  <c r="C54" i="46"/>
  <c r="O53" i="46"/>
  <c r="K53" i="46"/>
  <c r="G53" i="46"/>
  <c r="C53" i="46"/>
  <c r="O52" i="46"/>
  <c r="K52" i="46"/>
  <c r="G52" i="46"/>
  <c r="C52" i="46"/>
  <c r="O51" i="46"/>
  <c r="K51" i="46"/>
  <c r="G51" i="46"/>
  <c r="C51" i="46"/>
  <c r="O50" i="46"/>
  <c r="K50" i="46"/>
  <c r="G50" i="46"/>
  <c r="C50" i="46"/>
  <c r="O49" i="46"/>
  <c r="K49" i="46"/>
  <c r="G49" i="46"/>
  <c r="C49" i="46"/>
  <c r="O48" i="46"/>
  <c r="K48" i="46"/>
  <c r="G48" i="46"/>
  <c r="C48" i="46"/>
  <c r="O46" i="46"/>
  <c r="K46" i="46"/>
  <c r="G46" i="46"/>
  <c r="C46" i="46"/>
  <c r="O45" i="46"/>
  <c r="K45" i="46"/>
  <c r="G45" i="46"/>
  <c r="C45" i="46"/>
  <c r="G139" i="56"/>
  <c r="M137" i="56"/>
  <c r="C135" i="56"/>
  <c r="I133" i="56"/>
  <c r="D132" i="56"/>
  <c r="M128" i="56"/>
  <c r="E129" i="56"/>
  <c r="P122" i="56"/>
  <c r="L122" i="56"/>
  <c r="H122" i="56"/>
  <c r="D122" i="56"/>
  <c r="N120" i="56"/>
  <c r="J120" i="56"/>
  <c r="F120" i="56"/>
  <c r="Q119" i="56"/>
  <c r="M119" i="56"/>
  <c r="I119" i="56"/>
  <c r="E119" i="56"/>
  <c r="P118" i="56"/>
  <c r="L118" i="56"/>
  <c r="H118" i="56"/>
  <c r="D118" i="56"/>
  <c r="O117" i="56"/>
  <c r="K117" i="56"/>
  <c r="G117" i="56"/>
  <c r="C117" i="56"/>
  <c r="N116" i="56"/>
  <c r="J116" i="56"/>
  <c r="F116" i="56"/>
  <c r="Q111" i="56"/>
  <c r="M111" i="56"/>
  <c r="I111" i="56"/>
  <c r="E111" i="56"/>
  <c r="G82" i="56"/>
  <c r="K122" i="56"/>
  <c r="G122" i="56"/>
  <c r="C122" i="56"/>
  <c r="M120" i="56"/>
  <c r="I120" i="56"/>
  <c r="E120" i="56"/>
  <c r="P119" i="56"/>
  <c r="H119" i="56"/>
  <c r="D119" i="56"/>
  <c r="O118" i="56"/>
  <c r="K118" i="56"/>
  <c r="C118" i="56"/>
  <c r="N117" i="56"/>
  <c r="J117" i="56"/>
  <c r="F117" i="56"/>
  <c r="Q116" i="56"/>
  <c r="I116" i="56"/>
  <c r="E116" i="56"/>
  <c r="P111" i="56"/>
  <c r="L111" i="56"/>
  <c r="H111" i="56"/>
  <c r="D111" i="56"/>
  <c r="K110" i="56"/>
  <c r="G110" i="56"/>
  <c r="C110" i="56"/>
  <c r="C109" i="56"/>
  <c r="O82" i="56"/>
  <c r="K43" i="56"/>
  <c r="C43" i="56"/>
  <c r="Q16" i="17"/>
  <c r="E16" i="17"/>
  <c r="Q31" i="26"/>
  <c r="P30" i="25"/>
  <c r="P30" i="28" s="1"/>
  <c r="L30" i="25"/>
  <c r="L30" i="28" s="1"/>
  <c r="H30" i="25"/>
  <c r="H30" i="28" s="1"/>
  <c r="D30" i="25"/>
  <c r="D30" i="28" s="1"/>
  <c r="O29" i="25"/>
  <c r="O29" i="28" s="1"/>
  <c r="K29" i="25"/>
  <c r="K29" i="28" s="1"/>
  <c r="G29" i="25"/>
  <c r="G29" i="28" s="1"/>
  <c r="C29" i="25"/>
  <c r="C29" i="28" s="1"/>
  <c r="N28" i="25"/>
  <c r="N28" i="28" s="1"/>
  <c r="F28" i="25"/>
  <c r="F28" i="28" s="1"/>
  <c r="N32" i="23"/>
  <c r="N32" i="26" s="1"/>
  <c r="J32" i="23"/>
  <c r="J32" i="26" s="1"/>
  <c r="F32" i="23"/>
  <c r="F32" i="26" s="1"/>
  <c r="M31" i="23"/>
  <c r="M31" i="26" s="1"/>
  <c r="I31" i="23"/>
  <c r="I31" i="26" s="1"/>
  <c r="E31" i="23"/>
  <c r="E31" i="26" s="1"/>
  <c r="L30" i="23"/>
  <c r="L30" i="26" s="1"/>
  <c r="H30" i="23"/>
  <c r="H30" i="26" s="1"/>
  <c r="D30" i="23"/>
  <c r="D30" i="26" s="1"/>
  <c r="K29" i="23"/>
  <c r="K29" i="26" s="1"/>
  <c r="G29" i="23"/>
  <c r="G29" i="26" s="1"/>
  <c r="C29" i="23"/>
  <c r="C29" i="26" s="1"/>
  <c r="J28" i="23"/>
  <c r="J28" i="26" s="1"/>
  <c r="F28" i="23"/>
  <c r="N13" i="23"/>
  <c r="N13" i="26" s="1"/>
  <c r="J13" i="23"/>
  <c r="J13" i="26" s="1"/>
  <c r="F13" i="23"/>
  <c r="F13" i="26" s="1"/>
  <c r="Q12" i="23"/>
  <c r="Q12" i="26" s="1"/>
  <c r="M12" i="23"/>
  <c r="M12" i="26" s="1"/>
  <c r="I12" i="23"/>
  <c r="E12" i="23"/>
  <c r="E12" i="26" s="1"/>
  <c r="P11" i="23"/>
  <c r="P11" i="26" s="1"/>
  <c r="L11" i="23"/>
  <c r="L11" i="26" s="1"/>
  <c r="H11" i="23"/>
  <c r="H11" i="26" s="1"/>
  <c r="D11" i="23"/>
  <c r="D11" i="26" s="1"/>
  <c r="O10" i="23"/>
  <c r="K10" i="23"/>
  <c r="K10" i="26" s="1"/>
  <c r="G10" i="23"/>
  <c r="G10" i="26" s="1"/>
  <c r="C10" i="23"/>
  <c r="C10" i="26" s="1"/>
  <c r="N9" i="23"/>
  <c r="N9" i="26" s="1"/>
  <c r="J9" i="23"/>
  <c r="J9" i="26" s="1"/>
  <c r="F9" i="23"/>
  <c r="F9" i="26" s="1"/>
  <c r="Q8" i="23"/>
  <c r="Q8" i="26" s="1"/>
  <c r="M8" i="23"/>
  <c r="M8" i="26" s="1"/>
  <c r="I8" i="23"/>
  <c r="I8" i="26" s="1"/>
  <c r="E8" i="23"/>
  <c r="E8" i="26" s="1"/>
  <c r="P7" i="23"/>
  <c r="P7" i="26" s="1"/>
  <c r="L7" i="23"/>
  <c r="H7" i="23"/>
  <c r="H7" i="26" s="1"/>
  <c r="D7" i="23"/>
  <c r="D7" i="26" s="1"/>
  <c r="O6" i="23"/>
  <c r="O6" i="26" s="1"/>
  <c r="K6" i="23"/>
  <c r="K6" i="26" s="1"/>
  <c r="G6" i="23"/>
  <c r="G6" i="26" s="1"/>
  <c r="C6" i="23"/>
  <c r="C6" i="26" s="1"/>
  <c r="N5" i="23"/>
  <c r="N5" i="26" s="1"/>
  <c r="J5" i="23"/>
  <c r="J5" i="26" s="1"/>
  <c r="F5" i="23"/>
  <c r="F5" i="26" s="1"/>
  <c r="N32" i="24"/>
  <c r="N32" i="27" s="1"/>
  <c r="J32" i="24"/>
  <c r="J32" i="27" s="1"/>
  <c r="F32" i="24"/>
  <c r="F32" i="27" s="1"/>
  <c r="P30" i="24"/>
  <c r="P30" i="27" s="1"/>
  <c r="L30" i="24"/>
  <c r="L30" i="27" s="1"/>
  <c r="H30" i="24"/>
  <c r="H30" i="27" s="1"/>
  <c r="D30" i="24"/>
  <c r="D30" i="27" s="1"/>
  <c r="N28" i="24"/>
  <c r="N28" i="27" s="1"/>
  <c r="J28" i="24"/>
  <c r="J28" i="27" s="1"/>
  <c r="F28" i="24"/>
  <c r="F28" i="27" s="1"/>
  <c r="Q26" i="24"/>
  <c r="Q26" i="27" s="1"/>
  <c r="I26" i="24"/>
  <c r="I26" i="27" s="1"/>
  <c r="P25" i="24"/>
  <c r="P25" i="27" s="1"/>
  <c r="L25" i="24"/>
  <c r="L25" i="27" s="1"/>
  <c r="H25" i="24"/>
  <c r="H25" i="27" s="1"/>
  <c r="D25" i="24"/>
  <c r="D25" i="27" s="1"/>
  <c r="O24" i="24"/>
  <c r="O24" i="27" s="1"/>
  <c r="G24" i="24"/>
  <c r="G24" i="27" s="1"/>
  <c r="M22" i="24"/>
  <c r="M22" i="27" s="1"/>
  <c r="I22" i="24"/>
  <c r="I22" i="27" s="1"/>
  <c r="E22" i="24"/>
  <c r="E22" i="27" s="1"/>
  <c r="P21" i="24"/>
  <c r="P21" i="27" s="1"/>
  <c r="L21" i="24"/>
  <c r="L21" i="27" s="1"/>
  <c r="D21" i="24"/>
  <c r="D21" i="27" s="1"/>
  <c r="K20" i="24"/>
  <c r="K20" i="27" s="1"/>
  <c r="G20" i="24"/>
  <c r="G20" i="27" s="1"/>
  <c r="C20" i="24"/>
  <c r="C20" i="27" s="1"/>
  <c r="N19" i="24"/>
  <c r="N19" i="27" s="1"/>
  <c r="J19" i="24"/>
  <c r="J19" i="27" s="1"/>
  <c r="Q18" i="24"/>
  <c r="Q18" i="27" s="1"/>
  <c r="I18" i="24"/>
  <c r="I18" i="27" s="1"/>
  <c r="E18" i="24"/>
  <c r="E18" i="27" s="1"/>
  <c r="C14" i="21"/>
  <c r="Q12" i="24"/>
  <c r="Q12" i="27" s="1"/>
  <c r="P11" i="24"/>
  <c r="P11" i="27" s="1"/>
  <c r="O10" i="24"/>
  <c r="O10" i="27" s="1"/>
  <c r="N9" i="24"/>
  <c r="N9" i="27" s="1"/>
  <c r="M8" i="24"/>
  <c r="M8" i="27" s="1"/>
  <c r="L7" i="24"/>
  <c r="L7" i="27" s="1"/>
  <c r="K6" i="24"/>
  <c r="K6" i="27" s="1"/>
  <c r="J5" i="24"/>
  <c r="J5" i="27" s="1"/>
  <c r="Q12" i="21"/>
  <c r="M15" i="25"/>
  <c r="M15" i="28" s="1"/>
  <c r="O122" i="46"/>
  <c r="K122" i="46"/>
  <c r="G122" i="46"/>
  <c r="C122" i="46"/>
  <c r="O121" i="46"/>
  <c r="K121" i="46"/>
  <c r="G121" i="46"/>
  <c r="C121" i="46"/>
  <c r="O120" i="46"/>
  <c r="K120" i="46"/>
  <c r="G120" i="46"/>
  <c r="C120" i="46"/>
  <c r="O119" i="46"/>
  <c r="K119" i="46"/>
  <c r="G119" i="46"/>
  <c r="C119" i="46"/>
  <c r="O118" i="46"/>
  <c r="K118" i="46"/>
  <c r="G118" i="46"/>
  <c r="C118" i="46"/>
  <c r="O117" i="46"/>
  <c r="K117" i="46"/>
  <c r="G117" i="46"/>
  <c r="C117" i="46"/>
  <c r="O116" i="46"/>
  <c r="K116" i="46"/>
  <c r="G116" i="46"/>
  <c r="C116" i="46"/>
  <c r="O111" i="46"/>
  <c r="K111" i="46"/>
  <c r="G111" i="46"/>
  <c r="C111" i="46"/>
  <c r="O110" i="46"/>
  <c r="K110" i="46"/>
  <c r="G110" i="46"/>
  <c r="C110" i="46"/>
  <c r="O108" i="46"/>
  <c r="K108" i="46"/>
  <c r="G108" i="46"/>
  <c r="C108" i="46"/>
  <c r="O107" i="46"/>
  <c r="K107" i="46"/>
  <c r="G107" i="46"/>
  <c r="C107" i="46"/>
  <c r="Q60" i="46"/>
  <c r="M60" i="46"/>
  <c r="I60" i="46"/>
  <c r="E60" i="46"/>
  <c r="Q59" i="46"/>
  <c r="M59" i="46"/>
  <c r="I59" i="46"/>
  <c r="E59" i="46"/>
  <c r="Q58" i="46"/>
  <c r="M58" i="46"/>
  <c r="I58" i="46"/>
  <c r="E58" i="46"/>
  <c r="Q57" i="46"/>
  <c r="M57" i="46"/>
  <c r="I57" i="46"/>
  <c r="E57" i="46"/>
  <c r="Q56" i="46"/>
  <c r="M56" i="46"/>
  <c r="I56" i="46"/>
  <c r="E56" i="46"/>
  <c r="Q55" i="46"/>
  <c r="M55" i="46"/>
  <c r="I55" i="46"/>
  <c r="E55" i="46"/>
  <c r="Q54" i="46"/>
  <c r="M54" i="46"/>
  <c r="I54" i="46"/>
  <c r="E54" i="46"/>
  <c r="Q53" i="46"/>
  <c r="M53" i="46"/>
  <c r="I53" i="46"/>
  <c r="E53" i="46"/>
  <c r="Q52" i="46"/>
  <c r="M52" i="46"/>
  <c r="I52" i="46"/>
  <c r="E52" i="46"/>
  <c r="Q51" i="46"/>
  <c r="M51" i="46"/>
  <c r="I51" i="46"/>
  <c r="E51" i="46"/>
  <c r="Q50" i="46"/>
  <c r="M50" i="46"/>
  <c r="I50" i="46"/>
  <c r="E50" i="46"/>
  <c r="Q49" i="46"/>
  <c r="M49" i="46"/>
  <c r="I49" i="46"/>
  <c r="E49" i="46"/>
  <c r="O22" i="46"/>
  <c r="K22" i="46"/>
  <c r="G22" i="46"/>
  <c r="C22" i="46"/>
  <c r="O21" i="46"/>
  <c r="K21" i="46"/>
  <c r="G21" i="46"/>
  <c r="C21" i="46"/>
  <c r="O20" i="46"/>
  <c r="K20" i="46"/>
  <c r="G20" i="46"/>
  <c r="C20" i="46"/>
  <c r="O19" i="46"/>
  <c r="K19" i="46"/>
  <c r="G19" i="46"/>
  <c r="C19" i="46"/>
  <c r="O18" i="46"/>
  <c r="K18" i="46"/>
  <c r="G18" i="46"/>
  <c r="C18" i="46"/>
  <c r="O17" i="46"/>
  <c r="K17" i="46"/>
  <c r="G17" i="46"/>
  <c r="C17" i="46"/>
  <c r="O16" i="46"/>
  <c r="K16" i="46"/>
  <c r="G16" i="46"/>
  <c r="C16" i="46"/>
  <c r="O15" i="46"/>
  <c r="K15" i="46"/>
  <c r="G15" i="46"/>
  <c r="C15" i="46"/>
  <c r="O14" i="46"/>
  <c r="K14" i="46"/>
  <c r="G14" i="46"/>
  <c r="C14" i="46"/>
  <c r="O13" i="46"/>
  <c r="K13" i="46"/>
  <c r="G13" i="46"/>
  <c r="C13" i="46"/>
  <c r="O12" i="46"/>
  <c r="K12" i="46"/>
  <c r="G12" i="46"/>
  <c r="C12" i="46"/>
  <c r="O11" i="46"/>
  <c r="K11" i="46"/>
  <c r="G11" i="46"/>
  <c r="C11" i="46"/>
  <c r="O10" i="46"/>
  <c r="K10" i="46"/>
  <c r="G10" i="46"/>
  <c r="C10" i="46"/>
  <c r="O9" i="46"/>
  <c r="K9" i="46"/>
  <c r="G9" i="46"/>
  <c r="C9" i="46"/>
  <c r="O8" i="46"/>
  <c r="G8" i="46"/>
  <c r="O6" i="46"/>
  <c r="K6" i="46"/>
  <c r="G6" i="46"/>
  <c r="C6" i="46"/>
  <c r="O5" i="46"/>
  <c r="K5" i="46"/>
  <c r="G5" i="46"/>
  <c r="C5" i="46"/>
  <c r="P177" i="56"/>
  <c r="L177" i="56"/>
  <c r="H177" i="56"/>
  <c r="D177" i="56"/>
  <c r="N175" i="56"/>
  <c r="J175" i="56"/>
  <c r="F175" i="56"/>
  <c r="Q174" i="56"/>
  <c r="M174" i="56"/>
  <c r="I174" i="56"/>
  <c r="E174" i="56"/>
  <c r="P173" i="56"/>
  <c r="L173" i="56"/>
  <c r="H173" i="56"/>
  <c r="D173" i="56"/>
  <c r="O172" i="56"/>
  <c r="K172" i="56"/>
  <c r="G172" i="56"/>
  <c r="C172" i="56"/>
  <c r="N171" i="56"/>
  <c r="J171" i="56"/>
  <c r="F171" i="56"/>
  <c r="Q166" i="56"/>
  <c r="M166" i="56"/>
  <c r="I166" i="56"/>
  <c r="E166" i="56"/>
  <c r="K127" i="56"/>
  <c r="C127" i="56"/>
  <c r="N103" i="56"/>
  <c r="J103" i="56"/>
  <c r="F103" i="56"/>
  <c r="P101" i="56"/>
  <c r="L101" i="56"/>
  <c r="H101" i="56"/>
  <c r="D101" i="56"/>
  <c r="O100" i="56"/>
  <c r="K100" i="56"/>
  <c r="G100" i="56"/>
  <c r="C100" i="56"/>
  <c r="N99" i="56"/>
  <c r="J99" i="56"/>
  <c r="F99" i="56"/>
  <c r="Q98" i="56"/>
  <c r="M98" i="56"/>
  <c r="I98" i="56"/>
  <c r="E98" i="56"/>
  <c r="P97" i="56"/>
  <c r="L97" i="56"/>
  <c r="H97" i="56"/>
  <c r="D97" i="56"/>
  <c r="O96" i="56"/>
  <c r="K96" i="56"/>
  <c r="G96" i="56"/>
  <c r="C96" i="56"/>
  <c r="N95" i="56"/>
  <c r="Q94" i="56"/>
  <c r="I94" i="56"/>
  <c r="P93" i="56"/>
  <c r="H93" i="56"/>
  <c r="K92" i="56"/>
  <c r="G92" i="56"/>
  <c r="N91" i="56"/>
  <c r="J91" i="56"/>
  <c r="F91" i="56"/>
  <c r="Q90" i="56"/>
  <c r="M90" i="56"/>
  <c r="I90" i="56"/>
  <c r="E90" i="56"/>
  <c r="P89" i="56"/>
  <c r="L89" i="56"/>
  <c r="H89" i="56"/>
  <c r="D89" i="56"/>
  <c r="O88" i="56"/>
  <c r="K88" i="56"/>
  <c r="G88" i="56"/>
  <c r="C88" i="56"/>
  <c r="N87" i="56"/>
  <c r="J87" i="56"/>
  <c r="F87" i="56"/>
  <c r="O177" i="56"/>
  <c r="K177" i="56"/>
  <c r="G177" i="56"/>
  <c r="C177" i="56"/>
  <c r="Q175" i="56"/>
  <c r="M175" i="56"/>
  <c r="I175" i="56"/>
  <c r="E175" i="56"/>
  <c r="P174" i="56"/>
  <c r="L174" i="56"/>
  <c r="H174" i="56"/>
  <c r="D174" i="56"/>
  <c r="O173" i="56"/>
  <c r="K173" i="56"/>
  <c r="G173" i="56"/>
  <c r="C173" i="56"/>
  <c r="N172" i="56"/>
  <c r="J172" i="56"/>
  <c r="F172" i="56"/>
  <c r="Q171" i="56"/>
  <c r="M171" i="56"/>
  <c r="I171" i="56"/>
  <c r="E171" i="56"/>
  <c r="P166" i="56"/>
  <c r="L166" i="56"/>
  <c r="H166" i="56"/>
  <c r="D166" i="56"/>
  <c r="K165" i="56"/>
  <c r="K109" i="56"/>
  <c r="L66" i="56"/>
  <c r="I93" i="6"/>
  <c r="M52" i="6"/>
  <c r="M51" i="6" s="1"/>
  <c r="N27" i="7"/>
  <c r="F27" i="7"/>
  <c r="B17" i="14"/>
  <c r="B17" i="17" s="1"/>
  <c r="F4" i="7"/>
  <c r="F3" i="7" s="1"/>
  <c r="L27" i="11"/>
  <c r="P18" i="14"/>
  <c r="L4" i="11"/>
  <c r="D4" i="11"/>
  <c r="F14" i="18"/>
  <c r="F14" i="23" s="1"/>
  <c r="F14" i="26" s="1"/>
  <c r="C26" i="23"/>
  <c r="C26" i="26" s="1"/>
  <c r="C26" i="21"/>
  <c r="J25" i="23"/>
  <c r="J25" i="26" s="1"/>
  <c r="J25" i="21"/>
  <c r="F25" i="21"/>
  <c r="E24" i="21"/>
  <c r="H13" i="24"/>
  <c r="H13" i="27" s="1"/>
  <c r="M10" i="24"/>
  <c r="M10" i="27" s="1"/>
  <c r="D9" i="24"/>
  <c r="D9" i="27" s="1"/>
  <c r="Q6" i="24"/>
  <c r="Q6" i="27" s="1"/>
  <c r="H5" i="24"/>
  <c r="H5" i="27" s="1"/>
  <c r="O26" i="21"/>
  <c r="P93" i="6"/>
  <c r="P52" i="6"/>
  <c r="P51" i="6" s="1"/>
  <c r="Q27" i="7"/>
  <c r="M27" i="7"/>
  <c r="I27" i="7"/>
  <c r="E27" i="7"/>
  <c r="Q17" i="7"/>
  <c r="I17" i="7"/>
  <c r="Q4" i="7"/>
  <c r="Q3" i="7" s="1"/>
  <c r="N31" i="12"/>
  <c r="N20" i="12"/>
  <c r="F20" i="12"/>
  <c r="F18" i="12"/>
  <c r="J14" i="12"/>
  <c r="B14" i="12"/>
  <c r="B14" i="15" s="1"/>
  <c r="F12" i="12"/>
  <c r="F4" i="8"/>
  <c r="O32" i="10"/>
  <c r="C32" i="10"/>
  <c r="K31" i="10"/>
  <c r="G30" i="10"/>
  <c r="K29" i="10"/>
  <c r="C29" i="10"/>
  <c r="C25" i="10"/>
  <c r="G24" i="10"/>
  <c r="C22" i="10"/>
  <c r="G21" i="10"/>
  <c r="C20" i="10"/>
  <c r="G19" i="10"/>
  <c r="O16" i="10"/>
  <c r="C16" i="10"/>
  <c r="G13" i="10"/>
  <c r="O12" i="10"/>
  <c r="G12" i="10"/>
  <c r="O11" i="10"/>
  <c r="C11" i="10"/>
  <c r="K10" i="10"/>
  <c r="C10" i="10"/>
  <c r="G9" i="10"/>
  <c r="O8" i="10"/>
  <c r="G7" i="10"/>
  <c r="O6" i="10"/>
  <c r="G5" i="10"/>
  <c r="G27" i="11"/>
  <c r="K4" i="11"/>
  <c r="L28" i="14"/>
  <c r="L5" i="14"/>
  <c r="P32" i="23"/>
  <c r="P32" i="26" s="1"/>
  <c r="D32" i="23"/>
  <c r="D32" i="26" s="1"/>
  <c r="K31" i="23"/>
  <c r="K31" i="26" s="1"/>
  <c r="C31" i="23"/>
  <c r="C31" i="26" s="1"/>
  <c r="N30" i="23"/>
  <c r="N30" i="26" s="1"/>
  <c r="J30" i="23"/>
  <c r="J30" i="26" s="1"/>
  <c r="F30" i="23"/>
  <c r="F30" i="26" s="1"/>
  <c r="I29" i="28"/>
  <c r="P27" i="18"/>
  <c r="D28" i="28"/>
  <c r="M24" i="27"/>
  <c r="Q20" i="27"/>
  <c r="H19" i="27"/>
  <c r="D6" i="28"/>
  <c r="K4" i="18"/>
  <c r="K3" i="18" s="1"/>
  <c r="K16" i="23" s="1"/>
  <c r="O13" i="23"/>
  <c r="O13" i="26" s="1"/>
  <c r="G13" i="23"/>
  <c r="G13" i="26" s="1"/>
  <c r="F12" i="23"/>
  <c r="F12" i="26" s="1"/>
  <c r="E11" i="23"/>
  <c r="E11" i="26" s="1"/>
  <c r="H10" i="23"/>
  <c r="H10" i="26" s="1"/>
  <c r="K9" i="23"/>
  <c r="K9" i="26" s="1"/>
  <c r="J8" i="23"/>
  <c r="J8" i="26" s="1"/>
  <c r="Q7" i="23"/>
  <c r="Q7" i="26" s="1"/>
  <c r="P6" i="23"/>
  <c r="P6" i="26" s="1"/>
  <c r="D6" i="23"/>
  <c r="D6" i="26" s="1"/>
  <c r="G5" i="23"/>
  <c r="G5" i="26" s="1"/>
  <c r="Q30" i="27"/>
  <c r="I30" i="27"/>
  <c r="P29" i="27"/>
  <c r="H29" i="27"/>
  <c r="M16" i="21"/>
  <c r="E26" i="27"/>
  <c r="Q22" i="27"/>
  <c r="L127" i="46"/>
  <c r="D127" i="46"/>
  <c r="L126" i="46"/>
  <c r="D126" i="46"/>
  <c r="H82" i="46"/>
  <c r="P25" i="46"/>
  <c r="G52" i="6"/>
  <c r="G51" i="6" s="1"/>
  <c r="P27" i="7"/>
  <c r="L27" i="7"/>
  <c r="H27" i="7"/>
  <c r="D27" i="7"/>
  <c r="P17" i="7"/>
  <c r="P17" i="14" s="1"/>
  <c r="L17" i="7"/>
  <c r="L17" i="14" s="1"/>
  <c r="H17" i="7"/>
  <c r="D17" i="7"/>
  <c r="D17" i="14" s="1"/>
  <c r="P4" i="7"/>
  <c r="P3" i="7" s="1"/>
  <c r="L4" i="7"/>
  <c r="L3" i="7" s="1"/>
  <c r="H4" i="7"/>
  <c r="H3" i="7" s="1"/>
  <c r="D4" i="7"/>
  <c r="D3" i="7" s="1"/>
  <c r="Q32" i="12"/>
  <c r="M32" i="12"/>
  <c r="I32" i="12"/>
  <c r="E32" i="12"/>
  <c r="Q31" i="12"/>
  <c r="M31" i="12"/>
  <c r="I31" i="12"/>
  <c r="E31" i="12"/>
  <c r="Q30" i="12"/>
  <c r="M30" i="12"/>
  <c r="I30" i="12"/>
  <c r="E30" i="12"/>
  <c r="Q29" i="12"/>
  <c r="M29" i="12"/>
  <c r="I29" i="12"/>
  <c r="E29" i="12"/>
  <c r="Q28" i="12"/>
  <c r="M28" i="12"/>
  <c r="I28" i="12"/>
  <c r="E28" i="12"/>
  <c r="Q26" i="12"/>
  <c r="M26" i="12"/>
  <c r="I26" i="12"/>
  <c r="E26" i="12"/>
  <c r="Q25" i="12"/>
  <c r="M25" i="12"/>
  <c r="I25" i="12"/>
  <c r="E25" i="12"/>
  <c r="Q24" i="12"/>
  <c r="M24" i="12"/>
  <c r="I24" i="12"/>
  <c r="E24" i="12"/>
  <c r="Q22" i="12"/>
  <c r="M22" i="12"/>
  <c r="I22" i="12"/>
  <c r="E22" i="12"/>
  <c r="Q21" i="12"/>
  <c r="M21" i="12"/>
  <c r="I21" i="12"/>
  <c r="E21" i="12"/>
  <c r="Q20" i="12"/>
  <c r="M20" i="12"/>
  <c r="I20" i="12"/>
  <c r="E20" i="12"/>
  <c r="Q19" i="12"/>
  <c r="M19" i="12"/>
  <c r="I19" i="12"/>
  <c r="E19" i="12"/>
  <c r="Q18" i="12"/>
  <c r="M18" i="12"/>
  <c r="I18" i="12"/>
  <c r="E18" i="12"/>
  <c r="Q14" i="12"/>
  <c r="M14" i="12"/>
  <c r="I14" i="12"/>
  <c r="E14" i="12"/>
  <c r="Q13" i="12"/>
  <c r="M13" i="12"/>
  <c r="I13" i="12"/>
  <c r="E13" i="12"/>
  <c r="Q12" i="12"/>
  <c r="M12" i="12"/>
  <c r="I12" i="12"/>
  <c r="E12" i="12"/>
  <c r="Q11" i="12"/>
  <c r="M11" i="12"/>
  <c r="I11" i="12"/>
  <c r="E11" i="12"/>
  <c r="Q10" i="12"/>
  <c r="M10" i="12"/>
  <c r="I10" i="12"/>
  <c r="E10" i="12"/>
  <c r="Q9" i="12"/>
  <c r="M9" i="12"/>
  <c r="I9" i="12"/>
  <c r="E9" i="12"/>
  <c r="Q8" i="12"/>
  <c r="M8" i="12"/>
  <c r="I8" i="12"/>
  <c r="E8" i="12"/>
  <c r="Q7" i="12"/>
  <c r="M7" i="12"/>
  <c r="I7" i="12"/>
  <c r="E7" i="12"/>
  <c r="Q6" i="12"/>
  <c r="M6" i="12"/>
  <c r="I6" i="12"/>
  <c r="E6" i="12"/>
  <c r="Q5" i="12"/>
  <c r="M5" i="12"/>
  <c r="I5" i="12"/>
  <c r="E5" i="12"/>
  <c r="N32" i="13"/>
  <c r="J32" i="13"/>
  <c r="F32" i="13"/>
  <c r="B32" i="13"/>
  <c r="B32" i="16" s="1"/>
  <c r="N31" i="13"/>
  <c r="J31" i="13"/>
  <c r="F31" i="13"/>
  <c r="B31" i="13"/>
  <c r="B31" i="16" s="1"/>
  <c r="N30" i="13"/>
  <c r="J30" i="13"/>
  <c r="F30" i="13"/>
  <c r="B30" i="13"/>
  <c r="B30" i="16" s="1"/>
  <c r="N29" i="13"/>
  <c r="J29" i="13"/>
  <c r="F29" i="13"/>
  <c r="B29" i="13"/>
  <c r="B29" i="16" s="1"/>
  <c r="N28" i="13"/>
  <c r="J28" i="13"/>
  <c r="F28" i="13"/>
  <c r="B28" i="13"/>
  <c r="B28" i="16" s="1"/>
  <c r="N26" i="13"/>
  <c r="J26" i="13"/>
  <c r="F26" i="13"/>
  <c r="B26" i="13"/>
  <c r="B26" i="16" s="1"/>
  <c r="N25" i="13"/>
  <c r="J25" i="13"/>
  <c r="F25" i="13"/>
  <c r="B25" i="13"/>
  <c r="B25" i="16" s="1"/>
  <c r="N24" i="13"/>
  <c r="J24" i="13"/>
  <c r="F24" i="13"/>
  <c r="B24" i="13"/>
  <c r="B24" i="16" s="1"/>
  <c r="N22" i="13"/>
  <c r="J22" i="13"/>
  <c r="F22" i="13"/>
  <c r="B22" i="13"/>
  <c r="B22" i="16" s="1"/>
  <c r="N21" i="13"/>
  <c r="J21" i="13"/>
  <c r="F21" i="13"/>
  <c r="B21" i="13"/>
  <c r="B21" i="16" s="1"/>
  <c r="N20" i="13"/>
  <c r="J20" i="13"/>
  <c r="F20" i="13"/>
  <c r="B20" i="13"/>
  <c r="B20" i="16" s="1"/>
  <c r="N19" i="13"/>
  <c r="J19" i="13"/>
  <c r="F19" i="13"/>
  <c r="B19" i="13"/>
  <c r="B19" i="16" s="1"/>
  <c r="N18" i="13"/>
  <c r="J18" i="13"/>
  <c r="F18" i="13"/>
  <c r="B18" i="13"/>
  <c r="B18" i="16" s="1"/>
  <c r="N14" i="13"/>
  <c r="J14" i="13"/>
  <c r="F14" i="13"/>
  <c r="B14" i="13"/>
  <c r="B14" i="16" s="1"/>
  <c r="N13" i="13"/>
  <c r="J13" i="13"/>
  <c r="F13" i="13"/>
  <c r="B13" i="13"/>
  <c r="B13" i="16" s="1"/>
  <c r="N12" i="13"/>
  <c r="J12" i="13"/>
  <c r="F12" i="13"/>
  <c r="B12" i="13"/>
  <c r="B12" i="16" s="1"/>
  <c r="N11" i="13"/>
  <c r="J11" i="13"/>
  <c r="F11" i="13"/>
  <c r="B11" i="13"/>
  <c r="B11" i="16" s="1"/>
  <c r="N10" i="13"/>
  <c r="J10" i="13"/>
  <c r="F10" i="13"/>
  <c r="B10" i="13"/>
  <c r="B10" i="16" s="1"/>
  <c r="N9" i="13"/>
  <c r="J9" i="13"/>
  <c r="F9" i="13"/>
  <c r="B9" i="13"/>
  <c r="B9" i="16" s="1"/>
  <c r="N8" i="13"/>
  <c r="J8" i="13"/>
  <c r="F8" i="13"/>
  <c r="B8" i="13"/>
  <c r="B8" i="16" s="1"/>
  <c r="N7" i="13"/>
  <c r="J7" i="13"/>
  <c r="F7" i="13"/>
  <c r="B7" i="13"/>
  <c r="B7" i="16" s="1"/>
  <c r="N6" i="13"/>
  <c r="J6" i="13"/>
  <c r="F6" i="13"/>
  <c r="B6" i="13"/>
  <c r="B6" i="16" s="1"/>
  <c r="N5" i="13"/>
  <c r="J5" i="13"/>
  <c r="F5" i="13"/>
  <c r="B5" i="13"/>
  <c r="B5" i="16" s="1"/>
  <c r="J23" i="10"/>
  <c r="D18" i="14"/>
  <c r="O15" i="14"/>
  <c r="O15" i="17" s="1"/>
  <c r="O16" i="17"/>
  <c r="G15" i="14"/>
  <c r="G15" i="17" s="1"/>
  <c r="G16" i="17"/>
  <c r="N26" i="23"/>
  <c r="N26" i="26" s="1"/>
  <c r="J26" i="23"/>
  <c r="J26" i="26" s="1"/>
  <c r="F26" i="23"/>
  <c r="F26" i="26" s="1"/>
  <c r="Q25" i="23"/>
  <c r="Q25" i="26" s="1"/>
  <c r="M25" i="23"/>
  <c r="M25" i="26" s="1"/>
  <c r="I25" i="23"/>
  <c r="I25" i="26" s="1"/>
  <c r="E25" i="23"/>
  <c r="E25" i="26" s="1"/>
  <c r="P24" i="23"/>
  <c r="P24" i="26" s="1"/>
  <c r="L24" i="23"/>
  <c r="L24" i="26" s="1"/>
  <c r="H24" i="23"/>
  <c r="H24" i="26" s="1"/>
  <c r="D24" i="23"/>
  <c r="D24" i="26" s="1"/>
  <c r="N22" i="28"/>
  <c r="J22" i="28"/>
  <c r="F22" i="23"/>
  <c r="F22" i="26" s="1"/>
  <c r="Q21" i="28"/>
  <c r="M21" i="23"/>
  <c r="M21" i="26" s="1"/>
  <c r="I17" i="18"/>
  <c r="I17" i="25" s="1"/>
  <c r="I17" i="28" s="1"/>
  <c r="E21" i="23"/>
  <c r="E21" i="26" s="1"/>
  <c r="P20" i="28"/>
  <c r="L20" i="23"/>
  <c r="L20" i="26" s="1"/>
  <c r="H20" i="28"/>
  <c r="D20" i="23"/>
  <c r="D20" i="26" s="1"/>
  <c r="O17" i="18"/>
  <c r="O17" i="24" s="1"/>
  <c r="O17" i="27" s="1"/>
  <c r="K19" i="28"/>
  <c r="G19" i="23"/>
  <c r="G19" i="26" s="1"/>
  <c r="C19" i="23"/>
  <c r="C19" i="26" s="1"/>
  <c r="N18" i="28"/>
  <c r="J18" i="23"/>
  <c r="J18" i="26" s="1"/>
  <c r="F17" i="18"/>
  <c r="F28" i="26"/>
  <c r="I12" i="26"/>
  <c r="O10" i="26"/>
  <c r="L7" i="26"/>
  <c r="O14" i="21"/>
  <c r="K14" i="21"/>
  <c r="G14" i="21"/>
  <c r="N13" i="24"/>
  <c r="N13" i="27" s="1"/>
  <c r="N13" i="21"/>
  <c r="J13" i="21"/>
  <c r="J13" i="24"/>
  <c r="J13" i="27" s="1"/>
  <c r="F13" i="24"/>
  <c r="F13" i="27" s="1"/>
  <c r="F13" i="21"/>
  <c r="M12" i="24"/>
  <c r="M12" i="27" s="1"/>
  <c r="M12" i="21"/>
  <c r="I12" i="21"/>
  <c r="I12" i="24"/>
  <c r="I12" i="27" s="1"/>
  <c r="E12" i="24"/>
  <c r="E12" i="27" s="1"/>
  <c r="E12" i="21"/>
  <c r="L11" i="24"/>
  <c r="L11" i="27" s="1"/>
  <c r="L11" i="21"/>
  <c r="H11" i="21"/>
  <c r="H11" i="24"/>
  <c r="H11" i="27" s="1"/>
  <c r="D11" i="24"/>
  <c r="D11" i="27" s="1"/>
  <c r="D11" i="21"/>
  <c r="K10" i="24"/>
  <c r="K10" i="27" s="1"/>
  <c r="K10" i="21"/>
  <c r="G10" i="21"/>
  <c r="G10" i="24"/>
  <c r="G10" i="27" s="1"/>
  <c r="C10" i="24"/>
  <c r="C10" i="27" s="1"/>
  <c r="C10" i="21"/>
  <c r="J9" i="24"/>
  <c r="J9" i="27" s="1"/>
  <c r="J9" i="21"/>
  <c r="F9" i="21"/>
  <c r="F9" i="24"/>
  <c r="F9" i="27" s="1"/>
  <c r="Q8" i="24"/>
  <c r="Q8" i="27" s="1"/>
  <c r="Q8" i="21"/>
  <c r="I8" i="24"/>
  <c r="I8" i="27" s="1"/>
  <c r="I8" i="21"/>
  <c r="E8" i="21"/>
  <c r="E8" i="24"/>
  <c r="E8" i="27" s="1"/>
  <c r="P7" i="24"/>
  <c r="P7" i="27" s="1"/>
  <c r="P7" i="21"/>
  <c r="H7" i="24"/>
  <c r="H7" i="27" s="1"/>
  <c r="H7" i="21"/>
  <c r="D7" i="21"/>
  <c r="D7" i="24"/>
  <c r="D7" i="27" s="1"/>
  <c r="O6" i="24"/>
  <c r="O6" i="27" s="1"/>
  <c r="O6" i="21"/>
  <c r="G6" i="24"/>
  <c r="G6" i="27" s="1"/>
  <c r="G6" i="21"/>
  <c r="C6" i="21"/>
  <c r="C6" i="24"/>
  <c r="C6" i="27" s="1"/>
  <c r="N5" i="24"/>
  <c r="N5" i="27" s="1"/>
  <c r="N5" i="21"/>
  <c r="F5" i="24"/>
  <c r="F5" i="27" s="1"/>
  <c r="F5" i="21"/>
  <c r="M24" i="21"/>
  <c r="O10" i="21"/>
  <c r="K6" i="21"/>
  <c r="N9" i="28"/>
  <c r="J9" i="28"/>
  <c r="F9" i="28"/>
  <c r="Q8" i="28"/>
  <c r="M8" i="28"/>
  <c r="I8" i="28"/>
  <c r="E8" i="28"/>
  <c r="P7" i="28"/>
  <c r="L7" i="28"/>
  <c r="H7" i="28"/>
  <c r="D7" i="28"/>
  <c r="O6" i="28"/>
  <c r="K6" i="28"/>
  <c r="G6" i="28"/>
  <c r="C6" i="28"/>
  <c r="N28" i="26"/>
  <c r="F20" i="26"/>
  <c r="M7" i="23"/>
  <c r="M7" i="26" s="1"/>
  <c r="N7" i="24"/>
  <c r="N7" i="27" s="1"/>
  <c r="O16" i="28"/>
  <c r="O15" i="25"/>
  <c r="O15" i="28" s="1"/>
  <c r="G16" i="28"/>
  <c r="G15" i="25"/>
  <c r="G15" i="28" s="1"/>
  <c r="E145" i="46"/>
  <c r="E144" i="46"/>
  <c r="M144" i="46"/>
  <c r="Q93" i="6"/>
  <c r="M93" i="6"/>
  <c r="Q52" i="6"/>
  <c r="E52" i="6"/>
  <c r="N17" i="7"/>
  <c r="N17" i="14" s="1"/>
  <c r="F17" i="7"/>
  <c r="F17" i="14" s="1"/>
  <c r="N4" i="7"/>
  <c r="N3" i="7" s="1"/>
  <c r="B16" i="12"/>
  <c r="B16" i="15" s="1"/>
  <c r="P27" i="11"/>
  <c r="P28" i="14"/>
  <c r="H27" i="11"/>
  <c r="H28" i="14"/>
  <c r="D27" i="11"/>
  <c r="H18" i="14"/>
  <c r="P4" i="11"/>
  <c r="P5" i="14"/>
  <c r="H4" i="11"/>
  <c r="H5" i="14"/>
  <c r="D28" i="14"/>
  <c r="N5" i="14"/>
  <c r="P13" i="24"/>
  <c r="P13" i="27" s="1"/>
  <c r="O12" i="24"/>
  <c r="O12" i="27" s="1"/>
  <c r="N11" i="24"/>
  <c r="N11" i="27" s="1"/>
  <c r="E10" i="24"/>
  <c r="E10" i="27" s="1"/>
  <c r="K8" i="24"/>
  <c r="K8" i="27" s="1"/>
  <c r="J7" i="24"/>
  <c r="J7" i="27" s="1"/>
  <c r="I6" i="24"/>
  <c r="I6" i="27" s="1"/>
  <c r="M26" i="27"/>
  <c r="L52" i="6"/>
  <c r="L51" i="6" s="1"/>
  <c r="L60" i="6" s="1"/>
  <c r="M17" i="7"/>
  <c r="M17" i="14" s="1"/>
  <c r="E17" i="7"/>
  <c r="M4" i="7"/>
  <c r="M3" i="7" s="1"/>
  <c r="I4" i="7"/>
  <c r="I3" i="7" s="1"/>
  <c r="E4" i="7"/>
  <c r="E3" i="7" s="1"/>
  <c r="F32" i="12"/>
  <c r="N30" i="12"/>
  <c r="F30" i="12"/>
  <c r="J29" i="12"/>
  <c r="B29" i="12"/>
  <c r="B29" i="15" s="1"/>
  <c r="J28" i="12"/>
  <c r="B28" i="12"/>
  <c r="B28" i="15" s="1"/>
  <c r="F26" i="12"/>
  <c r="B24" i="12"/>
  <c r="B24" i="15" s="1"/>
  <c r="J22" i="12"/>
  <c r="N21" i="12"/>
  <c r="F19" i="12"/>
  <c r="N18" i="12"/>
  <c r="N13" i="12"/>
  <c r="F13" i="12"/>
  <c r="F11" i="12"/>
  <c r="N10" i="12"/>
  <c r="B9" i="12"/>
  <c r="B9" i="15" s="1"/>
  <c r="J8" i="12"/>
  <c r="B8" i="12"/>
  <c r="B8" i="15" s="1"/>
  <c r="J7" i="12"/>
  <c r="B7" i="12"/>
  <c r="B7" i="15" s="1"/>
  <c r="J5" i="12"/>
  <c r="G32" i="10"/>
  <c r="G31" i="10"/>
  <c r="C31" i="10"/>
  <c r="K30" i="10"/>
  <c r="O29" i="10"/>
  <c r="O26" i="10"/>
  <c r="K26" i="10"/>
  <c r="C26" i="10"/>
  <c r="O25" i="10"/>
  <c r="G25" i="10"/>
  <c r="K24" i="10"/>
  <c r="O22" i="10"/>
  <c r="G22" i="10"/>
  <c r="K21" i="10"/>
  <c r="O20" i="10"/>
  <c r="K20" i="10"/>
  <c r="K19" i="10"/>
  <c r="C19" i="10"/>
  <c r="K18" i="10"/>
  <c r="K14" i="10"/>
  <c r="G14" i="10"/>
  <c r="O13" i="10"/>
  <c r="K13" i="10"/>
  <c r="C13" i="10"/>
  <c r="C12" i="10"/>
  <c r="K11" i="10"/>
  <c r="G11" i="10"/>
  <c r="O10" i="10"/>
  <c r="G10" i="10"/>
  <c r="O9" i="10"/>
  <c r="K9" i="10"/>
  <c r="C9" i="10"/>
  <c r="K8" i="10"/>
  <c r="G8" i="10"/>
  <c r="C8" i="10"/>
  <c r="K7" i="10"/>
  <c r="G6" i="10"/>
  <c r="C6" i="10"/>
  <c r="K5" i="10"/>
  <c r="B5" i="14"/>
  <c r="B5" i="17" s="1"/>
  <c r="L32" i="23"/>
  <c r="L32" i="26" s="1"/>
  <c r="H32" i="23"/>
  <c r="H32" i="26" s="1"/>
  <c r="O31" i="23"/>
  <c r="O31" i="26" s="1"/>
  <c r="G31" i="23"/>
  <c r="G31" i="26" s="1"/>
  <c r="Q29" i="28"/>
  <c r="M29" i="23"/>
  <c r="M29" i="26" s="1"/>
  <c r="E29" i="23"/>
  <c r="E29" i="26" s="1"/>
  <c r="L28" i="23"/>
  <c r="L28" i="26" s="1"/>
  <c r="H28" i="23"/>
  <c r="H28" i="26" s="1"/>
  <c r="E24" i="27"/>
  <c r="I20" i="27"/>
  <c r="P19" i="27"/>
  <c r="K13" i="23"/>
  <c r="K13" i="26" s="1"/>
  <c r="N12" i="23"/>
  <c r="N12" i="26" s="1"/>
  <c r="J12" i="23"/>
  <c r="J12" i="26" s="1"/>
  <c r="M11" i="23"/>
  <c r="M11" i="26" s="1"/>
  <c r="I11" i="23"/>
  <c r="I11" i="26" s="1"/>
  <c r="L10" i="23"/>
  <c r="L10" i="26" s="1"/>
  <c r="D10" i="23"/>
  <c r="D10" i="26" s="1"/>
  <c r="G9" i="23"/>
  <c r="G9" i="26" s="1"/>
  <c r="C9" i="23"/>
  <c r="C9" i="26" s="1"/>
  <c r="F8" i="23"/>
  <c r="F8" i="26" s="1"/>
  <c r="I7" i="23"/>
  <c r="I7" i="26" s="1"/>
  <c r="E7" i="23"/>
  <c r="E7" i="26" s="1"/>
  <c r="H6" i="23"/>
  <c r="H6" i="26" s="1"/>
  <c r="O5" i="23"/>
  <c r="O5" i="26" s="1"/>
  <c r="C5" i="23"/>
  <c r="C5" i="26" s="1"/>
  <c r="M30" i="27"/>
  <c r="E30" i="27"/>
  <c r="L29" i="27"/>
  <c r="D29" i="27"/>
  <c r="I16" i="21"/>
  <c r="N25" i="21"/>
  <c r="N8" i="23"/>
  <c r="N8" i="26" s="1"/>
  <c r="M18" i="27"/>
  <c r="P127" i="46"/>
  <c r="H127" i="46"/>
  <c r="H106" i="46"/>
  <c r="O52" i="6"/>
  <c r="K52" i="6"/>
  <c r="C52" i="6"/>
  <c r="C51" i="6" s="1"/>
  <c r="C60" i="6" s="1"/>
  <c r="B110" i="6"/>
  <c r="B140" i="6" s="1"/>
  <c r="N93" i="6"/>
  <c r="F117" i="6"/>
  <c r="B117" i="6"/>
  <c r="J52" i="6"/>
  <c r="B52" i="6"/>
  <c r="B103" i="6" s="1"/>
  <c r="O27" i="7"/>
  <c r="K27" i="7"/>
  <c r="G27" i="7"/>
  <c r="C27" i="7"/>
  <c r="C27" i="13" s="1"/>
  <c r="O17" i="7"/>
  <c r="O17" i="14" s="1"/>
  <c r="K17" i="7"/>
  <c r="G17" i="7"/>
  <c r="C17" i="7"/>
  <c r="O4" i="7"/>
  <c r="O3" i="7" s="1"/>
  <c r="K4" i="7"/>
  <c r="K3" i="7" s="1"/>
  <c r="G4" i="7"/>
  <c r="G3" i="7" s="1"/>
  <c r="C4" i="7"/>
  <c r="C3" i="7" s="1"/>
  <c r="P32" i="12"/>
  <c r="L32" i="12"/>
  <c r="H32" i="12"/>
  <c r="D32" i="12"/>
  <c r="P31" i="12"/>
  <c r="L31" i="12"/>
  <c r="H31" i="12"/>
  <c r="D31" i="12"/>
  <c r="P30" i="12"/>
  <c r="L30" i="12"/>
  <c r="H30" i="12"/>
  <c r="D30" i="12"/>
  <c r="P29" i="12"/>
  <c r="L29" i="12"/>
  <c r="H29" i="12"/>
  <c r="D29" i="12"/>
  <c r="P28" i="12"/>
  <c r="L28" i="12"/>
  <c r="H28" i="12"/>
  <c r="D28" i="12"/>
  <c r="P26" i="12"/>
  <c r="L26" i="12"/>
  <c r="H26" i="12"/>
  <c r="D26" i="12"/>
  <c r="P25" i="12"/>
  <c r="L25" i="12"/>
  <c r="H25" i="12"/>
  <c r="D25" i="12"/>
  <c r="P24" i="12"/>
  <c r="L24" i="12"/>
  <c r="H24" i="12"/>
  <c r="D24" i="12"/>
  <c r="P22" i="12"/>
  <c r="L22" i="12"/>
  <c r="H22" i="12"/>
  <c r="D22" i="12"/>
  <c r="P21" i="12"/>
  <c r="L21" i="12"/>
  <c r="H21" i="12"/>
  <c r="D21" i="12"/>
  <c r="P20" i="12"/>
  <c r="L20" i="12"/>
  <c r="H20" i="12"/>
  <c r="D20" i="12"/>
  <c r="P19" i="12"/>
  <c r="L19" i="12"/>
  <c r="H19" i="12"/>
  <c r="D19" i="12"/>
  <c r="P18" i="12"/>
  <c r="L18" i="12"/>
  <c r="H18" i="12"/>
  <c r="D18" i="12"/>
  <c r="P14" i="12"/>
  <c r="L14" i="12"/>
  <c r="H14" i="12"/>
  <c r="D14" i="12"/>
  <c r="P13" i="12"/>
  <c r="L13" i="12"/>
  <c r="H13" i="12"/>
  <c r="D13" i="12"/>
  <c r="P12" i="12"/>
  <c r="L12" i="12"/>
  <c r="H12" i="12"/>
  <c r="D12" i="12"/>
  <c r="P11" i="12"/>
  <c r="L11" i="12"/>
  <c r="H11" i="12"/>
  <c r="D11" i="12"/>
  <c r="P10" i="12"/>
  <c r="L10" i="12"/>
  <c r="H10" i="12"/>
  <c r="D10" i="12"/>
  <c r="P9" i="12"/>
  <c r="L9" i="12"/>
  <c r="H9" i="12"/>
  <c r="D9" i="12"/>
  <c r="P8" i="12"/>
  <c r="L8" i="12"/>
  <c r="H8" i="12"/>
  <c r="D8" i="12"/>
  <c r="P7" i="12"/>
  <c r="L7" i="12"/>
  <c r="H7" i="12"/>
  <c r="D7" i="12"/>
  <c r="P6" i="12"/>
  <c r="L6" i="12"/>
  <c r="H6" i="12"/>
  <c r="D6" i="12"/>
  <c r="P4" i="8"/>
  <c r="L5" i="12"/>
  <c r="H4" i="8"/>
  <c r="D5" i="12"/>
  <c r="Q32" i="10"/>
  <c r="M32" i="13"/>
  <c r="I32" i="10"/>
  <c r="E32" i="13"/>
  <c r="Q31" i="10"/>
  <c r="M31" i="13"/>
  <c r="I31" i="10"/>
  <c r="E31" i="10"/>
  <c r="Q30" i="13"/>
  <c r="M30" i="10"/>
  <c r="I30" i="13"/>
  <c r="E30" i="10"/>
  <c r="Q29" i="10"/>
  <c r="M29" i="13"/>
  <c r="I29" i="10"/>
  <c r="E29" i="13"/>
  <c r="Q28" i="10"/>
  <c r="M28" i="13"/>
  <c r="I28" i="10"/>
  <c r="E28" i="13"/>
  <c r="Q26" i="13"/>
  <c r="M26" i="10"/>
  <c r="I26" i="13"/>
  <c r="E26" i="10"/>
  <c r="Q25" i="13"/>
  <c r="M25" i="10"/>
  <c r="I25" i="10"/>
  <c r="E25" i="13"/>
  <c r="Q24" i="10"/>
  <c r="M24" i="13"/>
  <c r="I24" i="10"/>
  <c r="E24" i="13"/>
  <c r="Q22" i="13"/>
  <c r="M22" i="10"/>
  <c r="I22" i="13"/>
  <c r="E22" i="10"/>
  <c r="Q21" i="13"/>
  <c r="M21" i="10"/>
  <c r="I21" i="10"/>
  <c r="E21" i="13"/>
  <c r="Q20" i="13"/>
  <c r="M20" i="10"/>
  <c r="I20" i="13"/>
  <c r="E20" i="10"/>
  <c r="Q19" i="13"/>
  <c r="M19" i="10"/>
  <c r="I19" i="13"/>
  <c r="E19" i="10"/>
  <c r="Q18" i="13"/>
  <c r="M18" i="10"/>
  <c r="I18" i="10"/>
  <c r="E18" i="13"/>
  <c r="Q14" i="13"/>
  <c r="M14" i="10"/>
  <c r="I14" i="13"/>
  <c r="E14" i="13"/>
  <c r="Q13" i="10"/>
  <c r="M13" i="10"/>
  <c r="I13" i="13"/>
  <c r="E13" i="10"/>
  <c r="Q12" i="13"/>
  <c r="M12" i="10"/>
  <c r="I12" i="10"/>
  <c r="E12" i="13"/>
  <c r="Q11" i="10"/>
  <c r="M11" i="13"/>
  <c r="I11" i="10"/>
  <c r="E11" i="13"/>
  <c r="Q10" i="10"/>
  <c r="M10" i="13"/>
  <c r="I10" i="10"/>
  <c r="E10" i="13"/>
  <c r="Q9" i="10"/>
  <c r="M9" i="10"/>
  <c r="I9" i="13"/>
  <c r="E9" i="10"/>
  <c r="Q8" i="13"/>
  <c r="M8" i="10"/>
  <c r="I8" i="13"/>
  <c r="E8" i="10"/>
  <c r="Q7" i="10"/>
  <c r="M7" i="13"/>
  <c r="I7" i="10"/>
  <c r="E7" i="10"/>
  <c r="Q6" i="13"/>
  <c r="M6" i="10"/>
  <c r="I6" i="13"/>
  <c r="E6" i="10"/>
  <c r="Q5" i="13"/>
  <c r="M5" i="10"/>
  <c r="I5" i="10"/>
  <c r="E5" i="10"/>
  <c r="L31" i="10"/>
  <c r="H30" i="10"/>
  <c r="D29" i="10"/>
  <c r="L26" i="10"/>
  <c r="H25" i="10"/>
  <c r="D24" i="10"/>
  <c r="F23" i="10"/>
  <c r="H22" i="10"/>
  <c r="D21" i="10"/>
  <c r="L19" i="10"/>
  <c r="H18" i="10"/>
  <c r="D16" i="10"/>
  <c r="L13" i="10"/>
  <c r="H12" i="10"/>
  <c r="D11" i="10"/>
  <c r="L9" i="10"/>
  <c r="H8" i="10"/>
  <c r="D7" i="10"/>
  <c r="L5" i="10"/>
  <c r="Q30" i="14"/>
  <c r="M30" i="14"/>
  <c r="I30" i="14"/>
  <c r="E30" i="14"/>
  <c r="Q29" i="14"/>
  <c r="M29" i="14"/>
  <c r="I29" i="14"/>
  <c r="E29" i="14"/>
  <c r="Q27" i="11"/>
  <c r="M28" i="14"/>
  <c r="I27" i="11"/>
  <c r="E28" i="14"/>
  <c r="Q22" i="14"/>
  <c r="M22" i="14"/>
  <c r="I22" i="14"/>
  <c r="E22" i="14"/>
  <c r="Q21" i="14"/>
  <c r="M21" i="14"/>
  <c r="I21" i="14"/>
  <c r="E21" i="14"/>
  <c r="Q20" i="14"/>
  <c r="M20" i="14"/>
  <c r="I20" i="14"/>
  <c r="E20" i="14"/>
  <c r="Q19" i="14"/>
  <c r="M19" i="14"/>
  <c r="I19" i="14"/>
  <c r="E19" i="14"/>
  <c r="E18" i="14"/>
  <c r="M9" i="14"/>
  <c r="E9" i="14"/>
  <c r="M8" i="14"/>
  <c r="E8" i="14"/>
  <c r="M7" i="14"/>
  <c r="E7" i="14"/>
  <c r="M6" i="14"/>
  <c r="I6" i="14"/>
  <c r="Q4" i="11"/>
  <c r="I4" i="11"/>
  <c r="F28" i="14"/>
  <c r="L18" i="14"/>
  <c r="B18" i="14"/>
  <c r="B18" i="17" s="1"/>
  <c r="F5" i="14"/>
  <c r="M32" i="27"/>
  <c r="E32" i="27"/>
  <c r="L31" i="27"/>
  <c r="K30" i="27"/>
  <c r="C30" i="27"/>
  <c r="J29" i="27"/>
  <c r="I28" i="27"/>
  <c r="F23" i="21"/>
  <c r="N9" i="21"/>
  <c r="J5" i="21"/>
  <c r="L26" i="26"/>
  <c r="E19" i="26"/>
  <c r="L6" i="23"/>
  <c r="L6" i="26" s="1"/>
  <c r="G30" i="27"/>
  <c r="J23" i="24"/>
  <c r="J23" i="27" s="1"/>
  <c r="F7" i="24"/>
  <c r="F7" i="27" s="1"/>
  <c r="P13" i="46"/>
  <c r="P5" i="46"/>
  <c r="N147" i="56"/>
  <c r="J147" i="56"/>
  <c r="F147" i="56"/>
  <c r="E93" i="6"/>
  <c r="I52" i="6"/>
  <c r="I51" i="6" s="1"/>
  <c r="I60" i="6" s="1"/>
  <c r="J27" i="7"/>
  <c r="B27" i="14"/>
  <c r="B27" i="17" s="1"/>
  <c r="J17" i="7"/>
  <c r="J17" i="14" s="1"/>
  <c r="J4" i="7"/>
  <c r="J3" i="7" s="1"/>
  <c r="N28" i="14"/>
  <c r="J18" i="14"/>
  <c r="D5" i="14"/>
  <c r="K26" i="23"/>
  <c r="K26" i="26" s="1"/>
  <c r="K26" i="21"/>
  <c r="Q24" i="23"/>
  <c r="Q24" i="26" s="1"/>
  <c r="Q24" i="21"/>
  <c r="I24" i="23"/>
  <c r="I24" i="26" s="1"/>
  <c r="I24" i="21"/>
  <c r="G26" i="21"/>
  <c r="G12" i="24"/>
  <c r="G12" i="27" s="1"/>
  <c r="F11" i="24"/>
  <c r="F11" i="27" s="1"/>
  <c r="L9" i="24"/>
  <c r="L9" i="27" s="1"/>
  <c r="C8" i="24"/>
  <c r="C8" i="27" s="1"/>
  <c r="P5" i="24"/>
  <c r="P5" i="27" s="1"/>
  <c r="J27" i="18"/>
  <c r="Q26" i="21"/>
  <c r="M26" i="23"/>
  <c r="M26" i="26" s="1"/>
  <c r="I26" i="21"/>
  <c r="E26" i="23"/>
  <c r="E26" i="26" s="1"/>
  <c r="P25" i="21"/>
  <c r="L25" i="23"/>
  <c r="L25" i="26" s="1"/>
  <c r="H25" i="21"/>
  <c r="D25" i="23"/>
  <c r="D25" i="26" s="1"/>
  <c r="O24" i="21"/>
  <c r="K24" i="23"/>
  <c r="K24" i="26" s="1"/>
  <c r="G24" i="21"/>
  <c r="C24" i="23"/>
  <c r="C24" i="26" s="1"/>
  <c r="Q22" i="21"/>
  <c r="M22" i="23"/>
  <c r="M22" i="26" s="1"/>
  <c r="I22" i="21"/>
  <c r="E22" i="23"/>
  <c r="E22" i="26" s="1"/>
  <c r="P21" i="21"/>
  <c r="L21" i="23"/>
  <c r="L21" i="26" s="1"/>
  <c r="H21" i="21"/>
  <c r="D21" i="23"/>
  <c r="D21" i="26" s="1"/>
  <c r="O20" i="21"/>
  <c r="K20" i="23"/>
  <c r="K20" i="26" s="1"/>
  <c r="G20" i="21"/>
  <c r="C20" i="23"/>
  <c r="C20" i="26" s="1"/>
  <c r="N19" i="23"/>
  <c r="N19" i="26" s="1"/>
  <c r="J19" i="21"/>
  <c r="F19" i="21"/>
  <c r="Q18" i="23"/>
  <c r="Q18" i="26" s="1"/>
  <c r="M18" i="21"/>
  <c r="I18" i="23"/>
  <c r="I18" i="26" s="1"/>
  <c r="E18" i="21"/>
  <c r="P26" i="24"/>
  <c r="P26" i="27" s="1"/>
  <c r="L26" i="24"/>
  <c r="L26" i="27" s="1"/>
  <c r="H26" i="24"/>
  <c r="H26" i="27" s="1"/>
  <c r="D26" i="24"/>
  <c r="D26" i="27" s="1"/>
  <c r="O25" i="24"/>
  <c r="O25" i="27" s="1"/>
  <c r="K25" i="24"/>
  <c r="K25" i="27" s="1"/>
  <c r="G25" i="24"/>
  <c r="G25" i="27" s="1"/>
  <c r="C25" i="24"/>
  <c r="C25" i="27" s="1"/>
  <c r="N24" i="24"/>
  <c r="N24" i="27" s="1"/>
  <c r="J24" i="24"/>
  <c r="J24" i="27" s="1"/>
  <c r="F24" i="24"/>
  <c r="F24" i="27" s="1"/>
  <c r="P22" i="24"/>
  <c r="P22" i="27" s="1"/>
  <c r="L22" i="24"/>
  <c r="L22" i="27" s="1"/>
  <c r="H22" i="24"/>
  <c r="H22" i="27" s="1"/>
  <c r="D22" i="24"/>
  <c r="D22" i="27" s="1"/>
  <c r="G21" i="24"/>
  <c r="G21" i="27" s="1"/>
  <c r="N20" i="24"/>
  <c r="N20" i="27" s="1"/>
  <c r="J20" i="24"/>
  <c r="J20" i="27" s="1"/>
  <c r="F20" i="24"/>
  <c r="F20" i="27" s="1"/>
  <c r="M19" i="24"/>
  <c r="M19" i="27" s="1"/>
  <c r="E19" i="24"/>
  <c r="E19" i="27" s="1"/>
  <c r="P18" i="24"/>
  <c r="P18" i="27" s="1"/>
  <c r="L18" i="24"/>
  <c r="L18" i="27" s="1"/>
  <c r="H18" i="24"/>
  <c r="H18" i="27" s="1"/>
  <c r="D18" i="24"/>
  <c r="D18" i="27" s="1"/>
  <c r="N14" i="24"/>
  <c r="N14" i="27" s="1"/>
  <c r="Q13" i="24"/>
  <c r="Q13" i="27" s="1"/>
  <c r="M13" i="24"/>
  <c r="M13" i="27" s="1"/>
  <c r="I13" i="24"/>
  <c r="I13" i="27" s="1"/>
  <c r="E13" i="24"/>
  <c r="E13" i="27" s="1"/>
  <c r="P12" i="24"/>
  <c r="P12" i="27" s="1"/>
  <c r="L12" i="24"/>
  <c r="L12" i="27" s="1"/>
  <c r="H12" i="24"/>
  <c r="H12" i="27" s="1"/>
  <c r="D12" i="24"/>
  <c r="D12" i="27" s="1"/>
  <c r="O11" i="24"/>
  <c r="O11" i="27" s="1"/>
  <c r="K11" i="24"/>
  <c r="K11" i="27" s="1"/>
  <c r="G11" i="24"/>
  <c r="G11" i="27" s="1"/>
  <c r="C11" i="24"/>
  <c r="C11" i="27" s="1"/>
  <c r="N10" i="24"/>
  <c r="N10" i="27" s="1"/>
  <c r="J10" i="24"/>
  <c r="J10" i="27" s="1"/>
  <c r="F10" i="24"/>
  <c r="F10" i="27" s="1"/>
  <c r="Q9" i="24"/>
  <c r="Q9" i="27" s="1"/>
  <c r="M9" i="24"/>
  <c r="M9" i="27" s="1"/>
  <c r="I9" i="24"/>
  <c r="I9" i="27" s="1"/>
  <c r="E9" i="24"/>
  <c r="E9" i="27" s="1"/>
  <c r="P8" i="24"/>
  <c r="P8" i="27" s="1"/>
  <c r="L8" i="24"/>
  <c r="L8" i="27" s="1"/>
  <c r="H8" i="24"/>
  <c r="H8" i="27" s="1"/>
  <c r="D8" i="24"/>
  <c r="D8" i="27" s="1"/>
  <c r="O7" i="24"/>
  <c r="O7" i="27" s="1"/>
  <c r="K7" i="24"/>
  <c r="K7" i="27" s="1"/>
  <c r="G7" i="24"/>
  <c r="G7" i="27" s="1"/>
  <c r="C7" i="24"/>
  <c r="C7" i="27" s="1"/>
  <c r="N6" i="24"/>
  <c r="N6" i="27" s="1"/>
  <c r="J6" i="24"/>
  <c r="J6" i="27" s="1"/>
  <c r="F6" i="24"/>
  <c r="F6" i="27" s="1"/>
  <c r="Q5" i="24"/>
  <c r="Q5" i="27" s="1"/>
  <c r="M5" i="24"/>
  <c r="M5" i="27" s="1"/>
  <c r="I5" i="24"/>
  <c r="I5" i="27" s="1"/>
  <c r="E5" i="24"/>
  <c r="E5" i="27" s="1"/>
  <c r="Q16" i="21"/>
  <c r="Q22" i="25"/>
  <c r="Q22" i="28" s="1"/>
  <c r="M22" i="25"/>
  <c r="M22" i="28" s="1"/>
  <c r="I22" i="25"/>
  <c r="I22" i="28" s="1"/>
  <c r="E22" i="25"/>
  <c r="E22" i="28" s="1"/>
  <c r="P21" i="25"/>
  <c r="P21" i="28" s="1"/>
  <c r="H21" i="25"/>
  <c r="H21" i="28" s="1"/>
  <c r="D21" i="25"/>
  <c r="D21" i="28" s="1"/>
  <c r="O20" i="25"/>
  <c r="O20" i="28" s="1"/>
  <c r="K20" i="25"/>
  <c r="K20" i="28" s="1"/>
  <c r="G20" i="25"/>
  <c r="G20" i="28" s="1"/>
  <c r="C20" i="25"/>
  <c r="C20" i="28" s="1"/>
  <c r="J19" i="25"/>
  <c r="J19" i="28" s="1"/>
  <c r="Q18" i="25"/>
  <c r="Q18" i="28" s="1"/>
  <c r="M18" i="25"/>
  <c r="M18" i="28" s="1"/>
  <c r="I18" i="25"/>
  <c r="I18" i="28" s="1"/>
  <c r="E18" i="25"/>
  <c r="E18" i="28" s="1"/>
  <c r="O22" i="24"/>
  <c r="O22" i="27" s="1"/>
  <c r="N21" i="24"/>
  <c r="N21" i="27" s="1"/>
  <c r="M20" i="24"/>
  <c r="M20" i="27" s="1"/>
  <c r="L19" i="24"/>
  <c r="L19" i="27" s="1"/>
  <c r="K18" i="24"/>
  <c r="K18" i="27" s="1"/>
  <c r="Q163" i="46"/>
  <c r="M163" i="46"/>
  <c r="I163" i="46"/>
  <c r="E163" i="46"/>
  <c r="M162" i="46"/>
  <c r="Q122" i="46"/>
  <c r="M122" i="46"/>
  <c r="I122" i="46"/>
  <c r="E122" i="46"/>
  <c r="Q121" i="46"/>
  <c r="M121" i="46"/>
  <c r="I121" i="46"/>
  <c r="E121" i="46"/>
  <c r="Q120" i="46"/>
  <c r="M120" i="46"/>
  <c r="I120" i="46"/>
  <c r="E120" i="46"/>
  <c r="Q119" i="46"/>
  <c r="M119" i="46"/>
  <c r="I119" i="46"/>
  <c r="E119" i="46"/>
  <c r="Q118" i="46"/>
  <c r="M118" i="46"/>
  <c r="I118" i="46"/>
  <c r="E118" i="46"/>
  <c r="Q117" i="46"/>
  <c r="M117" i="46"/>
  <c r="I117" i="46"/>
  <c r="E117" i="46"/>
  <c r="Q116" i="46"/>
  <c r="M116" i="46"/>
  <c r="I116" i="46"/>
  <c r="E116" i="46"/>
  <c r="Q111" i="46"/>
  <c r="M111" i="46"/>
  <c r="I111" i="46"/>
  <c r="E111" i="46"/>
  <c r="Q84" i="46"/>
  <c r="M84" i="46"/>
  <c r="I84" i="46"/>
  <c r="E84" i="46"/>
  <c r="Q83" i="46"/>
  <c r="M83" i="46"/>
  <c r="I83" i="46"/>
  <c r="O164" i="56"/>
  <c r="O165" i="56"/>
  <c r="G165" i="56"/>
  <c r="C165" i="56"/>
  <c r="C5" i="12"/>
  <c r="P32" i="13"/>
  <c r="L32" i="13"/>
  <c r="H32" i="13"/>
  <c r="D32" i="13"/>
  <c r="P31" i="13"/>
  <c r="L31" i="13"/>
  <c r="H31" i="13"/>
  <c r="D31" i="13"/>
  <c r="P30" i="13"/>
  <c r="L30" i="13"/>
  <c r="H30" i="13"/>
  <c r="D30" i="13"/>
  <c r="P29" i="13"/>
  <c r="L29" i="13"/>
  <c r="H29" i="13"/>
  <c r="D29" i="13"/>
  <c r="P28" i="13"/>
  <c r="L28" i="13"/>
  <c r="H28" i="13"/>
  <c r="D28" i="13"/>
  <c r="P26" i="13"/>
  <c r="L26" i="13"/>
  <c r="H26" i="13"/>
  <c r="D26" i="13"/>
  <c r="P25" i="13"/>
  <c r="L25" i="13"/>
  <c r="H25" i="13"/>
  <c r="D25" i="13"/>
  <c r="P24" i="13"/>
  <c r="L24" i="13"/>
  <c r="H24" i="13"/>
  <c r="D24" i="13"/>
  <c r="P22" i="13"/>
  <c r="L22" i="13"/>
  <c r="H22" i="13"/>
  <c r="D22" i="13"/>
  <c r="P21" i="13"/>
  <c r="L21" i="13"/>
  <c r="H21" i="13"/>
  <c r="D21" i="13"/>
  <c r="P20" i="13"/>
  <c r="L20" i="13"/>
  <c r="H20" i="13"/>
  <c r="D20" i="13"/>
  <c r="P19" i="13"/>
  <c r="L19" i="13"/>
  <c r="H19" i="13"/>
  <c r="D19" i="13"/>
  <c r="P18" i="13"/>
  <c r="L18" i="13"/>
  <c r="H18" i="13"/>
  <c r="D18" i="13"/>
  <c r="P14" i="13"/>
  <c r="L14" i="13"/>
  <c r="H14" i="13"/>
  <c r="D14" i="13"/>
  <c r="P13" i="13"/>
  <c r="L13" i="13"/>
  <c r="H13" i="13"/>
  <c r="D13" i="13"/>
  <c r="P12" i="13"/>
  <c r="L12" i="13"/>
  <c r="H12" i="13"/>
  <c r="D12" i="13"/>
  <c r="P11" i="13"/>
  <c r="L11" i="13"/>
  <c r="H11" i="13"/>
  <c r="D11" i="13"/>
  <c r="P10" i="13"/>
  <c r="L10" i="13"/>
  <c r="H10" i="13"/>
  <c r="D10" i="13"/>
  <c r="P9" i="13"/>
  <c r="L9" i="13"/>
  <c r="H9" i="13"/>
  <c r="D9" i="13"/>
  <c r="P8" i="13"/>
  <c r="L8" i="13"/>
  <c r="H8" i="13"/>
  <c r="D8" i="13"/>
  <c r="P7" i="13"/>
  <c r="L7" i="13"/>
  <c r="H7" i="13"/>
  <c r="D7" i="13"/>
  <c r="P6" i="13"/>
  <c r="L6" i="13"/>
  <c r="H6" i="13"/>
  <c r="D6" i="13"/>
  <c r="P5" i="13"/>
  <c r="L5" i="13"/>
  <c r="H5" i="13"/>
  <c r="D5" i="13"/>
  <c r="P32" i="10"/>
  <c r="P31" i="10"/>
  <c r="P30" i="10"/>
  <c r="P29" i="10"/>
  <c r="P28" i="10"/>
  <c r="P26" i="10"/>
  <c r="P25" i="10"/>
  <c r="P24" i="10"/>
  <c r="P23" i="10"/>
  <c r="H23" i="10"/>
  <c r="P22" i="10"/>
  <c r="P21" i="10"/>
  <c r="P20" i="10"/>
  <c r="P19" i="10"/>
  <c r="P18" i="10"/>
  <c r="P14" i="10"/>
  <c r="P13" i="10"/>
  <c r="P12" i="10"/>
  <c r="P11" i="10"/>
  <c r="P10" i="10"/>
  <c r="P9" i="10"/>
  <c r="P8" i="10"/>
  <c r="P7" i="10"/>
  <c r="P6" i="10"/>
  <c r="P5" i="10"/>
  <c r="N27" i="11"/>
  <c r="J27" i="11"/>
  <c r="F27" i="11"/>
  <c r="N4" i="11"/>
  <c r="J4" i="11"/>
  <c r="F4" i="11"/>
  <c r="P22" i="28"/>
  <c r="L22" i="28"/>
  <c r="H22" i="28"/>
  <c r="D22" i="28"/>
  <c r="O21" i="28"/>
  <c r="K21" i="28"/>
  <c r="G21" i="28"/>
  <c r="C21" i="28"/>
  <c r="N20" i="28"/>
  <c r="J20" i="28"/>
  <c r="F20" i="28"/>
  <c r="Q19" i="28"/>
  <c r="M19" i="28"/>
  <c r="I19" i="28"/>
  <c r="E19" i="28"/>
  <c r="P18" i="28"/>
  <c r="L17" i="18"/>
  <c r="H18" i="28"/>
  <c r="D17" i="18"/>
  <c r="Q13" i="23"/>
  <c r="Q13" i="26" s="1"/>
  <c r="M13" i="23"/>
  <c r="M13" i="26" s="1"/>
  <c r="I13" i="23"/>
  <c r="I13" i="26" s="1"/>
  <c r="E13" i="23"/>
  <c r="E13" i="26" s="1"/>
  <c r="P12" i="23"/>
  <c r="P12" i="26" s="1"/>
  <c r="L12" i="23"/>
  <c r="L12" i="26" s="1"/>
  <c r="H12" i="23"/>
  <c r="H12" i="26" s="1"/>
  <c r="D12" i="23"/>
  <c r="D12" i="26" s="1"/>
  <c r="O11" i="23"/>
  <c r="O11" i="26" s="1"/>
  <c r="K11" i="23"/>
  <c r="K11" i="26" s="1"/>
  <c r="G11" i="23"/>
  <c r="G11" i="26" s="1"/>
  <c r="C11" i="23"/>
  <c r="C11" i="26" s="1"/>
  <c r="N10" i="23"/>
  <c r="N10" i="26" s="1"/>
  <c r="J10" i="23"/>
  <c r="J10" i="26" s="1"/>
  <c r="F10" i="23"/>
  <c r="F10" i="26" s="1"/>
  <c r="Q9" i="23"/>
  <c r="Q9" i="26" s="1"/>
  <c r="E9" i="23"/>
  <c r="E9" i="26" s="1"/>
  <c r="P14" i="18"/>
  <c r="P14" i="23" s="1"/>
  <c r="P14" i="26" s="1"/>
  <c r="L8" i="23"/>
  <c r="L8" i="26" s="1"/>
  <c r="H14" i="18"/>
  <c r="H14" i="23" s="1"/>
  <c r="H14" i="26" s="1"/>
  <c r="D8" i="23"/>
  <c r="D8" i="26" s="1"/>
  <c r="O7" i="23"/>
  <c r="O7" i="26" s="1"/>
  <c r="K7" i="23"/>
  <c r="K7" i="26" s="1"/>
  <c r="C7" i="23"/>
  <c r="C7" i="26" s="1"/>
  <c r="J6" i="23"/>
  <c r="J6" i="26" s="1"/>
  <c r="F4" i="18"/>
  <c r="F3" i="18" s="1"/>
  <c r="F16" i="23" s="1"/>
  <c r="Q5" i="23"/>
  <c r="Q5" i="26" s="1"/>
  <c r="M14" i="18"/>
  <c r="M14" i="24" s="1"/>
  <c r="M14" i="27" s="1"/>
  <c r="I14" i="18"/>
  <c r="I14" i="24" s="1"/>
  <c r="I14" i="27" s="1"/>
  <c r="E5" i="23"/>
  <c r="E5" i="26" s="1"/>
  <c r="Q32" i="23"/>
  <c r="Q32" i="26" s="1"/>
  <c r="M32" i="23"/>
  <c r="M32" i="26" s="1"/>
  <c r="I32" i="23"/>
  <c r="I32" i="26" s="1"/>
  <c r="E32" i="23"/>
  <c r="E32" i="26" s="1"/>
  <c r="P31" i="23"/>
  <c r="P31" i="26" s="1"/>
  <c r="L31" i="23"/>
  <c r="L31" i="26" s="1"/>
  <c r="H31" i="23"/>
  <c r="H31" i="26" s="1"/>
  <c r="D31" i="23"/>
  <c r="D31" i="26" s="1"/>
  <c r="O30" i="23"/>
  <c r="O30" i="26" s="1"/>
  <c r="K30" i="23"/>
  <c r="K30" i="26" s="1"/>
  <c r="G30" i="23"/>
  <c r="G30" i="26" s="1"/>
  <c r="C30" i="23"/>
  <c r="C30" i="26" s="1"/>
  <c r="N29" i="23"/>
  <c r="N29" i="26" s="1"/>
  <c r="J29" i="23"/>
  <c r="J29" i="26" s="1"/>
  <c r="F29" i="23"/>
  <c r="F29" i="26" s="1"/>
  <c r="Q28" i="23"/>
  <c r="Q28" i="26" s="1"/>
  <c r="M28" i="23"/>
  <c r="M28" i="26" s="1"/>
  <c r="I28" i="23"/>
  <c r="I28" i="26" s="1"/>
  <c r="E28" i="23"/>
  <c r="E28" i="26" s="1"/>
  <c r="O16" i="21"/>
  <c r="G16" i="21"/>
  <c r="L13" i="23"/>
  <c r="L13" i="26" s="1"/>
  <c r="H13" i="23"/>
  <c r="H13" i="26" s="1"/>
  <c r="O12" i="23"/>
  <c r="O12" i="26" s="1"/>
  <c r="G12" i="23"/>
  <c r="G12" i="26" s="1"/>
  <c r="N11" i="23"/>
  <c r="N11" i="26" s="1"/>
  <c r="F11" i="23"/>
  <c r="F11" i="26" s="1"/>
  <c r="I10" i="23"/>
  <c r="I10" i="26" s="1"/>
  <c r="E10" i="23"/>
  <c r="E10" i="26" s="1"/>
  <c r="L9" i="23"/>
  <c r="L9" i="26" s="1"/>
  <c r="D9" i="23"/>
  <c r="D9" i="26" s="1"/>
  <c r="C4" i="23"/>
  <c r="C4" i="26" s="1"/>
  <c r="J7" i="23"/>
  <c r="J7" i="26" s="1"/>
  <c r="Q6" i="23"/>
  <c r="Q6" i="26" s="1"/>
  <c r="E6" i="23"/>
  <c r="E6" i="26" s="1"/>
  <c r="H5" i="23"/>
  <c r="H5" i="26" s="1"/>
  <c r="P32" i="24"/>
  <c r="P32" i="27" s="1"/>
  <c r="L32" i="24"/>
  <c r="L32" i="27" s="1"/>
  <c r="H32" i="24"/>
  <c r="H32" i="27" s="1"/>
  <c r="D32" i="24"/>
  <c r="D32" i="27" s="1"/>
  <c r="O31" i="24"/>
  <c r="O31" i="27" s="1"/>
  <c r="K31" i="24"/>
  <c r="K31" i="27" s="1"/>
  <c r="G31" i="24"/>
  <c r="G31" i="27" s="1"/>
  <c r="C31" i="24"/>
  <c r="C31" i="27" s="1"/>
  <c r="N30" i="24"/>
  <c r="N30" i="27" s="1"/>
  <c r="J30" i="24"/>
  <c r="J30" i="27" s="1"/>
  <c r="F30" i="24"/>
  <c r="F30" i="27" s="1"/>
  <c r="Q29" i="24"/>
  <c r="Q29" i="27" s="1"/>
  <c r="M29" i="24"/>
  <c r="M29" i="27" s="1"/>
  <c r="I29" i="24"/>
  <c r="I29" i="27" s="1"/>
  <c r="E29" i="24"/>
  <c r="E29" i="27" s="1"/>
  <c r="P28" i="24"/>
  <c r="P28" i="27" s="1"/>
  <c r="L28" i="24"/>
  <c r="L28" i="27" s="1"/>
  <c r="H28" i="24"/>
  <c r="H28" i="27" s="1"/>
  <c r="D28" i="24"/>
  <c r="D28" i="27" s="1"/>
  <c r="M32" i="21"/>
  <c r="L31" i="21"/>
  <c r="K30" i="21"/>
  <c r="J29" i="21"/>
  <c r="I28" i="21"/>
  <c r="Q30" i="25"/>
  <c r="Q30" i="28" s="1"/>
  <c r="M30" i="25"/>
  <c r="M30" i="28" s="1"/>
  <c r="I30" i="25"/>
  <c r="I30" i="28" s="1"/>
  <c r="E30" i="25"/>
  <c r="E30" i="28" s="1"/>
  <c r="P29" i="25"/>
  <c r="P29" i="28" s="1"/>
  <c r="L29" i="25"/>
  <c r="L29" i="28" s="1"/>
  <c r="H29" i="25"/>
  <c r="H29" i="28" s="1"/>
  <c r="D29" i="25"/>
  <c r="D29" i="28" s="1"/>
  <c r="O28" i="25"/>
  <c r="O28" i="28" s="1"/>
  <c r="K28" i="25"/>
  <c r="K28" i="28" s="1"/>
  <c r="G28" i="25"/>
  <c r="G28" i="28" s="1"/>
  <c r="C28" i="25"/>
  <c r="C28" i="28" s="1"/>
  <c r="P9" i="25"/>
  <c r="P9" i="28" s="1"/>
  <c r="L9" i="25"/>
  <c r="L9" i="28" s="1"/>
  <c r="H9" i="25"/>
  <c r="H9" i="28" s="1"/>
  <c r="D9" i="25"/>
  <c r="D9" i="28" s="1"/>
  <c r="O8" i="25"/>
  <c r="O8" i="28" s="1"/>
  <c r="G8" i="25"/>
  <c r="G8" i="28" s="1"/>
  <c r="N7" i="25"/>
  <c r="N7" i="28" s="1"/>
  <c r="J7" i="25"/>
  <c r="J7" i="28" s="1"/>
  <c r="F7" i="25"/>
  <c r="F7" i="28" s="1"/>
  <c r="M6" i="25"/>
  <c r="M6" i="28" s="1"/>
  <c r="I6" i="25"/>
  <c r="I6" i="28" s="1"/>
  <c r="P5" i="25"/>
  <c r="P5" i="28" s="1"/>
  <c r="L5" i="25"/>
  <c r="L5" i="28" s="1"/>
  <c r="H5" i="25"/>
  <c r="H5" i="28" s="1"/>
  <c r="D5" i="25"/>
  <c r="D5" i="28" s="1"/>
  <c r="B128" i="48"/>
  <c r="B128" i="51" s="1"/>
  <c r="N122" i="46"/>
  <c r="J122" i="46"/>
  <c r="F122" i="46"/>
  <c r="B122" i="46"/>
  <c r="N121" i="46"/>
  <c r="J121" i="46"/>
  <c r="F121" i="46"/>
  <c r="B121" i="46"/>
  <c r="N120" i="46"/>
  <c r="J120" i="46"/>
  <c r="F120" i="46"/>
  <c r="B120" i="46"/>
  <c r="N119" i="46"/>
  <c r="J119" i="46"/>
  <c r="F119" i="46"/>
  <c r="B119" i="46"/>
  <c r="N118" i="46"/>
  <c r="J118" i="46"/>
  <c r="F118" i="46"/>
  <c r="B118" i="46"/>
  <c r="N117" i="46"/>
  <c r="J117" i="46"/>
  <c r="F117" i="46"/>
  <c r="B117" i="46"/>
  <c r="N116" i="46"/>
  <c r="J116" i="46"/>
  <c r="F116" i="46"/>
  <c r="B116" i="46"/>
  <c r="N111" i="46"/>
  <c r="J111" i="46"/>
  <c r="F111" i="46"/>
  <c r="B111" i="46"/>
  <c r="B66" i="48"/>
  <c r="B66" i="51" s="1"/>
  <c r="B47" i="48"/>
  <c r="B47" i="51" s="1"/>
  <c r="B28" i="48"/>
  <c r="B28" i="51" s="1"/>
  <c r="N25" i="46"/>
  <c r="B4" i="44"/>
  <c r="E162" i="46"/>
  <c r="Q141" i="46"/>
  <c r="M141" i="46"/>
  <c r="I141" i="46"/>
  <c r="E141" i="46"/>
  <c r="Q140" i="46"/>
  <c r="M140" i="46"/>
  <c r="I140" i="46"/>
  <c r="E140" i="46"/>
  <c r="Q139" i="46"/>
  <c r="M139" i="46"/>
  <c r="I139" i="46"/>
  <c r="E139" i="46"/>
  <c r="Q138" i="46"/>
  <c r="M138" i="46"/>
  <c r="I138" i="46"/>
  <c r="E138" i="46"/>
  <c r="Q137" i="46"/>
  <c r="M137" i="46"/>
  <c r="I137" i="46"/>
  <c r="E137" i="46"/>
  <c r="Q136" i="46"/>
  <c r="M136" i="46"/>
  <c r="I136" i="46"/>
  <c r="E136" i="46"/>
  <c r="Q135" i="46"/>
  <c r="M135" i="46"/>
  <c r="I135" i="46"/>
  <c r="E135" i="46"/>
  <c r="Q134" i="46"/>
  <c r="M134" i="46"/>
  <c r="I134" i="46"/>
  <c r="E134" i="46"/>
  <c r="Q133" i="46"/>
  <c r="M133" i="46"/>
  <c r="I133" i="46"/>
  <c r="E133" i="46"/>
  <c r="Q132" i="46"/>
  <c r="M132" i="46"/>
  <c r="I132" i="46"/>
  <c r="E132" i="46"/>
  <c r="Q131" i="46"/>
  <c r="M131" i="46"/>
  <c r="I131" i="46"/>
  <c r="E131" i="46"/>
  <c r="Q130" i="46"/>
  <c r="M130" i="46"/>
  <c r="I130" i="46"/>
  <c r="E130" i="46"/>
  <c r="Q108" i="46"/>
  <c r="M108" i="46"/>
  <c r="I108" i="46"/>
  <c r="E108" i="46"/>
  <c r="Q107" i="46"/>
  <c r="M107" i="46"/>
  <c r="I107" i="46"/>
  <c r="E107" i="46"/>
  <c r="Q79" i="46"/>
  <c r="M79" i="46"/>
  <c r="I79" i="46"/>
  <c r="E79" i="46"/>
  <c r="Q78" i="46"/>
  <c r="M78" i="46"/>
  <c r="I78" i="46"/>
  <c r="E78" i="46"/>
  <c r="Q77" i="46"/>
  <c r="M77" i="46"/>
  <c r="I77" i="46"/>
  <c r="E77" i="46"/>
  <c r="Q76" i="46"/>
  <c r="M76" i="46"/>
  <c r="I76" i="46"/>
  <c r="E76" i="46"/>
  <c r="Q75" i="46"/>
  <c r="M75" i="46"/>
  <c r="I75" i="46"/>
  <c r="E75" i="46"/>
  <c r="Q74" i="46"/>
  <c r="M74" i="46"/>
  <c r="I74" i="46"/>
  <c r="E74" i="46"/>
  <c r="Q73" i="46"/>
  <c r="M73" i="46"/>
  <c r="I73" i="46"/>
  <c r="E73" i="46"/>
  <c r="Q72" i="46"/>
  <c r="M72" i="46"/>
  <c r="I72" i="46"/>
  <c r="E72" i="46"/>
  <c r="Q71" i="46"/>
  <c r="M71" i="46"/>
  <c r="I71" i="46"/>
  <c r="E71" i="46"/>
  <c r="Q70" i="46"/>
  <c r="M70" i="46"/>
  <c r="I70" i="46"/>
  <c r="E70" i="46"/>
  <c r="Q69" i="46"/>
  <c r="M69" i="46"/>
  <c r="I69" i="46"/>
  <c r="E69" i="46"/>
  <c r="Q68" i="46"/>
  <c r="M68" i="46"/>
  <c r="I68" i="46"/>
  <c r="E68" i="46"/>
  <c r="Q41" i="46"/>
  <c r="M41" i="46"/>
  <c r="I41" i="46"/>
  <c r="E41" i="46"/>
  <c r="Q40" i="46"/>
  <c r="M40" i="46"/>
  <c r="I109" i="56"/>
  <c r="O22" i="23"/>
  <c r="O22" i="26" s="1"/>
  <c r="K22" i="23"/>
  <c r="K22" i="26" s="1"/>
  <c r="G22" i="23"/>
  <c r="G22" i="26" s="1"/>
  <c r="C22" i="23"/>
  <c r="C22" i="26" s="1"/>
  <c r="N21" i="23"/>
  <c r="N21" i="26" s="1"/>
  <c r="J21" i="23"/>
  <c r="J21" i="26" s="1"/>
  <c r="F21" i="23"/>
  <c r="F21" i="26" s="1"/>
  <c r="Q20" i="23"/>
  <c r="Q20" i="26" s="1"/>
  <c r="M20" i="23"/>
  <c r="M20" i="26" s="1"/>
  <c r="I20" i="23"/>
  <c r="I20" i="26" s="1"/>
  <c r="E20" i="23"/>
  <c r="E20" i="26" s="1"/>
  <c r="P19" i="23"/>
  <c r="P19" i="26" s="1"/>
  <c r="L19" i="23"/>
  <c r="L19" i="26" s="1"/>
  <c r="H19" i="23"/>
  <c r="H19" i="26" s="1"/>
  <c r="D19" i="23"/>
  <c r="D19" i="26" s="1"/>
  <c r="O18" i="23"/>
  <c r="O18" i="26" s="1"/>
  <c r="K18" i="23"/>
  <c r="K18" i="26" s="1"/>
  <c r="G18" i="23"/>
  <c r="G18" i="26" s="1"/>
  <c r="C18" i="23"/>
  <c r="C18" i="26" s="1"/>
  <c r="N26" i="24"/>
  <c r="N26" i="27" s="1"/>
  <c r="J26" i="24"/>
  <c r="J26" i="27" s="1"/>
  <c r="F26" i="24"/>
  <c r="F26" i="27" s="1"/>
  <c r="Q25" i="24"/>
  <c r="Q25" i="27" s="1"/>
  <c r="M25" i="24"/>
  <c r="M25" i="27" s="1"/>
  <c r="I25" i="24"/>
  <c r="I25" i="27" s="1"/>
  <c r="E25" i="24"/>
  <c r="E25" i="27" s="1"/>
  <c r="P24" i="24"/>
  <c r="P24" i="27" s="1"/>
  <c r="L24" i="24"/>
  <c r="L24" i="27" s="1"/>
  <c r="H24" i="24"/>
  <c r="H24" i="27" s="1"/>
  <c r="D24" i="24"/>
  <c r="D24" i="27" s="1"/>
  <c r="N22" i="24"/>
  <c r="N22" i="27" s="1"/>
  <c r="J22" i="24"/>
  <c r="J22" i="27" s="1"/>
  <c r="F22" i="24"/>
  <c r="F22" i="27" s="1"/>
  <c r="Q21" i="24"/>
  <c r="Q21" i="27" s="1"/>
  <c r="M21" i="24"/>
  <c r="M21" i="27" s="1"/>
  <c r="I21" i="24"/>
  <c r="I21" i="27" s="1"/>
  <c r="E21" i="24"/>
  <c r="E21" i="27" s="1"/>
  <c r="P20" i="24"/>
  <c r="P20" i="27" s="1"/>
  <c r="L20" i="24"/>
  <c r="L20" i="27" s="1"/>
  <c r="H20" i="24"/>
  <c r="H20" i="27" s="1"/>
  <c r="D20" i="24"/>
  <c r="D20" i="27" s="1"/>
  <c r="O19" i="24"/>
  <c r="O19" i="27" s="1"/>
  <c r="K19" i="24"/>
  <c r="K19" i="27" s="1"/>
  <c r="G19" i="24"/>
  <c r="G19" i="27" s="1"/>
  <c r="C19" i="24"/>
  <c r="C19" i="27" s="1"/>
  <c r="N18" i="24"/>
  <c r="N18" i="27" s="1"/>
  <c r="J18" i="24"/>
  <c r="J18" i="27" s="1"/>
  <c r="F18" i="24"/>
  <c r="F18" i="27" s="1"/>
  <c r="O13" i="24"/>
  <c r="O13" i="27" s="1"/>
  <c r="K13" i="24"/>
  <c r="K13" i="27" s="1"/>
  <c r="G13" i="24"/>
  <c r="G13" i="27" s="1"/>
  <c r="C13" i="24"/>
  <c r="C13" i="27" s="1"/>
  <c r="N12" i="24"/>
  <c r="N12" i="27" s="1"/>
  <c r="J12" i="24"/>
  <c r="J12" i="27" s="1"/>
  <c r="F12" i="24"/>
  <c r="F12" i="27" s="1"/>
  <c r="Q11" i="24"/>
  <c r="Q11" i="27" s="1"/>
  <c r="M11" i="24"/>
  <c r="M11" i="27" s="1"/>
  <c r="I11" i="24"/>
  <c r="I11" i="27" s="1"/>
  <c r="E11" i="24"/>
  <c r="E11" i="27" s="1"/>
  <c r="P10" i="24"/>
  <c r="P10" i="27" s="1"/>
  <c r="L10" i="24"/>
  <c r="L10" i="27" s="1"/>
  <c r="H10" i="24"/>
  <c r="H10" i="27" s="1"/>
  <c r="D10" i="24"/>
  <c r="D10" i="27" s="1"/>
  <c r="O9" i="24"/>
  <c r="O9" i="27" s="1"/>
  <c r="K9" i="24"/>
  <c r="K9" i="27" s="1"/>
  <c r="G9" i="24"/>
  <c r="G9" i="27" s="1"/>
  <c r="C9" i="24"/>
  <c r="C9" i="27" s="1"/>
  <c r="N8" i="24"/>
  <c r="N8" i="27" s="1"/>
  <c r="J4" i="20"/>
  <c r="F4" i="20"/>
  <c r="Q7" i="24"/>
  <c r="Q7" i="27" s="1"/>
  <c r="M7" i="24"/>
  <c r="M7" i="27" s="1"/>
  <c r="I7" i="24"/>
  <c r="I7" i="27" s="1"/>
  <c r="E7" i="24"/>
  <c r="E7" i="27" s="1"/>
  <c r="P4" i="20"/>
  <c r="L6" i="24"/>
  <c r="L6" i="27" s="1"/>
  <c r="H4" i="20"/>
  <c r="H4" i="21" s="1"/>
  <c r="D6" i="24"/>
  <c r="D6" i="27" s="1"/>
  <c r="O5" i="24"/>
  <c r="O5" i="27" s="1"/>
  <c r="K5" i="24"/>
  <c r="K5" i="27" s="1"/>
  <c r="G5" i="24"/>
  <c r="G5" i="27" s="1"/>
  <c r="C5" i="24"/>
  <c r="C5" i="27" s="1"/>
  <c r="K22" i="21"/>
  <c r="J21" i="21"/>
  <c r="I20" i="21"/>
  <c r="H19" i="21"/>
  <c r="G18" i="21"/>
  <c r="O22" i="25"/>
  <c r="O22" i="28" s="1"/>
  <c r="K22" i="25"/>
  <c r="K22" i="28" s="1"/>
  <c r="G22" i="25"/>
  <c r="G22" i="28" s="1"/>
  <c r="C22" i="25"/>
  <c r="C22" i="28" s="1"/>
  <c r="N21" i="25"/>
  <c r="N21" i="28" s="1"/>
  <c r="J21" i="25"/>
  <c r="J21" i="28" s="1"/>
  <c r="F21" i="25"/>
  <c r="F21" i="28" s="1"/>
  <c r="Q20" i="25"/>
  <c r="Q20" i="28" s="1"/>
  <c r="M20" i="25"/>
  <c r="M20" i="28" s="1"/>
  <c r="I20" i="25"/>
  <c r="I20" i="28" s="1"/>
  <c r="E20" i="25"/>
  <c r="E20" i="28" s="1"/>
  <c r="P19" i="25"/>
  <c r="P19" i="28" s="1"/>
  <c r="L19" i="25"/>
  <c r="L19" i="28" s="1"/>
  <c r="H19" i="25"/>
  <c r="H19" i="28" s="1"/>
  <c r="D19" i="25"/>
  <c r="D19" i="28" s="1"/>
  <c r="L22" i="23"/>
  <c r="L22" i="26" s="1"/>
  <c r="K21" i="23"/>
  <c r="K21" i="26" s="1"/>
  <c r="J20" i="23"/>
  <c r="J20" i="26" s="1"/>
  <c r="I19" i="23"/>
  <c r="I19" i="26" s="1"/>
  <c r="H18" i="23"/>
  <c r="H18" i="26" s="1"/>
  <c r="E125" i="46"/>
  <c r="E63" i="46"/>
  <c r="E44" i="46"/>
  <c r="E25" i="46"/>
  <c r="Q159" i="46"/>
  <c r="M159" i="46"/>
  <c r="I159" i="46"/>
  <c r="E159" i="46"/>
  <c r="Q158" i="46"/>
  <c r="M158" i="46"/>
  <c r="I158" i="46"/>
  <c r="E158" i="46"/>
  <c r="Q157" i="46"/>
  <c r="M157" i="46"/>
  <c r="I157" i="46"/>
  <c r="E157" i="46"/>
  <c r="Q156" i="46"/>
  <c r="M156" i="46"/>
  <c r="I156" i="46"/>
  <c r="E156" i="46"/>
  <c r="Q155" i="46"/>
  <c r="M155" i="46"/>
  <c r="I155" i="46"/>
  <c r="E155" i="46"/>
  <c r="Q154" i="46"/>
  <c r="M154" i="46"/>
  <c r="I154" i="46"/>
  <c r="E154" i="46"/>
  <c r="Q153" i="46"/>
  <c r="M153" i="46"/>
  <c r="I153" i="46"/>
  <c r="E153" i="46"/>
  <c r="Q152" i="46"/>
  <c r="M152" i="46"/>
  <c r="I152" i="46"/>
  <c r="E152" i="46"/>
  <c r="Q151" i="46"/>
  <c r="M151" i="46"/>
  <c r="I151" i="46"/>
  <c r="E151" i="46"/>
  <c r="Q150" i="46"/>
  <c r="M150" i="46"/>
  <c r="I150" i="46"/>
  <c r="E150" i="46"/>
  <c r="Q149" i="46"/>
  <c r="M149" i="46"/>
  <c r="I149" i="46"/>
  <c r="E149" i="46"/>
  <c r="Q148" i="46"/>
  <c r="M148" i="46"/>
  <c r="I148" i="46"/>
  <c r="E148" i="46"/>
  <c r="Q127" i="46"/>
  <c r="M127" i="46"/>
  <c r="I127" i="46"/>
  <c r="E127" i="46"/>
  <c r="Q126" i="46"/>
  <c r="M126" i="46"/>
  <c r="I126" i="46"/>
  <c r="E126" i="46"/>
  <c r="E106" i="46"/>
  <c r="E4" i="46"/>
  <c r="Q163" i="56"/>
  <c r="Q162" i="56"/>
  <c r="M162" i="56"/>
  <c r="M163" i="56"/>
  <c r="I163" i="56"/>
  <c r="I162" i="56"/>
  <c r="E163" i="56"/>
  <c r="E162" i="56"/>
  <c r="I40" i="46"/>
  <c r="E40" i="46"/>
  <c r="Q39" i="46"/>
  <c r="M39" i="46"/>
  <c r="I39" i="46"/>
  <c r="E39" i="46"/>
  <c r="Q38" i="46"/>
  <c r="M38" i="46"/>
  <c r="I38" i="46"/>
  <c r="E38" i="46"/>
  <c r="Q37" i="46"/>
  <c r="M37" i="46"/>
  <c r="I37" i="46"/>
  <c r="E37" i="46"/>
  <c r="Q36" i="46"/>
  <c r="M36" i="46"/>
  <c r="I36" i="46"/>
  <c r="E36" i="46"/>
  <c r="Q35" i="46"/>
  <c r="M35" i="46"/>
  <c r="I35" i="46"/>
  <c r="E35" i="46"/>
  <c r="Q34" i="46"/>
  <c r="M34" i="46"/>
  <c r="I34" i="46"/>
  <c r="E34" i="46"/>
  <c r="Q33" i="46"/>
  <c r="M33" i="46"/>
  <c r="I33" i="46"/>
  <c r="E33" i="46"/>
  <c r="Q32" i="46"/>
  <c r="M32" i="46"/>
  <c r="I32" i="46"/>
  <c r="E32" i="46"/>
  <c r="Q31" i="46"/>
  <c r="M31" i="46"/>
  <c r="I31" i="46"/>
  <c r="E31" i="46"/>
  <c r="Q30" i="46"/>
  <c r="M30" i="46"/>
  <c r="I30" i="46"/>
  <c r="E30" i="46"/>
  <c r="Q22" i="46"/>
  <c r="M22" i="46"/>
  <c r="I22" i="46"/>
  <c r="E22" i="46"/>
  <c r="Q21" i="46"/>
  <c r="M21" i="46"/>
  <c r="I21" i="46"/>
  <c r="E21" i="46"/>
  <c r="Q20" i="46"/>
  <c r="M20" i="46"/>
  <c r="I20" i="46"/>
  <c r="E20" i="46"/>
  <c r="Q19" i="46"/>
  <c r="M19" i="46"/>
  <c r="I19" i="46"/>
  <c r="E19" i="46"/>
  <c r="Q18" i="46"/>
  <c r="M18" i="46"/>
  <c r="I18" i="46"/>
  <c r="E18" i="46"/>
  <c r="Q17" i="46"/>
  <c r="M17" i="46"/>
  <c r="I17" i="46"/>
  <c r="E17" i="46"/>
  <c r="Q16" i="46"/>
  <c r="M16" i="46"/>
  <c r="I16" i="46"/>
  <c r="E16" i="46"/>
  <c r="Q15" i="46"/>
  <c r="M15" i="46"/>
  <c r="I15" i="46"/>
  <c r="E15" i="46"/>
  <c r="Q14" i="46"/>
  <c r="M14" i="46"/>
  <c r="I14" i="46"/>
  <c r="E14" i="46"/>
  <c r="Q13" i="46"/>
  <c r="M13" i="46"/>
  <c r="I13" i="46"/>
  <c r="E13" i="46"/>
  <c r="Q12" i="46"/>
  <c r="M12" i="46"/>
  <c r="I12" i="46"/>
  <c r="E12" i="46"/>
  <c r="Q11" i="46"/>
  <c r="M11" i="46"/>
  <c r="I11" i="46"/>
  <c r="E11" i="46"/>
  <c r="Q10" i="46"/>
  <c r="M10" i="46"/>
  <c r="I10" i="46"/>
  <c r="E10" i="46"/>
  <c r="Q9" i="46"/>
  <c r="M9" i="46"/>
  <c r="I9" i="46"/>
  <c r="E9" i="46"/>
  <c r="B125" i="48"/>
  <c r="B125" i="51" s="1"/>
  <c r="B106" i="48"/>
  <c r="B106" i="51" s="1"/>
  <c r="B82" i="48"/>
  <c r="B82" i="51" s="1"/>
  <c r="B63" i="48"/>
  <c r="B63" i="51" s="1"/>
  <c r="B44" i="48"/>
  <c r="B44" i="51" s="1"/>
  <c r="B25" i="48"/>
  <c r="B25" i="51" s="1"/>
  <c r="B4" i="48"/>
  <c r="B4" i="51" s="1"/>
  <c r="N141" i="56"/>
  <c r="J141" i="56"/>
  <c r="F141" i="56"/>
  <c r="Q140" i="56"/>
  <c r="E140" i="56"/>
  <c r="P139" i="56"/>
  <c r="L139" i="56"/>
  <c r="H139" i="56"/>
  <c r="D139" i="56"/>
  <c r="O138" i="56"/>
  <c r="K138" i="56"/>
  <c r="G138" i="56"/>
  <c r="C138" i="56"/>
  <c r="N137" i="56"/>
  <c r="J137" i="56"/>
  <c r="F137" i="56"/>
  <c r="Q136" i="56"/>
  <c r="M136" i="56"/>
  <c r="I136" i="56"/>
  <c r="E136" i="56"/>
  <c r="P135" i="56"/>
  <c r="L135" i="56"/>
  <c r="H135" i="56"/>
  <c r="D135" i="56"/>
  <c r="O134" i="56"/>
  <c r="K134" i="56"/>
  <c r="G134" i="56"/>
  <c r="C134" i="56"/>
  <c r="N133" i="56"/>
  <c r="J133" i="56"/>
  <c r="F133" i="56"/>
  <c r="Q132" i="56"/>
  <c r="M132" i="56"/>
  <c r="I132" i="56"/>
  <c r="E132" i="56"/>
  <c r="P131" i="56"/>
  <c r="L131" i="56"/>
  <c r="H131" i="56"/>
  <c r="D131" i="56"/>
  <c r="O130" i="56"/>
  <c r="K130" i="56"/>
  <c r="G130" i="56"/>
  <c r="C130" i="56"/>
  <c r="Q128" i="56"/>
  <c r="N177" i="56"/>
  <c r="J177" i="56"/>
  <c r="F177" i="56"/>
  <c r="P175" i="56"/>
  <c r="L175" i="56"/>
  <c r="H175" i="56"/>
  <c r="D175" i="56"/>
  <c r="O174" i="56"/>
  <c r="K174" i="56"/>
  <c r="G174" i="56"/>
  <c r="C174" i="56"/>
  <c r="N173" i="56"/>
  <c r="J173" i="56"/>
  <c r="F173" i="56"/>
  <c r="Q172" i="56"/>
  <c r="M172" i="56"/>
  <c r="I172" i="56"/>
  <c r="E172" i="56"/>
  <c r="P171" i="56"/>
  <c r="L171" i="56"/>
  <c r="H171" i="56"/>
  <c r="D171" i="56"/>
  <c r="O166" i="56"/>
  <c r="K166" i="56"/>
  <c r="G166" i="56"/>
  <c r="C166" i="56"/>
  <c r="D145" i="56"/>
  <c r="Q141" i="56"/>
  <c r="E141" i="56"/>
  <c r="P140" i="56"/>
  <c r="H140" i="56"/>
  <c r="O139" i="56"/>
  <c r="K139" i="56"/>
  <c r="N138" i="56"/>
  <c r="J138" i="56"/>
  <c r="F138" i="56"/>
  <c r="I137" i="56"/>
  <c r="E137" i="56"/>
  <c r="L136" i="56"/>
  <c r="D136" i="56"/>
  <c r="K135" i="56"/>
  <c r="G135" i="56"/>
  <c r="J134" i="56"/>
  <c r="F134" i="56"/>
  <c r="Q133" i="56"/>
  <c r="E133" i="56"/>
  <c r="P132" i="56"/>
  <c r="H132" i="56"/>
  <c r="O131" i="56"/>
  <c r="G131" i="56"/>
  <c r="C131" i="56"/>
  <c r="F130" i="56"/>
  <c r="Q129" i="56"/>
  <c r="M129" i="56"/>
  <c r="M103" i="56"/>
  <c r="E103" i="56"/>
  <c r="C101" i="56"/>
  <c r="J100" i="56"/>
  <c r="Q99" i="56"/>
  <c r="H98" i="56"/>
  <c r="O97" i="56"/>
  <c r="N96" i="56"/>
  <c r="I95" i="56"/>
  <c r="H94" i="56"/>
  <c r="Q91" i="56"/>
  <c r="H90" i="56"/>
  <c r="O89" i="56"/>
  <c r="G89" i="56"/>
  <c r="M87" i="56"/>
  <c r="E87" i="56"/>
  <c r="D86" i="56"/>
  <c r="Q62" i="56"/>
  <c r="N47" i="56"/>
  <c r="L7" i="56"/>
  <c r="N8" i="56"/>
  <c r="N63" i="46"/>
  <c r="Q177" i="56"/>
  <c r="M177" i="56"/>
  <c r="I177" i="56"/>
  <c r="E177" i="56"/>
  <c r="O175" i="56"/>
  <c r="K175" i="56"/>
  <c r="G175" i="56"/>
  <c r="C175" i="56"/>
  <c r="N174" i="56"/>
  <c r="J174" i="56"/>
  <c r="F174" i="56"/>
  <c r="Q173" i="56"/>
  <c r="M173" i="56"/>
  <c r="I173" i="56"/>
  <c r="E173" i="56"/>
  <c r="P172" i="56"/>
  <c r="L172" i="56"/>
  <c r="H172" i="56"/>
  <c r="D172" i="56"/>
  <c r="O171" i="56"/>
  <c r="K171" i="56"/>
  <c r="G171" i="56"/>
  <c r="C171" i="56"/>
  <c r="N166" i="56"/>
  <c r="J166" i="56"/>
  <c r="F166" i="56"/>
  <c r="O163" i="56"/>
  <c r="K163" i="56"/>
  <c r="G163" i="56"/>
  <c r="C163" i="56"/>
  <c r="G127" i="56"/>
  <c r="F126" i="56"/>
  <c r="Q108" i="56"/>
  <c r="E108" i="56"/>
  <c r="P107" i="56"/>
  <c r="L107" i="56"/>
  <c r="N79" i="56"/>
  <c r="F79" i="56"/>
  <c r="L77" i="56"/>
  <c r="D77" i="56"/>
  <c r="K76" i="56"/>
  <c r="Q74" i="56"/>
  <c r="I74" i="56"/>
  <c r="H73" i="56"/>
  <c r="G72" i="56"/>
  <c r="F71" i="56"/>
  <c r="M70" i="56"/>
  <c r="D69" i="56"/>
  <c r="K68" i="56"/>
  <c r="C68" i="56"/>
  <c r="P41" i="56"/>
  <c r="L41" i="56"/>
  <c r="H41" i="56"/>
  <c r="D41" i="56"/>
  <c r="O40" i="56"/>
  <c r="K40" i="56"/>
  <c r="G40" i="56"/>
  <c r="C40" i="56"/>
  <c r="N39" i="56"/>
  <c r="J39" i="56"/>
  <c r="F39" i="56"/>
  <c r="Q38" i="56"/>
  <c r="M38" i="56"/>
  <c r="I38" i="56"/>
  <c r="E38" i="56"/>
  <c r="P37" i="56"/>
  <c r="L37" i="56"/>
  <c r="H37" i="56"/>
  <c r="D37" i="56"/>
  <c r="O36" i="56"/>
  <c r="K36" i="56"/>
  <c r="G36" i="56"/>
  <c r="C36" i="56"/>
  <c r="N35" i="56"/>
  <c r="J35" i="56"/>
  <c r="F35" i="56"/>
  <c r="Q34" i="56"/>
  <c r="M34" i="56"/>
  <c r="I34" i="56"/>
  <c r="E34" i="56"/>
  <c r="P33" i="56"/>
  <c r="L33" i="56"/>
  <c r="H33" i="56"/>
  <c r="D33" i="56"/>
  <c r="O32" i="56"/>
  <c r="K32" i="56"/>
  <c r="G32" i="56"/>
  <c r="C32" i="56"/>
  <c r="N31" i="56"/>
  <c r="J31" i="56"/>
  <c r="F31" i="56"/>
  <c r="Q30" i="56"/>
  <c r="M30" i="56"/>
  <c r="I30" i="56"/>
  <c r="E30" i="56"/>
  <c r="P28" i="56"/>
  <c r="L28" i="56"/>
  <c r="N6" i="56"/>
  <c r="J6" i="56"/>
  <c r="F6" i="56"/>
  <c r="Q5" i="56"/>
  <c r="M5" i="56"/>
  <c r="I5" i="56"/>
  <c r="E5" i="56"/>
  <c r="E4" i="56"/>
  <c r="E83" i="46"/>
  <c r="Q65" i="46"/>
  <c r="M65" i="46"/>
  <c r="I65" i="46"/>
  <c r="E65" i="46"/>
  <c r="Q64" i="46"/>
  <c r="M64" i="46"/>
  <c r="I64" i="46"/>
  <c r="E64" i="46"/>
  <c r="Q46" i="46"/>
  <c r="M46" i="46"/>
  <c r="I46" i="46"/>
  <c r="E46" i="46"/>
  <c r="Q45" i="46"/>
  <c r="M45" i="46"/>
  <c r="I45" i="46"/>
  <c r="E45" i="46"/>
  <c r="Q27" i="46"/>
  <c r="M27" i="46"/>
  <c r="I27" i="46"/>
  <c r="E27" i="46"/>
  <c r="Q26" i="46"/>
  <c r="M26" i="46"/>
  <c r="I26" i="46"/>
  <c r="E26" i="46"/>
  <c r="Q6" i="46"/>
  <c r="M6" i="46"/>
  <c r="I6" i="46"/>
  <c r="E6" i="46"/>
  <c r="Q5" i="46"/>
  <c r="M5" i="46"/>
  <c r="I5" i="46"/>
  <c r="E5" i="46"/>
  <c r="N145" i="56"/>
  <c r="J145" i="56"/>
  <c r="F145" i="56"/>
  <c r="O128" i="56"/>
  <c r="Q109" i="56"/>
  <c r="M109" i="56"/>
  <c r="J85" i="56"/>
  <c r="Q79" i="56"/>
  <c r="M79" i="56"/>
  <c r="I79" i="56"/>
  <c r="E79" i="56"/>
  <c r="P78" i="56"/>
  <c r="L78" i="56"/>
  <c r="H78" i="56"/>
  <c r="D78" i="56"/>
  <c r="O77" i="56"/>
  <c r="K77" i="56"/>
  <c r="G77" i="56"/>
  <c r="C77" i="56"/>
  <c r="N76" i="56"/>
  <c r="J76" i="56"/>
  <c r="F76" i="56"/>
  <c r="Q75" i="56"/>
  <c r="M75" i="56"/>
  <c r="I75" i="56"/>
  <c r="E75" i="56"/>
  <c r="P74" i="56"/>
  <c r="L74" i="56"/>
  <c r="H74" i="56"/>
  <c r="D74" i="56"/>
  <c r="O73" i="56"/>
  <c r="K73" i="56"/>
  <c r="G73" i="56"/>
  <c r="C73" i="56"/>
  <c r="N72" i="56"/>
  <c r="J72" i="56"/>
  <c r="F72" i="56"/>
  <c r="Q71" i="56"/>
  <c r="M71" i="56"/>
  <c r="I71" i="56"/>
  <c r="E71" i="56"/>
  <c r="P70" i="56"/>
  <c r="L70" i="56"/>
  <c r="H70" i="56"/>
  <c r="D70" i="56"/>
  <c r="O69" i="56"/>
  <c r="K69" i="56"/>
  <c r="G69" i="56"/>
  <c r="C69" i="56"/>
  <c r="N68" i="56"/>
  <c r="J68" i="56"/>
  <c r="F68" i="56"/>
  <c r="L60" i="56"/>
  <c r="D60" i="56"/>
  <c r="N58" i="56"/>
  <c r="M57" i="56"/>
  <c r="E57" i="56"/>
  <c r="K55" i="56"/>
  <c r="C55" i="56"/>
  <c r="J54" i="56"/>
  <c r="P52" i="56"/>
  <c r="H52" i="56"/>
  <c r="G51" i="56"/>
  <c r="F50" i="56"/>
  <c r="E49" i="56"/>
  <c r="L48" i="56"/>
  <c r="P27" i="56"/>
  <c r="L22" i="56"/>
  <c r="D22" i="56"/>
  <c r="K21" i="56"/>
  <c r="C21" i="56"/>
  <c r="J20" i="56"/>
  <c r="Q19" i="56"/>
  <c r="P18" i="56"/>
  <c r="H18" i="56"/>
  <c r="O17" i="56"/>
  <c r="G17" i="56"/>
  <c r="F16" i="56"/>
  <c r="M15" i="56"/>
  <c r="E15" i="56"/>
  <c r="L14" i="56"/>
  <c r="H14" i="56"/>
  <c r="G13" i="56"/>
  <c r="P10" i="56"/>
  <c r="H10" i="56"/>
  <c r="O9" i="56"/>
  <c r="G9" i="56"/>
  <c r="F7" i="56"/>
  <c r="F8" i="56"/>
  <c r="P145" i="56"/>
  <c r="Q159" i="56"/>
  <c r="M159" i="56"/>
  <c r="I159" i="56"/>
  <c r="E159" i="56"/>
  <c r="O157" i="56"/>
  <c r="K157" i="56"/>
  <c r="G157" i="56"/>
  <c r="C157" i="56"/>
  <c r="N156" i="56"/>
  <c r="J156" i="56"/>
  <c r="F156" i="56"/>
  <c r="Q155" i="56"/>
  <c r="M155" i="56"/>
  <c r="I155" i="56"/>
  <c r="E155" i="56"/>
  <c r="P154" i="56"/>
  <c r="L154" i="56"/>
  <c r="H154" i="56"/>
  <c r="D154" i="56"/>
  <c r="O153" i="56"/>
  <c r="K153" i="56"/>
  <c r="G153" i="56"/>
  <c r="C153" i="56"/>
  <c r="N148" i="56"/>
  <c r="J148" i="56"/>
  <c r="F148" i="56"/>
  <c r="M141" i="56"/>
  <c r="C139" i="56"/>
  <c r="Q137" i="56"/>
  <c r="P136" i="56"/>
  <c r="O135" i="56"/>
  <c r="N134" i="56"/>
  <c r="M133" i="56"/>
  <c r="L132" i="56"/>
  <c r="K131" i="56"/>
  <c r="J130" i="56"/>
  <c r="I129" i="56"/>
  <c r="I128" i="56"/>
  <c r="Q127" i="56"/>
  <c r="M127" i="56"/>
  <c r="I127" i="56"/>
  <c r="E127" i="56"/>
  <c r="P126" i="56"/>
  <c r="L126" i="56"/>
  <c r="H126" i="56"/>
  <c r="D126" i="56"/>
  <c r="I108" i="56"/>
  <c r="H107" i="56"/>
  <c r="O103" i="56"/>
  <c r="K103" i="56"/>
  <c r="G103" i="56"/>
  <c r="C103" i="56"/>
  <c r="Q101" i="56"/>
  <c r="M101" i="56"/>
  <c r="I101" i="56"/>
  <c r="E101" i="56"/>
  <c r="P100" i="56"/>
  <c r="L100" i="56"/>
  <c r="H100" i="56"/>
  <c r="D100" i="56"/>
  <c r="O99" i="56"/>
  <c r="K99" i="56"/>
  <c r="G99" i="56"/>
  <c r="C99" i="56"/>
  <c r="N98" i="56"/>
  <c r="J98" i="56"/>
  <c r="F98" i="56"/>
  <c r="Q97" i="56"/>
  <c r="M97" i="56"/>
  <c r="I97" i="56"/>
  <c r="E97" i="56"/>
  <c r="P96" i="56"/>
  <c r="L96" i="56"/>
  <c r="H96" i="56"/>
  <c r="D96" i="56"/>
  <c r="O95" i="56"/>
  <c r="N94" i="56"/>
  <c r="Q93" i="56"/>
  <c r="I93" i="56"/>
  <c r="P92" i="56"/>
  <c r="H92" i="56"/>
  <c r="O91" i="56"/>
  <c r="K91" i="56"/>
  <c r="G91" i="56"/>
  <c r="C91" i="56"/>
  <c r="N90" i="56"/>
  <c r="J90" i="56"/>
  <c r="F90" i="56"/>
  <c r="Q89" i="56"/>
  <c r="M89" i="56"/>
  <c r="I89" i="56"/>
  <c r="E89" i="56"/>
  <c r="P88" i="56"/>
  <c r="L88" i="56"/>
  <c r="H88" i="56"/>
  <c r="D88" i="56"/>
  <c r="O87" i="56"/>
  <c r="K87" i="56"/>
  <c r="G87" i="56"/>
  <c r="C87" i="56"/>
  <c r="N85" i="56"/>
  <c r="Q85" i="56"/>
  <c r="P79" i="56"/>
  <c r="L79" i="56"/>
  <c r="H79" i="56"/>
  <c r="D79" i="56"/>
  <c r="O78" i="56"/>
  <c r="K78" i="56"/>
  <c r="G78" i="56"/>
  <c r="C78" i="56"/>
  <c r="N77" i="56"/>
  <c r="J77" i="56"/>
  <c r="F77" i="56"/>
  <c r="Q76" i="56"/>
  <c r="M76" i="56"/>
  <c r="I76" i="56"/>
  <c r="E76" i="56"/>
  <c r="P75" i="56"/>
  <c r="L75" i="56"/>
  <c r="H75" i="56"/>
  <c r="D75" i="56"/>
  <c r="O74" i="56"/>
  <c r="K74" i="56"/>
  <c r="G74" i="56"/>
  <c r="C74" i="56"/>
  <c r="N73" i="56"/>
  <c r="J73" i="56"/>
  <c r="F73" i="56"/>
  <c r="Q72" i="56"/>
  <c r="M72" i="56"/>
  <c r="I72" i="56"/>
  <c r="E72" i="56"/>
  <c r="P71" i="56"/>
  <c r="L71" i="56"/>
  <c r="H71" i="56"/>
  <c r="D71" i="56"/>
  <c r="O70" i="56"/>
  <c r="K70" i="56"/>
  <c r="G70" i="56"/>
  <c r="C70" i="56"/>
  <c r="N69" i="56"/>
  <c r="J69" i="56"/>
  <c r="F69" i="56"/>
  <c r="Q68" i="56"/>
  <c r="M68" i="56"/>
  <c r="I68" i="56"/>
  <c r="E68" i="56"/>
  <c r="P66" i="56"/>
  <c r="F58" i="56"/>
  <c r="D56" i="56"/>
  <c r="Q53" i="56"/>
  <c r="O51" i="56"/>
  <c r="M49" i="56"/>
  <c r="O26" i="56"/>
  <c r="O22" i="56"/>
  <c r="K22" i="56"/>
  <c r="G22" i="56"/>
  <c r="C22" i="56"/>
  <c r="N21" i="56"/>
  <c r="F21" i="56"/>
  <c r="Q20" i="56"/>
  <c r="M20" i="56"/>
  <c r="I20" i="56"/>
  <c r="E20" i="56"/>
  <c r="P19" i="56"/>
  <c r="L19" i="56"/>
  <c r="H19" i="56"/>
  <c r="D19" i="56"/>
  <c r="O18" i="56"/>
  <c r="K18" i="56"/>
  <c r="G18" i="56"/>
  <c r="C18" i="56"/>
  <c r="N17" i="56"/>
  <c r="J17" i="56"/>
  <c r="F17" i="56"/>
  <c r="Q16" i="56"/>
  <c r="M16" i="56"/>
  <c r="I16" i="56"/>
  <c r="E16" i="56"/>
  <c r="P15" i="56"/>
  <c r="L15" i="56"/>
  <c r="H15" i="56"/>
  <c r="D15" i="56"/>
  <c r="G14" i="56"/>
  <c r="F13" i="56"/>
  <c r="H11" i="56"/>
  <c r="D11" i="56"/>
  <c r="O10" i="56"/>
  <c r="K10" i="56"/>
  <c r="G10" i="56"/>
  <c r="C10" i="56"/>
  <c r="N9" i="56"/>
  <c r="J9" i="56"/>
  <c r="F9" i="56"/>
  <c r="H145" i="56"/>
  <c r="O127" i="56"/>
  <c r="O159" i="56"/>
  <c r="K159" i="56"/>
  <c r="G159" i="56"/>
  <c r="C159" i="56"/>
  <c r="Q157" i="56"/>
  <c r="M157" i="56"/>
  <c r="I157" i="56"/>
  <c r="E157" i="56"/>
  <c r="P156" i="56"/>
  <c r="L156" i="56"/>
  <c r="H156" i="56"/>
  <c r="D156" i="56"/>
  <c r="O155" i="56"/>
  <c r="K155" i="56"/>
  <c r="G155" i="56"/>
  <c r="C155" i="56"/>
  <c r="N154" i="56"/>
  <c r="J154" i="56"/>
  <c r="F154" i="56"/>
  <c r="Q153" i="56"/>
  <c r="M153" i="56"/>
  <c r="I153" i="56"/>
  <c r="E153" i="56"/>
  <c r="P148" i="56"/>
  <c r="L148" i="56"/>
  <c r="H148" i="56"/>
  <c r="D148" i="56"/>
  <c r="N84" i="56"/>
  <c r="F84" i="56"/>
  <c r="N46" i="56"/>
  <c r="F46" i="56"/>
  <c r="P159" i="56"/>
  <c r="L159" i="56"/>
  <c r="H159" i="56"/>
  <c r="D159" i="56"/>
  <c r="N157" i="56"/>
  <c r="J157" i="56"/>
  <c r="F157" i="56"/>
  <c r="Q156" i="56"/>
  <c r="M156" i="56"/>
  <c r="I156" i="56"/>
  <c r="E156" i="56"/>
  <c r="P155" i="56"/>
  <c r="L155" i="56"/>
  <c r="H155" i="56"/>
  <c r="D155" i="56"/>
  <c r="O154" i="56"/>
  <c r="K154" i="56"/>
  <c r="G154" i="56"/>
  <c r="C154" i="56"/>
  <c r="N153" i="56"/>
  <c r="J153" i="56"/>
  <c r="F153" i="56"/>
  <c r="Q148" i="56"/>
  <c r="M148" i="56"/>
  <c r="I148" i="56"/>
  <c r="E148" i="56"/>
  <c r="L145" i="56"/>
  <c r="P141" i="56"/>
  <c r="L141" i="56"/>
  <c r="H141" i="56"/>
  <c r="D141" i="56"/>
  <c r="O140" i="56"/>
  <c r="N139" i="56"/>
  <c r="J139" i="56"/>
  <c r="F139" i="56"/>
  <c r="Q138" i="56"/>
  <c r="M138" i="56"/>
  <c r="I138" i="56"/>
  <c r="E138" i="56"/>
  <c r="P137" i="56"/>
  <c r="L137" i="56"/>
  <c r="H137" i="56"/>
  <c r="D137" i="56"/>
  <c r="O136" i="56"/>
  <c r="K136" i="56"/>
  <c r="G136" i="56"/>
  <c r="C136" i="56"/>
  <c r="N135" i="56"/>
  <c r="J135" i="56"/>
  <c r="F135" i="56"/>
  <c r="Q134" i="56"/>
  <c r="M134" i="56"/>
  <c r="I134" i="56"/>
  <c r="E134" i="56"/>
  <c r="P133" i="56"/>
  <c r="L133" i="56"/>
  <c r="H133" i="56"/>
  <c r="D133" i="56"/>
  <c r="O132" i="56"/>
  <c r="K132" i="56"/>
  <c r="G132" i="56"/>
  <c r="C132" i="56"/>
  <c r="N131" i="56"/>
  <c r="J131" i="56"/>
  <c r="F131" i="56"/>
  <c r="Q130" i="56"/>
  <c r="M130" i="56"/>
  <c r="I130" i="56"/>
  <c r="E130" i="56"/>
  <c r="N122" i="56"/>
  <c r="J122" i="56"/>
  <c r="F122" i="56"/>
  <c r="P120" i="56"/>
  <c r="L120" i="56"/>
  <c r="H120" i="56"/>
  <c r="D120" i="56"/>
  <c r="O119" i="56"/>
  <c r="K119" i="56"/>
  <c r="G119" i="56"/>
  <c r="C119" i="56"/>
  <c r="N118" i="56"/>
  <c r="J118" i="56"/>
  <c r="F118" i="56"/>
  <c r="Q117" i="56"/>
  <c r="M117" i="56"/>
  <c r="I117" i="56"/>
  <c r="E117" i="56"/>
  <c r="P116" i="56"/>
  <c r="L116" i="56"/>
  <c r="H116" i="56"/>
  <c r="D116" i="56"/>
  <c r="O111" i="56"/>
  <c r="K111" i="56"/>
  <c r="G111" i="56"/>
  <c r="C111" i="56"/>
  <c r="O60" i="56"/>
  <c r="K60" i="56"/>
  <c r="G60" i="56"/>
  <c r="C60" i="56"/>
  <c r="F59" i="56"/>
  <c r="Q58" i="56"/>
  <c r="M58" i="56"/>
  <c r="I58" i="56"/>
  <c r="E58" i="56"/>
  <c r="P57" i="56"/>
  <c r="L57" i="56"/>
  <c r="H57" i="56"/>
  <c r="D57" i="56"/>
  <c r="O56" i="56"/>
  <c r="K56" i="56"/>
  <c r="G56" i="56"/>
  <c r="C56" i="56"/>
  <c r="N55" i="56"/>
  <c r="J55" i="56"/>
  <c r="F55" i="56"/>
  <c r="Q54" i="56"/>
  <c r="M54" i="56"/>
  <c r="I54" i="56"/>
  <c r="E54" i="56"/>
  <c r="P53" i="56"/>
  <c r="L53" i="56"/>
  <c r="H53" i="56"/>
  <c r="D53" i="56"/>
  <c r="O52" i="56"/>
  <c r="K52" i="56"/>
  <c r="G52" i="56"/>
  <c r="C52" i="56"/>
  <c r="N51" i="56"/>
  <c r="J51" i="56"/>
  <c r="F51" i="56"/>
  <c r="Q50" i="56"/>
  <c r="M50" i="56"/>
  <c r="I50" i="56"/>
  <c r="E50" i="56"/>
  <c r="P49" i="56"/>
  <c r="L49" i="56"/>
  <c r="H49" i="56"/>
  <c r="D49" i="56"/>
  <c r="P46" i="56"/>
  <c r="L46" i="56"/>
  <c r="H46" i="56"/>
  <c r="D46" i="56"/>
  <c r="O45" i="56"/>
  <c r="K45" i="56"/>
  <c r="G45" i="56"/>
  <c r="C45" i="56"/>
  <c r="F41" i="56"/>
  <c r="D39" i="56"/>
  <c r="Q36" i="56"/>
  <c r="O34" i="56"/>
  <c r="M32" i="56"/>
  <c r="K30" i="56"/>
  <c r="N22" i="56"/>
  <c r="J22" i="56"/>
  <c r="F22" i="56"/>
  <c r="M21" i="56"/>
  <c r="E21" i="56"/>
  <c r="P20" i="56"/>
  <c r="L20" i="56"/>
  <c r="H20" i="56"/>
  <c r="D20" i="56"/>
  <c r="O19" i="56"/>
  <c r="K19" i="56"/>
  <c r="G19" i="56"/>
  <c r="C19" i="56"/>
  <c r="N18" i="56"/>
  <c r="J18" i="56"/>
  <c r="F18" i="56"/>
  <c r="Q17" i="56"/>
  <c r="M17" i="56"/>
  <c r="I17" i="56"/>
  <c r="E17" i="56"/>
  <c r="P16" i="56"/>
  <c r="L16" i="56"/>
  <c r="H16" i="56"/>
  <c r="D16" i="56"/>
  <c r="O15" i="56"/>
  <c r="K15" i="56"/>
  <c r="G15" i="56"/>
  <c r="C15" i="56"/>
  <c r="F14" i="56"/>
  <c r="L12" i="56"/>
  <c r="H12" i="56"/>
  <c r="D12" i="56"/>
  <c r="G11" i="56"/>
  <c r="C11" i="56"/>
  <c r="N10" i="56"/>
  <c r="J10" i="56"/>
  <c r="F10" i="56"/>
  <c r="Q9" i="56"/>
  <c r="M9" i="56"/>
  <c r="I9" i="56"/>
  <c r="E9" i="56"/>
  <c r="P7" i="56"/>
  <c r="C5" i="56"/>
  <c r="N126" i="56"/>
  <c r="Q122" i="56"/>
  <c r="M122" i="56"/>
  <c r="I122" i="56"/>
  <c r="E122" i="56"/>
  <c r="O120" i="56"/>
  <c r="K120" i="56"/>
  <c r="G120" i="56"/>
  <c r="C120" i="56"/>
  <c r="N119" i="56"/>
  <c r="J119" i="56"/>
  <c r="F119" i="56"/>
  <c r="Q118" i="56"/>
  <c r="M118" i="56"/>
  <c r="I118" i="56"/>
  <c r="E118" i="56"/>
  <c r="P117" i="56"/>
  <c r="L117" i="56"/>
  <c r="H117" i="56"/>
  <c r="D117" i="56"/>
  <c r="O116" i="56"/>
  <c r="K116" i="56"/>
  <c r="G116" i="56"/>
  <c r="C116" i="56"/>
  <c r="N111" i="56"/>
  <c r="J111" i="56"/>
  <c r="F111" i="56"/>
  <c r="O108" i="56"/>
  <c r="K108" i="56"/>
  <c r="G108" i="56"/>
  <c r="C108" i="56"/>
  <c r="K101" i="56"/>
  <c r="I99" i="56"/>
  <c r="G97" i="56"/>
  <c r="F92" i="56"/>
  <c r="P90" i="56"/>
  <c r="N88" i="56"/>
  <c r="L86" i="56"/>
  <c r="P84" i="56"/>
  <c r="L84" i="56"/>
  <c r="H84" i="56"/>
  <c r="D84" i="56"/>
  <c r="O83" i="56"/>
  <c r="K83" i="56"/>
  <c r="G83" i="56"/>
  <c r="C83" i="56"/>
  <c r="E78" i="56"/>
  <c r="C76" i="56"/>
  <c r="P73" i="56"/>
  <c r="N71" i="56"/>
  <c r="L69" i="56"/>
  <c r="J67" i="56"/>
  <c r="N65" i="56"/>
  <c r="J65" i="56"/>
  <c r="F65" i="56"/>
  <c r="Q64" i="56"/>
  <c r="M64" i="56"/>
  <c r="I64" i="56"/>
  <c r="E64" i="56"/>
  <c r="N60" i="56"/>
  <c r="J60" i="56"/>
  <c r="F60" i="56"/>
  <c r="Q59" i="56"/>
  <c r="I59" i="56"/>
  <c r="P58" i="56"/>
  <c r="L58" i="56"/>
  <c r="H58" i="56"/>
  <c r="D58" i="56"/>
  <c r="O57" i="56"/>
  <c r="K57" i="56"/>
  <c r="G57" i="56"/>
  <c r="C57" i="56"/>
  <c r="N56" i="56"/>
  <c r="J56" i="56"/>
  <c r="F56" i="56"/>
  <c r="Q55" i="56"/>
  <c r="M55" i="56"/>
  <c r="I55" i="56"/>
  <c r="E55" i="56"/>
  <c r="P54" i="56"/>
  <c r="L54" i="56"/>
  <c r="H54" i="56"/>
  <c r="D54" i="56"/>
  <c r="O53" i="56"/>
  <c r="K53" i="56"/>
  <c r="G53" i="56"/>
  <c r="C53" i="56"/>
  <c r="N52" i="56"/>
  <c r="J52" i="56"/>
  <c r="F52" i="56"/>
  <c r="Q51" i="56"/>
  <c r="M51" i="56"/>
  <c r="I51" i="56"/>
  <c r="E51" i="56"/>
  <c r="P50" i="56"/>
  <c r="L50" i="56"/>
  <c r="H50" i="56"/>
  <c r="D50" i="56"/>
  <c r="O49" i="56"/>
  <c r="K49" i="56"/>
  <c r="G49" i="56"/>
  <c r="C49" i="56"/>
  <c r="Q41" i="56"/>
  <c r="M41" i="56"/>
  <c r="I41" i="56"/>
  <c r="E41" i="56"/>
  <c r="P40" i="56"/>
  <c r="L40" i="56"/>
  <c r="H40" i="56"/>
  <c r="D40" i="56"/>
  <c r="O39" i="56"/>
  <c r="K39" i="56"/>
  <c r="G39" i="56"/>
  <c r="C39" i="56"/>
  <c r="N38" i="56"/>
  <c r="J38" i="56"/>
  <c r="F38" i="56"/>
  <c r="Q37" i="56"/>
  <c r="M37" i="56"/>
  <c r="I37" i="56"/>
  <c r="E37" i="56"/>
  <c r="P36" i="56"/>
  <c r="L36" i="56"/>
  <c r="H36" i="56"/>
  <c r="D36" i="56"/>
  <c r="O35" i="56"/>
  <c r="K35" i="56"/>
  <c r="G35" i="56"/>
  <c r="C35" i="56"/>
  <c r="N34" i="56"/>
  <c r="J34" i="56"/>
  <c r="F34" i="56"/>
  <c r="Q33" i="56"/>
  <c r="M33" i="56"/>
  <c r="I33" i="56"/>
  <c r="E33" i="56"/>
  <c r="P32" i="56"/>
  <c r="L32" i="56"/>
  <c r="H32" i="56"/>
  <c r="D32" i="56"/>
  <c r="O31" i="56"/>
  <c r="K31" i="56"/>
  <c r="G31" i="56"/>
  <c r="C31" i="56"/>
  <c r="N30" i="56"/>
  <c r="J30" i="56"/>
  <c r="F30" i="56"/>
  <c r="N27" i="56"/>
  <c r="J27" i="56"/>
  <c r="F27" i="56"/>
  <c r="Q26" i="56"/>
  <c r="M26" i="56"/>
  <c r="I26" i="56"/>
  <c r="E26" i="56"/>
  <c r="J93" i="6"/>
  <c r="C16" i="24"/>
  <c r="C27" i="24"/>
  <c r="C27" i="27" s="1"/>
  <c r="F93" i="6"/>
  <c r="C16" i="23"/>
  <c r="C4" i="25"/>
  <c r="C4" i="28" s="1"/>
  <c r="N162" i="46"/>
  <c r="N144" i="46"/>
  <c r="F144" i="46"/>
  <c r="H52" i="6"/>
  <c r="D52" i="6"/>
  <c r="J27" i="8"/>
  <c r="F17" i="8"/>
  <c r="F15" i="8"/>
  <c r="J4" i="8"/>
  <c r="M27" i="11"/>
  <c r="E27" i="11"/>
  <c r="M4" i="11"/>
  <c r="E4" i="11"/>
  <c r="N32" i="12"/>
  <c r="B32" i="12"/>
  <c r="B32" i="15" s="1"/>
  <c r="F31" i="12"/>
  <c r="J30" i="12"/>
  <c r="N29" i="12"/>
  <c r="F29" i="12"/>
  <c r="F28" i="12"/>
  <c r="N26" i="12"/>
  <c r="B26" i="12"/>
  <c r="B26" i="15" s="1"/>
  <c r="F25" i="12"/>
  <c r="N24" i="12"/>
  <c r="F24" i="12"/>
  <c r="N22" i="12"/>
  <c r="B22" i="12"/>
  <c r="B22" i="15" s="1"/>
  <c r="F21" i="12"/>
  <c r="J20" i="12"/>
  <c r="N19" i="12"/>
  <c r="B19" i="12"/>
  <c r="B19" i="15" s="1"/>
  <c r="J18" i="12"/>
  <c r="F14" i="12"/>
  <c r="J13" i="12"/>
  <c r="N12" i="12"/>
  <c r="N11" i="12"/>
  <c r="B11" i="12"/>
  <c r="B11" i="15" s="1"/>
  <c r="F10" i="12"/>
  <c r="J9" i="12"/>
  <c r="N8" i="12"/>
  <c r="N7" i="12"/>
  <c r="N6" i="12"/>
  <c r="B6" i="12"/>
  <c r="B6" i="15" s="1"/>
  <c r="F5" i="12"/>
  <c r="O32" i="13"/>
  <c r="G32" i="13"/>
  <c r="K31" i="13"/>
  <c r="C31" i="13"/>
  <c r="G30" i="13"/>
  <c r="K29" i="13"/>
  <c r="O28" i="13"/>
  <c r="C28" i="13"/>
  <c r="K26" i="13"/>
  <c r="O25" i="13"/>
  <c r="C25" i="13"/>
  <c r="G24" i="13"/>
  <c r="K23" i="13"/>
  <c r="K23" i="16" s="1"/>
  <c r="O22" i="13"/>
  <c r="C22" i="13"/>
  <c r="K21" i="13"/>
  <c r="K20" i="13"/>
  <c r="K19" i="13"/>
  <c r="C19" i="13"/>
  <c r="G18" i="13"/>
  <c r="K14" i="13"/>
  <c r="O13" i="13"/>
  <c r="G13" i="13"/>
  <c r="O12" i="13"/>
  <c r="C12" i="13"/>
  <c r="K11" i="13"/>
  <c r="C11" i="13"/>
  <c r="K10" i="13"/>
  <c r="C10" i="13"/>
  <c r="G9" i="13"/>
  <c r="C9" i="13"/>
  <c r="O8" i="13"/>
  <c r="G8" i="13"/>
  <c r="G7" i="13"/>
  <c r="O6" i="13"/>
  <c r="C6" i="13"/>
  <c r="G5" i="13"/>
  <c r="P15" i="14"/>
  <c r="P15" i="17" s="1"/>
  <c r="D15" i="14"/>
  <c r="D15" i="17" s="1"/>
  <c r="K27" i="18"/>
  <c r="K27" i="24" s="1"/>
  <c r="K27" i="27" s="1"/>
  <c r="M17" i="18"/>
  <c r="P4" i="18"/>
  <c r="P3" i="18" s="1"/>
  <c r="H4" i="18"/>
  <c r="H3" i="18" s="1"/>
  <c r="H16" i="24" s="1"/>
  <c r="N4" i="20"/>
  <c r="J30" i="25"/>
  <c r="J30" i="28" s="1"/>
  <c r="M29" i="25"/>
  <c r="M29" i="28" s="1"/>
  <c r="P28" i="25"/>
  <c r="P28" i="28" s="1"/>
  <c r="H28" i="25"/>
  <c r="H28" i="28" s="1"/>
  <c r="F22" i="25"/>
  <c r="F22" i="28" s="1"/>
  <c r="I21" i="25"/>
  <c r="I21" i="28" s="1"/>
  <c r="L20" i="25"/>
  <c r="L20" i="28" s="1"/>
  <c r="O19" i="25"/>
  <c r="O19" i="28" s="1"/>
  <c r="G19" i="25"/>
  <c r="G19" i="28" s="1"/>
  <c r="F18" i="25"/>
  <c r="F18" i="28" s="1"/>
  <c r="E9" i="25"/>
  <c r="E9" i="28" s="1"/>
  <c r="L8" i="25"/>
  <c r="L8" i="28" s="1"/>
  <c r="O7" i="25"/>
  <c r="O7" i="28" s="1"/>
  <c r="C7" i="25"/>
  <c r="C7" i="28" s="1"/>
  <c r="F6" i="25"/>
  <c r="F6" i="28" s="1"/>
  <c r="I5" i="25"/>
  <c r="I5" i="28" s="1"/>
  <c r="P16" i="28"/>
  <c r="B109" i="44"/>
  <c r="B82" i="44"/>
  <c r="F165" i="46"/>
  <c r="N147" i="46"/>
  <c r="F145" i="46"/>
  <c r="N129" i="46"/>
  <c r="N86" i="46"/>
  <c r="N67" i="46"/>
  <c r="F64" i="46"/>
  <c r="K8" i="46"/>
  <c r="F5" i="46"/>
  <c r="N52" i="6"/>
  <c r="F52" i="6"/>
  <c r="P27" i="8"/>
  <c r="H27" i="8"/>
  <c r="P17" i="8"/>
  <c r="L17" i="8"/>
  <c r="D17" i="8"/>
  <c r="L15" i="8"/>
  <c r="H15" i="8"/>
  <c r="L4" i="8"/>
  <c r="D4" i="8"/>
  <c r="F32" i="10"/>
  <c r="N31" i="10"/>
  <c r="N30" i="10"/>
  <c r="F30" i="10"/>
  <c r="J29" i="10"/>
  <c r="B29" i="10"/>
  <c r="J28" i="10"/>
  <c r="B28" i="10"/>
  <c r="F26" i="10"/>
  <c r="B24" i="10"/>
  <c r="J22" i="10"/>
  <c r="N21" i="10"/>
  <c r="N20" i="10"/>
  <c r="F20" i="10"/>
  <c r="F19" i="10"/>
  <c r="N18" i="10"/>
  <c r="F18" i="10"/>
  <c r="J16" i="10"/>
  <c r="B16" i="10"/>
  <c r="J14" i="10"/>
  <c r="B14" i="10"/>
  <c r="N13" i="10"/>
  <c r="F13" i="10"/>
  <c r="F12" i="10"/>
  <c r="F11" i="10"/>
  <c r="N10" i="10"/>
  <c r="B9" i="10"/>
  <c r="J8" i="10"/>
  <c r="B8" i="10"/>
  <c r="J7" i="10"/>
  <c r="B7" i="10"/>
  <c r="J5" i="10"/>
  <c r="F5" i="10"/>
  <c r="O27" i="11"/>
  <c r="K27" i="11"/>
  <c r="C27" i="11"/>
  <c r="O4" i="11"/>
  <c r="G4" i="11"/>
  <c r="C4" i="11"/>
  <c r="P5" i="12"/>
  <c r="H5" i="12"/>
  <c r="Q32" i="13"/>
  <c r="I32" i="13"/>
  <c r="Q31" i="13"/>
  <c r="I31" i="13"/>
  <c r="E31" i="13"/>
  <c r="M30" i="13"/>
  <c r="E30" i="13"/>
  <c r="Q29" i="13"/>
  <c r="I29" i="13"/>
  <c r="Q28" i="13"/>
  <c r="I28" i="13"/>
  <c r="M26" i="13"/>
  <c r="E26" i="13"/>
  <c r="M25" i="13"/>
  <c r="I25" i="13"/>
  <c r="Q24" i="13"/>
  <c r="I24" i="13"/>
  <c r="Q23" i="13"/>
  <c r="Q23" i="16" s="1"/>
  <c r="M23" i="13"/>
  <c r="M23" i="16" s="1"/>
  <c r="E23" i="13"/>
  <c r="E23" i="16" s="1"/>
  <c r="M22" i="13"/>
  <c r="E22" i="13"/>
  <c r="M21" i="13"/>
  <c r="I21" i="13"/>
  <c r="M20" i="13"/>
  <c r="E20" i="13"/>
  <c r="M19" i="13"/>
  <c r="E19" i="13"/>
  <c r="M18" i="13"/>
  <c r="I18" i="13"/>
  <c r="M14" i="13"/>
  <c r="Q13" i="13"/>
  <c r="M13" i="13"/>
  <c r="E13" i="13"/>
  <c r="M12" i="13"/>
  <c r="I12" i="13"/>
  <c r="Q11" i="13"/>
  <c r="I11" i="13"/>
  <c r="Q10" i="13"/>
  <c r="I10" i="13"/>
  <c r="Q9" i="13"/>
  <c r="M9" i="13"/>
  <c r="E9" i="13"/>
  <c r="M8" i="13"/>
  <c r="E8" i="13"/>
  <c r="Q7" i="13"/>
  <c r="I7" i="13"/>
  <c r="E7" i="13"/>
  <c r="M6" i="13"/>
  <c r="E6" i="13"/>
  <c r="M5" i="13"/>
  <c r="I5" i="13"/>
  <c r="E5" i="13"/>
  <c r="F15" i="14"/>
  <c r="F15" i="17" s="1"/>
  <c r="Q27" i="18"/>
  <c r="Q27" i="24" s="1"/>
  <c r="Q27" i="27" s="1"/>
  <c r="I27" i="18"/>
  <c r="I27" i="25" s="1"/>
  <c r="I27" i="28" s="1"/>
  <c r="E27" i="18"/>
  <c r="E27" i="24" s="1"/>
  <c r="E27" i="27" s="1"/>
  <c r="K17" i="18"/>
  <c r="C17" i="25"/>
  <c r="C17" i="28" s="1"/>
  <c r="L14" i="18"/>
  <c r="L14" i="23" s="1"/>
  <c r="L14" i="26" s="1"/>
  <c r="D14" i="18"/>
  <c r="D14" i="23" s="1"/>
  <c r="D14" i="26" s="1"/>
  <c r="N4" i="18"/>
  <c r="N3" i="18" s="1"/>
  <c r="J4" i="18"/>
  <c r="J3" i="18" s="1"/>
  <c r="L4" i="20"/>
  <c r="D4" i="20"/>
  <c r="O32" i="21"/>
  <c r="G32" i="21"/>
  <c r="N31" i="21"/>
  <c r="F31" i="21"/>
  <c r="Q30" i="21"/>
  <c r="E30" i="21"/>
  <c r="L29" i="21"/>
  <c r="D29" i="21"/>
  <c r="O28" i="21"/>
  <c r="G28" i="21"/>
  <c r="M26" i="21"/>
  <c r="E26" i="21"/>
  <c r="L25" i="21"/>
  <c r="D25" i="21"/>
  <c r="K24" i="21"/>
  <c r="C24" i="21"/>
  <c r="M22" i="21"/>
  <c r="E22" i="21"/>
  <c r="L21" i="21"/>
  <c r="D21" i="21"/>
  <c r="K20" i="21"/>
  <c r="C20" i="21"/>
  <c r="N19" i="21"/>
  <c r="Q18" i="21"/>
  <c r="I18" i="21"/>
  <c r="K16" i="21"/>
  <c r="C16" i="21"/>
  <c r="M14" i="21"/>
  <c r="I14" i="21"/>
  <c r="L13" i="21"/>
  <c r="H13" i="21"/>
  <c r="O12" i="21"/>
  <c r="G12" i="21"/>
  <c r="N11" i="21"/>
  <c r="F11" i="21"/>
  <c r="I10" i="21"/>
  <c r="E10" i="21"/>
  <c r="L9" i="21"/>
  <c r="D9" i="21"/>
  <c r="K8" i="21"/>
  <c r="C8" i="21"/>
  <c r="J7" i="21"/>
  <c r="Q6" i="21"/>
  <c r="M6" i="21"/>
  <c r="E6" i="21"/>
  <c r="H5" i="21"/>
  <c r="Q29" i="23"/>
  <c r="Q29" i="26" s="1"/>
  <c r="I29" i="23"/>
  <c r="I29" i="26" s="1"/>
  <c r="P28" i="23"/>
  <c r="P28" i="26" s="1"/>
  <c r="D28" i="23"/>
  <c r="D28" i="26" s="1"/>
  <c r="N22" i="23"/>
  <c r="N22" i="26" s="1"/>
  <c r="J22" i="23"/>
  <c r="J22" i="26" s="1"/>
  <c r="Q21" i="23"/>
  <c r="Q21" i="26" s="1"/>
  <c r="I21" i="23"/>
  <c r="I21" i="26" s="1"/>
  <c r="P20" i="23"/>
  <c r="P20" i="26" s="1"/>
  <c r="H20" i="23"/>
  <c r="H20" i="26" s="1"/>
  <c r="O19" i="23"/>
  <c r="O19" i="26" s="1"/>
  <c r="K19" i="23"/>
  <c r="K19" i="26" s="1"/>
  <c r="N18" i="23"/>
  <c r="N18" i="26" s="1"/>
  <c r="F18" i="23"/>
  <c r="F18" i="26" s="1"/>
  <c r="M9" i="23"/>
  <c r="M9" i="26" s="1"/>
  <c r="I9" i="23"/>
  <c r="I9" i="26" s="1"/>
  <c r="P8" i="23"/>
  <c r="P8" i="26" s="1"/>
  <c r="H8" i="23"/>
  <c r="H8" i="26" s="1"/>
  <c r="G7" i="23"/>
  <c r="G7" i="26" s="1"/>
  <c r="N6" i="23"/>
  <c r="N6" i="26" s="1"/>
  <c r="F6" i="23"/>
  <c r="F6" i="26" s="1"/>
  <c r="M5" i="23"/>
  <c r="M5" i="26" s="1"/>
  <c r="I5" i="23"/>
  <c r="I5" i="26" s="1"/>
  <c r="J28" i="25"/>
  <c r="J28" i="28" s="1"/>
  <c r="L18" i="25"/>
  <c r="L18" i="28" s="1"/>
  <c r="D18" i="25"/>
  <c r="D18" i="28" s="1"/>
  <c r="K5" i="25"/>
  <c r="K5" i="28" s="1"/>
  <c r="C5" i="25"/>
  <c r="C5" i="28" s="1"/>
  <c r="L16" i="28"/>
  <c r="Q165" i="46"/>
  <c r="I165" i="46"/>
  <c r="Q147" i="46"/>
  <c r="I147" i="46"/>
  <c r="M129" i="46"/>
  <c r="E129" i="46"/>
  <c r="M110" i="46"/>
  <c r="E110" i="46"/>
  <c r="Q86" i="46"/>
  <c r="O27" i="8"/>
  <c r="K27" i="8"/>
  <c r="G27" i="8"/>
  <c r="C27" i="8"/>
  <c r="O17" i="8"/>
  <c r="K17" i="8"/>
  <c r="G17" i="8"/>
  <c r="C17" i="8"/>
  <c r="O15" i="8"/>
  <c r="K15" i="8"/>
  <c r="G15" i="8"/>
  <c r="C15" i="8"/>
  <c r="O4" i="8"/>
  <c r="K4" i="8"/>
  <c r="G4" i="8"/>
  <c r="C4" i="8"/>
  <c r="D15" i="10"/>
  <c r="M32" i="10"/>
  <c r="E32" i="10"/>
  <c r="M31" i="10"/>
  <c r="Q30" i="10"/>
  <c r="I30" i="10"/>
  <c r="M29" i="10"/>
  <c r="E29" i="10"/>
  <c r="M28" i="10"/>
  <c r="E28" i="10"/>
  <c r="Q26" i="10"/>
  <c r="I26" i="10"/>
  <c r="Q25" i="10"/>
  <c r="E25" i="10"/>
  <c r="M24" i="10"/>
  <c r="E24" i="10"/>
  <c r="I23" i="10"/>
  <c r="Q22" i="10"/>
  <c r="I22" i="10"/>
  <c r="Q21" i="10"/>
  <c r="E21" i="10"/>
  <c r="Q20" i="10"/>
  <c r="I20" i="10"/>
  <c r="Q19" i="10"/>
  <c r="I19" i="10"/>
  <c r="Q18" i="10"/>
  <c r="E18" i="10"/>
  <c r="Q16" i="10"/>
  <c r="M16" i="10"/>
  <c r="I16" i="10"/>
  <c r="E16" i="10"/>
  <c r="Q14" i="10"/>
  <c r="I14" i="10"/>
  <c r="E14" i="10"/>
  <c r="I13" i="10"/>
  <c r="Q12" i="10"/>
  <c r="E12" i="10"/>
  <c r="M11" i="10"/>
  <c r="E11" i="10"/>
  <c r="M10" i="10"/>
  <c r="E10" i="10"/>
  <c r="I9" i="10"/>
  <c r="Q8" i="10"/>
  <c r="I8" i="10"/>
  <c r="M7" i="10"/>
  <c r="Q6" i="10"/>
  <c r="I6" i="10"/>
  <c r="Q5" i="10"/>
  <c r="Q28" i="14"/>
  <c r="I28" i="14"/>
  <c r="Q18" i="14"/>
  <c r="M18" i="14"/>
  <c r="I18" i="14"/>
  <c r="Q9" i="14"/>
  <c r="I9" i="14"/>
  <c r="Q8" i="14"/>
  <c r="I8" i="14"/>
  <c r="Q7" i="14"/>
  <c r="I7" i="14"/>
  <c r="Q6" i="14"/>
  <c r="E6" i="14"/>
  <c r="Q5" i="14"/>
  <c r="M5" i="14"/>
  <c r="I5" i="14"/>
  <c r="E5" i="14"/>
  <c r="L16" i="17"/>
  <c r="H16" i="17"/>
  <c r="L27" i="18"/>
  <c r="L27" i="23" s="1"/>
  <c r="L27" i="26" s="1"/>
  <c r="H27" i="18"/>
  <c r="H27" i="25" s="1"/>
  <c r="H27" i="28" s="1"/>
  <c r="D27" i="18"/>
  <c r="D27" i="23" s="1"/>
  <c r="D27" i="26" s="1"/>
  <c r="N17" i="18"/>
  <c r="J17" i="18"/>
  <c r="O14" i="18"/>
  <c r="O14" i="24" s="1"/>
  <c r="O14" i="27" s="1"/>
  <c r="K14" i="18"/>
  <c r="K14" i="24" s="1"/>
  <c r="K14" i="27" s="1"/>
  <c r="G14" i="18"/>
  <c r="G14" i="24" s="1"/>
  <c r="G14" i="27" s="1"/>
  <c r="C14" i="24"/>
  <c r="C14" i="27" s="1"/>
  <c r="Q4" i="18"/>
  <c r="Q3" i="18" s="1"/>
  <c r="M4" i="18"/>
  <c r="M3" i="18" s="1"/>
  <c r="M16" i="23" s="1"/>
  <c r="I4" i="18"/>
  <c r="I3" i="18" s="1"/>
  <c r="I16" i="23" s="1"/>
  <c r="E4" i="18"/>
  <c r="E3" i="18" s="1"/>
  <c r="C27" i="23"/>
  <c r="C27" i="26" s="1"/>
  <c r="O15" i="21"/>
  <c r="K15" i="21"/>
  <c r="G15" i="21"/>
  <c r="C15" i="21"/>
  <c r="N15" i="21"/>
  <c r="J15" i="21"/>
  <c r="F15" i="21"/>
  <c r="O4" i="20"/>
  <c r="K4" i="20"/>
  <c r="G4" i="20"/>
  <c r="N32" i="21"/>
  <c r="J32" i="21"/>
  <c r="F32" i="21"/>
  <c r="Q31" i="21"/>
  <c r="M31" i="21"/>
  <c r="I31" i="21"/>
  <c r="E31" i="21"/>
  <c r="P30" i="21"/>
  <c r="L30" i="21"/>
  <c r="H30" i="21"/>
  <c r="D30" i="21"/>
  <c r="O29" i="21"/>
  <c r="K29" i="21"/>
  <c r="G29" i="21"/>
  <c r="C29" i="21"/>
  <c r="N28" i="21"/>
  <c r="J28" i="21"/>
  <c r="F28" i="21"/>
  <c r="P26" i="21"/>
  <c r="L26" i="21"/>
  <c r="H26" i="21"/>
  <c r="D26" i="21"/>
  <c r="O25" i="21"/>
  <c r="K25" i="21"/>
  <c r="G25" i="21"/>
  <c r="C25" i="21"/>
  <c r="N24" i="21"/>
  <c r="J24" i="21"/>
  <c r="F24" i="21"/>
  <c r="Q23" i="21"/>
  <c r="M23" i="21"/>
  <c r="I23" i="21"/>
  <c r="E23" i="21"/>
  <c r="P22" i="21"/>
  <c r="L22" i="21"/>
  <c r="H22" i="21"/>
  <c r="D22" i="21"/>
  <c r="O21" i="21"/>
  <c r="K21" i="21"/>
  <c r="G21" i="21"/>
  <c r="C21" i="21"/>
  <c r="N20" i="21"/>
  <c r="J20" i="21"/>
  <c r="F20" i="21"/>
  <c r="Q19" i="21"/>
  <c r="M19" i="21"/>
  <c r="I19" i="21"/>
  <c r="E19" i="21"/>
  <c r="P18" i="21"/>
  <c r="L18" i="21"/>
  <c r="H18" i="21"/>
  <c r="D18" i="21"/>
  <c r="N16" i="21"/>
  <c r="J16" i="21"/>
  <c r="F16" i="21"/>
  <c r="P14" i="21"/>
  <c r="L14" i="21"/>
  <c r="H14" i="21"/>
  <c r="D14" i="21"/>
  <c r="O13" i="21"/>
  <c r="K13" i="21"/>
  <c r="G13" i="21"/>
  <c r="C13" i="21"/>
  <c r="N12" i="21"/>
  <c r="J12" i="21"/>
  <c r="F12" i="21"/>
  <c r="Q11" i="21"/>
  <c r="M11" i="21"/>
  <c r="I11" i="21"/>
  <c r="E11" i="21"/>
  <c r="P10" i="21"/>
  <c r="L10" i="21"/>
  <c r="H10" i="21"/>
  <c r="D10" i="21"/>
  <c r="O9" i="21"/>
  <c r="K9" i="21"/>
  <c r="G9" i="21"/>
  <c r="C9" i="21"/>
  <c r="N8" i="21"/>
  <c r="J8" i="21"/>
  <c r="F8" i="21"/>
  <c r="Q7" i="21"/>
  <c r="M7" i="21"/>
  <c r="I7" i="21"/>
  <c r="E7" i="21"/>
  <c r="P6" i="21"/>
  <c r="L6" i="21"/>
  <c r="H6" i="21"/>
  <c r="D6" i="21"/>
  <c r="O5" i="21"/>
  <c r="K5" i="21"/>
  <c r="G5" i="21"/>
  <c r="C5" i="21"/>
  <c r="K32" i="23"/>
  <c r="K32" i="26" s="1"/>
  <c r="C32" i="23"/>
  <c r="C32" i="26" s="1"/>
  <c r="N31" i="23"/>
  <c r="N31" i="26" s="1"/>
  <c r="J31" i="23"/>
  <c r="J31" i="26" s="1"/>
  <c r="F31" i="23"/>
  <c r="F31" i="26" s="1"/>
  <c r="M30" i="23"/>
  <c r="M30" i="26" s="1"/>
  <c r="I30" i="23"/>
  <c r="I30" i="26" s="1"/>
  <c r="P29" i="23"/>
  <c r="P29" i="26" s="1"/>
  <c r="L29" i="23"/>
  <c r="L29" i="26" s="1"/>
  <c r="H29" i="23"/>
  <c r="H29" i="26" s="1"/>
  <c r="D29" i="23"/>
  <c r="D29" i="26" s="1"/>
  <c r="K28" i="23"/>
  <c r="K28" i="26" s="1"/>
  <c r="C28" i="23"/>
  <c r="C28" i="26" s="1"/>
  <c r="Q26" i="23"/>
  <c r="Q26" i="26" s="1"/>
  <c r="I26" i="23"/>
  <c r="I26" i="26" s="1"/>
  <c r="P25" i="23"/>
  <c r="P25" i="26" s="1"/>
  <c r="H25" i="23"/>
  <c r="H25" i="26" s="1"/>
  <c r="O24" i="23"/>
  <c r="O24" i="26" s="1"/>
  <c r="G24" i="23"/>
  <c r="G24" i="26" s="1"/>
  <c r="Q22" i="23"/>
  <c r="Q22" i="26" s="1"/>
  <c r="I22" i="23"/>
  <c r="I22" i="26" s="1"/>
  <c r="P21" i="23"/>
  <c r="P21" i="26" s="1"/>
  <c r="H21" i="23"/>
  <c r="H21" i="26" s="1"/>
  <c r="O20" i="23"/>
  <c r="O20" i="26" s="1"/>
  <c r="G20" i="23"/>
  <c r="G20" i="26" s="1"/>
  <c r="J19" i="23"/>
  <c r="J19" i="26" s="1"/>
  <c r="F19" i="23"/>
  <c r="F19" i="26" s="1"/>
  <c r="M18" i="23"/>
  <c r="M18" i="26" s="1"/>
  <c r="E18" i="23"/>
  <c r="E18" i="26" s="1"/>
  <c r="P13" i="23"/>
  <c r="P13" i="26" s="1"/>
  <c r="D13" i="23"/>
  <c r="D13" i="26" s="1"/>
  <c r="K12" i="23"/>
  <c r="K12" i="26" s="1"/>
  <c r="C12" i="23"/>
  <c r="C12" i="26" s="1"/>
  <c r="J11" i="23"/>
  <c r="J11" i="26" s="1"/>
  <c r="Q10" i="23"/>
  <c r="Q10" i="26" s="1"/>
  <c r="M10" i="23"/>
  <c r="M10" i="26" s="1"/>
  <c r="P9" i="23"/>
  <c r="P9" i="26" s="1"/>
  <c r="H9" i="23"/>
  <c r="H9" i="26" s="1"/>
  <c r="O8" i="23"/>
  <c r="O8" i="26" s="1"/>
  <c r="K8" i="23"/>
  <c r="K8" i="26" s="1"/>
  <c r="G8" i="23"/>
  <c r="G8" i="26" s="1"/>
  <c r="C8" i="23"/>
  <c r="C8" i="26" s="1"/>
  <c r="N7" i="23"/>
  <c r="N7" i="26" s="1"/>
  <c r="F7" i="23"/>
  <c r="F7" i="26" s="1"/>
  <c r="M6" i="23"/>
  <c r="M6" i="26" s="1"/>
  <c r="I6" i="23"/>
  <c r="I6" i="26" s="1"/>
  <c r="P5" i="23"/>
  <c r="P5" i="26" s="1"/>
  <c r="L5" i="23"/>
  <c r="L5" i="26" s="1"/>
  <c r="D5" i="23"/>
  <c r="D5" i="26" s="1"/>
  <c r="Q31" i="24"/>
  <c r="Q31" i="27" s="1"/>
  <c r="M31" i="24"/>
  <c r="M31" i="27" s="1"/>
  <c r="I31" i="24"/>
  <c r="I31" i="27" s="1"/>
  <c r="E31" i="24"/>
  <c r="E31" i="27" s="1"/>
  <c r="O29" i="24"/>
  <c r="O29" i="27" s="1"/>
  <c r="K29" i="24"/>
  <c r="K29" i="27" s="1"/>
  <c r="G29" i="24"/>
  <c r="G29" i="27" s="1"/>
  <c r="C29" i="24"/>
  <c r="C29" i="27" s="1"/>
  <c r="O21" i="24"/>
  <c r="O21" i="27" s="1"/>
  <c r="K21" i="24"/>
  <c r="K21" i="27" s="1"/>
  <c r="C21" i="24"/>
  <c r="C21" i="27" s="1"/>
  <c r="Q19" i="24"/>
  <c r="Q19" i="27" s="1"/>
  <c r="I19" i="24"/>
  <c r="I19" i="27" s="1"/>
  <c r="J8" i="24"/>
  <c r="J8" i="27" s="1"/>
  <c r="F8" i="24"/>
  <c r="F8" i="27" s="1"/>
  <c r="P6" i="24"/>
  <c r="P6" i="27" s="1"/>
  <c r="H6" i="24"/>
  <c r="H6" i="27" s="1"/>
  <c r="P31" i="25"/>
  <c r="P31" i="28" s="1"/>
  <c r="H31" i="25"/>
  <c r="H31" i="28" s="1"/>
  <c r="D31" i="25"/>
  <c r="D31" i="28" s="1"/>
  <c r="J29" i="25"/>
  <c r="J29" i="28" s="1"/>
  <c r="F29" i="25"/>
  <c r="F29" i="28" s="1"/>
  <c r="O18" i="25"/>
  <c r="O18" i="28" s="1"/>
  <c r="K18" i="25"/>
  <c r="K18" i="28" s="1"/>
  <c r="G18" i="25"/>
  <c r="G18" i="28" s="1"/>
  <c r="C18" i="25"/>
  <c r="C18" i="28" s="1"/>
  <c r="H15" i="25"/>
  <c r="H15" i="28" s="1"/>
  <c r="D15" i="25"/>
  <c r="D15" i="28" s="1"/>
  <c r="N5" i="25"/>
  <c r="N5" i="28" s="1"/>
  <c r="J5" i="25"/>
  <c r="J5" i="28" s="1"/>
  <c r="F5" i="25"/>
  <c r="F5" i="28" s="1"/>
  <c r="J16" i="28"/>
  <c r="L144" i="46"/>
  <c r="D144" i="46"/>
  <c r="D125" i="46"/>
  <c r="L106" i="46"/>
  <c r="L63" i="46"/>
  <c r="D44" i="46"/>
  <c r="L25" i="46"/>
  <c r="D15" i="46"/>
  <c r="L14" i="46"/>
  <c r="D14" i="46"/>
  <c r="L13" i="46"/>
  <c r="D13" i="46"/>
  <c r="L12" i="46"/>
  <c r="D12" i="46"/>
  <c r="L11" i="46"/>
  <c r="D11" i="46"/>
  <c r="L10" i="46"/>
  <c r="D10" i="46"/>
  <c r="L9" i="46"/>
  <c r="D9" i="46"/>
  <c r="L8" i="46"/>
  <c r="L6" i="46"/>
  <c r="D6" i="46"/>
  <c r="D5" i="46"/>
  <c r="P165" i="46"/>
  <c r="H165" i="46"/>
  <c r="P163" i="46"/>
  <c r="H163" i="46"/>
  <c r="P162" i="46"/>
  <c r="H162" i="46"/>
  <c r="P147" i="46"/>
  <c r="H147" i="46"/>
  <c r="P145" i="46"/>
  <c r="H145" i="46"/>
  <c r="P144" i="46"/>
  <c r="H144" i="46"/>
  <c r="P129" i="46"/>
  <c r="H129" i="46"/>
  <c r="P126" i="46"/>
  <c r="H126" i="46"/>
  <c r="H125" i="46"/>
  <c r="P110" i="46"/>
  <c r="H110" i="46"/>
  <c r="P107" i="46"/>
  <c r="H107" i="46"/>
  <c r="P86" i="46"/>
  <c r="H86" i="46"/>
  <c r="P83" i="46"/>
  <c r="H83" i="46"/>
  <c r="P67" i="46"/>
  <c r="H67" i="46"/>
  <c r="P64" i="46"/>
  <c r="H64" i="46"/>
  <c r="H63" i="46"/>
  <c r="P48" i="46"/>
  <c r="H48" i="46"/>
  <c r="P45" i="46"/>
  <c r="H45" i="46"/>
  <c r="H44" i="46"/>
  <c r="P29" i="46"/>
  <c r="H29" i="46"/>
  <c r="P26" i="46"/>
  <c r="H26" i="46"/>
  <c r="N8" i="46"/>
  <c r="C8" i="46"/>
  <c r="H5" i="46"/>
  <c r="K26" i="56"/>
  <c r="C26" i="56"/>
  <c r="K162" i="56"/>
  <c r="O47" i="56"/>
  <c r="O48" i="56"/>
  <c r="K47" i="56"/>
  <c r="K48" i="56"/>
  <c r="G47" i="56"/>
  <c r="G48" i="56"/>
  <c r="C47" i="56"/>
  <c r="C48" i="56"/>
  <c r="G26" i="56"/>
  <c r="K5" i="56"/>
  <c r="F27" i="8"/>
  <c r="J17" i="8"/>
  <c r="N15" i="8"/>
  <c r="N4" i="8"/>
  <c r="J31" i="12"/>
  <c r="B30" i="12"/>
  <c r="B30" i="15" s="1"/>
  <c r="N25" i="12"/>
  <c r="B25" i="12"/>
  <c r="B25" i="15" s="1"/>
  <c r="F22" i="12"/>
  <c r="J21" i="12"/>
  <c r="B20" i="12"/>
  <c r="B20" i="15" s="1"/>
  <c r="B13" i="12"/>
  <c r="B13" i="15" s="1"/>
  <c r="B12" i="12"/>
  <c r="B12" i="15" s="1"/>
  <c r="J10" i="12"/>
  <c r="N9" i="12"/>
  <c r="F8" i="12"/>
  <c r="F6" i="12"/>
  <c r="C32" i="13"/>
  <c r="G31" i="13"/>
  <c r="K30" i="13"/>
  <c r="O29" i="13"/>
  <c r="C29" i="13"/>
  <c r="G28" i="13"/>
  <c r="O26" i="13"/>
  <c r="C26" i="13"/>
  <c r="G25" i="13"/>
  <c r="K24" i="13"/>
  <c r="O23" i="13"/>
  <c r="O23" i="16" s="1"/>
  <c r="C23" i="13"/>
  <c r="C23" i="16" s="1"/>
  <c r="G22" i="13"/>
  <c r="G21" i="13"/>
  <c r="O20" i="13"/>
  <c r="C20" i="13"/>
  <c r="G19" i="13"/>
  <c r="K18" i="13"/>
  <c r="G14" i="13"/>
  <c r="K13" i="13"/>
  <c r="C13" i="13"/>
  <c r="G12" i="13"/>
  <c r="O11" i="13"/>
  <c r="G11" i="13"/>
  <c r="O10" i="13"/>
  <c r="G10" i="13"/>
  <c r="O9" i="13"/>
  <c r="K9" i="13"/>
  <c r="K8" i="13"/>
  <c r="C8" i="13"/>
  <c r="K7" i="13"/>
  <c r="G6" i="13"/>
  <c r="K5" i="13"/>
  <c r="C5" i="13"/>
  <c r="Q17" i="18"/>
  <c r="Q17" i="24" s="1"/>
  <c r="Q17" i="27" s="1"/>
  <c r="E17" i="18"/>
  <c r="N30" i="25"/>
  <c r="N30" i="28" s="1"/>
  <c r="F30" i="25"/>
  <c r="F30" i="28" s="1"/>
  <c r="E21" i="25"/>
  <c r="E21" i="28" s="1"/>
  <c r="C19" i="25"/>
  <c r="C19" i="28" s="1"/>
  <c r="J18" i="25"/>
  <c r="J18" i="28" s="1"/>
  <c r="Q9" i="25"/>
  <c r="Q9" i="28" s="1"/>
  <c r="H8" i="25"/>
  <c r="H8" i="28" s="1"/>
  <c r="K7" i="25"/>
  <c r="K7" i="28" s="1"/>
  <c r="Q5" i="25"/>
  <c r="Q5" i="28" s="1"/>
  <c r="M5" i="25"/>
  <c r="M5" i="28" s="1"/>
  <c r="B128" i="44"/>
  <c r="B125" i="44"/>
  <c r="B106" i="44"/>
  <c r="N165" i="46"/>
  <c r="F147" i="46"/>
  <c r="N126" i="46"/>
  <c r="F110" i="46"/>
  <c r="N107" i="46"/>
  <c r="F86" i="46"/>
  <c r="F67" i="46"/>
  <c r="N64" i="46"/>
  <c r="F48" i="46"/>
  <c r="F29" i="46"/>
  <c r="P165" i="56"/>
  <c r="L165" i="56"/>
  <c r="H165" i="56"/>
  <c r="D164" i="56"/>
  <c r="D165" i="56"/>
  <c r="Q145" i="56"/>
  <c r="M145" i="56"/>
  <c r="I145" i="56"/>
  <c r="E144" i="56"/>
  <c r="E145" i="56"/>
  <c r="P110" i="56"/>
  <c r="L110" i="56"/>
  <c r="H110" i="56"/>
  <c r="D109" i="56"/>
  <c r="D110" i="56"/>
  <c r="P146" i="56"/>
  <c r="L146" i="56"/>
  <c r="M144" i="56"/>
  <c r="N109" i="56"/>
  <c r="N110" i="56"/>
  <c r="J109" i="56"/>
  <c r="J110" i="56"/>
  <c r="F109" i="56"/>
  <c r="F110" i="56"/>
  <c r="O85" i="56"/>
  <c r="O86" i="56"/>
  <c r="K85" i="56"/>
  <c r="K86" i="56"/>
  <c r="G85" i="56"/>
  <c r="G86" i="56"/>
  <c r="C85" i="56"/>
  <c r="C86" i="56"/>
  <c r="G81" i="56"/>
  <c r="Q66" i="56"/>
  <c r="Q67" i="56"/>
  <c r="M66" i="56"/>
  <c r="M67" i="56"/>
  <c r="I66" i="56"/>
  <c r="I67" i="56"/>
  <c r="E66" i="56"/>
  <c r="E67" i="56"/>
  <c r="M62" i="56"/>
  <c r="E62" i="56"/>
  <c r="D28" i="56"/>
  <c r="O27" i="56"/>
  <c r="K27" i="56"/>
  <c r="G27" i="56"/>
  <c r="C27" i="56"/>
  <c r="N26" i="56"/>
  <c r="J26" i="56"/>
  <c r="F26" i="56"/>
  <c r="Q25" i="56"/>
  <c r="I25" i="56"/>
  <c r="Q7" i="56"/>
  <c r="Q8" i="56"/>
  <c r="M7" i="56"/>
  <c r="M8" i="56"/>
  <c r="I7" i="56"/>
  <c r="I8" i="56"/>
  <c r="E7" i="56"/>
  <c r="E8" i="56"/>
  <c r="M4" i="56"/>
  <c r="Q27" i="8"/>
  <c r="M27" i="8"/>
  <c r="I27" i="8"/>
  <c r="E27" i="8"/>
  <c r="Q17" i="8"/>
  <c r="M17" i="8"/>
  <c r="I17" i="8"/>
  <c r="E17" i="8"/>
  <c r="Q15" i="8"/>
  <c r="M15" i="8"/>
  <c r="I15" i="8"/>
  <c r="E15" i="8"/>
  <c r="Q4" i="8"/>
  <c r="M4" i="8"/>
  <c r="I4" i="8"/>
  <c r="E4" i="8"/>
  <c r="J15" i="10"/>
  <c r="K32" i="10"/>
  <c r="O31" i="10"/>
  <c r="O30" i="10"/>
  <c r="C30" i="10"/>
  <c r="G29" i="10"/>
  <c r="O28" i="10"/>
  <c r="K28" i="10"/>
  <c r="G28" i="10"/>
  <c r="C28" i="10"/>
  <c r="G26" i="10"/>
  <c r="K25" i="10"/>
  <c r="O24" i="10"/>
  <c r="C24" i="10"/>
  <c r="G23" i="10"/>
  <c r="K22" i="10"/>
  <c r="O21" i="10"/>
  <c r="C21" i="10"/>
  <c r="G20" i="10"/>
  <c r="O19" i="10"/>
  <c r="O18" i="10"/>
  <c r="G18" i="10"/>
  <c r="C18" i="10"/>
  <c r="K16" i="10"/>
  <c r="G16" i="10"/>
  <c r="O14" i="10"/>
  <c r="C14" i="10"/>
  <c r="K12" i="10"/>
  <c r="O7" i="10"/>
  <c r="C7" i="10"/>
  <c r="K6" i="10"/>
  <c r="O5" i="10"/>
  <c r="C5" i="10"/>
  <c r="G28" i="14"/>
  <c r="O18" i="14"/>
  <c r="C18" i="14"/>
  <c r="K5" i="14"/>
  <c r="N16" i="17"/>
  <c r="J16" i="17"/>
  <c r="B16" i="17"/>
  <c r="N27" i="18"/>
  <c r="N27" i="23" s="1"/>
  <c r="N27" i="26" s="1"/>
  <c r="F27" i="18"/>
  <c r="P17" i="18"/>
  <c r="H17" i="18"/>
  <c r="Q14" i="18"/>
  <c r="Q14" i="24" s="1"/>
  <c r="Q14" i="27" s="1"/>
  <c r="E14" i="18"/>
  <c r="E14" i="24" s="1"/>
  <c r="E14" i="27" s="1"/>
  <c r="O4" i="18"/>
  <c r="O3" i="18" s="1"/>
  <c r="G4" i="18"/>
  <c r="G3" i="18" s="1"/>
  <c r="Q27" i="23"/>
  <c r="Q27" i="26" s="1"/>
  <c r="Q15" i="21"/>
  <c r="M15" i="21"/>
  <c r="E15" i="21"/>
  <c r="P15" i="21"/>
  <c r="L15" i="21"/>
  <c r="H15" i="21"/>
  <c r="D15" i="21"/>
  <c r="Q4" i="20"/>
  <c r="M4" i="20"/>
  <c r="I4" i="20"/>
  <c r="E4" i="20"/>
  <c r="P32" i="21"/>
  <c r="L32" i="21"/>
  <c r="H32" i="21"/>
  <c r="D32" i="21"/>
  <c r="O31" i="21"/>
  <c r="K31" i="21"/>
  <c r="G31" i="21"/>
  <c r="C31" i="21"/>
  <c r="N30" i="21"/>
  <c r="J30" i="21"/>
  <c r="F30" i="21"/>
  <c r="Q29" i="21"/>
  <c r="M29" i="21"/>
  <c r="I29" i="21"/>
  <c r="E29" i="21"/>
  <c r="P28" i="21"/>
  <c r="L28" i="21"/>
  <c r="H28" i="21"/>
  <c r="D28" i="21"/>
  <c r="N26" i="21"/>
  <c r="J26" i="21"/>
  <c r="F26" i="21"/>
  <c r="Q25" i="21"/>
  <c r="M25" i="21"/>
  <c r="I25" i="21"/>
  <c r="E25" i="21"/>
  <c r="P24" i="21"/>
  <c r="L24" i="21"/>
  <c r="H24" i="21"/>
  <c r="D24" i="21"/>
  <c r="O23" i="21"/>
  <c r="K23" i="21"/>
  <c r="G23" i="21"/>
  <c r="C23" i="21"/>
  <c r="N22" i="21"/>
  <c r="J22" i="21"/>
  <c r="F22" i="21"/>
  <c r="Q21" i="21"/>
  <c r="M21" i="21"/>
  <c r="I21" i="21"/>
  <c r="E21" i="21"/>
  <c r="P20" i="21"/>
  <c r="L20" i="21"/>
  <c r="H20" i="21"/>
  <c r="D20" i="21"/>
  <c r="O19" i="21"/>
  <c r="K19" i="21"/>
  <c r="G19" i="21"/>
  <c r="C19" i="21"/>
  <c r="N18" i="21"/>
  <c r="J18" i="21"/>
  <c r="F18" i="21"/>
  <c r="P16" i="21"/>
  <c r="L16" i="21"/>
  <c r="H16" i="21"/>
  <c r="D16" i="21"/>
  <c r="N14" i="21"/>
  <c r="J14" i="21"/>
  <c r="F14" i="21"/>
  <c r="Q13" i="21"/>
  <c r="M13" i="21"/>
  <c r="I13" i="21"/>
  <c r="E13" i="21"/>
  <c r="P12" i="21"/>
  <c r="L12" i="21"/>
  <c r="H12" i="21"/>
  <c r="D12" i="21"/>
  <c r="O11" i="21"/>
  <c r="K11" i="21"/>
  <c r="G11" i="21"/>
  <c r="C11" i="21"/>
  <c r="N10" i="21"/>
  <c r="J10" i="21"/>
  <c r="F10" i="21"/>
  <c r="Q9" i="21"/>
  <c r="M9" i="21"/>
  <c r="I9" i="21"/>
  <c r="E9" i="21"/>
  <c r="P8" i="21"/>
  <c r="L8" i="21"/>
  <c r="H8" i="21"/>
  <c r="D8" i="21"/>
  <c r="O7" i="21"/>
  <c r="K7" i="21"/>
  <c r="G7" i="21"/>
  <c r="C7" i="21"/>
  <c r="N6" i="21"/>
  <c r="J6" i="21"/>
  <c r="F6" i="21"/>
  <c r="Q5" i="21"/>
  <c r="M5" i="21"/>
  <c r="I5" i="21"/>
  <c r="E5" i="21"/>
  <c r="C27" i="25"/>
  <c r="C27" i="28" s="1"/>
  <c r="L21" i="25"/>
  <c r="L21" i="28" s="1"/>
  <c r="N19" i="25"/>
  <c r="N19" i="28" s="1"/>
  <c r="F19" i="25"/>
  <c r="F19" i="28" s="1"/>
  <c r="N15" i="25"/>
  <c r="N15" i="28" s="1"/>
  <c r="F15" i="25"/>
  <c r="F15" i="28" s="1"/>
  <c r="K8" i="25"/>
  <c r="K8" i="28" s="1"/>
  <c r="C8" i="25"/>
  <c r="C8" i="28" s="1"/>
  <c r="Q6" i="25"/>
  <c r="Q6" i="28" s="1"/>
  <c r="E6" i="25"/>
  <c r="E6" i="28" s="1"/>
  <c r="B15" i="46"/>
  <c r="J14" i="46"/>
  <c r="B14" i="46"/>
  <c r="J13" i="46"/>
  <c r="B13" i="46"/>
  <c r="J12" i="46"/>
  <c r="B12" i="46"/>
  <c r="J11" i="46"/>
  <c r="B11" i="46"/>
  <c r="J10" i="46"/>
  <c r="B10" i="46"/>
  <c r="J9" i="46"/>
  <c r="B9" i="46"/>
  <c r="J6" i="46"/>
  <c r="B6" i="46"/>
  <c r="J5" i="46"/>
  <c r="B5" i="46"/>
  <c r="D165" i="46"/>
  <c r="L162" i="46"/>
  <c r="D162" i="46"/>
  <c r="L147" i="46"/>
  <c r="L129" i="46"/>
  <c r="L110" i="46"/>
  <c r="L86" i="46"/>
  <c r="D82" i="46"/>
  <c r="L67" i="46"/>
  <c r="L48" i="46"/>
  <c r="L29" i="46"/>
  <c r="H8" i="46"/>
  <c r="N5" i="46"/>
  <c r="J47" i="56"/>
  <c r="O64" i="56"/>
  <c r="N27" i="8"/>
  <c r="N17" i="8"/>
  <c r="J32" i="12"/>
  <c r="B31" i="12"/>
  <c r="B31" i="15" s="1"/>
  <c r="N28" i="12"/>
  <c r="J26" i="12"/>
  <c r="J25" i="12"/>
  <c r="J24" i="12"/>
  <c r="B21" i="12"/>
  <c r="B21" i="15" s="1"/>
  <c r="J19" i="12"/>
  <c r="B18" i="12"/>
  <c r="B18" i="15" s="1"/>
  <c r="N14" i="12"/>
  <c r="J12" i="12"/>
  <c r="J11" i="12"/>
  <c r="B10" i="12"/>
  <c r="B10" i="15" s="1"/>
  <c r="F9" i="12"/>
  <c r="F7" i="12"/>
  <c r="J6" i="12"/>
  <c r="N5" i="12"/>
  <c r="B5" i="12"/>
  <c r="B5" i="15" s="1"/>
  <c r="O27" i="18"/>
  <c r="G27" i="18"/>
  <c r="G27" i="24" s="1"/>
  <c r="G27" i="27" s="1"/>
  <c r="L4" i="18"/>
  <c r="L3" i="18" s="1"/>
  <c r="D4" i="18"/>
  <c r="D3" i="18" s="1"/>
  <c r="E29" i="25"/>
  <c r="E29" i="28" s="1"/>
  <c r="L28" i="25"/>
  <c r="L28" i="28" s="1"/>
  <c r="M21" i="25"/>
  <c r="M21" i="28" s="1"/>
  <c r="D20" i="25"/>
  <c r="D20" i="28" s="1"/>
  <c r="P8" i="25"/>
  <c r="P8" i="28" s="1"/>
  <c r="D8" i="25"/>
  <c r="D8" i="28" s="1"/>
  <c r="J6" i="25"/>
  <c r="J6" i="28" s="1"/>
  <c r="E5" i="25"/>
  <c r="E5" i="28" s="1"/>
  <c r="B85" i="44"/>
  <c r="B7" i="44"/>
  <c r="N163" i="46"/>
  <c r="N145" i="46"/>
  <c r="F129" i="46"/>
  <c r="N110" i="46"/>
  <c r="N83" i="46"/>
  <c r="N48" i="46"/>
  <c r="N29" i="46"/>
  <c r="N26" i="46"/>
  <c r="L27" i="8"/>
  <c r="D27" i="8"/>
  <c r="H17" i="8"/>
  <c r="P15" i="8"/>
  <c r="M27" i="18"/>
  <c r="M27" i="24" s="1"/>
  <c r="M27" i="27" s="1"/>
  <c r="G17" i="18"/>
  <c r="G17" i="25" s="1"/>
  <c r="G17" i="28" s="1"/>
  <c r="M165" i="46"/>
  <c r="E165" i="46"/>
  <c r="M147" i="46"/>
  <c r="E147" i="46"/>
  <c r="Q129" i="46"/>
  <c r="I129" i="46"/>
  <c r="Q110" i="46"/>
  <c r="I110" i="46"/>
  <c r="M86" i="46"/>
  <c r="I86" i="46"/>
  <c r="E86" i="46"/>
  <c r="Q67" i="46"/>
  <c r="M67" i="46"/>
  <c r="I67" i="46"/>
  <c r="E67" i="46"/>
  <c r="Q48" i="46"/>
  <c r="M48" i="46"/>
  <c r="I48" i="46"/>
  <c r="E48" i="46"/>
  <c r="Q29" i="46"/>
  <c r="M29" i="46"/>
  <c r="I29" i="46"/>
  <c r="E29" i="46"/>
  <c r="Q8" i="46"/>
  <c r="M8" i="46"/>
  <c r="I8" i="46"/>
  <c r="E8" i="46"/>
  <c r="J165" i="46"/>
  <c r="B165" i="46"/>
  <c r="J147" i="46"/>
  <c r="B147" i="46"/>
  <c r="J129" i="46"/>
  <c r="B129" i="46"/>
  <c r="J110" i="46"/>
  <c r="B110" i="46"/>
  <c r="J86" i="46"/>
  <c r="B86" i="46"/>
  <c r="J67" i="46"/>
  <c r="B67" i="46"/>
  <c r="J48" i="46"/>
  <c r="B48" i="46"/>
  <c r="J29" i="46"/>
  <c r="B29" i="46"/>
  <c r="F8" i="46"/>
  <c r="K164" i="56"/>
  <c r="O147" i="56"/>
  <c r="K147" i="56"/>
  <c r="G147" i="56"/>
  <c r="C147" i="56"/>
  <c r="D144" i="56"/>
  <c r="K64" i="56"/>
  <c r="C64" i="56"/>
  <c r="O5" i="56"/>
  <c r="G5" i="56"/>
  <c r="M164" i="56"/>
  <c r="O146" i="56"/>
  <c r="J144" i="56"/>
  <c r="G128" i="56"/>
  <c r="Q84" i="56"/>
  <c r="M84" i="56"/>
  <c r="I84" i="56"/>
  <c r="E84" i="56"/>
  <c r="P83" i="56"/>
  <c r="L83" i="56"/>
  <c r="H83" i="56"/>
  <c r="D83" i="56"/>
  <c r="K82" i="56"/>
  <c r="C81" i="56"/>
  <c r="C82" i="56"/>
  <c r="D66" i="56"/>
  <c r="O65" i="56"/>
  <c r="K65" i="56"/>
  <c r="G65" i="56"/>
  <c r="C65" i="56"/>
  <c r="N64" i="56"/>
  <c r="J64" i="56"/>
  <c r="F64" i="56"/>
  <c r="Q63" i="56"/>
  <c r="I63" i="56"/>
  <c r="M25" i="56"/>
  <c r="D7" i="56"/>
  <c r="O6" i="56"/>
  <c r="K6" i="56"/>
  <c r="G6" i="56"/>
  <c r="C6" i="56"/>
  <c r="N5" i="56"/>
  <c r="J5" i="56"/>
  <c r="F5" i="56"/>
  <c r="G64" i="56"/>
  <c r="E164" i="46"/>
  <c r="M109" i="46"/>
  <c r="E109" i="46"/>
  <c r="M66" i="46"/>
  <c r="M47" i="46"/>
  <c r="E7" i="46"/>
  <c r="F164" i="46"/>
  <c r="F146" i="46"/>
  <c r="J128" i="46"/>
  <c r="N109" i="46"/>
  <c r="N28" i="46"/>
  <c r="B8" i="46"/>
  <c r="L5" i="46"/>
  <c r="N146" i="56"/>
  <c r="J146" i="56"/>
  <c r="N128" i="56"/>
  <c r="N129" i="56"/>
  <c r="J128" i="56"/>
  <c r="J129" i="56"/>
  <c r="F128" i="56"/>
  <c r="F129" i="56"/>
  <c r="N108" i="56"/>
  <c r="J108" i="56"/>
  <c r="F108" i="56"/>
  <c r="Q107" i="56"/>
  <c r="M107" i="56"/>
  <c r="I107" i="56"/>
  <c r="E107" i="56"/>
  <c r="L85" i="56"/>
  <c r="D85" i="56"/>
  <c r="J66" i="56"/>
  <c r="L47" i="56"/>
  <c r="D47" i="56"/>
  <c r="J28" i="56"/>
  <c r="J7" i="56"/>
  <c r="Q165" i="56"/>
  <c r="M165" i="56"/>
  <c r="I165" i="56"/>
  <c r="E165" i="56"/>
  <c r="H164" i="56"/>
  <c r="C162" i="56"/>
  <c r="Q147" i="56"/>
  <c r="M146" i="56"/>
  <c r="M147" i="56"/>
  <c r="I147" i="56"/>
  <c r="E147" i="56"/>
  <c r="I105" i="56"/>
  <c r="Q46" i="56"/>
  <c r="M46" i="56"/>
  <c r="I46" i="56"/>
  <c r="E46" i="56"/>
  <c r="P45" i="56"/>
  <c r="L45" i="56"/>
  <c r="H45" i="56"/>
  <c r="D45" i="56"/>
  <c r="K44" i="56"/>
  <c r="C44" i="56"/>
  <c r="Q28" i="56"/>
  <c r="Q29" i="56"/>
  <c r="M28" i="56"/>
  <c r="M29" i="56"/>
  <c r="I28" i="56"/>
  <c r="I29" i="56"/>
  <c r="E28" i="56"/>
  <c r="E29" i="56"/>
  <c r="J126" i="56"/>
  <c r="P86" i="56"/>
  <c r="M83" i="56"/>
  <c r="N67" i="56"/>
  <c r="P48" i="56"/>
  <c r="M45" i="56"/>
  <c r="N29" i="56"/>
  <c r="E19" i="56"/>
  <c r="H164" i="46"/>
  <c r="P146" i="46"/>
  <c r="P128" i="46"/>
  <c r="P109" i="46"/>
  <c r="P85" i="46"/>
  <c r="P66" i="46"/>
  <c r="P47" i="46"/>
  <c r="H47" i="46"/>
  <c r="P28" i="46"/>
  <c r="H7" i="46"/>
  <c r="J8" i="46"/>
  <c r="D8" i="46"/>
  <c r="N163" i="56"/>
  <c r="J163" i="56"/>
  <c r="F163" i="56"/>
  <c r="P144" i="56"/>
  <c r="H144" i="56"/>
  <c r="L144" i="56"/>
  <c r="P85" i="56"/>
  <c r="N66" i="56"/>
  <c r="P47" i="56"/>
  <c r="N28" i="56"/>
  <c r="N7" i="56"/>
  <c r="P163" i="56"/>
  <c r="L163" i="56"/>
  <c r="H163" i="56"/>
  <c r="D163" i="56"/>
  <c r="D146" i="56"/>
  <c r="D143" i="56"/>
  <c r="O145" i="56"/>
  <c r="K145" i="56"/>
  <c r="G145" i="56"/>
  <c r="C145" i="56"/>
  <c r="O129" i="56"/>
  <c r="K129" i="56"/>
  <c r="G129" i="56"/>
  <c r="C129" i="56"/>
  <c r="N107" i="56"/>
  <c r="J107" i="56"/>
  <c r="F107" i="56"/>
  <c r="Q106" i="56"/>
  <c r="M85" i="56"/>
  <c r="O43" i="56"/>
  <c r="O44" i="56"/>
  <c r="G43" i="56"/>
  <c r="G44" i="56"/>
  <c r="H86" i="56"/>
  <c r="E83" i="56"/>
  <c r="F67" i="56"/>
  <c r="H48" i="56"/>
  <c r="E45" i="56"/>
  <c r="F29" i="56"/>
  <c r="J8" i="56"/>
  <c r="G109" i="56"/>
  <c r="E85" i="56"/>
  <c r="C28" i="56"/>
  <c r="P24" i="56"/>
  <c r="O7" i="56"/>
  <c r="G7" i="56"/>
  <c r="N164" i="56"/>
  <c r="N165" i="56"/>
  <c r="J165" i="56"/>
  <c r="F165" i="56"/>
  <c r="L164" i="56"/>
  <c r="J162" i="56"/>
  <c r="I144" i="56"/>
  <c r="Q110" i="56"/>
  <c r="M110" i="56"/>
  <c r="I110" i="56"/>
  <c r="E110" i="56"/>
  <c r="P109" i="56"/>
  <c r="E109" i="56"/>
  <c r="P108" i="56"/>
  <c r="L108" i="56"/>
  <c r="H108" i="56"/>
  <c r="D108" i="56"/>
  <c r="O107" i="56"/>
  <c r="K107" i="56"/>
  <c r="G107" i="56"/>
  <c r="C107" i="56"/>
  <c r="I85" i="56"/>
  <c r="N82" i="56"/>
  <c r="N48" i="56"/>
  <c r="J48" i="56"/>
  <c r="F48" i="56"/>
  <c r="Q47" i="56"/>
  <c r="P29" i="56"/>
  <c r="L29" i="56"/>
  <c r="H29" i="56"/>
  <c r="D29" i="56"/>
  <c r="H25" i="56"/>
  <c r="K7" i="56"/>
  <c r="L4" i="56"/>
  <c r="L127" i="56"/>
  <c r="D127" i="56"/>
  <c r="M86" i="56"/>
  <c r="E86" i="56"/>
  <c r="K84" i="56"/>
  <c r="C84" i="56"/>
  <c r="J83" i="56"/>
  <c r="Q65" i="56"/>
  <c r="I65" i="56"/>
  <c r="Q48" i="56"/>
  <c r="I48" i="56"/>
  <c r="O46" i="56"/>
  <c r="G46" i="56"/>
  <c r="O29" i="56"/>
  <c r="G29" i="56"/>
  <c r="M27" i="56"/>
  <c r="E27" i="56"/>
  <c r="L26" i="56"/>
  <c r="D26" i="56"/>
  <c r="K8" i="56"/>
  <c r="C8" i="56"/>
  <c r="Q6" i="56"/>
  <c r="I6" i="56"/>
  <c r="P5" i="56"/>
  <c r="H5" i="56"/>
  <c r="E128" i="56"/>
  <c r="K66" i="56"/>
  <c r="C66" i="56"/>
  <c r="P62" i="56"/>
  <c r="M47" i="56"/>
  <c r="P147" i="56"/>
  <c r="L147" i="56"/>
  <c r="H147" i="56"/>
  <c r="D147" i="56"/>
  <c r="C146" i="56"/>
  <c r="P128" i="56"/>
  <c r="P129" i="56"/>
  <c r="L128" i="56"/>
  <c r="L129" i="56"/>
  <c r="H128" i="56"/>
  <c r="H129" i="56"/>
  <c r="D128" i="56"/>
  <c r="D129" i="56"/>
  <c r="N127" i="56"/>
  <c r="J127" i="56"/>
  <c r="F127" i="56"/>
  <c r="Q126" i="56"/>
  <c r="M126" i="56"/>
  <c r="I126" i="56"/>
  <c r="E126" i="56"/>
  <c r="O125" i="56"/>
  <c r="H109" i="56"/>
  <c r="N86" i="56"/>
  <c r="J86" i="56"/>
  <c r="F86" i="56"/>
  <c r="P67" i="56"/>
  <c r="L67" i="56"/>
  <c r="H67" i="56"/>
  <c r="D67" i="56"/>
  <c r="P63" i="56"/>
  <c r="H63" i="56"/>
  <c r="I47" i="56"/>
  <c r="N44" i="56"/>
  <c r="K28" i="56"/>
  <c r="L25" i="56"/>
  <c r="P8" i="56"/>
  <c r="L8" i="56"/>
  <c r="H8" i="56"/>
  <c r="D8" i="56"/>
  <c r="C7" i="56"/>
  <c r="H4" i="56"/>
  <c r="P127" i="56"/>
  <c r="H127" i="56"/>
  <c r="O126" i="56"/>
  <c r="G126" i="56"/>
  <c r="Q86" i="56"/>
  <c r="I86" i="56"/>
  <c r="O84" i="56"/>
  <c r="G84" i="56"/>
  <c r="N83" i="56"/>
  <c r="F83" i="56"/>
  <c r="O67" i="56"/>
  <c r="G67" i="56"/>
  <c r="M65" i="56"/>
  <c r="E65" i="56"/>
  <c r="L64" i="56"/>
  <c r="D64" i="56"/>
  <c r="M48" i="56"/>
  <c r="E48" i="56"/>
  <c r="K46" i="56"/>
  <c r="C46" i="56"/>
  <c r="J45" i="56"/>
  <c r="K29" i="56"/>
  <c r="C29" i="56"/>
  <c r="Q27" i="56"/>
  <c r="I27" i="56"/>
  <c r="P26" i="56"/>
  <c r="H26" i="56"/>
  <c r="O8" i="56"/>
  <c r="G8" i="56"/>
  <c r="M6" i="56"/>
  <c r="E6" i="56"/>
  <c r="L5" i="56"/>
  <c r="D5" i="56"/>
  <c r="G27" i="14" l="1"/>
  <c r="G18" i="34"/>
  <c r="G16" i="32"/>
  <c r="G18" i="30"/>
  <c r="G17" i="36"/>
  <c r="G17" i="31"/>
  <c r="G136" i="29"/>
  <c r="G111" i="29"/>
  <c r="G110" i="29"/>
  <c r="G16" i="30"/>
  <c r="G140" i="29"/>
  <c r="G141" i="29"/>
  <c r="G109" i="29"/>
  <c r="G138" i="29"/>
  <c r="G18" i="36"/>
  <c r="G16" i="36"/>
  <c r="G144" i="29"/>
  <c r="G114" i="29"/>
  <c r="G117" i="29"/>
  <c r="G18" i="33"/>
  <c r="G112" i="29"/>
  <c r="G143" i="29"/>
  <c r="G18" i="37"/>
  <c r="G17" i="33"/>
  <c r="G17" i="37"/>
  <c r="G16" i="35"/>
  <c r="G18" i="35"/>
  <c r="G17" i="35"/>
  <c r="G17" i="34"/>
  <c r="G16" i="31"/>
  <c r="G18" i="31"/>
  <c r="G137" i="29"/>
  <c r="G17" i="32"/>
  <c r="G115" i="29"/>
  <c r="G135" i="29"/>
  <c r="G16" i="37"/>
  <c r="G17" i="30"/>
  <c r="G16" i="34"/>
  <c r="G118" i="29"/>
  <c r="G18" i="32"/>
  <c r="G16" i="33"/>
  <c r="G17" i="6"/>
  <c r="G20" i="6" s="1"/>
  <c r="G19" i="6"/>
  <c r="G13" i="16" s="1"/>
  <c r="G23" i="6"/>
  <c r="G104" i="6"/>
  <c r="G105" i="6"/>
  <c r="G106" i="6"/>
  <c r="G107" i="6"/>
  <c r="G108" i="6"/>
  <c r="G118" i="6"/>
  <c r="G119" i="6"/>
  <c r="G120" i="6"/>
  <c r="G121" i="6"/>
  <c r="G122" i="6"/>
  <c r="G27" i="17"/>
  <c r="I16" i="13"/>
  <c r="J16" i="12"/>
  <c r="J103" i="6"/>
  <c r="M117" i="29"/>
  <c r="M17" i="34"/>
  <c r="M110" i="29"/>
  <c r="M17" i="37"/>
  <c r="M16" i="36"/>
  <c r="M18" i="37"/>
  <c r="M16" i="35"/>
  <c r="M135" i="29"/>
  <c r="M114" i="29"/>
  <c r="M16" i="37"/>
  <c r="M115" i="29"/>
  <c r="M17" i="36"/>
  <c r="M136" i="29"/>
  <c r="M144" i="29"/>
  <c r="M17" i="31"/>
  <c r="M18" i="35"/>
  <c r="M17" i="35"/>
  <c r="M17" i="32"/>
  <c r="M109" i="29"/>
  <c r="M17" i="30"/>
  <c r="M137" i="29"/>
  <c r="M18" i="30"/>
  <c r="M138" i="29"/>
  <c r="M111" i="29"/>
  <c r="M16" i="34"/>
  <c r="M18" i="31"/>
  <c r="M16" i="30"/>
  <c r="M16" i="32"/>
  <c r="M143" i="29"/>
  <c r="M17" i="33"/>
  <c r="M112" i="29"/>
  <c r="M18" i="34"/>
  <c r="M140" i="29"/>
  <c r="M18" i="36"/>
  <c r="M18" i="32"/>
  <c r="M118" i="29"/>
  <c r="M16" i="33"/>
  <c r="M141" i="29"/>
  <c r="M16" i="31"/>
  <c r="M18" i="33"/>
  <c r="M17" i="6"/>
  <c r="M20" i="6" s="1"/>
  <c r="M19" i="6"/>
  <c r="M19" i="17" s="1"/>
  <c r="M23" i="6"/>
  <c r="M104" i="6"/>
  <c r="M105" i="6"/>
  <c r="M106" i="6"/>
  <c r="M107" i="6"/>
  <c r="M108" i="6"/>
  <c r="M118" i="6"/>
  <c r="M119" i="6"/>
  <c r="M120" i="6"/>
  <c r="M121" i="6"/>
  <c r="M122" i="6"/>
  <c r="Q16" i="13"/>
  <c r="Q15" i="13" s="1"/>
  <c r="M22" i="17"/>
  <c r="O16" i="13"/>
  <c r="K103" i="6"/>
  <c r="E16" i="13"/>
  <c r="E116" i="6"/>
  <c r="N16" i="12"/>
  <c r="N15" i="12" s="1"/>
  <c r="Q103" i="6"/>
  <c r="F18" i="33"/>
  <c r="F17" i="35"/>
  <c r="F137" i="29"/>
  <c r="F17" i="37"/>
  <c r="F112" i="29"/>
  <c r="F17" i="30"/>
  <c r="F17" i="33"/>
  <c r="F111" i="29"/>
  <c r="F18" i="36"/>
  <c r="F16" i="33"/>
  <c r="F136" i="29"/>
  <c r="F18" i="32"/>
  <c r="F16" i="30"/>
  <c r="F138" i="29"/>
  <c r="F118" i="29"/>
  <c r="F18" i="34"/>
  <c r="F143" i="29"/>
  <c r="F18" i="31"/>
  <c r="F17" i="36"/>
  <c r="F16" i="32"/>
  <c r="F115" i="29"/>
  <c r="F141" i="29"/>
  <c r="F18" i="37"/>
  <c r="F110" i="29"/>
  <c r="F17" i="34"/>
  <c r="F16" i="36"/>
  <c r="F17" i="32"/>
  <c r="F16" i="35"/>
  <c r="F135" i="29"/>
  <c r="F16" i="31"/>
  <c r="F18" i="35"/>
  <c r="F144" i="29"/>
  <c r="F18" i="30"/>
  <c r="F114" i="29"/>
  <c r="F117" i="29"/>
  <c r="F17" i="31"/>
  <c r="F16" i="34"/>
  <c r="F140" i="29"/>
  <c r="F109" i="29"/>
  <c r="F16" i="37"/>
  <c r="F23" i="6"/>
  <c r="F104" i="6"/>
  <c r="F105" i="6"/>
  <c r="F106" i="6"/>
  <c r="F107" i="6"/>
  <c r="F108" i="6"/>
  <c r="F118" i="6"/>
  <c r="F119" i="6"/>
  <c r="F120" i="6"/>
  <c r="F121" i="6"/>
  <c r="F122" i="6"/>
  <c r="F17" i="6"/>
  <c r="F20" i="6" s="1"/>
  <c r="F19" i="6"/>
  <c r="F10" i="15" s="1"/>
  <c r="G16" i="13"/>
  <c r="B62" i="48"/>
  <c r="B62" i="51" s="1"/>
  <c r="B124" i="48"/>
  <c r="B124" i="51" s="1"/>
  <c r="B43" i="48"/>
  <c r="B43" i="51" s="1"/>
  <c r="B24" i="48"/>
  <c r="B24" i="51" s="1"/>
  <c r="H146" i="46"/>
  <c r="M146" i="46"/>
  <c r="B105" i="44"/>
  <c r="B81" i="44"/>
  <c r="B124" i="44"/>
  <c r="M128" i="46"/>
  <c r="M124" i="46"/>
  <c r="H128" i="46"/>
  <c r="H109" i="46"/>
  <c r="J109" i="46"/>
  <c r="E85" i="46"/>
  <c r="E81" i="46"/>
  <c r="J85" i="46"/>
  <c r="N47" i="46"/>
  <c r="P44" i="46"/>
  <c r="E28" i="46"/>
  <c r="E24" i="46"/>
  <c r="B7" i="46"/>
  <c r="B3" i="44"/>
  <c r="L3" i="11"/>
  <c r="L125" i="46"/>
  <c r="B66" i="46"/>
  <c r="B164" i="46"/>
  <c r="E43" i="46"/>
  <c r="E124" i="46"/>
  <c r="I164" i="46"/>
  <c r="M44" i="46"/>
  <c r="L7" i="46"/>
  <c r="L28" i="46"/>
  <c r="L47" i="46"/>
  <c r="L66" i="46"/>
  <c r="L85" i="46"/>
  <c r="L109" i="46"/>
  <c r="L128" i="46"/>
  <c r="L146" i="46"/>
  <c r="L164" i="46"/>
  <c r="J47" i="46"/>
  <c r="J146" i="46"/>
  <c r="N4" i="46"/>
  <c r="N82" i="46"/>
  <c r="L44" i="46"/>
  <c r="L82" i="46"/>
  <c r="C72" i="39"/>
  <c r="I17" i="24"/>
  <c r="I17" i="27" s="1"/>
  <c r="P3" i="11"/>
  <c r="D63" i="46"/>
  <c r="J164" i="46"/>
  <c r="P7" i="46"/>
  <c r="P164" i="46"/>
  <c r="N164" i="46"/>
  <c r="D106" i="46"/>
  <c r="D25" i="46"/>
  <c r="J7" i="46"/>
  <c r="B28" i="46"/>
  <c r="B47" i="46"/>
  <c r="B85" i="46"/>
  <c r="B109" i="46"/>
  <c r="B128" i="46"/>
  <c r="B146" i="46"/>
  <c r="N106" i="46"/>
  <c r="N125" i="46"/>
  <c r="Q3" i="11"/>
  <c r="B164" i="48"/>
  <c r="B146" i="48"/>
  <c r="B85" i="48"/>
  <c r="B7" i="48"/>
  <c r="J3" i="11"/>
  <c r="J3" i="14" s="1"/>
  <c r="K27" i="25"/>
  <c r="K27" i="28" s="1"/>
  <c r="L4" i="14"/>
  <c r="P27" i="12"/>
  <c r="P17" i="12"/>
  <c r="P27" i="14"/>
  <c r="F17" i="12"/>
  <c r="P14" i="24"/>
  <c r="P14" i="27" s="1"/>
  <c r="D3" i="11"/>
  <c r="D3" i="14" s="1"/>
  <c r="J27" i="23"/>
  <c r="J27" i="26" s="1"/>
  <c r="I27" i="23"/>
  <c r="I27" i="26" s="1"/>
  <c r="J27" i="25"/>
  <c r="J27" i="28" s="1"/>
  <c r="Q27" i="25"/>
  <c r="Q27" i="28" s="1"/>
  <c r="H27" i="23"/>
  <c r="H27" i="26" s="1"/>
  <c r="K27" i="23"/>
  <c r="K27" i="26" s="1"/>
  <c r="O17" i="23"/>
  <c r="O17" i="26" s="1"/>
  <c r="O17" i="25"/>
  <c r="O17" i="28" s="1"/>
  <c r="H17" i="23"/>
  <c r="H17" i="26" s="1"/>
  <c r="K17" i="23"/>
  <c r="K17" i="26" s="1"/>
  <c r="M17" i="23"/>
  <c r="M17" i="26" s="1"/>
  <c r="K17" i="24"/>
  <c r="K17" i="27" s="1"/>
  <c r="L17" i="23"/>
  <c r="L17" i="26" s="1"/>
  <c r="F16" i="24"/>
  <c r="F16" i="27" s="1"/>
  <c r="F4" i="24"/>
  <c r="F4" i="27" s="1"/>
  <c r="K4" i="25"/>
  <c r="K4" i="28" s="1"/>
  <c r="K4" i="23"/>
  <c r="K4" i="26" s="1"/>
  <c r="K16" i="24"/>
  <c r="K16" i="27" s="1"/>
  <c r="H14" i="24"/>
  <c r="H14" i="27" s="1"/>
  <c r="F14" i="24"/>
  <c r="F14" i="27" s="1"/>
  <c r="F4" i="25"/>
  <c r="F4" i="28" s="1"/>
  <c r="J14" i="24"/>
  <c r="J14" i="27" s="1"/>
  <c r="N15" i="10"/>
  <c r="L16" i="13"/>
  <c r="I27" i="14"/>
  <c r="H3" i="11"/>
  <c r="N3" i="11"/>
  <c r="N3" i="14" s="1"/>
  <c r="F27" i="14"/>
  <c r="D27" i="14"/>
  <c r="Q27" i="14"/>
  <c r="O27" i="10"/>
  <c r="F15" i="10"/>
  <c r="K15" i="10"/>
  <c r="O27" i="13"/>
  <c r="O27" i="14"/>
  <c r="Q17" i="14"/>
  <c r="F27" i="12"/>
  <c r="C27" i="14"/>
  <c r="E27" i="14"/>
  <c r="L16" i="12"/>
  <c r="L27" i="12"/>
  <c r="B27" i="12"/>
  <c r="B27" i="15" s="1"/>
  <c r="C16" i="12"/>
  <c r="C15" i="12" s="1"/>
  <c r="E17" i="14"/>
  <c r="J17" i="12"/>
  <c r="B17" i="12"/>
  <c r="B17" i="15" s="1"/>
  <c r="D17" i="12"/>
  <c r="I17" i="14"/>
  <c r="Q4" i="14"/>
  <c r="P16" i="12"/>
  <c r="P15" i="12" s="1"/>
  <c r="K16" i="12"/>
  <c r="K4" i="14"/>
  <c r="D16" i="12"/>
  <c r="D15" i="12" s="1"/>
  <c r="D16" i="13"/>
  <c r="D15" i="13" s="1"/>
  <c r="K16" i="13"/>
  <c r="K15" i="13" s="1"/>
  <c r="I16" i="12"/>
  <c r="I15" i="12" s="1"/>
  <c r="H16" i="12"/>
  <c r="I15" i="13"/>
  <c r="I4" i="14"/>
  <c r="F16" i="13"/>
  <c r="P16" i="13"/>
  <c r="O16" i="12"/>
  <c r="O15" i="12" s="1"/>
  <c r="J16" i="13"/>
  <c r="H4" i="12"/>
  <c r="F4" i="14"/>
  <c r="F4" i="17" s="1"/>
  <c r="C4" i="13"/>
  <c r="F16" i="12"/>
  <c r="E16" i="12"/>
  <c r="J4" i="14"/>
  <c r="H16" i="13"/>
  <c r="G16" i="12"/>
  <c r="P4" i="12"/>
  <c r="P4" i="14"/>
  <c r="B16" i="13"/>
  <c r="B15" i="13" s="1"/>
  <c r="B15" i="16" s="1"/>
  <c r="G103" i="6"/>
  <c r="G133" i="6" s="1"/>
  <c r="C103" i="6"/>
  <c r="P103" i="6"/>
  <c r="K51" i="6"/>
  <c r="K60" i="6" s="1"/>
  <c r="L103" i="6"/>
  <c r="O51" i="6"/>
  <c r="O60" i="6" s="1"/>
  <c r="B51" i="6"/>
  <c r="B63" i="6" s="1"/>
  <c r="B164" i="6"/>
  <c r="B124" i="6"/>
  <c r="D117" i="6"/>
  <c r="Q117" i="6"/>
  <c r="O117" i="6"/>
  <c r="H93" i="6"/>
  <c r="I117" i="6"/>
  <c r="K93" i="6"/>
  <c r="N117" i="6"/>
  <c r="P117" i="6"/>
  <c r="M117" i="6"/>
  <c r="M171" i="6" s="1"/>
  <c r="E51" i="6"/>
  <c r="E60" i="6" s="1"/>
  <c r="M103" i="6"/>
  <c r="M157" i="6" s="1"/>
  <c r="Q51" i="6"/>
  <c r="Q60" i="6" s="1"/>
  <c r="G60" i="6"/>
  <c r="M60" i="6"/>
  <c r="P60" i="6"/>
  <c r="L62" i="56"/>
  <c r="I3" i="56"/>
  <c r="L4" i="46"/>
  <c r="J82" i="56"/>
  <c r="N43" i="56"/>
  <c r="P25" i="56"/>
  <c r="C164" i="56"/>
  <c r="G146" i="56"/>
  <c r="F28" i="46"/>
  <c r="F66" i="46"/>
  <c r="F109" i="46"/>
  <c r="Q4" i="56"/>
  <c r="K81" i="56"/>
  <c r="O27" i="24"/>
  <c r="O27" i="27" s="1"/>
  <c r="C17" i="23"/>
  <c r="C17" i="26" s="1"/>
  <c r="E27" i="23"/>
  <c r="E27" i="26" s="1"/>
  <c r="M63" i="56"/>
  <c r="C16" i="13"/>
  <c r="M17" i="25"/>
  <c r="M17" i="28" s="1"/>
  <c r="I27" i="24"/>
  <c r="I27" i="27" s="1"/>
  <c r="K17" i="14"/>
  <c r="L17" i="12"/>
  <c r="N16" i="13"/>
  <c r="O93" i="6"/>
  <c r="L116" i="6"/>
  <c r="P82" i="46"/>
  <c r="F4" i="46"/>
  <c r="F63" i="46"/>
  <c r="P4" i="46"/>
  <c r="P27" i="25"/>
  <c r="P27" i="28" s="1"/>
  <c r="C17" i="14"/>
  <c r="G17" i="13"/>
  <c r="G27" i="13"/>
  <c r="G27" i="16" s="1"/>
  <c r="J81" i="56"/>
  <c r="H3" i="8"/>
  <c r="H3" i="12" s="1"/>
  <c r="L27" i="14"/>
  <c r="Q144" i="56"/>
  <c r="Q105" i="56"/>
  <c r="N7" i="46"/>
  <c r="N85" i="46"/>
  <c r="N128" i="46"/>
  <c r="D27" i="12"/>
  <c r="N17" i="12"/>
  <c r="L109" i="56"/>
  <c r="G27" i="21"/>
  <c r="Q164" i="46"/>
  <c r="K17" i="25"/>
  <c r="K17" i="28" s="1"/>
  <c r="K27" i="14"/>
  <c r="M27" i="14"/>
  <c r="I14" i="23"/>
  <c r="I14" i="26" s="1"/>
  <c r="N4" i="14"/>
  <c r="D4" i="14"/>
  <c r="H25" i="46"/>
  <c r="P106" i="46"/>
  <c r="M43" i="46"/>
  <c r="P125" i="46"/>
  <c r="H4" i="46"/>
  <c r="P63" i="46"/>
  <c r="H17" i="14"/>
  <c r="H27" i="14"/>
  <c r="C125" i="56"/>
  <c r="F7" i="46"/>
  <c r="F85" i="46"/>
  <c r="F128" i="46"/>
  <c r="I62" i="56"/>
  <c r="G124" i="56"/>
  <c r="J143" i="56"/>
  <c r="P27" i="23"/>
  <c r="P27" i="26" s="1"/>
  <c r="H17" i="12"/>
  <c r="N27" i="12"/>
  <c r="P164" i="56"/>
  <c r="Q17" i="23"/>
  <c r="Q17" i="26" s="1"/>
  <c r="J17" i="23"/>
  <c r="J17" i="26" s="1"/>
  <c r="M16" i="13"/>
  <c r="M15" i="13" s="1"/>
  <c r="H27" i="12"/>
  <c r="B109" i="48"/>
  <c r="D17" i="23"/>
  <c r="D17" i="26" s="1"/>
  <c r="F3" i="11"/>
  <c r="J27" i="14"/>
  <c r="I103" i="6"/>
  <c r="C17" i="24"/>
  <c r="C17" i="27" s="1"/>
  <c r="C117" i="6"/>
  <c r="G117" i="6"/>
  <c r="L14" i="24"/>
  <c r="L14" i="27" s="1"/>
  <c r="M4" i="46"/>
  <c r="M63" i="46"/>
  <c r="M125" i="46"/>
  <c r="M106" i="46"/>
  <c r="M82" i="46"/>
  <c r="E161" i="46"/>
  <c r="D25" i="56"/>
  <c r="F82" i="56"/>
  <c r="F162" i="56"/>
  <c r="D7" i="46"/>
  <c r="D28" i="46"/>
  <c r="D47" i="46"/>
  <c r="D66" i="46"/>
  <c r="D85" i="46"/>
  <c r="D109" i="46"/>
  <c r="D128" i="46"/>
  <c r="D146" i="46"/>
  <c r="D164" i="46"/>
  <c r="J66" i="46"/>
  <c r="M3" i="46"/>
  <c r="M24" i="46"/>
  <c r="M81" i="46"/>
  <c r="M105" i="46"/>
  <c r="I4" i="56"/>
  <c r="E25" i="56"/>
  <c r="D62" i="56"/>
  <c r="O81" i="56"/>
  <c r="H15" i="10"/>
  <c r="G27" i="10"/>
  <c r="G17" i="14"/>
  <c r="N27" i="14"/>
  <c r="J51" i="6"/>
  <c r="J59" i="6" s="1"/>
  <c r="M16" i="12"/>
  <c r="M15" i="12" s="1"/>
  <c r="C93" i="6"/>
  <c r="G93" i="6"/>
  <c r="I3" i="11"/>
  <c r="B15" i="12"/>
  <c r="B15" i="15" s="1"/>
  <c r="F17" i="25"/>
  <c r="F17" i="28" s="1"/>
  <c r="F44" i="56"/>
  <c r="G125" i="56"/>
  <c r="D4" i="56"/>
  <c r="D63" i="56"/>
  <c r="H28" i="46"/>
  <c r="H66" i="46"/>
  <c r="N66" i="46"/>
  <c r="N146" i="46"/>
  <c r="I7" i="46"/>
  <c r="I28" i="46"/>
  <c r="I47" i="46"/>
  <c r="I66" i="46"/>
  <c r="I85" i="46"/>
  <c r="I128" i="46"/>
  <c r="F17" i="23"/>
  <c r="F17" i="26" s="1"/>
  <c r="F3" i="46"/>
  <c r="I15" i="21"/>
  <c r="G17" i="23"/>
  <c r="G17" i="26" s="1"/>
  <c r="E63" i="56"/>
  <c r="D17" i="25"/>
  <c r="D17" i="28" s="1"/>
  <c r="I17" i="23"/>
  <c r="I17" i="26" s="1"/>
  <c r="N17" i="25"/>
  <c r="N17" i="28" s="1"/>
  <c r="J27" i="12"/>
  <c r="M14" i="23"/>
  <c r="M14" i="26" s="1"/>
  <c r="B4" i="14"/>
  <c r="B4" i="17" s="1"/>
  <c r="H4" i="14"/>
  <c r="Q16" i="12"/>
  <c r="F4" i="12"/>
  <c r="M25" i="46"/>
  <c r="E82" i="46"/>
  <c r="L17" i="25"/>
  <c r="L17" i="28" s="1"/>
  <c r="E3" i="25"/>
  <c r="I15" i="23"/>
  <c r="I15" i="26" s="1"/>
  <c r="I16" i="26"/>
  <c r="M16" i="26"/>
  <c r="M15" i="23"/>
  <c r="M15" i="26" s="1"/>
  <c r="N143" i="56"/>
  <c r="N144" i="56"/>
  <c r="P124" i="56"/>
  <c r="P125" i="56"/>
  <c r="D4" i="46"/>
  <c r="E43" i="56"/>
  <c r="E44" i="56"/>
  <c r="L124" i="56"/>
  <c r="L125" i="56"/>
  <c r="J4" i="46"/>
  <c r="Q81" i="56"/>
  <c r="Q82" i="56"/>
  <c r="I106" i="46"/>
  <c r="I162" i="46"/>
  <c r="I161" i="46"/>
  <c r="B44" i="46"/>
  <c r="J63" i="46"/>
  <c r="J144" i="46"/>
  <c r="D16" i="23"/>
  <c r="B4" i="12"/>
  <c r="B4" i="15" s="1"/>
  <c r="N161" i="56"/>
  <c r="K25" i="46"/>
  <c r="K24" i="46"/>
  <c r="N24" i="46"/>
  <c r="K44" i="46"/>
  <c r="K63" i="46"/>
  <c r="K62" i="46"/>
  <c r="K82" i="46"/>
  <c r="K106" i="46"/>
  <c r="K125" i="46"/>
  <c r="K144" i="46"/>
  <c r="K143" i="46"/>
  <c r="N143" i="46"/>
  <c r="K162" i="46"/>
  <c r="K161" i="46"/>
  <c r="N161" i="46"/>
  <c r="Q4" i="24"/>
  <c r="Q4" i="27" s="1"/>
  <c r="Q4" i="21"/>
  <c r="Q3" i="20"/>
  <c r="D27" i="21"/>
  <c r="D27" i="24"/>
  <c r="D27" i="27" s="1"/>
  <c r="F4" i="23"/>
  <c r="F4" i="26" s="1"/>
  <c r="O16" i="24"/>
  <c r="J4" i="13"/>
  <c r="J4" i="10"/>
  <c r="J17" i="13"/>
  <c r="J17" i="10"/>
  <c r="J27" i="13"/>
  <c r="J27" i="10"/>
  <c r="M4" i="12"/>
  <c r="M3" i="8"/>
  <c r="M17" i="12"/>
  <c r="M27" i="12"/>
  <c r="I24" i="56"/>
  <c r="F24" i="56"/>
  <c r="F25" i="56"/>
  <c r="N25" i="56"/>
  <c r="E105" i="56"/>
  <c r="M7" i="46"/>
  <c r="B162" i="46"/>
  <c r="G4" i="25"/>
  <c r="G4" i="28" s="1"/>
  <c r="P17" i="23"/>
  <c r="P17" i="26" s="1"/>
  <c r="O4" i="13"/>
  <c r="O4" i="10"/>
  <c r="O7" i="46"/>
  <c r="O25" i="46"/>
  <c r="O44" i="46"/>
  <c r="P43" i="46"/>
  <c r="O63" i="46"/>
  <c r="P62" i="46"/>
  <c r="O82" i="46"/>
  <c r="P81" i="46"/>
  <c r="O106" i="46"/>
  <c r="P105" i="46"/>
  <c r="O125" i="46"/>
  <c r="P124" i="46"/>
  <c r="O144" i="46"/>
  <c r="O143" i="46"/>
  <c r="P143" i="46"/>
  <c r="O162" i="46"/>
  <c r="O161" i="46"/>
  <c r="P161" i="46"/>
  <c r="O16" i="23"/>
  <c r="L4" i="25"/>
  <c r="L4" i="28" s="1"/>
  <c r="M27" i="25"/>
  <c r="M27" i="28" s="1"/>
  <c r="G4" i="21"/>
  <c r="G4" i="24"/>
  <c r="G4" i="27" s="1"/>
  <c r="G3" i="20"/>
  <c r="L17" i="24"/>
  <c r="L17" i="27" s="1"/>
  <c r="L17" i="21"/>
  <c r="N27" i="24"/>
  <c r="N27" i="27" s="1"/>
  <c r="N27" i="21"/>
  <c r="P4" i="23"/>
  <c r="P4" i="26" s="1"/>
  <c r="O27" i="23"/>
  <c r="O27" i="26" s="1"/>
  <c r="Q16" i="24"/>
  <c r="D4" i="10"/>
  <c r="D4" i="13"/>
  <c r="D17" i="13"/>
  <c r="D17" i="10"/>
  <c r="D27" i="10"/>
  <c r="D27" i="13"/>
  <c r="C4" i="12"/>
  <c r="C3" i="8"/>
  <c r="C17" i="12"/>
  <c r="C27" i="12"/>
  <c r="Q146" i="46"/>
  <c r="F25" i="46"/>
  <c r="F106" i="46"/>
  <c r="M4" i="25"/>
  <c r="M4" i="28" s="1"/>
  <c r="M17" i="24"/>
  <c r="M17" i="27" s="1"/>
  <c r="M17" i="21"/>
  <c r="O3" i="11"/>
  <c r="O4" i="14"/>
  <c r="I4" i="10"/>
  <c r="I4" i="13"/>
  <c r="I17" i="13"/>
  <c r="I17" i="10"/>
  <c r="Q27" i="10"/>
  <c r="Q27" i="13"/>
  <c r="M62" i="46"/>
  <c r="E146" i="46"/>
  <c r="B82" i="46"/>
  <c r="J125" i="46"/>
  <c r="H17" i="25"/>
  <c r="H17" i="28" s="1"/>
  <c r="O4" i="23"/>
  <c r="O4" i="26" s="1"/>
  <c r="P16" i="23"/>
  <c r="O15" i="13"/>
  <c r="C15" i="10"/>
  <c r="J3" i="8"/>
  <c r="J4" i="12"/>
  <c r="D103" i="6"/>
  <c r="D51" i="6"/>
  <c r="C15" i="23"/>
  <c r="C15" i="26" s="1"/>
  <c r="C16" i="26"/>
  <c r="F171" i="6"/>
  <c r="P3" i="8"/>
  <c r="J3" i="25"/>
  <c r="F27" i="25"/>
  <c r="F27" i="28" s="1"/>
  <c r="H16" i="27"/>
  <c r="H15" i="24"/>
  <c r="H15" i="27" s="1"/>
  <c r="G14" i="23"/>
  <c r="G14" i="26" s="1"/>
  <c r="L3" i="14"/>
  <c r="P4" i="24"/>
  <c r="P4" i="27" s="1"/>
  <c r="J3" i="20"/>
  <c r="C4" i="10"/>
  <c r="C27" i="10"/>
  <c r="E15" i="10"/>
  <c r="B92" i="6"/>
  <c r="B96" i="6"/>
  <c r="B97" i="6"/>
  <c r="B94" i="6"/>
  <c r="B116" i="6"/>
  <c r="H7" i="56"/>
  <c r="H146" i="56"/>
  <c r="H143" i="56"/>
  <c r="H106" i="56"/>
  <c r="H105" i="56"/>
  <c r="O161" i="56"/>
  <c r="O162" i="56"/>
  <c r="L161" i="56"/>
  <c r="L162" i="56"/>
  <c r="P3" i="56"/>
  <c r="J4" i="56"/>
  <c r="C63" i="56"/>
  <c r="I81" i="56"/>
  <c r="I82" i="56"/>
  <c r="M27" i="10"/>
  <c r="M27" i="13"/>
  <c r="M27" i="16" s="1"/>
  <c r="E125" i="56"/>
  <c r="M124" i="56"/>
  <c r="M125" i="56"/>
  <c r="F144" i="56"/>
  <c r="G162" i="56"/>
  <c r="L63" i="56"/>
  <c r="G106" i="56"/>
  <c r="O105" i="56"/>
  <c r="O106" i="56"/>
  <c r="K125" i="56"/>
  <c r="K146" i="56"/>
  <c r="J105" i="56"/>
  <c r="J106" i="56"/>
  <c r="C128" i="56"/>
  <c r="C124" i="56"/>
  <c r="C143" i="56"/>
  <c r="C144" i="56"/>
  <c r="K143" i="56"/>
  <c r="K144" i="56"/>
  <c r="L24" i="56"/>
  <c r="D44" i="56"/>
  <c r="L43" i="56"/>
  <c r="L44" i="56"/>
  <c r="E146" i="56"/>
  <c r="E143" i="56"/>
  <c r="G4" i="56"/>
  <c r="O4" i="56"/>
  <c r="J63" i="56"/>
  <c r="H81" i="56"/>
  <c r="H82" i="56"/>
  <c r="P82" i="56"/>
  <c r="Q7" i="46"/>
  <c r="Q28" i="46"/>
  <c r="Q47" i="46"/>
  <c r="Q66" i="46"/>
  <c r="Q85" i="46"/>
  <c r="I109" i="46"/>
  <c r="Q128" i="46"/>
  <c r="Q4" i="13"/>
  <c r="Q4" i="10"/>
  <c r="M28" i="46"/>
  <c r="J106" i="46"/>
  <c r="L16" i="23"/>
  <c r="N162" i="56"/>
  <c r="C4" i="46"/>
  <c r="K7" i="46"/>
  <c r="C28" i="46"/>
  <c r="C47" i="46"/>
  <c r="C66" i="46"/>
  <c r="C85" i="46"/>
  <c r="C109" i="46"/>
  <c r="C128" i="46"/>
  <c r="C146" i="46"/>
  <c r="B161" i="46"/>
  <c r="C164" i="46"/>
  <c r="E105" i="46"/>
  <c r="G27" i="25"/>
  <c r="G27" i="28" s="1"/>
  <c r="E4" i="24"/>
  <c r="E4" i="27" s="1"/>
  <c r="E4" i="21"/>
  <c r="E3" i="20"/>
  <c r="F17" i="24"/>
  <c r="F17" i="27" s="1"/>
  <c r="F17" i="21"/>
  <c r="H27" i="24"/>
  <c r="H27" i="27" s="1"/>
  <c r="H27" i="21"/>
  <c r="J4" i="23"/>
  <c r="J4" i="26" s="1"/>
  <c r="M27" i="23"/>
  <c r="M27" i="26" s="1"/>
  <c r="N4" i="13"/>
  <c r="N4" i="10"/>
  <c r="N17" i="13"/>
  <c r="N17" i="10"/>
  <c r="N27" i="10"/>
  <c r="N27" i="13"/>
  <c r="Q4" i="12"/>
  <c r="Q3" i="8"/>
  <c r="Q17" i="12"/>
  <c r="Q27" i="12"/>
  <c r="M3" i="56"/>
  <c r="C25" i="56"/>
  <c r="K25" i="56"/>
  <c r="D24" i="56"/>
  <c r="E106" i="56"/>
  <c r="L143" i="56"/>
  <c r="E47" i="46"/>
  <c r="E128" i="46"/>
  <c r="K161" i="56"/>
  <c r="G28" i="46"/>
  <c r="G47" i="46"/>
  <c r="G66" i="46"/>
  <c r="G85" i="46"/>
  <c r="G109" i="46"/>
  <c r="G128" i="46"/>
  <c r="G146" i="46"/>
  <c r="D161" i="46"/>
  <c r="G164" i="46"/>
  <c r="E14" i="23"/>
  <c r="E14" i="26" s="1"/>
  <c r="P4" i="25"/>
  <c r="P4" i="28" s="1"/>
  <c r="Q17" i="25"/>
  <c r="Q17" i="28" s="1"/>
  <c r="K4" i="21"/>
  <c r="K3" i="20"/>
  <c r="K4" i="24"/>
  <c r="K4" i="27" s="1"/>
  <c r="P17" i="24"/>
  <c r="P17" i="27" s="1"/>
  <c r="P17" i="21"/>
  <c r="D4" i="23"/>
  <c r="D4" i="26" s="1"/>
  <c r="E17" i="23"/>
  <c r="E17" i="26" s="1"/>
  <c r="E16" i="24"/>
  <c r="H4" i="13"/>
  <c r="H4" i="10"/>
  <c r="H17" i="10"/>
  <c r="H17" i="13"/>
  <c r="H27" i="13"/>
  <c r="H27" i="10"/>
  <c r="G4" i="12"/>
  <c r="G3" i="8"/>
  <c r="G17" i="12"/>
  <c r="G27" i="12"/>
  <c r="G27" i="15" s="1"/>
  <c r="Q106" i="46"/>
  <c r="Q162" i="46"/>
  <c r="Q161" i="46"/>
  <c r="F162" i="46"/>
  <c r="J17" i="25"/>
  <c r="J17" i="28" s="1"/>
  <c r="D4" i="24"/>
  <c r="D4" i="27" s="1"/>
  <c r="D4" i="21"/>
  <c r="D3" i="20"/>
  <c r="E4" i="23"/>
  <c r="E4" i="26" s="1"/>
  <c r="N17" i="23"/>
  <c r="N17" i="26" s="1"/>
  <c r="M4" i="10"/>
  <c r="M4" i="13"/>
  <c r="M17" i="10"/>
  <c r="M17" i="13"/>
  <c r="D4" i="12"/>
  <c r="D3" i="8"/>
  <c r="E66" i="46"/>
  <c r="B25" i="46"/>
  <c r="B63" i="46"/>
  <c r="L27" i="25"/>
  <c r="L27" i="28" s="1"/>
  <c r="J15" i="12"/>
  <c r="E3" i="11"/>
  <c r="E4" i="14"/>
  <c r="O15" i="10"/>
  <c r="H51" i="6"/>
  <c r="H103" i="6"/>
  <c r="C7" i="46"/>
  <c r="Q4" i="25"/>
  <c r="Q4" i="28" s="1"/>
  <c r="F15" i="24"/>
  <c r="F15" i="27" s="1"/>
  <c r="M4" i="23"/>
  <c r="M4" i="26" s="1"/>
  <c r="K15" i="23"/>
  <c r="K15" i="26" s="1"/>
  <c r="K16" i="26"/>
  <c r="B3" i="14"/>
  <c r="O17" i="21"/>
  <c r="Q17" i="21"/>
  <c r="J4" i="25"/>
  <c r="J4" i="28" s="1"/>
  <c r="L16" i="24"/>
  <c r="O27" i="21"/>
  <c r="I27" i="21"/>
  <c r="Q27" i="21"/>
  <c r="K14" i="23"/>
  <c r="K14" i="26" s="1"/>
  <c r="F27" i="23"/>
  <c r="F27" i="26" s="1"/>
  <c r="K97" i="6"/>
  <c r="L64" i="6"/>
  <c r="L63" i="6"/>
  <c r="L59" i="6"/>
  <c r="L61" i="6"/>
  <c r="L62" i="6"/>
  <c r="L65" i="6"/>
  <c r="L102" i="6"/>
  <c r="H96" i="6"/>
  <c r="H97" i="6"/>
  <c r="H92" i="6"/>
  <c r="H94" i="6"/>
  <c r="H116" i="6"/>
  <c r="H4" i="24"/>
  <c r="H4" i="27" s="1"/>
  <c r="F3" i="20"/>
  <c r="J4" i="21"/>
  <c r="D94" i="6"/>
  <c r="D116" i="6"/>
  <c r="D96" i="6"/>
  <c r="D92" i="6"/>
  <c r="D97" i="6"/>
  <c r="I17" i="21"/>
  <c r="K3" i="11"/>
  <c r="F125" i="56"/>
  <c r="F124" i="56"/>
  <c r="P106" i="56"/>
  <c r="P105" i="56"/>
  <c r="D161" i="56"/>
  <c r="D162" i="56"/>
  <c r="M44" i="56"/>
  <c r="M24" i="56"/>
  <c r="K63" i="56"/>
  <c r="P4" i="56"/>
  <c r="H66" i="56"/>
  <c r="H62" i="56"/>
  <c r="J125" i="56"/>
  <c r="H28" i="56"/>
  <c r="H24" i="56"/>
  <c r="D106" i="56"/>
  <c r="D105" i="56"/>
  <c r="L106" i="56"/>
  <c r="L105" i="56"/>
  <c r="J161" i="56"/>
  <c r="J164" i="56"/>
  <c r="G164" i="56"/>
  <c r="E47" i="56"/>
  <c r="O124" i="56"/>
  <c r="K128" i="56"/>
  <c r="K124" i="56"/>
  <c r="H161" i="56"/>
  <c r="H162" i="56"/>
  <c r="P161" i="56"/>
  <c r="P162" i="56"/>
  <c r="H85" i="46"/>
  <c r="I44" i="56"/>
  <c r="I43" i="56"/>
  <c r="Q44" i="56"/>
  <c r="Q43" i="56"/>
  <c r="I106" i="56"/>
  <c r="F47" i="46"/>
  <c r="F4" i="56"/>
  <c r="N4" i="56"/>
  <c r="E24" i="56"/>
  <c r="G62" i="56"/>
  <c r="G63" i="56"/>
  <c r="O62" i="56"/>
  <c r="O63" i="56"/>
  <c r="E82" i="56"/>
  <c r="E81" i="56"/>
  <c r="M82" i="56"/>
  <c r="M81" i="56"/>
  <c r="M105" i="56"/>
  <c r="M161" i="56"/>
  <c r="I4" i="46"/>
  <c r="I25" i="46"/>
  <c r="I44" i="46"/>
  <c r="I63" i="46"/>
  <c r="I82" i="46"/>
  <c r="Q109" i="46"/>
  <c r="Q144" i="46"/>
  <c r="Q143" i="46"/>
  <c r="E17" i="10"/>
  <c r="E17" i="13"/>
  <c r="M85" i="46"/>
  <c r="M164" i="46"/>
  <c r="J43" i="56"/>
  <c r="K4" i="46"/>
  <c r="F24" i="46"/>
  <c r="K28" i="46"/>
  <c r="K47" i="46"/>
  <c r="K66" i="46"/>
  <c r="K85" i="46"/>
  <c r="K109" i="46"/>
  <c r="K128" i="46"/>
  <c r="F143" i="46"/>
  <c r="K146" i="46"/>
  <c r="K164" i="46"/>
  <c r="I4" i="24"/>
  <c r="I4" i="27" s="1"/>
  <c r="I4" i="21"/>
  <c r="I3" i="20"/>
  <c r="J17" i="24"/>
  <c r="J17" i="27" s="1"/>
  <c r="J17" i="21"/>
  <c r="L27" i="24"/>
  <c r="L27" i="27" s="1"/>
  <c r="L27" i="21"/>
  <c r="N4" i="23"/>
  <c r="N4" i="26" s="1"/>
  <c r="B4" i="13"/>
  <c r="B4" i="16" s="1"/>
  <c r="B4" i="10"/>
  <c r="B15" i="10"/>
  <c r="B17" i="13"/>
  <c r="B17" i="16" s="1"/>
  <c r="B17" i="10"/>
  <c r="B27" i="10"/>
  <c r="B27" i="13"/>
  <c r="B27" i="16" s="1"/>
  <c r="E4" i="12"/>
  <c r="E3" i="8"/>
  <c r="E17" i="12"/>
  <c r="E27" i="12"/>
  <c r="Q24" i="56"/>
  <c r="J24" i="56"/>
  <c r="J25" i="56"/>
  <c r="J44" i="46"/>
  <c r="J82" i="46"/>
  <c r="B106" i="46"/>
  <c r="B125" i="46"/>
  <c r="P17" i="25"/>
  <c r="P17" i="28" s="1"/>
  <c r="K17" i="10"/>
  <c r="K17" i="13"/>
  <c r="G4" i="46"/>
  <c r="H24" i="46"/>
  <c r="O28" i="46"/>
  <c r="H43" i="46"/>
  <c r="O47" i="46"/>
  <c r="H62" i="46"/>
  <c r="O66" i="46"/>
  <c r="O85" i="46"/>
  <c r="H105" i="46"/>
  <c r="O109" i="46"/>
  <c r="O128" i="46"/>
  <c r="H143" i="46"/>
  <c r="O146" i="46"/>
  <c r="H161" i="46"/>
  <c r="O164" i="46"/>
  <c r="Q14" i="23"/>
  <c r="Q14" i="26" s="1"/>
  <c r="D4" i="25"/>
  <c r="D4" i="28" s="1"/>
  <c r="E17" i="25"/>
  <c r="E17" i="28" s="1"/>
  <c r="E27" i="25"/>
  <c r="E27" i="28" s="1"/>
  <c r="O4" i="24"/>
  <c r="O4" i="27" s="1"/>
  <c r="O4" i="21"/>
  <c r="O3" i="20"/>
  <c r="D17" i="24"/>
  <c r="D17" i="27" s="1"/>
  <c r="D17" i="21"/>
  <c r="F27" i="24"/>
  <c r="F27" i="27" s="1"/>
  <c r="F27" i="21"/>
  <c r="H4" i="23"/>
  <c r="H4" i="26" s="1"/>
  <c r="G27" i="23"/>
  <c r="G27" i="26" s="1"/>
  <c r="I16" i="24"/>
  <c r="L4" i="10"/>
  <c r="L4" i="13"/>
  <c r="L15" i="10"/>
  <c r="L17" i="13"/>
  <c r="L17" i="10"/>
  <c r="L27" i="10"/>
  <c r="L27" i="13"/>
  <c r="K4" i="12"/>
  <c r="K3" i="8"/>
  <c r="K17" i="12"/>
  <c r="K27" i="12"/>
  <c r="I125" i="46"/>
  <c r="F44" i="46"/>
  <c r="F82" i="46"/>
  <c r="F125" i="46"/>
  <c r="N27" i="25"/>
  <c r="N27" i="28" s="1"/>
  <c r="L4" i="24"/>
  <c r="L4" i="27" s="1"/>
  <c r="L4" i="21"/>
  <c r="L3" i="20"/>
  <c r="I4" i="23"/>
  <c r="I4" i="26" s="1"/>
  <c r="J16" i="23"/>
  <c r="C3" i="11"/>
  <c r="C4" i="14"/>
  <c r="I15" i="10"/>
  <c r="E27" i="10"/>
  <c r="E27" i="13"/>
  <c r="L4" i="12"/>
  <c r="L3" i="8"/>
  <c r="F51" i="6"/>
  <c r="F103" i="6"/>
  <c r="J162" i="46"/>
  <c r="N4" i="24"/>
  <c r="N4" i="27" s="1"/>
  <c r="N4" i="21"/>
  <c r="N3" i="20"/>
  <c r="M4" i="14"/>
  <c r="M3" i="11"/>
  <c r="G4" i="10"/>
  <c r="G4" i="13"/>
  <c r="C17" i="13"/>
  <c r="C17" i="10"/>
  <c r="J16" i="24"/>
  <c r="F16" i="26"/>
  <c r="F15" i="23"/>
  <c r="F15" i="26" s="1"/>
  <c r="M59" i="6"/>
  <c r="M61" i="6"/>
  <c r="M62" i="6"/>
  <c r="M63" i="6"/>
  <c r="M64" i="6"/>
  <c r="M65" i="6"/>
  <c r="M102" i="6"/>
  <c r="I92" i="6"/>
  <c r="I94" i="6"/>
  <c r="I96" i="6"/>
  <c r="I97" i="6"/>
  <c r="I116" i="6"/>
  <c r="Q92" i="6"/>
  <c r="Q94" i="6"/>
  <c r="Q96" i="6"/>
  <c r="Q97" i="6"/>
  <c r="Q116" i="6"/>
  <c r="F94" i="6"/>
  <c r="F116" i="6"/>
  <c r="F92" i="6"/>
  <c r="F96" i="6"/>
  <c r="F97" i="6"/>
  <c r="M15" i="10"/>
  <c r="D27" i="25"/>
  <c r="D27" i="28" s="1"/>
  <c r="P16" i="24"/>
  <c r="O14" i="23"/>
  <c r="O14" i="26" s="1"/>
  <c r="Q16" i="23"/>
  <c r="C59" i="6"/>
  <c r="C61" i="6"/>
  <c r="C62" i="6"/>
  <c r="C63" i="6"/>
  <c r="C64" i="6"/>
  <c r="C65" i="6"/>
  <c r="C102" i="6"/>
  <c r="G59" i="6"/>
  <c r="G61" i="6"/>
  <c r="G62" i="6"/>
  <c r="G63" i="6"/>
  <c r="G64" i="6"/>
  <c r="G65" i="6"/>
  <c r="G102" i="6"/>
  <c r="K61" i="6"/>
  <c r="C92" i="6"/>
  <c r="C94" i="6"/>
  <c r="C96" i="6"/>
  <c r="C97" i="6"/>
  <c r="C116" i="6"/>
  <c r="G92" i="6"/>
  <c r="G94" i="6"/>
  <c r="G96" i="6"/>
  <c r="G97" i="6"/>
  <c r="G116" i="6"/>
  <c r="O92" i="6"/>
  <c r="O96" i="6"/>
  <c r="O116" i="6"/>
  <c r="G17" i="10"/>
  <c r="F3" i="8"/>
  <c r="J96" i="6"/>
  <c r="J97" i="6"/>
  <c r="J92" i="6"/>
  <c r="J94" i="6"/>
  <c r="J116" i="6"/>
  <c r="P3" i="20"/>
  <c r="F4" i="21"/>
  <c r="J4" i="24"/>
  <c r="J4" i="27" s="1"/>
  <c r="P116" i="6"/>
  <c r="P92" i="6"/>
  <c r="P94" i="6"/>
  <c r="P96" i="6"/>
  <c r="P97" i="6"/>
  <c r="B147" i="6"/>
  <c r="B171" i="6"/>
  <c r="F85" i="56"/>
  <c r="F81" i="56"/>
  <c r="N125" i="56"/>
  <c r="N124" i="56"/>
  <c r="F47" i="56"/>
  <c r="F43" i="56"/>
  <c r="Q143" i="56"/>
  <c r="Q146" i="56"/>
  <c r="Q164" i="56"/>
  <c r="Q161" i="56"/>
  <c r="Q3" i="56"/>
  <c r="I124" i="56"/>
  <c r="I125" i="56"/>
  <c r="Q124" i="56"/>
  <c r="Q125" i="56"/>
  <c r="F146" i="56"/>
  <c r="J44" i="56"/>
  <c r="C105" i="56"/>
  <c r="C106" i="56"/>
  <c r="K105" i="56"/>
  <c r="K106" i="56"/>
  <c r="F164" i="56"/>
  <c r="F161" i="56"/>
  <c r="N81" i="56"/>
  <c r="F105" i="56"/>
  <c r="F106" i="56"/>
  <c r="N105" i="56"/>
  <c r="N106" i="56"/>
  <c r="H124" i="56"/>
  <c r="H125" i="56"/>
  <c r="G143" i="56"/>
  <c r="G144" i="56"/>
  <c r="O143" i="56"/>
  <c r="O144" i="56"/>
  <c r="E164" i="56"/>
  <c r="E161" i="56"/>
  <c r="L3" i="56"/>
  <c r="H43" i="56"/>
  <c r="H44" i="56"/>
  <c r="P43" i="56"/>
  <c r="P44" i="56"/>
  <c r="D124" i="56"/>
  <c r="D125" i="56"/>
  <c r="I143" i="56"/>
  <c r="I146" i="56"/>
  <c r="C161" i="56"/>
  <c r="I164" i="56"/>
  <c r="I161" i="56"/>
  <c r="B4" i="46"/>
  <c r="J28" i="46"/>
  <c r="C4" i="56"/>
  <c r="K4" i="56"/>
  <c r="D3" i="56"/>
  <c r="F62" i="56"/>
  <c r="F63" i="56"/>
  <c r="N62" i="56"/>
  <c r="N63" i="56"/>
  <c r="D81" i="56"/>
  <c r="D82" i="56"/>
  <c r="L81" i="56"/>
  <c r="L82" i="56"/>
  <c r="M106" i="56"/>
  <c r="Q4" i="46"/>
  <c r="Q25" i="46"/>
  <c r="Q44" i="46"/>
  <c r="Q63" i="46"/>
  <c r="Q82" i="46"/>
  <c r="Q125" i="46"/>
  <c r="I146" i="46"/>
  <c r="Q17" i="10"/>
  <c r="Q17" i="13"/>
  <c r="E62" i="46"/>
  <c r="E143" i="46"/>
  <c r="J25" i="46"/>
  <c r="K27" i="10"/>
  <c r="K27" i="13"/>
  <c r="C25" i="46"/>
  <c r="C24" i="46"/>
  <c r="J24" i="46"/>
  <c r="C44" i="46"/>
  <c r="C63" i="46"/>
  <c r="C62" i="46"/>
  <c r="C82" i="46"/>
  <c r="C106" i="46"/>
  <c r="C125" i="46"/>
  <c r="C144" i="46"/>
  <c r="C143" i="46"/>
  <c r="C162" i="46"/>
  <c r="C161" i="46"/>
  <c r="E3" i="46"/>
  <c r="O27" i="25"/>
  <c r="O27" i="28" s="1"/>
  <c r="M3" i="20"/>
  <c r="M4" i="24"/>
  <c r="M4" i="27" s="1"/>
  <c r="M4" i="21"/>
  <c r="N17" i="24"/>
  <c r="N17" i="27" s="1"/>
  <c r="N17" i="21"/>
  <c r="P27" i="24"/>
  <c r="P27" i="27" s="1"/>
  <c r="P27" i="21"/>
  <c r="G16" i="24"/>
  <c r="F4" i="10"/>
  <c r="F4" i="13"/>
  <c r="F17" i="10"/>
  <c r="F17" i="13"/>
  <c r="F27" i="10"/>
  <c r="F27" i="13"/>
  <c r="I4" i="12"/>
  <c r="I3" i="8"/>
  <c r="I17" i="12"/>
  <c r="I27" i="12"/>
  <c r="E3" i="56"/>
  <c r="G25" i="56"/>
  <c r="G24" i="56"/>
  <c r="O25" i="56"/>
  <c r="O24" i="56"/>
  <c r="P143" i="56"/>
  <c r="M161" i="46"/>
  <c r="B144" i="46"/>
  <c r="G4" i="23"/>
  <c r="G4" i="26" s="1"/>
  <c r="N3" i="8"/>
  <c r="N4" i="12"/>
  <c r="O4" i="46"/>
  <c r="G7" i="46"/>
  <c r="G25" i="46"/>
  <c r="G24" i="46"/>
  <c r="G44" i="46"/>
  <c r="G43" i="46"/>
  <c r="G63" i="46"/>
  <c r="G62" i="46"/>
  <c r="G82" i="46"/>
  <c r="G81" i="46"/>
  <c r="G106" i="46"/>
  <c r="G105" i="46"/>
  <c r="G125" i="46"/>
  <c r="G144" i="46"/>
  <c r="G143" i="46"/>
  <c r="G162" i="46"/>
  <c r="G161" i="46"/>
  <c r="G16" i="23"/>
  <c r="H4" i="25"/>
  <c r="H4" i="28" s="1"/>
  <c r="C4" i="21"/>
  <c r="C4" i="24"/>
  <c r="C4" i="27" s="1"/>
  <c r="H17" i="24"/>
  <c r="H17" i="27" s="1"/>
  <c r="H17" i="21"/>
  <c r="J27" i="24"/>
  <c r="J27" i="27" s="1"/>
  <c r="J27" i="21"/>
  <c r="L4" i="23"/>
  <c r="L4" i="26" s="1"/>
  <c r="M16" i="24"/>
  <c r="P4" i="10"/>
  <c r="P4" i="13"/>
  <c r="P15" i="10"/>
  <c r="P17" i="10"/>
  <c r="P17" i="13"/>
  <c r="P27" i="10"/>
  <c r="P27" i="13"/>
  <c r="O4" i="12"/>
  <c r="O3" i="8"/>
  <c r="O17" i="12"/>
  <c r="O27" i="12"/>
  <c r="I144" i="46"/>
  <c r="I143" i="46"/>
  <c r="N44" i="46"/>
  <c r="I4" i="25"/>
  <c r="I4" i="28" s="1"/>
  <c r="E17" i="24"/>
  <c r="E17" i="27" s="1"/>
  <c r="E17" i="21"/>
  <c r="Q4" i="23"/>
  <c r="Q4" i="26" s="1"/>
  <c r="N16" i="23"/>
  <c r="E15" i="13"/>
  <c r="G4" i="14"/>
  <c r="G3" i="11"/>
  <c r="E4" i="10"/>
  <c r="E4" i="13"/>
  <c r="Q15" i="10"/>
  <c r="I27" i="13"/>
  <c r="I27" i="10"/>
  <c r="N51" i="6"/>
  <c r="N60" i="6" s="1"/>
  <c r="N103" i="6"/>
  <c r="O4" i="25"/>
  <c r="O4" i="28" s="1"/>
  <c r="G17" i="24"/>
  <c r="G17" i="27" s="1"/>
  <c r="G17" i="21"/>
  <c r="H16" i="23"/>
  <c r="G15" i="13"/>
  <c r="K4" i="10"/>
  <c r="K4" i="13"/>
  <c r="O17" i="10"/>
  <c r="O17" i="13"/>
  <c r="E4" i="25"/>
  <c r="E4" i="28" s="1"/>
  <c r="N16" i="24"/>
  <c r="I59" i="6"/>
  <c r="I61" i="6"/>
  <c r="I62" i="6"/>
  <c r="I63" i="6"/>
  <c r="I64" i="6"/>
  <c r="I65" i="6"/>
  <c r="I102" i="6"/>
  <c r="E92" i="6"/>
  <c r="E94" i="6"/>
  <c r="E96" i="6"/>
  <c r="E97" i="6"/>
  <c r="M92" i="6"/>
  <c r="M94" i="6"/>
  <c r="M96" i="6"/>
  <c r="M97" i="6"/>
  <c r="M116" i="6"/>
  <c r="C17" i="21"/>
  <c r="N92" i="6"/>
  <c r="N94" i="6"/>
  <c r="N116" i="6"/>
  <c r="N96" i="6"/>
  <c r="N97" i="6"/>
  <c r="M143" i="56"/>
  <c r="F3" i="25"/>
  <c r="N4" i="25"/>
  <c r="N4" i="28" s="1"/>
  <c r="D16" i="24"/>
  <c r="C27" i="21"/>
  <c r="K27" i="21"/>
  <c r="E27" i="21"/>
  <c r="M27" i="21"/>
  <c r="C14" i="23"/>
  <c r="C14" i="26" s="1"/>
  <c r="E16" i="23"/>
  <c r="C16" i="27"/>
  <c r="C15" i="24"/>
  <c r="C15" i="27" s="1"/>
  <c r="H3" i="20"/>
  <c r="P4" i="21"/>
  <c r="D14" i="24"/>
  <c r="D14" i="27" s="1"/>
  <c r="G15" i="10"/>
  <c r="P63" i="6"/>
  <c r="P59" i="6"/>
  <c r="P62" i="6"/>
  <c r="P65" i="6"/>
  <c r="P102" i="6"/>
  <c r="P61" i="6"/>
  <c r="P64" i="6"/>
  <c r="D93" i="6"/>
  <c r="K17" i="21"/>
  <c r="B133" i="6"/>
  <c r="B157" i="6"/>
  <c r="B93" i="6"/>
  <c r="M29" i="17" l="1"/>
  <c r="G4" i="17"/>
  <c r="G4" i="16"/>
  <c r="M20" i="17"/>
  <c r="G16" i="16"/>
  <c r="F17" i="16"/>
  <c r="M4" i="15"/>
  <c r="M15" i="16"/>
  <c r="M27" i="17"/>
  <c r="G14" i="15"/>
  <c r="M4" i="17"/>
  <c r="M4" i="16"/>
  <c r="F147" i="6"/>
  <c r="M27" i="15"/>
  <c r="M15" i="15"/>
  <c r="F139" i="29"/>
  <c r="M17" i="17"/>
  <c r="M30" i="17"/>
  <c r="M21" i="17"/>
  <c r="M17" i="16"/>
  <c r="M17" i="15"/>
  <c r="F134" i="29"/>
  <c r="M28" i="17"/>
  <c r="G15" i="16"/>
  <c r="F4" i="16"/>
  <c r="F4" i="15"/>
  <c r="G17" i="17"/>
  <c r="F16" i="16"/>
  <c r="F27" i="17"/>
  <c r="G4" i="15"/>
  <c r="G147" i="6"/>
  <c r="G17" i="16"/>
  <c r="G16" i="15"/>
  <c r="F27" i="15"/>
  <c r="F17" i="15"/>
  <c r="F27" i="16"/>
  <c r="G17" i="15"/>
  <c r="F16" i="15"/>
  <c r="G139" i="29"/>
  <c r="F174" i="6"/>
  <c r="F150" i="6"/>
  <c r="F161" i="6"/>
  <c r="F137" i="6"/>
  <c r="F127" i="29"/>
  <c r="F142" i="6"/>
  <c r="F166" i="6"/>
  <c r="F126" i="6"/>
  <c r="F125" i="29"/>
  <c r="F32" i="16"/>
  <c r="F28" i="16"/>
  <c r="F22" i="16"/>
  <c r="F18" i="16"/>
  <c r="F11" i="16"/>
  <c r="F7" i="16"/>
  <c r="N114" i="29"/>
  <c r="N18" i="34"/>
  <c r="N112" i="29"/>
  <c r="N136" i="29"/>
  <c r="N18" i="32"/>
  <c r="N16" i="37"/>
  <c r="N16" i="32"/>
  <c r="N17" i="30"/>
  <c r="N18" i="31"/>
  <c r="N111" i="29"/>
  <c r="N117" i="29"/>
  <c r="N17" i="37"/>
  <c r="N110" i="29"/>
  <c r="N17" i="36"/>
  <c r="N16" i="30"/>
  <c r="N17" i="32"/>
  <c r="N143" i="29"/>
  <c r="N17" i="31"/>
  <c r="N16" i="33"/>
  <c r="N135" i="29"/>
  <c r="N138" i="29"/>
  <c r="N118" i="29"/>
  <c r="N109" i="29"/>
  <c r="N18" i="36"/>
  <c r="N18" i="35"/>
  <c r="N16" i="34"/>
  <c r="N144" i="29"/>
  <c r="N18" i="33"/>
  <c r="N17" i="33"/>
  <c r="N16" i="36"/>
  <c r="N141" i="29"/>
  <c r="N17" i="34"/>
  <c r="N17" i="35"/>
  <c r="N115" i="29"/>
  <c r="N137" i="29"/>
  <c r="N16" i="35"/>
  <c r="N18" i="30"/>
  <c r="N16" i="31"/>
  <c r="N18" i="37"/>
  <c r="N140" i="29"/>
  <c r="N23" i="6"/>
  <c r="N104" i="6"/>
  <c r="N105" i="6"/>
  <c r="N106" i="6"/>
  <c r="N107" i="6"/>
  <c r="N108" i="6"/>
  <c r="N118" i="6"/>
  <c r="N119" i="6"/>
  <c r="N120" i="6"/>
  <c r="N121" i="6"/>
  <c r="N122" i="6"/>
  <c r="N17" i="6"/>
  <c r="N20" i="6" s="1"/>
  <c r="N19" i="6"/>
  <c r="N4" i="16" s="1"/>
  <c r="E118" i="29"/>
  <c r="E17" i="36"/>
  <c r="E117" i="29"/>
  <c r="E144" i="29"/>
  <c r="E16" i="37"/>
  <c r="E16" i="31"/>
  <c r="E17" i="37"/>
  <c r="E16" i="35"/>
  <c r="E115" i="29"/>
  <c r="E135" i="29"/>
  <c r="E141" i="29"/>
  <c r="E18" i="37"/>
  <c r="E16" i="30"/>
  <c r="E18" i="30"/>
  <c r="E18" i="36"/>
  <c r="E17" i="31"/>
  <c r="E114" i="29"/>
  <c r="E136" i="29"/>
  <c r="E16" i="32"/>
  <c r="E17" i="35"/>
  <c r="E17" i="34"/>
  <c r="E18" i="35"/>
  <c r="E137" i="29"/>
  <c r="E18" i="34"/>
  <c r="E18" i="31"/>
  <c r="E16" i="34"/>
  <c r="E143" i="29"/>
  <c r="E140" i="29"/>
  <c r="E16" i="33"/>
  <c r="E18" i="32"/>
  <c r="E17" i="33"/>
  <c r="E17" i="30"/>
  <c r="E112" i="29"/>
  <c r="E138" i="29"/>
  <c r="E17" i="32"/>
  <c r="E18" i="33"/>
  <c r="E110" i="29"/>
  <c r="E111" i="29"/>
  <c r="E109" i="29"/>
  <c r="E16" i="36"/>
  <c r="E17" i="6"/>
  <c r="E20" i="6" s="1"/>
  <c r="E19" i="6"/>
  <c r="E17" i="17" s="1"/>
  <c r="E23" i="6"/>
  <c r="E104" i="6"/>
  <c r="E105" i="6"/>
  <c r="E106" i="6"/>
  <c r="E107" i="6"/>
  <c r="E108" i="6"/>
  <c r="E118" i="6"/>
  <c r="E119" i="6"/>
  <c r="E120" i="6"/>
  <c r="E121" i="6"/>
  <c r="E122" i="6"/>
  <c r="E117" i="6"/>
  <c r="F19" i="15"/>
  <c r="C17" i="37"/>
  <c r="C18" i="36"/>
  <c r="C112" i="29"/>
  <c r="C18" i="35"/>
  <c r="C144" i="29"/>
  <c r="C17" i="32"/>
  <c r="C111" i="29"/>
  <c r="C16" i="35"/>
  <c r="C143" i="29"/>
  <c r="C16" i="30"/>
  <c r="C17" i="31"/>
  <c r="C16" i="36"/>
  <c r="C18" i="33"/>
  <c r="C118" i="29"/>
  <c r="C17" i="36"/>
  <c r="C141" i="29"/>
  <c r="C18" i="31"/>
  <c r="C16" i="32"/>
  <c r="C16" i="37"/>
  <c r="C18" i="34"/>
  <c r="C17" i="35"/>
  <c r="C115" i="29"/>
  <c r="C17" i="34"/>
  <c r="C110" i="29"/>
  <c r="C16" i="34"/>
  <c r="C137" i="29"/>
  <c r="C16" i="33"/>
  <c r="C18" i="32"/>
  <c r="C117" i="29"/>
  <c r="C18" i="37"/>
  <c r="C138" i="29"/>
  <c r="C18" i="30"/>
  <c r="C135" i="29"/>
  <c r="C114" i="29"/>
  <c r="C140" i="29"/>
  <c r="C109" i="29"/>
  <c r="C17" i="30"/>
  <c r="C17" i="33"/>
  <c r="C136" i="29"/>
  <c r="C16" i="31"/>
  <c r="C17" i="6"/>
  <c r="C20" i="6" s="1"/>
  <c r="C19" i="6"/>
  <c r="C17" i="16" s="1"/>
  <c r="C23" i="6"/>
  <c r="C104" i="6"/>
  <c r="C105" i="6"/>
  <c r="C106" i="6"/>
  <c r="C107" i="6"/>
  <c r="C108" i="6"/>
  <c r="C118" i="6"/>
  <c r="C119" i="6"/>
  <c r="C120" i="6"/>
  <c r="C121" i="6"/>
  <c r="C122" i="6"/>
  <c r="F20" i="15"/>
  <c r="E103" i="6"/>
  <c r="F32" i="15"/>
  <c r="Q118" i="29"/>
  <c r="Q17" i="30"/>
  <c r="Q109" i="29"/>
  <c r="Q18" i="34"/>
  <c r="Q115" i="29"/>
  <c r="Q111" i="29"/>
  <c r="Q16" i="32"/>
  <c r="Q17" i="34"/>
  <c r="Q16" i="37"/>
  <c r="Q135" i="29"/>
  <c r="Q17" i="32"/>
  <c r="Q18" i="37"/>
  <c r="Q17" i="35"/>
  <c r="Q112" i="29"/>
  <c r="Q138" i="29"/>
  <c r="Q18" i="33"/>
  <c r="Q18" i="36"/>
  <c r="Q18" i="32"/>
  <c r="Q17" i="31"/>
  <c r="Q18" i="31"/>
  <c r="Q16" i="30"/>
  <c r="Q18" i="35"/>
  <c r="Q16" i="34"/>
  <c r="Q117" i="29"/>
  <c r="Q140" i="29"/>
  <c r="Q141" i="29"/>
  <c r="Q17" i="37"/>
  <c r="Q16" i="36"/>
  <c r="Q16" i="35"/>
  <c r="Q143" i="29"/>
  <c r="Q136" i="29"/>
  <c r="Q16" i="31"/>
  <c r="Q137" i="29"/>
  <c r="Q18" i="30"/>
  <c r="Q110" i="29"/>
  <c r="Q144" i="29"/>
  <c r="Q17" i="36"/>
  <c r="Q114" i="29"/>
  <c r="Q17" i="33"/>
  <c r="Q16" i="33"/>
  <c r="Q17" i="6"/>
  <c r="Q171" i="6" s="1"/>
  <c r="Q19" i="6"/>
  <c r="Q16" i="15" s="1"/>
  <c r="Q23" i="6"/>
  <c r="Q104" i="6"/>
  <c r="Q105" i="6"/>
  <c r="Q106" i="6"/>
  <c r="Q107" i="6"/>
  <c r="Q108" i="6"/>
  <c r="Q118" i="6"/>
  <c r="Q119" i="6"/>
  <c r="Q120" i="6"/>
  <c r="Q121" i="6"/>
  <c r="Q122" i="6"/>
  <c r="P117" i="29"/>
  <c r="P18" i="30"/>
  <c r="P111" i="29"/>
  <c r="P18" i="35"/>
  <c r="P112" i="29"/>
  <c r="P143" i="29"/>
  <c r="P18" i="37"/>
  <c r="P16" i="30"/>
  <c r="P118" i="29"/>
  <c r="P141" i="29"/>
  <c r="P16" i="36"/>
  <c r="P17" i="30"/>
  <c r="P18" i="36"/>
  <c r="P17" i="32"/>
  <c r="P16" i="35"/>
  <c r="P138" i="29"/>
  <c r="P110" i="29"/>
  <c r="P18" i="31"/>
  <c r="P16" i="37"/>
  <c r="P16" i="31"/>
  <c r="P16" i="32"/>
  <c r="P17" i="36"/>
  <c r="P18" i="33"/>
  <c r="P115" i="29"/>
  <c r="P137" i="29"/>
  <c r="P109" i="29"/>
  <c r="P18" i="34"/>
  <c r="P17" i="31"/>
  <c r="P16" i="34"/>
  <c r="P18" i="32"/>
  <c r="P135" i="29"/>
  <c r="P17" i="34"/>
  <c r="P136" i="29"/>
  <c r="P17" i="35"/>
  <c r="P144" i="29"/>
  <c r="P114" i="29"/>
  <c r="P17" i="37"/>
  <c r="P17" i="33"/>
  <c r="P16" i="33"/>
  <c r="P140" i="29"/>
  <c r="P17" i="6"/>
  <c r="P20" i="6" s="1"/>
  <c r="P19" i="6"/>
  <c r="P133" i="6" s="1"/>
  <c r="P23" i="6"/>
  <c r="P104" i="6"/>
  <c r="P105" i="6"/>
  <c r="P106" i="6"/>
  <c r="P107" i="6"/>
  <c r="P108" i="6"/>
  <c r="P118" i="6"/>
  <c r="P119" i="6"/>
  <c r="P120" i="6"/>
  <c r="P121" i="6"/>
  <c r="P122" i="6"/>
  <c r="M173" i="6"/>
  <c r="M149" i="6"/>
  <c r="M127" i="6"/>
  <c r="M160" i="6"/>
  <c r="M136" i="6"/>
  <c r="M126" i="53"/>
  <c r="M113" i="53"/>
  <c r="M55" i="53"/>
  <c r="M297" i="64"/>
  <c r="M147" i="53"/>
  <c r="M277" i="66"/>
  <c r="M101" i="53"/>
  <c r="M134" i="53"/>
  <c r="M274" i="66"/>
  <c r="M48" i="53"/>
  <c r="M146" i="53"/>
  <c r="M17" i="53"/>
  <c r="M54" i="53"/>
  <c r="M265" i="71"/>
  <c r="M138" i="53"/>
  <c r="M115" i="53"/>
  <c r="M53" i="53"/>
  <c r="M14" i="53"/>
  <c r="M171" i="53"/>
  <c r="M252" i="69"/>
  <c r="M172" i="53"/>
  <c r="M114" i="51"/>
  <c r="M274" i="70"/>
  <c r="M116" i="53"/>
  <c r="M117" i="53"/>
  <c r="M118" i="53"/>
  <c r="M84" i="53"/>
  <c r="M278" i="67"/>
  <c r="M37" i="53"/>
  <c r="M281" i="65"/>
  <c r="M267" i="70"/>
  <c r="M127" i="53"/>
  <c r="M173" i="53"/>
  <c r="M132" i="53"/>
  <c r="M330" i="68"/>
  <c r="M234" i="69"/>
  <c r="M332" i="68"/>
  <c r="M235" i="69"/>
  <c r="M163" i="53"/>
  <c r="M152" i="53"/>
  <c r="M267" i="66"/>
  <c r="M72" i="53"/>
  <c r="M278" i="70"/>
  <c r="M236" i="69"/>
  <c r="M275" i="69"/>
  <c r="M156" i="53"/>
  <c r="M73" i="53"/>
  <c r="M113" i="52"/>
  <c r="M6" i="53"/>
  <c r="M36" i="53"/>
  <c r="M35" i="53"/>
  <c r="M274" i="65"/>
  <c r="M267" i="72"/>
  <c r="M278" i="69"/>
  <c r="M76" i="53"/>
  <c r="M349" i="68"/>
  <c r="M34" i="53"/>
  <c r="M278" i="66"/>
  <c r="M91" i="53"/>
  <c r="M114" i="52"/>
  <c r="M112" i="53"/>
  <c r="M271" i="71"/>
  <c r="M264" i="71"/>
  <c r="M281" i="66"/>
  <c r="M306" i="64"/>
  <c r="M278" i="65"/>
  <c r="M119" i="53"/>
  <c r="M22" i="53"/>
  <c r="M122" i="53"/>
  <c r="M281" i="67"/>
  <c r="M154" i="53"/>
  <c r="M159" i="53"/>
  <c r="M153" i="53"/>
  <c r="M271" i="72"/>
  <c r="M275" i="66"/>
  <c r="M264" i="72"/>
  <c r="M277" i="70"/>
  <c r="M165" i="53"/>
  <c r="M155" i="53"/>
  <c r="M342" i="68"/>
  <c r="M38" i="53"/>
  <c r="M29" i="53"/>
  <c r="M41" i="53"/>
  <c r="M268" i="72"/>
  <c r="M56" i="53"/>
  <c r="M344" i="68"/>
  <c r="M108" i="53"/>
  <c r="M274" i="69"/>
  <c r="M99" i="53"/>
  <c r="M170" i="53"/>
  <c r="M267" i="69"/>
  <c r="M274" i="67"/>
  <c r="M96" i="53"/>
  <c r="M275" i="67"/>
  <c r="M15" i="53"/>
  <c r="M67" i="53"/>
  <c r="M281" i="69"/>
  <c r="M233" i="69"/>
  <c r="M341" i="68"/>
  <c r="M27" i="51"/>
  <c r="M109" i="53"/>
  <c r="M13" i="51"/>
  <c r="M308" i="64"/>
  <c r="M39" i="51"/>
  <c r="M266" i="71"/>
  <c r="M92" i="51"/>
  <c r="M39" i="53"/>
  <c r="M58" i="51"/>
  <c r="M11" i="51"/>
  <c r="M106" i="53"/>
  <c r="M266" i="69"/>
  <c r="M49" i="52"/>
  <c r="M18" i="51"/>
  <c r="M70" i="53"/>
  <c r="M7" i="53"/>
  <c r="M150" i="51"/>
  <c r="M128" i="53"/>
  <c r="M175" i="53"/>
  <c r="M345" i="68"/>
  <c r="M98" i="51"/>
  <c r="M235" i="67"/>
  <c r="M100" i="52"/>
  <c r="M260" i="72"/>
  <c r="M265" i="69"/>
  <c r="M149" i="52"/>
  <c r="M46" i="51"/>
  <c r="M293" i="68"/>
  <c r="M148" i="51"/>
  <c r="M174" i="51"/>
  <c r="M72" i="51"/>
  <c r="M172" i="52"/>
  <c r="M240" i="65"/>
  <c r="M158" i="51"/>
  <c r="M159" i="52"/>
  <c r="M135" i="52"/>
  <c r="M21" i="53"/>
  <c r="M272" i="65"/>
  <c r="M30" i="52"/>
  <c r="M150" i="52"/>
  <c r="M153" i="52"/>
  <c r="M262" i="71"/>
  <c r="M176" i="52"/>
  <c r="M238" i="65"/>
  <c r="M169" i="52"/>
  <c r="M256" i="71"/>
  <c r="M53" i="51"/>
  <c r="M69" i="53"/>
  <c r="M235" i="66"/>
  <c r="M158" i="52"/>
  <c r="M20" i="51"/>
  <c r="M117" i="52"/>
  <c r="M241" i="70"/>
  <c r="M10" i="52"/>
  <c r="M233" i="66"/>
  <c r="M242" i="65"/>
  <c r="M174" i="52"/>
  <c r="M236" i="66"/>
  <c r="M74" i="51"/>
  <c r="M95" i="52"/>
  <c r="M137" i="52"/>
  <c r="M6" i="51"/>
  <c r="M11" i="52"/>
  <c r="M233" i="71"/>
  <c r="M19" i="52"/>
  <c r="M260" i="71"/>
  <c r="M51" i="52"/>
  <c r="M64" i="53"/>
  <c r="M272" i="69"/>
  <c r="M152" i="51"/>
  <c r="M116" i="52"/>
  <c r="M232" i="69"/>
  <c r="M97" i="51"/>
  <c r="M233" i="67"/>
  <c r="M59" i="52"/>
  <c r="M50" i="51"/>
  <c r="M58" i="53"/>
  <c r="M92" i="52"/>
  <c r="M16" i="51"/>
  <c r="M107" i="52"/>
  <c r="M244" i="71"/>
  <c r="M55" i="51"/>
  <c r="M157" i="53"/>
  <c r="M229" i="65"/>
  <c r="M157" i="51"/>
  <c r="M90" i="53"/>
  <c r="M29" i="51"/>
  <c r="M242" i="67"/>
  <c r="M88" i="53"/>
  <c r="M234" i="66"/>
  <c r="M90" i="52"/>
  <c r="M65" i="52"/>
  <c r="M155" i="51"/>
  <c r="M248" i="71"/>
  <c r="M94" i="52"/>
  <c r="M92" i="53"/>
  <c r="M141" i="51"/>
  <c r="M20" i="52"/>
  <c r="M59" i="51"/>
  <c r="M103" i="51"/>
  <c r="M240" i="66"/>
  <c r="M89" i="51"/>
  <c r="M10" i="53"/>
  <c r="M12" i="52"/>
  <c r="M98" i="52"/>
  <c r="M69" i="52"/>
  <c r="M147" i="52"/>
  <c r="M103" i="52"/>
  <c r="M6" i="52"/>
  <c r="M78" i="52"/>
  <c r="M154" i="52"/>
  <c r="M22" i="52"/>
  <c r="M177" i="52"/>
  <c r="M39" i="52"/>
  <c r="M171" i="51"/>
  <c r="M64" i="51"/>
  <c r="M289" i="64"/>
  <c r="M50" i="52"/>
  <c r="M312" i="68"/>
  <c r="M230" i="72"/>
  <c r="M164" i="52"/>
  <c r="M262" i="67"/>
  <c r="M229" i="72"/>
  <c r="M305" i="68"/>
  <c r="M242" i="66"/>
  <c r="M85" i="52"/>
  <c r="M259" i="69"/>
  <c r="M229" i="66"/>
  <c r="M253" i="71"/>
  <c r="M143" i="53"/>
  <c r="M243" i="70"/>
  <c r="M236" i="67"/>
  <c r="M235" i="70"/>
  <c r="M253" i="65"/>
  <c r="M63" i="51"/>
  <c r="M270" i="67"/>
  <c r="M252" i="65"/>
  <c r="M235" i="65"/>
  <c r="M233" i="70"/>
  <c r="M236" i="70"/>
  <c r="M30" i="51"/>
  <c r="M319" i="68"/>
  <c r="M254" i="70"/>
  <c r="M231" i="72"/>
  <c r="M109" i="52"/>
  <c r="M241" i="71"/>
  <c r="M49" i="51"/>
  <c r="M238" i="66"/>
  <c r="M254" i="64"/>
  <c r="M241" i="66"/>
  <c r="M223" i="72"/>
  <c r="M263" i="72"/>
  <c r="M313" i="68"/>
  <c r="M240" i="69"/>
  <c r="M279" i="64"/>
  <c r="M257" i="67"/>
  <c r="M66" i="52"/>
  <c r="M262" i="65"/>
  <c r="M307" i="68"/>
  <c r="M228" i="69"/>
  <c r="M225" i="72"/>
  <c r="M255" i="71"/>
  <c r="M262" i="72"/>
  <c r="M243" i="71"/>
  <c r="M224" i="71"/>
  <c r="M242" i="72"/>
  <c r="M264" i="70"/>
  <c r="M253" i="72"/>
  <c r="M255" i="70"/>
  <c r="M257" i="65"/>
  <c r="M128" i="51"/>
  <c r="M257" i="70"/>
  <c r="M273" i="66"/>
  <c r="M234" i="65"/>
  <c r="M247" i="65"/>
  <c r="M248" i="65"/>
  <c r="M306" i="68"/>
  <c r="M260" i="64"/>
  <c r="M256" i="70"/>
  <c r="M252" i="67"/>
  <c r="M280" i="69"/>
  <c r="M254" i="65"/>
  <c r="M164" i="51"/>
  <c r="M234" i="70"/>
  <c r="M253" i="70"/>
  <c r="M314" i="68"/>
  <c r="M4" i="51"/>
  <c r="M228" i="72"/>
  <c r="M231" i="69"/>
  <c r="M255" i="72"/>
  <c r="M254" i="67"/>
  <c r="M261" i="64"/>
  <c r="M303" i="68"/>
  <c r="M249" i="69"/>
  <c r="M253" i="64"/>
  <c r="M43" i="53"/>
  <c r="M62" i="51"/>
  <c r="M43" i="51"/>
  <c r="M328" i="68"/>
  <c r="M124" i="52"/>
  <c r="M230" i="67"/>
  <c r="M24" i="52"/>
  <c r="M247" i="67"/>
  <c r="M283" i="68"/>
  <c r="M229" i="67"/>
  <c r="M232" i="67"/>
  <c r="M3" i="51"/>
  <c r="M265" i="67"/>
  <c r="M246" i="67"/>
  <c r="M237" i="72"/>
  <c r="M264" i="66"/>
  <c r="M226" i="66"/>
  <c r="M245" i="67"/>
  <c r="M137" i="53"/>
  <c r="M266" i="72"/>
  <c r="M18" i="53"/>
  <c r="M111" i="53"/>
  <c r="M115" i="52"/>
  <c r="M57" i="53"/>
  <c r="M110" i="53"/>
  <c r="M276" i="66"/>
  <c r="M267" i="65"/>
  <c r="M305" i="64"/>
  <c r="M113" i="51"/>
  <c r="M74" i="53"/>
  <c r="M276" i="70"/>
  <c r="M265" i="72"/>
  <c r="M79" i="53"/>
  <c r="M103" i="53"/>
  <c r="M337" i="68"/>
  <c r="M8" i="51"/>
  <c r="M21" i="51"/>
  <c r="M277" i="69"/>
  <c r="M75" i="51"/>
  <c r="M269" i="65"/>
  <c r="M257" i="71"/>
  <c r="M57" i="51"/>
  <c r="M154" i="51"/>
  <c r="M307" i="64"/>
  <c r="M66" i="53"/>
  <c r="M77" i="52"/>
  <c r="M267" i="71"/>
  <c r="M269" i="69"/>
  <c r="M269" i="70"/>
  <c r="M58" i="52"/>
  <c r="M68" i="53"/>
  <c r="M162" i="53"/>
  <c r="M164" i="53"/>
  <c r="M277" i="65"/>
  <c r="M132" i="52"/>
  <c r="M125" i="53"/>
  <c r="M299" i="64"/>
  <c r="M286" i="68"/>
  <c r="M35" i="52"/>
  <c r="M145" i="51"/>
  <c r="M269" i="71"/>
  <c r="M94" i="51"/>
  <c r="M268" i="67"/>
  <c r="M256" i="72"/>
  <c r="M153" i="51"/>
  <c r="M272" i="67"/>
  <c r="M94" i="53"/>
  <c r="M268" i="65"/>
  <c r="M289" i="68"/>
  <c r="M308" i="68"/>
  <c r="M38" i="52"/>
  <c r="M120" i="53"/>
  <c r="M13" i="52"/>
  <c r="M30" i="53"/>
  <c r="M136" i="52"/>
  <c r="M34" i="51"/>
  <c r="M120" i="51"/>
  <c r="M271" i="64"/>
  <c r="M167" i="51"/>
  <c r="M248" i="72"/>
  <c r="M141" i="52"/>
  <c r="M165" i="51"/>
  <c r="M37" i="52"/>
  <c r="M59" i="53"/>
  <c r="M130" i="52"/>
  <c r="M83" i="51"/>
  <c r="M270" i="69"/>
  <c r="M298" i="68"/>
  <c r="M119" i="51"/>
  <c r="M14" i="51"/>
  <c r="M281" i="68"/>
  <c r="M31" i="51"/>
  <c r="M7" i="51"/>
  <c r="M260" i="70"/>
  <c r="M140" i="51"/>
  <c r="M83" i="53"/>
  <c r="M71" i="52"/>
  <c r="M22" i="51"/>
  <c r="M288" i="68"/>
  <c r="M262" i="64"/>
  <c r="M173" i="51"/>
  <c r="M265" i="70"/>
  <c r="M121" i="53"/>
  <c r="M137" i="51"/>
  <c r="M77" i="51"/>
  <c r="M34" i="52"/>
  <c r="M108" i="52"/>
  <c r="M89" i="53"/>
  <c r="M84" i="52"/>
  <c r="M86" i="51"/>
  <c r="M251" i="72"/>
  <c r="M100" i="51"/>
  <c r="M26" i="53"/>
  <c r="M297" i="68"/>
  <c r="M122" i="51"/>
  <c r="M91" i="52"/>
  <c r="M176" i="53"/>
  <c r="M171" i="52"/>
  <c r="M238" i="70"/>
  <c r="M88" i="51"/>
  <c r="M32" i="52"/>
  <c r="M243" i="67"/>
  <c r="M243" i="66"/>
  <c r="M130" i="51"/>
  <c r="M75" i="52"/>
  <c r="M69" i="51"/>
  <c r="M78" i="53"/>
  <c r="M250" i="65"/>
  <c r="M260" i="67"/>
  <c r="M5" i="51"/>
  <c r="M45" i="51"/>
  <c r="M97" i="52"/>
  <c r="M134" i="52"/>
  <c r="M60" i="52"/>
  <c r="M173" i="52"/>
  <c r="M170" i="51"/>
  <c r="M267" i="64"/>
  <c r="M158" i="53"/>
  <c r="M136" i="51"/>
  <c r="M99" i="51"/>
  <c r="M266" i="64"/>
  <c r="M236" i="65"/>
  <c r="M116" i="51"/>
  <c r="M11" i="53"/>
  <c r="M91" i="51"/>
  <c r="M51" i="53"/>
  <c r="M96" i="52"/>
  <c r="M13" i="53"/>
  <c r="M151" i="52"/>
  <c r="M172" i="51"/>
  <c r="M301" i="68"/>
  <c r="M71" i="53"/>
  <c r="M119" i="52"/>
  <c r="M118" i="52"/>
  <c r="M221" i="71"/>
  <c r="M228" i="71"/>
  <c r="M291" i="68"/>
  <c r="M248" i="69"/>
  <c r="M292" i="64"/>
  <c r="M284" i="68"/>
  <c r="M229" i="71"/>
  <c r="M291" i="64"/>
  <c r="M247" i="69"/>
  <c r="M162" i="51"/>
  <c r="M340" i="68"/>
  <c r="M234" i="71"/>
  <c r="M338" i="68"/>
  <c r="M266" i="66"/>
  <c r="M256" i="67"/>
  <c r="M247" i="70"/>
  <c r="M329" i="68"/>
  <c r="M302" i="64"/>
  <c r="M261" i="66"/>
  <c r="M231" i="67"/>
  <c r="M44" i="52"/>
  <c r="M322" i="68"/>
  <c r="M315" i="68"/>
  <c r="M243" i="72"/>
  <c r="M232" i="71"/>
  <c r="M281" i="64"/>
  <c r="M249" i="65"/>
  <c r="M231" i="65"/>
  <c r="M235" i="72"/>
  <c r="M232" i="66"/>
  <c r="M257" i="69"/>
  <c r="M270" i="64"/>
  <c r="M228" i="66"/>
  <c r="M234" i="67"/>
  <c r="M250" i="70"/>
  <c r="M260" i="65"/>
  <c r="M247" i="66"/>
  <c r="M310" i="68"/>
  <c r="M162" i="52"/>
  <c r="M251" i="67"/>
  <c r="M44" i="53"/>
  <c r="M255" i="65"/>
  <c r="M234" i="72"/>
  <c r="M270" i="65"/>
  <c r="M324" i="68"/>
  <c r="M237" i="70"/>
  <c r="M82" i="51"/>
  <c r="M231" i="71"/>
  <c r="M87" i="51"/>
  <c r="M280" i="70"/>
  <c r="M241" i="65"/>
  <c r="M348" i="68"/>
  <c r="M287" i="68"/>
  <c r="M259" i="70"/>
  <c r="M25" i="53"/>
  <c r="M25" i="51"/>
  <c r="M261" i="69"/>
  <c r="M256" i="64"/>
  <c r="M280" i="65"/>
  <c r="M286" i="64"/>
  <c r="M239" i="72"/>
  <c r="M249" i="71"/>
  <c r="M241" i="67"/>
  <c r="M28" i="51"/>
  <c r="M282" i="68"/>
  <c r="M310" i="64"/>
  <c r="M85" i="51"/>
  <c r="M301" i="64"/>
  <c r="M25" i="52"/>
  <c r="M231" i="70"/>
  <c r="M63" i="53"/>
  <c r="M44" i="51"/>
  <c r="M270" i="66"/>
  <c r="M246" i="69"/>
  <c r="M249" i="70"/>
  <c r="M24" i="51"/>
  <c r="M295" i="64"/>
  <c r="M161" i="52"/>
  <c r="M124" i="51"/>
  <c r="M246" i="66"/>
  <c r="M246" i="70"/>
  <c r="M3" i="53"/>
  <c r="M143" i="51"/>
  <c r="M240" i="71"/>
  <c r="M230" i="69"/>
  <c r="M304" i="68"/>
  <c r="M43" i="52"/>
  <c r="M222" i="71"/>
  <c r="M265" i="66"/>
  <c r="M264" i="65"/>
  <c r="M245" i="65"/>
  <c r="M245" i="70"/>
  <c r="M219" i="72"/>
  <c r="M226" i="69"/>
  <c r="M141" i="53"/>
  <c r="M75" i="53"/>
  <c r="M281" i="70"/>
  <c r="M309" i="64"/>
  <c r="M112" i="51"/>
  <c r="M114" i="53"/>
  <c r="M133" i="53"/>
  <c r="M275" i="70"/>
  <c r="M275" i="65"/>
  <c r="M177" i="53"/>
  <c r="M98" i="53"/>
  <c r="M65" i="53"/>
  <c r="M95" i="53"/>
  <c r="M129" i="53"/>
  <c r="M107" i="53"/>
  <c r="M86" i="53"/>
  <c r="M135" i="53"/>
  <c r="M132" i="51"/>
  <c r="M12" i="53"/>
  <c r="M139" i="52"/>
  <c r="M266" i="70"/>
  <c r="M271" i="70"/>
  <c r="M96" i="51"/>
  <c r="M102" i="51"/>
  <c r="M10" i="51"/>
  <c r="M85" i="53"/>
  <c r="M136" i="53"/>
  <c r="M55" i="52"/>
  <c r="M276" i="65"/>
  <c r="M144" i="53"/>
  <c r="M258" i="71"/>
  <c r="M67" i="51"/>
  <c r="M28" i="53"/>
  <c r="M347" i="68"/>
  <c r="M255" i="69"/>
  <c r="M259" i="72"/>
  <c r="M276" i="67"/>
  <c r="M150" i="53"/>
  <c r="M276" i="69"/>
  <c r="M161" i="53"/>
  <c r="M151" i="51"/>
  <c r="M79" i="52"/>
  <c r="M19" i="53"/>
  <c r="M77" i="53"/>
  <c r="M101" i="52"/>
  <c r="M152" i="52"/>
  <c r="M129" i="52"/>
  <c r="M79" i="51"/>
  <c r="M45" i="53"/>
  <c r="M268" i="64"/>
  <c r="M9" i="53"/>
  <c r="M258" i="72"/>
  <c r="M244" i="72"/>
  <c r="M90" i="51"/>
  <c r="M118" i="51"/>
  <c r="M111" i="51"/>
  <c r="M239" i="65"/>
  <c r="M237" i="66"/>
  <c r="M52" i="52"/>
  <c r="M84" i="51"/>
  <c r="M27" i="52"/>
  <c r="M60" i="51"/>
  <c r="M133" i="52"/>
  <c r="M108" i="51"/>
  <c r="M40" i="51"/>
  <c r="M93" i="53"/>
  <c r="M73" i="51"/>
  <c r="M26" i="52"/>
  <c r="M133" i="51"/>
  <c r="M70" i="52"/>
  <c r="M148" i="52"/>
  <c r="M240" i="67"/>
  <c r="M239" i="66"/>
  <c r="M169" i="53"/>
  <c r="M68" i="52"/>
  <c r="M300" i="64"/>
  <c r="M121" i="52"/>
  <c r="M250" i="67"/>
  <c r="M278" i="64"/>
  <c r="M169" i="51"/>
  <c r="M41" i="52"/>
  <c r="M127" i="51"/>
  <c r="M124" i="53"/>
  <c r="M264" i="64"/>
  <c r="M102" i="52"/>
  <c r="M72" i="52"/>
  <c r="M177" i="51"/>
  <c r="M166" i="51"/>
  <c r="M50" i="53"/>
  <c r="M56" i="51"/>
  <c r="M73" i="52"/>
  <c r="M318" i="68"/>
  <c r="M239" i="67"/>
  <c r="M149" i="53"/>
  <c r="M16" i="52"/>
  <c r="M9" i="52"/>
  <c r="M76" i="51"/>
  <c r="M40" i="52"/>
  <c r="M15" i="51"/>
  <c r="M255" i="64"/>
  <c r="M339" i="68"/>
  <c r="M131" i="52"/>
  <c r="M226" i="71"/>
  <c r="M257" i="64"/>
  <c r="M48" i="52"/>
  <c r="M93" i="51"/>
  <c r="M272" i="66"/>
  <c r="M163" i="51"/>
  <c r="M52" i="53"/>
  <c r="M17" i="52"/>
  <c r="M147" i="51"/>
  <c r="M176" i="51"/>
  <c r="M29" i="52"/>
  <c r="M303" i="64"/>
  <c r="M88" i="52"/>
  <c r="M165" i="52"/>
  <c r="M64" i="52"/>
  <c r="M163" i="52"/>
  <c r="M139" i="53"/>
  <c r="M67" i="52"/>
  <c r="M71" i="51"/>
  <c r="M78" i="51"/>
  <c r="M38" i="51"/>
  <c r="M87" i="53"/>
  <c r="M14" i="52"/>
  <c r="M45" i="52"/>
  <c r="M156" i="52"/>
  <c r="M12" i="51"/>
  <c r="M253" i="66"/>
  <c r="M93" i="52"/>
  <c r="M20" i="53"/>
  <c r="M122" i="52"/>
  <c r="M279" i="67"/>
  <c r="M117" i="51"/>
  <c r="M155" i="52"/>
  <c r="M256" i="69"/>
  <c r="M284" i="64"/>
  <c r="M247" i="72"/>
  <c r="M288" i="64"/>
  <c r="M231" i="66"/>
  <c r="M258" i="66"/>
  <c r="M255" i="67"/>
  <c r="M245" i="71"/>
  <c r="M221" i="72"/>
  <c r="M258" i="65"/>
  <c r="M325" i="68"/>
  <c r="M68" i="51"/>
  <c r="M144" i="52"/>
  <c r="M242" i="71"/>
  <c r="M309" i="68"/>
  <c r="M229" i="70"/>
  <c r="M241" i="69"/>
  <c r="M232" i="72"/>
  <c r="M287" i="64"/>
  <c r="M106" i="51"/>
  <c r="M266" i="65"/>
  <c r="M327" i="68"/>
  <c r="M251" i="66"/>
  <c r="M312" i="64"/>
  <c r="M82" i="52"/>
  <c r="M296" i="64"/>
  <c r="M263" i="71"/>
  <c r="M238" i="69"/>
  <c r="M237" i="65"/>
  <c r="M249" i="66"/>
  <c r="M125" i="51"/>
  <c r="M321" i="68"/>
  <c r="M253" i="67"/>
  <c r="M334" i="68"/>
  <c r="M242" i="70"/>
  <c r="M265" i="64"/>
  <c r="M271" i="67"/>
  <c r="M270" i="72"/>
  <c r="M246" i="72"/>
  <c r="M9" i="51"/>
  <c r="M232" i="70"/>
  <c r="M271" i="65"/>
  <c r="M252" i="70"/>
  <c r="M311" i="64"/>
  <c r="M237" i="69"/>
  <c r="M239" i="71"/>
  <c r="M252" i="72"/>
  <c r="M270" i="71"/>
  <c r="M316" i="68"/>
  <c r="M320" i="68"/>
  <c r="M237" i="67"/>
  <c r="M283" i="64"/>
  <c r="M279" i="68"/>
  <c r="M259" i="67"/>
  <c r="M4" i="53"/>
  <c r="M261" i="65"/>
  <c r="M273" i="65"/>
  <c r="M261" i="72"/>
  <c r="M144" i="51"/>
  <c r="M243" i="69"/>
  <c r="M227" i="65"/>
  <c r="M285" i="64"/>
  <c r="M259" i="65"/>
  <c r="M47" i="51"/>
  <c r="M282" i="64"/>
  <c r="M258" i="67"/>
  <c r="M317" i="68"/>
  <c r="M252" i="71"/>
  <c r="M223" i="71"/>
  <c r="M259" i="66"/>
  <c r="M240" i="70"/>
  <c r="M252" i="66"/>
  <c r="M261" i="67"/>
  <c r="M250" i="72"/>
  <c r="M228" i="67"/>
  <c r="M81" i="52"/>
  <c r="M248" i="67"/>
  <c r="M62" i="53"/>
  <c r="M230" i="66"/>
  <c r="M230" i="65"/>
  <c r="M274" i="64"/>
  <c r="M161" i="51"/>
  <c r="M238" i="72"/>
  <c r="M143" i="52"/>
  <c r="M81" i="51"/>
  <c r="M227" i="66"/>
  <c r="M81" i="53"/>
  <c r="M227" i="70"/>
  <c r="M62" i="52"/>
  <c r="M230" i="70"/>
  <c r="M219" i="71"/>
  <c r="M245" i="69"/>
  <c r="M227" i="67"/>
  <c r="M245" i="66"/>
  <c r="M264" i="67"/>
  <c r="M46" i="53"/>
  <c r="M27" i="53"/>
  <c r="M313" i="64"/>
  <c r="M60" i="53"/>
  <c r="M16" i="53"/>
  <c r="M115" i="51"/>
  <c r="M174" i="53"/>
  <c r="M97" i="53"/>
  <c r="M131" i="53"/>
  <c r="M145" i="53"/>
  <c r="M268" i="71"/>
  <c r="M112" i="52"/>
  <c r="M254" i="69"/>
  <c r="M267" i="67"/>
  <c r="M269" i="66"/>
  <c r="M8" i="53"/>
  <c r="M259" i="71"/>
  <c r="M168" i="52"/>
  <c r="M271" i="69"/>
  <c r="M65" i="51"/>
  <c r="M47" i="53"/>
  <c r="M273" i="70"/>
  <c r="M270" i="70"/>
  <c r="M32" i="53"/>
  <c r="M17" i="51"/>
  <c r="M273" i="69"/>
  <c r="M257" i="72"/>
  <c r="M269" i="67"/>
  <c r="M277" i="67"/>
  <c r="M268" i="66"/>
  <c r="M37" i="51"/>
  <c r="M100" i="53"/>
  <c r="M253" i="69"/>
  <c r="M343" i="68"/>
  <c r="M331" i="68"/>
  <c r="M54" i="51"/>
  <c r="M272" i="70"/>
  <c r="M89" i="52"/>
  <c r="M35" i="51"/>
  <c r="M140" i="53"/>
  <c r="M134" i="51"/>
  <c r="M268" i="69"/>
  <c r="M19" i="51"/>
  <c r="M54" i="52"/>
  <c r="M5" i="52"/>
  <c r="M156" i="51"/>
  <c r="M33" i="51"/>
  <c r="M48" i="51"/>
  <c r="M5" i="53"/>
  <c r="M228" i="65"/>
  <c r="M167" i="52"/>
  <c r="M166" i="52"/>
  <c r="M70" i="51"/>
  <c r="M40" i="53"/>
  <c r="M53" i="52"/>
  <c r="M149" i="51"/>
  <c r="M148" i="53"/>
  <c r="M120" i="52"/>
  <c r="M15" i="52"/>
  <c r="M36" i="51"/>
  <c r="M138" i="51"/>
  <c r="M268" i="70"/>
  <c r="M33" i="52"/>
  <c r="M21" i="52"/>
  <c r="M157" i="52"/>
  <c r="M41" i="51"/>
  <c r="M167" i="53"/>
  <c r="M224" i="72"/>
  <c r="M33" i="53"/>
  <c r="M233" i="72"/>
  <c r="M251" i="71"/>
  <c r="M269" i="64"/>
  <c r="M232" i="65"/>
  <c r="M36" i="52"/>
  <c r="M111" i="52"/>
  <c r="M243" i="65"/>
  <c r="M102" i="53"/>
  <c r="M18" i="52"/>
  <c r="M175" i="52"/>
  <c r="M151" i="53"/>
  <c r="M26" i="51"/>
  <c r="M107" i="51"/>
  <c r="M31" i="53"/>
  <c r="M130" i="53"/>
  <c r="M95" i="51"/>
  <c r="M279" i="70"/>
  <c r="M170" i="52"/>
  <c r="M127" i="52"/>
  <c r="M66" i="51"/>
  <c r="M300" i="68"/>
  <c r="M269" i="72"/>
  <c r="M126" i="51"/>
  <c r="M257" i="66"/>
  <c r="M121" i="51"/>
  <c r="M230" i="71"/>
  <c r="M32" i="51"/>
  <c r="M139" i="51"/>
  <c r="M31" i="52"/>
  <c r="M159" i="51"/>
  <c r="M86" i="52"/>
  <c r="M279" i="69"/>
  <c r="M250" i="66"/>
  <c r="M99" i="52"/>
  <c r="M49" i="53"/>
  <c r="M292" i="68"/>
  <c r="M168" i="53"/>
  <c r="M51" i="51"/>
  <c r="M110" i="51"/>
  <c r="M263" i="64"/>
  <c r="M101" i="51"/>
  <c r="M110" i="52"/>
  <c r="M140" i="52"/>
  <c r="M138" i="52"/>
  <c r="M168" i="51"/>
  <c r="M76" i="52"/>
  <c r="M145" i="52"/>
  <c r="M346" i="68"/>
  <c r="M129" i="51"/>
  <c r="M105" i="53"/>
  <c r="M46" i="52"/>
  <c r="M8" i="52"/>
  <c r="M135" i="51"/>
  <c r="M74" i="52"/>
  <c r="M57" i="52"/>
  <c r="M87" i="52"/>
  <c r="M52" i="51"/>
  <c r="M296" i="68"/>
  <c r="M299" i="68"/>
  <c r="M298" i="64"/>
  <c r="M166" i="53"/>
  <c r="M175" i="51"/>
  <c r="M56" i="52"/>
  <c r="M83" i="52"/>
  <c r="M126" i="52"/>
  <c r="M131" i="51"/>
  <c r="M248" i="70"/>
  <c r="M260" i="69"/>
  <c r="M273" i="67"/>
  <c r="M261" i="71"/>
  <c r="M125" i="52"/>
  <c r="M245" i="72"/>
  <c r="M249" i="72"/>
  <c r="M4" i="52"/>
  <c r="M262" i="70"/>
  <c r="M249" i="67"/>
  <c r="M295" i="68"/>
  <c r="M250" i="69"/>
  <c r="M256" i="66"/>
  <c r="M239" i="69"/>
  <c r="M333" i="68"/>
  <c r="M254" i="66"/>
  <c r="M258" i="70"/>
  <c r="M259" i="64"/>
  <c r="M290" i="64"/>
  <c r="M294" i="68"/>
  <c r="M82" i="53"/>
  <c r="M290" i="68"/>
  <c r="M248" i="66"/>
  <c r="M280" i="64"/>
  <c r="M238" i="67"/>
  <c r="M7" i="52"/>
  <c r="M251" i="70"/>
  <c r="M251" i="65"/>
  <c r="M256" i="65"/>
  <c r="M242" i="69"/>
  <c r="M262" i="69"/>
  <c r="M247" i="71"/>
  <c r="M106" i="52"/>
  <c r="M235" i="71"/>
  <c r="M233" i="65"/>
  <c r="M275" i="64"/>
  <c r="M251" i="69"/>
  <c r="M260" i="66"/>
  <c r="M239" i="70"/>
  <c r="M311" i="68"/>
  <c r="M323" i="68"/>
  <c r="M280" i="66"/>
  <c r="M264" i="69"/>
  <c r="M109" i="51"/>
  <c r="M262" i="66"/>
  <c r="M246" i="71"/>
  <c r="M241" i="72"/>
  <c r="M227" i="71"/>
  <c r="M225" i="71"/>
  <c r="M146" i="52"/>
  <c r="M28" i="52"/>
  <c r="M229" i="69"/>
  <c r="M255" i="66"/>
  <c r="M226" i="72"/>
  <c r="M258" i="69"/>
  <c r="M336" i="68"/>
  <c r="M277" i="64"/>
  <c r="M279" i="65"/>
  <c r="M304" i="64"/>
  <c r="M63" i="52"/>
  <c r="M285" i="68"/>
  <c r="M279" i="66"/>
  <c r="M47" i="52"/>
  <c r="M128" i="52"/>
  <c r="M280" i="67"/>
  <c r="M227" i="72"/>
  <c r="M261" i="70"/>
  <c r="M276" i="64"/>
  <c r="M250" i="71"/>
  <c r="M280" i="68"/>
  <c r="M271" i="66"/>
  <c r="M146" i="51"/>
  <c r="M228" i="70"/>
  <c r="M335" i="68"/>
  <c r="M227" i="69"/>
  <c r="M265" i="65"/>
  <c r="M266" i="67"/>
  <c r="M240" i="72"/>
  <c r="M220" i="71"/>
  <c r="M258" i="64"/>
  <c r="M222" i="72"/>
  <c r="M220" i="72"/>
  <c r="M24" i="53"/>
  <c r="M246" i="65"/>
  <c r="M226" i="65"/>
  <c r="M3" i="52"/>
  <c r="M105" i="51"/>
  <c r="M105" i="52"/>
  <c r="M238" i="71"/>
  <c r="M294" i="64"/>
  <c r="M273" i="64"/>
  <c r="M237" i="71"/>
  <c r="M226" i="70"/>
  <c r="M252" i="64"/>
  <c r="M226" i="67"/>
  <c r="M125" i="29"/>
  <c r="M124" i="29"/>
  <c r="M125" i="6"/>
  <c r="M165" i="6"/>
  <c r="M110" i="6"/>
  <c r="M124" i="6" s="1"/>
  <c r="M141" i="6"/>
  <c r="M31" i="16"/>
  <c r="M11" i="16"/>
  <c r="M6" i="17"/>
  <c r="M32" i="15"/>
  <c r="M28" i="15"/>
  <c r="M22" i="15"/>
  <c r="M18" i="15"/>
  <c r="M11" i="15"/>
  <c r="M7" i="15"/>
  <c r="G174" i="6"/>
  <c r="G150" i="6"/>
  <c r="G128" i="6"/>
  <c r="G161" i="6"/>
  <c r="G137" i="6"/>
  <c r="G142" i="29"/>
  <c r="G130" i="29"/>
  <c r="G144" i="6"/>
  <c r="G168" i="6"/>
  <c r="G124" i="29"/>
  <c r="F31" i="15"/>
  <c r="G18" i="16"/>
  <c r="M18" i="16"/>
  <c r="G10" i="16"/>
  <c r="F14" i="15"/>
  <c r="M30" i="16"/>
  <c r="M9" i="16"/>
  <c r="M12" i="16"/>
  <c r="M5" i="16"/>
  <c r="M5" i="17"/>
  <c r="G11" i="16"/>
  <c r="F25" i="15"/>
  <c r="C4" i="17"/>
  <c r="E17" i="16"/>
  <c r="N27" i="15"/>
  <c r="F149" i="6"/>
  <c r="F173" i="6"/>
  <c r="F136" i="6"/>
  <c r="F160" i="6"/>
  <c r="F125" i="6"/>
  <c r="F110" i="6"/>
  <c r="F124" i="6" s="1"/>
  <c r="F141" i="6"/>
  <c r="F165" i="6"/>
  <c r="F131" i="29"/>
  <c r="F124" i="29"/>
  <c r="F31" i="16"/>
  <c r="F26" i="16"/>
  <c r="F21" i="16"/>
  <c r="F14" i="16"/>
  <c r="F10" i="16"/>
  <c r="F6" i="16"/>
  <c r="F11" i="15"/>
  <c r="F12" i="15"/>
  <c r="O18" i="36"/>
  <c r="O114" i="29"/>
  <c r="O16" i="36"/>
  <c r="O112" i="29"/>
  <c r="O17" i="35"/>
  <c r="O136" i="29"/>
  <c r="O16" i="32"/>
  <c r="O17" i="31"/>
  <c r="O111" i="29"/>
  <c r="O16" i="34"/>
  <c r="O17" i="33"/>
  <c r="O17" i="34"/>
  <c r="O17" i="37"/>
  <c r="O141" i="29"/>
  <c r="O118" i="29"/>
  <c r="O18" i="37"/>
  <c r="O144" i="29"/>
  <c r="O18" i="33"/>
  <c r="O16" i="30"/>
  <c r="O117" i="29"/>
  <c r="O115" i="29"/>
  <c r="O135" i="29"/>
  <c r="O18" i="35"/>
  <c r="O143" i="29"/>
  <c r="O18" i="34"/>
  <c r="O18" i="31"/>
  <c r="O17" i="32"/>
  <c r="O16" i="31"/>
  <c r="O140" i="29"/>
  <c r="O16" i="35"/>
  <c r="O18" i="30"/>
  <c r="O110" i="29"/>
  <c r="O17" i="36"/>
  <c r="O137" i="29"/>
  <c r="O109" i="29"/>
  <c r="O16" i="33"/>
  <c r="O138" i="29"/>
  <c r="O18" i="32"/>
  <c r="O17" i="30"/>
  <c r="O16" i="37"/>
  <c r="O17" i="6"/>
  <c r="O20" i="6" s="1"/>
  <c r="O19" i="6"/>
  <c r="O4" i="15" s="1"/>
  <c r="O23" i="6"/>
  <c r="O104" i="6"/>
  <c r="O105" i="6"/>
  <c r="O106" i="6"/>
  <c r="O107" i="6"/>
  <c r="O108" i="6"/>
  <c r="O118" i="6"/>
  <c r="O119" i="6"/>
  <c r="O120" i="6"/>
  <c r="O121" i="6"/>
  <c r="O122" i="6"/>
  <c r="F28" i="17"/>
  <c r="M152" i="6"/>
  <c r="M176" i="6"/>
  <c r="M172" i="6"/>
  <c r="M148" i="6"/>
  <c r="M135" i="6"/>
  <c r="M159" i="6"/>
  <c r="M144" i="6"/>
  <c r="M168" i="6"/>
  <c r="M128" i="6"/>
  <c r="M127" i="29"/>
  <c r="M130" i="29"/>
  <c r="M29" i="16"/>
  <c r="M10" i="16"/>
  <c r="M9" i="17"/>
  <c r="M31" i="15"/>
  <c r="M26" i="15"/>
  <c r="M21" i="15"/>
  <c r="M14" i="15"/>
  <c r="M10" i="15"/>
  <c r="M6" i="15"/>
  <c r="F30" i="15"/>
  <c r="G173" i="6"/>
  <c r="G149" i="6"/>
  <c r="G127" i="6"/>
  <c r="G136" i="6"/>
  <c r="G160" i="6"/>
  <c r="G265" i="71"/>
  <c r="G342" i="68"/>
  <c r="G17" i="53"/>
  <c r="G264" i="72"/>
  <c r="G275" i="67"/>
  <c r="G141" i="53"/>
  <c r="G313" i="64"/>
  <c r="G252" i="69"/>
  <c r="G96" i="53"/>
  <c r="G35" i="53"/>
  <c r="G84" i="53"/>
  <c r="G255" i="69"/>
  <c r="G267" i="67"/>
  <c r="G119" i="53"/>
  <c r="G118" i="53"/>
  <c r="G349" i="68"/>
  <c r="G281" i="66"/>
  <c r="G266" i="69"/>
  <c r="G46" i="53"/>
  <c r="G233" i="69"/>
  <c r="G155" i="53"/>
  <c r="G133" i="53"/>
  <c r="G22" i="53"/>
  <c r="G115" i="53"/>
  <c r="G103" i="53"/>
  <c r="G234" i="69"/>
  <c r="G274" i="67"/>
  <c r="G337" i="68"/>
  <c r="G54" i="53"/>
  <c r="G269" i="69"/>
  <c r="G114" i="51"/>
  <c r="G177" i="53"/>
  <c r="G147" i="53"/>
  <c r="G114" i="53"/>
  <c r="G109" i="53"/>
  <c r="G175" i="52"/>
  <c r="G21" i="51"/>
  <c r="G276" i="70"/>
  <c r="G54" i="51"/>
  <c r="G144" i="53"/>
  <c r="G273" i="69"/>
  <c r="G113" i="53"/>
  <c r="G96" i="51"/>
  <c r="G271" i="69"/>
  <c r="G78" i="51"/>
  <c r="G64" i="51"/>
  <c r="G259" i="72"/>
  <c r="G15" i="51"/>
  <c r="G276" i="67"/>
  <c r="G343" i="68"/>
  <c r="G162" i="53"/>
  <c r="G125" i="53"/>
  <c r="G60" i="51"/>
  <c r="G36" i="52"/>
  <c r="G269" i="67"/>
  <c r="G99" i="51"/>
  <c r="G111" i="51"/>
  <c r="G157" i="53"/>
  <c r="G269" i="64"/>
  <c r="G235" i="66"/>
  <c r="G94" i="53"/>
  <c r="G145" i="52"/>
  <c r="G20" i="53"/>
  <c r="G174" i="52"/>
  <c r="G167" i="53"/>
  <c r="G10" i="52"/>
  <c r="G136" i="51"/>
  <c r="G32" i="52"/>
  <c r="G271" i="64"/>
  <c r="G175" i="51"/>
  <c r="G69" i="53"/>
  <c r="G270" i="70"/>
  <c r="G101" i="52"/>
  <c r="G22" i="52"/>
  <c r="G73" i="52"/>
  <c r="G147" i="52"/>
  <c r="G103" i="52"/>
  <c r="G97" i="52"/>
  <c r="G119" i="51"/>
  <c r="G87" i="52"/>
  <c r="G169" i="53"/>
  <c r="G158" i="53"/>
  <c r="G18" i="52"/>
  <c r="G300" i="64"/>
  <c r="G33" i="51"/>
  <c r="G141" i="52"/>
  <c r="G90" i="52"/>
  <c r="G39" i="53"/>
  <c r="G236" i="67"/>
  <c r="G64" i="53"/>
  <c r="G16" i="52"/>
  <c r="G98" i="52"/>
  <c r="G100" i="51"/>
  <c r="G158" i="51"/>
  <c r="G251" i="72"/>
  <c r="G58" i="52"/>
  <c r="G145" i="51"/>
  <c r="G72" i="51"/>
  <c r="G159" i="52"/>
  <c r="G45" i="53"/>
  <c r="G152" i="51"/>
  <c r="G34" i="52"/>
  <c r="G176" i="52"/>
  <c r="G133" i="52"/>
  <c r="G110" i="52"/>
  <c r="G76" i="52"/>
  <c r="G87" i="53"/>
  <c r="G103" i="51"/>
  <c r="G161" i="53"/>
  <c r="G102" i="51"/>
  <c r="G171" i="52"/>
  <c r="G150" i="52"/>
  <c r="G238" i="69"/>
  <c r="G30" i="53"/>
  <c r="G171" i="51"/>
  <c r="G9" i="53"/>
  <c r="G138" i="51"/>
  <c r="G73" i="51"/>
  <c r="G29" i="51"/>
  <c r="G239" i="65"/>
  <c r="G34" i="51"/>
  <c r="G126" i="51"/>
  <c r="G40" i="53"/>
  <c r="G139" i="51"/>
  <c r="G56" i="51"/>
  <c r="G121" i="51"/>
  <c r="G132" i="52"/>
  <c r="G55" i="51"/>
  <c r="G265" i="70"/>
  <c r="G54" i="52"/>
  <c r="G288" i="68"/>
  <c r="G120" i="51"/>
  <c r="G71" i="52"/>
  <c r="G56" i="52"/>
  <c r="G233" i="67"/>
  <c r="G77" i="52"/>
  <c r="G169" i="52"/>
  <c r="G268" i="66"/>
  <c r="G31" i="53"/>
  <c r="G13" i="53"/>
  <c r="G10" i="53"/>
  <c r="G51" i="53"/>
  <c r="G122" i="52"/>
  <c r="G140" i="51"/>
  <c r="G84" i="51"/>
  <c r="G76" i="51"/>
  <c r="G40" i="52"/>
  <c r="G133" i="51"/>
  <c r="G264" i="70"/>
  <c r="G255" i="66"/>
  <c r="G256" i="69"/>
  <c r="G261" i="72"/>
  <c r="G231" i="67"/>
  <c r="G239" i="66"/>
  <c r="G122" i="53"/>
  <c r="G132" i="53"/>
  <c r="G274" i="70"/>
  <c r="G278" i="65"/>
  <c r="G265" i="72"/>
  <c r="G235" i="69"/>
  <c r="G267" i="70"/>
  <c r="G117" i="53"/>
  <c r="G165" i="53"/>
  <c r="G163" i="53"/>
  <c r="G114" i="52"/>
  <c r="G56" i="53"/>
  <c r="G159" i="53"/>
  <c r="G278" i="66"/>
  <c r="G101" i="53"/>
  <c r="G112" i="51"/>
  <c r="G79" i="53"/>
  <c r="G15" i="53"/>
  <c r="G153" i="53"/>
  <c r="G116" i="53"/>
  <c r="G99" i="53"/>
  <c r="G281" i="67"/>
  <c r="G156" i="53"/>
  <c r="G135" i="53"/>
  <c r="G6" i="53"/>
  <c r="G75" i="53"/>
  <c r="G174" i="53"/>
  <c r="G171" i="53"/>
  <c r="G330" i="68"/>
  <c r="G136" i="53"/>
  <c r="G341" i="68"/>
  <c r="G73" i="53"/>
  <c r="G8" i="53"/>
  <c r="G271" i="72"/>
  <c r="G154" i="53"/>
  <c r="G60" i="53"/>
  <c r="G5" i="51"/>
  <c r="G58" i="53"/>
  <c r="G347" i="68"/>
  <c r="G100" i="53"/>
  <c r="G7" i="53"/>
  <c r="G277" i="67"/>
  <c r="G265" i="69"/>
  <c r="G164" i="53"/>
  <c r="G307" i="64"/>
  <c r="G120" i="53"/>
  <c r="G259" i="71"/>
  <c r="G45" i="51"/>
  <c r="G269" i="70"/>
  <c r="G93" i="51"/>
  <c r="G277" i="66"/>
  <c r="G130" i="52"/>
  <c r="G344" i="68"/>
  <c r="G71" i="51"/>
  <c r="G26" i="51"/>
  <c r="G113" i="52"/>
  <c r="G14" i="51"/>
  <c r="G68" i="53"/>
  <c r="G86" i="51"/>
  <c r="G44" i="51"/>
  <c r="G138" i="52"/>
  <c r="G84" i="52"/>
  <c r="G107" i="51"/>
  <c r="G94" i="51"/>
  <c r="G118" i="52"/>
  <c r="G86" i="52"/>
  <c r="G85" i="51"/>
  <c r="G165" i="52"/>
  <c r="G5" i="52"/>
  <c r="G256" i="72"/>
  <c r="G248" i="71"/>
  <c r="G13" i="52"/>
  <c r="G8" i="51"/>
  <c r="G92" i="52"/>
  <c r="G177" i="52"/>
  <c r="G36" i="51"/>
  <c r="G21" i="53"/>
  <c r="G148" i="51"/>
  <c r="G31" i="51"/>
  <c r="G52" i="53"/>
  <c r="G102" i="53"/>
  <c r="G150" i="51"/>
  <c r="G93" i="53"/>
  <c r="G150" i="53"/>
  <c r="G69" i="52"/>
  <c r="G166" i="51"/>
  <c r="G20" i="51"/>
  <c r="G244" i="71"/>
  <c r="G242" i="65"/>
  <c r="G270" i="67"/>
  <c r="G296" i="68"/>
  <c r="G53" i="51"/>
  <c r="G91" i="52"/>
  <c r="G156" i="51"/>
  <c r="G149" i="51"/>
  <c r="G49" i="53"/>
  <c r="G118" i="51"/>
  <c r="G116" i="51"/>
  <c r="G46" i="51"/>
  <c r="G96" i="52"/>
  <c r="G17" i="52"/>
  <c r="G37" i="51"/>
  <c r="G141" i="51"/>
  <c r="G308" i="68"/>
  <c r="G166" i="53"/>
  <c r="G89" i="53"/>
  <c r="G38" i="52"/>
  <c r="G27" i="51"/>
  <c r="G94" i="52"/>
  <c r="G224" i="71"/>
  <c r="G290" i="68"/>
  <c r="G136" i="52"/>
  <c r="G163" i="51"/>
  <c r="G10" i="51"/>
  <c r="G122" i="51"/>
  <c r="G157" i="52"/>
  <c r="G237" i="65"/>
  <c r="G53" i="52"/>
  <c r="G49" i="52"/>
  <c r="G232" i="70"/>
  <c r="G257" i="70"/>
  <c r="G70" i="51"/>
  <c r="G98" i="51"/>
  <c r="G276" i="66"/>
  <c r="G174" i="51"/>
  <c r="G9" i="52"/>
  <c r="G83" i="53"/>
  <c r="G127" i="51"/>
  <c r="G310" i="64"/>
  <c r="G331" i="68"/>
  <c r="G48" i="52"/>
  <c r="G153" i="51"/>
  <c r="G168" i="51"/>
  <c r="G33" i="53"/>
  <c r="G111" i="53"/>
  <c r="G110" i="51"/>
  <c r="G139" i="53"/>
  <c r="G134" i="52"/>
  <c r="G154" i="52"/>
  <c r="G298" i="64"/>
  <c r="G67" i="51"/>
  <c r="G151" i="51"/>
  <c r="G148" i="53"/>
  <c r="G12" i="51"/>
  <c r="G131" i="52"/>
  <c r="G292" i="68"/>
  <c r="G132" i="51"/>
  <c r="G253" i="69"/>
  <c r="G156" i="52"/>
  <c r="G270" i="71"/>
  <c r="G270" i="64"/>
  <c r="G310" i="68"/>
  <c r="G270" i="66"/>
  <c r="G97" i="53"/>
  <c r="G274" i="65"/>
  <c r="G281" i="70"/>
  <c r="G268" i="72"/>
  <c r="G275" i="66"/>
  <c r="G112" i="53"/>
  <c r="G113" i="51"/>
  <c r="G274" i="69"/>
  <c r="G267" i="69"/>
  <c r="G275" i="70"/>
  <c r="G48" i="53"/>
  <c r="G57" i="53"/>
  <c r="G173" i="53"/>
  <c r="G27" i="53"/>
  <c r="G281" i="69"/>
  <c r="G145" i="53"/>
  <c r="G115" i="51"/>
  <c r="G297" i="64"/>
  <c r="G274" i="66"/>
  <c r="G38" i="53"/>
  <c r="G308" i="64"/>
  <c r="G41" i="53"/>
  <c r="G278" i="70"/>
  <c r="G55" i="53"/>
  <c r="G67" i="53"/>
  <c r="G126" i="53"/>
  <c r="G137" i="53"/>
  <c r="G170" i="53"/>
  <c r="G267" i="66"/>
  <c r="G236" i="69"/>
  <c r="G129" i="53"/>
  <c r="G305" i="64"/>
  <c r="G53" i="53"/>
  <c r="G278" i="67"/>
  <c r="G127" i="53"/>
  <c r="G41" i="51"/>
  <c r="G11" i="51"/>
  <c r="G22" i="51"/>
  <c r="G269" i="66"/>
  <c r="G106" i="53"/>
  <c r="G77" i="51"/>
  <c r="G271" i="70"/>
  <c r="G309" i="64"/>
  <c r="G267" i="71"/>
  <c r="G254" i="69"/>
  <c r="G19" i="51"/>
  <c r="G117" i="52"/>
  <c r="G130" i="53"/>
  <c r="G272" i="69"/>
  <c r="G172" i="51"/>
  <c r="G273" i="70"/>
  <c r="G95" i="51"/>
  <c r="G66" i="53"/>
  <c r="G40" i="51"/>
  <c r="G65" i="51"/>
  <c r="G266" i="70"/>
  <c r="G277" i="70"/>
  <c r="G139" i="52"/>
  <c r="G128" i="53"/>
  <c r="G251" i="66"/>
  <c r="G55" i="52"/>
  <c r="G175" i="53"/>
  <c r="G91" i="51"/>
  <c r="G268" i="70"/>
  <c r="G79" i="51"/>
  <c r="G65" i="52"/>
  <c r="G152" i="52"/>
  <c r="G127" i="52"/>
  <c r="G226" i="72"/>
  <c r="G258" i="64"/>
  <c r="G59" i="51"/>
  <c r="G168" i="52"/>
  <c r="G143" i="53"/>
  <c r="G79" i="52"/>
  <c r="G301" i="68"/>
  <c r="G298" i="68"/>
  <c r="G92" i="51"/>
  <c r="G75" i="51"/>
  <c r="G30" i="52"/>
  <c r="G11" i="53"/>
  <c r="G83" i="52"/>
  <c r="G177" i="51"/>
  <c r="G64" i="52"/>
  <c r="G134" i="51"/>
  <c r="G31" i="52"/>
  <c r="G70" i="52"/>
  <c r="G260" i="69"/>
  <c r="G48" i="51"/>
  <c r="G248" i="72"/>
  <c r="G99" i="52"/>
  <c r="G335" i="68"/>
  <c r="G165" i="51"/>
  <c r="G59" i="53"/>
  <c r="G72" i="52"/>
  <c r="G131" i="51"/>
  <c r="G50" i="51"/>
  <c r="G237" i="67"/>
  <c r="G78" i="52"/>
  <c r="G71" i="53"/>
  <c r="G167" i="51"/>
  <c r="G63" i="51"/>
  <c r="G39" i="51"/>
  <c r="G256" i="71"/>
  <c r="G38" i="51"/>
  <c r="G129" i="52"/>
  <c r="G78" i="53"/>
  <c r="G17" i="51"/>
  <c r="G170" i="52"/>
  <c r="G286" i="68"/>
  <c r="G259" i="64"/>
  <c r="G33" i="52"/>
  <c r="G18" i="51"/>
  <c r="G20" i="52"/>
  <c r="G294" i="68"/>
  <c r="G243" i="66"/>
  <c r="G50" i="53"/>
  <c r="G74" i="52"/>
  <c r="G6" i="52"/>
  <c r="G35" i="52"/>
  <c r="G25" i="51"/>
  <c r="G233" i="65"/>
  <c r="G166" i="52"/>
  <c r="G59" i="52"/>
  <c r="G75" i="52"/>
  <c r="G119" i="52"/>
  <c r="G77" i="53"/>
  <c r="G111" i="52"/>
  <c r="G107" i="52"/>
  <c r="G155" i="51"/>
  <c r="G167" i="52"/>
  <c r="G26" i="52"/>
  <c r="G147" i="51"/>
  <c r="G101" i="51"/>
  <c r="G15" i="52"/>
  <c r="G83" i="51"/>
  <c r="G89" i="51"/>
  <c r="G88" i="53"/>
  <c r="G129" i="51"/>
  <c r="G149" i="53"/>
  <c r="G170" i="51"/>
  <c r="G140" i="53"/>
  <c r="G268" i="65"/>
  <c r="G16" i="51"/>
  <c r="G137" i="52"/>
  <c r="G102" i="52"/>
  <c r="G153" i="52"/>
  <c r="G19" i="52"/>
  <c r="G173" i="52"/>
  <c r="G46" i="52"/>
  <c r="G225" i="72"/>
  <c r="G257" i="64"/>
  <c r="G247" i="72"/>
  <c r="G252" i="66"/>
  <c r="G255" i="67"/>
  <c r="G16" i="53"/>
  <c r="G110" i="53"/>
  <c r="G36" i="53"/>
  <c r="G271" i="71"/>
  <c r="G112" i="52"/>
  <c r="G34" i="53"/>
  <c r="G29" i="53"/>
  <c r="G275" i="65"/>
  <c r="G65" i="53"/>
  <c r="G306" i="64"/>
  <c r="G91" i="53"/>
  <c r="G95" i="53"/>
  <c r="G107" i="53"/>
  <c r="G74" i="53"/>
  <c r="G345" i="68"/>
  <c r="G108" i="53"/>
  <c r="G264" i="71"/>
  <c r="G76" i="53"/>
  <c r="G134" i="53"/>
  <c r="G152" i="53"/>
  <c r="G14" i="53"/>
  <c r="G37" i="53"/>
  <c r="G131" i="53"/>
  <c r="G267" i="65"/>
  <c r="G172" i="53"/>
  <c r="G72" i="53"/>
  <c r="G278" i="69"/>
  <c r="G138" i="53"/>
  <c r="G275" i="69"/>
  <c r="G98" i="53"/>
  <c r="G86" i="53"/>
  <c r="G115" i="52"/>
  <c r="G281" i="65"/>
  <c r="G268" i="71"/>
  <c r="G18" i="53"/>
  <c r="G69" i="51"/>
  <c r="G13" i="51"/>
  <c r="G266" i="72"/>
  <c r="G58" i="51"/>
  <c r="G277" i="69"/>
  <c r="G268" i="69"/>
  <c r="G257" i="72"/>
  <c r="G146" i="53"/>
  <c r="G267" i="72"/>
  <c r="G154" i="51"/>
  <c r="G277" i="65"/>
  <c r="G28" i="53"/>
  <c r="G117" i="51"/>
  <c r="G85" i="53"/>
  <c r="G276" i="69"/>
  <c r="G47" i="53"/>
  <c r="G266" i="71"/>
  <c r="G269" i="65"/>
  <c r="G90" i="51"/>
  <c r="G332" i="68"/>
  <c r="G257" i="71"/>
  <c r="G299" i="64"/>
  <c r="G276" i="65"/>
  <c r="G272" i="66"/>
  <c r="G235" i="67"/>
  <c r="G243" i="67"/>
  <c r="G70" i="53"/>
  <c r="G14" i="52"/>
  <c r="G97" i="51"/>
  <c r="G74" i="51"/>
  <c r="G29" i="52"/>
  <c r="G322" i="68"/>
  <c r="G12" i="53"/>
  <c r="G268" i="67"/>
  <c r="G260" i="72"/>
  <c r="G89" i="52"/>
  <c r="G120" i="52"/>
  <c r="G155" i="52"/>
  <c r="G32" i="53"/>
  <c r="G176" i="51"/>
  <c r="G235" i="65"/>
  <c r="G51" i="52"/>
  <c r="G163" i="52"/>
  <c r="G137" i="51"/>
  <c r="G68" i="52"/>
  <c r="G45" i="52"/>
  <c r="G159" i="51"/>
  <c r="G39" i="52"/>
  <c r="G289" i="68"/>
  <c r="G100" i="52"/>
  <c r="G92" i="53"/>
  <c r="G108" i="51"/>
  <c r="G52" i="51"/>
  <c r="G251" i="65"/>
  <c r="G51" i="51"/>
  <c r="G35" i="51"/>
  <c r="G108" i="52"/>
  <c r="G172" i="52"/>
  <c r="G237" i="66"/>
  <c r="G95" i="52"/>
  <c r="G37" i="52"/>
  <c r="G4" i="51"/>
  <c r="G57" i="51"/>
  <c r="G5" i="53"/>
  <c r="G67" i="52"/>
  <c r="G168" i="53"/>
  <c r="G130" i="51"/>
  <c r="G240" i="66"/>
  <c r="G232" i="69"/>
  <c r="G116" i="52"/>
  <c r="G88" i="51"/>
  <c r="G243" i="65"/>
  <c r="G151" i="53"/>
  <c r="G239" i="67"/>
  <c r="G299" i="68"/>
  <c r="G57" i="52"/>
  <c r="G251" i="71"/>
  <c r="G279" i="69"/>
  <c r="G60" i="52"/>
  <c r="G32" i="51"/>
  <c r="G21" i="52"/>
  <c r="G19" i="53"/>
  <c r="G258" i="72"/>
  <c r="G88" i="52"/>
  <c r="G151" i="52"/>
  <c r="G148" i="52"/>
  <c r="G135" i="51"/>
  <c r="G50" i="52"/>
  <c r="G6" i="51"/>
  <c r="G41" i="52"/>
  <c r="G158" i="52"/>
  <c r="G169" i="51"/>
  <c r="G90" i="53"/>
  <c r="G105" i="53"/>
  <c r="G140" i="52"/>
  <c r="G260" i="64"/>
  <c r="G135" i="52"/>
  <c r="G173" i="51"/>
  <c r="G8" i="52"/>
  <c r="G176" i="53"/>
  <c r="G11" i="52"/>
  <c r="G258" i="71"/>
  <c r="G262" i="71"/>
  <c r="G157" i="51"/>
  <c r="G12" i="52"/>
  <c r="G27" i="52"/>
  <c r="G272" i="70"/>
  <c r="G149" i="52"/>
  <c r="G52" i="52"/>
  <c r="G93" i="52"/>
  <c r="G121" i="53"/>
  <c r="G126" i="52"/>
  <c r="G121" i="52"/>
  <c r="G26" i="53"/>
  <c r="G47" i="52"/>
  <c r="G261" i="71"/>
  <c r="G270" i="69"/>
  <c r="G248" i="69"/>
  <c r="G47" i="51"/>
  <c r="G254" i="65"/>
  <c r="G289" i="64"/>
  <c r="G255" i="64"/>
  <c r="G239" i="69"/>
  <c r="G245" i="72"/>
  <c r="G234" i="65"/>
  <c r="G63" i="52"/>
  <c r="G254" i="67"/>
  <c r="G269" i="71"/>
  <c r="G253" i="65"/>
  <c r="G346" i="68"/>
  <c r="G262" i="65"/>
  <c r="G297" i="68"/>
  <c r="G257" i="66"/>
  <c r="G271" i="66"/>
  <c r="G296" i="64"/>
  <c r="G28" i="51"/>
  <c r="G227" i="71"/>
  <c r="G256" i="70"/>
  <c r="G238" i="67"/>
  <c r="G259" i="67"/>
  <c r="G325" i="68"/>
  <c r="G270" i="65"/>
  <c r="G243" i="71"/>
  <c r="G261" i="67"/>
  <c r="G260" i="65"/>
  <c r="G272" i="65"/>
  <c r="G164" i="52"/>
  <c r="G256" i="67"/>
  <c r="G235" i="70"/>
  <c r="G262" i="70"/>
  <c r="G287" i="68"/>
  <c r="G288" i="64"/>
  <c r="G44" i="52"/>
  <c r="G336" i="68"/>
  <c r="G258" i="66"/>
  <c r="G304" i="64"/>
  <c r="G229" i="72"/>
  <c r="G82" i="52"/>
  <c r="G245" i="71"/>
  <c r="G273" i="65"/>
  <c r="G236" i="65"/>
  <c r="G312" i="64"/>
  <c r="G224" i="72"/>
  <c r="G223" i="72"/>
  <c r="G68" i="51"/>
  <c r="G311" i="64"/>
  <c r="G128" i="52"/>
  <c r="G339" i="68"/>
  <c r="G233" i="71"/>
  <c r="G280" i="70"/>
  <c r="G234" i="66"/>
  <c r="G232" i="67"/>
  <c r="G265" i="64"/>
  <c r="G239" i="72"/>
  <c r="G316" i="68"/>
  <c r="G255" i="65"/>
  <c r="G228" i="72"/>
  <c r="G293" i="68"/>
  <c r="G280" i="66"/>
  <c r="G253" i="66"/>
  <c r="G250" i="69"/>
  <c r="G249" i="72"/>
  <c r="G124" i="53"/>
  <c r="G242" i="70"/>
  <c r="G262" i="69"/>
  <c r="G319" i="68"/>
  <c r="G109" i="52"/>
  <c r="G250" i="70"/>
  <c r="G240" i="72"/>
  <c r="G222" i="71"/>
  <c r="G220" i="72"/>
  <c r="G230" i="67"/>
  <c r="G249" i="65"/>
  <c r="G306" i="68"/>
  <c r="G247" i="67"/>
  <c r="G105" i="52"/>
  <c r="G264" i="69"/>
  <c r="G105" i="51"/>
  <c r="G43" i="52"/>
  <c r="G238" i="71"/>
  <c r="G143" i="52"/>
  <c r="G246" i="69"/>
  <c r="G279" i="68"/>
  <c r="G247" i="66"/>
  <c r="G229" i="66"/>
  <c r="G248" i="65"/>
  <c r="G81" i="51"/>
  <c r="G226" i="70"/>
  <c r="G304" i="68"/>
  <c r="G219" i="71"/>
  <c r="G237" i="72"/>
  <c r="G252" i="64"/>
  <c r="G226" i="65"/>
  <c r="G245" i="65"/>
  <c r="G245" i="66"/>
  <c r="G26" i="16"/>
  <c r="G18" i="17"/>
  <c r="G5" i="17"/>
  <c r="G252" i="71"/>
  <c r="G247" i="70"/>
  <c r="G303" i="64"/>
  <c r="G290" i="64"/>
  <c r="G237" i="69"/>
  <c r="G238" i="70"/>
  <c r="G28" i="52"/>
  <c r="G106" i="51"/>
  <c r="G268" i="64"/>
  <c r="G258" i="67"/>
  <c r="G261" i="69"/>
  <c r="G248" i="70"/>
  <c r="G241" i="66"/>
  <c r="G233" i="66"/>
  <c r="G303" i="68"/>
  <c r="G258" i="69"/>
  <c r="G313" i="68"/>
  <c r="G273" i="67"/>
  <c r="G242" i="69"/>
  <c r="G43" i="51"/>
  <c r="G229" i="71"/>
  <c r="G234" i="70"/>
  <c r="G228" i="70"/>
  <c r="G333" i="68"/>
  <c r="G311" i="68"/>
  <c r="G255" i="71"/>
  <c r="G44" i="53"/>
  <c r="G315" i="68"/>
  <c r="G253" i="72"/>
  <c r="G270" i="72"/>
  <c r="G229" i="69"/>
  <c r="G273" i="66"/>
  <c r="G239" i="70"/>
  <c r="G243" i="69"/>
  <c r="G284" i="64"/>
  <c r="G233" i="70"/>
  <c r="G247" i="69"/>
  <c r="G4" i="53"/>
  <c r="G82" i="53"/>
  <c r="G228" i="71"/>
  <c r="G241" i="65"/>
  <c r="G281" i="64"/>
  <c r="G280" i="64"/>
  <c r="G348" i="68"/>
  <c r="G231" i="65"/>
  <c r="G323" i="68"/>
  <c r="G25" i="52"/>
  <c r="G279" i="64"/>
  <c r="G242" i="66"/>
  <c r="G254" i="70"/>
  <c r="G271" i="65"/>
  <c r="G231" i="72"/>
  <c r="G249" i="71"/>
  <c r="G246" i="71"/>
  <c r="G282" i="64"/>
  <c r="G279" i="67"/>
  <c r="G231" i="69"/>
  <c r="G262" i="66"/>
  <c r="G7" i="51"/>
  <c r="G231" i="70"/>
  <c r="G264" i="64"/>
  <c r="G233" i="72"/>
  <c r="G256" i="65"/>
  <c r="G128" i="51"/>
  <c r="G256" i="66"/>
  <c r="G250" i="71"/>
  <c r="G254" i="64"/>
  <c r="G338" i="68"/>
  <c r="G250" i="72"/>
  <c r="G259" i="70"/>
  <c r="G227" i="69"/>
  <c r="G266" i="67"/>
  <c r="G249" i="66"/>
  <c r="G240" i="71"/>
  <c r="G256" i="64"/>
  <c r="G295" i="64"/>
  <c r="G232" i="66"/>
  <c r="G62" i="51"/>
  <c r="G229" i="67"/>
  <c r="G266" i="66"/>
  <c r="G62" i="53"/>
  <c r="G274" i="64"/>
  <c r="G124" i="51"/>
  <c r="G230" i="65"/>
  <c r="G24" i="52"/>
  <c r="G247" i="65"/>
  <c r="G24" i="53"/>
  <c r="G143" i="51"/>
  <c r="G62" i="52"/>
  <c r="G280" i="68"/>
  <c r="G227" i="65"/>
  <c r="G245" i="69"/>
  <c r="G245" i="70"/>
  <c r="G265" i="67"/>
  <c r="G246" i="66"/>
  <c r="G245" i="67"/>
  <c r="G226" i="67"/>
  <c r="G32" i="15"/>
  <c r="G31" i="15"/>
  <c r="G30" i="15"/>
  <c r="G29" i="15"/>
  <c r="G28" i="15"/>
  <c r="G26" i="15"/>
  <c r="G25" i="15"/>
  <c r="G24" i="15"/>
  <c r="G22" i="15"/>
  <c r="G21" i="15"/>
  <c r="G20" i="15"/>
  <c r="G22" i="17"/>
  <c r="G21" i="17"/>
  <c r="G20" i="17"/>
  <c r="G19" i="17"/>
  <c r="G8" i="17"/>
  <c r="G7" i="17"/>
  <c r="G6" i="17"/>
  <c r="G280" i="65"/>
  <c r="G244" i="72"/>
  <c r="G262" i="64"/>
  <c r="G146" i="51"/>
  <c r="G146" i="52"/>
  <c r="G229" i="70"/>
  <c r="G241" i="70"/>
  <c r="G7" i="52"/>
  <c r="G234" i="67"/>
  <c r="G221" i="72"/>
  <c r="G241" i="67"/>
  <c r="G231" i="66"/>
  <c r="G312" i="68"/>
  <c r="G240" i="69"/>
  <c r="G254" i="66"/>
  <c r="G267" i="64"/>
  <c r="G286" i="64"/>
  <c r="G106" i="52"/>
  <c r="G260" i="71"/>
  <c r="G272" i="67"/>
  <c r="G63" i="53"/>
  <c r="G324" i="68"/>
  <c r="G227" i="72"/>
  <c r="G235" i="72"/>
  <c r="G250" i="67"/>
  <c r="G235" i="71"/>
  <c r="G279" i="66"/>
  <c r="G302" i="64"/>
  <c r="G252" i="65"/>
  <c r="G261" i="64"/>
  <c r="G241" i="72"/>
  <c r="G280" i="67"/>
  <c r="G291" i="64"/>
  <c r="G252" i="72"/>
  <c r="G283" i="64"/>
  <c r="G318" i="68"/>
  <c r="G125" i="52"/>
  <c r="G162" i="51"/>
  <c r="G263" i="64"/>
  <c r="G279" i="70"/>
  <c r="G252" i="67"/>
  <c r="G85" i="52"/>
  <c r="G251" i="70"/>
  <c r="G276" i="64"/>
  <c r="G109" i="51"/>
  <c r="G242" i="71"/>
  <c r="G253" i="67"/>
  <c r="G300" i="68"/>
  <c r="G271" i="67"/>
  <c r="G242" i="72"/>
  <c r="G321" i="68"/>
  <c r="G226" i="71"/>
  <c r="G257" i="65"/>
  <c r="G232" i="71"/>
  <c r="G309" i="68"/>
  <c r="G285" i="64"/>
  <c r="G125" i="51"/>
  <c r="G258" i="65"/>
  <c r="G223" i="71"/>
  <c r="G25" i="53"/>
  <c r="G238" i="66"/>
  <c r="G238" i="65"/>
  <c r="G257" i="69"/>
  <c r="G144" i="51"/>
  <c r="G261" i="70"/>
  <c r="G240" i="70"/>
  <c r="G243" i="70"/>
  <c r="G162" i="52"/>
  <c r="G284" i="68"/>
  <c r="G263" i="72"/>
  <c r="G3" i="51"/>
  <c r="G81" i="53"/>
  <c r="G238" i="72"/>
  <c r="G266" i="65"/>
  <c r="G3" i="53"/>
  <c r="G81" i="52"/>
  <c r="G161" i="52"/>
  <c r="G249" i="69"/>
  <c r="G249" i="67"/>
  <c r="G124" i="52"/>
  <c r="G248" i="66"/>
  <c r="G227" i="70"/>
  <c r="G246" i="70"/>
  <c r="G255" i="72"/>
  <c r="G229" i="65"/>
  <c r="G282" i="68"/>
  <c r="G230" i="69"/>
  <c r="G249" i="70"/>
  <c r="G220" i="71"/>
  <c r="G227" i="67"/>
  <c r="G265" i="65"/>
  <c r="G219" i="72"/>
  <c r="G273" i="64"/>
  <c r="G226" i="69"/>
  <c r="G246" i="67"/>
  <c r="G264" i="67"/>
  <c r="G264" i="66"/>
  <c r="G18" i="15"/>
  <c r="G13" i="15"/>
  <c r="G12" i="15"/>
  <c r="G11" i="15"/>
  <c r="G10" i="15"/>
  <c r="G9" i="15"/>
  <c r="G8" i="15"/>
  <c r="G7" i="15"/>
  <c r="G6" i="15"/>
  <c r="G5" i="15"/>
  <c r="G29" i="16"/>
  <c r="G30" i="17"/>
  <c r="G29" i="17"/>
  <c r="G258" i="70"/>
  <c r="G260" i="66"/>
  <c r="G301" i="64"/>
  <c r="G327" i="68"/>
  <c r="G30" i="51"/>
  <c r="G241" i="71"/>
  <c r="G291" i="68"/>
  <c r="G292" i="64"/>
  <c r="G239" i="71"/>
  <c r="G257" i="67"/>
  <c r="G87" i="51"/>
  <c r="G9" i="51"/>
  <c r="G261" i="66"/>
  <c r="G251" i="67"/>
  <c r="G66" i="52"/>
  <c r="G287" i="64"/>
  <c r="G234" i="71"/>
  <c r="G250" i="65"/>
  <c r="G230" i="72"/>
  <c r="G225" i="71"/>
  <c r="G82" i="51"/>
  <c r="G279" i="65"/>
  <c r="G232" i="72"/>
  <c r="G66" i="51"/>
  <c r="G307" i="68"/>
  <c r="G275" i="64"/>
  <c r="G246" i="72"/>
  <c r="G260" i="70"/>
  <c r="G317" i="68"/>
  <c r="G247" i="71"/>
  <c r="G262" i="72"/>
  <c r="G237" i="70"/>
  <c r="G4" i="52"/>
  <c r="G230" i="71"/>
  <c r="G252" i="70"/>
  <c r="G295" i="68"/>
  <c r="G253" i="70"/>
  <c r="G259" i="65"/>
  <c r="G269" i="72"/>
  <c r="G240" i="67"/>
  <c r="G49" i="51"/>
  <c r="G231" i="71"/>
  <c r="G260" i="67"/>
  <c r="G334" i="68"/>
  <c r="G240" i="65"/>
  <c r="G255" i="70"/>
  <c r="G259" i="69"/>
  <c r="G314" i="68"/>
  <c r="G228" i="69"/>
  <c r="G242" i="67"/>
  <c r="G241" i="69"/>
  <c r="G280" i="69"/>
  <c r="G164" i="51"/>
  <c r="G236" i="66"/>
  <c r="G221" i="71"/>
  <c r="G261" i="65"/>
  <c r="G250" i="66"/>
  <c r="G144" i="52"/>
  <c r="G266" i="64"/>
  <c r="G243" i="72"/>
  <c r="G278" i="64"/>
  <c r="G236" i="70"/>
  <c r="G320" i="68"/>
  <c r="G340" i="68"/>
  <c r="G234" i="72"/>
  <c r="G253" i="71"/>
  <c r="G251" i="69"/>
  <c r="G259" i="66"/>
  <c r="G262" i="67"/>
  <c r="G263" i="71"/>
  <c r="G24" i="51"/>
  <c r="G232" i="65"/>
  <c r="G248" i="67"/>
  <c r="G329" i="68"/>
  <c r="G283" i="68"/>
  <c r="G228" i="65"/>
  <c r="G285" i="68"/>
  <c r="G230" i="66"/>
  <c r="G228" i="67"/>
  <c r="G277" i="64"/>
  <c r="G161" i="51"/>
  <c r="G222" i="72"/>
  <c r="G230" i="70"/>
  <c r="G228" i="66"/>
  <c r="G281" i="68"/>
  <c r="G43" i="53"/>
  <c r="G305" i="68"/>
  <c r="G3" i="52"/>
  <c r="G253" i="64"/>
  <c r="G237" i="71"/>
  <c r="G246" i="65"/>
  <c r="G265" i="66"/>
  <c r="G328" i="68"/>
  <c r="G294" i="64"/>
  <c r="G227" i="66"/>
  <c r="G226" i="66"/>
  <c r="G264" i="65"/>
  <c r="G19" i="15"/>
  <c r="G20" i="16"/>
  <c r="G9" i="17"/>
  <c r="G167" i="6"/>
  <c r="G143" i="6"/>
  <c r="G127" i="29"/>
  <c r="F28" i="15"/>
  <c r="M13" i="16"/>
  <c r="M6" i="16"/>
  <c r="G21" i="16"/>
  <c r="G8" i="16"/>
  <c r="M21" i="16"/>
  <c r="M18" i="17"/>
  <c r="G25" i="16"/>
  <c r="E4" i="16"/>
  <c r="E27" i="16"/>
  <c r="N4" i="17"/>
  <c r="P171" i="6"/>
  <c r="F236" i="69"/>
  <c r="F16" i="53"/>
  <c r="F131" i="53"/>
  <c r="F274" i="66"/>
  <c r="F278" i="66"/>
  <c r="F268" i="71"/>
  <c r="F115" i="51"/>
  <c r="F112" i="53"/>
  <c r="F274" i="67"/>
  <c r="F267" i="71"/>
  <c r="F135" i="53"/>
  <c r="F267" i="70"/>
  <c r="F281" i="65"/>
  <c r="F112" i="51"/>
  <c r="F264" i="71"/>
  <c r="F264" i="72"/>
  <c r="F60" i="53"/>
  <c r="F349" i="68"/>
  <c r="F107" i="53"/>
  <c r="F171" i="53"/>
  <c r="F163" i="53"/>
  <c r="F271" i="72"/>
  <c r="F165" i="53"/>
  <c r="F265" i="71"/>
  <c r="F330" i="68"/>
  <c r="F73" i="53"/>
  <c r="F57" i="53"/>
  <c r="F309" i="64"/>
  <c r="F65" i="53"/>
  <c r="F99" i="53"/>
  <c r="F103" i="53"/>
  <c r="F173" i="53"/>
  <c r="F275" i="67"/>
  <c r="F268" i="72"/>
  <c r="F275" i="70"/>
  <c r="F306" i="64"/>
  <c r="F76" i="53"/>
  <c r="F141" i="53"/>
  <c r="F153" i="53"/>
  <c r="F122" i="53"/>
  <c r="F27" i="53"/>
  <c r="F257" i="72"/>
  <c r="F177" i="53"/>
  <c r="F129" i="53"/>
  <c r="F29" i="53"/>
  <c r="F170" i="53"/>
  <c r="F313" i="64"/>
  <c r="F275" i="66"/>
  <c r="F79" i="53"/>
  <c r="F152" i="53"/>
  <c r="F114" i="53"/>
  <c r="F110" i="53"/>
  <c r="F96" i="53"/>
  <c r="F35" i="53"/>
  <c r="F48" i="53"/>
  <c r="F17" i="53"/>
  <c r="F265" i="72"/>
  <c r="F259" i="72"/>
  <c r="F37" i="53"/>
  <c r="F277" i="65"/>
  <c r="F114" i="52"/>
  <c r="F112" i="52"/>
  <c r="F126" i="53"/>
  <c r="F113" i="53"/>
  <c r="F274" i="65"/>
  <c r="F118" i="53"/>
  <c r="F97" i="52"/>
  <c r="F40" i="51"/>
  <c r="F277" i="67"/>
  <c r="F66" i="53"/>
  <c r="F132" i="52"/>
  <c r="F257" i="71"/>
  <c r="F168" i="51"/>
  <c r="F269" i="67"/>
  <c r="F57" i="51"/>
  <c r="F109" i="53"/>
  <c r="F252" i="69"/>
  <c r="F332" i="68"/>
  <c r="F20" i="51"/>
  <c r="F130" i="52"/>
  <c r="F150" i="53"/>
  <c r="F235" i="69"/>
  <c r="F343" i="68"/>
  <c r="F268" i="65"/>
  <c r="F344" i="68"/>
  <c r="F308" i="64"/>
  <c r="F113" i="52"/>
  <c r="F93" i="53"/>
  <c r="F243" i="67"/>
  <c r="F64" i="51"/>
  <c r="F270" i="65"/>
  <c r="F78" i="52"/>
  <c r="F281" i="68"/>
  <c r="F231" i="65"/>
  <c r="F32" i="51"/>
  <c r="F272" i="65"/>
  <c r="F14" i="51"/>
  <c r="F127" i="52"/>
  <c r="F84" i="51"/>
  <c r="F310" i="64"/>
  <c r="F70" i="52"/>
  <c r="F237" i="67"/>
  <c r="F260" i="71"/>
  <c r="F134" i="51"/>
  <c r="F94" i="51"/>
  <c r="F234" i="65"/>
  <c r="F84" i="52"/>
  <c r="F51" i="53"/>
  <c r="F86" i="52"/>
  <c r="F92" i="53"/>
  <c r="F102" i="53"/>
  <c r="F165" i="51"/>
  <c r="F136" i="51"/>
  <c r="F64" i="53"/>
  <c r="F155" i="51"/>
  <c r="F96" i="52"/>
  <c r="F243" i="65"/>
  <c r="F239" i="67"/>
  <c r="F236" i="66"/>
  <c r="F166" i="51"/>
  <c r="F133" i="51"/>
  <c r="F157" i="51"/>
  <c r="F166" i="53"/>
  <c r="F52" i="52"/>
  <c r="F45" i="53"/>
  <c r="F11" i="53"/>
  <c r="F91" i="51"/>
  <c r="F308" i="68"/>
  <c r="F67" i="51"/>
  <c r="F88" i="53"/>
  <c r="F26" i="51"/>
  <c r="F145" i="51"/>
  <c r="F167" i="52"/>
  <c r="F258" i="71"/>
  <c r="F138" i="51"/>
  <c r="F20" i="52"/>
  <c r="F119" i="52"/>
  <c r="F289" i="68"/>
  <c r="F158" i="52"/>
  <c r="F75" i="51"/>
  <c r="F233" i="67"/>
  <c r="F105" i="53"/>
  <c r="F27" i="51"/>
  <c r="F122" i="51"/>
  <c r="F233" i="65"/>
  <c r="F167" i="53"/>
  <c r="F29" i="51"/>
  <c r="F73" i="51"/>
  <c r="F59" i="51"/>
  <c r="F107" i="52"/>
  <c r="F60" i="51"/>
  <c r="F46" i="51"/>
  <c r="F135" i="52"/>
  <c r="F136" i="52"/>
  <c r="F301" i="68"/>
  <c r="F151" i="53"/>
  <c r="F139" i="51"/>
  <c r="F163" i="51"/>
  <c r="F139" i="52"/>
  <c r="F5" i="52"/>
  <c r="F267" i="64"/>
  <c r="F129" i="51"/>
  <c r="F242" i="65"/>
  <c r="F26" i="52"/>
  <c r="F68" i="52"/>
  <c r="F121" i="51"/>
  <c r="F163" i="52"/>
  <c r="F110" i="52"/>
  <c r="F149" i="53"/>
  <c r="F41" i="51"/>
  <c r="F20" i="53"/>
  <c r="F67" i="52"/>
  <c r="F300" i="64"/>
  <c r="F53" i="52"/>
  <c r="F120" i="52"/>
  <c r="F64" i="52"/>
  <c r="F58" i="53"/>
  <c r="F127" i="51"/>
  <c r="F266" i="64"/>
  <c r="F77" i="52"/>
  <c r="F5" i="51"/>
  <c r="F122" i="52"/>
  <c r="F45" i="52"/>
  <c r="F232" i="65"/>
  <c r="F151" i="52"/>
  <c r="F253" i="72"/>
  <c r="F340" i="68"/>
  <c r="F238" i="65"/>
  <c r="F301" i="64"/>
  <c r="F252" i="67"/>
  <c r="F261" i="66"/>
  <c r="F243" i="71"/>
  <c r="F256" i="67"/>
  <c r="F242" i="69"/>
  <c r="F251" i="66"/>
  <c r="F311" i="64"/>
  <c r="F221" i="72"/>
  <c r="F251" i="65"/>
  <c r="F47" i="52"/>
  <c r="F258" i="67"/>
  <c r="F239" i="71"/>
  <c r="F231" i="72"/>
  <c r="F336" i="68"/>
  <c r="F225" i="72"/>
  <c r="F234" i="71"/>
  <c r="F302" i="64"/>
  <c r="F259" i="67"/>
  <c r="F30" i="51"/>
  <c r="F143" i="53"/>
  <c r="F44" i="51"/>
  <c r="F46" i="53"/>
  <c r="F281" i="70"/>
  <c r="F137" i="53"/>
  <c r="F267" i="65"/>
  <c r="F275" i="69"/>
  <c r="F271" i="71"/>
  <c r="F145" i="53"/>
  <c r="F8" i="53"/>
  <c r="F34" i="53"/>
  <c r="F127" i="53"/>
  <c r="F134" i="53"/>
  <c r="F281" i="67"/>
  <c r="F266" i="71"/>
  <c r="F255" i="69"/>
  <c r="F274" i="69"/>
  <c r="F84" i="53"/>
  <c r="F267" i="69"/>
  <c r="F98" i="53"/>
  <c r="F15" i="53"/>
  <c r="F56" i="53"/>
  <c r="F113" i="51"/>
  <c r="F274" i="70"/>
  <c r="F297" i="64"/>
  <c r="F119" i="53"/>
  <c r="F305" i="64"/>
  <c r="F233" i="69"/>
  <c r="F116" i="53"/>
  <c r="F36" i="52"/>
  <c r="F168" i="53"/>
  <c r="F259" i="71"/>
  <c r="F276" i="67"/>
  <c r="F98" i="51"/>
  <c r="F258" i="72"/>
  <c r="F276" i="66"/>
  <c r="F144" i="53"/>
  <c r="F32" i="52"/>
  <c r="F56" i="51"/>
  <c r="F273" i="69"/>
  <c r="F269" i="70"/>
  <c r="F47" i="53"/>
  <c r="F175" i="51"/>
  <c r="F10" i="51"/>
  <c r="F154" i="53"/>
  <c r="F99" i="51"/>
  <c r="F139" i="53"/>
  <c r="F276" i="69"/>
  <c r="F272" i="70"/>
  <c r="F307" i="64"/>
  <c r="F284" i="68"/>
  <c r="F257" i="64"/>
  <c r="F286" i="64"/>
  <c r="F168" i="52"/>
  <c r="F69" i="52"/>
  <c r="F33" i="51"/>
  <c r="F131" i="51"/>
  <c r="F229" i="66"/>
  <c r="F177" i="51"/>
  <c r="F17" i="51"/>
  <c r="F91" i="52"/>
  <c r="F229" i="67"/>
  <c r="F238" i="69"/>
  <c r="F60" i="52"/>
  <c r="F165" i="52"/>
  <c r="F138" i="52"/>
  <c r="F88" i="52"/>
  <c r="F237" i="66"/>
  <c r="F175" i="52"/>
  <c r="F55" i="51"/>
  <c r="F176" i="52"/>
  <c r="F10" i="52"/>
  <c r="F22" i="52"/>
  <c r="F69" i="51"/>
  <c r="F14" i="52"/>
  <c r="F72" i="51"/>
  <c r="F150" i="52"/>
  <c r="F269" i="64"/>
  <c r="F49" i="53"/>
  <c r="F235" i="66"/>
  <c r="F234" i="69"/>
  <c r="F268" i="70"/>
  <c r="F117" i="52"/>
  <c r="F57" i="52"/>
  <c r="F233" i="71"/>
  <c r="F228" i="66"/>
  <c r="F45" i="51"/>
  <c r="F27" i="52"/>
  <c r="F235" i="65"/>
  <c r="F40" i="52"/>
  <c r="F257" i="65"/>
  <c r="F32" i="53"/>
  <c r="F75" i="52"/>
  <c r="F39" i="52"/>
  <c r="F107" i="51"/>
  <c r="F100" i="52"/>
  <c r="F58" i="52"/>
  <c r="F79" i="52"/>
  <c r="F50" i="51"/>
  <c r="F176" i="53"/>
  <c r="F83" i="51"/>
  <c r="F157" i="52"/>
  <c r="F51" i="52"/>
  <c r="F166" i="52"/>
  <c r="F130" i="51"/>
  <c r="F18" i="52"/>
  <c r="F253" i="70"/>
  <c r="F290" i="68"/>
  <c r="F34" i="52"/>
  <c r="F265" i="69"/>
  <c r="F74" i="51"/>
  <c r="F279" i="66"/>
  <c r="F83" i="52"/>
  <c r="F8" i="52"/>
  <c r="F140" i="52"/>
  <c r="F126" i="51"/>
  <c r="F265" i="70"/>
  <c r="F30" i="52"/>
  <c r="F55" i="52"/>
  <c r="F289" i="64"/>
  <c r="F153" i="52"/>
  <c r="F117" i="51"/>
  <c r="F77" i="53"/>
  <c r="F170" i="51"/>
  <c r="F31" i="53"/>
  <c r="F70" i="51"/>
  <c r="F111" i="52"/>
  <c r="F177" i="52"/>
  <c r="F35" i="52"/>
  <c r="F147" i="52"/>
  <c r="F98" i="52"/>
  <c r="F229" i="65"/>
  <c r="F240" i="67"/>
  <c r="F176" i="51"/>
  <c r="F257" i="70"/>
  <c r="F99" i="52"/>
  <c r="F100" i="51"/>
  <c r="F118" i="52"/>
  <c r="F151" i="51"/>
  <c r="F71" i="52"/>
  <c r="F78" i="51"/>
  <c r="F282" i="64"/>
  <c r="F156" i="51"/>
  <c r="F68" i="53"/>
  <c r="F153" i="51"/>
  <c r="F242" i="72"/>
  <c r="F335" i="68"/>
  <c r="F148" i="52"/>
  <c r="F260" i="65"/>
  <c r="F231" i="69"/>
  <c r="F254" i="70"/>
  <c r="F279" i="69"/>
  <c r="F25" i="51"/>
  <c r="F227" i="72"/>
  <c r="F228" i="69"/>
  <c r="F253" i="67"/>
  <c r="F125" i="52"/>
  <c r="F324" i="68"/>
  <c r="F242" i="66"/>
  <c r="F7" i="51"/>
  <c r="F241" i="70"/>
  <c r="F323" i="68"/>
  <c r="F234" i="70"/>
  <c r="F124" i="53"/>
  <c r="F241" i="71"/>
  <c r="F256" i="70"/>
  <c r="F253" i="65"/>
  <c r="F263" i="72"/>
  <c r="F66" i="51"/>
  <c r="F128" i="51"/>
  <c r="F246" i="72"/>
  <c r="F224" i="72"/>
  <c r="F277" i="64"/>
  <c r="F115" i="52"/>
  <c r="F278" i="65"/>
  <c r="F97" i="53"/>
  <c r="F111" i="53"/>
  <c r="F72" i="53"/>
  <c r="F132" i="53"/>
  <c r="F174" i="53"/>
  <c r="F337" i="68"/>
  <c r="F278" i="69"/>
  <c r="F86" i="53"/>
  <c r="F345" i="68"/>
  <c r="F341" i="68"/>
  <c r="F278" i="70"/>
  <c r="F159" i="53"/>
  <c r="F147" i="53"/>
  <c r="F53" i="53"/>
  <c r="F18" i="53"/>
  <c r="F67" i="53"/>
  <c r="F299" i="64"/>
  <c r="F115" i="53"/>
  <c r="F41" i="53"/>
  <c r="F281" i="69"/>
  <c r="F75" i="53"/>
  <c r="F101" i="53"/>
  <c r="F156" i="53"/>
  <c r="F271" i="69"/>
  <c r="F162" i="53"/>
  <c r="F37" i="51"/>
  <c r="F71" i="51"/>
  <c r="F7" i="53"/>
  <c r="F276" i="70"/>
  <c r="F19" i="53"/>
  <c r="F266" i="70"/>
  <c r="F128" i="53"/>
  <c r="F85" i="53"/>
  <c r="F21" i="51"/>
  <c r="F11" i="51"/>
  <c r="F106" i="53"/>
  <c r="F266" i="69"/>
  <c r="F276" i="65"/>
  <c r="F103" i="51"/>
  <c r="F18" i="51"/>
  <c r="F97" i="51"/>
  <c r="F125" i="53"/>
  <c r="F22" i="51"/>
  <c r="F146" i="53"/>
  <c r="F76" i="51"/>
  <c r="F260" i="64"/>
  <c r="F87" i="53"/>
  <c r="F270" i="69"/>
  <c r="F11" i="52"/>
  <c r="F129" i="52"/>
  <c r="F50" i="53"/>
  <c r="F173" i="51"/>
  <c r="F39" i="53"/>
  <c r="F148" i="51"/>
  <c r="F141" i="52"/>
  <c r="F74" i="52"/>
  <c r="F257" i="69"/>
  <c r="F236" i="67"/>
  <c r="F228" i="67"/>
  <c r="F33" i="53"/>
  <c r="F78" i="53"/>
  <c r="F92" i="52"/>
  <c r="F56" i="52"/>
  <c r="F268" i="69"/>
  <c r="F126" i="52"/>
  <c r="F137" i="52"/>
  <c r="F102" i="51"/>
  <c r="F272" i="69"/>
  <c r="F65" i="52"/>
  <c r="F76" i="52"/>
  <c r="F167" i="51"/>
  <c r="F278" i="64"/>
  <c r="F103" i="52"/>
  <c r="F16" i="52"/>
  <c r="F294" i="68"/>
  <c r="F51" i="51"/>
  <c r="F69" i="53"/>
  <c r="F228" i="65"/>
  <c r="F169" i="51"/>
  <c r="F100" i="53"/>
  <c r="F90" i="53"/>
  <c r="F12" i="51"/>
  <c r="F102" i="52"/>
  <c r="F236" i="65"/>
  <c r="F86" i="51"/>
  <c r="F21" i="52"/>
  <c r="F231" i="66"/>
  <c r="F154" i="51"/>
  <c r="F121" i="52"/>
  <c r="F311" i="68"/>
  <c r="F59" i="53"/>
  <c r="F10" i="53"/>
  <c r="F16" i="51"/>
  <c r="F94" i="53"/>
  <c r="F110" i="51"/>
  <c r="F250" i="67"/>
  <c r="F36" i="51"/>
  <c r="F92" i="51"/>
  <c r="F5" i="53"/>
  <c r="F292" i="68"/>
  <c r="F31" i="52"/>
  <c r="F157" i="53"/>
  <c r="F251" i="72"/>
  <c r="F339" i="68"/>
  <c r="F6" i="52"/>
  <c r="F270" i="70"/>
  <c r="F152" i="52"/>
  <c r="F171" i="52"/>
  <c r="F30" i="53"/>
  <c r="F111" i="51"/>
  <c r="F172" i="51"/>
  <c r="F268" i="66"/>
  <c r="F264" i="64"/>
  <c r="F169" i="53"/>
  <c r="F230" i="72"/>
  <c r="F279" i="65"/>
  <c r="F50" i="52"/>
  <c r="F9" i="51"/>
  <c r="F270" i="64"/>
  <c r="F224" i="71"/>
  <c r="F12" i="53"/>
  <c r="F15" i="52"/>
  <c r="F49" i="52"/>
  <c r="F169" i="52"/>
  <c r="F12" i="52"/>
  <c r="F135" i="51"/>
  <c r="F89" i="52"/>
  <c r="F156" i="52"/>
  <c r="F331" i="68"/>
  <c r="F251" i="71"/>
  <c r="F90" i="51"/>
  <c r="F6" i="51"/>
  <c r="F175" i="53"/>
  <c r="F101" i="52"/>
  <c r="F90" i="52"/>
  <c r="F270" i="66"/>
  <c r="F93" i="51"/>
  <c r="F270" i="67"/>
  <c r="F52" i="53"/>
  <c r="F268" i="64"/>
  <c r="F59" i="52"/>
  <c r="F140" i="51"/>
  <c r="F173" i="52"/>
  <c r="F262" i="66"/>
  <c r="F255" i="71"/>
  <c r="F309" i="68"/>
  <c r="F249" i="67"/>
  <c r="F235" i="72"/>
  <c r="F290" i="64"/>
  <c r="F44" i="53"/>
  <c r="F256" i="69"/>
  <c r="F261" i="70"/>
  <c r="F317" i="68"/>
  <c r="F252" i="72"/>
  <c r="F255" i="67"/>
  <c r="F87" i="51"/>
  <c r="F240" i="65"/>
  <c r="F238" i="66"/>
  <c r="F109" i="51"/>
  <c r="F63" i="53"/>
  <c r="F333" i="68"/>
  <c r="F259" i="65"/>
  <c r="F229" i="72"/>
  <c r="F244" i="72"/>
  <c r="F329" i="68"/>
  <c r="F240" i="66"/>
  <c r="F306" i="68"/>
  <c r="F279" i="67"/>
  <c r="F260" i="70"/>
  <c r="F267" i="67"/>
  <c r="F138" i="53"/>
  <c r="F14" i="53"/>
  <c r="F172" i="53"/>
  <c r="F36" i="53"/>
  <c r="F95" i="53"/>
  <c r="F136" i="53"/>
  <c r="F275" i="65"/>
  <c r="F164" i="53"/>
  <c r="F281" i="66"/>
  <c r="F114" i="51"/>
  <c r="F254" i="69"/>
  <c r="F91" i="53"/>
  <c r="F74" i="53"/>
  <c r="F108" i="53"/>
  <c r="F55" i="53"/>
  <c r="F117" i="53"/>
  <c r="F54" i="53"/>
  <c r="F38" i="53"/>
  <c r="F269" i="65"/>
  <c r="F22" i="53"/>
  <c r="F267" i="66"/>
  <c r="F155" i="53"/>
  <c r="F342" i="68"/>
  <c r="F278" i="67"/>
  <c r="F6" i="53"/>
  <c r="F133" i="53"/>
  <c r="F150" i="51"/>
  <c r="F273" i="70"/>
  <c r="F253" i="69"/>
  <c r="F347" i="68"/>
  <c r="F271" i="70"/>
  <c r="F266" i="72"/>
  <c r="F269" i="69"/>
  <c r="F120" i="53"/>
  <c r="F15" i="51"/>
  <c r="F88" i="51"/>
  <c r="F277" i="66"/>
  <c r="F298" i="64"/>
  <c r="F277" i="70"/>
  <c r="F132" i="51"/>
  <c r="F28" i="53"/>
  <c r="F269" i="66"/>
  <c r="F256" i="72"/>
  <c r="F53" i="51"/>
  <c r="F267" i="72"/>
  <c r="F277" i="69"/>
  <c r="F297" i="68"/>
  <c r="F13" i="51"/>
  <c r="F89" i="51"/>
  <c r="F121" i="53"/>
  <c r="F108" i="52"/>
  <c r="F21" i="53"/>
  <c r="F137" i="51"/>
  <c r="F148" i="53"/>
  <c r="F174" i="51"/>
  <c r="F140" i="53"/>
  <c r="F154" i="52"/>
  <c r="F149" i="52"/>
  <c r="F9" i="53"/>
  <c r="F38" i="51"/>
  <c r="F19" i="52"/>
  <c r="F244" i="71"/>
  <c r="F159" i="51"/>
  <c r="F37" i="52"/>
  <c r="F87" i="52"/>
  <c r="F108" i="51"/>
  <c r="F118" i="51"/>
  <c r="F93" i="52"/>
  <c r="F29" i="52"/>
  <c r="F48" i="52"/>
  <c r="F34" i="51"/>
  <c r="F272" i="67"/>
  <c r="F58" i="51"/>
  <c r="F39" i="51"/>
  <c r="F248" i="72"/>
  <c r="F259" i="64"/>
  <c r="F158" i="53"/>
  <c r="F300" i="68"/>
  <c r="F265" i="64"/>
  <c r="F152" i="51"/>
  <c r="F17" i="52"/>
  <c r="F40" i="53"/>
  <c r="F119" i="51"/>
  <c r="F95" i="52"/>
  <c r="F133" i="52"/>
  <c r="F172" i="52"/>
  <c r="F232" i="67"/>
  <c r="F48" i="51"/>
  <c r="F256" i="71"/>
  <c r="F35" i="51"/>
  <c r="F19" i="51"/>
  <c r="F13" i="53"/>
  <c r="F299" i="68"/>
  <c r="F174" i="52"/>
  <c r="F26" i="53"/>
  <c r="F79" i="51"/>
  <c r="F243" i="66"/>
  <c r="F170" i="52"/>
  <c r="F89" i="53"/>
  <c r="F65" i="51"/>
  <c r="F158" i="51"/>
  <c r="F101" i="51"/>
  <c r="F235" i="67"/>
  <c r="F271" i="64"/>
  <c r="F288" i="68"/>
  <c r="F54" i="52"/>
  <c r="F8" i="51"/>
  <c r="F96" i="51"/>
  <c r="F147" i="51"/>
  <c r="F155" i="52"/>
  <c r="F241" i="67"/>
  <c r="F293" i="68"/>
  <c r="F149" i="51"/>
  <c r="F130" i="53"/>
  <c r="F159" i="52"/>
  <c r="F52" i="51"/>
  <c r="F171" i="51"/>
  <c r="F70" i="53"/>
  <c r="F72" i="52"/>
  <c r="F315" i="68"/>
  <c r="F145" i="52"/>
  <c r="F95" i="51"/>
  <c r="F46" i="52"/>
  <c r="F233" i="66"/>
  <c r="F268" i="67"/>
  <c r="F31" i="51"/>
  <c r="F116" i="52"/>
  <c r="F13" i="52"/>
  <c r="F116" i="51"/>
  <c r="F141" i="51"/>
  <c r="F120" i="51"/>
  <c r="F134" i="52"/>
  <c r="F9" i="52"/>
  <c r="F73" i="52"/>
  <c r="F131" i="52"/>
  <c r="F83" i="53"/>
  <c r="F77" i="51"/>
  <c r="F33" i="52"/>
  <c r="F94" i="52"/>
  <c r="F38" i="52"/>
  <c r="F242" i="67"/>
  <c r="F41" i="52"/>
  <c r="F54" i="51"/>
  <c r="F71" i="53"/>
  <c r="F164" i="52"/>
  <c r="F243" i="70"/>
  <c r="F260" i="72"/>
  <c r="F292" i="64"/>
  <c r="F271" i="65"/>
  <c r="F66" i="52"/>
  <c r="F239" i="69"/>
  <c r="F164" i="51"/>
  <c r="F273" i="66"/>
  <c r="F260" i="69"/>
  <c r="F272" i="66"/>
  <c r="F146" i="51"/>
  <c r="F283" i="68"/>
  <c r="F63" i="51"/>
  <c r="F247" i="72"/>
  <c r="F258" i="70"/>
  <c r="F273" i="67"/>
  <c r="F255" i="65"/>
  <c r="F304" i="64"/>
  <c r="F262" i="65"/>
  <c r="F260" i="66"/>
  <c r="F146" i="52"/>
  <c r="F238" i="70"/>
  <c r="F237" i="70"/>
  <c r="F235" i="71"/>
  <c r="F255" i="70"/>
  <c r="F280" i="68"/>
  <c r="F228" i="71"/>
  <c r="F303" i="68"/>
  <c r="F239" i="66"/>
  <c r="F248" i="71"/>
  <c r="F228" i="72"/>
  <c r="F232" i="70"/>
  <c r="F310" i="68"/>
  <c r="F162" i="52"/>
  <c r="F252" i="65"/>
  <c r="F263" i="64"/>
  <c r="F258" i="69"/>
  <c r="F28" i="51"/>
  <c r="F256" i="65"/>
  <c r="F334" i="68"/>
  <c r="F252" i="70"/>
  <c r="F4" i="51"/>
  <c r="F280" i="65"/>
  <c r="F223" i="72"/>
  <c r="F227" i="65"/>
  <c r="F270" i="71"/>
  <c r="F232" i="72"/>
  <c r="F257" i="66"/>
  <c r="F298" i="68"/>
  <c r="F259" i="70"/>
  <c r="F261" i="71"/>
  <c r="F85" i="52"/>
  <c r="F296" i="68"/>
  <c r="F144" i="51"/>
  <c r="F85" i="51"/>
  <c r="F254" i="66"/>
  <c r="F262" i="67"/>
  <c r="F44" i="52"/>
  <c r="F237" i="65"/>
  <c r="F227" i="71"/>
  <c r="F237" i="69"/>
  <c r="F261" i="69"/>
  <c r="F259" i="69"/>
  <c r="F261" i="72"/>
  <c r="F251" i="67"/>
  <c r="F305" i="68"/>
  <c r="F258" i="66"/>
  <c r="F307" i="68"/>
  <c r="F280" i="66"/>
  <c r="F225" i="71"/>
  <c r="F286" i="68"/>
  <c r="F269" i="72"/>
  <c r="F245" i="72"/>
  <c r="F325" i="68"/>
  <c r="F62" i="52"/>
  <c r="F24" i="52"/>
  <c r="F220" i="71"/>
  <c r="F3" i="51"/>
  <c r="F246" i="66"/>
  <c r="F249" i="66"/>
  <c r="F81" i="53"/>
  <c r="F276" i="64"/>
  <c r="F43" i="51"/>
  <c r="F232" i="66"/>
  <c r="F249" i="69"/>
  <c r="F296" i="64"/>
  <c r="F62" i="51"/>
  <c r="F230" i="67"/>
  <c r="F246" i="69"/>
  <c r="F226" i="70"/>
  <c r="F264" i="65"/>
  <c r="F264" i="66"/>
  <c r="F219" i="72"/>
  <c r="F245" i="69"/>
  <c r="F271" i="67"/>
  <c r="F109" i="52"/>
  <c r="F313" i="68"/>
  <c r="F125" i="51"/>
  <c r="F280" i="67"/>
  <c r="F287" i="64"/>
  <c r="F338" i="68"/>
  <c r="F239" i="72"/>
  <c r="F230" i="71"/>
  <c r="F318" i="68"/>
  <c r="F228" i="70"/>
  <c r="F256" i="66"/>
  <c r="F279" i="70"/>
  <c r="F255" i="66"/>
  <c r="F106" i="52"/>
  <c r="F248" i="66"/>
  <c r="F266" i="65"/>
  <c r="F25" i="53"/>
  <c r="F239" i="70"/>
  <c r="F258" i="64"/>
  <c r="F227" i="67"/>
  <c r="F241" i="65"/>
  <c r="F348" i="68"/>
  <c r="F248" i="65"/>
  <c r="F261" i="64"/>
  <c r="F261" i="67"/>
  <c r="F247" i="69"/>
  <c r="F271" i="66"/>
  <c r="F239" i="65"/>
  <c r="F252" i="71"/>
  <c r="F248" i="67"/>
  <c r="F284" i="64"/>
  <c r="F238" i="67"/>
  <c r="F251" i="69"/>
  <c r="F262" i="72"/>
  <c r="F262" i="64"/>
  <c r="F128" i="52"/>
  <c r="F226" i="71"/>
  <c r="F247" i="71"/>
  <c r="F82" i="51"/>
  <c r="F247" i="67"/>
  <c r="F253" i="66"/>
  <c r="F262" i="70"/>
  <c r="F254" i="67"/>
  <c r="F264" i="69"/>
  <c r="F248" i="69"/>
  <c r="F243" i="72"/>
  <c r="F241" i="66"/>
  <c r="F229" i="69"/>
  <c r="F280" i="69"/>
  <c r="F227" i="70"/>
  <c r="F255" i="64"/>
  <c r="F161" i="51"/>
  <c r="F222" i="72"/>
  <c r="F254" i="64"/>
  <c r="F24" i="51"/>
  <c r="F265" i="65"/>
  <c r="F3" i="53"/>
  <c r="F265" i="66"/>
  <c r="F238" i="72"/>
  <c r="F222" i="71"/>
  <c r="F227" i="69"/>
  <c r="F285" i="68"/>
  <c r="F105" i="51"/>
  <c r="F81" i="52"/>
  <c r="F245" i="66"/>
  <c r="F295" i="64"/>
  <c r="F245" i="67"/>
  <c r="F226" i="66"/>
  <c r="F273" i="64"/>
  <c r="F243" i="69"/>
  <c r="F144" i="52"/>
  <c r="F250" i="70"/>
  <c r="F235" i="70"/>
  <c r="F106" i="51"/>
  <c r="F246" i="71"/>
  <c r="F249" i="72"/>
  <c r="F250" i="71"/>
  <c r="F233" i="70"/>
  <c r="F226" i="72"/>
  <c r="F281" i="64"/>
  <c r="F230" i="65"/>
  <c r="F258" i="65"/>
  <c r="F231" i="71"/>
  <c r="F269" i="71"/>
  <c r="F247" i="65"/>
  <c r="F247" i="66"/>
  <c r="F63" i="52"/>
  <c r="F257" i="67"/>
  <c r="F231" i="67"/>
  <c r="F312" i="64"/>
  <c r="F312" i="68"/>
  <c r="F291" i="64"/>
  <c r="F82" i="52"/>
  <c r="F234" i="67"/>
  <c r="F264" i="70"/>
  <c r="F234" i="66"/>
  <c r="F232" i="69"/>
  <c r="F319" i="68"/>
  <c r="F47" i="51"/>
  <c r="F273" i="65"/>
  <c r="F254" i="65"/>
  <c r="F236" i="70"/>
  <c r="F280" i="64"/>
  <c r="F221" i="71"/>
  <c r="F285" i="64"/>
  <c r="F223" i="71"/>
  <c r="F49" i="51"/>
  <c r="F252" i="66"/>
  <c r="F250" i="69"/>
  <c r="F240" i="69"/>
  <c r="F25" i="52"/>
  <c r="F241" i="69"/>
  <c r="F161" i="53"/>
  <c r="F327" i="68"/>
  <c r="F68" i="51"/>
  <c r="F28" i="52"/>
  <c r="F250" i="66"/>
  <c r="F303" i="64"/>
  <c r="F240" i="72"/>
  <c r="F249" i="70"/>
  <c r="F255" i="72"/>
  <c r="F240" i="71"/>
  <c r="F279" i="68"/>
  <c r="F249" i="65"/>
  <c r="F328" i="68"/>
  <c r="F246" i="65"/>
  <c r="F265" i="67"/>
  <c r="F143" i="51"/>
  <c r="F124" i="51"/>
  <c r="F81" i="51"/>
  <c r="F43" i="53"/>
  <c r="F62" i="53"/>
  <c r="F105" i="52"/>
  <c r="F226" i="67"/>
  <c r="F245" i="70"/>
  <c r="F237" i="72"/>
  <c r="F274" i="64"/>
  <c r="F237" i="71"/>
  <c r="F294" i="64"/>
  <c r="F247" i="70"/>
  <c r="F287" i="68"/>
  <c r="F346" i="68"/>
  <c r="F250" i="65"/>
  <c r="F248" i="70"/>
  <c r="F230" i="66"/>
  <c r="F242" i="71"/>
  <c r="F229" i="71"/>
  <c r="F295" i="68"/>
  <c r="F253" i="71"/>
  <c r="F263" i="71"/>
  <c r="F7" i="52"/>
  <c r="F279" i="64"/>
  <c r="F259" i="66"/>
  <c r="F283" i="64"/>
  <c r="F266" i="66"/>
  <c r="F82" i="53"/>
  <c r="F234" i="72"/>
  <c r="F316" i="68"/>
  <c r="F242" i="70"/>
  <c r="F162" i="51"/>
  <c r="F256" i="64"/>
  <c r="F232" i="71"/>
  <c r="F270" i="72"/>
  <c r="F4" i="52"/>
  <c r="F266" i="67"/>
  <c r="F249" i="71"/>
  <c r="F240" i="70"/>
  <c r="F261" i="65"/>
  <c r="F321" i="68"/>
  <c r="F227" i="66"/>
  <c r="F4" i="53"/>
  <c r="F233" i="72"/>
  <c r="F241" i="72"/>
  <c r="F288" i="64"/>
  <c r="F250" i="72"/>
  <c r="F260" i="67"/>
  <c r="F320" i="68"/>
  <c r="F251" i="70"/>
  <c r="F229" i="70"/>
  <c r="F291" i="68"/>
  <c r="F262" i="71"/>
  <c r="F262" i="69"/>
  <c r="F231" i="70"/>
  <c r="F314" i="68"/>
  <c r="F282" i="68"/>
  <c r="F322" i="68"/>
  <c r="F245" i="71"/>
  <c r="F280" i="70"/>
  <c r="F124" i="52"/>
  <c r="F143" i="52"/>
  <c r="F43" i="52"/>
  <c r="F24" i="53"/>
  <c r="F275" i="64"/>
  <c r="F3" i="52"/>
  <c r="F304" i="68"/>
  <c r="F238" i="71"/>
  <c r="F161" i="52"/>
  <c r="F226" i="65"/>
  <c r="F246" i="67"/>
  <c r="F220" i="72"/>
  <c r="F230" i="69"/>
  <c r="F230" i="70"/>
  <c r="F246" i="70"/>
  <c r="F219" i="71"/>
  <c r="F264" i="67"/>
  <c r="F253" i="64"/>
  <c r="F226" i="69"/>
  <c r="F245" i="65"/>
  <c r="F252" i="64"/>
  <c r="F20" i="17"/>
  <c r="F9" i="17"/>
  <c r="F21" i="17"/>
  <c r="F18" i="17"/>
  <c r="F6" i="17"/>
  <c r="F29" i="17"/>
  <c r="F22" i="17"/>
  <c r="F7" i="17"/>
  <c r="F30" i="17"/>
  <c r="F19" i="17"/>
  <c r="F8" i="17"/>
  <c r="F152" i="6"/>
  <c r="F176" i="6"/>
  <c r="F148" i="6"/>
  <c r="F172" i="6"/>
  <c r="F135" i="6"/>
  <c r="F159" i="6"/>
  <c r="F128" i="29"/>
  <c r="F144" i="6"/>
  <c r="F168" i="6"/>
  <c r="F128" i="6"/>
  <c r="F30" i="16"/>
  <c r="F25" i="16"/>
  <c r="F20" i="16"/>
  <c r="F13" i="16"/>
  <c r="F9" i="16"/>
  <c r="F5" i="16"/>
  <c r="F5" i="17"/>
  <c r="F18" i="15"/>
  <c r="M151" i="6"/>
  <c r="M175" i="6"/>
  <c r="M138" i="6"/>
  <c r="M162" i="6"/>
  <c r="M158" i="6"/>
  <c r="M134" i="6"/>
  <c r="M143" i="6"/>
  <c r="M167" i="6"/>
  <c r="M139" i="29"/>
  <c r="M122" i="29"/>
  <c r="M128" i="29"/>
  <c r="M134" i="29"/>
  <c r="K114" i="29"/>
  <c r="K141" i="29"/>
  <c r="K18" i="34"/>
  <c r="K17" i="32"/>
  <c r="K18" i="33"/>
  <c r="K140" i="29"/>
  <c r="K16" i="35"/>
  <c r="K118" i="29"/>
  <c r="K18" i="31"/>
  <c r="K144" i="29"/>
  <c r="K16" i="34"/>
  <c r="K17" i="31"/>
  <c r="K143" i="29"/>
  <c r="K109" i="29"/>
  <c r="K16" i="32"/>
  <c r="K16" i="31"/>
  <c r="K17" i="30"/>
  <c r="K16" i="37"/>
  <c r="K115" i="29"/>
  <c r="K16" i="33"/>
  <c r="K135" i="29"/>
  <c r="K18" i="35"/>
  <c r="K137" i="29"/>
  <c r="K17" i="35"/>
  <c r="K138" i="29"/>
  <c r="K18" i="32"/>
  <c r="K17" i="37"/>
  <c r="K136" i="29"/>
  <c r="K18" i="30"/>
  <c r="K17" i="33"/>
  <c r="K110" i="29"/>
  <c r="K17" i="36"/>
  <c r="K112" i="29"/>
  <c r="K18" i="37"/>
  <c r="K18" i="36"/>
  <c r="K16" i="30"/>
  <c r="K16" i="36"/>
  <c r="K117" i="29"/>
  <c r="K17" i="34"/>
  <c r="K111" i="29"/>
  <c r="K17" i="6"/>
  <c r="K19" i="6"/>
  <c r="K27" i="15" s="1"/>
  <c r="K23" i="6"/>
  <c r="K104" i="6"/>
  <c r="K105" i="6"/>
  <c r="K106" i="6"/>
  <c r="K107" i="6"/>
  <c r="K108" i="6"/>
  <c r="K118" i="6"/>
  <c r="K119" i="6"/>
  <c r="K120" i="6"/>
  <c r="K121" i="6"/>
  <c r="K122" i="6"/>
  <c r="K117" i="6"/>
  <c r="M28" i="16"/>
  <c r="M7" i="16"/>
  <c r="M8" i="17"/>
  <c r="J17" i="36"/>
  <c r="J136" i="29"/>
  <c r="J144" i="29"/>
  <c r="J18" i="30"/>
  <c r="J16" i="32"/>
  <c r="J17" i="37"/>
  <c r="J17" i="34"/>
  <c r="J114" i="29"/>
  <c r="J18" i="31"/>
  <c r="J16" i="37"/>
  <c r="J109" i="29"/>
  <c r="J18" i="36"/>
  <c r="J18" i="35"/>
  <c r="J17" i="31"/>
  <c r="J110" i="29"/>
  <c r="J16" i="30"/>
  <c r="J135" i="29"/>
  <c r="J18" i="34"/>
  <c r="J16" i="31"/>
  <c r="J17" i="32"/>
  <c r="J17" i="35"/>
  <c r="J137" i="29"/>
  <c r="J18" i="32"/>
  <c r="J18" i="37"/>
  <c r="J141" i="29"/>
  <c r="J18" i="33"/>
  <c r="J140" i="29"/>
  <c r="J16" i="36"/>
  <c r="J143" i="29"/>
  <c r="J16" i="34"/>
  <c r="J112" i="29"/>
  <c r="J115" i="29"/>
  <c r="J16" i="33"/>
  <c r="J17" i="30"/>
  <c r="J118" i="29"/>
  <c r="J16" i="35"/>
  <c r="J117" i="29"/>
  <c r="J111" i="29"/>
  <c r="J138" i="29"/>
  <c r="J17" i="33"/>
  <c r="J23" i="6"/>
  <c r="J104" i="6"/>
  <c r="J105" i="6"/>
  <c r="J106" i="6"/>
  <c r="J107" i="6"/>
  <c r="J108" i="6"/>
  <c r="J118" i="6"/>
  <c r="J119" i="6"/>
  <c r="J120" i="6"/>
  <c r="J121" i="6"/>
  <c r="J122" i="6"/>
  <c r="J17" i="6"/>
  <c r="J20" i="6" s="1"/>
  <c r="J19" i="6"/>
  <c r="J4" i="16" s="1"/>
  <c r="J117" i="6"/>
  <c r="L17" i="35"/>
  <c r="L144" i="29"/>
  <c r="L17" i="36"/>
  <c r="L17" i="37"/>
  <c r="L140" i="29"/>
  <c r="L16" i="30"/>
  <c r="L18" i="30"/>
  <c r="L16" i="34"/>
  <c r="L17" i="32"/>
  <c r="L18" i="32"/>
  <c r="L136" i="29"/>
  <c r="L18" i="35"/>
  <c r="L138" i="29"/>
  <c r="L143" i="29"/>
  <c r="L18" i="37"/>
  <c r="L117" i="29"/>
  <c r="L16" i="37"/>
  <c r="L18" i="33"/>
  <c r="L118" i="29"/>
  <c r="L16" i="32"/>
  <c r="L111" i="29"/>
  <c r="L16" i="35"/>
  <c r="L109" i="29"/>
  <c r="L110" i="29"/>
  <c r="L18" i="31"/>
  <c r="L17" i="30"/>
  <c r="L141" i="29"/>
  <c r="L16" i="36"/>
  <c r="L18" i="36"/>
  <c r="L112" i="29"/>
  <c r="L115" i="29"/>
  <c r="L137" i="29"/>
  <c r="L114" i="29"/>
  <c r="L18" i="34"/>
  <c r="L135" i="29"/>
  <c r="L17" i="33"/>
  <c r="L17" i="34"/>
  <c r="L16" i="33"/>
  <c r="L17" i="31"/>
  <c r="L16" i="31"/>
  <c r="L17" i="6"/>
  <c r="L20" i="6" s="1"/>
  <c r="L19" i="6"/>
  <c r="L146" i="6" s="1"/>
  <c r="L23" i="6"/>
  <c r="L104" i="6"/>
  <c r="L105" i="6"/>
  <c r="L106" i="6"/>
  <c r="L107" i="6"/>
  <c r="L108" i="6"/>
  <c r="L118" i="6"/>
  <c r="L119" i="6"/>
  <c r="L120" i="6"/>
  <c r="L121" i="6"/>
  <c r="L122" i="6"/>
  <c r="L117" i="6"/>
  <c r="M30" i="15"/>
  <c r="M25" i="15"/>
  <c r="M20" i="15"/>
  <c r="M13" i="15"/>
  <c r="M9" i="15"/>
  <c r="M5" i="15"/>
  <c r="O103" i="6"/>
  <c r="G152" i="6"/>
  <c r="G176" i="6"/>
  <c r="G148" i="6"/>
  <c r="G172" i="6"/>
  <c r="G126" i="6"/>
  <c r="G135" i="6"/>
  <c r="G159" i="6"/>
  <c r="G131" i="29"/>
  <c r="G134" i="29"/>
  <c r="G142" i="6"/>
  <c r="G166" i="6"/>
  <c r="G125" i="29"/>
  <c r="G122" i="29"/>
  <c r="G24" i="16"/>
  <c r="M22" i="16"/>
  <c r="G31" i="16"/>
  <c r="F7" i="15"/>
  <c r="F24" i="15"/>
  <c r="G5" i="16"/>
  <c r="M25" i="16"/>
  <c r="G9" i="16"/>
  <c r="M19" i="16"/>
  <c r="F22" i="15"/>
  <c r="G6" i="16"/>
  <c r="M8" i="16"/>
  <c r="G22" i="16"/>
  <c r="N27" i="16"/>
  <c r="N15" i="15"/>
  <c r="F151" i="6"/>
  <c r="F175" i="6"/>
  <c r="F162" i="6"/>
  <c r="F138" i="6"/>
  <c r="F134" i="6"/>
  <c r="F158" i="6"/>
  <c r="F122" i="29"/>
  <c r="F130" i="29"/>
  <c r="F123" i="29"/>
  <c r="F167" i="6"/>
  <c r="F127" i="6"/>
  <c r="F143" i="6"/>
  <c r="F142" i="29"/>
  <c r="H109" i="29"/>
  <c r="H110" i="29"/>
  <c r="H18" i="31"/>
  <c r="H117" i="29"/>
  <c r="H111" i="29"/>
  <c r="H16" i="33"/>
  <c r="H136" i="29"/>
  <c r="H118" i="29"/>
  <c r="H17" i="33"/>
  <c r="H112" i="29"/>
  <c r="H137" i="29"/>
  <c r="H114" i="29"/>
  <c r="H18" i="34"/>
  <c r="H17" i="34"/>
  <c r="H17" i="30"/>
  <c r="H18" i="33"/>
  <c r="H115" i="29"/>
  <c r="H18" i="35"/>
  <c r="H17" i="36"/>
  <c r="H16" i="30"/>
  <c r="H144" i="29"/>
  <c r="H17" i="32"/>
  <c r="H17" i="37"/>
  <c r="H140" i="29"/>
  <c r="H18" i="30"/>
  <c r="H16" i="35"/>
  <c r="H141" i="29"/>
  <c r="H18" i="32"/>
  <c r="H17" i="31"/>
  <c r="H16" i="37"/>
  <c r="H138" i="29"/>
  <c r="H143" i="29"/>
  <c r="H18" i="37"/>
  <c r="H16" i="31"/>
  <c r="H18" i="36"/>
  <c r="H16" i="34"/>
  <c r="H135" i="29"/>
  <c r="H16" i="32"/>
  <c r="H17" i="35"/>
  <c r="H16" i="36"/>
  <c r="H17" i="6"/>
  <c r="H20" i="6" s="1"/>
  <c r="H19" i="6"/>
  <c r="H27" i="16" s="1"/>
  <c r="H23" i="6"/>
  <c r="H104" i="6"/>
  <c r="H105" i="6"/>
  <c r="H106" i="6"/>
  <c r="H107" i="6"/>
  <c r="H108" i="6"/>
  <c r="H118" i="6"/>
  <c r="H119" i="6"/>
  <c r="H120" i="6"/>
  <c r="H121" i="6"/>
  <c r="H122" i="6"/>
  <c r="H117" i="6"/>
  <c r="F29" i="16"/>
  <c r="F24" i="16"/>
  <c r="F19" i="16"/>
  <c r="F12" i="16"/>
  <c r="F8" i="16"/>
  <c r="F26" i="15"/>
  <c r="D16" i="31"/>
  <c r="D18" i="30"/>
  <c r="D136" i="29"/>
  <c r="D18" i="35"/>
  <c r="D109" i="29"/>
  <c r="D112" i="29"/>
  <c r="D16" i="37"/>
  <c r="D18" i="34"/>
  <c r="D16" i="36"/>
  <c r="D17" i="32"/>
  <c r="D18" i="37"/>
  <c r="D117" i="29"/>
  <c r="D18" i="36"/>
  <c r="D111" i="29"/>
  <c r="D18" i="32"/>
  <c r="D114" i="29"/>
  <c r="D110" i="29"/>
  <c r="D137" i="29"/>
  <c r="D17" i="37"/>
  <c r="D16" i="33"/>
  <c r="D17" i="34"/>
  <c r="D17" i="30"/>
  <c r="D18" i="33"/>
  <c r="D115" i="29"/>
  <c r="D16" i="34"/>
  <c r="D17" i="31"/>
  <c r="D17" i="33"/>
  <c r="D144" i="29"/>
  <c r="D18" i="31"/>
  <c r="D118" i="29"/>
  <c r="D140" i="29"/>
  <c r="D17" i="36"/>
  <c r="D135" i="29"/>
  <c r="D17" i="35"/>
  <c r="D141" i="29"/>
  <c r="D16" i="32"/>
  <c r="D16" i="30"/>
  <c r="D143" i="29"/>
  <c r="D16" i="35"/>
  <c r="D138" i="29"/>
  <c r="D17" i="6"/>
  <c r="D20" i="6" s="1"/>
  <c r="D19" i="6"/>
  <c r="D4" i="17" s="1"/>
  <c r="D23" i="6"/>
  <c r="D104" i="6"/>
  <c r="D105" i="6"/>
  <c r="D106" i="6"/>
  <c r="D107" i="6"/>
  <c r="D108" i="6"/>
  <c r="D118" i="6"/>
  <c r="D119" i="6"/>
  <c r="D120" i="6"/>
  <c r="D121" i="6"/>
  <c r="D122" i="6"/>
  <c r="M150" i="6"/>
  <c r="M174" i="6"/>
  <c r="M161" i="6"/>
  <c r="M137" i="6"/>
  <c r="M131" i="29"/>
  <c r="M142" i="29"/>
  <c r="M142" i="6"/>
  <c r="M126" i="6"/>
  <c r="M166" i="6"/>
  <c r="M123" i="29"/>
  <c r="M32" i="16"/>
  <c r="M24" i="16"/>
  <c r="M7" i="17"/>
  <c r="M29" i="15"/>
  <c r="M24" i="15"/>
  <c r="M19" i="15"/>
  <c r="M12" i="15"/>
  <c r="M8" i="15"/>
  <c r="F17" i="17"/>
  <c r="I115" i="29"/>
  <c r="I17" i="37"/>
  <c r="I18" i="33"/>
  <c r="I118" i="29"/>
  <c r="I17" i="36"/>
  <c r="I135" i="29"/>
  <c r="I16" i="37"/>
  <c r="I114" i="29"/>
  <c r="I18" i="32"/>
  <c r="I143" i="29"/>
  <c r="I136" i="29"/>
  <c r="I144" i="29"/>
  <c r="I17" i="35"/>
  <c r="I141" i="29"/>
  <c r="I18" i="37"/>
  <c r="I17" i="32"/>
  <c r="I112" i="29"/>
  <c r="I18" i="31"/>
  <c r="I137" i="29"/>
  <c r="I16" i="31"/>
  <c r="I138" i="29"/>
  <c r="I111" i="29"/>
  <c r="I17" i="31"/>
  <c r="I17" i="34"/>
  <c r="I18" i="35"/>
  <c r="I18" i="34"/>
  <c r="I18" i="30"/>
  <c r="I16" i="35"/>
  <c r="I117" i="29"/>
  <c r="I16" i="36"/>
  <c r="I140" i="29"/>
  <c r="I18" i="36"/>
  <c r="I16" i="34"/>
  <c r="I17" i="33"/>
  <c r="I17" i="30"/>
  <c r="I16" i="32"/>
  <c r="I16" i="30"/>
  <c r="I16" i="33"/>
  <c r="I110" i="29"/>
  <c r="I109" i="29"/>
  <c r="I17" i="6"/>
  <c r="I20" i="6" s="1"/>
  <c r="I19" i="6"/>
  <c r="I17" i="17" s="1"/>
  <c r="I23" i="6"/>
  <c r="I104" i="6"/>
  <c r="I105" i="6"/>
  <c r="I106" i="6"/>
  <c r="I107" i="6"/>
  <c r="I108" i="6"/>
  <c r="I118" i="6"/>
  <c r="I119" i="6"/>
  <c r="I120" i="6"/>
  <c r="I121" i="6"/>
  <c r="I122" i="6"/>
  <c r="F13" i="15"/>
  <c r="G151" i="6"/>
  <c r="G175" i="6"/>
  <c r="G138" i="6"/>
  <c r="G162" i="6"/>
  <c r="G158" i="6"/>
  <c r="G134" i="6"/>
  <c r="G125" i="6"/>
  <c r="G165" i="6"/>
  <c r="G110" i="6"/>
  <c r="G124" i="6" s="1"/>
  <c r="G141" i="6"/>
  <c r="G128" i="29"/>
  <c r="G123" i="29"/>
  <c r="F21" i="15"/>
  <c r="F5" i="15"/>
  <c r="M20" i="16"/>
  <c r="G28" i="16"/>
  <c r="G12" i="16"/>
  <c r="G28" i="17"/>
  <c r="G30" i="16"/>
  <c r="F8" i="15"/>
  <c r="G14" i="16"/>
  <c r="G32" i="16"/>
  <c r="G7" i="16"/>
  <c r="M14" i="16"/>
  <c r="F6" i="15"/>
  <c r="F29" i="15"/>
  <c r="M26" i="16"/>
  <c r="G19" i="16"/>
  <c r="F9" i="15"/>
  <c r="B105" i="48"/>
  <c r="B105" i="51" s="1"/>
  <c r="B109" i="51"/>
  <c r="B143" i="48"/>
  <c r="B143" i="51" s="1"/>
  <c r="B146" i="51"/>
  <c r="B161" i="48"/>
  <c r="B161" i="51" s="1"/>
  <c r="B164" i="51"/>
  <c r="B3" i="48"/>
  <c r="B3" i="51" s="1"/>
  <c r="B7" i="51"/>
  <c r="B81" i="48"/>
  <c r="B81" i="51" s="1"/>
  <c r="B85" i="51"/>
  <c r="J124" i="46"/>
  <c r="H124" i="46"/>
  <c r="G124" i="46"/>
  <c r="K124" i="46"/>
  <c r="C124" i="46"/>
  <c r="D124" i="46"/>
  <c r="N124" i="46"/>
  <c r="Q124" i="46"/>
  <c r="F105" i="46"/>
  <c r="C105" i="46"/>
  <c r="K105" i="46"/>
  <c r="N81" i="46"/>
  <c r="K81" i="46"/>
  <c r="H81" i="46"/>
  <c r="D81" i="46"/>
  <c r="C81" i="46"/>
  <c r="Q81" i="46"/>
  <c r="K43" i="46"/>
  <c r="D43" i="46"/>
  <c r="C43" i="46"/>
  <c r="Q43" i="46"/>
  <c r="P24" i="46"/>
  <c r="L161" i="46"/>
  <c r="L81" i="46"/>
  <c r="I105" i="46"/>
  <c r="L124" i="46"/>
  <c r="L43" i="46"/>
  <c r="F161" i="46"/>
  <c r="L15" i="13"/>
  <c r="C74" i="39"/>
  <c r="P3" i="14"/>
  <c r="J81" i="46"/>
  <c r="I62" i="46"/>
  <c r="I24" i="46"/>
  <c r="Q105" i="46"/>
  <c r="O62" i="46"/>
  <c r="N62" i="46"/>
  <c r="J43" i="46"/>
  <c r="O105" i="46"/>
  <c r="O24" i="46"/>
  <c r="N105" i="46"/>
  <c r="H3" i="14"/>
  <c r="Q3" i="14"/>
  <c r="O102" i="6"/>
  <c r="O156" i="6" s="1"/>
  <c r="O62" i="6"/>
  <c r="Q102" i="6"/>
  <c r="Q132" i="6" s="1"/>
  <c r="Q63" i="6"/>
  <c r="K15" i="24"/>
  <c r="K15" i="27" s="1"/>
  <c r="I3" i="14"/>
  <c r="F3" i="14"/>
  <c r="H15" i="13"/>
  <c r="K15" i="12"/>
  <c r="L15" i="12"/>
  <c r="Q15" i="12"/>
  <c r="G157" i="6"/>
  <c r="B61" i="6"/>
  <c r="C157" i="6"/>
  <c r="P15" i="13"/>
  <c r="F15" i="12"/>
  <c r="F15" i="15" s="1"/>
  <c r="H15" i="12"/>
  <c r="M16" i="15"/>
  <c r="G15" i="12"/>
  <c r="G15" i="15" s="1"/>
  <c r="F15" i="13"/>
  <c r="F15" i="16" s="1"/>
  <c r="N15" i="13"/>
  <c r="N15" i="16" s="1"/>
  <c r="B16" i="16"/>
  <c r="E15" i="12"/>
  <c r="E15" i="15" s="1"/>
  <c r="J15" i="13"/>
  <c r="M16" i="16"/>
  <c r="C15" i="13"/>
  <c r="B60" i="6"/>
  <c r="K65" i="6"/>
  <c r="B59" i="6"/>
  <c r="K59" i="6"/>
  <c r="Q62" i="6"/>
  <c r="K63" i="6"/>
  <c r="B102" i="6"/>
  <c r="B132" i="6" s="1"/>
  <c r="B64" i="6"/>
  <c r="K64" i="6"/>
  <c r="B65" i="6"/>
  <c r="K102" i="6"/>
  <c r="K62" i="6"/>
  <c r="B62" i="6"/>
  <c r="E65" i="6"/>
  <c r="Q65" i="6"/>
  <c r="Q61" i="6"/>
  <c r="O65" i="6"/>
  <c r="O61" i="6"/>
  <c r="Q64" i="6"/>
  <c r="Q59" i="6"/>
  <c r="O64" i="6"/>
  <c r="O59" i="6"/>
  <c r="O63" i="6"/>
  <c r="M147" i="6"/>
  <c r="M133" i="6"/>
  <c r="E61" i="6"/>
  <c r="E64" i="6"/>
  <c r="E59" i="6"/>
  <c r="E63" i="6"/>
  <c r="E102" i="6"/>
  <c r="E62" i="6"/>
  <c r="K94" i="6"/>
  <c r="K116" i="6"/>
  <c r="K92" i="6"/>
  <c r="K96" i="6"/>
  <c r="L96" i="6"/>
  <c r="G171" i="6"/>
  <c r="L93" i="6"/>
  <c r="L92" i="6"/>
  <c r="C171" i="6"/>
  <c r="J61" i="6"/>
  <c r="J105" i="46"/>
  <c r="O94" i="6"/>
  <c r="I124" i="46"/>
  <c r="L94" i="6"/>
  <c r="B43" i="46"/>
  <c r="O124" i="46"/>
  <c r="O43" i="46"/>
  <c r="L105" i="46"/>
  <c r="L24" i="46"/>
  <c r="J143" i="46"/>
  <c r="Q62" i="46"/>
  <c r="Q24" i="46"/>
  <c r="O97" i="6"/>
  <c r="F62" i="46"/>
  <c r="I81" i="46"/>
  <c r="I43" i="46"/>
  <c r="L97" i="6"/>
  <c r="J62" i="6"/>
  <c r="D105" i="46"/>
  <c r="D24" i="46"/>
  <c r="P81" i="56"/>
  <c r="N24" i="56"/>
  <c r="J60" i="6"/>
  <c r="J62" i="46"/>
  <c r="J124" i="56"/>
  <c r="J102" i="6"/>
  <c r="J156" i="6" s="1"/>
  <c r="J65" i="6"/>
  <c r="D143" i="46"/>
  <c r="D62" i="46"/>
  <c r="J63" i="6"/>
  <c r="J64" i="6"/>
  <c r="O81" i="46"/>
  <c r="O3" i="25"/>
  <c r="M16" i="27"/>
  <c r="M15" i="24"/>
  <c r="M15" i="27" s="1"/>
  <c r="H3" i="25"/>
  <c r="C3" i="56"/>
  <c r="E16" i="26"/>
  <c r="E15" i="23"/>
  <c r="E15" i="26" s="1"/>
  <c r="C3" i="25"/>
  <c r="H15" i="23"/>
  <c r="H15" i="26" s="1"/>
  <c r="H16" i="26"/>
  <c r="N61" i="6"/>
  <c r="N65" i="6"/>
  <c r="N102" i="6"/>
  <c r="N59" i="6"/>
  <c r="N62" i="6"/>
  <c r="N63" i="6"/>
  <c r="N64" i="6"/>
  <c r="P3" i="10"/>
  <c r="P3" i="13"/>
  <c r="M3" i="14"/>
  <c r="I3" i="23"/>
  <c r="H3" i="23"/>
  <c r="D16" i="27"/>
  <c r="D15" i="24"/>
  <c r="D15" i="27" s="1"/>
  <c r="K3" i="10"/>
  <c r="K3" i="13"/>
  <c r="E3" i="10"/>
  <c r="E3" i="13"/>
  <c r="L143" i="46"/>
  <c r="L62" i="46"/>
  <c r="N3" i="12"/>
  <c r="F3" i="10"/>
  <c r="F3" i="13"/>
  <c r="G15" i="24"/>
  <c r="G15" i="27" s="1"/>
  <c r="G16" i="27"/>
  <c r="J161" i="46"/>
  <c r="P170" i="6"/>
  <c r="G146" i="6"/>
  <c r="G170" i="6"/>
  <c r="F146" i="6"/>
  <c r="F170" i="6"/>
  <c r="N3" i="21"/>
  <c r="N3" i="24"/>
  <c r="F60" i="6"/>
  <c r="L3" i="21"/>
  <c r="L3" i="24"/>
  <c r="D3" i="25"/>
  <c r="E3" i="12"/>
  <c r="B3" i="13"/>
  <c r="B3" i="10"/>
  <c r="I3" i="24"/>
  <c r="I3" i="21"/>
  <c r="F124" i="46"/>
  <c r="F81" i="46"/>
  <c r="F43" i="46"/>
  <c r="I3" i="46"/>
  <c r="M43" i="56"/>
  <c r="C3" i="13"/>
  <c r="C3" i="10"/>
  <c r="H59" i="6"/>
  <c r="H62" i="6"/>
  <c r="H65" i="6"/>
  <c r="H102" i="6"/>
  <c r="H61" i="6"/>
  <c r="H64" i="6"/>
  <c r="H63" i="6"/>
  <c r="G3" i="12"/>
  <c r="D3" i="23"/>
  <c r="P3" i="25"/>
  <c r="K24" i="56"/>
  <c r="J3" i="23"/>
  <c r="B143" i="46"/>
  <c r="B105" i="46"/>
  <c r="B62" i="46"/>
  <c r="B24" i="46"/>
  <c r="G105" i="56"/>
  <c r="G161" i="56"/>
  <c r="B170" i="6"/>
  <c r="B146" i="6"/>
  <c r="J3" i="28"/>
  <c r="M3" i="23"/>
  <c r="J3" i="12"/>
  <c r="Q15" i="24"/>
  <c r="Q15" i="27" s="1"/>
  <c r="Q16" i="27"/>
  <c r="P3" i="23"/>
  <c r="J3" i="13"/>
  <c r="J3" i="10"/>
  <c r="Q3" i="24"/>
  <c r="Q3" i="21"/>
  <c r="N43" i="46"/>
  <c r="M143" i="46"/>
  <c r="P3" i="24"/>
  <c r="P3" i="21"/>
  <c r="C170" i="6"/>
  <c r="Q16" i="26"/>
  <c r="Q15" i="23"/>
  <c r="Q15" i="26" s="1"/>
  <c r="N3" i="25"/>
  <c r="C3" i="23"/>
  <c r="L3" i="12"/>
  <c r="J16" i="26"/>
  <c r="J15" i="23"/>
  <c r="J15" i="26" s="1"/>
  <c r="G3" i="46"/>
  <c r="K3" i="46"/>
  <c r="N3" i="56"/>
  <c r="K3" i="25"/>
  <c r="D3" i="12"/>
  <c r="M3" i="10"/>
  <c r="M3" i="13"/>
  <c r="D3" i="24"/>
  <c r="D3" i="21"/>
  <c r="E16" i="27"/>
  <c r="E15" i="24"/>
  <c r="E15" i="27" s="1"/>
  <c r="K3" i="24"/>
  <c r="K3" i="21"/>
  <c r="H3" i="46"/>
  <c r="Q3" i="12"/>
  <c r="N3" i="10"/>
  <c r="N3" i="13"/>
  <c r="O3" i="56"/>
  <c r="E124" i="56"/>
  <c r="P3" i="12"/>
  <c r="D61" i="6"/>
  <c r="D63" i="6"/>
  <c r="D59" i="6"/>
  <c r="D62" i="6"/>
  <c r="D65" i="6"/>
  <c r="D64" i="6"/>
  <c r="D102" i="6"/>
  <c r="P15" i="23"/>
  <c r="P15" i="26" s="1"/>
  <c r="P16" i="26"/>
  <c r="I3" i="10"/>
  <c r="I3" i="13"/>
  <c r="O3" i="14"/>
  <c r="D3" i="13"/>
  <c r="D3" i="10"/>
  <c r="G3" i="24"/>
  <c r="G3" i="21"/>
  <c r="G3" i="25"/>
  <c r="M3" i="12"/>
  <c r="F3" i="23"/>
  <c r="D15" i="23"/>
  <c r="D15" i="26" s="1"/>
  <c r="D16" i="26"/>
  <c r="D3" i="46"/>
  <c r="Q3" i="23"/>
  <c r="I3" i="12"/>
  <c r="C3" i="24"/>
  <c r="C3" i="21"/>
  <c r="L3" i="46"/>
  <c r="B3" i="46"/>
  <c r="F3" i="12"/>
  <c r="J16" i="27"/>
  <c r="J15" i="24"/>
  <c r="J15" i="27" s="1"/>
  <c r="F59" i="6"/>
  <c r="F62" i="6"/>
  <c r="F65" i="6"/>
  <c r="F102" i="6"/>
  <c r="F61" i="6"/>
  <c r="F63" i="6"/>
  <c r="F64" i="6"/>
  <c r="K62" i="56"/>
  <c r="K3" i="14"/>
  <c r="F3" i="21"/>
  <c r="F3" i="24"/>
  <c r="B3" i="17"/>
  <c r="H60" i="6"/>
  <c r="E3" i="14"/>
  <c r="C24" i="56"/>
  <c r="E3" i="24"/>
  <c r="E3" i="21"/>
  <c r="B124" i="46"/>
  <c r="B81" i="46"/>
  <c r="L15" i="23"/>
  <c r="L15" i="26" s="1"/>
  <c r="L16" i="26"/>
  <c r="Q3" i="10"/>
  <c r="Q3" i="13"/>
  <c r="D43" i="56"/>
  <c r="F143" i="56"/>
  <c r="J3" i="56"/>
  <c r="D133" i="6"/>
  <c r="O3" i="23"/>
  <c r="C3" i="12"/>
  <c r="L3" i="25"/>
  <c r="B3" i="12"/>
  <c r="J3" i="46"/>
  <c r="N16" i="27"/>
  <c r="N15" i="24"/>
  <c r="N15" i="27" s="1"/>
  <c r="H3" i="24"/>
  <c r="H3" i="21"/>
  <c r="I3" i="25"/>
  <c r="G15" i="23"/>
  <c r="G15" i="26" s="1"/>
  <c r="G16" i="26"/>
  <c r="F3" i="28"/>
  <c r="M146" i="6"/>
  <c r="M170" i="6"/>
  <c r="G3" i="14"/>
  <c r="N16" i="26"/>
  <c r="N15" i="23"/>
  <c r="N15" i="26" s="1"/>
  <c r="O3" i="12"/>
  <c r="L3" i="23"/>
  <c r="O3" i="46"/>
  <c r="G3" i="23"/>
  <c r="M3" i="24"/>
  <c r="M3" i="21"/>
  <c r="Q3" i="46"/>
  <c r="K3" i="56"/>
  <c r="G132" i="6"/>
  <c r="G156" i="6"/>
  <c r="C156" i="6"/>
  <c r="P16" i="27"/>
  <c r="P15" i="24"/>
  <c r="P15" i="27" s="1"/>
  <c r="M132" i="6"/>
  <c r="M156" i="6"/>
  <c r="Q3" i="25"/>
  <c r="G3" i="10"/>
  <c r="G3" i="13"/>
  <c r="F133" i="6"/>
  <c r="F157" i="6"/>
  <c r="C3" i="14"/>
  <c r="K3" i="12"/>
  <c r="L3" i="13"/>
  <c r="L3" i="10"/>
  <c r="I16" i="27"/>
  <c r="I15" i="24"/>
  <c r="I15" i="27" s="1"/>
  <c r="O3" i="24"/>
  <c r="O3" i="21"/>
  <c r="N3" i="23"/>
  <c r="N3" i="46"/>
  <c r="F3" i="56"/>
  <c r="L132" i="6"/>
  <c r="L16" i="27"/>
  <c r="L15" i="24"/>
  <c r="L15" i="27" s="1"/>
  <c r="E3" i="23"/>
  <c r="H3" i="10"/>
  <c r="H3" i="13"/>
  <c r="C3" i="46"/>
  <c r="J62" i="56"/>
  <c r="G3" i="56"/>
  <c r="C62" i="56"/>
  <c r="H3" i="56"/>
  <c r="J3" i="21"/>
  <c r="J3" i="24"/>
  <c r="K3" i="23"/>
  <c r="D60" i="6"/>
  <c r="M3" i="25"/>
  <c r="O15" i="23"/>
  <c r="O15" i="26" s="1"/>
  <c r="O16" i="26"/>
  <c r="P3" i="46"/>
  <c r="O3" i="10"/>
  <c r="O3" i="13"/>
  <c r="O15" i="24"/>
  <c r="O15" i="27" s="1"/>
  <c r="O16" i="27"/>
  <c r="E3" i="28"/>
  <c r="L157" i="6" l="1"/>
  <c r="H15" i="15"/>
  <c r="L170" i="6"/>
  <c r="L133" i="6"/>
  <c r="O171" i="6"/>
  <c r="J170" i="6"/>
  <c r="Q147" i="6"/>
  <c r="Q27" i="17"/>
  <c r="Q17" i="15"/>
  <c r="P146" i="6"/>
  <c r="N157" i="6"/>
  <c r="P132" i="6"/>
  <c r="P3" i="17"/>
  <c r="K146" i="6"/>
  <c r="N171" i="6"/>
  <c r="K16" i="16"/>
  <c r="P27" i="17"/>
  <c r="K27" i="16"/>
  <c r="P15" i="15"/>
  <c r="Q4" i="15"/>
  <c r="H170" i="6"/>
  <c r="Q146" i="6"/>
  <c r="N170" i="6"/>
  <c r="P15" i="16"/>
  <c r="D16" i="16"/>
  <c r="Q4" i="17"/>
  <c r="Q27" i="16"/>
  <c r="P4" i="16"/>
  <c r="P4" i="15"/>
  <c r="Q15" i="16"/>
  <c r="P17" i="16"/>
  <c r="P27" i="15"/>
  <c r="H157" i="6"/>
  <c r="D3" i="17"/>
  <c r="P147" i="6"/>
  <c r="Q15" i="15"/>
  <c r="Q3" i="17"/>
  <c r="K15" i="16"/>
  <c r="Q4" i="16"/>
  <c r="P4" i="17"/>
  <c r="H133" i="6"/>
  <c r="O146" i="6"/>
  <c r="H146" i="6"/>
  <c r="D147" i="6"/>
  <c r="L16" i="15"/>
  <c r="H15" i="16"/>
  <c r="C15" i="15"/>
  <c r="C147" i="6"/>
  <c r="P16" i="16"/>
  <c r="C27" i="15"/>
  <c r="C132" i="6"/>
  <c r="J3" i="17"/>
  <c r="O27" i="16"/>
  <c r="H3" i="15"/>
  <c r="L3" i="17"/>
  <c r="D146" i="6"/>
  <c r="D16" i="15"/>
  <c r="O4" i="16"/>
  <c r="O27" i="15"/>
  <c r="O132" i="6"/>
  <c r="I132" i="6"/>
  <c r="N3" i="17"/>
  <c r="E146" i="6"/>
  <c r="J146" i="6"/>
  <c r="I133" i="6"/>
  <c r="O147" i="6"/>
  <c r="E132" i="6"/>
  <c r="P157" i="6"/>
  <c r="C15" i="16"/>
  <c r="O16" i="15"/>
  <c r="I16" i="15"/>
  <c r="F133" i="29"/>
  <c r="N17" i="15"/>
  <c r="N17" i="16"/>
  <c r="N27" i="17"/>
  <c r="E4" i="15"/>
  <c r="I146" i="6"/>
  <c r="N133" i="6"/>
  <c r="N146" i="6"/>
  <c r="P156" i="6"/>
  <c r="I147" i="6"/>
  <c r="L15" i="15"/>
  <c r="L15" i="16"/>
  <c r="E16" i="15"/>
  <c r="C17" i="15"/>
  <c r="E4" i="17"/>
  <c r="N16" i="16"/>
  <c r="E17" i="15"/>
  <c r="E15" i="16"/>
  <c r="C27" i="17"/>
  <c r="N147" i="6"/>
  <c r="N4" i="15"/>
  <c r="C16" i="16"/>
  <c r="C4" i="16"/>
  <c r="C146" i="6"/>
  <c r="C16" i="15"/>
  <c r="C4" i="15"/>
  <c r="C17" i="17"/>
  <c r="Q170" i="6"/>
  <c r="I156" i="6"/>
  <c r="L156" i="6"/>
  <c r="O170" i="6"/>
  <c r="D157" i="6"/>
  <c r="I170" i="6"/>
  <c r="D170" i="6"/>
  <c r="E170" i="6"/>
  <c r="H4" i="16"/>
  <c r="G133" i="29"/>
  <c r="J15" i="16"/>
  <c r="J17" i="15"/>
  <c r="H4" i="17"/>
  <c r="I157" i="6"/>
  <c r="K4" i="15"/>
  <c r="K132" i="6"/>
  <c r="K15" i="15"/>
  <c r="J16" i="16"/>
  <c r="I152" i="6"/>
  <c r="I176" i="6"/>
  <c r="I148" i="6"/>
  <c r="I172" i="6"/>
  <c r="I159" i="6"/>
  <c r="I135" i="6"/>
  <c r="I168" i="6"/>
  <c r="I144" i="6"/>
  <c r="I128" i="29"/>
  <c r="D174" i="6"/>
  <c r="D150" i="6"/>
  <c r="D128" i="6"/>
  <c r="D161" i="6"/>
  <c r="D137" i="6"/>
  <c r="D124" i="29"/>
  <c r="D168" i="6"/>
  <c r="D144" i="6"/>
  <c r="H147" i="6"/>
  <c r="H171" i="6"/>
  <c r="H173" i="6"/>
  <c r="H149" i="6"/>
  <c r="H127" i="6"/>
  <c r="H136" i="6"/>
  <c r="H160" i="6"/>
  <c r="H142" i="29"/>
  <c r="H128" i="6"/>
  <c r="H144" i="6"/>
  <c r="H168" i="6"/>
  <c r="D17" i="16"/>
  <c r="L147" i="6"/>
  <c r="L171" i="6"/>
  <c r="L149" i="6"/>
  <c r="L173" i="6"/>
  <c r="L136" i="6"/>
  <c r="L160" i="6"/>
  <c r="L265" i="72"/>
  <c r="L267" i="67"/>
  <c r="L313" i="64"/>
  <c r="L309" i="64"/>
  <c r="L236" i="69"/>
  <c r="L274" i="69"/>
  <c r="L113" i="51"/>
  <c r="L38" i="53"/>
  <c r="L165" i="53"/>
  <c r="L278" i="66"/>
  <c r="L177" i="53"/>
  <c r="L152" i="53"/>
  <c r="L156" i="53"/>
  <c r="L155" i="53"/>
  <c r="L277" i="67"/>
  <c r="L267" i="70"/>
  <c r="L265" i="71"/>
  <c r="L73" i="53"/>
  <c r="L41" i="53"/>
  <c r="L173" i="53"/>
  <c r="L342" i="68"/>
  <c r="L84" i="53"/>
  <c r="L264" i="71"/>
  <c r="L274" i="65"/>
  <c r="L29" i="53"/>
  <c r="L281" i="65"/>
  <c r="L18" i="53"/>
  <c r="L67" i="53"/>
  <c r="L65" i="53"/>
  <c r="L153" i="53"/>
  <c r="L349" i="68"/>
  <c r="L345" i="68"/>
  <c r="L129" i="53"/>
  <c r="L114" i="52"/>
  <c r="L122" i="53"/>
  <c r="L255" i="69"/>
  <c r="L168" i="53"/>
  <c r="L55" i="52"/>
  <c r="L113" i="53"/>
  <c r="L299" i="64"/>
  <c r="L60" i="51"/>
  <c r="L17" i="51"/>
  <c r="L73" i="51"/>
  <c r="L139" i="52"/>
  <c r="L171" i="53"/>
  <c r="L154" i="53"/>
  <c r="L281" i="70"/>
  <c r="L132" i="53"/>
  <c r="L267" i="65"/>
  <c r="L271" i="72"/>
  <c r="L108" i="53"/>
  <c r="L281" i="69"/>
  <c r="L273" i="70"/>
  <c r="L118" i="53"/>
  <c r="L297" i="64"/>
  <c r="L95" i="53"/>
  <c r="L259" i="72"/>
  <c r="L306" i="64"/>
  <c r="L274" i="67"/>
  <c r="L99" i="53"/>
  <c r="L275" i="69"/>
  <c r="L27" i="53"/>
  <c r="L112" i="53"/>
  <c r="L96" i="53"/>
  <c r="L281" i="67"/>
  <c r="L116" i="53"/>
  <c r="L341" i="68"/>
  <c r="L278" i="70"/>
  <c r="L134" i="53"/>
  <c r="L112" i="52"/>
  <c r="L103" i="53"/>
  <c r="L60" i="53"/>
  <c r="L48" i="53"/>
  <c r="L278" i="67"/>
  <c r="L112" i="51"/>
  <c r="L35" i="53"/>
  <c r="L163" i="53"/>
  <c r="L137" i="53"/>
  <c r="L35" i="51"/>
  <c r="L273" i="69"/>
  <c r="L87" i="53"/>
  <c r="L22" i="51"/>
  <c r="L267" i="72"/>
  <c r="L266" i="69"/>
  <c r="L164" i="53"/>
  <c r="L271" i="69"/>
  <c r="L117" i="51"/>
  <c r="L16" i="53"/>
  <c r="L115" i="53"/>
  <c r="L141" i="53"/>
  <c r="L79" i="53"/>
  <c r="L275" i="70"/>
  <c r="L15" i="53"/>
  <c r="L252" i="69"/>
  <c r="L275" i="66"/>
  <c r="L126" i="53"/>
  <c r="L76" i="53"/>
  <c r="L107" i="53"/>
  <c r="L36" i="53"/>
  <c r="L6" i="53"/>
  <c r="L337" i="68"/>
  <c r="L268" i="72"/>
  <c r="L170" i="53"/>
  <c r="L267" i="66"/>
  <c r="L74" i="53"/>
  <c r="L264" i="72"/>
  <c r="L135" i="53"/>
  <c r="L55" i="53"/>
  <c r="L271" i="71"/>
  <c r="L97" i="53"/>
  <c r="L131" i="53"/>
  <c r="L14" i="53"/>
  <c r="L174" i="53"/>
  <c r="L278" i="65"/>
  <c r="L54" i="53"/>
  <c r="L127" i="53"/>
  <c r="L34" i="53"/>
  <c r="L56" i="53"/>
  <c r="L37" i="53"/>
  <c r="L172" i="53"/>
  <c r="L75" i="53"/>
  <c r="L172" i="52"/>
  <c r="L32" i="52"/>
  <c r="L269" i="70"/>
  <c r="L7" i="53"/>
  <c r="L146" i="53"/>
  <c r="L277" i="69"/>
  <c r="L39" i="53"/>
  <c r="L136" i="53"/>
  <c r="L154" i="51"/>
  <c r="L278" i="69"/>
  <c r="L22" i="53"/>
  <c r="L275" i="65"/>
  <c r="L117" i="53"/>
  <c r="L305" i="64"/>
  <c r="L267" i="69"/>
  <c r="L276" i="67"/>
  <c r="L98" i="53"/>
  <c r="L275" i="67"/>
  <c r="L147" i="53"/>
  <c r="L72" i="53"/>
  <c r="L268" i="71"/>
  <c r="L8" i="53"/>
  <c r="L281" i="66"/>
  <c r="L133" i="53"/>
  <c r="L114" i="51"/>
  <c r="L330" i="68"/>
  <c r="L235" i="69"/>
  <c r="L138" i="53"/>
  <c r="L17" i="53"/>
  <c r="L53" i="53"/>
  <c r="L274" i="66"/>
  <c r="L115" i="52"/>
  <c r="L86" i="53"/>
  <c r="L145" i="53"/>
  <c r="L115" i="51"/>
  <c r="L91" i="53"/>
  <c r="L46" i="53"/>
  <c r="L119" i="53"/>
  <c r="L101" i="53"/>
  <c r="L114" i="53"/>
  <c r="L57" i="53"/>
  <c r="L233" i="69"/>
  <c r="L159" i="53"/>
  <c r="L110" i="53"/>
  <c r="L5" i="51"/>
  <c r="L154" i="52"/>
  <c r="L269" i="66"/>
  <c r="L266" i="70"/>
  <c r="L254" i="69"/>
  <c r="L258" i="72"/>
  <c r="L96" i="51"/>
  <c r="L277" i="65"/>
  <c r="L56" i="51"/>
  <c r="L106" i="53"/>
  <c r="L102" i="51"/>
  <c r="L257" i="72"/>
  <c r="L66" i="53"/>
  <c r="L308" i="64"/>
  <c r="L51" i="52"/>
  <c r="L113" i="52"/>
  <c r="L15" i="51"/>
  <c r="L276" i="70"/>
  <c r="L100" i="52"/>
  <c r="L136" i="51"/>
  <c r="L269" i="67"/>
  <c r="L307" i="64"/>
  <c r="L277" i="66"/>
  <c r="L128" i="53"/>
  <c r="L269" i="64"/>
  <c r="L92" i="53"/>
  <c r="L121" i="51"/>
  <c r="L229" i="66"/>
  <c r="L8" i="52"/>
  <c r="L145" i="52"/>
  <c r="L167" i="51"/>
  <c r="L37" i="52"/>
  <c r="L147" i="52"/>
  <c r="L111" i="52"/>
  <c r="L255" i="64"/>
  <c r="L265" i="69"/>
  <c r="L174" i="52"/>
  <c r="L235" i="67"/>
  <c r="L58" i="53"/>
  <c r="L172" i="51"/>
  <c r="L91" i="51"/>
  <c r="L139" i="51"/>
  <c r="L276" i="65"/>
  <c r="L173" i="51"/>
  <c r="L69" i="52"/>
  <c r="L131" i="51"/>
  <c r="L116" i="51"/>
  <c r="L20" i="53"/>
  <c r="L129" i="52"/>
  <c r="L253" i="70"/>
  <c r="L100" i="51"/>
  <c r="L248" i="72"/>
  <c r="L159" i="52"/>
  <c r="L253" i="65"/>
  <c r="L236" i="65"/>
  <c r="L244" i="71"/>
  <c r="L15" i="52"/>
  <c r="L127" i="51"/>
  <c r="L138" i="51"/>
  <c r="L48" i="51"/>
  <c r="L121" i="52"/>
  <c r="L93" i="51"/>
  <c r="L110" i="52"/>
  <c r="L19" i="52"/>
  <c r="L45" i="51"/>
  <c r="L242" i="66"/>
  <c r="L50" i="51"/>
  <c r="L83" i="53"/>
  <c r="L90" i="52"/>
  <c r="L75" i="52"/>
  <c r="L272" i="66"/>
  <c r="L272" i="69"/>
  <c r="L239" i="67"/>
  <c r="L167" i="52"/>
  <c r="L83" i="52"/>
  <c r="L175" i="51"/>
  <c r="L89" i="53"/>
  <c r="L4" i="51"/>
  <c r="L251" i="71"/>
  <c r="L60" i="52"/>
  <c r="L77" i="52"/>
  <c r="L84" i="51"/>
  <c r="L33" i="53"/>
  <c r="L16" i="52"/>
  <c r="L102" i="53"/>
  <c r="L39" i="52"/>
  <c r="L132" i="52"/>
  <c r="L141" i="51"/>
  <c r="L13" i="52"/>
  <c r="L74" i="51"/>
  <c r="L14" i="52"/>
  <c r="L55" i="51"/>
  <c r="L145" i="51"/>
  <c r="L254" i="64"/>
  <c r="L26" i="52"/>
  <c r="L70" i="51"/>
  <c r="L50" i="52"/>
  <c r="L94" i="51"/>
  <c r="L306" i="68"/>
  <c r="L260" i="65"/>
  <c r="L29" i="51"/>
  <c r="L73" i="52"/>
  <c r="L49" i="52"/>
  <c r="L236" i="66"/>
  <c r="L268" i="69"/>
  <c r="L294" i="68"/>
  <c r="L165" i="52"/>
  <c r="L84" i="52"/>
  <c r="L241" i="65"/>
  <c r="L103" i="51"/>
  <c r="L89" i="51"/>
  <c r="L12" i="53"/>
  <c r="L148" i="52"/>
  <c r="L328" i="68"/>
  <c r="L127" i="52"/>
  <c r="L176" i="53"/>
  <c r="L36" i="51"/>
  <c r="L125" i="51"/>
  <c r="L261" i="70"/>
  <c r="L282" i="64"/>
  <c r="L280" i="69"/>
  <c r="L338" i="68"/>
  <c r="L265" i="64"/>
  <c r="L245" i="71"/>
  <c r="L270" i="72"/>
  <c r="L313" i="68"/>
  <c r="L292" i="64"/>
  <c r="L319" i="68"/>
  <c r="L263" i="71"/>
  <c r="L260" i="69"/>
  <c r="L241" i="70"/>
  <c r="L63" i="53"/>
  <c r="L264" i="64"/>
  <c r="L227" i="67"/>
  <c r="L128" i="51"/>
  <c r="L235" i="70"/>
  <c r="L231" i="69"/>
  <c r="L261" i="65"/>
  <c r="L262" i="66"/>
  <c r="L252" i="66"/>
  <c r="L238" i="67"/>
  <c r="L252" i="65"/>
  <c r="L303" i="68"/>
  <c r="L49" i="51"/>
  <c r="L7" i="52"/>
  <c r="L271" i="66"/>
  <c r="L125" i="52"/>
  <c r="L257" i="66"/>
  <c r="L226" i="71"/>
  <c r="L241" i="66"/>
  <c r="L251" i="65"/>
  <c r="L255" i="66"/>
  <c r="L62" i="51"/>
  <c r="L109" i="52"/>
  <c r="L231" i="66"/>
  <c r="L283" i="64"/>
  <c r="L237" i="69"/>
  <c r="L234" i="72"/>
  <c r="L260" i="67"/>
  <c r="L285" i="68"/>
  <c r="L233" i="67"/>
  <c r="L221" i="71"/>
  <c r="L311" i="64"/>
  <c r="L278" i="64"/>
  <c r="L25" i="53"/>
  <c r="L237" i="70"/>
  <c r="L287" i="64"/>
  <c r="L144" i="51"/>
  <c r="L291" i="68"/>
  <c r="L28" i="52"/>
  <c r="L273" i="66"/>
  <c r="L283" i="68"/>
  <c r="L272" i="67"/>
  <c r="L325" i="68"/>
  <c r="L230" i="71"/>
  <c r="L256" i="65"/>
  <c r="L268" i="64"/>
  <c r="L273" i="67"/>
  <c r="L232" i="66"/>
  <c r="L225" i="72"/>
  <c r="L334" i="68"/>
  <c r="L82" i="51"/>
  <c r="L224" i="71"/>
  <c r="L258" i="67"/>
  <c r="L238" i="66"/>
  <c r="L295" i="68"/>
  <c r="L87" i="51"/>
  <c r="L286" i="68"/>
  <c r="L82" i="52"/>
  <c r="L231" i="71"/>
  <c r="L25" i="52"/>
  <c r="L232" i="71"/>
  <c r="L235" i="72"/>
  <c r="L339" i="68"/>
  <c r="L249" i="67"/>
  <c r="L230" i="66"/>
  <c r="L230" i="69"/>
  <c r="L226" i="66"/>
  <c r="L247" i="70"/>
  <c r="L240" i="72"/>
  <c r="L274" i="64"/>
  <c r="L24" i="53"/>
  <c r="L3" i="53"/>
  <c r="L62" i="53"/>
  <c r="L256" i="64"/>
  <c r="L228" i="69"/>
  <c r="L226" i="65"/>
  <c r="L105" i="51"/>
  <c r="L246" i="66"/>
  <c r="L237" i="72"/>
  <c r="L264" i="67"/>
  <c r="L279" i="68"/>
  <c r="L273" i="64"/>
  <c r="L219" i="71"/>
  <c r="L226" i="69"/>
  <c r="L98" i="51"/>
  <c r="L343" i="68"/>
  <c r="L259" i="71"/>
  <c r="L58" i="52"/>
  <c r="L39" i="51"/>
  <c r="L144" i="53"/>
  <c r="L125" i="53"/>
  <c r="L31" i="51"/>
  <c r="L100" i="53"/>
  <c r="L32" i="53"/>
  <c r="L276" i="69"/>
  <c r="L51" i="51"/>
  <c r="L19" i="53"/>
  <c r="L269" i="65"/>
  <c r="L272" i="70"/>
  <c r="L85" i="53"/>
  <c r="L260" i="66"/>
  <c r="L161" i="53"/>
  <c r="L163" i="51"/>
  <c r="L256" i="71"/>
  <c r="L77" i="51"/>
  <c r="L282" i="68"/>
  <c r="L243" i="65"/>
  <c r="L86" i="51"/>
  <c r="L50" i="53"/>
  <c r="L168" i="52"/>
  <c r="L88" i="52"/>
  <c r="L148" i="53"/>
  <c r="L231" i="65"/>
  <c r="L156" i="51"/>
  <c r="L165" i="51"/>
  <c r="L135" i="52"/>
  <c r="L151" i="51"/>
  <c r="L153" i="52"/>
  <c r="L53" i="52"/>
  <c r="L117" i="52"/>
  <c r="L138" i="52"/>
  <c r="L31" i="52"/>
  <c r="L46" i="52"/>
  <c r="L9" i="53"/>
  <c r="L107" i="52"/>
  <c r="L57" i="51"/>
  <c r="L228" i="65"/>
  <c r="L157" i="53"/>
  <c r="L327" i="68"/>
  <c r="L103" i="52"/>
  <c r="L130" i="53"/>
  <c r="L300" i="68"/>
  <c r="L239" i="65"/>
  <c r="L237" i="67"/>
  <c r="L59" i="52"/>
  <c r="L70" i="52"/>
  <c r="L240" i="67"/>
  <c r="L95" i="52"/>
  <c r="L169" i="51"/>
  <c r="L59" i="53"/>
  <c r="L170" i="51"/>
  <c r="L30" i="53"/>
  <c r="L71" i="53"/>
  <c r="L301" i="68"/>
  <c r="L67" i="52"/>
  <c r="L169" i="53"/>
  <c r="L120" i="53"/>
  <c r="L229" i="67"/>
  <c r="L119" i="52"/>
  <c r="L37" i="51"/>
  <c r="L158" i="53"/>
  <c r="L64" i="52"/>
  <c r="L75" i="51"/>
  <c r="L6" i="52"/>
  <c r="L118" i="51"/>
  <c r="L233" i="65"/>
  <c r="L240" i="66"/>
  <c r="L35" i="52"/>
  <c r="L83" i="51"/>
  <c r="L148" i="51"/>
  <c r="L46" i="51"/>
  <c r="L86" i="52"/>
  <c r="L10" i="52"/>
  <c r="L177" i="51"/>
  <c r="L134" i="52"/>
  <c r="L268" i="65"/>
  <c r="L171" i="51"/>
  <c r="L244" i="72"/>
  <c r="L137" i="51"/>
  <c r="L98" i="52"/>
  <c r="L276" i="66"/>
  <c r="L116" i="52"/>
  <c r="L177" i="52"/>
  <c r="L303" i="64"/>
  <c r="L27" i="52"/>
  <c r="L333" i="68"/>
  <c r="L155" i="52"/>
  <c r="L111" i="51"/>
  <c r="L126" i="51"/>
  <c r="L16" i="51"/>
  <c r="L56" i="52"/>
  <c r="L126" i="52"/>
  <c r="L298" i="64"/>
  <c r="L31" i="53"/>
  <c r="L97" i="51"/>
  <c r="L242" i="67"/>
  <c r="L40" i="52"/>
  <c r="L78" i="51"/>
  <c r="L22" i="52"/>
  <c r="L51" i="53"/>
  <c r="L40" i="53"/>
  <c r="L99" i="51"/>
  <c r="L64" i="53"/>
  <c r="L170" i="52"/>
  <c r="L290" i="64"/>
  <c r="L106" i="51"/>
  <c r="L247" i="71"/>
  <c r="L3" i="51"/>
  <c r="L238" i="70"/>
  <c r="L105" i="53"/>
  <c r="L257" i="65"/>
  <c r="L309" i="68"/>
  <c r="L261" i="67"/>
  <c r="L253" i="64"/>
  <c r="L146" i="51"/>
  <c r="L264" i="69"/>
  <c r="L225" i="71"/>
  <c r="L85" i="51"/>
  <c r="L253" i="66"/>
  <c r="L238" i="65"/>
  <c r="L256" i="69"/>
  <c r="L223" i="71"/>
  <c r="L312" i="64"/>
  <c r="L271" i="64"/>
  <c r="L239" i="72"/>
  <c r="L227" i="65"/>
  <c r="L247" i="65"/>
  <c r="L82" i="53"/>
  <c r="L63" i="52"/>
  <c r="L250" i="72"/>
  <c r="L250" i="71"/>
  <c r="L292" i="68"/>
  <c r="L229" i="72"/>
  <c r="L44" i="52"/>
  <c r="L258" i="69"/>
  <c r="L261" i="66"/>
  <c r="L255" i="72"/>
  <c r="L253" i="72"/>
  <c r="L259" i="66"/>
  <c r="L254" i="65"/>
  <c r="L247" i="66"/>
  <c r="L315" i="68"/>
  <c r="L281" i="64"/>
  <c r="L287" i="68"/>
  <c r="L164" i="51"/>
  <c r="L266" i="66"/>
  <c r="L9" i="51"/>
  <c r="L232" i="65"/>
  <c r="L241" i="72"/>
  <c r="L234" i="66"/>
  <c r="L260" i="70"/>
  <c r="L323" i="68"/>
  <c r="L4" i="53"/>
  <c r="L324" i="68"/>
  <c r="L284" i="64"/>
  <c r="L66" i="52"/>
  <c r="L257" i="69"/>
  <c r="L239" i="69"/>
  <c r="L293" i="68"/>
  <c r="L232" i="72"/>
  <c r="L253" i="71"/>
  <c r="L250" i="70"/>
  <c r="L248" i="67"/>
  <c r="L239" i="71"/>
  <c r="L249" i="72"/>
  <c r="L235" i="71"/>
  <c r="L233" i="71"/>
  <c r="L85" i="52"/>
  <c r="L68" i="51"/>
  <c r="L243" i="71"/>
  <c r="L321" i="68"/>
  <c r="L251" i="67"/>
  <c r="L241" i="71"/>
  <c r="L314" i="68"/>
  <c r="L308" i="68"/>
  <c r="L246" i="72"/>
  <c r="L335" i="68"/>
  <c r="L258" i="66"/>
  <c r="L311" i="68"/>
  <c r="L251" i="70"/>
  <c r="L271" i="65"/>
  <c r="L277" i="64"/>
  <c r="L249" i="65"/>
  <c r="L81" i="51"/>
  <c r="L222" i="71"/>
  <c r="L229" i="69"/>
  <c r="L3" i="52"/>
  <c r="L24" i="51"/>
  <c r="L238" i="72"/>
  <c r="L226" i="67"/>
  <c r="L161" i="52"/>
  <c r="L249" i="70"/>
  <c r="L240" i="71"/>
  <c r="L246" i="67"/>
  <c r="L43" i="51"/>
  <c r="L230" i="70"/>
  <c r="L264" i="66"/>
  <c r="L227" i="69"/>
  <c r="L237" i="71"/>
  <c r="L252" i="64"/>
  <c r="L264" i="65"/>
  <c r="L245" i="70"/>
  <c r="L157" i="52"/>
  <c r="L30" i="52"/>
  <c r="L271" i="70"/>
  <c r="L269" i="69"/>
  <c r="L267" i="71"/>
  <c r="L257" i="71"/>
  <c r="L41" i="51"/>
  <c r="L89" i="52"/>
  <c r="L92" i="51"/>
  <c r="L166" i="52"/>
  <c r="L274" i="70"/>
  <c r="L64" i="51"/>
  <c r="L270" i="70"/>
  <c r="L344" i="68"/>
  <c r="L329" i="68"/>
  <c r="L162" i="53"/>
  <c r="L124" i="53"/>
  <c r="L279" i="70"/>
  <c r="L18" i="51"/>
  <c r="L79" i="51"/>
  <c r="L173" i="52"/>
  <c r="L281" i="68"/>
  <c r="L256" i="72"/>
  <c r="L258" i="71"/>
  <c r="L97" i="52"/>
  <c r="L256" i="67"/>
  <c r="L257" i="70"/>
  <c r="L120" i="51"/>
  <c r="L270" i="69"/>
  <c r="L70" i="53"/>
  <c r="L237" i="65"/>
  <c r="L21" i="52"/>
  <c r="L122" i="52"/>
  <c r="L108" i="51"/>
  <c r="L10" i="53"/>
  <c r="L93" i="52"/>
  <c r="L92" i="52"/>
  <c r="L65" i="51"/>
  <c r="L29" i="52"/>
  <c r="L133" i="51"/>
  <c r="L45" i="52"/>
  <c r="L38" i="51"/>
  <c r="L266" i="71"/>
  <c r="L167" i="53"/>
  <c r="L65" i="52"/>
  <c r="L11" i="53"/>
  <c r="L71" i="51"/>
  <c r="L289" i="68"/>
  <c r="L71" i="52"/>
  <c r="L90" i="51"/>
  <c r="L262" i="64"/>
  <c r="L66" i="51"/>
  <c r="L87" i="52"/>
  <c r="L91" i="52"/>
  <c r="L150" i="53"/>
  <c r="L259" i="64"/>
  <c r="L38" i="52"/>
  <c r="L166" i="51"/>
  <c r="L41" i="52"/>
  <c r="L10" i="51"/>
  <c r="L265" i="70"/>
  <c r="L141" i="52"/>
  <c r="L137" i="52"/>
  <c r="L263" i="64"/>
  <c r="L33" i="52"/>
  <c r="L14" i="51"/>
  <c r="L149" i="53"/>
  <c r="L12" i="51"/>
  <c r="L176" i="52"/>
  <c r="L11" i="51"/>
  <c r="L63" i="51"/>
  <c r="L231" i="67"/>
  <c r="L149" i="51"/>
  <c r="L152" i="52"/>
  <c r="L119" i="51"/>
  <c r="L69" i="51"/>
  <c r="L168" i="51"/>
  <c r="L54" i="52"/>
  <c r="L171" i="52"/>
  <c r="L169" i="52"/>
  <c r="L76" i="52"/>
  <c r="L260" i="64"/>
  <c r="L133" i="52"/>
  <c r="L297" i="68"/>
  <c r="L52" i="51"/>
  <c r="L69" i="53"/>
  <c r="L149" i="52"/>
  <c r="L253" i="69"/>
  <c r="L96" i="52"/>
  <c r="L279" i="67"/>
  <c r="L139" i="53"/>
  <c r="L279" i="69"/>
  <c r="L72" i="52"/>
  <c r="L121" i="53"/>
  <c r="L262" i="72"/>
  <c r="L150" i="52"/>
  <c r="L163" i="52"/>
  <c r="L122" i="51"/>
  <c r="L111" i="53"/>
  <c r="L88" i="51"/>
  <c r="L108" i="52"/>
  <c r="L90" i="53"/>
  <c r="L18" i="52"/>
  <c r="L151" i="52"/>
  <c r="L26" i="51"/>
  <c r="L240" i="65"/>
  <c r="L102" i="52"/>
  <c r="L6" i="51"/>
  <c r="L78" i="52"/>
  <c r="L94" i="53"/>
  <c r="L242" i="72"/>
  <c r="L243" i="66"/>
  <c r="L270" i="66"/>
  <c r="L291" i="64"/>
  <c r="L316" i="68"/>
  <c r="L275" i="64"/>
  <c r="L245" i="72"/>
  <c r="L269" i="71"/>
  <c r="L241" i="69"/>
  <c r="L230" i="67"/>
  <c r="L254" i="66"/>
  <c r="L312" i="68"/>
  <c r="L252" i="71"/>
  <c r="L257" i="67"/>
  <c r="L230" i="72"/>
  <c r="L232" i="70"/>
  <c r="L279" i="66"/>
  <c r="L44" i="51"/>
  <c r="L231" i="70"/>
  <c r="L248" i="66"/>
  <c r="L270" i="71"/>
  <c r="L317" i="68"/>
  <c r="L4" i="52"/>
  <c r="L280" i="70"/>
  <c r="L162" i="52"/>
  <c r="L242" i="71"/>
  <c r="L252" i="67"/>
  <c r="L252" i="70"/>
  <c r="L234" i="70"/>
  <c r="L227" i="71"/>
  <c r="L270" i="64"/>
  <c r="L302" i="64"/>
  <c r="L250" i="65"/>
  <c r="L224" i="72"/>
  <c r="L310" i="64"/>
  <c r="L242" i="65"/>
  <c r="L261" i="71"/>
  <c r="L261" i="64"/>
  <c r="L296" i="68"/>
  <c r="L258" i="65"/>
  <c r="L230" i="65"/>
  <c r="L247" i="67"/>
  <c r="L280" i="67"/>
  <c r="L266" i="65"/>
  <c r="L255" i="67"/>
  <c r="L25" i="51"/>
  <c r="L336" i="68"/>
  <c r="L298" i="68"/>
  <c r="L280" i="64"/>
  <c r="L242" i="69"/>
  <c r="L256" i="70"/>
  <c r="L28" i="51"/>
  <c r="L320" i="68"/>
  <c r="L235" i="65"/>
  <c r="L266" i="67"/>
  <c r="L44" i="53"/>
  <c r="L261" i="69"/>
  <c r="L271" i="67"/>
  <c r="L47" i="51"/>
  <c r="L233" i="72"/>
  <c r="L288" i="68"/>
  <c r="L228" i="72"/>
  <c r="L289" i="64"/>
  <c r="L280" i="68"/>
  <c r="L288" i="64"/>
  <c r="L229" i="71"/>
  <c r="L296" i="64"/>
  <c r="L260" i="72"/>
  <c r="L255" i="65"/>
  <c r="L240" i="70"/>
  <c r="L259" i="67"/>
  <c r="L266" i="64"/>
  <c r="L234" i="71"/>
  <c r="L272" i="65"/>
  <c r="L250" i="69"/>
  <c r="L259" i="65"/>
  <c r="L295" i="64"/>
  <c r="L220" i="71"/>
  <c r="L248" i="69"/>
  <c r="L143" i="52"/>
  <c r="L81" i="52"/>
  <c r="L43" i="52"/>
  <c r="L248" i="70"/>
  <c r="L24" i="52"/>
  <c r="L255" i="71"/>
  <c r="L222" i="72"/>
  <c r="L265" i="67"/>
  <c r="L220" i="72"/>
  <c r="L258" i="64"/>
  <c r="L232" i="67"/>
  <c r="L249" i="69"/>
  <c r="L143" i="51"/>
  <c r="L294" i="64"/>
  <c r="L245" i="67"/>
  <c r="L245" i="65"/>
  <c r="L227" i="70"/>
  <c r="L226" i="70"/>
  <c r="L20" i="51"/>
  <c r="L28" i="53"/>
  <c r="L34" i="51"/>
  <c r="L332" i="68"/>
  <c r="L67" i="51"/>
  <c r="L234" i="69"/>
  <c r="L101" i="51"/>
  <c r="L54" i="51"/>
  <c r="L136" i="52"/>
  <c r="L95" i="51"/>
  <c r="L53" i="51"/>
  <c r="L77" i="53"/>
  <c r="L109" i="53"/>
  <c r="L47" i="53"/>
  <c r="L277" i="70"/>
  <c r="L266" i="72"/>
  <c r="L251" i="72"/>
  <c r="L101" i="52"/>
  <c r="L58" i="51"/>
  <c r="L150" i="51"/>
  <c r="L52" i="53"/>
  <c r="L175" i="53"/>
  <c r="L49" i="53"/>
  <c r="L76" i="51"/>
  <c r="L305" i="68"/>
  <c r="L232" i="69"/>
  <c r="L78" i="53"/>
  <c r="L36" i="52"/>
  <c r="L32" i="51"/>
  <c r="L21" i="51"/>
  <c r="L59" i="51"/>
  <c r="L268" i="66"/>
  <c r="L20" i="52"/>
  <c r="L72" i="51"/>
  <c r="L228" i="66"/>
  <c r="L9" i="52"/>
  <c r="L147" i="51"/>
  <c r="L40" i="51"/>
  <c r="L17" i="52"/>
  <c r="L88" i="53"/>
  <c r="L68" i="53"/>
  <c r="L270" i="67"/>
  <c r="L279" i="64"/>
  <c r="L236" i="67"/>
  <c r="L26" i="53"/>
  <c r="L267" i="64"/>
  <c r="L243" i="67"/>
  <c r="L300" i="64"/>
  <c r="L34" i="52"/>
  <c r="L158" i="51"/>
  <c r="L156" i="52"/>
  <c r="L99" i="52"/>
  <c r="L19" i="51"/>
  <c r="L8" i="51"/>
  <c r="L57" i="52"/>
  <c r="L118" i="52"/>
  <c r="L166" i="53"/>
  <c r="L229" i="65"/>
  <c r="L33" i="51"/>
  <c r="L158" i="52"/>
  <c r="L129" i="51"/>
  <c r="L134" i="51"/>
  <c r="L45" i="53"/>
  <c r="L132" i="51"/>
  <c r="L5" i="53"/>
  <c r="L331" i="68"/>
  <c r="L140" i="52"/>
  <c r="L152" i="51"/>
  <c r="L130" i="51"/>
  <c r="L159" i="51"/>
  <c r="L27" i="51"/>
  <c r="L155" i="51"/>
  <c r="L140" i="51"/>
  <c r="L107" i="51"/>
  <c r="L79" i="52"/>
  <c r="L13" i="51"/>
  <c r="L176" i="51"/>
  <c r="L48" i="52"/>
  <c r="L135" i="51"/>
  <c r="L151" i="53"/>
  <c r="L153" i="51"/>
  <c r="L174" i="51"/>
  <c r="L74" i="52"/>
  <c r="L248" i="71"/>
  <c r="L5" i="52"/>
  <c r="L130" i="52"/>
  <c r="L94" i="52"/>
  <c r="L268" i="70"/>
  <c r="L11" i="52"/>
  <c r="L284" i="68"/>
  <c r="L226" i="72"/>
  <c r="L233" i="66"/>
  <c r="L175" i="52"/>
  <c r="L93" i="53"/>
  <c r="L239" i="66"/>
  <c r="L237" i="66"/>
  <c r="L140" i="53"/>
  <c r="L120" i="52"/>
  <c r="L52" i="52"/>
  <c r="L131" i="52"/>
  <c r="L260" i="71"/>
  <c r="L21" i="53"/>
  <c r="L268" i="67"/>
  <c r="L13" i="53"/>
  <c r="L12" i="52"/>
  <c r="L110" i="51"/>
  <c r="L68" i="52"/>
  <c r="L157" i="51"/>
  <c r="L228" i="67"/>
  <c r="L261" i="72"/>
  <c r="L247" i="72"/>
  <c r="L263" i="72"/>
  <c r="L223" i="72"/>
  <c r="L144" i="52"/>
  <c r="L109" i="51"/>
  <c r="L238" i="69"/>
  <c r="L256" i="66"/>
  <c r="L164" i="52"/>
  <c r="L233" i="70"/>
  <c r="L243" i="69"/>
  <c r="L143" i="53"/>
  <c r="L304" i="68"/>
  <c r="L257" i="64"/>
  <c r="L128" i="52"/>
  <c r="L299" i="68"/>
  <c r="L228" i="71"/>
  <c r="L227" i="72"/>
  <c r="L270" i="65"/>
  <c r="L30" i="51"/>
  <c r="L262" i="67"/>
  <c r="L234" i="67"/>
  <c r="L262" i="65"/>
  <c r="L254" i="70"/>
  <c r="L280" i="65"/>
  <c r="L258" i="70"/>
  <c r="L246" i="71"/>
  <c r="L47" i="52"/>
  <c r="L304" i="64"/>
  <c r="L310" i="68"/>
  <c r="L262" i="70"/>
  <c r="L252" i="72"/>
  <c r="L231" i="72"/>
  <c r="L290" i="68"/>
  <c r="L348" i="68"/>
  <c r="L243" i="72"/>
  <c r="L255" i="70"/>
  <c r="L347" i="68"/>
  <c r="L162" i="51"/>
  <c r="L240" i="69"/>
  <c r="L322" i="68"/>
  <c r="L236" i="70"/>
  <c r="L251" i="69"/>
  <c r="L285" i="64"/>
  <c r="L248" i="65"/>
  <c r="L259" i="69"/>
  <c r="L241" i="67"/>
  <c r="L250" i="67"/>
  <c r="L262" i="69"/>
  <c r="L7" i="51"/>
  <c r="L242" i="70"/>
  <c r="L262" i="71"/>
  <c r="L253" i="67"/>
  <c r="L318" i="68"/>
  <c r="L250" i="66"/>
  <c r="L235" i="66"/>
  <c r="L280" i="66"/>
  <c r="L273" i="65"/>
  <c r="L269" i="72"/>
  <c r="L251" i="66"/>
  <c r="L276" i="64"/>
  <c r="L227" i="66"/>
  <c r="L301" i="64"/>
  <c r="L146" i="52"/>
  <c r="L259" i="70"/>
  <c r="L340" i="68"/>
  <c r="L106" i="52"/>
  <c r="L254" i="67"/>
  <c r="L279" i="65"/>
  <c r="L249" i="71"/>
  <c r="L286" i="64"/>
  <c r="L234" i="65"/>
  <c r="L264" i="70"/>
  <c r="L239" i="70"/>
  <c r="L221" i="72"/>
  <c r="L243" i="70"/>
  <c r="L346" i="68"/>
  <c r="L229" i="70"/>
  <c r="L265" i="66"/>
  <c r="L238" i="71"/>
  <c r="L124" i="52"/>
  <c r="L307" i="68"/>
  <c r="L247" i="69"/>
  <c r="L43" i="53"/>
  <c r="L62" i="52"/>
  <c r="L228" i="70"/>
  <c r="L124" i="51"/>
  <c r="L105" i="52"/>
  <c r="L81" i="53"/>
  <c r="L249" i="66"/>
  <c r="L161" i="51"/>
  <c r="L265" i="65"/>
  <c r="L246" i="65"/>
  <c r="L246" i="69"/>
  <c r="L246" i="70"/>
  <c r="L219" i="72"/>
  <c r="L245" i="66"/>
  <c r="L245" i="69"/>
  <c r="L5" i="16"/>
  <c r="L9" i="16"/>
  <c r="L13" i="16"/>
  <c r="L20" i="16"/>
  <c r="L25" i="16"/>
  <c r="L30" i="16"/>
  <c r="L8" i="15"/>
  <c r="L12" i="15"/>
  <c r="L19" i="15"/>
  <c r="L24" i="15"/>
  <c r="L29" i="15"/>
  <c r="L8" i="17"/>
  <c r="L21" i="17"/>
  <c r="L6" i="16"/>
  <c r="L10" i="16"/>
  <c r="L14" i="16"/>
  <c r="L21" i="16"/>
  <c r="L26" i="16"/>
  <c r="L5" i="15"/>
  <c r="L9" i="15"/>
  <c r="L13" i="15"/>
  <c r="L20" i="15"/>
  <c r="L25" i="15"/>
  <c r="L30" i="15"/>
  <c r="L9" i="17"/>
  <c r="L22" i="17"/>
  <c r="L5" i="17"/>
  <c r="L7" i="16"/>
  <c r="L11" i="16"/>
  <c r="L18" i="16"/>
  <c r="L22" i="16"/>
  <c r="L28" i="16"/>
  <c r="L17" i="17"/>
  <c r="L18" i="17"/>
  <c r="L6" i="15"/>
  <c r="L10" i="15"/>
  <c r="L14" i="15"/>
  <c r="L21" i="15"/>
  <c r="L26" i="15"/>
  <c r="L31" i="15"/>
  <c r="L6" i="17"/>
  <c r="L19" i="17"/>
  <c r="L29" i="17"/>
  <c r="L31" i="16"/>
  <c r="L8" i="16"/>
  <c r="L12" i="16"/>
  <c r="L19" i="16"/>
  <c r="L24" i="16"/>
  <c r="L29" i="16"/>
  <c r="L28" i="17"/>
  <c r="L7" i="15"/>
  <c r="L11" i="15"/>
  <c r="L18" i="15"/>
  <c r="L22" i="15"/>
  <c r="L28" i="15"/>
  <c r="L32" i="15"/>
  <c r="L7" i="17"/>
  <c r="L20" i="17"/>
  <c r="L30" i="17"/>
  <c r="L32" i="16"/>
  <c r="L134" i="29"/>
  <c r="L128" i="29"/>
  <c r="L123" i="29"/>
  <c r="L167" i="6"/>
  <c r="L143" i="6"/>
  <c r="L127" i="6"/>
  <c r="J152" i="6"/>
  <c r="J176" i="6"/>
  <c r="J148" i="6"/>
  <c r="J172" i="6"/>
  <c r="J135" i="6"/>
  <c r="J159" i="6"/>
  <c r="J125" i="6"/>
  <c r="J165" i="6"/>
  <c r="J141" i="6"/>
  <c r="J110" i="6"/>
  <c r="J130" i="29"/>
  <c r="J123" i="29"/>
  <c r="J122" i="29"/>
  <c r="J127" i="29"/>
  <c r="K176" i="6"/>
  <c r="K152" i="6"/>
  <c r="K172" i="6"/>
  <c r="K148" i="6"/>
  <c r="K126" i="6"/>
  <c r="K159" i="6"/>
  <c r="K135" i="6"/>
  <c r="K20" i="6"/>
  <c r="K157" i="6"/>
  <c r="K130" i="29"/>
  <c r="K142" i="6"/>
  <c r="K166" i="6"/>
  <c r="K127" i="29"/>
  <c r="I15" i="15"/>
  <c r="J17" i="16"/>
  <c r="J4" i="15"/>
  <c r="I4" i="15"/>
  <c r="O173" i="6"/>
  <c r="O149" i="6"/>
  <c r="O160" i="6"/>
  <c r="O136" i="6"/>
  <c r="O118" i="53"/>
  <c r="O54" i="53"/>
  <c r="O107" i="53"/>
  <c r="O342" i="68"/>
  <c r="O306" i="64"/>
  <c r="O278" i="69"/>
  <c r="O110" i="53"/>
  <c r="O98" i="53"/>
  <c r="O116" i="53"/>
  <c r="O115" i="51"/>
  <c r="O266" i="69"/>
  <c r="O76" i="53"/>
  <c r="O14" i="53"/>
  <c r="O41" i="53"/>
  <c r="O135" i="53"/>
  <c r="O233" i="69"/>
  <c r="O55" i="53"/>
  <c r="O29" i="53"/>
  <c r="O156" i="53"/>
  <c r="O267" i="69"/>
  <c r="O330" i="68"/>
  <c r="O274" i="67"/>
  <c r="O113" i="52"/>
  <c r="O122" i="53"/>
  <c r="O177" i="53"/>
  <c r="O281" i="65"/>
  <c r="O137" i="53"/>
  <c r="O267" i="67"/>
  <c r="O114" i="51"/>
  <c r="O349" i="68"/>
  <c r="O129" i="53"/>
  <c r="O274" i="66"/>
  <c r="O18" i="53"/>
  <c r="O60" i="53"/>
  <c r="O57" i="53"/>
  <c r="O51" i="51"/>
  <c r="O120" i="51"/>
  <c r="O277" i="65"/>
  <c r="O28" i="53"/>
  <c r="O269" i="65"/>
  <c r="O78" i="51"/>
  <c r="O117" i="51"/>
  <c r="O157" i="53"/>
  <c r="O46" i="51"/>
  <c r="O257" i="71"/>
  <c r="O41" i="51"/>
  <c r="O19" i="51"/>
  <c r="O267" i="71"/>
  <c r="O266" i="70"/>
  <c r="O17" i="51"/>
  <c r="O95" i="51"/>
  <c r="O21" i="51"/>
  <c r="O128" i="53"/>
  <c r="O162" i="53"/>
  <c r="O266" i="72"/>
  <c r="O277" i="70"/>
  <c r="O347" i="68"/>
  <c r="O47" i="53"/>
  <c r="O99" i="51"/>
  <c r="O232" i="70"/>
  <c r="O265" i="64"/>
  <c r="O315" i="68"/>
  <c r="O298" i="64"/>
  <c r="O145" i="51"/>
  <c r="O18" i="51"/>
  <c r="O102" i="51"/>
  <c r="O50" i="53"/>
  <c r="O57" i="52"/>
  <c r="O268" i="69"/>
  <c r="O126" i="52"/>
  <c r="O169" i="53"/>
  <c r="O118" i="51"/>
  <c r="O29" i="51"/>
  <c r="O14" i="52"/>
  <c r="O119" i="52"/>
  <c r="O176" i="51"/>
  <c r="O272" i="69"/>
  <c r="O9" i="53"/>
  <c r="O16" i="51"/>
  <c r="O12" i="52"/>
  <c r="O137" i="51"/>
  <c r="O88" i="52"/>
  <c r="O268" i="67"/>
  <c r="O152" i="52"/>
  <c r="O56" i="51"/>
  <c r="O159" i="51"/>
  <c r="O158" i="53"/>
  <c r="O12" i="51"/>
  <c r="O236" i="65"/>
  <c r="O166" i="53"/>
  <c r="O31" i="53"/>
  <c r="O173" i="52"/>
  <c r="O270" i="70"/>
  <c r="O70" i="51"/>
  <c r="O291" i="68"/>
  <c r="O93" i="52"/>
  <c r="O120" i="52"/>
  <c r="O91" i="52"/>
  <c r="O233" i="65"/>
  <c r="O33" i="52"/>
  <c r="O20" i="52"/>
  <c r="O140" i="53"/>
  <c r="O10" i="52"/>
  <c r="O170" i="52"/>
  <c r="O257" i="69"/>
  <c r="O157" i="52"/>
  <c r="O44" i="51"/>
  <c r="O19" i="53"/>
  <c r="O272" i="66"/>
  <c r="O169" i="52"/>
  <c r="O133" i="52"/>
  <c r="O149" i="51"/>
  <c r="O121" i="51"/>
  <c r="O122" i="52"/>
  <c r="O294" i="68"/>
  <c r="O36" i="51"/>
  <c r="O156" i="51"/>
  <c r="O163" i="51"/>
  <c r="O38" i="51"/>
  <c r="O5" i="52"/>
  <c r="O102" i="53"/>
  <c r="O39" i="52"/>
  <c r="O129" i="51"/>
  <c r="O167" i="52"/>
  <c r="O105" i="53"/>
  <c r="O83" i="51"/>
  <c r="O69" i="53"/>
  <c r="O64" i="51"/>
  <c r="O92" i="53"/>
  <c r="O75" i="52"/>
  <c r="O58" i="52"/>
  <c r="O111" i="52"/>
  <c r="O168" i="52"/>
  <c r="O91" i="51"/>
  <c r="O110" i="51"/>
  <c r="O22" i="51"/>
  <c r="O51" i="53"/>
  <c r="O290" i="68"/>
  <c r="O139" i="52"/>
  <c r="O237" i="67"/>
  <c r="O84" i="52"/>
  <c r="O78" i="53"/>
  <c r="O141" i="52"/>
  <c r="O90" i="52"/>
  <c r="O71" i="53"/>
  <c r="O258" i="72"/>
  <c r="O21" i="52"/>
  <c r="O173" i="51"/>
  <c r="O29" i="52"/>
  <c r="O148" i="51"/>
  <c r="O40" i="53"/>
  <c r="O53" i="51"/>
  <c r="O235" i="66"/>
  <c r="O128" i="52"/>
  <c r="O314" i="68"/>
  <c r="O267" i="64"/>
  <c r="O109" i="51"/>
  <c r="O233" i="71"/>
  <c r="O25" i="52"/>
  <c r="O255" i="72"/>
  <c r="O245" i="72"/>
  <c r="O253" i="64"/>
  <c r="O225" i="71"/>
  <c r="O146" i="51"/>
  <c r="O236" i="70"/>
  <c r="O239" i="72"/>
  <c r="O229" i="70"/>
  <c r="O270" i="67"/>
  <c r="O63" i="53"/>
  <c r="O283" i="64"/>
  <c r="O250" i="70"/>
  <c r="O242" i="70"/>
  <c r="O241" i="65"/>
  <c r="O239" i="71"/>
  <c r="O276" i="64"/>
  <c r="O253" i="67"/>
  <c r="O240" i="69"/>
  <c r="O255" i="70"/>
  <c r="O290" i="64"/>
  <c r="O261" i="70"/>
  <c r="O243" i="69"/>
  <c r="O252" i="66"/>
  <c r="O262" i="69"/>
  <c r="O231" i="69"/>
  <c r="O43" i="51"/>
  <c r="O259" i="66"/>
  <c r="O242" i="65"/>
  <c r="O228" i="72"/>
  <c r="O44" i="52"/>
  <c r="O232" i="71"/>
  <c r="O250" i="72"/>
  <c r="O246" i="72"/>
  <c r="O251" i="72"/>
  <c r="O228" i="71"/>
  <c r="O47" i="52"/>
  <c r="O256" i="70"/>
  <c r="O227" i="72"/>
  <c r="O327" i="68"/>
  <c r="O279" i="69"/>
  <c r="O308" i="68"/>
  <c r="O228" i="70"/>
  <c r="O258" i="69"/>
  <c r="O282" i="64"/>
  <c r="O226" i="71"/>
  <c r="O24" i="51"/>
  <c r="O262" i="70"/>
  <c r="O261" i="72"/>
  <c r="O311" i="68"/>
  <c r="O231" i="67"/>
  <c r="O109" i="52"/>
  <c r="O234" i="67"/>
  <c r="O251" i="67"/>
  <c r="O257" i="65"/>
  <c r="O259" i="70"/>
  <c r="O273" i="66"/>
  <c r="O30" i="51"/>
  <c r="O334" i="68"/>
  <c r="O250" i="67"/>
  <c r="O263" i="71"/>
  <c r="O312" i="68"/>
  <c r="O253" i="72"/>
  <c r="O233" i="70"/>
  <c r="O291" i="64"/>
  <c r="O7" i="51"/>
  <c r="O237" i="70"/>
  <c r="O230" i="71"/>
  <c r="O249" i="67"/>
  <c r="O240" i="71"/>
  <c r="O266" i="66"/>
  <c r="O246" i="69"/>
  <c r="O228" i="67"/>
  <c r="O266" i="65"/>
  <c r="O329" i="68"/>
  <c r="O24" i="52"/>
  <c r="O228" i="65"/>
  <c r="O295" i="64"/>
  <c r="O124" i="52"/>
  <c r="O307" i="68"/>
  <c r="O249" i="69"/>
  <c r="O3" i="52"/>
  <c r="O220" i="72"/>
  <c r="O248" i="66"/>
  <c r="O62" i="53"/>
  <c r="O245" i="69"/>
  <c r="O219" i="71"/>
  <c r="O304" i="68"/>
  <c r="O294" i="64"/>
  <c r="O237" i="72"/>
  <c r="O265" i="65"/>
  <c r="O226" i="67"/>
  <c r="O264" i="67"/>
  <c r="O268" i="72"/>
  <c r="O174" i="53"/>
  <c r="O265" i="72"/>
  <c r="O36" i="53"/>
  <c r="O264" i="71"/>
  <c r="O103" i="53"/>
  <c r="O271" i="72"/>
  <c r="O281" i="66"/>
  <c r="O86" i="53"/>
  <c r="O72" i="53"/>
  <c r="O112" i="53"/>
  <c r="O101" i="53"/>
  <c r="O275" i="66"/>
  <c r="O37" i="53"/>
  <c r="O267" i="65"/>
  <c r="O127" i="53"/>
  <c r="O267" i="70"/>
  <c r="O8" i="53"/>
  <c r="O275" i="65"/>
  <c r="O16" i="53"/>
  <c r="O267" i="66"/>
  <c r="O114" i="52"/>
  <c r="O173" i="53"/>
  <c r="O73" i="53"/>
  <c r="O126" i="53"/>
  <c r="O153" i="53"/>
  <c r="O38" i="53"/>
  <c r="O27" i="53"/>
  <c r="O275" i="67"/>
  <c r="O65" i="53"/>
  <c r="O154" i="53"/>
  <c r="O172" i="53"/>
  <c r="O15" i="53"/>
  <c r="O159" i="53"/>
  <c r="O70" i="53"/>
  <c r="O7" i="53"/>
  <c r="O13" i="51"/>
  <c r="O66" i="53"/>
  <c r="O146" i="53"/>
  <c r="O265" i="69"/>
  <c r="O175" i="51"/>
  <c r="O59" i="51"/>
  <c r="O76" i="51"/>
  <c r="O35" i="51"/>
  <c r="O97" i="53"/>
  <c r="O175" i="52"/>
  <c r="O100" i="53"/>
  <c r="O113" i="53"/>
  <c r="O272" i="70"/>
  <c r="O269" i="67"/>
  <c r="O271" i="70"/>
  <c r="O276" i="69"/>
  <c r="O267" i="72"/>
  <c r="O276" i="70"/>
  <c r="O276" i="67"/>
  <c r="O276" i="66"/>
  <c r="O154" i="52"/>
  <c r="O111" i="53"/>
  <c r="O254" i="69"/>
  <c r="O262" i="64"/>
  <c r="O165" i="51"/>
  <c r="O30" i="53"/>
  <c r="O49" i="52"/>
  <c r="O127" i="52"/>
  <c r="O119" i="51"/>
  <c r="O73" i="51"/>
  <c r="O137" i="52"/>
  <c r="O231" i="66"/>
  <c r="O96" i="51"/>
  <c r="O98" i="51"/>
  <c r="O94" i="51"/>
  <c r="O54" i="51"/>
  <c r="O38" i="52"/>
  <c r="O74" i="52"/>
  <c r="O60" i="52"/>
  <c r="O45" i="52"/>
  <c r="O265" i="70"/>
  <c r="O148" i="53"/>
  <c r="O165" i="52"/>
  <c r="O25" i="51"/>
  <c r="O71" i="52"/>
  <c r="O231" i="65"/>
  <c r="O103" i="51"/>
  <c r="O100" i="51"/>
  <c r="O39" i="53"/>
  <c r="O257" i="64"/>
  <c r="O240" i="65"/>
  <c r="O224" i="71"/>
  <c r="O79" i="52"/>
  <c r="O262" i="71"/>
  <c r="O177" i="51"/>
  <c r="O92" i="52"/>
  <c r="O48" i="51"/>
  <c r="O30" i="52"/>
  <c r="O11" i="51"/>
  <c r="O256" i="72"/>
  <c r="O74" i="51"/>
  <c r="O31" i="52"/>
  <c r="O55" i="52"/>
  <c r="O8" i="52"/>
  <c r="O253" i="69"/>
  <c r="O67" i="52"/>
  <c r="O260" i="64"/>
  <c r="O32" i="52"/>
  <c r="O102" i="52"/>
  <c r="O171" i="51"/>
  <c r="O118" i="52"/>
  <c r="O121" i="53"/>
  <c r="O75" i="51"/>
  <c r="O258" i="71"/>
  <c r="O20" i="53"/>
  <c r="O11" i="53"/>
  <c r="O93" i="51"/>
  <c r="O257" i="67"/>
  <c r="O339" i="68"/>
  <c r="O108" i="51"/>
  <c r="O140" i="52"/>
  <c r="O135" i="52"/>
  <c r="O96" i="52"/>
  <c r="O150" i="53"/>
  <c r="O93" i="53"/>
  <c r="O10" i="53"/>
  <c r="O116" i="52"/>
  <c r="O103" i="52"/>
  <c r="O257" i="70"/>
  <c r="O172" i="52"/>
  <c r="O21" i="53"/>
  <c r="O33" i="51"/>
  <c r="O36" i="52"/>
  <c r="O176" i="53"/>
  <c r="O135" i="51"/>
  <c r="O240" i="67"/>
  <c r="O83" i="52"/>
  <c r="O71" i="51"/>
  <c r="O98" i="52"/>
  <c r="O68" i="52"/>
  <c r="O97" i="51"/>
  <c r="O86" i="51"/>
  <c r="O116" i="51"/>
  <c r="O20" i="51"/>
  <c r="O27" i="52"/>
  <c r="O9" i="52"/>
  <c r="O131" i="51"/>
  <c r="O16" i="52"/>
  <c r="O167" i="53"/>
  <c r="O270" i="64"/>
  <c r="O170" i="51"/>
  <c r="O134" i="51"/>
  <c r="O130" i="52"/>
  <c r="O86" i="52"/>
  <c r="O52" i="52"/>
  <c r="O52" i="51"/>
  <c r="O94" i="52"/>
  <c r="O269" i="71"/>
  <c r="O280" i="67"/>
  <c r="O235" i="67"/>
  <c r="O263" i="72"/>
  <c r="O63" i="52"/>
  <c r="O66" i="52"/>
  <c r="O242" i="69"/>
  <c r="O288" i="64"/>
  <c r="O250" i="65"/>
  <c r="O251" i="70"/>
  <c r="O9" i="51"/>
  <c r="O235" i="71"/>
  <c r="O280" i="69"/>
  <c r="O244" i="72"/>
  <c r="O258" i="65"/>
  <c r="O243" i="72"/>
  <c r="O241" i="71"/>
  <c r="O296" i="64"/>
  <c r="O234" i="72"/>
  <c r="O320" i="68"/>
  <c r="O249" i="71"/>
  <c r="O336" i="68"/>
  <c r="O260" i="65"/>
  <c r="O255" i="66"/>
  <c r="O285" i="64"/>
  <c r="O144" i="52"/>
  <c r="O251" i="69"/>
  <c r="O253" i="66"/>
  <c r="O233" i="67"/>
  <c r="O243" i="71"/>
  <c r="O270" i="65"/>
  <c r="O304" i="64"/>
  <c r="O348" i="68"/>
  <c r="O262" i="72"/>
  <c r="O271" i="66"/>
  <c r="O324" i="68"/>
  <c r="O228" i="69"/>
  <c r="O295" i="68"/>
  <c r="O221" i="71"/>
  <c r="O270" i="69"/>
  <c r="O239" i="70"/>
  <c r="O322" i="68"/>
  <c r="O261" i="69"/>
  <c r="O264" i="64"/>
  <c r="O311" i="64"/>
  <c r="O262" i="65"/>
  <c r="O303" i="68"/>
  <c r="O262" i="67"/>
  <c r="O271" i="67"/>
  <c r="O233" i="72"/>
  <c r="O258" i="70"/>
  <c r="O258" i="67"/>
  <c r="O4" i="52"/>
  <c r="O260" i="69"/>
  <c r="O252" i="65"/>
  <c r="O49" i="51"/>
  <c r="O224" i="72"/>
  <c r="O234" i="70"/>
  <c r="O87" i="51"/>
  <c r="O82" i="53"/>
  <c r="O281" i="64"/>
  <c r="O272" i="67"/>
  <c r="O321" i="68"/>
  <c r="O68" i="51"/>
  <c r="O312" i="64"/>
  <c r="O300" i="64"/>
  <c r="O258" i="64"/>
  <c r="O247" i="69"/>
  <c r="O236" i="67"/>
  <c r="O227" i="71"/>
  <c r="O241" i="69"/>
  <c r="O270" i="72"/>
  <c r="O317" i="68"/>
  <c r="O229" i="67"/>
  <c r="O81" i="51"/>
  <c r="O247" i="65"/>
  <c r="O248" i="65"/>
  <c r="O247" i="67"/>
  <c r="O222" i="72"/>
  <c r="O220" i="71"/>
  <c r="O238" i="71"/>
  <c r="O232" i="66"/>
  <c r="O249" i="65"/>
  <c r="O3" i="51"/>
  <c r="O81" i="52"/>
  <c r="O43" i="53"/>
  <c r="O249" i="70"/>
  <c r="O306" i="68"/>
  <c r="O161" i="51"/>
  <c r="O240" i="72"/>
  <c r="O280" i="68"/>
  <c r="O237" i="71"/>
  <c r="O219" i="72"/>
  <c r="O265" i="67"/>
  <c r="O226" i="69"/>
  <c r="O245" i="67"/>
  <c r="O245" i="66"/>
  <c r="O264" i="65"/>
  <c r="O271" i="71"/>
  <c r="O264" i="72"/>
  <c r="O278" i="65"/>
  <c r="O274" i="70"/>
  <c r="O35" i="53"/>
  <c r="O278" i="66"/>
  <c r="O275" i="70"/>
  <c r="O132" i="53"/>
  <c r="O17" i="53"/>
  <c r="O170" i="53"/>
  <c r="O22" i="53"/>
  <c r="O99" i="53"/>
  <c r="O155" i="53"/>
  <c r="O278" i="70"/>
  <c r="O133" i="53"/>
  <c r="O84" i="53"/>
  <c r="O345" i="68"/>
  <c r="O108" i="53"/>
  <c r="O235" i="69"/>
  <c r="O138" i="53"/>
  <c r="O275" i="69"/>
  <c r="O341" i="68"/>
  <c r="O113" i="51"/>
  <c r="O305" i="64"/>
  <c r="O163" i="53"/>
  <c r="O117" i="53"/>
  <c r="O34" i="53"/>
  <c r="O112" i="52"/>
  <c r="O48" i="53"/>
  <c r="O145" i="53"/>
  <c r="O6" i="53"/>
  <c r="O67" i="53"/>
  <c r="O297" i="64"/>
  <c r="O141" i="53"/>
  <c r="O5" i="51"/>
  <c r="O273" i="69"/>
  <c r="O27" i="51"/>
  <c r="O307" i="64"/>
  <c r="O269" i="69"/>
  <c r="O14" i="51"/>
  <c r="O269" i="70"/>
  <c r="O69" i="51"/>
  <c r="O88" i="51"/>
  <c r="O97" i="52"/>
  <c r="O109" i="53"/>
  <c r="O85" i="53"/>
  <c r="O136" i="51"/>
  <c r="O344" i="68"/>
  <c r="O150" i="51"/>
  <c r="O269" i="66"/>
  <c r="O34" i="51"/>
  <c r="O101" i="51"/>
  <c r="O277" i="67"/>
  <c r="O277" i="66"/>
  <c r="O164" i="53"/>
  <c r="O343" i="68"/>
  <c r="O273" i="70"/>
  <c r="O309" i="64"/>
  <c r="O234" i="69"/>
  <c r="O289" i="68"/>
  <c r="O174" i="52"/>
  <c r="O11" i="52"/>
  <c r="O19" i="52"/>
  <c r="O108" i="52"/>
  <c r="O53" i="52"/>
  <c r="O45" i="53"/>
  <c r="O132" i="52"/>
  <c r="O87" i="53"/>
  <c r="O289" i="64"/>
  <c r="O59" i="53"/>
  <c r="O58" i="51"/>
  <c r="O158" i="52"/>
  <c r="O239" i="66"/>
  <c r="O150" i="52"/>
  <c r="O32" i="53"/>
  <c r="O26" i="53"/>
  <c r="O130" i="53"/>
  <c r="O235" i="65"/>
  <c r="O145" i="52"/>
  <c r="O122" i="51"/>
  <c r="O33" i="53"/>
  <c r="O176" i="52"/>
  <c r="O52" i="53"/>
  <c r="O149" i="53"/>
  <c r="O243" i="65"/>
  <c r="O155" i="52"/>
  <c r="O319" i="68"/>
  <c r="O124" i="53"/>
  <c r="O4" i="51"/>
  <c r="O255" i="64"/>
  <c r="O141" i="51"/>
  <c r="O34" i="52"/>
  <c r="O175" i="53"/>
  <c r="O37" i="52"/>
  <c r="O130" i="51"/>
  <c r="O271" i="64"/>
  <c r="O153" i="52"/>
  <c r="O12" i="53"/>
  <c r="O138" i="52"/>
  <c r="O151" i="52"/>
  <c r="O240" i="66"/>
  <c r="O35" i="52"/>
  <c r="O147" i="52"/>
  <c r="O5" i="53"/>
  <c r="O230" i="72"/>
  <c r="O126" i="51"/>
  <c r="O79" i="51"/>
  <c r="O64" i="53"/>
  <c r="O39" i="51"/>
  <c r="O8" i="51"/>
  <c r="O37" i="51"/>
  <c r="O260" i="71"/>
  <c r="O171" i="52"/>
  <c r="O299" i="68"/>
  <c r="O87" i="52"/>
  <c r="O63" i="51"/>
  <c r="O254" i="64"/>
  <c r="O90" i="53"/>
  <c r="O15" i="51"/>
  <c r="O89" i="51"/>
  <c r="O100" i="52"/>
  <c r="O56" i="52"/>
  <c r="O99" i="52"/>
  <c r="O268" i="65"/>
  <c r="O136" i="52"/>
  <c r="O147" i="51"/>
  <c r="O13" i="53"/>
  <c r="O58" i="53"/>
  <c r="O152" i="51"/>
  <c r="O73" i="52"/>
  <c r="O31" i="51"/>
  <c r="O232" i="67"/>
  <c r="O57" i="51"/>
  <c r="O70" i="52"/>
  <c r="O169" i="51"/>
  <c r="O6" i="51"/>
  <c r="O32" i="51"/>
  <c r="O168" i="53"/>
  <c r="O59" i="52"/>
  <c r="O244" i="71"/>
  <c r="O237" i="65"/>
  <c r="O94" i="53"/>
  <c r="O64" i="52"/>
  <c r="O279" i="66"/>
  <c r="O48" i="52"/>
  <c r="O272" i="65"/>
  <c r="O268" i="66"/>
  <c r="O131" i="52"/>
  <c r="O22" i="52"/>
  <c r="O89" i="52"/>
  <c r="O251" i="65"/>
  <c r="O158" i="51"/>
  <c r="O17" i="52"/>
  <c r="O255" i="65"/>
  <c r="O254" i="66"/>
  <c r="O292" i="64"/>
  <c r="O260" i="70"/>
  <c r="O231" i="70"/>
  <c r="O85" i="52"/>
  <c r="O253" i="71"/>
  <c r="O252" i="70"/>
  <c r="O261" i="66"/>
  <c r="O275" i="64"/>
  <c r="O234" i="66"/>
  <c r="O164" i="51"/>
  <c r="O254" i="70"/>
  <c r="O254" i="67"/>
  <c r="O230" i="65"/>
  <c r="O245" i="71"/>
  <c r="O247" i="71"/>
  <c r="O254" i="65"/>
  <c r="O235" i="70"/>
  <c r="O318" i="68"/>
  <c r="O250" i="66"/>
  <c r="O28" i="51"/>
  <c r="O287" i="68"/>
  <c r="O248" i="69"/>
  <c r="O255" i="67"/>
  <c r="O82" i="52"/>
  <c r="O301" i="64"/>
  <c r="O242" i="72"/>
  <c r="O266" i="64"/>
  <c r="O340" i="68"/>
  <c r="O297" i="68"/>
  <c r="O241" i="67"/>
  <c r="O273" i="65"/>
  <c r="O252" i="72"/>
  <c r="O256" i="66"/>
  <c r="O288" i="68"/>
  <c r="O287" i="64"/>
  <c r="O238" i="65"/>
  <c r="O242" i="71"/>
  <c r="O143" i="53"/>
  <c r="O4" i="53"/>
  <c r="O279" i="68"/>
  <c r="O309" i="68"/>
  <c r="O259" i="65"/>
  <c r="O302" i="64"/>
  <c r="O313" i="68"/>
  <c r="O325" i="68"/>
  <c r="O256" i="65"/>
  <c r="O106" i="52"/>
  <c r="O223" i="71"/>
  <c r="O229" i="72"/>
  <c r="O284" i="64"/>
  <c r="O144" i="51"/>
  <c r="O226" i="72"/>
  <c r="O280" i="66"/>
  <c r="O259" i="67"/>
  <c r="O231" i="71"/>
  <c r="O231" i="72"/>
  <c r="O85" i="51"/>
  <c r="O323" i="68"/>
  <c r="O258" i="66"/>
  <c r="O280" i="65"/>
  <c r="O250" i="69"/>
  <c r="O235" i="72"/>
  <c r="O234" i="65"/>
  <c r="O293" i="68"/>
  <c r="O7" i="52"/>
  <c r="O237" i="69"/>
  <c r="O247" i="70"/>
  <c r="O223" i="72"/>
  <c r="O241" i="72"/>
  <c r="O261" i="64"/>
  <c r="O249" i="72"/>
  <c r="O43" i="52"/>
  <c r="O238" i="72"/>
  <c r="O143" i="51"/>
  <c r="O222" i="71"/>
  <c r="O105" i="51"/>
  <c r="O24" i="53"/>
  <c r="O229" i="65"/>
  <c r="O266" i="67"/>
  <c r="O229" i="66"/>
  <c r="O230" i="70"/>
  <c r="O227" i="69"/>
  <c r="O161" i="52"/>
  <c r="O105" i="52"/>
  <c r="O274" i="64"/>
  <c r="O255" i="71"/>
  <c r="O228" i="66"/>
  <c r="O249" i="66"/>
  <c r="O246" i="65"/>
  <c r="O273" i="64"/>
  <c r="O226" i="70"/>
  <c r="O246" i="66"/>
  <c r="O328" i="68"/>
  <c r="O245" i="65"/>
  <c r="O226" i="66"/>
  <c r="O114" i="53"/>
  <c r="O265" i="71"/>
  <c r="O274" i="65"/>
  <c r="O281" i="70"/>
  <c r="O112" i="51"/>
  <c r="O74" i="53"/>
  <c r="O171" i="53"/>
  <c r="O46" i="53"/>
  <c r="O79" i="53"/>
  <c r="O95" i="53"/>
  <c r="O96" i="53"/>
  <c r="O308" i="64"/>
  <c r="O281" i="67"/>
  <c r="O131" i="53"/>
  <c r="O115" i="53"/>
  <c r="O56" i="53"/>
  <c r="O119" i="53"/>
  <c r="O274" i="69"/>
  <c r="O255" i="69"/>
  <c r="O337" i="68"/>
  <c r="O236" i="69"/>
  <c r="O75" i="53"/>
  <c r="O134" i="53"/>
  <c r="O252" i="69"/>
  <c r="O152" i="53"/>
  <c r="O91" i="53"/>
  <c r="O313" i="64"/>
  <c r="O147" i="53"/>
  <c r="O268" i="71"/>
  <c r="O53" i="53"/>
  <c r="O278" i="67"/>
  <c r="O165" i="53"/>
  <c r="O115" i="52"/>
  <c r="O281" i="69"/>
  <c r="O89" i="53"/>
  <c r="O271" i="69"/>
  <c r="O84" i="51"/>
  <c r="O65" i="51"/>
  <c r="O257" i="72"/>
  <c r="O144" i="53"/>
  <c r="O299" i="64"/>
  <c r="O139" i="51"/>
  <c r="O168" i="51"/>
  <c r="O10" i="51"/>
  <c r="O166" i="52"/>
  <c r="O259" i="71"/>
  <c r="O26" i="51"/>
  <c r="O136" i="53"/>
  <c r="O77" i="52"/>
  <c r="O45" i="51"/>
  <c r="O166" i="51"/>
  <c r="O90" i="51"/>
  <c r="O277" i="69"/>
  <c r="O125" i="53"/>
  <c r="O332" i="68"/>
  <c r="O148" i="52"/>
  <c r="O106" i="53"/>
  <c r="O259" i="72"/>
  <c r="O266" i="71"/>
  <c r="O242" i="66"/>
  <c r="O134" i="52"/>
  <c r="O68" i="53"/>
  <c r="O153" i="51"/>
  <c r="O40" i="52"/>
  <c r="O346" i="68"/>
  <c r="O239" i="65"/>
  <c r="O276" i="65"/>
  <c r="O243" i="66"/>
  <c r="O172" i="51"/>
  <c r="O50" i="51"/>
  <c r="O155" i="51"/>
  <c r="O121" i="52"/>
  <c r="O251" i="66"/>
  <c r="O77" i="51"/>
  <c r="O151" i="51"/>
  <c r="O260" i="72"/>
  <c r="O60" i="51"/>
  <c r="O251" i="71"/>
  <c r="O50" i="52"/>
  <c r="O156" i="52"/>
  <c r="O159" i="52"/>
  <c r="O83" i="53"/>
  <c r="O268" i="70"/>
  <c r="O140" i="51"/>
  <c r="O92" i="51"/>
  <c r="O151" i="53"/>
  <c r="O301" i="68"/>
  <c r="O232" i="69"/>
  <c r="O279" i="65"/>
  <c r="O69" i="52"/>
  <c r="O248" i="72"/>
  <c r="O278" i="64"/>
  <c r="O259" i="64"/>
  <c r="O269" i="64"/>
  <c r="O55" i="51"/>
  <c r="O243" i="67"/>
  <c r="O107" i="51"/>
  <c r="O132" i="51"/>
  <c r="O41" i="52"/>
  <c r="O133" i="51"/>
  <c r="O149" i="52"/>
  <c r="O26" i="52"/>
  <c r="O248" i="71"/>
  <c r="O270" i="66"/>
  <c r="O333" i="68"/>
  <c r="O107" i="52"/>
  <c r="O15" i="52"/>
  <c r="O46" i="52"/>
  <c r="O117" i="52"/>
  <c r="O72" i="52"/>
  <c r="O77" i="53"/>
  <c r="O6" i="52"/>
  <c r="O120" i="53"/>
  <c r="O242" i="67"/>
  <c r="O49" i="53"/>
  <c r="O331" i="68"/>
  <c r="O263" i="64"/>
  <c r="O13" i="52"/>
  <c r="O138" i="51"/>
  <c r="O167" i="51"/>
  <c r="O65" i="52"/>
  <c r="O233" i="66"/>
  <c r="O300" i="68"/>
  <c r="O237" i="66"/>
  <c r="O40" i="51"/>
  <c r="O127" i="51"/>
  <c r="O51" i="52"/>
  <c r="O174" i="51"/>
  <c r="O88" i="53"/>
  <c r="O54" i="52"/>
  <c r="O296" i="68"/>
  <c r="O286" i="64"/>
  <c r="O236" i="66"/>
  <c r="O129" i="52"/>
  <c r="O284" i="68"/>
  <c r="O154" i="51"/>
  <c r="O95" i="52"/>
  <c r="O72" i="51"/>
  <c r="O238" i="69"/>
  <c r="O256" i="71"/>
  <c r="O163" i="52"/>
  <c r="O303" i="64"/>
  <c r="O111" i="51"/>
  <c r="O139" i="53"/>
  <c r="O18" i="52"/>
  <c r="O268" i="64"/>
  <c r="O157" i="51"/>
  <c r="O67" i="51"/>
  <c r="O101" i="52"/>
  <c r="O110" i="52"/>
  <c r="O78" i="52"/>
  <c r="O177" i="52"/>
  <c r="O76" i="52"/>
  <c r="O280" i="64"/>
  <c r="O164" i="52"/>
  <c r="O271" i="65"/>
  <c r="O259" i="69"/>
  <c r="O146" i="52"/>
  <c r="O221" i="72"/>
  <c r="O239" i="67"/>
  <c r="O232" i="72"/>
  <c r="O229" i="71"/>
  <c r="O125" i="52"/>
  <c r="O44" i="53"/>
  <c r="O256" i="69"/>
  <c r="O262" i="66"/>
  <c r="O62" i="51"/>
  <c r="O260" i="66"/>
  <c r="O338" i="68"/>
  <c r="O261" i="71"/>
  <c r="O162" i="52"/>
  <c r="O277" i="64"/>
  <c r="O261" i="65"/>
  <c r="O260" i="67"/>
  <c r="O229" i="69"/>
  <c r="O246" i="71"/>
  <c r="O280" i="70"/>
  <c r="O162" i="51"/>
  <c r="O238" i="67"/>
  <c r="O28" i="52"/>
  <c r="O47" i="51"/>
  <c r="O252" i="67"/>
  <c r="O128" i="51"/>
  <c r="O238" i="70"/>
  <c r="O279" i="64"/>
  <c r="O250" i="71"/>
  <c r="O279" i="67"/>
  <c r="O25" i="53"/>
  <c r="O310" i="64"/>
  <c r="O270" i="71"/>
  <c r="O285" i="68"/>
  <c r="O286" i="68"/>
  <c r="O279" i="70"/>
  <c r="O247" i="72"/>
  <c r="O106" i="51"/>
  <c r="O273" i="67"/>
  <c r="O283" i="68"/>
  <c r="O252" i="71"/>
  <c r="O241" i="70"/>
  <c r="O253" i="70"/>
  <c r="O256" i="67"/>
  <c r="O238" i="66"/>
  <c r="O264" i="70"/>
  <c r="O225" i="72"/>
  <c r="O257" i="66"/>
  <c r="O66" i="51"/>
  <c r="O240" i="70"/>
  <c r="O292" i="68"/>
  <c r="O261" i="67"/>
  <c r="O316" i="68"/>
  <c r="O248" i="70"/>
  <c r="O310" i="68"/>
  <c r="O239" i="69"/>
  <c r="O253" i="65"/>
  <c r="O230" i="66"/>
  <c r="O269" i="72"/>
  <c r="O82" i="51"/>
  <c r="O298" i="68"/>
  <c r="O125" i="51"/>
  <c r="O241" i="66"/>
  <c r="O234" i="71"/>
  <c r="O256" i="64"/>
  <c r="O243" i="70"/>
  <c r="O335" i="68"/>
  <c r="O161" i="53"/>
  <c r="O248" i="67"/>
  <c r="O305" i="68"/>
  <c r="O81" i="53"/>
  <c r="O281" i="68"/>
  <c r="O232" i="65"/>
  <c r="O143" i="52"/>
  <c r="O282" i="68"/>
  <c r="O247" i="66"/>
  <c r="O264" i="69"/>
  <c r="O62" i="52"/>
  <c r="O230" i="67"/>
  <c r="O227" i="70"/>
  <c r="O124" i="51"/>
  <c r="O230" i="69"/>
  <c r="O252" i="64"/>
  <c r="O3" i="53"/>
  <c r="O246" i="70"/>
  <c r="O227" i="65"/>
  <c r="O227" i="66"/>
  <c r="O227" i="67"/>
  <c r="O245" i="70"/>
  <c r="O246" i="67"/>
  <c r="O265" i="66"/>
  <c r="O226" i="65"/>
  <c r="O264" i="66"/>
  <c r="O18" i="15"/>
  <c r="O13" i="15"/>
  <c r="O12" i="15"/>
  <c r="O11" i="15"/>
  <c r="O10" i="15"/>
  <c r="O9" i="15"/>
  <c r="O8" i="15"/>
  <c r="O7" i="15"/>
  <c r="O6" i="15"/>
  <c r="O5" i="15"/>
  <c r="O30" i="16"/>
  <c r="O19" i="16"/>
  <c r="O5" i="16"/>
  <c r="O30" i="17"/>
  <c r="O29" i="17"/>
  <c r="O28" i="17"/>
  <c r="O21" i="16"/>
  <c r="O18" i="16"/>
  <c r="O7" i="16"/>
  <c r="O9" i="17"/>
  <c r="O8" i="17"/>
  <c r="O19" i="15"/>
  <c r="O24" i="16"/>
  <c r="O32" i="15"/>
  <c r="O31" i="15"/>
  <c r="O30" i="15"/>
  <c r="O29" i="15"/>
  <c r="O28" i="15"/>
  <c r="O26" i="15"/>
  <c r="O25" i="15"/>
  <c r="O24" i="15"/>
  <c r="O22" i="15"/>
  <c r="O21" i="15"/>
  <c r="O20" i="15"/>
  <c r="O31" i="16"/>
  <c r="O22" i="17"/>
  <c r="O21" i="17"/>
  <c r="O20" i="17"/>
  <c r="O19" i="17"/>
  <c r="O7" i="17"/>
  <c r="O6" i="17"/>
  <c r="O5" i="17"/>
  <c r="O6" i="16"/>
  <c r="O18" i="17"/>
  <c r="O8" i="16"/>
  <c r="O22" i="16"/>
  <c r="O20" i="16"/>
  <c r="O32" i="16"/>
  <c r="O16" i="16"/>
  <c r="O10" i="16"/>
  <c r="O25" i="16"/>
  <c r="O9" i="16"/>
  <c r="O26" i="16"/>
  <c r="O12" i="16"/>
  <c r="O14" i="16"/>
  <c r="O28" i="16"/>
  <c r="O29" i="16"/>
  <c r="O13" i="16"/>
  <c r="O11" i="16"/>
  <c r="O17" i="17"/>
  <c r="O14" i="15"/>
  <c r="O123" i="29"/>
  <c r="O139" i="29"/>
  <c r="O128" i="29"/>
  <c r="O144" i="6"/>
  <c r="O168" i="6"/>
  <c r="F164" i="6"/>
  <c r="F140" i="6"/>
  <c r="D15" i="15"/>
  <c r="L4" i="15"/>
  <c r="P149" i="6"/>
  <c r="P173" i="6"/>
  <c r="P127" i="6"/>
  <c r="P160" i="6"/>
  <c r="P136" i="6"/>
  <c r="P141" i="6"/>
  <c r="P117" i="53"/>
  <c r="P267" i="69"/>
  <c r="P278" i="69"/>
  <c r="P313" i="64"/>
  <c r="P305" i="64"/>
  <c r="P267" i="65"/>
  <c r="P114" i="52"/>
  <c r="P115" i="53"/>
  <c r="P18" i="53"/>
  <c r="P274" i="65"/>
  <c r="P16" i="53"/>
  <c r="P174" i="53"/>
  <c r="P112" i="52"/>
  <c r="P36" i="53"/>
  <c r="P135" i="53"/>
  <c r="P115" i="52"/>
  <c r="P342" i="68"/>
  <c r="P153" i="53"/>
  <c r="P264" i="72"/>
  <c r="P14" i="53"/>
  <c r="P113" i="51"/>
  <c r="P268" i="71"/>
  <c r="P267" i="66"/>
  <c r="P330" i="68"/>
  <c r="P8" i="53"/>
  <c r="P278" i="65"/>
  <c r="P112" i="53"/>
  <c r="P173" i="53"/>
  <c r="P73" i="53"/>
  <c r="P147" i="53"/>
  <c r="P118" i="53"/>
  <c r="P155" i="53"/>
  <c r="P56" i="53"/>
  <c r="P337" i="68"/>
  <c r="P76" i="53"/>
  <c r="P297" i="64"/>
  <c r="P53" i="51"/>
  <c r="P10" i="51"/>
  <c r="P46" i="51"/>
  <c r="P255" i="69"/>
  <c r="P277" i="66"/>
  <c r="P267" i="72"/>
  <c r="P86" i="51"/>
  <c r="P96" i="51"/>
  <c r="P271" i="70"/>
  <c r="P49" i="53"/>
  <c r="P100" i="52"/>
  <c r="P144" i="53"/>
  <c r="P164" i="53"/>
  <c r="P106" i="53"/>
  <c r="P307" i="64"/>
  <c r="P18" i="51"/>
  <c r="P277" i="65"/>
  <c r="P79" i="51"/>
  <c r="P332" i="68"/>
  <c r="P27" i="51"/>
  <c r="P301" i="68"/>
  <c r="P95" i="52"/>
  <c r="P117" i="52"/>
  <c r="P100" i="51"/>
  <c r="P272" i="70"/>
  <c r="P78" i="53"/>
  <c r="P148" i="51"/>
  <c r="P37" i="51"/>
  <c r="P22" i="52"/>
  <c r="P176" i="52"/>
  <c r="P68" i="52"/>
  <c r="P150" i="52"/>
  <c r="P141" i="51"/>
  <c r="P173" i="52"/>
  <c r="P242" i="65"/>
  <c r="P240" i="65"/>
  <c r="P34" i="52"/>
  <c r="P73" i="51"/>
  <c r="P140" i="53"/>
  <c r="P153" i="51"/>
  <c r="P141" i="52"/>
  <c r="P147" i="52"/>
  <c r="P250" i="65"/>
  <c r="P90" i="52"/>
  <c r="P97" i="51"/>
  <c r="P12" i="52"/>
  <c r="P131" i="51"/>
  <c r="P130" i="51"/>
  <c r="P50" i="53"/>
  <c r="P286" i="68"/>
  <c r="P5" i="53"/>
  <c r="P133" i="51"/>
  <c r="P118" i="52"/>
  <c r="P120" i="53"/>
  <c r="P83" i="52"/>
  <c r="P10" i="52"/>
  <c r="P145" i="52"/>
  <c r="P236" i="65"/>
  <c r="P13" i="52"/>
  <c r="P235" i="65"/>
  <c r="P48" i="51"/>
  <c r="P52" i="52"/>
  <c r="P149" i="51"/>
  <c r="P111" i="51"/>
  <c r="P11" i="52"/>
  <c r="P93" i="53"/>
  <c r="P176" i="53"/>
  <c r="P127" i="51"/>
  <c r="P154" i="52"/>
  <c r="P51" i="52"/>
  <c r="P64" i="53"/>
  <c r="P60" i="51"/>
  <c r="P167" i="51"/>
  <c r="P269" i="71"/>
  <c r="P71" i="53"/>
  <c r="P237" i="66"/>
  <c r="P90" i="51"/>
  <c r="P87" i="52"/>
  <c r="P260" i="72"/>
  <c r="P300" i="64"/>
  <c r="P60" i="52"/>
  <c r="P168" i="52"/>
  <c r="P65" i="52"/>
  <c r="P11" i="53"/>
  <c r="P33" i="52"/>
  <c r="P71" i="51"/>
  <c r="P33" i="51"/>
  <c r="P339" i="68"/>
  <c r="P168" i="51"/>
  <c r="P236" i="66"/>
  <c r="P121" i="53"/>
  <c r="P93" i="51"/>
  <c r="P54" i="51"/>
  <c r="P231" i="66"/>
  <c r="P30" i="52"/>
  <c r="P166" i="51"/>
  <c r="P169" i="52"/>
  <c r="P290" i="68"/>
  <c r="P70" i="52"/>
  <c r="P155" i="51"/>
  <c r="P45" i="52"/>
  <c r="P70" i="53"/>
  <c r="P175" i="53"/>
  <c r="P129" i="51"/>
  <c r="P139" i="53"/>
  <c r="P26" i="53"/>
  <c r="P50" i="51"/>
  <c r="P10" i="53"/>
  <c r="P38" i="51"/>
  <c r="P265" i="69"/>
  <c r="P92" i="51"/>
  <c r="P20" i="51"/>
  <c r="P88" i="52"/>
  <c r="P31" i="52"/>
  <c r="P17" i="52"/>
  <c r="P108" i="52"/>
  <c r="P320" i="68"/>
  <c r="P85" i="52"/>
  <c r="P255" i="71"/>
  <c r="P258" i="66"/>
  <c r="P288" i="64"/>
  <c r="P273" i="67"/>
  <c r="P261" i="70"/>
  <c r="P262" i="69"/>
  <c r="P287" i="64"/>
  <c r="P247" i="67"/>
  <c r="P266" i="66"/>
  <c r="P259" i="65"/>
  <c r="P232" i="71"/>
  <c r="P47" i="52"/>
  <c r="P273" i="66"/>
  <c r="P235" i="66"/>
  <c r="P226" i="72"/>
  <c r="P272" i="67"/>
  <c r="P262" i="66"/>
  <c r="P312" i="68"/>
  <c r="P263" i="64"/>
  <c r="P231" i="69"/>
  <c r="P4" i="53"/>
  <c r="P231" i="71"/>
  <c r="P245" i="72"/>
  <c r="P227" i="72"/>
  <c r="P259" i="66"/>
  <c r="P235" i="72"/>
  <c r="P259" i="67"/>
  <c r="P109" i="51"/>
  <c r="P315" i="68"/>
  <c r="P254" i="70"/>
  <c r="P238" i="65"/>
  <c r="P255" i="72"/>
  <c r="P275" i="64"/>
  <c r="P283" i="68"/>
  <c r="P241" i="69"/>
  <c r="P231" i="70"/>
  <c r="P44" i="52"/>
  <c r="P245" i="71"/>
  <c r="P233" i="67"/>
  <c r="P313" i="68"/>
  <c r="P251" i="67"/>
  <c r="P161" i="53"/>
  <c r="P283" i="64"/>
  <c r="P322" i="68"/>
  <c r="P296" i="64"/>
  <c r="P233" i="70"/>
  <c r="P323" i="68"/>
  <c r="P240" i="70"/>
  <c r="P338" i="68"/>
  <c r="P49" i="51"/>
  <c r="P270" i="67"/>
  <c r="P248" i="72"/>
  <c r="P164" i="52"/>
  <c r="P258" i="70"/>
  <c r="P280" i="67"/>
  <c r="P68" i="51"/>
  <c r="P28" i="51"/>
  <c r="P128" i="52"/>
  <c r="P311" i="68"/>
  <c r="P264" i="70"/>
  <c r="P248" i="65"/>
  <c r="P248" i="71"/>
  <c r="P228" i="71"/>
  <c r="P340" i="68"/>
  <c r="P290" i="64"/>
  <c r="P162" i="52"/>
  <c r="P269" i="72"/>
  <c r="P235" i="71"/>
  <c r="P252" i="66"/>
  <c r="P241" i="65"/>
  <c r="P252" i="71"/>
  <c r="P106" i="52"/>
  <c r="P258" i="65"/>
  <c r="P30" i="51"/>
  <c r="P257" i="65"/>
  <c r="P244" i="72"/>
  <c r="P43" i="53"/>
  <c r="P227" i="67"/>
  <c r="P265" i="65"/>
  <c r="P43" i="51"/>
  <c r="P3" i="51"/>
  <c r="P240" i="71"/>
  <c r="P105" i="51"/>
  <c r="P295" i="64"/>
  <c r="P274" i="64"/>
  <c r="P161" i="51"/>
  <c r="P246" i="66"/>
  <c r="P124" i="52"/>
  <c r="P230" i="67"/>
  <c r="P81" i="51"/>
  <c r="P280" i="68"/>
  <c r="P219" i="71"/>
  <c r="P246" i="69"/>
  <c r="P252" i="64"/>
  <c r="P226" i="65"/>
  <c r="P294" i="64"/>
  <c r="P226" i="69"/>
  <c r="P75" i="53"/>
  <c r="P271" i="72"/>
  <c r="P265" i="72"/>
  <c r="P281" i="70"/>
  <c r="P65" i="53"/>
  <c r="P278" i="70"/>
  <c r="P29" i="53"/>
  <c r="P171" i="53"/>
  <c r="P37" i="53"/>
  <c r="P91" i="53"/>
  <c r="P269" i="70"/>
  <c r="P115" i="51"/>
  <c r="P267" i="70"/>
  <c r="P281" i="66"/>
  <c r="P235" i="69"/>
  <c r="P345" i="68"/>
  <c r="P159" i="53"/>
  <c r="P97" i="53"/>
  <c r="P110" i="53"/>
  <c r="P281" i="69"/>
  <c r="P101" i="53"/>
  <c r="P264" i="71"/>
  <c r="P133" i="53"/>
  <c r="P137" i="53"/>
  <c r="P74" i="53"/>
  <c r="P34" i="53"/>
  <c r="P57" i="53"/>
  <c r="P98" i="53"/>
  <c r="P145" i="53"/>
  <c r="P15" i="53"/>
  <c r="P38" i="53"/>
  <c r="P131" i="53"/>
  <c r="P116" i="53"/>
  <c r="P274" i="70"/>
  <c r="P72" i="53"/>
  <c r="P138" i="53"/>
  <c r="P72" i="51"/>
  <c r="P344" i="68"/>
  <c r="P146" i="53"/>
  <c r="P277" i="70"/>
  <c r="P15" i="51"/>
  <c r="P269" i="66"/>
  <c r="P41" i="51"/>
  <c r="P136" i="51"/>
  <c r="P109" i="53"/>
  <c r="P172" i="51"/>
  <c r="P277" i="69"/>
  <c r="P276" i="69"/>
  <c r="P77" i="52"/>
  <c r="P276" i="66"/>
  <c r="P269" i="67"/>
  <c r="P47" i="53"/>
  <c r="P28" i="53"/>
  <c r="P162" i="53"/>
  <c r="P257" i="72"/>
  <c r="P65" i="51"/>
  <c r="P9" i="53"/>
  <c r="P239" i="66"/>
  <c r="P26" i="51"/>
  <c r="P121" i="52"/>
  <c r="P169" i="53"/>
  <c r="P256" i="72"/>
  <c r="P131" i="52"/>
  <c r="P118" i="51"/>
  <c r="P5" i="52"/>
  <c r="P158" i="51"/>
  <c r="P148" i="53"/>
  <c r="P30" i="53"/>
  <c r="P134" i="52"/>
  <c r="P119" i="51"/>
  <c r="P74" i="52"/>
  <c r="P310" i="64"/>
  <c r="P231" i="65"/>
  <c r="P167" i="53"/>
  <c r="P77" i="53"/>
  <c r="P83" i="51"/>
  <c r="P122" i="51"/>
  <c r="P126" i="51"/>
  <c r="P74" i="51"/>
  <c r="P31" i="53"/>
  <c r="P270" i="69"/>
  <c r="P228" i="67"/>
  <c r="P78" i="51"/>
  <c r="P148" i="52"/>
  <c r="P67" i="51"/>
  <c r="P233" i="65"/>
  <c r="P135" i="51"/>
  <c r="P22" i="51"/>
  <c r="P92" i="52"/>
  <c r="P89" i="53"/>
  <c r="P73" i="52"/>
  <c r="P69" i="51"/>
  <c r="P139" i="52"/>
  <c r="P171" i="51"/>
  <c r="P19" i="51"/>
  <c r="P268" i="66"/>
  <c r="P76" i="51"/>
  <c r="P107" i="52"/>
  <c r="P256" i="67"/>
  <c r="P177" i="52"/>
  <c r="P98" i="52"/>
  <c r="P257" i="64"/>
  <c r="P270" i="70"/>
  <c r="P78" i="52"/>
  <c r="P29" i="51"/>
  <c r="P110" i="51"/>
  <c r="P96" i="52"/>
  <c r="P45" i="53"/>
  <c r="P88" i="51"/>
  <c r="P130" i="52"/>
  <c r="P120" i="52"/>
  <c r="P228" i="66"/>
  <c r="P335" i="68"/>
  <c r="P170" i="51"/>
  <c r="P56" i="51"/>
  <c r="P172" i="52"/>
  <c r="P135" i="52"/>
  <c r="P333" i="68"/>
  <c r="P163" i="52"/>
  <c r="P126" i="52"/>
  <c r="P243" i="65"/>
  <c r="P232" i="65"/>
  <c r="P100" i="53"/>
  <c r="P102" i="53"/>
  <c r="P152" i="51"/>
  <c r="P41" i="52"/>
  <c r="P83" i="53"/>
  <c r="P253" i="65"/>
  <c r="P51" i="51"/>
  <c r="P50" i="52"/>
  <c r="P176" i="51"/>
  <c r="P69" i="53"/>
  <c r="P233" i="66"/>
  <c r="P173" i="51"/>
  <c r="P140" i="52"/>
  <c r="P14" i="51"/>
  <c r="P35" i="52"/>
  <c r="P137" i="51"/>
  <c r="P132" i="51"/>
  <c r="P26" i="52"/>
  <c r="P129" i="52"/>
  <c r="P59" i="53"/>
  <c r="P174" i="51"/>
  <c r="P5" i="51"/>
  <c r="P70" i="51"/>
  <c r="P18" i="52"/>
  <c r="P278" i="64"/>
  <c r="P102" i="52"/>
  <c r="P122" i="52"/>
  <c r="P56" i="52"/>
  <c r="P102" i="51"/>
  <c r="P255" i="70"/>
  <c r="P264" i="64"/>
  <c r="P243" i="72"/>
  <c r="P239" i="69"/>
  <c r="P260" i="66"/>
  <c r="P250" i="66"/>
  <c r="P261" i="67"/>
  <c r="P238" i="69"/>
  <c r="P242" i="71"/>
  <c r="P234" i="67"/>
  <c r="P255" i="67"/>
  <c r="P280" i="70"/>
  <c r="P304" i="64"/>
  <c r="P233" i="71"/>
  <c r="P232" i="67"/>
  <c r="P125" i="51"/>
  <c r="P277" i="64"/>
  <c r="P234" i="66"/>
  <c r="P238" i="70"/>
  <c r="P250" i="70"/>
  <c r="P144" i="52"/>
  <c r="P233" i="72"/>
  <c r="P249" i="71"/>
  <c r="P238" i="67"/>
  <c r="P254" i="66"/>
  <c r="P266" i="65"/>
  <c r="P229" i="65"/>
  <c r="P247" i="72"/>
  <c r="P261" i="72"/>
  <c r="P273" i="65"/>
  <c r="P263" i="72"/>
  <c r="P242" i="70"/>
  <c r="P44" i="51"/>
  <c r="P251" i="72"/>
  <c r="P128" i="51"/>
  <c r="P87" i="51"/>
  <c r="P240" i="69"/>
  <c r="P250" i="71"/>
  <c r="P258" i="67"/>
  <c r="P63" i="51"/>
  <c r="P228" i="72"/>
  <c r="P66" i="52"/>
  <c r="P224" i="72"/>
  <c r="P252" i="67"/>
  <c r="P300" i="68"/>
  <c r="P224" i="71"/>
  <c r="P7" i="51"/>
  <c r="P259" i="70"/>
  <c r="P66" i="51"/>
  <c r="P261" i="71"/>
  <c r="P256" i="64"/>
  <c r="P336" i="68"/>
  <c r="P305" i="68"/>
  <c r="P82" i="53"/>
  <c r="P237" i="70"/>
  <c r="P286" i="64"/>
  <c r="P254" i="67"/>
  <c r="P281" i="64"/>
  <c r="P227" i="66"/>
  <c r="P271" i="65"/>
  <c r="P4" i="51"/>
  <c r="P309" i="68"/>
  <c r="P7" i="52"/>
  <c r="P44" i="53"/>
  <c r="P285" i="64"/>
  <c r="P239" i="70"/>
  <c r="P252" i="70"/>
  <c r="P243" i="69"/>
  <c r="P252" i="72"/>
  <c r="P229" i="66"/>
  <c r="P292" i="64"/>
  <c r="P280" i="66"/>
  <c r="P282" i="64"/>
  <c r="P109" i="52"/>
  <c r="P311" i="64"/>
  <c r="P82" i="52"/>
  <c r="P271" i="66"/>
  <c r="P229" i="72"/>
  <c r="P227" i="65"/>
  <c r="P249" i="70"/>
  <c r="P62" i="52"/>
  <c r="P62" i="51"/>
  <c r="P62" i="53"/>
  <c r="P143" i="51"/>
  <c r="P265" i="67"/>
  <c r="P222" i="71"/>
  <c r="P249" i="67"/>
  <c r="P220" i="72"/>
  <c r="P247" i="69"/>
  <c r="P24" i="53"/>
  <c r="P222" i="72"/>
  <c r="P229" i="70"/>
  <c r="P3" i="52"/>
  <c r="P230" i="70"/>
  <c r="P264" i="65"/>
  <c r="P245" i="66"/>
  <c r="P264" i="67"/>
  <c r="P245" i="65"/>
  <c r="P237" i="72"/>
  <c r="P245" i="70"/>
  <c r="P119" i="53"/>
  <c r="P55" i="53"/>
  <c r="P129" i="53"/>
  <c r="P309" i="64"/>
  <c r="P236" i="69"/>
  <c r="P165" i="53"/>
  <c r="P341" i="68"/>
  <c r="P134" i="53"/>
  <c r="P265" i="71"/>
  <c r="P128" i="53"/>
  <c r="P60" i="53"/>
  <c r="P275" i="69"/>
  <c r="P275" i="67"/>
  <c r="P275" i="66"/>
  <c r="P274" i="66"/>
  <c r="P22" i="53"/>
  <c r="P48" i="53"/>
  <c r="P271" i="71"/>
  <c r="P86" i="53"/>
  <c r="P234" i="69"/>
  <c r="P163" i="53"/>
  <c r="P277" i="67"/>
  <c r="P278" i="66"/>
  <c r="P276" i="67"/>
  <c r="P278" i="67"/>
  <c r="P114" i="53"/>
  <c r="P84" i="53"/>
  <c r="P96" i="53"/>
  <c r="P259" i="72"/>
  <c r="P6" i="53"/>
  <c r="P113" i="52"/>
  <c r="P170" i="53"/>
  <c r="P268" i="72"/>
  <c r="P53" i="53"/>
  <c r="P103" i="53"/>
  <c r="P141" i="53"/>
  <c r="P12" i="53"/>
  <c r="P17" i="51"/>
  <c r="P299" i="64"/>
  <c r="P254" i="69"/>
  <c r="P258" i="72"/>
  <c r="P130" i="53"/>
  <c r="P175" i="51"/>
  <c r="P233" i="69"/>
  <c r="P267" i="71"/>
  <c r="P19" i="53"/>
  <c r="P101" i="51"/>
  <c r="P266" i="71"/>
  <c r="P7" i="53"/>
  <c r="P154" i="51"/>
  <c r="P32" i="53"/>
  <c r="P259" i="71"/>
  <c r="P276" i="65"/>
  <c r="P125" i="53"/>
  <c r="P34" i="51"/>
  <c r="P66" i="53"/>
  <c r="P260" i="64"/>
  <c r="P97" i="52"/>
  <c r="P157" i="53"/>
  <c r="P94" i="52"/>
  <c r="P151" i="52"/>
  <c r="P331" i="68"/>
  <c r="P48" i="52"/>
  <c r="P52" i="51"/>
  <c r="P91" i="51"/>
  <c r="P94" i="51"/>
  <c r="P153" i="52"/>
  <c r="P103" i="51"/>
  <c r="P127" i="52"/>
  <c r="P167" i="52"/>
  <c r="P268" i="67"/>
  <c r="P120" i="51"/>
  <c r="P49" i="52"/>
  <c r="P158" i="53"/>
  <c r="P45" i="51"/>
  <c r="P16" i="51"/>
  <c r="P57" i="52"/>
  <c r="P116" i="51"/>
  <c r="P169" i="51"/>
  <c r="P259" i="64"/>
  <c r="P299" i="68"/>
  <c r="P110" i="52"/>
  <c r="P150" i="51"/>
  <c r="P327" i="68"/>
  <c r="P132" i="52"/>
  <c r="P268" i="64"/>
  <c r="P253" i="70"/>
  <c r="P89" i="51"/>
  <c r="P52" i="53"/>
  <c r="P265" i="70"/>
  <c r="P58" i="53"/>
  <c r="P134" i="51"/>
  <c r="P9" i="52"/>
  <c r="P108" i="51"/>
  <c r="P296" i="68"/>
  <c r="P237" i="67"/>
  <c r="P174" i="52"/>
  <c r="P268" i="69"/>
  <c r="P29" i="52"/>
  <c r="P151" i="51"/>
  <c r="P346" i="68"/>
  <c r="P92" i="53"/>
  <c r="P87" i="53"/>
  <c r="P271" i="64"/>
  <c r="P155" i="52"/>
  <c r="P121" i="51"/>
  <c r="P76" i="52"/>
  <c r="P116" i="52"/>
  <c r="P99" i="52"/>
  <c r="P267" i="64"/>
  <c r="P243" i="66"/>
  <c r="P279" i="70"/>
  <c r="P258" i="64"/>
  <c r="P91" i="52"/>
  <c r="P19" i="52"/>
  <c r="P156" i="51"/>
  <c r="P111" i="52"/>
  <c r="P55" i="51"/>
  <c r="P6" i="51"/>
  <c r="P124" i="53"/>
  <c r="P298" i="64"/>
  <c r="P262" i="64"/>
  <c r="P101" i="52"/>
  <c r="P67" i="52"/>
  <c r="P88" i="53"/>
  <c r="P21" i="52"/>
  <c r="P64" i="52"/>
  <c r="P139" i="51"/>
  <c r="P51" i="53"/>
  <c r="P21" i="53"/>
  <c r="P84" i="52"/>
  <c r="P14" i="52"/>
  <c r="P292" i="68"/>
  <c r="P93" i="52"/>
  <c r="P40" i="53"/>
  <c r="P279" i="69"/>
  <c r="P58" i="52"/>
  <c r="P59" i="51"/>
  <c r="P150" i="53"/>
  <c r="P13" i="53"/>
  <c r="P166" i="52"/>
  <c r="P240" i="67"/>
  <c r="P32" i="52"/>
  <c r="P165" i="51"/>
  <c r="P168" i="53"/>
  <c r="P11" i="51"/>
  <c r="P303" i="64"/>
  <c r="P40" i="52"/>
  <c r="P20" i="53"/>
  <c r="P253" i="69"/>
  <c r="P157" i="52"/>
  <c r="P241" i="67"/>
  <c r="P261" i="64"/>
  <c r="P230" i="66"/>
  <c r="P303" i="68"/>
  <c r="P266" i="64"/>
  <c r="P253" i="71"/>
  <c r="P241" i="66"/>
  <c r="P230" i="72"/>
  <c r="P298" i="68"/>
  <c r="P291" i="64"/>
  <c r="P251" i="70"/>
  <c r="P256" i="70"/>
  <c r="P25" i="51"/>
  <c r="P262" i="70"/>
  <c r="P270" i="71"/>
  <c r="P256" i="65"/>
  <c r="P244" i="71"/>
  <c r="P164" i="51"/>
  <c r="P144" i="51"/>
  <c r="P318" i="68"/>
  <c r="P295" i="68"/>
  <c r="P266" i="67"/>
  <c r="P241" i="71"/>
  <c r="P287" i="68"/>
  <c r="P82" i="51"/>
  <c r="P249" i="65"/>
  <c r="P232" i="69"/>
  <c r="P253" i="66"/>
  <c r="P281" i="68"/>
  <c r="P247" i="65"/>
  <c r="P221" i="72"/>
  <c r="P257" i="66"/>
  <c r="P279" i="65"/>
  <c r="P247" i="66"/>
  <c r="P279" i="68"/>
  <c r="P239" i="67"/>
  <c r="P232" i="72"/>
  <c r="P251" i="69"/>
  <c r="P234" i="70"/>
  <c r="P282" i="68"/>
  <c r="P257" i="70"/>
  <c r="P260" i="70"/>
  <c r="P63" i="52"/>
  <c r="P306" i="68"/>
  <c r="P260" i="67"/>
  <c r="P301" i="64"/>
  <c r="P262" i="71"/>
  <c r="P162" i="51"/>
  <c r="P228" i="65"/>
  <c r="P321" i="68"/>
  <c r="P248" i="66"/>
  <c r="P251" i="66"/>
  <c r="P255" i="65"/>
  <c r="P248" i="67"/>
  <c r="P259" i="69"/>
  <c r="P254" i="65"/>
  <c r="P251" i="65"/>
  <c r="P262" i="67"/>
  <c r="P270" i="64"/>
  <c r="P246" i="71"/>
  <c r="P225" i="72"/>
  <c r="P284" i="64"/>
  <c r="P105" i="53"/>
  <c r="P232" i="66"/>
  <c r="P242" i="72"/>
  <c r="P285" i="68"/>
  <c r="P250" i="72"/>
  <c r="P247" i="71"/>
  <c r="P236" i="67"/>
  <c r="P289" i="64"/>
  <c r="P310" i="68"/>
  <c r="P229" i="71"/>
  <c r="P261" i="65"/>
  <c r="P308" i="68"/>
  <c r="P250" i="67"/>
  <c r="P234" i="71"/>
  <c r="P258" i="69"/>
  <c r="P291" i="68"/>
  <c r="P247" i="70"/>
  <c r="P229" i="69"/>
  <c r="P248" i="69"/>
  <c r="P43" i="52"/>
  <c r="P161" i="52"/>
  <c r="P3" i="53"/>
  <c r="P246" i="67"/>
  <c r="P143" i="52"/>
  <c r="P265" i="66"/>
  <c r="P24" i="51"/>
  <c r="P81" i="53"/>
  <c r="P228" i="70"/>
  <c r="P238" i="71"/>
  <c r="P220" i="71"/>
  <c r="P230" i="69"/>
  <c r="P307" i="68"/>
  <c r="P273" i="64"/>
  <c r="P219" i="72"/>
  <c r="P237" i="71"/>
  <c r="P264" i="66"/>
  <c r="P245" i="69"/>
  <c r="P274" i="69"/>
  <c r="P108" i="53"/>
  <c r="P267" i="67"/>
  <c r="P275" i="65"/>
  <c r="P275" i="70"/>
  <c r="P46" i="53"/>
  <c r="P281" i="65"/>
  <c r="P177" i="53"/>
  <c r="P113" i="53"/>
  <c r="P114" i="51"/>
  <c r="P54" i="53"/>
  <c r="P112" i="51"/>
  <c r="P152" i="53"/>
  <c r="P99" i="53"/>
  <c r="P41" i="53"/>
  <c r="P126" i="53"/>
  <c r="P67" i="53"/>
  <c r="P27" i="53"/>
  <c r="P17" i="53"/>
  <c r="P136" i="53"/>
  <c r="P281" i="67"/>
  <c r="P35" i="53"/>
  <c r="P172" i="53"/>
  <c r="P132" i="53"/>
  <c r="P274" i="67"/>
  <c r="P79" i="53"/>
  <c r="P107" i="53"/>
  <c r="P252" i="69"/>
  <c r="P154" i="53"/>
  <c r="P156" i="53"/>
  <c r="P127" i="53"/>
  <c r="P95" i="53"/>
  <c r="P122" i="53"/>
  <c r="P347" i="68"/>
  <c r="P306" i="64"/>
  <c r="P16" i="52"/>
  <c r="P21" i="51"/>
  <c r="P269" i="65"/>
  <c r="P266" i="72"/>
  <c r="P269" i="69"/>
  <c r="P343" i="68"/>
  <c r="P257" i="71"/>
  <c r="P272" i="69"/>
  <c r="P276" i="70"/>
  <c r="P85" i="53"/>
  <c r="P39" i="53"/>
  <c r="P266" i="70"/>
  <c r="P349" i="68"/>
  <c r="P273" i="70"/>
  <c r="P36" i="51"/>
  <c r="P268" i="70"/>
  <c r="P308" i="64"/>
  <c r="P266" i="69"/>
  <c r="P271" i="69"/>
  <c r="P273" i="69"/>
  <c r="P235" i="67"/>
  <c r="P107" i="51"/>
  <c r="P138" i="51"/>
  <c r="P68" i="53"/>
  <c r="P237" i="65"/>
  <c r="P55" i="52"/>
  <c r="P35" i="51"/>
  <c r="P99" i="51"/>
  <c r="P33" i="53"/>
  <c r="P157" i="51"/>
  <c r="P86" i="52"/>
  <c r="P268" i="65"/>
  <c r="P170" i="52"/>
  <c r="P293" i="68"/>
  <c r="P175" i="52"/>
  <c r="P147" i="51"/>
  <c r="P119" i="52"/>
  <c r="P171" i="52"/>
  <c r="P149" i="53"/>
  <c r="P39" i="52"/>
  <c r="P152" i="52"/>
  <c r="P37" i="52"/>
  <c r="P85" i="51"/>
  <c r="P133" i="52"/>
  <c r="P243" i="67"/>
  <c r="P258" i="71"/>
  <c r="P89" i="52"/>
  <c r="P31" i="51"/>
  <c r="P15" i="52"/>
  <c r="P257" i="69"/>
  <c r="P137" i="52"/>
  <c r="P294" i="68"/>
  <c r="P39" i="51"/>
  <c r="P8" i="52"/>
  <c r="P77" i="51"/>
  <c r="P27" i="52"/>
  <c r="P75" i="51"/>
  <c r="P289" i="68"/>
  <c r="P165" i="52"/>
  <c r="P256" i="71"/>
  <c r="P136" i="52"/>
  <c r="P138" i="52"/>
  <c r="P284" i="68"/>
  <c r="P163" i="51"/>
  <c r="P57" i="51"/>
  <c r="P98" i="51"/>
  <c r="P242" i="67"/>
  <c r="P151" i="53"/>
  <c r="P272" i="65"/>
  <c r="P72" i="52"/>
  <c r="P94" i="53"/>
  <c r="P269" i="64"/>
  <c r="P279" i="64"/>
  <c r="P251" i="71"/>
  <c r="P166" i="53"/>
  <c r="P242" i="66"/>
  <c r="P53" i="52"/>
  <c r="P288" i="68"/>
  <c r="P111" i="53"/>
  <c r="P117" i="51"/>
  <c r="P71" i="52"/>
  <c r="P13" i="51"/>
  <c r="P140" i="51"/>
  <c r="P159" i="52"/>
  <c r="P156" i="52"/>
  <c r="P158" i="52"/>
  <c r="P270" i="65"/>
  <c r="P79" i="52"/>
  <c r="P69" i="52"/>
  <c r="P75" i="52"/>
  <c r="P149" i="52"/>
  <c r="P40" i="51"/>
  <c r="P36" i="52"/>
  <c r="P6" i="52"/>
  <c r="P64" i="51"/>
  <c r="P46" i="52"/>
  <c r="P58" i="51"/>
  <c r="P262" i="72"/>
  <c r="P59" i="52"/>
  <c r="P240" i="66"/>
  <c r="P12" i="51"/>
  <c r="P95" i="51"/>
  <c r="P32" i="51"/>
  <c r="P20" i="52"/>
  <c r="P159" i="51"/>
  <c r="P260" i="65"/>
  <c r="P234" i="65"/>
  <c r="P177" i="51"/>
  <c r="P84" i="51"/>
  <c r="P145" i="51"/>
  <c r="P38" i="52"/>
  <c r="P297" i="68"/>
  <c r="P103" i="52"/>
  <c r="P90" i="53"/>
  <c r="P8" i="51"/>
  <c r="P54" i="52"/>
  <c r="P279" i="67"/>
  <c r="P227" i="71"/>
  <c r="P253" i="72"/>
  <c r="P256" i="66"/>
  <c r="P223" i="72"/>
  <c r="P255" i="64"/>
  <c r="P270" i="66"/>
  <c r="P47" i="51"/>
  <c r="P229" i="67"/>
  <c r="P125" i="52"/>
  <c r="P261" i="66"/>
  <c r="P4" i="52"/>
  <c r="P260" i="69"/>
  <c r="P255" i="66"/>
  <c r="P230" i="71"/>
  <c r="P319" i="68"/>
  <c r="P325" i="68"/>
  <c r="P25" i="53"/>
  <c r="P260" i="71"/>
  <c r="P106" i="51"/>
  <c r="P257" i="67"/>
  <c r="P234" i="72"/>
  <c r="P243" i="70"/>
  <c r="P279" i="66"/>
  <c r="P252" i="65"/>
  <c r="P63" i="53"/>
  <c r="P348" i="68"/>
  <c r="P280" i="65"/>
  <c r="P314" i="68"/>
  <c r="P312" i="64"/>
  <c r="P28" i="52"/>
  <c r="P25" i="52"/>
  <c r="P242" i="69"/>
  <c r="P316" i="68"/>
  <c r="P143" i="53"/>
  <c r="P317" i="68"/>
  <c r="P241" i="72"/>
  <c r="P9" i="51"/>
  <c r="P236" i="70"/>
  <c r="P334" i="68"/>
  <c r="P276" i="64"/>
  <c r="P324" i="68"/>
  <c r="P225" i="71"/>
  <c r="P272" i="66"/>
  <c r="P239" i="65"/>
  <c r="P302" i="64"/>
  <c r="P264" i="69"/>
  <c r="P280" i="69"/>
  <c r="P226" i="71"/>
  <c r="P254" i="64"/>
  <c r="P261" i="69"/>
  <c r="P232" i="70"/>
  <c r="P230" i="65"/>
  <c r="P146" i="52"/>
  <c r="P231" i="72"/>
  <c r="P271" i="67"/>
  <c r="P239" i="72"/>
  <c r="P250" i="69"/>
  <c r="P280" i="64"/>
  <c r="P246" i="72"/>
  <c r="P238" i="66"/>
  <c r="P243" i="71"/>
  <c r="P223" i="71"/>
  <c r="P329" i="68"/>
  <c r="P146" i="51"/>
  <c r="P265" i="64"/>
  <c r="P241" i="70"/>
  <c r="P256" i="69"/>
  <c r="P249" i="72"/>
  <c r="P235" i="70"/>
  <c r="P263" i="71"/>
  <c r="P239" i="71"/>
  <c r="P253" i="67"/>
  <c r="P221" i="71"/>
  <c r="P237" i="69"/>
  <c r="P270" i="72"/>
  <c r="P262" i="65"/>
  <c r="P231" i="67"/>
  <c r="P105" i="52"/>
  <c r="P328" i="68"/>
  <c r="P304" i="68"/>
  <c r="P253" i="64"/>
  <c r="P238" i="72"/>
  <c r="P124" i="51"/>
  <c r="P249" i="66"/>
  <c r="P24" i="52"/>
  <c r="P240" i="72"/>
  <c r="P249" i="69"/>
  <c r="P81" i="52"/>
  <c r="P228" i="69"/>
  <c r="P226" i="66"/>
  <c r="P248" i="70"/>
  <c r="P246" i="65"/>
  <c r="P245" i="67"/>
  <c r="P227" i="69"/>
  <c r="P227" i="70"/>
  <c r="P226" i="67"/>
  <c r="P246" i="70"/>
  <c r="P226" i="70"/>
  <c r="P5" i="16"/>
  <c r="P9" i="16"/>
  <c r="P13" i="16"/>
  <c r="P20" i="16"/>
  <c r="P17" i="17"/>
  <c r="P18" i="17"/>
  <c r="P7" i="15"/>
  <c r="P11" i="15"/>
  <c r="P18" i="15"/>
  <c r="P22" i="15"/>
  <c r="P28" i="15"/>
  <c r="P32" i="15"/>
  <c r="P9" i="17"/>
  <c r="P22" i="17"/>
  <c r="P29" i="16"/>
  <c r="P6" i="16"/>
  <c r="P10" i="16"/>
  <c r="P14" i="16"/>
  <c r="P21" i="16"/>
  <c r="P8" i="15"/>
  <c r="P12" i="15"/>
  <c r="P19" i="15"/>
  <c r="P24" i="15"/>
  <c r="P29" i="15"/>
  <c r="P5" i="17"/>
  <c r="P6" i="17"/>
  <c r="P19" i="17"/>
  <c r="P29" i="17"/>
  <c r="P25" i="16"/>
  <c r="P30" i="16"/>
  <c r="P16" i="15"/>
  <c r="P7" i="16"/>
  <c r="P11" i="16"/>
  <c r="P18" i="16"/>
  <c r="P22" i="16"/>
  <c r="P9" i="15"/>
  <c r="P13" i="15"/>
  <c r="P20" i="15"/>
  <c r="P25" i="15"/>
  <c r="P30" i="15"/>
  <c r="P7" i="17"/>
  <c r="P20" i="17"/>
  <c r="P30" i="17"/>
  <c r="P26" i="16"/>
  <c r="P31" i="16"/>
  <c r="P5" i="15"/>
  <c r="P8" i="16"/>
  <c r="P12" i="16"/>
  <c r="P19" i="16"/>
  <c r="P24" i="16"/>
  <c r="P28" i="17"/>
  <c r="P6" i="15"/>
  <c r="P10" i="15"/>
  <c r="P14" i="15"/>
  <c r="P21" i="15"/>
  <c r="P26" i="15"/>
  <c r="P31" i="15"/>
  <c r="P8" i="17"/>
  <c r="P21" i="17"/>
  <c r="P28" i="16"/>
  <c r="P32" i="16"/>
  <c r="P134" i="29"/>
  <c r="P128" i="29"/>
  <c r="P167" i="6"/>
  <c r="P143" i="6"/>
  <c r="P123" i="29"/>
  <c r="P142" i="29"/>
  <c r="Q173" i="6"/>
  <c r="Q149" i="6"/>
  <c r="Q127" i="6"/>
  <c r="Q136" i="6"/>
  <c r="Q160" i="6"/>
  <c r="Q113" i="52"/>
  <c r="Q275" i="69"/>
  <c r="Q72" i="53"/>
  <c r="Q112" i="52"/>
  <c r="Q274" i="70"/>
  <c r="Q76" i="53"/>
  <c r="Q97" i="53"/>
  <c r="Q267" i="69"/>
  <c r="Q144" i="53"/>
  <c r="Q342" i="68"/>
  <c r="Q86" i="53"/>
  <c r="Q146" i="53"/>
  <c r="Q174" i="53"/>
  <c r="Q126" i="53"/>
  <c r="Q110" i="53"/>
  <c r="Q156" i="53"/>
  <c r="Q267" i="72"/>
  <c r="Q254" i="69"/>
  <c r="Q129" i="53"/>
  <c r="Q330" i="68"/>
  <c r="Q349" i="68"/>
  <c r="Q117" i="53"/>
  <c r="Q274" i="69"/>
  <c r="Q17" i="53"/>
  <c r="Q278" i="67"/>
  <c r="Q127" i="53"/>
  <c r="Q235" i="69"/>
  <c r="Q281" i="69"/>
  <c r="Q154" i="53"/>
  <c r="Q108" i="53"/>
  <c r="Q103" i="53"/>
  <c r="Q234" i="69"/>
  <c r="Q274" i="67"/>
  <c r="Q170" i="53"/>
  <c r="Q313" i="64"/>
  <c r="Q173" i="53"/>
  <c r="Q274" i="66"/>
  <c r="Q150" i="52"/>
  <c r="Q29" i="51"/>
  <c r="Q18" i="51"/>
  <c r="Q267" i="71"/>
  <c r="Q337" i="68"/>
  <c r="Q66" i="53"/>
  <c r="Q128" i="53"/>
  <c r="Q9" i="52"/>
  <c r="Q27" i="51"/>
  <c r="Q256" i="71"/>
  <c r="Q164" i="53"/>
  <c r="Q347" i="68"/>
  <c r="Q255" i="69"/>
  <c r="Q100" i="53"/>
  <c r="Q264" i="72"/>
  <c r="Q45" i="51"/>
  <c r="Q277" i="69"/>
  <c r="Q111" i="53"/>
  <c r="Q271" i="70"/>
  <c r="Q26" i="51"/>
  <c r="Q332" i="68"/>
  <c r="Q28" i="53"/>
  <c r="Q47" i="53"/>
  <c r="Q276" i="66"/>
  <c r="Q234" i="65"/>
  <c r="Q130" i="51"/>
  <c r="Q322" i="68"/>
  <c r="Q140" i="53"/>
  <c r="Q17" i="52"/>
  <c r="Q32" i="53"/>
  <c r="Q111" i="51"/>
  <c r="Q98" i="52"/>
  <c r="Q49" i="52"/>
  <c r="Q110" i="52"/>
  <c r="Q5" i="51"/>
  <c r="Q308" i="68"/>
  <c r="Q154" i="52"/>
  <c r="Q151" i="52"/>
  <c r="Q163" i="52"/>
  <c r="Q50" i="52"/>
  <c r="Q100" i="52"/>
  <c r="Q138" i="51"/>
  <c r="Q6" i="51"/>
  <c r="Q121" i="53"/>
  <c r="Q70" i="53"/>
  <c r="Q152" i="52"/>
  <c r="Q38" i="52"/>
  <c r="Q39" i="52"/>
  <c r="Q171" i="52"/>
  <c r="Q59" i="53"/>
  <c r="Q72" i="52"/>
  <c r="Q147" i="52"/>
  <c r="Q122" i="52"/>
  <c r="Q149" i="51"/>
  <c r="Q174" i="52"/>
  <c r="Q236" i="65"/>
  <c r="Q268" i="69"/>
  <c r="Q14" i="51"/>
  <c r="Q237" i="66"/>
  <c r="Q226" i="71"/>
  <c r="Q108" i="51"/>
  <c r="Q257" i="69"/>
  <c r="Q250" i="65"/>
  <c r="Q21" i="51"/>
  <c r="Q119" i="51"/>
  <c r="Q157" i="52"/>
  <c r="Q65" i="52"/>
  <c r="Q33" i="52"/>
  <c r="Q270" i="65"/>
  <c r="Q32" i="52"/>
  <c r="Q140" i="52"/>
  <c r="Q96" i="51"/>
  <c r="Q99" i="51"/>
  <c r="Q59" i="52"/>
  <c r="Q237" i="65"/>
  <c r="Q244" i="72"/>
  <c r="Q231" i="66"/>
  <c r="Q40" i="51"/>
  <c r="Q102" i="53"/>
  <c r="Q256" i="65"/>
  <c r="Q22" i="52"/>
  <c r="Q119" i="52"/>
  <c r="Q64" i="52"/>
  <c r="Q70" i="51"/>
  <c r="Q268" i="64"/>
  <c r="Q242" i="65"/>
  <c r="Q292" i="64"/>
  <c r="Q272" i="69"/>
  <c r="Q176" i="51"/>
  <c r="Q83" i="52"/>
  <c r="Q150" i="53"/>
  <c r="Q260" i="69"/>
  <c r="Q163" i="51"/>
  <c r="Q83" i="51"/>
  <c r="Q89" i="53"/>
  <c r="Q58" i="52"/>
  <c r="Q242" i="67"/>
  <c r="Q11" i="53"/>
  <c r="Q32" i="51"/>
  <c r="Q78" i="53"/>
  <c r="Q256" i="72"/>
  <c r="Q297" i="68"/>
  <c r="Q118" i="51"/>
  <c r="Q279" i="67"/>
  <c r="Q235" i="65"/>
  <c r="Q174" i="51"/>
  <c r="Q36" i="51"/>
  <c r="Q165" i="51"/>
  <c r="Q236" i="67"/>
  <c r="Q234" i="70"/>
  <c r="Q129" i="51"/>
  <c r="Q151" i="53"/>
  <c r="Q21" i="53"/>
  <c r="Q243" i="67"/>
  <c r="Q38" i="51"/>
  <c r="Q262" i="72"/>
  <c r="Q26" i="52"/>
  <c r="Q13" i="52"/>
  <c r="Q170" i="52"/>
  <c r="Q253" i="65"/>
  <c r="Q21" i="52"/>
  <c r="Q88" i="53"/>
  <c r="Q46" i="51"/>
  <c r="Q232" i="70"/>
  <c r="Q228" i="66"/>
  <c r="Q25" i="52"/>
  <c r="Q230" i="66"/>
  <c r="Q238" i="66"/>
  <c r="Q262" i="70"/>
  <c r="Q241" i="72"/>
  <c r="Q242" i="66"/>
  <c r="Q261" i="70"/>
  <c r="Q44" i="53"/>
  <c r="Q7" i="51"/>
  <c r="Q232" i="72"/>
  <c r="Q223" i="72"/>
  <c r="Q264" i="64"/>
  <c r="Q164" i="52"/>
  <c r="Q66" i="51"/>
  <c r="Q280" i="65"/>
  <c r="Q270" i="72"/>
  <c r="Q287" i="64"/>
  <c r="Q128" i="51"/>
  <c r="Q235" i="71"/>
  <c r="Q231" i="69"/>
  <c r="Q292" i="68"/>
  <c r="Q224" i="72"/>
  <c r="Q301" i="64"/>
  <c r="Q333" i="68"/>
  <c r="Q273" i="66"/>
  <c r="Q236" i="70"/>
  <c r="Q247" i="70"/>
  <c r="Q255" i="70"/>
  <c r="Q128" i="52"/>
  <c r="Q237" i="67"/>
  <c r="Q49" i="51"/>
  <c r="Q248" i="65"/>
  <c r="Q231" i="70"/>
  <c r="Q298" i="68"/>
  <c r="Q265" i="64"/>
  <c r="Q85" i="52"/>
  <c r="Q231" i="71"/>
  <c r="Q261" i="65"/>
  <c r="Q250" i="70"/>
  <c r="Q259" i="70"/>
  <c r="Q24" i="51"/>
  <c r="Q243" i="65"/>
  <c r="Q270" i="64"/>
  <c r="Q254" i="64"/>
  <c r="Q229" i="70"/>
  <c r="Q257" i="65"/>
  <c r="Q251" i="65"/>
  <c r="Q245" i="72"/>
  <c r="Q227" i="71"/>
  <c r="Q109" i="52"/>
  <c r="Q262" i="71"/>
  <c r="Q250" i="71"/>
  <c r="Q239" i="70"/>
  <c r="Q272" i="66"/>
  <c r="Q232" i="65"/>
  <c r="Q258" i="67"/>
  <c r="Q259" i="69"/>
  <c r="Q276" i="64"/>
  <c r="Q315" i="68"/>
  <c r="Q250" i="66"/>
  <c r="Q249" i="71"/>
  <c r="Q243" i="71"/>
  <c r="Q262" i="69"/>
  <c r="Q304" i="64"/>
  <c r="Q248" i="70"/>
  <c r="Q286" i="64"/>
  <c r="Q283" i="64"/>
  <c r="Q265" i="65"/>
  <c r="Q24" i="52"/>
  <c r="Q274" i="64"/>
  <c r="Q328" i="68"/>
  <c r="Q227" i="69"/>
  <c r="Q124" i="52"/>
  <c r="Q81" i="51"/>
  <c r="Q81" i="53"/>
  <c r="Q43" i="51"/>
  <c r="Q246" i="70"/>
  <c r="Q280" i="68"/>
  <c r="Q43" i="52"/>
  <c r="Q222" i="72"/>
  <c r="Q246" i="69"/>
  <c r="Q81" i="52"/>
  <c r="Q253" i="64"/>
  <c r="Q226" i="66"/>
  <c r="Q227" i="67"/>
  <c r="Q245" i="70"/>
  <c r="Q237" i="71"/>
  <c r="Q245" i="65"/>
  <c r="Q226" i="67"/>
  <c r="Q46" i="53"/>
  <c r="Q297" i="64"/>
  <c r="Q113" i="53"/>
  <c r="Q267" i="66"/>
  <c r="Q278" i="70"/>
  <c r="Q147" i="53"/>
  <c r="Q95" i="53"/>
  <c r="Q114" i="52"/>
  <c r="Q259" i="71"/>
  <c r="Q55" i="53"/>
  <c r="Q15" i="53"/>
  <c r="Q141" i="53"/>
  <c r="Q99" i="53"/>
  <c r="Q344" i="68"/>
  <c r="Q278" i="65"/>
  <c r="Q119" i="53"/>
  <c r="Q60" i="53"/>
  <c r="Q135" i="53"/>
  <c r="Q278" i="69"/>
  <c r="Q27" i="53"/>
  <c r="Q267" i="65"/>
  <c r="Q267" i="70"/>
  <c r="Q48" i="53"/>
  <c r="Q41" i="53"/>
  <c r="Q54" i="53"/>
  <c r="Q345" i="68"/>
  <c r="Q6" i="53"/>
  <c r="Q275" i="67"/>
  <c r="Q115" i="51"/>
  <c r="Q65" i="53"/>
  <c r="Q53" i="53"/>
  <c r="Q75" i="53"/>
  <c r="Q268" i="72"/>
  <c r="Q257" i="71"/>
  <c r="Q18" i="53"/>
  <c r="Q276" i="70"/>
  <c r="Q137" i="53"/>
  <c r="Q35" i="51"/>
  <c r="Q273" i="69"/>
  <c r="Q277" i="65"/>
  <c r="Q269" i="69"/>
  <c r="Q36" i="52"/>
  <c r="Q106" i="53"/>
  <c r="Q269" i="65"/>
  <c r="Q88" i="51"/>
  <c r="Q54" i="51"/>
  <c r="Q11" i="51"/>
  <c r="Q276" i="67"/>
  <c r="Q91" i="51"/>
  <c r="Q103" i="51"/>
  <c r="Q150" i="51"/>
  <c r="Q299" i="64"/>
  <c r="Q58" i="53"/>
  <c r="Q259" i="72"/>
  <c r="Q271" i="69"/>
  <c r="Q265" i="70"/>
  <c r="Q93" i="52"/>
  <c r="Q258" i="71"/>
  <c r="Q125" i="53"/>
  <c r="Q266" i="71"/>
  <c r="Q310" i="64"/>
  <c r="Q331" i="68"/>
  <c r="Q101" i="51"/>
  <c r="Q13" i="51"/>
  <c r="Q121" i="51"/>
  <c r="Q53" i="51"/>
  <c r="Q92" i="52"/>
  <c r="Q93" i="51"/>
  <c r="Q8" i="51"/>
  <c r="Q52" i="53"/>
  <c r="Q69" i="53"/>
  <c r="Q121" i="52"/>
  <c r="Q45" i="53"/>
  <c r="Q111" i="52"/>
  <c r="Q132" i="51"/>
  <c r="Q153" i="52"/>
  <c r="Q137" i="52"/>
  <c r="Q172" i="51"/>
  <c r="Q93" i="53"/>
  <c r="Q279" i="70"/>
  <c r="Q68" i="53"/>
  <c r="Q89" i="52"/>
  <c r="Q122" i="51"/>
  <c r="Q233" i="71"/>
  <c r="Q51" i="52"/>
  <c r="Q127" i="52"/>
  <c r="Q40" i="52"/>
  <c r="Q50" i="51"/>
  <c r="Q335" i="68"/>
  <c r="Q71" i="51"/>
  <c r="Q94" i="52"/>
  <c r="Q151" i="51"/>
  <c r="Q126" i="51"/>
  <c r="Q294" i="68"/>
  <c r="Q89" i="51"/>
  <c r="Q149" i="53"/>
  <c r="Q251" i="69"/>
  <c r="Q51" i="53"/>
  <c r="Q263" i="64"/>
  <c r="Q30" i="52"/>
  <c r="Q139" i="53"/>
  <c r="Q101" i="52"/>
  <c r="Q78" i="52"/>
  <c r="Q118" i="52"/>
  <c r="Q124" i="53"/>
  <c r="Q31" i="51"/>
  <c r="Q346" i="68"/>
  <c r="Q173" i="51"/>
  <c r="Q133" i="51"/>
  <c r="Q67" i="51"/>
  <c r="Q262" i="64"/>
  <c r="Q262" i="66"/>
  <c r="Q92" i="53"/>
  <c r="Q248" i="72"/>
  <c r="Q260" i="70"/>
  <c r="Q64" i="53"/>
  <c r="Q10" i="53"/>
  <c r="Q130" i="52"/>
  <c r="Q49" i="53"/>
  <c r="Q27" i="52"/>
  <c r="Q87" i="52"/>
  <c r="Q168" i="53"/>
  <c r="Q267" i="64"/>
  <c r="Q126" i="52"/>
  <c r="Q37" i="51"/>
  <c r="Q167" i="51"/>
  <c r="Q250" i="67"/>
  <c r="Q134" i="52"/>
  <c r="Q265" i="69"/>
  <c r="Q14" i="52"/>
  <c r="Q45" i="52"/>
  <c r="Q242" i="71"/>
  <c r="Q87" i="53"/>
  <c r="Q53" i="52"/>
  <c r="Q117" i="52"/>
  <c r="Q171" i="51"/>
  <c r="Q155" i="51"/>
  <c r="Q284" i="68"/>
  <c r="Q148" i="52"/>
  <c r="Q15" i="52"/>
  <c r="Q268" i="70"/>
  <c r="Q241" i="69"/>
  <c r="Q120" i="53"/>
  <c r="Q177" i="51"/>
  <c r="Q50" i="53"/>
  <c r="Q229" i="66"/>
  <c r="Q166" i="53"/>
  <c r="Q107" i="51"/>
  <c r="Q76" i="52"/>
  <c r="Q78" i="51"/>
  <c r="Q268" i="65"/>
  <c r="Q233" i="67"/>
  <c r="Q6" i="52"/>
  <c r="Q248" i="71"/>
  <c r="Q137" i="51"/>
  <c r="Q159" i="51"/>
  <c r="Q159" i="52"/>
  <c r="Q68" i="52"/>
  <c r="Q173" i="52"/>
  <c r="Q176" i="53"/>
  <c r="Q255" i="65"/>
  <c r="Q280" i="67"/>
  <c r="Q63" i="53"/>
  <c r="Q85" i="51"/>
  <c r="Q225" i="71"/>
  <c r="Q230" i="72"/>
  <c r="Q339" i="68"/>
  <c r="Q334" i="68"/>
  <c r="Q9" i="51"/>
  <c r="Q259" i="66"/>
  <c r="Q106" i="52"/>
  <c r="Q280" i="64"/>
  <c r="Q241" i="67"/>
  <c r="Q247" i="71"/>
  <c r="Q255" i="67"/>
  <c r="Q338" i="68"/>
  <c r="Q271" i="66"/>
  <c r="Q7" i="52"/>
  <c r="Q336" i="68"/>
  <c r="Q231" i="67"/>
  <c r="Q316" i="68"/>
  <c r="Q164" i="51"/>
  <c r="Q249" i="67"/>
  <c r="Q250" i="69"/>
  <c r="Q243" i="70"/>
  <c r="Q273" i="67"/>
  <c r="Q312" i="64"/>
  <c r="Q227" i="72"/>
  <c r="Q223" i="71"/>
  <c r="Q162" i="52"/>
  <c r="Q248" i="66"/>
  <c r="Q240" i="69"/>
  <c r="Q327" i="68"/>
  <c r="Q310" i="68"/>
  <c r="Q82" i="51"/>
  <c r="Q255" i="66"/>
  <c r="Q253" i="71"/>
  <c r="Q253" i="72"/>
  <c r="Q284" i="64"/>
  <c r="Q252" i="66"/>
  <c r="Q256" i="70"/>
  <c r="Q146" i="51"/>
  <c r="Q279" i="64"/>
  <c r="Q246" i="71"/>
  <c r="Q261" i="66"/>
  <c r="Q243" i="66"/>
  <c r="Q311" i="64"/>
  <c r="Q289" i="68"/>
  <c r="Q244" i="71"/>
  <c r="Q109" i="51"/>
  <c r="Q283" i="68"/>
  <c r="Q238" i="65"/>
  <c r="Q246" i="72"/>
  <c r="Q82" i="53"/>
  <c r="Q252" i="67"/>
  <c r="Q261" i="69"/>
  <c r="Q228" i="71"/>
  <c r="Q260" i="72"/>
  <c r="Q229" i="72"/>
  <c r="Q234" i="72"/>
  <c r="Q229" i="69"/>
  <c r="Q329" i="68"/>
  <c r="Q320" i="68"/>
  <c r="Q234" i="67"/>
  <c r="Q250" i="72"/>
  <c r="Q251" i="67"/>
  <c r="Q260" i="71"/>
  <c r="Q66" i="52"/>
  <c r="Q252" i="70"/>
  <c r="Q230" i="70"/>
  <c r="Q258" i="64"/>
  <c r="Q255" i="71"/>
  <c r="Q161" i="52"/>
  <c r="Q249" i="69"/>
  <c r="Q249" i="70"/>
  <c r="Q105" i="51"/>
  <c r="Q227" i="66"/>
  <c r="Q248" i="67"/>
  <c r="Q279" i="68"/>
  <c r="Q304" i="68"/>
  <c r="Q232" i="67"/>
  <c r="Q220" i="72"/>
  <c r="Q3" i="51"/>
  <c r="Q247" i="67"/>
  <c r="Q230" i="67"/>
  <c r="Q246" i="67"/>
  <c r="Q219" i="71"/>
  <c r="Q245" i="66"/>
  <c r="Q237" i="72"/>
  <c r="Q273" i="64"/>
  <c r="Q264" i="67"/>
  <c r="Q98" i="53"/>
  <c r="Q56" i="53"/>
  <c r="Q236" i="69"/>
  <c r="Q271" i="71"/>
  <c r="Q145" i="53"/>
  <c r="Q115" i="53"/>
  <c r="Q266" i="70"/>
  <c r="Q275" i="65"/>
  <c r="Q133" i="53"/>
  <c r="Q233" i="69"/>
  <c r="Q114" i="51"/>
  <c r="Q67" i="53"/>
  <c r="Q38" i="53"/>
  <c r="Q265" i="72"/>
  <c r="Q152" i="53"/>
  <c r="Q84" i="53"/>
  <c r="Q268" i="71"/>
  <c r="Q79" i="53"/>
  <c r="Q96" i="53"/>
  <c r="Q29" i="53"/>
  <c r="Q281" i="70"/>
  <c r="Q113" i="51"/>
  <c r="Q131" i="53"/>
  <c r="Q37" i="53"/>
  <c r="Q36" i="53"/>
  <c r="Q73" i="53"/>
  <c r="Q112" i="53"/>
  <c r="Q35" i="53"/>
  <c r="Q155" i="53"/>
  <c r="Q74" i="53"/>
  <c r="Q114" i="53"/>
  <c r="Q177" i="53"/>
  <c r="Q277" i="66"/>
  <c r="Q343" i="68"/>
  <c r="Q116" i="53"/>
  <c r="Q138" i="53"/>
  <c r="Q271" i="72"/>
  <c r="Q17" i="51"/>
  <c r="Q120" i="51"/>
  <c r="Q175" i="51"/>
  <c r="Q7" i="53"/>
  <c r="Q94" i="51"/>
  <c r="Q136" i="53"/>
  <c r="Q69" i="51"/>
  <c r="Q132" i="52"/>
  <c r="Q52" i="51"/>
  <c r="Q120" i="52"/>
  <c r="Q252" i="69"/>
  <c r="Q268" i="66"/>
  <c r="Q57" i="51"/>
  <c r="Q270" i="70"/>
  <c r="Q269" i="70"/>
  <c r="Q56" i="51"/>
  <c r="Q162" i="53"/>
  <c r="Q39" i="53"/>
  <c r="Q100" i="51"/>
  <c r="Q269" i="67"/>
  <c r="Q272" i="70"/>
  <c r="Q75" i="51"/>
  <c r="Q55" i="51"/>
  <c r="Q270" i="66"/>
  <c r="Q266" i="64"/>
  <c r="Q135" i="52"/>
  <c r="Q168" i="52"/>
  <c r="Q84" i="52"/>
  <c r="Q169" i="51"/>
  <c r="Q71" i="52"/>
  <c r="Q147" i="51"/>
  <c r="Q156" i="52"/>
  <c r="Q161" i="53"/>
  <c r="Q238" i="70"/>
  <c r="Q102" i="52"/>
  <c r="Q29" i="52"/>
  <c r="Q177" i="52"/>
  <c r="Q103" i="52"/>
  <c r="Q129" i="52"/>
  <c r="Q241" i="65"/>
  <c r="Q12" i="51"/>
  <c r="Q34" i="51"/>
  <c r="Q51" i="51"/>
  <c r="Q18" i="52"/>
  <c r="Q139" i="51"/>
  <c r="Q76" i="51"/>
  <c r="Q117" i="51"/>
  <c r="Q269" i="71"/>
  <c r="Q91" i="52"/>
  <c r="Q31" i="53"/>
  <c r="Q175" i="53"/>
  <c r="Q172" i="52"/>
  <c r="Q300" i="64"/>
  <c r="Q233" i="65"/>
  <c r="Q84" i="51"/>
  <c r="Q47" i="51"/>
  <c r="Q167" i="53"/>
  <c r="Q286" i="68"/>
  <c r="Q41" i="52"/>
  <c r="Q141" i="52"/>
  <c r="Q156" i="51"/>
  <c r="Q295" i="68"/>
  <c r="Q262" i="65"/>
  <c r="Q96" i="52"/>
  <c r="Q285" i="64"/>
  <c r="Q34" i="52"/>
  <c r="Q231" i="65"/>
  <c r="Q309" i="68"/>
  <c r="Q79" i="51"/>
  <c r="Q58" i="51"/>
  <c r="Q257" i="70"/>
  <c r="Q88" i="52"/>
  <c r="Q148" i="51"/>
  <c r="Q148" i="53"/>
  <c r="Q169" i="53"/>
  <c r="Q258" i="72"/>
  <c r="Q269" i="64"/>
  <c r="Q232" i="69"/>
  <c r="Q256" i="66"/>
  <c r="Q60" i="52"/>
  <c r="Q168" i="51"/>
  <c r="Q135" i="51"/>
  <c r="Q13" i="53"/>
  <c r="Q153" i="51"/>
  <c r="Q158" i="52"/>
  <c r="Q105" i="53"/>
  <c r="Q239" i="65"/>
  <c r="Q272" i="65"/>
  <c r="Q158" i="53"/>
  <c r="Q46" i="52"/>
  <c r="Q55" i="52"/>
  <c r="Q77" i="51"/>
  <c r="Q235" i="66"/>
  <c r="Q241" i="70"/>
  <c r="Q97" i="52"/>
  <c r="Q67" i="52"/>
  <c r="Q39" i="51"/>
  <c r="Q323" i="68"/>
  <c r="Q145" i="51"/>
  <c r="Q33" i="51"/>
  <c r="Q296" i="68"/>
  <c r="Q37" i="52"/>
  <c r="Q145" i="52"/>
  <c r="Q229" i="65"/>
  <c r="Q95" i="52"/>
  <c r="Q98" i="51"/>
  <c r="Q20" i="52"/>
  <c r="Q155" i="52"/>
  <c r="Q19" i="52"/>
  <c r="Q239" i="67"/>
  <c r="Q90" i="53"/>
  <c r="Q64" i="51"/>
  <c r="Q264" i="70"/>
  <c r="Q141" i="51"/>
  <c r="Q33" i="53"/>
  <c r="Q270" i="69"/>
  <c r="Q240" i="67"/>
  <c r="Q86" i="51"/>
  <c r="Q40" i="53"/>
  <c r="Q133" i="52"/>
  <c r="Q90" i="52"/>
  <c r="Q5" i="53"/>
  <c r="Q225" i="72"/>
  <c r="Q241" i="71"/>
  <c r="Q293" i="68"/>
  <c r="Q44" i="51"/>
  <c r="Q282" i="64"/>
  <c r="Q237" i="70"/>
  <c r="Q249" i="65"/>
  <c r="Q288" i="64"/>
  <c r="Q264" i="69"/>
  <c r="Q321" i="68"/>
  <c r="Q324" i="68"/>
  <c r="Q221" i="72"/>
  <c r="Q82" i="52"/>
  <c r="Q234" i="71"/>
  <c r="Q278" i="64"/>
  <c r="Q235" i="72"/>
  <c r="Q259" i="67"/>
  <c r="Q258" i="66"/>
  <c r="Q303" i="68"/>
  <c r="Q348" i="68"/>
  <c r="Q25" i="53"/>
  <c r="Q261" i="67"/>
  <c r="Q282" i="68"/>
  <c r="Q263" i="71"/>
  <c r="Q125" i="51"/>
  <c r="Q242" i="72"/>
  <c r="Q254" i="65"/>
  <c r="Q125" i="52"/>
  <c r="Q281" i="68"/>
  <c r="Q251" i="66"/>
  <c r="Q256" i="69"/>
  <c r="Q270" i="67"/>
  <c r="Q269" i="72"/>
  <c r="Q254" i="67"/>
  <c r="Q271" i="65"/>
  <c r="Q290" i="64"/>
  <c r="Q63" i="52"/>
  <c r="Q245" i="71"/>
  <c r="Q243" i="72"/>
  <c r="Q144" i="51"/>
  <c r="Q313" i="68"/>
  <c r="Q301" i="68"/>
  <c r="Q239" i="66"/>
  <c r="Q239" i="71"/>
  <c r="Q288" i="68"/>
  <c r="Q255" i="72"/>
  <c r="Q291" i="68"/>
  <c r="Q227" i="65"/>
  <c r="Q290" i="68"/>
  <c r="Q260" i="66"/>
  <c r="Q306" i="68"/>
  <c r="Q259" i="64"/>
  <c r="Q249" i="72"/>
  <c r="Q242" i="70"/>
  <c r="Q275" i="64"/>
  <c r="Q224" i="71"/>
  <c r="Q4" i="52"/>
  <c r="Q226" i="72"/>
  <c r="Q307" i="68"/>
  <c r="Q317" i="68"/>
  <c r="Q271" i="67"/>
  <c r="Q248" i="69"/>
  <c r="Q247" i="66"/>
  <c r="Q266" i="65"/>
  <c r="Q296" i="64"/>
  <c r="Q291" i="64"/>
  <c r="Q47" i="52"/>
  <c r="Q144" i="52"/>
  <c r="Q256" i="67"/>
  <c r="Q231" i="72"/>
  <c r="Q295" i="64"/>
  <c r="Q246" i="66"/>
  <c r="Q226" i="65"/>
  <c r="Q143" i="52"/>
  <c r="Q105" i="52"/>
  <c r="Q143" i="51"/>
  <c r="Q265" i="66"/>
  <c r="Q240" i="71"/>
  <c r="Q24" i="53"/>
  <c r="Q3" i="52"/>
  <c r="Q266" i="67"/>
  <c r="Q161" i="51"/>
  <c r="Q3" i="53"/>
  <c r="Q238" i="72"/>
  <c r="Q222" i="71"/>
  <c r="Q62" i="51"/>
  <c r="Q245" i="69"/>
  <c r="Q219" i="72"/>
  <c r="Q294" i="64"/>
  <c r="Q226" i="70"/>
  <c r="Q252" i="64"/>
  <c r="Q306" i="64"/>
  <c r="Q172" i="53"/>
  <c r="Q112" i="51"/>
  <c r="Q264" i="71"/>
  <c r="Q281" i="66"/>
  <c r="Q34" i="53"/>
  <c r="Q275" i="70"/>
  <c r="Q8" i="53"/>
  <c r="Q115" i="52"/>
  <c r="Q134" i="53"/>
  <c r="Q341" i="68"/>
  <c r="Q274" i="65"/>
  <c r="Q267" i="67"/>
  <c r="Q118" i="53"/>
  <c r="Q266" i="72"/>
  <c r="Q163" i="53"/>
  <c r="Q281" i="65"/>
  <c r="Q171" i="53"/>
  <c r="Q91" i="53"/>
  <c r="Q277" i="70"/>
  <c r="Q132" i="53"/>
  <c r="Q281" i="67"/>
  <c r="Q107" i="53"/>
  <c r="Q101" i="53"/>
  <c r="Q22" i="53"/>
  <c r="Q305" i="64"/>
  <c r="Q57" i="53"/>
  <c r="Q165" i="53"/>
  <c r="Q122" i="53"/>
  <c r="Q309" i="64"/>
  <c r="Q14" i="53"/>
  <c r="Q153" i="53"/>
  <c r="Q269" i="66"/>
  <c r="Q275" i="66"/>
  <c r="Q16" i="53"/>
  <c r="Q159" i="53"/>
  <c r="Q265" i="71"/>
  <c r="Q48" i="51"/>
  <c r="Q12" i="53"/>
  <c r="Q85" i="53"/>
  <c r="Q253" i="69"/>
  <c r="Q72" i="51"/>
  <c r="Q273" i="70"/>
  <c r="Q307" i="64"/>
  <c r="Q10" i="51"/>
  <c r="Q60" i="51"/>
  <c r="Q20" i="51"/>
  <c r="Q266" i="69"/>
  <c r="Q276" i="69"/>
  <c r="Q65" i="51"/>
  <c r="Q74" i="52"/>
  <c r="Q73" i="51"/>
  <c r="Q278" i="66"/>
  <c r="Q308" i="64"/>
  <c r="Q277" i="67"/>
  <c r="Q102" i="51"/>
  <c r="Q257" i="72"/>
  <c r="Q109" i="53"/>
  <c r="Q77" i="52"/>
  <c r="Q276" i="65"/>
  <c r="Q228" i="65"/>
  <c r="Q16" i="52"/>
  <c r="Q136" i="52"/>
  <c r="Q253" i="66"/>
  <c r="Q73" i="52"/>
  <c r="Q11" i="52"/>
  <c r="Q5" i="52"/>
  <c r="Q107" i="52"/>
  <c r="Q138" i="52"/>
  <c r="Q157" i="53"/>
  <c r="Q260" i="65"/>
  <c r="Q94" i="53"/>
  <c r="Q41" i="51"/>
  <c r="Q170" i="51"/>
  <c r="Q318" i="68"/>
  <c r="Q116" i="52"/>
  <c r="Q257" i="64"/>
  <c r="Q31" i="52"/>
  <c r="Q236" i="66"/>
  <c r="Q149" i="52"/>
  <c r="Q92" i="51"/>
  <c r="Q97" i="51"/>
  <c r="Q57" i="52"/>
  <c r="Q70" i="52"/>
  <c r="Q230" i="71"/>
  <c r="Q69" i="52"/>
  <c r="Q262" i="67"/>
  <c r="Q116" i="51"/>
  <c r="Q136" i="51"/>
  <c r="Q28" i="51"/>
  <c r="Q22" i="51"/>
  <c r="Q154" i="51"/>
  <c r="Q12" i="52"/>
  <c r="Q83" i="53"/>
  <c r="Q255" i="64"/>
  <c r="Q299" i="68"/>
  <c r="Q8" i="52"/>
  <c r="Q234" i="66"/>
  <c r="Q77" i="53"/>
  <c r="Q240" i="65"/>
  <c r="Q75" i="52"/>
  <c r="Q30" i="53"/>
  <c r="Q140" i="51"/>
  <c r="Q99" i="52"/>
  <c r="Q289" i="64"/>
  <c r="Q157" i="51"/>
  <c r="Q176" i="52"/>
  <c r="Q238" i="67"/>
  <c r="Q71" i="53"/>
  <c r="Q108" i="52"/>
  <c r="Q268" i="67"/>
  <c r="Q134" i="51"/>
  <c r="Q253" i="70"/>
  <c r="Q257" i="67"/>
  <c r="Q158" i="51"/>
  <c r="Q48" i="52"/>
  <c r="Q52" i="52"/>
  <c r="Q325" i="68"/>
  <c r="Q110" i="51"/>
  <c r="Q279" i="65"/>
  <c r="Q59" i="51"/>
  <c r="Q54" i="52"/>
  <c r="Q95" i="51"/>
  <c r="Q279" i="66"/>
  <c r="Q175" i="52"/>
  <c r="Q131" i="52"/>
  <c r="Q74" i="51"/>
  <c r="Q251" i="71"/>
  <c r="Q16" i="51"/>
  <c r="Q272" i="67"/>
  <c r="Q15" i="51"/>
  <c r="Q166" i="51"/>
  <c r="Q35" i="52"/>
  <c r="Q56" i="52"/>
  <c r="Q9" i="53"/>
  <c r="Q139" i="52"/>
  <c r="Q311" i="68"/>
  <c r="Q10" i="52"/>
  <c r="Q20" i="53"/>
  <c r="Q166" i="52"/>
  <c r="Q298" i="64"/>
  <c r="Q86" i="52"/>
  <c r="Q130" i="53"/>
  <c r="Q279" i="69"/>
  <c r="Q240" i="66"/>
  <c r="Q26" i="53"/>
  <c r="Q169" i="52"/>
  <c r="Q303" i="64"/>
  <c r="Q152" i="51"/>
  <c r="Q19" i="51"/>
  <c r="Q319" i="68"/>
  <c r="Q25" i="51"/>
  <c r="Q131" i="51"/>
  <c r="Q19" i="53"/>
  <c r="Q165" i="52"/>
  <c r="Q79" i="52"/>
  <c r="Q90" i="51"/>
  <c r="Q167" i="52"/>
  <c r="Q127" i="51"/>
  <c r="Q247" i="69"/>
  <c r="Q221" i="71"/>
  <c r="Q254" i="70"/>
  <c r="Q237" i="69"/>
  <c r="Q257" i="66"/>
  <c r="Q258" i="69"/>
  <c r="Q30" i="51"/>
  <c r="Q261" i="71"/>
  <c r="Q235" i="70"/>
  <c r="Q28" i="52"/>
  <c r="Q252" i="72"/>
  <c r="Q243" i="69"/>
  <c r="Q280" i="66"/>
  <c r="Q146" i="52"/>
  <c r="Q302" i="64"/>
  <c r="Q261" i="72"/>
  <c r="Q253" i="67"/>
  <c r="Q242" i="69"/>
  <c r="Q251" i="72"/>
  <c r="Q258" i="70"/>
  <c r="Q247" i="72"/>
  <c r="Q263" i="72"/>
  <c r="Q232" i="71"/>
  <c r="Q228" i="72"/>
  <c r="Q238" i="69"/>
  <c r="Q305" i="68"/>
  <c r="Q87" i="51"/>
  <c r="Q270" i="71"/>
  <c r="Q280" i="70"/>
  <c r="Q260" i="64"/>
  <c r="Q228" i="70"/>
  <c r="Q314" i="68"/>
  <c r="Q340" i="68"/>
  <c r="Q266" i="66"/>
  <c r="Q106" i="51"/>
  <c r="Q259" i="65"/>
  <c r="Q254" i="66"/>
  <c r="Q233" i="72"/>
  <c r="Q256" i="64"/>
  <c r="Q233" i="70"/>
  <c r="Q240" i="70"/>
  <c r="Q261" i="64"/>
  <c r="Q258" i="65"/>
  <c r="Q260" i="67"/>
  <c r="Q239" i="69"/>
  <c r="Q271" i="64"/>
  <c r="Q230" i="65"/>
  <c r="Q44" i="52"/>
  <c r="Q233" i="66"/>
  <c r="Q4" i="51"/>
  <c r="Q229" i="71"/>
  <c r="Q247" i="65"/>
  <c r="Q4" i="53"/>
  <c r="Q241" i="66"/>
  <c r="Q280" i="69"/>
  <c r="Q235" i="67"/>
  <c r="Q68" i="51"/>
  <c r="Q251" i="70"/>
  <c r="Q252" i="65"/>
  <c r="Q312" i="68"/>
  <c r="Q162" i="51"/>
  <c r="Q281" i="64"/>
  <c r="Q273" i="65"/>
  <c r="Q63" i="51"/>
  <c r="Q239" i="72"/>
  <c r="Q300" i="68"/>
  <c r="Q143" i="53"/>
  <c r="Q287" i="68"/>
  <c r="Q228" i="69"/>
  <c r="Q252" i="71"/>
  <c r="Q277" i="64"/>
  <c r="Q249" i="66"/>
  <c r="Q124" i="51"/>
  <c r="Q62" i="53"/>
  <c r="Q246" i="65"/>
  <c r="Q62" i="52"/>
  <c r="Q227" i="70"/>
  <c r="Q285" i="68"/>
  <c r="Q229" i="67"/>
  <c r="Q240" i="72"/>
  <c r="Q238" i="71"/>
  <c r="Q43" i="53"/>
  <c r="Q220" i="71"/>
  <c r="Q228" i="67"/>
  <c r="Q230" i="69"/>
  <c r="Q232" i="66"/>
  <c r="Q265" i="67"/>
  <c r="Q226" i="69"/>
  <c r="Q264" i="65"/>
  <c r="Q264" i="66"/>
  <c r="Q245" i="67"/>
  <c r="Q6" i="17"/>
  <c r="Q13" i="16"/>
  <c r="Q28" i="17"/>
  <c r="Q9" i="16"/>
  <c r="Q6" i="15"/>
  <c r="Q10" i="15"/>
  <c r="Q14" i="15"/>
  <c r="Q21" i="15"/>
  <c r="Q26" i="15"/>
  <c r="Q31" i="15"/>
  <c r="Q8" i="16"/>
  <c r="Q19" i="16"/>
  <c r="Q25" i="16"/>
  <c r="Q21" i="17"/>
  <c r="Q16" i="16"/>
  <c r="Q133" i="6"/>
  <c r="Q8" i="17"/>
  <c r="Q29" i="16"/>
  <c r="Q5" i="17"/>
  <c r="Q11" i="16"/>
  <c r="Q7" i="15"/>
  <c r="Q11" i="15"/>
  <c r="Q18" i="15"/>
  <c r="Q22" i="15"/>
  <c r="Q28" i="15"/>
  <c r="Q32" i="15"/>
  <c r="Q12" i="16"/>
  <c r="Q20" i="16"/>
  <c r="Q26" i="16"/>
  <c r="Q22" i="17"/>
  <c r="Q18" i="17"/>
  <c r="Q10" i="16"/>
  <c r="Q31" i="16"/>
  <c r="Q7" i="17"/>
  <c r="Q7" i="16"/>
  <c r="Q28" i="16"/>
  <c r="Q32" i="16"/>
  <c r="Q8" i="15"/>
  <c r="Q12" i="15"/>
  <c r="Q19" i="15"/>
  <c r="Q24" i="15"/>
  <c r="Q29" i="15"/>
  <c r="Q5" i="16"/>
  <c r="Q14" i="16"/>
  <c r="Q21" i="16"/>
  <c r="Q30" i="16"/>
  <c r="Q19" i="17"/>
  <c r="Q29" i="17"/>
  <c r="Q24" i="16"/>
  <c r="Q9" i="17"/>
  <c r="Q5" i="15"/>
  <c r="Q9" i="15"/>
  <c r="Q13" i="15"/>
  <c r="Q20" i="15"/>
  <c r="Q25" i="15"/>
  <c r="Q30" i="15"/>
  <c r="Q6" i="16"/>
  <c r="Q18" i="16"/>
  <c r="Q22" i="16"/>
  <c r="Q20" i="17"/>
  <c r="Q30" i="17"/>
  <c r="Q123" i="29"/>
  <c r="Q130" i="29"/>
  <c r="Q125" i="6"/>
  <c r="Q165" i="6"/>
  <c r="Q110" i="6"/>
  <c r="Q141" i="6"/>
  <c r="Q134" i="29"/>
  <c r="Q124" i="29"/>
  <c r="C149" i="6"/>
  <c r="C173" i="6"/>
  <c r="C127" i="6"/>
  <c r="C160" i="6"/>
  <c r="C136" i="6"/>
  <c r="C281" i="70"/>
  <c r="C268" i="72"/>
  <c r="C342" i="68"/>
  <c r="C307" i="64"/>
  <c r="C341" i="68"/>
  <c r="C154" i="53"/>
  <c r="C141" i="53"/>
  <c r="C101" i="53"/>
  <c r="C152" i="53"/>
  <c r="C41" i="53"/>
  <c r="C18" i="53"/>
  <c r="C275" i="69"/>
  <c r="C278" i="69"/>
  <c r="C34" i="53"/>
  <c r="C110" i="53"/>
  <c r="C306" i="64"/>
  <c r="C271" i="72"/>
  <c r="C108" i="53"/>
  <c r="C267" i="66"/>
  <c r="C67" i="53"/>
  <c r="C274" i="70"/>
  <c r="C147" i="53"/>
  <c r="C309" i="64"/>
  <c r="C91" i="53"/>
  <c r="C79" i="53"/>
  <c r="C313" i="64"/>
  <c r="C278" i="70"/>
  <c r="C267" i="65"/>
  <c r="C115" i="52"/>
  <c r="C15" i="53"/>
  <c r="C275" i="65"/>
  <c r="C115" i="51"/>
  <c r="C14" i="53"/>
  <c r="C46" i="53"/>
  <c r="C120" i="52"/>
  <c r="C93" i="52"/>
  <c r="C276" i="70"/>
  <c r="C257" i="72"/>
  <c r="C6" i="51"/>
  <c r="C259" i="72"/>
  <c r="C78" i="51"/>
  <c r="C269" i="66"/>
  <c r="C276" i="69"/>
  <c r="C172" i="51"/>
  <c r="C47" i="53"/>
  <c r="C9" i="52"/>
  <c r="C265" i="69"/>
  <c r="C162" i="53"/>
  <c r="C332" i="68"/>
  <c r="C32" i="53"/>
  <c r="C52" i="51"/>
  <c r="C136" i="51"/>
  <c r="C150" i="52"/>
  <c r="C254" i="69"/>
  <c r="C277" i="70"/>
  <c r="C128" i="53"/>
  <c r="C277" i="67"/>
  <c r="C157" i="52"/>
  <c r="C46" i="51"/>
  <c r="C87" i="52"/>
  <c r="C105" i="53"/>
  <c r="C261" i="64"/>
  <c r="C151" i="51"/>
  <c r="C244" i="72"/>
  <c r="C69" i="53"/>
  <c r="C155" i="51"/>
  <c r="C15" i="52"/>
  <c r="C48" i="51"/>
  <c r="C231" i="67"/>
  <c r="C100" i="51"/>
  <c r="C244" i="71"/>
  <c r="C121" i="53"/>
  <c r="C260" i="70"/>
  <c r="C122" i="51"/>
  <c r="C256" i="72"/>
  <c r="C149" i="52"/>
  <c r="C84" i="52"/>
  <c r="C96" i="52"/>
  <c r="C286" i="68"/>
  <c r="C36" i="51"/>
  <c r="C45" i="53"/>
  <c r="C171" i="51"/>
  <c r="C294" i="68"/>
  <c r="C55" i="52"/>
  <c r="C140" i="53"/>
  <c r="C66" i="51"/>
  <c r="C103" i="51"/>
  <c r="C155" i="52"/>
  <c r="C237" i="65"/>
  <c r="C16" i="51"/>
  <c r="C73" i="51"/>
  <c r="C167" i="53"/>
  <c r="C279" i="70"/>
  <c r="C231" i="65"/>
  <c r="C12" i="53"/>
  <c r="C150" i="51"/>
  <c r="C272" i="66"/>
  <c r="C232" i="65"/>
  <c r="C303" i="64"/>
  <c r="C12" i="52"/>
  <c r="C54" i="51"/>
  <c r="C169" i="51"/>
  <c r="C102" i="51"/>
  <c r="C76" i="52"/>
  <c r="C137" i="51"/>
  <c r="C64" i="52"/>
  <c r="C5" i="51"/>
  <c r="C163" i="51"/>
  <c r="C13" i="53"/>
  <c r="C154" i="51"/>
  <c r="C32" i="52"/>
  <c r="C176" i="52"/>
  <c r="C38" i="52"/>
  <c r="C39" i="52"/>
  <c r="C41" i="52"/>
  <c r="C11" i="52"/>
  <c r="C262" i="72"/>
  <c r="C117" i="51"/>
  <c r="C102" i="52"/>
  <c r="C6" i="52"/>
  <c r="C9" i="53"/>
  <c r="C238" i="66"/>
  <c r="C265" i="70"/>
  <c r="C310" i="64"/>
  <c r="C118" i="51"/>
  <c r="C129" i="51"/>
  <c r="C59" i="53"/>
  <c r="C282" i="68"/>
  <c r="C174" i="52"/>
  <c r="C309" i="68"/>
  <c r="C131" i="52"/>
  <c r="C37" i="52"/>
  <c r="C107" i="52"/>
  <c r="C286" i="64"/>
  <c r="C29" i="51"/>
  <c r="C156" i="51"/>
  <c r="C134" i="52"/>
  <c r="C167" i="51"/>
  <c r="C75" i="52"/>
  <c r="C272" i="67"/>
  <c r="C157" i="53"/>
  <c r="C240" i="67"/>
  <c r="C291" i="68"/>
  <c r="C224" i="71"/>
  <c r="C137" i="52"/>
  <c r="C135" i="51"/>
  <c r="C45" i="52"/>
  <c r="C37" i="51"/>
  <c r="C20" i="52"/>
  <c r="C175" i="51"/>
  <c r="C19" i="52"/>
  <c r="C71" i="53"/>
  <c r="C169" i="53"/>
  <c r="C56" i="52"/>
  <c r="C100" i="53"/>
  <c r="C284" i="68"/>
  <c r="C255" i="64"/>
  <c r="C285" i="64"/>
  <c r="C231" i="71"/>
  <c r="C312" i="68"/>
  <c r="C300" i="68"/>
  <c r="C241" i="72"/>
  <c r="C146" i="51"/>
  <c r="C241" i="66"/>
  <c r="C25" i="53"/>
  <c r="C44" i="51"/>
  <c r="C252" i="72"/>
  <c r="C223" i="71"/>
  <c r="C280" i="68"/>
  <c r="C25" i="51"/>
  <c r="C266" i="67"/>
  <c r="C233" i="72"/>
  <c r="C251" i="71"/>
  <c r="C324" i="68"/>
  <c r="C260" i="71"/>
  <c r="C87" i="51"/>
  <c r="C234" i="70"/>
  <c r="C232" i="72"/>
  <c r="C228" i="71"/>
  <c r="C85" i="52"/>
  <c r="C237" i="66"/>
  <c r="C242" i="69"/>
  <c r="C334" i="68"/>
  <c r="C299" i="68"/>
  <c r="C259" i="70"/>
  <c r="C246" i="72"/>
  <c r="C239" i="72"/>
  <c r="C261" i="69"/>
  <c r="C254" i="67"/>
  <c r="C233" i="71"/>
  <c r="C280" i="70"/>
  <c r="C63" i="51"/>
  <c r="C229" i="71"/>
  <c r="C238" i="67"/>
  <c r="C85" i="51"/>
  <c r="C253" i="71"/>
  <c r="C256" i="66"/>
  <c r="C234" i="67"/>
  <c r="C252" i="67"/>
  <c r="C44" i="52"/>
  <c r="C254" i="66"/>
  <c r="C258" i="70"/>
  <c r="C327" i="68"/>
  <c r="C63" i="53"/>
  <c r="C247" i="72"/>
  <c r="C256" i="64"/>
  <c r="C245" i="72"/>
  <c r="C284" i="64"/>
  <c r="C296" i="64"/>
  <c r="C267" i="64"/>
  <c r="C296" i="68"/>
  <c r="C259" i="69"/>
  <c r="C238" i="70"/>
  <c r="C257" i="70"/>
  <c r="C338" i="68"/>
  <c r="C276" i="64"/>
  <c r="C239" i="71"/>
  <c r="C280" i="69"/>
  <c r="C252" i="65"/>
  <c r="C241" i="71"/>
  <c r="C250" i="66"/>
  <c r="C279" i="69"/>
  <c r="C264" i="70"/>
  <c r="C255" i="67"/>
  <c r="C235" i="67"/>
  <c r="C239" i="70"/>
  <c r="C255" i="72"/>
  <c r="C257" i="69"/>
  <c r="C235" i="65"/>
  <c r="C222" i="72"/>
  <c r="C62" i="53"/>
  <c r="C230" i="69"/>
  <c r="C227" i="69"/>
  <c r="C246" i="69"/>
  <c r="C249" i="65"/>
  <c r="C161" i="52"/>
  <c r="C227" i="70"/>
  <c r="C295" i="64"/>
  <c r="C24" i="52"/>
  <c r="C238" i="72"/>
  <c r="C105" i="52"/>
  <c r="C3" i="53"/>
  <c r="C3" i="52"/>
  <c r="C277" i="64"/>
  <c r="C227" i="65"/>
  <c r="C245" i="70"/>
  <c r="C246" i="65"/>
  <c r="C245" i="67"/>
  <c r="C226" i="67"/>
  <c r="C264" i="65"/>
  <c r="C19" i="15"/>
  <c r="C9" i="17"/>
  <c r="C275" i="66"/>
  <c r="C278" i="65"/>
  <c r="C271" i="71"/>
  <c r="C114" i="51"/>
  <c r="C17" i="53"/>
  <c r="C96" i="53"/>
  <c r="C252" i="69"/>
  <c r="C73" i="53"/>
  <c r="C22" i="53"/>
  <c r="C156" i="53"/>
  <c r="C274" i="67"/>
  <c r="C136" i="53"/>
  <c r="C98" i="53"/>
  <c r="C275" i="70"/>
  <c r="C53" i="53"/>
  <c r="C267" i="70"/>
  <c r="C86" i="53"/>
  <c r="C172" i="53"/>
  <c r="C117" i="53"/>
  <c r="C269" i="69"/>
  <c r="C278" i="66"/>
  <c r="C127" i="53"/>
  <c r="C112" i="53"/>
  <c r="C126" i="53"/>
  <c r="C56" i="53"/>
  <c r="C72" i="53"/>
  <c r="C274" i="69"/>
  <c r="C281" i="69"/>
  <c r="C153" i="53"/>
  <c r="C275" i="67"/>
  <c r="C118" i="53"/>
  <c r="C308" i="64"/>
  <c r="C112" i="52"/>
  <c r="C345" i="68"/>
  <c r="C235" i="69"/>
  <c r="C168" i="53"/>
  <c r="C17" i="51"/>
  <c r="C266" i="72"/>
  <c r="C347" i="68"/>
  <c r="C41" i="51"/>
  <c r="C276" i="66"/>
  <c r="C146" i="53"/>
  <c r="C257" i="71"/>
  <c r="C267" i="71"/>
  <c r="C89" i="53"/>
  <c r="C269" i="65"/>
  <c r="C266" i="71"/>
  <c r="C267" i="67"/>
  <c r="C53" i="51"/>
  <c r="C175" i="52"/>
  <c r="C270" i="69"/>
  <c r="C277" i="69"/>
  <c r="C14" i="51"/>
  <c r="C18" i="51"/>
  <c r="C33" i="51"/>
  <c r="C273" i="69"/>
  <c r="C270" i="70"/>
  <c r="C299" i="64"/>
  <c r="C113" i="53"/>
  <c r="C154" i="52"/>
  <c r="C236" i="69"/>
  <c r="C243" i="66"/>
  <c r="C141" i="51"/>
  <c r="C264" i="64"/>
  <c r="C240" i="66"/>
  <c r="C40" i="53"/>
  <c r="C92" i="53"/>
  <c r="C19" i="53"/>
  <c r="C76" i="51"/>
  <c r="C298" i="64"/>
  <c r="C145" i="51"/>
  <c r="C33" i="52"/>
  <c r="C86" i="52"/>
  <c r="C258" i="72"/>
  <c r="C35" i="51"/>
  <c r="C19" i="51"/>
  <c r="C140" i="52"/>
  <c r="C30" i="52"/>
  <c r="C20" i="53"/>
  <c r="C159" i="51"/>
  <c r="C279" i="65"/>
  <c r="C39" i="53"/>
  <c r="C127" i="51"/>
  <c r="C168" i="51"/>
  <c r="C156" i="52"/>
  <c r="C121" i="52"/>
  <c r="C97" i="52"/>
  <c r="C56" i="51"/>
  <c r="C27" i="52"/>
  <c r="C120" i="51"/>
  <c r="C51" i="52"/>
  <c r="C57" i="52"/>
  <c r="C177" i="51"/>
  <c r="C108" i="52"/>
  <c r="C242" i="66"/>
  <c r="C163" i="52"/>
  <c r="C230" i="72"/>
  <c r="C166" i="52"/>
  <c r="C333" i="68"/>
  <c r="C165" i="52"/>
  <c r="C303" i="68"/>
  <c r="C174" i="51"/>
  <c r="C49" i="53"/>
  <c r="C58" i="53"/>
  <c r="C90" i="52"/>
  <c r="C72" i="52"/>
  <c r="C239" i="66"/>
  <c r="C237" i="67"/>
  <c r="C153" i="51"/>
  <c r="C268" i="67"/>
  <c r="C119" i="51"/>
  <c r="C8" i="52"/>
  <c r="C308" i="68"/>
  <c r="C279" i="66"/>
  <c r="C272" i="65"/>
  <c r="C151" i="52"/>
  <c r="C98" i="51"/>
  <c r="C256" i="71"/>
  <c r="C52" i="53"/>
  <c r="C17" i="52"/>
  <c r="C240" i="65"/>
  <c r="C134" i="51"/>
  <c r="C99" i="52"/>
  <c r="C145" i="52"/>
  <c r="C265" i="64"/>
  <c r="C157" i="51"/>
  <c r="C110" i="51"/>
  <c r="C7" i="51"/>
  <c r="C130" i="51"/>
  <c r="C70" i="53"/>
  <c r="C268" i="65"/>
  <c r="C239" i="65"/>
  <c r="C87" i="53"/>
  <c r="C234" i="69"/>
  <c r="C257" i="64"/>
  <c r="C116" i="51"/>
  <c r="C136" i="52"/>
  <c r="C315" i="68"/>
  <c r="C48" i="52"/>
  <c r="C232" i="66"/>
  <c r="C69" i="51"/>
  <c r="C78" i="53"/>
  <c r="C138" i="52"/>
  <c r="C158" i="53"/>
  <c r="C50" i="51"/>
  <c r="C77" i="51"/>
  <c r="C50" i="53"/>
  <c r="C126" i="52"/>
  <c r="C153" i="52"/>
  <c r="C172" i="52"/>
  <c r="C158" i="52"/>
  <c r="C130" i="52"/>
  <c r="C34" i="52"/>
  <c r="C231" i="66"/>
  <c r="C260" i="64"/>
  <c r="C176" i="51"/>
  <c r="C96" i="51"/>
  <c r="C227" i="72"/>
  <c r="C260" i="65"/>
  <c r="C242" i="65"/>
  <c r="C9" i="51"/>
  <c r="C4" i="53"/>
  <c r="C283" i="64"/>
  <c r="C279" i="64"/>
  <c r="C161" i="53"/>
  <c r="C233" i="70"/>
  <c r="C258" i="64"/>
  <c r="C295" i="68"/>
  <c r="C106" i="51"/>
  <c r="C25" i="52"/>
  <c r="C313" i="68"/>
  <c r="C317" i="68"/>
  <c r="C4" i="51"/>
  <c r="C242" i="71"/>
  <c r="C320" i="68"/>
  <c r="C125" i="51"/>
  <c r="C109" i="52"/>
  <c r="C229" i="70"/>
  <c r="C235" i="71"/>
  <c r="C221" i="72"/>
  <c r="C234" i="71"/>
  <c r="C234" i="65"/>
  <c r="C247" i="66"/>
  <c r="C260" i="66"/>
  <c r="C232" i="71"/>
  <c r="C259" i="65"/>
  <c r="C255" i="71"/>
  <c r="C310" i="68"/>
  <c r="C242" i="70"/>
  <c r="C323" i="68"/>
  <c r="C241" i="65"/>
  <c r="C291" i="64"/>
  <c r="C232" i="69"/>
  <c r="C259" i="66"/>
  <c r="C241" i="69"/>
  <c r="C304" i="64"/>
  <c r="C231" i="70"/>
  <c r="C270" i="71"/>
  <c r="C250" i="67"/>
  <c r="C237" i="70"/>
  <c r="C66" i="52"/>
  <c r="C231" i="72"/>
  <c r="C128" i="51"/>
  <c r="C241" i="70"/>
  <c r="C250" i="71"/>
  <c r="C266" i="66"/>
  <c r="C248" i="66"/>
  <c r="C314" i="68"/>
  <c r="C30" i="51"/>
  <c r="C249" i="72"/>
  <c r="C254" i="70"/>
  <c r="C262" i="67"/>
  <c r="C281" i="64"/>
  <c r="C162" i="52"/>
  <c r="C319" i="68"/>
  <c r="C271" i="67"/>
  <c r="C47" i="52"/>
  <c r="C240" i="69"/>
  <c r="C143" i="53"/>
  <c r="C240" i="70"/>
  <c r="C243" i="67"/>
  <c r="C306" i="68"/>
  <c r="C230" i="66"/>
  <c r="C228" i="66"/>
  <c r="C269" i="71"/>
  <c r="C335" i="68"/>
  <c r="C261" i="67"/>
  <c r="C28" i="51"/>
  <c r="C228" i="67"/>
  <c r="C164" i="52"/>
  <c r="C124" i="51"/>
  <c r="C265" i="67"/>
  <c r="C161" i="51"/>
  <c r="C304" i="68"/>
  <c r="C249" i="66"/>
  <c r="C43" i="52"/>
  <c r="C240" i="71"/>
  <c r="C246" i="70"/>
  <c r="C228" i="65"/>
  <c r="C24" i="51"/>
  <c r="C328" i="68"/>
  <c r="C43" i="51"/>
  <c r="C220" i="72"/>
  <c r="C81" i="53"/>
  <c r="C81" i="52"/>
  <c r="C226" i="66"/>
  <c r="C226" i="70"/>
  <c r="C226" i="69"/>
  <c r="C264" i="66"/>
  <c r="C294" i="64"/>
  <c r="C245" i="65"/>
  <c r="C30" i="16"/>
  <c r="C5" i="17"/>
  <c r="C265" i="71"/>
  <c r="C122" i="53"/>
  <c r="C264" i="72"/>
  <c r="C165" i="53"/>
  <c r="C337" i="68"/>
  <c r="C138" i="53"/>
  <c r="C330" i="68"/>
  <c r="C135" i="53"/>
  <c r="C115" i="53"/>
  <c r="C99" i="53"/>
  <c r="C131" i="53"/>
  <c r="C281" i="65"/>
  <c r="C116" i="53"/>
  <c r="C103" i="53"/>
  <c r="C113" i="51"/>
  <c r="C84" i="53"/>
  <c r="C60" i="53"/>
  <c r="C278" i="67"/>
  <c r="C107" i="53"/>
  <c r="C37" i="53"/>
  <c r="C36" i="53"/>
  <c r="C35" i="53"/>
  <c r="C55" i="53"/>
  <c r="C76" i="53"/>
  <c r="C233" i="69"/>
  <c r="C174" i="53"/>
  <c r="C159" i="53"/>
  <c r="C97" i="53"/>
  <c r="C264" i="71"/>
  <c r="C114" i="53"/>
  <c r="C54" i="53"/>
  <c r="C170" i="53"/>
  <c r="C95" i="53"/>
  <c r="C133" i="53"/>
  <c r="C59" i="51"/>
  <c r="C51" i="51"/>
  <c r="C28" i="53"/>
  <c r="C85" i="53"/>
  <c r="C269" i="67"/>
  <c r="C60" i="51"/>
  <c r="C276" i="67"/>
  <c r="C117" i="52"/>
  <c r="C106" i="53"/>
  <c r="C34" i="51"/>
  <c r="C40" i="51"/>
  <c r="C344" i="68"/>
  <c r="C67" i="51"/>
  <c r="C269" i="70"/>
  <c r="C125" i="53"/>
  <c r="C93" i="51"/>
  <c r="C267" i="72"/>
  <c r="C164" i="53"/>
  <c r="C139" i="52"/>
  <c r="C343" i="68"/>
  <c r="C22" i="51"/>
  <c r="C101" i="51"/>
  <c r="C277" i="65"/>
  <c r="C277" i="66"/>
  <c r="C66" i="53"/>
  <c r="C271" i="70"/>
  <c r="C289" i="68"/>
  <c r="C254" i="64"/>
  <c r="C257" i="66"/>
  <c r="C68" i="53"/>
  <c r="C147" i="51"/>
  <c r="C150" i="53"/>
  <c r="C53" i="52"/>
  <c r="C152" i="52"/>
  <c r="C94" i="52"/>
  <c r="C166" i="51"/>
  <c r="C31" i="52"/>
  <c r="C120" i="53"/>
  <c r="C233" i="65"/>
  <c r="C74" i="51"/>
  <c r="C236" i="67"/>
  <c r="C51" i="53"/>
  <c r="C102" i="53"/>
  <c r="C10" i="52"/>
  <c r="C30" i="53"/>
  <c r="C38" i="51"/>
  <c r="C298" i="68"/>
  <c r="C83" i="51"/>
  <c r="C110" i="52"/>
  <c r="C301" i="68"/>
  <c r="C133" i="51"/>
  <c r="C26" i="52"/>
  <c r="C54" i="52"/>
  <c r="C290" i="68"/>
  <c r="C88" i="53"/>
  <c r="C297" i="68"/>
  <c r="C270" i="66"/>
  <c r="C21" i="51"/>
  <c r="C279" i="67"/>
  <c r="C59" i="52"/>
  <c r="C31" i="51"/>
  <c r="C129" i="52"/>
  <c r="C173" i="51"/>
  <c r="C260" i="69"/>
  <c r="C259" i="64"/>
  <c r="C135" i="52"/>
  <c r="C268" i="70"/>
  <c r="C119" i="52"/>
  <c r="C58" i="52"/>
  <c r="C10" i="53"/>
  <c r="C21" i="53"/>
  <c r="C140" i="51"/>
  <c r="C251" i="66"/>
  <c r="C300" i="64"/>
  <c r="C90" i="53"/>
  <c r="C97" i="51"/>
  <c r="C92" i="52"/>
  <c r="C292" i="68"/>
  <c r="C73" i="52"/>
  <c r="C253" i="66"/>
  <c r="C13" i="51"/>
  <c r="C11" i="51"/>
  <c r="C31" i="53"/>
  <c r="C26" i="51"/>
  <c r="C152" i="51"/>
  <c r="C229" i="67"/>
  <c r="C175" i="53"/>
  <c r="C83" i="52"/>
  <c r="C176" i="53"/>
  <c r="C40" i="52"/>
  <c r="C171" i="52"/>
  <c r="C331" i="68"/>
  <c r="C98" i="52"/>
  <c r="C159" i="52"/>
  <c r="C88" i="51"/>
  <c r="C168" i="52"/>
  <c r="C158" i="51"/>
  <c r="C257" i="65"/>
  <c r="C257" i="67"/>
  <c r="C79" i="51"/>
  <c r="C288" i="68"/>
  <c r="C78" i="52"/>
  <c r="C71" i="52"/>
  <c r="C293" i="68"/>
  <c r="C26" i="53"/>
  <c r="C74" i="52"/>
  <c r="C89" i="52"/>
  <c r="C141" i="52"/>
  <c r="C118" i="52"/>
  <c r="C83" i="53"/>
  <c r="C64" i="51"/>
  <c r="C12" i="51"/>
  <c r="C133" i="52"/>
  <c r="C233" i="67"/>
  <c r="C173" i="52"/>
  <c r="C121" i="51"/>
  <c r="C238" i="65"/>
  <c r="C50" i="52"/>
  <c r="C170" i="52"/>
  <c r="C5" i="53"/>
  <c r="C270" i="65"/>
  <c r="C64" i="53"/>
  <c r="C164" i="51"/>
  <c r="C256" i="69"/>
  <c r="C236" i="70"/>
  <c r="C280" i="65"/>
  <c r="C248" i="67"/>
  <c r="C255" i="66"/>
  <c r="C144" i="51"/>
  <c r="C259" i="67"/>
  <c r="C287" i="64"/>
  <c r="C236" i="66"/>
  <c r="C49" i="51"/>
  <c r="C246" i="71"/>
  <c r="C234" i="72"/>
  <c r="C228" i="72"/>
  <c r="C262" i="64"/>
  <c r="C260" i="72"/>
  <c r="C239" i="69"/>
  <c r="C262" i="70"/>
  <c r="C226" i="71"/>
  <c r="C261" i="71"/>
  <c r="C256" i="67"/>
  <c r="C251" i="65"/>
  <c r="C230" i="65"/>
  <c r="C268" i="64"/>
  <c r="C289" i="64"/>
  <c r="C232" i="67"/>
  <c r="C251" i="67"/>
  <c r="C243" i="65"/>
  <c r="C238" i="69"/>
  <c r="C329" i="68"/>
  <c r="C248" i="69"/>
  <c r="C248" i="72"/>
  <c r="C263" i="71"/>
  <c r="C263" i="64"/>
  <c r="C146" i="52"/>
  <c r="C258" i="65"/>
  <c r="C261" i="65"/>
  <c r="C235" i="72"/>
  <c r="C269" i="72"/>
  <c r="C312" i="64"/>
  <c r="C290" i="64"/>
  <c r="C233" i="66"/>
  <c r="C243" i="72"/>
  <c r="C283" i="68"/>
  <c r="C252" i="70"/>
  <c r="C261" i="70"/>
  <c r="C225" i="72"/>
  <c r="C243" i="69"/>
  <c r="C247" i="69"/>
  <c r="C348" i="68"/>
  <c r="C258" i="67"/>
  <c r="C228" i="69"/>
  <c r="C280" i="66"/>
  <c r="C340" i="68"/>
  <c r="C237" i="69"/>
  <c r="C221" i="71"/>
  <c r="C227" i="71"/>
  <c r="C287" i="68"/>
  <c r="C263" i="72"/>
  <c r="C336" i="68"/>
  <c r="C321" i="68"/>
  <c r="C106" i="52"/>
  <c r="C273" i="65"/>
  <c r="C269" i="64"/>
  <c r="C255" i="70"/>
  <c r="C249" i="71"/>
  <c r="C125" i="52"/>
  <c r="C256" i="65"/>
  <c r="C4" i="52"/>
  <c r="C275" i="64"/>
  <c r="C260" i="67"/>
  <c r="C28" i="52"/>
  <c r="C7" i="52"/>
  <c r="C247" i="65"/>
  <c r="C248" i="65"/>
  <c r="C222" i="71"/>
  <c r="C249" i="69"/>
  <c r="C265" i="66"/>
  <c r="C105" i="51"/>
  <c r="C227" i="67"/>
  <c r="C249" i="70"/>
  <c r="C143" i="51"/>
  <c r="C62" i="51"/>
  <c r="C62" i="52"/>
  <c r="C3" i="51"/>
  <c r="C285" i="68"/>
  <c r="C143" i="52"/>
  <c r="C81" i="51"/>
  <c r="C246" i="66"/>
  <c r="C279" i="68"/>
  <c r="C237" i="71"/>
  <c r="C265" i="65"/>
  <c r="C264" i="67"/>
  <c r="C252" i="64"/>
  <c r="C226" i="65"/>
  <c r="C32" i="15"/>
  <c r="C31" i="15"/>
  <c r="C30" i="15"/>
  <c r="C29" i="15"/>
  <c r="C28" i="15"/>
  <c r="C26" i="15"/>
  <c r="C25" i="15"/>
  <c r="C24" i="15"/>
  <c r="C22" i="15"/>
  <c r="C21" i="15"/>
  <c r="C20" i="15"/>
  <c r="C21" i="16"/>
  <c r="C18" i="16"/>
  <c r="C7" i="16"/>
  <c r="C28" i="17"/>
  <c r="C22" i="17"/>
  <c r="C21" i="17"/>
  <c r="C20" i="17"/>
  <c r="C19" i="17"/>
  <c r="C8" i="17"/>
  <c r="C7" i="17"/>
  <c r="C6" i="17"/>
  <c r="C274" i="65"/>
  <c r="C114" i="52"/>
  <c r="C265" i="72"/>
  <c r="C6" i="53"/>
  <c r="C281" i="66"/>
  <c r="C155" i="53"/>
  <c r="C57" i="53"/>
  <c r="C297" i="64"/>
  <c r="C74" i="53"/>
  <c r="C27" i="53"/>
  <c r="C119" i="53"/>
  <c r="C173" i="53"/>
  <c r="C266" i="69"/>
  <c r="C48" i="53"/>
  <c r="C268" i="71"/>
  <c r="C267" i="69"/>
  <c r="C75" i="53"/>
  <c r="C8" i="53"/>
  <c r="C274" i="66"/>
  <c r="C134" i="53"/>
  <c r="C137" i="53"/>
  <c r="C112" i="51"/>
  <c r="C29" i="53"/>
  <c r="C171" i="53"/>
  <c r="C349" i="68"/>
  <c r="C255" i="69"/>
  <c r="C129" i="53"/>
  <c r="C305" i="64"/>
  <c r="C145" i="53"/>
  <c r="C163" i="53"/>
  <c r="C177" i="53"/>
  <c r="C65" i="53"/>
  <c r="C38" i="53"/>
  <c r="C16" i="53"/>
  <c r="C99" i="51"/>
  <c r="C95" i="51"/>
  <c r="C111" i="53"/>
  <c r="C271" i="69"/>
  <c r="C32" i="51"/>
  <c r="C266" i="70"/>
  <c r="C94" i="51"/>
  <c r="C144" i="53"/>
  <c r="C281" i="67"/>
  <c r="C72" i="51"/>
  <c r="C15" i="51"/>
  <c r="C111" i="51"/>
  <c r="C7" i="53"/>
  <c r="C90" i="51"/>
  <c r="C132" i="53"/>
  <c r="C27" i="51"/>
  <c r="C272" i="70"/>
  <c r="C268" i="69"/>
  <c r="C132" i="51"/>
  <c r="C276" i="65"/>
  <c r="C273" i="70"/>
  <c r="C259" i="71"/>
  <c r="C272" i="69"/>
  <c r="C113" i="52"/>
  <c r="C109" i="53"/>
  <c r="C8" i="51"/>
  <c r="C235" i="66"/>
  <c r="C139" i="51"/>
  <c r="C57" i="51"/>
  <c r="C230" i="71"/>
  <c r="C108" i="51"/>
  <c r="C20" i="51"/>
  <c r="C33" i="53"/>
  <c r="C322" i="68"/>
  <c r="C29" i="52"/>
  <c r="C148" i="51"/>
  <c r="C253" i="67"/>
  <c r="C58" i="51"/>
  <c r="C271" i="64"/>
  <c r="C127" i="52"/>
  <c r="C45" i="51"/>
  <c r="C170" i="51"/>
  <c r="C93" i="53"/>
  <c r="C253" i="69"/>
  <c r="C111" i="52"/>
  <c r="C101" i="52"/>
  <c r="C100" i="52"/>
  <c r="C148" i="52"/>
  <c r="C13" i="52"/>
  <c r="C270" i="67"/>
  <c r="C149" i="53"/>
  <c r="C49" i="52"/>
  <c r="C46" i="52"/>
  <c r="C226" i="72"/>
  <c r="C248" i="71"/>
  <c r="C239" i="67"/>
  <c r="C77" i="53"/>
  <c r="C311" i="68"/>
  <c r="C270" i="64"/>
  <c r="C236" i="65"/>
  <c r="C148" i="53"/>
  <c r="C16" i="52"/>
  <c r="C22" i="52"/>
  <c r="C35" i="52"/>
  <c r="C139" i="53"/>
  <c r="C126" i="51"/>
  <c r="C36" i="52"/>
  <c r="C79" i="52"/>
  <c r="C167" i="52"/>
  <c r="C88" i="52"/>
  <c r="C339" i="68"/>
  <c r="C131" i="51"/>
  <c r="C130" i="53"/>
  <c r="C346" i="68"/>
  <c r="C69" i="52"/>
  <c r="C39" i="51"/>
  <c r="C60" i="52"/>
  <c r="C55" i="51"/>
  <c r="C77" i="52"/>
  <c r="C14" i="52"/>
  <c r="C92" i="51"/>
  <c r="C103" i="52"/>
  <c r="C122" i="52"/>
  <c r="C138" i="51"/>
  <c r="C84" i="51"/>
  <c r="C147" i="52"/>
  <c r="C116" i="52"/>
  <c r="C65" i="52"/>
  <c r="C71" i="51"/>
  <c r="C281" i="68"/>
  <c r="C107" i="51"/>
  <c r="C70" i="52"/>
  <c r="C91" i="52"/>
  <c r="C86" i="51"/>
  <c r="C268" i="66"/>
  <c r="C68" i="52"/>
  <c r="C149" i="51"/>
  <c r="C177" i="52"/>
  <c r="C258" i="71"/>
  <c r="C52" i="52"/>
  <c r="C70" i="51"/>
  <c r="C262" i="71"/>
  <c r="C166" i="53"/>
  <c r="C75" i="51"/>
  <c r="C18" i="52"/>
  <c r="C282" i="64"/>
  <c r="C165" i="51"/>
  <c r="C65" i="51"/>
  <c r="C5" i="52"/>
  <c r="C11" i="53"/>
  <c r="C89" i="51"/>
  <c r="C169" i="52"/>
  <c r="C67" i="52"/>
  <c r="C95" i="52"/>
  <c r="C318" i="68"/>
  <c r="C132" i="52"/>
  <c r="C251" i="72"/>
  <c r="C21" i="52"/>
  <c r="C94" i="53"/>
  <c r="C91" i="51"/>
  <c r="C10" i="51"/>
  <c r="C151" i="53"/>
  <c r="C251" i="69"/>
  <c r="C68" i="51"/>
  <c r="C232" i="70"/>
  <c r="C261" i="66"/>
  <c r="C258" i="66"/>
  <c r="C231" i="69"/>
  <c r="C109" i="51"/>
  <c r="C250" i="65"/>
  <c r="C247" i="67"/>
  <c r="C250" i="72"/>
  <c r="C230" i="67"/>
  <c r="C292" i="64"/>
  <c r="C243" i="70"/>
  <c r="C278" i="64"/>
  <c r="C124" i="53"/>
  <c r="C250" i="69"/>
  <c r="C302" i="64"/>
  <c r="C229" i="72"/>
  <c r="C253" i="65"/>
  <c r="C271" i="66"/>
  <c r="C261" i="72"/>
  <c r="C316" i="68"/>
  <c r="C47" i="51"/>
  <c r="C234" i="66"/>
  <c r="C229" i="66"/>
  <c r="C63" i="52"/>
  <c r="C82" i="53"/>
  <c r="C273" i="66"/>
  <c r="C254" i="65"/>
  <c r="C253" i="70"/>
  <c r="C248" i="70"/>
  <c r="C144" i="52"/>
  <c r="C255" i="65"/>
  <c r="C271" i="65"/>
  <c r="C258" i="69"/>
  <c r="C301" i="64"/>
  <c r="C82" i="51"/>
  <c r="C251" i="70"/>
  <c r="C311" i="64"/>
  <c r="C280" i="67"/>
  <c r="C245" i="71"/>
  <c r="C241" i="67"/>
  <c r="C235" i="70"/>
  <c r="C266" i="64"/>
  <c r="C242" i="67"/>
  <c r="C270" i="72"/>
  <c r="C307" i="68"/>
  <c r="C128" i="52"/>
  <c r="C44" i="53"/>
  <c r="C252" i="66"/>
  <c r="C305" i="68"/>
  <c r="C247" i="71"/>
  <c r="C288" i="64"/>
  <c r="C223" i="72"/>
  <c r="C224" i="72"/>
  <c r="C162" i="51"/>
  <c r="C252" i="71"/>
  <c r="C262" i="65"/>
  <c r="C262" i="66"/>
  <c r="C247" i="70"/>
  <c r="C250" i="70"/>
  <c r="C325" i="68"/>
  <c r="C273" i="67"/>
  <c r="C262" i="69"/>
  <c r="C280" i="64"/>
  <c r="C228" i="70"/>
  <c r="C253" i="72"/>
  <c r="C82" i="52"/>
  <c r="C229" i="69"/>
  <c r="C225" i="71"/>
  <c r="C256" i="70"/>
  <c r="C243" i="71"/>
  <c r="C242" i="72"/>
  <c r="C238" i="71"/>
  <c r="C249" i="67"/>
  <c r="C240" i="72"/>
  <c r="C229" i="65"/>
  <c r="C43" i="53"/>
  <c r="C24" i="53"/>
  <c r="C264" i="69"/>
  <c r="C246" i="67"/>
  <c r="C220" i="71"/>
  <c r="C227" i="66"/>
  <c r="C230" i="70"/>
  <c r="C266" i="65"/>
  <c r="C253" i="64"/>
  <c r="C274" i="64"/>
  <c r="C124" i="52"/>
  <c r="C219" i="72"/>
  <c r="C245" i="69"/>
  <c r="C245" i="66"/>
  <c r="C219" i="71"/>
  <c r="C273" i="64"/>
  <c r="C237" i="72"/>
  <c r="C18" i="15"/>
  <c r="C13" i="15"/>
  <c r="C12" i="15"/>
  <c r="C11" i="15"/>
  <c r="C10" i="15"/>
  <c r="C9" i="15"/>
  <c r="C8" i="15"/>
  <c r="C7" i="15"/>
  <c r="C6" i="15"/>
  <c r="C24" i="16"/>
  <c r="C14" i="16"/>
  <c r="C30" i="17"/>
  <c r="C29" i="17"/>
  <c r="C32" i="16"/>
  <c r="C19" i="16"/>
  <c r="C18" i="17"/>
  <c r="C12" i="16"/>
  <c r="C14" i="15"/>
  <c r="C27" i="16"/>
  <c r="C9" i="16"/>
  <c r="C22" i="16"/>
  <c r="C20" i="16"/>
  <c r="C5" i="16"/>
  <c r="C11" i="16"/>
  <c r="C25" i="16"/>
  <c r="C26" i="16"/>
  <c r="C8" i="16"/>
  <c r="C28" i="16"/>
  <c r="C13" i="16"/>
  <c r="C29" i="16"/>
  <c r="C10" i="16"/>
  <c r="C6" i="16"/>
  <c r="C31" i="16"/>
  <c r="C5" i="15"/>
  <c r="C122" i="29"/>
  <c r="C130" i="29"/>
  <c r="C131" i="29"/>
  <c r="C168" i="6"/>
  <c r="C144" i="6"/>
  <c r="C124" i="29"/>
  <c r="C125" i="29"/>
  <c r="E176" i="6"/>
  <c r="E152" i="6"/>
  <c r="E172" i="6"/>
  <c r="E148" i="6"/>
  <c r="E126" i="6"/>
  <c r="E135" i="6"/>
  <c r="E159" i="6"/>
  <c r="E124" i="29"/>
  <c r="E168" i="6"/>
  <c r="E144" i="6"/>
  <c r="E142" i="29"/>
  <c r="E128" i="29"/>
  <c r="E131" i="29"/>
  <c r="N151" i="6"/>
  <c r="N175" i="6"/>
  <c r="N138" i="6"/>
  <c r="N162" i="6"/>
  <c r="N158" i="6"/>
  <c r="N134" i="6"/>
  <c r="N127" i="6"/>
  <c r="N143" i="6"/>
  <c r="N167" i="6"/>
  <c r="N142" i="29"/>
  <c r="N123" i="29"/>
  <c r="N124" i="29"/>
  <c r="E27" i="17"/>
  <c r="I15" i="16"/>
  <c r="E27" i="15"/>
  <c r="Q17" i="16"/>
  <c r="O17" i="16"/>
  <c r="I151" i="6"/>
  <c r="I175" i="6"/>
  <c r="I162" i="6"/>
  <c r="I138" i="6"/>
  <c r="I158" i="6"/>
  <c r="I134" i="6"/>
  <c r="I143" i="6"/>
  <c r="I167" i="6"/>
  <c r="I124" i="29"/>
  <c r="I127" i="29"/>
  <c r="I131" i="29"/>
  <c r="D149" i="6"/>
  <c r="D173" i="6"/>
  <c r="D127" i="6"/>
  <c r="D160" i="6"/>
  <c r="D136" i="6"/>
  <c r="D267" i="65"/>
  <c r="D267" i="69"/>
  <c r="D305" i="64"/>
  <c r="D281" i="70"/>
  <c r="D107" i="53"/>
  <c r="D234" i="69"/>
  <c r="D67" i="53"/>
  <c r="D99" i="53"/>
  <c r="D131" i="53"/>
  <c r="D274" i="67"/>
  <c r="D268" i="72"/>
  <c r="D103" i="53"/>
  <c r="D95" i="53"/>
  <c r="D267" i="66"/>
  <c r="D297" i="64"/>
  <c r="D134" i="53"/>
  <c r="D18" i="53"/>
  <c r="D173" i="53"/>
  <c r="D54" i="53"/>
  <c r="D153" i="53"/>
  <c r="D113" i="51"/>
  <c r="D76" i="53"/>
  <c r="D235" i="69"/>
  <c r="D275" i="67"/>
  <c r="D55" i="53"/>
  <c r="D117" i="53"/>
  <c r="D36" i="53"/>
  <c r="D91" i="53"/>
  <c r="D75" i="53"/>
  <c r="D271" i="71"/>
  <c r="D274" i="66"/>
  <c r="D264" i="71"/>
  <c r="D138" i="53"/>
  <c r="D276" i="67"/>
  <c r="D57" i="53"/>
  <c r="D233" i="69"/>
  <c r="D344" i="68"/>
  <c r="D95" i="51"/>
  <c r="D154" i="51"/>
  <c r="D259" i="71"/>
  <c r="D74" i="51"/>
  <c r="D85" i="53"/>
  <c r="D269" i="66"/>
  <c r="D22" i="51"/>
  <c r="D164" i="53"/>
  <c r="D93" i="53"/>
  <c r="D106" i="53"/>
  <c r="D267" i="72"/>
  <c r="D272" i="69"/>
  <c r="D277" i="69"/>
  <c r="D172" i="52"/>
  <c r="D15" i="51"/>
  <c r="D125" i="53"/>
  <c r="D113" i="53"/>
  <c r="D270" i="70"/>
  <c r="D268" i="70"/>
  <c r="D18" i="51"/>
  <c r="D53" i="51"/>
  <c r="D78" i="51"/>
  <c r="D26" i="52"/>
  <c r="D126" i="51"/>
  <c r="D51" i="52"/>
  <c r="D59" i="51"/>
  <c r="D94" i="52"/>
  <c r="D99" i="51"/>
  <c r="D84" i="51"/>
  <c r="D229" i="67"/>
  <c r="D34" i="52"/>
  <c r="D56" i="51"/>
  <c r="D77" i="51"/>
  <c r="D78" i="52"/>
  <c r="D244" i="72"/>
  <c r="D84" i="52"/>
  <c r="D111" i="51"/>
  <c r="D270" i="69"/>
  <c r="D49" i="52"/>
  <c r="D10" i="52"/>
  <c r="D150" i="52"/>
  <c r="D57" i="52"/>
  <c r="D78" i="53"/>
  <c r="D116" i="52"/>
  <c r="D248" i="71"/>
  <c r="D170" i="51"/>
  <c r="D157" i="51"/>
  <c r="D90" i="52"/>
  <c r="D5" i="53"/>
  <c r="D36" i="51"/>
  <c r="D236" i="67"/>
  <c r="D242" i="65"/>
  <c r="D279" i="69"/>
  <c r="D88" i="51"/>
  <c r="D265" i="70"/>
  <c r="D242" i="66"/>
  <c r="D5" i="52"/>
  <c r="D12" i="53"/>
  <c r="D58" i="52"/>
  <c r="D163" i="52"/>
  <c r="D46" i="51"/>
  <c r="D17" i="52"/>
  <c r="D103" i="51"/>
  <c r="D119" i="52"/>
  <c r="D83" i="52"/>
  <c r="D88" i="52"/>
  <c r="D145" i="51"/>
  <c r="D256" i="71"/>
  <c r="D141" i="51"/>
  <c r="D77" i="53"/>
  <c r="D19" i="52"/>
  <c r="D17" i="51"/>
  <c r="D99" i="52"/>
  <c r="D265" i="69"/>
  <c r="D135" i="51"/>
  <c r="D268" i="69"/>
  <c r="D282" i="68"/>
  <c r="D260" i="66"/>
  <c r="D226" i="72"/>
  <c r="D244" i="71"/>
  <c r="D228" i="65"/>
  <c r="D173" i="51"/>
  <c r="D167" i="52"/>
  <c r="D26" i="53"/>
  <c r="D152" i="51"/>
  <c r="D300" i="68"/>
  <c r="D149" i="53"/>
  <c r="D172" i="51"/>
  <c r="D41" i="52"/>
  <c r="D102" i="51"/>
  <c r="D148" i="51"/>
  <c r="D331" i="68"/>
  <c r="D238" i="67"/>
  <c r="D118" i="51"/>
  <c r="D153" i="52"/>
  <c r="D268" i="66"/>
  <c r="D79" i="52"/>
  <c r="D132" i="51"/>
  <c r="D48" i="52"/>
  <c r="D134" i="51"/>
  <c r="D286" i="68"/>
  <c r="D53" i="52"/>
  <c r="D121" i="51"/>
  <c r="D75" i="52"/>
  <c r="D130" i="51"/>
  <c r="D150" i="51"/>
  <c r="D253" i="70"/>
  <c r="D253" i="69"/>
  <c r="D294" i="68"/>
  <c r="D158" i="51"/>
  <c r="D303" i="64"/>
  <c r="D165" i="51"/>
  <c r="D177" i="52"/>
  <c r="D145" i="52"/>
  <c r="D97" i="51"/>
  <c r="D102" i="52"/>
  <c r="D257" i="67"/>
  <c r="D151" i="53"/>
  <c r="D258" i="70"/>
  <c r="D280" i="64"/>
  <c r="D259" i="67"/>
  <c r="D346" i="68"/>
  <c r="D234" i="65"/>
  <c r="D262" i="70"/>
  <c r="D109" i="51"/>
  <c r="D314" i="68"/>
  <c r="D239" i="70"/>
  <c r="D306" i="68"/>
  <c r="D280" i="66"/>
  <c r="D240" i="66"/>
  <c r="D235" i="67"/>
  <c r="D281" i="64"/>
  <c r="D259" i="69"/>
  <c r="D304" i="64"/>
  <c r="D251" i="69"/>
  <c r="D261" i="71"/>
  <c r="D233" i="67"/>
  <c r="D241" i="70"/>
  <c r="D232" i="72"/>
  <c r="D261" i="72"/>
  <c r="D310" i="68"/>
  <c r="D258" i="69"/>
  <c r="D232" i="71"/>
  <c r="D24" i="51"/>
  <c r="D243" i="71"/>
  <c r="D241" i="72"/>
  <c r="D292" i="64"/>
  <c r="D229" i="71"/>
  <c r="D109" i="52"/>
  <c r="D242" i="67"/>
  <c r="D253" i="71"/>
  <c r="D287" i="64"/>
  <c r="D243" i="69"/>
  <c r="D272" i="66"/>
  <c r="D315" i="68"/>
  <c r="D273" i="66"/>
  <c r="D242" i="69"/>
  <c r="D256" i="69"/>
  <c r="D237" i="67"/>
  <c r="D316" i="68"/>
  <c r="D226" i="71"/>
  <c r="D258" i="64"/>
  <c r="D253" i="64"/>
  <c r="D301" i="64"/>
  <c r="D4" i="53"/>
  <c r="D128" i="51"/>
  <c r="D252" i="66"/>
  <c r="D234" i="71"/>
  <c r="D268" i="64"/>
  <c r="D241" i="71"/>
  <c r="D230" i="71"/>
  <c r="D240" i="70"/>
  <c r="D336" i="68"/>
  <c r="D327" i="68"/>
  <c r="D237" i="69"/>
  <c r="D229" i="72"/>
  <c r="D321" i="68"/>
  <c r="D271" i="66"/>
  <c r="D235" i="70"/>
  <c r="D289" i="64"/>
  <c r="D279" i="65"/>
  <c r="D125" i="51"/>
  <c r="D63" i="53"/>
  <c r="D334" i="68"/>
  <c r="D228" i="71"/>
  <c r="D251" i="66"/>
  <c r="D275" i="65"/>
  <c r="D275" i="70"/>
  <c r="D271" i="72"/>
  <c r="D267" i="67"/>
  <c r="D309" i="64"/>
  <c r="D126" i="53"/>
  <c r="D56" i="53"/>
  <c r="D53" i="53"/>
  <c r="D154" i="53"/>
  <c r="D277" i="67"/>
  <c r="D273" i="70"/>
  <c r="D38" i="53"/>
  <c r="D48" i="53"/>
  <c r="D37" i="53"/>
  <c r="D74" i="53"/>
  <c r="D16" i="53"/>
  <c r="D127" i="53"/>
  <c r="D112" i="53"/>
  <c r="D347" i="68"/>
  <c r="D8" i="53"/>
  <c r="D34" i="53"/>
  <c r="D122" i="53"/>
  <c r="D330" i="68"/>
  <c r="D115" i="53"/>
  <c r="D46" i="53"/>
  <c r="D35" i="53"/>
  <c r="D275" i="69"/>
  <c r="D6" i="53"/>
  <c r="D108" i="53"/>
  <c r="D65" i="53"/>
  <c r="D112" i="52"/>
  <c r="D119" i="53"/>
  <c r="D341" i="68"/>
  <c r="D272" i="70"/>
  <c r="D159" i="53"/>
  <c r="D337" i="68"/>
  <c r="D332" i="68"/>
  <c r="D277" i="65"/>
  <c r="D64" i="51"/>
  <c r="D47" i="53"/>
  <c r="D113" i="52"/>
  <c r="D168" i="53"/>
  <c r="D73" i="51"/>
  <c r="D258" i="72"/>
  <c r="D109" i="53"/>
  <c r="D271" i="70"/>
  <c r="D276" i="65"/>
  <c r="D266" i="70"/>
  <c r="D299" i="64"/>
  <c r="D267" i="71"/>
  <c r="D16" i="52"/>
  <c r="D41" i="51"/>
  <c r="D86" i="51"/>
  <c r="D269" i="65"/>
  <c r="D255" i="69"/>
  <c r="D257" i="71"/>
  <c r="D271" i="69"/>
  <c r="D10" i="51"/>
  <c r="D154" i="52"/>
  <c r="D266" i="71"/>
  <c r="D148" i="52"/>
  <c r="D262" i="64"/>
  <c r="D71" i="52"/>
  <c r="D89" i="52"/>
  <c r="D98" i="51"/>
  <c r="D31" i="52"/>
  <c r="D121" i="52"/>
  <c r="D263" i="64"/>
  <c r="D6" i="52"/>
  <c r="D149" i="52"/>
  <c r="D152" i="52"/>
  <c r="D31" i="53"/>
  <c r="D108" i="52"/>
  <c r="D116" i="51"/>
  <c r="D174" i="51"/>
  <c r="D39" i="53"/>
  <c r="D12" i="51"/>
  <c r="D148" i="53"/>
  <c r="D141" i="52"/>
  <c r="D38" i="52"/>
  <c r="D29" i="52"/>
  <c r="D66" i="51"/>
  <c r="D236" i="66"/>
  <c r="D239" i="67"/>
  <c r="D32" i="51"/>
  <c r="D157" i="52"/>
  <c r="D74" i="52"/>
  <c r="D65" i="51"/>
  <c r="D279" i="70"/>
  <c r="D22" i="52"/>
  <c r="D339" i="68"/>
  <c r="D85" i="51"/>
  <c r="D33" i="51"/>
  <c r="D71" i="51"/>
  <c r="D139" i="52"/>
  <c r="D100" i="53"/>
  <c r="D169" i="52"/>
  <c r="D147" i="51"/>
  <c r="D93" i="51"/>
  <c r="D59" i="53"/>
  <c r="D8" i="51"/>
  <c r="D71" i="53"/>
  <c r="D77" i="52"/>
  <c r="D76" i="52"/>
  <c r="D139" i="53"/>
  <c r="D107" i="52"/>
  <c r="D163" i="51"/>
  <c r="D229" i="66"/>
  <c r="D171" i="51"/>
  <c r="D260" i="72"/>
  <c r="D282" i="64"/>
  <c r="D91" i="51"/>
  <c r="D158" i="53"/>
  <c r="D60" i="52"/>
  <c r="D237" i="66"/>
  <c r="D72" i="51"/>
  <c r="D138" i="52"/>
  <c r="D268" i="65"/>
  <c r="D257" i="69"/>
  <c r="D118" i="52"/>
  <c r="D83" i="53"/>
  <c r="D18" i="52"/>
  <c r="D134" i="52"/>
  <c r="D83" i="51"/>
  <c r="D177" i="51"/>
  <c r="D174" i="52"/>
  <c r="D110" i="52"/>
  <c r="D45" i="51"/>
  <c r="D169" i="51"/>
  <c r="D166" i="52"/>
  <c r="D130" i="53"/>
  <c r="D140" i="53"/>
  <c r="D127" i="52"/>
  <c r="D155" i="51"/>
  <c r="D52" i="51"/>
  <c r="D240" i="67"/>
  <c r="D30" i="53"/>
  <c r="D20" i="52"/>
  <c r="D9" i="53"/>
  <c r="D69" i="51"/>
  <c r="D54" i="52"/>
  <c r="D153" i="51"/>
  <c r="D102" i="53"/>
  <c r="D243" i="66"/>
  <c r="D51" i="53"/>
  <c r="D168" i="51"/>
  <c r="D35" i="51"/>
  <c r="D149" i="51"/>
  <c r="D231" i="67"/>
  <c r="D231" i="66"/>
  <c r="D131" i="51"/>
  <c r="D151" i="51"/>
  <c r="D297" i="68"/>
  <c r="D13" i="52"/>
  <c r="D73" i="52"/>
  <c r="D60" i="51"/>
  <c r="D247" i="67"/>
  <c r="D290" i="68"/>
  <c r="D7" i="52"/>
  <c r="D340" i="68"/>
  <c r="D144" i="51"/>
  <c r="D270" i="64"/>
  <c r="D323" i="68"/>
  <c r="D254" i="65"/>
  <c r="D235" i="71"/>
  <c r="D225" i="72"/>
  <c r="D248" i="66"/>
  <c r="D231" i="69"/>
  <c r="D259" i="64"/>
  <c r="D28" i="52"/>
  <c r="D285" i="68"/>
  <c r="D256" i="66"/>
  <c r="D271" i="67"/>
  <c r="D298" i="68"/>
  <c r="D249" i="65"/>
  <c r="D247" i="65"/>
  <c r="D85" i="52"/>
  <c r="D237" i="65"/>
  <c r="D246" i="72"/>
  <c r="D144" i="52"/>
  <c r="D266" i="65"/>
  <c r="D311" i="68"/>
  <c r="D319" i="68"/>
  <c r="D257" i="65"/>
  <c r="D253" i="65"/>
  <c r="D233" i="72"/>
  <c r="D262" i="69"/>
  <c r="D25" i="52"/>
  <c r="D255" i="72"/>
  <c r="D242" i="70"/>
  <c r="D4" i="52"/>
  <c r="D325" i="68"/>
  <c r="D273" i="67"/>
  <c r="D234" i="67"/>
  <c r="D49" i="51"/>
  <c r="D318" i="68"/>
  <c r="D243" i="67"/>
  <c r="D233" i="70"/>
  <c r="D230" i="67"/>
  <c r="D241" i="67"/>
  <c r="D228" i="66"/>
  <c r="D253" i="66"/>
  <c r="D300" i="64"/>
  <c r="D261" i="65"/>
  <c r="D259" i="70"/>
  <c r="D30" i="51"/>
  <c r="D288" i="64"/>
  <c r="D280" i="70"/>
  <c r="D225" i="71"/>
  <c r="D290" i="64"/>
  <c r="D283" i="64"/>
  <c r="D280" i="65"/>
  <c r="D250" i="70"/>
  <c r="D221" i="72"/>
  <c r="D239" i="71"/>
  <c r="D262" i="65"/>
  <c r="D250" i="69"/>
  <c r="D231" i="71"/>
  <c r="D270" i="71"/>
  <c r="D251" i="70"/>
  <c r="D276" i="64"/>
  <c r="D227" i="72"/>
  <c r="D234" i="72"/>
  <c r="D256" i="65"/>
  <c r="D115" i="52"/>
  <c r="D79" i="53"/>
  <c r="D115" i="51"/>
  <c r="D313" i="64"/>
  <c r="D133" i="53"/>
  <c r="D137" i="53"/>
  <c r="D170" i="53"/>
  <c r="D41" i="53"/>
  <c r="D281" i="67"/>
  <c r="D278" i="69"/>
  <c r="D278" i="66"/>
  <c r="D275" i="66"/>
  <c r="D29" i="53"/>
  <c r="D114" i="51"/>
  <c r="D27" i="53"/>
  <c r="D114" i="52"/>
  <c r="D73" i="53"/>
  <c r="D174" i="53"/>
  <c r="D96" i="53"/>
  <c r="D278" i="70"/>
  <c r="D281" i="69"/>
  <c r="D267" i="70"/>
  <c r="D163" i="53"/>
  <c r="D281" i="65"/>
  <c r="D135" i="53"/>
  <c r="D22" i="53"/>
  <c r="D14" i="53"/>
  <c r="D114" i="53"/>
  <c r="D84" i="53"/>
  <c r="D72" i="53"/>
  <c r="D264" i="72"/>
  <c r="D116" i="53"/>
  <c r="D98" i="53"/>
  <c r="D274" i="70"/>
  <c r="D86" i="53"/>
  <c r="D6" i="51"/>
  <c r="D32" i="53"/>
  <c r="D146" i="53"/>
  <c r="D34" i="51"/>
  <c r="D277" i="70"/>
  <c r="D269" i="67"/>
  <c r="D277" i="66"/>
  <c r="D266" i="72"/>
  <c r="D29" i="51"/>
  <c r="D49" i="53"/>
  <c r="D19" i="51"/>
  <c r="D266" i="69"/>
  <c r="D136" i="53"/>
  <c r="D136" i="52"/>
  <c r="D20" i="51"/>
  <c r="D70" i="52"/>
  <c r="D13" i="51"/>
  <c r="D308" i="64"/>
  <c r="D257" i="72"/>
  <c r="D128" i="53"/>
  <c r="D269" i="69"/>
  <c r="D117" i="51"/>
  <c r="D276" i="69"/>
  <c r="D239" i="66"/>
  <c r="D52" i="52"/>
  <c r="D25" i="51"/>
  <c r="D266" i="64"/>
  <c r="D33" i="53"/>
  <c r="D176" i="51"/>
  <c r="D168" i="52"/>
  <c r="D47" i="51"/>
  <c r="D269" i="64"/>
  <c r="D156" i="51"/>
  <c r="D4" i="51"/>
  <c r="D46" i="52"/>
  <c r="D37" i="52"/>
  <c r="D255" i="64"/>
  <c r="D269" i="71"/>
  <c r="D90" i="53"/>
  <c r="D120" i="53"/>
  <c r="D31" i="51"/>
  <c r="D121" i="53"/>
  <c r="D40" i="52"/>
  <c r="D122" i="52"/>
  <c r="D165" i="52"/>
  <c r="D59" i="52"/>
  <c r="D129" i="51"/>
  <c r="D243" i="65"/>
  <c r="D110" i="51"/>
  <c r="D88" i="53"/>
  <c r="D33" i="52"/>
  <c r="D87" i="53"/>
  <c r="D14" i="51"/>
  <c r="D248" i="72"/>
  <c r="D335" i="68"/>
  <c r="D166" i="53"/>
  <c r="D298" i="64"/>
  <c r="D30" i="52"/>
  <c r="D137" i="51"/>
  <c r="D107" i="51"/>
  <c r="D140" i="51"/>
  <c r="D151" i="52"/>
  <c r="D28" i="51"/>
  <c r="D9" i="51"/>
  <c r="D36" i="52"/>
  <c r="D251" i="72"/>
  <c r="D176" i="53"/>
  <c r="D175" i="51"/>
  <c r="D56" i="52"/>
  <c r="D173" i="52"/>
  <c r="D167" i="51"/>
  <c r="D105" i="53"/>
  <c r="D224" i="72"/>
  <c r="D69" i="52"/>
  <c r="D70" i="51"/>
  <c r="D150" i="53"/>
  <c r="D57" i="51"/>
  <c r="D250" i="65"/>
  <c r="D69" i="53"/>
  <c r="D228" i="67"/>
  <c r="D270" i="65"/>
  <c r="D72" i="52"/>
  <c r="D133" i="52"/>
  <c r="D272" i="65"/>
  <c r="D27" i="51"/>
  <c r="D64" i="53"/>
  <c r="D111" i="53"/>
  <c r="D38" i="51"/>
  <c r="D299" i="68"/>
  <c r="D260" i="64"/>
  <c r="D137" i="52"/>
  <c r="D21" i="53"/>
  <c r="D39" i="52"/>
  <c r="D20" i="53"/>
  <c r="D126" i="52"/>
  <c r="D265" i="64"/>
  <c r="D256" i="67"/>
  <c r="D333" i="68"/>
  <c r="D138" i="51"/>
  <c r="D8" i="52"/>
  <c r="D176" i="52"/>
  <c r="D170" i="52"/>
  <c r="D147" i="52"/>
  <c r="D288" i="68"/>
  <c r="D166" i="51"/>
  <c r="D14" i="52"/>
  <c r="D79" i="51"/>
  <c r="D65" i="52"/>
  <c r="D54" i="51"/>
  <c r="D40" i="51"/>
  <c r="D13" i="53"/>
  <c r="D52" i="53"/>
  <c r="D140" i="52"/>
  <c r="D158" i="52"/>
  <c r="D260" i="71"/>
  <c r="D159" i="52"/>
  <c r="D103" i="52"/>
  <c r="D276" i="66"/>
  <c r="D94" i="53"/>
  <c r="D91" i="52"/>
  <c r="D21" i="52"/>
  <c r="D293" i="68"/>
  <c r="D280" i="69"/>
  <c r="D284" i="64"/>
  <c r="D251" i="65"/>
  <c r="D236" i="70"/>
  <c r="D261" i="66"/>
  <c r="D261" i="67"/>
  <c r="D272" i="67"/>
  <c r="D270" i="72"/>
  <c r="D243" i="70"/>
  <c r="D82" i="53"/>
  <c r="D223" i="72"/>
  <c r="D271" i="65"/>
  <c r="D248" i="67"/>
  <c r="D162" i="51"/>
  <c r="D261" i="70"/>
  <c r="D278" i="64"/>
  <c r="D291" i="68"/>
  <c r="D235" i="66"/>
  <c r="D348" i="68"/>
  <c r="D311" i="64"/>
  <c r="D262" i="66"/>
  <c r="D242" i="71"/>
  <c r="D263" i="71"/>
  <c r="D247" i="66"/>
  <c r="D281" i="68"/>
  <c r="D312" i="64"/>
  <c r="D305" i="68"/>
  <c r="D317" i="68"/>
  <c r="D238" i="69"/>
  <c r="D284" i="68"/>
  <c r="D254" i="67"/>
  <c r="D252" i="72"/>
  <c r="D260" i="69"/>
  <c r="D249" i="72"/>
  <c r="D221" i="71"/>
  <c r="D87" i="51"/>
  <c r="D254" i="70"/>
  <c r="D262" i="67"/>
  <c r="D248" i="65"/>
  <c r="D47" i="52"/>
  <c r="D295" i="68"/>
  <c r="D313" i="68"/>
  <c r="D82" i="52"/>
  <c r="D146" i="52"/>
  <c r="D329" i="68"/>
  <c r="D161" i="53"/>
  <c r="D82" i="51"/>
  <c r="D164" i="51"/>
  <c r="D291" i="64"/>
  <c r="D255" i="66"/>
  <c r="D239" i="69"/>
  <c r="D280" i="67"/>
  <c r="D246" i="71"/>
  <c r="D250" i="67"/>
  <c r="D279" i="66"/>
  <c r="D253" i="72"/>
  <c r="D287" i="68"/>
  <c r="D302" i="64"/>
  <c r="D227" i="71"/>
  <c r="D259" i="66"/>
  <c r="D231" i="70"/>
  <c r="D247" i="72"/>
  <c r="D250" i="66"/>
  <c r="D258" i="67"/>
  <c r="D236" i="65"/>
  <c r="D233" i="71"/>
  <c r="D237" i="70"/>
  <c r="D236" i="69"/>
  <c r="D274" i="69"/>
  <c r="D265" i="72"/>
  <c r="D101" i="53"/>
  <c r="D156" i="53"/>
  <c r="D147" i="53"/>
  <c r="D281" i="66"/>
  <c r="D342" i="68"/>
  <c r="D172" i="53"/>
  <c r="D278" i="67"/>
  <c r="D118" i="53"/>
  <c r="D145" i="53"/>
  <c r="D110" i="53"/>
  <c r="D278" i="65"/>
  <c r="D132" i="53"/>
  <c r="D129" i="53"/>
  <c r="D177" i="53"/>
  <c r="D141" i="53"/>
  <c r="D60" i="53"/>
  <c r="D268" i="71"/>
  <c r="D345" i="68"/>
  <c r="D15" i="53"/>
  <c r="D306" i="64"/>
  <c r="D17" i="53"/>
  <c r="D155" i="53"/>
  <c r="D265" i="71"/>
  <c r="D165" i="53"/>
  <c r="D349" i="68"/>
  <c r="D269" i="70"/>
  <c r="D252" i="69"/>
  <c r="D152" i="53"/>
  <c r="D171" i="53"/>
  <c r="D274" i="65"/>
  <c r="D259" i="72"/>
  <c r="D112" i="51"/>
  <c r="D50" i="51"/>
  <c r="D70" i="53"/>
  <c r="D55" i="52"/>
  <c r="D136" i="51"/>
  <c r="D307" i="64"/>
  <c r="D67" i="51"/>
  <c r="D97" i="53"/>
  <c r="D276" i="70"/>
  <c r="D48" i="51"/>
  <c r="D273" i="69"/>
  <c r="D58" i="51"/>
  <c r="D66" i="53"/>
  <c r="D144" i="53"/>
  <c r="D343" i="68"/>
  <c r="D254" i="69"/>
  <c r="D101" i="51"/>
  <c r="D120" i="51"/>
  <c r="D26" i="51"/>
  <c r="D7" i="53"/>
  <c r="D5" i="51"/>
  <c r="D162" i="53"/>
  <c r="D21" i="51"/>
  <c r="D28" i="53"/>
  <c r="D286" i="64"/>
  <c r="D171" i="52"/>
  <c r="D175" i="52"/>
  <c r="D269" i="72"/>
  <c r="D50" i="52"/>
  <c r="D131" i="52"/>
  <c r="D232" i="70"/>
  <c r="D271" i="64"/>
  <c r="D268" i="67"/>
  <c r="D92" i="52"/>
  <c r="D50" i="53"/>
  <c r="D12" i="52"/>
  <c r="D11" i="52"/>
  <c r="D11" i="51"/>
  <c r="D100" i="52"/>
  <c r="D143" i="53"/>
  <c r="D120" i="52"/>
  <c r="D90" i="51"/>
  <c r="D86" i="52"/>
  <c r="D89" i="51"/>
  <c r="D75" i="51"/>
  <c r="D127" i="51"/>
  <c r="D55" i="51"/>
  <c r="D124" i="53"/>
  <c r="D9" i="52"/>
  <c r="D68" i="52"/>
  <c r="D129" i="52"/>
  <c r="D15" i="52"/>
  <c r="D258" i="71"/>
  <c r="D51" i="51"/>
  <c r="D270" i="66"/>
  <c r="D39" i="51"/>
  <c r="D76" i="51"/>
  <c r="D267" i="64"/>
  <c r="D229" i="65"/>
  <c r="D92" i="51"/>
  <c r="D96" i="51"/>
  <c r="D67" i="52"/>
  <c r="D11" i="53"/>
  <c r="D19" i="53"/>
  <c r="D58" i="53"/>
  <c r="D261" i="64"/>
  <c r="D232" i="69"/>
  <c r="D95" i="52"/>
  <c r="D169" i="53"/>
  <c r="D68" i="53"/>
  <c r="D101" i="52"/>
  <c r="D256" i="72"/>
  <c r="D292" i="68"/>
  <c r="D119" i="51"/>
  <c r="D260" i="70"/>
  <c r="D94" i="51"/>
  <c r="D96" i="52"/>
  <c r="D175" i="53"/>
  <c r="D251" i="67"/>
  <c r="D157" i="53"/>
  <c r="D130" i="52"/>
  <c r="D93" i="52"/>
  <c r="D63" i="51"/>
  <c r="D235" i="65"/>
  <c r="D233" i="65"/>
  <c r="D16" i="51"/>
  <c r="D45" i="53"/>
  <c r="D100" i="51"/>
  <c r="D139" i="51"/>
  <c r="D262" i="72"/>
  <c r="D251" i="71"/>
  <c r="D117" i="52"/>
  <c r="D132" i="52"/>
  <c r="D40" i="53"/>
  <c r="D97" i="52"/>
  <c r="D98" i="52"/>
  <c r="D156" i="52"/>
  <c r="D122" i="51"/>
  <c r="D111" i="52"/>
  <c r="D92" i="53"/>
  <c r="D135" i="52"/>
  <c r="D64" i="52"/>
  <c r="D159" i="51"/>
  <c r="D239" i="65"/>
  <c r="D155" i="52"/>
  <c r="D89" i="53"/>
  <c r="D254" i="64"/>
  <c r="D241" i="66"/>
  <c r="D35" i="52"/>
  <c r="D289" i="68"/>
  <c r="D10" i="53"/>
  <c r="D233" i="66"/>
  <c r="D108" i="51"/>
  <c r="D133" i="51"/>
  <c r="D37" i="51"/>
  <c r="D32" i="52"/>
  <c r="D301" i="68"/>
  <c r="D87" i="52"/>
  <c r="D167" i="53"/>
  <c r="D27" i="52"/>
  <c r="D45" i="52"/>
  <c r="D68" i="51"/>
  <c r="D255" i="67"/>
  <c r="D238" i="65"/>
  <c r="D44" i="52"/>
  <c r="D234" i="66"/>
  <c r="D261" i="69"/>
  <c r="D252" i="71"/>
  <c r="D238" i="66"/>
  <c r="D240" i="69"/>
  <c r="D310" i="64"/>
  <c r="D235" i="72"/>
  <c r="D230" i="72"/>
  <c r="D164" i="52"/>
  <c r="D296" i="64"/>
  <c r="D253" i="67"/>
  <c r="D254" i="66"/>
  <c r="D296" i="68"/>
  <c r="D162" i="52"/>
  <c r="D239" i="72"/>
  <c r="D249" i="71"/>
  <c r="D264" i="69"/>
  <c r="D125" i="52"/>
  <c r="D44" i="53"/>
  <c r="D106" i="51"/>
  <c r="D224" i="71"/>
  <c r="D338" i="68"/>
  <c r="D25" i="53"/>
  <c r="D3" i="51"/>
  <c r="D66" i="52"/>
  <c r="D260" i="67"/>
  <c r="D255" i="70"/>
  <c r="D250" i="72"/>
  <c r="D258" i="65"/>
  <c r="D255" i="71"/>
  <c r="D128" i="52"/>
  <c r="D264" i="70"/>
  <c r="D263" i="72"/>
  <c r="D262" i="71"/>
  <c r="D44" i="51"/>
  <c r="D250" i="71"/>
  <c r="D256" i="70"/>
  <c r="D228" i="72"/>
  <c r="D260" i="65"/>
  <c r="D247" i="71"/>
  <c r="D258" i="66"/>
  <c r="D255" i="65"/>
  <c r="D257" i="66"/>
  <c r="D227" i="67"/>
  <c r="D257" i="70"/>
  <c r="D308" i="68"/>
  <c r="D257" i="64"/>
  <c r="D279" i="64"/>
  <c r="D245" i="71"/>
  <c r="D270" i="67"/>
  <c r="D106" i="52"/>
  <c r="D240" i="65"/>
  <c r="D63" i="52"/>
  <c r="D324" i="68"/>
  <c r="D227" i="65"/>
  <c r="D252" i="70"/>
  <c r="D223" i="71"/>
  <c r="D252" i="67"/>
  <c r="D264" i="64"/>
  <c r="D285" i="64"/>
  <c r="D266" i="66"/>
  <c r="D275" i="64"/>
  <c r="D238" i="70"/>
  <c r="D234" i="70"/>
  <c r="D231" i="72"/>
  <c r="D259" i="65"/>
  <c r="D146" i="51"/>
  <c r="D322" i="68"/>
  <c r="D241" i="69"/>
  <c r="D238" i="71"/>
  <c r="D283" i="68"/>
  <c r="D265" i="66"/>
  <c r="D328" i="68"/>
  <c r="D229" i="70"/>
  <c r="D43" i="51"/>
  <c r="D43" i="53"/>
  <c r="D62" i="52"/>
  <c r="D62" i="51"/>
  <c r="D240" i="71"/>
  <c r="D232" i="67"/>
  <c r="D246" i="65"/>
  <c r="D24" i="53"/>
  <c r="D161" i="51"/>
  <c r="D249" i="66"/>
  <c r="D230" i="65"/>
  <c r="D143" i="51"/>
  <c r="D273" i="64"/>
  <c r="D264" i="65"/>
  <c r="D245" i="67"/>
  <c r="D219" i="72"/>
  <c r="D245" i="70"/>
  <c r="D309" i="68"/>
  <c r="D312" i="68"/>
  <c r="D266" i="67"/>
  <c r="D252" i="65"/>
  <c r="D241" i="65"/>
  <c r="D252" i="64"/>
  <c r="D228" i="70"/>
  <c r="D307" i="68"/>
  <c r="D248" i="70"/>
  <c r="D161" i="52"/>
  <c r="D265" i="67"/>
  <c r="D295" i="64"/>
  <c r="D228" i="69"/>
  <c r="D230" i="70"/>
  <c r="D277" i="64"/>
  <c r="D3" i="52"/>
  <c r="D227" i="66"/>
  <c r="D81" i="51"/>
  <c r="D274" i="64"/>
  <c r="D220" i="72"/>
  <c r="D265" i="65"/>
  <c r="D249" i="70"/>
  <c r="D246" i="69"/>
  <c r="D237" i="72"/>
  <c r="D227" i="69"/>
  <c r="D226" i="66"/>
  <c r="D226" i="70"/>
  <c r="D242" i="72"/>
  <c r="D243" i="72"/>
  <c r="D279" i="67"/>
  <c r="D273" i="65"/>
  <c r="D320" i="68"/>
  <c r="D3" i="53"/>
  <c r="D230" i="69"/>
  <c r="D226" i="67"/>
  <c r="D248" i="69"/>
  <c r="D124" i="51"/>
  <c r="D232" i="66"/>
  <c r="D81" i="53"/>
  <c r="D256" i="64"/>
  <c r="D303" i="68"/>
  <c r="D232" i="65"/>
  <c r="D124" i="52"/>
  <c r="D238" i="72"/>
  <c r="D247" i="69"/>
  <c r="D105" i="52"/>
  <c r="D43" i="52"/>
  <c r="D143" i="52"/>
  <c r="D280" i="68"/>
  <c r="D219" i="71"/>
  <c r="D245" i="66"/>
  <c r="D245" i="65"/>
  <c r="D246" i="70"/>
  <c r="D245" i="69"/>
  <c r="D245" i="72"/>
  <c r="D7" i="51"/>
  <c r="D231" i="65"/>
  <c r="D230" i="66"/>
  <c r="D222" i="71"/>
  <c r="D24" i="52"/>
  <c r="D247" i="70"/>
  <c r="D246" i="66"/>
  <c r="D249" i="67"/>
  <c r="D304" i="68"/>
  <c r="D105" i="51"/>
  <c r="D279" i="68"/>
  <c r="D246" i="67"/>
  <c r="D226" i="65"/>
  <c r="D62" i="53"/>
  <c r="D249" i="69"/>
  <c r="D81" i="52"/>
  <c r="D229" i="69"/>
  <c r="D222" i="72"/>
  <c r="D240" i="72"/>
  <c r="D220" i="71"/>
  <c r="D237" i="71"/>
  <c r="D294" i="64"/>
  <c r="D264" i="67"/>
  <c r="D264" i="66"/>
  <c r="D227" i="70"/>
  <c r="D226" i="69"/>
  <c r="D8" i="16"/>
  <c r="D12" i="16"/>
  <c r="D19" i="16"/>
  <c r="D24" i="16"/>
  <c r="D25" i="16"/>
  <c r="D30" i="16"/>
  <c r="D5" i="17"/>
  <c r="D6" i="15"/>
  <c r="D10" i="15"/>
  <c r="D14" i="15"/>
  <c r="D21" i="15"/>
  <c r="D26" i="15"/>
  <c r="D31" i="15"/>
  <c r="D8" i="17"/>
  <c r="D21" i="17"/>
  <c r="D5" i="16"/>
  <c r="D9" i="16"/>
  <c r="D13" i="16"/>
  <c r="D20" i="16"/>
  <c r="D26" i="16"/>
  <c r="D31" i="16"/>
  <c r="D18" i="17"/>
  <c r="D17" i="17"/>
  <c r="D7" i="15"/>
  <c r="D11" i="15"/>
  <c r="D18" i="15"/>
  <c r="D22" i="15"/>
  <c r="D28" i="15"/>
  <c r="D32" i="15"/>
  <c r="D28" i="17"/>
  <c r="D9" i="17"/>
  <c r="D22" i="17"/>
  <c r="D6" i="16"/>
  <c r="D10" i="16"/>
  <c r="D14" i="16"/>
  <c r="D21" i="16"/>
  <c r="D28" i="16"/>
  <c r="D32" i="16"/>
  <c r="D8" i="15"/>
  <c r="D12" i="15"/>
  <c r="D19" i="15"/>
  <c r="D24" i="15"/>
  <c r="D29" i="15"/>
  <c r="D6" i="17"/>
  <c r="D19" i="17"/>
  <c r="D29" i="17"/>
  <c r="D7" i="16"/>
  <c r="D11" i="16"/>
  <c r="D18" i="16"/>
  <c r="D22" i="16"/>
  <c r="D29" i="16"/>
  <c r="D5" i="15"/>
  <c r="D9" i="15"/>
  <c r="D13" i="15"/>
  <c r="D20" i="15"/>
  <c r="D25" i="15"/>
  <c r="D30" i="15"/>
  <c r="D7" i="17"/>
  <c r="D20" i="17"/>
  <c r="D30" i="17"/>
  <c r="D139" i="29"/>
  <c r="D128" i="29"/>
  <c r="D143" i="6"/>
  <c r="D167" i="6"/>
  <c r="D123" i="29"/>
  <c r="D125" i="29"/>
  <c r="H176" i="6"/>
  <c r="H152" i="6"/>
  <c r="H148" i="6"/>
  <c r="H172" i="6"/>
  <c r="H126" i="6"/>
  <c r="H135" i="6"/>
  <c r="H159" i="6"/>
  <c r="H281" i="70"/>
  <c r="H236" i="69"/>
  <c r="H55" i="53"/>
  <c r="H275" i="65"/>
  <c r="H117" i="53"/>
  <c r="H18" i="53"/>
  <c r="H281" i="69"/>
  <c r="H268" i="72"/>
  <c r="H99" i="53"/>
  <c r="H269" i="70"/>
  <c r="H147" i="53"/>
  <c r="H53" i="53"/>
  <c r="H132" i="53"/>
  <c r="H159" i="53"/>
  <c r="H103" i="53"/>
  <c r="H153" i="53"/>
  <c r="H278" i="65"/>
  <c r="H15" i="53"/>
  <c r="H114" i="52"/>
  <c r="H133" i="53"/>
  <c r="H177" i="53"/>
  <c r="H172" i="53"/>
  <c r="H281" i="66"/>
  <c r="H131" i="53"/>
  <c r="H112" i="53"/>
  <c r="H107" i="53"/>
  <c r="H65" i="53"/>
  <c r="H330" i="68"/>
  <c r="H136" i="53"/>
  <c r="H281" i="67"/>
  <c r="H75" i="53"/>
  <c r="H127" i="53"/>
  <c r="H22" i="53"/>
  <c r="H173" i="53"/>
  <c r="H38" i="53"/>
  <c r="H235" i="69"/>
  <c r="H15" i="51"/>
  <c r="H139" i="53"/>
  <c r="H77" i="52"/>
  <c r="H168" i="52"/>
  <c r="H277" i="70"/>
  <c r="H53" i="51"/>
  <c r="H40" i="51"/>
  <c r="H344" i="68"/>
  <c r="H343" i="68"/>
  <c r="H77" i="51"/>
  <c r="H46" i="51"/>
  <c r="H271" i="69"/>
  <c r="H11" i="51"/>
  <c r="H267" i="72"/>
  <c r="H47" i="53"/>
  <c r="H85" i="53"/>
  <c r="H93" i="52"/>
  <c r="H273" i="69"/>
  <c r="H91" i="51"/>
  <c r="H8" i="51"/>
  <c r="H276" i="69"/>
  <c r="H277" i="66"/>
  <c r="H172" i="52"/>
  <c r="H164" i="53"/>
  <c r="H299" i="68"/>
  <c r="H251" i="72"/>
  <c r="H58" i="53"/>
  <c r="H235" i="65"/>
  <c r="H138" i="51"/>
  <c r="H240" i="66"/>
  <c r="H64" i="53"/>
  <c r="H49" i="53"/>
  <c r="H150" i="53"/>
  <c r="H228" i="65"/>
  <c r="H257" i="69"/>
  <c r="H268" i="66"/>
  <c r="H52" i="53"/>
  <c r="H237" i="65"/>
  <c r="H35" i="52"/>
  <c r="H98" i="52"/>
  <c r="H170" i="52"/>
  <c r="H90" i="53"/>
  <c r="H300" i="68"/>
  <c r="H139" i="51"/>
  <c r="H150" i="52"/>
  <c r="H13" i="53"/>
  <c r="H95" i="52"/>
  <c r="H286" i="68"/>
  <c r="H25" i="51"/>
  <c r="H31" i="52"/>
  <c r="H134" i="52"/>
  <c r="H94" i="52"/>
  <c r="H66" i="51"/>
  <c r="H236" i="65"/>
  <c r="H12" i="53"/>
  <c r="H288" i="68"/>
  <c r="H232" i="70"/>
  <c r="H177" i="52"/>
  <c r="H265" i="69"/>
  <c r="H167" i="53"/>
  <c r="H124" i="53"/>
  <c r="H266" i="64"/>
  <c r="H239" i="65"/>
  <c r="H289" i="68"/>
  <c r="H12" i="52"/>
  <c r="H22" i="52"/>
  <c r="H39" i="52"/>
  <c r="H39" i="51"/>
  <c r="H69" i="52"/>
  <c r="H53" i="52"/>
  <c r="H140" i="53"/>
  <c r="H76" i="52"/>
  <c r="H78" i="51"/>
  <c r="H92" i="52"/>
  <c r="H127" i="52"/>
  <c r="H26" i="52"/>
  <c r="H20" i="53"/>
  <c r="H76" i="51"/>
  <c r="H45" i="53"/>
  <c r="H141" i="52"/>
  <c r="H233" i="66"/>
  <c r="H145" i="52"/>
  <c r="H38" i="51"/>
  <c r="H6" i="52"/>
  <c r="H14" i="52"/>
  <c r="H27" i="52"/>
  <c r="H88" i="52"/>
  <c r="H163" i="51"/>
  <c r="H30" i="53"/>
  <c r="H269" i="71"/>
  <c r="H150" i="51"/>
  <c r="H87" i="53"/>
  <c r="H293" i="68"/>
  <c r="H129" i="51"/>
  <c r="H64" i="51"/>
  <c r="H256" i="67"/>
  <c r="H31" i="53"/>
  <c r="H133" i="51"/>
  <c r="H176" i="52"/>
  <c r="H88" i="53"/>
  <c r="H34" i="52"/>
  <c r="H260" i="71"/>
  <c r="H70" i="51"/>
  <c r="H140" i="51"/>
  <c r="H19" i="51"/>
  <c r="H270" i="70"/>
  <c r="H33" i="52"/>
  <c r="H176" i="51"/>
  <c r="H92" i="53"/>
  <c r="H74" i="51"/>
  <c r="H102" i="52"/>
  <c r="H11" i="52"/>
  <c r="H64" i="52"/>
  <c r="H270" i="64"/>
  <c r="H121" i="52"/>
  <c r="H93" i="53"/>
  <c r="H156" i="52"/>
  <c r="H147" i="51"/>
  <c r="H89" i="51"/>
  <c r="H239" i="72"/>
  <c r="H257" i="66"/>
  <c r="H44" i="52"/>
  <c r="H310" i="68"/>
  <c r="H269" i="64"/>
  <c r="H248" i="66"/>
  <c r="H146" i="52"/>
  <c r="H273" i="65"/>
  <c r="H290" i="64"/>
  <c r="H261" i="71"/>
  <c r="H321" i="68"/>
  <c r="H248" i="65"/>
  <c r="H238" i="70"/>
  <c r="H25" i="52"/>
  <c r="H250" i="70"/>
  <c r="H238" i="67"/>
  <c r="H241" i="71"/>
  <c r="H243" i="67"/>
  <c r="H243" i="72"/>
  <c r="H314" i="68"/>
  <c r="H255" i="71"/>
  <c r="H255" i="65"/>
  <c r="H256" i="69"/>
  <c r="H239" i="71"/>
  <c r="H273" i="66"/>
  <c r="H251" i="69"/>
  <c r="H285" i="68"/>
  <c r="H302" i="64"/>
  <c r="H228" i="67"/>
  <c r="H283" i="64"/>
  <c r="H266" i="66"/>
  <c r="H247" i="65"/>
  <c r="H66" i="52"/>
  <c r="H263" i="72"/>
  <c r="H229" i="71"/>
  <c r="H253" i="71"/>
  <c r="H305" i="68"/>
  <c r="H237" i="70"/>
  <c r="H227" i="65"/>
  <c r="H252" i="70"/>
  <c r="H281" i="64"/>
  <c r="H250" i="67"/>
  <c r="H226" i="72"/>
  <c r="H82" i="51"/>
  <c r="H279" i="68"/>
  <c r="H233" i="72"/>
  <c r="H311" i="68"/>
  <c r="H248" i="67"/>
  <c r="H319" i="68"/>
  <c r="H250" i="72"/>
  <c r="H256" i="65"/>
  <c r="H262" i="69"/>
  <c r="H242" i="66"/>
  <c r="H243" i="69"/>
  <c r="H247" i="72"/>
  <c r="H265" i="64"/>
  <c r="H85" i="52"/>
  <c r="H323" i="68"/>
  <c r="H280" i="68"/>
  <c r="H47" i="52"/>
  <c r="H254" i="65"/>
  <c r="H144" i="51"/>
  <c r="H242" i="72"/>
  <c r="H311" i="64"/>
  <c r="H233" i="71"/>
  <c r="H234" i="67"/>
  <c r="H247" i="66"/>
  <c r="H298" i="68"/>
  <c r="H260" i="65"/>
  <c r="H348" i="68"/>
  <c r="H245" i="72"/>
  <c r="H236" i="70"/>
  <c r="H272" i="67"/>
  <c r="H246" i="67"/>
  <c r="H265" i="66"/>
  <c r="H220" i="72"/>
  <c r="H246" i="66"/>
  <c r="H247" i="70"/>
  <c r="H246" i="65"/>
  <c r="H230" i="70"/>
  <c r="H249" i="67"/>
  <c r="H222" i="71"/>
  <c r="H256" i="64"/>
  <c r="H62" i="53"/>
  <c r="H228" i="70"/>
  <c r="H232" i="66"/>
  <c r="H240" i="71"/>
  <c r="H274" i="64"/>
  <c r="H249" i="65"/>
  <c r="H238" i="71"/>
  <c r="H264" i="66"/>
  <c r="H245" i="66"/>
  <c r="H226" i="66"/>
  <c r="H226" i="67"/>
  <c r="H245" i="70"/>
  <c r="H309" i="64"/>
  <c r="H267" i="65"/>
  <c r="H79" i="53"/>
  <c r="H267" i="69"/>
  <c r="H27" i="53"/>
  <c r="H275" i="69"/>
  <c r="H135" i="53"/>
  <c r="H134" i="53"/>
  <c r="H141" i="53"/>
  <c r="H347" i="68"/>
  <c r="H278" i="66"/>
  <c r="H281" i="65"/>
  <c r="H342" i="68"/>
  <c r="H66" i="53"/>
  <c r="H306" i="64"/>
  <c r="H98" i="53"/>
  <c r="H34" i="53"/>
  <c r="H275" i="67"/>
  <c r="H115" i="53"/>
  <c r="H97" i="53"/>
  <c r="H119" i="53"/>
  <c r="H46" i="53"/>
  <c r="H275" i="66"/>
  <c r="H14" i="53"/>
  <c r="H96" i="53"/>
  <c r="H116" i="53"/>
  <c r="H171" i="53"/>
  <c r="H113" i="53"/>
  <c r="H91" i="53"/>
  <c r="H122" i="53"/>
  <c r="H268" i="71"/>
  <c r="H267" i="66"/>
  <c r="H36" i="53"/>
  <c r="H113" i="51"/>
  <c r="H73" i="53"/>
  <c r="H39" i="53"/>
  <c r="H117" i="51"/>
  <c r="H157" i="51"/>
  <c r="H106" i="53"/>
  <c r="H28" i="53"/>
  <c r="H269" i="66"/>
  <c r="H72" i="51"/>
  <c r="H26" i="51"/>
  <c r="H101" i="51"/>
  <c r="H67" i="51"/>
  <c r="H276" i="65"/>
  <c r="H27" i="51"/>
  <c r="H233" i="69"/>
  <c r="H10" i="51"/>
  <c r="H255" i="69"/>
  <c r="H259" i="71"/>
  <c r="H257" i="71"/>
  <c r="H58" i="52"/>
  <c r="H32" i="52"/>
  <c r="H308" i="64"/>
  <c r="H113" i="52"/>
  <c r="H269" i="67"/>
  <c r="H7" i="53"/>
  <c r="H59" i="51"/>
  <c r="H277" i="65"/>
  <c r="H297" i="68"/>
  <c r="H118" i="52"/>
  <c r="H7" i="51"/>
  <c r="H258" i="71"/>
  <c r="H244" i="71"/>
  <c r="H96" i="51"/>
  <c r="H90" i="51"/>
  <c r="H157" i="53"/>
  <c r="H122" i="52"/>
  <c r="H127" i="51"/>
  <c r="H103" i="52"/>
  <c r="H51" i="53"/>
  <c r="H15" i="52"/>
  <c r="H176" i="53"/>
  <c r="H18" i="52"/>
  <c r="H84" i="51"/>
  <c r="H56" i="52"/>
  <c r="H40" i="52"/>
  <c r="H263" i="64"/>
  <c r="H69" i="51"/>
  <c r="H168" i="51"/>
  <c r="H233" i="67"/>
  <c r="H54" i="52"/>
  <c r="H71" i="51"/>
  <c r="H148" i="53"/>
  <c r="H260" i="64"/>
  <c r="H240" i="65"/>
  <c r="H169" i="53"/>
  <c r="H155" i="51"/>
  <c r="H137" i="51"/>
  <c r="H251" i="67"/>
  <c r="H4" i="51"/>
  <c r="H235" i="66"/>
  <c r="H159" i="52"/>
  <c r="H174" i="52"/>
  <c r="H17" i="52"/>
  <c r="H154" i="52"/>
  <c r="H231" i="66"/>
  <c r="H56" i="51"/>
  <c r="H241" i="66"/>
  <c r="H346" i="68"/>
  <c r="H157" i="52"/>
  <c r="H147" i="52"/>
  <c r="H152" i="52"/>
  <c r="H228" i="66"/>
  <c r="H33" i="53"/>
  <c r="H50" i="52"/>
  <c r="H255" i="64"/>
  <c r="H111" i="52"/>
  <c r="H70" i="52"/>
  <c r="H292" i="68"/>
  <c r="H107" i="52"/>
  <c r="H120" i="51"/>
  <c r="H136" i="51"/>
  <c r="H98" i="51"/>
  <c r="H156" i="51"/>
  <c r="H41" i="52"/>
  <c r="H242" i="71"/>
  <c r="H49" i="52"/>
  <c r="H68" i="53"/>
  <c r="H121" i="51"/>
  <c r="H36" i="52"/>
  <c r="H57" i="52"/>
  <c r="H135" i="52"/>
  <c r="H72" i="52"/>
  <c r="H167" i="51"/>
  <c r="H57" i="51"/>
  <c r="H301" i="68"/>
  <c r="H272" i="65"/>
  <c r="H9" i="52"/>
  <c r="H93" i="51"/>
  <c r="H77" i="53"/>
  <c r="H139" i="52"/>
  <c r="H75" i="51"/>
  <c r="H120" i="53"/>
  <c r="H251" i="66"/>
  <c r="H232" i="69"/>
  <c r="H132" i="52"/>
  <c r="H167" i="52"/>
  <c r="H45" i="52"/>
  <c r="H173" i="52"/>
  <c r="H270" i="65"/>
  <c r="H129" i="52"/>
  <c r="H151" i="53"/>
  <c r="H83" i="53"/>
  <c r="H19" i="52"/>
  <c r="H163" i="52"/>
  <c r="H26" i="53"/>
  <c r="H262" i="71"/>
  <c r="H253" i="70"/>
  <c r="H67" i="52"/>
  <c r="H331" i="68"/>
  <c r="H30" i="52"/>
  <c r="H10" i="52"/>
  <c r="H152" i="51"/>
  <c r="H109" i="51"/>
  <c r="H223" i="72"/>
  <c r="H312" i="64"/>
  <c r="H261" i="72"/>
  <c r="H259" i="65"/>
  <c r="H291" i="64"/>
  <c r="H316" i="68"/>
  <c r="H230" i="66"/>
  <c r="H247" i="71"/>
  <c r="H4" i="53"/>
  <c r="H235" i="72"/>
  <c r="H313" i="68"/>
  <c r="H325" i="68"/>
  <c r="H63" i="53"/>
  <c r="H30" i="51"/>
  <c r="H231" i="70"/>
  <c r="H260" i="67"/>
  <c r="H237" i="69"/>
  <c r="H336" i="68"/>
  <c r="H260" i="69"/>
  <c r="H233" i="70"/>
  <c r="H301" i="64"/>
  <c r="H257" i="65"/>
  <c r="H243" i="70"/>
  <c r="H87" i="51"/>
  <c r="H82" i="52"/>
  <c r="H303" i="68"/>
  <c r="H279" i="66"/>
  <c r="H229" i="72"/>
  <c r="H238" i="69"/>
  <c r="H250" i="66"/>
  <c r="H24" i="51"/>
  <c r="H234" i="72"/>
  <c r="H227" i="66"/>
  <c r="H259" i="70"/>
  <c r="H231" i="65"/>
  <c r="H235" i="67"/>
  <c r="H317" i="68"/>
  <c r="H162" i="51"/>
  <c r="H240" i="69"/>
  <c r="H259" i="66"/>
  <c r="H238" i="65"/>
  <c r="H256" i="70"/>
  <c r="H261" i="70"/>
  <c r="H238" i="66"/>
  <c r="H287" i="68"/>
  <c r="H291" i="68"/>
  <c r="H4" i="52"/>
  <c r="H258" i="67"/>
  <c r="H125" i="52"/>
  <c r="H340" i="68"/>
  <c r="H262" i="65"/>
  <c r="H106" i="52"/>
  <c r="H82" i="53"/>
  <c r="H241" i="69"/>
  <c r="H47" i="51"/>
  <c r="H258" i="65"/>
  <c r="H232" i="71"/>
  <c r="H224" i="72"/>
  <c r="H261" i="69"/>
  <c r="H257" i="67"/>
  <c r="H259" i="69"/>
  <c r="H230" i="72"/>
  <c r="H226" i="71"/>
  <c r="H335" i="68"/>
  <c r="H227" i="72"/>
  <c r="H164" i="52"/>
  <c r="H315" i="68"/>
  <c r="H261" i="66"/>
  <c r="H255" i="70"/>
  <c r="H164" i="51"/>
  <c r="H246" i="71"/>
  <c r="H44" i="53"/>
  <c r="H43" i="53"/>
  <c r="H229" i="69"/>
  <c r="H81" i="53"/>
  <c r="H249" i="70"/>
  <c r="H143" i="52"/>
  <c r="H124" i="52"/>
  <c r="H307" i="68"/>
  <c r="H248" i="70"/>
  <c r="H62" i="51"/>
  <c r="H43" i="51"/>
  <c r="H62" i="52"/>
  <c r="H295" i="64"/>
  <c r="H161" i="51"/>
  <c r="H24" i="52"/>
  <c r="H232" i="65"/>
  <c r="H81" i="51"/>
  <c r="H237" i="72"/>
  <c r="H273" i="64"/>
  <c r="H245" i="67"/>
  <c r="H227" i="69"/>
  <c r="H264" i="65"/>
  <c r="H226" i="70"/>
  <c r="H154" i="53"/>
  <c r="H305" i="64"/>
  <c r="H275" i="70"/>
  <c r="H67" i="53"/>
  <c r="H271" i="72"/>
  <c r="H278" i="69"/>
  <c r="H174" i="53"/>
  <c r="H57" i="53"/>
  <c r="H265" i="71"/>
  <c r="H41" i="53"/>
  <c r="H130" i="53"/>
  <c r="H29" i="53"/>
  <c r="H274" i="70"/>
  <c r="H76" i="53"/>
  <c r="H278" i="70"/>
  <c r="H297" i="64"/>
  <c r="H278" i="67"/>
  <c r="H271" i="71"/>
  <c r="H145" i="53"/>
  <c r="H170" i="53"/>
  <c r="H54" i="53"/>
  <c r="H264" i="72"/>
  <c r="H234" i="69"/>
  <c r="H48" i="53"/>
  <c r="H267" i="70"/>
  <c r="H156" i="53"/>
  <c r="H337" i="68"/>
  <c r="H17" i="53"/>
  <c r="H165" i="53"/>
  <c r="H112" i="51"/>
  <c r="H252" i="69"/>
  <c r="H152" i="53"/>
  <c r="H35" i="53"/>
  <c r="H274" i="65"/>
  <c r="H6" i="53"/>
  <c r="H155" i="53"/>
  <c r="H45" i="51"/>
  <c r="H154" i="51"/>
  <c r="H55" i="51"/>
  <c r="H276" i="70"/>
  <c r="H258" i="72"/>
  <c r="H144" i="53"/>
  <c r="H79" i="51"/>
  <c r="H22" i="51"/>
  <c r="H270" i="69"/>
  <c r="H92" i="51"/>
  <c r="H16" i="52"/>
  <c r="H65" i="51"/>
  <c r="H266" i="71"/>
  <c r="H276" i="66"/>
  <c r="H266" i="69"/>
  <c r="H299" i="64"/>
  <c r="H267" i="71"/>
  <c r="H266" i="72"/>
  <c r="H60" i="51"/>
  <c r="H102" i="51"/>
  <c r="H332" i="68"/>
  <c r="H268" i="70"/>
  <c r="H17" i="51"/>
  <c r="H132" i="51"/>
  <c r="H273" i="70"/>
  <c r="H244" i="72"/>
  <c r="H78" i="53"/>
  <c r="H265" i="70"/>
  <c r="H168" i="53"/>
  <c r="H116" i="52"/>
  <c r="H140" i="52"/>
  <c r="H145" i="51"/>
  <c r="H51" i="51"/>
  <c r="H11" i="53"/>
  <c r="H97" i="51"/>
  <c r="H165" i="51"/>
  <c r="H264" i="64"/>
  <c r="H116" i="51"/>
  <c r="H65" i="52"/>
  <c r="H260" i="72"/>
  <c r="H130" i="52"/>
  <c r="H279" i="70"/>
  <c r="H281" i="68"/>
  <c r="H37" i="51"/>
  <c r="H248" i="71"/>
  <c r="H118" i="51"/>
  <c r="H21" i="51"/>
  <c r="H110" i="51"/>
  <c r="H169" i="51"/>
  <c r="H175" i="51"/>
  <c r="H169" i="52"/>
  <c r="H29" i="51"/>
  <c r="H141" i="51"/>
  <c r="H138" i="52"/>
  <c r="H101" i="52"/>
  <c r="H229" i="65"/>
  <c r="H242" i="65"/>
  <c r="H10" i="53"/>
  <c r="H298" i="64"/>
  <c r="H52" i="51"/>
  <c r="H107" i="51"/>
  <c r="H111" i="51"/>
  <c r="H251" i="71"/>
  <c r="H236" i="67"/>
  <c r="H171" i="52"/>
  <c r="H12" i="51"/>
  <c r="H20" i="51"/>
  <c r="H166" i="51"/>
  <c r="H20" i="52"/>
  <c r="H253" i="69"/>
  <c r="H153" i="51"/>
  <c r="H170" i="51"/>
  <c r="H32" i="53"/>
  <c r="H294" i="68"/>
  <c r="H60" i="52"/>
  <c r="H166" i="52"/>
  <c r="H55" i="52"/>
  <c r="H242" i="67"/>
  <c r="H71" i="52"/>
  <c r="H177" i="51"/>
  <c r="H100" i="52"/>
  <c r="H5" i="53"/>
  <c r="H267" i="64"/>
  <c r="H155" i="52"/>
  <c r="H90" i="52"/>
  <c r="H94" i="51"/>
  <c r="H51" i="52"/>
  <c r="H89" i="52"/>
  <c r="H69" i="53"/>
  <c r="H279" i="64"/>
  <c r="H94" i="53"/>
  <c r="H87" i="52"/>
  <c r="H272" i="70"/>
  <c r="H71" i="53"/>
  <c r="H231" i="67"/>
  <c r="H158" i="53"/>
  <c r="H48" i="52"/>
  <c r="H130" i="51"/>
  <c r="H85" i="51"/>
  <c r="H151" i="52"/>
  <c r="H6" i="51"/>
  <c r="H126" i="52"/>
  <c r="H284" i="68"/>
  <c r="H158" i="51"/>
  <c r="H111" i="53"/>
  <c r="H73" i="51"/>
  <c r="H279" i="69"/>
  <c r="H18" i="51"/>
  <c r="H133" i="52"/>
  <c r="H38" i="52"/>
  <c r="H149" i="51"/>
  <c r="H173" i="51"/>
  <c r="H310" i="64"/>
  <c r="H239" i="66"/>
  <c r="H8" i="52"/>
  <c r="H99" i="52"/>
  <c r="H13" i="52"/>
  <c r="H84" i="52"/>
  <c r="H75" i="52"/>
  <c r="H34" i="51"/>
  <c r="H271" i="67"/>
  <c r="H280" i="70"/>
  <c r="H63" i="52"/>
  <c r="H230" i="67"/>
  <c r="H231" i="71"/>
  <c r="H260" i="70"/>
  <c r="H225" i="72"/>
  <c r="H225" i="71"/>
  <c r="H253" i="67"/>
  <c r="H221" i="72"/>
  <c r="H257" i="70"/>
  <c r="H296" i="64"/>
  <c r="H235" i="70"/>
  <c r="H255" i="72"/>
  <c r="H338" i="68"/>
  <c r="H258" i="66"/>
  <c r="H257" i="64"/>
  <c r="H241" i="72"/>
  <c r="H273" i="67"/>
  <c r="H270" i="71"/>
  <c r="H241" i="70"/>
  <c r="H271" i="65"/>
  <c r="H253" i="72"/>
  <c r="H68" i="51"/>
  <c r="H231" i="72"/>
  <c r="H252" i="71"/>
  <c r="H280" i="67"/>
  <c r="H105" i="53"/>
  <c r="H254" i="70"/>
  <c r="H329" i="68"/>
  <c r="H283" i="68"/>
  <c r="H276" i="64"/>
  <c r="H292" i="64"/>
  <c r="H327" i="68"/>
  <c r="H28" i="52"/>
  <c r="H261" i="67"/>
  <c r="H251" i="65"/>
  <c r="H324" i="68"/>
  <c r="H280" i="64"/>
  <c r="H306" i="68"/>
  <c r="H228" i="71"/>
  <c r="H7" i="52"/>
  <c r="H318" i="68"/>
  <c r="H125" i="51"/>
  <c r="H288" i="64"/>
  <c r="H304" i="64"/>
  <c r="H234" i="70"/>
  <c r="H271" i="64"/>
  <c r="H252" i="66"/>
  <c r="H233" i="65"/>
  <c r="H241" i="65"/>
  <c r="H247" i="67"/>
  <c r="H322" i="68"/>
  <c r="H242" i="70"/>
  <c r="H128" i="52"/>
  <c r="H253" i="65"/>
  <c r="H245" i="71"/>
  <c r="H296" i="68"/>
  <c r="H282" i="64"/>
  <c r="H63" i="51"/>
  <c r="H235" i="71"/>
  <c r="H252" i="65"/>
  <c r="H261" i="65"/>
  <c r="H252" i="67"/>
  <c r="H286" i="64"/>
  <c r="H221" i="71"/>
  <c r="H334" i="68"/>
  <c r="H280" i="65"/>
  <c r="H289" i="64"/>
  <c r="H109" i="52"/>
  <c r="H256" i="66"/>
  <c r="H146" i="51"/>
  <c r="H262" i="67"/>
  <c r="H81" i="52"/>
  <c r="H229" i="70"/>
  <c r="H253" i="64"/>
  <c r="H43" i="52"/>
  <c r="H228" i="69"/>
  <c r="H249" i="69"/>
  <c r="H328" i="68"/>
  <c r="H226" i="65"/>
  <c r="H247" i="69"/>
  <c r="H105" i="52"/>
  <c r="H277" i="64"/>
  <c r="H3" i="53"/>
  <c r="H161" i="52"/>
  <c r="H143" i="51"/>
  <c r="H238" i="72"/>
  <c r="H258" i="64"/>
  <c r="H246" i="69"/>
  <c r="H246" i="70"/>
  <c r="H219" i="71"/>
  <c r="H252" i="64"/>
  <c r="H264" i="67"/>
  <c r="H245" i="69"/>
  <c r="H313" i="64"/>
  <c r="H137" i="53"/>
  <c r="H16" i="53"/>
  <c r="H274" i="69"/>
  <c r="H265" i="72"/>
  <c r="H267" i="67"/>
  <c r="H115" i="51"/>
  <c r="H108" i="53"/>
  <c r="H341" i="68"/>
  <c r="H56" i="53"/>
  <c r="H259" i="72"/>
  <c r="H276" i="67"/>
  <c r="H101" i="53"/>
  <c r="H72" i="53"/>
  <c r="H74" i="53"/>
  <c r="H114" i="51"/>
  <c r="H274" i="67"/>
  <c r="H8" i="53"/>
  <c r="H349" i="68"/>
  <c r="H345" i="68"/>
  <c r="H84" i="53"/>
  <c r="H37" i="53"/>
  <c r="H126" i="53"/>
  <c r="H274" i="66"/>
  <c r="H86" i="53"/>
  <c r="H110" i="53"/>
  <c r="H114" i="53"/>
  <c r="H60" i="53"/>
  <c r="H112" i="52"/>
  <c r="H163" i="53"/>
  <c r="H129" i="53"/>
  <c r="H277" i="67"/>
  <c r="H138" i="53"/>
  <c r="H115" i="52"/>
  <c r="H118" i="53"/>
  <c r="H95" i="53"/>
  <c r="H86" i="51"/>
  <c r="H97" i="52"/>
  <c r="H100" i="51"/>
  <c r="H271" i="70"/>
  <c r="H162" i="53"/>
  <c r="H264" i="71"/>
  <c r="H13" i="51"/>
  <c r="H146" i="53"/>
  <c r="H254" i="69"/>
  <c r="H136" i="52"/>
  <c r="H269" i="65"/>
  <c r="H125" i="53"/>
  <c r="H128" i="53"/>
  <c r="H257" i="72"/>
  <c r="H277" i="69"/>
  <c r="H272" i="69"/>
  <c r="H54" i="51"/>
  <c r="H307" i="64"/>
  <c r="H5" i="51"/>
  <c r="H266" i="70"/>
  <c r="H269" i="69"/>
  <c r="H32" i="51"/>
  <c r="H35" i="51"/>
  <c r="H109" i="53"/>
  <c r="H270" i="66"/>
  <c r="H143" i="53"/>
  <c r="H237" i="66"/>
  <c r="H44" i="51"/>
  <c r="H9" i="53"/>
  <c r="H256" i="72"/>
  <c r="H86" i="52"/>
  <c r="H120" i="52"/>
  <c r="H16" i="51"/>
  <c r="H175" i="52"/>
  <c r="H83" i="52"/>
  <c r="H135" i="51"/>
  <c r="H117" i="52"/>
  <c r="H89" i="53"/>
  <c r="H46" i="52"/>
  <c r="H108" i="52"/>
  <c r="H148" i="51"/>
  <c r="H79" i="52"/>
  <c r="H158" i="52"/>
  <c r="H14" i="51"/>
  <c r="H333" i="68"/>
  <c r="H78" i="52"/>
  <c r="H148" i="52"/>
  <c r="H33" i="51"/>
  <c r="H103" i="51"/>
  <c r="H50" i="53"/>
  <c r="H159" i="51"/>
  <c r="H102" i="53"/>
  <c r="H74" i="52"/>
  <c r="H240" i="67"/>
  <c r="H126" i="51"/>
  <c r="H229" i="66"/>
  <c r="H279" i="67"/>
  <c r="H269" i="72"/>
  <c r="H172" i="51"/>
  <c r="H153" i="52"/>
  <c r="H239" i="67"/>
  <c r="H37" i="52"/>
  <c r="H58" i="51"/>
  <c r="H29" i="52"/>
  <c r="H262" i="64"/>
  <c r="H174" i="51"/>
  <c r="H339" i="68"/>
  <c r="H83" i="51"/>
  <c r="H165" i="52"/>
  <c r="H119" i="52"/>
  <c r="H268" i="69"/>
  <c r="H122" i="51"/>
  <c r="H100" i="53"/>
  <c r="H137" i="52"/>
  <c r="H52" i="52"/>
  <c r="H131" i="52"/>
  <c r="H88" i="51"/>
  <c r="H256" i="71"/>
  <c r="H36" i="51"/>
  <c r="H268" i="67"/>
  <c r="H19" i="53"/>
  <c r="H59" i="53"/>
  <c r="H261" i="64"/>
  <c r="H70" i="53"/>
  <c r="H40" i="53"/>
  <c r="H73" i="52"/>
  <c r="H96" i="52"/>
  <c r="H268" i="65"/>
  <c r="H21" i="53"/>
  <c r="H166" i="53"/>
  <c r="H99" i="51"/>
  <c r="H21" i="52"/>
  <c r="H236" i="66"/>
  <c r="H5" i="52"/>
  <c r="H48" i="51"/>
  <c r="H131" i="51"/>
  <c r="H108" i="51"/>
  <c r="H151" i="51"/>
  <c r="H161" i="53"/>
  <c r="H134" i="51"/>
  <c r="H279" i="65"/>
  <c r="H59" i="52"/>
  <c r="H95" i="51"/>
  <c r="H149" i="52"/>
  <c r="H31" i="51"/>
  <c r="H110" i="52"/>
  <c r="H119" i="51"/>
  <c r="H68" i="52"/>
  <c r="H260" i="66"/>
  <c r="H41" i="51"/>
  <c r="H121" i="53"/>
  <c r="H91" i="52"/>
  <c r="H149" i="53"/>
  <c r="H237" i="67"/>
  <c r="H50" i="51"/>
  <c r="H175" i="53"/>
  <c r="H270" i="67"/>
  <c r="H282" i="68"/>
  <c r="H171" i="51"/>
  <c r="H9" i="51"/>
  <c r="H224" i="71"/>
  <c r="H254" i="64"/>
  <c r="H243" i="65"/>
  <c r="H234" i="71"/>
  <c r="H246" i="72"/>
  <c r="H229" i="67"/>
  <c r="H275" i="64"/>
  <c r="H234" i="66"/>
  <c r="H231" i="69"/>
  <c r="H262" i="72"/>
  <c r="H272" i="66"/>
  <c r="H254" i="67"/>
  <c r="H250" i="69"/>
  <c r="H253" i="66"/>
  <c r="H255" i="66"/>
  <c r="H259" i="64"/>
  <c r="H309" i="68"/>
  <c r="H266" i="65"/>
  <c r="H262" i="66"/>
  <c r="H254" i="66"/>
  <c r="H232" i="72"/>
  <c r="H263" i="71"/>
  <c r="H228" i="72"/>
  <c r="H287" i="64"/>
  <c r="H234" i="65"/>
  <c r="H144" i="52"/>
  <c r="H278" i="64"/>
  <c r="H248" i="72"/>
  <c r="H250" i="65"/>
  <c r="H243" i="66"/>
  <c r="H249" i="71"/>
  <c r="H223" i="71"/>
  <c r="H162" i="52"/>
  <c r="H242" i="69"/>
  <c r="H259" i="67"/>
  <c r="H239" i="69"/>
  <c r="H230" i="71"/>
  <c r="H239" i="70"/>
  <c r="H258" i="69"/>
  <c r="H249" i="72"/>
  <c r="H270" i="72"/>
  <c r="H250" i="71"/>
  <c r="H300" i="64"/>
  <c r="H243" i="71"/>
  <c r="H280" i="69"/>
  <c r="H251" i="70"/>
  <c r="H284" i="64"/>
  <c r="H290" i="68"/>
  <c r="H266" i="67"/>
  <c r="H285" i="64"/>
  <c r="H320" i="68"/>
  <c r="H227" i="71"/>
  <c r="H295" i="68"/>
  <c r="H255" i="67"/>
  <c r="H264" i="69"/>
  <c r="H240" i="70"/>
  <c r="H308" i="68"/>
  <c r="H49" i="51"/>
  <c r="H106" i="51"/>
  <c r="H128" i="51"/>
  <c r="H271" i="66"/>
  <c r="H264" i="70"/>
  <c r="H280" i="66"/>
  <c r="H303" i="64"/>
  <c r="H252" i="72"/>
  <c r="H25" i="53"/>
  <c r="H262" i="70"/>
  <c r="H258" i="70"/>
  <c r="H28" i="51"/>
  <c r="H268" i="64"/>
  <c r="H312" i="68"/>
  <c r="H241" i="67"/>
  <c r="H24" i="53"/>
  <c r="H304" i="68"/>
  <c r="H105" i="51"/>
  <c r="H3" i="51"/>
  <c r="H265" i="67"/>
  <c r="H248" i="69"/>
  <c r="H232" i="67"/>
  <c r="H227" i="67"/>
  <c r="H230" i="65"/>
  <c r="H240" i="72"/>
  <c r="H222" i="72"/>
  <c r="H3" i="52"/>
  <c r="H124" i="51"/>
  <c r="H249" i="66"/>
  <c r="H230" i="69"/>
  <c r="H220" i="71"/>
  <c r="H265" i="65"/>
  <c r="H219" i="72"/>
  <c r="H227" i="70"/>
  <c r="H294" i="64"/>
  <c r="H237" i="71"/>
  <c r="H245" i="65"/>
  <c r="H226" i="69"/>
  <c r="H5" i="16"/>
  <c r="H9" i="16"/>
  <c r="H13" i="16"/>
  <c r="H20" i="16"/>
  <c r="H7" i="15"/>
  <c r="H11" i="15"/>
  <c r="H18" i="15"/>
  <c r="H22" i="15"/>
  <c r="H28" i="15"/>
  <c r="H32" i="15"/>
  <c r="H8" i="17"/>
  <c r="H21" i="17"/>
  <c r="H29" i="16"/>
  <c r="H6" i="16"/>
  <c r="H10" i="16"/>
  <c r="H14" i="16"/>
  <c r="H21" i="16"/>
  <c r="H8" i="15"/>
  <c r="H12" i="15"/>
  <c r="H19" i="15"/>
  <c r="H24" i="15"/>
  <c r="H29" i="15"/>
  <c r="H5" i="17"/>
  <c r="H9" i="17"/>
  <c r="H22" i="17"/>
  <c r="H25" i="16"/>
  <c r="H30" i="16"/>
  <c r="H7" i="16"/>
  <c r="H11" i="16"/>
  <c r="H18" i="16"/>
  <c r="H22" i="16"/>
  <c r="H9" i="15"/>
  <c r="H13" i="15"/>
  <c r="H20" i="15"/>
  <c r="H25" i="15"/>
  <c r="H30" i="15"/>
  <c r="H18" i="17"/>
  <c r="H6" i="17"/>
  <c r="H19" i="17"/>
  <c r="H29" i="17"/>
  <c r="H26" i="16"/>
  <c r="H31" i="16"/>
  <c r="H28" i="17"/>
  <c r="H5" i="15"/>
  <c r="H8" i="16"/>
  <c r="H12" i="16"/>
  <c r="H19" i="16"/>
  <c r="H24" i="16"/>
  <c r="H6" i="15"/>
  <c r="H10" i="15"/>
  <c r="H14" i="15"/>
  <c r="H21" i="15"/>
  <c r="H26" i="15"/>
  <c r="H31" i="15"/>
  <c r="H7" i="17"/>
  <c r="H20" i="17"/>
  <c r="H30" i="17"/>
  <c r="H28" i="16"/>
  <c r="H32" i="16"/>
  <c r="H139" i="29"/>
  <c r="H143" i="6"/>
  <c r="H167" i="6"/>
  <c r="H128" i="29"/>
  <c r="H125" i="29"/>
  <c r="H123" i="29"/>
  <c r="I27" i="17"/>
  <c r="L152" i="6"/>
  <c r="L176" i="6"/>
  <c r="L148" i="6"/>
  <c r="L172" i="6"/>
  <c r="L126" i="6"/>
  <c r="L135" i="6"/>
  <c r="L159" i="6"/>
  <c r="L142" i="6"/>
  <c r="L166" i="6"/>
  <c r="L122" i="29"/>
  <c r="L130" i="29"/>
  <c r="L139" i="29"/>
  <c r="J275" i="70"/>
  <c r="J264" i="72"/>
  <c r="J337" i="68"/>
  <c r="J281" i="65"/>
  <c r="J162" i="53"/>
  <c r="J345" i="68"/>
  <c r="J130" i="53"/>
  <c r="J278" i="70"/>
  <c r="J53" i="53"/>
  <c r="J138" i="53"/>
  <c r="J101" i="53"/>
  <c r="J35" i="53"/>
  <c r="J112" i="52"/>
  <c r="J275" i="69"/>
  <c r="J18" i="53"/>
  <c r="J74" i="53"/>
  <c r="J107" i="53"/>
  <c r="J306" i="64"/>
  <c r="J135" i="53"/>
  <c r="J342" i="68"/>
  <c r="J274" i="69"/>
  <c r="J103" i="53"/>
  <c r="J266" i="72"/>
  <c r="J75" i="53"/>
  <c r="J281" i="66"/>
  <c r="J267" i="71"/>
  <c r="J14" i="53"/>
  <c r="J115" i="51"/>
  <c r="J136" i="53"/>
  <c r="J275" i="66"/>
  <c r="J36" i="53"/>
  <c r="J95" i="53"/>
  <c r="J6" i="53"/>
  <c r="J8" i="53"/>
  <c r="J278" i="65"/>
  <c r="J46" i="53"/>
  <c r="J11" i="51"/>
  <c r="J347" i="68"/>
  <c r="J281" i="69"/>
  <c r="J128" i="53"/>
  <c r="J113" i="51"/>
  <c r="J28" i="53"/>
  <c r="J259" i="71"/>
  <c r="J13" i="51"/>
  <c r="J47" i="53"/>
  <c r="J271" i="71"/>
  <c r="J308" i="64"/>
  <c r="J272" i="70"/>
  <c r="J31" i="51"/>
  <c r="J277" i="69"/>
  <c r="J8" i="51"/>
  <c r="J257" i="71"/>
  <c r="J56" i="51"/>
  <c r="J94" i="51"/>
  <c r="J85" i="53"/>
  <c r="J99" i="51"/>
  <c r="J266" i="70"/>
  <c r="J277" i="70"/>
  <c r="J270" i="70"/>
  <c r="J235" i="65"/>
  <c r="J13" i="53"/>
  <c r="J258" i="64"/>
  <c r="J79" i="51"/>
  <c r="J134" i="51"/>
  <c r="J48" i="52"/>
  <c r="J91" i="52"/>
  <c r="J27" i="52"/>
  <c r="J77" i="51"/>
  <c r="J51" i="53"/>
  <c r="J166" i="53"/>
  <c r="J268" i="69"/>
  <c r="J117" i="51"/>
  <c r="J77" i="52"/>
  <c r="J69" i="53"/>
  <c r="J29" i="51"/>
  <c r="J52" i="52"/>
  <c r="J244" i="72"/>
  <c r="J52" i="51"/>
  <c r="J310" i="64"/>
  <c r="J68" i="51"/>
  <c r="J168" i="53"/>
  <c r="J86" i="52"/>
  <c r="J9" i="52"/>
  <c r="J140" i="52"/>
  <c r="J155" i="51"/>
  <c r="J92" i="52"/>
  <c r="J101" i="52"/>
  <c r="J97" i="52"/>
  <c r="J270" i="64"/>
  <c r="J11" i="52"/>
  <c r="J91" i="53"/>
  <c r="J115" i="52"/>
  <c r="J274" i="66"/>
  <c r="J268" i="71"/>
  <c r="J264" i="71"/>
  <c r="J163" i="53"/>
  <c r="J98" i="53"/>
  <c r="J297" i="64"/>
  <c r="J116" i="53"/>
  <c r="J141" i="53"/>
  <c r="J54" i="53"/>
  <c r="J41" i="53"/>
  <c r="J67" i="53"/>
  <c r="J60" i="53"/>
  <c r="J174" i="53"/>
  <c r="J38" i="53"/>
  <c r="J277" i="65"/>
  <c r="J278" i="67"/>
  <c r="J48" i="53"/>
  <c r="J155" i="53"/>
  <c r="J177" i="53"/>
  <c r="J170" i="53"/>
  <c r="J72" i="53"/>
  <c r="J267" i="72"/>
  <c r="J99" i="53"/>
  <c r="J171" i="53"/>
  <c r="J114" i="52"/>
  <c r="J114" i="51"/>
  <c r="J133" i="53"/>
  <c r="J34" i="53"/>
  <c r="J309" i="64"/>
  <c r="J22" i="53"/>
  <c r="J57" i="53"/>
  <c r="J274" i="67"/>
  <c r="J274" i="65"/>
  <c r="J12" i="52"/>
  <c r="J73" i="51"/>
  <c r="J273" i="70"/>
  <c r="J277" i="66"/>
  <c r="J50" i="51"/>
  <c r="J277" i="67"/>
  <c r="J113" i="53"/>
  <c r="J132" i="52"/>
  <c r="J307" i="64"/>
  <c r="J269" i="67"/>
  <c r="J37" i="51"/>
  <c r="J271" i="69"/>
  <c r="J89" i="51"/>
  <c r="J276" i="67"/>
  <c r="J66" i="53"/>
  <c r="J175" i="52"/>
  <c r="J144" i="53"/>
  <c r="J39" i="53"/>
  <c r="J55" i="51"/>
  <c r="J7" i="53"/>
  <c r="J344" i="68"/>
  <c r="J235" i="69"/>
  <c r="J109" i="53"/>
  <c r="J298" i="64"/>
  <c r="J234" i="70"/>
  <c r="J120" i="53"/>
  <c r="J226" i="71"/>
  <c r="J248" i="71"/>
  <c r="J56" i="52"/>
  <c r="J236" i="67"/>
  <c r="J40" i="53"/>
  <c r="J172" i="51"/>
  <c r="J224" i="71"/>
  <c r="J262" i="71"/>
  <c r="J267" i="64"/>
  <c r="J260" i="66"/>
  <c r="J239" i="66"/>
  <c r="J26" i="51"/>
  <c r="J40" i="52"/>
  <c r="J55" i="52"/>
  <c r="J5" i="52"/>
  <c r="J241" i="66"/>
  <c r="J147" i="51"/>
  <c r="J262" i="64"/>
  <c r="J319" i="68"/>
  <c r="J152" i="52"/>
  <c r="J54" i="52"/>
  <c r="J90" i="53"/>
  <c r="J29" i="52"/>
  <c r="J121" i="52"/>
  <c r="J72" i="51"/>
  <c r="J33" i="52"/>
  <c r="J140" i="53"/>
  <c r="J270" i="67"/>
  <c r="J278" i="66"/>
  <c r="J330" i="68"/>
  <c r="J97" i="53"/>
  <c r="J117" i="53"/>
  <c r="J267" i="70"/>
  <c r="J127" i="53"/>
  <c r="J265" i="71"/>
  <c r="J255" i="69"/>
  <c r="J73" i="53"/>
  <c r="J313" i="64"/>
  <c r="J129" i="53"/>
  <c r="J172" i="53"/>
  <c r="J257" i="72"/>
  <c r="J137" i="53"/>
  <c r="J145" i="53"/>
  <c r="J281" i="70"/>
  <c r="J156" i="53"/>
  <c r="J114" i="53"/>
  <c r="J233" i="69"/>
  <c r="J55" i="53"/>
  <c r="J84" i="53"/>
  <c r="J110" i="53"/>
  <c r="J29" i="53"/>
  <c r="J299" i="64"/>
  <c r="J86" i="53"/>
  <c r="J134" i="53"/>
  <c r="J254" i="69"/>
  <c r="J147" i="53"/>
  <c r="J267" i="66"/>
  <c r="J275" i="65"/>
  <c r="J56" i="53"/>
  <c r="J115" i="53"/>
  <c r="J281" i="67"/>
  <c r="J132" i="53"/>
  <c r="J112" i="53"/>
  <c r="J159" i="53"/>
  <c r="J69" i="51"/>
  <c r="J36" i="51"/>
  <c r="J88" i="51"/>
  <c r="J120" i="51"/>
  <c r="J273" i="69"/>
  <c r="J269" i="69"/>
  <c r="J276" i="69"/>
  <c r="J150" i="51"/>
  <c r="J269" i="70"/>
  <c r="J164" i="53"/>
  <c r="J20" i="51"/>
  <c r="J266" i="69"/>
  <c r="J272" i="69"/>
  <c r="J70" i="52"/>
  <c r="J175" i="53"/>
  <c r="J111" i="51"/>
  <c r="J125" i="53"/>
  <c r="J45" i="51"/>
  <c r="J130" i="52"/>
  <c r="J253" i="69"/>
  <c r="J92" i="51"/>
  <c r="J113" i="52"/>
  <c r="J256" i="72"/>
  <c r="J139" i="51"/>
  <c r="J150" i="53"/>
  <c r="J19" i="51"/>
  <c r="J269" i="71"/>
  <c r="J170" i="51"/>
  <c r="J73" i="52"/>
  <c r="J19" i="52"/>
  <c r="J140" i="51"/>
  <c r="J118" i="52"/>
  <c r="J257" i="65"/>
  <c r="J169" i="51"/>
  <c r="J232" i="66"/>
  <c r="J279" i="66"/>
  <c r="J151" i="52"/>
  <c r="J130" i="51"/>
  <c r="J13" i="52"/>
  <c r="J173" i="52"/>
  <c r="J102" i="51"/>
  <c r="J242" i="72"/>
  <c r="J135" i="52"/>
  <c r="J119" i="52"/>
  <c r="J268" i="64"/>
  <c r="J141" i="51"/>
  <c r="J15" i="51"/>
  <c r="J12" i="53"/>
  <c r="J9" i="53"/>
  <c r="J100" i="52"/>
  <c r="J5" i="53"/>
  <c r="J229" i="66"/>
  <c r="J137" i="52"/>
  <c r="J236" i="66"/>
  <c r="J349" i="68"/>
  <c r="J341" i="68"/>
  <c r="J236" i="69"/>
  <c r="J16" i="53"/>
  <c r="J271" i="72"/>
  <c r="J268" i="72"/>
  <c r="J275" i="67"/>
  <c r="J126" i="53"/>
  <c r="J153" i="53"/>
  <c r="J265" i="72"/>
  <c r="J119" i="53"/>
  <c r="J15" i="53"/>
  <c r="J96" i="53"/>
  <c r="J266" i="71"/>
  <c r="J267" i="69"/>
  <c r="J278" i="69"/>
  <c r="J131" i="53"/>
  <c r="J267" i="67"/>
  <c r="J118" i="53"/>
  <c r="J108" i="53"/>
  <c r="J37" i="53"/>
  <c r="J305" i="64"/>
  <c r="J112" i="51"/>
  <c r="J17" i="53"/>
  <c r="J76" i="53"/>
  <c r="J259" i="72"/>
  <c r="J122" i="53"/>
  <c r="J267" i="65"/>
  <c r="J165" i="53"/>
  <c r="J65" i="53"/>
  <c r="J79" i="53"/>
  <c r="J152" i="53"/>
  <c r="J269" i="65"/>
  <c r="J173" i="53"/>
  <c r="J27" i="53"/>
  <c r="J274" i="70"/>
  <c r="J168" i="51"/>
  <c r="J268" i="65"/>
  <c r="J166" i="52"/>
  <c r="J106" i="53"/>
  <c r="J276" i="65"/>
  <c r="J276" i="70"/>
  <c r="J343" i="68"/>
  <c r="J70" i="51"/>
  <c r="J5" i="51"/>
  <c r="J154" i="53"/>
  <c r="J103" i="51"/>
  <c r="J258" i="72"/>
  <c r="J271" i="70"/>
  <c r="J269" i="66"/>
  <c r="J64" i="51"/>
  <c r="J332" i="68"/>
  <c r="J120" i="52"/>
  <c r="J100" i="53"/>
  <c r="J157" i="51"/>
  <c r="J74" i="52"/>
  <c r="J146" i="53"/>
  <c r="J252" i="69"/>
  <c r="J10" i="51"/>
  <c r="J235" i="67"/>
  <c r="J154" i="52"/>
  <c r="J156" i="52"/>
  <c r="J260" i="67"/>
  <c r="J152" i="51"/>
  <c r="J64" i="52"/>
  <c r="J107" i="51"/>
  <c r="J131" i="51"/>
  <c r="J8" i="52"/>
  <c r="J265" i="70"/>
  <c r="J9" i="51"/>
  <c r="J229" i="67"/>
  <c r="J75" i="51"/>
  <c r="J75" i="52"/>
  <c r="J145" i="52"/>
  <c r="J35" i="52"/>
  <c r="J138" i="51"/>
  <c r="J248" i="72"/>
  <c r="J101" i="51"/>
  <c r="J127" i="51"/>
  <c r="J22" i="52"/>
  <c r="J100" i="51"/>
  <c r="J94" i="53"/>
  <c r="J51" i="52"/>
  <c r="J16" i="51"/>
  <c r="J16" i="52"/>
  <c r="J136" i="52"/>
  <c r="J49" i="53"/>
  <c r="J230" i="71"/>
  <c r="J167" i="53"/>
  <c r="J263" i="64"/>
  <c r="J94" i="52"/>
  <c r="J74" i="51"/>
  <c r="J176" i="53"/>
  <c r="J309" i="68"/>
  <c r="J250" i="66"/>
  <c r="J299" i="68"/>
  <c r="J89" i="52"/>
  <c r="J38" i="51"/>
  <c r="J48" i="51"/>
  <c r="J135" i="51"/>
  <c r="J60" i="51"/>
  <c r="J37" i="52"/>
  <c r="J131" i="52"/>
  <c r="J59" i="51"/>
  <c r="J134" i="52"/>
  <c r="J95" i="52"/>
  <c r="J45" i="53"/>
  <c r="J129" i="52"/>
  <c r="J26" i="52"/>
  <c r="J51" i="51"/>
  <c r="J49" i="52"/>
  <c r="J271" i="64"/>
  <c r="J287" i="68"/>
  <c r="J99" i="52"/>
  <c r="J169" i="53"/>
  <c r="J170" i="52"/>
  <c r="J108" i="52"/>
  <c r="J158" i="53"/>
  <c r="J67" i="52"/>
  <c r="J253" i="70"/>
  <c r="J282" i="64"/>
  <c r="J243" i="67"/>
  <c r="J177" i="51"/>
  <c r="J30" i="53"/>
  <c r="J95" i="51"/>
  <c r="J76" i="52"/>
  <c r="J31" i="53"/>
  <c r="J35" i="51"/>
  <c r="J7" i="51"/>
  <c r="J168" i="52"/>
  <c r="J228" i="67"/>
  <c r="J83" i="53"/>
  <c r="J22" i="51"/>
  <c r="J18" i="51"/>
  <c r="J155" i="52"/>
  <c r="J151" i="53"/>
  <c r="J238" i="70"/>
  <c r="J91" i="51"/>
  <c r="J17" i="51"/>
  <c r="J308" i="68"/>
  <c r="J148" i="51"/>
  <c r="J78" i="51"/>
  <c r="J158" i="51"/>
  <c r="J138" i="52"/>
  <c r="J231" i="65"/>
  <c r="J150" i="52"/>
  <c r="J148" i="52"/>
  <c r="J20" i="53"/>
  <c r="J93" i="52"/>
  <c r="J53" i="52"/>
  <c r="J60" i="52"/>
  <c r="J34" i="51"/>
  <c r="J295" i="68"/>
  <c r="J253" i="65"/>
  <c r="J251" i="66"/>
  <c r="J36" i="52"/>
  <c r="J119" i="51"/>
  <c r="J159" i="51"/>
  <c r="J163" i="52"/>
  <c r="J290" i="64"/>
  <c r="J333" i="68"/>
  <c r="J271" i="67"/>
  <c r="J237" i="66"/>
  <c r="J106" i="52"/>
  <c r="J270" i="71"/>
  <c r="J4" i="51"/>
  <c r="J306" i="68"/>
  <c r="J280" i="70"/>
  <c r="J258" i="65"/>
  <c r="J106" i="51"/>
  <c r="J229" i="69"/>
  <c r="J273" i="67"/>
  <c r="J255" i="71"/>
  <c r="J236" i="65"/>
  <c r="J284" i="68"/>
  <c r="J241" i="72"/>
  <c r="J262" i="72"/>
  <c r="J289" i="68"/>
  <c r="J230" i="65"/>
  <c r="J307" i="68"/>
  <c r="J266" i="66"/>
  <c r="J293" i="68"/>
  <c r="J321" i="68"/>
  <c r="J243" i="72"/>
  <c r="J229" i="70"/>
  <c r="J261" i="64"/>
  <c r="J239" i="71"/>
  <c r="J28" i="52"/>
  <c r="J312" i="68"/>
  <c r="J4" i="53"/>
  <c r="J252" i="70"/>
  <c r="J66" i="52"/>
  <c r="J227" i="67"/>
  <c r="J283" i="64"/>
  <c r="J228" i="71"/>
  <c r="J260" i="65"/>
  <c r="J253" i="72"/>
  <c r="J47" i="52"/>
  <c r="J304" i="64"/>
  <c r="J232" i="72"/>
  <c r="J44" i="51"/>
  <c r="J253" i="66"/>
  <c r="J259" i="66"/>
  <c r="J238" i="65"/>
  <c r="J250" i="70"/>
  <c r="J247" i="72"/>
  <c r="J231" i="72"/>
  <c r="J233" i="71"/>
  <c r="J25" i="51"/>
  <c r="J226" i="72"/>
  <c r="J323" i="68"/>
  <c r="J272" i="65"/>
  <c r="J105" i="53"/>
  <c r="J260" i="70"/>
  <c r="J82" i="53"/>
  <c r="J250" i="67"/>
  <c r="J279" i="65"/>
  <c r="J285" i="64"/>
  <c r="J264" i="70"/>
  <c r="J125" i="52"/>
  <c r="J240" i="70"/>
  <c r="J221" i="71"/>
  <c r="J263" i="71"/>
  <c r="J261" i="70"/>
  <c r="J228" i="72"/>
  <c r="J225" i="72"/>
  <c r="J250" i="69"/>
  <c r="J240" i="69"/>
  <c r="J346" i="68"/>
  <c r="J248" i="69"/>
  <c r="J255" i="72"/>
  <c r="J227" i="70"/>
  <c r="J246" i="70"/>
  <c r="J226" i="66"/>
  <c r="J255" i="64"/>
  <c r="J238" i="71"/>
  <c r="J246" i="69"/>
  <c r="J161" i="52"/>
  <c r="J296" i="64"/>
  <c r="J280" i="68"/>
  <c r="J230" i="70"/>
  <c r="J265" i="67"/>
  <c r="J240" i="71"/>
  <c r="J227" i="69"/>
  <c r="J238" i="72"/>
  <c r="J222" i="71"/>
  <c r="J226" i="69"/>
  <c r="J245" i="69"/>
  <c r="J219" i="72"/>
  <c r="J245" i="67"/>
  <c r="J273" i="64"/>
  <c r="J84" i="52"/>
  <c r="J145" i="51"/>
  <c r="J237" i="65"/>
  <c r="J32" i="52"/>
  <c r="J244" i="71"/>
  <c r="J259" i="64"/>
  <c r="J266" i="64"/>
  <c r="J229" i="65"/>
  <c r="J124" i="53"/>
  <c r="J268" i="70"/>
  <c r="J300" i="68"/>
  <c r="J157" i="53"/>
  <c r="J39" i="52"/>
  <c r="J239" i="65"/>
  <c r="J57" i="52"/>
  <c r="J84" i="51"/>
  <c r="J10" i="53"/>
  <c r="J50" i="53"/>
  <c r="J71" i="53"/>
  <c r="J59" i="53"/>
  <c r="J172" i="52"/>
  <c r="J58" i="51"/>
  <c r="J331" i="68"/>
  <c r="J174" i="52"/>
  <c r="J122" i="51"/>
  <c r="J132" i="51"/>
  <c r="J90" i="52"/>
  <c r="J265" i="69"/>
  <c r="J136" i="51"/>
  <c r="J157" i="52"/>
  <c r="J282" i="68"/>
  <c r="J294" i="68"/>
  <c r="J165" i="51"/>
  <c r="J72" i="52"/>
  <c r="J57" i="51"/>
  <c r="J38" i="52"/>
  <c r="J14" i="52"/>
  <c r="J137" i="51"/>
  <c r="J121" i="51"/>
  <c r="J251" i="71"/>
  <c r="J269" i="64"/>
  <c r="J243" i="66"/>
  <c r="J110" i="51"/>
  <c r="J158" i="52"/>
  <c r="J118" i="51"/>
  <c r="J133" i="51"/>
  <c r="J14" i="51"/>
  <c r="J290" i="68"/>
  <c r="J270" i="69"/>
  <c r="J68" i="53"/>
  <c r="J153" i="52"/>
  <c r="J59" i="52"/>
  <c r="J30" i="52"/>
  <c r="J167" i="51"/>
  <c r="J39" i="51"/>
  <c r="J165" i="52"/>
  <c r="J52" i="53"/>
  <c r="J11" i="53"/>
  <c r="J335" i="68"/>
  <c r="J33" i="53"/>
  <c r="J46" i="52"/>
  <c r="J243" i="65"/>
  <c r="J133" i="52"/>
  <c r="J88" i="53"/>
  <c r="J242" i="66"/>
  <c r="J256" i="71"/>
  <c r="J102" i="52"/>
  <c r="J98" i="51"/>
  <c r="J279" i="69"/>
  <c r="J252" i="67"/>
  <c r="J248" i="70"/>
  <c r="J143" i="53"/>
  <c r="J25" i="52"/>
  <c r="J261" i="72"/>
  <c r="J262" i="67"/>
  <c r="J231" i="69"/>
  <c r="J257" i="69"/>
  <c r="J228" i="70"/>
  <c r="J263" i="72"/>
  <c r="J247" i="71"/>
  <c r="J164" i="51"/>
  <c r="J288" i="64"/>
  <c r="J109" i="52"/>
  <c r="J266" i="67"/>
  <c r="J262" i="65"/>
  <c r="J227" i="66"/>
  <c r="J258" i="69"/>
  <c r="J229" i="71"/>
  <c r="J233" i="65"/>
  <c r="J248" i="67"/>
  <c r="J311" i="64"/>
  <c r="J231" i="67"/>
  <c r="J262" i="70"/>
  <c r="J254" i="66"/>
  <c r="J249" i="66"/>
  <c r="J266" i="65"/>
  <c r="J246" i="71"/>
  <c r="J252" i="72"/>
  <c r="J280" i="65"/>
  <c r="J261" i="65"/>
  <c r="J240" i="65"/>
  <c r="J248" i="65"/>
  <c r="J254" i="65"/>
  <c r="J128" i="51"/>
  <c r="J146" i="51"/>
  <c r="J231" i="66"/>
  <c r="J234" i="71"/>
  <c r="J243" i="71"/>
  <c r="J247" i="66"/>
  <c r="J270" i="72"/>
  <c r="J261" i="67"/>
  <c r="J225" i="71"/>
  <c r="J280" i="67"/>
  <c r="J234" i="72"/>
  <c r="J259" i="69"/>
  <c r="J254" i="67"/>
  <c r="J239" i="67"/>
  <c r="J284" i="64"/>
  <c r="J232" i="70"/>
  <c r="J269" i="72"/>
  <c r="J300" i="64"/>
  <c r="J44" i="53"/>
  <c r="J273" i="65"/>
  <c r="J310" i="68"/>
  <c r="J227" i="72"/>
  <c r="J334" i="68"/>
  <c r="J227" i="71"/>
  <c r="J109" i="51"/>
  <c r="J223" i="72"/>
  <c r="J287" i="64"/>
  <c r="J231" i="71"/>
  <c r="J234" i="66"/>
  <c r="J238" i="66"/>
  <c r="J241" i="71"/>
  <c r="J291" i="68"/>
  <c r="J280" i="66"/>
  <c r="J281" i="64"/>
  <c r="J297" i="68"/>
  <c r="J224" i="72"/>
  <c r="J81" i="53"/>
  <c r="J240" i="72"/>
  <c r="J230" i="69"/>
  <c r="J249" i="69"/>
  <c r="J62" i="51"/>
  <c r="J304" i="68"/>
  <c r="J222" i="72"/>
  <c r="J265" i="65"/>
  <c r="J24" i="51"/>
  <c r="J43" i="53"/>
  <c r="J246" i="66"/>
  <c r="J161" i="51"/>
  <c r="J124" i="52"/>
  <c r="J249" i="67"/>
  <c r="J230" i="67"/>
  <c r="J232" i="67"/>
  <c r="J237" i="71"/>
  <c r="J245" i="65"/>
  <c r="J226" i="70"/>
  <c r="J219" i="71"/>
  <c r="J264" i="67"/>
  <c r="J294" i="64"/>
  <c r="J10" i="52"/>
  <c r="J69" i="52"/>
  <c r="J15" i="52"/>
  <c r="J272" i="67"/>
  <c r="J311" i="68"/>
  <c r="J65" i="51"/>
  <c r="J92" i="53"/>
  <c r="J33" i="51"/>
  <c r="J139" i="52"/>
  <c r="J265" i="64"/>
  <c r="J87" i="53"/>
  <c r="J32" i="53"/>
  <c r="J264" i="64"/>
  <c r="J86" i="51"/>
  <c r="J235" i="66"/>
  <c r="J65" i="52"/>
  <c r="J171" i="52"/>
  <c r="J111" i="52"/>
  <c r="J17" i="52"/>
  <c r="J260" i="69"/>
  <c r="J40" i="51"/>
  <c r="J177" i="52"/>
  <c r="J171" i="51"/>
  <c r="J240" i="66"/>
  <c r="J173" i="51"/>
  <c r="J279" i="70"/>
  <c r="J78" i="52"/>
  <c r="J286" i="64"/>
  <c r="J26" i="53"/>
  <c r="J103" i="52"/>
  <c r="J161" i="53"/>
  <c r="J41" i="51"/>
  <c r="J126" i="51"/>
  <c r="J58" i="52"/>
  <c r="J260" i="64"/>
  <c r="J20" i="52"/>
  <c r="J83" i="51"/>
  <c r="J71" i="52"/>
  <c r="J251" i="70"/>
  <c r="J121" i="53"/>
  <c r="J169" i="52"/>
  <c r="J288" i="68"/>
  <c r="J98" i="52"/>
  <c r="J257" i="64"/>
  <c r="J71" i="51"/>
  <c r="J234" i="65"/>
  <c r="J175" i="51"/>
  <c r="J166" i="51"/>
  <c r="J12" i="51"/>
  <c r="J45" i="52"/>
  <c r="J129" i="51"/>
  <c r="J93" i="51"/>
  <c r="J70" i="53"/>
  <c r="J301" i="68"/>
  <c r="J268" i="66"/>
  <c r="J87" i="52"/>
  <c r="J41" i="52"/>
  <c r="J19" i="53"/>
  <c r="J64" i="53"/>
  <c r="J89" i="53"/>
  <c r="J237" i="67"/>
  <c r="J268" i="67"/>
  <c r="J127" i="52"/>
  <c r="J233" i="72"/>
  <c r="J77" i="53"/>
  <c r="J139" i="53"/>
  <c r="J322" i="68"/>
  <c r="J79" i="52"/>
  <c r="J97" i="51"/>
  <c r="J125" i="51"/>
  <c r="J234" i="67"/>
  <c r="J257" i="67"/>
  <c r="J236" i="70"/>
  <c r="J47" i="51"/>
  <c r="J247" i="69"/>
  <c r="J270" i="65"/>
  <c r="J4" i="52"/>
  <c r="J144" i="52"/>
  <c r="J239" i="69"/>
  <c r="J63" i="52"/>
  <c r="J339" i="68"/>
  <c r="J239" i="70"/>
  <c r="J128" i="52"/>
  <c r="J254" i="70"/>
  <c r="J264" i="69"/>
  <c r="J238" i="67"/>
  <c r="J250" i="65"/>
  <c r="J281" i="68"/>
  <c r="J28" i="51"/>
  <c r="J250" i="71"/>
  <c r="J44" i="52"/>
  <c r="J82" i="52"/>
  <c r="J313" i="68"/>
  <c r="J227" i="65"/>
  <c r="J259" i="65"/>
  <c r="J235" i="72"/>
  <c r="J259" i="70"/>
  <c r="J280" i="69"/>
  <c r="J237" i="70"/>
  <c r="J245" i="71"/>
  <c r="J223" i="71"/>
  <c r="J164" i="52"/>
  <c r="J231" i="70"/>
  <c r="J248" i="66"/>
  <c r="J318" i="68"/>
  <c r="J261" i="66"/>
  <c r="J316" i="68"/>
  <c r="J255" i="67"/>
  <c r="J63" i="53"/>
  <c r="J271" i="66"/>
  <c r="J237" i="69"/>
  <c r="J30" i="51"/>
  <c r="J255" i="66"/>
  <c r="J233" i="70"/>
  <c r="J291" i="64"/>
  <c r="J256" i="65"/>
  <c r="J232" i="71"/>
  <c r="J305" i="68"/>
  <c r="J247" i="65"/>
  <c r="J162" i="52"/>
  <c r="J242" i="70"/>
  <c r="J245" i="72"/>
  <c r="J273" i="66"/>
  <c r="J243" i="69"/>
  <c r="J49" i="51"/>
  <c r="J252" i="71"/>
  <c r="J250" i="72"/>
  <c r="J255" i="70"/>
  <c r="J261" i="71"/>
  <c r="J258" i="70"/>
  <c r="J240" i="67"/>
  <c r="J302" i="64"/>
  <c r="J243" i="70"/>
  <c r="J162" i="51"/>
  <c r="J255" i="65"/>
  <c r="J320" i="68"/>
  <c r="J7" i="52"/>
  <c r="J246" i="72"/>
  <c r="J144" i="51"/>
  <c r="J43" i="51"/>
  <c r="J105" i="51"/>
  <c r="J105" i="52"/>
  <c r="J254" i="64"/>
  <c r="J249" i="70"/>
  <c r="J143" i="51"/>
  <c r="J62" i="52"/>
  <c r="J328" i="68"/>
  <c r="J220" i="72"/>
  <c r="J226" i="65"/>
  <c r="J230" i="66"/>
  <c r="J24" i="52"/>
  <c r="J232" i="65"/>
  <c r="J62" i="53"/>
  <c r="J24" i="53"/>
  <c r="J81" i="52"/>
  <c r="J226" i="67"/>
  <c r="J245" i="70"/>
  <c r="J274" i="64"/>
  <c r="J253" i="64"/>
  <c r="J245" i="66"/>
  <c r="J252" i="64"/>
  <c r="J117" i="52"/>
  <c r="J21" i="53"/>
  <c r="J18" i="52"/>
  <c r="J141" i="52"/>
  <c r="J238" i="69"/>
  <c r="J233" i="67"/>
  <c r="J67" i="51"/>
  <c r="J58" i="53"/>
  <c r="J289" i="64"/>
  <c r="J156" i="51"/>
  <c r="J159" i="52"/>
  <c r="J107" i="52"/>
  <c r="J258" i="71"/>
  <c r="J151" i="51"/>
  <c r="J149" i="52"/>
  <c r="J54" i="51"/>
  <c r="J163" i="51"/>
  <c r="J176" i="52"/>
  <c r="J83" i="52"/>
  <c r="J234" i="69"/>
  <c r="J6" i="51"/>
  <c r="J21" i="51"/>
  <c r="J147" i="52"/>
  <c r="J296" i="68"/>
  <c r="J111" i="53"/>
  <c r="J116" i="51"/>
  <c r="J242" i="65"/>
  <c r="J93" i="53"/>
  <c r="J6" i="52"/>
  <c r="J27" i="51"/>
  <c r="J230" i="72"/>
  <c r="J148" i="53"/>
  <c r="J78" i="53"/>
  <c r="J46" i="51"/>
  <c r="J276" i="66"/>
  <c r="J126" i="52"/>
  <c r="J303" i="64"/>
  <c r="J34" i="52"/>
  <c r="J228" i="65"/>
  <c r="J272" i="66"/>
  <c r="J96" i="51"/>
  <c r="J154" i="51"/>
  <c r="J21" i="52"/>
  <c r="J68" i="52"/>
  <c r="J270" i="66"/>
  <c r="J149" i="53"/>
  <c r="J116" i="52"/>
  <c r="J122" i="52"/>
  <c r="J149" i="51"/>
  <c r="J53" i="51"/>
  <c r="J108" i="51"/>
  <c r="J176" i="51"/>
  <c r="J257" i="70"/>
  <c r="J260" i="71"/>
  <c r="J228" i="66"/>
  <c r="J174" i="51"/>
  <c r="J102" i="53"/>
  <c r="J167" i="52"/>
  <c r="J90" i="51"/>
  <c r="J31" i="52"/>
  <c r="J260" i="72"/>
  <c r="J76" i="51"/>
  <c r="J110" i="52"/>
  <c r="J153" i="51"/>
  <c r="J96" i="52"/>
  <c r="J50" i="52"/>
  <c r="J32" i="51"/>
  <c r="J278" i="64"/>
  <c r="J88" i="52"/>
  <c r="J252" i="66"/>
  <c r="J271" i="65"/>
  <c r="J249" i="72"/>
  <c r="J242" i="71"/>
  <c r="J279" i="67"/>
  <c r="J253" i="67"/>
  <c r="J259" i="67"/>
  <c r="J241" i="67"/>
  <c r="J247" i="67"/>
  <c r="J82" i="51"/>
  <c r="J292" i="68"/>
  <c r="J251" i="69"/>
  <c r="J146" i="52"/>
  <c r="J221" i="72"/>
  <c r="J279" i="64"/>
  <c r="J241" i="70"/>
  <c r="J256" i="66"/>
  <c r="J292" i="64"/>
  <c r="J317" i="68"/>
  <c r="J242" i="67"/>
  <c r="J233" i="66"/>
  <c r="J256" i="70"/>
  <c r="J228" i="69"/>
  <c r="J256" i="69"/>
  <c r="J301" i="64"/>
  <c r="J232" i="69"/>
  <c r="J303" i="68"/>
  <c r="J241" i="65"/>
  <c r="J256" i="64"/>
  <c r="J87" i="51"/>
  <c r="J242" i="69"/>
  <c r="J25" i="53"/>
  <c r="J251" i="65"/>
  <c r="J262" i="69"/>
  <c r="J258" i="66"/>
  <c r="J261" i="69"/>
  <c r="J253" i="71"/>
  <c r="J235" i="70"/>
  <c r="J249" i="71"/>
  <c r="J258" i="67"/>
  <c r="J329" i="68"/>
  <c r="J348" i="68"/>
  <c r="J280" i="64"/>
  <c r="J85" i="52"/>
  <c r="J327" i="68"/>
  <c r="J251" i="67"/>
  <c r="J252" i="65"/>
  <c r="J286" i="68"/>
  <c r="J239" i="72"/>
  <c r="J229" i="72"/>
  <c r="J257" i="66"/>
  <c r="J336" i="68"/>
  <c r="J85" i="51"/>
  <c r="J314" i="68"/>
  <c r="J340" i="68"/>
  <c r="J338" i="68"/>
  <c r="J312" i="64"/>
  <c r="J298" i="68"/>
  <c r="J315" i="68"/>
  <c r="J324" i="68"/>
  <c r="J262" i="66"/>
  <c r="J241" i="69"/>
  <c r="J325" i="68"/>
  <c r="J251" i="72"/>
  <c r="J256" i="67"/>
  <c r="J63" i="51"/>
  <c r="J235" i="71"/>
  <c r="J247" i="70"/>
  <c r="J277" i="64"/>
  <c r="J66" i="51"/>
  <c r="J3" i="53"/>
  <c r="J246" i="67"/>
  <c r="J285" i="68"/>
  <c r="J220" i="71"/>
  <c r="J276" i="64"/>
  <c r="J249" i="65"/>
  <c r="J3" i="51"/>
  <c r="J3" i="52"/>
  <c r="J81" i="51"/>
  <c r="J246" i="65"/>
  <c r="J275" i="64"/>
  <c r="J283" i="68"/>
  <c r="J124" i="51"/>
  <c r="J43" i="52"/>
  <c r="J265" i="66"/>
  <c r="J143" i="52"/>
  <c r="J279" i="68"/>
  <c r="J264" i="66"/>
  <c r="J295" i="64"/>
  <c r="J264" i="65"/>
  <c r="J237" i="72"/>
  <c r="J21" i="17"/>
  <c r="J6" i="17"/>
  <c r="J29" i="17"/>
  <c r="J22" i="17"/>
  <c r="J7" i="17"/>
  <c r="J30" i="17"/>
  <c r="J19" i="17"/>
  <c r="J8" i="17"/>
  <c r="J5" i="17"/>
  <c r="J28" i="17"/>
  <c r="J20" i="17"/>
  <c r="J9" i="17"/>
  <c r="J6" i="15"/>
  <c r="J20" i="15"/>
  <c r="J7" i="16"/>
  <c r="J11" i="16"/>
  <c r="J18" i="16"/>
  <c r="J22" i="16"/>
  <c r="J28" i="16"/>
  <c r="J32" i="16"/>
  <c r="J14" i="15"/>
  <c r="J28" i="15"/>
  <c r="J7" i="15"/>
  <c r="J18" i="17"/>
  <c r="J10" i="15"/>
  <c r="J9" i="15"/>
  <c r="J11" i="15"/>
  <c r="J8" i="16"/>
  <c r="J12" i="16"/>
  <c r="J19" i="16"/>
  <c r="J24" i="16"/>
  <c r="J29" i="16"/>
  <c r="J17" i="17"/>
  <c r="J29" i="15"/>
  <c r="J24" i="15"/>
  <c r="J21" i="15"/>
  <c r="J25" i="15"/>
  <c r="J31" i="15"/>
  <c r="J19" i="15"/>
  <c r="J12" i="15"/>
  <c r="J5" i="15"/>
  <c r="J5" i="16"/>
  <c r="J9" i="16"/>
  <c r="J13" i="16"/>
  <c r="J20" i="16"/>
  <c r="J25" i="16"/>
  <c r="J30" i="16"/>
  <c r="J16" i="15"/>
  <c r="J32" i="15"/>
  <c r="J13" i="15"/>
  <c r="J26" i="15"/>
  <c r="J30" i="15"/>
  <c r="J18" i="15"/>
  <c r="J8" i="15"/>
  <c r="J6" i="16"/>
  <c r="J10" i="16"/>
  <c r="J14" i="16"/>
  <c r="J21" i="16"/>
  <c r="J26" i="16"/>
  <c r="J31" i="16"/>
  <c r="J22" i="15"/>
  <c r="J151" i="6"/>
  <c r="J175" i="6"/>
  <c r="J138" i="6"/>
  <c r="J162" i="6"/>
  <c r="J158" i="6"/>
  <c r="J134" i="6"/>
  <c r="J128" i="29"/>
  <c r="J142" i="29"/>
  <c r="J168" i="6"/>
  <c r="J128" i="6"/>
  <c r="J144" i="6"/>
  <c r="K175" i="6"/>
  <c r="K151" i="6"/>
  <c r="K138" i="6"/>
  <c r="K162" i="6"/>
  <c r="K134" i="6"/>
  <c r="K158" i="6"/>
  <c r="K125" i="6"/>
  <c r="K141" i="6"/>
  <c r="K165" i="6"/>
  <c r="K110" i="6"/>
  <c r="K125" i="29"/>
  <c r="K128" i="29"/>
  <c r="K131" i="29"/>
  <c r="H17" i="17"/>
  <c r="L4" i="16"/>
  <c r="K4" i="16"/>
  <c r="O152" i="6"/>
  <c r="O176" i="6"/>
  <c r="O148" i="6"/>
  <c r="O172" i="6"/>
  <c r="O126" i="6"/>
  <c r="O135" i="6"/>
  <c r="O159" i="6"/>
  <c r="O122" i="29"/>
  <c r="O142" i="29"/>
  <c r="O167" i="6"/>
  <c r="O143" i="6"/>
  <c r="O127" i="6"/>
  <c r="O127" i="29"/>
  <c r="L27" i="15"/>
  <c r="H16" i="15"/>
  <c r="L27" i="17"/>
  <c r="H27" i="17"/>
  <c r="O4" i="17"/>
  <c r="M140" i="6"/>
  <c r="M164" i="6"/>
  <c r="P152" i="6"/>
  <c r="P176" i="6"/>
  <c r="P148" i="6"/>
  <c r="P172" i="6"/>
  <c r="P126" i="6"/>
  <c r="P159" i="6"/>
  <c r="P135" i="6"/>
  <c r="P142" i="6"/>
  <c r="P166" i="6"/>
  <c r="P131" i="29"/>
  <c r="P125" i="29"/>
  <c r="P130" i="29"/>
  <c r="Q152" i="6"/>
  <c r="Q176" i="6"/>
  <c r="Q172" i="6"/>
  <c r="Q148" i="6"/>
  <c r="Q126" i="6"/>
  <c r="Q159" i="6"/>
  <c r="Q135" i="6"/>
  <c r="Q20" i="6"/>
  <c r="Q157" i="6"/>
  <c r="Q127" i="29"/>
  <c r="Q144" i="6"/>
  <c r="Q128" i="6"/>
  <c r="Q168" i="6"/>
  <c r="Q128" i="29"/>
  <c r="Q131" i="29"/>
  <c r="C152" i="6"/>
  <c r="C176" i="6"/>
  <c r="C148" i="6"/>
  <c r="C172" i="6"/>
  <c r="C126" i="6"/>
  <c r="C159" i="6"/>
  <c r="C135" i="6"/>
  <c r="C139" i="29"/>
  <c r="C123" i="29"/>
  <c r="C167" i="6"/>
  <c r="C143" i="6"/>
  <c r="E175" i="6"/>
  <c r="E151" i="6"/>
  <c r="E162" i="6"/>
  <c r="E138" i="6"/>
  <c r="E158" i="6"/>
  <c r="E134" i="6"/>
  <c r="E143" i="6"/>
  <c r="E127" i="6"/>
  <c r="E167" i="6"/>
  <c r="E123" i="29"/>
  <c r="E125" i="29"/>
  <c r="N150" i="6"/>
  <c r="N174" i="6"/>
  <c r="N161" i="6"/>
  <c r="N137" i="6"/>
  <c r="N128" i="29"/>
  <c r="N142" i="6"/>
  <c r="N166" i="6"/>
  <c r="N122" i="29"/>
  <c r="N134" i="29"/>
  <c r="N127" i="29"/>
  <c r="P17" i="15"/>
  <c r="O15" i="15"/>
  <c r="D171" i="6"/>
  <c r="J27" i="16"/>
  <c r="Q27" i="15"/>
  <c r="K17" i="16"/>
  <c r="P27" i="16"/>
  <c r="J133" i="6"/>
  <c r="I150" i="6"/>
  <c r="I174" i="6"/>
  <c r="I128" i="6"/>
  <c r="I137" i="6"/>
  <c r="I161" i="6"/>
  <c r="I122" i="29"/>
  <c r="I130" i="29"/>
  <c r="I166" i="6"/>
  <c r="I126" i="6"/>
  <c r="I142" i="6"/>
  <c r="D152" i="6"/>
  <c r="D176" i="6"/>
  <c r="D148" i="6"/>
  <c r="D172" i="6"/>
  <c r="D126" i="6"/>
  <c r="D135" i="6"/>
  <c r="D159" i="6"/>
  <c r="D142" i="29"/>
  <c r="D166" i="6"/>
  <c r="D142" i="6"/>
  <c r="D127" i="29"/>
  <c r="D130" i="29"/>
  <c r="D122" i="29"/>
  <c r="H151" i="6"/>
  <c r="H175" i="6"/>
  <c r="H162" i="6"/>
  <c r="H138" i="6"/>
  <c r="H134" i="6"/>
  <c r="H158" i="6"/>
  <c r="H142" i="6"/>
  <c r="H166" i="6"/>
  <c r="H127" i="29"/>
  <c r="H124" i="29"/>
  <c r="H122" i="29"/>
  <c r="D27" i="17"/>
  <c r="I4" i="16"/>
  <c r="O133" i="6"/>
  <c r="O157" i="6"/>
  <c r="L151" i="6"/>
  <c r="L175" i="6"/>
  <c r="L162" i="6"/>
  <c r="L138" i="6"/>
  <c r="L158" i="6"/>
  <c r="L134" i="6"/>
  <c r="L125" i="6"/>
  <c r="L141" i="6"/>
  <c r="L110" i="6"/>
  <c r="L165" i="6"/>
  <c r="L127" i="29"/>
  <c r="L125" i="29"/>
  <c r="L131" i="29"/>
  <c r="J171" i="6"/>
  <c r="J147" i="6"/>
  <c r="J150" i="6"/>
  <c r="J174" i="6"/>
  <c r="J137" i="6"/>
  <c r="J161" i="6"/>
  <c r="J131" i="29"/>
  <c r="J125" i="29"/>
  <c r="J143" i="6"/>
  <c r="J167" i="6"/>
  <c r="J127" i="6"/>
  <c r="J134" i="29"/>
  <c r="K174" i="6"/>
  <c r="K150" i="6"/>
  <c r="K128" i="6"/>
  <c r="K161" i="6"/>
  <c r="K137" i="6"/>
  <c r="K124" i="29"/>
  <c r="K134" i="29"/>
  <c r="K122" i="29"/>
  <c r="K168" i="6"/>
  <c r="K144" i="6"/>
  <c r="J4" i="17"/>
  <c r="K17" i="17"/>
  <c r="J27" i="15"/>
  <c r="O175" i="6"/>
  <c r="O151" i="6"/>
  <c r="O138" i="6"/>
  <c r="O162" i="6"/>
  <c r="O158" i="6"/>
  <c r="O134" i="6"/>
  <c r="O166" i="6"/>
  <c r="O142" i="6"/>
  <c r="O130" i="29"/>
  <c r="O124" i="29"/>
  <c r="D17" i="15"/>
  <c r="D27" i="15"/>
  <c r="O15" i="16"/>
  <c r="L27" i="16"/>
  <c r="I27" i="15"/>
  <c r="P175" i="6"/>
  <c r="P151" i="6"/>
  <c r="P162" i="6"/>
  <c r="P138" i="6"/>
  <c r="P158" i="6"/>
  <c r="P134" i="6"/>
  <c r="P125" i="6"/>
  <c r="P165" i="6"/>
  <c r="P110" i="6"/>
  <c r="P122" i="29"/>
  <c r="Q151" i="6"/>
  <c r="Q175" i="6"/>
  <c r="Q162" i="6"/>
  <c r="Q138" i="6"/>
  <c r="Q158" i="6"/>
  <c r="Q134" i="6"/>
  <c r="Q143" i="6"/>
  <c r="Q167" i="6"/>
  <c r="Q142" i="29"/>
  <c r="C175" i="6"/>
  <c r="C151" i="6"/>
  <c r="C162" i="6"/>
  <c r="C138" i="6"/>
  <c r="C158" i="6"/>
  <c r="C134" i="6"/>
  <c r="C127" i="29"/>
  <c r="C166" i="6"/>
  <c r="C142" i="6"/>
  <c r="C142" i="29"/>
  <c r="E150" i="6"/>
  <c r="E174" i="6"/>
  <c r="E128" i="6"/>
  <c r="E137" i="6"/>
  <c r="E161" i="6"/>
  <c r="E166" i="6"/>
  <c r="E142" i="6"/>
  <c r="E130" i="29"/>
  <c r="N29" i="53"/>
  <c r="N8" i="53"/>
  <c r="N275" i="70"/>
  <c r="N73" i="53"/>
  <c r="N236" i="69"/>
  <c r="N281" i="65"/>
  <c r="N264" i="71"/>
  <c r="N274" i="70"/>
  <c r="N115" i="52"/>
  <c r="N267" i="65"/>
  <c r="N34" i="53"/>
  <c r="N117" i="53"/>
  <c r="N233" i="69"/>
  <c r="N112" i="51"/>
  <c r="N267" i="71"/>
  <c r="N122" i="53"/>
  <c r="N281" i="67"/>
  <c r="N96" i="53"/>
  <c r="N35" i="53"/>
  <c r="N17" i="53"/>
  <c r="N27" i="53"/>
  <c r="N145" i="53"/>
  <c r="N281" i="69"/>
  <c r="N119" i="53"/>
  <c r="N135" i="53"/>
  <c r="N114" i="52"/>
  <c r="N281" i="66"/>
  <c r="N28" i="53"/>
  <c r="N278" i="67"/>
  <c r="N297" i="64"/>
  <c r="N116" i="53"/>
  <c r="N141" i="53"/>
  <c r="N115" i="53"/>
  <c r="N275" i="65"/>
  <c r="N15" i="53"/>
  <c r="N137" i="53"/>
  <c r="N86" i="53"/>
  <c r="N67" i="51"/>
  <c r="N12" i="52"/>
  <c r="N37" i="51"/>
  <c r="N150" i="53"/>
  <c r="N269" i="70"/>
  <c r="N58" i="53"/>
  <c r="N271" i="69"/>
  <c r="N168" i="53"/>
  <c r="N12" i="53"/>
  <c r="N253" i="69"/>
  <c r="N257" i="71"/>
  <c r="N125" i="53"/>
  <c r="N276" i="67"/>
  <c r="N128" i="53"/>
  <c r="N273" i="70"/>
  <c r="N298" i="64"/>
  <c r="N276" i="65"/>
  <c r="N120" i="53"/>
  <c r="N66" i="53"/>
  <c r="N20" i="51"/>
  <c r="N335" i="68"/>
  <c r="N36" i="52"/>
  <c r="N166" i="52"/>
  <c r="N229" i="65"/>
  <c r="N157" i="51"/>
  <c r="N268" i="66"/>
  <c r="N163" i="52"/>
  <c r="N45" i="52"/>
  <c r="N32" i="52"/>
  <c r="N6" i="52"/>
  <c r="N262" i="72"/>
  <c r="N91" i="51"/>
  <c r="N244" i="71"/>
  <c r="N73" i="51"/>
  <c r="N170" i="52"/>
  <c r="N21" i="51"/>
  <c r="N108" i="52"/>
  <c r="N154" i="52"/>
  <c r="N177" i="51"/>
  <c r="N248" i="72"/>
  <c r="N282" i="68"/>
  <c r="N20" i="52"/>
  <c r="N171" i="52"/>
  <c r="N99" i="52"/>
  <c r="N102" i="51"/>
  <c r="N174" i="52"/>
  <c r="N260" i="65"/>
  <c r="N26" i="52"/>
  <c r="N149" i="51"/>
  <c r="N131" i="52"/>
  <c r="N93" i="53"/>
  <c r="N238" i="69"/>
  <c r="N56" i="52"/>
  <c r="N72" i="51"/>
  <c r="N51" i="52"/>
  <c r="N76" i="52"/>
  <c r="N272" i="67"/>
  <c r="N90" i="53"/>
  <c r="N6" i="51"/>
  <c r="N33" i="52"/>
  <c r="N293" i="68"/>
  <c r="N237" i="65"/>
  <c r="N93" i="51"/>
  <c r="N167" i="51"/>
  <c r="N165" i="51"/>
  <c r="N21" i="52"/>
  <c r="N68" i="53"/>
  <c r="N158" i="51"/>
  <c r="N289" i="64"/>
  <c r="N169" i="52"/>
  <c r="N278" i="64"/>
  <c r="N281" i="68"/>
  <c r="N176" i="51"/>
  <c r="N158" i="52"/>
  <c r="N129" i="52"/>
  <c r="N27" i="52"/>
  <c r="N240" i="66"/>
  <c r="N131" i="51"/>
  <c r="N268" i="64"/>
  <c r="N177" i="52"/>
  <c r="N134" i="51"/>
  <c r="N148" i="52"/>
  <c r="N78" i="52"/>
  <c r="N48" i="51"/>
  <c r="N41" i="52"/>
  <c r="N29" i="52"/>
  <c r="N167" i="52"/>
  <c r="N13" i="52"/>
  <c r="N286" i="68"/>
  <c r="N20" i="53"/>
  <c r="N145" i="51"/>
  <c r="N339" i="68"/>
  <c r="N70" i="52"/>
  <c r="N149" i="52"/>
  <c r="N235" i="67"/>
  <c r="N159" i="52"/>
  <c r="N19" i="53"/>
  <c r="N101" i="51"/>
  <c r="N248" i="71"/>
  <c r="N265" i="64"/>
  <c r="N96" i="51"/>
  <c r="N100" i="51"/>
  <c r="N50" i="52"/>
  <c r="N46" i="51"/>
  <c r="N284" i="68"/>
  <c r="N5" i="51"/>
  <c r="N119" i="51"/>
  <c r="N151" i="51"/>
  <c r="N148" i="53"/>
  <c r="N107" i="51"/>
  <c r="N83" i="52"/>
  <c r="N155" i="52"/>
  <c r="N140" i="52"/>
  <c r="N102" i="53"/>
  <c r="N276" i="70"/>
  <c r="N270" i="70"/>
  <c r="N15" i="52"/>
  <c r="N286" i="64"/>
  <c r="N110" i="52"/>
  <c r="N66" i="51"/>
  <c r="N139" i="53"/>
  <c r="N322" i="68"/>
  <c r="N238" i="66"/>
  <c r="N280" i="68"/>
  <c r="N323" i="68"/>
  <c r="N304" i="64"/>
  <c r="N233" i="71"/>
  <c r="N248" i="65"/>
  <c r="N146" i="51"/>
  <c r="N238" i="70"/>
  <c r="N284" i="64"/>
  <c r="N28" i="52"/>
  <c r="N241" i="71"/>
  <c r="N268" i="71"/>
  <c r="N265" i="71"/>
  <c r="N330" i="68"/>
  <c r="N264" i="72"/>
  <c r="N341" i="68"/>
  <c r="N274" i="66"/>
  <c r="N173" i="53"/>
  <c r="N275" i="66"/>
  <c r="N274" i="69"/>
  <c r="N48" i="53"/>
  <c r="N254" i="69"/>
  <c r="N174" i="53"/>
  <c r="N55" i="53"/>
  <c r="N170" i="53"/>
  <c r="N165" i="53"/>
  <c r="N305" i="64"/>
  <c r="N269" i="65"/>
  <c r="N60" i="53"/>
  <c r="N108" i="53"/>
  <c r="N53" i="53"/>
  <c r="N309" i="64"/>
  <c r="N110" i="53"/>
  <c r="N267" i="66"/>
  <c r="N101" i="53"/>
  <c r="N127" i="53"/>
  <c r="N36" i="53"/>
  <c r="N159" i="53"/>
  <c r="N155" i="53"/>
  <c r="N274" i="65"/>
  <c r="N162" i="53"/>
  <c r="N98" i="53"/>
  <c r="N133" i="53"/>
  <c r="N103" i="53"/>
  <c r="N152" i="53"/>
  <c r="N16" i="53"/>
  <c r="N118" i="53"/>
  <c r="N76" i="51"/>
  <c r="N98" i="51"/>
  <c r="N252" i="69"/>
  <c r="N22" i="51"/>
  <c r="N106" i="53"/>
  <c r="N273" i="69"/>
  <c r="N111" i="52"/>
  <c r="N154" i="53"/>
  <c r="N154" i="51"/>
  <c r="N269" i="69"/>
  <c r="N168" i="51"/>
  <c r="N47" i="53"/>
  <c r="N266" i="72"/>
  <c r="N269" i="67"/>
  <c r="N266" i="69"/>
  <c r="N90" i="51"/>
  <c r="N271" i="70"/>
  <c r="N146" i="53"/>
  <c r="N32" i="53"/>
  <c r="N268" i="65"/>
  <c r="N130" i="52"/>
  <c r="N239" i="65"/>
  <c r="N88" i="52"/>
  <c r="N91" i="52"/>
  <c r="N258" i="71"/>
  <c r="N39" i="52"/>
  <c r="N83" i="51"/>
  <c r="N135" i="51"/>
  <c r="N18" i="52"/>
  <c r="N156" i="51"/>
  <c r="N161" i="53"/>
  <c r="N319" i="68"/>
  <c r="N59" i="53"/>
  <c r="N33" i="53"/>
  <c r="N93" i="52"/>
  <c r="N134" i="52"/>
  <c r="N51" i="53"/>
  <c r="N279" i="65"/>
  <c r="N117" i="52"/>
  <c r="N171" i="51"/>
  <c r="N77" i="51"/>
  <c r="N69" i="51"/>
  <c r="N234" i="69"/>
  <c r="N175" i="53"/>
  <c r="N69" i="53"/>
  <c r="N64" i="51"/>
  <c r="N92" i="52"/>
  <c r="N26" i="51"/>
  <c r="N133" i="51"/>
  <c r="N331" i="68"/>
  <c r="N95" i="52"/>
  <c r="N132" i="52"/>
  <c r="N239" i="67"/>
  <c r="N231" i="67"/>
  <c r="N148" i="51"/>
  <c r="N233" i="66"/>
  <c r="N37" i="52"/>
  <c r="N175" i="52"/>
  <c r="N14" i="52"/>
  <c r="N79" i="51"/>
  <c r="N30" i="53"/>
  <c r="N257" i="64"/>
  <c r="N150" i="51"/>
  <c r="N169" i="51"/>
  <c r="N237" i="66"/>
  <c r="N157" i="52"/>
  <c r="N228" i="67"/>
  <c r="N137" i="52"/>
  <c r="N39" i="53"/>
  <c r="N166" i="53"/>
  <c r="N288" i="68"/>
  <c r="N289" i="68"/>
  <c r="N49" i="53"/>
  <c r="N175" i="51"/>
  <c r="N83" i="53"/>
  <c r="N73" i="52"/>
  <c r="N33" i="51"/>
  <c r="N38" i="51"/>
  <c r="N99" i="51"/>
  <c r="N105" i="53"/>
  <c r="N169" i="53"/>
  <c r="N176" i="53"/>
  <c r="N127" i="51"/>
  <c r="N59" i="52"/>
  <c r="N19" i="52"/>
  <c r="N22" i="52"/>
  <c r="N240" i="67"/>
  <c r="N251" i="71"/>
  <c r="N264" i="64"/>
  <c r="N266" i="64"/>
  <c r="N11" i="53"/>
  <c r="N116" i="52"/>
  <c r="N94" i="53"/>
  <c r="N172" i="52"/>
  <c r="N84" i="52"/>
  <c r="N261" i="64"/>
  <c r="N141" i="52"/>
  <c r="N92" i="51"/>
  <c r="N173" i="51"/>
  <c r="N124" i="53"/>
  <c r="N315" i="68"/>
  <c r="N172" i="51"/>
  <c r="N165" i="52"/>
  <c r="N21" i="53"/>
  <c r="N100" i="53"/>
  <c r="N38" i="52"/>
  <c r="N50" i="51"/>
  <c r="N45" i="51"/>
  <c r="N48" i="52"/>
  <c r="N251" i="69"/>
  <c r="N268" i="67"/>
  <c r="N121" i="53"/>
  <c r="N79" i="52"/>
  <c r="N96" i="52"/>
  <c r="N141" i="51"/>
  <c r="N54" i="51"/>
  <c r="N30" i="52"/>
  <c r="N13" i="51"/>
  <c r="N147" i="52"/>
  <c r="N130" i="53"/>
  <c r="N103" i="52"/>
  <c r="N121" i="52"/>
  <c r="N249" i="72"/>
  <c r="N47" i="51"/>
  <c r="N260" i="67"/>
  <c r="N240" i="70"/>
  <c r="N255" i="67"/>
  <c r="N230" i="67"/>
  <c r="N258" i="69"/>
  <c r="N164" i="52"/>
  <c r="N231" i="71"/>
  <c r="N336" i="68"/>
  <c r="N320" i="68"/>
  <c r="N281" i="64"/>
  <c r="N275" i="67"/>
  <c r="N268" i="72"/>
  <c r="N74" i="53"/>
  <c r="N163" i="53"/>
  <c r="N84" i="53"/>
  <c r="N267" i="70"/>
  <c r="N138" i="53"/>
  <c r="N38" i="53"/>
  <c r="N107" i="53"/>
  <c r="N278" i="69"/>
  <c r="N147" i="53"/>
  <c r="N177" i="53"/>
  <c r="N22" i="53"/>
  <c r="N7" i="53"/>
  <c r="N271" i="71"/>
  <c r="N114" i="51"/>
  <c r="N266" i="71"/>
  <c r="N255" i="69"/>
  <c r="N131" i="53"/>
  <c r="N267" i="69"/>
  <c r="N72" i="53"/>
  <c r="N46" i="53"/>
  <c r="N112" i="52"/>
  <c r="N342" i="68"/>
  <c r="N41" i="53"/>
  <c r="N65" i="53"/>
  <c r="N112" i="53"/>
  <c r="N171" i="53"/>
  <c r="N313" i="64"/>
  <c r="N257" i="72"/>
  <c r="N153" i="53"/>
  <c r="N129" i="53"/>
  <c r="N134" i="53"/>
  <c r="N91" i="53"/>
  <c r="N99" i="53"/>
  <c r="N75" i="53"/>
  <c r="N88" i="51"/>
  <c r="N56" i="51"/>
  <c r="N277" i="70"/>
  <c r="N277" i="69"/>
  <c r="N347" i="68"/>
  <c r="N281" i="70"/>
  <c r="N8" i="51"/>
  <c r="N277" i="66"/>
  <c r="N276" i="69"/>
  <c r="N256" i="72"/>
  <c r="N34" i="51"/>
  <c r="N272" i="70"/>
  <c r="N332" i="68"/>
  <c r="N277" i="67"/>
  <c r="N308" i="64"/>
  <c r="N117" i="51"/>
  <c r="N32" i="51"/>
  <c r="N259" i="72"/>
  <c r="N113" i="52"/>
  <c r="N120" i="51"/>
  <c r="N166" i="51"/>
  <c r="N279" i="66"/>
  <c r="N235" i="65"/>
  <c r="N5" i="52"/>
  <c r="N300" i="68"/>
  <c r="N55" i="51"/>
  <c r="N40" i="51"/>
  <c r="N110" i="51"/>
  <c r="N41" i="51"/>
  <c r="N71" i="53"/>
  <c r="N236" i="67"/>
  <c r="N108" i="51"/>
  <c r="N64" i="53"/>
  <c r="N9" i="52"/>
  <c r="N168" i="52"/>
  <c r="N55" i="52"/>
  <c r="N97" i="51"/>
  <c r="N64" i="52"/>
  <c r="N84" i="51"/>
  <c r="N86" i="51"/>
  <c r="N233" i="72"/>
  <c r="N291" i="68"/>
  <c r="N167" i="53"/>
  <c r="N147" i="51"/>
  <c r="N40" i="53"/>
  <c r="N271" i="64"/>
  <c r="N72" i="52"/>
  <c r="N137" i="51"/>
  <c r="N228" i="65"/>
  <c r="N88" i="53"/>
  <c r="N86" i="52"/>
  <c r="N140" i="51"/>
  <c r="N244" i="72"/>
  <c r="N50" i="53"/>
  <c r="N257" i="69"/>
  <c r="N12" i="51"/>
  <c r="N287" i="68"/>
  <c r="N153" i="51"/>
  <c r="N231" i="66"/>
  <c r="N138" i="52"/>
  <c r="N122" i="52"/>
  <c r="N52" i="51"/>
  <c r="N75" i="51"/>
  <c r="N303" i="64"/>
  <c r="N253" i="65"/>
  <c r="N126" i="52"/>
  <c r="N46" i="52"/>
  <c r="N119" i="52"/>
  <c r="N346" i="68"/>
  <c r="N241" i="65"/>
  <c r="N129" i="51"/>
  <c r="N26" i="53"/>
  <c r="N170" i="51"/>
  <c r="N94" i="51"/>
  <c r="N149" i="53"/>
  <c r="N7" i="51"/>
  <c r="N74" i="51"/>
  <c r="N75" i="52"/>
  <c r="N36" i="51"/>
  <c r="N226" i="72"/>
  <c r="N159" i="51"/>
  <c r="N74" i="52"/>
  <c r="N116" i="51"/>
  <c r="N95" i="51"/>
  <c r="N173" i="52"/>
  <c r="N158" i="53"/>
  <c r="N242" i="66"/>
  <c r="N270" i="67"/>
  <c r="N9" i="53"/>
  <c r="N9" i="51"/>
  <c r="N299" i="68"/>
  <c r="N90" i="52"/>
  <c r="N17" i="52"/>
  <c r="N70" i="53"/>
  <c r="N250" i="65"/>
  <c r="N224" i="72"/>
  <c r="N310" i="64"/>
  <c r="N45" i="53"/>
  <c r="N71" i="52"/>
  <c r="N262" i="64"/>
  <c r="N16" i="51"/>
  <c r="N17" i="51"/>
  <c r="N139" i="51"/>
  <c r="N94" i="52"/>
  <c r="N236" i="65"/>
  <c r="N145" i="52"/>
  <c r="N268" i="69"/>
  <c r="N301" i="68"/>
  <c r="N39" i="51"/>
  <c r="N71" i="51"/>
  <c r="N51" i="51"/>
  <c r="N31" i="51"/>
  <c r="N135" i="52"/>
  <c r="N258" i="72"/>
  <c r="N13" i="53"/>
  <c r="N10" i="52"/>
  <c r="N270" i="69"/>
  <c r="N295" i="68"/>
  <c r="N58" i="52"/>
  <c r="N65" i="51"/>
  <c r="N265" i="69"/>
  <c r="N258" i="70"/>
  <c r="N227" i="71"/>
  <c r="N300" i="64"/>
  <c r="N277" i="64"/>
  <c r="N242" i="71"/>
  <c r="N252" i="66"/>
  <c r="N234" i="70"/>
  <c r="N66" i="52"/>
  <c r="N232" i="70"/>
  <c r="N270" i="66"/>
  <c r="N247" i="71"/>
  <c r="N247" i="72"/>
  <c r="N235" i="70"/>
  <c r="N345" i="68"/>
  <c r="N278" i="66"/>
  <c r="N115" i="51"/>
  <c r="N97" i="53"/>
  <c r="N337" i="68"/>
  <c r="N271" i="72"/>
  <c r="N156" i="53"/>
  <c r="N111" i="53"/>
  <c r="N14" i="53"/>
  <c r="N95" i="53"/>
  <c r="N79" i="53"/>
  <c r="N57" i="53"/>
  <c r="N306" i="64"/>
  <c r="N76" i="53"/>
  <c r="N132" i="53"/>
  <c r="N113" i="53"/>
  <c r="N278" i="70"/>
  <c r="N37" i="53"/>
  <c r="N277" i="65"/>
  <c r="N267" i="67"/>
  <c r="N113" i="51"/>
  <c r="N67" i="53"/>
  <c r="N18" i="53"/>
  <c r="N299" i="64"/>
  <c r="N274" i="67"/>
  <c r="N275" i="69"/>
  <c r="N6" i="53"/>
  <c r="N126" i="53"/>
  <c r="N349" i="68"/>
  <c r="N265" i="72"/>
  <c r="N136" i="53"/>
  <c r="N54" i="53"/>
  <c r="N56" i="53"/>
  <c r="N114" i="53"/>
  <c r="N278" i="65"/>
  <c r="N172" i="53"/>
  <c r="N132" i="51"/>
  <c r="N15" i="51"/>
  <c r="N266" i="70"/>
  <c r="N276" i="66"/>
  <c r="N164" i="53"/>
  <c r="N103" i="51"/>
  <c r="N343" i="68"/>
  <c r="N14" i="51"/>
  <c r="N19" i="51"/>
  <c r="N269" i="66"/>
  <c r="N85" i="53"/>
  <c r="N259" i="71"/>
  <c r="N307" i="64"/>
  <c r="N267" i="72"/>
  <c r="N144" i="53"/>
  <c r="N120" i="52"/>
  <c r="N344" i="68"/>
  <c r="N11" i="51"/>
  <c r="N235" i="69"/>
  <c r="N57" i="51"/>
  <c r="N109" i="53"/>
  <c r="N231" i="65"/>
  <c r="N59" i="51"/>
  <c r="N35" i="52"/>
  <c r="N256" i="71"/>
  <c r="N122" i="51"/>
  <c r="N68" i="52"/>
  <c r="N102" i="52"/>
  <c r="N272" i="69"/>
  <c r="N60" i="51"/>
  <c r="N176" i="52"/>
  <c r="N98" i="52"/>
  <c r="N35" i="51"/>
  <c r="N268" i="70"/>
  <c r="N70" i="51"/>
  <c r="N242" i="67"/>
  <c r="N127" i="52"/>
  <c r="N267" i="64"/>
  <c r="N257" i="70"/>
  <c r="N54" i="52"/>
  <c r="N230" i="72"/>
  <c r="N151" i="52"/>
  <c r="N10" i="51"/>
  <c r="N126" i="51"/>
  <c r="N31" i="52"/>
  <c r="N77" i="53"/>
  <c r="N8" i="52"/>
  <c r="N118" i="51"/>
  <c r="N130" i="51"/>
  <c r="N57" i="52"/>
  <c r="N163" i="51"/>
  <c r="N27" i="51"/>
  <c r="N143" i="53"/>
  <c r="N49" i="52"/>
  <c r="N157" i="53"/>
  <c r="N152" i="52"/>
  <c r="N77" i="52"/>
  <c r="N107" i="52"/>
  <c r="N87" i="53"/>
  <c r="N53" i="52"/>
  <c r="N139" i="52"/>
  <c r="N92" i="53"/>
  <c r="N290" i="68"/>
  <c r="N111" i="51"/>
  <c r="N272" i="65"/>
  <c r="N97" i="52"/>
  <c r="N265" i="70"/>
  <c r="N5" i="53"/>
  <c r="N53" i="51"/>
  <c r="N292" i="68"/>
  <c r="N121" i="51"/>
  <c r="N243" i="65"/>
  <c r="N11" i="52"/>
  <c r="N78" i="51"/>
  <c r="N243" i="67"/>
  <c r="N140" i="53"/>
  <c r="N100" i="52"/>
  <c r="N239" i="66"/>
  <c r="N16" i="52"/>
  <c r="N89" i="51"/>
  <c r="N151" i="53"/>
  <c r="N282" i="64"/>
  <c r="N89" i="52"/>
  <c r="N65" i="52"/>
  <c r="N101" i="52"/>
  <c r="N87" i="52"/>
  <c r="N150" i="52"/>
  <c r="N153" i="52"/>
  <c r="N263" i="64"/>
  <c r="N152" i="51"/>
  <c r="N58" i="51"/>
  <c r="N31" i="53"/>
  <c r="N29" i="51"/>
  <c r="N60" i="52"/>
  <c r="N270" i="64"/>
  <c r="N136" i="51"/>
  <c r="N279" i="70"/>
  <c r="N243" i="66"/>
  <c r="N262" i="71"/>
  <c r="N297" i="68"/>
  <c r="N133" i="52"/>
  <c r="N270" i="65"/>
  <c r="N89" i="53"/>
  <c r="N67" i="52"/>
  <c r="N52" i="52"/>
  <c r="N118" i="52"/>
  <c r="N156" i="52"/>
  <c r="N136" i="52"/>
  <c r="N52" i="53"/>
  <c r="N234" i="65"/>
  <c r="N155" i="51"/>
  <c r="N238" i="65"/>
  <c r="N174" i="51"/>
  <c r="N78" i="53"/>
  <c r="N18" i="51"/>
  <c r="N40" i="52"/>
  <c r="N69" i="52"/>
  <c r="N138" i="51"/>
  <c r="N34" i="52"/>
  <c r="N10" i="53"/>
  <c r="N230" i="71"/>
  <c r="N237" i="67"/>
  <c r="N228" i="72"/>
  <c r="N246" i="72"/>
  <c r="N4" i="53"/>
  <c r="N316" i="68"/>
  <c r="N262" i="70"/>
  <c r="N271" i="65"/>
  <c r="N241" i="69"/>
  <c r="N255" i="65"/>
  <c r="N324" i="68"/>
  <c r="N253" i="71"/>
  <c r="N4" i="52"/>
  <c r="N314" i="68"/>
  <c r="N82" i="51"/>
  <c r="N237" i="70"/>
  <c r="N262" i="65"/>
  <c r="N232" i="65"/>
  <c r="N248" i="67"/>
  <c r="N63" i="51"/>
  <c r="N230" i="65"/>
  <c r="N231" i="70"/>
  <c r="N340" i="68"/>
  <c r="N236" i="70"/>
  <c r="N252" i="67"/>
  <c r="N4" i="51"/>
  <c r="N333" i="68"/>
  <c r="N262" i="66"/>
  <c r="N259" i="66"/>
  <c r="N261" i="65"/>
  <c r="N247" i="69"/>
  <c r="N223" i="72"/>
  <c r="N44" i="51"/>
  <c r="N221" i="71"/>
  <c r="N311" i="64"/>
  <c r="N290" i="64"/>
  <c r="N272" i="66"/>
  <c r="N229" i="69"/>
  <c r="N258" i="65"/>
  <c r="N248" i="70"/>
  <c r="N234" i="67"/>
  <c r="N228" i="69"/>
  <c r="N259" i="70"/>
  <c r="N270" i="72"/>
  <c r="N270" i="71"/>
  <c r="N257" i="66"/>
  <c r="N271" i="66"/>
  <c r="N266" i="66"/>
  <c r="N263" i="71"/>
  <c r="N128" i="52"/>
  <c r="N44" i="53"/>
  <c r="N25" i="52"/>
  <c r="N254" i="67"/>
  <c r="N309" i="68"/>
  <c r="N236" i="66"/>
  <c r="N109" i="52"/>
  <c r="N235" i="72"/>
  <c r="N325" i="68"/>
  <c r="N231" i="72"/>
  <c r="N87" i="51"/>
  <c r="N234" i="66"/>
  <c r="N109" i="51"/>
  <c r="N261" i="70"/>
  <c r="N229" i="67"/>
  <c r="N259" i="67"/>
  <c r="N280" i="66"/>
  <c r="N306" i="68"/>
  <c r="N248" i="66"/>
  <c r="N245" i="71"/>
  <c r="N229" i="70"/>
  <c r="N260" i="72"/>
  <c r="N243" i="70"/>
  <c r="N256" i="67"/>
  <c r="N3" i="52"/>
  <c r="N255" i="72"/>
  <c r="N255" i="64"/>
  <c r="N24" i="51"/>
  <c r="N238" i="72"/>
  <c r="N230" i="70"/>
  <c r="N81" i="51"/>
  <c r="N254" i="64"/>
  <c r="N62" i="52"/>
  <c r="N62" i="51"/>
  <c r="N3" i="53"/>
  <c r="N24" i="53"/>
  <c r="N227" i="70"/>
  <c r="N222" i="72"/>
  <c r="N105" i="51"/>
  <c r="N161" i="51"/>
  <c r="N249" i="67"/>
  <c r="N264" i="66"/>
  <c r="N245" i="69"/>
  <c r="N237" i="71"/>
  <c r="N219" i="72"/>
  <c r="N294" i="64"/>
  <c r="N260" i="66"/>
  <c r="N25" i="53"/>
  <c r="N162" i="51"/>
  <c r="N242" i="65"/>
  <c r="N283" i="68"/>
  <c r="N249" i="71"/>
  <c r="N327" i="68"/>
  <c r="N259" i="65"/>
  <c r="N280" i="67"/>
  <c r="N232" i="72"/>
  <c r="N256" i="65"/>
  <c r="N312" i="64"/>
  <c r="N144" i="51"/>
  <c r="N68" i="51"/>
  <c r="N253" i="72"/>
  <c r="N251" i="66"/>
  <c r="N250" i="70"/>
  <c r="N260" i="71"/>
  <c r="N243" i="71"/>
  <c r="N235" i="66"/>
  <c r="N252" i="72"/>
  <c r="N242" i="72"/>
  <c r="N258" i="67"/>
  <c r="N303" i="68"/>
  <c r="N262" i="69"/>
  <c r="N239" i="71"/>
  <c r="N162" i="52"/>
  <c r="N128" i="51"/>
  <c r="N232" i="71"/>
  <c r="N228" i="70"/>
  <c r="N261" i="66"/>
  <c r="N254" i="65"/>
  <c r="N223" i="71"/>
  <c r="N82" i="53"/>
  <c r="N164" i="51"/>
  <c r="N298" i="68"/>
  <c r="N241" i="70"/>
  <c r="N25" i="51"/>
  <c r="N254" i="70"/>
  <c r="N279" i="69"/>
  <c r="N224" i="71"/>
  <c r="N125" i="52"/>
  <c r="N233" i="65"/>
  <c r="N280" i="64"/>
  <c r="N231" i="69"/>
  <c r="N271" i="67"/>
  <c r="N225" i="71"/>
  <c r="N225" i="72"/>
  <c r="N269" i="64"/>
  <c r="N259" i="69"/>
  <c r="N308" i="68"/>
  <c r="N261" i="67"/>
  <c r="N253" i="67"/>
  <c r="N280" i="65"/>
  <c r="N263" i="72"/>
  <c r="N255" i="66"/>
  <c r="N329" i="68"/>
  <c r="N247" i="65"/>
  <c r="N251" i="65"/>
  <c r="N226" i="65"/>
  <c r="N238" i="71"/>
  <c r="N307" i="68"/>
  <c r="N81" i="53"/>
  <c r="N246" i="65"/>
  <c r="N227" i="66"/>
  <c r="N255" i="71"/>
  <c r="N226" i="67"/>
  <c r="N304" i="68"/>
  <c r="N265" i="65"/>
  <c r="N24" i="52"/>
  <c r="N124" i="52"/>
  <c r="N232" i="67"/>
  <c r="N249" i="70"/>
  <c r="N81" i="52"/>
  <c r="N143" i="52"/>
  <c r="N245" i="65"/>
  <c r="N245" i="67"/>
  <c r="N295" i="64"/>
  <c r="N226" i="66"/>
  <c r="N226" i="69"/>
  <c r="N273" i="64"/>
  <c r="N285" i="64"/>
  <c r="N233" i="67"/>
  <c r="N338" i="68"/>
  <c r="N259" i="64"/>
  <c r="N240" i="69"/>
  <c r="N279" i="64"/>
  <c r="N253" i="70"/>
  <c r="N63" i="53"/>
  <c r="N296" i="68"/>
  <c r="N250" i="72"/>
  <c r="N85" i="52"/>
  <c r="N144" i="52"/>
  <c r="N248" i="69"/>
  <c r="N229" i="71"/>
  <c r="N301" i="64"/>
  <c r="N146" i="52"/>
  <c r="N250" i="71"/>
  <c r="N234" i="72"/>
  <c r="N247" i="67"/>
  <c r="N228" i="66"/>
  <c r="N305" i="68"/>
  <c r="N256" i="69"/>
  <c r="N245" i="72"/>
  <c r="N229" i="66"/>
  <c r="N273" i="67"/>
  <c r="N243" i="72"/>
  <c r="N280" i="70"/>
  <c r="N292" i="64"/>
  <c r="N317" i="68"/>
  <c r="N227" i="65"/>
  <c r="N249" i="65"/>
  <c r="N264" i="70"/>
  <c r="N226" i="71"/>
  <c r="N250" i="66"/>
  <c r="N251" i="70"/>
  <c r="N49" i="51"/>
  <c r="N30" i="51"/>
  <c r="N227" i="67"/>
  <c r="N239" i="69"/>
  <c r="N238" i="67"/>
  <c r="N269" i="72"/>
  <c r="N252" i="70"/>
  <c r="N262" i="67"/>
  <c r="N232" i="69"/>
  <c r="N221" i="72"/>
  <c r="N82" i="52"/>
  <c r="N241" i="67"/>
  <c r="N247" i="66"/>
  <c r="N287" i="64"/>
  <c r="N288" i="64"/>
  <c r="N44" i="52"/>
  <c r="N240" i="65"/>
  <c r="N261" i="69"/>
  <c r="N269" i="71"/>
  <c r="N250" i="67"/>
  <c r="N252" i="65"/>
  <c r="N256" i="66"/>
  <c r="N260" i="69"/>
  <c r="N241" i="66"/>
  <c r="N3" i="51"/>
  <c r="N265" i="67"/>
  <c r="N246" i="66"/>
  <c r="N246" i="70"/>
  <c r="N62" i="53"/>
  <c r="N246" i="67"/>
  <c r="N43" i="52"/>
  <c r="N227" i="69"/>
  <c r="N43" i="51"/>
  <c r="N264" i="69"/>
  <c r="N275" i="64"/>
  <c r="N222" i="71"/>
  <c r="N285" i="68"/>
  <c r="N143" i="51"/>
  <c r="N230" i="69"/>
  <c r="N265" i="66"/>
  <c r="N274" i="64"/>
  <c r="N245" i="70"/>
  <c r="N237" i="72"/>
  <c r="N264" i="67"/>
  <c r="N245" i="66"/>
  <c r="N106" i="51"/>
  <c r="N260" i="70"/>
  <c r="N261" i="72"/>
  <c r="N232" i="66"/>
  <c r="N260" i="64"/>
  <c r="N247" i="70"/>
  <c r="N246" i="71"/>
  <c r="N252" i="71"/>
  <c r="N254" i="66"/>
  <c r="N227" i="72"/>
  <c r="N321" i="68"/>
  <c r="N255" i="70"/>
  <c r="N266" i="65"/>
  <c r="N250" i="69"/>
  <c r="N273" i="66"/>
  <c r="N257" i="67"/>
  <c r="N47" i="52"/>
  <c r="N256" i="64"/>
  <c r="N242" i="69"/>
  <c r="N251" i="67"/>
  <c r="N279" i="67"/>
  <c r="N256" i="70"/>
  <c r="N85" i="51"/>
  <c r="N63" i="52"/>
  <c r="N266" i="67"/>
  <c r="N318" i="68"/>
  <c r="N257" i="65"/>
  <c r="N273" i="65"/>
  <c r="N313" i="68"/>
  <c r="N283" i="64"/>
  <c r="N294" i="68"/>
  <c r="N312" i="68"/>
  <c r="N233" i="70"/>
  <c r="N239" i="72"/>
  <c r="N235" i="71"/>
  <c r="N7" i="52"/>
  <c r="N241" i="72"/>
  <c r="N310" i="68"/>
  <c r="N311" i="68"/>
  <c r="N228" i="71"/>
  <c r="N251" i="72"/>
  <c r="N243" i="69"/>
  <c r="N106" i="52"/>
  <c r="N280" i="69"/>
  <c r="N258" i="66"/>
  <c r="N28" i="51"/>
  <c r="N261" i="71"/>
  <c r="N291" i="64"/>
  <c r="N242" i="70"/>
  <c r="N237" i="69"/>
  <c r="N348" i="68"/>
  <c r="N334" i="68"/>
  <c r="N229" i="72"/>
  <c r="N239" i="70"/>
  <c r="N230" i="66"/>
  <c r="N302" i="64"/>
  <c r="N125" i="51"/>
  <c r="N234" i="71"/>
  <c r="N253" i="66"/>
  <c r="N161" i="52"/>
  <c r="N220" i="71"/>
  <c r="N220" i="72"/>
  <c r="N279" i="68"/>
  <c r="N296" i="64"/>
  <c r="N246" i="69"/>
  <c r="N328" i="68"/>
  <c r="N258" i="64"/>
  <c r="N249" i="69"/>
  <c r="N240" i="71"/>
  <c r="N249" i="66"/>
  <c r="N240" i="72"/>
  <c r="N276" i="64"/>
  <c r="N105" i="52"/>
  <c r="N43" i="53"/>
  <c r="N124" i="51"/>
  <c r="N264" i="65"/>
  <c r="N253" i="64"/>
  <c r="N219" i="71"/>
  <c r="N226" i="70"/>
  <c r="N252" i="64"/>
  <c r="N29" i="17"/>
  <c r="N22" i="17"/>
  <c r="N18" i="17"/>
  <c r="N7" i="17"/>
  <c r="N30" i="17"/>
  <c r="N19" i="17"/>
  <c r="N8" i="17"/>
  <c r="N20" i="17"/>
  <c r="N9" i="17"/>
  <c r="N21" i="17"/>
  <c r="N6" i="17"/>
  <c r="N19" i="15"/>
  <c r="N28" i="17"/>
  <c r="N5" i="16"/>
  <c r="N9" i="16"/>
  <c r="N13" i="16"/>
  <c r="N20" i="16"/>
  <c r="N25" i="16"/>
  <c r="N30" i="16"/>
  <c r="N5" i="17"/>
  <c r="N14" i="15"/>
  <c r="N5" i="15"/>
  <c r="N6" i="15"/>
  <c r="N22" i="15"/>
  <c r="N8" i="15"/>
  <c r="N24" i="15"/>
  <c r="N21" i="15"/>
  <c r="N31" i="15"/>
  <c r="N30" i="15"/>
  <c r="N6" i="16"/>
  <c r="N10" i="16"/>
  <c r="N14" i="16"/>
  <c r="N21" i="16"/>
  <c r="N26" i="16"/>
  <c r="N31" i="16"/>
  <c r="N10" i="15"/>
  <c r="N12" i="15"/>
  <c r="N29" i="15"/>
  <c r="N7" i="15"/>
  <c r="N26" i="15"/>
  <c r="N9" i="15"/>
  <c r="N11" i="15"/>
  <c r="N13" i="15"/>
  <c r="N7" i="16"/>
  <c r="N11" i="16"/>
  <c r="N18" i="16"/>
  <c r="N22" i="16"/>
  <c r="N28" i="16"/>
  <c r="N32" i="16"/>
  <c r="N18" i="15"/>
  <c r="N20" i="15"/>
  <c r="N32" i="15"/>
  <c r="N28" i="15"/>
  <c r="N25" i="15"/>
  <c r="N17" i="17"/>
  <c r="N8" i="16"/>
  <c r="N12" i="16"/>
  <c r="N19" i="16"/>
  <c r="N24" i="16"/>
  <c r="N29" i="16"/>
  <c r="N16" i="15"/>
  <c r="N149" i="6"/>
  <c r="N173" i="6"/>
  <c r="N136" i="6"/>
  <c r="N160" i="6"/>
  <c r="N125" i="6"/>
  <c r="N110" i="6"/>
  <c r="N165" i="6"/>
  <c r="N141" i="6"/>
  <c r="N131" i="29"/>
  <c r="N130" i="29"/>
  <c r="L16" i="16"/>
  <c r="H4" i="15"/>
  <c r="H27" i="15"/>
  <c r="D4" i="16"/>
  <c r="H17" i="16"/>
  <c r="L17" i="16"/>
  <c r="O17" i="15"/>
  <c r="J157" i="6"/>
  <c r="G140" i="6"/>
  <c r="G164" i="6"/>
  <c r="I149" i="6"/>
  <c r="I173" i="6"/>
  <c r="I127" i="6"/>
  <c r="I160" i="6"/>
  <c r="I136" i="6"/>
  <c r="I281" i="66"/>
  <c r="I154" i="53"/>
  <c r="I236" i="69"/>
  <c r="I271" i="71"/>
  <c r="I114" i="51"/>
  <c r="I267" i="69"/>
  <c r="I125" i="53"/>
  <c r="I79" i="53"/>
  <c r="I107" i="53"/>
  <c r="I115" i="52"/>
  <c r="I233" i="69"/>
  <c r="I146" i="53"/>
  <c r="I34" i="53"/>
  <c r="I257" i="71"/>
  <c r="I74" i="53"/>
  <c r="I137" i="53"/>
  <c r="I153" i="53"/>
  <c r="I115" i="53"/>
  <c r="I174" i="53"/>
  <c r="I173" i="53"/>
  <c r="I281" i="67"/>
  <c r="I165" i="53"/>
  <c r="I171" i="53"/>
  <c r="I108" i="53"/>
  <c r="I14" i="53"/>
  <c r="I278" i="66"/>
  <c r="I275" i="65"/>
  <c r="I41" i="53"/>
  <c r="I145" i="53"/>
  <c r="I38" i="53"/>
  <c r="I345" i="68"/>
  <c r="I18" i="53"/>
  <c r="I275" i="67"/>
  <c r="I152" i="53"/>
  <c r="I112" i="51"/>
  <c r="I177" i="53"/>
  <c r="I155" i="53"/>
  <c r="I17" i="53"/>
  <c r="I34" i="51"/>
  <c r="I272" i="70"/>
  <c r="I276" i="69"/>
  <c r="I67" i="51"/>
  <c r="I132" i="52"/>
  <c r="I269" i="67"/>
  <c r="I269" i="65"/>
  <c r="I37" i="51"/>
  <c r="I15" i="51"/>
  <c r="I14" i="51"/>
  <c r="I332" i="68"/>
  <c r="I66" i="53"/>
  <c r="I26" i="51"/>
  <c r="I269" i="69"/>
  <c r="I113" i="51"/>
  <c r="I276" i="65"/>
  <c r="I268" i="66"/>
  <c r="I255" i="69"/>
  <c r="I276" i="67"/>
  <c r="I288" i="68"/>
  <c r="I163" i="52"/>
  <c r="I167" i="53"/>
  <c r="I22" i="52"/>
  <c r="I133" i="52"/>
  <c r="I163" i="51"/>
  <c r="I60" i="51"/>
  <c r="I259" i="64"/>
  <c r="I169" i="53"/>
  <c r="I139" i="51"/>
  <c r="I276" i="66"/>
  <c r="I156" i="52"/>
  <c r="I56" i="52"/>
  <c r="I165" i="52"/>
  <c r="I79" i="52"/>
  <c r="I235" i="65"/>
  <c r="I145" i="51"/>
  <c r="I256" i="72"/>
  <c r="I131" i="51"/>
  <c r="I298" i="64"/>
  <c r="I150" i="53"/>
  <c r="I165" i="51"/>
  <c r="I19" i="53"/>
  <c r="I153" i="51"/>
  <c r="I279" i="66"/>
  <c r="I127" i="51"/>
  <c r="I68" i="53"/>
  <c r="I170" i="52"/>
  <c r="I5" i="51"/>
  <c r="I236" i="67"/>
  <c r="I176" i="51"/>
  <c r="I238" i="66"/>
  <c r="I51" i="52"/>
  <c r="I149" i="52"/>
  <c r="I174" i="51"/>
  <c r="I108" i="51"/>
  <c r="I52" i="51"/>
  <c r="I248" i="72"/>
  <c r="I75" i="51"/>
  <c r="I158" i="51"/>
  <c r="I234" i="70"/>
  <c r="I242" i="72"/>
  <c r="I126" i="52"/>
  <c r="I268" i="69"/>
  <c r="I93" i="53"/>
  <c r="I118" i="51"/>
  <c r="I151" i="51"/>
  <c r="I90" i="51"/>
  <c r="I262" i="72"/>
  <c r="I78" i="51"/>
  <c r="I100" i="52"/>
  <c r="I239" i="65"/>
  <c r="I134" i="51"/>
  <c r="I172" i="53"/>
  <c r="I138" i="53"/>
  <c r="I113" i="52"/>
  <c r="I297" i="64"/>
  <c r="I264" i="71"/>
  <c r="I48" i="53"/>
  <c r="I281" i="70"/>
  <c r="I277" i="70"/>
  <c r="I27" i="53"/>
  <c r="I117" i="53"/>
  <c r="I36" i="53"/>
  <c r="I72" i="53"/>
  <c r="I274" i="66"/>
  <c r="I15" i="53"/>
  <c r="I349" i="68"/>
  <c r="I278" i="65"/>
  <c r="I57" i="53"/>
  <c r="I274" i="67"/>
  <c r="I252" i="69"/>
  <c r="I99" i="53"/>
  <c r="I266" i="72"/>
  <c r="I119" i="53"/>
  <c r="I267" i="72"/>
  <c r="I278" i="69"/>
  <c r="I91" i="53"/>
  <c r="I118" i="53"/>
  <c r="I268" i="72"/>
  <c r="I110" i="53"/>
  <c r="I37" i="53"/>
  <c r="I101" i="53"/>
  <c r="I22" i="53"/>
  <c r="I73" i="53"/>
  <c r="I141" i="53"/>
  <c r="I35" i="53"/>
  <c r="I342" i="68"/>
  <c r="I234" i="69"/>
  <c r="I277" i="66"/>
  <c r="I98" i="53"/>
  <c r="I56" i="51"/>
  <c r="I154" i="51"/>
  <c r="I168" i="51"/>
  <c r="I28" i="53"/>
  <c r="I13" i="51"/>
  <c r="I10" i="51"/>
  <c r="I299" i="64"/>
  <c r="I120" i="53"/>
  <c r="I17" i="51"/>
  <c r="I22" i="51"/>
  <c r="I111" i="53"/>
  <c r="I128" i="53"/>
  <c r="I257" i="72"/>
  <c r="I97" i="51"/>
  <c r="I12" i="53"/>
  <c r="I57" i="51"/>
  <c r="I39" i="52"/>
  <c r="I253" i="69"/>
  <c r="I258" i="71"/>
  <c r="I16" i="52"/>
  <c r="I64" i="51"/>
  <c r="I71" i="53"/>
  <c r="I158" i="53"/>
  <c r="I169" i="51"/>
  <c r="I57" i="52"/>
  <c r="I129" i="52"/>
  <c r="I72" i="52"/>
  <c r="I149" i="53"/>
  <c r="I150" i="51"/>
  <c r="I13" i="52"/>
  <c r="I230" i="71"/>
  <c r="I20" i="51"/>
  <c r="I260" i="72"/>
  <c r="I107" i="51"/>
  <c r="I8" i="51"/>
  <c r="I88" i="51"/>
  <c r="I69" i="53"/>
  <c r="I233" i="67"/>
  <c r="I86" i="52"/>
  <c r="I239" i="66"/>
  <c r="I53" i="52"/>
  <c r="I147" i="52"/>
  <c r="I47" i="51"/>
  <c r="I21" i="53"/>
  <c r="I124" i="53"/>
  <c r="I41" i="52"/>
  <c r="I10" i="52"/>
  <c r="I88" i="53"/>
  <c r="I135" i="52"/>
  <c r="I30" i="52"/>
  <c r="I94" i="52"/>
  <c r="I237" i="67"/>
  <c r="I260" i="65"/>
  <c r="I64" i="52"/>
  <c r="I137" i="52"/>
  <c r="I172" i="51"/>
  <c r="I159" i="51"/>
  <c r="I296" i="68"/>
  <c r="I231" i="66"/>
  <c r="I68" i="52"/>
  <c r="I29" i="51"/>
  <c r="I46" i="51"/>
  <c r="I40" i="52"/>
  <c r="I60" i="52"/>
  <c r="I233" i="72"/>
  <c r="I34" i="52"/>
  <c r="I76" i="51"/>
  <c r="I31" i="52"/>
  <c r="I18" i="51"/>
  <c r="I176" i="53"/>
  <c r="I73" i="52"/>
  <c r="I130" i="51"/>
  <c r="I136" i="52"/>
  <c r="I274" i="70"/>
  <c r="I147" i="53"/>
  <c r="I114" i="52"/>
  <c r="I275" i="69"/>
  <c r="I306" i="64"/>
  <c r="I265" i="72"/>
  <c r="I276" i="70"/>
  <c r="I274" i="69"/>
  <c r="I56" i="53"/>
  <c r="I344" i="68"/>
  <c r="I95" i="53"/>
  <c r="I341" i="68"/>
  <c r="I76" i="53"/>
  <c r="I122" i="53"/>
  <c r="I271" i="72"/>
  <c r="I267" i="70"/>
  <c r="I65" i="53"/>
  <c r="I343" i="68"/>
  <c r="I67" i="53"/>
  <c r="I112" i="53"/>
  <c r="I156" i="53"/>
  <c r="I60" i="53"/>
  <c r="I268" i="71"/>
  <c r="I96" i="53"/>
  <c r="I330" i="68"/>
  <c r="I75" i="53"/>
  <c r="I267" i="67"/>
  <c r="I254" i="69"/>
  <c r="I103" i="53"/>
  <c r="I278" i="67"/>
  <c r="I29" i="53"/>
  <c r="I305" i="64"/>
  <c r="I6" i="53"/>
  <c r="I163" i="53"/>
  <c r="I259" i="71"/>
  <c r="I85" i="53"/>
  <c r="I170" i="53"/>
  <c r="I313" i="64"/>
  <c r="I65" i="51"/>
  <c r="I91" i="51"/>
  <c r="I50" i="51"/>
  <c r="I307" i="64"/>
  <c r="I273" i="69"/>
  <c r="I35" i="51"/>
  <c r="I36" i="51"/>
  <c r="I106" i="53"/>
  <c r="I86" i="51"/>
  <c r="I271" i="70"/>
  <c r="I256" i="71"/>
  <c r="I47" i="53"/>
  <c r="I7" i="53"/>
  <c r="I102" i="51"/>
  <c r="I27" i="51"/>
  <c r="I74" i="51"/>
  <c r="I277" i="69"/>
  <c r="I265" i="70"/>
  <c r="I337" i="68"/>
  <c r="I277" i="65"/>
  <c r="I173" i="51"/>
  <c r="I73" i="51"/>
  <c r="I83" i="53"/>
  <c r="I159" i="52"/>
  <c r="I174" i="52"/>
  <c r="I116" i="52"/>
  <c r="I5" i="53"/>
  <c r="I66" i="51"/>
  <c r="I84" i="51"/>
  <c r="I130" i="53"/>
  <c r="I237" i="65"/>
  <c r="I151" i="52"/>
  <c r="I120" i="51"/>
  <c r="I78" i="52"/>
  <c r="I236" i="65"/>
  <c r="I45" i="51"/>
  <c r="I229" i="65"/>
  <c r="I132" i="51"/>
  <c r="I242" i="67"/>
  <c r="I269" i="72"/>
  <c r="I111" i="52"/>
  <c r="I90" i="53"/>
  <c r="I85" i="51"/>
  <c r="I92" i="52"/>
  <c r="I102" i="52"/>
  <c r="I267" i="64"/>
  <c r="I32" i="53"/>
  <c r="I76" i="52"/>
  <c r="I91" i="52"/>
  <c r="I226" i="71"/>
  <c r="I84" i="52"/>
  <c r="I248" i="71"/>
  <c r="I260" i="64"/>
  <c r="I69" i="51"/>
  <c r="I33" i="51"/>
  <c r="I54" i="52"/>
  <c r="I279" i="69"/>
  <c r="I269" i="71"/>
  <c r="I70" i="52"/>
  <c r="I48" i="52"/>
  <c r="I103" i="52"/>
  <c r="I100" i="51"/>
  <c r="I21" i="52"/>
  <c r="I240" i="67"/>
  <c r="I46" i="52"/>
  <c r="I270" i="65"/>
  <c r="I244" i="71"/>
  <c r="I25" i="51"/>
  <c r="I36" i="52"/>
  <c r="I167" i="51"/>
  <c r="I67" i="52"/>
  <c r="I169" i="52"/>
  <c r="I224" i="72"/>
  <c r="I278" i="70"/>
  <c r="I86" i="53"/>
  <c r="I126" i="53"/>
  <c r="I267" i="66"/>
  <c r="I8" i="53"/>
  <c r="I266" i="70"/>
  <c r="I275" i="70"/>
  <c r="I266" i="71"/>
  <c r="I129" i="53"/>
  <c r="I309" i="64"/>
  <c r="I134" i="53"/>
  <c r="I16" i="53"/>
  <c r="I133" i="53"/>
  <c r="I97" i="53"/>
  <c r="I265" i="71"/>
  <c r="I112" i="52"/>
  <c r="I46" i="53"/>
  <c r="I275" i="66"/>
  <c r="I159" i="53"/>
  <c r="I235" i="69"/>
  <c r="I267" i="71"/>
  <c r="I84" i="53"/>
  <c r="I281" i="65"/>
  <c r="I274" i="65"/>
  <c r="I55" i="53"/>
  <c r="I269" i="66"/>
  <c r="I132" i="53"/>
  <c r="I131" i="53"/>
  <c r="I267" i="65"/>
  <c r="I54" i="53"/>
  <c r="I127" i="53"/>
  <c r="I116" i="53"/>
  <c r="I281" i="69"/>
  <c r="I271" i="69"/>
  <c r="I53" i="53"/>
  <c r="I115" i="51"/>
  <c r="I114" i="53"/>
  <c r="I135" i="53"/>
  <c r="I54" i="51"/>
  <c r="I269" i="70"/>
  <c r="I162" i="53"/>
  <c r="I89" i="51"/>
  <c r="I277" i="67"/>
  <c r="I117" i="51"/>
  <c r="I259" i="72"/>
  <c r="I308" i="64"/>
  <c r="I48" i="51"/>
  <c r="I264" i="72"/>
  <c r="I144" i="53"/>
  <c r="I109" i="53"/>
  <c r="I74" i="52"/>
  <c r="I150" i="52"/>
  <c r="I164" i="53"/>
  <c r="I273" i="70"/>
  <c r="I266" i="69"/>
  <c r="I136" i="53"/>
  <c r="I136" i="51"/>
  <c r="I113" i="53"/>
  <c r="I148" i="52"/>
  <c r="I176" i="52"/>
  <c r="I155" i="52"/>
  <c r="I141" i="51"/>
  <c r="I171" i="51"/>
  <c r="I12" i="52"/>
  <c r="I257" i="64"/>
  <c r="I232" i="69"/>
  <c r="I153" i="52"/>
  <c r="I240" i="65"/>
  <c r="I10" i="53"/>
  <c r="I122" i="52"/>
  <c r="I243" i="65"/>
  <c r="I19" i="52"/>
  <c r="I166" i="51"/>
  <c r="I171" i="52"/>
  <c r="I224" i="71"/>
  <c r="I301" i="68"/>
  <c r="I175" i="53"/>
  <c r="I177" i="51"/>
  <c r="I79" i="51"/>
  <c r="I50" i="53"/>
  <c r="I268" i="67"/>
  <c r="I8" i="52"/>
  <c r="I55" i="52"/>
  <c r="I235" i="66"/>
  <c r="I331" i="68"/>
  <c r="I20" i="52"/>
  <c r="I41" i="51"/>
  <c r="I94" i="51"/>
  <c r="I27" i="52"/>
  <c r="I241" i="69"/>
  <c r="I70" i="53"/>
  <c r="I96" i="51"/>
  <c r="I87" i="53"/>
  <c r="I9" i="52"/>
  <c r="I239" i="67"/>
  <c r="I166" i="53"/>
  <c r="I167" i="52"/>
  <c r="I98" i="51"/>
  <c r="I38" i="51"/>
  <c r="I135" i="51"/>
  <c r="I13" i="53"/>
  <c r="I257" i="69"/>
  <c r="I29" i="52"/>
  <c r="I228" i="66"/>
  <c r="I31" i="51"/>
  <c r="I257" i="66"/>
  <c r="I6" i="51"/>
  <c r="I95" i="52"/>
  <c r="I268" i="65"/>
  <c r="I152" i="52"/>
  <c r="I251" i="71"/>
  <c r="I129" i="51"/>
  <c r="I31" i="53"/>
  <c r="I253" i="65"/>
  <c r="I19" i="51"/>
  <c r="I250" i="67"/>
  <c r="I257" i="67"/>
  <c r="I58" i="51"/>
  <c r="I295" i="68"/>
  <c r="I121" i="53"/>
  <c r="I26" i="52"/>
  <c r="I151" i="53"/>
  <c r="I253" i="67"/>
  <c r="I139" i="52"/>
  <c r="I32" i="51"/>
  <c r="I37" i="52"/>
  <c r="I269" i="64"/>
  <c r="I266" i="64"/>
  <c r="I121" i="52"/>
  <c r="I33" i="53"/>
  <c r="I172" i="52"/>
  <c r="I99" i="51"/>
  <c r="I6" i="52"/>
  <c r="I140" i="53"/>
  <c r="I238" i="65"/>
  <c r="I278" i="64"/>
  <c r="I168" i="52"/>
  <c r="I18" i="52"/>
  <c r="I11" i="52"/>
  <c r="I89" i="52"/>
  <c r="I339" i="68"/>
  <c r="I118" i="52"/>
  <c r="I148" i="53"/>
  <c r="I138" i="52"/>
  <c r="I140" i="52"/>
  <c r="I141" i="52"/>
  <c r="I107" i="52"/>
  <c r="I33" i="52"/>
  <c r="I243" i="66"/>
  <c r="I53" i="51"/>
  <c r="I293" i="68"/>
  <c r="I77" i="52"/>
  <c r="I71" i="52"/>
  <c r="I88" i="52"/>
  <c r="I130" i="52"/>
  <c r="I70" i="51"/>
  <c r="I258" i="69"/>
  <c r="I231" i="71"/>
  <c r="I264" i="69"/>
  <c r="I311" i="64"/>
  <c r="I242" i="70"/>
  <c r="I230" i="66"/>
  <c r="I247" i="71"/>
  <c r="I346" i="68"/>
  <c r="I233" i="70"/>
  <c r="I324" i="68"/>
  <c r="I228" i="69"/>
  <c r="I164" i="51"/>
  <c r="I237" i="69"/>
  <c r="I28" i="51"/>
  <c r="I262" i="65"/>
  <c r="I254" i="70"/>
  <c r="I292" i="68"/>
  <c r="I162" i="52"/>
  <c r="I287" i="68"/>
  <c r="I250" i="66"/>
  <c r="I234" i="71"/>
  <c r="I241" i="67"/>
  <c r="I25" i="52"/>
  <c r="I237" i="70"/>
  <c r="I315" i="68"/>
  <c r="I271" i="65"/>
  <c r="I235" i="72"/>
  <c r="I146" i="52"/>
  <c r="I271" i="67"/>
  <c r="I279" i="67"/>
  <c r="I249" i="72"/>
  <c r="I49" i="51"/>
  <c r="I256" i="66"/>
  <c r="I270" i="66"/>
  <c r="I164" i="52"/>
  <c r="I229" i="71"/>
  <c r="I335" i="68"/>
  <c r="I262" i="66"/>
  <c r="I259" i="69"/>
  <c r="I4" i="51"/>
  <c r="I258" i="70"/>
  <c r="I231" i="72"/>
  <c r="I239" i="72"/>
  <c r="I262" i="69"/>
  <c r="I248" i="70"/>
  <c r="I297" i="68"/>
  <c r="I239" i="71"/>
  <c r="I286" i="68"/>
  <c r="I144" i="51"/>
  <c r="I319" i="68"/>
  <c r="I128" i="52"/>
  <c r="I243" i="72"/>
  <c r="I263" i="72"/>
  <c r="I236" i="66"/>
  <c r="I303" i="68"/>
  <c r="I223" i="71"/>
  <c r="I312" i="64"/>
  <c r="I252" i="72"/>
  <c r="I246" i="72"/>
  <c r="I338" i="68"/>
  <c r="I82" i="52"/>
  <c r="I109" i="52"/>
  <c r="I66" i="52"/>
  <c r="I125" i="52"/>
  <c r="I321" i="68"/>
  <c r="I288" i="64"/>
  <c r="I260" i="71"/>
  <c r="I28" i="52"/>
  <c r="I300" i="68"/>
  <c r="I247" i="72"/>
  <c r="I284" i="68"/>
  <c r="I4" i="52"/>
  <c r="I295" i="64"/>
  <c r="I62" i="53"/>
  <c r="I246" i="69"/>
  <c r="I285" i="68"/>
  <c r="I222" i="72"/>
  <c r="I62" i="51"/>
  <c r="I226" i="66"/>
  <c r="I3" i="53"/>
  <c r="I252" i="64"/>
  <c r="I3" i="52"/>
  <c r="I161" i="52"/>
  <c r="I246" i="66"/>
  <c r="I230" i="69"/>
  <c r="I246" i="70"/>
  <c r="I249" i="66"/>
  <c r="I105" i="52"/>
  <c r="I81" i="51"/>
  <c r="I304" i="68"/>
  <c r="I294" i="64"/>
  <c r="I219" i="72"/>
  <c r="I264" i="66"/>
  <c r="I328" i="68"/>
  <c r="I226" i="67"/>
  <c r="I110" i="51"/>
  <c r="I272" i="66"/>
  <c r="I148" i="51"/>
  <c r="I72" i="51"/>
  <c r="I289" i="64"/>
  <c r="I237" i="66"/>
  <c r="I147" i="51"/>
  <c r="I166" i="52"/>
  <c r="I102" i="53"/>
  <c r="I111" i="51"/>
  <c r="I122" i="51"/>
  <c r="I52" i="52"/>
  <c r="I59" i="53"/>
  <c r="I155" i="51"/>
  <c r="I52" i="53"/>
  <c r="I49" i="52"/>
  <c r="I157" i="53"/>
  <c r="I83" i="51"/>
  <c r="I233" i="65"/>
  <c r="I154" i="52"/>
  <c r="I50" i="52"/>
  <c r="I303" i="64"/>
  <c r="I95" i="51"/>
  <c r="I21" i="51"/>
  <c r="I229" i="66"/>
  <c r="I149" i="51"/>
  <c r="I156" i="51"/>
  <c r="I137" i="51"/>
  <c r="I157" i="51"/>
  <c r="I39" i="53"/>
  <c r="I97" i="52"/>
  <c r="I263" i="64"/>
  <c r="I5" i="52"/>
  <c r="I35" i="52"/>
  <c r="I233" i="71"/>
  <c r="I58" i="53"/>
  <c r="I11" i="51"/>
  <c r="I99" i="52"/>
  <c r="I272" i="67"/>
  <c r="I168" i="53"/>
  <c r="I119" i="51"/>
  <c r="I75" i="52"/>
  <c r="I138" i="51"/>
  <c r="I45" i="52"/>
  <c r="I134" i="52"/>
  <c r="I231" i="67"/>
  <c r="I280" i="66"/>
  <c r="I327" i="68"/>
  <c r="I239" i="69"/>
  <c r="I298" i="68"/>
  <c r="I289" i="68"/>
  <c r="I320" i="68"/>
  <c r="I257" i="70"/>
  <c r="I264" i="64"/>
  <c r="I336" i="68"/>
  <c r="I271" i="66"/>
  <c r="I261" i="67"/>
  <c r="I230" i="72"/>
  <c r="I250" i="65"/>
  <c r="I282" i="64"/>
  <c r="I44" i="53"/>
  <c r="I254" i="66"/>
  <c r="I234" i="72"/>
  <c r="I280" i="65"/>
  <c r="I244" i="72"/>
  <c r="I257" i="65"/>
  <c r="I256" i="64"/>
  <c r="I290" i="64"/>
  <c r="I233" i="66"/>
  <c r="I260" i="67"/>
  <c r="I63" i="52"/>
  <c r="I106" i="51"/>
  <c r="I277" i="64"/>
  <c r="I255" i="70"/>
  <c r="I227" i="66"/>
  <c r="I245" i="72"/>
  <c r="I272" i="65"/>
  <c r="I238" i="69"/>
  <c r="I255" i="72"/>
  <c r="I242" i="71"/>
  <c r="I258" i="65"/>
  <c r="I242" i="69"/>
  <c r="I240" i="66"/>
  <c r="I280" i="64"/>
  <c r="I238" i="70"/>
  <c r="I256" i="67"/>
  <c r="I249" i="67"/>
  <c r="I256" i="70"/>
  <c r="I241" i="66"/>
  <c r="I285" i="64"/>
  <c r="I162" i="51"/>
  <c r="I260" i="66"/>
  <c r="I240" i="70"/>
  <c r="I256" i="69"/>
  <c r="I251" i="65"/>
  <c r="I242" i="65"/>
  <c r="I261" i="66"/>
  <c r="I47" i="52"/>
  <c r="I284" i="64"/>
  <c r="I232" i="65"/>
  <c r="I240" i="69"/>
  <c r="I250" i="69"/>
  <c r="I255" i="66"/>
  <c r="I251" i="70"/>
  <c r="I308" i="68"/>
  <c r="I252" i="65"/>
  <c r="I310" i="68"/>
  <c r="I291" i="64"/>
  <c r="I221" i="72"/>
  <c r="I248" i="69"/>
  <c r="I24" i="51"/>
  <c r="I128" i="51"/>
  <c r="I347" i="68"/>
  <c r="I7" i="52"/>
  <c r="I228" i="72"/>
  <c r="I302" i="64"/>
  <c r="I276" i="64"/>
  <c r="I249" i="65"/>
  <c r="I62" i="52"/>
  <c r="I281" i="68"/>
  <c r="I329" i="68"/>
  <c r="I238" i="71"/>
  <c r="I265" i="66"/>
  <c r="I258" i="64"/>
  <c r="I81" i="52"/>
  <c r="I282" i="68"/>
  <c r="I43" i="51"/>
  <c r="I227" i="69"/>
  <c r="I228" i="67"/>
  <c r="I220" i="72"/>
  <c r="I3" i="51"/>
  <c r="I306" i="68"/>
  <c r="I81" i="53"/>
  <c r="I248" i="67"/>
  <c r="I245" i="65"/>
  <c r="I237" i="71"/>
  <c r="I245" i="69"/>
  <c r="I237" i="72"/>
  <c r="I226" i="69"/>
  <c r="I245" i="67"/>
  <c r="I69" i="52"/>
  <c r="I271" i="64"/>
  <c r="I105" i="53"/>
  <c r="I235" i="67"/>
  <c r="I30" i="53"/>
  <c r="I270" i="67"/>
  <c r="I59" i="52"/>
  <c r="I9" i="51"/>
  <c r="I94" i="53"/>
  <c r="I9" i="53"/>
  <c r="I96" i="52"/>
  <c r="I262" i="64"/>
  <c r="I101" i="52"/>
  <c r="I103" i="51"/>
  <c r="I241" i="70"/>
  <c r="I228" i="65"/>
  <c r="I93" i="51"/>
  <c r="I64" i="53"/>
  <c r="I55" i="51"/>
  <c r="I145" i="52"/>
  <c r="I51" i="51"/>
  <c r="I265" i="69"/>
  <c r="I17" i="52"/>
  <c r="I133" i="51"/>
  <c r="I120" i="52"/>
  <c r="I121" i="51"/>
  <c r="I325" i="68"/>
  <c r="I139" i="53"/>
  <c r="I40" i="53"/>
  <c r="I175" i="51"/>
  <c r="I152" i="51"/>
  <c r="I251" i="72"/>
  <c r="I241" i="65"/>
  <c r="I119" i="52"/>
  <c r="I77" i="53"/>
  <c r="I26" i="53"/>
  <c r="I92" i="51"/>
  <c r="I11" i="53"/>
  <c r="I268" i="70"/>
  <c r="I270" i="69"/>
  <c r="I127" i="52"/>
  <c r="I20" i="53"/>
  <c r="I126" i="51"/>
  <c r="I51" i="53"/>
  <c r="I15" i="52"/>
  <c r="I260" i="70"/>
  <c r="I270" i="72"/>
  <c r="I313" i="68"/>
  <c r="I250" i="71"/>
  <c r="I231" i="69"/>
  <c r="I275" i="64"/>
  <c r="I254" i="65"/>
  <c r="I268" i="64"/>
  <c r="I294" i="68"/>
  <c r="I286" i="64"/>
  <c r="I30" i="51"/>
  <c r="I243" i="69"/>
  <c r="I262" i="71"/>
  <c r="I243" i="71"/>
  <c r="I241" i="71"/>
  <c r="I252" i="66"/>
  <c r="I291" i="68"/>
  <c r="I333" i="68"/>
  <c r="I311" i="68"/>
  <c r="I253" i="66"/>
  <c r="I292" i="64"/>
  <c r="I247" i="69"/>
  <c r="I258" i="66"/>
  <c r="I266" i="65"/>
  <c r="I261" i="65"/>
  <c r="I256" i="65"/>
  <c r="I273" i="67"/>
  <c r="I250" i="72"/>
  <c r="I234" i="65"/>
  <c r="I340" i="68"/>
  <c r="I250" i="70"/>
  <c r="I236" i="70"/>
  <c r="I249" i="71"/>
  <c r="I7" i="51"/>
  <c r="I283" i="64"/>
  <c r="I255" i="65"/>
  <c r="I296" i="64"/>
  <c r="I258" i="67"/>
  <c r="I44" i="52"/>
  <c r="I87" i="51"/>
  <c r="I270" i="71"/>
  <c r="I279" i="64"/>
  <c r="I252" i="71"/>
  <c r="I254" i="67"/>
  <c r="I109" i="51"/>
  <c r="I232" i="71"/>
  <c r="I348" i="68"/>
  <c r="I259" i="67"/>
  <c r="I317" i="68"/>
  <c r="I227" i="65"/>
  <c r="I261" i="64"/>
  <c r="I273" i="66"/>
  <c r="I225" i="71"/>
  <c r="I229" i="69"/>
  <c r="I63" i="53"/>
  <c r="I280" i="70"/>
  <c r="I232" i="66"/>
  <c r="I232" i="72"/>
  <c r="I279" i="65"/>
  <c r="I235" i="70"/>
  <c r="I287" i="64"/>
  <c r="I25" i="53"/>
  <c r="I106" i="52"/>
  <c r="I314" i="68"/>
  <c r="I251" i="66"/>
  <c r="I261" i="72"/>
  <c r="I259" i="66"/>
  <c r="I279" i="70"/>
  <c r="I255" i="67"/>
  <c r="I300" i="64"/>
  <c r="I265" i="64"/>
  <c r="I247" i="70"/>
  <c r="I266" i="67"/>
  <c r="I283" i="68"/>
  <c r="I230" i="65"/>
  <c r="I24" i="53"/>
  <c r="I265" i="65"/>
  <c r="I105" i="51"/>
  <c r="I232" i="67"/>
  <c r="I240" i="71"/>
  <c r="I246" i="65"/>
  <c r="I143" i="51"/>
  <c r="I264" i="70"/>
  <c r="I249" i="69"/>
  <c r="I161" i="51"/>
  <c r="I43" i="52"/>
  <c r="I124" i="51"/>
  <c r="I240" i="72"/>
  <c r="I255" i="71"/>
  <c r="I279" i="68"/>
  <c r="I227" i="67"/>
  <c r="I245" i="66"/>
  <c r="I246" i="67"/>
  <c r="I226" i="70"/>
  <c r="I264" i="67"/>
  <c r="I59" i="51"/>
  <c r="I260" i="69"/>
  <c r="I45" i="53"/>
  <c r="I16" i="51"/>
  <c r="I40" i="51"/>
  <c r="I83" i="52"/>
  <c r="I32" i="52"/>
  <c r="I140" i="51"/>
  <c r="I87" i="52"/>
  <c r="I243" i="67"/>
  <c r="I255" i="64"/>
  <c r="I157" i="52"/>
  <c r="I49" i="53"/>
  <c r="I175" i="52"/>
  <c r="I116" i="51"/>
  <c r="I234" i="66"/>
  <c r="I131" i="52"/>
  <c r="I117" i="52"/>
  <c r="I177" i="52"/>
  <c r="I108" i="52"/>
  <c r="I92" i="53"/>
  <c r="I12" i="51"/>
  <c r="I253" i="70"/>
  <c r="I101" i="51"/>
  <c r="I93" i="52"/>
  <c r="I65" i="52"/>
  <c r="I38" i="52"/>
  <c r="I58" i="52"/>
  <c r="I299" i="68"/>
  <c r="I39" i="51"/>
  <c r="I78" i="53"/>
  <c r="I100" i="53"/>
  <c r="I77" i="51"/>
  <c r="I170" i="51"/>
  <c r="I254" i="64"/>
  <c r="I258" i="72"/>
  <c r="I173" i="52"/>
  <c r="I98" i="52"/>
  <c r="I71" i="51"/>
  <c r="I158" i="52"/>
  <c r="I14" i="52"/>
  <c r="I272" i="69"/>
  <c r="I90" i="52"/>
  <c r="I89" i="53"/>
  <c r="I110" i="52"/>
  <c r="I251" i="69"/>
  <c r="I235" i="71"/>
  <c r="I241" i="72"/>
  <c r="I247" i="65"/>
  <c r="I259" i="70"/>
  <c r="I229" i="70"/>
  <c r="I334" i="68"/>
  <c r="I316" i="68"/>
  <c r="I161" i="53"/>
  <c r="I4" i="53"/>
  <c r="I262" i="67"/>
  <c r="I253" i="64"/>
  <c r="I226" i="72"/>
  <c r="I312" i="68"/>
  <c r="I259" i="65"/>
  <c r="I251" i="67"/>
  <c r="I248" i="65"/>
  <c r="I253" i="71"/>
  <c r="I238" i="67"/>
  <c r="I322" i="68"/>
  <c r="I231" i="70"/>
  <c r="I228" i="70"/>
  <c r="I242" i="66"/>
  <c r="I253" i="72"/>
  <c r="I280" i="69"/>
  <c r="I85" i="52"/>
  <c r="I245" i="71"/>
  <c r="I227" i="72"/>
  <c r="I231" i="65"/>
  <c r="I229" i="72"/>
  <c r="I261" i="69"/>
  <c r="I273" i="65"/>
  <c r="I266" i="66"/>
  <c r="I221" i="71"/>
  <c r="I252" i="67"/>
  <c r="I261" i="71"/>
  <c r="I280" i="67"/>
  <c r="I232" i="70"/>
  <c r="I261" i="70"/>
  <c r="I234" i="67"/>
  <c r="I44" i="51"/>
  <c r="I262" i="70"/>
  <c r="I228" i="71"/>
  <c r="I125" i="51"/>
  <c r="I301" i="64"/>
  <c r="I270" i="64"/>
  <c r="I309" i="68"/>
  <c r="I248" i="66"/>
  <c r="I290" i="68"/>
  <c r="I82" i="51"/>
  <c r="I252" i="70"/>
  <c r="I227" i="71"/>
  <c r="I310" i="64"/>
  <c r="I223" i="72"/>
  <c r="I304" i="64"/>
  <c r="I270" i="70"/>
  <c r="I239" i="70"/>
  <c r="I246" i="71"/>
  <c r="I68" i="51"/>
  <c r="I146" i="51"/>
  <c r="I82" i="53"/>
  <c r="I247" i="66"/>
  <c r="I323" i="68"/>
  <c r="I143" i="53"/>
  <c r="I281" i="64"/>
  <c r="I318" i="68"/>
  <c r="I243" i="70"/>
  <c r="I263" i="71"/>
  <c r="I144" i="52"/>
  <c r="I63" i="51"/>
  <c r="I225" i="72"/>
  <c r="I229" i="67"/>
  <c r="I222" i="71"/>
  <c r="I227" i="70"/>
  <c r="I238" i="72"/>
  <c r="I274" i="64"/>
  <c r="I230" i="70"/>
  <c r="I249" i="70"/>
  <c r="I43" i="53"/>
  <c r="I124" i="52"/>
  <c r="I305" i="68"/>
  <c r="I307" i="68"/>
  <c r="I220" i="71"/>
  <c r="I226" i="65"/>
  <c r="I247" i="67"/>
  <c r="I24" i="52"/>
  <c r="I143" i="52"/>
  <c r="I230" i="67"/>
  <c r="I219" i="71"/>
  <c r="I265" i="67"/>
  <c r="I273" i="64"/>
  <c r="I245" i="70"/>
  <c r="I280" i="68"/>
  <c r="I264" i="65"/>
  <c r="I7" i="17"/>
  <c r="I7" i="16"/>
  <c r="I28" i="16"/>
  <c r="I28" i="17"/>
  <c r="I11" i="16"/>
  <c r="I32" i="16"/>
  <c r="I29" i="16"/>
  <c r="I13" i="16"/>
  <c r="I22" i="16"/>
  <c r="I20" i="17"/>
  <c r="I30" i="17"/>
  <c r="I5" i="15"/>
  <c r="I9" i="15"/>
  <c r="I13" i="15"/>
  <c r="I20" i="15"/>
  <c r="I25" i="15"/>
  <c r="I30" i="15"/>
  <c r="I9" i="17"/>
  <c r="I6" i="17"/>
  <c r="I6" i="16"/>
  <c r="I14" i="16"/>
  <c r="I26" i="16"/>
  <c r="I21" i="17"/>
  <c r="I6" i="15"/>
  <c r="I10" i="15"/>
  <c r="I14" i="15"/>
  <c r="I21" i="15"/>
  <c r="I26" i="15"/>
  <c r="I31" i="15"/>
  <c r="I10" i="16"/>
  <c r="I21" i="16"/>
  <c r="I31" i="16"/>
  <c r="I18" i="16"/>
  <c r="I8" i="17"/>
  <c r="I24" i="16"/>
  <c r="I8" i="16"/>
  <c r="I19" i="16"/>
  <c r="I30" i="16"/>
  <c r="I22" i="17"/>
  <c r="I7" i="15"/>
  <c r="I11" i="15"/>
  <c r="I18" i="15"/>
  <c r="I22" i="15"/>
  <c r="I28" i="15"/>
  <c r="I32" i="15"/>
  <c r="I16" i="16"/>
  <c r="I5" i="17"/>
  <c r="I5" i="16"/>
  <c r="I12" i="16"/>
  <c r="I25" i="16"/>
  <c r="I18" i="17"/>
  <c r="I9" i="16"/>
  <c r="I20" i="16"/>
  <c r="I19" i="17"/>
  <c r="I29" i="17"/>
  <c r="I8" i="15"/>
  <c r="I12" i="15"/>
  <c r="I19" i="15"/>
  <c r="I24" i="15"/>
  <c r="I29" i="15"/>
  <c r="I123" i="29"/>
  <c r="I139" i="29"/>
  <c r="I125" i="6"/>
  <c r="I165" i="6"/>
  <c r="I110" i="6"/>
  <c r="I141" i="6"/>
  <c r="I125" i="29"/>
  <c r="I142" i="29"/>
  <c r="I134" i="29"/>
  <c r="D175" i="6"/>
  <c r="D151" i="6"/>
  <c r="D162" i="6"/>
  <c r="D138" i="6"/>
  <c r="D158" i="6"/>
  <c r="D134" i="6"/>
  <c r="D125" i="6"/>
  <c r="D165" i="6"/>
  <c r="D141" i="6"/>
  <c r="D110" i="6"/>
  <c r="D134" i="29"/>
  <c r="D131" i="29"/>
  <c r="H174" i="6"/>
  <c r="H150" i="6"/>
  <c r="H137" i="6"/>
  <c r="H161" i="6"/>
  <c r="H125" i="6"/>
  <c r="H141" i="6"/>
  <c r="H165" i="6"/>
  <c r="H110" i="6"/>
  <c r="H134" i="29"/>
  <c r="H131" i="29"/>
  <c r="H130" i="29"/>
  <c r="I4" i="17"/>
  <c r="I171" i="6"/>
  <c r="I17" i="15"/>
  <c r="L174" i="6"/>
  <c r="L150" i="6"/>
  <c r="L137" i="6"/>
  <c r="L161" i="6"/>
  <c r="L124" i="29"/>
  <c r="L142" i="29"/>
  <c r="L144" i="6"/>
  <c r="L168" i="6"/>
  <c r="L128" i="6"/>
  <c r="J149" i="6"/>
  <c r="J173" i="6"/>
  <c r="J136" i="6"/>
  <c r="J160" i="6"/>
  <c r="J124" i="29"/>
  <c r="J126" i="6"/>
  <c r="J142" i="6"/>
  <c r="J166" i="6"/>
  <c r="J139" i="29"/>
  <c r="K147" i="6"/>
  <c r="K171" i="6"/>
  <c r="K149" i="6"/>
  <c r="K173" i="6"/>
  <c r="K127" i="6"/>
  <c r="K136" i="6"/>
  <c r="K160" i="6"/>
  <c r="K264" i="72"/>
  <c r="K274" i="65"/>
  <c r="K16" i="53"/>
  <c r="K271" i="71"/>
  <c r="K27" i="53"/>
  <c r="K130" i="53"/>
  <c r="K41" i="53"/>
  <c r="K267" i="65"/>
  <c r="K134" i="53"/>
  <c r="K55" i="53"/>
  <c r="K73" i="53"/>
  <c r="K136" i="53"/>
  <c r="K96" i="53"/>
  <c r="K147" i="53"/>
  <c r="K113" i="51"/>
  <c r="K79" i="53"/>
  <c r="K115" i="52"/>
  <c r="K267" i="69"/>
  <c r="K278" i="70"/>
  <c r="K172" i="53"/>
  <c r="K306" i="64"/>
  <c r="K54" i="53"/>
  <c r="K101" i="53"/>
  <c r="K95" i="53"/>
  <c r="K275" i="69"/>
  <c r="K15" i="53"/>
  <c r="K8" i="53"/>
  <c r="K48" i="53"/>
  <c r="K274" i="69"/>
  <c r="K141" i="53"/>
  <c r="K264" i="71"/>
  <c r="K131" i="53"/>
  <c r="K281" i="65"/>
  <c r="K103" i="53"/>
  <c r="K67" i="53"/>
  <c r="K157" i="53"/>
  <c r="K54" i="51"/>
  <c r="K276" i="69"/>
  <c r="K162" i="53"/>
  <c r="K19" i="52"/>
  <c r="K273" i="70"/>
  <c r="K66" i="53"/>
  <c r="K47" i="53"/>
  <c r="K99" i="51"/>
  <c r="K11" i="51"/>
  <c r="K273" i="69"/>
  <c r="K113" i="53"/>
  <c r="K16" i="51"/>
  <c r="K106" i="53"/>
  <c r="K276" i="65"/>
  <c r="K172" i="52"/>
  <c r="K57" i="51"/>
  <c r="K6" i="51"/>
  <c r="K277" i="65"/>
  <c r="K89" i="53"/>
  <c r="K266" i="71"/>
  <c r="K175" i="52"/>
  <c r="K236" i="69"/>
  <c r="K164" i="53"/>
  <c r="K255" i="64"/>
  <c r="K77" i="51"/>
  <c r="K30" i="53"/>
  <c r="K243" i="66"/>
  <c r="K38" i="51"/>
  <c r="K71" i="52"/>
  <c r="K158" i="53"/>
  <c r="K88" i="52"/>
  <c r="K135" i="51"/>
  <c r="K140" i="53"/>
  <c r="K268" i="65"/>
  <c r="K165" i="51"/>
  <c r="K159" i="51"/>
  <c r="K226" i="72"/>
  <c r="K60" i="52"/>
  <c r="K167" i="51"/>
  <c r="K17" i="52"/>
  <c r="K108" i="52"/>
  <c r="K65" i="52"/>
  <c r="K279" i="67"/>
  <c r="K116" i="51"/>
  <c r="K150" i="53"/>
  <c r="K9" i="53"/>
  <c r="K94" i="53"/>
  <c r="K268" i="66"/>
  <c r="K153" i="52"/>
  <c r="K279" i="65"/>
  <c r="K51" i="51"/>
  <c r="K5" i="53"/>
  <c r="K84" i="52"/>
  <c r="K270" i="67"/>
  <c r="K154" i="51"/>
  <c r="K117" i="51"/>
  <c r="K102" i="51"/>
  <c r="K153" i="51"/>
  <c r="K21" i="52"/>
  <c r="K101" i="51"/>
  <c r="K16" i="52"/>
  <c r="K73" i="51"/>
  <c r="K244" i="71"/>
  <c r="K173" i="52"/>
  <c r="K5" i="51"/>
  <c r="K59" i="53"/>
  <c r="K130" i="51"/>
  <c r="K158" i="51"/>
  <c r="K7" i="51"/>
  <c r="K134" i="52"/>
  <c r="K22" i="52"/>
  <c r="K175" i="51"/>
  <c r="K11" i="53"/>
  <c r="K72" i="52"/>
  <c r="K45" i="53"/>
  <c r="K20" i="52"/>
  <c r="K91" i="52"/>
  <c r="K167" i="52"/>
  <c r="K315" i="68"/>
  <c r="K13" i="52"/>
  <c r="K270" i="66"/>
  <c r="K251" i="71"/>
  <c r="K19" i="53"/>
  <c r="K121" i="52"/>
  <c r="K108" i="51"/>
  <c r="K133" i="52"/>
  <c r="K13" i="51"/>
  <c r="K46" i="51"/>
  <c r="K258" i="71"/>
  <c r="K111" i="53"/>
  <c r="K88" i="53"/>
  <c r="K100" i="53"/>
  <c r="K90" i="53"/>
  <c r="K100" i="52"/>
  <c r="K137" i="52"/>
  <c r="K237" i="66"/>
  <c r="K131" i="52"/>
  <c r="K10" i="52"/>
  <c r="K69" i="51"/>
  <c r="K56" i="52"/>
  <c r="K6" i="52"/>
  <c r="K94" i="52"/>
  <c r="K132" i="52"/>
  <c r="K55" i="51"/>
  <c r="K110" i="52"/>
  <c r="K79" i="52"/>
  <c r="K149" i="53"/>
  <c r="K124" i="53"/>
  <c r="K10" i="53"/>
  <c r="K92" i="51"/>
  <c r="K96" i="51"/>
  <c r="K33" i="53"/>
  <c r="K253" i="69"/>
  <c r="K155" i="52"/>
  <c r="K79" i="51"/>
  <c r="K58" i="51"/>
  <c r="K270" i="70"/>
  <c r="K67" i="51"/>
  <c r="K269" i="72"/>
  <c r="K4" i="52"/>
  <c r="K269" i="64"/>
  <c r="K262" i="70"/>
  <c r="K291" i="64"/>
  <c r="K256" i="69"/>
  <c r="K223" i="72"/>
  <c r="K252" i="71"/>
  <c r="K128" i="51"/>
  <c r="K146" i="51"/>
  <c r="K238" i="70"/>
  <c r="K289" i="68"/>
  <c r="K146" i="52"/>
  <c r="K225" i="71"/>
  <c r="K290" i="68"/>
  <c r="K228" i="69"/>
  <c r="K301" i="68"/>
  <c r="K292" i="64"/>
  <c r="K241" i="72"/>
  <c r="K106" i="51"/>
  <c r="K243" i="70"/>
  <c r="K233" i="71"/>
  <c r="K44" i="52"/>
  <c r="K257" i="65"/>
  <c r="K340" i="68"/>
  <c r="K250" i="72"/>
  <c r="K109" i="52"/>
  <c r="K245" i="71"/>
  <c r="K258" i="65"/>
  <c r="K230" i="67"/>
  <c r="K261" i="72"/>
  <c r="K303" i="68"/>
  <c r="K44" i="53"/>
  <c r="K229" i="72"/>
  <c r="K273" i="66"/>
  <c r="K47" i="52"/>
  <c r="K240" i="69"/>
  <c r="K233" i="70"/>
  <c r="K231" i="70"/>
  <c r="K254" i="66"/>
  <c r="K25" i="51"/>
  <c r="K221" i="72"/>
  <c r="K231" i="72"/>
  <c r="K269" i="71"/>
  <c r="K254" i="65"/>
  <c r="K314" i="68"/>
  <c r="K253" i="64"/>
  <c r="K284" i="64"/>
  <c r="K228" i="71"/>
  <c r="K310" i="68"/>
  <c r="K232" i="69"/>
  <c r="K262" i="67"/>
  <c r="K87" i="51"/>
  <c r="K259" i="66"/>
  <c r="K280" i="69"/>
  <c r="K242" i="65"/>
  <c r="K105" i="53"/>
  <c r="K164" i="51"/>
  <c r="K260" i="66"/>
  <c r="K268" i="64"/>
  <c r="K25" i="52"/>
  <c r="K221" i="71"/>
  <c r="K260" i="67"/>
  <c r="K250" i="71"/>
  <c r="K257" i="70"/>
  <c r="K9" i="51"/>
  <c r="K338" i="68"/>
  <c r="K294" i="68"/>
  <c r="K259" i="70"/>
  <c r="K273" i="65"/>
  <c r="K241" i="70"/>
  <c r="K277" i="64"/>
  <c r="K3" i="53"/>
  <c r="K143" i="52"/>
  <c r="K285" i="68"/>
  <c r="K305" i="68"/>
  <c r="K228" i="65"/>
  <c r="K255" i="72"/>
  <c r="K143" i="51"/>
  <c r="K240" i="72"/>
  <c r="K229" i="65"/>
  <c r="K228" i="67"/>
  <c r="K230" i="69"/>
  <c r="K230" i="70"/>
  <c r="K248" i="66"/>
  <c r="K249" i="66"/>
  <c r="K161" i="52"/>
  <c r="K238" i="71"/>
  <c r="K220" i="71"/>
  <c r="K265" i="65"/>
  <c r="K328" i="68"/>
  <c r="K246" i="65"/>
  <c r="K227" i="65"/>
  <c r="K237" i="71"/>
  <c r="K226" i="67"/>
  <c r="K264" i="67"/>
  <c r="K245" i="67"/>
  <c r="K265" i="71"/>
  <c r="K132" i="53"/>
  <c r="K274" i="70"/>
  <c r="K268" i="72"/>
  <c r="K76" i="53"/>
  <c r="K99" i="53"/>
  <c r="K37" i="53"/>
  <c r="K126" i="53"/>
  <c r="K6" i="53"/>
  <c r="K145" i="53"/>
  <c r="K129" i="53"/>
  <c r="K60" i="53"/>
  <c r="K35" i="53"/>
  <c r="K112" i="53"/>
  <c r="K91" i="53"/>
  <c r="K278" i="66"/>
  <c r="K135" i="53"/>
  <c r="K74" i="53"/>
  <c r="K281" i="69"/>
  <c r="K278" i="67"/>
  <c r="K98" i="53"/>
  <c r="K275" i="65"/>
  <c r="K65" i="53"/>
  <c r="K75" i="53"/>
  <c r="K341" i="68"/>
  <c r="K297" i="64"/>
  <c r="K156" i="53"/>
  <c r="K255" i="69"/>
  <c r="K137" i="53"/>
  <c r="K46" i="53"/>
  <c r="K14" i="53"/>
  <c r="K18" i="53"/>
  <c r="K112" i="52"/>
  <c r="K57" i="53"/>
  <c r="K117" i="52"/>
  <c r="K166" i="52"/>
  <c r="K68" i="52"/>
  <c r="K277" i="67"/>
  <c r="K259" i="72"/>
  <c r="K70" i="52"/>
  <c r="K144" i="53"/>
  <c r="K269" i="66"/>
  <c r="K109" i="53"/>
  <c r="K175" i="53"/>
  <c r="K30" i="52"/>
  <c r="K347" i="68"/>
  <c r="K272" i="70"/>
  <c r="K94" i="51"/>
  <c r="K281" i="67"/>
  <c r="K272" i="69"/>
  <c r="K78" i="51"/>
  <c r="K12" i="51"/>
  <c r="K146" i="53"/>
  <c r="K254" i="69"/>
  <c r="K39" i="52"/>
  <c r="K276" i="70"/>
  <c r="K257" i="72"/>
  <c r="K90" i="51"/>
  <c r="K267" i="71"/>
  <c r="K263" i="64"/>
  <c r="K52" i="53"/>
  <c r="K272" i="66"/>
  <c r="K91" i="51"/>
  <c r="K238" i="67"/>
  <c r="K300" i="68"/>
  <c r="K149" i="51"/>
  <c r="K76" i="52"/>
  <c r="K40" i="52"/>
  <c r="K27" i="52"/>
  <c r="K297" i="68"/>
  <c r="K147" i="52"/>
  <c r="K151" i="51"/>
  <c r="K282" i="64"/>
  <c r="K74" i="51"/>
  <c r="K95" i="52"/>
  <c r="K254" i="64"/>
  <c r="K260" i="69"/>
  <c r="K284" i="68"/>
  <c r="K34" i="51"/>
  <c r="K120" i="51"/>
  <c r="K174" i="51"/>
  <c r="K139" i="51"/>
  <c r="K86" i="52"/>
  <c r="K64" i="53"/>
  <c r="K129" i="52"/>
  <c r="K102" i="52"/>
  <c r="K145" i="52"/>
  <c r="K48" i="52"/>
  <c r="K97" i="52"/>
  <c r="K279" i="70"/>
  <c r="K335" i="68"/>
  <c r="K41" i="52"/>
  <c r="K49" i="52"/>
  <c r="K157" i="52"/>
  <c r="K68" i="53"/>
  <c r="K118" i="51"/>
  <c r="K265" i="70"/>
  <c r="K67" i="52"/>
  <c r="K234" i="69"/>
  <c r="K103" i="52"/>
  <c r="K139" i="53"/>
  <c r="K272" i="65"/>
  <c r="K173" i="51"/>
  <c r="K121" i="53"/>
  <c r="K265" i="64"/>
  <c r="K22" i="51"/>
  <c r="K268" i="67"/>
  <c r="K135" i="52"/>
  <c r="K45" i="51"/>
  <c r="K32" i="53"/>
  <c r="K96" i="52"/>
  <c r="K36" i="52"/>
  <c r="K14" i="52"/>
  <c r="K68" i="51"/>
  <c r="K286" i="68"/>
  <c r="K258" i="72"/>
  <c r="K150" i="52"/>
  <c r="K151" i="52"/>
  <c r="K47" i="51"/>
  <c r="K139" i="52"/>
  <c r="K69" i="53"/>
  <c r="K111" i="52"/>
  <c r="K92" i="52"/>
  <c r="K89" i="52"/>
  <c r="K83" i="52"/>
  <c r="K147" i="51"/>
  <c r="K143" i="53"/>
  <c r="K333" i="68"/>
  <c r="K132" i="51"/>
  <c r="K10" i="51"/>
  <c r="K5" i="52"/>
  <c r="K89" i="51"/>
  <c r="K83" i="53"/>
  <c r="K177" i="52"/>
  <c r="K70" i="53"/>
  <c r="K231" i="67"/>
  <c r="K168" i="53"/>
  <c r="K271" i="64"/>
  <c r="K243" i="65"/>
  <c r="K163" i="51"/>
  <c r="K40" i="53"/>
  <c r="K52" i="52"/>
  <c r="K140" i="52"/>
  <c r="K138" i="52"/>
  <c r="K110" i="51"/>
  <c r="K230" i="72"/>
  <c r="K270" i="64"/>
  <c r="K38" i="52"/>
  <c r="K99" i="52"/>
  <c r="K92" i="53"/>
  <c r="K141" i="52"/>
  <c r="K134" i="51"/>
  <c r="K73" i="52"/>
  <c r="K102" i="53"/>
  <c r="K250" i="70"/>
  <c r="K234" i="66"/>
  <c r="K257" i="69"/>
  <c r="K232" i="67"/>
  <c r="K161" i="53"/>
  <c r="K228" i="70"/>
  <c r="K224" i="71"/>
  <c r="K66" i="51"/>
  <c r="K255" i="67"/>
  <c r="K82" i="52"/>
  <c r="K279" i="64"/>
  <c r="K243" i="71"/>
  <c r="K242" i="70"/>
  <c r="K243" i="69"/>
  <c r="K256" i="65"/>
  <c r="K238" i="65"/>
  <c r="K252" i="65"/>
  <c r="K323" i="68"/>
  <c r="K229" i="71"/>
  <c r="K229" i="70"/>
  <c r="K280" i="64"/>
  <c r="K260" i="71"/>
  <c r="K231" i="69"/>
  <c r="K66" i="52"/>
  <c r="K321" i="68"/>
  <c r="K234" i="67"/>
  <c r="K252" i="66"/>
  <c r="K325" i="68"/>
  <c r="K250" i="66"/>
  <c r="K162" i="51"/>
  <c r="K246" i="72"/>
  <c r="K304" i="64"/>
  <c r="K225" i="72"/>
  <c r="K287" i="64"/>
  <c r="K251" i="69"/>
  <c r="K234" i="65"/>
  <c r="K271" i="66"/>
  <c r="K262" i="64"/>
  <c r="K63" i="52"/>
  <c r="K232" i="71"/>
  <c r="K249" i="71"/>
  <c r="K242" i="71"/>
  <c r="K312" i="64"/>
  <c r="K316" i="68"/>
  <c r="K275" i="64"/>
  <c r="K261" i="69"/>
  <c r="K262" i="65"/>
  <c r="K256" i="64"/>
  <c r="K320" i="68"/>
  <c r="K7" i="52"/>
  <c r="K263" i="72"/>
  <c r="K236" i="66"/>
  <c r="K281" i="64"/>
  <c r="K263" i="71"/>
  <c r="K236" i="67"/>
  <c r="K251" i="70"/>
  <c r="K283" i="68"/>
  <c r="K259" i="65"/>
  <c r="K261" i="70"/>
  <c r="K324" i="68"/>
  <c r="K63" i="53"/>
  <c r="K242" i="67"/>
  <c r="K255" i="66"/>
  <c r="K302" i="64"/>
  <c r="K224" i="72"/>
  <c r="K262" i="66"/>
  <c r="K235" i="71"/>
  <c r="K162" i="52"/>
  <c r="K261" i="65"/>
  <c r="K236" i="70"/>
  <c r="K256" i="66"/>
  <c r="K266" i="65"/>
  <c r="K282" i="68"/>
  <c r="K249" i="65"/>
  <c r="K62" i="52"/>
  <c r="K329" i="68"/>
  <c r="K249" i="67"/>
  <c r="K247" i="67"/>
  <c r="K222" i="72"/>
  <c r="K3" i="51"/>
  <c r="K306" i="68"/>
  <c r="K246" i="69"/>
  <c r="K247" i="65"/>
  <c r="K124" i="52"/>
  <c r="K24" i="53"/>
  <c r="K252" i="64"/>
  <c r="K248" i="67"/>
  <c r="K266" i="67"/>
  <c r="K249" i="69"/>
  <c r="K219" i="72"/>
  <c r="K304" i="68"/>
  <c r="K219" i="71"/>
  <c r="K227" i="66"/>
  <c r="K245" i="70"/>
  <c r="K245" i="66"/>
  <c r="K264" i="65"/>
  <c r="K265" i="72"/>
  <c r="K278" i="65"/>
  <c r="K281" i="70"/>
  <c r="K127" i="53"/>
  <c r="K171" i="53"/>
  <c r="K267" i="66"/>
  <c r="K53" i="53"/>
  <c r="K233" i="69"/>
  <c r="K330" i="68"/>
  <c r="K159" i="53"/>
  <c r="K110" i="53"/>
  <c r="K97" i="53"/>
  <c r="K114" i="51"/>
  <c r="K309" i="64"/>
  <c r="K56" i="53"/>
  <c r="K278" i="69"/>
  <c r="K29" i="53"/>
  <c r="K177" i="53"/>
  <c r="K133" i="53"/>
  <c r="K275" i="67"/>
  <c r="K271" i="72"/>
  <c r="K308" i="64"/>
  <c r="K115" i="51"/>
  <c r="K155" i="53"/>
  <c r="K113" i="52"/>
  <c r="K275" i="66"/>
  <c r="K118" i="53"/>
  <c r="K152" i="53"/>
  <c r="K119" i="53"/>
  <c r="K235" i="69"/>
  <c r="K34" i="53"/>
  <c r="K115" i="53"/>
  <c r="K252" i="69"/>
  <c r="K22" i="53"/>
  <c r="K21" i="51"/>
  <c r="K29" i="51"/>
  <c r="K344" i="68"/>
  <c r="K48" i="51"/>
  <c r="K85" i="53"/>
  <c r="K58" i="53"/>
  <c r="K71" i="51"/>
  <c r="K266" i="72"/>
  <c r="K269" i="69"/>
  <c r="K12" i="53"/>
  <c r="K259" i="71"/>
  <c r="K7" i="53"/>
  <c r="K277" i="69"/>
  <c r="K64" i="51"/>
  <c r="K59" i="51"/>
  <c r="K269" i="67"/>
  <c r="K120" i="53"/>
  <c r="K52" i="51"/>
  <c r="K332" i="68"/>
  <c r="K271" i="69"/>
  <c r="K271" i="70"/>
  <c r="K14" i="51"/>
  <c r="K269" i="70"/>
  <c r="K276" i="66"/>
  <c r="K266" i="69"/>
  <c r="K239" i="65"/>
  <c r="K167" i="53"/>
  <c r="K233" i="66"/>
  <c r="K87" i="53"/>
  <c r="K39" i="51"/>
  <c r="K168" i="52"/>
  <c r="K87" i="52"/>
  <c r="K166" i="53"/>
  <c r="K95" i="51"/>
  <c r="K331" i="68"/>
  <c r="K157" i="51"/>
  <c r="K126" i="51"/>
  <c r="K56" i="51"/>
  <c r="K70" i="51"/>
  <c r="K231" i="66"/>
  <c r="K308" i="68"/>
  <c r="K296" i="68"/>
  <c r="K262" i="72"/>
  <c r="K270" i="65"/>
  <c r="K40" i="51"/>
  <c r="K90" i="52"/>
  <c r="K8" i="52"/>
  <c r="K158" i="52"/>
  <c r="K18" i="52"/>
  <c r="K235" i="67"/>
  <c r="K136" i="51"/>
  <c r="K310" i="64"/>
  <c r="K12" i="52"/>
  <c r="K17" i="51"/>
  <c r="K69" i="52"/>
  <c r="K236" i="65"/>
  <c r="K288" i="68"/>
  <c r="K169" i="53"/>
  <c r="K171" i="52"/>
  <c r="K107" i="51"/>
  <c r="K159" i="52"/>
  <c r="K53" i="52"/>
  <c r="K148" i="51"/>
  <c r="K35" i="51"/>
  <c r="K232" i="66"/>
  <c r="K292" i="68"/>
  <c r="K126" i="52"/>
  <c r="K39" i="53"/>
  <c r="K119" i="52"/>
  <c r="K45" i="52"/>
  <c r="K136" i="52"/>
  <c r="K156" i="51"/>
  <c r="K268" i="69"/>
  <c r="K50" i="51"/>
  <c r="K100" i="51"/>
  <c r="K37" i="52"/>
  <c r="K239" i="67"/>
  <c r="K293" i="68"/>
  <c r="K15" i="52"/>
  <c r="K279" i="66"/>
  <c r="K107" i="52"/>
  <c r="K233" i="67"/>
  <c r="K31" i="52"/>
  <c r="K26" i="51"/>
  <c r="K262" i="71"/>
  <c r="K299" i="68"/>
  <c r="K31" i="53"/>
  <c r="K240" i="67"/>
  <c r="K34" i="52"/>
  <c r="K231" i="65"/>
  <c r="K54" i="52"/>
  <c r="K19" i="51"/>
  <c r="K309" i="68"/>
  <c r="K298" i="68"/>
  <c r="K257" i="67"/>
  <c r="K20" i="51"/>
  <c r="K170" i="52"/>
  <c r="K149" i="52"/>
  <c r="K64" i="52"/>
  <c r="K253" i="66"/>
  <c r="K93" i="51"/>
  <c r="K84" i="51"/>
  <c r="K242" i="66"/>
  <c r="K148" i="52"/>
  <c r="K240" i="66"/>
  <c r="K145" i="51"/>
  <c r="K27" i="51"/>
  <c r="K9" i="52"/>
  <c r="K121" i="51"/>
  <c r="K237" i="65"/>
  <c r="K152" i="52"/>
  <c r="K77" i="53"/>
  <c r="K265" i="69"/>
  <c r="K97" i="51"/>
  <c r="K57" i="52"/>
  <c r="K176" i="53"/>
  <c r="K137" i="51"/>
  <c r="K138" i="51"/>
  <c r="K50" i="52"/>
  <c r="K233" i="65"/>
  <c r="K235" i="72"/>
  <c r="K271" i="65"/>
  <c r="K336" i="68"/>
  <c r="K232" i="72"/>
  <c r="K317" i="68"/>
  <c r="K261" i="71"/>
  <c r="K253" i="65"/>
  <c r="K235" i="70"/>
  <c r="K311" i="68"/>
  <c r="K242" i="69"/>
  <c r="K227" i="71"/>
  <c r="K312" i="68"/>
  <c r="K230" i="65"/>
  <c r="K237" i="67"/>
  <c r="K227" i="72"/>
  <c r="K242" i="72"/>
  <c r="K250" i="69"/>
  <c r="K239" i="72"/>
  <c r="K339" i="68"/>
  <c r="K128" i="52"/>
  <c r="K250" i="67"/>
  <c r="K252" i="67"/>
  <c r="K241" i="71"/>
  <c r="K251" i="72"/>
  <c r="K280" i="67"/>
  <c r="K253" i="70"/>
  <c r="K290" i="64"/>
  <c r="K272" i="67"/>
  <c r="K258" i="70"/>
  <c r="K260" i="64"/>
  <c r="K247" i="72"/>
  <c r="K239" i="71"/>
  <c r="K234" i="70"/>
  <c r="K273" i="67"/>
  <c r="K318" i="68"/>
  <c r="K82" i="51"/>
  <c r="K247" i="71"/>
  <c r="K49" i="51"/>
  <c r="K230" i="66"/>
  <c r="K240" i="70"/>
  <c r="K260" i="65"/>
  <c r="K85" i="52"/>
  <c r="K258" i="64"/>
  <c r="K237" i="70"/>
  <c r="K234" i="72"/>
  <c r="K244" i="72"/>
  <c r="K30" i="51"/>
  <c r="K280" i="70"/>
  <c r="K241" i="67"/>
  <c r="K247" i="69"/>
  <c r="K44" i="51"/>
  <c r="K279" i="68"/>
  <c r="K250" i="65"/>
  <c r="K144" i="52"/>
  <c r="K248" i="70"/>
  <c r="K229" i="69"/>
  <c r="K307" i="68"/>
  <c r="K231" i="71"/>
  <c r="K252" i="72"/>
  <c r="K259" i="67"/>
  <c r="K255" i="65"/>
  <c r="K286" i="64"/>
  <c r="K251" i="65"/>
  <c r="K109" i="51"/>
  <c r="K226" i="71"/>
  <c r="K255" i="70"/>
  <c r="K238" i="69"/>
  <c r="K125" i="52"/>
  <c r="K300" i="64"/>
  <c r="K261" i="66"/>
  <c r="K241" i="66"/>
  <c r="K222" i="71"/>
  <c r="K229" i="66"/>
  <c r="K238" i="72"/>
  <c r="K81" i="51"/>
  <c r="K295" i="64"/>
  <c r="K266" i="66"/>
  <c r="K264" i="69"/>
  <c r="K248" i="65"/>
  <c r="K247" i="66"/>
  <c r="K62" i="53"/>
  <c r="K105" i="51"/>
  <c r="K62" i="51"/>
  <c r="K229" i="67"/>
  <c r="K3" i="52"/>
  <c r="K255" i="71"/>
  <c r="K246" i="70"/>
  <c r="K227" i="69"/>
  <c r="K246" i="66"/>
  <c r="K265" i="67"/>
  <c r="K280" i="68"/>
  <c r="K226" i="70"/>
  <c r="K245" i="69"/>
  <c r="K273" i="64"/>
  <c r="K245" i="65"/>
  <c r="K226" i="66"/>
  <c r="K342" i="68"/>
  <c r="K122" i="53"/>
  <c r="K170" i="53"/>
  <c r="K114" i="53"/>
  <c r="K112" i="51"/>
  <c r="K36" i="53"/>
  <c r="K307" i="64"/>
  <c r="K305" i="64"/>
  <c r="K38" i="53"/>
  <c r="K337" i="68"/>
  <c r="K267" i="70"/>
  <c r="K17" i="53"/>
  <c r="K153" i="53"/>
  <c r="K163" i="53"/>
  <c r="K72" i="53"/>
  <c r="K349" i="68"/>
  <c r="K274" i="67"/>
  <c r="K268" i="71"/>
  <c r="K107" i="53"/>
  <c r="K114" i="52"/>
  <c r="K165" i="53"/>
  <c r="K174" i="53"/>
  <c r="K116" i="53"/>
  <c r="K173" i="53"/>
  <c r="K138" i="53"/>
  <c r="K345" i="68"/>
  <c r="K313" i="64"/>
  <c r="K108" i="53"/>
  <c r="K117" i="53"/>
  <c r="K281" i="66"/>
  <c r="K86" i="53"/>
  <c r="K154" i="53"/>
  <c r="K274" i="66"/>
  <c r="K275" i="70"/>
  <c r="K84" i="53"/>
  <c r="K130" i="52"/>
  <c r="K72" i="51"/>
  <c r="K299" i="64"/>
  <c r="K267" i="67"/>
  <c r="K49" i="53"/>
  <c r="K269" i="65"/>
  <c r="K51" i="52"/>
  <c r="K51" i="53"/>
  <c r="K277" i="66"/>
  <c r="K31" i="51"/>
  <c r="K266" i="70"/>
  <c r="K343" i="68"/>
  <c r="K257" i="71"/>
  <c r="K28" i="53"/>
  <c r="K270" i="69"/>
  <c r="K53" i="51"/>
  <c r="K8" i="51"/>
  <c r="K33" i="51"/>
  <c r="K276" i="67"/>
  <c r="K18" i="51"/>
  <c r="K128" i="53"/>
  <c r="K32" i="52"/>
  <c r="K267" i="72"/>
  <c r="K277" i="70"/>
  <c r="K125" i="53"/>
  <c r="K93" i="52"/>
  <c r="K346" i="68"/>
  <c r="K58" i="52"/>
  <c r="K59" i="52"/>
  <c r="K156" i="52"/>
  <c r="K148" i="53"/>
  <c r="K26" i="53"/>
  <c r="K268" i="70"/>
  <c r="K76" i="51"/>
  <c r="K28" i="51"/>
  <c r="K171" i="51"/>
  <c r="K78" i="53"/>
  <c r="K11" i="52"/>
  <c r="K71" i="53"/>
  <c r="K298" i="64"/>
  <c r="K65" i="51"/>
  <c r="K256" i="72"/>
  <c r="K86" i="51"/>
  <c r="K264" i="64"/>
  <c r="K129" i="51"/>
  <c r="K78" i="52"/>
  <c r="K169" i="52"/>
  <c r="K131" i="51"/>
  <c r="K75" i="51"/>
  <c r="K93" i="53"/>
  <c r="K33" i="52"/>
  <c r="K111" i="51"/>
  <c r="K174" i="52"/>
  <c r="K74" i="52"/>
  <c r="K133" i="51"/>
  <c r="K267" i="64"/>
  <c r="K116" i="52"/>
  <c r="K46" i="52"/>
  <c r="K165" i="52"/>
  <c r="K50" i="53"/>
  <c r="K256" i="71"/>
  <c r="K37" i="51"/>
  <c r="K83" i="51"/>
  <c r="K177" i="51"/>
  <c r="K168" i="51"/>
  <c r="K327" i="68"/>
  <c r="K98" i="51"/>
  <c r="K41" i="51"/>
  <c r="K169" i="51"/>
  <c r="K75" i="52"/>
  <c r="K163" i="52"/>
  <c r="K119" i="51"/>
  <c r="K166" i="51"/>
  <c r="K151" i="53"/>
  <c r="K154" i="52"/>
  <c r="K176" i="51"/>
  <c r="K251" i="66"/>
  <c r="K261" i="64"/>
  <c r="K170" i="51"/>
  <c r="K257" i="66"/>
  <c r="K21" i="53"/>
  <c r="K243" i="67"/>
  <c r="K13" i="53"/>
  <c r="K101" i="52"/>
  <c r="K176" i="52"/>
  <c r="K127" i="51"/>
  <c r="K152" i="51"/>
  <c r="K172" i="51"/>
  <c r="K141" i="51"/>
  <c r="K291" i="68"/>
  <c r="K120" i="52"/>
  <c r="K238" i="66"/>
  <c r="K15" i="51"/>
  <c r="K322" i="68"/>
  <c r="K60" i="51"/>
  <c r="K88" i="51"/>
  <c r="K122" i="52"/>
  <c r="K140" i="51"/>
  <c r="K35" i="52"/>
  <c r="K55" i="52"/>
  <c r="K98" i="52"/>
  <c r="K32" i="51"/>
  <c r="K235" i="65"/>
  <c r="K295" i="68"/>
  <c r="K150" i="51"/>
  <c r="K127" i="52"/>
  <c r="K155" i="51"/>
  <c r="K122" i="51"/>
  <c r="K20" i="53"/>
  <c r="K77" i="52"/>
  <c r="K257" i="64"/>
  <c r="K36" i="51"/>
  <c r="K118" i="52"/>
  <c r="K29" i="52"/>
  <c r="K26" i="52"/>
  <c r="K259" i="64"/>
  <c r="K235" i="66"/>
  <c r="K103" i="51"/>
  <c r="K248" i="72"/>
  <c r="K248" i="71"/>
  <c r="K271" i="67"/>
  <c r="K260" i="70"/>
  <c r="K279" i="69"/>
  <c r="K283" i="64"/>
  <c r="K264" i="70"/>
  <c r="K261" i="67"/>
  <c r="K280" i="65"/>
  <c r="K303" i="64"/>
  <c r="K241" i="69"/>
  <c r="K289" i="64"/>
  <c r="K237" i="69"/>
  <c r="K125" i="51"/>
  <c r="K239" i="70"/>
  <c r="K301" i="64"/>
  <c r="K253" i="71"/>
  <c r="K334" i="68"/>
  <c r="K348" i="68"/>
  <c r="K270" i="71"/>
  <c r="K258" i="69"/>
  <c r="K249" i="72"/>
  <c r="K256" i="67"/>
  <c r="K240" i="65"/>
  <c r="K232" i="65"/>
  <c r="K234" i="71"/>
  <c r="K239" i="66"/>
  <c r="K280" i="66"/>
  <c r="K239" i="69"/>
  <c r="K296" i="64"/>
  <c r="K260" i="72"/>
  <c r="K85" i="51"/>
  <c r="K287" i="68"/>
  <c r="K258" i="66"/>
  <c r="K248" i="69"/>
  <c r="K276" i="64"/>
  <c r="K230" i="71"/>
  <c r="K251" i="67"/>
  <c r="K246" i="71"/>
  <c r="K288" i="64"/>
  <c r="K285" i="64"/>
  <c r="K247" i="70"/>
  <c r="K256" i="70"/>
  <c r="K245" i="72"/>
  <c r="K254" i="67"/>
  <c r="K262" i="69"/>
  <c r="K253" i="72"/>
  <c r="K241" i="65"/>
  <c r="K243" i="72"/>
  <c r="K270" i="72"/>
  <c r="K63" i="51"/>
  <c r="K82" i="53"/>
  <c r="K254" i="70"/>
  <c r="K106" i="52"/>
  <c r="K4" i="53"/>
  <c r="K313" i="68"/>
  <c r="K233" i="72"/>
  <c r="K144" i="51"/>
  <c r="K223" i="71"/>
  <c r="K25" i="53"/>
  <c r="K319" i="68"/>
  <c r="K253" i="67"/>
  <c r="K232" i="70"/>
  <c r="K28" i="52"/>
  <c r="K4" i="51"/>
  <c r="K278" i="64"/>
  <c r="K164" i="52"/>
  <c r="K258" i="67"/>
  <c r="K228" i="72"/>
  <c r="K311" i="64"/>
  <c r="K259" i="69"/>
  <c r="K266" i="64"/>
  <c r="K252" i="70"/>
  <c r="K24" i="52"/>
  <c r="K124" i="51"/>
  <c r="K24" i="51"/>
  <c r="K240" i="71"/>
  <c r="K227" i="70"/>
  <c r="K281" i="68"/>
  <c r="K81" i="52"/>
  <c r="K43" i="51"/>
  <c r="K274" i="64"/>
  <c r="K105" i="52"/>
  <c r="K228" i="66"/>
  <c r="K220" i="72"/>
  <c r="K161" i="51"/>
  <c r="K81" i="53"/>
  <c r="K43" i="52"/>
  <c r="K43" i="53"/>
  <c r="K249" i="70"/>
  <c r="K265" i="66"/>
  <c r="K294" i="64"/>
  <c r="K237" i="72"/>
  <c r="K226" i="69"/>
  <c r="K227" i="67"/>
  <c r="K246" i="67"/>
  <c r="K264" i="66"/>
  <c r="K226" i="65"/>
  <c r="K32" i="15"/>
  <c r="K31" i="15"/>
  <c r="K30" i="15"/>
  <c r="K29" i="15"/>
  <c r="K28" i="15"/>
  <c r="K26" i="15"/>
  <c r="K25" i="15"/>
  <c r="K24" i="15"/>
  <c r="K22" i="15"/>
  <c r="K21" i="15"/>
  <c r="K20" i="15"/>
  <c r="K22" i="16"/>
  <c r="K12" i="16"/>
  <c r="K22" i="17"/>
  <c r="K21" i="17"/>
  <c r="K20" i="17"/>
  <c r="K19" i="17"/>
  <c r="K8" i="17"/>
  <c r="K7" i="17"/>
  <c r="K6" i="17"/>
  <c r="K18" i="15"/>
  <c r="K13" i="15"/>
  <c r="K12" i="15"/>
  <c r="K11" i="15"/>
  <c r="K10" i="15"/>
  <c r="K9" i="15"/>
  <c r="K8" i="15"/>
  <c r="K7" i="15"/>
  <c r="K6" i="15"/>
  <c r="K5" i="15"/>
  <c r="K25" i="16"/>
  <c r="K30" i="17"/>
  <c r="K29" i="17"/>
  <c r="K28" i="17"/>
  <c r="K32" i="16"/>
  <c r="K9" i="17"/>
  <c r="K19" i="15"/>
  <c r="K28" i="16"/>
  <c r="K6" i="16"/>
  <c r="K18" i="17"/>
  <c r="K5" i="16"/>
  <c r="K31" i="16"/>
  <c r="K13" i="16"/>
  <c r="K19" i="16"/>
  <c r="K21" i="16"/>
  <c r="K14" i="15"/>
  <c r="K8" i="16"/>
  <c r="K7" i="16"/>
  <c r="K14" i="16"/>
  <c r="K18" i="16"/>
  <c r="K10" i="16"/>
  <c r="K9" i="16"/>
  <c r="K11" i="16"/>
  <c r="K20" i="16"/>
  <c r="K5" i="17"/>
  <c r="K29" i="16"/>
  <c r="K30" i="16"/>
  <c r="K26" i="16"/>
  <c r="K24" i="16"/>
  <c r="K133" i="6"/>
  <c r="K123" i="29"/>
  <c r="K167" i="6"/>
  <c r="K143" i="6"/>
  <c r="K142" i="29"/>
  <c r="K139" i="29"/>
  <c r="M133" i="29"/>
  <c r="L4" i="17"/>
  <c r="K4" i="17"/>
  <c r="H17" i="15"/>
  <c r="I17" i="16"/>
  <c r="J15" i="15"/>
  <c r="O174" i="6"/>
  <c r="O150" i="6"/>
  <c r="O128" i="6"/>
  <c r="O161" i="6"/>
  <c r="O137" i="6"/>
  <c r="O125" i="6"/>
  <c r="O141" i="6"/>
  <c r="O165" i="6"/>
  <c r="O110" i="6"/>
  <c r="O134" i="29"/>
  <c r="O131" i="29"/>
  <c r="O125" i="29"/>
  <c r="O27" i="17"/>
  <c r="K16" i="15"/>
  <c r="H16" i="16"/>
  <c r="L17" i="15"/>
  <c r="K27" i="17"/>
  <c r="P150" i="6"/>
  <c r="P174" i="6"/>
  <c r="P128" i="6"/>
  <c r="P161" i="6"/>
  <c r="P137" i="6"/>
  <c r="P139" i="29"/>
  <c r="P127" i="29"/>
  <c r="P168" i="6"/>
  <c r="P144" i="6"/>
  <c r="P124" i="29"/>
  <c r="Q150" i="6"/>
  <c r="Q174" i="6"/>
  <c r="Q137" i="6"/>
  <c r="Q161" i="6"/>
  <c r="Q139" i="29"/>
  <c r="Q125" i="29"/>
  <c r="Q142" i="6"/>
  <c r="Q166" i="6"/>
  <c r="Q122" i="29"/>
  <c r="E133" i="6"/>
  <c r="E157" i="6"/>
  <c r="C174" i="6"/>
  <c r="C150" i="6"/>
  <c r="C128" i="6"/>
  <c r="C137" i="6"/>
  <c r="C161" i="6"/>
  <c r="C125" i="6"/>
  <c r="C110" i="6"/>
  <c r="C141" i="6"/>
  <c r="C165" i="6"/>
  <c r="C134" i="29"/>
  <c r="C128" i="29"/>
  <c r="E147" i="6"/>
  <c r="E171" i="6"/>
  <c r="E149" i="6"/>
  <c r="E173" i="6"/>
  <c r="E136" i="6"/>
  <c r="E160" i="6"/>
  <c r="E134" i="53"/>
  <c r="E172" i="53"/>
  <c r="E275" i="69"/>
  <c r="E271" i="71"/>
  <c r="E281" i="66"/>
  <c r="E252" i="69"/>
  <c r="E257" i="71"/>
  <c r="E129" i="53"/>
  <c r="E275" i="66"/>
  <c r="E122" i="53"/>
  <c r="E170" i="53"/>
  <c r="E171" i="53"/>
  <c r="E27" i="53"/>
  <c r="E8" i="53"/>
  <c r="E275" i="65"/>
  <c r="E132" i="53"/>
  <c r="E113" i="51"/>
  <c r="E111" i="53"/>
  <c r="E265" i="71"/>
  <c r="E34" i="53"/>
  <c r="E85" i="53"/>
  <c r="E115" i="53"/>
  <c r="E145" i="53"/>
  <c r="E277" i="70"/>
  <c r="E113" i="53"/>
  <c r="E268" i="71"/>
  <c r="E74" i="53"/>
  <c r="E108" i="53"/>
  <c r="E156" i="53"/>
  <c r="E113" i="52"/>
  <c r="E267" i="69"/>
  <c r="E146" i="53"/>
  <c r="E17" i="53"/>
  <c r="E274" i="69"/>
  <c r="E99" i="53"/>
  <c r="E119" i="53"/>
  <c r="E276" i="70"/>
  <c r="E107" i="53"/>
  <c r="E92" i="51"/>
  <c r="E86" i="51"/>
  <c r="E144" i="53"/>
  <c r="E276" i="67"/>
  <c r="E269" i="69"/>
  <c r="E257" i="72"/>
  <c r="E18" i="51"/>
  <c r="E132" i="52"/>
  <c r="E109" i="53"/>
  <c r="E93" i="51"/>
  <c r="E35" i="51"/>
  <c r="E266" i="72"/>
  <c r="E77" i="53"/>
  <c r="E299" i="64"/>
  <c r="E66" i="53"/>
  <c r="E47" i="53"/>
  <c r="E162" i="53"/>
  <c r="E106" i="53"/>
  <c r="E343" i="68"/>
  <c r="E253" i="69"/>
  <c r="E277" i="69"/>
  <c r="E27" i="52"/>
  <c r="E30" i="52"/>
  <c r="E229" i="66"/>
  <c r="E289" i="68"/>
  <c r="E79" i="52"/>
  <c r="E88" i="53"/>
  <c r="E135" i="52"/>
  <c r="E258" i="72"/>
  <c r="E257" i="66"/>
  <c r="E84" i="51"/>
  <c r="E83" i="51"/>
  <c r="E132" i="51"/>
  <c r="E97" i="51"/>
  <c r="E89" i="52"/>
  <c r="E238" i="66"/>
  <c r="E35" i="52"/>
  <c r="E241" i="70"/>
  <c r="E34" i="51"/>
  <c r="E57" i="51"/>
  <c r="E319" i="68"/>
  <c r="E25" i="51"/>
  <c r="E138" i="52"/>
  <c r="E74" i="52"/>
  <c r="E157" i="52"/>
  <c r="E50" i="52"/>
  <c r="E6" i="51"/>
  <c r="E140" i="51"/>
  <c r="E118" i="52"/>
  <c r="E279" i="67"/>
  <c r="E121" i="53"/>
  <c r="E268" i="67"/>
  <c r="E46" i="51"/>
  <c r="E20" i="53"/>
  <c r="E137" i="51"/>
  <c r="E233" i="72"/>
  <c r="E176" i="51"/>
  <c r="E46" i="52"/>
  <c r="E169" i="53"/>
  <c r="E30" i="53"/>
  <c r="E52" i="51"/>
  <c r="E71" i="53"/>
  <c r="E272" i="66"/>
  <c r="E156" i="52"/>
  <c r="E295" i="68"/>
  <c r="E239" i="65"/>
  <c r="E136" i="51"/>
  <c r="E90" i="52"/>
  <c r="E52" i="53"/>
  <c r="E286" i="68"/>
  <c r="E22" i="51"/>
  <c r="E135" i="51"/>
  <c r="E55" i="51"/>
  <c r="E58" i="52"/>
  <c r="E177" i="51"/>
  <c r="E31" i="52"/>
  <c r="E233" i="67"/>
  <c r="E59" i="53"/>
  <c r="E233" i="66"/>
  <c r="E74" i="51"/>
  <c r="E170" i="52"/>
  <c r="E172" i="52"/>
  <c r="E5" i="51"/>
  <c r="E234" i="70"/>
  <c r="E254" i="64"/>
  <c r="E126" i="51"/>
  <c r="E5" i="53"/>
  <c r="E140" i="53"/>
  <c r="E157" i="51"/>
  <c r="E166" i="51"/>
  <c r="E65" i="52"/>
  <c r="E270" i="69"/>
  <c r="E163" i="51"/>
  <c r="E137" i="52"/>
  <c r="E253" i="67"/>
  <c r="E59" i="51"/>
  <c r="E176" i="53"/>
  <c r="E169" i="52"/>
  <c r="E165" i="51"/>
  <c r="E94" i="51"/>
  <c r="E100" i="52"/>
  <c r="E228" i="65"/>
  <c r="E92" i="52"/>
  <c r="E145" i="51"/>
  <c r="E166" i="52"/>
  <c r="E242" i="67"/>
  <c r="E40" i="53"/>
  <c r="E243" i="66"/>
  <c r="E51" i="51"/>
  <c r="E270" i="70"/>
  <c r="E19" i="52"/>
  <c r="E37" i="51"/>
  <c r="E226" i="71"/>
  <c r="E159" i="52"/>
  <c r="E31" i="51"/>
  <c r="E37" i="52"/>
  <c r="E83" i="53"/>
  <c r="E293" i="68"/>
  <c r="E279" i="65"/>
  <c r="E284" i="68"/>
  <c r="E266" i="64"/>
  <c r="E66" i="51"/>
  <c r="E317" i="68"/>
  <c r="E252" i="65"/>
  <c r="E299" i="68"/>
  <c r="E231" i="71"/>
  <c r="E227" i="66"/>
  <c r="E258" i="70"/>
  <c r="E260" i="70"/>
  <c r="E310" i="64"/>
  <c r="E256" i="65"/>
  <c r="E234" i="72"/>
  <c r="E254" i="65"/>
  <c r="E291" i="68"/>
  <c r="E234" i="71"/>
  <c r="E231" i="72"/>
  <c r="E30" i="51"/>
  <c r="E270" i="65"/>
  <c r="E280" i="66"/>
  <c r="E255" i="66"/>
  <c r="E235" i="70"/>
  <c r="E241" i="67"/>
  <c r="E241" i="72"/>
  <c r="E237" i="65"/>
  <c r="E240" i="69"/>
  <c r="E228" i="72"/>
  <c r="E270" i="71"/>
  <c r="E260" i="64"/>
  <c r="E247" i="66"/>
  <c r="E237" i="70"/>
  <c r="E340" i="68"/>
  <c r="E320" i="68"/>
  <c r="E338" i="68"/>
  <c r="E257" i="69"/>
  <c r="E258" i="67"/>
  <c r="E125" i="52"/>
  <c r="E4" i="53"/>
  <c r="E239" i="71"/>
  <c r="E255" i="72"/>
  <c r="E44" i="52"/>
  <c r="E259" i="64"/>
  <c r="E248" i="66"/>
  <c r="E275" i="64"/>
  <c r="E261" i="66"/>
  <c r="E55" i="53"/>
  <c r="E297" i="64"/>
  <c r="E306" i="64"/>
  <c r="E264" i="71"/>
  <c r="E116" i="53"/>
  <c r="E16" i="53"/>
  <c r="E155" i="53"/>
  <c r="E274" i="67"/>
  <c r="E330" i="68"/>
  <c r="E153" i="53"/>
  <c r="E281" i="65"/>
  <c r="E18" i="53"/>
  <c r="E57" i="53"/>
  <c r="E233" i="69"/>
  <c r="E173" i="53"/>
  <c r="E131" i="53"/>
  <c r="E165" i="53"/>
  <c r="E73" i="53"/>
  <c r="E133" i="53"/>
  <c r="E56" i="53"/>
  <c r="E137" i="53"/>
  <c r="E141" i="53"/>
  <c r="E234" i="69"/>
  <c r="E53" i="53"/>
  <c r="E14" i="53"/>
  <c r="E254" i="69"/>
  <c r="E79" i="53"/>
  <c r="E110" i="53"/>
  <c r="E274" i="66"/>
  <c r="E46" i="53"/>
  <c r="E29" i="53"/>
  <c r="E344" i="68"/>
  <c r="E97" i="53"/>
  <c r="E114" i="51"/>
  <c r="E277" i="66"/>
  <c r="E276" i="66"/>
  <c r="E112" i="53"/>
  <c r="E102" i="51"/>
  <c r="E12" i="51"/>
  <c r="E17" i="51"/>
  <c r="E266" i="70"/>
  <c r="E7" i="53"/>
  <c r="E100" i="53"/>
  <c r="E276" i="65"/>
  <c r="E45" i="51"/>
  <c r="E28" i="53"/>
  <c r="E271" i="70"/>
  <c r="E148" i="53"/>
  <c r="E103" i="51"/>
  <c r="E27" i="51"/>
  <c r="E21" i="51"/>
  <c r="E125" i="53"/>
  <c r="E271" i="69"/>
  <c r="E77" i="51"/>
  <c r="E331" i="68"/>
  <c r="E16" i="51"/>
  <c r="E269" i="67"/>
  <c r="E272" i="69"/>
  <c r="E232" i="65"/>
  <c r="E253" i="66"/>
  <c r="E116" i="52"/>
  <c r="E267" i="64"/>
  <c r="E251" i="67"/>
  <c r="E168" i="52"/>
  <c r="E76" i="52"/>
  <c r="E78" i="53"/>
  <c r="E12" i="52"/>
  <c r="E85" i="51"/>
  <c r="E176" i="52"/>
  <c r="E64" i="51"/>
  <c r="E75" i="52"/>
  <c r="E39" i="51"/>
  <c r="E59" i="52"/>
  <c r="E130" i="52"/>
  <c r="E141" i="52"/>
  <c r="E165" i="52"/>
  <c r="E272" i="67"/>
  <c r="E96" i="52"/>
  <c r="E171" i="52"/>
  <c r="E268" i="65"/>
  <c r="E71" i="51"/>
  <c r="E29" i="51"/>
  <c r="E129" i="52"/>
  <c r="E34" i="52"/>
  <c r="E124" i="53"/>
  <c r="E121" i="51"/>
  <c r="E287" i="68"/>
  <c r="E172" i="51"/>
  <c r="E235" i="66"/>
  <c r="E251" i="72"/>
  <c r="E152" i="52"/>
  <c r="E119" i="52"/>
  <c r="E161" i="53"/>
  <c r="E88" i="51"/>
  <c r="E167" i="51"/>
  <c r="E297" i="68"/>
  <c r="E141" i="51"/>
  <c r="E163" i="52"/>
  <c r="E19" i="51"/>
  <c r="E253" i="65"/>
  <c r="E168" i="53"/>
  <c r="E72" i="52"/>
  <c r="E300" i="68"/>
  <c r="E41" i="52"/>
  <c r="E118" i="51"/>
  <c r="E78" i="52"/>
  <c r="E6" i="52"/>
  <c r="E260" i="66"/>
  <c r="E19" i="53"/>
  <c r="E69" i="53"/>
  <c r="E102" i="52"/>
  <c r="E26" i="52"/>
  <c r="E148" i="52"/>
  <c r="E271" i="64"/>
  <c r="E236" i="67"/>
  <c r="E52" i="52"/>
  <c r="E108" i="52"/>
  <c r="E269" i="71"/>
  <c r="E88" i="52"/>
  <c r="E232" i="69"/>
  <c r="E149" i="52"/>
  <c r="E150" i="51"/>
  <c r="E101" i="52"/>
  <c r="E91" i="52"/>
  <c r="E257" i="70"/>
  <c r="E48" i="52"/>
  <c r="E98" i="52"/>
  <c r="E167" i="53"/>
  <c r="E29" i="52"/>
  <c r="E38" i="52"/>
  <c r="E126" i="52"/>
  <c r="E33" i="52"/>
  <c r="E56" i="52"/>
  <c r="E174" i="52"/>
  <c r="E167" i="52"/>
  <c r="E150" i="52"/>
  <c r="E153" i="51"/>
  <c r="E10" i="53"/>
  <c r="E91" i="51"/>
  <c r="E117" i="51"/>
  <c r="E238" i="70"/>
  <c r="E50" i="53"/>
  <c r="E99" i="51"/>
  <c r="E175" i="51"/>
  <c r="E255" i="64"/>
  <c r="E260" i="69"/>
  <c r="E149" i="53"/>
  <c r="E169" i="51"/>
  <c r="E69" i="52"/>
  <c r="E323" i="68"/>
  <c r="E17" i="52"/>
  <c r="E151" i="53"/>
  <c r="E31" i="53"/>
  <c r="E13" i="51"/>
  <c r="E9" i="52"/>
  <c r="E280" i="67"/>
  <c r="E346" i="68"/>
  <c r="E47" i="52"/>
  <c r="E253" i="70"/>
  <c r="E262" i="69"/>
  <c r="E281" i="64"/>
  <c r="E280" i="65"/>
  <c r="E292" i="64"/>
  <c r="E241" i="65"/>
  <c r="E268" i="64"/>
  <c r="E4" i="51"/>
  <c r="E240" i="66"/>
  <c r="E229" i="71"/>
  <c r="E348" i="68"/>
  <c r="E232" i="72"/>
  <c r="E284" i="64"/>
  <c r="E262" i="65"/>
  <c r="E251" i="70"/>
  <c r="E162" i="52"/>
  <c r="E44" i="51"/>
  <c r="E288" i="64"/>
  <c r="E270" i="66"/>
  <c r="E241" i="66"/>
  <c r="E242" i="70"/>
  <c r="E250" i="72"/>
  <c r="E264" i="70"/>
  <c r="E312" i="68"/>
  <c r="E252" i="67"/>
  <c r="E260" i="67"/>
  <c r="E229" i="69"/>
  <c r="E239" i="69"/>
  <c r="E242" i="71"/>
  <c r="E310" i="68"/>
  <c r="E225" i="71"/>
  <c r="E144" i="52"/>
  <c r="E261" i="69"/>
  <c r="E271" i="65"/>
  <c r="E280" i="69"/>
  <c r="E262" i="70"/>
  <c r="E230" i="72"/>
  <c r="E250" i="71"/>
  <c r="E252" i="66"/>
  <c r="E146" i="52"/>
  <c r="E239" i="70"/>
  <c r="E273" i="66"/>
  <c r="E109" i="51"/>
  <c r="E233" i="70"/>
  <c r="E147" i="53"/>
  <c r="E159" i="53"/>
  <c r="E86" i="53"/>
  <c r="E274" i="70"/>
  <c r="E177" i="53"/>
  <c r="E305" i="64"/>
  <c r="E267" i="72"/>
  <c r="E114" i="52"/>
  <c r="E22" i="53"/>
  <c r="E84" i="53"/>
  <c r="E135" i="53"/>
  <c r="E281" i="69"/>
  <c r="E126" i="53"/>
  <c r="E115" i="51"/>
  <c r="E112" i="52"/>
  <c r="E265" i="72"/>
  <c r="E127" i="53"/>
  <c r="E163" i="53"/>
  <c r="E278" i="69"/>
  <c r="E35" i="53"/>
  <c r="E112" i="51"/>
  <c r="E274" i="65"/>
  <c r="E267" i="65"/>
  <c r="E36" i="53"/>
  <c r="E235" i="69"/>
  <c r="E15" i="53"/>
  <c r="E95" i="53"/>
  <c r="E281" i="70"/>
  <c r="E152" i="53"/>
  <c r="E267" i="70"/>
  <c r="E6" i="53"/>
  <c r="E115" i="52"/>
  <c r="E48" i="53"/>
  <c r="E332" i="68"/>
  <c r="E103" i="53"/>
  <c r="E275" i="67"/>
  <c r="E278" i="65"/>
  <c r="E41" i="51"/>
  <c r="E120" i="51"/>
  <c r="E269" i="70"/>
  <c r="E120" i="52"/>
  <c r="E276" i="69"/>
  <c r="E308" i="64"/>
  <c r="E347" i="68"/>
  <c r="E269" i="65"/>
  <c r="E277" i="65"/>
  <c r="E48" i="51"/>
  <c r="E96" i="51"/>
  <c r="E136" i="53"/>
  <c r="E273" i="70"/>
  <c r="E75" i="51"/>
  <c r="E100" i="51"/>
  <c r="E266" i="69"/>
  <c r="E128" i="53"/>
  <c r="E20" i="51"/>
  <c r="E39" i="52"/>
  <c r="E268" i="72"/>
  <c r="E10" i="51"/>
  <c r="E237" i="67"/>
  <c r="E15" i="51"/>
  <c r="E278" i="64"/>
  <c r="E296" i="68"/>
  <c r="E95" i="52"/>
  <c r="E51" i="52"/>
  <c r="E20" i="52"/>
  <c r="E148" i="51"/>
  <c r="E33" i="51"/>
  <c r="E270" i="67"/>
  <c r="E140" i="52"/>
  <c r="E68" i="52"/>
  <c r="E265" i="70"/>
  <c r="E153" i="52"/>
  <c r="E14" i="52"/>
  <c r="E70" i="51"/>
  <c r="E101" i="51"/>
  <c r="E127" i="51"/>
  <c r="E158" i="51"/>
  <c r="E175" i="52"/>
  <c r="E99" i="52"/>
  <c r="E111" i="51"/>
  <c r="E32" i="52"/>
  <c r="E157" i="53"/>
  <c r="E116" i="51"/>
  <c r="E47" i="51"/>
  <c r="E269" i="64"/>
  <c r="E95" i="51"/>
  <c r="E89" i="51"/>
  <c r="E93" i="53"/>
  <c r="E260" i="72"/>
  <c r="E234" i="67"/>
  <c r="E133" i="51"/>
  <c r="E257" i="64"/>
  <c r="E239" i="66"/>
  <c r="E79" i="51"/>
  <c r="E158" i="52"/>
  <c r="E60" i="52"/>
  <c r="E57" i="52"/>
  <c r="E145" i="52"/>
  <c r="E156" i="51"/>
  <c r="E94" i="53"/>
  <c r="E151" i="52"/>
  <c r="E53" i="51"/>
  <c r="E84" i="52"/>
  <c r="E98" i="51"/>
  <c r="E50" i="51"/>
  <c r="E173" i="51"/>
  <c r="E279" i="70"/>
  <c r="E143" i="53"/>
  <c r="E22" i="52"/>
  <c r="E8" i="52"/>
  <c r="E86" i="52"/>
  <c r="E238" i="65"/>
  <c r="E53" i="52"/>
  <c r="E298" i="64"/>
  <c r="E166" i="53"/>
  <c r="E250" i="65"/>
  <c r="E131" i="51"/>
  <c r="E237" i="66"/>
  <c r="E108" i="51"/>
  <c r="E150" i="53"/>
  <c r="E131" i="52"/>
  <c r="E170" i="51"/>
  <c r="E242" i="66"/>
  <c r="E173" i="52"/>
  <c r="E311" i="68"/>
  <c r="E68" i="53"/>
  <c r="E9" i="53"/>
  <c r="E158" i="53"/>
  <c r="E16" i="52"/>
  <c r="E11" i="53"/>
  <c r="E40" i="51"/>
  <c r="E15" i="52"/>
  <c r="E147" i="51"/>
  <c r="E229" i="65"/>
  <c r="E94" i="52"/>
  <c r="E134" i="51"/>
  <c r="E110" i="52"/>
  <c r="E248" i="72"/>
  <c r="E122" i="52"/>
  <c r="E250" i="66"/>
  <c r="E177" i="52"/>
  <c r="E155" i="51"/>
  <c r="E121" i="52"/>
  <c r="E147" i="52"/>
  <c r="E78" i="51"/>
  <c r="E159" i="51"/>
  <c r="E18" i="52"/>
  <c r="E11" i="52"/>
  <c r="E154" i="52"/>
  <c r="E51" i="53"/>
  <c r="E244" i="71"/>
  <c r="E130" i="51"/>
  <c r="E97" i="52"/>
  <c r="E129" i="51"/>
  <c r="E164" i="51"/>
  <c r="E252" i="70"/>
  <c r="E24" i="51"/>
  <c r="E247" i="65"/>
  <c r="E232" i="70"/>
  <c r="E227" i="72"/>
  <c r="E309" i="68"/>
  <c r="E231" i="69"/>
  <c r="E228" i="71"/>
  <c r="E259" i="67"/>
  <c r="E308" i="68"/>
  <c r="E261" i="64"/>
  <c r="E246" i="72"/>
  <c r="E318" i="68"/>
  <c r="E231" i="70"/>
  <c r="E261" i="65"/>
  <c r="E285" i="64"/>
  <c r="E63" i="53"/>
  <c r="E315" i="68"/>
  <c r="E227" i="71"/>
  <c r="E251" i="65"/>
  <c r="E312" i="64"/>
  <c r="E336" i="68"/>
  <c r="E240" i="65"/>
  <c r="E254" i="66"/>
  <c r="E237" i="69"/>
  <c r="E235" i="65"/>
  <c r="E223" i="72"/>
  <c r="E333" i="68"/>
  <c r="E259" i="70"/>
  <c r="E28" i="52"/>
  <c r="E235" i="71"/>
  <c r="E243" i="72"/>
  <c r="E243" i="70"/>
  <c r="E260" i="71"/>
  <c r="E248" i="65"/>
  <c r="E262" i="66"/>
  <c r="E256" i="69"/>
  <c r="E234" i="66"/>
  <c r="E263" i="72"/>
  <c r="E241" i="69"/>
  <c r="E235" i="72"/>
  <c r="E321" i="68"/>
  <c r="E4" i="52"/>
  <c r="E106" i="52"/>
  <c r="E223" i="71"/>
  <c r="E270" i="72"/>
  <c r="E236" i="69"/>
  <c r="E76" i="53"/>
  <c r="E60" i="53"/>
  <c r="E267" i="66"/>
  <c r="E278" i="70"/>
  <c r="E54" i="53"/>
  <c r="E41" i="53"/>
  <c r="E75" i="53"/>
  <c r="E118" i="53"/>
  <c r="E278" i="67"/>
  <c r="E349" i="68"/>
  <c r="E72" i="53"/>
  <c r="E91" i="53"/>
  <c r="E342" i="68"/>
  <c r="E337" i="68"/>
  <c r="E341" i="68"/>
  <c r="E114" i="53"/>
  <c r="E101" i="53"/>
  <c r="E271" i="72"/>
  <c r="E38" i="53"/>
  <c r="E278" i="66"/>
  <c r="E264" i="72"/>
  <c r="E281" i="67"/>
  <c r="E269" i="66"/>
  <c r="E98" i="53"/>
  <c r="E65" i="53"/>
  <c r="E96" i="53"/>
  <c r="E275" i="70"/>
  <c r="E67" i="53"/>
  <c r="E313" i="64"/>
  <c r="E154" i="53"/>
  <c r="E259" i="71"/>
  <c r="E309" i="64"/>
  <c r="E117" i="53"/>
  <c r="E174" i="53"/>
  <c r="E37" i="53"/>
  <c r="E267" i="67"/>
  <c r="E138" i="53"/>
  <c r="E60" i="51"/>
  <c r="E65" i="51"/>
  <c r="E255" i="69"/>
  <c r="E258" i="71"/>
  <c r="E259" i="72"/>
  <c r="E268" i="66"/>
  <c r="E345" i="68"/>
  <c r="E256" i="71"/>
  <c r="E273" i="69"/>
  <c r="E73" i="51"/>
  <c r="E54" i="51"/>
  <c r="E266" i="71"/>
  <c r="E277" i="67"/>
  <c r="E307" i="64"/>
  <c r="E58" i="53"/>
  <c r="E26" i="51"/>
  <c r="E164" i="53"/>
  <c r="E14" i="51"/>
  <c r="E38" i="51"/>
  <c r="E267" i="71"/>
  <c r="E111" i="52"/>
  <c r="E256" i="72"/>
  <c r="E76" i="51"/>
  <c r="E265" i="69"/>
  <c r="E264" i="64"/>
  <c r="E10" i="52"/>
  <c r="E151" i="51"/>
  <c r="E154" i="51"/>
  <c r="E251" i="69"/>
  <c r="E49" i="53"/>
  <c r="E70" i="52"/>
  <c r="E93" i="52"/>
  <c r="E152" i="51"/>
  <c r="E105" i="53"/>
  <c r="E127" i="52"/>
  <c r="E71" i="52"/>
  <c r="E102" i="53"/>
  <c r="E89" i="53"/>
  <c r="E13" i="52"/>
  <c r="E54" i="52"/>
  <c r="E39" i="53"/>
  <c r="E12" i="53"/>
  <c r="E155" i="52"/>
  <c r="E5" i="52"/>
  <c r="E49" i="52"/>
  <c r="E90" i="51"/>
  <c r="E21" i="52"/>
  <c r="E87" i="52"/>
  <c r="E26" i="53"/>
  <c r="E244" i="72"/>
  <c r="E303" i="64"/>
  <c r="E228" i="66"/>
  <c r="E269" i="72"/>
  <c r="E103" i="52"/>
  <c r="E32" i="51"/>
  <c r="E139" i="52"/>
  <c r="E257" i="65"/>
  <c r="E64" i="52"/>
  <c r="E58" i="51"/>
  <c r="E32" i="53"/>
  <c r="E13" i="53"/>
  <c r="E136" i="52"/>
  <c r="E56" i="51"/>
  <c r="E288" i="68"/>
  <c r="E262" i="64"/>
  <c r="E45" i="53"/>
  <c r="E133" i="52"/>
  <c r="E120" i="53"/>
  <c r="E138" i="51"/>
  <c r="E67" i="52"/>
  <c r="E272" i="70"/>
  <c r="E171" i="51"/>
  <c r="E55" i="52"/>
  <c r="E250" i="67"/>
  <c r="E11" i="51"/>
  <c r="E174" i="51"/>
  <c r="E122" i="51"/>
  <c r="E110" i="51"/>
  <c r="E279" i="66"/>
  <c r="E233" i="65"/>
  <c r="E149" i="51"/>
  <c r="E40" i="52"/>
  <c r="E175" i="53"/>
  <c r="E45" i="52"/>
  <c r="E134" i="52"/>
  <c r="E36" i="51"/>
  <c r="E33" i="53"/>
  <c r="E243" i="65"/>
  <c r="E139" i="53"/>
  <c r="E139" i="51"/>
  <c r="E73" i="52"/>
  <c r="E268" i="69"/>
  <c r="E130" i="53"/>
  <c r="E21" i="53"/>
  <c r="E263" i="64"/>
  <c r="E90" i="53"/>
  <c r="E69" i="51"/>
  <c r="E92" i="53"/>
  <c r="E119" i="51"/>
  <c r="E322" i="68"/>
  <c r="E77" i="52"/>
  <c r="E268" i="70"/>
  <c r="E87" i="53"/>
  <c r="E168" i="51"/>
  <c r="E248" i="71"/>
  <c r="E64" i="53"/>
  <c r="E107" i="52"/>
  <c r="E67" i="51"/>
  <c r="E72" i="51"/>
  <c r="E224" i="72"/>
  <c r="E117" i="52"/>
  <c r="E107" i="51"/>
  <c r="E8" i="51"/>
  <c r="E279" i="69"/>
  <c r="E70" i="53"/>
  <c r="E83" i="52"/>
  <c r="E36" i="52"/>
  <c r="E224" i="71"/>
  <c r="E226" i="72"/>
  <c r="E255" i="70"/>
  <c r="E291" i="64"/>
  <c r="E82" i="52"/>
  <c r="E231" i="66"/>
  <c r="E87" i="51"/>
  <c r="E229" i="72"/>
  <c r="E253" i="71"/>
  <c r="E252" i="72"/>
  <c r="E313" i="68"/>
  <c r="E162" i="51"/>
  <c r="E339" i="68"/>
  <c r="E279" i="64"/>
  <c r="E314" i="68"/>
  <c r="E259" i="65"/>
  <c r="E239" i="67"/>
  <c r="E261" i="70"/>
  <c r="E227" i="65"/>
  <c r="E266" i="65"/>
  <c r="E231" i="65"/>
  <c r="E250" i="70"/>
  <c r="E256" i="66"/>
  <c r="E287" i="64"/>
  <c r="E262" i="72"/>
  <c r="E301" i="64"/>
  <c r="E335" i="68"/>
  <c r="E238" i="67"/>
  <c r="E255" i="67"/>
  <c r="E221" i="72"/>
  <c r="E82" i="51"/>
  <c r="E28" i="51"/>
  <c r="E106" i="51"/>
  <c r="E44" i="53"/>
  <c r="E238" i="69"/>
  <c r="E289" i="64"/>
  <c r="E316" i="68"/>
  <c r="E245" i="71"/>
  <c r="E280" i="70"/>
  <c r="E258" i="69"/>
  <c r="E125" i="51"/>
  <c r="E242" i="69"/>
  <c r="E229" i="70"/>
  <c r="E109" i="52"/>
  <c r="E327" i="68"/>
  <c r="E259" i="66"/>
  <c r="E283" i="64"/>
  <c r="E68" i="51"/>
  <c r="E249" i="72"/>
  <c r="E266" i="66"/>
  <c r="E228" i="70"/>
  <c r="E128" i="52"/>
  <c r="E271" i="66"/>
  <c r="E243" i="69"/>
  <c r="E225" i="72"/>
  <c r="E240" i="70"/>
  <c r="E280" i="64"/>
  <c r="E247" i="70"/>
  <c r="E251" i="66"/>
  <c r="E146" i="51"/>
  <c r="E262" i="67"/>
  <c r="E325" i="68"/>
  <c r="E277" i="64"/>
  <c r="E290" i="68"/>
  <c r="E304" i="64"/>
  <c r="E7" i="52"/>
  <c r="E245" i="72"/>
  <c r="E259" i="69"/>
  <c r="E63" i="52"/>
  <c r="E257" i="67"/>
  <c r="E25" i="52"/>
  <c r="E246" i="71"/>
  <c r="E285" i="68"/>
  <c r="E249" i="65"/>
  <c r="E24" i="52"/>
  <c r="E266" i="67"/>
  <c r="E161" i="51"/>
  <c r="E43" i="52"/>
  <c r="E105" i="52"/>
  <c r="E247" i="67"/>
  <c r="E3" i="52"/>
  <c r="E105" i="51"/>
  <c r="E329" i="68"/>
  <c r="E161" i="52"/>
  <c r="E258" i="64"/>
  <c r="E24" i="53"/>
  <c r="E246" i="66"/>
  <c r="E43" i="51"/>
  <c r="E227" i="70"/>
  <c r="E230" i="69"/>
  <c r="E279" i="68"/>
  <c r="E265" i="67"/>
  <c r="E219" i="71"/>
  <c r="E304" i="68"/>
  <c r="E294" i="64"/>
  <c r="E245" i="67"/>
  <c r="E144" i="51"/>
  <c r="E271" i="67"/>
  <c r="E292" i="68"/>
  <c r="E231" i="67"/>
  <c r="E85" i="52"/>
  <c r="E258" i="65"/>
  <c r="E241" i="71"/>
  <c r="E256" i="70"/>
  <c r="E301" i="68"/>
  <c r="E247" i="71"/>
  <c r="E270" i="64"/>
  <c r="E242" i="65"/>
  <c r="E252" i="71"/>
  <c r="E63" i="51"/>
  <c r="E263" i="71"/>
  <c r="E265" i="64"/>
  <c r="E254" i="67"/>
  <c r="E294" i="68"/>
  <c r="E66" i="52"/>
  <c r="E236" i="66"/>
  <c r="E248" i="70"/>
  <c r="E324" i="68"/>
  <c r="E230" i="71"/>
  <c r="E249" i="67"/>
  <c r="E261" i="71"/>
  <c r="E286" i="64"/>
  <c r="E248" i="67"/>
  <c r="E62" i="52"/>
  <c r="E230" i="66"/>
  <c r="E3" i="51"/>
  <c r="E3" i="53"/>
  <c r="E282" i="68"/>
  <c r="E43" i="53"/>
  <c r="E305" i="68"/>
  <c r="E81" i="53"/>
  <c r="E246" i="65"/>
  <c r="E281" i="68"/>
  <c r="E306" i="68"/>
  <c r="E124" i="51"/>
  <c r="E62" i="53"/>
  <c r="E249" i="70"/>
  <c r="E143" i="51"/>
  <c r="E226" i="69"/>
  <c r="E237" i="71"/>
  <c r="E246" i="67"/>
  <c r="E237" i="72"/>
  <c r="E280" i="68"/>
  <c r="E226" i="66"/>
  <c r="E226" i="67"/>
  <c r="E240" i="67"/>
  <c r="E232" i="71"/>
  <c r="E49" i="51"/>
  <c r="E128" i="51"/>
  <c r="E248" i="69"/>
  <c r="E303" i="68"/>
  <c r="E298" i="68"/>
  <c r="E247" i="72"/>
  <c r="E239" i="72"/>
  <c r="E9" i="51"/>
  <c r="E256" i="64"/>
  <c r="E235" i="67"/>
  <c r="E290" i="64"/>
  <c r="E302" i="64"/>
  <c r="E300" i="64"/>
  <c r="E260" i="65"/>
  <c r="E236" i="65"/>
  <c r="E233" i="71"/>
  <c r="E261" i="72"/>
  <c r="E249" i="66"/>
  <c r="E221" i="71"/>
  <c r="E273" i="65"/>
  <c r="E164" i="52"/>
  <c r="E82" i="53"/>
  <c r="E282" i="64"/>
  <c r="E261" i="67"/>
  <c r="E222" i="71"/>
  <c r="E230" i="70"/>
  <c r="E283" i="68"/>
  <c r="E246" i="70"/>
  <c r="E265" i="66"/>
  <c r="E230" i="67"/>
  <c r="E274" i="64"/>
  <c r="E238" i="71"/>
  <c r="E81" i="51"/>
  <c r="E81" i="52"/>
  <c r="E220" i="72"/>
  <c r="E143" i="52"/>
  <c r="E229" i="67"/>
  <c r="E232" i="66"/>
  <c r="E222" i="72"/>
  <c r="E240" i="71"/>
  <c r="E328" i="68"/>
  <c r="E227" i="67"/>
  <c r="E245" i="65"/>
  <c r="E226" i="65"/>
  <c r="E245" i="69"/>
  <c r="E273" i="64"/>
  <c r="E264" i="67"/>
  <c r="E255" i="65"/>
  <c r="E254" i="70"/>
  <c r="E276" i="64"/>
  <c r="E273" i="67"/>
  <c r="E243" i="71"/>
  <c r="E234" i="65"/>
  <c r="E258" i="66"/>
  <c r="E253" i="64"/>
  <c r="E311" i="64"/>
  <c r="E296" i="64"/>
  <c r="E253" i="72"/>
  <c r="E262" i="71"/>
  <c r="E334" i="68"/>
  <c r="E250" i="69"/>
  <c r="E264" i="69"/>
  <c r="E251" i="71"/>
  <c r="E243" i="67"/>
  <c r="E236" i="70"/>
  <c r="E7" i="51"/>
  <c r="E242" i="72"/>
  <c r="E25" i="53"/>
  <c r="E249" i="71"/>
  <c r="E272" i="65"/>
  <c r="E247" i="69"/>
  <c r="E228" i="69"/>
  <c r="E256" i="67"/>
  <c r="E124" i="52"/>
  <c r="E249" i="69"/>
  <c r="E220" i="71"/>
  <c r="E265" i="65"/>
  <c r="E246" i="69"/>
  <c r="E227" i="69"/>
  <c r="E230" i="65"/>
  <c r="E238" i="72"/>
  <c r="E295" i="64"/>
  <c r="E252" i="64"/>
  <c r="E228" i="67"/>
  <c r="E240" i="72"/>
  <c r="E255" i="71"/>
  <c r="E62" i="51"/>
  <c r="E232" i="67"/>
  <c r="E307" i="68"/>
  <c r="E264" i="65"/>
  <c r="E226" i="70"/>
  <c r="E245" i="70"/>
  <c r="E219" i="72"/>
  <c r="E245" i="66"/>
  <c r="E264" i="66"/>
  <c r="E7" i="16"/>
  <c r="E22" i="16"/>
  <c r="E5" i="17"/>
  <c r="E21" i="17"/>
  <c r="E30" i="17"/>
  <c r="E5" i="15"/>
  <c r="E9" i="15"/>
  <c r="E13" i="15"/>
  <c r="E20" i="15"/>
  <c r="E25" i="15"/>
  <c r="E30" i="15"/>
  <c r="E9" i="17"/>
  <c r="E10" i="16"/>
  <c r="E18" i="16"/>
  <c r="E28" i="16"/>
  <c r="E16" i="16"/>
  <c r="E19" i="16"/>
  <c r="E9" i="16"/>
  <c r="E30" i="16"/>
  <c r="E6" i="16"/>
  <c r="E13" i="16"/>
  <c r="E6" i="17"/>
  <c r="E5" i="16"/>
  <c r="E31" i="16"/>
  <c r="E22" i="17"/>
  <c r="E6" i="15"/>
  <c r="E10" i="15"/>
  <c r="E14" i="15"/>
  <c r="E21" i="15"/>
  <c r="E26" i="15"/>
  <c r="E31" i="15"/>
  <c r="E18" i="17"/>
  <c r="E11" i="16"/>
  <c r="E21" i="16"/>
  <c r="E29" i="16"/>
  <c r="E19" i="17"/>
  <c r="E28" i="17"/>
  <c r="E7" i="15"/>
  <c r="E11" i="15"/>
  <c r="E18" i="15"/>
  <c r="E22" i="15"/>
  <c r="E28" i="15"/>
  <c r="E32" i="15"/>
  <c r="E7" i="17"/>
  <c r="E12" i="16"/>
  <c r="E24" i="16"/>
  <c r="E32" i="16"/>
  <c r="E20" i="16"/>
  <c r="E8" i="16"/>
  <c r="E26" i="16"/>
  <c r="E20" i="17"/>
  <c r="E29" i="17"/>
  <c r="E8" i="15"/>
  <c r="E12" i="15"/>
  <c r="E19" i="15"/>
  <c r="E24" i="15"/>
  <c r="E29" i="15"/>
  <c r="E8" i="17"/>
  <c r="E14" i="16"/>
  <c r="E25" i="16"/>
  <c r="E122" i="29"/>
  <c r="E139" i="29"/>
  <c r="E125" i="6"/>
  <c r="E141" i="6"/>
  <c r="E110" i="6"/>
  <c r="E165" i="6"/>
  <c r="E127" i="29"/>
  <c r="E134" i="29"/>
  <c r="N152" i="6"/>
  <c r="N176" i="6"/>
  <c r="N148" i="6"/>
  <c r="N172" i="6"/>
  <c r="N126" i="6"/>
  <c r="N135" i="6"/>
  <c r="N159" i="6"/>
  <c r="N139" i="29"/>
  <c r="N128" i="6"/>
  <c r="N144" i="6"/>
  <c r="N168" i="6"/>
  <c r="N125" i="29"/>
  <c r="Q17" i="17"/>
  <c r="D15" i="16"/>
  <c r="C133" i="6"/>
  <c r="J27" i="17"/>
  <c r="D27" i="16"/>
  <c r="D4" i="15"/>
  <c r="K17" i="15"/>
  <c r="I27" i="16"/>
  <c r="K156" i="6"/>
  <c r="H3" i="17"/>
  <c r="B156" i="6"/>
  <c r="C78" i="39"/>
  <c r="Q156" i="6"/>
  <c r="I3" i="17"/>
  <c r="F3" i="17"/>
  <c r="E156" i="6"/>
  <c r="K170" i="6"/>
  <c r="J132" i="6"/>
  <c r="L3" i="16"/>
  <c r="H3" i="27"/>
  <c r="L3" i="28"/>
  <c r="O3" i="26"/>
  <c r="Q3" i="16"/>
  <c r="E3" i="17"/>
  <c r="F156" i="6"/>
  <c r="F132" i="6"/>
  <c r="Q3" i="26"/>
  <c r="F3" i="26"/>
  <c r="D3" i="27"/>
  <c r="M3" i="26"/>
  <c r="D3" i="26"/>
  <c r="H132" i="6"/>
  <c r="H156" i="6"/>
  <c r="I3" i="27"/>
  <c r="B3" i="16"/>
  <c r="O3" i="28"/>
  <c r="Q3" i="28"/>
  <c r="G3" i="17"/>
  <c r="B3" i="15"/>
  <c r="G3" i="27"/>
  <c r="D3" i="16"/>
  <c r="I3" i="16"/>
  <c r="K3" i="28"/>
  <c r="L3" i="15"/>
  <c r="Q3" i="27"/>
  <c r="J3" i="26"/>
  <c r="P3" i="28"/>
  <c r="N3" i="27"/>
  <c r="M3" i="17"/>
  <c r="P3" i="16"/>
  <c r="N156" i="6"/>
  <c r="N132" i="6"/>
  <c r="K3" i="26"/>
  <c r="O3" i="16"/>
  <c r="H3" i="16"/>
  <c r="N3" i="26"/>
  <c r="O3" i="27"/>
  <c r="K3" i="15"/>
  <c r="G3" i="16"/>
  <c r="O3" i="15"/>
  <c r="I3" i="28"/>
  <c r="C3" i="15"/>
  <c r="E3" i="27"/>
  <c r="F3" i="27"/>
  <c r="K3" i="17"/>
  <c r="F3" i="15"/>
  <c r="I3" i="15"/>
  <c r="G3" i="28"/>
  <c r="P3" i="15"/>
  <c r="N3" i="16"/>
  <c r="Q3" i="15"/>
  <c r="K3" i="27"/>
  <c r="M3" i="16"/>
  <c r="P3" i="27"/>
  <c r="J3" i="16"/>
  <c r="P3" i="26"/>
  <c r="J3" i="15"/>
  <c r="G3" i="15"/>
  <c r="C3" i="16"/>
  <c r="L3" i="27"/>
  <c r="N3" i="15"/>
  <c r="E3" i="16"/>
  <c r="I3" i="26"/>
  <c r="C3" i="28"/>
  <c r="M3" i="28"/>
  <c r="J3" i="27"/>
  <c r="E3" i="26"/>
  <c r="C3" i="17"/>
  <c r="M3" i="27"/>
  <c r="G3" i="26"/>
  <c r="L3" i="26"/>
  <c r="C3" i="27"/>
  <c r="M3" i="15"/>
  <c r="O3" i="17"/>
  <c r="D132" i="6"/>
  <c r="D156" i="6"/>
  <c r="D3" i="15"/>
  <c r="C3" i="26"/>
  <c r="N3" i="28"/>
  <c r="E3" i="15"/>
  <c r="D3" i="28"/>
  <c r="F3" i="16"/>
  <c r="K3" i="16"/>
  <c r="H3" i="26"/>
  <c r="H3" i="28"/>
  <c r="D133" i="29" l="1"/>
  <c r="O133" i="29"/>
  <c r="C133" i="29"/>
  <c r="N133" i="29"/>
  <c r="E140" i="6"/>
  <c r="E124" i="6"/>
  <c r="E164" i="6"/>
  <c r="E133" i="29"/>
  <c r="D140" i="6"/>
  <c r="D164" i="6"/>
  <c r="D124" i="6"/>
  <c r="N140" i="6"/>
  <c r="N164" i="6"/>
  <c r="N124" i="6"/>
  <c r="K133" i="29"/>
  <c r="J133" i="29"/>
  <c r="Q164" i="6"/>
  <c r="Q124" i="6"/>
  <c r="Q140" i="6"/>
  <c r="I140" i="6"/>
  <c r="I164" i="6"/>
  <c r="I124" i="6"/>
  <c r="C140" i="6"/>
  <c r="C164" i="6"/>
  <c r="C124" i="6"/>
  <c r="H140" i="6"/>
  <c r="H164" i="6"/>
  <c r="H124" i="6"/>
  <c r="P164" i="6"/>
  <c r="P140" i="6"/>
  <c r="P124" i="6"/>
  <c r="L164" i="6"/>
  <c r="L140" i="6"/>
  <c r="L124" i="6"/>
  <c r="H133" i="29"/>
  <c r="Q133" i="29"/>
  <c r="L133" i="29"/>
  <c r="P133" i="29"/>
  <c r="O140" i="6"/>
  <c r="O164" i="6"/>
  <c r="O124" i="6"/>
  <c r="I133" i="29"/>
  <c r="K140" i="6"/>
  <c r="K124" i="6"/>
  <c r="K164" i="6"/>
  <c r="J140" i="6"/>
  <c r="J164" i="6"/>
  <c r="J124" i="6"/>
  <c r="C86" i="39" l="1"/>
  <c r="C88" i="39" l="1"/>
  <c r="C90" i="39" l="1"/>
  <c r="C92" i="39"/>
  <c r="C94" i="39" l="1"/>
  <c r="C96" i="39" l="1"/>
  <c r="C102" i="39" l="1"/>
  <c r="C110" i="39" l="1"/>
  <c r="C112" i="39"/>
  <c r="C114" i="39" l="1"/>
  <c r="C116" i="39" l="1"/>
  <c r="C122" i="39" l="1"/>
  <c r="C126" i="39" l="1"/>
  <c r="C132" i="39" l="1"/>
  <c r="C134" i="39" l="1"/>
  <c r="C136" i="39" l="1"/>
  <c r="C140" i="39" l="1"/>
  <c r="C150" i="39" l="1"/>
  <c r="C152" i="39" l="1"/>
  <c r="C154" i="39" l="1"/>
  <c r="C158" i="39" l="1"/>
  <c r="C168" i="39" l="1"/>
  <c r="C170" i="39" l="1"/>
  <c r="C172" i="39" l="1"/>
  <c r="C176" i="39" l="1"/>
</calcChain>
</file>

<file path=xl/sharedStrings.xml><?xml version="1.0" encoding="utf-8"?>
<sst xmlns="http://schemas.openxmlformats.org/spreadsheetml/2006/main" count="9674" uniqueCount="289">
  <si>
    <t>Conventional electric heating households</t>
  </si>
  <si>
    <t>Advanced electric heating households</t>
  </si>
  <si>
    <t>Derived heat households</t>
  </si>
  <si>
    <t>Geothermal households</t>
  </si>
  <si>
    <t>Biomass households</t>
  </si>
  <si>
    <t>Gas households</t>
  </si>
  <si>
    <t>Diesel oil households</t>
  </si>
  <si>
    <t>LPG  households</t>
  </si>
  <si>
    <t>Solid households</t>
  </si>
  <si>
    <t>Detailed information by household type</t>
  </si>
  <si>
    <t>Final energy consumption per surface area</t>
  </si>
  <si>
    <t>CO2 emissions per household</t>
  </si>
  <si>
    <t>Thermal energy service per household</t>
  </si>
  <si>
    <t>Final energy consumption per household</t>
  </si>
  <si>
    <t>CO2 emissions</t>
  </si>
  <si>
    <t>System efficiency indicator</t>
  </si>
  <si>
    <t>Thermal energy service</t>
  </si>
  <si>
    <t>Final energy consumption</t>
  </si>
  <si>
    <t>Thermal uses in new and renovated households - detailed structure</t>
  </si>
  <si>
    <t>Thermal uses - detailed structure</t>
  </si>
  <si>
    <t>Equipment installations in 2015 - vintage structure</t>
  </si>
  <si>
    <t>New equipment installations in new and renovated households</t>
  </si>
  <si>
    <t>New equipment installations</t>
  </si>
  <si>
    <t>Retired equipment</t>
  </si>
  <si>
    <t>Number of households</t>
  </si>
  <si>
    <t>Number of households - detailed structure</t>
  </si>
  <si>
    <t>Other appliances (vacuum cleaners, irons etc.)</t>
  </si>
  <si>
    <t>Lighting</t>
  </si>
  <si>
    <t>ICT equipment</t>
  </si>
  <si>
    <t>TV and multimedia</t>
  </si>
  <si>
    <t>Dishwashers</t>
  </si>
  <si>
    <t>Clothes dryers</t>
  </si>
  <si>
    <t>Washing machines</t>
  </si>
  <si>
    <t>Refrigerators and freezers</t>
  </si>
  <si>
    <t>Residential / specific electric uses</t>
  </si>
  <si>
    <t>Specific electric uses</t>
  </si>
  <si>
    <r>
      <t>CO</t>
    </r>
    <r>
      <rPr>
        <vertAlign val="subscript"/>
        <sz val="9"/>
        <color theme="1"/>
        <rFont val="Calibri"/>
        <family val="2"/>
        <scheme val="minor"/>
      </rPr>
      <t>2</t>
    </r>
    <r>
      <rPr>
        <sz val="9"/>
        <color theme="1"/>
        <rFont val="Calibri"/>
        <family val="2"/>
        <scheme val="minor"/>
      </rPr>
      <t xml:space="preserve"> emissions per surface area</t>
    </r>
  </si>
  <si>
    <t>Thermal energy service per surface area</t>
  </si>
  <si>
    <r>
      <t>CO</t>
    </r>
    <r>
      <rPr>
        <vertAlign val="subscript"/>
        <sz val="9"/>
        <color theme="1"/>
        <rFont val="Calibri"/>
        <family val="2"/>
        <scheme val="minor"/>
      </rPr>
      <t>2</t>
    </r>
    <r>
      <rPr>
        <sz val="9"/>
        <color theme="1"/>
        <rFont val="Calibri"/>
        <family val="2"/>
        <scheme val="minor"/>
      </rPr>
      <t xml:space="preserve"> emissions per household</t>
    </r>
  </si>
  <si>
    <r>
      <t>CO</t>
    </r>
    <r>
      <rPr>
        <vertAlign val="subscript"/>
        <sz val="9"/>
        <color theme="1"/>
        <rFont val="Calibri"/>
        <family val="2"/>
        <scheme val="minor"/>
      </rPr>
      <t>2</t>
    </r>
    <r>
      <rPr>
        <sz val="9"/>
        <color theme="1"/>
        <rFont val="Calibri"/>
        <family val="2"/>
        <scheme val="minor"/>
      </rPr>
      <t xml:space="preserve"> emissions</t>
    </r>
  </si>
  <si>
    <t>System efficiency indicator of total stock</t>
  </si>
  <si>
    <t>Number of new and renovated households</t>
  </si>
  <si>
    <t>Thermal uses in new and renovated households</t>
  </si>
  <si>
    <t>Thermal uses</t>
  </si>
  <si>
    <t>Residential sector summary</t>
  </si>
  <si>
    <t>Description</t>
  </si>
  <si>
    <t>Sheet</t>
  </si>
  <si>
    <t>Click on the link to jump to the sheet</t>
  </si>
  <si>
    <t>Specific electric appliances consumption per household (in kWh)</t>
  </si>
  <si>
    <t>W per representative household</t>
  </si>
  <si>
    <t xml:space="preserve">Lighting </t>
  </si>
  <si>
    <t>Dishwasher</t>
  </si>
  <si>
    <t>Clothes dryer</t>
  </si>
  <si>
    <t>Washing machine</t>
  </si>
  <si>
    <t>Ratio of energy service to energy consumption (system efficiency indicator)</t>
  </si>
  <si>
    <t>Biomass and wastes</t>
  </si>
  <si>
    <t>Gases</t>
  </si>
  <si>
    <t>LPG</t>
  </si>
  <si>
    <t>Solids</t>
  </si>
  <si>
    <t>Solar</t>
  </si>
  <si>
    <t>Electricity</t>
  </si>
  <si>
    <t>Derived heat</t>
  </si>
  <si>
    <t>Cooking</t>
  </si>
  <si>
    <t>Water heating</t>
  </si>
  <si>
    <t>Cooling</t>
  </si>
  <si>
    <t>Space heating</t>
  </si>
  <si>
    <t>Specific electricity uses (appliances and lighting)</t>
  </si>
  <si>
    <t>Emissions per capita (kg CO2 / capita)</t>
  </si>
  <si>
    <t>Thermal energy service per capita (kWh useful / capita)</t>
  </si>
  <si>
    <t>Energy consumption per capita (kWh / capita)</t>
  </si>
  <si>
    <t>Emissions per surface area (kg CO2 / sqm)</t>
  </si>
  <si>
    <t>Thermal energy service per surface area (kWh useful / sqm)</t>
  </si>
  <si>
    <t>Energy consumption per surface area (kWh / sqm)</t>
  </si>
  <si>
    <t>Emissions per household (kg CO2 / household)</t>
  </si>
  <si>
    <t>Thermal energy service per household (kWh useful / household)</t>
  </si>
  <si>
    <t>Energy consumption per household (kWh / household)</t>
  </si>
  <si>
    <t>Additional household indicators</t>
  </si>
  <si>
    <t>Share of emissions in end-uses (in %)</t>
  </si>
  <si>
    <t>Emissions by end-uses (kt of CO2)</t>
  </si>
  <si>
    <t>Geothermal energy</t>
  </si>
  <si>
    <t>Liquid biofuels</t>
  </si>
  <si>
    <t>Biogas</t>
  </si>
  <si>
    <t>Renewable energies and wastes</t>
  </si>
  <si>
    <t>Gas/Diesel oil and other liquids (without biofuels)</t>
  </si>
  <si>
    <t>Liquified petroleum gas (LPG)</t>
  </si>
  <si>
    <t>Liquids</t>
  </si>
  <si>
    <t>Emissions by fuel - Eurostat structure (kt of CO2)</t>
  </si>
  <si>
    <t>Emissions</t>
  </si>
  <si>
    <t>Shares of energy consumption in end-uses (in %)</t>
  </si>
  <si>
    <t>Energy consumption by end-uses (ktoe)</t>
  </si>
  <si>
    <t>Energy consumption by fuel - Eurostat structure (ktoe)</t>
  </si>
  <si>
    <t>Energy consumption</t>
  </si>
  <si>
    <t>Avoided energy use (thermal integrity effect)</t>
  </si>
  <si>
    <t>(expressed in kWh/m2 of floor area and adjusted for weather conditions)</t>
  </si>
  <si>
    <t>Energy comfort for space heating purposes</t>
  </si>
  <si>
    <t>U-values (weighted average based on dwellings stock per floor area, W/m2K)</t>
  </si>
  <si>
    <t>Building Characteristics and Energy Comfort</t>
  </si>
  <si>
    <t>New and renovated households useful surface area (in sqm/household)</t>
  </si>
  <si>
    <t>New and renovated households useful surface area (in sqm/capita)</t>
  </si>
  <si>
    <t>Households useful surface area (in sqm/household)</t>
  </si>
  <si>
    <t>Households useful surface area (in sqm/capita)</t>
  </si>
  <si>
    <t>Households size (inhabitants/household)</t>
  </si>
  <si>
    <t>Indicators</t>
  </si>
  <si>
    <t>Relative heating degree-days</t>
  </si>
  <si>
    <t>Mean heating degree-days over period 1980 - 2015</t>
  </si>
  <si>
    <t>Actual heating degree-days</t>
  </si>
  <si>
    <t>New and renovated households useful surface area (in 000 sqm)</t>
  </si>
  <si>
    <t>Total households useful surface area (in 000 sqm)</t>
  </si>
  <si>
    <t>Population (inhabitants)</t>
  </si>
  <si>
    <t>Gases incl. biogas</t>
  </si>
  <si>
    <t>Gas/Diesel oil incl. biofuels (GDO)</t>
  </si>
  <si>
    <t>Air conditioning</t>
  </si>
  <si>
    <t>Space cooling</t>
  </si>
  <si>
    <t>Circulation</t>
  </si>
  <si>
    <t>Conventional electric heating</t>
  </si>
  <si>
    <t>Advanced electric heating</t>
  </si>
  <si>
    <t>Stock of households</t>
  </si>
  <si>
    <t>Electricity in circulation</t>
  </si>
  <si>
    <t>Final energy consumption (ktoe)</t>
  </si>
  <si>
    <t>Thermal energy service (ktoe useful)</t>
  </si>
  <si>
    <t>Ratio of energy service to energy consumption</t>
  </si>
  <si>
    <t>CO2 emissions (kt CO2)</t>
  </si>
  <si>
    <t>Final energy consumption (kWh / household)</t>
  </si>
  <si>
    <t>Thermal energy service (kWh useful / household)</t>
  </si>
  <si>
    <t>CO2 emissions (kg CO2 / household)</t>
  </si>
  <si>
    <t>Final energy consumption (kWh / sqm)</t>
  </si>
  <si>
    <t>Thermal energy service (kWh useful / sqm)</t>
  </si>
  <si>
    <t>CO2 emissions (kg CO2 / sqm)</t>
  </si>
  <si>
    <t>Lighting and other electricity uses</t>
  </si>
  <si>
    <t>Brown appliances</t>
  </si>
  <si>
    <t>White appliances</t>
  </si>
  <si>
    <t>Penetration factor (appliances per household)</t>
  </si>
  <si>
    <t>W per new appliance (in average operating mode)</t>
  </si>
  <si>
    <t>W per appliance (in average operating mode)</t>
  </si>
  <si>
    <t>Operating hours per appliance</t>
  </si>
  <si>
    <t>Number of replaced appliances</t>
  </si>
  <si>
    <t>Number of new appliances</t>
  </si>
  <si>
    <t>Total number of appliances</t>
  </si>
  <si>
    <t>Total MW installed (in average operating mode)</t>
  </si>
  <si>
    <t>Lumens per useful surface area (lumen per sqm)</t>
  </si>
  <si>
    <t>Electric</t>
  </si>
  <si>
    <t>Water heating: Electric + solar</t>
  </si>
  <si>
    <t>Water heating: Electric</t>
  </si>
  <si>
    <t>Water heating: LPG + solar</t>
  </si>
  <si>
    <t>Water heating: LPG</t>
  </si>
  <si>
    <t>Household type: Conventional electric heating</t>
  </si>
  <si>
    <t>Household type: Advanced electric heating</t>
  </si>
  <si>
    <t>Water heating: DHE shd + solar</t>
  </si>
  <si>
    <t>Water heating: DHE shd</t>
  </si>
  <si>
    <t>Derived heat (DHE)</t>
  </si>
  <si>
    <t>Household type: Derived heat</t>
  </si>
  <si>
    <t>Water heating: GEO shd + solar</t>
  </si>
  <si>
    <t>Water heating: GEO shd</t>
  </si>
  <si>
    <t>Geothermal energy (GEO)</t>
  </si>
  <si>
    <t>Household type: Geothermal Energy</t>
  </si>
  <si>
    <t>Water heating: BMS shd + solar</t>
  </si>
  <si>
    <t>Water heating: BMS shd</t>
  </si>
  <si>
    <t>Biomass and wastes (BMS)</t>
  </si>
  <si>
    <t>Household type: Biomass and wastes</t>
  </si>
  <si>
    <t>Water heating: NGS shd + solar</t>
  </si>
  <si>
    <t>Water heating: NGS shd</t>
  </si>
  <si>
    <t>Gases incl. biogas (NGS)</t>
  </si>
  <si>
    <t>Household type: Gas</t>
  </si>
  <si>
    <t>GDO</t>
  </si>
  <si>
    <t>Water heating: GDO shd + solar</t>
  </si>
  <si>
    <t>Water heating: GDO shd</t>
  </si>
  <si>
    <t>Gas/diesel oil incl. biofuels (GDO)</t>
  </si>
  <si>
    <t>Household type: Diesel oil</t>
  </si>
  <si>
    <t>Water heating: LPG shd + solar</t>
  </si>
  <si>
    <t>Water heating: LPG shd</t>
  </si>
  <si>
    <t>Household type: LPG</t>
  </si>
  <si>
    <t>Water heating: Solids</t>
  </si>
  <si>
    <t>Household type: Solids</t>
  </si>
  <si>
    <t>&lt;=2000</t>
  </si>
  <si>
    <t>Year of installation:</t>
  </si>
  <si>
    <t>[ktoe]</t>
  </si>
  <si>
    <t>[ratio of energy service to energy consumption]</t>
  </si>
  <si>
    <t>[kt CO2]</t>
  </si>
  <si>
    <t>[kWh / household]</t>
  </si>
  <si>
    <t>[kWh useful / household]</t>
  </si>
  <si>
    <t>[kg CO2 / household]</t>
  </si>
  <si>
    <t>[kWh / sqm]</t>
  </si>
  <si>
    <t>[kWh useful / sqm]</t>
  </si>
  <si>
    <t>[kg CO2 / sqm]</t>
  </si>
  <si>
    <t>CO2 emissions per surface area in new and renovated households (kg CO2 / sqm)</t>
  </si>
  <si>
    <t>Thermal energy service per surface area in new and renovated households (kWh useful / sqm)</t>
  </si>
  <si>
    <t>Final energy consumption per surface area in new and renovated households (kWh / sqm)</t>
  </si>
  <si>
    <t>CO2 emissions per household in new and renovated households (kg CO2 / household)</t>
  </si>
  <si>
    <t>Thermal energy service per household in new and renovated households (kWh useful / household)</t>
  </si>
  <si>
    <t>Final energy consumption per household in new and renovated households (kWh / household)</t>
  </si>
  <si>
    <t>CO2 emissions in new and renovated households (kt CO2)</t>
  </si>
  <si>
    <t>System efficiency indicator of new and renovated households (ratio of energy service to energy consumption)</t>
  </si>
  <si>
    <t>Thermal energy service in new and renovated households (ktoe useful)</t>
  </si>
  <si>
    <t>Final energy consumption in new and renovated households (ktoe)</t>
  </si>
  <si>
    <t>Thermal uses of new and renovated households</t>
  </si>
  <si>
    <t>CO2 emissions per surface area (kg CO2 / sqm)</t>
  </si>
  <si>
    <t>Final energy consumption per surface area (kWh / sqm)</t>
  </si>
  <si>
    <t>CO2 emissions per household (kg CO2 / household)</t>
  </si>
  <si>
    <t>Final energy consumption per household (kWh / household)</t>
  </si>
  <si>
    <t>System efficiency indicator (ratio of energy service to energy consumption)</t>
  </si>
  <si>
    <t>Thermal uses of total stock</t>
  </si>
  <si>
    <t>Year:</t>
  </si>
  <si>
    <t>New equipment installations via replacement</t>
  </si>
  <si>
    <t>Gases (incl biogas)</t>
  </si>
  <si>
    <t>JRC-IDEES - Integrated Database of the European Energy System (2000-2015)</t>
  </si>
  <si>
    <t>Residential sector</t>
  </si>
  <si>
    <t>Legal Notice</t>
  </si>
  <si>
    <t>Neither the European Commission nor any person acting on behalf of the Commission is responsible for the use which might be made of this information.</t>
  </si>
  <si>
    <t>Permission to Use</t>
  </si>
  <si>
    <t>Reproduction of the data is authorized provided the source is appropriately acknowledged.</t>
  </si>
  <si>
    <t>JRC-IDEES 2015</t>
  </si>
  <si>
    <t>© European Union</t>
  </si>
  <si>
    <t>CO2 emissions per surface area</t>
  </si>
  <si>
    <t>© European Union 2017-2018</t>
  </si>
  <si>
    <t>version 1.0</t>
  </si>
  <si>
    <t>Consumption expenditure per capita relative to EU28</t>
  </si>
  <si>
    <t>Household consumption expenditure (M€2010)</t>
  </si>
  <si>
    <t>Household consumption expenditure per capita (€2010)</t>
  </si>
  <si>
    <t>Household consumption expenditure per household (€2010)</t>
  </si>
  <si>
    <t>Prepared by JRC C.6</t>
  </si>
  <si>
    <t>The information made available is property of the Joint Research Centre of the European Commission.</t>
  </si>
  <si>
    <t>CY</t>
  </si>
  <si>
    <t>Cyprus</t>
  </si>
  <si>
    <t>CY - Residential sector summary</t>
  </si>
  <si>
    <t>CY - Number of households</t>
  </si>
  <si>
    <t>CY - Final energy consumption</t>
  </si>
  <si>
    <t>CY - Thermal energy service</t>
  </si>
  <si>
    <t>CY - System efficiency indicator of total stock</t>
  </si>
  <si>
    <t>CY - CO2 emissions</t>
  </si>
  <si>
    <t>CY - Final energy consumption per household</t>
  </si>
  <si>
    <t>CY - Thermal energy service per household</t>
  </si>
  <si>
    <t>CY - CO2 emissions per household</t>
  </si>
  <si>
    <t>CY - Final energy consumption per surface area</t>
  </si>
  <si>
    <t>CY - Thermal energy service per surface area</t>
  </si>
  <si>
    <t>CY - CO2 emissions per surface area</t>
  </si>
  <si>
    <t>CY - Number of new and renovated households</t>
  </si>
  <si>
    <t>CY - Final energy consumption in new and renovated households</t>
  </si>
  <si>
    <t>CY - Thermal energy service in new and renovated households</t>
  </si>
  <si>
    <t>CY - System efficiency indicator of new and renovated households</t>
  </si>
  <si>
    <t>CY - CO2 emissions in new and renovated households</t>
  </si>
  <si>
    <t>CY - Final energy consumption of new and renovated households (per household)</t>
  </si>
  <si>
    <t>CY - Thermal energy service of new and renovated households (per household)</t>
  </si>
  <si>
    <t>CY - CO2 emissions in new and renovated households (per household)</t>
  </si>
  <si>
    <t>CY - Final energy consumption in new and renovated households per surface area</t>
  </si>
  <si>
    <t>CY - Thermal energy service in new and renovated households per surface area</t>
  </si>
  <si>
    <t>CY - CO2 emissions in new and renovated households per surface area</t>
  </si>
  <si>
    <t>CY - Residential / specific electric uses</t>
  </si>
  <si>
    <t>CY - Refrigerators and freezers</t>
  </si>
  <si>
    <t>CY - Washing machines</t>
  </si>
  <si>
    <t>CY - Clothes dryers</t>
  </si>
  <si>
    <t>CY - Dishwashers</t>
  </si>
  <si>
    <t>CY - TV and multimedia</t>
  </si>
  <si>
    <t>CY - ICT equipment</t>
  </si>
  <si>
    <t>CY - Lighting</t>
  </si>
  <si>
    <t>CY - Other appliances (vacuum cleaners, irons etc.)</t>
  </si>
  <si>
    <t>CY - Number of households (detailed structure)</t>
  </si>
  <si>
    <t>CY - Retired equipment (detailed structure)</t>
  </si>
  <si>
    <t>CY - New equipment installations (detailed structure)</t>
  </si>
  <si>
    <t>CY - New equipment installations in new and renovated households (detailed structure)</t>
  </si>
  <si>
    <t>CY - New equipment installations via replacement (detailed structure)</t>
  </si>
  <si>
    <t>CY - Equipment installations in 2015 - vintage structure</t>
  </si>
  <si>
    <t>CY - Final energy consumption (detailed structure)</t>
  </si>
  <si>
    <t>CY - Thermal energy service (detailed structure)</t>
  </si>
  <si>
    <t>CY - System efficiency indicator (detailed structure)</t>
  </si>
  <si>
    <t>CY - CO2 emissions (detailed structure)</t>
  </si>
  <si>
    <t>CY - Final energy consumption per household (detailed structure)</t>
  </si>
  <si>
    <t>CY - Thermal energy service per household (detailed structure)</t>
  </si>
  <si>
    <t>CY - CO2 emissions per household (detailed structure)</t>
  </si>
  <si>
    <t>CY - Final energy consumption per surface area (detailed structure)</t>
  </si>
  <si>
    <t>CY - Thermal energy service per surface area (detailed structure)</t>
  </si>
  <si>
    <t>CY - CO2 emissions per surface area (detailed structure)</t>
  </si>
  <si>
    <t>CY - Final energy consumption in new and renovated households (detailed structure)</t>
  </si>
  <si>
    <t>CY - Thermal energy service in new and renovated households (detailed structure)</t>
  </si>
  <si>
    <t>CY - System efficiency indicator of new and renovated households (detailed structure)</t>
  </si>
  <si>
    <t>CY - CO2 emissions in new and renovated households (detailed structure)</t>
  </si>
  <si>
    <t>CY - Final energy consumption of new and renovated households (detailed structure)</t>
  </si>
  <si>
    <t>CY - Thermal energy service of new and renovated households (detailed structure)</t>
  </si>
  <si>
    <t>CY - Final energy consumption of new and renovated households per surface area (detailed structure)</t>
  </si>
  <si>
    <t>CY - Thermal energy service of new and renovated households per surface area (detailed structure)</t>
  </si>
  <si>
    <t>CY - CO2 emissions in new and renovated households per surface area (detailed structure)</t>
  </si>
  <si>
    <t>CY - Household type: Solids</t>
  </si>
  <si>
    <t>CY - Household type: LPG</t>
  </si>
  <si>
    <t>CY - Household type: Diesel oil</t>
  </si>
  <si>
    <t>CY - Household type: Gas</t>
  </si>
  <si>
    <t>CY - Household type: Biomass and wastes</t>
  </si>
  <si>
    <t>CY - Household type: Geothermal Energy</t>
  </si>
  <si>
    <t>CY - Household type: Derived heat</t>
  </si>
  <si>
    <t>CY - Household type: Advanced electric heating</t>
  </si>
  <si>
    <t>CY - Household type: Conventional electric heating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</si>
</sst>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164" formatCode="_-* #,##0.00_-;\-* #,##0.00_-;_-* &quot;-&quot;??_-;_-@_-"/>
    <numFmt numFmtId="165" formatCode="#,##0.000;\-#,##0.000;&quot;-&quot;"/>
    <numFmt numFmtId="166" formatCode="#,##0.0;\-#,##0.0;&quot;-&quot;"/>
    <numFmt numFmtId="167" formatCode="#,##0.000;\-#,##0.000;&quot;&quot;"/>
    <numFmt numFmtId="168" formatCode="0.0%;\-0.0%;&quot;-&quot;"/>
    <numFmt numFmtId="169" formatCode="#,##0;\-#,##0;&quot;-&quot;"/>
    <numFmt numFmtId="170" formatCode="0.0;\-0.0;&quot;-&quot;"/>
    <numFmt numFmtId="171" formatCode="#,##0;\-#,##0;&quot;&quot;"/>
    <numFmt numFmtId="172" formatCode="#,##0.00;\-#,##0.00;&quot;-&quot;"/>
    <numFmt numFmtId="173" formatCode="mmmm\ yyyy"/>
    <numFmt numFmtId="174" formatCode="0.0;\-0.0;&quot;&quot;"/>
    <numFmt numFmtId="175" formatCode="0.000;\-0.000;&quot;&quot;"/>
  </numFmts>
  <fonts count="3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9"/>
      <color theme="10"/>
      <name val="Calibri"/>
      <family val="2"/>
      <scheme val="minor"/>
    </font>
    <font>
      <b/>
      <sz val="9"/>
      <color theme="1"/>
      <name val="Calibri"/>
      <family val="2"/>
      <scheme val="minor"/>
    </font>
    <font>
      <vertAlign val="subscript"/>
      <sz val="9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4"/>
      <color rgb="FF0070C0"/>
      <name val="Calibri"/>
      <family val="2"/>
      <scheme val="minor"/>
    </font>
    <font>
      <sz val="10"/>
      <name val="Arial"/>
      <family val="2"/>
      <charset val="161"/>
    </font>
    <font>
      <sz val="10"/>
      <name val="Arial"/>
      <family val="2"/>
    </font>
    <font>
      <b/>
      <sz val="8"/>
      <color theme="3" tint="-0.499984740745262"/>
      <name val="Calibri"/>
      <family val="2"/>
      <scheme val="minor"/>
    </font>
    <font>
      <sz val="8"/>
      <color theme="3" tint="-0.499984740745262"/>
      <name val="Calibri"/>
      <family val="2"/>
      <scheme val="minor"/>
    </font>
    <font>
      <b/>
      <sz val="8"/>
      <color rgb="FFC00000"/>
      <name val="Calibri"/>
      <family val="2"/>
      <scheme val="minor"/>
    </font>
    <font>
      <sz val="9"/>
      <color rgb="FFC00000"/>
      <name val="Calibri"/>
      <family val="2"/>
      <scheme val="minor"/>
    </font>
    <font>
      <sz val="10"/>
      <color theme="3" tint="-0.499984740745262"/>
      <name val="Calibri"/>
      <family val="2"/>
      <scheme val="minor"/>
    </font>
    <font>
      <b/>
      <sz val="10"/>
      <color rgb="FF002060"/>
      <name val="Calibri"/>
      <family val="2"/>
      <scheme val="minor"/>
    </font>
    <font>
      <sz val="8"/>
      <color rgb="FFC00000"/>
      <name val="Calibri"/>
      <family val="2"/>
      <scheme val="minor"/>
    </font>
    <font>
      <i/>
      <sz val="8"/>
      <color theme="3" tint="-0.499984740745262"/>
      <name val="Calibri"/>
      <family val="2"/>
      <scheme val="minor"/>
    </font>
    <font>
      <b/>
      <sz val="10"/>
      <color theme="9" tint="-0.499984740745262"/>
      <name val="Calibri"/>
      <family val="2"/>
      <scheme val="minor"/>
    </font>
    <font>
      <sz val="8"/>
      <color rgb="FF002060"/>
      <name val="Calibri"/>
      <family val="2"/>
      <scheme val="minor"/>
    </font>
    <font>
      <b/>
      <sz val="8"/>
      <color rgb="FF002060"/>
      <name val="Calibri"/>
      <family val="2"/>
      <scheme val="minor"/>
    </font>
    <font>
      <sz val="10"/>
      <color rgb="FFC00000"/>
      <name val="Calibri"/>
      <family val="2"/>
      <scheme val="minor"/>
    </font>
    <font>
      <sz val="9"/>
      <color theme="3" tint="-0.499984740745262"/>
      <name val="Calibri"/>
      <family val="2"/>
      <scheme val="minor"/>
    </font>
    <font>
      <b/>
      <sz val="9"/>
      <name val="Calibri"/>
      <family val="2"/>
      <scheme val="minor"/>
    </font>
    <font>
      <b/>
      <sz val="20"/>
      <name val="Arial"/>
      <family val="2"/>
    </font>
    <font>
      <b/>
      <sz val="24"/>
      <name val="Arial"/>
      <family val="2"/>
    </font>
    <font>
      <sz val="8"/>
      <name val="Arial"/>
      <family val="2"/>
    </font>
    <font>
      <sz val="8"/>
      <name val="Calibri"/>
      <family val="2"/>
      <scheme val="minor"/>
    </font>
    <font>
      <b/>
      <sz val="22"/>
      <name val="Arial"/>
      <family val="2"/>
    </font>
    <font>
      <b/>
      <u/>
      <sz val="16"/>
      <name val="Arial"/>
      <family val="2"/>
    </font>
    <font>
      <b/>
      <sz val="14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2" tint="-0.499984740745262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/>
      <diagonal/>
    </border>
  </borders>
  <cellStyleXfs count="9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 applyNumberForma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0" fontId="12" fillId="0" borderId="0"/>
    <xf numFmtId="9" fontId="11" fillId="0" borderId="0" applyFont="0" applyFill="0" applyBorder="0" applyAlignment="0" applyProtection="0"/>
    <xf numFmtId="9" fontId="12" fillId="0" borderId="0" applyFont="0" applyFill="0" applyBorder="0" applyAlignment="0" applyProtection="0"/>
  </cellStyleXfs>
  <cellXfs count="216">
    <xf numFmtId="0" fontId="0" fillId="0" borderId="0" xfId="0"/>
    <xf numFmtId="0" fontId="3" fillId="0" borderId="0" xfId="0" applyFont="1" applyAlignment="1">
      <alignment horizontal="left"/>
    </xf>
    <xf numFmtId="0" fontId="5" fillId="0" borderId="0" xfId="3" applyFont="1" applyAlignment="1">
      <alignment horizontal="left" inden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left" indent="1"/>
    </xf>
    <xf numFmtId="0" fontId="5" fillId="0" borderId="0" xfId="3" applyFont="1"/>
    <xf numFmtId="0" fontId="5" fillId="0" borderId="0" xfId="3" applyFont="1" applyAlignment="1">
      <alignment horizontal="left" indent="2"/>
    </xf>
    <xf numFmtId="0" fontId="4" fillId="0" borderId="0" xfId="3"/>
    <xf numFmtId="0" fontId="5" fillId="0" borderId="0" xfId="3" applyFont="1" applyAlignment="1">
      <alignment horizontal="left"/>
    </xf>
    <xf numFmtId="0" fontId="3" fillId="0" borderId="0" xfId="0" applyFont="1"/>
    <xf numFmtId="0" fontId="8" fillId="0" borderId="0" xfId="0" applyFont="1"/>
    <xf numFmtId="0" fontId="9" fillId="0" borderId="1" xfId="0" applyFont="1" applyBorder="1"/>
    <xf numFmtId="0" fontId="9" fillId="0" borderId="0" xfId="0" applyFont="1" applyBorder="1"/>
    <xf numFmtId="0" fontId="10" fillId="0" borderId="0" xfId="0" applyFont="1"/>
    <xf numFmtId="0" fontId="9" fillId="0" borderId="0" xfId="0" applyFont="1"/>
    <xf numFmtId="1" fontId="13" fillId="3" borderId="2" xfId="5" applyNumberFormat="1" applyFont="1" applyFill="1" applyBorder="1" applyAlignment="1">
      <alignment horizontal="center" vertical="center"/>
    </xf>
    <xf numFmtId="0" fontId="14" fillId="2" borderId="0" xfId="5" applyFont="1" applyFill="1" applyAlignment="1">
      <alignment vertical="center"/>
    </xf>
    <xf numFmtId="0" fontId="14" fillId="0" borderId="0" xfId="5" applyFont="1" applyAlignment="1">
      <alignment vertical="center"/>
    </xf>
    <xf numFmtId="166" fontId="14" fillId="2" borderId="1" xfId="1" applyNumberFormat="1" applyFont="1" applyFill="1" applyBorder="1" applyAlignment="1">
      <alignment vertical="center"/>
    </xf>
    <xf numFmtId="0" fontId="14" fillId="0" borderId="1" xfId="5" applyFont="1" applyFill="1" applyBorder="1" applyAlignment="1">
      <alignment horizontal="left" vertical="center" indent="2"/>
    </xf>
    <xf numFmtId="166" fontId="14" fillId="2" borderId="4" xfId="1" applyNumberFormat="1" applyFont="1" applyFill="1" applyBorder="1" applyAlignment="1">
      <alignment vertical="center"/>
    </xf>
    <xf numFmtId="0" fontId="14" fillId="0" borderId="4" xfId="5" applyFont="1" applyFill="1" applyBorder="1" applyAlignment="1">
      <alignment horizontal="left" vertical="center" indent="3"/>
    </xf>
    <xf numFmtId="166" fontId="14" fillId="2" borderId="0" xfId="1" applyNumberFormat="1" applyFont="1" applyFill="1" applyBorder="1" applyAlignment="1">
      <alignment vertical="center"/>
    </xf>
    <xf numFmtId="0" fontId="14" fillId="0" borderId="0" xfId="5" applyFont="1" applyFill="1" applyBorder="1" applyAlignment="1">
      <alignment horizontal="left" vertical="center" indent="3"/>
    </xf>
    <xf numFmtId="166" fontId="14" fillId="2" borderId="5" xfId="1" applyNumberFormat="1" applyFont="1" applyFill="1" applyBorder="1" applyAlignment="1">
      <alignment vertical="center"/>
    </xf>
    <xf numFmtId="0" fontId="14" fillId="0" borderId="5" xfId="5" applyFont="1" applyBorder="1" applyAlignment="1">
      <alignment horizontal="left" vertical="center" indent="2"/>
    </xf>
    <xf numFmtId="166" fontId="15" fillId="4" borderId="3" xfId="5" applyNumberFormat="1" applyFont="1" applyFill="1" applyBorder="1" applyAlignment="1">
      <alignment vertical="center"/>
    </xf>
    <xf numFmtId="0" fontId="16" fillId="4" borderId="3" xfId="5" applyFont="1" applyFill="1" applyBorder="1" applyAlignment="1">
      <alignment horizontal="left" vertical="center" indent="1"/>
    </xf>
    <xf numFmtId="0" fontId="14" fillId="2" borderId="0" xfId="5" applyNumberFormat="1" applyFont="1" applyFill="1" applyAlignment="1">
      <alignment vertical="center"/>
    </xf>
    <xf numFmtId="0" fontId="14" fillId="0" borderId="1" xfId="5" applyFont="1" applyFill="1" applyBorder="1" applyAlignment="1">
      <alignment horizontal="left" vertical="center" indent="3"/>
    </xf>
    <xf numFmtId="166" fontId="14" fillId="0" borderId="0" xfId="1" applyNumberFormat="1" applyFont="1" applyFill="1" applyBorder="1" applyAlignment="1">
      <alignment vertical="center"/>
    </xf>
    <xf numFmtId="166" fontId="15" fillId="4" borderId="5" xfId="5" applyNumberFormat="1" applyFont="1" applyFill="1" applyBorder="1" applyAlignment="1">
      <alignment vertical="center"/>
    </xf>
    <xf numFmtId="0" fontId="16" fillId="4" borderId="5" xfId="5" applyFont="1" applyFill="1" applyBorder="1" applyAlignment="1">
      <alignment horizontal="left" vertical="center" indent="1"/>
    </xf>
    <xf numFmtId="0" fontId="14" fillId="0" borderId="0" xfId="5" applyNumberFormat="1" applyFont="1" applyAlignment="1">
      <alignment vertical="center"/>
    </xf>
    <xf numFmtId="0" fontId="17" fillId="5" borderId="2" xfId="5" applyNumberFormat="1" applyFont="1" applyFill="1" applyBorder="1" applyAlignment="1">
      <alignment vertical="center"/>
    </xf>
    <xf numFmtId="0" fontId="18" fillId="5" borderId="2" xfId="5" applyNumberFormat="1" applyFont="1" applyFill="1" applyBorder="1" applyAlignment="1">
      <alignment horizontal="left" vertical="center"/>
    </xf>
    <xf numFmtId="167" fontId="14" fillId="2" borderId="1" xfId="5" applyNumberFormat="1" applyFont="1" applyFill="1" applyBorder="1" applyAlignment="1">
      <alignment vertical="center"/>
    </xf>
    <xf numFmtId="167" fontId="14" fillId="2" borderId="0" xfId="5" applyNumberFormat="1" applyFont="1" applyFill="1" applyBorder="1" applyAlignment="1">
      <alignment vertical="center"/>
    </xf>
    <xf numFmtId="167" fontId="14" fillId="2" borderId="3" xfId="5" applyNumberFormat="1" applyFont="1" applyFill="1" applyBorder="1" applyAlignment="1">
      <alignment vertical="center"/>
    </xf>
    <xf numFmtId="167" fontId="19" fillId="4" borderId="2" xfId="1" applyNumberFormat="1" applyFont="1" applyFill="1" applyBorder="1" applyAlignment="1">
      <alignment vertical="center"/>
    </xf>
    <xf numFmtId="0" fontId="16" fillId="4" borderId="2" xfId="5" applyFont="1" applyFill="1" applyBorder="1" applyAlignment="1">
      <alignment horizontal="left" vertical="center" indent="1"/>
    </xf>
    <xf numFmtId="168" fontId="14" fillId="2" borderId="2" xfId="5" applyNumberFormat="1" applyFont="1" applyFill="1" applyBorder="1" applyAlignment="1">
      <alignment vertical="center"/>
    </xf>
    <xf numFmtId="0" fontId="20" fillId="0" borderId="2" xfId="5" applyFont="1" applyFill="1" applyBorder="1" applyAlignment="1">
      <alignment horizontal="left" vertical="center" indent="2"/>
    </xf>
    <xf numFmtId="168" fontId="14" fillId="2" borderId="1" xfId="5" applyNumberFormat="1" applyFont="1" applyFill="1" applyBorder="1" applyAlignment="1">
      <alignment vertical="center"/>
    </xf>
    <xf numFmtId="168" fontId="14" fillId="2" borderId="0" xfId="5" applyNumberFormat="1" applyFont="1" applyFill="1" applyBorder="1" applyAlignment="1">
      <alignment vertical="center"/>
    </xf>
    <xf numFmtId="168" fontId="14" fillId="2" borderId="3" xfId="5" applyNumberFormat="1" applyFont="1" applyFill="1" applyBorder="1" applyAlignment="1">
      <alignment vertical="center"/>
    </xf>
    <xf numFmtId="0" fontId="20" fillId="0" borderId="2" xfId="5" applyFont="1" applyBorder="1" applyAlignment="1">
      <alignment horizontal="left" vertical="center" indent="2"/>
    </xf>
    <xf numFmtId="168" fontId="19" fillId="4" borderId="2" xfId="2" applyNumberFormat="1" applyFont="1" applyFill="1" applyBorder="1" applyAlignment="1">
      <alignment vertical="center"/>
    </xf>
    <xf numFmtId="166" fontId="14" fillId="0" borderId="1" xfId="5" applyNumberFormat="1" applyFont="1" applyBorder="1" applyAlignment="1">
      <alignment vertical="center"/>
    </xf>
    <xf numFmtId="0" fontId="14" fillId="2" borderId="1" xfId="5" applyFont="1" applyFill="1" applyBorder="1" applyAlignment="1">
      <alignment horizontal="left" vertical="center" indent="2"/>
    </xf>
    <xf numFmtId="166" fontId="14" fillId="0" borderId="0" xfId="5" applyNumberFormat="1" applyFont="1" applyBorder="1" applyAlignment="1">
      <alignment vertical="center"/>
    </xf>
    <xf numFmtId="0" fontId="14" fillId="2" borderId="0" xfId="5" applyFont="1" applyFill="1" applyBorder="1" applyAlignment="1">
      <alignment horizontal="left" vertical="center" indent="2"/>
    </xf>
    <xf numFmtId="0" fontId="14" fillId="2" borderId="0" xfId="5" applyFont="1" applyFill="1" applyBorder="1" applyAlignment="1">
      <alignment horizontal="left" vertical="center" indent="3"/>
    </xf>
    <xf numFmtId="166" fontId="14" fillId="0" borderId="3" xfId="5" applyNumberFormat="1" applyFont="1" applyBorder="1" applyAlignment="1">
      <alignment vertical="center"/>
    </xf>
    <xf numFmtId="0" fontId="14" fillId="2" borderId="3" xfId="5" applyFont="1" applyFill="1" applyBorder="1" applyAlignment="1">
      <alignment horizontal="left" vertical="center" indent="2"/>
    </xf>
    <xf numFmtId="166" fontId="15" fillId="4" borderId="2" xfId="5" applyNumberFormat="1" applyFont="1" applyFill="1" applyBorder="1" applyAlignment="1">
      <alignment vertical="center"/>
    </xf>
    <xf numFmtId="166" fontId="14" fillId="2" borderId="0" xfId="5" applyNumberFormat="1" applyFont="1" applyFill="1" applyAlignment="1">
      <alignment vertical="center"/>
    </xf>
    <xf numFmtId="166" fontId="14" fillId="0" borderId="1" xfId="5" applyNumberFormat="1" applyFont="1" applyFill="1" applyBorder="1" applyAlignment="1">
      <alignment vertical="center"/>
    </xf>
    <xf numFmtId="166" fontId="14" fillId="0" borderId="3" xfId="5" applyNumberFormat="1" applyFont="1" applyFill="1" applyBorder="1" applyAlignment="1">
      <alignment vertical="center"/>
    </xf>
    <xf numFmtId="0" fontId="14" fillId="0" borderId="3" xfId="5" applyFont="1" applyFill="1" applyBorder="1" applyAlignment="1">
      <alignment horizontal="left" vertical="center" indent="2"/>
    </xf>
    <xf numFmtId="166" fontId="13" fillId="4" borderId="0" xfId="5" applyNumberFormat="1" applyFont="1" applyFill="1" applyBorder="1" applyAlignment="1">
      <alignment vertical="center"/>
    </xf>
    <xf numFmtId="0" fontId="20" fillId="4" borderId="0" xfId="5" applyFont="1" applyFill="1" applyBorder="1" applyAlignment="1">
      <alignment horizontal="left" vertical="center" indent="2"/>
    </xf>
    <xf numFmtId="169" fontId="14" fillId="4" borderId="3" xfId="5" applyNumberFormat="1" applyFont="1" applyFill="1" applyBorder="1" applyAlignment="1">
      <alignment vertical="center"/>
    </xf>
    <xf numFmtId="0" fontId="19" fillId="4" borderId="3" xfId="5" applyFont="1" applyFill="1" applyBorder="1" applyAlignment="1">
      <alignment horizontal="left" vertical="center" indent="1"/>
    </xf>
    <xf numFmtId="165" fontId="13" fillId="4" borderId="3" xfId="5" applyNumberFormat="1" applyFont="1" applyFill="1" applyBorder="1" applyAlignment="1">
      <alignment vertical="center"/>
    </xf>
    <xf numFmtId="165" fontId="14" fillId="0" borderId="1" xfId="5" applyNumberFormat="1" applyFont="1" applyFill="1" applyBorder="1" applyAlignment="1">
      <alignment vertical="center"/>
    </xf>
    <xf numFmtId="0" fontId="13" fillId="0" borderId="1" xfId="5" applyFont="1" applyFill="1" applyBorder="1" applyAlignment="1">
      <alignment horizontal="left" vertical="center" indent="1"/>
    </xf>
    <xf numFmtId="169" fontId="14" fillId="0" borderId="0" xfId="5" applyNumberFormat="1" applyFont="1" applyFill="1" applyBorder="1" applyAlignment="1">
      <alignment vertical="center"/>
    </xf>
    <xf numFmtId="0" fontId="13" fillId="0" borderId="0" xfId="5" applyFont="1" applyFill="1" applyBorder="1" applyAlignment="1">
      <alignment horizontal="left" vertical="center" indent="1"/>
    </xf>
    <xf numFmtId="169" fontId="14" fillId="0" borderId="3" xfId="5" applyNumberFormat="1" applyFont="1" applyFill="1" applyBorder="1" applyAlignment="1">
      <alignment vertical="center"/>
    </xf>
    <xf numFmtId="0" fontId="13" fillId="0" borderId="3" xfId="5" applyFont="1" applyFill="1" applyBorder="1" applyAlignment="1">
      <alignment horizontal="left" vertical="center" indent="1"/>
    </xf>
    <xf numFmtId="167" fontId="14" fillId="0" borderId="1" xfId="5" applyNumberFormat="1" applyFont="1" applyFill="1" applyBorder="1" applyAlignment="1">
      <alignment vertical="center"/>
    </xf>
    <xf numFmtId="167" fontId="14" fillId="0" borderId="0" xfId="5" applyNumberFormat="1" applyFont="1" applyFill="1" applyBorder="1" applyAlignment="1">
      <alignment vertical="center"/>
    </xf>
    <xf numFmtId="165" fontId="14" fillId="0" borderId="0" xfId="5" applyNumberFormat="1" applyFont="1" applyFill="1" applyBorder="1" applyAlignment="1">
      <alignment vertical="center"/>
    </xf>
    <xf numFmtId="165" fontId="14" fillId="0" borderId="3" xfId="5" applyNumberFormat="1" applyFont="1" applyFill="1" applyBorder="1" applyAlignment="1">
      <alignment vertical="center"/>
    </xf>
    <xf numFmtId="0" fontId="20" fillId="0" borderId="1" xfId="5" applyFont="1" applyFill="1" applyBorder="1" applyAlignment="1">
      <alignment horizontal="left" vertical="center"/>
    </xf>
    <xf numFmtId="0" fontId="13" fillId="0" borderId="0" xfId="5" applyFont="1" applyFill="1" applyBorder="1" applyAlignment="1">
      <alignment horizontal="left" vertical="center"/>
    </xf>
    <xf numFmtId="0" fontId="13" fillId="0" borderId="3" xfId="5" applyFont="1" applyFill="1" applyBorder="1" applyAlignment="1">
      <alignment horizontal="left" vertical="center"/>
    </xf>
    <xf numFmtId="171" fontId="14" fillId="0" borderId="1" xfId="5" applyNumberFormat="1" applyFont="1" applyFill="1" applyBorder="1" applyAlignment="1">
      <alignment vertical="center"/>
    </xf>
    <xf numFmtId="0" fontId="13" fillId="0" borderId="1" xfId="5" applyFont="1" applyFill="1" applyBorder="1" applyAlignment="1">
      <alignment horizontal="left" vertical="center"/>
    </xf>
    <xf numFmtId="171" fontId="14" fillId="0" borderId="0" xfId="5" applyNumberFormat="1" applyFont="1" applyFill="1" applyBorder="1" applyAlignment="1">
      <alignment vertical="center"/>
    </xf>
    <xf numFmtId="169" fontId="14" fillId="0" borderId="4" xfId="5" applyNumberFormat="1" applyFont="1" applyFill="1" applyBorder="1" applyAlignment="1">
      <alignment vertical="center"/>
    </xf>
    <xf numFmtId="0" fontId="13" fillId="0" borderId="4" xfId="5" applyFont="1" applyFill="1" applyBorder="1" applyAlignment="1">
      <alignment horizontal="left" vertical="center"/>
    </xf>
    <xf numFmtId="169" fontId="14" fillId="0" borderId="1" xfId="5" applyNumberFormat="1" applyFont="1" applyFill="1" applyBorder="1" applyAlignment="1">
      <alignment vertical="center"/>
    </xf>
    <xf numFmtId="0" fontId="21" fillId="3" borderId="2" xfId="5" applyFont="1" applyFill="1" applyBorder="1" applyAlignment="1">
      <alignment horizontal="left" vertical="center"/>
    </xf>
    <xf numFmtId="169" fontId="14" fillId="2" borderId="1" xfId="1" applyNumberFormat="1" applyFont="1" applyFill="1" applyBorder="1" applyAlignment="1">
      <alignment vertical="center"/>
    </xf>
    <xf numFmtId="169" fontId="14" fillId="2" borderId="0" xfId="1" applyNumberFormat="1" applyFont="1" applyFill="1" applyAlignment="1">
      <alignment vertical="center"/>
    </xf>
    <xf numFmtId="0" fontId="14" fillId="2" borderId="0" xfId="5" applyFont="1" applyFill="1" applyAlignment="1">
      <alignment horizontal="left" vertical="center" indent="2"/>
    </xf>
    <xf numFmtId="169" fontId="22" fillId="4" borderId="2" xfId="1" applyNumberFormat="1" applyFont="1" applyFill="1" applyBorder="1" applyAlignment="1">
      <alignment vertical="center"/>
    </xf>
    <xf numFmtId="0" fontId="23" fillId="4" borderId="2" xfId="5" applyFont="1" applyFill="1" applyBorder="1" applyAlignment="1">
      <alignment horizontal="left" vertical="center" indent="1"/>
    </xf>
    <xf numFmtId="169" fontId="20" fillId="2" borderId="6" xfId="1" applyNumberFormat="1" applyFont="1" applyFill="1" applyBorder="1" applyAlignment="1">
      <alignment vertical="center"/>
    </xf>
    <xf numFmtId="0" fontId="20" fillId="2" borderId="6" xfId="5" applyFont="1" applyFill="1" applyBorder="1" applyAlignment="1">
      <alignment horizontal="left" vertical="center" indent="2"/>
    </xf>
    <xf numFmtId="169" fontId="14" fillId="2" borderId="0" xfId="1" applyNumberFormat="1" applyFont="1" applyFill="1" applyBorder="1" applyAlignment="1">
      <alignment vertical="center"/>
    </xf>
    <xf numFmtId="169" fontId="19" fillId="6" borderId="2" xfId="1" applyNumberFormat="1" applyFont="1" applyFill="1" applyBorder="1" applyAlignment="1">
      <alignment vertical="center"/>
    </xf>
    <xf numFmtId="0" fontId="24" fillId="6" borderId="2" xfId="5" applyFont="1" applyFill="1" applyBorder="1" applyAlignment="1">
      <alignment horizontal="left" vertical="center"/>
    </xf>
    <xf numFmtId="166" fontId="14" fillId="2" borderId="0" xfId="1" applyNumberFormat="1" applyFont="1" applyFill="1" applyAlignment="1">
      <alignment vertical="center"/>
    </xf>
    <xf numFmtId="166" fontId="22" fillId="4" borderId="2" xfId="1" applyNumberFormat="1" applyFont="1" applyFill="1" applyBorder="1" applyAlignment="1">
      <alignment vertical="center"/>
    </xf>
    <xf numFmtId="166" fontId="14" fillId="0" borderId="0" xfId="1" applyNumberFormat="1" applyFont="1" applyFill="1" applyAlignment="1">
      <alignment vertical="center"/>
    </xf>
    <xf numFmtId="166" fontId="14" fillId="2" borderId="6" xfId="1" applyNumberFormat="1" applyFont="1" applyFill="1" applyBorder="1" applyAlignment="1">
      <alignment vertical="center"/>
    </xf>
    <xf numFmtId="0" fontId="14" fillId="2" borderId="6" xfId="5" applyFont="1" applyFill="1" applyBorder="1" applyAlignment="1">
      <alignment horizontal="left" vertical="center" indent="2"/>
    </xf>
    <xf numFmtId="166" fontId="19" fillId="6" borderId="2" xfId="1" applyNumberFormat="1" applyFont="1" applyFill="1" applyBorder="1" applyAlignment="1">
      <alignment vertical="center"/>
    </xf>
    <xf numFmtId="165" fontId="14" fillId="2" borderId="1" xfId="1" applyNumberFormat="1" applyFont="1" applyFill="1" applyBorder="1" applyAlignment="1">
      <alignment vertical="center"/>
    </xf>
    <xf numFmtId="165" fontId="14" fillId="2" borderId="0" xfId="1" applyNumberFormat="1" applyFont="1" applyFill="1" applyAlignment="1">
      <alignment vertical="center"/>
    </xf>
    <xf numFmtId="165" fontId="22" fillId="4" borderId="2" xfId="1" applyNumberFormat="1" applyFont="1" applyFill="1" applyBorder="1" applyAlignment="1">
      <alignment vertical="center"/>
    </xf>
    <xf numFmtId="165" fontId="14" fillId="2" borderId="0" xfId="1" applyNumberFormat="1" applyFont="1" applyFill="1" applyBorder="1" applyAlignment="1">
      <alignment vertical="center"/>
    </xf>
    <xf numFmtId="165" fontId="14" fillId="0" borderId="0" xfId="1" applyNumberFormat="1" applyFont="1" applyFill="1" applyAlignment="1">
      <alignment vertical="center"/>
    </xf>
    <xf numFmtId="165" fontId="14" fillId="2" borderId="6" xfId="1" applyNumberFormat="1" applyFont="1" applyFill="1" applyBorder="1" applyAlignment="1">
      <alignment vertical="center"/>
    </xf>
    <xf numFmtId="165" fontId="19" fillId="6" borderId="2" xfId="1" applyNumberFormat="1" applyFont="1" applyFill="1" applyBorder="1" applyAlignment="1">
      <alignment vertical="center"/>
    </xf>
    <xf numFmtId="0" fontId="21" fillId="3" borderId="2" xfId="5" applyFont="1" applyFill="1" applyBorder="1" applyAlignment="1">
      <alignment horizontal="left" vertical="center" wrapText="1"/>
    </xf>
    <xf numFmtId="166" fontId="14" fillId="0" borderId="0" xfId="5" applyNumberFormat="1" applyFont="1" applyAlignment="1">
      <alignment vertical="center"/>
    </xf>
    <xf numFmtId="166" fontId="23" fillId="6" borderId="2" xfId="5" applyNumberFormat="1" applyFont="1" applyFill="1" applyBorder="1" applyAlignment="1">
      <alignment vertical="center"/>
    </xf>
    <xf numFmtId="0" fontId="18" fillId="6" borderId="2" xfId="5" applyFont="1" applyFill="1" applyBorder="1" applyAlignment="1">
      <alignment horizontal="left" vertical="center"/>
    </xf>
    <xf numFmtId="165" fontId="14" fillId="0" borderId="1" xfId="5" applyNumberFormat="1" applyFont="1" applyBorder="1" applyAlignment="1">
      <alignment vertical="center"/>
    </xf>
    <xf numFmtId="165" fontId="14" fillId="0" borderId="3" xfId="5" applyNumberFormat="1" applyFont="1" applyBorder="1" applyAlignment="1">
      <alignment vertical="center"/>
    </xf>
    <xf numFmtId="165" fontId="15" fillId="4" borderId="2" xfId="5" applyNumberFormat="1" applyFont="1" applyFill="1" applyBorder="1" applyAlignment="1">
      <alignment vertical="center"/>
    </xf>
    <xf numFmtId="165" fontId="14" fillId="0" borderId="0" xfId="5" applyNumberFormat="1" applyFont="1" applyAlignment="1">
      <alignment vertical="center"/>
    </xf>
    <xf numFmtId="165" fontId="23" fillId="6" borderId="2" xfId="2" applyNumberFormat="1" applyFont="1" applyFill="1" applyBorder="1" applyAlignment="1">
      <alignment vertical="center"/>
    </xf>
    <xf numFmtId="170" fontId="14" fillId="0" borderId="1" xfId="5" applyNumberFormat="1" applyFont="1" applyBorder="1" applyAlignment="1">
      <alignment vertical="center"/>
    </xf>
    <xf numFmtId="170" fontId="14" fillId="0" borderId="3" xfId="5" applyNumberFormat="1" applyFont="1" applyBorder="1" applyAlignment="1">
      <alignment vertical="center"/>
    </xf>
    <xf numFmtId="170" fontId="15" fillId="4" borderId="2" xfId="5" applyNumberFormat="1" applyFont="1" applyFill="1" applyBorder="1" applyAlignment="1">
      <alignment vertical="center"/>
    </xf>
    <xf numFmtId="170" fontId="14" fillId="0" borderId="0" xfId="5" applyNumberFormat="1" applyFont="1" applyAlignment="1">
      <alignment vertical="center"/>
    </xf>
    <xf numFmtId="170" fontId="23" fillId="6" borderId="2" xfId="5" applyNumberFormat="1" applyFont="1" applyFill="1" applyBorder="1" applyAlignment="1">
      <alignment vertical="center"/>
    </xf>
    <xf numFmtId="171" fontId="14" fillId="0" borderId="1" xfId="5" applyNumberFormat="1" applyFont="1" applyBorder="1" applyAlignment="1">
      <alignment vertical="center"/>
    </xf>
    <xf numFmtId="171" fontId="14" fillId="0" borderId="3" xfId="5" applyNumberFormat="1" applyFont="1" applyBorder="1" applyAlignment="1">
      <alignment vertical="center"/>
    </xf>
    <xf numFmtId="171" fontId="15" fillId="4" borderId="2" xfId="5" applyNumberFormat="1" applyFont="1" applyFill="1" applyBorder="1" applyAlignment="1">
      <alignment vertical="center"/>
    </xf>
    <xf numFmtId="171" fontId="14" fillId="0" borderId="0" xfId="5" applyNumberFormat="1" applyFont="1" applyAlignment="1">
      <alignment vertical="center"/>
    </xf>
    <xf numFmtId="169" fontId="14" fillId="0" borderId="1" xfId="5" applyNumberFormat="1" applyFont="1" applyBorder="1" applyAlignment="1">
      <alignment vertical="center"/>
    </xf>
    <xf numFmtId="169" fontId="14" fillId="0" borderId="3" xfId="5" applyNumberFormat="1" applyFont="1" applyBorder="1" applyAlignment="1">
      <alignment vertical="center"/>
    </xf>
    <xf numFmtId="169" fontId="15" fillId="4" borderId="2" xfId="5" applyNumberFormat="1" applyFont="1" applyFill="1" applyBorder="1" applyAlignment="1">
      <alignment vertical="center"/>
    </xf>
    <xf numFmtId="169" fontId="14" fillId="0" borderId="0" xfId="5" applyNumberFormat="1" applyFont="1" applyAlignment="1">
      <alignment vertical="center"/>
    </xf>
    <xf numFmtId="166" fontId="14" fillId="4" borderId="1" xfId="5" applyNumberFormat="1" applyFont="1" applyFill="1" applyBorder="1" applyAlignment="1">
      <alignment vertical="center"/>
    </xf>
    <xf numFmtId="0" fontId="25" fillId="4" borderId="1" xfId="5" applyFont="1" applyFill="1" applyBorder="1" applyAlignment="1">
      <alignment horizontal="left" vertical="center"/>
    </xf>
    <xf numFmtId="166" fontId="14" fillId="4" borderId="0" xfId="5" applyNumberFormat="1" applyFont="1" applyFill="1" applyBorder="1" applyAlignment="1">
      <alignment vertical="center"/>
    </xf>
    <xf numFmtId="0" fontId="25" fillId="4" borderId="0" xfId="5" applyFont="1" applyFill="1" applyBorder="1" applyAlignment="1">
      <alignment horizontal="left" vertical="center"/>
    </xf>
    <xf numFmtId="165" fontId="14" fillId="4" borderId="3" xfId="5" applyNumberFormat="1" applyFont="1" applyFill="1" applyBorder="1" applyAlignment="1">
      <alignment vertical="center"/>
    </xf>
    <xf numFmtId="0" fontId="25" fillId="4" borderId="3" xfId="5" applyFont="1" applyFill="1" applyBorder="1" applyAlignment="1">
      <alignment horizontal="left" vertical="center"/>
    </xf>
    <xf numFmtId="0" fontId="17" fillId="2" borderId="0" xfId="5" applyFont="1" applyFill="1" applyAlignment="1">
      <alignment horizontal="left" vertical="center"/>
    </xf>
    <xf numFmtId="166" fontId="14" fillId="4" borderId="3" xfId="5" applyNumberFormat="1" applyFont="1" applyFill="1" applyBorder="1" applyAlignment="1">
      <alignment vertical="center"/>
    </xf>
    <xf numFmtId="170" fontId="14" fillId="0" borderId="0" xfId="5" applyNumberFormat="1" applyFont="1" applyBorder="1" applyAlignment="1">
      <alignment vertical="center"/>
    </xf>
    <xf numFmtId="0" fontId="17" fillId="2" borderId="0" xfId="5" applyFont="1" applyFill="1" applyBorder="1" applyAlignment="1">
      <alignment horizontal="left" vertical="center"/>
    </xf>
    <xf numFmtId="170" fontId="14" fillId="4" borderId="2" xfId="5" applyNumberFormat="1" applyFont="1" applyFill="1" applyBorder="1" applyAlignment="1">
      <alignment vertical="center"/>
    </xf>
    <xf numFmtId="0" fontId="25" fillId="4" borderId="2" xfId="5" applyFont="1" applyFill="1" applyBorder="1" applyAlignment="1">
      <alignment horizontal="left" vertical="center"/>
    </xf>
    <xf numFmtId="169" fontId="14" fillId="4" borderId="1" xfId="5" applyNumberFormat="1" applyFont="1" applyFill="1" applyBorder="1" applyAlignment="1">
      <alignment vertical="center"/>
    </xf>
    <xf numFmtId="169" fontId="14" fillId="4" borderId="0" xfId="5" applyNumberFormat="1" applyFont="1" applyFill="1" applyBorder="1" applyAlignment="1">
      <alignment vertical="center"/>
    </xf>
    <xf numFmtId="166" fontId="14" fillId="4" borderId="2" xfId="5" applyNumberFormat="1" applyFont="1" applyFill="1" applyBorder="1" applyAlignment="1">
      <alignment vertical="center"/>
    </xf>
    <xf numFmtId="169" fontId="22" fillId="6" borderId="7" xfId="1" applyNumberFormat="1" applyFont="1" applyFill="1" applyBorder="1" applyAlignment="1">
      <alignment vertical="center"/>
    </xf>
    <xf numFmtId="0" fontId="23" fillId="6" borderId="7" xfId="5" applyFont="1" applyFill="1" applyBorder="1" applyAlignment="1">
      <alignment horizontal="left" vertical="center" indent="2"/>
    </xf>
    <xf numFmtId="0" fontId="14" fillId="0" borderId="4" xfId="5" applyFont="1" applyFill="1" applyBorder="1" applyAlignment="1">
      <alignment horizontal="left" vertical="center" indent="4"/>
    </xf>
    <xf numFmtId="0" fontId="14" fillId="0" borderId="0" xfId="5" applyFont="1" applyFill="1" applyBorder="1" applyAlignment="1">
      <alignment horizontal="left" vertical="center" indent="4"/>
    </xf>
    <xf numFmtId="169" fontId="22" fillId="6" borderId="5" xfId="1" applyNumberFormat="1" applyFont="1" applyFill="1" applyBorder="1" applyAlignment="1">
      <alignment vertical="center"/>
    </xf>
    <xf numFmtId="0" fontId="23" fillId="6" borderId="5" xfId="5" applyFont="1" applyFill="1" applyBorder="1" applyAlignment="1">
      <alignment horizontal="left" vertical="center" indent="2"/>
    </xf>
    <xf numFmtId="169" fontId="15" fillId="5" borderId="5" xfId="5" applyNumberFormat="1" applyFont="1" applyFill="1" applyBorder="1" applyAlignment="1">
      <alignment vertical="center"/>
    </xf>
    <xf numFmtId="0" fontId="16" fillId="5" borderId="5" xfId="5" applyFont="1" applyFill="1" applyBorder="1" applyAlignment="1">
      <alignment horizontal="left" vertical="center" indent="1"/>
    </xf>
    <xf numFmtId="169" fontId="14" fillId="2" borderId="0" xfId="5" applyNumberFormat="1" applyFont="1" applyFill="1" applyAlignment="1">
      <alignment vertical="center"/>
    </xf>
    <xf numFmtId="1" fontId="13" fillId="7" borderId="2" xfId="5" applyNumberFormat="1" applyFont="1" applyFill="1" applyBorder="1" applyAlignment="1">
      <alignment horizontal="center" vertical="center"/>
    </xf>
    <xf numFmtId="1" fontId="13" fillId="7" borderId="2" xfId="5" applyNumberFormat="1" applyFont="1" applyFill="1" applyBorder="1" applyAlignment="1">
      <alignment horizontal="right" vertical="center"/>
    </xf>
    <xf numFmtId="166" fontId="14" fillId="0" borderId="0" xfId="5" applyNumberFormat="1" applyFont="1" applyFill="1" applyBorder="1" applyAlignment="1">
      <alignment vertical="center"/>
    </xf>
    <xf numFmtId="166" fontId="22" fillId="6" borderId="2" xfId="1" applyNumberFormat="1" applyFont="1" applyFill="1" applyBorder="1" applyAlignment="1">
      <alignment vertical="center"/>
    </xf>
    <xf numFmtId="0" fontId="23" fillId="6" borderId="2" xfId="5" applyFont="1" applyFill="1" applyBorder="1" applyAlignment="1">
      <alignment horizontal="left" vertical="center" indent="2"/>
    </xf>
    <xf numFmtId="0" fontId="14" fillId="0" borderId="1" xfId="5" applyFont="1" applyFill="1" applyBorder="1" applyAlignment="1">
      <alignment horizontal="left" vertical="center" indent="4"/>
    </xf>
    <xf numFmtId="166" fontId="14" fillId="4" borderId="4" xfId="5" applyNumberFormat="1" applyFont="1" applyFill="1" applyBorder="1" applyAlignment="1">
      <alignment vertical="center"/>
    </xf>
    <xf numFmtId="0" fontId="14" fillId="4" borderId="4" xfId="5" applyFont="1" applyFill="1" applyBorder="1" applyAlignment="1">
      <alignment horizontal="left" vertical="center" indent="3"/>
    </xf>
    <xf numFmtId="166" fontId="14" fillId="4" borderId="8" xfId="5" applyNumberFormat="1" applyFont="1" applyFill="1" applyBorder="1" applyAlignment="1">
      <alignment vertical="center"/>
    </xf>
    <xf numFmtId="0" fontId="14" fillId="4" borderId="8" xfId="5" applyFont="1" applyFill="1" applyBorder="1" applyAlignment="1">
      <alignment horizontal="left" vertical="center" indent="3"/>
    </xf>
    <xf numFmtId="166" fontId="14" fillId="0" borderId="4" xfId="5" applyNumberFormat="1" applyFont="1" applyFill="1" applyBorder="1" applyAlignment="1">
      <alignment vertical="center"/>
    </xf>
    <xf numFmtId="166" fontId="14" fillId="0" borderId="8" xfId="5" applyNumberFormat="1" applyFont="1" applyFill="1" applyBorder="1" applyAlignment="1">
      <alignment vertical="center"/>
    </xf>
    <xf numFmtId="0" fontId="14" fillId="0" borderId="8" xfId="5" applyFont="1" applyFill="1" applyBorder="1" applyAlignment="1">
      <alignment horizontal="left" vertical="center" indent="4"/>
    </xf>
    <xf numFmtId="0" fontId="14" fillId="4" borderId="0" xfId="5" applyFont="1" applyFill="1" applyBorder="1" applyAlignment="1">
      <alignment horizontal="left" vertical="center" indent="3"/>
    </xf>
    <xf numFmtId="166" fontId="15" fillId="5" borderId="5" xfId="5" applyNumberFormat="1" applyFont="1" applyFill="1" applyBorder="1" applyAlignment="1">
      <alignment vertical="center"/>
    </xf>
    <xf numFmtId="165" fontId="22" fillId="6" borderId="2" xfId="1" applyNumberFormat="1" applyFont="1" applyFill="1" applyBorder="1" applyAlignment="1">
      <alignment vertical="center"/>
    </xf>
    <xf numFmtId="165" fontId="14" fillId="4" borderId="4" xfId="5" applyNumberFormat="1" applyFont="1" applyFill="1" applyBorder="1" applyAlignment="1">
      <alignment vertical="center"/>
    </xf>
    <xf numFmtId="165" fontId="14" fillId="4" borderId="8" xfId="5" applyNumberFormat="1" applyFont="1" applyFill="1" applyBorder="1" applyAlignment="1">
      <alignment vertical="center"/>
    </xf>
    <xf numFmtId="165" fontId="14" fillId="0" borderId="4" xfId="5" applyNumberFormat="1" applyFont="1" applyFill="1" applyBorder="1" applyAlignment="1">
      <alignment vertical="center"/>
    </xf>
    <xf numFmtId="165" fontId="14" fillId="0" borderId="8" xfId="5" applyNumberFormat="1" applyFont="1" applyFill="1" applyBorder="1" applyAlignment="1">
      <alignment vertical="center"/>
    </xf>
    <xf numFmtId="165" fontId="14" fillId="4" borderId="0" xfId="5" applyNumberFormat="1" applyFont="1" applyFill="1" applyBorder="1" applyAlignment="1">
      <alignment vertical="center"/>
    </xf>
    <xf numFmtId="165" fontId="15" fillId="5" borderId="5" xfId="5" applyNumberFormat="1" applyFont="1" applyFill="1" applyBorder="1" applyAlignment="1">
      <alignment vertical="center"/>
    </xf>
    <xf numFmtId="172" fontId="14" fillId="0" borderId="1" xfId="5" applyNumberFormat="1" applyFont="1" applyFill="1" applyBorder="1" applyAlignment="1">
      <alignment vertical="center"/>
    </xf>
    <xf numFmtId="172" fontId="14" fillId="0" borderId="0" xfId="5" applyNumberFormat="1" applyFont="1" applyFill="1" applyBorder="1" applyAlignment="1">
      <alignment vertical="center"/>
    </xf>
    <xf numFmtId="172" fontId="22" fillId="6" borderId="2" xfId="1" applyNumberFormat="1" applyFont="1" applyFill="1" applyBorder="1" applyAlignment="1">
      <alignment vertical="center"/>
    </xf>
    <xf numFmtId="172" fontId="14" fillId="4" borderId="4" xfId="5" applyNumberFormat="1" applyFont="1" applyFill="1" applyBorder="1" applyAlignment="1">
      <alignment vertical="center"/>
    </xf>
    <xf numFmtId="172" fontId="14" fillId="4" borderId="8" xfId="5" applyNumberFormat="1" applyFont="1" applyFill="1" applyBorder="1" applyAlignment="1">
      <alignment vertical="center"/>
    </xf>
    <xf numFmtId="172" fontId="14" fillId="0" borderId="4" xfId="5" applyNumberFormat="1" applyFont="1" applyFill="1" applyBorder="1" applyAlignment="1">
      <alignment vertical="center"/>
    </xf>
    <xf numFmtId="172" fontId="14" fillId="0" borderId="8" xfId="5" applyNumberFormat="1" applyFont="1" applyFill="1" applyBorder="1" applyAlignment="1">
      <alignment vertical="center"/>
    </xf>
    <xf numFmtId="172" fontId="14" fillId="4" borderId="0" xfId="5" applyNumberFormat="1" applyFont="1" applyFill="1" applyBorder="1" applyAlignment="1">
      <alignment vertical="center"/>
    </xf>
    <xf numFmtId="172" fontId="15" fillId="5" borderId="5" xfId="5" applyNumberFormat="1" applyFont="1" applyFill="1" applyBorder="1" applyAlignment="1">
      <alignment vertical="center"/>
    </xf>
    <xf numFmtId="0" fontId="14" fillId="8" borderId="2" xfId="5" applyNumberFormat="1" applyFont="1" applyFill="1" applyBorder="1" applyAlignment="1">
      <alignment vertical="center"/>
    </xf>
    <xf numFmtId="169" fontId="14" fillId="8" borderId="2" xfId="5" applyNumberFormat="1" applyFont="1" applyFill="1" applyBorder="1" applyAlignment="1">
      <alignment vertical="center"/>
    </xf>
    <xf numFmtId="0" fontId="26" fillId="8" borderId="2" xfId="5" applyFont="1" applyFill="1" applyBorder="1" applyAlignment="1">
      <alignment horizontal="left" vertical="center"/>
    </xf>
    <xf numFmtId="171" fontId="22" fillId="6" borderId="7" xfId="1" applyNumberFormat="1" applyFont="1" applyFill="1" applyBorder="1" applyAlignment="1">
      <alignment vertical="center"/>
    </xf>
    <xf numFmtId="171" fontId="22" fillId="6" borderId="5" xfId="1" applyNumberFormat="1" applyFont="1" applyFill="1" applyBorder="1" applyAlignment="1">
      <alignment vertical="center"/>
    </xf>
    <xf numFmtId="1" fontId="13" fillId="3" borderId="2" xfId="5" applyNumberFormat="1" applyFont="1" applyFill="1" applyBorder="1" applyAlignment="1">
      <alignment horizontal="right" vertical="center"/>
    </xf>
    <xf numFmtId="0" fontId="23" fillId="6" borderId="7" xfId="5" applyFont="1" applyFill="1" applyBorder="1" applyAlignment="1">
      <alignment horizontal="left" vertical="center" indent="3"/>
    </xf>
    <xf numFmtId="0" fontId="23" fillId="6" borderId="5" xfId="5" applyFont="1" applyFill="1" applyBorder="1" applyAlignment="1">
      <alignment horizontal="left" vertical="center" indent="3"/>
    </xf>
    <xf numFmtId="0" fontId="16" fillId="5" borderId="5" xfId="5" applyFont="1" applyFill="1" applyBorder="1" applyAlignment="1">
      <alignment horizontal="left" vertical="center" indent="2"/>
    </xf>
    <xf numFmtId="0" fontId="27" fillId="0" borderId="2" xfId="6" applyFont="1" applyBorder="1" applyAlignment="1">
      <alignment vertical="center"/>
    </xf>
    <xf numFmtId="0" fontId="28" fillId="0" borderId="2" xfId="6" applyFont="1" applyBorder="1" applyAlignment="1">
      <alignment vertical="center"/>
    </xf>
    <xf numFmtId="0" fontId="29" fillId="0" borderId="2" xfId="6" applyFont="1" applyBorder="1" applyAlignment="1">
      <alignment vertical="center"/>
    </xf>
    <xf numFmtId="0" fontId="29" fillId="0" borderId="0" xfId="6" applyFont="1" applyAlignment="1">
      <alignment vertical="center"/>
    </xf>
    <xf numFmtId="0" fontId="30" fillId="0" borderId="0" xfId="6" applyFont="1" applyAlignment="1">
      <alignment vertical="center"/>
    </xf>
    <xf numFmtId="0" fontId="29" fillId="0" borderId="0" xfId="6" applyFont="1" applyAlignment="1">
      <alignment horizontal="center" vertical="center"/>
    </xf>
    <xf numFmtId="0" fontId="27" fillId="0" borderId="0" xfId="6" applyFont="1" applyBorder="1" applyAlignment="1">
      <alignment horizontal="left" vertical="center"/>
    </xf>
    <xf numFmtId="0" fontId="31" fillId="0" borderId="0" xfId="6" applyFont="1" applyBorder="1" applyAlignment="1">
      <alignment horizontal="left" vertical="center"/>
    </xf>
    <xf numFmtId="0" fontId="27" fillId="0" borderId="0" xfId="6" applyFont="1" applyBorder="1" applyAlignment="1">
      <alignment horizontal="right" vertical="center"/>
    </xf>
    <xf numFmtId="0" fontId="31" fillId="0" borderId="0" xfId="6" applyFont="1" applyAlignment="1">
      <alignment vertical="center"/>
    </xf>
    <xf numFmtId="0" fontId="28" fillId="0" borderId="0" xfId="6" applyFont="1" applyAlignment="1">
      <alignment vertical="center"/>
    </xf>
    <xf numFmtId="0" fontId="32" fillId="0" borderId="0" xfId="6" applyFont="1" applyAlignment="1">
      <alignment horizontal="left" vertical="center"/>
    </xf>
    <xf numFmtId="173" fontId="33" fillId="0" borderId="0" xfId="6" quotePrefix="1" applyNumberFormat="1" applyFont="1" applyAlignment="1">
      <alignment horizontal="left" vertical="center"/>
    </xf>
    <xf numFmtId="0" fontId="12" fillId="0" borderId="0" xfId="6" applyFont="1" applyAlignment="1">
      <alignment vertical="center"/>
    </xf>
    <xf numFmtId="0" fontId="2" fillId="0" borderId="0" xfId="0" applyFont="1" applyAlignment="1">
      <alignment vertical="center"/>
    </xf>
    <xf numFmtId="0" fontId="12" fillId="0" borderId="0" xfId="6" applyFont="1" applyAlignment="1">
      <alignment horizontal="center" vertical="center"/>
    </xf>
    <xf numFmtId="0" fontId="12" fillId="0" borderId="0" xfId="6" applyFont="1" applyAlignment="1">
      <alignment horizontal="right" vertical="center"/>
    </xf>
    <xf numFmtId="174" fontId="14" fillId="0" borderId="3" xfId="5" applyNumberFormat="1" applyFont="1" applyFill="1" applyBorder="1" applyAlignment="1">
      <alignment vertical="center"/>
    </xf>
    <xf numFmtId="174" fontId="14" fillId="0" borderId="0" xfId="5" applyNumberFormat="1" applyFont="1" applyFill="1" applyBorder="1" applyAlignment="1">
      <alignment vertical="center"/>
    </xf>
    <xf numFmtId="175" fontId="14" fillId="0" borderId="1" xfId="5" applyNumberFormat="1" applyFont="1" applyFill="1" applyBorder="1" applyAlignment="1">
      <alignment vertical="center"/>
    </xf>
    <xf numFmtId="0" fontId="12" fillId="0" borderId="0" xfId="6" applyFont="1" applyAlignment="1">
      <alignment horizontal="center" vertical="center"/>
    </xf>
    <xf numFmtId="1" fontId="13" fillId="3" borderId="2" xfId="5" applyNumberFormat="1" applyFont="1" applyFill="1" applyBorder="1" applyAlignment="1">
      <alignment horizontal="center" vertical="center"/>
    </xf>
  </cellXfs>
  <cellStyles count="9">
    <cellStyle name="Comma" xfId="1" builtinId="3"/>
    <cellStyle name="Comma 2" xfId="4"/>
    <cellStyle name="Hyperlink" xfId="3" builtinId="8"/>
    <cellStyle name="Normal" xfId="0" builtinId="0"/>
    <cellStyle name="Normal 2" xfId="5"/>
    <cellStyle name="Normal 3" xfId="6"/>
    <cellStyle name="Percent" xfId="2" builtinId="5"/>
    <cellStyle name="Percent 2" xfId="7"/>
    <cellStyle name="Percent 3" xfId="8"/>
  </cellStyles>
  <dxfs count="1"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" Type="http://schemas.openxmlformats.org/officeDocument/2006/relationships/worksheet" Target="worksheets/sheet7.xml"/><Relationship Id="rId71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29</xdr:row>
      <xdr:rowOff>0</xdr:rowOff>
    </xdr:from>
    <xdr:to>
      <xdr:col>3</xdr:col>
      <xdr:colOff>2877561</xdr:colOff>
      <xdr:row>41</xdr:row>
      <xdr:rowOff>47322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58200" y="4133850"/>
          <a:ext cx="2877561" cy="20094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9:L75"/>
  <sheetViews>
    <sheetView showGridLines="0" tabSelected="1" zoomScale="80" zoomScaleNormal="80" workbookViewId="0"/>
  </sheetViews>
  <sheetFormatPr defaultRowHeight="11.25" x14ac:dyDescent="0.25"/>
  <cols>
    <col min="1" max="1" width="9.7109375" style="198" customWidth="1"/>
    <col min="2" max="2" width="9.7109375" style="199" customWidth="1"/>
    <col min="3" max="3" width="107.42578125" style="197" customWidth="1"/>
    <col min="4" max="4" width="44.7109375" style="197" customWidth="1"/>
    <col min="5" max="6" width="9.7109375" style="197" customWidth="1"/>
    <col min="7" max="16384" width="9.140625" style="197"/>
  </cols>
  <sheetData>
    <row r="9" spans="1:10" ht="30" x14ac:dyDescent="0.25">
      <c r="A9" s="194"/>
      <c r="B9" s="195" t="s">
        <v>204</v>
      </c>
      <c r="C9" s="196"/>
      <c r="D9" s="196"/>
      <c r="E9" s="196"/>
      <c r="F9" s="196"/>
    </row>
    <row r="10" spans="1:10" hidden="1" x14ac:dyDescent="0.25"/>
    <row r="11" spans="1:10" hidden="1" x14ac:dyDescent="0.25">
      <c r="B11" s="198"/>
      <c r="C11" s="198"/>
    </row>
    <row r="12" spans="1:10" ht="11.25" hidden="1" customHeight="1" x14ac:dyDescent="0.25">
      <c r="B12" s="198"/>
      <c r="C12" s="198"/>
    </row>
    <row r="13" spans="1:10" s="198" customFormat="1" ht="11.25" hidden="1" customHeight="1" x14ac:dyDescent="0.25">
      <c r="D13" s="197"/>
      <c r="E13" s="197"/>
      <c r="F13" s="197"/>
      <c r="G13" s="197"/>
      <c r="H13" s="197"/>
      <c r="I13" s="197"/>
      <c r="J13" s="197"/>
    </row>
    <row r="14" spans="1:10" s="198" customFormat="1" ht="12.75" customHeight="1" x14ac:dyDescent="0.25">
      <c r="D14" s="197"/>
      <c r="E14" s="197"/>
      <c r="F14" s="197"/>
      <c r="G14" s="197"/>
      <c r="H14" s="197"/>
      <c r="I14" s="197"/>
      <c r="J14" s="197"/>
    </row>
    <row r="15" spans="1:10" s="198" customFormat="1" ht="12.75" customHeight="1" x14ac:dyDescent="0.25">
      <c r="D15" s="197"/>
      <c r="E15" s="197"/>
      <c r="F15" s="197"/>
      <c r="G15" s="197"/>
      <c r="H15" s="197"/>
      <c r="I15" s="197"/>
      <c r="J15" s="197"/>
    </row>
    <row r="16" spans="1:10" s="198" customFormat="1" ht="12.75" customHeight="1" x14ac:dyDescent="0.25">
      <c r="D16" s="197"/>
      <c r="E16" s="197"/>
      <c r="F16" s="197"/>
      <c r="G16" s="197"/>
      <c r="H16" s="197"/>
      <c r="I16" s="197"/>
      <c r="J16" s="197"/>
    </row>
    <row r="17" spans="1:10" s="198" customFormat="1" ht="12.75" customHeight="1" x14ac:dyDescent="0.25">
      <c r="D17" s="197"/>
      <c r="E17" s="197"/>
      <c r="F17" s="197"/>
      <c r="G17" s="197"/>
      <c r="H17" s="197"/>
      <c r="I17" s="197"/>
      <c r="J17" s="197"/>
    </row>
    <row r="18" spans="1:10" s="198" customFormat="1" ht="12.75" customHeight="1" x14ac:dyDescent="0.25">
      <c r="D18" s="197"/>
      <c r="E18" s="197"/>
      <c r="F18" s="197"/>
      <c r="G18" s="197"/>
      <c r="H18" s="197"/>
      <c r="I18" s="197"/>
      <c r="J18" s="197"/>
    </row>
    <row r="19" spans="1:10" s="198" customFormat="1" x14ac:dyDescent="0.25">
      <c r="D19" s="197"/>
      <c r="E19" s="197"/>
      <c r="F19" s="197"/>
      <c r="G19" s="197"/>
      <c r="H19" s="197"/>
      <c r="I19" s="197"/>
      <c r="J19" s="197"/>
    </row>
    <row r="20" spans="1:10" s="198" customFormat="1" ht="11.25" customHeight="1" x14ac:dyDescent="0.25">
      <c r="D20" s="197"/>
      <c r="E20" s="197"/>
      <c r="F20" s="197"/>
      <c r="G20" s="197"/>
      <c r="H20" s="197"/>
      <c r="I20" s="197"/>
      <c r="J20" s="197"/>
    </row>
    <row r="21" spans="1:10" s="198" customFormat="1" ht="11.25" customHeight="1" x14ac:dyDescent="0.25">
      <c r="D21" s="197"/>
      <c r="E21" s="197"/>
      <c r="F21" s="197"/>
      <c r="G21" s="197"/>
      <c r="H21" s="197"/>
      <c r="I21" s="197"/>
      <c r="J21" s="197"/>
    </row>
    <row r="22" spans="1:10" s="198" customFormat="1" ht="11.25" customHeight="1" x14ac:dyDescent="0.25">
      <c r="B22" s="199"/>
      <c r="C22" s="197"/>
      <c r="D22" s="197"/>
      <c r="E22" s="197"/>
      <c r="F22" s="197"/>
      <c r="G22" s="197"/>
      <c r="H22" s="197"/>
      <c r="I22" s="197"/>
      <c r="J22" s="197"/>
    </row>
    <row r="23" spans="1:10" s="198" customFormat="1" ht="27.75" x14ac:dyDescent="0.25">
      <c r="B23" s="200"/>
      <c r="C23" s="201" t="s">
        <v>222</v>
      </c>
      <c r="D23" s="202"/>
      <c r="E23" s="197"/>
      <c r="F23" s="197"/>
      <c r="G23" s="197"/>
      <c r="H23" s="197"/>
      <c r="I23" s="197"/>
      <c r="J23" s="197"/>
    </row>
    <row r="24" spans="1:10" s="198" customFormat="1" ht="11.25" customHeight="1" x14ac:dyDescent="0.25">
      <c r="B24" s="199"/>
      <c r="C24" s="197"/>
      <c r="D24" s="197"/>
      <c r="E24" s="197"/>
      <c r="F24" s="197"/>
      <c r="G24" s="197"/>
      <c r="H24" s="197"/>
      <c r="I24" s="197"/>
      <c r="J24" s="197"/>
    </row>
    <row r="25" spans="1:10" s="198" customFormat="1" ht="13.5" customHeight="1" x14ac:dyDescent="0.25">
      <c r="B25" s="199"/>
      <c r="C25" s="197"/>
      <c r="D25" s="197"/>
      <c r="E25" s="197"/>
      <c r="F25" s="197"/>
      <c r="G25" s="197"/>
      <c r="H25" s="197"/>
      <c r="I25" s="197"/>
      <c r="J25" s="197"/>
    </row>
    <row r="26" spans="1:10" s="198" customFormat="1" ht="10.5" customHeight="1" x14ac:dyDescent="0.25">
      <c r="B26" s="199"/>
      <c r="C26" s="197"/>
      <c r="D26" s="197"/>
      <c r="E26" s="197"/>
      <c r="F26" s="197"/>
      <c r="G26" s="197"/>
      <c r="H26" s="197"/>
      <c r="I26" s="197"/>
      <c r="J26" s="197"/>
    </row>
    <row r="27" spans="1:10" x14ac:dyDescent="0.25">
      <c r="A27" s="197"/>
    </row>
    <row r="28" spans="1:10" s="198" customFormat="1" ht="11.25" customHeight="1" x14ac:dyDescent="0.25">
      <c r="B28" s="199"/>
      <c r="C28" s="197"/>
      <c r="D28" s="197"/>
      <c r="E28" s="197"/>
      <c r="F28" s="197"/>
      <c r="G28" s="197"/>
      <c r="H28" s="197"/>
      <c r="I28" s="197"/>
      <c r="J28" s="197"/>
    </row>
    <row r="29" spans="1:10" s="198" customFormat="1" x14ac:dyDescent="0.25">
      <c r="B29" s="199"/>
      <c r="C29" s="197"/>
      <c r="D29" s="197"/>
      <c r="E29" s="197"/>
      <c r="F29" s="197"/>
      <c r="G29" s="197"/>
      <c r="H29" s="197"/>
      <c r="I29" s="197"/>
      <c r="J29" s="197"/>
    </row>
    <row r="30" spans="1:10" s="198" customFormat="1" ht="27.75" x14ac:dyDescent="0.25">
      <c r="B30" s="199"/>
      <c r="C30" s="203" t="s">
        <v>205</v>
      </c>
      <c r="D30" s="197"/>
      <c r="E30" s="197"/>
      <c r="F30" s="197"/>
      <c r="G30" s="197"/>
      <c r="H30" s="197"/>
      <c r="I30" s="197"/>
      <c r="J30" s="197"/>
    </row>
    <row r="31" spans="1:10" s="198" customFormat="1" ht="11.25" customHeight="1" x14ac:dyDescent="0.25">
      <c r="B31" s="199"/>
      <c r="C31" s="204"/>
      <c r="D31" s="197"/>
      <c r="E31" s="197"/>
      <c r="F31" s="197"/>
      <c r="G31" s="197"/>
      <c r="H31" s="197"/>
      <c r="I31" s="197"/>
      <c r="J31" s="197"/>
    </row>
    <row r="32" spans="1:10" s="198" customFormat="1" ht="11.25" customHeight="1" x14ac:dyDescent="0.25">
      <c r="B32" s="199"/>
      <c r="C32" s="204"/>
      <c r="D32" s="197"/>
      <c r="E32" s="197"/>
      <c r="F32" s="197"/>
      <c r="G32" s="197"/>
      <c r="H32" s="197"/>
      <c r="I32" s="197"/>
      <c r="J32" s="197"/>
    </row>
    <row r="33" spans="1:12" s="198" customFormat="1" ht="11.25" customHeight="1" x14ac:dyDescent="0.25">
      <c r="B33" s="199"/>
      <c r="C33" s="197"/>
      <c r="D33" s="197"/>
      <c r="E33" s="197"/>
      <c r="F33" s="197"/>
      <c r="G33" s="197"/>
      <c r="H33" s="197"/>
      <c r="I33" s="197"/>
      <c r="J33" s="197"/>
    </row>
    <row r="34" spans="1:12" s="198" customFormat="1" ht="11.25" customHeight="1" x14ac:dyDescent="0.25">
      <c r="B34" s="199"/>
      <c r="C34" s="197"/>
      <c r="D34" s="197"/>
      <c r="E34" s="197"/>
      <c r="F34" s="197"/>
      <c r="G34" s="197"/>
      <c r="H34" s="197"/>
      <c r="I34" s="197"/>
      <c r="J34" s="197"/>
    </row>
    <row r="35" spans="1:12" s="198" customFormat="1" ht="11.25" customHeight="1" x14ac:dyDescent="0.25">
      <c r="B35" s="199"/>
      <c r="C35" s="197"/>
      <c r="D35" s="197"/>
      <c r="E35" s="197"/>
      <c r="F35" s="197"/>
      <c r="G35" s="197"/>
      <c r="H35" s="197"/>
      <c r="I35" s="197"/>
      <c r="J35" s="197"/>
    </row>
    <row r="36" spans="1:12" s="198" customFormat="1" ht="13.5" customHeight="1" x14ac:dyDescent="0.25">
      <c r="B36" s="199"/>
      <c r="C36" s="197"/>
      <c r="D36" s="197"/>
      <c r="E36" s="197"/>
      <c r="F36" s="197"/>
      <c r="G36" s="197"/>
      <c r="H36" s="197"/>
      <c r="I36" s="197"/>
      <c r="J36" s="197"/>
    </row>
    <row r="37" spans="1:12" s="198" customFormat="1" ht="10.5" customHeight="1" x14ac:dyDescent="0.25">
      <c r="B37" s="199"/>
      <c r="C37" s="197"/>
      <c r="D37" s="197"/>
      <c r="E37" s="197"/>
      <c r="F37" s="197"/>
      <c r="G37" s="197"/>
      <c r="H37" s="197"/>
      <c r="I37" s="197"/>
      <c r="J37" s="197"/>
    </row>
    <row r="38" spans="1:12" x14ac:dyDescent="0.25">
      <c r="A38" s="197"/>
    </row>
    <row r="39" spans="1:12" s="198" customFormat="1" ht="12.75" customHeight="1" x14ac:dyDescent="0.25">
      <c r="B39" s="199"/>
      <c r="C39" s="197"/>
      <c r="E39" s="197"/>
      <c r="F39" s="197"/>
      <c r="G39" s="197"/>
      <c r="H39" s="197"/>
      <c r="I39" s="197"/>
      <c r="J39" s="197"/>
    </row>
    <row r="40" spans="1:12" s="198" customFormat="1" x14ac:dyDescent="0.25">
      <c r="B40" s="199"/>
      <c r="C40" s="197"/>
      <c r="E40" s="197"/>
      <c r="F40" s="197"/>
      <c r="G40" s="197"/>
      <c r="H40" s="197"/>
      <c r="I40" s="197"/>
      <c r="J40" s="197"/>
    </row>
    <row r="41" spans="1:12" s="198" customFormat="1" x14ac:dyDescent="0.25">
      <c r="B41" s="199"/>
      <c r="C41" s="197"/>
      <c r="D41" s="197"/>
      <c r="E41" s="197"/>
      <c r="F41" s="197"/>
      <c r="G41" s="197"/>
      <c r="H41" s="197"/>
      <c r="I41" s="197"/>
      <c r="J41" s="197"/>
    </row>
    <row r="42" spans="1:12" s="198" customFormat="1" ht="12.75" customHeight="1" x14ac:dyDescent="0.25">
      <c r="B42" s="199"/>
      <c r="C42" s="197"/>
      <c r="D42" s="197"/>
      <c r="E42" s="197"/>
      <c r="F42" s="197"/>
      <c r="G42" s="197"/>
      <c r="H42" s="197"/>
      <c r="I42" s="197"/>
      <c r="J42" s="197"/>
    </row>
    <row r="43" spans="1:12" ht="20.25" x14ac:dyDescent="0.25">
      <c r="D43" s="205" t="s">
        <v>219</v>
      </c>
    </row>
    <row r="44" spans="1:12" x14ac:dyDescent="0.25">
      <c r="A44" s="197"/>
      <c r="B44" s="197"/>
    </row>
    <row r="45" spans="1:12" ht="18" x14ac:dyDescent="0.25">
      <c r="A45" s="197"/>
      <c r="B45" s="197"/>
      <c r="D45" s="206">
        <v>43297.733530092592</v>
      </c>
    </row>
    <row r="46" spans="1:12" ht="12.75" x14ac:dyDescent="0.25">
      <c r="A46" s="197"/>
      <c r="B46" s="197"/>
      <c r="G46" s="207"/>
      <c r="H46" s="207"/>
      <c r="I46" s="207"/>
      <c r="J46" s="207"/>
      <c r="K46" s="207"/>
      <c r="L46" s="207"/>
    </row>
    <row r="47" spans="1:12" x14ac:dyDescent="0.25">
      <c r="A47" s="197"/>
      <c r="B47" s="197"/>
    </row>
    <row r="48" spans="1:12" x14ac:dyDescent="0.25">
      <c r="A48" s="197"/>
      <c r="B48" s="197"/>
    </row>
    <row r="49" spans="1:12" ht="15" x14ac:dyDescent="0.25">
      <c r="B49" s="208" t="s">
        <v>213</v>
      </c>
    </row>
    <row r="50" spans="1:12" ht="15" x14ac:dyDescent="0.25">
      <c r="B50" s="208"/>
    </row>
    <row r="51" spans="1:12" ht="15" x14ac:dyDescent="0.25">
      <c r="A51" s="207"/>
      <c r="B51" s="208" t="s">
        <v>206</v>
      </c>
      <c r="C51" s="207"/>
      <c r="D51" s="207"/>
      <c r="E51" s="207"/>
      <c r="F51" s="207"/>
    </row>
    <row r="52" spans="1:12" ht="15" x14ac:dyDescent="0.25">
      <c r="B52" s="208"/>
    </row>
    <row r="53" spans="1:12" ht="15" x14ac:dyDescent="0.25">
      <c r="B53" s="208" t="s">
        <v>220</v>
      </c>
    </row>
    <row r="54" spans="1:12" ht="15" x14ac:dyDescent="0.25">
      <c r="B54" s="208" t="s">
        <v>207</v>
      </c>
    </row>
    <row r="55" spans="1:12" ht="12.75" x14ac:dyDescent="0.25">
      <c r="B55" s="198"/>
      <c r="G55" s="207"/>
      <c r="H55" s="207"/>
      <c r="I55" s="207"/>
      <c r="J55" s="207"/>
      <c r="K55" s="207"/>
      <c r="L55" s="207"/>
    </row>
    <row r="56" spans="1:12" ht="15" x14ac:dyDescent="0.25">
      <c r="B56" s="208" t="s">
        <v>208</v>
      </c>
    </row>
    <row r="57" spans="1:12" ht="15" x14ac:dyDescent="0.25">
      <c r="B57" s="208" t="s">
        <v>209</v>
      </c>
    </row>
    <row r="62" spans="1:12" ht="12.75" x14ac:dyDescent="0.25">
      <c r="A62" s="207" t="s">
        <v>210</v>
      </c>
      <c r="B62" s="209"/>
      <c r="C62" s="214" t="s">
        <v>214</v>
      </c>
      <c r="D62" s="214"/>
      <c r="E62" s="210"/>
      <c r="F62" s="210" t="s">
        <v>211</v>
      </c>
    </row>
    <row r="65" spans="1:10" s="198" customFormat="1" ht="11.25" customHeight="1" x14ac:dyDescent="0.25">
      <c r="B65" s="199"/>
      <c r="C65" s="197"/>
      <c r="D65" s="197"/>
      <c r="E65" s="197"/>
      <c r="F65" s="197"/>
      <c r="G65" s="197"/>
      <c r="H65" s="197"/>
      <c r="I65" s="197"/>
      <c r="J65" s="197"/>
    </row>
    <row r="69" spans="1:10" x14ac:dyDescent="0.25">
      <c r="A69" s="197"/>
      <c r="B69" s="197"/>
    </row>
    <row r="70" spans="1:10" x14ac:dyDescent="0.25">
      <c r="A70" s="197"/>
      <c r="B70" s="197"/>
    </row>
    <row r="71" spans="1:10" x14ac:dyDescent="0.25">
      <c r="A71" s="197"/>
      <c r="B71" s="197"/>
    </row>
    <row r="72" spans="1:10" x14ac:dyDescent="0.25">
      <c r="A72" s="197"/>
      <c r="B72" s="197"/>
    </row>
    <row r="73" spans="1:10" x14ac:dyDescent="0.25">
      <c r="A73" s="197"/>
      <c r="B73" s="197"/>
    </row>
    <row r="74" spans="1:10" x14ac:dyDescent="0.25">
      <c r="A74" s="197"/>
      <c r="B74" s="197"/>
    </row>
    <row r="75" spans="1:10" x14ac:dyDescent="0.25">
      <c r="A75" s="197"/>
      <c r="B75" s="197"/>
    </row>
  </sheetData>
  <mergeCells count="1">
    <mergeCell ref="C62:D62"/>
  </mergeCells>
  <printOptions horizontalCentered="1" verticalCentered="1"/>
  <pageMargins left="0.39370078740157483" right="0.39370078740157483" top="0.39370078740157483" bottom="0.39370078740157483" header="0.31496062992125984" footer="0.31496062992125984"/>
  <pageSetup paperSize="9" scale="72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D84"/>
  <sheetViews>
    <sheetView showGridLines="0" zoomScale="115" zoomScaleNormal="115" workbookViewId="0">
      <selection activeCell="D1" sqref="D1"/>
    </sheetView>
  </sheetViews>
  <sheetFormatPr defaultRowHeight="15" x14ac:dyDescent="0.25"/>
  <cols>
    <col min="1" max="1" width="3.7109375" customWidth="1"/>
    <col min="2" max="2" width="15.85546875" customWidth="1"/>
    <col min="3" max="3" width="2.85546875" customWidth="1"/>
    <col min="4" max="4" width="54.7109375" customWidth="1"/>
  </cols>
  <sheetData>
    <row r="1" spans="1:4" ht="18.75" x14ac:dyDescent="0.3">
      <c r="A1" s="13" t="s">
        <v>221</v>
      </c>
      <c r="B1" s="9"/>
      <c r="C1" s="9"/>
      <c r="D1" s="14" t="s">
        <v>47</v>
      </c>
    </row>
    <row r="2" spans="1:4" ht="18.75" x14ac:dyDescent="0.3">
      <c r="A2" s="13"/>
      <c r="B2" s="9"/>
      <c r="C2" s="9"/>
      <c r="D2" s="14"/>
    </row>
    <row r="3" spans="1:4" ht="18.75" x14ac:dyDescent="0.3">
      <c r="A3" s="13"/>
      <c r="B3" s="11" t="s">
        <v>46</v>
      </c>
      <c r="C3" s="12"/>
      <c r="D3" s="11" t="s">
        <v>45</v>
      </c>
    </row>
    <row r="4" spans="1:4" ht="15" customHeight="1" x14ac:dyDescent="0.3">
      <c r="A4" s="10"/>
      <c r="B4" s="5" t="str">
        <f ca="1">HYPERLINK("#"&amp;CELL("address",RES_summary!$B$2),MID(CELL("filename",RES_summary!$B$2),FIND("]",CELL("filename",RES_summary!$B$2))+1,256))</f>
        <v>RES_summary</v>
      </c>
      <c r="C4" s="5"/>
      <c r="D4" s="9" t="s">
        <v>44</v>
      </c>
    </row>
    <row r="5" spans="1:4" x14ac:dyDescent="0.25">
      <c r="A5" s="7"/>
      <c r="B5" s="8"/>
      <c r="C5" s="2"/>
      <c r="D5" s="1"/>
    </row>
    <row r="6" spans="1:4" x14ac:dyDescent="0.25">
      <c r="A6" s="7"/>
      <c r="B6" s="3" t="s">
        <v>43</v>
      </c>
      <c r="C6" s="2"/>
      <c r="D6" s="1"/>
    </row>
    <row r="7" spans="1:4" x14ac:dyDescent="0.25">
      <c r="A7" s="7"/>
      <c r="B7" s="2" t="str">
        <f ca="1">HYPERLINK("#"&amp;CELL("address",RES_hh_num!$B$2),MID(CELL("filename",RES_hh_num!$B$2),FIND("]",CELL("filename",RES_hh_num!$B$2))+1,256))</f>
        <v>RES_hh_num</v>
      </c>
      <c r="C7" s="2"/>
      <c r="D7" s="1" t="s">
        <v>24</v>
      </c>
    </row>
    <row r="8" spans="1:4" x14ac:dyDescent="0.25">
      <c r="B8" s="2" t="e">
        <f ca="1">HYPERLINK("#"&amp;CELL("address",RES_hh_fec!#REF!),MID(CELL("filename",RES_hh_fec!#REF!),FIND("]",CELL("filename",RES_hh_fec!#REF!))+1,256))</f>
        <v>#REF!</v>
      </c>
      <c r="C8" s="2"/>
      <c r="D8" s="1" t="s">
        <v>17</v>
      </c>
    </row>
    <row r="9" spans="1:4" x14ac:dyDescent="0.25">
      <c r="B9" s="2" t="str">
        <f ca="1">HYPERLINK("#"&amp;CELL("address",RES_hh_tes!$B$2),MID(CELL("filename",RES_hh_tes!$B$2),FIND("]",CELL("filename",RES_hh_tes!$B$2))+1,256))</f>
        <v>RES_hh_tes</v>
      </c>
      <c r="C9" s="2"/>
      <c r="D9" s="1" t="s">
        <v>16</v>
      </c>
    </row>
    <row r="10" spans="1:4" x14ac:dyDescent="0.25">
      <c r="B10" s="2" t="str">
        <f ca="1">HYPERLINK("#"&amp;CELL("address",RES_hh_eff!$B$2),MID(CELL("filename",RES_hh_eff!$B$2),FIND("]",CELL("filename",RES_hh_eff!$B$2))+1,256))</f>
        <v>RES_hh_eff</v>
      </c>
      <c r="C10" s="2"/>
      <c r="D10" s="1" t="s">
        <v>40</v>
      </c>
    </row>
    <row r="11" spans="1:4" x14ac:dyDescent="0.25">
      <c r="B11" s="2" t="str">
        <f ca="1">HYPERLINK("#"&amp;CELL("address",RES_hh_emi!$B$2),MID(CELL("filename",RES_hh_emi!$B$2),FIND("]",CELL("filename",RES_hh_emi!$B$2))+1,256))</f>
        <v>RES_hh_emi</v>
      </c>
      <c r="C11" s="2"/>
      <c r="D11" s="1" t="s">
        <v>39</v>
      </c>
    </row>
    <row r="12" spans="1:4" x14ac:dyDescent="0.25">
      <c r="B12" s="2" t="str">
        <f ca="1">HYPERLINK("#"&amp;CELL("address",RES_hh_fech!$B$2),MID(CELL("filename",RES_hh_fech!$B$2),FIND("]",CELL("filename",RES_hh_fech!$B$2))+1,256))</f>
        <v>RES_hh_fech</v>
      </c>
      <c r="C12" s="2"/>
      <c r="D12" s="1" t="s">
        <v>13</v>
      </c>
    </row>
    <row r="13" spans="1:4" x14ac:dyDescent="0.25">
      <c r="B13" s="2" t="str">
        <f ca="1">HYPERLINK("#"&amp;CELL("address",RES_hh_tesh!$B$2),MID(CELL("filename",RES_hh_tesh!$B$2),FIND("]",CELL("filename",RES_hh_tesh!$B$2))+1,256))</f>
        <v>RES_hh_tesh</v>
      </c>
      <c r="C13" s="2"/>
      <c r="D13" s="1" t="s">
        <v>12</v>
      </c>
    </row>
    <row r="14" spans="1:4" x14ac:dyDescent="0.25">
      <c r="B14" s="2" t="str">
        <f ca="1">HYPERLINK("#"&amp;CELL("address",RES_hh_emih!$B$2),MID(CELL("filename",RES_hh_emih!$B$2),FIND("]",CELL("filename",RES_hh_emih!$B$2))+1,256))</f>
        <v>RES_hh_emih</v>
      </c>
      <c r="C14" s="2"/>
      <c r="D14" s="1" t="s">
        <v>38</v>
      </c>
    </row>
    <row r="15" spans="1:4" x14ac:dyDescent="0.25">
      <c r="B15" s="2" t="str">
        <f ca="1">HYPERLINK("#"&amp;CELL("address",RES_hh_fecs!$B$2),MID(CELL("filename",RES_hh_fecs!$B$2),FIND("]",CELL("filename",RES_hh_fecs!$B$2))+1,256))</f>
        <v>RES_hh_fecs</v>
      </c>
      <c r="C15" s="2"/>
      <c r="D15" s="1" t="s">
        <v>10</v>
      </c>
    </row>
    <row r="16" spans="1:4" x14ac:dyDescent="0.25">
      <c r="B16" s="2" t="str">
        <f ca="1">HYPERLINK("#"&amp;CELL("address",RES_hh_tess!$B$2),MID(CELL("filename",RES_hh_tess!$B$2),FIND("]",CELL("filename",RES_hh_tess!$B$2))+1,256))</f>
        <v>RES_hh_tess</v>
      </c>
      <c r="C16" s="2"/>
      <c r="D16" s="1" t="s">
        <v>37</v>
      </c>
    </row>
    <row r="17" spans="1:4" x14ac:dyDescent="0.25">
      <c r="B17" s="2" t="str">
        <f ca="1">HYPERLINK("#"&amp;CELL("address",RES_hh_emis!$B$2),MID(CELL("filename",RES_hh_emis!$B$2),FIND("]",CELL("filename",RES_hh_emis!$B$2))+1,256))</f>
        <v>RES_hh_emis</v>
      </c>
      <c r="C17" s="2"/>
      <c r="D17" s="1" t="s">
        <v>36</v>
      </c>
    </row>
    <row r="18" spans="1:4" x14ac:dyDescent="0.25">
      <c r="B18" s="2"/>
      <c r="C18" s="2"/>
      <c r="D18" s="4"/>
    </row>
    <row r="19" spans="1:4" x14ac:dyDescent="0.25">
      <c r="A19" s="7"/>
      <c r="B19" s="3" t="s">
        <v>42</v>
      </c>
      <c r="C19" s="2"/>
      <c r="D19" s="1"/>
    </row>
    <row r="20" spans="1:4" x14ac:dyDescent="0.25">
      <c r="A20" s="7"/>
      <c r="B20" s="2" t="str">
        <f ca="1">HYPERLINK("#"&amp;CELL("address",RES_hh_num_in!$B$2),MID(CELL("filename",RES_hh_num_in!$B$2),FIND("]",CELL("filename",RES_hh_num_in!$B$2))+1,256))</f>
        <v>RES_hh_num_in</v>
      </c>
      <c r="C20" s="2"/>
      <c r="D20" s="1" t="s">
        <v>41</v>
      </c>
    </row>
    <row r="21" spans="1:4" x14ac:dyDescent="0.25">
      <c r="B21" s="2" t="str">
        <f ca="1">HYPERLINK("#"&amp;CELL("address",RES_hh_fec_in!$B$2),MID(CELL("filename",RES_hh_fec_in!$B$2),FIND("]",CELL("filename",RES_hh_fec_in!$B$2))+1,256))</f>
        <v>RES_hh_fec_in</v>
      </c>
      <c r="C21" s="2"/>
      <c r="D21" s="1" t="s">
        <v>17</v>
      </c>
    </row>
    <row r="22" spans="1:4" x14ac:dyDescent="0.25">
      <c r="B22" s="2" t="str">
        <f ca="1">HYPERLINK("#"&amp;CELL("address",RES_hh_tes_in!$B$2),MID(CELL("filename",RES_hh_tes_in!$B$2),FIND("]",CELL("filename",RES_hh_tes_in!$B$2))+1,256))</f>
        <v>RES_hh_tes_in</v>
      </c>
      <c r="C22" s="2"/>
      <c r="D22" s="1" t="s">
        <v>16</v>
      </c>
    </row>
    <row r="23" spans="1:4" x14ac:dyDescent="0.25">
      <c r="B23" s="2" t="str">
        <f ca="1">HYPERLINK("#"&amp;CELL("address",RES_hh_eff_in!$B$2),MID(CELL("filename",RES_hh_eff_in!$B$2),FIND("]",CELL("filename",RES_hh_eff_in!$B$2))+1,256))</f>
        <v>RES_hh_eff_in</v>
      </c>
      <c r="C23" s="2"/>
      <c r="D23" s="1" t="s">
        <v>40</v>
      </c>
    </row>
    <row r="24" spans="1:4" x14ac:dyDescent="0.25">
      <c r="B24" s="2" t="str">
        <f ca="1">HYPERLINK("#"&amp;CELL("address",RES_hh_emi_in!$B$2),MID(CELL("filename",RES_hh_emi_in!$B$2),FIND("]",CELL("filename",RES_hh_emi_in!$B$2))+1,256))</f>
        <v>RES_hh_emi_in</v>
      </c>
      <c r="C24" s="2"/>
      <c r="D24" s="1" t="s">
        <v>39</v>
      </c>
    </row>
    <row r="25" spans="1:4" x14ac:dyDescent="0.25">
      <c r="B25" s="2" t="str">
        <f ca="1">HYPERLINK("#"&amp;CELL("address",RES_hh_fech_in!$B$2),MID(CELL("filename",RES_hh_fech_in!$B$2),FIND("]",CELL("filename",RES_hh_fech_in!$B$2))+1,256))</f>
        <v>RES_hh_fech_in</v>
      </c>
      <c r="C25" s="2"/>
      <c r="D25" s="1" t="s">
        <v>13</v>
      </c>
    </row>
    <row r="26" spans="1:4" x14ac:dyDescent="0.25">
      <c r="B26" s="2" t="str">
        <f ca="1">HYPERLINK("#"&amp;CELL("address",RES_hh_tesh_in!$B$2),MID(CELL("filename",RES_hh_tesh_in!$B$2),FIND("]",CELL("filename",RES_hh_tesh_in!$B$2))+1,256))</f>
        <v>RES_hh_tesh_in</v>
      </c>
      <c r="C26" s="2"/>
      <c r="D26" s="1" t="s">
        <v>12</v>
      </c>
    </row>
    <row r="27" spans="1:4" x14ac:dyDescent="0.25">
      <c r="B27" s="2" t="str">
        <f ca="1">HYPERLINK("#"&amp;CELL("address",RES_hh_emih_in!$B$2),MID(CELL("filename",RES_hh_emih_in!$B$2),FIND("]",CELL("filename",RES_hh_emih_in!$B$2))+1,256))</f>
        <v>RES_hh_emih_in</v>
      </c>
      <c r="C27" s="2"/>
      <c r="D27" s="1" t="s">
        <v>38</v>
      </c>
    </row>
    <row r="28" spans="1:4" x14ac:dyDescent="0.25">
      <c r="B28" s="2" t="str">
        <f ca="1">HYPERLINK("#"&amp;CELL("address",RES_hh_fecs_in!$B$2),MID(CELL("filename",RES_hh_fecs_in!$B$2),FIND("]",CELL("filename",RES_hh_fecs_in!$B$2))+1,256))</f>
        <v>RES_hh_fecs_in</v>
      </c>
      <c r="C28" s="2"/>
      <c r="D28" s="1" t="s">
        <v>10</v>
      </c>
    </row>
    <row r="29" spans="1:4" x14ac:dyDescent="0.25">
      <c r="B29" s="2" t="str">
        <f ca="1">HYPERLINK("#"&amp;CELL("address",RES_hh_tess_in!$B$2),MID(CELL("filename",RES_hh_tess_in!$B$2),FIND("]",CELL("filename",RES_hh_tess_in!$B$2))+1,256))</f>
        <v>RES_hh_tess_in</v>
      </c>
      <c r="C29" s="2"/>
      <c r="D29" s="1" t="s">
        <v>37</v>
      </c>
    </row>
    <row r="30" spans="1:4" x14ac:dyDescent="0.25">
      <c r="B30" s="2" t="str">
        <f ca="1">HYPERLINK("#"&amp;CELL("address",RES_hh_emis_in!$B$2),MID(CELL("filename",RES_hh_emis_in!$B$2),FIND("]",CELL("filename",RES_hh_emis_in!$B$2))+1,256))</f>
        <v>RES_hh_emis_in</v>
      </c>
      <c r="C30" s="2"/>
      <c r="D30" s="1" t="s">
        <v>36</v>
      </c>
    </row>
    <row r="31" spans="1:4" x14ac:dyDescent="0.25">
      <c r="B31" s="2"/>
      <c r="C31" s="2"/>
      <c r="D31" s="4"/>
    </row>
    <row r="32" spans="1:4" x14ac:dyDescent="0.25">
      <c r="B32" s="3" t="s">
        <v>35</v>
      </c>
      <c r="C32" s="2"/>
      <c r="D32" s="4"/>
    </row>
    <row r="33" spans="2:4" x14ac:dyDescent="0.25">
      <c r="B33" s="2" t="str">
        <f ca="1">HYPERLINK("#"&amp;CELL("address",'RES_se-appl'!$B$2),MID(CELL("filename",'RES_se-appl'!$B$2),FIND("]",CELL("filename",'RES_se-appl'!$B$2))+1,256))</f>
        <v>RES_se-appl</v>
      </c>
      <c r="C33" s="5"/>
      <c r="D33" s="1" t="s">
        <v>34</v>
      </c>
    </row>
    <row r="34" spans="2:4" x14ac:dyDescent="0.25">
      <c r="B34" s="2" t="str">
        <f ca="1">HYPERLINK("#"&amp;CELL("address",RES_RF!$B$2),MID(CELL("filename",RES_RF!$B$2),FIND("]",CELL("filename",RES_RF!$B$2))+1,256))</f>
        <v>RES_RF</v>
      </c>
      <c r="C34" s="5"/>
      <c r="D34" s="1" t="s">
        <v>33</v>
      </c>
    </row>
    <row r="35" spans="2:4" x14ac:dyDescent="0.25">
      <c r="B35" s="2" t="str">
        <f ca="1">HYPERLINK("#"&amp;CELL("address",RES_WM!$B$2),MID(CELL("filename",RES_WM!$B$2),FIND("]",CELL("filename",RES_WM!$B$2))+1,256))</f>
        <v>RES_WM</v>
      </c>
      <c r="C35" s="5"/>
      <c r="D35" s="1" t="s">
        <v>32</v>
      </c>
    </row>
    <row r="36" spans="2:4" x14ac:dyDescent="0.25">
      <c r="B36" s="2" t="str">
        <f ca="1">HYPERLINK("#"&amp;CELL("address",RES_DR!$B$2),MID(CELL("filename",RES_DR!$B$2),FIND("]",CELL("filename",RES_DR!$B$2))+1,256))</f>
        <v>RES_DR</v>
      </c>
      <c r="C36" s="5"/>
      <c r="D36" s="1" t="s">
        <v>31</v>
      </c>
    </row>
    <row r="37" spans="2:4" x14ac:dyDescent="0.25">
      <c r="B37" s="2" t="str">
        <f ca="1">HYPERLINK("#"&amp;CELL("address",RES_DW!$B$2),MID(CELL("filename",RES_DW!$B$2),FIND("]",CELL("filename",RES_DW!$B$2))+1,256))</f>
        <v>RES_DW</v>
      </c>
      <c r="C37" s="5"/>
      <c r="D37" s="1" t="s">
        <v>30</v>
      </c>
    </row>
    <row r="38" spans="2:4" x14ac:dyDescent="0.25">
      <c r="B38" s="2" t="str">
        <f ca="1">HYPERLINK("#"&amp;CELL("address",RES_TV!$B$2),MID(CELL("filename",RES_TV!$B$2),FIND("]",CELL("filename",RES_TV!$B$2))+1,256))</f>
        <v>RES_TV</v>
      </c>
      <c r="C38" s="5"/>
      <c r="D38" s="1" t="s">
        <v>29</v>
      </c>
    </row>
    <row r="39" spans="2:4" x14ac:dyDescent="0.25">
      <c r="B39" s="2" t="str">
        <f ca="1">HYPERLINK("#"&amp;CELL("address",RES_IT!$B$2),MID(CELL("filename",RES_IT!$B$2),FIND("]",CELL("filename",RES_IT!$B$2))+1,256))</f>
        <v>RES_IT</v>
      </c>
      <c r="C39" s="5"/>
      <c r="D39" s="1" t="s">
        <v>28</v>
      </c>
    </row>
    <row r="40" spans="2:4" x14ac:dyDescent="0.25">
      <c r="B40" s="2" t="str">
        <f ca="1">HYPERLINK("#"&amp;CELL("address",RES_LI!$B$2),MID(CELL("filename",RES_LI!$B$2),FIND("]",CELL("filename",RES_LI!$B$2))+1,256))</f>
        <v>RES_LI</v>
      </c>
      <c r="C40" s="5"/>
      <c r="D40" s="1" t="s">
        <v>27</v>
      </c>
    </row>
    <row r="41" spans="2:4" x14ac:dyDescent="0.25">
      <c r="B41" s="2" t="str">
        <f ca="1">HYPERLINK("#"&amp;CELL("address",RES_OA!$B$2),MID(CELL("filename",RES_OA!$B$2),FIND("]",CELL("filename",RES_OA!$B$2))+1,256))</f>
        <v>RES_OA</v>
      </c>
      <c r="C41" s="5"/>
      <c r="D41" s="1" t="s">
        <v>26</v>
      </c>
    </row>
    <row r="42" spans="2:4" x14ac:dyDescent="0.25">
      <c r="B42" s="2"/>
      <c r="C42" s="5"/>
      <c r="D42" s="4"/>
    </row>
    <row r="43" spans="2:4" x14ac:dyDescent="0.25">
      <c r="B43" s="3" t="s">
        <v>25</v>
      </c>
      <c r="C43" s="5"/>
      <c r="D43" s="4"/>
    </row>
    <row r="44" spans="2:4" x14ac:dyDescent="0.25">
      <c r="B44" s="2" t="str">
        <f ca="1">HYPERLINK("#"&amp;CELL("address",RES_hhdet_num!$B$2),MID(CELL("filename",RES_hhdet_num!$B$2),FIND("]",CELL("filename",RES_hhdet_num!$B$2))+1,256))</f>
        <v>RES_hhdet_num</v>
      </c>
      <c r="C44" s="2"/>
      <c r="D44" s="1" t="s">
        <v>24</v>
      </c>
    </row>
    <row r="45" spans="2:4" x14ac:dyDescent="0.25">
      <c r="B45" s="6" t="str">
        <f ca="1">HYPERLINK("#"&amp;CELL("address",RES_hhdet_out!$B$2),MID(CELL("filename",RES_hhdet_out!$B$2),FIND("]",CELL("filename",RES_hhdet_out!$B$2))+1,256))</f>
        <v>RES_hhdet_out</v>
      </c>
      <c r="C45" s="2"/>
      <c r="D45" s="4" t="s">
        <v>23</v>
      </c>
    </row>
    <row r="46" spans="2:4" x14ac:dyDescent="0.25">
      <c r="B46" s="6" t="str">
        <f ca="1">HYPERLINK("#"&amp;CELL("address",RES_hhdet_in!$B$2),MID(CELL("filename",RES_hhdet_in!$B$2),FIND("]",CELL("filename",RES_hhdet_in!$B$2))+1,256))</f>
        <v>RES_hhdet_in</v>
      </c>
      <c r="C46" s="2"/>
      <c r="D46" s="4" t="s">
        <v>22</v>
      </c>
    </row>
    <row r="47" spans="2:4" x14ac:dyDescent="0.25">
      <c r="B47" s="6" t="str">
        <f ca="1">HYPERLINK("#"&amp;CELL("address",RES_hhdet_in_new!$B$2),MID(CELL("filename",RES_hhdet_in_new!$B$2),FIND("]",CELL("filename",RES_hhdet_in_new!$B$2))+1,256))</f>
        <v>RES_hhdet_in_new</v>
      </c>
      <c r="C47" s="2"/>
      <c r="D47" s="4" t="s">
        <v>21</v>
      </c>
    </row>
    <row r="48" spans="2:4" x14ac:dyDescent="0.25">
      <c r="B48" s="6" t="str">
        <f ca="1">HYPERLINK("#"&amp;CELL("address",RES_hhdet_in_repl!$B$2),MID(CELL("filename",RES_hhdet_in_repl!$B$2),FIND("]",CELL("filename",RES_hhdet_in_repl!$B$2))+1,256))</f>
        <v>RES_hhdet_in_repl</v>
      </c>
      <c r="C48" s="2"/>
      <c r="D48" s="4" t="s">
        <v>202</v>
      </c>
    </row>
    <row r="49" spans="2:4" x14ac:dyDescent="0.25">
      <c r="B49" s="6" t="str">
        <f ca="1">HYPERLINK("#"&amp;CELL("address",RES_hhdet_numvin!$B$2),MID(CELL("filename",RES_hhdet_numvin!$B$2),FIND("]",CELL("filename",RES_hhdet_numvin!$B$2))+1,256))</f>
        <v>RES_hhdet_numvin</v>
      </c>
      <c r="C49" s="2"/>
      <c r="D49" s="4" t="s">
        <v>20</v>
      </c>
    </row>
    <row r="50" spans="2:4" x14ac:dyDescent="0.25">
      <c r="B50" s="2"/>
      <c r="C50" s="5"/>
      <c r="D50" s="4"/>
    </row>
    <row r="51" spans="2:4" x14ac:dyDescent="0.25">
      <c r="B51" s="3" t="s">
        <v>19</v>
      </c>
      <c r="C51" s="5"/>
      <c r="D51" s="4"/>
    </row>
    <row r="52" spans="2:4" x14ac:dyDescent="0.25">
      <c r="B52" s="2" t="e">
        <f ca="1">HYPERLINK("#"&amp;CELL("address",RES_hhdet_fec!#REF!),MID(CELL("filename",RES_hhdet_fec!#REF!),FIND("]",CELL("filename",RES_hhdet_fec!#REF!))+1,256))</f>
        <v>#REF!</v>
      </c>
      <c r="C52" s="2"/>
      <c r="D52" s="1" t="s">
        <v>17</v>
      </c>
    </row>
    <row r="53" spans="2:4" x14ac:dyDescent="0.25">
      <c r="B53" s="2" t="str">
        <f ca="1">HYPERLINK("#"&amp;CELL("address",RES_hhdet_tes!$B$2),MID(CELL("filename",RES_hhdet_tes!$B$2),FIND("]",CELL("filename",RES_hhdet_tes!$B$2))+1,256))</f>
        <v>RES_hhdet_tes</v>
      </c>
      <c r="C53" s="2"/>
      <c r="D53" s="1" t="s">
        <v>16</v>
      </c>
    </row>
    <row r="54" spans="2:4" x14ac:dyDescent="0.25">
      <c r="B54" s="2" t="str">
        <f ca="1">HYPERLINK("#"&amp;CELL("address",RES_hhdet_eff!$B$2),MID(CELL("filename",RES_hhdet_eff!$B$2),FIND("]",CELL("filename",RES_hhdet_eff!$B$2))+1,256))</f>
        <v>RES_hhdet_eff</v>
      </c>
      <c r="C54" s="2"/>
      <c r="D54" s="1" t="s">
        <v>15</v>
      </c>
    </row>
    <row r="55" spans="2:4" x14ac:dyDescent="0.25">
      <c r="B55" s="2" t="str">
        <f ca="1">HYPERLINK("#"&amp;CELL("address",RES_hhdet_emi!$B$2),MID(CELL("filename",RES_hhdet_emi!$B$2),FIND("]",CELL("filename",RES_hhdet_emi!$B$2))+1,256))</f>
        <v>RES_hhdet_emi</v>
      </c>
      <c r="C55" s="2"/>
      <c r="D55" s="1" t="s">
        <v>14</v>
      </c>
    </row>
    <row r="56" spans="2:4" x14ac:dyDescent="0.25">
      <c r="B56" s="2" t="str">
        <f ca="1">HYPERLINK("#"&amp;CELL("address",RES_hhdet_fech!$B$2),MID(CELL("filename",RES_hhdet_fech!$B$2),FIND("]",CELL("filename",RES_hhdet_fech!$B$2))+1,256))</f>
        <v>RES_hhdet_fech</v>
      </c>
      <c r="C56" s="2"/>
      <c r="D56" s="1" t="s">
        <v>13</v>
      </c>
    </row>
    <row r="57" spans="2:4" x14ac:dyDescent="0.25">
      <c r="B57" s="2" t="str">
        <f ca="1">HYPERLINK("#"&amp;CELL("address",RES_hhdet_tesh!$B$2),MID(CELL("filename",RES_hhdet_tesh!$B$2),FIND("]",CELL("filename",RES_hhdet_tesh!$B$2))+1,256))</f>
        <v>RES_hhdet_tesh</v>
      </c>
      <c r="C57" s="2"/>
      <c r="D57" s="1" t="s">
        <v>12</v>
      </c>
    </row>
    <row r="58" spans="2:4" x14ac:dyDescent="0.25">
      <c r="B58" s="2" t="str">
        <f ca="1">HYPERLINK("#"&amp;CELL("address",RES_hhdet_emih!$B$2),MID(CELL("filename",RES_hhdet_emih!$B$2),FIND("]",CELL("filename",RES_hhdet_emih!$B$2))+1,256))</f>
        <v>RES_hhdet_emih</v>
      </c>
      <c r="C58" s="2"/>
      <c r="D58" s="1" t="s">
        <v>11</v>
      </c>
    </row>
    <row r="59" spans="2:4" x14ac:dyDescent="0.25">
      <c r="B59" s="2" t="str">
        <f ca="1">HYPERLINK("#"&amp;CELL("address",RES_hhdet_fecs!$B$2),MID(CELL("filename",RES_hhdet_fecs!$B$2),FIND("]",CELL("filename",RES_hhdet_fecs!$B$2))+1,256))</f>
        <v>RES_hhdet_fecs</v>
      </c>
      <c r="C59" s="2"/>
      <c r="D59" s="1" t="s">
        <v>10</v>
      </c>
    </row>
    <row r="60" spans="2:4" x14ac:dyDescent="0.25">
      <c r="B60" s="2" t="str">
        <f ca="1">HYPERLINK("#"&amp;CELL("address",RES_hhdet_tess!$B$2),MID(CELL("filename",RES_hhdet_tess!$B$2),FIND("]",CELL("filename",RES_hhdet_tess!$B$2))+1,256))</f>
        <v>RES_hhdet_tess</v>
      </c>
      <c r="C60" s="2"/>
      <c r="D60" s="1" t="s">
        <v>37</v>
      </c>
    </row>
    <row r="61" spans="2:4" x14ac:dyDescent="0.25">
      <c r="B61" s="2" t="str">
        <f ca="1">HYPERLINK("#"&amp;CELL("address",RES_hhdet_emis!$B$2),MID(CELL("filename",RES_hhdet_emis!$B$2),FIND("]",CELL("filename",RES_hhdet_emis!$B$2))+1,256))</f>
        <v>RES_hhdet_emis</v>
      </c>
      <c r="C61" s="2"/>
      <c r="D61" s="1" t="s">
        <v>212</v>
      </c>
    </row>
    <row r="63" spans="2:4" x14ac:dyDescent="0.25">
      <c r="B63" s="3" t="s">
        <v>18</v>
      </c>
      <c r="C63" s="5"/>
      <c r="D63" s="4"/>
    </row>
    <row r="64" spans="2:4" x14ac:dyDescent="0.25">
      <c r="B64" s="2" t="str">
        <f ca="1">HYPERLINK("#"&amp;CELL("address",RES_hhdet_in_fec!$B$2),MID(CELL("filename",RES_hhdet_in_fec!$B$2),FIND("]",CELL("filename",RES_hhdet_in_fec!$B$2))+1,256))</f>
        <v>RES_hhdet_in_fec</v>
      </c>
      <c r="C64" s="2"/>
      <c r="D64" s="1" t="s">
        <v>17</v>
      </c>
    </row>
    <row r="65" spans="2:4" x14ac:dyDescent="0.25">
      <c r="B65" s="2" t="str">
        <f ca="1">HYPERLINK("#"&amp;CELL("address",RES_hhdet_in_tes!$B$2),MID(CELL("filename",RES_hhdet_in_tes!$B$2),FIND("]",CELL("filename",RES_hhdet_in_tes!$B$2))+1,256))</f>
        <v>RES_hhdet_in_tes</v>
      </c>
      <c r="C65" s="2"/>
      <c r="D65" s="1" t="s">
        <v>16</v>
      </c>
    </row>
    <row r="66" spans="2:4" x14ac:dyDescent="0.25">
      <c r="B66" s="2" t="str">
        <f ca="1">HYPERLINK("#"&amp;CELL("address",RES_hhdet_in_eff!$B$2),MID(CELL("filename",RES_hhdet_in_eff!$B$2),FIND("]",CELL("filename",RES_hhdet_in_eff!$B$2))+1,256))</f>
        <v>RES_hhdet_in_eff</v>
      </c>
      <c r="C66" s="2"/>
      <c r="D66" s="1" t="s">
        <v>15</v>
      </c>
    </row>
    <row r="67" spans="2:4" x14ac:dyDescent="0.25">
      <c r="B67" s="2" t="str">
        <f ca="1">HYPERLINK("#"&amp;CELL("address",RES_hhdet_in_emi!$B$2),MID(CELL("filename",RES_hhdet_in_emi!$B$2),FIND("]",CELL("filename",RES_hhdet_in_emi!$B$2))+1,256))</f>
        <v>RES_hhdet_in_emi</v>
      </c>
      <c r="C67" s="2"/>
      <c r="D67" s="1" t="s">
        <v>14</v>
      </c>
    </row>
    <row r="68" spans="2:4" x14ac:dyDescent="0.25">
      <c r="B68" s="2" t="str">
        <f ca="1">HYPERLINK("#"&amp;CELL("address",RES_hhdet_in_fech!$B$2),MID(CELL("filename",RES_hhdet_in_fech!$B$2),FIND("]",CELL("filename",RES_hhdet_in_fech!$B$2))+1,256))</f>
        <v>RES_hhdet_in_fech</v>
      </c>
      <c r="C68" s="2"/>
      <c r="D68" s="1" t="s">
        <v>13</v>
      </c>
    </row>
    <row r="69" spans="2:4" x14ac:dyDescent="0.25">
      <c r="B69" s="2" t="str">
        <f ca="1">HYPERLINK("#"&amp;CELL("address",RES_hhdet_in_tesh!$B$2),MID(CELL("filename",RES_hhdet_in_tesh!$B$2),FIND("]",CELL("filename",RES_hhdet_in_tesh!$B$2))+1,256))</f>
        <v>RES_hhdet_in_tesh</v>
      </c>
      <c r="C69" s="2"/>
      <c r="D69" s="1" t="s">
        <v>12</v>
      </c>
    </row>
    <row r="70" spans="2:4" x14ac:dyDescent="0.25">
      <c r="B70" s="2" t="str">
        <f ca="1">HYPERLINK("#"&amp;CELL("address",RES_hhdet_in_emih!$B$2),MID(CELL("filename",RES_hhdet_in_emih!$B$2),FIND("]",CELL("filename",RES_hhdet_in_emih!$B$2))+1,256))</f>
        <v>RES_hhdet_in_emih</v>
      </c>
      <c r="C70" s="2"/>
      <c r="D70" s="1" t="s">
        <v>11</v>
      </c>
    </row>
    <row r="71" spans="2:4" x14ac:dyDescent="0.25">
      <c r="B71" s="2" t="str">
        <f ca="1">HYPERLINK("#"&amp;CELL("address",RES_hhdet_in_fecs!$B$2),MID(CELL("filename",RES_hhdet_in_fecs!$B$2),FIND("]",CELL("filename",RES_hhdet_in_fecs!$B$2))+1,256))</f>
        <v>RES_hhdet_in_fecs</v>
      </c>
      <c r="C71" s="2"/>
      <c r="D71" s="1" t="s">
        <v>10</v>
      </c>
    </row>
    <row r="72" spans="2:4" x14ac:dyDescent="0.25">
      <c r="B72" s="2" t="str">
        <f ca="1">HYPERLINK("#"&amp;CELL("address",RES_hhdet_in_tess!$B$2),MID(CELL("filename",RES_hhdet_in_tess!$B$2),FIND("]",CELL("filename",RES_hhdet_in_tess!$B$2))+1,256))</f>
        <v>RES_hhdet_in_tess</v>
      </c>
      <c r="C72" s="2"/>
      <c r="D72" s="1" t="s">
        <v>37</v>
      </c>
    </row>
    <row r="73" spans="2:4" x14ac:dyDescent="0.25">
      <c r="B73" s="2" t="str">
        <f ca="1">HYPERLINK("#"&amp;CELL("address",RES_hhdet_in_emis!$B$2),MID(CELL("filename",RES_hhdet_in_emis!$B$2),FIND("]",CELL("filename",RES_hhdet_in_emis!$B$2))+1,256))</f>
        <v>RES_hhdet_in_emis</v>
      </c>
      <c r="C73" s="2"/>
      <c r="D73" s="1" t="s">
        <v>212</v>
      </c>
    </row>
    <row r="75" spans="2:4" x14ac:dyDescent="0.25">
      <c r="B75" s="3" t="s">
        <v>9</v>
      </c>
    </row>
    <row r="76" spans="2:4" x14ac:dyDescent="0.25">
      <c r="B76" s="2" t="str">
        <f ca="1">HYPERLINK("#"&amp;CELL("address",RES_hh_SLD!$B$2),MID(CELL("filename",RES_hh_SLD!$B$2),FIND("]",CELL("filename",RES_hh_SLD!$B$2))+1,256))</f>
        <v>RES_hh_SLD</v>
      </c>
      <c r="C76" s="2"/>
      <c r="D76" s="1" t="s">
        <v>8</v>
      </c>
    </row>
    <row r="77" spans="2:4" x14ac:dyDescent="0.25">
      <c r="B77" s="2" t="str">
        <f ca="1">HYPERLINK("#"&amp;CELL("address",RES_hh_LPG!$B$2),MID(CELL("filename",RES_hh_LPG!$B$2),FIND("]",CELL("filename",RES_hh_LPG!$B$2))+1,256))</f>
        <v>RES_hh_LPG</v>
      </c>
      <c r="C77" s="2"/>
      <c r="D77" s="1" t="s">
        <v>7</v>
      </c>
    </row>
    <row r="78" spans="2:4" x14ac:dyDescent="0.25">
      <c r="B78" s="2" t="str">
        <f ca="1">HYPERLINK("#"&amp;CELL("address",RES_hh_GDO!$B$2),MID(CELL("filename",RES_hh_GDO!$B$2),FIND("]",CELL("filename",RES_hh_GDO!$B$2))+1,256))</f>
        <v>RES_hh_GDO</v>
      </c>
      <c r="C78" s="2"/>
      <c r="D78" s="1" t="s">
        <v>6</v>
      </c>
    </row>
    <row r="79" spans="2:4" x14ac:dyDescent="0.25">
      <c r="B79" s="2" t="str">
        <f ca="1">HYPERLINK("#"&amp;CELL("address",RES_hh_NGS!$B$2),MID(CELL("filename",RES_hh_NGS!$B$2),FIND("]",CELL("filename",RES_hh_NGS!$B$2))+1,256))</f>
        <v>RES_hh_NGS</v>
      </c>
      <c r="C79" s="2"/>
      <c r="D79" s="1" t="s">
        <v>5</v>
      </c>
    </row>
    <row r="80" spans="2:4" x14ac:dyDescent="0.25">
      <c r="B80" s="2" t="str">
        <f ca="1">HYPERLINK("#"&amp;CELL("address",RES_hh_BMS!$B$2),MID(CELL("filename",RES_hh_BMS!$B$2),FIND("]",CELL("filename",RES_hh_BMS!$B$2))+1,256))</f>
        <v>RES_hh_BMS</v>
      </c>
      <c r="C80" s="2"/>
      <c r="D80" s="1" t="s">
        <v>4</v>
      </c>
    </row>
    <row r="81" spans="2:4" x14ac:dyDescent="0.25">
      <c r="B81" s="2" t="str">
        <f ca="1">HYPERLINK("#"&amp;CELL("address",RES_hh_GEO!$B$2),MID(CELL("filename",RES_hh_GEO!$B$2),FIND("]",CELL("filename",RES_hh_GEO!$B$2))+1,256))</f>
        <v>RES_hh_GEO</v>
      </c>
      <c r="C81" s="2"/>
      <c r="D81" s="1" t="s">
        <v>3</v>
      </c>
    </row>
    <row r="82" spans="2:4" x14ac:dyDescent="0.25">
      <c r="B82" s="2" t="str">
        <f ca="1">HYPERLINK("#"&amp;CELL("address",RES_hh_DHT!$B$2),MID(CELL("filename",RES_hh_DHT!$B$2),FIND("]",CELL("filename",RES_hh_DHT!$B$2))+1,256))</f>
        <v>RES_hh_DHT</v>
      </c>
      <c r="C82" s="2"/>
      <c r="D82" s="1" t="s">
        <v>2</v>
      </c>
    </row>
    <row r="83" spans="2:4" x14ac:dyDescent="0.25">
      <c r="B83" s="2" t="str">
        <f ca="1">HYPERLINK("#"&amp;CELL("address",RES_hh_AEL!$B$2),MID(CELL("filename",RES_hh_AEL!$B$2),FIND("]",CELL("filename",RES_hh_AEL!$B$2))+1,256))</f>
        <v>RES_hh_AEL</v>
      </c>
      <c r="C83" s="2"/>
      <c r="D83" s="1" t="s">
        <v>1</v>
      </c>
    </row>
    <row r="84" spans="2:4" x14ac:dyDescent="0.25">
      <c r="B84" s="2" t="str">
        <f ca="1">HYPERLINK("#"&amp;CELL("address",RES_hh_CEL!$B$2),MID(CELL("filename",RES_hh_CEL!$B$2),FIND("]",CELL("filename",RES_hh_CEL!$B$2))+1,256))</f>
        <v>RES_hh_CEL</v>
      </c>
      <c r="C84" s="2"/>
      <c r="D84" s="1" t="s">
        <v>0</v>
      </c>
    </row>
  </sheetData>
  <pageMargins left="0.39370078740157483" right="0.39370078740157483" top="0.39370078740157483" bottom="0.39370078740157483" header="0.31496062992125984" footer="0.31496062992125984"/>
  <pageSetup paperSize="9" scale="64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Q176"/>
  <sheetViews>
    <sheetView showGridLines="0" zoomScaleNormal="100" workbookViewId="0">
      <pane xSplit="1" ySplit="1" topLeftCell="B2" activePane="bottomRight" state="frozen"/>
      <selection activeCell="A3" sqref="A3"/>
      <selection pane="topRight" activeCell="A3" sqref="A3"/>
      <selection pane="bottomLeft" activeCell="A3" sqref="A3"/>
      <selection pane="bottomRight" activeCell="B2" sqref="B2"/>
    </sheetView>
  </sheetViews>
  <sheetFormatPr defaultRowHeight="12" customHeight="1" x14ac:dyDescent="0.25"/>
  <cols>
    <col min="1" max="1" width="6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" customHeight="1" x14ac:dyDescent="0.25">
      <c r="A3" s="77" t="s">
        <v>216</v>
      </c>
      <c r="B3" s="69">
        <v>8577.4010285084059</v>
      </c>
      <c r="C3" s="69">
        <v>8911.3169673469911</v>
      </c>
      <c r="D3" s="69">
        <v>9152.3989403453688</v>
      </c>
      <c r="E3" s="69">
        <v>9411.3762172936767</v>
      </c>
      <c r="F3" s="69">
        <v>10088.89569179687</v>
      </c>
      <c r="G3" s="69">
        <v>10438.164376458386</v>
      </c>
      <c r="H3" s="69">
        <v>10900.531328758307</v>
      </c>
      <c r="I3" s="69">
        <v>12015.299308753298</v>
      </c>
      <c r="J3" s="69">
        <v>12963.591042824452</v>
      </c>
      <c r="K3" s="69">
        <v>12140.021431851814</v>
      </c>
      <c r="L3" s="69">
        <v>12543.4</v>
      </c>
      <c r="M3" s="69">
        <v>12460.416848686064</v>
      </c>
      <c r="N3" s="69">
        <v>12295.18294936553</v>
      </c>
      <c r="O3" s="69">
        <v>11571.335146764732</v>
      </c>
      <c r="P3" s="69">
        <v>11650.383743739168</v>
      </c>
      <c r="Q3" s="69">
        <v>11954.769824568208</v>
      </c>
    </row>
    <row r="4" spans="1:17" ht="12" customHeight="1" x14ac:dyDescent="0.25">
      <c r="A4" s="79" t="s">
        <v>108</v>
      </c>
      <c r="B4" s="83">
        <v>690497</v>
      </c>
      <c r="C4" s="83">
        <v>697549</v>
      </c>
      <c r="D4" s="83">
        <v>705539</v>
      </c>
      <c r="E4" s="83">
        <v>713720</v>
      </c>
      <c r="F4" s="83">
        <v>722893</v>
      </c>
      <c r="G4" s="83">
        <v>733067</v>
      </c>
      <c r="H4" s="83">
        <v>744013</v>
      </c>
      <c r="I4" s="83">
        <v>757916</v>
      </c>
      <c r="J4" s="83">
        <v>776333</v>
      </c>
      <c r="K4" s="83">
        <v>796930</v>
      </c>
      <c r="L4" s="83">
        <v>819140</v>
      </c>
      <c r="M4" s="83">
        <v>839751</v>
      </c>
      <c r="N4" s="83">
        <v>862011</v>
      </c>
      <c r="O4" s="83">
        <v>865878</v>
      </c>
      <c r="P4" s="83">
        <v>858000</v>
      </c>
      <c r="Q4" s="83">
        <v>847008</v>
      </c>
    </row>
    <row r="5" spans="1:17" s="28" customFormat="1" ht="12" customHeight="1" x14ac:dyDescent="0.25"/>
    <row r="6" spans="1:17" ht="12" customHeight="1" x14ac:dyDescent="0.25">
      <c r="A6" s="77" t="s">
        <v>24</v>
      </c>
      <c r="B6" s="69">
        <v>218782</v>
      </c>
      <c r="C6" s="69">
        <v>223898</v>
      </c>
      <c r="D6" s="69">
        <v>229454</v>
      </c>
      <c r="E6" s="69">
        <v>235222</v>
      </c>
      <c r="F6" s="69">
        <v>241478</v>
      </c>
      <c r="G6" s="69">
        <v>248245</v>
      </c>
      <c r="H6" s="69">
        <v>251611</v>
      </c>
      <c r="I6" s="69">
        <v>259205</v>
      </c>
      <c r="J6" s="69">
        <v>276866</v>
      </c>
      <c r="K6" s="69">
        <v>286048</v>
      </c>
      <c r="L6" s="69">
        <v>293915</v>
      </c>
      <c r="M6" s="69">
        <v>302940</v>
      </c>
      <c r="N6" s="69">
        <v>311195</v>
      </c>
      <c r="O6" s="69">
        <v>313610</v>
      </c>
      <c r="P6" s="69">
        <v>315906</v>
      </c>
      <c r="Q6" s="69">
        <v>316048</v>
      </c>
    </row>
    <row r="7" spans="1:17" ht="12" customHeight="1" x14ac:dyDescent="0.25">
      <c r="A7" s="82" t="s">
        <v>107</v>
      </c>
      <c r="B7" s="81">
        <v>29862.23203573918</v>
      </c>
      <c r="C7" s="81">
        <v>30567.645320434462</v>
      </c>
      <c r="D7" s="81">
        <v>31350.429191768584</v>
      </c>
      <c r="E7" s="81">
        <v>32169.605237145319</v>
      </c>
      <c r="F7" s="81">
        <v>33072.071151276643</v>
      </c>
      <c r="G7" s="81">
        <v>34070.679191445837</v>
      </c>
      <c r="H7" s="81">
        <v>34599.236584912484</v>
      </c>
      <c r="I7" s="81">
        <v>35781.966739968033</v>
      </c>
      <c r="J7" s="81">
        <v>38470.410000000003</v>
      </c>
      <c r="K7" s="81">
        <v>39916.347469878106</v>
      </c>
      <c r="L7" s="81">
        <v>41180.59748187747</v>
      </c>
      <c r="M7" s="81">
        <v>42640.405677321614</v>
      </c>
      <c r="N7" s="81">
        <v>44002.972999999998</v>
      </c>
      <c r="O7" s="81">
        <v>44476.17949098572</v>
      </c>
      <c r="P7" s="81">
        <v>44936.143305504476</v>
      </c>
      <c r="Q7" s="81">
        <v>45062.133969054892</v>
      </c>
    </row>
    <row r="8" spans="1:17" ht="12" customHeight="1" x14ac:dyDescent="0.25">
      <c r="A8" s="76" t="s">
        <v>41</v>
      </c>
      <c r="B8" s="80"/>
      <c r="C8" s="80">
        <v>10203.953488372092</v>
      </c>
      <c r="D8" s="80">
        <v>10762.930232558139</v>
      </c>
      <c r="E8" s="80">
        <v>11104.139534883721</v>
      </c>
      <c r="F8" s="80">
        <v>11726.279069767443</v>
      </c>
      <c r="G8" s="80">
        <v>12382.767441860466</v>
      </c>
      <c r="H8" s="80">
        <v>9139.1395348837214</v>
      </c>
      <c r="I8" s="80">
        <v>13445.418604651164</v>
      </c>
      <c r="J8" s="80">
        <v>23689.023255813954</v>
      </c>
      <c r="K8" s="80">
        <v>15620.744186046511</v>
      </c>
      <c r="L8" s="80">
        <v>14519.279069767443</v>
      </c>
      <c r="M8" s="80">
        <v>15860.232558139534</v>
      </c>
      <c r="N8" s="80">
        <v>15300.116279069767</v>
      </c>
      <c r="O8" s="80">
        <v>9652.093023255813</v>
      </c>
      <c r="P8" s="80">
        <v>9589.2558139534885</v>
      </c>
      <c r="Q8" s="80">
        <v>7488.6511627906975</v>
      </c>
    </row>
    <row r="9" spans="1:17" ht="12" customHeight="1" x14ac:dyDescent="0.25">
      <c r="A9" s="79" t="s">
        <v>106</v>
      </c>
      <c r="B9" s="78"/>
      <c r="C9" s="78">
        <f>C8*C21/1000</f>
        <v>1399.883797154326</v>
      </c>
      <c r="D9" s="78">
        <f t="shared" ref="D9:Q9" si="0">D8*D21/1000</f>
        <v>1493.6593439023718</v>
      </c>
      <c r="E9" s="78">
        <f t="shared" si="0"/>
        <v>1548.255794022512</v>
      </c>
      <c r="F9" s="78">
        <f t="shared" si="0"/>
        <v>1650.596268483542</v>
      </c>
      <c r="G9" s="78">
        <f t="shared" si="0"/>
        <v>1767.7259739198125</v>
      </c>
      <c r="H9" s="78">
        <f t="shared" si="0"/>
        <v>1320.8987700118944</v>
      </c>
      <c r="I9" s="78">
        <f t="shared" si="0"/>
        <v>1987.363564007014</v>
      </c>
      <c r="J9" s="78">
        <f t="shared" si="0"/>
        <v>3520.5820214265659</v>
      </c>
      <c r="K9" s="78">
        <f t="shared" si="0"/>
        <v>2340.5981675525309</v>
      </c>
      <c r="L9" s="78">
        <f t="shared" si="0"/>
        <v>2192.5371624616387</v>
      </c>
      <c r="M9" s="78">
        <f t="shared" si="0"/>
        <v>2417.4965089761763</v>
      </c>
      <c r="N9" s="78">
        <f t="shared" si="0"/>
        <v>2354.2046640114413</v>
      </c>
      <c r="O9" s="78">
        <f t="shared" si="0"/>
        <v>1496.5314444741045</v>
      </c>
      <c r="P9" s="78">
        <f t="shared" si="0"/>
        <v>1494.2935701230626</v>
      </c>
      <c r="Q9" s="78">
        <f t="shared" si="0"/>
        <v>1171.0172520505316</v>
      </c>
    </row>
    <row r="10" spans="1:17" s="28" customFormat="1" ht="12" customHeight="1" x14ac:dyDescent="0.25"/>
    <row r="11" spans="1:17" ht="12" customHeight="1" x14ac:dyDescent="0.25">
      <c r="A11" s="77" t="s">
        <v>105</v>
      </c>
      <c r="B11" s="211">
        <v>865.17</v>
      </c>
      <c r="C11" s="211">
        <v>645.27</v>
      </c>
      <c r="D11" s="211">
        <v>715.13</v>
      </c>
      <c r="E11" s="211">
        <v>798.87</v>
      </c>
      <c r="F11" s="211">
        <v>816.04</v>
      </c>
      <c r="G11" s="211">
        <v>768.56</v>
      </c>
      <c r="H11" s="211">
        <v>850.6</v>
      </c>
      <c r="I11" s="211">
        <v>781.17</v>
      </c>
      <c r="J11" s="211">
        <v>733.89</v>
      </c>
      <c r="K11" s="211">
        <v>705.33</v>
      </c>
      <c r="L11" s="211">
        <v>495.59</v>
      </c>
      <c r="M11" s="211">
        <v>793.93</v>
      </c>
      <c r="N11" s="211">
        <v>818.53</v>
      </c>
      <c r="O11" s="211">
        <v>700.74</v>
      </c>
      <c r="P11" s="211">
        <v>521.5</v>
      </c>
      <c r="Q11" s="211">
        <v>739.77</v>
      </c>
    </row>
    <row r="12" spans="1:17" ht="12" customHeight="1" x14ac:dyDescent="0.25">
      <c r="A12" s="76" t="s">
        <v>104</v>
      </c>
      <c r="B12" s="212">
        <v>805.09277777777777</v>
      </c>
      <c r="C12" s="212">
        <v>805.09277777777777</v>
      </c>
      <c r="D12" s="212">
        <v>805.09277777777777</v>
      </c>
      <c r="E12" s="212">
        <v>805.09277777777777</v>
      </c>
      <c r="F12" s="212">
        <v>805.09277777777777</v>
      </c>
      <c r="G12" s="212">
        <v>805.09277777777777</v>
      </c>
      <c r="H12" s="212">
        <v>805.09277777777777</v>
      </c>
      <c r="I12" s="212">
        <v>805.09277777777777</v>
      </c>
      <c r="J12" s="212">
        <v>805.09277777777777</v>
      </c>
      <c r="K12" s="212">
        <v>805.09277777777777</v>
      </c>
      <c r="L12" s="212">
        <v>805.09277777777777</v>
      </c>
      <c r="M12" s="212">
        <v>805.09277777777777</v>
      </c>
      <c r="N12" s="212">
        <v>805.09277777777777</v>
      </c>
      <c r="O12" s="212">
        <v>805.09277777777777</v>
      </c>
      <c r="P12" s="212">
        <v>805.09277777777777</v>
      </c>
      <c r="Q12" s="212">
        <v>805.09277777777777</v>
      </c>
    </row>
    <row r="13" spans="1:17" ht="12" customHeight="1" x14ac:dyDescent="0.25">
      <c r="A13" s="75" t="s">
        <v>103</v>
      </c>
      <c r="B13" s="213">
        <f>IF(B11=0,0,B11/B12)</f>
        <v>1.074621489448766</v>
      </c>
      <c r="C13" s="213">
        <f t="shared" ref="C13:Q13" si="1">IF(C11=0,0,C11/C12)</f>
        <v>0.8014852670534176</v>
      </c>
      <c r="D13" s="213">
        <f t="shared" si="1"/>
        <v>0.88825787504131681</v>
      </c>
      <c r="E13" s="213">
        <f t="shared" si="1"/>
        <v>0.99227073208263783</v>
      </c>
      <c r="F13" s="213">
        <f t="shared" si="1"/>
        <v>1.0135974666825838</v>
      </c>
      <c r="G13" s="213">
        <f t="shared" si="1"/>
        <v>0.95462289715402016</v>
      </c>
      <c r="H13" s="213">
        <f t="shared" si="1"/>
        <v>1.0565241963141585</v>
      </c>
      <c r="I13" s="213">
        <f t="shared" si="1"/>
        <v>0.97028568826091122</v>
      </c>
      <c r="J13" s="213">
        <f t="shared" si="1"/>
        <v>0.91155953730660444</v>
      </c>
      <c r="K13" s="213">
        <f t="shared" si="1"/>
        <v>0.87608536490273381</v>
      </c>
      <c r="L13" s="213">
        <f t="shared" si="1"/>
        <v>0.6155688060796306</v>
      </c>
      <c r="M13" s="213">
        <f t="shared" si="1"/>
        <v>0.98613479329849485</v>
      </c>
      <c r="N13" s="213">
        <f t="shared" si="1"/>
        <v>1.016690277932081</v>
      </c>
      <c r="O13" s="213">
        <f t="shared" si="1"/>
        <v>0.87038415862354035</v>
      </c>
      <c r="P13" s="213">
        <f t="shared" si="1"/>
        <v>0.64775143237459865</v>
      </c>
      <c r="Q13" s="213">
        <f t="shared" si="1"/>
        <v>0.91886304338975422</v>
      </c>
    </row>
    <row r="14" spans="1:17" s="28" customFormat="1" ht="12" customHeight="1" x14ac:dyDescent="0.25"/>
    <row r="15" spans="1:17" s="28" customFormat="1" ht="12.95" customHeight="1" x14ac:dyDescent="0.25">
      <c r="A15" s="35" t="s">
        <v>102</v>
      </c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</row>
    <row r="16" spans="1:17" s="28" customFormat="1" ht="12" customHeight="1" x14ac:dyDescent="0.25"/>
    <row r="17" spans="1:17" ht="12" customHeight="1" x14ac:dyDescent="0.25">
      <c r="A17" s="70" t="s">
        <v>101</v>
      </c>
      <c r="B17" s="74">
        <f t="shared" ref="B17:Q17" si="2">B4/B6</f>
        <v>3.156096022524705</v>
      </c>
      <c r="C17" s="74">
        <f t="shared" si="2"/>
        <v>3.1154766902786091</v>
      </c>
      <c r="D17" s="74">
        <f t="shared" si="2"/>
        <v>3.074860320587133</v>
      </c>
      <c r="E17" s="74">
        <f t="shared" si="2"/>
        <v>3.034239994558332</v>
      </c>
      <c r="F17" s="74">
        <f t="shared" si="2"/>
        <v>2.9936184662785017</v>
      </c>
      <c r="G17" s="74">
        <f t="shared" si="2"/>
        <v>2.9529980462849204</v>
      </c>
      <c r="H17" s="74">
        <f t="shared" si="2"/>
        <v>2.9569971106191701</v>
      </c>
      <c r="I17" s="74">
        <f t="shared" si="2"/>
        <v>2.9240022376111572</v>
      </c>
      <c r="J17" s="74">
        <f t="shared" si="2"/>
        <v>2.8040026583256883</v>
      </c>
      <c r="K17" s="74">
        <f t="shared" si="2"/>
        <v>2.7860009508893611</v>
      </c>
      <c r="L17" s="74">
        <f t="shared" si="2"/>
        <v>2.7869962404096422</v>
      </c>
      <c r="M17" s="74">
        <f t="shared" si="2"/>
        <v>2.7720043572984752</v>
      </c>
      <c r="N17" s="74">
        <f t="shared" si="2"/>
        <v>2.7700027314063531</v>
      </c>
      <c r="O17" s="74">
        <f t="shared" si="2"/>
        <v>2.761002519052326</v>
      </c>
      <c r="P17" s="74">
        <f t="shared" si="2"/>
        <v>2.7159977968129758</v>
      </c>
      <c r="Q17" s="74">
        <f t="shared" si="2"/>
        <v>2.6799979749911405</v>
      </c>
    </row>
    <row r="18" spans="1:17" ht="12" customHeight="1" x14ac:dyDescent="0.25">
      <c r="A18" s="68" t="s">
        <v>100</v>
      </c>
      <c r="B18" s="73">
        <f t="shared" ref="B18:Q18" si="3">B7*1000/B4</f>
        <v>43.247446456304921</v>
      </c>
      <c r="C18" s="73">
        <f t="shared" si="3"/>
        <v>43.821502604740978</v>
      </c>
      <c r="D18" s="73">
        <f t="shared" si="3"/>
        <v>44.434721810939699</v>
      </c>
      <c r="E18" s="73">
        <f t="shared" si="3"/>
        <v>45.073145263051785</v>
      </c>
      <c r="F18" s="73">
        <f t="shared" si="3"/>
        <v>45.749607689210777</v>
      </c>
      <c r="G18" s="73">
        <f t="shared" si="3"/>
        <v>46.476896643070596</v>
      </c>
      <c r="H18" s="73">
        <f t="shared" si="3"/>
        <v>46.503537686723867</v>
      </c>
      <c r="I18" s="73">
        <f t="shared" si="3"/>
        <v>47.210992695718303</v>
      </c>
      <c r="J18" s="73">
        <f t="shared" si="3"/>
        <v>49.554005819667594</v>
      </c>
      <c r="K18" s="73">
        <f t="shared" si="3"/>
        <v>50.087645677635564</v>
      </c>
      <c r="L18" s="73">
        <f t="shared" si="3"/>
        <v>50.272966137506984</v>
      </c>
      <c r="M18" s="73">
        <f t="shared" si="3"/>
        <v>50.777439594977096</v>
      </c>
      <c r="N18" s="73">
        <f t="shared" si="3"/>
        <v>51.046881072283298</v>
      </c>
      <c r="O18" s="73">
        <f t="shared" si="3"/>
        <v>51.365411167607583</v>
      </c>
      <c r="P18" s="73">
        <f t="shared" si="3"/>
        <v>52.373127395692869</v>
      </c>
      <c r="Q18" s="73">
        <f t="shared" si="3"/>
        <v>53.201544695038173</v>
      </c>
    </row>
    <row r="19" spans="1:17" ht="12" customHeight="1" x14ac:dyDescent="0.25">
      <c r="A19" s="66" t="s">
        <v>99</v>
      </c>
      <c r="B19" s="65">
        <f t="shared" ref="B19:Q19" si="4">B7*1000/B6</f>
        <v>136.49309374509411</v>
      </c>
      <c r="C19" s="65">
        <f t="shared" si="4"/>
        <v>136.52486989805385</v>
      </c>
      <c r="D19" s="65">
        <f t="shared" si="4"/>
        <v>136.63056295278611</v>
      </c>
      <c r="E19" s="65">
        <f t="shared" si="4"/>
        <v>136.76274003768916</v>
      </c>
      <c r="F19" s="65">
        <f t="shared" si="4"/>
        <v>136.95687040341829</v>
      </c>
      <c r="G19" s="65">
        <f t="shared" si="4"/>
        <v>137.24618498437366</v>
      </c>
      <c r="H19" s="65">
        <f t="shared" si="4"/>
        <v>137.51082657321217</v>
      </c>
      <c r="I19" s="65">
        <f t="shared" si="4"/>
        <v>138.0450482821243</v>
      </c>
      <c r="J19" s="65">
        <f t="shared" si="4"/>
        <v>138.94956404903456</v>
      </c>
      <c r="K19" s="65">
        <f t="shared" si="4"/>
        <v>139.54422848570206</v>
      </c>
      <c r="L19" s="65">
        <f t="shared" si="4"/>
        <v>140.11056761947322</v>
      </c>
      <c r="M19" s="65">
        <f t="shared" si="4"/>
        <v>140.75528380973662</v>
      </c>
      <c r="N19" s="65">
        <f t="shared" si="4"/>
        <v>141.4</v>
      </c>
      <c r="O19" s="65">
        <f t="shared" si="4"/>
        <v>141.82002962592304</v>
      </c>
      <c r="P19" s="65">
        <f t="shared" si="4"/>
        <v>142.24529861890713</v>
      </c>
      <c r="Q19" s="65">
        <f t="shared" si="4"/>
        <v>142.58003204910295</v>
      </c>
    </row>
    <row r="20" spans="1:17" ht="12" customHeight="1" x14ac:dyDescent="0.25">
      <c r="A20" s="68" t="s">
        <v>98</v>
      </c>
      <c r="B20" s="72" t="str">
        <f t="shared" ref="B20" si="5">IF(SUM(B21)=0,"",B21/B17)</f>
        <v/>
      </c>
      <c r="C20" s="72">
        <f>C21/C17</f>
        <v>44.035102366381324</v>
      </c>
      <c r="D20" s="72">
        <f t="shared" ref="D20:Q20" si="6">D21/D17</f>
        <v>45.133149714181137</v>
      </c>
      <c r="E20" s="72">
        <f t="shared" si="6"/>
        <v>45.952365748316751</v>
      </c>
      <c r="F20" s="72">
        <f t="shared" si="6"/>
        <v>47.02016883727638</v>
      </c>
      <c r="G20" s="72">
        <f t="shared" si="6"/>
        <v>48.343052235823421</v>
      </c>
      <c r="H20" s="72">
        <f t="shared" si="6"/>
        <v>48.877988796145132</v>
      </c>
      <c r="I20" s="72">
        <f t="shared" si="6"/>
        <v>50.550481273085303</v>
      </c>
      <c r="J20" s="72">
        <f t="shared" si="6"/>
        <v>53.001589178962298</v>
      </c>
      <c r="K20" s="72">
        <f t="shared" si="6"/>
        <v>53.782858424141168</v>
      </c>
      <c r="L20" s="72">
        <f t="shared" si="6"/>
        <v>54.18330943772154</v>
      </c>
      <c r="M20" s="72">
        <f t="shared" si="6"/>
        <v>54.987300070142027</v>
      </c>
      <c r="N20" s="72">
        <f t="shared" si="6"/>
        <v>55.548110024559534</v>
      </c>
      <c r="O20" s="72">
        <f t="shared" si="6"/>
        <v>56.156178364171865</v>
      </c>
      <c r="P20" s="72">
        <f t="shared" si="6"/>
        <v>57.374856174982376</v>
      </c>
      <c r="Q20" s="72">
        <f t="shared" si="6"/>
        <v>58.347899574783028</v>
      </c>
    </row>
    <row r="21" spans="1:17" ht="12" customHeight="1" x14ac:dyDescent="0.25">
      <c r="A21" s="66" t="s">
        <v>97</v>
      </c>
      <c r="B21" s="71" t="str">
        <f t="shared" ref="B21" si="7">IF(SUM(B9)=0,"",B9*1000/B8)</f>
        <v/>
      </c>
      <c r="C21" s="71">
        <v>137.19033497649343</v>
      </c>
      <c r="D21" s="71">
        <v>138.77813119925409</v>
      </c>
      <c r="E21" s="71">
        <v>139.43050599811511</v>
      </c>
      <c r="F21" s="71">
        <v>140.76044571880351</v>
      </c>
      <c r="G21" s="71">
        <v>142.75693880383642</v>
      </c>
      <c r="H21" s="71">
        <v>144.53207164307733</v>
      </c>
      <c r="I21" s="71">
        <v>147.80972035482233</v>
      </c>
      <c r="J21" s="71">
        <v>148.61659695329632</v>
      </c>
      <c r="K21" s="71">
        <v>149.83909471120518</v>
      </c>
      <c r="L21" s="71">
        <v>151.00867969588222</v>
      </c>
      <c r="M21" s="71">
        <v>152.42503539051245</v>
      </c>
      <c r="N21" s="71">
        <v>153.86841649249052</v>
      </c>
      <c r="O21" s="71">
        <v>155.04734992383024</v>
      </c>
      <c r="P21" s="71">
        <v>155.82998296371349</v>
      </c>
      <c r="Q21" s="71">
        <v>156.37225270540495</v>
      </c>
    </row>
    <row r="22" spans="1:17" ht="12" customHeight="1" x14ac:dyDescent="0.25">
      <c r="A22" s="70" t="s">
        <v>217</v>
      </c>
      <c r="B22" s="69">
        <f t="shared" ref="B22:Q22" si="8">B3*1000000/B4</f>
        <v>12422.068493430683</v>
      </c>
      <c r="C22" s="69">
        <f t="shared" si="8"/>
        <v>12775.184205478025</v>
      </c>
      <c r="D22" s="69">
        <f t="shared" si="8"/>
        <v>12972.208397190474</v>
      </c>
      <c r="E22" s="69">
        <f t="shared" si="8"/>
        <v>13186.370309496268</v>
      </c>
      <c r="F22" s="69">
        <f t="shared" si="8"/>
        <v>13956.278027034248</v>
      </c>
      <c r="G22" s="69">
        <f t="shared" si="8"/>
        <v>14239.031870836343</v>
      </c>
      <c r="H22" s="69">
        <f t="shared" si="8"/>
        <v>14650.995787383159</v>
      </c>
      <c r="I22" s="69">
        <f t="shared" si="8"/>
        <v>15853.07515444099</v>
      </c>
      <c r="J22" s="69">
        <f t="shared" si="8"/>
        <v>16698.492841119019</v>
      </c>
      <c r="K22" s="69">
        <f t="shared" si="8"/>
        <v>15233.48528961366</v>
      </c>
      <c r="L22" s="69">
        <f t="shared" si="8"/>
        <v>15312.889127621653</v>
      </c>
      <c r="M22" s="69">
        <f t="shared" si="8"/>
        <v>14838.228056514448</v>
      </c>
      <c r="N22" s="69">
        <f t="shared" si="8"/>
        <v>14263.371290349578</v>
      </c>
      <c r="O22" s="69">
        <f t="shared" si="8"/>
        <v>13363.70152234464</v>
      </c>
      <c r="P22" s="69">
        <f t="shared" si="8"/>
        <v>13578.535831863832</v>
      </c>
      <c r="Q22" s="69">
        <f t="shared" si="8"/>
        <v>14114.116778788639</v>
      </c>
    </row>
    <row r="23" spans="1:17" ht="12" customHeight="1" x14ac:dyDescent="0.25">
      <c r="A23" s="68" t="s">
        <v>218</v>
      </c>
      <c r="B23" s="67">
        <f t="shared" ref="B23:Q23" si="9">B3*1000000/B6</f>
        <v>39205.240963646029</v>
      </c>
      <c r="C23" s="67">
        <f t="shared" si="9"/>
        <v>39800.788606182236</v>
      </c>
      <c r="D23" s="67">
        <f t="shared" si="9"/>
        <v>39887.728870908199</v>
      </c>
      <c r="E23" s="67">
        <f t="shared" si="9"/>
        <v>40010.612176130111</v>
      </c>
      <c r="F23" s="67">
        <f t="shared" si="9"/>
        <v>41779.771622246619</v>
      </c>
      <c r="G23" s="67">
        <f t="shared" si="9"/>
        <v>42047.833295568431</v>
      </c>
      <c r="H23" s="67">
        <f t="shared" si="9"/>
        <v>43322.952210985633</v>
      </c>
      <c r="I23" s="67">
        <f t="shared" si="9"/>
        <v>46354.4272246033</v>
      </c>
      <c r="J23" s="67">
        <f t="shared" si="9"/>
        <v>46822.618316530206</v>
      </c>
      <c r="K23" s="67">
        <f t="shared" si="9"/>
        <v>42440.504502222757</v>
      </c>
      <c r="L23" s="67">
        <f t="shared" si="9"/>
        <v>42676.964428491228</v>
      </c>
      <c r="M23" s="67">
        <f t="shared" si="9"/>
        <v>41131.632827246533</v>
      </c>
      <c r="N23" s="67">
        <f t="shared" si="9"/>
        <v>39509.577433331287</v>
      </c>
      <c r="O23" s="67">
        <f t="shared" si="9"/>
        <v>36897.213567056955</v>
      </c>
      <c r="P23" s="67">
        <f t="shared" si="9"/>
        <v>36879.273403288222</v>
      </c>
      <c r="Q23" s="67">
        <f t="shared" si="9"/>
        <v>37825.804385942029</v>
      </c>
    </row>
    <row r="24" spans="1:17" ht="12" customHeight="1" x14ac:dyDescent="0.25">
      <c r="A24" s="66" t="s">
        <v>215</v>
      </c>
      <c r="B24" s="65">
        <v>1.2153880500199739</v>
      </c>
      <c r="C24" s="65">
        <v>1.2148605996666801</v>
      </c>
      <c r="D24" s="65">
        <v>1.2054612330025622</v>
      </c>
      <c r="E24" s="65">
        <v>1.1988257464813914</v>
      </c>
      <c r="F24" s="65">
        <v>1.2342949911695442</v>
      </c>
      <c r="G24" s="65">
        <v>1.2239203207733496</v>
      </c>
      <c r="H24" s="65">
        <v>1.2403976809037112</v>
      </c>
      <c r="I24" s="65">
        <v>1.3073320040412819</v>
      </c>
      <c r="J24" s="65">
        <v>1.3280886684051705</v>
      </c>
      <c r="K24" s="65">
        <v>1.231609436730676</v>
      </c>
      <c r="L24" s="65">
        <v>1.2379524089631491</v>
      </c>
      <c r="M24" s="65">
        <v>1.1981513713323555</v>
      </c>
      <c r="N24" s="65">
        <v>1.1669928759658952</v>
      </c>
      <c r="O24" s="65">
        <v>1.0969084916938436</v>
      </c>
      <c r="P24" s="65">
        <v>1.0923171031869106</v>
      </c>
      <c r="Q24" s="65">
        <v>1.1045515311736829</v>
      </c>
    </row>
    <row r="25" spans="1:17" s="28" customFormat="1" ht="12" customHeight="1" x14ac:dyDescent="0.25"/>
    <row r="26" spans="1:17" s="28" customFormat="1" ht="12.95" hidden="1" customHeight="1" x14ac:dyDescent="0.25">
      <c r="A26" s="35" t="s">
        <v>96</v>
      </c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</row>
    <row r="27" spans="1:17" s="28" customFormat="1" ht="12" hidden="1" customHeight="1" x14ac:dyDescent="0.25"/>
    <row r="28" spans="1:17" ht="12" hidden="1" customHeight="1" x14ac:dyDescent="0.25">
      <c r="A28" s="63" t="s">
        <v>95</v>
      </c>
      <c r="B28" s="64"/>
      <c r="C28" s="64"/>
      <c r="D28" s="64"/>
      <c r="E28" s="64"/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</row>
    <row r="29" spans="1:17" ht="12" hidden="1" customHeight="1" x14ac:dyDescent="0.25">
      <c r="A29" s="63" t="s">
        <v>94</v>
      </c>
      <c r="B29" s="62"/>
      <c r="C29" s="62"/>
      <c r="D29" s="62"/>
      <c r="E29" s="62"/>
      <c r="F29" s="62"/>
      <c r="G29" s="62"/>
      <c r="H29" s="62"/>
      <c r="I29" s="62"/>
      <c r="J29" s="62"/>
      <c r="K29" s="62"/>
      <c r="L29" s="62"/>
      <c r="M29" s="62"/>
      <c r="N29" s="62"/>
      <c r="O29" s="62"/>
      <c r="P29" s="62"/>
      <c r="Q29" s="62"/>
    </row>
    <row r="30" spans="1:17" ht="12" hidden="1" customHeight="1" x14ac:dyDescent="0.25">
      <c r="A30" s="61" t="s">
        <v>93</v>
      </c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  <c r="O30" s="60"/>
      <c r="P30" s="60"/>
      <c r="Q30" s="60"/>
    </row>
    <row r="31" spans="1:17" ht="12" hidden="1" customHeight="1" x14ac:dyDescent="0.25">
      <c r="A31" s="59" t="s">
        <v>16</v>
      </c>
      <c r="B31" s="58"/>
      <c r="C31" s="58"/>
      <c r="D31" s="58"/>
      <c r="E31" s="58"/>
      <c r="F31" s="58"/>
      <c r="G31" s="58"/>
      <c r="H31" s="58"/>
      <c r="I31" s="58"/>
      <c r="J31" s="58"/>
      <c r="K31" s="58"/>
      <c r="L31" s="58"/>
      <c r="M31" s="58"/>
      <c r="N31" s="58"/>
      <c r="O31" s="58"/>
      <c r="P31" s="58"/>
      <c r="Q31" s="58"/>
    </row>
    <row r="32" spans="1:17" ht="12" hidden="1" customHeight="1" x14ac:dyDescent="0.25">
      <c r="A32" s="19" t="s">
        <v>92</v>
      </c>
      <c r="B32" s="57"/>
      <c r="C32" s="57"/>
      <c r="D32" s="57"/>
      <c r="E32" s="57"/>
      <c r="F32" s="57"/>
      <c r="G32" s="57"/>
      <c r="H32" s="57"/>
      <c r="I32" s="57"/>
      <c r="J32" s="57"/>
      <c r="K32" s="57"/>
      <c r="L32" s="57"/>
      <c r="M32" s="57"/>
      <c r="N32" s="57"/>
      <c r="O32" s="57"/>
      <c r="P32" s="57"/>
      <c r="Q32" s="57"/>
    </row>
    <row r="33" spans="1:17" s="28" customFormat="1" ht="12" hidden="1" customHeight="1" x14ac:dyDescent="0.25"/>
    <row r="34" spans="1:17" s="28" customFormat="1" ht="12.95" customHeight="1" x14ac:dyDescent="0.25">
      <c r="A34" s="35" t="s">
        <v>91</v>
      </c>
      <c r="B34" s="34"/>
      <c r="C34" s="34"/>
      <c r="D34" s="34"/>
      <c r="E34" s="34"/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34"/>
    </row>
    <row r="35" spans="1:17" s="28" customFormat="1" ht="12" customHeight="1" x14ac:dyDescent="0.25">
      <c r="B35" s="33"/>
    </row>
    <row r="36" spans="1:17" ht="12.95" customHeight="1" x14ac:dyDescent="0.25">
      <c r="A36" s="40" t="s">
        <v>90</v>
      </c>
      <c r="B36" s="55">
        <f>SUM(B37:B38,B41:B42,B48:B49)</f>
        <v>324.33167429090463</v>
      </c>
      <c r="C36" s="55">
        <f t="shared" ref="C36:Q36" si="10">SUM(C37:C38,C41:C42,C48:C49)</f>
        <v>316.38103264151272</v>
      </c>
      <c r="D36" s="55">
        <f t="shared" si="10"/>
        <v>331.92953905958626</v>
      </c>
      <c r="E36" s="55">
        <f t="shared" si="10"/>
        <v>349.81906749008101</v>
      </c>
      <c r="F36" s="55">
        <f t="shared" si="10"/>
        <v>330.65531124942191</v>
      </c>
      <c r="G36" s="55">
        <f t="shared" si="10"/>
        <v>315.57986854087432</v>
      </c>
      <c r="H36" s="55">
        <f t="shared" si="10"/>
        <v>328.40012999999999</v>
      </c>
      <c r="I36" s="55">
        <f t="shared" si="10"/>
        <v>339.58522000000005</v>
      </c>
      <c r="J36" s="55">
        <f t="shared" si="10"/>
        <v>333.05421999999987</v>
      </c>
      <c r="K36" s="55">
        <f t="shared" si="10"/>
        <v>353.37937999999997</v>
      </c>
      <c r="L36" s="55">
        <f t="shared" si="10"/>
        <v>333.53591186286189</v>
      </c>
      <c r="M36" s="55">
        <f t="shared" si="10"/>
        <v>353.67970590163304</v>
      </c>
      <c r="N36" s="55">
        <f t="shared" si="10"/>
        <v>346.4170647463236</v>
      </c>
      <c r="O36" s="55">
        <f t="shared" si="10"/>
        <v>312.35907509292423</v>
      </c>
      <c r="P36" s="55">
        <f t="shared" si="10"/>
        <v>300.74205528708308</v>
      </c>
      <c r="Q36" s="55">
        <f t="shared" si="10"/>
        <v>326.80770245177331</v>
      </c>
    </row>
    <row r="37" spans="1:17" ht="12" customHeight="1" x14ac:dyDescent="0.25">
      <c r="A37" s="54" t="s">
        <v>58</v>
      </c>
      <c r="B37" s="53">
        <v>0</v>
      </c>
      <c r="C37" s="53">
        <v>0</v>
      </c>
      <c r="D37" s="53">
        <v>0</v>
      </c>
      <c r="E37" s="53">
        <v>0</v>
      </c>
      <c r="F37" s="53">
        <v>0</v>
      </c>
      <c r="G37" s="53">
        <v>0</v>
      </c>
      <c r="H37" s="53">
        <v>0</v>
      </c>
      <c r="I37" s="53">
        <v>0</v>
      </c>
      <c r="J37" s="53">
        <v>0</v>
      </c>
      <c r="K37" s="53">
        <v>0</v>
      </c>
      <c r="L37" s="53">
        <v>0</v>
      </c>
      <c r="M37" s="53">
        <v>0</v>
      </c>
      <c r="N37" s="53">
        <v>0</v>
      </c>
      <c r="O37" s="53">
        <v>0</v>
      </c>
      <c r="P37" s="53">
        <v>0</v>
      </c>
      <c r="Q37" s="53">
        <v>0</v>
      </c>
    </row>
    <row r="38" spans="1:17" ht="12" customHeight="1" x14ac:dyDescent="0.25">
      <c r="A38" s="51" t="s">
        <v>85</v>
      </c>
      <c r="B38" s="50">
        <f>SUM(B39:B40)</f>
        <v>179.88139522766471</v>
      </c>
      <c r="C38" s="50">
        <f t="shared" ref="C38:Q38" si="11">SUM(C39:C40)</f>
        <v>181.06814264151271</v>
      </c>
      <c r="D38" s="50">
        <f t="shared" si="11"/>
        <v>184.53322905958629</v>
      </c>
      <c r="E38" s="50">
        <f t="shared" si="11"/>
        <v>190.67139749008098</v>
      </c>
      <c r="F38" s="50">
        <f t="shared" si="11"/>
        <v>170.74019124942197</v>
      </c>
      <c r="G38" s="50">
        <f t="shared" si="11"/>
        <v>148.61186093039967</v>
      </c>
      <c r="H38" s="50">
        <f t="shared" si="11"/>
        <v>157.00762</v>
      </c>
      <c r="I38" s="50">
        <f t="shared" si="11"/>
        <v>148.76197000000002</v>
      </c>
      <c r="J38" s="50">
        <f t="shared" si="11"/>
        <v>133.05391999999995</v>
      </c>
      <c r="K38" s="50">
        <f t="shared" si="11"/>
        <v>146.75356000000002</v>
      </c>
      <c r="L38" s="50">
        <f t="shared" si="11"/>
        <v>125.97363445386873</v>
      </c>
      <c r="M38" s="50">
        <f t="shared" si="11"/>
        <v>143.83209588410699</v>
      </c>
      <c r="N38" s="50">
        <f t="shared" si="11"/>
        <v>138.45276942812922</v>
      </c>
      <c r="O38" s="50">
        <f t="shared" si="11"/>
        <v>116.29453485470751</v>
      </c>
      <c r="P38" s="50">
        <f t="shared" si="11"/>
        <v>105.95787581658772</v>
      </c>
      <c r="Q38" s="50">
        <f t="shared" si="11"/>
        <v>121.92675129442205</v>
      </c>
    </row>
    <row r="39" spans="1:17" ht="12" customHeight="1" x14ac:dyDescent="0.25">
      <c r="A39" s="52" t="s">
        <v>84</v>
      </c>
      <c r="B39" s="50">
        <v>43.643281018795463</v>
      </c>
      <c r="C39" s="50">
        <v>43.661864141712961</v>
      </c>
      <c r="D39" s="50">
        <v>44.462774037592268</v>
      </c>
      <c r="E39" s="50">
        <v>47.738079888208098</v>
      </c>
      <c r="F39" s="50">
        <v>46.142426660929459</v>
      </c>
      <c r="G39" s="50">
        <v>43.646617031591653</v>
      </c>
      <c r="H39" s="50">
        <v>39.575830000000003</v>
      </c>
      <c r="I39" s="50">
        <v>40.699469999999991</v>
      </c>
      <c r="J39" s="50">
        <v>38.377769999999991</v>
      </c>
      <c r="K39" s="50">
        <v>40.691459999999992</v>
      </c>
      <c r="L39" s="50">
        <v>38.42187626209931</v>
      </c>
      <c r="M39" s="50">
        <v>42.934833640152981</v>
      </c>
      <c r="N39" s="50">
        <v>41.816825244573941</v>
      </c>
      <c r="O39" s="50">
        <v>38.420492262978186</v>
      </c>
      <c r="P39" s="50">
        <v>36.156405845602031</v>
      </c>
      <c r="Q39" s="50">
        <v>39.531578620366069</v>
      </c>
    </row>
    <row r="40" spans="1:17" ht="12" customHeight="1" x14ac:dyDescent="0.25">
      <c r="A40" s="52" t="s">
        <v>83</v>
      </c>
      <c r="B40" s="50">
        <v>136.23811420886926</v>
      </c>
      <c r="C40" s="50">
        <v>137.40627849979975</v>
      </c>
      <c r="D40" s="50">
        <v>140.07045502199401</v>
      </c>
      <c r="E40" s="50">
        <v>142.93331760187289</v>
      </c>
      <c r="F40" s="50">
        <v>124.59776458849251</v>
      </c>
      <c r="G40" s="50">
        <v>104.96524389880803</v>
      </c>
      <c r="H40" s="50">
        <v>117.43178999999999</v>
      </c>
      <c r="I40" s="50">
        <v>108.06250000000003</v>
      </c>
      <c r="J40" s="50">
        <v>94.67614999999995</v>
      </c>
      <c r="K40" s="50">
        <v>106.06210000000003</v>
      </c>
      <c r="L40" s="50">
        <v>87.551758191769423</v>
      </c>
      <c r="M40" s="50">
        <v>100.897262243954</v>
      </c>
      <c r="N40" s="50">
        <v>96.635944183555281</v>
      </c>
      <c r="O40" s="50">
        <v>77.874042591729321</v>
      </c>
      <c r="P40" s="50">
        <v>69.801469970985693</v>
      </c>
      <c r="Q40" s="50">
        <v>82.395172674055971</v>
      </c>
    </row>
    <row r="41" spans="1:17" ht="12" customHeight="1" x14ac:dyDescent="0.25">
      <c r="A41" s="51" t="s">
        <v>56</v>
      </c>
      <c r="B41" s="50">
        <v>0</v>
      </c>
      <c r="C41" s="50">
        <v>0</v>
      </c>
      <c r="D41" s="50">
        <v>0</v>
      </c>
      <c r="E41" s="50">
        <v>0</v>
      </c>
      <c r="F41" s="50">
        <v>0</v>
      </c>
      <c r="G41" s="50">
        <v>0</v>
      </c>
      <c r="H41" s="50">
        <v>0</v>
      </c>
      <c r="I41" s="50">
        <v>0</v>
      </c>
      <c r="J41" s="50">
        <v>0</v>
      </c>
      <c r="K41" s="50">
        <v>0</v>
      </c>
      <c r="L41" s="50">
        <v>0</v>
      </c>
      <c r="M41" s="50">
        <v>0</v>
      </c>
      <c r="N41" s="50">
        <v>0</v>
      </c>
      <c r="O41" s="50">
        <v>0</v>
      </c>
      <c r="P41" s="50">
        <v>0</v>
      </c>
      <c r="Q41" s="50">
        <v>0</v>
      </c>
    </row>
    <row r="42" spans="1:17" ht="12" customHeight="1" x14ac:dyDescent="0.25">
      <c r="A42" s="51" t="s">
        <v>82</v>
      </c>
      <c r="B42" s="50">
        <f>SUM(B43:B47)</f>
        <v>40.937904792990693</v>
      </c>
      <c r="C42" s="50">
        <f t="shared" ref="C42:Q42" si="12">SUM(C43:C47)</f>
        <v>39.902259999999998</v>
      </c>
      <c r="D42" s="50">
        <f t="shared" si="12"/>
        <v>41.999770000000012</v>
      </c>
      <c r="E42" s="50">
        <f t="shared" si="12"/>
        <v>42.757730000000002</v>
      </c>
      <c r="F42" s="50">
        <f t="shared" si="12"/>
        <v>46.801279999999991</v>
      </c>
      <c r="G42" s="50">
        <f t="shared" si="12"/>
        <v>43.75700431458452</v>
      </c>
      <c r="H42" s="50">
        <f t="shared" si="12"/>
        <v>42.431149999999988</v>
      </c>
      <c r="I42" s="50">
        <f t="shared" si="12"/>
        <v>52.573770000000025</v>
      </c>
      <c r="J42" s="50">
        <f t="shared" si="12"/>
        <v>55.324159999999985</v>
      </c>
      <c r="K42" s="50">
        <f t="shared" si="12"/>
        <v>58.622619999999976</v>
      </c>
      <c r="L42" s="50">
        <f t="shared" si="12"/>
        <v>58.112015822766359</v>
      </c>
      <c r="M42" s="50">
        <f t="shared" si="12"/>
        <v>61.688782856207354</v>
      </c>
      <c r="N42" s="50">
        <f t="shared" si="12"/>
        <v>64.124560896939585</v>
      </c>
      <c r="O42" s="50">
        <f t="shared" si="12"/>
        <v>64.417960273141318</v>
      </c>
      <c r="P42" s="50">
        <f t="shared" si="12"/>
        <v>64.440781602685377</v>
      </c>
      <c r="Q42" s="50">
        <f t="shared" si="12"/>
        <v>67.133472603416976</v>
      </c>
    </row>
    <row r="43" spans="1:17" ht="12" customHeight="1" x14ac:dyDescent="0.25">
      <c r="A43" s="52" t="s">
        <v>55</v>
      </c>
      <c r="B43" s="50">
        <v>5.445404554144786</v>
      </c>
      <c r="C43" s="50">
        <v>5.5022599999999997</v>
      </c>
      <c r="D43" s="50">
        <v>6.7997700000000005</v>
      </c>
      <c r="E43" s="50">
        <v>6.6577300000000017</v>
      </c>
      <c r="F43" s="50">
        <v>7.201280000000005</v>
      </c>
      <c r="G43" s="50">
        <v>8.5511191516916263</v>
      </c>
      <c r="H43" s="50">
        <v>5.4457299999999966</v>
      </c>
      <c r="I43" s="50">
        <v>6.7261600000000037</v>
      </c>
      <c r="J43" s="50">
        <v>7.3262199999999966</v>
      </c>
      <c r="K43" s="50">
        <v>8.9710699999999957</v>
      </c>
      <c r="L43" s="50">
        <v>5.6845958840000117</v>
      </c>
      <c r="M43" s="50">
        <v>7.3518847508064047</v>
      </c>
      <c r="N43" s="50">
        <v>7.8291517169804825</v>
      </c>
      <c r="O43" s="50">
        <v>7.0939598224517573</v>
      </c>
      <c r="P43" s="50">
        <v>6.1146136462508327</v>
      </c>
      <c r="Q43" s="50">
        <v>7.8993766202715765</v>
      </c>
    </row>
    <row r="44" spans="1:17" ht="12" customHeight="1" x14ac:dyDescent="0.25">
      <c r="A44" s="52" t="s">
        <v>81</v>
      </c>
      <c r="B44" s="50">
        <v>0</v>
      </c>
      <c r="C44" s="50">
        <v>0</v>
      </c>
      <c r="D44" s="50">
        <v>0</v>
      </c>
      <c r="E44" s="50">
        <v>0</v>
      </c>
      <c r="F44" s="50">
        <v>0</v>
      </c>
      <c r="G44" s="50">
        <v>0</v>
      </c>
      <c r="H44" s="50">
        <v>0</v>
      </c>
      <c r="I44" s="50">
        <v>0</v>
      </c>
      <c r="J44" s="50">
        <v>0</v>
      </c>
      <c r="K44" s="50">
        <v>0</v>
      </c>
      <c r="L44" s="50">
        <v>0</v>
      </c>
      <c r="M44" s="50">
        <v>0</v>
      </c>
      <c r="N44" s="50">
        <v>0</v>
      </c>
      <c r="O44" s="50">
        <v>0</v>
      </c>
      <c r="P44" s="50">
        <v>0</v>
      </c>
      <c r="Q44" s="50">
        <v>0</v>
      </c>
    </row>
    <row r="45" spans="1:17" ht="12" customHeight="1" x14ac:dyDescent="0.25">
      <c r="A45" s="52" t="s">
        <v>80</v>
      </c>
      <c r="B45" s="50">
        <v>0</v>
      </c>
      <c r="C45" s="50">
        <v>0</v>
      </c>
      <c r="D45" s="50">
        <v>0</v>
      </c>
      <c r="E45" s="50">
        <v>0</v>
      </c>
      <c r="F45" s="50">
        <v>0</v>
      </c>
      <c r="G45" s="50">
        <v>0</v>
      </c>
      <c r="H45" s="50">
        <v>0</v>
      </c>
      <c r="I45" s="50">
        <v>0</v>
      </c>
      <c r="J45" s="50">
        <v>0</v>
      </c>
      <c r="K45" s="50">
        <v>0</v>
      </c>
      <c r="L45" s="50">
        <v>0</v>
      </c>
      <c r="M45" s="50">
        <v>0</v>
      </c>
      <c r="N45" s="50">
        <v>0</v>
      </c>
      <c r="O45" s="50">
        <v>0</v>
      </c>
      <c r="P45" s="50">
        <v>0</v>
      </c>
      <c r="Q45" s="50">
        <v>0</v>
      </c>
    </row>
    <row r="46" spans="1:17" ht="12" customHeight="1" x14ac:dyDescent="0.25">
      <c r="A46" s="52" t="s">
        <v>59</v>
      </c>
      <c r="B46" s="50">
        <v>35.492500238845906</v>
      </c>
      <c r="C46" s="50">
        <v>34.4</v>
      </c>
      <c r="D46" s="50">
        <v>35.20000000000001</v>
      </c>
      <c r="E46" s="50">
        <v>36.1</v>
      </c>
      <c r="F46" s="50">
        <v>39.599999999999987</v>
      </c>
      <c r="G46" s="50">
        <v>35.205885162892898</v>
      </c>
      <c r="H46" s="50">
        <v>36.985419999999991</v>
      </c>
      <c r="I46" s="50">
        <v>45.647610000000014</v>
      </c>
      <c r="J46" s="50">
        <v>47.697939999999988</v>
      </c>
      <c r="K46" s="50">
        <v>49.25154999999998</v>
      </c>
      <c r="L46" s="50">
        <v>51.663113069558356</v>
      </c>
      <c r="M46" s="50">
        <v>53.285976160239969</v>
      </c>
      <c r="N46" s="50">
        <v>54.81456462086863</v>
      </c>
      <c r="O46" s="50">
        <v>55.843155891599096</v>
      </c>
      <c r="P46" s="50">
        <v>56.773669628355826</v>
      </c>
      <c r="Q46" s="50">
        <v>57.681597655066675</v>
      </c>
    </row>
    <row r="47" spans="1:17" ht="12" customHeight="1" x14ac:dyDescent="0.25">
      <c r="A47" s="52" t="s">
        <v>79</v>
      </c>
      <c r="B47" s="50">
        <v>0</v>
      </c>
      <c r="C47" s="50">
        <v>0</v>
      </c>
      <c r="D47" s="50">
        <v>0</v>
      </c>
      <c r="E47" s="50">
        <v>0</v>
      </c>
      <c r="F47" s="50">
        <v>0</v>
      </c>
      <c r="G47" s="50">
        <v>0</v>
      </c>
      <c r="H47" s="50">
        <v>0</v>
      </c>
      <c r="I47" s="50">
        <v>0.19999999999999996</v>
      </c>
      <c r="J47" s="50">
        <v>0.3</v>
      </c>
      <c r="K47" s="50">
        <v>0.39999999999999986</v>
      </c>
      <c r="L47" s="50">
        <v>0.76430686920798985</v>
      </c>
      <c r="M47" s="50">
        <v>1.0509219451609799</v>
      </c>
      <c r="N47" s="50">
        <v>1.4808445590904702</v>
      </c>
      <c r="O47" s="50">
        <v>1.4808445590904695</v>
      </c>
      <c r="P47" s="50">
        <v>1.5524983280787203</v>
      </c>
      <c r="Q47" s="50">
        <v>1.5524983280787197</v>
      </c>
    </row>
    <row r="48" spans="1:17" ht="12" customHeight="1" x14ac:dyDescent="0.25">
      <c r="A48" s="51" t="s">
        <v>61</v>
      </c>
      <c r="B48" s="50">
        <v>0</v>
      </c>
      <c r="C48" s="50">
        <v>0</v>
      </c>
      <c r="D48" s="50">
        <v>0</v>
      </c>
      <c r="E48" s="50">
        <v>0</v>
      </c>
      <c r="F48" s="50">
        <v>0</v>
      </c>
      <c r="G48" s="50">
        <v>0</v>
      </c>
      <c r="H48" s="50">
        <v>0</v>
      </c>
      <c r="I48" s="50">
        <v>0</v>
      </c>
      <c r="J48" s="50">
        <v>0</v>
      </c>
      <c r="K48" s="50">
        <v>0</v>
      </c>
      <c r="L48" s="50">
        <v>0</v>
      </c>
      <c r="M48" s="50">
        <v>0</v>
      </c>
      <c r="N48" s="50">
        <v>0</v>
      </c>
      <c r="O48" s="50">
        <v>0</v>
      </c>
      <c r="P48" s="50">
        <v>0</v>
      </c>
      <c r="Q48" s="50">
        <v>0</v>
      </c>
    </row>
    <row r="49" spans="1:17" ht="12" customHeight="1" x14ac:dyDescent="0.25">
      <c r="A49" s="49" t="s">
        <v>60</v>
      </c>
      <c r="B49" s="48">
        <v>103.5123742702492</v>
      </c>
      <c r="C49" s="48">
        <v>95.410630000000012</v>
      </c>
      <c r="D49" s="48">
        <v>105.39653999999997</v>
      </c>
      <c r="E49" s="48">
        <v>116.38994000000004</v>
      </c>
      <c r="F49" s="48">
        <v>113.11383999999995</v>
      </c>
      <c r="G49" s="48">
        <v>123.21100329589014</v>
      </c>
      <c r="H49" s="48">
        <v>128.96135999999998</v>
      </c>
      <c r="I49" s="48">
        <v>138.24948000000003</v>
      </c>
      <c r="J49" s="48">
        <v>144.67613999999998</v>
      </c>
      <c r="K49" s="48">
        <v>148.00319999999996</v>
      </c>
      <c r="L49" s="48">
        <v>149.45026158622682</v>
      </c>
      <c r="M49" s="48">
        <v>148.1588271613187</v>
      </c>
      <c r="N49" s="48">
        <v>143.83973442125478</v>
      </c>
      <c r="O49" s="48">
        <v>131.6465799650754</v>
      </c>
      <c r="P49" s="48">
        <v>130.34339786780995</v>
      </c>
      <c r="Q49" s="48">
        <v>137.74747855393429</v>
      </c>
    </row>
    <row r="50" spans="1:17" s="28" customFormat="1" ht="12" customHeight="1" x14ac:dyDescent="0.25">
      <c r="B50" s="56"/>
      <c r="C50" s="56"/>
      <c r="D50" s="56"/>
      <c r="E50" s="56"/>
      <c r="F50" s="56"/>
      <c r="G50" s="56"/>
      <c r="H50" s="56"/>
      <c r="I50" s="56"/>
      <c r="J50" s="56"/>
      <c r="K50" s="56"/>
      <c r="L50" s="56"/>
      <c r="M50" s="56"/>
      <c r="N50" s="56"/>
      <c r="O50" s="56"/>
      <c r="P50" s="56"/>
      <c r="Q50" s="56"/>
    </row>
    <row r="51" spans="1:17" ht="12.95" customHeight="1" x14ac:dyDescent="0.25">
      <c r="A51" s="27" t="s">
        <v>89</v>
      </c>
      <c r="B51" s="26">
        <f t="shared" ref="B51:Q51" si="13">SUM(B52,B57)</f>
        <v>324.33167429090457</v>
      </c>
      <c r="C51" s="26">
        <f t="shared" si="13"/>
        <v>316.38103264151277</v>
      </c>
      <c r="D51" s="26">
        <f t="shared" si="13"/>
        <v>331.92953905958626</v>
      </c>
      <c r="E51" s="26">
        <f t="shared" si="13"/>
        <v>349.81906749008101</v>
      </c>
      <c r="F51" s="26">
        <f t="shared" si="13"/>
        <v>330.65531124942197</v>
      </c>
      <c r="G51" s="26">
        <f t="shared" si="13"/>
        <v>315.57986854087437</v>
      </c>
      <c r="H51" s="26">
        <f t="shared" si="13"/>
        <v>328.40012999999999</v>
      </c>
      <c r="I51" s="26">
        <f t="shared" si="13"/>
        <v>339.58522000000016</v>
      </c>
      <c r="J51" s="26">
        <f t="shared" si="13"/>
        <v>333.05421999999993</v>
      </c>
      <c r="K51" s="26">
        <f t="shared" si="13"/>
        <v>353.37938000000003</v>
      </c>
      <c r="L51" s="26">
        <f t="shared" si="13"/>
        <v>333.53591186286184</v>
      </c>
      <c r="M51" s="26">
        <f t="shared" si="13"/>
        <v>353.67970590163304</v>
      </c>
      <c r="N51" s="26">
        <f t="shared" si="13"/>
        <v>346.41706474632355</v>
      </c>
      <c r="O51" s="26">
        <f t="shared" si="13"/>
        <v>312.35907509292417</v>
      </c>
      <c r="P51" s="26">
        <f t="shared" si="13"/>
        <v>300.74205528708308</v>
      </c>
      <c r="Q51" s="26">
        <f t="shared" si="13"/>
        <v>326.80770245177331</v>
      </c>
    </row>
    <row r="52" spans="1:17" ht="12" customHeight="1" x14ac:dyDescent="0.25">
      <c r="A52" s="25" t="s">
        <v>43</v>
      </c>
      <c r="B52" s="24">
        <f t="shared" ref="B52:Q52" si="14">SUM(B53:B56)</f>
        <v>277.0141474890296</v>
      </c>
      <c r="C52" s="24">
        <f t="shared" si="14"/>
        <v>267.03380397910087</v>
      </c>
      <c r="D52" s="24">
        <f t="shared" si="14"/>
        <v>279.50309530698712</v>
      </c>
      <c r="E52" s="24">
        <f t="shared" si="14"/>
        <v>294.64163141776856</v>
      </c>
      <c r="F52" s="24">
        <f t="shared" si="14"/>
        <v>272.17273088069669</v>
      </c>
      <c r="G52" s="24">
        <f t="shared" si="14"/>
        <v>253.95938211747435</v>
      </c>
      <c r="H52" s="24">
        <f t="shared" si="14"/>
        <v>264.0959737418541</v>
      </c>
      <c r="I52" s="24">
        <f t="shared" si="14"/>
        <v>271.66720102198508</v>
      </c>
      <c r="J52" s="24">
        <f t="shared" si="14"/>
        <v>259.40746547237302</v>
      </c>
      <c r="K52" s="24">
        <f t="shared" si="14"/>
        <v>275.97080282574109</v>
      </c>
      <c r="L52" s="24">
        <f t="shared" si="14"/>
        <v>252.9471679678075</v>
      </c>
      <c r="M52" s="24">
        <f t="shared" si="14"/>
        <v>271.63688268024544</v>
      </c>
      <c r="N52" s="24">
        <f t="shared" si="14"/>
        <v>264.19101299829759</v>
      </c>
      <c r="O52" s="24">
        <f t="shared" si="14"/>
        <v>232.28978033484555</v>
      </c>
      <c r="P52" s="24">
        <f t="shared" si="14"/>
        <v>223.18376443932894</v>
      </c>
      <c r="Q52" s="24">
        <f t="shared" si="14"/>
        <v>251.70068087425091</v>
      </c>
    </row>
    <row r="53" spans="1:17" ht="12" customHeight="1" x14ac:dyDescent="0.25">
      <c r="A53" s="23" t="s">
        <v>65</v>
      </c>
      <c r="B53" s="22">
        <v>171.45165119061275</v>
      </c>
      <c r="C53" s="22">
        <v>170.13597041634682</v>
      </c>
      <c r="D53" s="22">
        <v>177.52858073602607</v>
      </c>
      <c r="E53" s="22">
        <v>186.14894735753268</v>
      </c>
      <c r="F53" s="22">
        <v>164.79456077821681</v>
      </c>
      <c r="G53" s="22">
        <v>141.93914169232465</v>
      </c>
      <c r="H53" s="22">
        <v>158.44260341941799</v>
      </c>
      <c r="I53" s="22">
        <v>162.72130749332436</v>
      </c>
      <c r="J53" s="22">
        <v>144.74139198354914</v>
      </c>
      <c r="K53" s="22">
        <v>156.90365863722377</v>
      </c>
      <c r="L53" s="22">
        <v>131.96824297513783</v>
      </c>
      <c r="M53" s="22">
        <v>147.40417866358743</v>
      </c>
      <c r="N53" s="22">
        <v>141.36732386144956</v>
      </c>
      <c r="O53" s="22">
        <v>115.5746648543665</v>
      </c>
      <c r="P53" s="22">
        <v>104.26860596278325</v>
      </c>
      <c r="Q53" s="22">
        <v>124.68566469711062</v>
      </c>
    </row>
    <row r="54" spans="1:17" ht="12" customHeight="1" x14ac:dyDescent="0.25">
      <c r="A54" s="23" t="s">
        <v>64</v>
      </c>
      <c r="B54" s="30">
        <v>7.0787958426649151</v>
      </c>
      <c r="C54" s="30">
        <v>7.5406594391888495</v>
      </c>
      <c r="D54" s="30">
        <v>7.8655861300794481</v>
      </c>
      <c r="E54" s="30">
        <v>8.2527367616363598</v>
      </c>
      <c r="F54" s="30">
        <v>8.8164811766685354</v>
      </c>
      <c r="G54" s="30">
        <v>9.1494941779325849</v>
      </c>
      <c r="H54" s="30">
        <v>9.5364546271498796</v>
      </c>
      <c r="I54" s="30">
        <v>10.311137400821163</v>
      </c>
      <c r="J54" s="30">
        <v>11.293562066817083</v>
      </c>
      <c r="K54" s="30">
        <v>12.499276156088088</v>
      </c>
      <c r="L54" s="30">
        <v>13.484302502976927</v>
      </c>
      <c r="M54" s="30">
        <v>13.917449225975368</v>
      </c>
      <c r="N54" s="30">
        <v>14.116738377461312</v>
      </c>
      <c r="O54" s="30">
        <v>14.207872495230101</v>
      </c>
      <c r="P54" s="30">
        <v>14.234527677765033</v>
      </c>
      <c r="Q54" s="30">
        <v>14.161171944088695</v>
      </c>
    </row>
    <row r="55" spans="1:17" ht="12" customHeight="1" x14ac:dyDescent="0.25">
      <c r="A55" s="23" t="s">
        <v>63</v>
      </c>
      <c r="B55" s="22">
        <v>59.154071628439034</v>
      </c>
      <c r="C55" s="22">
        <v>55.884151697087695</v>
      </c>
      <c r="D55" s="22">
        <v>60.218521221426919</v>
      </c>
      <c r="E55" s="22">
        <v>62.145604342301567</v>
      </c>
      <c r="F55" s="22">
        <v>58.663020533873649</v>
      </c>
      <c r="G55" s="22">
        <v>63.796649649181454</v>
      </c>
      <c r="H55" s="22">
        <v>59.096778062866157</v>
      </c>
      <c r="I55" s="22">
        <v>57.468258831317989</v>
      </c>
      <c r="J55" s="22">
        <v>61.652748828551097</v>
      </c>
      <c r="K55" s="22">
        <v>63.160832602182893</v>
      </c>
      <c r="L55" s="22">
        <v>62.499133090090545</v>
      </c>
      <c r="M55" s="22">
        <v>63.425992391167227</v>
      </c>
      <c r="N55" s="22">
        <v>62.576109729250447</v>
      </c>
      <c r="O55" s="22">
        <v>59.990811646528307</v>
      </c>
      <c r="P55" s="22">
        <v>63.252586261353194</v>
      </c>
      <c r="Q55" s="22">
        <v>69.443458853252082</v>
      </c>
    </row>
    <row r="56" spans="1:17" ht="12" customHeight="1" x14ac:dyDescent="0.25">
      <c r="A56" s="21" t="s">
        <v>62</v>
      </c>
      <c r="B56" s="20">
        <v>39.329628827312916</v>
      </c>
      <c r="C56" s="20">
        <v>33.473022426477456</v>
      </c>
      <c r="D56" s="20">
        <v>33.890407219454666</v>
      </c>
      <c r="E56" s="20">
        <v>38.094342956297986</v>
      </c>
      <c r="F56" s="20">
        <v>39.898668391937662</v>
      </c>
      <c r="G56" s="20">
        <v>39.074096598035645</v>
      </c>
      <c r="H56" s="20">
        <v>37.020137632420067</v>
      </c>
      <c r="I56" s="20">
        <v>41.166497296521548</v>
      </c>
      <c r="J56" s="20">
        <v>41.719762593455684</v>
      </c>
      <c r="K56" s="20">
        <v>43.407035430246317</v>
      </c>
      <c r="L56" s="20">
        <v>44.995489399602221</v>
      </c>
      <c r="M56" s="20">
        <v>46.889262399515417</v>
      </c>
      <c r="N56" s="20">
        <v>46.130841030136267</v>
      </c>
      <c r="O56" s="20">
        <v>42.516431338720665</v>
      </c>
      <c r="P56" s="20">
        <v>41.428044537427461</v>
      </c>
      <c r="Q56" s="20">
        <v>43.410385379799493</v>
      </c>
    </row>
    <row r="57" spans="1:17" ht="12" customHeight="1" x14ac:dyDescent="0.25">
      <c r="A57" s="19" t="s">
        <v>66</v>
      </c>
      <c r="B57" s="18">
        <v>47.31752680187499</v>
      </c>
      <c r="C57" s="18">
        <v>49.347228662411894</v>
      </c>
      <c r="D57" s="18">
        <v>52.426443752599134</v>
      </c>
      <c r="E57" s="18">
        <v>55.177436072312446</v>
      </c>
      <c r="F57" s="18">
        <v>58.482580368725294</v>
      </c>
      <c r="G57" s="18">
        <v>61.620486423400038</v>
      </c>
      <c r="H57" s="18">
        <v>64.304156258145923</v>
      </c>
      <c r="I57" s="18">
        <v>67.918018978015056</v>
      </c>
      <c r="J57" s="18">
        <v>73.646754527626896</v>
      </c>
      <c r="K57" s="18">
        <v>77.408577174258937</v>
      </c>
      <c r="L57" s="18">
        <v>80.58874389505435</v>
      </c>
      <c r="M57" s="18">
        <v>82.042823221387579</v>
      </c>
      <c r="N57" s="18">
        <v>82.226051748025938</v>
      </c>
      <c r="O57" s="18">
        <v>80.069294758078627</v>
      </c>
      <c r="P57" s="18">
        <v>77.558290847754108</v>
      </c>
      <c r="Q57" s="18">
        <v>75.107021577522389</v>
      </c>
    </row>
    <row r="58" spans="1:17" s="28" customFormat="1" ht="12" customHeight="1" x14ac:dyDescent="0.25">
      <c r="B58" s="33"/>
    </row>
    <row r="59" spans="1:17" ht="12.95" customHeight="1" x14ac:dyDescent="0.25">
      <c r="A59" s="40" t="s">
        <v>88</v>
      </c>
      <c r="B59" s="47">
        <f t="shared" ref="B59:Q59" si="15">IF(B51=0,0,B51/B$51)</f>
        <v>1</v>
      </c>
      <c r="C59" s="47">
        <f t="shared" si="15"/>
        <v>1</v>
      </c>
      <c r="D59" s="47">
        <f t="shared" si="15"/>
        <v>1</v>
      </c>
      <c r="E59" s="47">
        <f t="shared" si="15"/>
        <v>1</v>
      </c>
      <c r="F59" s="47">
        <f t="shared" si="15"/>
        <v>1</v>
      </c>
      <c r="G59" s="47">
        <f t="shared" si="15"/>
        <v>1</v>
      </c>
      <c r="H59" s="47">
        <f t="shared" si="15"/>
        <v>1</v>
      </c>
      <c r="I59" s="47">
        <f t="shared" si="15"/>
        <v>1</v>
      </c>
      <c r="J59" s="47">
        <f t="shared" si="15"/>
        <v>1</v>
      </c>
      <c r="K59" s="47">
        <f t="shared" si="15"/>
        <v>1</v>
      </c>
      <c r="L59" s="47">
        <f t="shared" si="15"/>
        <v>1</v>
      </c>
      <c r="M59" s="47">
        <f t="shared" si="15"/>
        <v>1</v>
      </c>
      <c r="N59" s="47">
        <f t="shared" si="15"/>
        <v>1</v>
      </c>
      <c r="O59" s="47">
        <f t="shared" si="15"/>
        <v>1</v>
      </c>
      <c r="P59" s="47">
        <f t="shared" si="15"/>
        <v>1</v>
      </c>
      <c r="Q59" s="47">
        <f t="shared" si="15"/>
        <v>1</v>
      </c>
    </row>
    <row r="60" spans="1:17" ht="12" customHeight="1" x14ac:dyDescent="0.25">
      <c r="A60" s="46" t="s">
        <v>43</v>
      </c>
      <c r="B60" s="41">
        <f t="shared" ref="B60:Q60" si="16">IF(B52=0,0,B52/B$51)</f>
        <v>0.85410759863239816</v>
      </c>
      <c r="C60" s="41">
        <f t="shared" si="16"/>
        <v>0.84402595740204622</v>
      </c>
      <c r="D60" s="41">
        <f t="shared" si="16"/>
        <v>0.84205550400505991</v>
      </c>
      <c r="E60" s="41">
        <f t="shared" si="16"/>
        <v>0.84226864342128238</v>
      </c>
      <c r="F60" s="41">
        <f t="shared" si="16"/>
        <v>0.82313128391090518</v>
      </c>
      <c r="G60" s="41">
        <f t="shared" si="16"/>
        <v>0.80473885514842702</v>
      </c>
      <c r="H60" s="41">
        <f t="shared" si="16"/>
        <v>0.80418961387699239</v>
      </c>
      <c r="I60" s="41">
        <f t="shared" si="16"/>
        <v>0.79999712891504804</v>
      </c>
      <c r="J60" s="41">
        <f t="shared" si="16"/>
        <v>0.77887457925731451</v>
      </c>
      <c r="K60" s="41">
        <f t="shared" si="16"/>
        <v>0.78094766827012108</v>
      </c>
      <c r="L60" s="41">
        <f t="shared" si="16"/>
        <v>0.75838060901762938</v>
      </c>
      <c r="M60" s="41">
        <f t="shared" si="16"/>
        <v>0.76803072991639021</v>
      </c>
      <c r="N60" s="41">
        <f t="shared" si="16"/>
        <v>0.76263856456309687</v>
      </c>
      <c r="O60" s="41">
        <f t="shared" si="16"/>
        <v>0.74366265896305817</v>
      </c>
      <c r="P60" s="41">
        <f t="shared" si="16"/>
        <v>0.74211025866096991</v>
      </c>
      <c r="Q60" s="41">
        <f t="shared" si="16"/>
        <v>0.77017976928311271</v>
      </c>
    </row>
    <row r="61" spans="1:17" ht="12" customHeight="1" x14ac:dyDescent="0.25">
      <c r="A61" s="23" t="s">
        <v>65</v>
      </c>
      <c r="B61" s="45">
        <f t="shared" ref="B61:Q61" si="17">IF(B53=0,0,B53/B$51)</f>
        <v>0.52863061113430354</v>
      </c>
      <c r="C61" s="45">
        <f t="shared" si="17"/>
        <v>0.53775654310201859</v>
      </c>
      <c r="D61" s="45">
        <f t="shared" si="17"/>
        <v>0.53483815040684601</v>
      </c>
      <c r="E61" s="45">
        <f t="shared" si="17"/>
        <v>0.53212921952234882</v>
      </c>
      <c r="F61" s="45">
        <f t="shared" si="17"/>
        <v>0.49838776263874363</v>
      </c>
      <c r="G61" s="45">
        <f t="shared" si="17"/>
        <v>0.44977248500862621</v>
      </c>
      <c r="H61" s="45">
        <f t="shared" si="17"/>
        <v>0.48246815072642629</v>
      </c>
      <c r="I61" s="45">
        <f t="shared" si="17"/>
        <v>0.47917664818664452</v>
      </c>
      <c r="J61" s="45">
        <f t="shared" si="17"/>
        <v>0.43458807392847076</v>
      </c>
      <c r="K61" s="45">
        <f t="shared" si="17"/>
        <v>0.44400909480690059</v>
      </c>
      <c r="L61" s="45">
        <f t="shared" si="17"/>
        <v>0.39566426966760476</v>
      </c>
      <c r="M61" s="45">
        <f t="shared" si="17"/>
        <v>0.41677307519754647</v>
      </c>
      <c r="N61" s="45">
        <f t="shared" si="17"/>
        <v>0.40808418016292269</v>
      </c>
      <c r="O61" s="45">
        <f t="shared" si="17"/>
        <v>0.37000578523285749</v>
      </c>
      <c r="P61" s="45">
        <f t="shared" si="17"/>
        <v>0.34670444033259756</v>
      </c>
      <c r="Q61" s="45">
        <f t="shared" si="17"/>
        <v>0.38152608938435401</v>
      </c>
    </row>
    <row r="62" spans="1:17" ht="12" customHeight="1" x14ac:dyDescent="0.25">
      <c r="A62" s="23" t="s">
        <v>64</v>
      </c>
      <c r="B62" s="44">
        <f t="shared" ref="B62:Q62" si="18">IF(B54=0,0,B54/B$51)</f>
        <v>2.1825792556775359E-2</v>
      </c>
      <c r="C62" s="44">
        <f t="shared" si="18"/>
        <v>2.383410717207271E-2</v>
      </c>
      <c r="D62" s="44">
        <f t="shared" si="18"/>
        <v>2.3696553649199203E-2</v>
      </c>
      <c r="E62" s="44">
        <f t="shared" si="18"/>
        <v>2.3591443487769183E-2</v>
      </c>
      <c r="F62" s="44">
        <f t="shared" si="18"/>
        <v>2.6663661150200101E-2</v>
      </c>
      <c r="G62" s="44">
        <f t="shared" si="18"/>
        <v>2.8992642085303135E-2</v>
      </c>
      <c r="H62" s="44">
        <f t="shared" si="18"/>
        <v>2.9039131705428618E-2</v>
      </c>
      <c r="I62" s="44">
        <f t="shared" si="18"/>
        <v>3.0363916900803745E-2</v>
      </c>
      <c r="J62" s="44">
        <f t="shared" si="18"/>
        <v>3.390907962918796E-2</v>
      </c>
      <c r="K62" s="44">
        <f t="shared" si="18"/>
        <v>3.5370700339357908E-2</v>
      </c>
      <c r="L62" s="44">
        <f t="shared" si="18"/>
        <v>4.0428337769281036E-2</v>
      </c>
      <c r="M62" s="44">
        <f t="shared" si="18"/>
        <v>3.9350432025766699E-2</v>
      </c>
      <c r="N62" s="44">
        <f t="shared" si="18"/>
        <v>4.0750701434985041E-2</v>
      </c>
      <c r="O62" s="44">
        <f t="shared" si="18"/>
        <v>4.5485704204378821E-2</v>
      </c>
      <c r="P62" s="44">
        <f t="shared" si="18"/>
        <v>4.7331350662537047E-2</v>
      </c>
      <c r="Q62" s="44">
        <f t="shared" si="18"/>
        <v>4.333181818497208E-2</v>
      </c>
    </row>
    <row r="63" spans="1:17" ht="12" customHeight="1" x14ac:dyDescent="0.25">
      <c r="A63" s="23" t="s">
        <v>63</v>
      </c>
      <c r="B63" s="44">
        <f t="shared" ref="B63:Q63" si="19">IF(B55=0,0,B55/B$51)</f>
        <v>0.18238758751444564</v>
      </c>
      <c r="C63" s="44">
        <f t="shared" si="19"/>
        <v>0.17663559420899072</v>
      </c>
      <c r="D63" s="44">
        <f t="shared" si="19"/>
        <v>0.18141959101331082</v>
      </c>
      <c r="E63" s="44">
        <f t="shared" si="19"/>
        <v>0.17765070608697933</v>
      </c>
      <c r="F63" s="44">
        <f t="shared" si="19"/>
        <v>0.17741442081244113</v>
      </c>
      <c r="G63" s="44">
        <f t="shared" si="19"/>
        <v>0.20215690545836709</v>
      </c>
      <c r="H63" s="44">
        <f t="shared" si="19"/>
        <v>0.17995357694549682</v>
      </c>
      <c r="I63" s="44">
        <f t="shared" si="19"/>
        <v>0.16923074223111936</v>
      </c>
      <c r="J63" s="44">
        <f t="shared" si="19"/>
        <v>0.18511324921374997</v>
      </c>
      <c r="K63" s="44">
        <f t="shared" si="19"/>
        <v>0.1787337806812126</v>
      </c>
      <c r="L63" s="44">
        <f t="shared" si="19"/>
        <v>0.18738351963667402</v>
      </c>
      <c r="M63" s="44">
        <f t="shared" si="19"/>
        <v>0.17933172679352868</v>
      </c>
      <c r="N63" s="44">
        <f t="shared" si="19"/>
        <v>0.18063806924486839</v>
      </c>
      <c r="O63" s="44">
        <f t="shared" si="19"/>
        <v>0.19205720732999851</v>
      </c>
      <c r="P63" s="44">
        <f t="shared" si="19"/>
        <v>0.21032171972414496</v>
      </c>
      <c r="Q63" s="44">
        <f t="shared" si="19"/>
        <v>0.21249027587867145</v>
      </c>
    </row>
    <row r="64" spans="1:17" ht="12" customHeight="1" x14ac:dyDescent="0.25">
      <c r="A64" s="23" t="s">
        <v>62</v>
      </c>
      <c r="B64" s="43">
        <f t="shared" ref="B64:Q64" si="20">IF(B56=0,0,B56/B$51)</f>
        <v>0.1212636074268737</v>
      </c>
      <c r="C64" s="43">
        <f t="shared" si="20"/>
        <v>0.10579971291896409</v>
      </c>
      <c r="D64" s="43">
        <f t="shared" si="20"/>
        <v>0.10210120893570378</v>
      </c>
      <c r="E64" s="43">
        <f t="shared" si="20"/>
        <v>0.10889727432418514</v>
      </c>
      <c r="F64" s="43">
        <f t="shared" si="20"/>
        <v>0.12066543930952027</v>
      </c>
      <c r="G64" s="43">
        <f t="shared" si="20"/>
        <v>0.12381682259613055</v>
      </c>
      <c r="H64" s="43">
        <f t="shared" si="20"/>
        <v>0.11272875449964063</v>
      </c>
      <c r="I64" s="43">
        <f t="shared" si="20"/>
        <v>0.12122582159648035</v>
      </c>
      <c r="J64" s="43">
        <f t="shared" si="20"/>
        <v>0.12526417648590579</v>
      </c>
      <c r="K64" s="43">
        <f t="shared" si="20"/>
        <v>0.12283409244264992</v>
      </c>
      <c r="L64" s="43">
        <f t="shared" si="20"/>
        <v>0.13490448194406957</v>
      </c>
      <c r="M64" s="43">
        <f t="shared" si="20"/>
        <v>0.13257549589954834</v>
      </c>
      <c r="N64" s="43">
        <f t="shared" si="20"/>
        <v>0.13316561372032076</v>
      </c>
      <c r="O64" s="43">
        <f t="shared" si="20"/>
        <v>0.13611396219582347</v>
      </c>
      <c r="P64" s="43">
        <f t="shared" si="20"/>
        <v>0.13775274794169035</v>
      </c>
      <c r="Q64" s="43">
        <f t="shared" si="20"/>
        <v>0.13283158583511515</v>
      </c>
    </row>
    <row r="65" spans="1:17" ht="12" customHeight="1" x14ac:dyDescent="0.25">
      <c r="A65" s="42" t="s">
        <v>66</v>
      </c>
      <c r="B65" s="41">
        <f t="shared" ref="B65:Q65" si="21">IF(B57=0,0,B57/B$51)</f>
        <v>0.14589240136760193</v>
      </c>
      <c r="C65" s="41">
        <f t="shared" si="21"/>
        <v>0.15597404259795369</v>
      </c>
      <c r="D65" s="41">
        <f t="shared" si="21"/>
        <v>0.15794449599494009</v>
      </c>
      <c r="E65" s="41">
        <f t="shared" si="21"/>
        <v>0.15773135657871759</v>
      </c>
      <c r="F65" s="41">
        <f t="shared" si="21"/>
        <v>0.17686871608909482</v>
      </c>
      <c r="G65" s="41">
        <f t="shared" si="21"/>
        <v>0.195261144851573</v>
      </c>
      <c r="H65" s="41">
        <f t="shared" si="21"/>
        <v>0.19581038612300769</v>
      </c>
      <c r="I65" s="41">
        <f t="shared" si="21"/>
        <v>0.20000287108495188</v>
      </c>
      <c r="J65" s="41">
        <f t="shared" si="21"/>
        <v>0.2211254207426854</v>
      </c>
      <c r="K65" s="41">
        <f t="shared" si="21"/>
        <v>0.2190523317298789</v>
      </c>
      <c r="L65" s="41">
        <f t="shared" si="21"/>
        <v>0.2416193909823707</v>
      </c>
      <c r="M65" s="41">
        <f t="shared" si="21"/>
        <v>0.23196927008360974</v>
      </c>
      <c r="N65" s="41">
        <f t="shared" si="21"/>
        <v>0.23736143543690305</v>
      </c>
      <c r="O65" s="41">
        <f t="shared" si="21"/>
        <v>0.25633734103694183</v>
      </c>
      <c r="P65" s="41">
        <f t="shared" si="21"/>
        <v>0.25788974133902998</v>
      </c>
      <c r="Q65" s="41">
        <f t="shared" si="21"/>
        <v>0.22982023071688729</v>
      </c>
    </row>
    <row r="66" spans="1:17" s="28" customFormat="1" ht="12" customHeight="1" x14ac:dyDescent="0.25"/>
    <row r="67" spans="1:17" s="28" customFormat="1" ht="12.95" customHeight="1" x14ac:dyDescent="0.25">
      <c r="A67" s="35" t="s">
        <v>87</v>
      </c>
      <c r="B67" s="34"/>
      <c r="C67" s="34"/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</row>
    <row r="68" spans="1:17" s="28" customFormat="1" ht="12" customHeight="1" x14ac:dyDescent="0.25">
      <c r="B68" s="33"/>
    </row>
    <row r="69" spans="1:17" ht="12.95" customHeight="1" x14ac:dyDescent="0.25">
      <c r="A69" s="40" t="s">
        <v>86</v>
      </c>
      <c r="B69" s="55">
        <f>SUM(B70:B71,B74:B75,B81:B82)</f>
        <v>535.65537809591558</v>
      </c>
      <c r="C69" s="55">
        <f t="shared" ref="C69:Q69" si="22">SUM(C70:C71,C74:C75,C81:C82)</f>
        <v>539.32887464537316</v>
      </c>
      <c r="D69" s="55">
        <f t="shared" si="22"/>
        <v>549.03776636170187</v>
      </c>
      <c r="E69" s="55">
        <f t="shared" si="22"/>
        <v>566.5728748252177</v>
      </c>
      <c r="F69" s="55">
        <f t="shared" si="22"/>
        <v>506.14440042761265</v>
      </c>
      <c r="G69" s="55">
        <f t="shared" si="22"/>
        <v>439.7012819879975</v>
      </c>
      <c r="H69" s="55">
        <f t="shared" si="22"/>
        <v>467.33130280267204</v>
      </c>
      <c r="I69" s="55">
        <f t="shared" si="22"/>
        <v>441.23953485524413</v>
      </c>
      <c r="J69" s="55">
        <f t="shared" si="22"/>
        <v>393.76908269301589</v>
      </c>
      <c r="K69" s="55">
        <f t="shared" si="22"/>
        <v>434.61645481771217</v>
      </c>
      <c r="L69" s="55">
        <f t="shared" si="22"/>
        <v>371.68258390516797</v>
      </c>
      <c r="M69" s="55">
        <f t="shared" si="22"/>
        <v>424.71810838935818</v>
      </c>
      <c r="N69" s="55">
        <f t="shared" si="22"/>
        <v>408.54389553440461</v>
      </c>
      <c r="O69" s="55">
        <f t="shared" si="22"/>
        <v>341.75109712643183</v>
      </c>
      <c r="P69" s="55">
        <f t="shared" si="22"/>
        <v>311.01337719757305</v>
      </c>
      <c r="Q69" s="55">
        <f t="shared" si="22"/>
        <v>358.61433812863322</v>
      </c>
    </row>
    <row r="70" spans="1:17" ht="12" customHeight="1" x14ac:dyDescent="0.25">
      <c r="A70" s="54" t="s">
        <v>58</v>
      </c>
      <c r="B70" s="53">
        <v>0</v>
      </c>
      <c r="C70" s="53">
        <v>0</v>
      </c>
      <c r="D70" s="53">
        <v>0</v>
      </c>
      <c r="E70" s="53">
        <v>0</v>
      </c>
      <c r="F70" s="53">
        <v>0</v>
      </c>
      <c r="G70" s="53">
        <v>0</v>
      </c>
      <c r="H70" s="53">
        <v>0</v>
      </c>
      <c r="I70" s="53">
        <v>0</v>
      </c>
      <c r="J70" s="53">
        <v>0</v>
      </c>
      <c r="K70" s="53">
        <v>0</v>
      </c>
      <c r="L70" s="53">
        <v>0</v>
      </c>
      <c r="M70" s="53">
        <v>0</v>
      </c>
      <c r="N70" s="53">
        <v>0</v>
      </c>
      <c r="O70" s="53">
        <v>0</v>
      </c>
      <c r="P70" s="53">
        <v>0</v>
      </c>
      <c r="Q70" s="53">
        <v>0</v>
      </c>
    </row>
    <row r="71" spans="1:17" ht="12" customHeight="1" x14ac:dyDescent="0.25">
      <c r="A71" s="51" t="s">
        <v>85</v>
      </c>
      <c r="B71" s="50">
        <f>SUM(B72:B73)</f>
        <v>535.65537809591558</v>
      </c>
      <c r="C71" s="50">
        <f t="shared" ref="C71:Q71" si="23">SUM(C72:C73)</f>
        <v>539.32887464537316</v>
      </c>
      <c r="D71" s="50">
        <f t="shared" si="23"/>
        <v>549.03776636170187</v>
      </c>
      <c r="E71" s="50">
        <f t="shared" si="23"/>
        <v>566.5728748252177</v>
      </c>
      <c r="F71" s="50">
        <f t="shared" si="23"/>
        <v>506.14440042761265</v>
      </c>
      <c r="G71" s="50">
        <f t="shared" si="23"/>
        <v>439.7012819879975</v>
      </c>
      <c r="H71" s="50">
        <f t="shared" si="23"/>
        <v>467.33130280267204</v>
      </c>
      <c r="I71" s="50">
        <f t="shared" si="23"/>
        <v>441.23953485524413</v>
      </c>
      <c r="J71" s="50">
        <f t="shared" si="23"/>
        <v>393.76908269301589</v>
      </c>
      <c r="K71" s="50">
        <f t="shared" si="23"/>
        <v>434.61645481771217</v>
      </c>
      <c r="L71" s="50">
        <f t="shared" si="23"/>
        <v>371.68258390516797</v>
      </c>
      <c r="M71" s="50">
        <f t="shared" si="23"/>
        <v>424.71810838935818</v>
      </c>
      <c r="N71" s="50">
        <f t="shared" si="23"/>
        <v>408.54389553440461</v>
      </c>
      <c r="O71" s="50">
        <f t="shared" si="23"/>
        <v>341.75109712643183</v>
      </c>
      <c r="P71" s="50">
        <f t="shared" si="23"/>
        <v>311.01337719757305</v>
      </c>
      <c r="Q71" s="50">
        <f t="shared" si="23"/>
        <v>358.61433812863322</v>
      </c>
    </row>
    <row r="72" spans="1:17" ht="12" customHeight="1" x14ac:dyDescent="0.25">
      <c r="A72" s="52" t="s">
        <v>84</v>
      </c>
      <c r="B72" s="50">
        <v>115.29990973975001</v>
      </c>
      <c r="C72" s="50">
        <v>115.34900394955856</v>
      </c>
      <c r="D72" s="50">
        <v>117.46490441691317</v>
      </c>
      <c r="E72" s="50">
        <v>126.11783930472427</v>
      </c>
      <c r="F72" s="50">
        <v>121.90232963665106</v>
      </c>
      <c r="G72" s="50">
        <v>115.30872305454469</v>
      </c>
      <c r="H72" s="50">
        <v>104.55422966276403</v>
      </c>
      <c r="I72" s="50">
        <v>107.52274136847602</v>
      </c>
      <c r="J72" s="50">
        <v>101.389109932116</v>
      </c>
      <c r="K72" s="50">
        <v>107.50157998336802</v>
      </c>
      <c r="L72" s="50">
        <v>101.50563297805336</v>
      </c>
      <c r="M72" s="50">
        <v>113.42828329677791</v>
      </c>
      <c r="N72" s="50">
        <v>110.47464956234279</v>
      </c>
      <c r="O72" s="50">
        <v>101.50197663118804</v>
      </c>
      <c r="P72" s="50">
        <v>95.520552836445347</v>
      </c>
      <c r="Q72" s="50">
        <v>104.4373232350494</v>
      </c>
    </row>
    <row r="73" spans="1:17" ht="12" customHeight="1" x14ac:dyDescent="0.25">
      <c r="A73" s="52" t="s">
        <v>83</v>
      </c>
      <c r="B73" s="50">
        <v>420.3554683561656</v>
      </c>
      <c r="C73" s="50">
        <v>423.97987069581461</v>
      </c>
      <c r="D73" s="50">
        <v>431.57286194478866</v>
      </c>
      <c r="E73" s="50">
        <v>440.45503552049342</v>
      </c>
      <c r="F73" s="50">
        <v>384.24207079096158</v>
      </c>
      <c r="G73" s="50">
        <v>324.39255893345279</v>
      </c>
      <c r="H73" s="50">
        <v>362.777073139908</v>
      </c>
      <c r="I73" s="50">
        <v>333.7167934867681</v>
      </c>
      <c r="J73" s="50">
        <v>292.37997276089988</v>
      </c>
      <c r="K73" s="50">
        <v>327.11487483434416</v>
      </c>
      <c r="L73" s="50">
        <v>270.1769509271146</v>
      </c>
      <c r="M73" s="50">
        <v>311.28982509258026</v>
      </c>
      <c r="N73" s="50">
        <v>298.06924597206182</v>
      </c>
      <c r="O73" s="50">
        <v>240.2491204952438</v>
      </c>
      <c r="P73" s="50">
        <v>215.4928243611277</v>
      </c>
      <c r="Q73" s="50">
        <v>254.17701489358384</v>
      </c>
    </row>
    <row r="74" spans="1:17" ht="12" customHeight="1" x14ac:dyDescent="0.25">
      <c r="A74" s="51" t="s">
        <v>56</v>
      </c>
      <c r="B74" s="50">
        <v>0</v>
      </c>
      <c r="C74" s="50">
        <v>0</v>
      </c>
      <c r="D74" s="50">
        <v>0</v>
      </c>
      <c r="E74" s="50">
        <v>0</v>
      </c>
      <c r="F74" s="50">
        <v>0</v>
      </c>
      <c r="G74" s="50">
        <v>0</v>
      </c>
      <c r="H74" s="50">
        <v>0</v>
      </c>
      <c r="I74" s="50">
        <v>0</v>
      </c>
      <c r="J74" s="50">
        <v>0</v>
      </c>
      <c r="K74" s="50">
        <v>0</v>
      </c>
      <c r="L74" s="50">
        <v>0</v>
      </c>
      <c r="M74" s="50">
        <v>0</v>
      </c>
      <c r="N74" s="50">
        <v>0</v>
      </c>
      <c r="O74" s="50">
        <v>0</v>
      </c>
      <c r="P74" s="50">
        <v>0</v>
      </c>
      <c r="Q74" s="50">
        <v>0</v>
      </c>
    </row>
    <row r="75" spans="1:17" ht="12" customHeight="1" x14ac:dyDescent="0.25">
      <c r="A75" s="51" t="s">
        <v>82</v>
      </c>
      <c r="B75" s="50">
        <f>SUM(B76:B80)</f>
        <v>0</v>
      </c>
      <c r="C75" s="50">
        <f t="shared" ref="C75:Q75" si="24">SUM(C76:C80)</f>
        <v>0</v>
      </c>
      <c r="D75" s="50">
        <f t="shared" si="24"/>
        <v>0</v>
      </c>
      <c r="E75" s="50">
        <f t="shared" si="24"/>
        <v>0</v>
      </c>
      <c r="F75" s="50">
        <f t="shared" si="24"/>
        <v>0</v>
      </c>
      <c r="G75" s="50">
        <f t="shared" si="24"/>
        <v>0</v>
      </c>
      <c r="H75" s="50">
        <f t="shared" si="24"/>
        <v>0</v>
      </c>
      <c r="I75" s="50">
        <f t="shared" si="24"/>
        <v>0</v>
      </c>
      <c r="J75" s="50">
        <f t="shared" si="24"/>
        <v>0</v>
      </c>
      <c r="K75" s="50">
        <f t="shared" si="24"/>
        <v>0</v>
      </c>
      <c r="L75" s="50">
        <f t="shared" si="24"/>
        <v>0</v>
      </c>
      <c r="M75" s="50">
        <f t="shared" si="24"/>
        <v>0</v>
      </c>
      <c r="N75" s="50">
        <f t="shared" si="24"/>
        <v>0</v>
      </c>
      <c r="O75" s="50">
        <f t="shared" si="24"/>
        <v>0</v>
      </c>
      <c r="P75" s="50">
        <f t="shared" si="24"/>
        <v>0</v>
      </c>
      <c r="Q75" s="50">
        <f t="shared" si="24"/>
        <v>0</v>
      </c>
    </row>
    <row r="76" spans="1:17" ht="12" customHeight="1" x14ac:dyDescent="0.25">
      <c r="A76" s="52" t="s">
        <v>55</v>
      </c>
      <c r="B76" s="50">
        <v>0</v>
      </c>
      <c r="C76" s="50">
        <v>0</v>
      </c>
      <c r="D76" s="50">
        <v>0</v>
      </c>
      <c r="E76" s="50">
        <v>0</v>
      </c>
      <c r="F76" s="50">
        <v>0</v>
      </c>
      <c r="G76" s="50">
        <v>0</v>
      </c>
      <c r="H76" s="50">
        <v>0</v>
      </c>
      <c r="I76" s="50">
        <v>0</v>
      </c>
      <c r="J76" s="50">
        <v>0</v>
      </c>
      <c r="K76" s="50">
        <v>0</v>
      </c>
      <c r="L76" s="50">
        <v>0</v>
      </c>
      <c r="M76" s="50">
        <v>0</v>
      </c>
      <c r="N76" s="50">
        <v>0</v>
      </c>
      <c r="O76" s="50">
        <v>0</v>
      </c>
      <c r="P76" s="50">
        <v>0</v>
      </c>
      <c r="Q76" s="50">
        <v>0</v>
      </c>
    </row>
    <row r="77" spans="1:17" ht="12" customHeight="1" x14ac:dyDescent="0.25">
      <c r="A77" s="52" t="s">
        <v>81</v>
      </c>
      <c r="B77" s="50">
        <v>0</v>
      </c>
      <c r="C77" s="50">
        <v>0</v>
      </c>
      <c r="D77" s="50">
        <v>0</v>
      </c>
      <c r="E77" s="50">
        <v>0</v>
      </c>
      <c r="F77" s="50">
        <v>0</v>
      </c>
      <c r="G77" s="50">
        <v>0</v>
      </c>
      <c r="H77" s="50">
        <v>0</v>
      </c>
      <c r="I77" s="50">
        <v>0</v>
      </c>
      <c r="J77" s="50">
        <v>0</v>
      </c>
      <c r="K77" s="50">
        <v>0</v>
      </c>
      <c r="L77" s="50">
        <v>0</v>
      </c>
      <c r="M77" s="50">
        <v>0</v>
      </c>
      <c r="N77" s="50">
        <v>0</v>
      </c>
      <c r="O77" s="50">
        <v>0</v>
      </c>
      <c r="P77" s="50">
        <v>0</v>
      </c>
      <c r="Q77" s="50">
        <v>0</v>
      </c>
    </row>
    <row r="78" spans="1:17" ht="12" customHeight="1" x14ac:dyDescent="0.25">
      <c r="A78" s="52" t="s">
        <v>80</v>
      </c>
      <c r="B78" s="50">
        <v>0</v>
      </c>
      <c r="C78" s="50">
        <v>0</v>
      </c>
      <c r="D78" s="50">
        <v>0</v>
      </c>
      <c r="E78" s="50">
        <v>0</v>
      </c>
      <c r="F78" s="50">
        <v>0</v>
      </c>
      <c r="G78" s="50">
        <v>0</v>
      </c>
      <c r="H78" s="50">
        <v>0</v>
      </c>
      <c r="I78" s="50">
        <v>0</v>
      </c>
      <c r="J78" s="50">
        <v>0</v>
      </c>
      <c r="K78" s="50">
        <v>0</v>
      </c>
      <c r="L78" s="50">
        <v>0</v>
      </c>
      <c r="M78" s="50">
        <v>0</v>
      </c>
      <c r="N78" s="50">
        <v>0</v>
      </c>
      <c r="O78" s="50">
        <v>0</v>
      </c>
      <c r="P78" s="50">
        <v>0</v>
      </c>
      <c r="Q78" s="50">
        <v>0</v>
      </c>
    </row>
    <row r="79" spans="1:17" ht="12" customHeight="1" x14ac:dyDescent="0.25">
      <c r="A79" s="52" t="s">
        <v>59</v>
      </c>
      <c r="B79" s="50">
        <v>0</v>
      </c>
      <c r="C79" s="50">
        <v>0</v>
      </c>
      <c r="D79" s="50">
        <v>0</v>
      </c>
      <c r="E79" s="50">
        <v>0</v>
      </c>
      <c r="F79" s="50">
        <v>0</v>
      </c>
      <c r="G79" s="50">
        <v>0</v>
      </c>
      <c r="H79" s="50">
        <v>0</v>
      </c>
      <c r="I79" s="50">
        <v>0</v>
      </c>
      <c r="J79" s="50">
        <v>0</v>
      </c>
      <c r="K79" s="50">
        <v>0</v>
      </c>
      <c r="L79" s="50">
        <v>0</v>
      </c>
      <c r="M79" s="50">
        <v>0</v>
      </c>
      <c r="N79" s="50">
        <v>0</v>
      </c>
      <c r="O79" s="50">
        <v>0</v>
      </c>
      <c r="P79" s="50">
        <v>0</v>
      </c>
      <c r="Q79" s="50">
        <v>0</v>
      </c>
    </row>
    <row r="80" spans="1:17" ht="12" customHeight="1" x14ac:dyDescent="0.25">
      <c r="A80" s="52" t="s">
        <v>79</v>
      </c>
      <c r="B80" s="50">
        <v>0</v>
      </c>
      <c r="C80" s="50">
        <v>0</v>
      </c>
      <c r="D80" s="50">
        <v>0</v>
      </c>
      <c r="E80" s="50">
        <v>0</v>
      </c>
      <c r="F80" s="50">
        <v>0</v>
      </c>
      <c r="G80" s="50">
        <v>0</v>
      </c>
      <c r="H80" s="50">
        <v>0</v>
      </c>
      <c r="I80" s="50">
        <v>0</v>
      </c>
      <c r="J80" s="50">
        <v>0</v>
      </c>
      <c r="K80" s="50">
        <v>0</v>
      </c>
      <c r="L80" s="50">
        <v>0</v>
      </c>
      <c r="M80" s="50">
        <v>0</v>
      </c>
      <c r="N80" s="50">
        <v>0</v>
      </c>
      <c r="O80" s="50">
        <v>0</v>
      </c>
      <c r="P80" s="50">
        <v>0</v>
      </c>
      <c r="Q80" s="50">
        <v>0</v>
      </c>
    </row>
    <row r="81" spans="1:17" ht="12" customHeight="1" x14ac:dyDescent="0.25">
      <c r="A81" s="51" t="s">
        <v>61</v>
      </c>
      <c r="B81" s="50">
        <v>0</v>
      </c>
      <c r="C81" s="50">
        <v>0</v>
      </c>
      <c r="D81" s="50">
        <v>0</v>
      </c>
      <c r="E81" s="50">
        <v>0</v>
      </c>
      <c r="F81" s="50">
        <v>0</v>
      </c>
      <c r="G81" s="50">
        <v>0</v>
      </c>
      <c r="H81" s="50">
        <v>0</v>
      </c>
      <c r="I81" s="50">
        <v>0</v>
      </c>
      <c r="J81" s="50">
        <v>0</v>
      </c>
      <c r="K81" s="50">
        <v>0</v>
      </c>
      <c r="L81" s="50">
        <v>0</v>
      </c>
      <c r="M81" s="50">
        <v>0</v>
      </c>
      <c r="N81" s="50">
        <v>0</v>
      </c>
      <c r="O81" s="50">
        <v>0</v>
      </c>
      <c r="P81" s="50">
        <v>0</v>
      </c>
      <c r="Q81" s="50">
        <v>0</v>
      </c>
    </row>
    <row r="82" spans="1:17" ht="12" customHeight="1" x14ac:dyDescent="0.25">
      <c r="A82" s="49" t="s">
        <v>60</v>
      </c>
      <c r="B82" s="48">
        <v>0</v>
      </c>
      <c r="C82" s="48">
        <v>0</v>
      </c>
      <c r="D82" s="48">
        <v>0</v>
      </c>
      <c r="E82" s="48">
        <v>0</v>
      </c>
      <c r="F82" s="48">
        <v>0</v>
      </c>
      <c r="G82" s="48">
        <v>0</v>
      </c>
      <c r="H82" s="48">
        <v>0</v>
      </c>
      <c r="I82" s="48">
        <v>0</v>
      </c>
      <c r="J82" s="48">
        <v>0</v>
      </c>
      <c r="K82" s="48">
        <v>0</v>
      </c>
      <c r="L82" s="48">
        <v>0</v>
      </c>
      <c r="M82" s="48">
        <v>0</v>
      </c>
      <c r="N82" s="48">
        <v>0</v>
      </c>
      <c r="O82" s="48">
        <v>0</v>
      </c>
      <c r="P82" s="48">
        <v>0</v>
      </c>
      <c r="Q82" s="48">
        <v>0</v>
      </c>
    </row>
    <row r="83" spans="1:17" s="28" customFormat="1" ht="12" customHeight="1" x14ac:dyDescent="0.25"/>
    <row r="84" spans="1:17" ht="12.95" customHeight="1" x14ac:dyDescent="0.25">
      <c r="A84" s="27" t="s">
        <v>78</v>
      </c>
      <c r="B84" s="26">
        <f t="shared" ref="B84:Q84" si="25">SUM(B85,B90)</f>
        <v>535.65537809591558</v>
      </c>
      <c r="C84" s="26">
        <f t="shared" si="25"/>
        <v>539.32887464537316</v>
      </c>
      <c r="D84" s="26">
        <f t="shared" si="25"/>
        <v>549.03776636170176</v>
      </c>
      <c r="E84" s="26">
        <f t="shared" si="25"/>
        <v>566.5728748252177</v>
      </c>
      <c r="F84" s="26">
        <f t="shared" si="25"/>
        <v>506.14440042761265</v>
      </c>
      <c r="G84" s="26">
        <f t="shared" si="25"/>
        <v>439.70128198799739</v>
      </c>
      <c r="H84" s="26">
        <f t="shared" si="25"/>
        <v>467.33130280267187</v>
      </c>
      <c r="I84" s="26">
        <f t="shared" si="25"/>
        <v>441.23953485524396</v>
      </c>
      <c r="J84" s="26">
        <f t="shared" si="25"/>
        <v>393.769082693016</v>
      </c>
      <c r="K84" s="26">
        <f t="shared" si="25"/>
        <v>434.61645481771205</v>
      </c>
      <c r="L84" s="26">
        <f t="shared" si="25"/>
        <v>371.68258390516797</v>
      </c>
      <c r="M84" s="26">
        <f t="shared" si="25"/>
        <v>424.71810838935812</v>
      </c>
      <c r="N84" s="26">
        <f t="shared" si="25"/>
        <v>408.54389553440461</v>
      </c>
      <c r="O84" s="26">
        <f t="shared" si="25"/>
        <v>341.75109712643177</v>
      </c>
      <c r="P84" s="26">
        <f t="shared" si="25"/>
        <v>311.01337719757305</v>
      </c>
      <c r="Q84" s="26">
        <f t="shared" si="25"/>
        <v>358.61433812863328</v>
      </c>
    </row>
    <row r="85" spans="1:17" ht="12" customHeight="1" x14ac:dyDescent="0.25">
      <c r="A85" s="25" t="s">
        <v>43</v>
      </c>
      <c r="B85" s="24">
        <f t="shared" ref="B85:Q85" si="26">SUM(B86:B89)</f>
        <v>535.65537809591558</v>
      </c>
      <c r="C85" s="24">
        <f t="shared" si="26"/>
        <v>539.32887464537316</v>
      </c>
      <c r="D85" s="24">
        <f t="shared" si="26"/>
        <v>549.03776636170176</v>
      </c>
      <c r="E85" s="24">
        <f t="shared" si="26"/>
        <v>566.5728748252177</v>
      </c>
      <c r="F85" s="24">
        <f t="shared" si="26"/>
        <v>506.14440042761265</v>
      </c>
      <c r="G85" s="24">
        <f t="shared" si="26"/>
        <v>439.70128198799739</v>
      </c>
      <c r="H85" s="24">
        <f t="shared" si="26"/>
        <v>467.33130280267187</v>
      </c>
      <c r="I85" s="24">
        <f t="shared" si="26"/>
        <v>441.23953485524396</v>
      </c>
      <c r="J85" s="24">
        <f t="shared" si="26"/>
        <v>393.769082693016</v>
      </c>
      <c r="K85" s="24">
        <f t="shared" si="26"/>
        <v>434.61645481771205</v>
      </c>
      <c r="L85" s="24">
        <f t="shared" si="26"/>
        <v>371.68258390516797</v>
      </c>
      <c r="M85" s="24">
        <f t="shared" si="26"/>
        <v>424.71810838935812</v>
      </c>
      <c r="N85" s="24">
        <f t="shared" si="26"/>
        <v>408.54389553440461</v>
      </c>
      <c r="O85" s="24">
        <f t="shared" si="26"/>
        <v>341.75109712643177</v>
      </c>
      <c r="P85" s="24">
        <f t="shared" si="26"/>
        <v>311.01337719757305</v>
      </c>
      <c r="Q85" s="24">
        <f t="shared" si="26"/>
        <v>358.61433812863328</v>
      </c>
    </row>
    <row r="86" spans="1:17" ht="12" customHeight="1" x14ac:dyDescent="0.25">
      <c r="A86" s="23" t="s">
        <v>65</v>
      </c>
      <c r="B86" s="22">
        <v>460.81926648257996</v>
      </c>
      <c r="C86" s="22">
        <v>464.7061221279921</v>
      </c>
      <c r="D86" s="22">
        <v>473.54368796166364</v>
      </c>
      <c r="E86" s="22">
        <v>484.75176247042867</v>
      </c>
      <c r="F86" s="22">
        <v>423.34357689014348</v>
      </c>
      <c r="G86" s="22">
        <v>358.33592321119505</v>
      </c>
      <c r="H86" s="22">
        <v>400.64047647125659</v>
      </c>
      <c r="I86" s="22">
        <v>372.13296202885567</v>
      </c>
      <c r="J86" s="22">
        <v>326.30545232634881</v>
      </c>
      <c r="K86" s="22">
        <v>366.20891507459226</v>
      </c>
      <c r="L86" s="22">
        <v>304.11685837804822</v>
      </c>
      <c r="M86" s="22">
        <v>349.44475436907845</v>
      </c>
      <c r="N86" s="22">
        <v>335.60048049758859</v>
      </c>
      <c r="O86" s="22">
        <v>272.02891038618009</v>
      </c>
      <c r="P86" s="22">
        <v>243.40339143283012</v>
      </c>
      <c r="Q86" s="22">
        <v>287.14159775991442</v>
      </c>
    </row>
    <row r="87" spans="1:17" ht="12" customHeight="1" x14ac:dyDescent="0.25">
      <c r="A87" s="23" t="s">
        <v>64</v>
      </c>
      <c r="B87" s="22">
        <v>0</v>
      </c>
      <c r="C87" s="22">
        <v>0</v>
      </c>
      <c r="D87" s="22">
        <v>0</v>
      </c>
      <c r="E87" s="22">
        <v>0</v>
      </c>
      <c r="F87" s="22">
        <v>0</v>
      </c>
      <c r="G87" s="22">
        <v>0</v>
      </c>
      <c r="H87" s="22">
        <v>0</v>
      </c>
      <c r="I87" s="22">
        <v>0</v>
      </c>
      <c r="J87" s="22">
        <v>0</v>
      </c>
      <c r="K87" s="22">
        <v>0</v>
      </c>
      <c r="L87" s="22">
        <v>0</v>
      </c>
      <c r="M87" s="22">
        <v>0</v>
      </c>
      <c r="N87" s="22">
        <v>0</v>
      </c>
      <c r="O87" s="22">
        <v>0</v>
      </c>
      <c r="P87" s="22">
        <v>0</v>
      </c>
      <c r="Q87" s="22">
        <v>0</v>
      </c>
    </row>
    <row r="88" spans="1:17" ht="12" customHeight="1" x14ac:dyDescent="0.25">
      <c r="A88" s="23" t="s">
        <v>63</v>
      </c>
      <c r="B88" s="22">
        <v>6.7630160975975464</v>
      </c>
      <c r="C88" s="22">
        <v>6.5893246101819001</v>
      </c>
      <c r="D88" s="22">
        <v>7.8098618937421227</v>
      </c>
      <c r="E88" s="22">
        <v>8.0273874242926766</v>
      </c>
      <c r="F88" s="22">
        <v>6.0834087459911519</v>
      </c>
      <c r="G88" s="22">
        <v>9.2512668540819067</v>
      </c>
      <c r="H88" s="22">
        <v>6.9787302397434035</v>
      </c>
      <c r="I88" s="22">
        <v>3.1890843512852292</v>
      </c>
      <c r="J88" s="22">
        <v>3.5415734201139997</v>
      </c>
      <c r="K88" s="22">
        <v>3.452553584728292</v>
      </c>
      <c r="L88" s="22">
        <v>2.5254434533406434</v>
      </c>
      <c r="M88" s="22">
        <v>2.2821311847368326</v>
      </c>
      <c r="N88" s="22">
        <v>1.71944418255943</v>
      </c>
      <c r="O88" s="22">
        <v>0.91547190360585207</v>
      </c>
      <c r="P88" s="22">
        <v>1.4676967024649561</v>
      </c>
      <c r="Q88" s="22">
        <v>2.6619464358570752</v>
      </c>
    </row>
    <row r="89" spans="1:17" ht="12" customHeight="1" x14ac:dyDescent="0.25">
      <c r="A89" s="21" t="s">
        <v>62</v>
      </c>
      <c r="B89" s="20">
        <v>68.073095515738075</v>
      </c>
      <c r="C89" s="20">
        <v>68.03342790719914</v>
      </c>
      <c r="D89" s="20">
        <v>67.684216506295982</v>
      </c>
      <c r="E89" s="20">
        <v>73.79372493049641</v>
      </c>
      <c r="F89" s="20">
        <v>76.717414791478006</v>
      </c>
      <c r="G89" s="20">
        <v>72.114091922720419</v>
      </c>
      <c r="H89" s="20">
        <v>59.712096091671896</v>
      </c>
      <c r="I89" s="20">
        <v>65.917488475103085</v>
      </c>
      <c r="J89" s="20">
        <v>63.922056946553177</v>
      </c>
      <c r="K89" s="20">
        <v>64.954986158391534</v>
      </c>
      <c r="L89" s="20">
        <v>65.040282073779125</v>
      </c>
      <c r="M89" s="20">
        <v>72.991222835542843</v>
      </c>
      <c r="N89" s="20">
        <v>71.223970854256606</v>
      </c>
      <c r="O89" s="20">
        <v>68.806714836645824</v>
      </c>
      <c r="P89" s="20">
        <v>66.142289062277968</v>
      </c>
      <c r="Q89" s="20">
        <v>68.810793932861756</v>
      </c>
    </row>
    <row r="90" spans="1:17" ht="12" customHeight="1" x14ac:dyDescent="0.25">
      <c r="A90" s="19" t="s">
        <v>66</v>
      </c>
      <c r="B90" s="18">
        <v>0</v>
      </c>
      <c r="C90" s="18">
        <v>0</v>
      </c>
      <c r="D90" s="18">
        <v>0</v>
      </c>
      <c r="E90" s="18">
        <v>0</v>
      </c>
      <c r="F90" s="18">
        <v>0</v>
      </c>
      <c r="G90" s="18">
        <v>0</v>
      </c>
      <c r="H90" s="18">
        <v>0</v>
      </c>
      <c r="I90" s="18">
        <v>0</v>
      </c>
      <c r="J90" s="18">
        <v>0</v>
      </c>
      <c r="K90" s="18">
        <v>0</v>
      </c>
      <c r="L90" s="18">
        <v>0</v>
      </c>
      <c r="M90" s="18">
        <v>0</v>
      </c>
      <c r="N90" s="18">
        <v>0</v>
      </c>
      <c r="O90" s="18">
        <v>0</v>
      </c>
      <c r="P90" s="18">
        <v>0</v>
      </c>
      <c r="Q90" s="18">
        <v>0</v>
      </c>
    </row>
    <row r="91" spans="1:17" s="28" customFormat="1" ht="12" customHeight="1" x14ac:dyDescent="0.25"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</row>
    <row r="92" spans="1:17" ht="12.95" customHeight="1" x14ac:dyDescent="0.25">
      <c r="A92" s="40" t="s">
        <v>77</v>
      </c>
      <c r="B92" s="47">
        <f t="shared" ref="B92:Q92" si="27">IF(B84=0,0,B84/B$84)</f>
        <v>1</v>
      </c>
      <c r="C92" s="47">
        <f t="shared" si="27"/>
        <v>1</v>
      </c>
      <c r="D92" s="47">
        <f t="shared" si="27"/>
        <v>1</v>
      </c>
      <c r="E92" s="47">
        <f t="shared" si="27"/>
        <v>1</v>
      </c>
      <c r="F92" s="47">
        <f t="shared" si="27"/>
        <v>1</v>
      </c>
      <c r="G92" s="47">
        <f t="shared" si="27"/>
        <v>1</v>
      </c>
      <c r="H92" s="47">
        <f t="shared" si="27"/>
        <v>1</v>
      </c>
      <c r="I92" s="47">
        <f t="shared" si="27"/>
        <v>1</v>
      </c>
      <c r="J92" s="47">
        <f t="shared" si="27"/>
        <v>1</v>
      </c>
      <c r="K92" s="47">
        <f t="shared" si="27"/>
        <v>1</v>
      </c>
      <c r="L92" s="47">
        <f t="shared" si="27"/>
        <v>1</v>
      </c>
      <c r="M92" s="47">
        <f t="shared" si="27"/>
        <v>1</v>
      </c>
      <c r="N92" s="47">
        <f t="shared" si="27"/>
        <v>1</v>
      </c>
      <c r="O92" s="47">
        <f t="shared" si="27"/>
        <v>1</v>
      </c>
      <c r="P92" s="47">
        <f t="shared" si="27"/>
        <v>1</v>
      </c>
      <c r="Q92" s="47">
        <f t="shared" si="27"/>
        <v>1</v>
      </c>
    </row>
    <row r="93" spans="1:17" ht="12" customHeight="1" x14ac:dyDescent="0.25">
      <c r="A93" s="46" t="s">
        <v>43</v>
      </c>
      <c r="B93" s="41">
        <f t="shared" ref="B93:Q93" si="28">IF(B85=0,0,B85/B$84)</f>
        <v>1</v>
      </c>
      <c r="C93" s="41">
        <f t="shared" si="28"/>
        <v>1</v>
      </c>
      <c r="D93" s="41">
        <f t="shared" si="28"/>
        <v>1</v>
      </c>
      <c r="E93" s="41">
        <f t="shared" si="28"/>
        <v>1</v>
      </c>
      <c r="F93" s="41">
        <f t="shared" si="28"/>
        <v>1</v>
      </c>
      <c r="G93" s="41">
        <f t="shared" si="28"/>
        <v>1</v>
      </c>
      <c r="H93" s="41">
        <f t="shared" si="28"/>
        <v>1</v>
      </c>
      <c r="I93" s="41">
        <f t="shared" si="28"/>
        <v>1</v>
      </c>
      <c r="J93" s="41">
        <f t="shared" si="28"/>
        <v>1</v>
      </c>
      <c r="K93" s="41">
        <f t="shared" si="28"/>
        <v>1</v>
      </c>
      <c r="L93" s="41">
        <f t="shared" si="28"/>
        <v>1</v>
      </c>
      <c r="M93" s="41">
        <f t="shared" si="28"/>
        <v>1</v>
      </c>
      <c r="N93" s="41">
        <f t="shared" si="28"/>
        <v>1</v>
      </c>
      <c r="O93" s="41">
        <f t="shared" si="28"/>
        <v>1</v>
      </c>
      <c r="P93" s="41">
        <f t="shared" si="28"/>
        <v>1</v>
      </c>
      <c r="Q93" s="41">
        <f t="shared" si="28"/>
        <v>1</v>
      </c>
    </row>
    <row r="94" spans="1:17" ht="12" customHeight="1" x14ac:dyDescent="0.25">
      <c r="A94" s="23" t="s">
        <v>65</v>
      </c>
      <c r="B94" s="45">
        <f t="shared" ref="B94:Q94" si="29">IF(B86=0,0,B86/B$84)</f>
        <v>0.86029056241467383</v>
      </c>
      <c r="C94" s="45">
        <f t="shared" si="29"/>
        <v>0.86163775754367311</v>
      </c>
      <c r="D94" s="45">
        <f t="shared" si="29"/>
        <v>0.86249747644808972</v>
      </c>
      <c r="E94" s="45">
        <f t="shared" si="29"/>
        <v>0.85558589902485171</v>
      </c>
      <c r="F94" s="45">
        <f t="shared" si="29"/>
        <v>0.83640869390728123</v>
      </c>
      <c r="G94" s="45">
        <f t="shared" si="29"/>
        <v>0.81495310086673023</v>
      </c>
      <c r="H94" s="45">
        <f t="shared" si="29"/>
        <v>0.85729433074254147</v>
      </c>
      <c r="I94" s="45">
        <f t="shared" si="29"/>
        <v>0.84338082296034544</v>
      </c>
      <c r="J94" s="45">
        <f t="shared" si="29"/>
        <v>0.82867209912652762</v>
      </c>
      <c r="K94" s="45">
        <f t="shared" si="29"/>
        <v>0.84260250852257434</v>
      </c>
      <c r="L94" s="45">
        <f t="shared" si="29"/>
        <v>0.81821659541530023</v>
      </c>
      <c r="M94" s="45">
        <f t="shared" si="29"/>
        <v>0.82276867283635291</v>
      </c>
      <c r="N94" s="45">
        <f t="shared" si="29"/>
        <v>0.82145513411379989</v>
      </c>
      <c r="O94" s="45">
        <f t="shared" si="29"/>
        <v>0.79598547795017682</v>
      </c>
      <c r="P94" s="45">
        <f t="shared" si="29"/>
        <v>0.78261389791670188</v>
      </c>
      <c r="Q94" s="45">
        <f t="shared" si="29"/>
        <v>0.80069748258899254</v>
      </c>
    </row>
    <row r="95" spans="1:17" ht="12" customHeight="1" x14ac:dyDescent="0.25">
      <c r="A95" s="23" t="s">
        <v>64</v>
      </c>
      <c r="B95" s="44">
        <f t="shared" ref="B95:Q95" si="30">IF(B87=0,0,B87/B$84)</f>
        <v>0</v>
      </c>
      <c r="C95" s="44">
        <f t="shared" si="30"/>
        <v>0</v>
      </c>
      <c r="D95" s="44">
        <f t="shared" si="30"/>
        <v>0</v>
      </c>
      <c r="E95" s="44">
        <f t="shared" si="30"/>
        <v>0</v>
      </c>
      <c r="F95" s="44">
        <f t="shared" si="30"/>
        <v>0</v>
      </c>
      <c r="G95" s="44">
        <f t="shared" si="30"/>
        <v>0</v>
      </c>
      <c r="H95" s="44">
        <f t="shared" si="30"/>
        <v>0</v>
      </c>
      <c r="I95" s="44">
        <f t="shared" si="30"/>
        <v>0</v>
      </c>
      <c r="J95" s="44">
        <f t="shared" si="30"/>
        <v>0</v>
      </c>
      <c r="K95" s="44">
        <f t="shared" si="30"/>
        <v>0</v>
      </c>
      <c r="L95" s="44">
        <f t="shared" si="30"/>
        <v>0</v>
      </c>
      <c r="M95" s="44">
        <f t="shared" si="30"/>
        <v>0</v>
      </c>
      <c r="N95" s="44">
        <f t="shared" si="30"/>
        <v>0</v>
      </c>
      <c r="O95" s="44">
        <f t="shared" si="30"/>
        <v>0</v>
      </c>
      <c r="P95" s="44">
        <f t="shared" si="30"/>
        <v>0</v>
      </c>
      <c r="Q95" s="44">
        <f t="shared" si="30"/>
        <v>0</v>
      </c>
    </row>
    <row r="96" spans="1:17" ht="12" customHeight="1" x14ac:dyDescent="0.25">
      <c r="A96" s="23" t="s">
        <v>63</v>
      </c>
      <c r="B96" s="44">
        <f t="shared" ref="B96:Q96" si="31">IF(B88=0,0,B88/B$84)</f>
        <v>1.2625685047050058E-2</v>
      </c>
      <c r="C96" s="44">
        <f t="shared" si="31"/>
        <v>1.2217637363685752E-2</v>
      </c>
      <c r="D96" s="44">
        <f t="shared" si="31"/>
        <v>1.4224635120267932E-2</v>
      </c>
      <c r="E96" s="44">
        <f t="shared" si="31"/>
        <v>1.4168322877739335E-2</v>
      </c>
      <c r="F96" s="44">
        <f t="shared" si="31"/>
        <v>1.201911695723913E-2</v>
      </c>
      <c r="G96" s="44">
        <f t="shared" si="31"/>
        <v>2.1039890564463808E-2</v>
      </c>
      <c r="H96" s="44">
        <f t="shared" si="31"/>
        <v>1.4933153841590907E-2</v>
      </c>
      <c r="I96" s="44">
        <f t="shared" si="31"/>
        <v>7.2275580481052353E-3</v>
      </c>
      <c r="J96" s="44">
        <f t="shared" si="31"/>
        <v>8.9940362912520107E-3</v>
      </c>
      <c r="K96" s="44">
        <f t="shared" si="31"/>
        <v>7.9439090408492952E-3</v>
      </c>
      <c r="L96" s="44">
        <f t="shared" si="31"/>
        <v>6.794624130101806E-3</v>
      </c>
      <c r="M96" s="44">
        <f t="shared" si="31"/>
        <v>5.3732843965407307E-3</v>
      </c>
      <c r="N96" s="44">
        <f t="shared" si="31"/>
        <v>4.2087134365580816E-3</v>
      </c>
      <c r="O96" s="44">
        <f t="shared" si="31"/>
        <v>2.6787680019273521E-3</v>
      </c>
      <c r="P96" s="44">
        <f t="shared" si="31"/>
        <v>4.719079017403786E-3</v>
      </c>
      <c r="Q96" s="44">
        <f t="shared" si="31"/>
        <v>7.4228667201316628E-3</v>
      </c>
    </row>
    <row r="97" spans="1:17" ht="12" customHeight="1" x14ac:dyDescent="0.25">
      <c r="A97" s="23" t="s">
        <v>62</v>
      </c>
      <c r="B97" s="43">
        <f t="shared" ref="B97:Q97" si="32">IF(B89=0,0,B89/B$84)</f>
        <v>0.12708375253827614</v>
      </c>
      <c r="C97" s="43">
        <f t="shared" si="32"/>
        <v>0.12614460509264111</v>
      </c>
      <c r="D97" s="43">
        <f t="shared" si="32"/>
        <v>0.12327788843164234</v>
      </c>
      <c r="E97" s="43">
        <f t="shared" si="32"/>
        <v>0.13024577809740903</v>
      </c>
      <c r="F97" s="43">
        <f t="shared" si="32"/>
        <v>0.15157218913547957</v>
      </c>
      <c r="G97" s="43">
        <f t="shared" si="32"/>
        <v>0.16400700856880587</v>
      </c>
      <c r="H97" s="43">
        <f t="shared" si="32"/>
        <v>0.12777251541586762</v>
      </c>
      <c r="I97" s="43">
        <f t="shared" si="32"/>
        <v>0.1493916189915494</v>
      </c>
      <c r="J97" s="43">
        <f t="shared" si="32"/>
        <v>0.16233386458222032</v>
      </c>
      <c r="K97" s="43">
        <f t="shared" si="32"/>
        <v>0.14945358243657644</v>
      </c>
      <c r="L97" s="43">
        <f t="shared" si="32"/>
        <v>0.17498878045459795</v>
      </c>
      <c r="M97" s="43">
        <f t="shared" si="32"/>
        <v>0.17185804276710639</v>
      </c>
      <c r="N97" s="43">
        <f t="shared" si="32"/>
        <v>0.17433615244964207</v>
      </c>
      <c r="O97" s="43">
        <f t="shared" si="32"/>
        <v>0.20133575404789583</v>
      </c>
      <c r="P97" s="43">
        <f t="shared" si="32"/>
        <v>0.21266702306589436</v>
      </c>
      <c r="Q97" s="43">
        <f t="shared" si="32"/>
        <v>0.19187965069087573</v>
      </c>
    </row>
    <row r="98" spans="1:17" ht="12" customHeight="1" x14ac:dyDescent="0.25">
      <c r="A98" s="42" t="s">
        <v>66</v>
      </c>
      <c r="B98" s="41">
        <f t="shared" ref="B98:Q98" si="33">IF(B90=0,0,B90/B$84)</f>
        <v>0</v>
      </c>
      <c r="C98" s="41">
        <f t="shared" si="33"/>
        <v>0</v>
      </c>
      <c r="D98" s="41">
        <f t="shared" si="33"/>
        <v>0</v>
      </c>
      <c r="E98" s="41">
        <f t="shared" si="33"/>
        <v>0</v>
      </c>
      <c r="F98" s="41">
        <f t="shared" si="33"/>
        <v>0</v>
      </c>
      <c r="G98" s="41">
        <f t="shared" si="33"/>
        <v>0</v>
      </c>
      <c r="H98" s="41">
        <f t="shared" si="33"/>
        <v>0</v>
      </c>
      <c r="I98" s="41">
        <f t="shared" si="33"/>
        <v>0</v>
      </c>
      <c r="J98" s="41">
        <f t="shared" si="33"/>
        <v>0</v>
      </c>
      <c r="K98" s="41">
        <f t="shared" si="33"/>
        <v>0</v>
      </c>
      <c r="L98" s="41">
        <f t="shared" si="33"/>
        <v>0</v>
      </c>
      <c r="M98" s="41">
        <f t="shared" si="33"/>
        <v>0</v>
      </c>
      <c r="N98" s="41">
        <f t="shared" si="33"/>
        <v>0</v>
      </c>
      <c r="O98" s="41">
        <f t="shared" si="33"/>
        <v>0</v>
      </c>
      <c r="P98" s="41">
        <f t="shared" si="33"/>
        <v>0</v>
      </c>
      <c r="Q98" s="41">
        <f t="shared" si="33"/>
        <v>0</v>
      </c>
    </row>
    <row r="99" spans="1:17" s="28" customFormat="1" ht="12" customHeight="1" x14ac:dyDescent="0.25"/>
    <row r="100" spans="1:17" s="28" customFormat="1" ht="12.95" customHeight="1" x14ac:dyDescent="0.25">
      <c r="A100" s="35" t="s">
        <v>76</v>
      </c>
      <c r="B100" s="34"/>
      <c r="C100" s="34"/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</row>
    <row r="101" spans="1:17" s="28" customFormat="1" ht="12" customHeight="1" x14ac:dyDescent="0.25">
      <c r="B101" s="33"/>
    </row>
    <row r="102" spans="1:17" ht="12.95" customHeight="1" x14ac:dyDescent="0.25">
      <c r="A102" s="27" t="s">
        <v>75</v>
      </c>
      <c r="B102" s="26">
        <f t="shared" ref="B102:Q102" si="34">B51/0.086*1000000/B$6</f>
        <v>17237.700259922352</v>
      </c>
      <c r="C102" s="26">
        <f t="shared" si="34"/>
        <v>16430.915938336995</v>
      </c>
      <c r="D102" s="26">
        <f t="shared" si="34"/>
        <v>16821.000300794258</v>
      </c>
      <c r="E102" s="26">
        <f t="shared" si="34"/>
        <v>17292.870460526901</v>
      </c>
      <c r="F102" s="26">
        <f t="shared" si="34"/>
        <v>15922.068265327169</v>
      </c>
      <c r="G102" s="26">
        <f t="shared" si="34"/>
        <v>14781.902375179547</v>
      </c>
      <c r="H102" s="26">
        <f t="shared" si="34"/>
        <v>15176.626470188896</v>
      </c>
      <c r="I102" s="26">
        <f t="shared" si="34"/>
        <v>15233.754552717777</v>
      </c>
      <c r="J102" s="26">
        <f t="shared" si="34"/>
        <v>13987.717843188015</v>
      </c>
      <c r="K102" s="26">
        <f t="shared" si="34"/>
        <v>14364.940702747565</v>
      </c>
      <c r="L102" s="26">
        <f t="shared" si="34"/>
        <v>13195.395119490007</v>
      </c>
      <c r="M102" s="26">
        <f t="shared" si="34"/>
        <v>13575.476067163236</v>
      </c>
      <c r="N102" s="26">
        <f t="shared" si="34"/>
        <v>12943.991400976938</v>
      </c>
      <c r="O102" s="26">
        <f t="shared" si="34"/>
        <v>11581.525680056038</v>
      </c>
      <c r="P102" s="26">
        <f t="shared" si="34"/>
        <v>11069.750631115139</v>
      </c>
      <c r="Q102" s="26">
        <f t="shared" si="34"/>
        <v>12023.773488181267</v>
      </c>
    </row>
    <row r="103" spans="1:17" ht="12" customHeight="1" x14ac:dyDescent="0.25">
      <c r="A103" s="25" t="s">
        <v>43</v>
      </c>
      <c r="B103" s="24">
        <f t="shared" ref="B103:Q103" si="35">B52/0.086*1000000/B$6</f>
        <v>14722.850774947348</v>
      </c>
      <c r="C103" s="24">
        <f t="shared" si="35"/>
        <v>13868.119555847423</v>
      </c>
      <c r="D103" s="24">
        <f t="shared" si="35"/>
        <v>14164.21588615457</v>
      </c>
      <c r="E103" s="24">
        <f t="shared" si="35"/>
        <v>14565.242543647961</v>
      </c>
      <c r="F103" s="24">
        <f t="shared" si="35"/>
        <v>13105.952493755833</v>
      </c>
      <c r="G103" s="24">
        <f t="shared" si="35"/>
        <v>11895.571194317803</v>
      </c>
      <c r="H103" s="24">
        <f t="shared" si="35"/>
        <v>12204.885381016549</v>
      </c>
      <c r="I103" s="24">
        <f t="shared" si="35"/>
        <v>12186.959904770765</v>
      </c>
      <c r="J103" s="24">
        <f t="shared" si="35"/>
        <v>10894.677849883095</v>
      </c>
      <c r="K103" s="24">
        <f t="shared" si="35"/>
        <v>11218.266946649266</v>
      </c>
      <c r="L103" s="24">
        <f t="shared" si="35"/>
        <v>10007.131786947086</v>
      </c>
      <c r="M103" s="24">
        <f t="shared" si="35"/>
        <v>10426.382792825867</v>
      </c>
      <c r="N103" s="24">
        <f t="shared" si="35"/>
        <v>9871.5870217581214</v>
      </c>
      <c r="O103" s="24">
        <f t="shared" si="35"/>
        <v>8612.7481820794146</v>
      </c>
      <c r="P103" s="24">
        <f t="shared" si="35"/>
        <v>8214.9755041692915</v>
      </c>
      <c r="Q103" s="24">
        <f t="shared" si="35"/>
        <v>9260.4670910398563</v>
      </c>
    </row>
    <row r="104" spans="1:17" ht="12" customHeight="1" x14ac:dyDescent="0.25">
      <c r="A104" s="23" t="s">
        <v>65</v>
      </c>
      <c r="B104" s="22">
        <f t="shared" ref="B104:Q104" si="36">B53/0.086*1000000/B$6</f>
        <v>9112.3760229526961</v>
      </c>
      <c r="C104" s="22">
        <f t="shared" si="36"/>
        <v>8835.8325549999645</v>
      </c>
      <c r="D104" s="22">
        <f t="shared" si="36"/>
        <v>8996.5126888697996</v>
      </c>
      <c r="E104" s="22">
        <f t="shared" si="36"/>
        <v>9202.0416614612604</v>
      </c>
      <c r="F104" s="22">
        <f t="shared" si="36"/>
        <v>7935.3639793377497</v>
      </c>
      <c r="G104" s="22">
        <f t="shared" si="36"/>
        <v>6648.4929644394188</v>
      </c>
      <c r="H104" s="22">
        <f t="shared" si="36"/>
        <v>7322.2389073377672</v>
      </c>
      <c r="I104" s="22">
        <f t="shared" si="36"/>
        <v>7299.6594458693407</v>
      </c>
      <c r="J104" s="22">
        <f t="shared" si="36"/>
        <v>6078.8953561259823</v>
      </c>
      <c r="K104" s="22">
        <f t="shared" si="36"/>
        <v>6378.1643183817487</v>
      </c>
      <c r="L104" s="22">
        <f t="shared" si="36"/>
        <v>5220.9463729284898</v>
      </c>
      <c r="M104" s="22">
        <f t="shared" si="36"/>
        <v>5657.8929077823159</v>
      </c>
      <c r="N104" s="22">
        <f t="shared" si="36"/>
        <v>5282.238118903595</v>
      </c>
      <c r="O104" s="22">
        <f t="shared" si="36"/>
        <v>4285.2315034436388</v>
      </c>
      <c r="P104" s="22">
        <f t="shared" si="36"/>
        <v>3837.9316971821931</v>
      </c>
      <c r="Q104" s="22">
        <f t="shared" si="36"/>
        <v>4587.3832785890718</v>
      </c>
    </row>
    <row r="105" spans="1:17" ht="12" customHeight="1" x14ac:dyDescent="0.25">
      <c r="A105" s="23" t="s">
        <v>64</v>
      </c>
      <c r="B105" s="22">
        <f t="shared" ref="B105:Q105" si="37">B54/0.086*1000000/B$6</f>
        <v>376.22647002893802</v>
      </c>
      <c r="C105" s="22">
        <f t="shared" si="37"/>
        <v>391.61621140964155</v>
      </c>
      <c r="D105" s="22">
        <f t="shared" si="37"/>
        <v>398.59973606096702</v>
      </c>
      <c r="E105" s="22">
        <f t="shared" si="37"/>
        <v>407.96377621083337</v>
      </c>
      <c r="F105" s="22">
        <f t="shared" si="37"/>
        <v>424.54063303703799</v>
      </c>
      <c r="G105" s="22">
        <f t="shared" si="37"/>
        <v>428.56640490347286</v>
      </c>
      <c r="H105" s="22">
        <f t="shared" si="37"/>
        <v>440.71605491190957</v>
      </c>
      <c r="I105" s="22">
        <f t="shared" si="37"/>
        <v>462.55645732596338</v>
      </c>
      <c r="J105" s="22">
        <f t="shared" si="37"/>
        <v>474.31063817527564</v>
      </c>
      <c r="K105" s="22">
        <f t="shared" si="37"/>
        <v>508.09801298952954</v>
      </c>
      <c r="L105" s="22">
        <f t="shared" si="37"/>
        <v>533.46789088986441</v>
      </c>
      <c r="M105" s="22">
        <f t="shared" si="37"/>
        <v>534.2008481983296</v>
      </c>
      <c r="N105" s="22">
        <f t="shared" si="37"/>
        <v>527.47672895822495</v>
      </c>
      <c r="O105" s="22">
        <f t="shared" si="37"/>
        <v>526.79385131844629</v>
      </c>
      <c r="P105" s="22">
        <f t="shared" si="37"/>
        <v>523.94624886815154</v>
      </c>
      <c r="Q105" s="22">
        <f t="shared" si="37"/>
        <v>521.01196668715818</v>
      </c>
    </row>
    <row r="106" spans="1:17" ht="12" customHeight="1" x14ac:dyDescent="0.25">
      <c r="A106" s="23" t="s">
        <v>63</v>
      </c>
      <c r="B106" s="22">
        <f t="shared" ref="B106:Q106" si="38">B55/0.086*1000000/B$6</f>
        <v>3143.9425647043709</v>
      </c>
      <c r="C106" s="22">
        <f t="shared" si="38"/>
        <v>2902.2846001661314</v>
      </c>
      <c r="D106" s="22">
        <f t="shared" si="38"/>
        <v>3051.6589950048724</v>
      </c>
      <c r="E106" s="22">
        <f t="shared" si="38"/>
        <v>3072.0906475832712</v>
      </c>
      <c r="F106" s="22">
        <f t="shared" si="38"/>
        <v>2824.804519429169</v>
      </c>
      <c r="G106" s="22">
        <f t="shared" si="38"/>
        <v>2988.2636409539837</v>
      </c>
      <c r="H106" s="22">
        <f t="shared" si="38"/>
        <v>2731.088219276201</v>
      </c>
      <c r="I106" s="22">
        <f t="shared" si="38"/>
        <v>2578.019589923123</v>
      </c>
      <c r="J106" s="22">
        <f t="shared" si="38"/>
        <v>2589.3118990376802</v>
      </c>
      <c r="K106" s="22">
        <f t="shared" si="38"/>
        <v>2567.5001610635072</v>
      </c>
      <c r="L106" s="22">
        <f t="shared" si="38"/>
        <v>2472.5995804866284</v>
      </c>
      <c r="M106" s="22">
        <f t="shared" si="38"/>
        <v>2434.5135651686046</v>
      </c>
      <c r="N106" s="22">
        <f t="shared" si="38"/>
        <v>2338.1776149946531</v>
      </c>
      <c r="O106" s="22">
        <f t="shared" si="38"/>
        <v>2224.3154787322242</v>
      </c>
      <c r="P106" s="22">
        <f t="shared" si="38"/>
        <v>2328.2089896535749</v>
      </c>
      <c r="Q106" s="22">
        <f t="shared" si="38"/>
        <v>2554.9349456062932</v>
      </c>
    </row>
    <row r="107" spans="1:17" ht="12" customHeight="1" x14ac:dyDescent="0.25">
      <c r="A107" s="21" t="s">
        <v>62</v>
      </c>
      <c r="B107" s="20">
        <f t="shared" ref="B107:Q107" si="39">B56/0.086*1000000/B$6</f>
        <v>2090.305717261343</v>
      </c>
      <c r="C107" s="20">
        <f t="shared" si="39"/>
        <v>1738.3861892716857</v>
      </c>
      <c r="D107" s="20">
        <f t="shared" si="39"/>
        <v>1717.4444662189305</v>
      </c>
      <c r="E107" s="20">
        <f t="shared" si="39"/>
        <v>1883.1464583925956</v>
      </c>
      <c r="F107" s="20">
        <f t="shared" si="39"/>
        <v>1921.2433619518742</v>
      </c>
      <c r="G107" s="20">
        <f t="shared" si="39"/>
        <v>1830.2481840209268</v>
      </c>
      <c r="H107" s="20">
        <f t="shared" si="39"/>
        <v>1710.8421994906712</v>
      </c>
      <c r="I107" s="20">
        <f t="shared" si="39"/>
        <v>1846.7244116523357</v>
      </c>
      <c r="J107" s="20">
        <f t="shared" si="39"/>
        <v>1752.1599565441568</v>
      </c>
      <c r="K107" s="20">
        <f t="shared" si="39"/>
        <v>1764.5044542144788</v>
      </c>
      <c r="L107" s="20">
        <f t="shared" si="39"/>
        <v>1780.1179426421031</v>
      </c>
      <c r="M107" s="20">
        <f t="shared" si="39"/>
        <v>1799.7754716766162</v>
      </c>
      <c r="N107" s="20">
        <f t="shared" si="39"/>
        <v>1723.6945589016484</v>
      </c>
      <c r="O107" s="20">
        <f t="shared" si="39"/>
        <v>1576.4073485851063</v>
      </c>
      <c r="P107" s="20">
        <f t="shared" si="39"/>
        <v>1524.8885684653717</v>
      </c>
      <c r="Q107" s="20">
        <f t="shared" si="39"/>
        <v>1597.1369001573319</v>
      </c>
    </row>
    <row r="108" spans="1:17" ht="12" customHeight="1" x14ac:dyDescent="0.25">
      <c r="A108" s="19" t="s">
        <v>66</v>
      </c>
      <c r="B108" s="18">
        <f t="shared" ref="B108:Q108" si="40">B57/0.086*1000000/B$6</f>
        <v>2514.8494849750086</v>
      </c>
      <c r="C108" s="18">
        <f t="shared" si="40"/>
        <v>2562.7963824895714</v>
      </c>
      <c r="D108" s="18">
        <f t="shared" si="40"/>
        <v>2656.7844146396847</v>
      </c>
      <c r="E108" s="18">
        <f t="shared" si="40"/>
        <v>2727.6279168789406</v>
      </c>
      <c r="F108" s="18">
        <f t="shared" si="40"/>
        <v>2816.1157715713375</v>
      </c>
      <c r="G108" s="18">
        <f t="shared" si="40"/>
        <v>2886.3311808617445</v>
      </c>
      <c r="H108" s="18">
        <f t="shared" si="40"/>
        <v>2971.7410891723471</v>
      </c>
      <c r="I108" s="18">
        <f t="shared" si="40"/>
        <v>3046.7946479470129</v>
      </c>
      <c r="J108" s="18">
        <f t="shared" si="40"/>
        <v>3093.039993304918</v>
      </c>
      <c r="K108" s="18">
        <f t="shared" si="40"/>
        <v>3146.6737560982992</v>
      </c>
      <c r="L108" s="18">
        <f t="shared" si="40"/>
        <v>3188.2633325429219</v>
      </c>
      <c r="M108" s="18">
        <f t="shared" si="40"/>
        <v>3149.0932743373692</v>
      </c>
      <c r="N108" s="18">
        <f t="shared" si="40"/>
        <v>3072.4043792188158</v>
      </c>
      <c r="O108" s="18">
        <f t="shared" si="40"/>
        <v>2968.7774979766245</v>
      </c>
      <c r="P108" s="18">
        <f t="shared" si="40"/>
        <v>2854.7751269458472</v>
      </c>
      <c r="Q108" s="18">
        <f t="shared" si="40"/>
        <v>2763.3063971414113</v>
      </c>
    </row>
    <row r="109" spans="1:17" s="28" customFormat="1" ht="12" customHeight="1" x14ac:dyDescent="0.25"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</row>
    <row r="110" spans="1:17" ht="12.95" customHeight="1" x14ac:dyDescent="0.25">
      <c r="A110" s="32" t="s">
        <v>74</v>
      </c>
      <c r="B110" s="31">
        <f t="shared" ref="B110:Q110" si="41">SUM(B111:B114)</f>
        <v>8158.6656113516965</v>
      </c>
      <c r="C110" s="31">
        <f t="shared" si="41"/>
        <v>7653.869570046133</v>
      </c>
      <c r="D110" s="31">
        <f t="shared" si="41"/>
        <v>7918.8064092321092</v>
      </c>
      <c r="E110" s="31">
        <f t="shared" si="41"/>
        <v>8307.4778282002644</v>
      </c>
      <c r="F110" s="31">
        <f t="shared" si="41"/>
        <v>7790.9195896168376</v>
      </c>
      <c r="G110" s="31">
        <f t="shared" si="41"/>
        <v>7170.9214617900871</v>
      </c>
      <c r="H110" s="31">
        <f t="shared" si="41"/>
        <v>7569.3498584643967</v>
      </c>
      <c r="I110" s="31">
        <f t="shared" si="41"/>
        <v>8123.9313278119353</v>
      </c>
      <c r="J110" s="31">
        <f t="shared" si="41"/>
        <v>7638.9057558170907</v>
      </c>
      <c r="K110" s="31">
        <f t="shared" si="41"/>
        <v>7960.1189414516202</v>
      </c>
      <c r="L110" s="31">
        <f t="shared" si="41"/>
        <v>7570.0471629228405</v>
      </c>
      <c r="M110" s="31">
        <f t="shared" si="41"/>
        <v>7862.6896006693441</v>
      </c>
      <c r="N110" s="31">
        <f t="shared" si="41"/>
        <v>7626.4743720431297</v>
      </c>
      <c r="O110" s="31">
        <f t="shared" si="41"/>
        <v>6971.4085919954159</v>
      </c>
      <c r="P110" s="31">
        <f t="shared" si="41"/>
        <v>6847.7610861667281</v>
      </c>
      <c r="Q110" s="31">
        <f t="shared" si="41"/>
        <v>7612.7522281493193</v>
      </c>
    </row>
    <row r="111" spans="1:17" ht="12" customHeight="1" x14ac:dyDescent="0.25">
      <c r="A111" s="23" t="s">
        <v>65</v>
      </c>
      <c r="B111" s="22">
        <v>4100.9211611990368</v>
      </c>
      <c r="C111" s="22">
        <v>3948.4681559028409</v>
      </c>
      <c r="D111" s="22">
        <v>4100.3738910071515</v>
      </c>
      <c r="E111" s="22">
        <v>4326.5990049071261</v>
      </c>
      <c r="F111" s="22">
        <v>3777.0426845777279</v>
      </c>
      <c r="G111" s="22">
        <v>3180.974723311037</v>
      </c>
      <c r="H111" s="22">
        <v>3613.0382281238285</v>
      </c>
      <c r="I111" s="22">
        <v>3913.8635646402709</v>
      </c>
      <c r="J111" s="22">
        <v>3382.7819384028571</v>
      </c>
      <c r="K111" s="22">
        <v>3555.0858971651292</v>
      </c>
      <c r="L111" s="22">
        <v>3050.3894490489984</v>
      </c>
      <c r="M111" s="22">
        <v>3312.0204280150315</v>
      </c>
      <c r="N111" s="22">
        <v>3119.0665673849317</v>
      </c>
      <c r="O111" s="22">
        <v>2567.342340860801</v>
      </c>
      <c r="P111" s="22">
        <v>2352.9948443588955</v>
      </c>
      <c r="Q111" s="22">
        <v>2874.3228565887598</v>
      </c>
    </row>
    <row r="112" spans="1:17" ht="12" customHeight="1" x14ac:dyDescent="0.25">
      <c r="A112" s="23" t="s">
        <v>64</v>
      </c>
      <c r="B112" s="30">
        <v>525.14926797720148</v>
      </c>
      <c r="C112" s="30">
        <v>565.87949061768927</v>
      </c>
      <c r="D112" s="30">
        <v>594.33991431048833</v>
      </c>
      <c r="E112" s="30">
        <v>628.60566358323479</v>
      </c>
      <c r="F112" s="30">
        <v>678.67696268922248</v>
      </c>
      <c r="G112" s="30">
        <v>708.84873084723017</v>
      </c>
      <c r="H112" s="30">
        <v>756.23575899461559</v>
      </c>
      <c r="I112" s="30">
        <v>825.42119813716306</v>
      </c>
      <c r="J112" s="30">
        <v>906.98965748250157</v>
      </c>
      <c r="K112" s="30">
        <v>1036.4533718109258</v>
      </c>
      <c r="L112" s="30">
        <v>1153.7272748351077</v>
      </c>
      <c r="M112" s="30">
        <v>1215.3635687647441</v>
      </c>
      <c r="N112" s="30">
        <v>1261.3495085608374</v>
      </c>
      <c r="O112" s="30">
        <v>1314.027595493601</v>
      </c>
      <c r="P112" s="30">
        <v>1359.3384830315431</v>
      </c>
      <c r="Q112" s="30">
        <v>1409.580758276225</v>
      </c>
    </row>
    <row r="113" spans="1:17" ht="12" customHeight="1" x14ac:dyDescent="0.25">
      <c r="A113" s="23" t="s">
        <v>63</v>
      </c>
      <c r="B113" s="22">
        <v>2479.9035247792763</v>
      </c>
      <c r="C113" s="22">
        <v>2320.1331898068233</v>
      </c>
      <c r="D113" s="22">
        <v>2399.4981922533375</v>
      </c>
      <c r="E113" s="22">
        <v>2420.1404576743516</v>
      </c>
      <c r="F113" s="22">
        <v>2369.9979038550646</v>
      </c>
      <c r="G113" s="22">
        <v>2333.9867969758839</v>
      </c>
      <c r="H113" s="22">
        <v>2239.6735537083605</v>
      </c>
      <c r="I113" s="22">
        <v>2333.9063682492879</v>
      </c>
      <c r="J113" s="22">
        <v>2322.6077625922094</v>
      </c>
      <c r="K113" s="22">
        <v>2312.5746319616301</v>
      </c>
      <c r="L113" s="22">
        <v>2281.9260005178576</v>
      </c>
      <c r="M113" s="22">
        <v>2262.9239310881562</v>
      </c>
      <c r="N113" s="22">
        <v>2211.8411610822995</v>
      </c>
      <c r="O113" s="22">
        <v>2157.9581841243757</v>
      </c>
      <c r="P113" s="22">
        <v>2225.9340936841359</v>
      </c>
      <c r="Q113" s="22">
        <v>2370.2562818065917</v>
      </c>
    </row>
    <row r="114" spans="1:17" ht="12" customHeight="1" x14ac:dyDescent="0.25">
      <c r="A114" s="29" t="s">
        <v>62</v>
      </c>
      <c r="B114" s="18">
        <v>1052.6916573961817</v>
      </c>
      <c r="C114" s="18">
        <v>819.38873371877946</v>
      </c>
      <c r="D114" s="18">
        <v>824.59441166113174</v>
      </c>
      <c r="E114" s="18">
        <v>932.13270203555157</v>
      </c>
      <c r="F114" s="18">
        <v>965.20203849482277</v>
      </c>
      <c r="G114" s="18">
        <v>947.11121065593557</v>
      </c>
      <c r="H114" s="18">
        <v>960.40231763759243</v>
      </c>
      <c r="I114" s="18">
        <v>1050.7401967852136</v>
      </c>
      <c r="J114" s="18">
        <v>1026.5263973395222</v>
      </c>
      <c r="K114" s="18">
        <v>1056.0050405139355</v>
      </c>
      <c r="L114" s="18">
        <v>1084.0044385208764</v>
      </c>
      <c r="M114" s="18">
        <v>1072.3816728014122</v>
      </c>
      <c r="N114" s="18">
        <v>1034.2171350150611</v>
      </c>
      <c r="O114" s="18">
        <v>932.08047151663777</v>
      </c>
      <c r="P114" s="18">
        <v>909.49366509215326</v>
      </c>
      <c r="Q114" s="18">
        <v>958.59233147774319</v>
      </c>
    </row>
    <row r="115" spans="1:17" s="28" customFormat="1" ht="12" customHeight="1" x14ac:dyDescent="0.25"/>
    <row r="116" spans="1:17" ht="12.95" customHeight="1" x14ac:dyDescent="0.25">
      <c r="A116" s="27" t="s">
        <v>73</v>
      </c>
      <c r="B116" s="26">
        <f t="shared" ref="B116:Q116" si="42">B84*1000000/B$6</f>
        <v>2448.3521409252844</v>
      </c>
      <c r="C116" s="26">
        <f t="shared" si="42"/>
        <v>2408.8150615252175</v>
      </c>
      <c r="D116" s="26">
        <f t="shared" si="42"/>
        <v>2392.8010248751457</v>
      </c>
      <c r="E116" s="26">
        <f t="shared" si="42"/>
        <v>2408.6729762744035</v>
      </c>
      <c r="F116" s="26">
        <f t="shared" si="42"/>
        <v>2096.0269690307714</v>
      </c>
      <c r="G116" s="26">
        <f t="shared" si="42"/>
        <v>1771.239227327831</v>
      </c>
      <c r="H116" s="26">
        <f t="shared" si="42"/>
        <v>1857.3564065270273</v>
      </c>
      <c r="I116" s="26">
        <f t="shared" si="42"/>
        <v>1702.2801830799713</v>
      </c>
      <c r="J116" s="26">
        <f t="shared" si="42"/>
        <v>1422.2370485831268</v>
      </c>
      <c r="K116" s="26">
        <f t="shared" si="42"/>
        <v>1519.3829525733865</v>
      </c>
      <c r="L116" s="26">
        <f t="shared" si="42"/>
        <v>1264.5920892270485</v>
      </c>
      <c r="M116" s="26">
        <f t="shared" si="42"/>
        <v>1401.9875499747743</v>
      </c>
      <c r="N116" s="26">
        <f t="shared" si="42"/>
        <v>1312.8228137804419</v>
      </c>
      <c r="O116" s="26">
        <f t="shared" si="42"/>
        <v>1089.7327799701277</v>
      </c>
      <c r="P116" s="26">
        <f t="shared" si="42"/>
        <v>984.5124093799202</v>
      </c>
      <c r="Q116" s="26">
        <f t="shared" si="42"/>
        <v>1134.6831434738813</v>
      </c>
    </row>
    <row r="117" spans="1:17" ht="12" customHeight="1" x14ac:dyDescent="0.25">
      <c r="A117" s="25" t="s">
        <v>43</v>
      </c>
      <c r="B117" s="24">
        <f t="shared" ref="B117:Q117" si="43">B85*1000000/B$6</f>
        <v>2448.3521409252844</v>
      </c>
      <c r="C117" s="24">
        <f t="shared" si="43"/>
        <v>2408.8150615252175</v>
      </c>
      <c r="D117" s="24">
        <f t="shared" si="43"/>
        <v>2392.8010248751457</v>
      </c>
      <c r="E117" s="24">
        <f t="shared" si="43"/>
        <v>2408.6729762744035</v>
      </c>
      <c r="F117" s="24">
        <f t="shared" si="43"/>
        <v>2096.0269690307714</v>
      </c>
      <c r="G117" s="24">
        <f t="shared" si="43"/>
        <v>1771.239227327831</v>
      </c>
      <c r="H117" s="24">
        <f t="shared" si="43"/>
        <v>1857.3564065270273</v>
      </c>
      <c r="I117" s="24">
        <f t="shared" si="43"/>
        <v>1702.2801830799713</v>
      </c>
      <c r="J117" s="24">
        <f t="shared" si="43"/>
        <v>1422.2370485831268</v>
      </c>
      <c r="K117" s="24">
        <f t="shared" si="43"/>
        <v>1519.3829525733865</v>
      </c>
      <c r="L117" s="24">
        <f t="shared" si="43"/>
        <v>1264.5920892270485</v>
      </c>
      <c r="M117" s="24">
        <f t="shared" si="43"/>
        <v>1401.9875499747743</v>
      </c>
      <c r="N117" s="24">
        <f t="shared" si="43"/>
        <v>1312.8228137804419</v>
      </c>
      <c r="O117" s="24">
        <f t="shared" si="43"/>
        <v>1089.7327799701277</v>
      </c>
      <c r="P117" s="24">
        <f t="shared" si="43"/>
        <v>984.5124093799202</v>
      </c>
      <c r="Q117" s="24">
        <f t="shared" si="43"/>
        <v>1134.6831434738813</v>
      </c>
    </row>
    <row r="118" spans="1:17" ht="12" customHeight="1" x14ac:dyDescent="0.25">
      <c r="A118" s="23" t="s">
        <v>65</v>
      </c>
      <c r="B118" s="22">
        <f t="shared" ref="B118:Q118" si="44">B86*1000000/B$6</f>
        <v>2106.2942403057837</v>
      </c>
      <c r="C118" s="22">
        <f t="shared" si="44"/>
        <v>2075.5260079500135</v>
      </c>
      <c r="D118" s="22">
        <f t="shared" si="44"/>
        <v>2063.7848455972162</v>
      </c>
      <c r="E118" s="22">
        <f t="shared" si="44"/>
        <v>2060.8266338626008</v>
      </c>
      <c r="F118" s="22">
        <f t="shared" si="44"/>
        <v>1753.1351795614651</v>
      </c>
      <c r="G118" s="22">
        <f t="shared" si="44"/>
        <v>1443.4769006876072</v>
      </c>
      <c r="H118" s="22">
        <f t="shared" si="44"/>
        <v>1592.3011174839598</v>
      </c>
      <c r="I118" s="22">
        <f t="shared" si="44"/>
        <v>1435.6704617150738</v>
      </c>
      <c r="J118" s="22">
        <f t="shared" si="44"/>
        <v>1178.5681605048972</v>
      </c>
      <c r="K118" s="22">
        <f t="shared" si="44"/>
        <v>1280.235887244771</v>
      </c>
      <c r="L118" s="22">
        <f t="shared" si="44"/>
        <v>1034.7102338364773</v>
      </c>
      <c r="M118" s="22">
        <f t="shared" si="44"/>
        <v>1153.511435825835</v>
      </c>
      <c r="N118" s="22">
        <f t="shared" si="44"/>
        <v>1078.425040561669</v>
      </c>
      <c r="O118" s="22">
        <f t="shared" si="44"/>
        <v>867.41146770249702</v>
      </c>
      <c r="P118" s="22">
        <f t="shared" si="44"/>
        <v>770.49309425218303</v>
      </c>
      <c r="Q118" s="22">
        <f t="shared" si="44"/>
        <v>908.5379365157014</v>
      </c>
    </row>
    <row r="119" spans="1:17" ht="12" customHeight="1" x14ac:dyDescent="0.25">
      <c r="A119" s="23" t="s">
        <v>64</v>
      </c>
      <c r="B119" s="22">
        <f t="shared" ref="B119:Q119" si="45">B87*1000000/B$6</f>
        <v>0</v>
      </c>
      <c r="C119" s="22">
        <f t="shared" si="45"/>
        <v>0</v>
      </c>
      <c r="D119" s="22">
        <f t="shared" si="45"/>
        <v>0</v>
      </c>
      <c r="E119" s="22">
        <f t="shared" si="45"/>
        <v>0</v>
      </c>
      <c r="F119" s="22">
        <f t="shared" si="45"/>
        <v>0</v>
      </c>
      <c r="G119" s="22">
        <f t="shared" si="45"/>
        <v>0</v>
      </c>
      <c r="H119" s="22">
        <f t="shared" si="45"/>
        <v>0</v>
      </c>
      <c r="I119" s="22">
        <f t="shared" si="45"/>
        <v>0</v>
      </c>
      <c r="J119" s="22">
        <f t="shared" si="45"/>
        <v>0</v>
      </c>
      <c r="K119" s="22">
        <f t="shared" si="45"/>
        <v>0</v>
      </c>
      <c r="L119" s="22">
        <f t="shared" si="45"/>
        <v>0</v>
      </c>
      <c r="M119" s="22">
        <f t="shared" si="45"/>
        <v>0</v>
      </c>
      <c r="N119" s="22">
        <f t="shared" si="45"/>
        <v>0</v>
      </c>
      <c r="O119" s="22">
        <f t="shared" si="45"/>
        <v>0</v>
      </c>
      <c r="P119" s="22">
        <f t="shared" si="45"/>
        <v>0</v>
      </c>
      <c r="Q119" s="22">
        <f t="shared" si="45"/>
        <v>0</v>
      </c>
    </row>
    <row r="120" spans="1:17" ht="12" customHeight="1" x14ac:dyDescent="0.25">
      <c r="A120" s="23" t="s">
        <v>63</v>
      </c>
      <c r="B120" s="22">
        <f t="shared" ref="B120:Q120" si="46">B88*1000000/B$6</f>
        <v>30.912123015593359</v>
      </c>
      <c r="C120" s="22">
        <f t="shared" si="46"/>
        <v>29.43002889789949</v>
      </c>
      <c r="D120" s="22">
        <f t="shared" si="46"/>
        <v>34.036721494252106</v>
      </c>
      <c r="E120" s="22">
        <f t="shared" si="46"/>
        <v>34.126856434741121</v>
      </c>
      <c r="F120" s="22">
        <f t="shared" si="46"/>
        <v>25.192393286308285</v>
      </c>
      <c r="G120" s="22">
        <f t="shared" si="46"/>
        <v>37.266679506462992</v>
      </c>
      <c r="H120" s="22">
        <f t="shared" si="46"/>
        <v>27.736188957332562</v>
      </c>
      <c r="I120" s="22">
        <f t="shared" si="46"/>
        <v>12.303328837349699</v>
      </c>
      <c r="J120" s="22">
        <f t="shared" si="46"/>
        <v>12.791651629719791</v>
      </c>
      <c r="K120" s="22">
        <f t="shared" si="46"/>
        <v>12.069839973460022</v>
      </c>
      <c r="L120" s="22">
        <f t="shared" si="46"/>
        <v>8.5924279241979598</v>
      </c>
      <c r="M120" s="22">
        <f t="shared" si="46"/>
        <v>7.5332778264238218</v>
      </c>
      <c r="N120" s="22">
        <f t="shared" si="46"/>
        <v>5.5252950161777337</v>
      </c>
      <c r="O120" s="22">
        <f t="shared" si="46"/>
        <v>2.9191413016353178</v>
      </c>
      <c r="P120" s="22">
        <f t="shared" si="46"/>
        <v>4.645991853478427</v>
      </c>
      <c r="Q120" s="22">
        <f t="shared" si="46"/>
        <v>8.4226017435866556</v>
      </c>
    </row>
    <row r="121" spans="1:17" ht="12" customHeight="1" x14ac:dyDescent="0.25">
      <c r="A121" s="21" t="s">
        <v>62</v>
      </c>
      <c r="B121" s="20">
        <f t="shared" ref="B121:Q121" si="47">B89*1000000/B$6</f>
        <v>311.14577760390739</v>
      </c>
      <c r="C121" s="20">
        <f t="shared" si="47"/>
        <v>303.8590246773046</v>
      </c>
      <c r="D121" s="20">
        <f t="shared" si="47"/>
        <v>294.97945778367767</v>
      </c>
      <c r="E121" s="20">
        <f t="shared" si="47"/>
        <v>313.71948597706171</v>
      </c>
      <c r="F121" s="20">
        <f t="shared" si="47"/>
        <v>317.69939618299804</v>
      </c>
      <c r="G121" s="20">
        <f t="shared" si="47"/>
        <v>290.49564713376066</v>
      </c>
      <c r="H121" s="20">
        <f t="shared" si="47"/>
        <v>237.31910008573513</v>
      </c>
      <c r="I121" s="20">
        <f t="shared" si="47"/>
        <v>254.30639252754804</v>
      </c>
      <c r="J121" s="20">
        <f t="shared" si="47"/>
        <v>230.87723644851002</v>
      </c>
      <c r="K121" s="20">
        <f t="shared" si="47"/>
        <v>227.07722535515555</v>
      </c>
      <c r="L121" s="20">
        <f t="shared" si="47"/>
        <v>221.28942746637335</v>
      </c>
      <c r="M121" s="20">
        <f t="shared" si="47"/>
        <v>240.94283632251549</v>
      </c>
      <c r="N121" s="20">
        <f t="shared" si="47"/>
        <v>228.87247820259515</v>
      </c>
      <c r="O121" s="20">
        <f t="shared" si="47"/>
        <v>219.40217096599542</v>
      </c>
      <c r="P121" s="20">
        <f t="shared" si="47"/>
        <v>209.37332327425869</v>
      </c>
      <c r="Q121" s="20">
        <f t="shared" si="47"/>
        <v>217.72260521459322</v>
      </c>
    </row>
    <row r="122" spans="1:17" ht="12" customHeight="1" x14ac:dyDescent="0.25">
      <c r="A122" s="19" t="s">
        <v>66</v>
      </c>
      <c r="B122" s="18">
        <f t="shared" ref="B122:Q122" si="48">B90*1000000/B$6</f>
        <v>0</v>
      </c>
      <c r="C122" s="18">
        <f t="shared" si="48"/>
        <v>0</v>
      </c>
      <c r="D122" s="18">
        <f t="shared" si="48"/>
        <v>0</v>
      </c>
      <c r="E122" s="18">
        <f t="shared" si="48"/>
        <v>0</v>
      </c>
      <c r="F122" s="18">
        <f t="shared" si="48"/>
        <v>0</v>
      </c>
      <c r="G122" s="18">
        <f t="shared" si="48"/>
        <v>0</v>
      </c>
      <c r="H122" s="18">
        <f t="shared" si="48"/>
        <v>0</v>
      </c>
      <c r="I122" s="18">
        <f t="shared" si="48"/>
        <v>0</v>
      </c>
      <c r="J122" s="18">
        <f t="shared" si="48"/>
        <v>0</v>
      </c>
      <c r="K122" s="18">
        <f t="shared" si="48"/>
        <v>0</v>
      </c>
      <c r="L122" s="18">
        <f t="shared" si="48"/>
        <v>0</v>
      </c>
      <c r="M122" s="18">
        <f t="shared" si="48"/>
        <v>0</v>
      </c>
      <c r="N122" s="18">
        <f t="shared" si="48"/>
        <v>0</v>
      </c>
      <c r="O122" s="18">
        <f t="shared" si="48"/>
        <v>0</v>
      </c>
      <c r="P122" s="18">
        <f t="shared" si="48"/>
        <v>0</v>
      </c>
      <c r="Q122" s="18">
        <f t="shared" si="48"/>
        <v>0</v>
      </c>
    </row>
    <row r="124" spans="1:17" ht="12.95" customHeight="1" x14ac:dyDescent="0.25">
      <c r="A124" s="40" t="s">
        <v>54</v>
      </c>
      <c r="B124" s="39">
        <f t="shared" ref="B124:Q124" si="49">IF(B110=0,"",B110/B103)</f>
        <v>0.55414985426834729</v>
      </c>
      <c r="C124" s="39">
        <f t="shared" si="49"/>
        <v>0.55190392174106384</v>
      </c>
      <c r="D124" s="39">
        <f t="shared" si="49"/>
        <v>0.55907128731161826</v>
      </c>
      <c r="E124" s="39">
        <f t="shared" si="49"/>
        <v>0.57036316445160973</v>
      </c>
      <c r="F124" s="39">
        <f t="shared" si="49"/>
        <v>0.59445657180038791</v>
      </c>
      <c r="G124" s="39">
        <f t="shared" si="49"/>
        <v>0.60282279384914661</v>
      </c>
      <c r="H124" s="39">
        <f t="shared" si="49"/>
        <v>0.62019016337816213</v>
      </c>
      <c r="I124" s="39">
        <f t="shared" si="49"/>
        <v>0.66660852183748487</v>
      </c>
      <c r="J124" s="39">
        <f t="shared" si="49"/>
        <v>0.7011593973748439</v>
      </c>
      <c r="K124" s="39">
        <f t="shared" si="49"/>
        <v>0.70956761675467106</v>
      </c>
      <c r="L124" s="39">
        <f t="shared" si="49"/>
        <v>0.75646522141308425</v>
      </c>
      <c r="M124" s="39">
        <f t="shared" si="49"/>
        <v>0.75411480250652829</v>
      </c>
      <c r="N124" s="39">
        <f t="shared" si="49"/>
        <v>0.77256821575228951</v>
      </c>
      <c r="O124" s="39">
        <f t="shared" si="49"/>
        <v>0.80942905151933486</v>
      </c>
      <c r="P124" s="39">
        <f t="shared" si="49"/>
        <v>0.83357048145686252</v>
      </c>
      <c r="Q124" s="39">
        <f t="shared" si="49"/>
        <v>0.82207000503410721</v>
      </c>
    </row>
    <row r="125" spans="1:17" ht="12" customHeight="1" x14ac:dyDescent="0.25">
      <c r="A125" s="23" t="s">
        <v>65</v>
      </c>
      <c r="B125" s="38">
        <f t="shared" ref="B125:Q125" si="50">IF(B111=0,"",B111/B104)</f>
        <v>0.45003862339190537</v>
      </c>
      <c r="C125" s="38">
        <f t="shared" si="50"/>
        <v>0.44686996175233162</v>
      </c>
      <c r="D125" s="38">
        <f t="shared" si="50"/>
        <v>0.45577370174556681</v>
      </c>
      <c r="E125" s="38">
        <f t="shared" si="50"/>
        <v>0.47017815872614438</v>
      </c>
      <c r="F125" s="38">
        <f t="shared" si="50"/>
        <v>0.47597598477051117</v>
      </c>
      <c r="G125" s="38">
        <f t="shared" si="50"/>
        <v>0.47845049100976939</v>
      </c>
      <c r="H125" s="38">
        <f t="shared" si="50"/>
        <v>0.49343353499475795</v>
      </c>
      <c r="I125" s="38">
        <f t="shared" si="50"/>
        <v>0.53617070682044066</v>
      </c>
      <c r="J125" s="38">
        <f t="shared" si="50"/>
        <v>0.55647971222170689</v>
      </c>
      <c r="K125" s="38">
        <f t="shared" si="50"/>
        <v>0.55738386778770166</v>
      </c>
      <c r="L125" s="38">
        <f t="shared" si="50"/>
        <v>0.58425986998560175</v>
      </c>
      <c r="M125" s="38">
        <f t="shared" si="50"/>
        <v>0.58538054395823136</v>
      </c>
      <c r="N125" s="38">
        <f t="shared" si="50"/>
        <v>0.59048200728072042</v>
      </c>
      <c r="O125" s="38">
        <f t="shared" si="50"/>
        <v>0.59911403591560186</v>
      </c>
      <c r="P125" s="38">
        <f t="shared" si="50"/>
        <v>0.61308929653085353</v>
      </c>
      <c r="Q125" s="38">
        <f t="shared" si="50"/>
        <v>0.62657133316159419</v>
      </c>
    </row>
    <row r="126" spans="1:17" ht="12" customHeight="1" x14ac:dyDescent="0.25">
      <c r="A126" s="23" t="s">
        <v>64</v>
      </c>
      <c r="B126" s="37">
        <f t="shared" ref="B126:Q126" si="51">IF(B112=0,"",B112/B105)</f>
        <v>1.3958328555053792</v>
      </c>
      <c r="C126" s="37">
        <f t="shared" si="51"/>
        <v>1.4449848451900871</v>
      </c>
      <c r="D126" s="37">
        <f t="shared" si="51"/>
        <v>1.4910695129501597</v>
      </c>
      <c r="E126" s="37">
        <f t="shared" si="51"/>
        <v>1.5408369571968441</v>
      </c>
      <c r="F126" s="37">
        <f t="shared" si="51"/>
        <v>1.5986148553889139</v>
      </c>
      <c r="G126" s="37">
        <f t="shared" si="51"/>
        <v>1.6539997599832541</v>
      </c>
      <c r="H126" s="37">
        <f t="shared" si="51"/>
        <v>1.7159251417463612</v>
      </c>
      <c r="I126" s="37">
        <f t="shared" si="51"/>
        <v>1.7844766515830714</v>
      </c>
      <c r="J126" s="37">
        <f t="shared" si="51"/>
        <v>1.9122271028366324</v>
      </c>
      <c r="K126" s="37">
        <f t="shared" si="51"/>
        <v>2.0398689727453907</v>
      </c>
      <c r="L126" s="37">
        <f t="shared" si="51"/>
        <v>2.1626930027796125</v>
      </c>
      <c r="M126" s="37">
        <f t="shared" si="51"/>
        <v>2.2751060258772244</v>
      </c>
      <c r="N126" s="37">
        <f t="shared" si="51"/>
        <v>2.3912893959360502</v>
      </c>
      <c r="O126" s="37">
        <f t="shared" si="51"/>
        <v>2.4943867363009002</v>
      </c>
      <c r="P126" s="37">
        <f t="shared" si="51"/>
        <v>2.5944235424302349</v>
      </c>
      <c r="Q126" s="37">
        <f t="shared" si="51"/>
        <v>2.7054671454842194</v>
      </c>
    </row>
    <row r="127" spans="1:17" ht="12" customHeight="1" x14ac:dyDescent="0.25">
      <c r="A127" s="23" t="s">
        <v>63</v>
      </c>
      <c r="B127" s="37">
        <f t="shared" ref="B127:Q127" si="52">IF(B113=0,"",B113/B106)</f>
        <v>0.78878779549602396</v>
      </c>
      <c r="C127" s="37">
        <f t="shared" si="52"/>
        <v>0.79941615294172574</v>
      </c>
      <c r="D127" s="37">
        <f t="shared" si="52"/>
        <v>0.78629302821218605</v>
      </c>
      <c r="E127" s="37">
        <f t="shared" si="52"/>
        <v>0.78778289292284043</v>
      </c>
      <c r="F127" s="37">
        <f t="shared" si="52"/>
        <v>0.83899536677815467</v>
      </c>
      <c r="G127" s="37">
        <f t="shared" si="52"/>
        <v>0.78105116462574697</v>
      </c>
      <c r="H127" s="37">
        <f t="shared" si="52"/>
        <v>0.82006635226961788</v>
      </c>
      <c r="I127" s="37">
        <f t="shared" si="52"/>
        <v>0.90530978793643901</v>
      </c>
      <c r="J127" s="37">
        <f t="shared" si="52"/>
        <v>0.89699806479683208</v>
      </c>
      <c r="K127" s="37">
        <f t="shared" si="52"/>
        <v>0.90071060833106931</v>
      </c>
      <c r="L127" s="37">
        <f t="shared" si="52"/>
        <v>0.92288537882415855</v>
      </c>
      <c r="M127" s="37">
        <f t="shared" si="52"/>
        <v>0.92951789772895976</v>
      </c>
      <c r="N127" s="37">
        <f t="shared" si="52"/>
        <v>0.94596798245686631</v>
      </c>
      <c r="O127" s="37">
        <f t="shared" si="52"/>
        <v>0.97016731878084594</v>
      </c>
      <c r="P127" s="37">
        <f t="shared" si="52"/>
        <v>0.95607142811322232</v>
      </c>
      <c r="Q127" s="37">
        <f t="shared" si="52"/>
        <v>0.92771688213929193</v>
      </c>
    </row>
    <row r="128" spans="1:17" ht="12" customHeight="1" x14ac:dyDescent="0.25">
      <c r="A128" s="29" t="s">
        <v>62</v>
      </c>
      <c r="B128" s="36">
        <f t="shared" ref="B128:Q128" si="53">IF(B114=0,"",B114/B107)</f>
        <v>0.50360655319614556</v>
      </c>
      <c r="C128" s="36">
        <f t="shared" si="53"/>
        <v>0.47135023205750998</v>
      </c>
      <c r="D128" s="36">
        <f t="shared" si="53"/>
        <v>0.48012871908256327</v>
      </c>
      <c r="E128" s="36">
        <f t="shared" si="53"/>
        <v>0.49498683327647047</v>
      </c>
      <c r="F128" s="36">
        <f t="shared" si="53"/>
        <v>0.50238405899512506</v>
      </c>
      <c r="G128" s="36">
        <f t="shared" si="53"/>
        <v>0.51747692959060809</v>
      </c>
      <c r="H128" s="36">
        <f t="shared" si="53"/>
        <v>0.56136230326999792</v>
      </c>
      <c r="I128" s="36">
        <f t="shared" si="53"/>
        <v>0.56897509458115392</v>
      </c>
      <c r="J128" s="36">
        <f t="shared" si="53"/>
        <v>0.58586340448287277</v>
      </c>
      <c r="K128" s="36">
        <f t="shared" si="53"/>
        <v>0.59847116735335604</v>
      </c>
      <c r="L128" s="36">
        <f t="shared" si="53"/>
        <v>0.60895090856281431</v>
      </c>
      <c r="M128" s="36">
        <f t="shared" si="53"/>
        <v>0.59584192010485282</v>
      </c>
      <c r="N128" s="36">
        <f t="shared" si="53"/>
        <v>0.60000023187058871</v>
      </c>
      <c r="O128" s="36">
        <f t="shared" si="53"/>
        <v>0.59126879378811592</v>
      </c>
      <c r="P128" s="36">
        <f t="shared" si="53"/>
        <v>0.59643286985058586</v>
      </c>
      <c r="Q128" s="36">
        <f t="shared" si="53"/>
        <v>0.60019421715402954</v>
      </c>
    </row>
    <row r="129" spans="1:17" s="28" customFormat="1" ht="12" customHeight="1" x14ac:dyDescent="0.25">
      <c r="B129" s="33"/>
    </row>
    <row r="130" spans="1:17" s="28" customFormat="1" ht="6.6" customHeight="1" x14ac:dyDescent="0.25">
      <c r="A130" s="35"/>
      <c r="B130" s="34"/>
      <c r="C130" s="34"/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</row>
    <row r="131" spans="1:17" s="28" customFormat="1" ht="12" customHeight="1" x14ac:dyDescent="0.25">
      <c r="B131" s="33"/>
    </row>
    <row r="132" spans="1:17" ht="12.95" customHeight="1" x14ac:dyDescent="0.25">
      <c r="A132" s="27" t="s">
        <v>72</v>
      </c>
      <c r="B132" s="26">
        <f t="shared" ref="B132:Q132" si="54">IF(B102=0,0,B102/B$19)</f>
        <v>126.28990806021581</v>
      </c>
      <c r="C132" s="26">
        <f t="shared" si="54"/>
        <v>120.35108292435162</v>
      </c>
      <c r="D132" s="26">
        <f t="shared" si="54"/>
        <v>123.11301320339946</v>
      </c>
      <c r="E132" s="26">
        <f t="shared" si="54"/>
        <v>126.44431119003116</v>
      </c>
      <c r="F132" s="26">
        <f t="shared" si="54"/>
        <v>116.25607549608385</v>
      </c>
      <c r="G132" s="26">
        <f t="shared" si="54"/>
        <v>107.70355749314679</v>
      </c>
      <c r="H132" s="26">
        <f t="shared" si="54"/>
        <v>110.36677509976791</v>
      </c>
      <c r="I132" s="26">
        <f t="shared" si="54"/>
        <v>110.35350229719485</v>
      </c>
      <c r="J132" s="26">
        <f t="shared" si="54"/>
        <v>100.66759071120096</v>
      </c>
      <c r="K132" s="26">
        <f t="shared" si="54"/>
        <v>102.94184760367513</v>
      </c>
      <c r="L132" s="26">
        <f t="shared" si="54"/>
        <v>94.178443094509674</v>
      </c>
      <c r="M132" s="26">
        <f t="shared" si="54"/>
        <v>96.447363819845208</v>
      </c>
      <c r="N132" s="26">
        <f t="shared" si="54"/>
        <v>91.541664787672829</v>
      </c>
      <c r="O132" s="26">
        <f t="shared" si="54"/>
        <v>81.663540126204225</v>
      </c>
      <c r="P132" s="26">
        <f t="shared" si="54"/>
        <v>77.821557117134532</v>
      </c>
      <c r="Q132" s="26">
        <f t="shared" si="54"/>
        <v>84.329995690002477</v>
      </c>
    </row>
    <row r="133" spans="1:17" ht="12" customHeight="1" x14ac:dyDescent="0.25">
      <c r="A133" s="25" t="s">
        <v>43</v>
      </c>
      <c r="B133" s="24">
        <f t="shared" ref="B133:Q133" si="55">IF(B103=0,0,B103/B$19)</f>
        <v>107.86517010481728</v>
      </c>
      <c r="C133" s="24">
        <f t="shared" si="55"/>
        <v>101.57943798959893</v>
      </c>
      <c r="D133" s="24">
        <f t="shared" si="55"/>
        <v>103.66799038257011</v>
      </c>
      <c r="E133" s="24">
        <f t="shared" si="55"/>
        <v>106.50007845436602</v>
      </c>
      <c r="F133" s="24">
        <f t="shared" si="55"/>
        <v>95.694012685534631</v>
      </c>
      <c r="G133" s="24">
        <f t="shared" si="55"/>
        <v>86.673237552447731</v>
      </c>
      <c r="H133" s="24">
        <f t="shared" si="55"/>
        <v>88.755814252331206</v>
      </c>
      <c r="I133" s="24">
        <f t="shared" si="55"/>
        <v>88.28248500347604</v>
      </c>
      <c r="J133" s="24">
        <f t="shared" si="55"/>
        <v>78.407427360034191</v>
      </c>
      <c r="K133" s="24">
        <f t="shared" si="55"/>
        <v>80.392195853508255</v>
      </c>
      <c r="L133" s="24">
        <f t="shared" si="55"/>
        <v>71.423105030346392</v>
      </c>
      <c r="M133" s="24">
        <f t="shared" si="55"/>
        <v>74.07453923306737</v>
      </c>
      <c r="N133" s="24">
        <f t="shared" si="55"/>
        <v>69.813203831387</v>
      </c>
      <c r="O133" s="24">
        <f t="shared" si="55"/>
        <v>60.730125390589436</v>
      </c>
      <c r="P133" s="24">
        <f t="shared" si="55"/>
        <v>57.752175881596159</v>
      </c>
      <c r="Q133" s="24">
        <f t="shared" si="55"/>
        <v>64.949256624172008</v>
      </c>
    </row>
    <row r="134" spans="1:17" ht="12" customHeight="1" x14ac:dyDescent="0.25">
      <c r="A134" s="23" t="s">
        <v>65</v>
      </c>
      <c r="B134" s="22">
        <f t="shared" ref="B134:Q134" si="56">IF(B104=0,0,B104/B$19)</f>
        <v>66.760711277966891</v>
      </c>
      <c r="C134" s="22">
        <f t="shared" si="56"/>
        <v>64.719582311983714</v>
      </c>
      <c r="D134" s="22">
        <f t="shared" si="56"/>
        <v>65.845536272719769</v>
      </c>
      <c r="E134" s="22">
        <f t="shared" si="56"/>
        <v>67.284712626592281</v>
      </c>
      <c r="F134" s="22">
        <f t="shared" si="56"/>
        <v>57.9406053596541</v>
      </c>
      <c r="G134" s="22">
        <f t="shared" si="56"/>
        <v>48.442096697962072</v>
      </c>
      <c r="H134" s="22">
        <f t="shared" si="56"/>
        <v>53.248453884024414</v>
      </c>
      <c r="I134" s="22">
        <f t="shared" si="56"/>
        <v>52.878821346427003</v>
      </c>
      <c r="J134" s="22">
        <f t="shared" si="56"/>
        <v>43.748934354200436</v>
      </c>
      <c r="K134" s="22">
        <f t="shared" si="56"/>
        <v>45.707116572257704</v>
      </c>
      <c r="L134" s="22">
        <f t="shared" si="56"/>
        <v>37.263044905421239</v>
      </c>
      <c r="M134" s="22">
        <f t="shared" si="56"/>
        <v>40.196664413893473</v>
      </c>
      <c r="N134" s="22">
        <f t="shared" si="56"/>
        <v>37.356705225626555</v>
      </c>
      <c r="O134" s="22">
        <f t="shared" si="56"/>
        <v>30.215982289291162</v>
      </c>
      <c r="P134" s="22">
        <f t="shared" si="56"/>
        <v>26.981079406107405</v>
      </c>
      <c r="Q134" s="22">
        <f t="shared" si="56"/>
        <v>32.174093473406074</v>
      </c>
    </row>
    <row r="135" spans="1:17" ht="12" customHeight="1" x14ac:dyDescent="0.25">
      <c r="A135" s="23" t="s">
        <v>64</v>
      </c>
      <c r="B135" s="22">
        <f t="shared" ref="B135:Q135" si="57">IF(B105=0,0,B105/B$19)</f>
        <v>2.7563773353365031</v>
      </c>
      <c r="C135" s="22">
        <f t="shared" si="57"/>
        <v>2.8684606086940061</v>
      </c>
      <c r="D135" s="22">
        <f t="shared" si="57"/>
        <v>2.9173541222889248</v>
      </c>
      <c r="E135" s="22">
        <f t="shared" si="57"/>
        <v>2.9830038217895201</v>
      </c>
      <c r="F135" s="22">
        <f t="shared" si="57"/>
        <v>3.0998126036796614</v>
      </c>
      <c r="G135" s="22">
        <f t="shared" si="57"/>
        <v>3.122610693712673</v>
      </c>
      <c r="H135" s="22">
        <f t="shared" si="57"/>
        <v>3.2049553180255796</v>
      </c>
      <c r="I135" s="22">
        <f t="shared" si="57"/>
        <v>3.35076457346468</v>
      </c>
      <c r="J135" s="22">
        <f t="shared" si="57"/>
        <v>3.4135453495046155</v>
      </c>
      <c r="K135" s="22">
        <f t="shared" si="57"/>
        <v>3.6411252439694421</v>
      </c>
      <c r="L135" s="22">
        <f t="shared" si="57"/>
        <v>3.8074779080098491</v>
      </c>
      <c r="M135" s="22">
        <f t="shared" si="57"/>
        <v>3.7952454340572097</v>
      </c>
      <c r="N135" s="22">
        <f t="shared" si="57"/>
        <v>3.7303870506239387</v>
      </c>
      <c r="O135" s="22">
        <f t="shared" si="57"/>
        <v>3.7145236304629465</v>
      </c>
      <c r="P135" s="22">
        <f t="shared" si="57"/>
        <v>3.6833994090157511</v>
      </c>
      <c r="Q135" s="22">
        <f t="shared" si="57"/>
        <v>3.6541720407786662</v>
      </c>
    </row>
    <row r="136" spans="1:17" ht="12" customHeight="1" x14ac:dyDescent="0.25">
      <c r="A136" s="23" t="s">
        <v>63</v>
      </c>
      <c r="B136" s="22">
        <f t="shared" ref="B136:Q136" si="58">IF(B106=0,0,B106/B$19)</f>
        <v>23.033711658523906</v>
      </c>
      <c r="C136" s="22">
        <f t="shared" si="58"/>
        <v>21.258285046038363</v>
      </c>
      <c r="D136" s="22">
        <f t="shared" si="58"/>
        <v>22.335112503777065</v>
      </c>
      <c r="E136" s="22">
        <f t="shared" si="58"/>
        <v>22.462921163590774</v>
      </c>
      <c r="F136" s="22">
        <f t="shared" si="58"/>
        <v>20.625504300065145</v>
      </c>
      <c r="G136" s="22">
        <f t="shared" si="58"/>
        <v>21.77301788967188</v>
      </c>
      <c r="H136" s="22">
        <f t="shared" si="58"/>
        <v>19.860895955142425</v>
      </c>
      <c r="I136" s="22">
        <f t="shared" si="58"/>
        <v>18.675205101557818</v>
      </c>
      <c r="J136" s="22">
        <f t="shared" si="58"/>
        <v>18.634904807070324</v>
      </c>
      <c r="K136" s="22">
        <f t="shared" si="58"/>
        <v>18.399185612514081</v>
      </c>
      <c r="L136" s="22">
        <f t="shared" si="58"/>
        <v>17.647488140951438</v>
      </c>
      <c r="M136" s="22">
        <f t="shared" si="58"/>
        <v>17.296072298496544</v>
      </c>
      <c r="N136" s="22">
        <f t="shared" si="58"/>
        <v>16.535909582706175</v>
      </c>
      <c r="O136" s="22">
        <f t="shared" si="58"/>
        <v>15.684071457320055</v>
      </c>
      <c r="P136" s="22">
        <f t="shared" si="58"/>
        <v>16.367563724486505</v>
      </c>
      <c r="Q136" s="22">
        <f t="shared" si="58"/>
        <v>17.9193040490158</v>
      </c>
    </row>
    <row r="137" spans="1:17" ht="12" customHeight="1" x14ac:dyDescent="0.25">
      <c r="A137" s="21" t="s">
        <v>62</v>
      </c>
      <c r="B137" s="20">
        <f t="shared" ref="B137:Q137" si="59">IF(B107=0,0,B107/B$19)</f>
        <v>15.314369832989984</v>
      </c>
      <c r="C137" s="20">
        <f t="shared" si="59"/>
        <v>12.733110022882844</v>
      </c>
      <c r="D137" s="20">
        <f t="shared" si="59"/>
        <v>12.569987483784345</v>
      </c>
      <c r="E137" s="20">
        <f t="shared" si="59"/>
        <v>13.769440842393454</v>
      </c>
      <c r="F137" s="20">
        <f t="shared" si="59"/>
        <v>14.028090422135714</v>
      </c>
      <c r="G137" s="20">
        <f t="shared" si="59"/>
        <v>13.335512271101104</v>
      </c>
      <c r="H137" s="20">
        <f t="shared" si="59"/>
        <v>12.441509095138784</v>
      </c>
      <c r="I137" s="20">
        <f t="shared" si="59"/>
        <v>13.377693982026528</v>
      </c>
      <c r="J137" s="20">
        <f t="shared" si="59"/>
        <v>12.610042849258805</v>
      </c>
      <c r="K137" s="20">
        <f t="shared" si="59"/>
        <v>12.644768424767012</v>
      </c>
      <c r="L137" s="20">
        <f t="shared" si="59"/>
        <v>12.705094075963862</v>
      </c>
      <c r="M137" s="20">
        <f t="shared" si="59"/>
        <v>12.786557086620135</v>
      </c>
      <c r="N137" s="20">
        <f t="shared" si="59"/>
        <v>12.190201972430328</v>
      </c>
      <c r="O137" s="20">
        <f t="shared" si="59"/>
        <v>11.115548013515275</v>
      </c>
      <c r="P137" s="20">
        <f t="shared" si="59"/>
        <v>10.720133341986495</v>
      </c>
      <c r="Q137" s="20">
        <f t="shared" si="59"/>
        <v>11.201687060971455</v>
      </c>
    </row>
    <row r="138" spans="1:17" ht="12" customHeight="1" x14ac:dyDescent="0.25">
      <c r="A138" s="19" t="s">
        <v>66</v>
      </c>
      <c r="B138" s="18">
        <f t="shared" ref="B138:Q138" si="60">IF(B108=0,0,B108/B$19)</f>
        <v>18.424737955398555</v>
      </c>
      <c r="C138" s="18">
        <f t="shared" si="60"/>
        <v>18.771644934752683</v>
      </c>
      <c r="D138" s="18">
        <f t="shared" si="60"/>
        <v>19.445022820829333</v>
      </c>
      <c r="E138" s="18">
        <f t="shared" si="60"/>
        <v>19.944232735665132</v>
      </c>
      <c r="F138" s="18">
        <f t="shared" si="60"/>
        <v>20.562062810549229</v>
      </c>
      <c r="G138" s="18">
        <f t="shared" si="60"/>
        <v>21.030319940699055</v>
      </c>
      <c r="H138" s="18">
        <f t="shared" si="60"/>
        <v>21.610960847436704</v>
      </c>
      <c r="I138" s="18">
        <f t="shared" si="60"/>
        <v>22.071017293718807</v>
      </c>
      <c r="J138" s="18">
        <f t="shared" si="60"/>
        <v>22.260163351166764</v>
      </c>
      <c r="K138" s="18">
        <f t="shared" si="60"/>
        <v>22.549651750166884</v>
      </c>
      <c r="L138" s="18">
        <f t="shared" si="60"/>
        <v>22.755338064163279</v>
      </c>
      <c r="M138" s="18">
        <f t="shared" si="60"/>
        <v>22.372824586777845</v>
      </c>
      <c r="N138" s="18">
        <f t="shared" si="60"/>
        <v>21.728460956285826</v>
      </c>
      <c r="O138" s="18">
        <f t="shared" si="60"/>
        <v>20.933414735614797</v>
      </c>
      <c r="P138" s="18">
        <f t="shared" si="60"/>
        <v>20.069381235538373</v>
      </c>
      <c r="Q138" s="18">
        <f t="shared" si="60"/>
        <v>19.380739065830479</v>
      </c>
    </row>
    <row r="139" spans="1:17" s="28" customFormat="1" ht="12" customHeight="1" x14ac:dyDescent="0.25"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</row>
    <row r="140" spans="1:17" ht="12.95" customHeight="1" x14ac:dyDescent="0.25">
      <c r="A140" s="32" t="s">
        <v>71</v>
      </c>
      <c r="B140" s="31">
        <f t="shared" ref="B140:Q140" si="61">IF(B110=0,0,B110/B$19)</f>
        <v>59.773468294214986</v>
      </c>
      <c r="C140" s="31">
        <f t="shared" si="61"/>
        <v>56.062090194712859</v>
      </c>
      <c r="D140" s="31">
        <f t="shared" si="61"/>
        <v>57.957796836191932</v>
      </c>
      <c r="E140" s="31">
        <f t="shared" si="61"/>
        <v>60.743721761576907</v>
      </c>
      <c r="F140" s="31">
        <f t="shared" si="61"/>
        <v>56.885934722865755</v>
      </c>
      <c r="G140" s="31">
        <f t="shared" si="61"/>
        <v>52.24860321331731</v>
      </c>
      <c r="H140" s="31">
        <f t="shared" si="61"/>
        <v>55.045482941915104</v>
      </c>
      <c r="I140" s="31">
        <f t="shared" si="61"/>
        <v>58.849856832307097</v>
      </c>
      <c r="J140" s="31">
        <f t="shared" si="61"/>
        <v>54.976104517473416</v>
      </c>
      <c r="K140" s="31">
        <f t="shared" si="61"/>
        <v>57.0436988174486</v>
      </c>
      <c r="L140" s="31">
        <f t="shared" si="61"/>
        <v>54.029094960790957</v>
      </c>
      <c r="M140" s="31">
        <f t="shared" si="61"/>
        <v>55.860706524506682</v>
      </c>
      <c r="N140" s="31">
        <f t="shared" si="61"/>
        <v>53.935462319965552</v>
      </c>
      <c r="O140" s="31">
        <f t="shared" si="61"/>
        <v>49.156727793555078</v>
      </c>
      <c r="P140" s="31">
        <f t="shared" si="61"/>
        <v>48.140509054803509</v>
      </c>
      <c r="Q140" s="31">
        <f t="shared" si="61"/>
        <v>53.392835719994601</v>
      </c>
    </row>
    <row r="141" spans="1:17" ht="12" customHeight="1" x14ac:dyDescent="0.25">
      <c r="A141" s="23" t="s">
        <v>65</v>
      </c>
      <c r="B141" s="22">
        <f t="shared" ref="B141:Q141" si="62">IF(B111=0,0,B111/B$19)</f>
        <v>30.044898600200668</v>
      </c>
      <c r="C141" s="22">
        <f t="shared" si="62"/>
        <v>28.921237272383042</v>
      </c>
      <c r="D141" s="22">
        <f t="shared" si="62"/>
        <v>30.010663810439482</v>
      </c>
      <c r="E141" s="22">
        <f t="shared" si="62"/>
        <v>31.635802293188917</v>
      </c>
      <c r="F141" s="22">
        <f t="shared" si="62"/>
        <v>27.578336694260919</v>
      </c>
      <c r="G141" s="22">
        <f t="shared" si="62"/>
        <v>23.177144950682681</v>
      </c>
      <c r="H141" s="22">
        <f t="shared" si="62"/>
        <v>26.274572832999517</v>
      </c>
      <c r="I141" s="22">
        <f t="shared" si="62"/>
        <v>28.352075017145573</v>
      </c>
      <c r="J141" s="22">
        <f t="shared" si="62"/>
        <v>24.345394399431807</v>
      </c>
      <c r="K141" s="22">
        <f t="shared" si="62"/>
        <v>25.476409420468357</v>
      </c>
      <c r="L141" s="22">
        <f t="shared" si="62"/>
        <v>21.771301771709055</v>
      </c>
      <c r="M141" s="22">
        <f t="shared" si="62"/>
        <v>23.53034527991144</v>
      </c>
      <c r="N141" s="22">
        <f t="shared" si="62"/>
        <v>22.058462287022145</v>
      </c>
      <c r="O141" s="22">
        <f t="shared" si="62"/>
        <v>18.102819098491576</v>
      </c>
      <c r="P141" s="22">
        <f t="shared" si="62"/>
        <v>16.541810992733488</v>
      </c>
      <c r="Q141" s="22">
        <f t="shared" si="62"/>
        <v>20.159364640897792</v>
      </c>
    </row>
    <row r="142" spans="1:17" ht="12" customHeight="1" x14ac:dyDescent="0.25">
      <c r="A142" s="23" t="s">
        <v>64</v>
      </c>
      <c r="B142" s="30">
        <f t="shared" ref="B142:Q142" si="63">IF(B112=0,0,B112/B$19)</f>
        <v>3.8474420468330588</v>
      </c>
      <c r="C142" s="30">
        <f t="shared" si="63"/>
        <v>4.1448821085875709</v>
      </c>
      <c r="D142" s="30">
        <f t="shared" si="63"/>
        <v>4.3499777902244885</v>
      </c>
      <c r="E142" s="30">
        <f t="shared" si="63"/>
        <v>4.5963225320727217</v>
      </c>
      <c r="F142" s="30">
        <f t="shared" si="63"/>
        <v>4.9554064771640949</v>
      </c>
      <c r="G142" s="30">
        <f t="shared" si="63"/>
        <v>5.164797337921903</v>
      </c>
      <c r="H142" s="30">
        <f t="shared" si="63"/>
        <v>5.4994634083737974</v>
      </c>
      <c r="I142" s="30">
        <f t="shared" si="63"/>
        <v>5.9793611462994312</v>
      </c>
      <c r="J142" s="30">
        <f t="shared" si="63"/>
        <v>6.5274739340846706</v>
      </c>
      <c r="K142" s="30">
        <f t="shared" si="63"/>
        <v>7.4274184110532566</v>
      </c>
      <c r="L142" s="30">
        <f t="shared" si="63"/>
        <v>8.2344058298908589</v>
      </c>
      <c r="M142" s="30">
        <f t="shared" si="63"/>
        <v>8.6345857567065796</v>
      </c>
      <c r="N142" s="30">
        <f t="shared" si="63"/>
        <v>8.9204349968941816</v>
      </c>
      <c r="O142" s="30">
        <f t="shared" si="63"/>
        <v>9.2654584755030402</v>
      </c>
      <c r="P142" s="30">
        <f t="shared" si="63"/>
        <v>9.5562981429240779</v>
      </c>
      <c r="Q142" s="30">
        <f t="shared" si="63"/>
        <v>9.8862424002737015</v>
      </c>
    </row>
    <row r="143" spans="1:17" ht="12" customHeight="1" x14ac:dyDescent="0.25">
      <c r="A143" s="23" t="s">
        <v>63</v>
      </c>
      <c r="B143" s="22">
        <f t="shared" ref="B143:Q143" si="64">IF(B113=0,0,B113/B$19)</f>
        <v>18.168710641218137</v>
      </c>
      <c r="C143" s="22">
        <f t="shared" si="64"/>
        <v>16.994216449642604</v>
      </c>
      <c r="D143" s="22">
        <f t="shared" si="64"/>
        <v>17.561943246054728</v>
      </c>
      <c r="E143" s="22">
        <f t="shared" si="64"/>
        <v>17.695905017751237</v>
      </c>
      <c r="F143" s="22">
        <f t="shared" si="64"/>
        <v>17.304702545217562</v>
      </c>
      <c r="G143" s="22">
        <f t="shared" si="64"/>
        <v>17.005840980145443</v>
      </c>
      <c r="H143" s="22">
        <f t="shared" si="64"/>
        <v>16.287252498740056</v>
      </c>
      <c r="I143" s="22">
        <f t="shared" si="64"/>
        <v>16.906845970160813</v>
      </c>
      <c r="J143" s="22">
        <f t="shared" si="64"/>
        <v>16.715473549615265</v>
      </c>
      <c r="K143" s="22">
        <f t="shared" si="64"/>
        <v>16.572341665843819</v>
      </c>
      <c r="L143" s="22">
        <f t="shared" si="64"/>
        <v>16.286608778256817</v>
      </c>
      <c r="M143" s="22">
        <f t="shared" si="64"/>
        <v>16.077008761866605</v>
      </c>
      <c r="N143" s="22">
        <f t="shared" si="64"/>
        <v>15.642441026041721</v>
      </c>
      <c r="O143" s="22">
        <f t="shared" si="64"/>
        <v>15.216173553315393</v>
      </c>
      <c r="P143" s="22">
        <f t="shared" si="64"/>
        <v>15.648560024803986</v>
      </c>
      <c r="Q143" s="22">
        <f t="shared" si="64"/>
        <v>16.624040882458928</v>
      </c>
    </row>
    <row r="144" spans="1:17" ht="12" customHeight="1" x14ac:dyDescent="0.25">
      <c r="A144" s="29" t="s">
        <v>62</v>
      </c>
      <c r="B144" s="18">
        <f t="shared" ref="B144:Q144" si="65">IF(B114=0,0,B114/B$19)</f>
        <v>7.7124170059631156</v>
      </c>
      <c r="C144" s="18">
        <f t="shared" si="65"/>
        <v>6.001754364099634</v>
      </c>
      <c r="D144" s="18">
        <f t="shared" si="65"/>
        <v>6.0352119894732308</v>
      </c>
      <c r="E144" s="18">
        <f t="shared" si="65"/>
        <v>6.8156919185640321</v>
      </c>
      <c r="F144" s="18">
        <f t="shared" si="65"/>
        <v>7.0474890062231763</v>
      </c>
      <c r="G144" s="18">
        <f t="shared" si="65"/>
        <v>6.9008199445672762</v>
      </c>
      <c r="H144" s="18">
        <f t="shared" si="65"/>
        <v>6.9841942018017349</v>
      </c>
      <c r="I144" s="18">
        <f t="shared" si="65"/>
        <v>7.6115746987012773</v>
      </c>
      <c r="J144" s="18">
        <f t="shared" si="65"/>
        <v>7.3877626343416702</v>
      </c>
      <c r="K144" s="18">
        <f t="shared" si="65"/>
        <v>7.5675293200831701</v>
      </c>
      <c r="L144" s="18">
        <f t="shared" si="65"/>
        <v>7.7367785809342227</v>
      </c>
      <c r="M144" s="18">
        <f t="shared" si="65"/>
        <v>7.618766726022054</v>
      </c>
      <c r="N144" s="18">
        <f t="shared" si="65"/>
        <v>7.3141240100075038</v>
      </c>
      <c r="O144" s="18">
        <f t="shared" si="65"/>
        <v>6.5722766662450649</v>
      </c>
      <c r="P144" s="18">
        <f t="shared" si="65"/>
        <v>6.3938398943419568</v>
      </c>
      <c r="Q144" s="18">
        <f t="shared" si="65"/>
        <v>6.7231877963641837</v>
      </c>
    </row>
    <row r="145" spans="1:17" s="28" customFormat="1" ht="12" customHeight="1" x14ac:dyDescent="0.25"/>
    <row r="146" spans="1:17" ht="12.95" customHeight="1" x14ac:dyDescent="0.25">
      <c r="A146" s="27" t="s">
        <v>70</v>
      </c>
      <c r="B146" s="26">
        <f t="shared" ref="B146:Q146" si="66">IF(B116=0,0,B116/B$19)</f>
        <v>17.937553276487911</v>
      </c>
      <c r="C146" s="26">
        <f t="shared" si="66"/>
        <v>17.643782142579102</v>
      </c>
      <c r="D146" s="26">
        <f t="shared" si="66"/>
        <v>17.51292663342095</v>
      </c>
      <c r="E146" s="26">
        <f t="shared" si="66"/>
        <v>17.612055561409637</v>
      </c>
      <c r="F146" s="26">
        <f t="shared" si="66"/>
        <v>15.304284939169118</v>
      </c>
      <c r="G146" s="26">
        <f t="shared" si="66"/>
        <v>12.905562566489538</v>
      </c>
      <c r="H146" s="26">
        <f t="shared" si="66"/>
        <v>13.506983070443196</v>
      </c>
      <c r="I146" s="26">
        <f t="shared" si="66"/>
        <v>12.331338242578619</v>
      </c>
      <c r="J146" s="26">
        <f t="shared" si="66"/>
        <v>10.235635198403552</v>
      </c>
      <c r="K146" s="26">
        <f t="shared" si="66"/>
        <v>10.888181969697623</v>
      </c>
      <c r="L146" s="26">
        <f t="shared" si="66"/>
        <v>9.025672443648638</v>
      </c>
      <c r="M146" s="26">
        <f t="shared" si="66"/>
        <v>9.9604612489708408</v>
      </c>
      <c r="N146" s="26">
        <f t="shared" si="66"/>
        <v>9.2844612007103393</v>
      </c>
      <c r="O146" s="26">
        <f t="shared" si="66"/>
        <v>7.6839130752158393</v>
      </c>
      <c r="P146" s="26">
        <f t="shared" si="66"/>
        <v>6.921229867973012</v>
      </c>
      <c r="Q146" s="26">
        <f t="shared" si="66"/>
        <v>7.9582191641190629</v>
      </c>
    </row>
    <row r="147" spans="1:17" ht="12" customHeight="1" x14ac:dyDescent="0.25">
      <c r="A147" s="25" t="s">
        <v>43</v>
      </c>
      <c r="B147" s="24">
        <f t="shared" ref="B147:Q147" si="67">IF(B117=0,0,B117/B$19)</f>
        <v>17.937553276487911</v>
      </c>
      <c r="C147" s="24">
        <f t="shared" si="67"/>
        <v>17.643782142579102</v>
      </c>
      <c r="D147" s="24">
        <f t="shared" si="67"/>
        <v>17.51292663342095</v>
      </c>
      <c r="E147" s="24">
        <f t="shared" si="67"/>
        <v>17.612055561409637</v>
      </c>
      <c r="F147" s="24">
        <f t="shared" si="67"/>
        <v>15.304284939169118</v>
      </c>
      <c r="G147" s="24">
        <f t="shared" si="67"/>
        <v>12.905562566489538</v>
      </c>
      <c r="H147" s="24">
        <f t="shared" si="67"/>
        <v>13.506983070443196</v>
      </c>
      <c r="I147" s="24">
        <f t="shared" si="67"/>
        <v>12.331338242578619</v>
      </c>
      <c r="J147" s="24">
        <f t="shared" si="67"/>
        <v>10.235635198403552</v>
      </c>
      <c r="K147" s="24">
        <f t="shared" si="67"/>
        <v>10.888181969697623</v>
      </c>
      <c r="L147" s="24">
        <f t="shared" si="67"/>
        <v>9.025672443648638</v>
      </c>
      <c r="M147" s="24">
        <f t="shared" si="67"/>
        <v>9.9604612489708408</v>
      </c>
      <c r="N147" s="24">
        <f t="shared" si="67"/>
        <v>9.2844612007103393</v>
      </c>
      <c r="O147" s="24">
        <f t="shared" si="67"/>
        <v>7.6839130752158393</v>
      </c>
      <c r="P147" s="24">
        <f t="shared" si="67"/>
        <v>6.921229867973012</v>
      </c>
      <c r="Q147" s="24">
        <f t="shared" si="67"/>
        <v>7.9582191641190629</v>
      </c>
    </row>
    <row r="148" spans="1:17" ht="12" customHeight="1" x14ac:dyDescent="0.25">
      <c r="A148" s="23" t="s">
        <v>65</v>
      </c>
      <c r="B148" s="22">
        <f t="shared" ref="B148:Q148" si="68">IF(B118=0,0,B118/B$19)</f>
        <v>15.431507796572959</v>
      </c>
      <c r="C148" s="22">
        <f t="shared" si="68"/>
        <v>15.202548879920961</v>
      </c>
      <c r="D148" s="22">
        <f t="shared" si="68"/>
        <v>15.104855026546112</v>
      </c>
      <c r="E148" s="22">
        <f t="shared" si="68"/>
        <v>15.068626391184303</v>
      </c>
      <c r="F148" s="22">
        <f t="shared" si="68"/>
        <v>12.800636977155319</v>
      </c>
      <c r="G148" s="22">
        <f t="shared" si="68"/>
        <v>10.517428231990246</v>
      </c>
      <c r="H148" s="22">
        <f t="shared" si="68"/>
        <v>11.579460011726439</v>
      </c>
      <c r="I148" s="22">
        <f t="shared" si="68"/>
        <v>10.400014195228337</v>
      </c>
      <c r="J148" s="22">
        <f t="shared" si="68"/>
        <v>8.4819853057544439</v>
      </c>
      <c r="K148" s="22">
        <f t="shared" si="68"/>
        <v>9.174409440917481</v>
      </c>
      <c r="L148" s="22">
        <f t="shared" si="68"/>
        <v>7.3849549781758821</v>
      </c>
      <c r="M148" s="22">
        <f t="shared" si="68"/>
        <v>8.195155482653659</v>
      </c>
      <c r="N148" s="22">
        <f t="shared" si="68"/>
        <v>7.6267683208038823</v>
      </c>
      <c r="O148" s="22">
        <f t="shared" si="68"/>
        <v>6.1162832217032932</v>
      </c>
      <c r="P148" s="22">
        <f t="shared" si="68"/>
        <v>5.4166506853518586</v>
      </c>
      <c r="Q148" s="22">
        <f t="shared" si="68"/>
        <v>6.3721260506016097</v>
      </c>
    </row>
    <row r="149" spans="1:17" ht="12" customHeight="1" x14ac:dyDescent="0.25">
      <c r="A149" s="23" t="s">
        <v>64</v>
      </c>
      <c r="B149" s="22">
        <f t="shared" ref="B149:Q149" si="69">IF(B119=0,0,B119/B$19)</f>
        <v>0</v>
      </c>
      <c r="C149" s="22">
        <f t="shared" si="69"/>
        <v>0</v>
      </c>
      <c r="D149" s="22">
        <f t="shared" si="69"/>
        <v>0</v>
      </c>
      <c r="E149" s="22">
        <f t="shared" si="69"/>
        <v>0</v>
      </c>
      <c r="F149" s="22">
        <f t="shared" si="69"/>
        <v>0</v>
      </c>
      <c r="G149" s="22">
        <f t="shared" si="69"/>
        <v>0</v>
      </c>
      <c r="H149" s="22">
        <f t="shared" si="69"/>
        <v>0</v>
      </c>
      <c r="I149" s="22">
        <f t="shared" si="69"/>
        <v>0</v>
      </c>
      <c r="J149" s="22">
        <f t="shared" si="69"/>
        <v>0</v>
      </c>
      <c r="K149" s="22">
        <f t="shared" si="69"/>
        <v>0</v>
      </c>
      <c r="L149" s="22">
        <f t="shared" si="69"/>
        <v>0</v>
      </c>
      <c r="M149" s="22">
        <f t="shared" si="69"/>
        <v>0</v>
      </c>
      <c r="N149" s="22">
        <f t="shared" si="69"/>
        <v>0</v>
      </c>
      <c r="O149" s="22">
        <f t="shared" si="69"/>
        <v>0</v>
      </c>
      <c r="P149" s="22">
        <f t="shared" si="69"/>
        <v>0</v>
      </c>
      <c r="Q149" s="22">
        <f t="shared" si="69"/>
        <v>0</v>
      </c>
    </row>
    <row r="150" spans="1:17" ht="12" customHeight="1" x14ac:dyDescent="0.25">
      <c r="A150" s="23" t="s">
        <v>63</v>
      </c>
      <c r="B150" s="22">
        <f t="shared" ref="B150:Q150" si="70">IF(B120=0,0,B120/B$19)</f>
        <v>0.22647389818361718</v>
      </c>
      <c r="C150" s="22">
        <f t="shared" si="70"/>
        <v>0.21556533194190586</v>
      </c>
      <c r="D150" s="22">
        <f t="shared" si="70"/>
        <v>0.24911499124843534</v>
      </c>
      <c r="E150" s="22">
        <f t="shared" si="70"/>
        <v>0.2495332897347364</v>
      </c>
      <c r="F150" s="22">
        <f t="shared" si="70"/>
        <v>0.18394399063078701</v>
      </c>
      <c r="G150" s="22">
        <f t="shared" si="70"/>
        <v>0.2715316240717805</v>
      </c>
      <c r="H150" s="22">
        <f t="shared" si="70"/>
        <v>0.2017018561266922</v>
      </c>
      <c r="I150" s="22">
        <f t="shared" si="70"/>
        <v>8.9125462959056961E-2</v>
      </c>
      <c r="J150" s="22">
        <f t="shared" si="70"/>
        <v>9.2059674438458E-2</v>
      </c>
      <c r="K150" s="22">
        <f t="shared" si="70"/>
        <v>8.6494727187493237E-2</v>
      </c>
      <c r="L150" s="22">
        <f t="shared" si="70"/>
        <v>6.1326051776009964E-2</v>
      </c>
      <c r="M150" s="22">
        <f t="shared" si="70"/>
        <v>5.3520391011443604E-2</v>
      </c>
      <c r="N150" s="22">
        <f t="shared" si="70"/>
        <v>3.9075636606631776E-2</v>
      </c>
      <c r="O150" s="22">
        <f t="shared" si="70"/>
        <v>2.058342047547939E-2</v>
      </c>
      <c r="P150" s="22">
        <f t="shared" si="70"/>
        <v>3.2661830644579809E-2</v>
      </c>
      <c r="Q150" s="22">
        <f t="shared" si="70"/>
        <v>5.9072800184853419E-2</v>
      </c>
    </row>
    <row r="151" spans="1:17" ht="12" customHeight="1" x14ac:dyDescent="0.25">
      <c r="A151" s="21" t="s">
        <v>62</v>
      </c>
      <c r="B151" s="20">
        <f t="shared" ref="B151:Q151" si="71">IF(B121=0,0,B121/B$19)</f>
        <v>2.2795715817313336</v>
      </c>
      <c r="C151" s="20">
        <f t="shared" si="71"/>
        <v>2.2256679307162344</v>
      </c>
      <c r="D151" s="20">
        <f t="shared" si="71"/>
        <v>2.1589566156264057</v>
      </c>
      <c r="E151" s="20">
        <f t="shared" si="71"/>
        <v>2.2938958804905978</v>
      </c>
      <c r="F151" s="20">
        <f t="shared" si="71"/>
        <v>2.3197039713830128</v>
      </c>
      <c r="G151" s="20">
        <f t="shared" si="71"/>
        <v>2.1166027104275096</v>
      </c>
      <c r="H151" s="20">
        <f t="shared" si="71"/>
        <v>1.7258212025900668</v>
      </c>
      <c r="I151" s="20">
        <f t="shared" si="71"/>
        <v>1.8421985843912276</v>
      </c>
      <c r="J151" s="20">
        <f t="shared" si="71"/>
        <v>1.6615902182106499</v>
      </c>
      <c r="K151" s="20">
        <f t="shared" si="71"/>
        <v>1.627277801592649</v>
      </c>
      <c r="L151" s="20">
        <f t="shared" si="71"/>
        <v>1.5793914136967462</v>
      </c>
      <c r="M151" s="20">
        <f t="shared" si="71"/>
        <v>1.7117853753057366</v>
      </c>
      <c r="N151" s="20">
        <f t="shared" si="71"/>
        <v>1.6186172432998243</v>
      </c>
      <c r="O151" s="20">
        <f t="shared" si="71"/>
        <v>1.547046433037067</v>
      </c>
      <c r="P151" s="20">
        <f t="shared" si="71"/>
        <v>1.4719173519765734</v>
      </c>
      <c r="Q151" s="20">
        <f t="shared" si="71"/>
        <v>1.527020313332599</v>
      </c>
    </row>
    <row r="152" spans="1:17" ht="12" customHeight="1" x14ac:dyDescent="0.25">
      <c r="A152" s="19" t="s">
        <v>66</v>
      </c>
      <c r="B152" s="18">
        <f t="shared" ref="B152:Q152" si="72">IF(B122=0,0,B122/B$19)</f>
        <v>0</v>
      </c>
      <c r="C152" s="18">
        <f t="shared" si="72"/>
        <v>0</v>
      </c>
      <c r="D152" s="18">
        <f t="shared" si="72"/>
        <v>0</v>
      </c>
      <c r="E152" s="18">
        <f t="shared" si="72"/>
        <v>0</v>
      </c>
      <c r="F152" s="18">
        <f t="shared" si="72"/>
        <v>0</v>
      </c>
      <c r="G152" s="18">
        <f t="shared" si="72"/>
        <v>0</v>
      </c>
      <c r="H152" s="18">
        <f t="shared" si="72"/>
        <v>0</v>
      </c>
      <c r="I152" s="18">
        <f t="shared" si="72"/>
        <v>0</v>
      </c>
      <c r="J152" s="18">
        <f t="shared" si="72"/>
        <v>0</v>
      </c>
      <c r="K152" s="18">
        <f t="shared" si="72"/>
        <v>0</v>
      </c>
      <c r="L152" s="18">
        <f t="shared" si="72"/>
        <v>0</v>
      </c>
      <c r="M152" s="18">
        <f t="shared" si="72"/>
        <v>0</v>
      </c>
      <c r="N152" s="18">
        <f t="shared" si="72"/>
        <v>0</v>
      </c>
      <c r="O152" s="18">
        <f t="shared" si="72"/>
        <v>0</v>
      </c>
      <c r="P152" s="18">
        <f t="shared" si="72"/>
        <v>0</v>
      </c>
      <c r="Q152" s="18">
        <f t="shared" si="72"/>
        <v>0</v>
      </c>
    </row>
    <row r="154" spans="1:17" s="28" customFormat="1" ht="6.6" customHeight="1" x14ac:dyDescent="0.25">
      <c r="A154" s="35"/>
      <c r="B154" s="34"/>
      <c r="C154" s="34"/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</row>
    <row r="155" spans="1:17" s="28" customFormat="1" ht="12" customHeight="1" x14ac:dyDescent="0.25">
      <c r="B155" s="33"/>
    </row>
    <row r="156" spans="1:17" ht="12.95" customHeight="1" x14ac:dyDescent="0.25">
      <c r="A156" s="27" t="s">
        <v>69</v>
      </c>
      <c r="B156" s="26">
        <f t="shared" ref="B156:Q156" si="73">IF(B102=0,0,B102/B$17)</f>
        <v>5461.7160368058549</v>
      </c>
      <c r="C156" s="26">
        <f t="shared" si="73"/>
        <v>5273.9652938528716</v>
      </c>
      <c r="D156" s="26">
        <f t="shared" si="73"/>
        <v>5470.4924929996014</v>
      </c>
      <c r="E156" s="26">
        <f t="shared" si="73"/>
        <v>5699.2428059547983</v>
      </c>
      <c r="F156" s="26">
        <f t="shared" si="73"/>
        <v>5318.6698454331054</v>
      </c>
      <c r="G156" s="26">
        <f t="shared" si="73"/>
        <v>5005.7271096999948</v>
      </c>
      <c r="H156" s="26">
        <f t="shared" si="73"/>
        <v>5132.4454852142344</v>
      </c>
      <c r="I156" s="26">
        <f t="shared" si="73"/>
        <v>5209.898390899798</v>
      </c>
      <c r="J156" s="26">
        <f t="shared" si="73"/>
        <v>4988.482375954768</v>
      </c>
      <c r="K156" s="26">
        <f t="shared" si="73"/>
        <v>5156.1147881740371</v>
      </c>
      <c r="L156" s="26">
        <f t="shared" si="73"/>
        <v>4734.6296805734128</v>
      </c>
      <c r="M156" s="26">
        <f t="shared" si="73"/>
        <v>4897.3501904569694</v>
      </c>
      <c r="N156" s="26">
        <f t="shared" si="73"/>
        <v>4672.916475575159</v>
      </c>
      <c r="O156" s="26">
        <f t="shared" si="73"/>
        <v>4194.6813159849016</v>
      </c>
      <c r="P156" s="26">
        <f t="shared" si="73"/>
        <v>4075.7583250268758</v>
      </c>
      <c r="Q156" s="26">
        <f t="shared" si="73"/>
        <v>4486.4860348340435</v>
      </c>
    </row>
    <row r="157" spans="1:17" ht="12" customHeight="1" x14ac:dyDescent="0.25">
      <c r="A157" s="25" t="s">
        <v>43</v>
      </c>
      <c r="B157" s="24">
        <f t="shared" ref="B157:Q157" si="74">IF(B103=0,0,B103/B$17)</f>
        <v>4664.8931686083079</v>
      </c>
      <c r="C157" s="24">
        <f t="shared" si="74"/>
        <v>4451.3636064493339</v>
      </c>
      <c r="D157" s="24">
        <f t="shared" si="74"/>
        <v>4606.4583133486749</v>
      </c>
      <c r="E157" s="24">
        <f t="shared" si="74"/>
        <v>4800.2935067000517</v>
      </c>
      <c r="F157" s="24">
        <f t="shared" si="74"/>
        <v>4377.9635385695683</v>
      </c>
      <c r="G157" s="24">
        <f t="shared" si="74"/>
        <v>4028.3031034454189</v>
      </c>
      <c r="H157" s="24">
        <f t="shared" si="74"/>
        <v>4127.459352999148</v>
      </c>
      <c r="I157" s="24">
        <f t="shared" si="74"/>
        <v>4167.903754658968</v>
      </c>
      <c r="J157" s="24">
        <f t="shared" si="74"/>
        <v>3885.4021117042985</v>
      </c>
      <c r="K157" s="24">
        <f t="shared" si="74"/>
        <v>4026.6558211576044</v>
      </c>
      <c r="L157" s="24">
        <f t="shared" si="74"/>
        <v>3590.6513406262088</v>
      </c>
      <c r="M157" s="24">
        <f t="shared" si="74"/>
        <v>3761.3154414328387</v>
      </c>
      <c r="N157" s="24">
        <f t="shared" si="74"/>
        <v>3563.7463132558846</v>
      </c>
      <c r="O157" s="24">
        <f t="shared" si="74"/>
        <v>3119.427860947992</v>
      </c>
      <c r="P157" s="24">
        <f t="shared" si="74"/>
        <v>3024.6620648252965</v>
      </c>
      <c r="Q157" s="24">
        <f t="shared" si="74"/>
        <v>3455.4007792003908</v>
      </c>
    </row>
    <row r="158" spans="1:17" ht="12" customHeight="1" x14ac:dyDescent="0.25">
      <c r="A158" s="23" t="s">
        <v>65</v>
      </c>
      <c r="B158" s="22">
        <f t="shared" ref="B158:Q158" si="75">IF(B104=0,0,B104/B$17)</f>
        <v>2887.2302863787049</v>
      </c>
      <c r="C158" s="22">
        <f t="shared" si="75"/>
        <v>2836.1093448623424</v>
      </c>
      <c r="D158" s="22">
        <f t="shared" si="75"/>
        <v>2925.828086770442</v>
      </c>
      <c r="E158" s="22">
        <f t="shared" si="75"/>
        <v>3032.7336262010881</v>
      </c>
      <c r="F158" s="22">
        <f t="shared" si="75"/>
        <v>2650.7599644795578</v>
      </c>
      <c r="G158" s="22">
        <f t="shared" si="75"/>
        <v>2251.4383214048148</v>
      </c>
      <c r="H158" s="22">
        <f t="shared" si="75"/>
        <v>2476.2414819555074</v>
      </c>
      <c r="I158" s="22">
        <f t="shared" si="75"/>
        <v>2496.4616483443579</v>
      </c>
      <c r="J158" s="22">
        <f t="shared" si="75"/>
        <v>2167.9349475923041</v>
      </c>
      <c r="K158" s="22">
        <f t="shared" si="75"/>
        <v>2289.3618598176286</v>
      </c>
      <c r="L158" s="22">
        <f t="shared" si="75"/>
        <v>1873.3237947106443</v>
      </c>
      <c r="M158" s="22">
        <f t="shared" si="75"/>
        <v>2041.0836991960409</v>
      </c>
      <c r="N158" s="22">
        <f t="shared" si="75"/>
        <v>1906.9432889049028</v>
      </c>
      <c r="O158" s="22">
        <f t="shared" si="75"/>
        <v>1552.0563541225897</v>
      </c>
      <c r="P158" s="22">
        <f t="shared" si="75"/>
        <v>1413.0835090093683</v>
      </c>
      <c r="Q158" s="22">
        <f t="shared" si="75"/>
        <v>1711.711471947749</v>
      </c>
    </row>
    <row r="159" spans="1:17" ht="12" customHeight="1" x14ac:dyDescent="0.25">
      <c r="A159" s="23" t="s">
        <v>64</v>
      </c>
      <c r="B159" s="22">
        <f t="shared" ref="B159:Q159" si="76">IF(B105=0,0,B105/B$17)</f>
        <v>119.20628122333785</v>
      </c>
      <c r="C159" s="22">
        <f t="shared" si="76"/>
        <v>125.70025403548127</v>
      </c>
      <c r="D159" s="22">
        <f t="shared" si="76"/>
        <v>129.63181884790652</v>
      </c>
      <c r="E159" s="22">
        <f t="shared" si="76"/>
        <v>134.45336457975768</v>
      </c>
      <c r="F159" s="22">
        <f t="shared" si="76"/>
        <v>141.81521052841549</v>
      </c>
      <c r="G159" s="22">
        <f t="shared" si="76"/>
        <v>145.1292544682309</v>
      </c>
      <c r="H159" s="22">
        <f t="shared" si="76"/>
        <v>149.04176041606863</v>
      </c>
      <c r="I159" s="22">
        <f t="shared" si="76"/>
        <v>158.19292180291265</v>
      </c>
      <c r="J159" s="22">
        <f t="shared" si="76"/>
        <v>169.15484611505096</v>
      </c>
      <c r="K159" s="22">
        <f t="shared" si="76"/>
        <v>182.37539108783577</v>
      </c>
      <c r="L159" s="22">
        <f t="shared" si="76"/>
        <v>191.41320793868508</v>
      </c>
      <c r="M159" s="22">
        <f t="shared" si="76"/>
        <v>192.71284577595259</v>
      </c>
      <c r="N159" s="22">
        <f t="shared" si="76"/>
        <v>190.42462412678586</v>
      </c>
      <c r="O159" s="22">
        <f t="shared" si="76"/>
        <v>190.79803357052373</v>
      </c>
      <c r="P159" s="22">
        <f t="shared" si="76"/>
        <v>192.91114649760175</v>
      </c>
      <c r="Q159" s="22">
        <f t="shared" si="76"/>
        <v>194.40759715084508</v>
      </c>
    </row>
    <row r="160" spans="1:17" ht="12" customHeight="1" x14ac:dyDescent="0.25">
      <c r="A160" s="23" t="s">
        <v>63</v>
      </c>
      <c r="B160" s="22">
        <f t="shared" ref="B160:Q160" si="77">IF(B106=0,0,B106/B$17)</f>
        <v>996.14921164197915</v>
      </c>
      <c r="C160" s="22">
        <f t="shared" si="77"/>
        <v>931.56999351729621</v>
      </c>
      <c r="D160" s="22">
        <f t="shared" si="77"/>
        <v>992.45451072137473</v>
      </c>
      <c r="E160" s="22">
        <f t="shared" si="77"/>
        <v>1012.4745086390072</v>
      </c>
      <c r="F160" s="22">
        <f t="shared" si="77"/>
        <v>943.60873012011018</v>
      </c>
      <c r="G160" s="22">
        <f t="shared" si="77"/>
        <v>1011.9423020660071</v>
      </c>
      <c r="H160" s="22">
        <f t="shared" si="77"/>
        <v>923.60192354206742</v>
      </c>
      <c r="I160" s="22">
        <f t="shared" si="77"/>
        <v>881.6749716406872</v>
      </c>
      <c r="J160" s="22">
        <f t="shared" si="77"/>
        <v>923.43418125851451</v>
      </c>
      <c r="K160" s="22">
        <f t="shared" si="77"/>
        <v>921.57188971665539</v>
      </c>
      <c r="L160" s="22">
        <f t="shared" si="77"/>
        <v>887.19157372210782</v>
      </c>
      <c r="M160" s="22">
        <f t="shared" si="77"/>
        <v>878.25026636726489</v>
      </c>
      <c r="N160" s="22">
        <f t="shared" si="77"/>
        <v>844.10660989043186</v>
      </c>
      <c r="O160" s="22">
        <f t="shared" si="77"/>
        <v>805.6187791873831</v>
      </c>
      <c r="P160" s="22">
        <f t="shared" si="77"/>
        <v>857.22050009965301</v>
      </c>
      <c r="Q160" s="22">
        <f t="shared" si="77"/>
        <v>953.3346552676926</v>
      </c>
    </row>
    <row r="161" spans="1:17" ht="12" customHeight="1" x14ac:dyDescent="0.25">
      <c r="A161" s="21" t="s">
        <v>62</v>
      </c>
      <c r="B161" s="20">
        <f t="shared" ref="B161:Q161" si="78">IF(B107=0,0,B107/B$17)</f>
        <v>662.30738936428565</v>
      </c>
      <c r="C161" s="20">
        <f t="shared" si="78"/>
        <v>557.98401403421394</v>
      </c>
      <c r="D161" s="20">
        <f t="shared" si="78"/>
        <v>558.54389700895126</v>
      </c>
      <c r="E161" s="20">
        <f t="shared" si="78"/>
        <v>620.63200728019831</v>
      </c>
      <c r="F161" s="20">
        <f t="shared" si="78"/>
        <v>641.77963344148395</v>
      </c>
      <c r="G161" s="20">
        <f t="shared" si="78"/>
        <v>619.79322550636562</v>
      </c>
      <c r="H161" s="20">
        <f t="shared" si="78"/>
        <v>578.57418708550426</v>
      </c>
      <c r="I161" s="20">
        <f t="shared" si="78"/>
        <v>631.57421287100897</v>
      </c>
      <c r="J161" s="20">
        <f t="shared" si="78"/>
        <v>624.87813673842857</v>
      </c>
      <c r="K161" s="20">
        <f t="shared" si="78"/>
        <v>633.34668053548398</v>
      </c>
      <c r="L161" s="20">
        <f t="shared" si="78"/>
        <v>638.72276425477173</v>
      </c>
      <c r="M161" s="20">
        <f t="shared" si="78"/>
        <v>649.26863009358021</v>
      </c>
      <c r="N161" s="20">
        <f t="shared" si="78"/>
        <v>622.27179033376422</v>
      </c>
      <c r="O161" s="20">
        <f t="shared" si="78"/>
        <v>570.95469406749589</v>
      </c>
      <c r="P161" s="20">
        <f t="shared" si="78"/>
        <v>561.44690921867334</v>
      </c>
      <c r="Q161" s="20">
        <f t="shared" si="78"/>
        <v>595.9470548341036</v>
      </c>
    </row>
    <row r="162" spans="1:17" ht="12" customHeight="1" x14ac:dyDescent="0.25">
      <c r="A162" s="19" t="s">
        <v>66</v>
      </c>
      <c r="B162" s="18">
        <f t="shared" ref="B162:Q162" si="79">IF(B108=0,0,B108/B$17)</f>
        <v>796.82286819754802</v>
      </c>
      <c r="C162" s="18">
        <f t="shared" si="79"/>
        <v>822.60168740353731</v>
      </c>
      <c r="D162" s="18">
        <f t="shared" si="79"/>
        <v>864.03417965092535</v>
      </c>
      <c r="E162" s="18">
        <f t="shared" si="79"/>
        <v>898.94929925474719</v>
      </c>
      <c r="F162" s="18">
        <f t="shared" si="79"/>
        <v>940.70630686353775</v>
      </c>
      <c r="G162" s="18">
        <f t="shared" si="79"/>
        <v>977.42400625457662</v>
      </c>
      <c r="H162" s="18">
        <f t="shared" si="79"/>
        <v>1004.9861322150869</v>
      </c>
      <c r="I162" s="18">
        <f t="shared" si="79"/>
        <v>1041.9946362408307</v>
      </c>
      <c r="J162" s="18">
        <f t="shared" si="79"/>
        <v>1103.0802642504691</v>
      </c>
      <c r="K162" s="18">
        <f t="shared" si="79"/>
        <v>1129.4589670164335</v>
      </c>
      <c r="L162" s="18">
        <f t="shared" si="79"/>
        <v>1143.9783399472042</v>
      </c>
      <c r="M162" s="18">
        <f t="shared" si="79"/>
        <v>1136.0347490241304</v>
      </c>
      <c r="N162" s="18">
        <f t="shared" si="79"/>
        <v>1109.1701623192737</v>
      </c>
      <c r="O162" s="18">
        <f t="shared" si="79"/>
        <v>1075.2534550369096</v>
      </c>
      <c r="P162" s="18">
        <f t="shared" si="79"/>
        <v>1051.0962602015791</v>
      </c>
      <c r="Q162" s="18">
        <f t="shared" si="79"/>
        <v>1031.0852556336527</v>
      </c>
    </row>
    <row r="163" spans="1:17" s="28" customFormat="1" ht="12" customHeight="1" x14ac:dyDescent="0.25"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</row>
    <row r="164" spans="1:17" ht="12.95" customHeight="1" x14ac:dyDescent="0.25">
      <c r="A164" s="32" t="s">
        <v>68</v>
      </c>
      <c r="B164" s="31">
        <f t="shared" ref="B164:Q164" si="80">IF(B110=0,0,B110/B$17)</f>
        <v>2585.0498695617025</v>
      </c>
      <c r="C164" s="31">
        <f t="shared" si="80"/>
        <v>2456.7250314948328</v>
      </c>
      <c r="D164" s="31">
        <f t="shared" si="80"/>
        <v>2575.3385791911496</v>
      </c>
      <c r="E164" s="31">
        <f t="shared" si="80"/>
        <v>2737.9105947779558</v>
      </c>
      <c r="F164" s="31">
        <f t="shared" si="80"/>
        <v>2602.5091966051609</v>
      </c>
      <c r="G164" s="31">
        <f t="shared" si="80"/>
        <v>2428.3529312901551</v>
      </c>
      <c r="H164" s="31">
        <f t="shared" si="80"/>
        <v>2559.8096904732647</v>
      </c>
      <c r="I164" s="31">
        <f t="shared" si="80"/>
        <v>2778.3601610541177</v>
      </c>
      <c r="J164" s="31">
        <f t="shared" si="80"/>
        <v>2724.2862032015314</v>
      </c>
      <c r="K164" s="31">
        <f t="shared" si="80"/>
        <v>2857.1845745101241</v>
      </c>
      <c r="L164" s="31">
        <f t="shared" si="80"/>
        <v>2716.2028614039928</v>
      </c>
      <c r="M164" s="31">
        <f t="shared" si="80"/>
        <v>2836.4636512808806</v>
      </c>
      <c r="N164" s="31">
        <f t="shared" si="80"/>
        <v>2753.2371306258988</v>
      </c>
      <c r="O164" s="31">
        <f t="shared" si="80"/>
        <v>2524.9555347701207</v>
      </c>
      <c r="P164" s="31">
        <f t="shared" si="80"/>
        <v>2521.2690136207302</v>
      </c>
      <c r="Q164" s="31">
        <f t="shared" si="80"/>
        <v>2840.5813359521235</v>
      </c>
    </row>
    <row r="165" spans="1:17" ht="12" customHeight="1" x14ac:dyDescent="0.25">
      <c r="A165" s="23" t="s">
        <v>65</v>
      </c>
      <c r="B165" s="22">
        <f t="shared" ref="B165:Q165" si="81">IF(B111=0,0,B111/B$17)</f>
        <v>1299.3651434972892</v>
      </c>
      <c r="C165" s="22">
        <f t="shared" si="81"/>
        <v>1267.3720744640652</v>
      </c>
      <c r="D165" s="22">
        <f t="shared" si="81"/>
        <v>1333.5154977785139</v>
      </c>
      <c r="E165" s="22">
        <f t="shared" si="81"/>
        <v>1425.9251122740907</v>
      </c>
      <c r="F165" s="22">
        <f t="shared" si="81"/>
        <v>1261.6980844834029</v>
      </c>
      <c r="G165" s="22">
        <f t="shared" si="81"/>
        <v>1077.2017703543445</v>
      </c>
      <c r="H165" s="22">
        <f t="shared" si="81"/>
        <v>1221.8605879419642</v>
      </c>
      <c r="I165" s="22">
        <f t="shared" si="81"/>
        <v>1338.529606542917</v>
      </c>
      <c r="J165" s="22">
        <f t="shared" si="81"/>
        <v>1206.4118157515466</v>
      </c>
      <c r="K165" s="22">
        <f t="shared" si="81"/>
        <v>1276.0533681907959</v>
      </c>
      <c r="L165" s="22">
        <f t="shared" si="81"/>
        <v>1094.507916738575</v>
      </c>
      <c r="M165" s="22">
        <f t="shared" si="81"/>
        <v>1194.8106860996577</v>
      </c>
      <c r="N165" s="22">
        <f t="shared" si="81"/>
        <v>1126.0157010030657</v>
      </c>
      <c r="O165" s="22">
        <f t="shared" si="81"/>
        <v>929.85874628683928</v>
      </c>
      <c r="P165" s="22">
        <f t="shared" si="81"/>
        <v>866.34637447790362</v>
      </c>
      <c r="Q165" s="22">
        <f t="shared" si="81"/>
        <v>1072.5093389662959</v>
      </c>
    </row>
    <row r="166" spans="1:17" ht="12" customHeight="1" x14ac:dyDescent="0.25">
      <c r="A166" s="23" t="s">
        <v>64</v>
      </c>
      <c r="B166" s="30">
        <f t="shared" ref="B166:Q166" si="82">IF(B112=0,0,B112/B$17)</f>
        <v>166.39204391414893</v>
      </c>
      <c r="C166" s="30">
        <f t="shared" si="82"/>
        <v>181.6349621178145</v>
      </c>
      <c r="D166" s="30">
        <f t="shared" si="82"/>
        <v>193.29005299239134</v>
      </c>
      <c r="E166" s="30">
        <f t="shared" si="82"/>
        <v>207.17071316395177</v>
      </c>
      <c r="F166" s="30">
        <f t="shared" si="82"/>
        <v>226.70790227083131</v>
      </c>
      <c r="G166" s="30">
        <f t="shared" si="82"/>
        <v>240.04375205700248</v>
      </c>
      <c r="H166" s="30">
        <f t="shared" si="82"/>
        <v>255.74450386806981</v>
      </c>
      <c r="I166" s="30">
        <f t="shared" si="82"/>
        <v>282.29157540300423</v>
      </c>
      <c r="J166" s="30">
        <f t="shared" si="82"/>
        <v>323.4624813173603</v>
      </c>
      <c r="K166" s="30">
        <f t="shared" si="82"/>
        <v>372.0219016723824</v>
      </c>
      <c r="L166" s="30">
        <f t="shared" si="82"/>
        <v>413.96800544859326</v>
      </c>
      <c r="M166" s="30">
        <f t="shared" si="82"/>
        <v>438.44215668881793</v>
      </c>
      <c r="N166" s="30">
        <f t="shared" si="82"/>
        <v>455.36038439949118</v>
      </c>
      <c r="O166" s="30">
        <f t="shared" si="82"/>
        <v>475.9240842506083</v>
      </c>
      <c r="P166" s="30">
        <f t="shared" si="82"/>
        <v>500.49322007058589</v>
      </c>
      <c r="Q166" s="30">
        <f t="shared" si="82"/>
        <v>525.96336692414286</v>
      </c>
    </row>
    <row r="167" spans="1:17" ht="12" customHeight="1" x14ac:dyDescent="0.25">
      <c r="A167" s="23" t="s">
        <v>63</v>
      </c>
      <c r="B167" s="22">
        <f t="shared" ref="B167:Q167" si="83">IF(B113=0,0,B113/B$17)</f>
        <v>785.75034063617886</v>
      </c>
      <c r="C167" s="22">
        <f t="shared" si="83"/>
        <v>744.71210041354527</v>
      </c>
      <c r="D167" s="22">
        <f t="shared" si="83"/>
        <v>780.36006259795317</v>
      </c>
      <c r="E167" s="22">
        <f t="shared" si="83"/>
        <v>797.61009742626845</v>
      </c>
      <c r="F167" s="22">
        <f t="shared" si="83"/>
        <v>791.68335262219068</v>
      </c>
      <c r="G167" s="22">
        <f t="shared" si="83"/>
        <v>790.37871356271421</v>
      </c>
      <c r="H167" s="22">
        <f t="shared" si="83"/>
        <v>757.41486038834569</v>
      </c>
      <c r="I167" s="22">
        <f t="shared" si="83"/>
        <v>798.18898160489641</v>
      </c>
      <c r="J167" s="22">
        <f t="shared" si="83"/>
        <v>828.31867355613463</v>
      </c>
      <c r="K167" s="22">
        <f t="shared" si="83"/>
        <v>830.06957740750181</v>
      </c>
      <c r="L167" s="22">
        <f t="shared" si="83"/>
        <v>818.77613160412886</v>
      </c>
      <c r="M167" s="22">
        <f t="shared" si="83"/>
        <v>816.34934127359895</v>
      </c>
      <c r="N167" s="22">
        <f t="shared" si="83"/>
        <v>798.49782673655693</v>
      </c>
      <c r="O167" s="22">
        <f t="shared" si="83"/>
        <v>781.58501096372186</v>
      </c>
      <c r="P167" s="22">
        <f t="shared" si="83"/>
        <v>819.56402773820594</v>
      </c>
      <c r="Q167" s="22">
        <f t="shared" si="83"/>
        <v>884.42465402028051</v>
      </c>
    </row>
    <row r="168" spans="1:17" ht="12" customHeight="1" x14ac:dyDescent="0.25">
      <c r="A168" s="29" t="s">
        <v>62</v>
      </c>
      <c r="B168" s="18">
        <f t="shared" ref="B168:Q168" si="84">IF(B114=0,0,B114/B$17)</f>
        <v>333.54234151408536</v>
      </c>
      <c r="C168" s="18">
        <f t="shared" si="84"/>
        <v>263.00589449940759</v>
      </c>
      <c r="D168" s="18">
        <f t="shared" si="84"/>
        <v>268.17296582229091</v>
      </c>
      <c r="E168" s="18">
        <f t="shared" si="84"/>
        <v>307.20467191364475</v>
      </c>
      <c r="F168" s="18">
        <f t="shared" si="84"/>
        <v>322.41985722873619</v>
      </c>
      <c r="G168" s="18">
        <f t="shared" si="84"/>
        <v>320.72869531609348</v>
      </c>
      <c r="H168" s="18">
        <f t="shared" si="84"/>
        <v>324.78973827488534</v>
      </c>
      <c r="I168" s="18">
        <f t="shared" si="84"/>
        <v>359.34999750330024</v>
      </c>
      <c r="J168" s="18">
        <f t="shared" si="84"/>
        <v>366.09323257648992</v>
      </c>
      <c r="K168" s="18">
        <f t="shared" si="84"/>
        <v>379.03972723944418</v>
      </c>
      <c r="L168" s="18">
        <f t="shared" si="84"/>
        <v>388.95080761269548</v>
      </c>
      <c r="M168" s="18">
        <f t="shared" si="84"/>
        <v>386.86146721880624</v>
      </c>
      <c r="N168" s="18">
        <f t="shared" si="84"/>
        <v>373.36321848678489</v>
      </c>
      <c r="O168" s="18">
        <f t="shared" si="84"/>
        <v>337.58769326895106</v>
      </c>
      <c r="P168" s="18">
        <f t="shared" si="84"/>
        <v>334.86539133403471</v>
      </c>
      <c r="Q168" s="18">
        <f t="shared" si="84"/>
        <v>357.68397604140432</v>
      </c>
    </row>
    <row r="169" spans="1:17" s="28" customFormat="1" ht="12" customHeight="1" x14ac:dyDescent="0.25"/>
    <row r="170" spans="1:17" ht="12.95" customHeight="1" x14ac:dyDescent="0.25">
      <c r="A170" s="27" t="s">
        <v>67</v>
      </c>
      <c r="B170" s="26">
        <f t="shared" ref="B170:Q170" si="85">IF(B116=0,0,B116/B$17)</f>
        <v>775.75337488202786</v>
      </c>
      <c r="C170" s="26">
        <f t="shared" si="85"/>
        <v>773.1770451185123</v>
      </c>
      <c r="D170" s="26">
        <f t="shared" si="85"/>
        <v>778.18202305145667</v>
      </c>
      <c r="E170" s="26">
        <f t="shared" si="85"/>
        <v>793.83073870035548</v>
      </c>
      <c r="F170" s="26">
        <f t="shared" si="85"/>
        <v>700.16503193088408</v>
      </c>
      <c r="G170" s="26">
        <f t="shared" si="85"/>
        <v>599.81049752341517</v>
      </c>
      <c r="H170" s="26">
        <f t="shared" si="85"/>
        <v>628.12249625029654</v>
      </c>
      <c r="I170" s="26">
        <f t="shared" si="85"/>
        <v>582.17471969881092</v>
      </c>
      <c r="J170" s="26">
        <f t="shared" si="85"/>
        <v>507.21672618968404</v>
      </c>
      <c r="K170" s="26">
        <f t="shared" si="85"/>
        <v>545.36340057183452</v>
      </c>
      <c r="L170" s="26">
        <f t="shared" si="85"/>
        <v>453.74732512777786</v>
      </c>
      <c r="M170" s="26">
        <f t="shared" si="85"/>
        <v>505.76671940772695</v>
      </c>
      <c r="N170" s="26">
        <f t="shared" si="85"/>
        <v>473.94278673288926</v>
      </c>
      <c r="O170" s="26">
        <f t="shared" si="85"/>
        <v>394.68735448461763</v>
      </c>
      <c r="P170" s="26">
        <f t="shared" si="85"/>
        <v>362.48645361022506</v>
      </c>
      <c r="Q170" s="26">
        <f t="shared" si="85"/>
        <v>423.38955255278967</v>
      </c>
    </row>
    <row r="171" spans="1:17" ht="12" customHeight="1" x14ac:dyDescent="0.25">
      <c r="A171" s="25" t="s">
        <v>43</v>
      </c>
      <c r="B171" s="24">
        <f t="shared" ref="B171:Q171" si="86">IF(B117=0,0,B117/B$17)</f>
        <v>775.75337488202786</v>
      </c>
      <c r="C171" s="24">
        <f t="shared" si="86"/>
        <v>773.1770451185123</v>
      </c>
      <c r="D171" s="24">
        <f t="shared" si="86"/>
        <v>778.18202305145667</v>
      </c>
      <c r="E171" s="24">
        <f t="shared" si="86"/>
        <v>793.83073870035548</v>
      </c>
      <c r="F171" s="24">
        <f t="shared" si="86"/>
        <v>700.16503193088408</v>
      </c>
      <c r="G171" s="24">
        <f t="shared" si="86"/>
        <v>599.81049752341517</v>
      </c>
      <c r="H171" s="24">
        <f t="shared" si="86"/>
        <v>628.12249625029654</v>
      </c>
      <c r="I171" s="24">
        <f t="shared" si="86"/>
        <v>582.17471969881092</v>
      </c>
      <c r="J171" s="24">
        <f t="shared" si="86"/>
        <v>507.21672618968404</v>
      </c>
      <c r="K171" s="24">
        <f t="shared" si="86"/>
        <v>545.36340057183452</v>
      </c>
      <c r="L171" s="24">
        <f t="shared" si="86"/>
        <v>453.74732512777786</v>
      </c>
      <c r="M171" s="24">
        <f t="shared" si="86"/>
        <v>505.76671940772695</v>
      </c>
      <c r="N171" s="24">
        <f t="shared" si="86"/>
        <v>473.94278673288926</v>
      </c>
      <c r="O171" s="24">
        <f t="shared" si="86"/>
        <v>394.68735448461763</v>
      </c>
      <c r="P171" s="24">
        <f t="shared" si="86"/>
        <v>362.48645361022506</v>
      </c>
      <c r="Q171" s="24">
        <f t="shared" si="86"/>
        <v>423.38955255278967</v>
      </c>
    </row>
    <row r="172" spans="1:17" ht="12" customHeight="1" x14ac:dyDescent="0.25">
      <c r="A172" s="23" t="s">
        <v>65</v>
      </c>
      <c r="B172" s="22">
        <f t="shared" ref="B172:Q172" si="87">IF(B118=0,0,B118/B$17)</f>
        <v>667.37330717234101</v>
      </c>
      <c r="C172" s="22">
        <f t="shared" si="87"/>
        <v>666.1985353401584</v>
      </c>
      <c r="D172" s="22">
        <f t="shared" si="87"/>
        <v>671.1800310991506</v>
      </c>
      <c r="E172" s="22">
        <f t="shared" si="87"/>
        <v>679.19038624450582</v>
      </c>
      <c r="F172" s="22">
        <f t="shared" si="87"/>
        <v>585.62411987686062</v>
      </c>
      <c r="G172" s="22">
        <f t="shared" si="87"/>
        <v>488.8174248891234</v>
      </c>
      <c r="H172" s="22">
        <f t="shared" si="87"/>
        <v>538.48585504723258</v>
      </c>
      <c r="I172" s="22">
        <f t="shared" si="87"/>
        <v>490.99499420629161</v>
      </c>
      <c r="J172" s="22">
        <f t="shared" si="87"/>
        <v>420.31634920369072</v>
      </c>
      <c r="K172" s="22">
        <f t="shared" si="87"/>
        <v>459.52456937822927</v>
      </c>
      <c r="L172" s="22">
        <f t="shared" si="87"/>
        <v>371.26359154484976</v>
      </c>
      <c r="M172" s="22">
        <f t="shared" si="87"/>
        <v>416.12901249189156</v>
      </c>
      <c r="N172" s="22">
        <f t="shared" si="87"/>
        <v>389.3227354379336</v>
      </c>
      <c r="O172" s="22">
        <f t="shared" si="87"/>
        <v>314.16540250032926</v>
      </c>
      <c r="P172" s="22">
        <f t="shared" si="87"/>
        <v>283.68693640189991</v>
      </c>
      <c r="Q172" s="22">
        <f t="shared" si="87"/>
        <v>339.00694888349864</v>
      </c>
    </row>
    <row r="173" spans="1:17" ht="12" customHeight="1" x14ac:dyDescent="0.25">
      <c r="A173" s="23" t="s">
        <v>64</v>
      </c>
      <c r="B173" s="22">
        <f t="shared" ref="B173:Q173" si="88">IF(B119=0,0,B119/B$17)</f>
        <v>0</v>
      </c>
      <c r="C173" s="22">
        <f t="shared" si="88"/>
        <v>0</v>
      </c>
      <c r="D173" s="22">
        <f t="shared" si="88"/>
        <v>0</v>
      </c>
      <c r="E173" s="22">
        <f t="shared" si="88"/>
        <v>0</v>
      </c>
      <c r="F173" s="22">
        <f t="shared" si="88"/>
        <v>0</v>
      </c>
      <c r="G173" s="22">
        <f t="shared" si="88"/>
        <v>0</v>
      </c>
      <c r="H173" s="22">
        <f t="shared" si="88"/>
        <v>0</v>
      </c>
      <c r="I173" s="22">
        <f t="shared" si="88"/>
        <v>0</v>
      </c>
      <c r="J173" s="22">
        <f t="shared" si="88"/>
        <v>0</v>
      </c>
      <c r="K173" s="22">
        <f t="shared" si="88"/>
        <v>0</v>
      </c>
      <c r="L173" s="22">
        <f t="shared" si="88"/>
        <v>0</v>
      </c>
      <c r="M173" s="22">
        <f t="shared" si="88"/>
        <v>0</v>
      </c>
      <c r="N173" s="22">
        <f t="shared" si="88"/>
        <v>0</v>
      </c>
      <c r="O173" s="22">
        <f t="shared" si="88"/>
        <v>0</v>
      </c>
      <c r="P173" s="22">
        <f t="shared" si="88"/>
        <v>0</v>
      </c>
      <c r="Q173" s="22">
        <f t="shared" si="88"/>
        <v>0</v>
      </c>
    </row>
    <row r="174" spans="1:17" ht="12" customHeight="1" x14ac:dyDescent="0.25">
      <c r="A174" s="23" t="s">
        <v>63</v>
      </c>
      <c r="B174" s="22">
        <f t="shared" ref="B174:Q174" si="89">IF(B120=0,0,B120/B$17)</f>
        <v>9.7944177854466368</v>
      </c>
      <c r="C174" s="22">
        <f t="shared" si="89"/>
        <v>9.4463967551840806</v>
      </c>
      <c r="D174" s="22">
        <f t="shared" si="89"/>
        <v>11.069355335058901</v>
      </c>
      <c r="E174" s="22">
        <f t="shared" si="89"/>
        <v>11.247250216180962</v>
      </c>
      <c r="F174" s="22">
        <f t="shared" si="89"/>
        <v>8.4153654081463678</v>
      </c>
      <c r="G174" s="22">
        <f t="shared" si="89"/>
        <v>12.619947227309243</v>
      </c>
      <c r="H174" s="22">
        <f t="shared" si="89"/>
        <v>9.3798498678697868</v>
      </c>
      <c r="I174" s="22">
        <f t="shared" si="89"/>
        <v>4.2077015807625502</v>
      </c>
      <c r="J174" s="22">
        <f t="shared" si="89"/>
        <v>4.5619256428800519</v>
      </c>
      <c r="K174" s="22">
        <f t="shared" si="89"/>
        <v>4.332317248350912</v>
      </c>
      <c r="L174" s="22">
        <f t="shared" si="89"/>
        <v>3.0830425242823489</v>
      </c>
      <c r="M174" s="22">
        <f t="shared" si="89"/>
        <v>2.7176284216831328</v>
      </c>
      <c r="N174" s="22">
        <f t="shared" si="89"/>
        <v>1.9946893746824921</v>
      </c>
      <c r="O174" s="22">
        <f t="shared" si="89"/>
        <v>1.0572758559587518</v>
      </c>
      <c r="P174" s="22">
        <f t="shared" si="89"/>
        <v>1.7106022173251236</v>
      </c>
      <c r="Q174" s="22">
        <f t="shared" si="89"/>
        <v>3.1427642192955383</v>
      </c>
    </row>
    <row r="175" spans="1:17" ht="12" customHeight="1" x14ac:dyDescent="0.25">
      <c r="A175" s="21" t="s">
        <v>62</v>
      </c>
      <c r="B175" s="20">
        <f t="shared" ref="B175:Q175" si="90">IF(B121=0,0,B121/B$17)</f>
        <v>98.585649924240172</v>
      </c>
      <c r="C175" s="20">
        <f t="shared" si="90"/>
        <v>97.532113023169913</v>
      </c>
      <c r="D175" s="20">
        <f t="shared" si="90"/>
        <v>95.932636617247212</v>
      </c>
      <c r="E175" s="20">
        <f t="shared" si="90"/>
        <v>103.39310223966879</v>
      </c>
      <c r="F175" s="20">
        <f t="shared" si="90"/>
        <v>106.12554664587705</v>
      </c>
      <c r="G175" s="20">
        <f t="shared" si="90"/>
        <v>98.373125406982453</v>
      </c>
      <c r="H175" s="20">
        <f t="shared" si="90"/>
        <v>80.256791335194279</v>
      </c>
      <c r="I175" s="20">
        <f t="shared" si="90"/>
        <v>86.972023911756835</v>
      </c>
      <c r="J175" s="20">
        <f t="shared" si="90"/>
        <v>82.338451343113292</v>
      </c>
      <c r="K175" s="20">
        <f t="shared" si="90"/>
        <v>81.506513945254341</v>
      </c>
      <c r="L175" s="20">
        <f t="shared" si="90"/>
        <v>79.400691058645805</v>
      </c>
      <c r="M175" s="20">
        <f t="shared" si="90"/>
        <v>86.920078494152236</v>
      </c>
      <c r="N175" s="20">
        <f t="shared" si="90"/>
        <v>82.625361920273164</v>
      </c>
      <c r="O175" s="20">
        <f t="shared" si="90"/>
        <v>79.464676128329657</v>
      </c>
      <c r="P175" s="20">
        <f t="shared" si="90"/>
        <v>77.088914990999967</v>
      </c>
      <c r="Q175" s="20">
        <f t="shared" si="90"/>
        <v>81.239839449995472</v>
      </c>
    </row>
    <row r="176" spans="1:17" ht="12" customHeight="1" x14ac:dyDescent="0.25">
      <c r="A176" s="19" t="s">
        <v>66</v>
      </c>
      <c r="B176" s="18">
        <f t="shared" ref="B176:Q176" si="91">IF(B122=0,0,B122/B$17)</f>
        <v>0</v>
      </c>
      <c r="C176" s="18">
        <f t="shared" si="91"/>
        <v>0</v>
      </c>
      <c r="D176" s="18">
        <f t="shared" si="91"/>
        <v>0</v>
      </c>
      <c r="E176" s="18">
        <f t="shared" si="91"/>
        <v>0</v>
      </c>
      <c r="F176" s="18">
        <f t="shared" si="91"/>
        <v>0</v>
      </c>
      <c r="G176" s="18">
        <f t="shared" si="91"/>
        <v>0</v>
      </c>
      <c r="H176" s="18">
        <f t="shared" si="91"/>
        <v>0</v>
      </c>
      <c r="I176" s="18">
        <f t="shared" si="91"/>
        <v>0</v>
      </c>
      <c r="J176" s="18">
        <f t="shared" si="91"/>
        <v>0</v>
      </c>
      <c r="K176" s="18">
        <f t="shared" si="91"/>
        <v>0</v>
      </c>
      <c r="L176" s="18">
        <f t="shared" si="91"/>
        <v>0</v>
      </c>
      <c r="M176" s="18">
        <f t="shared" si="91"/>
        <v>0</v>
      </c>
      <c r="N176" s="18">
        <f t="shared" si="91"/>
        <v>0</v>
      </c>
      <c r="O176" s="18">
        <f t="shared" si="91"/>
        <v>0</v>
      </c>
      <c r="P176" s="18">
        <f t="shared" si="91"/>
        <v>0</v>
      </c>
      <c r="Q176" s="18">
        <f t="shared" si="91"/>
        <v>0</v>
      </c>
    </row>
  </sheetData>
  <pageMargins left="0.39370078740157483" right="0.39370078740157483" top="0.39370078740157483" bottom="0.39370078740157483" header="0.31496062992125984" footer="0.31496062992125984"/>
  <pageSetup paperSize="9" scale="40" orientation="portrait" horizontalDpi="1200" verticalDpi="120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tabColor theme="6" tint="0.39997558519241921"/>
    <pageSetUpPr fitToPage="1"/>
  </sheetPr>
  <dimension ref="A1:Q35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3" sqref="B3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116</v>
      </c>
      <c r="B3" s="93">
        <f t="shared" ref="B3:Q3" si="0">B4</f>
        <v>218782</v>
      </c>
      <c r="C3" s="93">
        <f t="shared" si="0"/>
        <v>223898</v>
      </c>
      <c r="D3" s="93">
        <f t="shared" si="0"/>
        <v>229454</v>
      </c>
      <c r="E3" s="93">
        <f t="shared" si="0"/>
        <v>235222</v>
      </c>
      <c r="F3" s="93">
        <f t="shared" si="0"/>
        <v>241478.00000000003</v>
      </c>
      <c r="G3" s="93">
        <f t="shared" si="0"/>
        <v>248245.00000000006</v>
      </c>
      <c r="H3" s="93">
        <f t="shared" si="0"/>
        <v>251611.00000000003</v>
      </c>
      <c r="I3" s="93">
        <f t="shared" si="0"/>
        <v>259205.00000000006</v>
      </c>
      <c r="J3" s="93">
        <f t="shared" si="0"/>
        <v>276866</v>
      </c>
      <c r="K3" s="93">
        <f t="shared" si="0"/>
        <v>286048</v>
      </c>
      <c r="L3" s="93">
        <f t="shared" si="0"/>
        <v>293914.99999999994</v>
      </c>
      <c r="M3" s="93">
        <f t="shared" si="0"/>
        <v>302940</v>
      </c>
      <c r="N3" s="93">
        <f t="shared" si="0"/>
        <v>311195</v>
      </c>
      <c r="O3" s="93">
        <f t="shared" si="0"/>
        <v>313609.99999999994</v>
      </c>
      <c r="P3" s="93">
        <f t="shared" si="0"/>
        <v>315905.99999999988</v>
      </c>
      <c r="Q3" s="93">
        <f t="shared" si="0"/>
        <v>316047.99999999983</v>
      </c>
    </row>
    <row r="4" spans="1:17" ht="12.95" customHeight="1" x14ac:dyDescent="0.25">
      <c r="A4" s="89" t="s">
        <v>65</v>
      </c>
      <c r="B4" s="88">
        <f t="shared" ref="B4" si="1">SUM(B5:B13)</f>
        <v>218782</v>
      </c>
      <c r="C4" s="88">
        <f t="shared" ref="C4:Q4" si="2">SUM(C5:C13)</f>
        <v>223898</v>
      </c>
      <c r="D4" s="88">
        <f t="shared" si="2"/>
        <v>229454</v>
      </c>
      <c r="E4" s="88">
        <f t="shared" si="2"/>
        <v>235222</v>
      </c>
      <c r="F4" s="88">
        <f t="shared" si="2"/>
        <v>241478.00000000003</v>
      </c>
      <c r="G4" s="88">
        <f t="shared" si="2"/>
        <v>248245.00000000006</v>
      </c>
      <c r="H4" s="88">
        <f t="shared" si="2"/>
        <v>251611.00000000003</v>
      </c>
      <c r="I4" s="88">
        <f t="shared" si="2"/>
        <v>259205.00000000006</v>
      </c>
      <c r="J4" s="88">
        <f t="shared" si="2"/>
        <v>276866</v>
      </c>
      <c r="K4" s="88">
        <f t="shared" si="2"/>
        <v>286048</v>
      </c>
      <c r="L4" s="88">
        <f t="shared" si="2"/>
        <v>293914.99999999994</v>
      </c>
      <c r="M4" s="88">
        <f t="shared" si="2"/>
        <v>302940</v>
      </c>
      <c r="N4" s="88">
        <f t="shared" si="2"/>
        <v>311195</v>
      </c>
      <c r="O4" s="88">
        <f t="shared" si="2"/>
        <v>313609.99999999994</v>
      </c>
      <c r="P4" s="88">
        <f t="shared" si="2"/>
        <v>315905.99999999988</v>
      </c>
      <c r="Q4" s="88">
        <f t="shared" si="2"/>
        <v>316047.99999999983</v>
      </c>
    </row>
    <row r="5" spans="1:17" ht="12" customHeight="1" x14ac:dyDescent="0.25">
      <c r="A5" s="87" t="s">
        <v>58</v>
      </c>
      <c r="B5" s="86">
        <v>0</v>
      </c>
      <c r="C5" s="86">
        <v>0</v>
      </c>
      <c r="D5" s="86">
        <v>0</v>
      </c>
      <c r="E5" s="86">
        <v>0</v>
      </c>
      <c r="F5" s="86">
        <v>0</v>
      </c>
      <c r="G5" s="86">
        <v>0</v>
      </c>
      <c r="H5" s="86">
        <v>0</v>
      </c>
      <c r="I5" s="86">
        <v>0</v>
      </c>
      <c r="J5" s="86">
        <v>0</v>
      </c>
      <c r="K5" s="86">
        <v>0</v>
      </c>
      <c r="L5" s="86">
        <v>0</v>
      </c>
      <c r="M5" s="86">
        <v>0</v>
      </c>
      <c r="N5" s="86">
        <v>0</v>
      </c>
      <c r="O5" s="86">
        <v>0</v>
      </c>
      <c r="P5" s="86">
        <v>0</v>
      </c>
      <c r="Q5" s="86">
        <v>0</v>
      </c>
    </row>
    <row r="6" spans="1:17" ht="12" customHeight="1" x14ac:dyDescent="0.25">
      <c r="A6" s="87" t="s">
        <v>84</v>
      </c>
      <c r="B6" s="86">
        <v>20160</v>
      </c>
      <c r="C6" s="86">
        <v>20534</v>
      </c>
      <c r="D6" s="86">
        <v>20784</v>
      </c>
      <c r="E6" s="86">
        <v>21591</v>
      </c>
      <c r="F6" s="86">
        <v>22071</v>
      </c>
      <c r="G6" s="86">
        <v>22555.000000000007</v>
      </c>
      <c r="H6" s="86">
        <v>22561</v>
      </c>
      <c r="I6" s="86">
        <v>23330</v>
      </c>
      <c r="J6" s="86">
        <v>23343.999999999993</v>
      </c>
      <c r="K6" s="86">
        <v>24671.999999999993</v>
      </c>
      <c r="L6" s="86">
        <v>25998.999999999985</v>
      </c>
      <c r="M6" s="86">
        <v>26673</v>
      </c>
      <c r="N6" s="86">
        <v>27914.999999999993</v>
      </c>
      <c r="O6" s="86">
        <v>29006.999999999985</v>
      </c>
      <c r="P6" s="86">
        <v>28436.999999999985</v>
      </c>
      <c r="Q6" s="86">
        <v>28013.999999999985</v>
      </c>
    </row>
    <row r="7" spans="1:17" ht="12" customHeight="1" x14ac:dyDescent="0.25">
      <c r="A7" s="87" t="s">
        <v>110</v>
      </c>
      <c r="B7" s="86">
        <v>174662</v>
      </c>
      <c r="C7" s="86">
        <v>178276</v>
      </c>
      <c r="D7" s="86">
        <v>178635</v>
      </c>
      <c r="E7" s="86">
        <v>179144</v>
      </c>
      <c r="F7" s="86">
        <v>180975.00000000003</v>
      </c>
      <c r="G7" s="86">
        <v>182077.00000000006</v>
      </c>
      <c r="H7" s="86">
        <v>177955.00000000003</v>
      </c>
      <c r="I7" s="86">
        <v>168583.00000000006</v>
      </c>
      <c r="J7" s="86">
        <v>167895</v>
      </c>
      <c r="K7" s="86">
        <v>173444</v>
      </c>
      <c r="L7" s="86">
        <v>171082.99999999997</v>
      </c>
      <c r="M7" s="86">
        <v>181598</v>
      </c>
      <c r="N7" s="86">
        <v>185180</v>
      </c>
      <c r="O7" s="86">
        <v>183540.99999999994</v>
      </c>
      <c r="P7" s="86">
        <v>183688.99999999991</v>
      </c>
      <c r="Q7" s="86">
        <v>180387.99999999988</v>
      </c>
    </row>
    <row r="8" spans="1:17" ht="12" customHeight="1" x14ac:dyDescent="0.25">
      <c r="A8" s="87" t="s">
        <v>109</v>
      </c>
      <c r="B8" s="86">
        <v>0</v>
      </c>
      <c r="C8" s="86">
        <v>0</v>
      </c>
      <c r="D8" s="86">
        <v>0</v>
      </c>
      <c r="E8" s="86">
        <v>0</v>
      </c>
      <c r="F8" s="86">
        <v>0</v>
      </c>
      <c r="G8" s="86">
        <v>0</v>
      </c>
      <c r="H8" s="86">
        <v>0</v>
      </c>
      <c r="I8" s="86">
        <v>0</v>
      </c>
      <c r="J8" s="86">
        <v>0</v>
      </c>
      <c r="K8" s="86">
        <v>0</v>
      </c>
      <c r="L8" s="86">
        <v>0</v>
      </c>
      <c r="M8" s="86">
        <v>0</v>
      </c>
      <c r="N8" s="86">
        <v>0</v>
      </c>
      <c r="O8" s="86">
        <v>0</v>
      </c>
      <c r="P8" s="86">
        <v>0</v>
      </c>
      <c r="Q8" s="86">
        <v>0</v>
      </c>
    </row>
    <row r="9" spans="1:17" ht="12" customHeight="1" x14ac:dyDescent="0.25">
      <c r="A9" s="87" t="s">
        <v>55</v>
      </c>
      <c r="B9" s="86">
        <v>5391</v>
      </c>
      <c r="C9" s="86">
        <v>5514.9999999999991</v>
      </c>
      <c r="D9" s="86">
        <v>6486</v>
      </c>
      <c r="E9" s="86">
        <v>6510</v>
      </c>
      <c r="F9" s="86">
        <v>7962</v>
      </c>
      <c r="G9" s="86">
        <v>8474.0000000000018</v>
      </c>
      <c r="H9" s="86">
        <v>8534.0000000000018</v>
      </c>
      <c r="I9" s="86">
        <v>8574</v>
      </c>
      <c r="J9" s="86">
        <v>9561</v>
      </c>
      <c r="K9" s="86">
        <v>10045</v>
      </c>
      <c r="L9" s="86">
        <v>10163.999999999998</v>
      </c>
      <c r="M9" s="86">
        <v>10306</v>
      </c>
      <c r="N9" s="86">
        <v>11773</v>
      </c>
      <c r="O9" s="86">
        <v>12750.999999999996</v>
      </c>
      <c r="P9" s="86">
        <v>12817.999999999993</v>
      </c>
      <c r="Q9" s="86">
        <v>13712.999999999991</v>
      </c>
    </row>
    <row r="10" spans="1:17" ht="12" customHeight="1" x14ac:dyDescent="0.25">
      <c r="A10" s="87" t="s">
        <v>79</v>
      </c>
      <c r="B10" s="86">
        <v>0</v>
      </c>
      <c r="C10" s="86">
        <v>0</v>
      </c>
      <c r="D10" s="86">
        <v>0</v>
      </c>
      <c r="E10" s="86">
        <v>0</v>
      </c>
      <c r="F10" s="86">
        <v>0</v>
      </c>
      <c r="G10" s="86">
        <v>0</v>
      </c>
      <c r="H10" s="86">
        <v>0</v>
      </c>
      <c r="I10" s="86">
        <v>396.00000000000006</v>
      </c>
      <c r="J10" s="86">
        <v>671.99999999999989</v>
      </c>
      <c r="K10" s="86">
        <v>823</v>
      </c>
      <c r="L10" s="86">
        <v>1907.9999999999995</v>
      </c>
      <c r="M10" s="86">
        <v>2401.0000000000005</v>
      </c>
      <c r="N10" s="86">
        <v>3598.0000000000005</v>
      </c>
      <c r="O10" s="86">
        <v>4411.9999999999982</v>
      </c>
      <c r="P10" s="86">
        <v>4555.9999999999982</v>
      </c>
      <c r="Q10" s="86">
        <v>4590.9999999999973</v>
      </c>
    </row>
    <row r="11" spans="1:17" ht="12" customHeight="1" x14ac:dyDescent="0.25">
      <c r="A11" s="87" t="s">
        <v>61</v>
      </c>
      <c r="B11" s="86">
        <v>0</v>
      </c>
      <c r="C11" s="86">
        <v>0</v>
      </c>
      <c r="D11" s="86">
        <v>0</v>
      </c>
      <c r="E11" s="86">
        <v>0</v>
      </c>
      <c r="F11" s="86">
        <v>0</v>
      </c>
      <c r="G11" s="86">
        <v>0</v>
      </c>
      <c r="H11" s="86">
        <v>0</v>
      </c>
      <c r="I11" s="86">
        <v>0</v>
      </c>
      <c r="J11" s="86">
        <v>0</v>
      </c>
      <c r="K11" s="86">
        <v>0</v>
      </c>
      <c r="L11" s="86">
        <v>0</v>
      </c>
      <c r="M11" s="86">
        <v>0</v>
      </c>
      <c r="N11" s="86">
        <v>0</v>
      </c>
      <c r="O11" s="86">
        <v>0</v>
      </c>
      <c r="P11" s="86">
        <v>0</v>
      </c>
      <c r="Q11" s="86">
        <v>0</v>
      </c>
    </row>
    <row r="12" spans="1:17" ht="12" customHeight="1" x14ac:dyDescent="0.25">
      <c r="A12" s="87" t="s">
        <v>115</v>
      </c>
      <c r="B12" s="86">
        <v>4398</v>
      </c>
      <c r="C12" s="86">
        <v>4833</v>
      </c>
      <c r="D12" s="86">
        <v>5931</v>
      </c>
      <c r="E12" s="86">
        <v>7854.9999999999991</v>
      </c>
      <c r="F12" s="86">
        <v>8478</v>
      </c>
      <c r="G12" s="86">
        <v>9423</v>
      </c>
      <c r="H12" s="86">
        <v>12918.000000000004</v>
      </c>
      <c r="I12" s="86">
        <v>24630.000000000004</v>
      </c>
      <c r="J12" s="86">
        <v>40301.999999999985</v>
      </c>
      <c r="K12" s="86">
        <v>45799</v>
      </c>
      <c r="L12" s="86">
        <v>53619.999999999993</v>
      </c>
      <c r="M12" s="86">
        <v>55850</v>
      </c>
      <c r="N12" s="86">
        <v>57939</v>
      </c>
      <c r="O12" s="86">
        <v>60061.999999999978</v>
      </c>
      <c r="P12" s="86">
        <v>62708.999999999971</v>
      </c>
      <c r="Q12" s="86">
        <v>66176.999999999956</v>
      </c>
    </row>
    <row r="13" spans="1:17" ht="12" customHeight="1" x14ac:dyDescent="0.25">
      <c r="A13" s="51" t="s">
        <v>114</v>
      </c>
      <c r="B13" s="92">
        <v>14171</v>
      </c>
      <c r="C13" s="92">
        <v>14740</v>
      </c>
      <c r="D13" s="92">
        <v>17618</v>
      </c>
      <c r="E13" s="92">
        <v>20122</v>
      </c>
      <c r="F13" s="92">
        <v>21992</v>
      </c>
      <c r="G13" s="92">
        <v>25716.000000000007</v>
      </c>
      <c r="H13" s="92">
        <v>29643.000000000007</v>
      </c>
      <c r="I13" s="92">
        <v>33692</v>
      </c>
      <c r="J13" s="92">
        <v>35091.999999999985</v>
      </c>
      <c r="K13" s="92">
        <v>31265</v>
      </c>
      <c r="L13" s="92">
        <v>31140.999999999993</v>
      </c>
      <c r="M13" s="92">
        <v>26111.999999999996</v>
      </c>
      <c r="N13" s="92">
        <v>24790</v>
      </c>
      <c r="O13" s="92">
        <v>23836.999999999993</v>
      </c>
      <c r="P13" s="92">
        <v>23696.999999999989</v>
      </c>
      <c r="Q13" s="92">
        <v>23164.999999999985</v>
      </c>
    </row>
    <row r="14" spans="1:17" ht="12" hidden="1" customHeight="1" x14ac:dyDescent="0.25">
      <c r="A14" s="91" t="s">
        <v>113</v>
      </c>
      <c r="B14" s="90">
        <f t="shared" ref="B14" si="3">SUM(B5:B11)</f>
        <v>200213</v>
      </c>
      <c r="C14" s="90">
        <f t="shared" ref="C14:Q14" si="4">SUM(C5:C11)</f>
        <v>204325</v>
      </c>
      <c r="D14" s="90">
        <f t="shared" si="4"/>
        <v>205905</v>
      </c>
      <c r="E14" s="90">
        <f t="shared" si="4"/>
        <v>207245</v>
      </c>
      <c r="F14" s="90">
        <f t="shared" si="4"/>
        <v>211008.00000000003</v>
      </c>
      <c r="G14" s="90">
        <f t="shared" si="4"/>
        <v>213106.00000000006</v>
      </c>
      <c r="H14" s="90">
        <f t="shared" si="4"/>
        <v>209050.00000000003</v>
      </c>
      <c r="I14" s="90">
        <f t="shared" si="4"/>
        <v>200883.00000000006</v>
      </c>
      <c r="J14" s="90">
        <f t="shared" si="4"/>
        <v>201472</v>
      </c>
      <c r="K14" s="90">
        <f t="shared" si="4"/>
        <v>208984</v>
      </c>
      <c r="L14" s="90">
        <f t="shared" si="4"/>
        <v>209153.99999999994</v>
      </c>
      <c r="M14" s="90">
        <f t="shared" si="4"/>
        <v>220978</v>
      </c>
      <c r="N14" s="90">
        <f t="shared" si="4"/>
        <v>228466</v>
      </c>
      <c r="O14" s="90">
        <f t="shared" si="4"/>
        <v>229710.99999999994</v>
      </c>
      <c r="P14" s="90">
        <f t="shared" si="4"/>
        <v>229499.99999999988</v>
      </c>
      <c r="Q14" s="90">
        <f t="shared" si="4"/>
        <v>226705.99999999988</v>
      </c>
    </row>
    <row r="15" spans="1:17" ht="12.95" customHeight="1" x14ac:dyDescent="0.25">
      <c r="A15" s="89" t="s">
        <v>112</v>
      </c>
      <c r="B15" s="88">
        <f t="shared" ref="B15:Q15" si="5">B16</f>
        <v>24752.2</v>
      </c>
      <c r="C15" s="88">
        <f t="shared" si="5"/>
        <v>27128.2</v>
      </c>
      <c r="D15" s="88">
        <f t="shared" si="5"/>
        <v>29071.4</v>
      </c>
      <c r="E15" s="88">
        <f t="shared" si="5"/>
        <v>31281</v>
      </c>
      <c r="F15" s="88">
        <f t="shared" si="5"/>
        <v>34315.199999999997</v>
      </c>
      <c r="G15" s="88">
        <f t="shared" si="5"/>
        <v>36526.200000000004</v>
      </c>
      <c r="H15" s="88">
        <f t="shared" si="5"/>
        <v>39043.200000000004</v>
      </c>
      <c r="I15" s="88">
        <f t="shared" si="5"/>
        <v>43514.000000000007</v>
      </c>
      <c r="J15" s="88">
        <f t="shared" si="5"/>
        <v>49494.799999999996</v>
      </c>
      <c r="K15" s="88">
        <f t="shared" si="5"/>
        <v>57263.600000000006</v>
      </c>
      <c r="L15" s="88">
        <f t="shared" si="5"/>
        <v>65305.999999999985</v>
      </c>
      <c r="M15" s="88">
        <f t="shared" si="5"/>
        <v>71102</v>
      </c>
      <c r="N15" s="88">
        <f t="shared" si="5"/>
        <v>75406.287500000006</v>
      </c>
      <c r="O15" s="88">
        <f t="shared" si="5"/>
        <v>79312.799999999988</v>
      </c>
      <c r="P15" s="88">
        <f t="shared" si="5"/>
        <v>82529.599999999991</v>
      </c>
      <c r="Q15" s="88">
        <f t="shared" si="5"/>
        <v>84999.799999999959</v>
      </c>
    </row>
    <row r="16" spans="1:17" ht="12" customHeight="1" x14ac:dyDescent="0.25">
      <c r="A16" s="87" t="s">
        <v>111</v>
      </c>
      <c r="B16" s="86">
        <v>24752.2</v>
      </c>
      <c r="C16" s="86">
        <v>27128.2</v>
      </c>
      <c r="D16" s="86">
        <v>29071.4</v>
      </c>
      <c r="E16" s="86">
        <v>31281</v>
      </c>
      <c r="F16" s="86">
        <v>34315.199999999997</v>
      </c>
      <c r="G16" s="86">
        <v>36526.200000000004</v>
      </c>
      <c r="H16" s="86">
        <v>39043.200000000004</v>
      </c>
      <c r="I16" s="86">
        <v>43514.000000000007</v>
      </c>
      <c r="J16" s="86">
        <v>49494.799999999996</v>
      </c>
      <c r="K16" s="86">
        <v>57263.600000000006</v>
      </c>
      <c r="L16" s="86">
        <v>65305.999999999985</v>
      </c>
      <c r="M16" s="86">
        <v>71102</v>
      </c>
      <c r="N16" s="86">
        <v>75406.287500000006</v>
      </c>
      <c r="O16" s="86">
        <v>79312.799999999988</v>
      </c>
      <c r="P16" s="86">
        <v>82529.599999999991</v>
      </c>
      <c r="Q16" s="86">
        <v>84999.799999999959</v>
      </c>
    </row>
    <row r="17" spans="1:17" ht="12.95" customHeight="1" x14ac:dyDescent="0.25">
      <c r="A17" s="89" t="s">
        <v>63</v>
      </c>
      <c r="B17" s="88">
        <f t="shared" ref="B17" si="6">SUM(B18:B25)</f>
        <v>218782</v>
      </c>
      <c r="C17" s="88">
        <f t="shared" ref="C17:Q17" si="7">SUM(C18:C25)</f>
        <v>223898</v>
      </c>
      <c r="D17" s="88">
        <f t="shared" si="7"/>
        <v>229454</v>
      </c>
      <c r="E17" s="88">
        <f t="shared" si="7"/>
        <v>235222</v>
      </c>
      <c r="F17" s="88">
        <f t="shared" si="7"/>
        <v>241478.00000000003</v>
      </c>
      <c r="G17" s="88">
        <f t="shared" si="7"/>
        <v>248245.00000000006</v>
      </c>
      <c r="H17" s="88">
        <f t="shared" si="7"/>
        <v>251611.00000000003</v>
      </c>
      <c r="I17" s="88">
        <f t="shared" si="7"/>
        <v>259205.00000000006</v>
      </c>
      <c r="J17" s="88">
        <f t="shared" si="7"/>
        <v>276866</v>
      </c>
      <c r="K17" s="88">
        <f t="shared" si="7"/>
        <v>286048</v>
      </c>
      <c r="L17" s="88">
        <f t="shared" si="7"/>
        <v>293914.99999999994</v>
      </c>
      <c r="M17" s="88">
        <f t="shared" si="7"/>
        <v>302940</v>
      </c>
      <c r="N17" s="88">
        <f t="shared" si="7"/>
        <v>311195</v>
      </c>
      <c r="O17" s="88">
        <f t="shared" si="7"/>
        <v>313609.99999999994</v>
      </c>
      <c r="P17" s="88">
        <f t="shared" si="7"/>
        <v>315905.99999999988</v>
      </c>
      <c r="Q17" s="88">
        <f t="shared" si="7"/>
        <v>316047.99999999983</v>
      </c>
    </row>
    <row r="18" spans="1:17" ht="12" customHeight="1" x14ac:dyDescent="0.25">
      <c r="A18" s="87" t="s">
        <v>58</v>
      </c>
      <c r="B18" s="86">
        <v>0</v>
      </c>
      <c r="C18" s="86">
        <v>0</v>
      </c>
      <c r="D18" s="86">
        <v>0</v>
      </c>
      <c r="E18" s="86">
        <v>0</v>
      </c>
      <c r="F18" s="86">
        <v>0</v>
      </c>
      <c r="G18" s="86">
        <v>0</v>
      </c>
      <c r="H18" s="86">
        <v>0</v>
      </c>
      <c r="I18" s="86">
        <v>0</v>
      </c>
      <c r="J18" s="86">
        <v>0</v>
      </c>
      <c r="K18" s="86">
        <v>0</v>
      </c>
      <c r="L18" s="86">
        <v>0</v>
      </c>
      <c r="M18" s="86">
        <v>0</v>
      </c>
      <c r="N18" s="86">
        <v>0</v>
      </c>
      <c r="O18" s="86">
        <v>0</v>
      </c>
      <c r="P18" s="86">
        <v>0</v>
      </c>
      <c r="Q18" s="86">
        <v>0</v>
      </c>
    </row>
    <row r="19" spans="1:17" s="28" customFormat="1" ht="12" customHeight="1" x14ac:dyDescent="0.25">
      <c r="A19" s="87" t="s">
        <v>84</v>
      </c>
      <c r="B19" s="86">
        <v>19711</v>
      </c>
      <c r="C19" s="86">
        <v>21136</v>
      </c>
      <c r="D19" s="86">
        <v>22117</v>
      </c>
      <c r="E19" s="86">
        <v>22814</v>
      </c>
      <c r="F19" s="86">
        <v>24300</v>
      </c>
      <c r="G19" s="86">
        <v>24793.000000000007</v>
      </c>
      <c r="H19" s="86">
        <v>24941.000000000004</v>
      </c>
      <c r="I19" s="86">
        <v>25303.000000000007</v>
      </c>
      <c r="J19" s="86">
        <v>25995.999999999993</v>
      </c>
      <c r="K19" s="86">
        <v>26012.000000000004</v>
      </c>
      <c r="L19" s="86">
        <v>26435.999999999993</v>
      </c>
      <c r="M19" s="86">
        <v>27583</v>
      </c>
      <c r="N19" s="86">
        <v>27919.999999999996</v>
      </c>
      <c r="O19" s="86">
        <v>28459.999999999989</v>
      </c>
      <c r="P19" s="86">
        <v>28543.999999999985</v>
      </c>
      <c r="Q19" s="86">
        <v>28593.999999999985</v>
      </c>
    </row>
    <row r="20" spans="1:17" ht="12" customHeight="1" x14ac:dyDescent="0.25">
      <c r="A20" s="87" t="s">
        <v>110</v>
      </c>
      <c r="B20" s="86">
        <v>0</v>
      </c>
      <c r="C20" s="86">
        <v>0</v>
      </c>
      <c r="D20" s="86">
        <v>0</v>
      </c>
      <c r="E20" s="86">
        <v>0</v>
      </c>
      <c r="F20" s="86">
        <v>0</v>
      </c>
      <c r="G20" s="86">
        <v>0</v>
      </c>
      <c r="H20" s="86">
        <v>0</v>
      </c>
      <c r="I20" s="86">
        <v>0</v>
      </c>
      <c r="J20" s="86">
        <v>0</v>
      </c>
      <c r="K20" s="86">
        <v>0</v>
      </c>
      <c r="L20" s="86">
        <v>0</v>
      </c>
      <c r="M20" s="86">
        <v>0</v>
      </c>
      <c r="N20" s="86">
        <v>0</v>
      </c>
      <c r="O20" s="86">
        <v>0</v>
      </c>
      <c r="P20" s="86">
        <v>0</v>
      </c>
      <c r="Q20" s="86">
        <v>0</v>
      </c>
    </row>
    <row r="21" spans="1:17" ht="12" customHeight="1" x14ac:dyDescent="0.25">
      <c r="A21" s="87" t="s">
        <v>109</v>
      </c>
      <c r="B21" s="86">
        <v>0</v>
      </c>
      <c r="C21" s="86">
        <v>0</v>
      </c>
      <c r="D21" s="86">
        <v>0</v>
      </c>
      <c r="E21" s="86">
        <v>0</v>
      </c>
      <c r="F21" s="86">
        <v>0</v>
      </c>
      <c r="G21" s="86">
        <v>0</v>
      </c>
      <c r="H21" s="86">
        <v>0</v>
      </c>
      <c r="I21" s="86">
        <v>0</v>
      </c>
      <c r="J21" s="86">
        <v>0</v>
      </c>
      <c r="K21" s="86">
        <v>0</v>
      </c>
      <c r="L21" s="86">
        <v>0</v>
      </c>
      <c r="M21" s="86">
        <v>0</v>
      </c>
      <c r="N21" s="86">
        <v>0</v>
      </c>
      <c r="O21" s="86">
        <v>0</v>
      </c>
      <c r="P21" s="86">
        <v>0</v>
      </c>
      <c r="Q21" s="86">
        <v>0</v>
      </c>
    </row>
    <row r="22" spans="1:17" ht="12" customHeight="1" x14ac:dyDescent="0.25">
      <c r="A22" s="87" t="s">
        <v>55</v>
      </c>
      <c r="B22" s="86">
        <v>0</v>
      </c>
      <c r="C22" s="86">
        <v>0</v>
      </c>
      <c r="D22" s="86">
        <v>0</v>
      </c>
      <c r="E22" s="86">
        <v>0</v>
      </c>
      <c r="F22" s="86">
        <v>0</v>
      </c>
      <c r="G22" s="86">
        <v>0</v>
      </c>
      <c r="H22" s="86">
        <v>0</v>
      </c>
      <c r="I22" s="86">
        <v>0</v>
      </c>
      <c r="J22" s="86">
        <v>0</v>
      </c>
      <c r="K22" s="86">
        <v>0</v>
      </c>
      <c r="L22" s="86">
        <v>0</v>
      </c>
      <c r="M22" s="86">
        <v>0</v>
      </c>
      <c r="N22" s="86">
        <v>0</v>
      </c>
      <c r="O22" s="86">
        <v>0</v>
      </c>
      <c r="P22" s="86">
        <v>0</v>
      </c>
      <c r="Q22" s="86">
        <v>0</v>
      </c>
    </row>
    <row r="23" spans="1:17" ht="12" customHeight="1" x14ac:dyDescent="0.25">
      <c r="A23" s="87" t="s">
        <v>79</v>
      </c>
      <c r="B23" s="86">
        <v>0</v>
      </c>
      <c r="C23" s="86">
        <v>0</v>
      </c>
      <c r="D23" s="86">
        <v>0</v>
      </c>
      <c r="E23" s="86">
        <v>0</v>
      </c>
      <c r="F23" s="86">
        <v>0</v>
      </c>
      <c r="G23" s="86">
        <v>0</v>
      </c>
      <c r="H23" s="86">
        <v>0</v>
      </c>
      <c r="I23" s="86">
        <v>0</v>
      </c>
      <c r="J23" s="86">
        <v>0</v>
      </c>
      <c r="K23" s="86">
        <v>0</v>
      </c>
      <c r="L23" s="86">
        <v>0</v>
      </c>
      <c r="M23" s="86">
        <v>0</v>
      </c>
      <c r="N23" s="86">
        <v>0</v>
      </c>
      <c r="O23" s="86">
        <v>0</v>
      </c>
      <c r="P23" s="86">
        <v>0</v>
      </c>
      <c r="Q23" s="86">
        <v>0</v>
      </c>
    </row>
    <row r="24" spans="1:17" ht="12" customHeight="1" x14ac:dyDescent="0.25">
      <c r="A24" s="87" t="s">
        <v>61</v>
      </c>
      <c r="B24" s="86">
        <v>0</v>
      </c>
      <c r="C24" s="86">
        <v>0</v>
      </c>
      <c r="D24" s="86">
        <v>0</v>
      </c>
      <c r="E24" s="86">
        <v>0</v>
      </c>
      <c r="F24" s="86">
        <v>0</v>
      </c>
      <c r="G24" s="86">
        <v>0</v>
      </c>
      <c r="H24" s="86">
        <v>0</v>
      </c>
      <c r="I24" s="86">
        <v>0</v>
      </c>
      <c r="J24" s="86">
        <v>0</v>
      </c>
      <c r="K24" s="86">
        <v>0</v>
      </c>
      <c r="L24" s="86">
        <v>0</v>
      </c>
      <c r="M24" s="86">
        <v>0</v>
      </c>
      <c r="N24" s="86">
        <v>0</v>
      </c>
      <c r="O24" s="86">
        <v>0</v>
      </c>
      <c r="P24" s="86">
        <v>0</v>
      </c>
      <c r="Q24" s="86">
        <v>0</v>
      </c>
    </row>
    <row r="25" spans="1:17" ht="12" customHeight="1" x14ac:dyDescent="0.25">
      <c r="A25" s="51" t="s">
        <v>60</v>
      </c>
      <c r="B25" s="92">
        <v>199071</v>
      </c>
      <c r="C25" s="92">
        <v>202762</v>
      </c>
      <c r="D25" s="92">
        <v>207337</v>
      </c>
      <c r="E25" s="92">
        <v>212408</v>
      </c>
      <c r="F25" s="92">
        <v>217178.00000000003</v>
      </c>
      <c r="G25" s="92">
        <v>223452.00000000006</v>
      </c>
      <c r="H25" s="92">
        <v>226670.00000000003</v>
      </c>
      <c r="I25" s="92">
        <v>233902.00000000006</v>
      </c>
      <c r="J25" s="92">
        <v>250870</v>
      </c>
      <c r="K25" s="92">
        <v>260036</v>
      </c>
      <c r="L25" s="92">
        <v>267478.99999999994</v>
      </c>
      <c r="M25" s="92">
        <v>275357</v>
      </c>
      <c r="N25" s="92">
        <v>283275</v>
      </c>
      <c r="O25" s="92">
        <v>285149.99999999994</v>
      </c>
      <c r="P25" s="92">
        <v>287361.99999999988</v>
      </c>
      <c r="Q25" s="92">
        <v>287453.99999999983</v>
      </c>
    </row>
    <row r="26" spans="1:17" ht="12" customHeight="1" x14ac:dyDescent="0.25">
      <c r="A26" s="91" t="s">
        <v>59</v>
      </c>
      <c r="B26" s="90">
        <v>171357</v>
      </c>
      <c r="C26" s="90">
        <v>174853</v>
      </c>
      <c r="D26" s="90">
        <v>175218</v>
      </c>
      <c r="E26" s="90">
        <v>179337</v>
      </c>
      <c r="F26" s="90">
        <v>200707.00000000003</v>
      </c>
      <c r="G26" s="90">
        <v>201982.00000000003</v>
      </c>
      <c r="H26" s="90">
        <v>204338.00000000003</v>
      </c>
      <c r="I26" s="90">
        <v>238282.00000000006</v>
      </c>
      <c r="J26" s="90">
        <v>251430</v>
      </c>
      <c r="K26" s="90">
        <v>260167</v>
      </c>
      <c r="L26" s="90">
        <v>275941.99999999994</v>
      </c>
      <c r="M26" s="90">
        <v>286123</v>
      </c>
      <c r="N26" s="90">
        <v>298701</v>
      </c>
      <c r="O26" s="90">
        <v>309569.99999999994</v>
      </c>
      <c r="P26" s="90">
        <v>310309.99999999988</v>
      </c>
      <c r="Q26" s="90">
        <v>313911.99999999983</v>
      </c>
    </row>
    <row r="27" spans="1:17" ht="12.95" customHeight="1" x14ac:dyDescent="0.25">
      <c r="A27" s="89" t="s">
        <v>62</v>
      </c>
      <c r="B27" s="88">
        <f t="shared" ref="B27" si="8">SUM(B28:B32)</f>
        <v>218782</v>
      </c>
      <c r="C27" s="88">
        <f t="shared" ref="C27:Q27" si="9">SUM(C28:C32)</f>
        <v>223898</v>
      </c>
      <c r="D27" s="88">
        <f t="shared" si="9"/>
        <v>229454</v>
      </c>
      <c r="E27" s="88">
        <f t="shared" si="9"/>
        <v>235222</v>
      </c>
      <c r="F27" s="88">
        <f t="shared" si="9"/>
        <v>241478</v>
      </c>
      <c r="G27" s="88">
        <f t="shared" si="9"/>
        <v>248245.00000000006</v>
      </c>
      <c r="H27" s="88">
        <f t="shared" si="9"/>
        <v>251611</v>
      </c>
      <c r="I27" s="88">
        <f t="shared" si="9"/>
        <v>259205</v>
      </c>
      <c r="J27" s="88">
        <f t="shared" si="9"/>
        <v>276865.99999999988</v>
      </c>
      <c r="K27" s="88">
        <f t="shared" si="9"/>
        <v>286048</v>
      </c>
      <c r="L27" s="88">
        <f t="shared" si="9"/>
        <v>293914.99999999994</v>
      </c>
      <c r="M27" s="88">
        <f t="shared" si="9"/>
        <v>302940</v>
      </c>
      <c r="N27" s="88">
        <f t="shared" si="9"/>
        <v>311195</v>
      </c>
      <c r="O27" s="88">
        <f t="shared" si="9"/>
        <v>313609.99999999988</v>
      </c>
      <c r="P27" s="88">
        <f t="shared" si="9"/>
        <v>315905.99999999988</v>
      </c>
      <c r="Q27" s="88">
        <f t="shared" si="9"/>
        <v>316047.99999999983</v>
      </c>
    </row>
    <row r="28" spans="1:17" ht="12" customHeight="1" x14ac:dyDescent="0.25">
      <c r="A28" s="87" t="s">
        <v>58</v>
      </c>
      <c r="B28" s="86">
        <v>0</v>
      </c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0</v>
      </c>
      <c r="N28" s="86">
        <v>0</v>
      </c>
      <c r="O28" s="86">
        <v>0</v>
      </c>
      <c r="P28" s="86">
        <v>0</v>
      </c>
      <c r="Q28" s="86">
        <v>0</v>
      </c>
    </row>
    <row r="29" spans="1:17" s="28" customFormat="1" ht="12" customHeight="1" x14ac:dyDescent="0.25">
      <c r="A29" s="87" t="s">
        <v>84</v>
      </c>
      <c r="B29" s="86">
        <v>108908</v>
      </c>
      <c r="C29" s="86">
        <v>141578</v>
      </c>
      <c r="D29" s="86">
        <v>141965</v>
      </c>
      <c r="E29" s="86">
        <v>142057</v>
      </c>
      <c r="F29" s="86">
        <v>142557</v>
      </c>
      <c r="G29" s="86">
        <v>137042.00000000006</v>
      </c>
      <c r="H29" s="86">
        <v>124677.00000000001</v>
      </c>
      <c r="I29" s="86">
        <v>127504</v>
      </c>
      <c r="J29" s="86">
        <v>130928.99999999999</v>
      </c>
      <c r="K29" s="86">
        <v>131315</v>
      </c>
      <c r="L29" s="86">
        <v>133181.99999999997</v>
      </c>
      <c r="M29" s="86">
        <v>151094</v>
      </c>
      <c r="N29" s="86">
        <v>151900</v>
      </c>
      <c r="O29" s="86">
        <v>163095.99999999994</v>
      </c>
      <c r="P29" s="86">
        <v>158919.99999999994</v>
      </c>
      <c r="Q29" s="86">
        <v>157881.99999999991</v>
      </c>
    </row>
    <row r="30" spans="1:17" ht="12" customHeight="1" x14ac:dyDescent="0.25">
      <c r="A30" s="87" t="s">
        <v>109</v>
      </c>
      <c r="B30" s="86">
        <v>0</v>
      </c>
      <c r="C30" s="86">
        <v>0</v>
      </c>
      <c r="D30" s="86">
        <v>0</v>
      </c>
      <c r="E30" s="86">
        <v>0</v>
      </c>
      <c r="F30" s="86">
        <v>0</v>
      </c>
      <c r="G30" s="86">
        <v>0</v>
      </c>
      <c r="H30" s="86">
        <v>0</v>
      </c>
      <c r="I30" s="86">
        <v>0</v>
      </c>
      <c r="J30" s="86">
        <v>0</v>
      </c>
      <c r="K30" s="86">
        <v>0</v>
      </c>
      <c r="L30" s="86">
        <v>0</v>
      </c>
      <c r="M30" s="86">
        <v>0</v>
      </c>
      <c r="N30" s="86">
        <v>0</v>
      </c>
      <c r="O30" s="86">
        <v>0</v>
      </c>
      <c r="P30" s="86">
        <v>0</v>
      </c>
      <c r="Q30" s="86">
        <v>0</v>
      </c>
    </row>
    <row r="31" spans="1:17" ht="12" customHeight="1" x14ac:dyDescent="0.25">
      <c r="A31" s="87" t="s">
        <v>55</v>
      </c>
      <c r="B31" s="86">
        <v>1436</v>
      </c>
      <c r="C31" s="86">
        <v>1858.9999999999998</v>
      </c>
      <c r="D31" s="86">
        <v>2475.0000000000009</v>
      </c>
      <c r="E31" s="86">
        <v>2524.0000000000005</v>
      </c>
      <c r="F31" s="86">
        <v>2548.0000000000009</v>
      </c>
      <c r="G31" s="86">
        <v>3240.0000000000018</v>
      </c>
      <c r="H31" s="86">
        <v>1977.0000000000005</v>
      </c>
      <c r="I31" s="86">
        <v>1959.0000000000007</v>
      </c>
      <c r="J31" s="86">
        <v>1954.9999999999995</v>
      </c>
      <c r="K31" s="86">
        <v>1696</v>
      </c>
      <c r="L31" s="86">
        <v>1689.9999999999998</v>
      </c>
      <c r="M31" s="86">
        <v>2039.0000000000002</v>
      </c>
      <c r="N31" s="86">
        <v>2084</v>
      </c>
      <c r="O31" s="86">
        <v>2202.9999999999991</v>
      </c>
      <c r="P31" s="86">
        <v>2218.9999999999991</v>
      </c>
      <c r="Q31" s="86">
        <v>2224.9999999999991</v>
      </c>
    </row>
    <row r="32" spans="1:17" ht="12" customHeight="1" x14ac:dyDescent="0.25">
      <c r="A32" s="49" t="s">
        <v>60</v>
      </c>
      <c r="B32" s="85">
        <v>108438</v>
      </c>
      <c r="C32" s="85">
        <v>80461</v>
      </c>
      <c r="D32" s="85">
        <v>85014</v>
      </c>
      <c r="E32" s="85">
        <v>90641</v>
      </c>
      <c r="F32" s="85">
        <v>96373</v>
      </c>
      <c r="G32" s="85">
        <v>107962.99999999999</v>
      </c>
      <c r="H32" s="85">
        <v>124957</v>
      </c>
      <c r="I32" s="85">
        <v>129742</v>
      </c>
      <c r="J32" s="85">
        <v>143981.99999999994</v>
      </c>
      <c r="K32" s="85">
        <v>153037</v>
      </c>
      <c r="L32" s="85">
        <v>159042.99999999997</v>
      </c>
      <c r="M32" s="85">
        <v>149807</v>
      </c>
      <c r="N32" s="85">
        <v>157211.00000000003</v>
      </c>
      <c r="O32" s="85">
        <v>148310.99999999997</v>
      </c>
      <c r="P32" s="85">
        <v>154766.99999999997</v>
      </c>
      <c r="Q32" s="85">
        <v>155940.99999999991</v>
      </c>
    </row>
    <row r="34" spans="2:2" ht="12" customHeight="1" x14ac:dyDescent="0.25">
      <c r="B34"/>
    </row>
    <row r="35" spans="2:2" ht="12" customHeight="1" x14ac:dyDescent="0.25">
      <c r="B35"/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/>
    </row>
    <row r="3" spans="1:17" ht="12.95" customHeight="1" x14ac:dyDescent="0.25">
      <c r="A3" s="94" t="s">
        <v>118</v>
      </c>
      <c r="B3" s="100">
        <f t="shared" ref="B3" si="0">SUM(B4,B15,B17,B27)</f>
        <v>277.0141474890296</v>
      </c>
      <c r="C3" s="100">
        <f t="shared" ref="C3:Q3" si="1">SUM(C4,C15,C17,C27)</f>
        <v>267.03380397910087</v>
      </c>
      <c r="D3" s="100">
        <f t="shared" si="1"/>
        <v>279.50309530698712</v>
      </c>
      <c r="E3" s="100">
        <f t="shared" si="1"/>
        <v>294.64163141776851</v>
      </c>
      <c r="F3" s="100">
        <f t="shared" si="1"/>
        <v>272.17273088069658</v>
      </c>
      <c r="G3" s="100">
        <f t="shared" si="1"/>
        <v>253.95938211747432</v>
      </c>
      <c r="H3" s="100">
        <f t="shared" si="1"/>
        <v>264.09597374185404</v>
      </c>
      <c r="I3" s="100">
        <f t="shared" si="1"/>
        <v>271.66720102198497</v>
      </c>
      <c r="J3" s="100">
        <f t="shared" si="1"/>
        <v>259.40746547237308</v>
      </c>
      <c r="K3" s="100">
        <f t="shared" si="1"/>
        <v>275.97080282574109</v>
      </c>
      <c r="L3" s="100">
        <f t="shared" si="1"/>
        <v>252.94716796780756</v>
      </c>
      <c r="M3" s="100">
        <f t="shared" si="1"/>
        <v>271.63688268024544</v>
      </c>
      <c r="N3" s="100">
        <f t="shared" si="1"/>
        <v>264.19101299829759</v>
      </c>
      <c r="O3" s="100">
        <f t="shared" si="1"/>
        <v>232.2897803348456</v>
      </c>
      <c r="P3" s="100">
        <f t="shared" si="1"/>
        <v>223.18376443932897</v>
      </c>
      <c r="Q3" s="100">
        <f t="shared" si="1"/>
        <v>251.70068087425091</v>
      </c>
    </row>
    <row r="4" spans="1:17" ht="12.95" customHeight="1" x14ac:dyDescent="0.25">
      <c r="A4" s="89" t="s">
        <v>65</v>
      </c>
      <c r="B4" s="96">
        <f t="shared" ref="B4" si="2">SUM(B5:B14)</f>
        <v>171.45165119061275</v>
      </c>
      <c r="C4" s="96">
        <f t="shared" ref="C4:Q4" si="3">SUM(C5:C14)</f>
        <v>170.13597041634685</v>
      </c>
      <c r="D4" s="96">
        <f t="shared" si="3"/>
        <v>177.52858073602607</v>
      </c>
      <c r="E4" s="96">
        <f t="shared" si="3"/>
        <v>186.14894735753259</v>
      </c>
      <c r="F4" s="96">
        <f t="shared" si="3"/>
        <v>164.79456077821678</v>
      </c>
      <c r="G4" s="96">
        <f t="shared" si="3"/>
        <v>141.93914169232463</v>
      </c>
      <c r="H4" s="96">
        <f t="shared" si="3"/>
        <v>158.44260341941794</v>
      </c>
      <c r="I4" s="96">
        <f t="shared" si="3"/>
        <v>162.72130749332428</v>
      </c>
      <c r="J4" s="96">
        <f t="shared" si="3"/>
        <v>144.74139198354919</v>
      </c>
      <c r="K4" s="96">
        <f t="shared" si="3"/>
        <v>156.9036586372238</v>
      </c>
      <c r="L4" s="96">
        <f t="shared" si="3"/>
        <v>131.96824297513783</v>
      </c>
      <c r="M4" s="96">
        <f t="shared" si="3"/>
        <v>147.4041786635874</v>
      </c>
      <c r="N4" s="96">
        <f t="shared" si="3"/>
        <v>141.36732386144959</v>
      </c>
      <c r="O4" s="96">
        <f t="shared" si="3"/>
        <v>115.57466485436655</v>
      </c>
      <c r="P4" s="96">
        <f t="shared" si="3"/>
        <v>104.26860596278323</v>
      </c>
      <c r="Q4" s="96">
        <f t="shared" si="3"/>
        <v>124.68566469711064</v>
      </c>
    </row>
    <row r="5" spans="1:17" ht="12" customHeight="1" x14ac:dyDescent="0.25">
      <c r="A5" s="87" t="s">
        <v>58</v>
      </c>
      <c r="B5" s="95">
        <v>0</v>
      </c>
      <c r="C5" s="95">
        <v>0</v>
      </c>
      <c r="D5" s="95">
        <v>0</v>
      </c>
      <c r="E5" s="95">
        <v>0</v>
      </c>
      <c r="F5" s="95">
        <v>0</v>
      </c>
      <c r="G5" s="95">
        <v>0</v>
      </c>
      <c r="H5" s="95">
        <v>0</v>
      </c>
      <c r="I5" s="95">
        <v>0</v>
      </c>
      <c r="J5" s="95">
        <v>0</v>
      </c>
      <c r="K5" s="95">
        <v>0</v>
      </c>
      <c r="L5" s="95">
        <v>0</v>
      </c>
      <c r="M5" s="95">
        <v>0</v>
      </c>
      <c r="N5" s="95">
        <v>0</v>
      </c>
      <c r="O5" s="95">
        <v>0</v>
      </c>
      <c r="P5" s="95">
        <v>0</v>
      </c>
      <c r="Q5" s="95">
        <v>0</v>
      </c>
    </row>
    <row r="6" spans="1:17" ht="12" customHeight="1" x14ac:dyDescent="0.25">
      <c r="A6" s="87" t="s">
        <v>84</v>
      </c>
      <c r="B6" s="95">
        <v>15.316342542721767</v>
      </c>
      <c r="C6" s="95">
        <v>15.415686275111385</v>
      </c>
      <c r="D6" s="95">
        <v>15.88678220633464</v>
      </c>
      <c r="E6" s="95">
        <v>16.767181404153135</v>
      </c>
      <c r="F6" s="95">
        <v>14.800688246821874</v>
      </c>
      <c r="G6" s="95">
        <v>12.848230230540558</v>
      </c>
      <c r="H6" s="95">
        <v>14.3320420254271</v>
      </c>
      <c r="I6" s="95">
        <v>14.541274517318442</v>
      </c>
      <c r="J6" s="95">
        <v>12.841460515574362</v>
      </c>
      <c r="K6" s="95">
        <v>14.797862272541179</v>
      </c>
      <c r="L6" s="95">
        <v>12.84692175368061</v>
      </c>
      <c r="M6" s="95">
        <v>14.442390322985592</v>
      </c>
      <c r="N6" s="95">
        <v>14.206309606634338</v>
      </c>
      <c r="O6" s="95">
        <v>12.029274819546936</v>
      </c>
      <c r="P6" s="95">
        <v>10.564697967706223</v>
      </c>
      <c r="Q6" s="95">
        <v>12.477742237179271</v>
      </c>
    </row>
    <row r="7" spans="1:17" ht="12" customHeight="1" x14ac:dyDescent="0.25">
      <c r="A7" s="87" t="s">
        <v>110</v>
      </c>
      <c r="B7" s="95">
        <v>136.23811420886926</v>
      </c>
      <c r="C7" s="95">
        <v>137.40627849979975</v>
      </c>
      <c r="D7" s="95">
        <v>140.07045502199401</v>
      </c>
      <c r="E7" s="95">
        <v>142.93331760187289</v>
      </c>
      <c r="F7" s="95">
        <v>124.59776458849251</v>
      </c>
      <c r="G7" s="95">
        <v>104.965243898808</v>
      </c>
      <c r="H7" s="95">
        <v>117.43178999999999</v>
      </c>
      <c r="I7" s="95">
        <v>108.06250000000003</v>
      </c>
      <c r="J7" s="95">
        <v>94.676149999999978</v>
      </c>
      <c r="K7" s="95">
        <v>106.06210000000003</v>
      </c>
      <c r="L7" s="95">
        <v>87.551758191769423</v>
      </c>
      <c r="M7" s="95">
        <v>100.897262243954</v>
      </c>
      <c r="N7" s="95">
        <v>96.635944183555281</v>
      </c>
      <c r="O7" s="95">
        <v>77.874042591729335</v>
      </c>
      <c r="P7" s="95">
        <v>69.801469970985693</v>
      </c>
      <c r="Q7" s="95">
        <v>82.395172674055971</v>
      </c>
    </row>
    <row r="8" spans="1:17" ht="12" customHeight="1" x14ac:dyDescent="0.25">
      <c r="A8" s="87" t="s">
        <v>109</v>
      </c>
      <c r="B8" s="95">
        <v>0</v>
      </c>
      <c r="C8" s="95">
        <v>0</v>
      </c>
      <c r="D8" s="95">
        <v>0</v>
      </c>
      <c r="E8" s="95">
        <v>0</v>
      </c>
      <c r="F8" s="95">
        <v>0</v>
      </c>
      <c r="G8" s="95">
        <v>0</v>
      </c>
      <c r="H8" s="95">
        <v>0</v>
      </c>
      <c r="I8" s="95">
        <v>0</v>
      </c>
      <c r="J8" s="95">
        <v>0</v>
      </c>
      <c r="K8" s="95">
        <v>0</v>
      </c>
      <c r="L8" s="95">
        <v>0</v>
      </c>
      <c r="M8" s="95">
        <v>0</v>
      </c>
      <c r="N8" s="95">
        <v>0</v>
      </c>
      <c r="O8" s="95">
        <v>0</v>
      </c>
      <c r="P8" s="95">
        <v>0</v>
      </c>
      <c r="Q8" s="95">
        <v>0</v>
      </c>
    </row>
    <row r="9" spans="1:17" ht="12" customHeight="1" x14ac:dyDescent="0.25">
      <c r="A9" s="87" t="s">
        <v>55</v>
      </c>
      <c r="B9" s="95">
        <v>5.0871565250339543</v>
      </c>
      <c r="C9" s="95">
        <v>5.1421259999999993</v>
      </c>
      <c r="D9" s="95">
        <v>6.2997700000000005</v>
      </c>
      <c r="E9" s="95">
        <v>6.1535510000000011</v>
      </c>
      <c r="F9" s="95">
        <v>6.6311960000000063</v>
      </c>
      <c r="G9" s="95">
        <v>7.8345469884104029</v>
      </c>
      <c r="H9" s="95">
        <v>5.0757299999999965</v>
      </c>
      <c r="I9" s="95">
        <v>6.2834000000000021</v>
      </c>
      <c r="J9" s="95">
        <v>6.8824849999999964</v>
      </c>
      <c r="K9" s="95">
        <v>8.5996969999999955</v>
      </c>
      <c r="L9" s="95">
        <v>5.3167539012970257</v>
      </c>
      <c r="M9" s="95">
        <v>6.9102991158474429</v>
      </c>
      <c r="N9" s="95">
        <v>7.3875737821187126</v>
      </c>
      <c r="O9" s="95">
        <v>6.6520689476035209</v>
      </c>
      <c r="P9" s="95">
        <v>5.6727372474938944</v>
      </c>
      <c r="Q9" s="95">
        <v>7.4583410663141319</v>
      </c>
    </row>
    <row r="10" spans="1:17" ht="12" customHeight="1" x14ac:dyDescent="0.25">
      <c r="A10" s="87" t="s">
        <v>79</v>
      </c>
      <c r="B10" s="95">
        <v>0</v>
      </c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0.19999999999999996</v>
      </c>
      <c r="J10" s="95">
        <v>0.29999999999999993</v>
      </c>
      <c r="K10" s="95">
        <v>0.39999999999999986</v>
      </c>
      <c r="L10" s="95">
        <v>0.76430686920798963</v>
      </c>
      <c r="M10" s="95">
        <v>1.0509219451609801</v>
      </c>
      <c r="N10" s="95">
        <v>1.4808445590904702</v>
      </c>
      <c r="O10" s="95">
        <v>1.4808445590904695</v>
      </c>
      <c r="P10" s="95">
        <v>1.5524983280787203</v>
      </c>
      <c r="Q10" s="95">
        <v>1.5524983280787201</v>
      </c>
    </row>
    <row r="11" spans="1:17" ht="12" customHeight="1" x14ac:dyDescent="0.25">
      <c r="A11" s="87" t="s">
        <v>61</v>
      </c>
      <c r="B11" s="95">
        <v>0</v>
      </c>
      <c r="C11" s="95">
        <v>0</v>
      </c>
      <c r="D11" s="95">
        <v>0</v>
      </c>
      <c r="E11" s="95">
        <v>0</v>
      </c>
      <c r="F11" s="95">
        <v>0</v>
      </c>
      <c r="G11" s="95">
        <v>0</v>
      </c>
      <c r="H11" s="95">
        <v>0</v>
      </c>
      <c r="I11" s="95">
        <v>0</v>
      </c>
      <c r="J11" s="95">
        <v>0</v>
      </c>
      <c r="K11" s="95">
        <v>0</v>
      </c>
      <c r="L11" s="95">
        <v>0</v>
      </c>
      <c r="M11" s="95">
        <v>0</v>
      </c>
      <c r="N11" s="95">
        <v>0</v>
      </c>
      <c r="O11" s="95">
        <v>0</v>
      </c>
      <c r="P11" s="95">
        <v>0</v>
      </c>
      <c r="Q11" s="95">
        <v>0</v>
      </c>
    </row>
    <row r="12" spans="1:17" ht="12" customHeight="1" x14ac:dyDescent="0.25">
      <c r="A12" s="87" t="s">
        <v>115</v>
      </c>
      <c r="B12" s="95">
        <v>1.8852881647286435</v>
      </c>
      <c r="C12" s="95">
        <v>1.9336813990544743</v>
      </c>
      <c r="D12" s="95">
        <v>2.4528413658791242</v>
      </c>
      <c r="E12" s="95">
        <v>3.3230758868961865</v>
      </c>
      <c r="F12" s="95">
        <v>3.0429695794511877</v>
      </c>
      <c r="G12" s="95">
        <v>2.7301128808681767</v>
      </c>
      <c r="H12" s="95">
        <v>3.8159625629027825</v>
      </c>
      <c r="I12" s="95">
        <v>6.595332038877932</v>
      </c>
      <c r="J12" s="95">
        <v>8.3899821341524294</v>
      </c>
      <c r="K12" s="95">
        <v>9.7285936262095838</v>
      </c>
      <c r="L12" s="95">
        <v>9.1405673635977109</v>
      </c>
      <c r="M12" s="95">
        <v>10.188756582004023</v>
      </c>
      <c r="N12" s="95">
        <v>9.7569990495952457</v>
      </c>
      <c r="O12" s="95">
        <v>8.1277962337953138</v>
      </c>
      <c r="P12" s="95">
        <v>7.5382479916315681</v>
      </c>
      <c r="Q12" s="95">
        <v>9.3676548966617492</v>
      </c>
    </row>
    <row r="13" spans="1:17" ht="12" customHeight="1" x14ac:dyDescent="0.25">
      <c r="A13" s="51" t="s">
        <v>114</v>
      </c>
      <c r="B13" s="22">
        <v>9.5922086812699856</v>
      </c>
      <c r="C13" s="22">
        <v>9.3123632186655403</v>
      </c>
      <c r="D13" s="22">
        <v>11.504877008063961</v>
      </c>
      <c r="E13" s="22">
        <v>14.003256159874162</v>
      </c>
      <c r="F13" s="22">
        <v>13.261694274058495</v>
      </c>
      <c r="G13" s="22">
        <v>12.672166235778992</v>
      </c>
      <c r="H13" s="22">
        <v>16.591699299444116</v>
      </c>
      <c r="I13" s="22">
        <v>21.464581714913162</v>
      </c>
      <c r="J13" s="22">
        <v>18.543850904524337</v>
      </c>
      <c r="K13" s="22">
        <v>16.394433265751363</v>
      </c>
      <c r="L13" s="22">
        <v>14.333833386351172</v>
      </c>
      <c r="M13" s="22">
        <v>12.528522809832934</v>
      </c>
      <c r="N13" s="22">
        <v>10.957746718674423</v>
      </c>
      <c r="O13" s="22">
        <v>8.6232573512542938</v>
      </c>
      <c r="P13" s="22">
        <v>7.9759099020007165</v>
      </c>
      <c r="Q13" s="22">
        <v>9.6276388757171993</v>
      </c>
    </row>
    <row r="14" spans="1:17" ht="12" customHeight="1" x14ac:dyDescent="0.25">
      <c r="A14" s="99" t="s">
        <v>117</v>
      </c>
      <c r="B14" s="98">
        <v>3.3325410679891334</v>
      </c>
      <c r="C14" s="98">
        <v>0.92583502371567794</v>
      </c>
      <c r="D14" s="98">
        <v>1.3138551337543536</v>
      </c>
      <c r="E14" s="98">
        <v>2.968565304736253</v>
      </c>
      <c r="F14" s="98">
        <v>2.4602480893927128</v>
      </c>
      <c r="G14" s="98">
        <v>0.88884145791847713</v>
      </c>
      <c r="H14" s="98">
        <v>1.1953795316439775</v>
      </c>
      <c r="I14" s="98">
        <v>5.574219222214726</v>
      </c>
      <c r="J14" s="98">
        <v>3.1074634292980554</v>
      </c>
      <c r="K14" s="98">
        <v>0.92097247272163252</v>
      </c>
      <c r="L14" s="98">
        <v>2.0141015092339023</v>
      </c>
      <c r="M14" s="98">
        <v>1.3860256438024516</v>
      </c>
      <c r="N14" s="98">
        <v>0.94190596178111063</v>
      </c>
      <c r="O14" s="98">
        <v>0.78738035134666906</v>
      </c>
      <c r="P14" s="98">
        <v>1.163044554886401</v>
      </c>
      <c r="Q14" s="98">
        <v>1.8066166191035977</v>
      </c>
    </row>
    <row r="15" spans="1:17" ht="12.95" customHeight="1" x14ac:dyDescent="0.25">
      <c r="A15" s="89" t="s">
        <v>112</v>
      </c>
      <c r="B15" s="96">
        <f t="shared" ref="B15:Q15" si="4">B16</f>
        <v>7.0787958426649151</v>
      </c>
      <c r="C15" s="96">
        <f t="shared" si="4"/>
        <v>7.5406594391888495</v>
      </c>
      <c r="D15" s="96">
        <f t="shared" si="4"/>
        <v>7.8655861300794481</v>
      </c>
      <c r="E15" s="96">
        <f t="shared" si="4"/>
        <v>8.2527367616363598</v>
      </c>
      <c r="F15" s="96">
        <f t="shared" si="4"/>
        <v>8.8164811766685354</v>
      </c>
      <c r="G15" s="96">
        <f t="shared" si="4"/>
        <v>9.1494941779325849</v>
      </c>
      <c r="H15" s="96">
        <f t="shared" si="4"/>
        <v>9.5364546271498796</v>
      </c>
      <c r="I15" s="96">
        <f t="shared" si="4"/>
        <v>10.311137400821163</v>
      </c>
      <c r="J15" s="96">
        <f t="shared" si="4"/>
        <v>11.293562066817083</v>
      </c>
      <c r="K15" s="96">
        <f t="shared" si="4"/>
        <v>12.499276156088088</v>
      </c>
      <c r="L15" s="96">
        <f t="shared" si="4"/>
        <v>13.484302502976927</v>
      </c>
      <c r="M15" s="96">
        <f t="shared" si="4"/>
        <v>13.917449225975368</v>
      </c>
      <c r="N15" s="96">
        <f t="shared" si="4"/>
        <v>14.116738377461312</v>
      </c>
      <c r="O15" s="96">
        <f t="shared" si="4"/>
        <v>14.207872495230101</v>
      </c>
      <c r="P15" s="96">
        <f t="shared" si="4"/>
        <v>14.234527677765033</v>
      </c>
      <c r="Q15" s="96">
        <f t="shared" si="4"/>
        <v>14.161171944088695</v>
      </c>
    </row>
    <row r="16" spans="1:17" ht="12" customHeight="1" x14ac:dyDescent="0.25">
      <c r="A16" s="87" t="s">
        <v>111</v>
      </c>
      <c r="B16" s="97">
        <v>7.0787958426649151</v>
      </c>
      <c r="C16" s="97">
        <v>7.5406594391888495</v>
      </c>
      <c r="D16" s="97">
        <v>7.8655861300794481</v>
      </c>
      <c r="E16" s="97">
        <v>8.2527367616363598</v>
      </c>
      <c r="F16" s="97">
        <v>8.8164811766685354</v>
      </c>
      <c r="G16" s="97">
        <v>9.1494941779325849</v>
      </c>
      <c r="H16" s="97">
        <v>9.5364546271498796</v>
      </c>
      <c r="I16" s="97">
        <v>10.311137400821163</v>
      </c>
      <c r="J16" s="97">
        <v>11.293562066817083</v>
      </c>
      <c r="K16" s="97">
        <v>12.499276156088088</v>
      </c>
      <c r="L16" s="97">
        <v>13.484302502976927</v>
      </c>
      <c r="M16" s="97">
        <v>13.917449225975368</v>
      </c>
      <c r="N16" s="97">
        <v>14.116738377461312</v>
      </c>
      <c r="O16" s="97">
        <v>14.207872495230101</v>
      </c>
      <c r="P16" s="97">
        <v>14.234527677765033</v>
      </c>
      <c r="Q16" s="97">
        <v>14.161171944088695</v>
      </c>
    </row>
    <row r="17" spans="1:17" ht="12.95" customHeight="1" x14ac:dyDescent="0.25">
      <c r="A17" s="89" t="s">
        <v>63</v>
      </c>
      <c r="B17" s="96">
        <f t="shared" ref="B17" si="5">SUM(B18:B26)</f>
        <v>59.154071628439027</v>
      </c>
      <c r="C17" s="96">
        <f t="shared" ref="C17:Q17" si="6">SUM(C18:C26)</f>
        <v>55.884151697087702</v>
      </c>
      <c r="D17" s="96">
        <f t="shared" si="6"/>
        <v>60.218521221426926</v>
      </c>
      <c r="E17" s="96">
        <f t="shared" si="6"/>
        <v>62.145604342301596</v>
      </c>
      <c r="F17" s="96">
        <f t="shared" si="6"/>
        <v>58.663020533873635</v>
      </c>
      <c r="G17" s="96">
        <f t="shared" si="6"/>
        <v>63.796649649181461</v>
      </c>
      <c r="H17" s="96">
        <f t="shared" si="6"/>
        <v>59.096778062866164</v>
      </c>
      <c r="I17" s="96">
        <f t="shared" si="6"/>
        <v>57.46825883131801</v>
      </c>
      <c r="J17" s="96">
        <f t="shared" si="6"/>
        <v>61.652748828551111</v>
      </c>
      <c r="K17" s="96">
        <f t="shared" si="6"/>
        <v>63.160832602182879</v>
      </c>
      <c r="L17" s="96">
        <f t="shared" si="6"/>
        <v>62.499133090090567</v>
      </c>
      <c r="M17" s="96">
        <f t="shared" si="6"/>
        <v>63.425992391167227</v>
      </c>
      <c r="N17" s="96">
        <f t="shared" si="6"/>
        <v>62.576109729250454</v>
      </c>
      <c r="O17" s="96">
        <f t="shared" si="6"/>
        <v>59.990811646528307</v>
      </c>
      <c r="P17" s="96">
        <f t="shared" si="6"/>
        <v>63.25258626135323</v>
      </c>
      <c r="Q17" s="96">
        <f t="shared" si="6"/>
        <v>69.443458853252068</v>
      </c>
    </row>
    <row r="18" spans="1:17" ht="12" customHeight="1" x14ac:dyDescent="0.25">
      <c r="A18" s="87" t="s">
        <v>58</v>
      </c>
      <c r="B18" s="95">
        <v>0</v>
      </c>
      <c r="C18" s="95">
        <v>0</v>
      </c>
      <c r="D18" s="95">
        <v>0</v>
      </c>
      <c r="E18" s="95">
        <v>0</v>
      </c>
      <c r="F18" s="95">
        <v>0</v>
      </c>
      <c r="G18" s="95">
        <v>0</v>
      </c>
      <c r="H18" s="95">
        <v>0</v>
      </c>
      <c r="I18" s="95">
        <v>0</v>
      </c>
      <c r="J18" s="95">
        <v>0</v>
      </c>
      <c r="K18" s="95">
        <v>0</v>
      </c>
      <c r="L18" s="95">
        <v>0</v>
      </c>
      <c r="M18" s="95">
        <v>0</v>
      </c>
      <c r="N18" s="95">
        <v>0</v>
      </c>
      <c r="O18" s="95">
        <v>0</v>
      </c>
      <c r="P18" s="95">
        <v>0</v>
      </c>
      <c r="Q18" s="95">
        <v>0</v>
      </c>
    </row>
    <row r="19" spans="1:17" s="28" customFormat="1" ht="12" customHeight="1" x14ac:dyDescent="0.25">
      <c r="A19" s="87" t="s">
        <v>84</v>
      </c>
      <c r="B19" s="95">
        <v>2.559934459170957</v>
      </c>
      <c r="C19" s="95">
        <v>2.4941888188407613</v>
      </c>
      <c r="D19" s="95">
        <v>2.9561861593466721</v>
      </c>
      <c r="E19" s="95">
        <v>3.0385238461671444</v>
      </c>
      <c r="F19" s="95">
        <v>2.3026897250202967</v>
      </c>
      <c r="G19" s="95">
        <v>3.5017862546805492</v>
      </c>
      <c r="H19" s="95">
        <v>2.6415864998937129</v>
      </c>
      <c r="I19" s="95">
        <v>1.2071310797201849</v>
      </c>
      <c r="J19" s="95">
        <v>1.340555117272956</v>
      </c>
      <c r="K19" s="95">
        <v>1.3068593606955685</v>
      </c>
      <c r="L19" s="95">
        <v>0.95592996195750501</v>
      </c>
      <c r="M19" s="95">
        <v>0.86383148817755628</v>
      </c>
      <c r="N19" s="95">
        <v>0.65084340330323109</v>
      </c>
      <c r="O19" s="95">
        <v>0.34652410087800345</v>
      </c>
      <c r="P19" s="95">
        <v>0.5555520362558819</v>
      </c>
      <c r="Q19" s="95">
        <v>1.0075990225778924</v>
      </c>
    </row>
    <row r="20" spans="1:17" ht="12" customHeight="1" x14ac:dyDescent="0.25">
      <c r="A20" s="87" t="s">
        <v>110</v>
      </c>
      <c r="B20" s="95">
        <v>0</v>
      </c>
      <c r="C20" s="95">
        <v>0</v>
      </c>
      <c r="D20" s="95">
        <v>0</v>
      </c>
      <c r="E20" s="95">
        <v>0</v>
      </c>
      <c r="F20" s="95">
        <v>0</v>
      </c>
      <c r="G20" s="95">
        <v>0</v>
      </c>
      <c r="H20" s="95">
        <v>0</v>
      </c>
      <c r="I20" s="95">
        <v>0</v>
      </c>
      <c r="J20" s="95">
        <v>0</v>
      </c>
      <c r="K20" s="95">
        <v>0</v>
      </c>
      <c r="L20" s="95">
        <v>0</v>
      </c>
      <c r="M20" s="95">
        <v>0</v>
      </c>
      <c r="N20" s="95">
        <v>0</v>
      </c>
      <c r="O20" s="95">
        <v>0</v>
      </c>
      <c r="P20" s="95">
        <v>0</v>
      </c>
      <c r="Q20" s="95">
        <v>0</v>
      </c>
    </row>
    <row r="21" spans="1:17" ht="12" customHeight="1" x14ac:dyDescent="0.25">
      <c r="A21" s="87" t="s">
        <v>109</v>
      </c>
      <c r="B21" s="95">
        <v>0</v>
      </c>
      <c r="C21" s="95">
        <v>0</v>
      </c>
      <c r="D21" s="95">
        <v>0</v>
      </c>
      <c r="E21" s="95">
        <v>0</v>
      </c>
      <c r="F21" s="95">
        <v>0</v>
      </c>
      <c r="G21" s="95">
        <v>0</v>
      </c>
      <c r="H21" s="95">
        <v>0</v>
      </c>
      <c r="I21" s="95">
        <v>0</v>
      </c>
      <c r="J21" s="95">
        <v>0</v>
      </c>
      <c r="K21" s="95">
        <v>0</v>
      </c>
      <c r="L21" s="95">
        <v>0</v>
      </c>
      <c r="M21" s="95">
        <v>0</v>
      </c>
      <c r="N21" s="95">
        <v>0</v>
      </c>
      <c r="O21" s="95">
        <v>0</v>
      </c>
      <c r="P21" s="95">
        <v>0</v>
      </c>
      <c r="Q21" s="95">
        <v>0</v>
      </c>
    </row>
    <row r="22" spans="1:17" ht="12" customHeight="1" x14ac:dyDescent="0.25">
      <c r="A22" s="87" t="s">
        <v>55</v>
      </c>
      <c r="B22" s="95">
        <v>0</v>
      </c>
      <c r="C22" s="95">
        <v>0</v>
      </c>
      <c r="D22" s="95">
        <v>0</v>
      </c>
      <c r="E22" s="95">
        <v>0</v>
      </c>
      <c r="F22" s="95">
        <v>0</v>
      </c>
      <c r="G22" s="95">
        <v>0</v>
      </c>
      <c r="H22" s="95">
        <v>0</v>
      </c>
      <c r="I22" s="95">
        <v>0</v>
      </c>
      <c r="J22" s="95">
        <v>0</v>
      </c>
      <c r="K22" s="95">
        <v>0</v>
      </c>
      <c r="L22" s="95">
        <v>0</v>
      </c>
      <c r="M22" s="95">
        <v>0</v>
      </c>
      <c r="N22" s="95">
        <v>0</v>
      </c>
      <c r="O22" s="95">
        <v>0</v>
      </c>
      <c r="P22" s="95">
        <v>0</v>
      </c>
      <c r="Q22" s="95">
        <v>0</v>
      </c>
    </row>
    <row r="23" spans="1:17" ht="12" customHeight="1" x14ac:dyDescent="0.25">
      <c r="A23" s="87" t="s">
        <v>79</v>
      </c>
      <c r="B23" s="95">
        <v>0</v>
      </c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>
        <v>0</v>
      </c>
      <c r="C24" s="95">
        <v>0</v>
      </c>
      <c r="D24" s="95">
        <v>0</v>
      </c>
      <c r="E24" s="95">
        <v>0</v>
      </c>
      <c r="F24" s="95">
        <v>0</v>
      </c>
      <c r="G24" s="95">
        <v>0</v>
      </c>
      <c r="H24" s="95">
        <v>0</v>
      </c>
      <c r="I24" s="95">
        <v>0</v>
      </c>
      <c r="J24" s="95">
        <v>0</v>
      </c>
      <c r="K24" s="95">
        <v>0</v>
      </c>
      <c r="L24" s="95">
        <v>0</v>
      </c>
      <c r="M24" s="95">
        <v>0</v>
      </c>
      <c r="N24" s="95">
        <v>0</v>
      </c>
      <c r="O24" s="95">
        <v>0</v>
      </c>
      <c r="P24" s="95">
        <v>0</v>
      </c>
      <c r="Q24" s="95">
        <v>0</v>
      </c>
    </row>
    <row r="25" spans="1:17" ht="12" customHeight="1" x14ac:dyDescent="0.25">
      <c r="A25" s="51" t="s">
        <v>60</v>
      </c>
      <c r="B25" s="22">
        <v>21.101636930422174</v>
      </c>
      <c r="C25" s="22">
        <v>18.989962878246942</v>
      </c>
      <c r="D25" s="22">
        <v>22.062335062080248</v>
      </c>
      <c r="E25" s="22">
        <v>23.007080496134446</v>
      </c>
      <c r="F25" s="22">
        <v>16.760330808853354</v>
      </c>
      <c r="G25" s="22">
        <v>25.088978231608003</v>
      </c>
      <c r="H25" s="22">
        <v>19.469771562972458</v>
      </c>
      <c r="I25" s="22">
        <v>10.613517751597808</v>
      </c>
      <c r="J25" s="22">
        <v>12.614253711278165</v>
      </c>
      <c r="K25" s="22">
        <v>12.60242324148733</v>
      </c>
      <c r="L25" s="22">
        <v>9.8800900585747016</v>
      </c>
      <c r="M25" s="22">
        <v>9.2761847427497024</v>
      </c>
      <c r="N25" s="22">
        <v>7.1107017050785934</v>
      </c>
      <c r="O25" s="22">
        <v>3.8011316540512081</v>
      </c>
      <c r="P25" s="22">
        <v>5.9233645967415187</v>
      </c>
      <c r="Q25" s="22">
        <v>10.754262175607519</v>
      </c>
    </row>
    <row r="26" spans="1:17" ht="12" customHeight="1" x14ac:dyDescent="0.25">
      <c r="A26" s="49" t="s">
        <v>59</v>
      </c>
      <c r="B26" s="18">
        <v>35.492500238845899</v>
      </c>
      <c r="C26" s="18">
        <v>34.4</v>
      </c>
      <c r="D26" s="18">
        <v>35.20000000000001</v>
      </c>
      <c r="E26" s="18">
        <v>36.1</v>
      </c>
      <c r="F26" s="18">
        <v>39.599999999999987</v>
      </c>
      <c r="G26" s="18">
        <v>35.205885162892905</v>
      </c>
      <c r="H26" s="18">
        <v>36.985419999999991</v>
      </c>
      <c r="I26" s="18">
        <v>45.647610000000014</v>
      </c>
      <c r="J26" s="18">
        <v>47.697939999999988</v>
      </c>
      <c r="K26" s="18">
        <v>49.25154999999998</v>
      </c>
      <c r="L26" s="18">
        <v>51.663113069558356</v>
      </c>
      <c r="M26" s="18">
        <v>53.285976160239969</v>
      </c>
      <c r="N26" s="18">
        <v>54.81456462086863</v>
      </c>
      <c r="O26" s="18">
        <v>55.843155891599096</v>
      </c>
      <c r="P26" s="18">
        <v>56.773669628355826</v>
      </c>
      <c r="Q26" s="18">
        <v>57.68159765506666</v>
      </c>
    </row>
    <row r="27" spans="1:17" ht="12.95" customHeight="1" x14ac:dyDescent="0.25">
      <c r="A27" s="89" t="s">
        <v>62</v>
      </c>
      <c r="B27" s="96">
        <f t="shared" ref="B27" si="7">SUM(B28:B32)</f>
        <v>39.329628827312916</v>
      </c>
      <c r="C27" s="96">
        <f t="shared" ref="C27:Q27" si="8">SUM(C28:C32)</f>
        <v>33.473022426477456</v>
      </c>
      <c r="D27" s="96">
        <f t="shared" si="8"/>
        <v>33.890407219454666</v>
      </c>
      <c r="E27" s="96">
        <f t="shared" si="8"/>
        <v>38.094342956297986</v>
      </c>
      <c r="F27" s="96">
        <f t="shared" si="8"/>
        <v>39.898668391937662</v>
      </c>
      <c r="G27" s="96">
        <f t="shared" si="8"/>
        <v>39.074096598035638</v>
      </c>
      <c r="H27" s="96">
        <f t="shared" si="8"/>
        <v>37.020137632420074</v>
      </c>
      <c r="I27" s="96">
        <f t="shared" si="8"/>
        <v>41.166497296521548</v>
      </c>
      <c r="J27" s="96">
        <f t="shared" si="8"/>
        <v>41.719762593455677</v>
      </c>
      <c r="K27" s="96">
        <f t="shared" si="8"/>
        <v>43.407035430246324</v>
      </c>
      <c r="L27" s="96">
        <f t="shared" si="8"/>
        <v>44.995489399602221</v>
      </c>
      <c r="M27" s="96">
        <f t="shared" si="8"/>
        <v>46.889262399515417</v>
      </c>
      <c r="N27" s="96">
        <f t="shared" si="8"/>
        <v>46.13084103013626</v>
      </c>
      <c r="O27" s="96">
        <f t="shared" si="8"/>
        <v>42.516431338720665</v>
      </c>
      <c r="P27" s="96">
        <f t="shared" si="8"/>
        <v>41.428044537427468</v>
      </c>
      <c r="Q27" s="96">
        <f t="shared" si="8"/>
        <v>43.410385379799493</v>
      </c>
    </row>
    <row r="28" spans="1:17" ht="12" customHeight="1" x14ac:dyDescent="0.25">
      <c r="A28" s="87" t="s">
        <v>58</v>
      </c>
      <c r="B28" s="95">
        <v>0</v>
      </c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>
        <v>25.767004016902739</v>
      </c>
      <c r="C29" s="95">
        <v>25.751989047760812</v>
      </c>
      <c r="D29" s="95">
        <v>25.619805671910964</v>
      </c>
      <c r="E29" s="95">
        <v>27.932374637887808</v>
      </c>
      <c r="F29" s="95">
        <v>29.039048689087284</v>
      </c>
      <c r="G29" s="95">
        <v>27.296600546370541</v>
      </c>
      <c r="H29" s="95">
        <v>22.602201474679191</v>
      </c>
      <c r="I29" s="95">
        <v>24.951064402961361</v>
      </c>
      <c r="J29" s="95">
        <v>24.195754367152674</v>
      </c>
      <c r="K29" s="95">
        <v>24.586738366763246</v>
      </c>
      <c r="L29" s="95">
        <v>24.619024546461205</v>
      </c>
      <c r="M29" s="95">
        <v>27.628611828989836</v>
      </c>
      <c r="N29" s="95">
        <v>26.959672234636372</v>
      </c>
      <c r="O29" s="95">
        <v>26.044693342553241</v>
      </c>
      <c r="P29" s="95">
        <v>25.036155841639928</v>
      </c>
      <c r="Q29" s="95">
        <v>26.046237360608909</v>
      </c>
    </row>
    <row r="30" spans="1:17" ht="12" customHeight="1" x14ac:dyDescent="0.25">
      <c r="A30" s="87" t="s">
        <v>109</v>
      </c>
      <c r="B30" s="95">
        <v>0</v>
      </c>
      <c r="C30" s="95">
        <v>0</v>
      </c>
      <c r="D30" s="95">
        <v>0</v>
      </c>
      <c r="E30" s="95">
        <v>0</v>
      </c>
      <c r="F30" s="95">
        <v>0</v>
      </c>
      <c r="G30" s="95">
        <v>0</v>
      </c>
      <c r="H30" s="95">
        <v>0</v>
      </c>
      <c r="I30" s="95">
        <v>0</v>
      </c>
      <c r="J30" s="95">
        <v>0</v>
      </c>
      <c r="K30" s="95">
        <v>0</v>
      </c>
      <c r="L30" s="95">
        <v>0</v>
      </c>
      <c r="M30" s="95">
        <v>0</v>
      </c>
      <c r="N30" s="95">
        <v>0</v>
      </c>
      <c r="O30" s="95">
        <v>0</v>
      </c>
      <c r="P30" s="95">
        <v>0</v>
      </c>
      <c r="Q30" s="95">
        <v>0</v>
      </c>
    </row>
    <row r="31" spans="1:17" ht="12" customHeight="1" x14ac:dyDescent="0.25">
      <c r="A31" s="87" t="s">
        <v>55</v>
      </c>
      <c r="B31" s="95">
        <v>0.35824802911083165</v>
      </c>
      <c r="C31" s="95">
        <v>0.36013400000000001</v>
      </c>
      <c r="D31" s="95">
        <v>0.49999999999999983</v>
      </c>
      <c r="E31" s="95">
        <v>0.50417900000000004</v>
      </c>
      <c r="F31" s="95">
        <v>0.57008400000000004</v>
      </c>
      <c r="G31" s="95">
        <v>0.71657216328122564</v>
      </c>
      <c r="H31" s="95">
        <v>0.37</v>
      </c>
      <c r="I31" s="95">
        <v>0.44275999999999999</v>
      </c>
      <c r="J31" s="95">
        <v>0.44373499999999994</v>
      </c>
      <c r="K31" s="95">
        <v>0.37137299999999995</v>
      </c>
      <c r="L31" s="95">
        <v>0.36784198270298468</v>
      </c>
      <c r="M31" s="95">
        <v>0.44158563495896219</v>
      </c>
      <c r="N31" s="95">
        <v>0.44157793486177049</v>
      </c>
      <c r="O31" s="95">
        <v>0.4418908748482363</v>
      </c>
      <c r="P31" s="95">
        <v>0.44187639875693852</v>
      </c>
      <c r="Q31" s="95">
        <v>0.44103555395744576</v>
      </c>
    </row>
    <row r="32" spans="1:17" ht="12" customHeight="1" x14ac:dyDescent="0.25">
      <c r="A32" s="49" t="s">
        <v>60</v>
      </c>
      <c r="B32" s="18">
        <v>13.204376781299345</v>
      </c>
      <c r="C32" s="18">
        <v>7.3608993787166463</v>
      </c>
      <c r="D32" s="18">
        <v>7.7706015475437038</v>
      </c>
      <c r="E32" s="18">
        <v>9.6577893184101775</v>
      </c>
      <c r="F32" s="18">
        <v>10.289535702850378</v>
      </c>
      <c r="G32" s="18">
        <v>11.060923888383876</v>
      </c>
      <c r="H32" s="18">
        <v>14.047936157740878</v>
      </c>
      <c r="I32" s="18">
        <v>15.772672893560189</v>
      </c>
      <c r="J32" s="18">
        <v>17.080273226303003</v>
      </c>
      <c r="K32" s="18">
        <v>18.448924063483076</v>
      </c>
      <c r="L32" s="18">
        <v>20.008622870438032</v>
      </c>
      <c r="M32" s="18">
        <v>18.819064935566622</v>
      </c>
      <c r="N32" s="18">
        <v>18.729590860638119</v>
      </c>
      <c r="O32" s="18">
        <v>16.029847121319186</v>
      </c>
      <c r="P32" s="18">
        <v>15.950012297030598</v>
      </c>
      <c r="Q32" s="18">
        <v>16.923112465233139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119</v>
      </c>
      <c r="B3" s="100">
        <f t="shared" ref="B3:Q3" si="0">SUM(B4,B15,B17,B27)</f>
        <v>153.50734946131621</v>
      </c>
      <c r="C3" s="100">
        <f t="shared" si="0"/>
        <v>147.37700365350017</v>
      </c>
      <c r="D3" s="100">
        <f t="shared" si="0"/>
        <v>156.26215530085918</v>
      </c>
      <c r="E3" s="100">
        <f t="shared" si="0"/>
        <v>168.05273327462334</v>
      </c>
      <c r="F3" s="100">
        <f t="shared" si="0"/>
        <v>161.79486853688852</v>
      </c>
      <c r="G3" s="100">
        <f t="shared" si="0"/>
        <v>153.09250425225883</v>
      </c>
      <c r="H3" s="100">
        <f t="shared" si="0"/>
        <v>163.7897251024753</v>
      </c>
      <c r="I3" s="100">
        <f t="shared" si="0"/>
        <v>181.09567130499238</v>
      </c>
      <c r="J3" s="100">
        <f t="shared" si="0"/>
        <v>181.88598216514464</v>
      </c>
      <c r="K3" s="100">
        <f t="shared" si="0"/>
        <v>195.81994485493431</v>
      </c>
      <c r="L3" s="100">
        <f t="shared" si="0"/>
        <v>191.34573542258013</v>
      </c>
      <c r="M3" s="100">
        <f t="shared" si="0"/>
        <v>204.84539413590227</v>
      </c>
      <c r="N3" s="100">
        <f t="shared" si="0"/>
        <v>204.10557952988461</v>
      </c>
      <c r="O3" s="100">
        <f t="shared" si="0"/>
        <v>188.02209657406866</v>
      </c>
      <c r="P3" s="100">
        <f t="shared" si="0"/>
        <v>186.03939797704638</v>
      </c>
      <c r="Q3" s="100">
        <f t="shared" si="0"/>
        <v>206.91557999338369</v>
      </c>
    </row>
    <row r="4" spans="1:17" ht="12.95" customHeight="1" x14ac:dyDescent="0.25">
      <c r="A4" s="89" t="s">
        <v>65</v>
      </c>
      <c r="B4" s="96">
        <f t="shared" ref="B4:Q4" si="1">SUM(B5:B14)</f>
        <v>77.159865080092501</v>
      </c>
      <c r="C4" s="96">
        <f t="shared" si="1"/>
        <v>76.028654592648692</v>
      </c>
      <c r="D4" s="96">
        <f t="shared" si="1"/>
        <v>80.912858407695296</v>
      </c>
      <c r="E4" s="96">
        <f t="shared" si="1"/>
        <v>87.523169317374695</v>
      </c>
      <c r="F4" s="96">
        <f t="shared" si="1"/>
        <v>78.438253351235602</v>
      </c>
      <c r="G4" s="96">
        <f t="shared" si="1"/>
        <v>67.910852036197937</v>
      </c>
      <c r="H4" s="96">
        <f t="shared" si="1"/>
        <v>78.180893899015942</v>
      </c>
      <c r="I4" s="96">
        <f t="shared" si="1"/>
        <v>87.246398453442026</v>
      </c>
      <c r="J4" s="96">
        <f t="shared" si="1"/>
        <v>80.545648157574675</v>
      </c>
      <c r="K4" s="96">
        <f t="shared" si="1"/>
        <v>87.455568121257002</v>
      </c>
      <c r="L4" s="96">
        <f t="shared" si="1"/>
        <v>77.103748482882324</v>
      </c>
      <c r="M4" s="96">
        <f t="shared" si="1"/>
        <v>86.287538287807124</v>
      </c>
      <c r="N4" s="96">
        <f t="shared" si="1"/>
        <v>83.474861157612381</v>
      </c>
      <c r="O4" s="96">
        <f t="shared" si="1"/>
        <v>69.242403910492598</v>
      </c>
      <c r="P4" s="96">
        <f t="shared" si="1"/>
        <v>63.925966279975533</v>
      </c>
      <c r="Q4" s="96">
        <f t="shared" si="1"/>
        <v>78.124463155408108</v>
      </c>
    </row>
    <row r="5" spans="1:17" ht="12" customHeight="1" x14ac:dyDescent="0.25">
      <c r="A5" s="87" t="s">
        <v>58</v>
      </c>
      <c r="B5" s="95">
        <v>0</v>
      </c>
      <c r="C5" s="95">
        <v>0</v>
      </c>
      <c r="D5" s="95">
        <v>0</v>
      </c>
      <c r="E5" s="95">
        <v>0</v>
      </c>
      <c r="F5" s="95">
        <v>0</v>
      </c>
      <c r="G5" s="95">
        <v>0</v>
      </c>
      <c r="H5" s="95">
        <v>0</v>
      </c>
      <c r="I5" s="95">
        <v>0</v>
      </c>
      <c r="J5" s="95">
        <v>0</v>
      </c>
      <c r="K5" s="95">
        <v>0</v>
      </c>
      <c r="L5" s="95">
        <v>0</v>
      </c>
      <c r="M5" s="95">
        <v>0</v>
      </c>
      <c r="N5" s="95">
        <v>0</v>
      </c>
      <c r="O5" s="95">
        <v>0</v>
      </c>
      <c r="P5" s="95">
        <v>0</v>
      </c>
      <c r="Q5" s="95">
        <v>0</v>
      </c>
    </row>
    <row r="6" spans="1:17" ht="12" customHeight="1" x14ac:dyDescent="0.25">
      <c r="A6" s="87" t="s">
        <v>84</v>
      </c>
      <c r="B6" s="95">
        <v>6.7460350350833096</v>
      </c>
      <c r="C6" s="95">
        <v>6.8539642373359753</v>
      </c>
      <c r="D6" s="95">
        <v>7.1270703244285221</v>
      </c>
      <c r="E6" s="95">
        <v>7.6122667036741873</v>
      </c>
      <c r="F6" s="95">
        <v>6.7887214422560431</v>
      </c>
      <c r="G6" s="95">
        <v>5.9545695471107427</v>
      </c>
      <c r="H6" s="95">
        <v>6.6983374141115757</v>
      </c>
      <c r="I6" s="95">
        <v>6.8765594793075078</v>
      </c>
      <c r="J6" s="95">
        <v>6.1285173676158866</v>
      </c>
      <c r="K6" s="95">
        <v>7.1635588511485837</v>
      </c>
      <c r="L6" s="95">
        <v>6.3031060633334288</v>
      </c>
      <c r="M6" s="95">
        <v>7.1635341861660899</v>
      </c>
      <c r="N6" s="95">
        <v>7.1320782129234006</v>
      </c>
      <c r="O6" s="95">
        <v>6.1065754108114838</v>
      </c>
      <c r="P6" s="95">
        <v>5.4030525850873437</v>
      </c>
      <c r="Q6" s="95">
        <v>6.4331095174225243</v>
      </c>
    </row>
    <row r="7" spans="1:17" ht="12" customHeight="1" x14ac:dyDescent="0.25">
      <c r="A7" s="87" t="s">
        <v>110</v>
      </c>
      <c r="B7" s="95">
        <v>58.447061794388929</v>
      </c>
      <c r="C7" s="95">
        <v>59.518870042963286</v>
      </c>
      <c r="D7" s="95">
        <v>61.152560467101999</v>
      </c>
      <c r="E7" s="95">
        <v>62.926820465045559</v>
      </c>
      <c r="F7" s="95">
        <v>55.379567768575086</v>
      </c>
      <c r="G7" s="95">
        <v>47.094930286938798</v>
      </c>
      <c r="H7" s="95">
        <v>53.046853086785774</v>
      </c>
      <c r="I7" s="95">
        <v>49.0221567281015</v>
      </c>
      <c r="J7" s="95">
        <v>43.408348648087227</v>
      </c>
      <c r="K7" s="95">
        <v>49.354249083434574</v>
      </c>
      <c r="L7" s="95">
        <v>41.160315075933575</v>
      </c>
      <c r="M7" s="95">
        <v>48.256911141971777</v>
      </c>
      <c r="N7" s="95">
        <v>46.825636303822634</v>
      </c>
      <c r="O7" s="95">
        <v>38.147807573131196</v>
      </c>
      <c r="P7" s="95">
        <v>34.600954878002774</v>
      </c>
      <c r="Q7" s="95">
        <v>41.292403183121536</v>
      </c>
    </row>
    <row r="8" spans="1:17" ht="12" customHeight="1" x14ac:dyDescent="0.25">
      <c r="A8" s="87" t="s">
        <v>109</v>
      </c>
      <c r="B8" s="95">
        <v>0</v>
      </c>
      <c r="C8" s="95">
        <v>0</v>
      </c>
      <c r="D8" s="95">
        <v>0</v>
      </c>
      <c r="E8" s="95">
        <v>0</v>
      </c>
      <c r="F8" s="95">
        <v>0</v>
      </c>
      <c r="G8" s="95">
        <v>0</v>
      </c>
      <c r="H8" s="95">
        <v>0</v>
      </c>
      <c r="I8" s="95">
        <v>0</v>
      </c>
      <c r="J8" s="95">
        <v>0</v>
      </c>
      <c r="K8" s="95">
        <v>0</v>
      </c>
      <c r="L8" s="95">
        <v>0</v>
      </c>
      <c r="M8" s="95">
        <v>0</v>
      </c>
      <c r="N8" s="95">
        <v>0</v>
      </c>
      <c r="O8" s="95">
        <v>0</v>
      </c>
      <c r="P8" s="95">
        <v>0</v>
      </c>
      <c r="Q8" s="95">
        <v>0</v>
      </c>
    </row>
    <row r="9" spans="1:17" ht="12" customHeight="1" x14ac:dyDescent="0.25">
      <c r="A9" s="87" t="s">
        <v>55</v>
      </c>
      <c r="B9" s="95">
        <v>1.8041373044720728</v>
      </c>
      <c r="C9" s="95">
        <v>1.8417351693319615</v>
      </c>
      <c r="D9" s="95">
        <v>2.3101599324418967</v>
      </c>
      <c r="E9" s="95">
        <v>2.2725859915285467</v>
      </c>
      <c r="F9" s="95">
        <v>2.506921562937702</v>
      </c>
      <c r="G9" s="95">
        <v>2.9930218397803698</v>
      </c>
      <c r="H9" s="95">
        <v>1.9513755650577083</v>
      </c>
      <c r="I9" s="95">
        <v>2.4312091395390727</v>
      </c>
      <c r="J9" s="95">
        <v>2.7014473934852687</v>
      </c>
      <c r="K9" s="95">
        <v>3.4074198908156998</v>
      </c>
      <c r="L9" s="95">
        <v>2.1209621236444742</v>
      </c>
      <c r="M9" s="95">
        <v>2.7760360376125446</v>
      </c>
      <c r="N9" s="95">
        <v>3.0098969000848377</v>
      </c>
      <c r="O9" s="95">
        <v>2.7362196345990251</v>
      </c>
      <c r="P9" s="95">
        <v>2.3457317087668903</v>
      </c>
      <c r="Q9" s="95">
        <v>3.1087161587573426</v>
      </c>
    </row>
    <row r="10" spans="1:17" ht="12" customHeight="1" x14ac:dyDescent="0.25">
      <c r="A10" s="87" t="s">
        <v>79</v>
      </c>
      <c r="B10" s="95">
        <v>0</v>
      </c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0.14264032263250653</v>
      </c>
      <c r="J10" s="95">
        <v>0.21501498630684165</v>
      </c>
      <c r="K10" s="95">
        <v>0.28748481509619411</v>
      </c>
      <c r="L10" s="95">
        <v>0.555532013855913</v>
      </c>
      <c r="M10" s="95">
        <v>0.76601151891113695</v>
      </c>
      <c r="N10" s="95">
        <v>1.0846122148484023</v>
      </c>
      <c r="O10" s="95">
        <v>1.0870635769948092</v>
      </c>
      <c r="P10" s="95">
        <v>1.1400873575873276</v>
      </c>
      <c r="Q10" s="95">
        <v>1.1401973512589503</v>
      </c>
    </row>
    <row r="11" spans="1:17" ht="12" customHeight="1" x14ac:dyDescent="0.25">
      <c r="A11" s="87" t="s">
        <v>61</v>
      </c>
      <c r="B11" s="95">
        <v>0</v>
      </c>
      <c r="C11" s="95">
        <v>0</v>
      </c>
      <c r="D11" s="95">
        <v>0</v>
      </c>
      <c r="E11" s="95">
        <v>0</v>
      </c>
      <c r="F11" s="95">
        <v>0</v>
      </c>
      <c r="G11" s="95">
        <v>0</v>
      </c>
      <c r="H11" s="95">
        <v>0</v>
      </c>
      <c r="I11" s="95">
        <v>0</v>
      </c>
      <c r="J11" s="95">
        <v>0</v>
      </c>
      <c r="K11" s="95">
        <v>0</v>
      </c>
      <c r="L11" s="95">
        <v>0</v>
      </c>
      <c r="M11" s="95">
        <v>0</v>
      </c>
      <c r="N11" s="95">
        <v>0</v>
      </c>
      <c r="O11" s="95">
        <v>0</v>
      </c>
      <c r="P11" s="95">
        <v>0</v>
      </c>
      <c r="Q11" s="95">
        <v>0</v>
      </c>
    </row>
    <row r="12" spans="1:17" ht="12" customHeight="1" x14ac:dyDescent="0.25">
      <c r="A12" s="87" t="s">
        <v>115</v>
      </c>
      <c r="B12" s="95">
        <v>1.6176024529404653</v>
      </c>
      <c r="C12" s="95">
        <v>1.6847067117288523</v>
      </c>
      <c r="D12" s="95">
        <v>2.2143786705864699</v>
      </c>
      <c r="E12" s="95">
        <v>3.1636839406230046</v>
      </c>
      <c r="F12" s="95">
        <v>2.971796113133331</v>
      </c>
      <c r="G12" s="95">
        <v>2.7738003876776918</v>
      </c>
      <c r="H12" s="95">
        <v>4.287556325906011</v>
      </c>
      <c r="I12" s="95">
        <v>8.6903780331658389</v>
      </c>
      <c r="J12" s="95">
        <v>12.312479103741017</v>
      </c>
      <c r="K12" s="95">
        <v>14.837483965719182</v>
      </c>
      <c r="L12" s="95">
        <v>14.827432456105445</v>
      </c>
      <c r="M12" s="95">
        <v>16.900197226540961</v>
      </c>
      <c r="N12" s="95">
        <v>16.565041665051343</v>
      </c>
      <c r="O12" s="95">
        <v>14.141774652567578</v>
      </c>
      <c r="P12" s="95">
        <v>13.504723499553711</v>
      </c>
      <c r="Q12" s="95">
        <v>17.377068560588835</v>
      </c>
    </row>
    <row r="13" spans="1:17" ht="12" customHeight="1" x14ac:dyDescent="0.25">
      <c r="A13" s="51" t="s">
        <v>114</v>
      </c>
      <c r="B13" s="22">
        <v>5.2124874252185771</v>
      </c>
      <c r="C13" s="22">
        <v>5.2035434075729503</v>
      </c>
      <c r="D13" s="22">
        <v>6.7948338793820584</v>
      </c>
      <c r="E13" s="22">
        <v>8.5792469117671466</v>
      </c>
      <c r="F13" s="22">
        <v>8.3309983749407266</v>
      </c>
      <c r="G13" s="22">
        <v>8.2056885167718594</v>
      </c>
      <c r="H13" s="22">
        <v>11.001391975510892</v>
      </c>
      <c r="I13" s="22">
        <v>14.509235528480854</v>
      </c>
      <c r="J13" s="22">
        <v>12.672377229040398</v>
      </c>
      <c r="K13" s="22">
        <v>11.484399042321135</v>
      </c>
      <c r="L13" s="22">
        <v>10.122299240775586</v>
      </c>
      <c r="M13" s="22">
        <v>9.038822532802163</v>
      </c>
      <c r="N13" s="22">
        <v>7.915689899100637</v>
      </c>
      <c r="O13" s="22">
        <v>6.2355827110418414</v>
      </c>
      <c r="P13" s="22">
        <v>5.7683716960910765</v>
      </c>
      <c r="Q13" s="22">
        <v>6.9663517651553235</v>
      </c>
    </row>
    <row r="14" spans="1:17" ht="12" customHeight="1" x14ac:dyDescent="0.25">
      <c r="A14" s="99" t="s">
        <v>117</v>
      </c>
      <c r="B14" s="98">
        <v>3.3325410679891339</v>
      </c>
      <c r="C14" s="98">
        <v>0.92583502371567783</v>
      </c>
      <c r="D14" s="98">
        <v>1.3138551337543538</v>
      </c>
      <c r="E14" s="98">
        <v>2.968565304736253</v>
      </c>
      <c r="F14" s="98">
        <v>2.4602480893927137</v>
      </c>
      <c r="G14" s="98">
        <v>0.88884145791847702</v>
      </c>
      <c r="H14" s="98">
        <v>1.1953795316439775</v>
      </c>
      <c r="I14" s="98">
        <v>5.5742192222147295</v>
      </c>
      <c r="J14" s="98">
        <v>3.1074634292980567</v>
      </c>
      <c r="K14" s="98">
        <v>0.9209724727216323</v>
      </c>
      <c r="L14" s="98">
        <v>2.0141015092339023</v>
      </c>
      <c r="M14" s="98">
        <v>1.3860256438024507</v>
      </c>
      <c r="N14" s="98">
        <v>0.9419059617811103</v>
      </c>
      <c r="O14" s="98">
        <v>0.78738035134666906</v>
      </c>
      <c r="P14" s="98">
        <v>1.1630445548864012</v>
      </c>
      <c r="Q14" s="98">
        <v>1.8066166191035977</v>
      </c>
    </row>
    <row r="15" spans="1:17" ht="12.95" customHeight="1" x14ac:dyDescent="0.25">
      <c r="A15" s="89" t="s">
        <v>112</v>
      </c>
      <c r="B15" s="96">
        <f t="shared" ref="B15:Q15" si="2">B16</f>
        <v>9.8808158146065743</v>
      </c>
      <c r="C15" s="96">
        <f t="shared" si="2"/>
        <v>10.896138612367466</v>
      </c>
      <c r="D15" s="96">
        <f t="shared" si="2"/>
        <v>11.728135680045096</v>
      </c>
      <c r="E15" s="96">
        <f t="shared" si="2"/>
        <v>12.716121800346304</v>
      </c>
      <c r="F15" s="96">
        <f t="shared" si="2"/>
        <v>14.094157781279051</v>
      </c>
      <c r="G15" s="96">
        <f t="shared" si="2"/>
        <v>15.133261174268675</v>
      </c>
      <c r="H15" s="96">
        <f t="shared" si="2"/>
        <v>16.3638422578499</v>
      </c>
      <c r="I15" s="96">
        <f t="shared" si="2"/>
        <v>18.399983943030325</v>
      </c>
      <c r="J15" s="96">
        <f t="shared" si="2"/>
        <v>21.595855471735323</v>
      </c>
      <c r="K15" s="96">
        <f t="shared" si="2"/>
        <v>25.49688561258036</v>
      </c>
      <c r="L15" s="96">
        <f t="shared" si="2"/>
        <v>29.162406670551814</v>
      </c>
      <c r="M15" s="96">
        <f t="shared" si="2"/>
        <v>31.66367259885687</v>
      </c>
      <c r="N15" s="96">
        <f t="shared" si="2"/>
        <v>33.757206787226714</v>
      </c>
      <c r="O15" s="96">
        <f t="shared" si="2"/>
        <v>35.43992870315634</v>
      </c>
      <c r="P15" s="96">
        <f t="shared" si="2"/>
        <v>36.930393722568382</v>
      </c>
      <c r="Q15" s="96">
        <f t="shared" si="2"/>
        <v>38.312585436284849</v>
      </c>
    </row>
    <row r="16" spans="1:17" ht="12" customHeight="1" x14ac:dyDescent="0.25">
      <c r="A16" s="87" t="s">
        <v>111</v>
      </c>
      <c r="B16" s="97">
        <v>9.8808158146065743</v>
      </c>
      <c r="C16" s="97">
        <v>10.896138612367466</v>
      </c>
      <c r="D16" s="97">
        <v>11.728135680045096</v>
      </c>
      <c r="E16" s="97">
        <v>12.716121800346304</v>
      </c>
      <c r="F16" s="97">
        <v>14.094157781279051</v>
      </c>
      <c r="G16" s="97">
        <v>15.133261174268675</v>
      </c>
      <c r="H16" s="97">
        <v>16.3638422578499</v>
      </c>
      <c r="I16" s="97">
        <v>18.399983943030325</v>
      </c>
      <c r="J16" s="97">
        <v>21.595855471735323</v>
      </c>
      <c r="K16" s="97">
        <v>25.49688561258036</v>
      </c>
      <c r="L16" s="97">
        <v>29.162406670551814</v>
      </c>
      <c r="M16" s="97">
        <v>31.66367259885687</v>
      </c>
      <c r="N16" s="97">
        <v>33.757206787226714</v>
      </c>
      <c r="O16" s="97">
        <v>35.43992870315634</v>
      </c>
      <c r="P16" s="97">
        <v>36.930393722568382</v>
      </c>
      <c r="Q16" s="97">
        <v>38.312585436284849</v>
      </c>
    </row>
    <row r="17" spans="1:17" ht="12.95" customHeight="1" x14ac:dyDescent="0.25">
      <c r="A17" s="89" t="s">
        <v>63</v>
      </c>
      <c r="B17" s="96">
        <f t="shared" ref="B17:Q17" si="3">SUM(B18:B26)</f>
        <v>46.660009754410318</v>
      </c>
      <c r="C17" s="96">
        <f t="shared" si="3"/>
        <v>44.674693560097651</v>
      </c>
      <c r="D17" s="96">
        <f t="shared" si="3"/>
        <v>47.349403405655565</v>
      </c>
      <c r="E17" s="96">
        <f t="shared" si="3"/>
        <v>48.957243971216577</v>
      </c>
      <c r="F17" s="96">
        <f t="shared" si="3"/>
        <v>49.218002429131737</v>
      </c>
      <c r="G17" s="96">
        <f t="shared" si="3"/>
        <v>49.828447507713925</v>
      </c>
      <c r="H17" s="96">
        <f t="shared" si="3"/>
        <v>48.463279216901803</v>
      </c>
      <c r="I17" s="96">
        <f t="shared" si="3"/>
        <v>52.026577215656872</v>
      </c>
      <c r="J17" s="96">
        <f t="shared" si="3"/>
        <v>55.302396388615477</v>
      </c>
      <c r="K17" s="96">
        <f t="shared" si="3"/>
        <v>56.889631955808966</v>
      </c>
      <c r="L17" s="96">
        <f t="shared" si="3"/>
        <v>57.679536118029745</v>
      </c>
      <c r="M17" s="96">
        <f t="shared" si="3"/>
        <v>58.955595108810741</v>
      </c>
      <c r="N17" s="96">
        <f t="shared" si="3"/>
        <v>59.194996270578521</v>
      </c>
      <c r="O17" s="96">
        <f t="shared" si="3"/>
        <v>58.201124886599104</v>
      </c>
      <c r="P17" s="96">
        <f t="shared" si="3"/>
        <v>60.473990478746714</v>
      </c>
      <c r="Q17" s="96">
        <f t="shared" si="3"/>
        <v>64.423869132307246</v>
      </c>
    </row>
    <row r="18" spans="1:17" ht="12" customHeight="1" x14ac:dyDescent="0.25">
      <c r="A18" s="87" t="s">
        <v>58</v>
      </c>
      <c r="B18" s="95">
        <v>0</v>
      </c>
      <c r="C18" s="95">
        <v>0</v>
      </c>
      <c r="D18" s="95">
        <v>0</v>
      </c>
      <c r="E18" s="95">
        <v>0</v>
      </c>
      <c r="F18" s="95">
        <v>0</v>
      </c>
      <c r="G18" s="95">
        <v>0</v>
      </c>
      <c r="H18" s="95">
        <v>0</v>
      </c>
      <c r="I18" s="95">
        <v>0</v>
      </c>
      <c r="J18" s="95">
        <v>0</v>
      </c>
      <c r="K18" s="95">
        <v>0</v>
      </c>
      <c r="L18" s="95">
        <v>0</v>
      </c>
      <c r="M18" s="95">
        <v>0</v>
      </c>
      <c r="N18" s="95">
        <v>0</v>
      </c>
      <c r="O18" s="95">
        <v>0</v>
      </c>
      <c r="P18" s="95">
        <v>0</v>
      </c>
      <c r="Q18" s="95">
        <v>0</v>
      </c>
    </row>
    <row r="19" spans="1:17" s="28" customFormat="1" ht="12" customHeight="1" x14ac:dyDescent="0.25">
      <c r="A19" s="87" t="s">
        <v>84</v>
      </c>
      <c r="B19" s="95">
        <v>0.96832840747451598</v>
      </c>
      <c r="C19" s="95">
        <v>0.95612704987180175</v>
      </c>
      <c r="D19" s="95">
        <v>1.1486690074579702</v>
      </c>
      <c r="E19" s="95">
        <v>1.1944191530611801</v>
      </c>
      <c r="F19" s="95">
        <v>0.92010175853711074</v>
      </c>
      <c r="G19" s="95">
        <v>1.4212103990368661</v>
      </c>
      <c r="H19" s="95">
        <v>1.0803626113320799</v>
      </c>
      <c r="I19" s="95">
        <v>0.51839613646769256</v>
      </c>
      <c r="J19" s="95">
        <v>0.58007868392734663</v>
      </c>
      <c r="K19" s="95">
        <v>0.56937724991832217</v>
      </c>
      <c r="L19" s="95">
        <v>0.42117264728018222</v>
      </c>
      <c r="M19" s="95">
        <v>0.38303364652055483</v>
      </c>
      <c r="N19" s="95">
        <v>0.29153665165285342</v>
      </c>
      <c r="O19" s="95">
        <v>0.15639948055002162</v>
      </c>
      <c r="P19" s="95">
        <v>0.25190070839467099</v>
      </c>
      <c r="Q19" s="95">
        <v>0.45703987852821321</v>
      </c>
    </row>
    <row r="20" spans="1:17" ht="12" customHeight="1" x14ac:dyDescent="0.25">
      <c r="A20" s="87" t="s">
        <v>110</v>
      </c>
      <c r="B20" s="95">
        <v>0</v>
      </c>
      <c r="C20" s="95">
        <v>0</v>
      </c>
      <c r="D20" s="95">
        <v>0</v>
      </c>
      <c r="E20" s="95">
        <v>0</v>
      </c>
      <c r="F20" s="95">
        <v>0</v>
      </c>
      <c r="G20" s="95">
        <v>0</v>
      </c>
      <c r="H20" s="95">
        <v>0</v>
      </c>
      <c r="I20" s="95">
        <v>0</v>
      </c>
      <c r="J20" s="95">
        <v>0</v>
      </c>
      <c r="K20" s="95">
        <v>0</v>
      </c>
      <c r="L20" s="95">
        <v>0</v>
      </c>
      <c r="M20" s="95">
        <v>0</v>
      </c>
      <c r="N20" s="95">
        <v>0</v>
      </c>
      <c r="O20" s="95">
        <v>0</v>
      </c>
      <c r="P20" s="95">
        <v>0</v>
      </c>
      <c r="Q20" s="95">
        <v>0</v>
      </c>
    </row>
    <row r="21" spans="1:17" ht="12" customHeight="1" x14ac:dyDescent="0.25">
      <c r="A21" s="87" t="s">
        <v>109</v>
      </c>
      <c r="B21" s="95">
        <v>0</v>
      </c>
      <c r="C21" s="95">
        <v>0</v>
      </c>
      <c r="D21" s="95">
        <v>0</v>
      </c>
      <c r="E21" s="95">
        <v>0</v>
      </c>
      <c r="F21" s="95">
        <v>0</v>
      </c>
      <c r="G21" s="95">
        <v>0</v>
      </c>
      <c r="H21" s="95">
        <v>0</v>
      </c>
      <c r="I21" s="95">
        <v>0</v>
      </c>
      <c r="J21" s="95">
        <v>0</v>
      </c>
      <c r="K21" s="95">
        <v>0</v>
      </c>
      <c r="L21" s="95">
        <v>0</v>
      </c>
      <c r="M21" s="95">
        <v>0</v>
      </c>
      <c r="N21" s="95">
        <v>0</v>
      </c>
      <c r="O21" s="95">
        <v>0</v>
      </c>
      <c r="P21" s="95">
        <v>0</v>
      </c>
      <c r="Q21" s="95">
        <v>0</v>
      </c>
    </row>
    <row r="22" spans="1:17" ht="12" customHeight="1" x14ac:dyDescent="0.25">
      <c r="A22" s="87" t="s">
        <v>55</v>
      </c>
      <c r="B22" s="95">
        <v>0</v>
      </c>
      <c r="C22" s="95">
        <v>0</v>
      </c>
      <c r="D22" s="95">
        <v>0</v>
      </c>
      <c r="E22" s="95">
        <v>0</v>
      </c>
      <c r="F22" s="95">
        <v>0</v>
      </c>
      <c r="G22" s="95">
        <v>0</v>
      </c>
      <c r="H22" s="95">
        <v>0</v>
      </c>
      <c r="I22" s="95">
        <v>0</v>
      </c>
      <c r="J22" s="95">
        <v>0</v>
      </c>
      <c r="K22" s="95">
        <v>0</v>
      </c>
      <c r="L22" s="95">
        <v>0</v>
      </c>
      <c r="M22" s="95">
        <v>0</v>
      </c>
      <c r="N22" s="95">
        <v>0</v>
      </c>
      <c r="O22" s="95">
        <v>0</v>
      </c>
      <c r="P22" s="95">
        <v>0</v>
      </c>
      <c r="Q22" s="95">
        <v>0</v>
      </c>
    </row>
    <row r="23" spans="1:17" ht="12" customHeight="1" x14ac:dyDescent="0.25">
      <c r="A23" s="87" t="s">
        <v>79</v>
      </c>
      <c r="B23" s="95">
        <v>0</v>
      </c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>
        <v>0</v>
      </c>
      <c r="C24" s="95">
        <v>0</v>
      </c>
      <c r="D24" s="95">
        <v>0</v>
      </c>
      <c r="E24" s="95">
        <v>0</v>
      </c>
      <c r="F24" s="95">
        <v>0</v>
      </c>
      <c r="G24" s="95">
        <v>0</v>
      </c>
      <c r="H24" s="95">
        <v>0</v>
      </c>
      <c r="I24" s="95">
        <v>0</v>
      </c>
      <c r="J24" s="95">
        <v>0</v>
      </c>
      <c r="K24" s="95">
        <v>0</v>
      </c>
      <c r="L24" s="95">
        <v>0</v>
      </c>
      <c r="M24" s="95">
        <v>0</v>
      </c>
      <c r="N24" s="95">
        <v>0</v>
      </c>
      <c r="O24" s="95">
        <v>0</v>
      </c>
      <c r="P24" s="95">
        <v>0</v>
      </c>
      <c r="Q24" s="95">
        <v>0</v>
      </c>
    </row>
    <row r="25" spans="1:17" ht="12" customHeight="1" x14ac:dyDescent="0.25">
      <c r="A25" s="51" t="s">
        <v>60</v>
      </c>
      <c r="B25" s="22">
        <v>10.199181108089912</v>
      </c>
      <c r="C25" s="22">
        <v>9.3185665102258515</v>
      </c>
      <c r="D25" s="22">
        <v>11.000734398197599</v>
      </c>
      <c r="E25" s="22">
        <v>11.662824818155388</v>
      </c>
      <c r="F25" s="22">
        <v>8.6979006705946169</v>
      </c>
      <c r="G25" s="22">
        <v>13.201351945784166</v>
      </c>
      <c r="H25" s="22">
        <v>10.397496605569735</v>
      </c>
      <c r="I25" s="22">
        <v>5.8605710791891665</v>
      </c>
      <c r="J25" s="22">
        <v>7.0243777046881384</v>
      </c>
      <c r="K25" s="22">
        <v>7.06870470589066</v>
      </c>
      <c r="L25" s="22">
        <v>5.5952504011912261</v>
      </c>
      <c r="M25" s="22">
        <v>5.2865853020502209</v>
      </c>
      <c r="N25" s="22">
        <v>4.0888949980570493</v>
      </c>
      <c r="O25" s="22">
        <v>2.2015695144499836</v>
      </c>
      <c r="P25" s="22">
        <v>3.4484201419962628</v>
      </c>
      <c r="Q25" s="22">
        <v>6.2852315987123495</v>
      </c>
    </row>
    <row r="26" spans="1:17" ht="12" customHeight="1" x14ac:dyDescent="0.25">
      <c r="A26" s="49" t="s">
        <v>59</v>
      </c>
      <c r="B26" s="18">
        <v>35.492500238845892</v>
      </c>
      <c r="C26" s="18">
        <v>34.4</v>
      </c>
      <c r="D26" s="18">
        <v>35.199999999999996</v>
      </c>
      <c r="E26" s="18">
        <v>36.100000000000009</v>
      </c>
      <c r="F26" s="18">
        <v>39.600000000000009</v>
      </c>
      <c r="G26" s="18">
        <v>35.205885162892891</v>
      </c>
      <c r="H26" s="18">
        <v>36.985419999999991</v>
      </c>
      <c r="I26" s="18">
        <v>45.647610000000014</v>
      </c>
      <c r="J26" s="18">
        <v>47.697939999999988</v>
      </c>
      <c r="K26" s="18">
        <v>49.25154999999998</v>
      </c>
      <c r="L26" s="18">
        <v>51.663113069558335</v>
      </c>
      <c r="M26" s="18">
        <v>53.285976160239969</v>
      </c>
      <c r="N26" s="18">
        <v>54.814564620868616</v>
      </c>
      <c r="O26" s="18">
        <v>55.843155891599096</v>
      </c>
      <c r="P26" s="18">
        <v>56.773669628355783</v>
      </c>
      <c r="Q26" s="18">
        <v>57.681597655066682</v>
      </c>
    </row>
    <row r="27" spans="1:17" ht="12.95" customHeight="1" x14ac:dyDescent="0.25">
      <c r="A27" s="89" t="s">
        <v>62</v>
      </c>
      <c r="B27" s="96">
        <f t="shared" ref="B27:Q27" si="4">SUM(B28:B32)</f>
        <v>19.80665881220682</v>
      </c>
      <c r="C27" s="96">
        <f t="shared" si="4"/>
        <v>15.777516888386385</v>
      </c>
      <c r="D27" s="96">
        <f t="shared" si="4"/>
        <v>16.271757807463224</v>
      </c>
      <c r="E27" s="96">
        <f t="shared" si="4"/>
        <v>18.856198185685759</v>
      </c>
      <c r="F27" s="96">
        <f t="shared" si="4"/>
        <v>20.044454975242139</v>
      </c>
      <c r="G27" s="96">
        <f t="shared" si="4"/>
        <v>20.219943534078308</v>
      </c>
      <c r="H27" s="96">
        <f t="shared" si="4"/>
        <v>20.781709728707654</v>
      </c>
      <c r="I27" s="96">
        <f t="shared" si="4"/>
        <v>23.422711692863167</v>
      </c>
      <c r="J27" s="96">
        <f t="shared" si="4"/>
        <v>24.442082147219153</v>
      </c>
      <c r="K27" s="96">
        <f t="shared" si="4"/>
        <v>25.977859165287988</v>
      </c>
      <c r="L27" s="96">
        <f t="shared" si="4"/>
        <v>27.400044151116248</v>
      </c>
      <c r="M27" s="96">
        <f t="shared" si="4"/>
        <v>27.938588140427537</v>
      </c>
      <c r="N27" s="96">
        <f t="shared" si="4"/>
        <v>27.67851531446702</v>
      </c>
      <c r="O27" s="96">
        <f t="shared" si="4"/>
        <v>25.13863907382062</v>
      </c>
      <c r="P27" s="96">
        <f t="shared" si="4"/>
        <v>24.709047495755751</v>
      </c>
      <c r="Q27" s="96">
        <f t="shared" si="4"/>
        <v>26.054662269383485</v>
      </c>
    </row>
    <row r="28" spans="1:17" ht="12" customHeight="1" x14ac:dyDescent="0.25">
      <c r="A28" s="87" t="s">
        <v>58</v>
      </c>
      <c r="B28" s="95">
        <v>0</v>
      </c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>
        <v>9.6542634644353242</v>
      </c>
      <c r="C29" s="95">
        <v>10.023262164459128</v>
      </c>
      <c r="D29" s="95">
        <v>10.090643406518289</v>
      </c>
      <c r="E29" s="95">
        <v>11.136996700169956</v>
      </c>
      <c r="F29" s="95">
        <v>11.730036505422184</v>
      </c>
      <c r="G29" s="95">
        <v>11.154545797910187</v>
      </c>
      <c r="H29" s="95">
        <v>9.3521590970972497</v>
      </c>
      <c r="I29" s="95">
        <v>10.487920087231823</v>
      </c>
      <c r="J29" s="95">
        <v>10.339360126376974</v>
      </c>
      <c r="K29" s="95">
        <v>10.740024544128966</v>
      </c>
      <c r="L29" s="95">
        <v>10.830185531078792</v>
      </c>
      <c r="M29" s="95">
        <v>12.263830726046908</v>
      </c>
      <c r="N29" s="95">
        <v>12.036769810823273</v>
      </c>
      <c r="O29" s="95">
        <v>11.683703579339344</v>
      </c>
      <c r="P29" s="95">
        <v>11.251371169213989</v>
      </c>
      <c r="Q29" s="95">
        <v>11.752786464198753</v>
      </c>
    </row>
    <row r="30" spans="1:17" ht="12" customHeight="1" x14ac:dyDescent="0.25">
      <c r="A30" s="87" t="s">
        <v>109</v>
      </c>
      <c r="B30" s="95">
        <v>0</v>
      </c>
      <c r="C30" s="95">
        <v>0</v>
      </c>
      <c r="D30" s="95">
        <v>0</v>
      </c>
      <c r="E30" s="95">
        <v>0</v>
      </c>
      <c r="F30" s="95">
        <v>0</v>
      </c>
      <c r="G30" s="95">
        <v>0</v>
      </c>
      <c r="H30" s="95">
        <v>0</v>
      </c>
      <c r="I30" s="95">
        <v>0</v>
      </c>
      <c r="J30" s="95">
        <v>0</v>
      </c>
      <c r="K30" s="95">
        <v>0</v>
      </c>
      <c r="L30" s="95">
        <v>0</v>
      </c>
      <c r="M30" s="95">
        <v>0</v>
      </c>
      <c r="N30" s="95">
        <v>0</v>
      </c>
      <c r="O30" s="95">
        <v>0</v>
      </c>
      <c r="P30" s="95">
        <v>0</v>
      </c>
      <c r="Q30" s="95">
        <v>0</v>
      </c>
    </row>
    <row r="31" spans="1:17" ht="12" customHeight="1" x14ac:dyDescent="0.25">
      <c r="A31" s="87" t="s">
        <v>55</v>
      </c>
      <c r="B31" s="95">
        <v>0.12729241115176787</v>
      </c>
      <c r="C31" s="95">
        <v>0.12796253286169076</v>
      </c>
      <c r="D31" s="95">
        <v>0.17765961123039029</v>
      </c>
      <c r="E31" s="95">
        <v>0.179144490261054</v>
      </c>
      <c r="F31" s="95">
        <v>0.20256180361733181</v>
      </c>
      <c r="G31" s="95">
        <v>0.25461186389412466</v>
      </c>
      <c r="H31" s="95">
        <v>0.13146811231048894</v>
      </c>
      <c r="I31" s="95">
        <v>0.15732113893673533</v>
      </c>
      <c r="J31" s="95">
        <v>0.15766757517863458</v>
      </c>
      <c r="K31" s="95">
        <v>0.13195596560292749</v>
      </c>
      <c r="L31" s="95">
        <v>0.13070132728245656</v>
      </c>
      <c r="M31" s="95">
        <v>0.15690386446346871</v>
      </c>
      <c r="N31" s="95">
        <v>0.15690112847092161</v>
      </c>
      <c r="O31" s="95">
        <v>0.15701232206358937</v>
      </c>
      <c r="P31" s="95">
        <v>0.15700717843008535</v>
      </c>
      <c r="Q31" s="95">
        <v>0.15670841010971934</v>
      </c>
    </row>
    <row r="32" spans="1:17" ht="12" customHeight="1" x14ac:dyDescent="0.25">
      <c r="A32" s="49" t="s">
        <v>60</v>
      </c>
      <c r="B32" s="18">
        <v>10.025102936619728</v>
      </c>
      <c r="C32" s="18">
        <v>5.6262921910655663</v>
      </c>
      <c r="D32" s="18">
        <v>6.0034547897145458</v>
      </c>
      <c r="E32" s="18">
        <v>7.5400569952547496</v>
      </c>
      <c r="F32" s="18">
        <v>8.1118566662026215</v>
      </c>
      <c r="G32" s="18">
        <v>8.8107858722739962</v>
      </c>
      <c r="H32" s="18">
        <v>11.298082519299916</v>
      </c>
      <c r="I32" s="18">
        <v>12.777470466694609</v>
      </c>
      <c r="J32" s="18">
        <v>13.945054445663544</v>
      </c>
      <c r="K32" s="18">
        <v>15.105878655556097</v>
      </c>
      <c r="L32" s="18">
        <v>16.439157292754999</v>
      </c>
      <c r="M32" s="18">
        <v>15.517853549917159</v>
      </c>
      <c r="N32" s="18">
        <v>15.484844375172827</v>
      </c>
      <c r="O32" s="18">
        <v>13.297923172417685</v>
      </c>
      <c r="P32" s="18">
        <v>13.300669148111677</v>
      </c>
      <c r="Q32" s="18">
        <v>14.145167395075013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120</v>
      </c>
      <c r="B3" s="107">
        <f>IF(RES_hh_tes!B3=0,"",RES_hh_tes!B3/RES_hh_fec!B3)</f>
        <v>0.55414985426834729</v>
      </c>
      <c r="C3" s="107">
        <f>IF(RES_hh_tes!C3=0,"",RES_hh_tes!C3/RES_hh_fec!C3)</f>
        <v>0.55190392174106351</v>
      </c>
      <c r="D3" s="107">
        <f>IF(RES_hh_tes!D3=0,"",RES_hh_tes!D3/RES_hh_fec!D3)</f>
        <v>0.55907128731161815</v>
      </c>
      <c r="E3" s="107">
        <f>IF(RES_hh_tes!E3=0,"",RES_hh_tes!E3/RES_hh_fec!E3)</f>
        <v>0.57036316445160995</v>
      </c>
      <c r="F3" s="107">
        <f>IF(RES_hh_tes!F3=0,"",RES_hh_tes!F3/RES_hh_fec!F3)</f>
        <v>0.59445657180038813</v>
      </c>
      <c r="G3" s="107">
        <f>IF(RES_hh_tes!G3=0,"",RES_hh_tes!G3/RES_hh_fec!G3)</f>
        <v>0.6028227938491465</v>
      </c>
      <c r="H3" s="107">
        <f>IF(RES_hh_tes!H3=0,"",RES_hh_tes!H3/RES_hh_fec!H3)</f>
        <v>0.62019016337816224</v>
      </c>
      <c r="I3" s="107">
        <f>IF(RES_hh_tes!I3=0,"",RES_hh_tes!I3/RES_hh_fec!I3)</f>
        <v>0.66660852183748531</v>
      </c>
      <c r="J3" s="107">
        <f>IF(RES_hh_tes!J3=0,"",RES_hh_tes!J3/RES_hh_fec!J3)</f>
        <v>0.70115939737484356</v>
      </c>
      <c r="K3" s="107">
        <f>IF(RES_hh_tes!K3=0,"",RES_hh_tes!K3/RES_hh_fec!K3)</f>
        <v>0.70956761675467095</v>
      </c>
      <c r="L3" s="107">
        <f>IF(RES_hh_tes!L3=0,"",RES_hh_tes!L3/RES_hh_fec!L3)</f>
        <v>0.75646522141308414</v>
      </c>
      <c r="M3" s="107">
        <f>IF(RES_hh_tes!M3=0,"",RES_hh_tes!M3/RES_hh_fec!M3)</f>
        <v>0.75411480250652829</v>
      </c>
      <c r="N3" s="107">
        <f>IF(RES_hh_tes!N3=0,"",RES_hh_tes!N3/RES_hh_fec!N3)</f>
        <v>0.77256821575228918</v>
      </c>
      <c r="O3" s="107">
        <f>IF(RES_hh_tes!O3=0,"",RES_hh_tes!O3/RES_hh_fec!O3)</f>
        <v>0.80942905151933464</v>
      </c>
      <c r="P3" s="107">
        <f>IF(RES_hh_tes!P3=0,"",RES_hh_tes!P3/RES_hh_fec!P3)</f>
        <v>0.83357048145686219</v>
      </c>
      <c r="Q3" s="107">
        <f>IF(RES_hh_tes!Q3=0,"",RES_hh_tes!Q3/RES_hh_fec!Q3)</f>
        <v>0.82207000503410732</v>
      </c>
    </row>
    <row r="4" spans="1:17" ht="12.95" customHeight="1" x14ac:dyDescent="0.25">
      <c r="A4" s="89" t="s">
        <v>65</v>
      </c>
      <c r="B4" s="103">
        <f>IF(RES_hh_tes!B4=0,"",RES_hh_tes!B4/RES_hh_fec!B4)</f>
        <v>0.45003862339190542</v>
      </c>
      <c r="C4" s="103">
        <f>IF(RES_hh_tes!C4=0,"",RES_hh_tes!C4/RES_hh_fec!C4)</f>
        <v>0.44686996175233135</v>
      </c>
      <c r="D4" s="103">
        <f>IF(RES_hh_tes!D4=0,"",RES_hh_tes!D4/RES_hh_fec!D4)</f>
        <v>0.45577370174556664</v>
      </c>
      <c r="E4" s="103">
        <f>IF(RES_hh_tes!E4=0,"",RES_hh_tes!E4/RES_hh_fec!E4)</f>
        <v>0.4701781587261446</v>
      </c>
      <c r="F4" s="103">
        <f>IF(RES_hh_tes!F4=0,"",RES_hh_tes!F4/RES_hh_fec!F4)</f>
        <v>0.47597598477051128</v>
      </c>
      <c r="G4" s="103">
        <f>IF(RES_hh_tes!G4=0,"",RES_hh_tes!G4/RES_hh_fec!G4)</f>
        <v>0.47845049100976933</v>
      </c>
      <c r="H4" s="103">
        <f>IF(RES_hh_tes!H4=0,"",RES_hh_tes!H4/RES_hh_fec!H4)</f>
        <v>0.49343353499475812</v>
      </c>
      <c r="I4" s="103">
        <f>IF(RES_hh_tes!I4=0,"",RES_hh_tes!I4/RES_hh_fec!I4)</f>
        <v>0.53617070682044121</v>
      </c>
      <c r="J4" s="103">
        <f>IF(RES_hh_tes!J4=0,"",RES_hh_tes!J4/RES_hh_fec!J4)</f>
        <v>0.55647971222170656</v>
      </c>
      <c r="K4" s="103">
        <f>IF(RES_hh_tes!K4=0,"",RES_hh_tes!K4/RES_hh_fec!K4)</f>
        <v>0.55738386778770155</v>
      </c>
      <c r="L4" s="103">
        <f>IF(RES_hh_tes!L4=0,"",RES_hh_tes!L4/RES_hh_fec!L4)</f>
        <v>0.58425986998560175</v>
      </c>
      <c r="M4" s="103">
        <f>IF(RES_hh_tes!M4=0,"",RES_hh_tes!M4/RES_hh_fec!M4)</f>
        <v>0.58538054395823147</v>
      </c>
      <c r="N4" s="103">
        <f>IF(RES_hh_tes!N4=0,"",RES_hh_tes!N4/RES_hh_fec!N4)</f>
        <v>0.59048200728071998</v>
      </c>
      <c r="O4" s="103">
        <f>IF(RES_hh_tes!O4=0,"",RES_hh_tes!O4/RES_hh_fec!O4)</f>
        <v>0.59911403591560175</v>
      </c>
      <c r="P4" s="103">
        <f>IF(RES_hh_tes!P4=0,"",RES_hh_tes!P4/RES_hh_fec!P4)</f>
        <v>0.61308929653085353</v>
      </c>
      <c r="Q4" s="103">
        <f>IF(RES_hh_tes!Q4=0,"",RES_hh_tes!Q4/RES_hh_fec!Q4)</f>
        <v>0.62657133316159397</v>
      </c>
    </row>
    <row r="5" spans="1:17" ht="12" customHeight="1" x14ac:dyDescent="0.25">
      <c r="A5" s="87" t="s">
        <v>58</v>
      </c>
      <c r="B5" s="102" t="str">
        <f>IF(RES_hh_tes!B5=0,"",RES_hh_tes!B5/RES_hh_fec!B5)</f>
        <v/>
      </c>
      <c r="C5" s="102" t="str">
        <f>IF(RES_hh_tes!C5=0,"",RES_hh_tes!C5/RES_hh_fec!C5)</f>
        <v/>
      </c>
      <c r="D5" s="102" t="str">
        <f>IF(RES_hh_tes!D5=0,"",RES_hh_tes!D5/RES_hh_fec!D5)</f>
        <v/>
      </c>
      <c r="E5" s="102" t="str">
        <f>IF(RES_hh_tes!E5=0,"",RES_hh_tes!E5/RES_hh_fec!E5)</f>
        <v/>
      </c>
      <c r="F5" s="102" t="str">
        <f>IF(RES_hh_tes!F5=0,"",RES_hh_tes!F5/RES_hh_fec!F5)</f>
        <v/>
      </c>
      <c r="G5" s="102" t="str">
        <f>IF(RES_hh_tes!G5=0,"",RES_hh_tes!G5/RES_hh_fec!G5)</f>
        <v/>
      </c>
      <c r="H5" s="102" t="str">
        <f>IF(RES_hh_tes!H5=0,"",RES_hh_tes!H5/RES_hh_fec!H5)</f>
        <v/>
      </c>
      <c r="I5" s="102" t="str">
        <f>IF(RES_hh_tes!I5=0,"",RES_hh_tes!I5/RES_hh_fec!I5)</f>
        <v/>
      </c>
      <c r="J5" s="102" t="str">
        <f>IF(RES_hh_tes!J5=0,"",RES_hh_tes!J5/RES_hh_fec!J5)</f>
        <v/>
      </c>
      <c r="K5" s="102" t="str">
        <f>IF(RES_hh_tes!K5=0,"",RES_hh_tes!K5/RES_hh_fec!K5)</f>
        <v/>
      </c>
      <c r="L5" s="102" t="str">
        <f>IF(RES_hh_tes!L5=0,"",RES_hh_tes!L5/RES_hh_fec!L5)</f>
        <v/>
      </c>
      <c r="M5" s="102" t="str">
        <f>IF(RES_hh_tes!M5=0,"",RES_hh_tes!M5/RES_hh_fec!M5)</f>
        <v/>
      </c>
      <c r="N5" s="102" t="str">
        <f>IF(RES_hh_tes!N5=0,"",RES_hh_tes!N5/RES_hh_fec!N5)</f>
        <v/>
      </c>
      <c r="O5" s="102" t="str">
        <f>IF(RES_hh_tes!O5=0,"",RES_hh_tes!O5/RES_hh_fec!O5)</f>
        <v/>
      </c>
      <c r="P5" s="102" t="str">
        <f>IF(RES_hh_tes!P5=0,"",RES_hh_tes!P5/RES_hh_fec!P5)</f>
        <v/>
      </c>
      <c r="Q5" s="102" t="str">
        <f>IF(RES_hh_tes!Q5=0,"",RES_hh_tes!Q5/RES_hh_fec!Q5)</f>
        <v/>
      </c>
    </row>
    <row r="6" spans="1:17" ht="12" customHeight="1" x14ac:dyDescent="0.25">
      <c r="A6" s="87" t="s">
        <v>84</v>
      </c>
      <c r="B6" s="102">
        <f>IF(RES_hh_tes!B6=0,"",RES_hh_tes!B6/RES_hh_fec!B6)</f>
        <v>0.44044686362077901</v>
      </c>
      <c r="C6" s="102">
        <f>IF(RES_hh_tes!C6=0,"",RES_hh_tes!C6/RES_hh_fec!C6)</f>
        <v>0.4446097380952605</v>
      </c>
      <c r="D6" s="102">
        <f>IF(RES_hh_tes!D6=0,"",RES_hh_tes!D6/RES_hh_fec!D6)</f>
        <v>0.44861635489575091</v>
      </c>
      <c r="E6" s="102">
        <f>IF(RES_hh_tes!E6=0,"",RES_hh_tes!E6/RES_hh_fec!E6)</f>
        <v>0.45399799287605203</v>
      </c>
      <c r="F6" s="102">
        <f>IF(RES_hh_tes!F6=0,"",RES_hh_tes!F6/RES_hh_fec!F6)</f>
        <v>0.45867606485892798</v>
      </c>
      <c r="G6" s="102">
        <f>IF(RES_hh_tes!G6=0,"",RES_hh_tes!G6/RES_hh_fec!G6)</f>
        <v>0.46345445561495191</v>
      </c>
      <c r="H6" s="102">
        <f>IF(RES_hh_tes!H6=0,"",RES_hh_tes!H6/RES_hh_fec!H6)</f>
        <v>0.46736797186526269</v>
      </c>
      <c r="I6" s="102">
        <f>IF(RES_hh_tes!I6=0,"",RES_hh_tes!I6/RES_hh_fec!I6)</f>
        <v>0.47289936457204129</v>
      </c>
      <c r="J6" s="102">
        <f>IF(RES_hh_tes!J6=0,"",RES_hh_tes!J6/RES_hh_fec!J6)</f>
        <v>0.47724457511535445</v>
      </c>
      <c r="K6" s="102">
        <f>IF(RES_hh_tes!K6=0,"",RES_hh_tes!K6/RES_hh_fec!K6)</f>
        <v>0.48409416976675335</v>
      </c>
      <c r="L6" s="102">
        <f>IF(RES_hh_tes!L6=0,"",RES_hh_tes!L6/RES_hh_fec!L6)</f>
        <v>0.49063162243730529</v>
      </c>
      <c r="M6" s="102">
        <f>IF(RES_hh_tes!M6=0,"",RES_hh_tes!M6/RES_hh_fec!M6)</f>
        <v>0.4960075185591033</v>
      </c>
      <c r="N6" s="102">
        <f>IF(RES_hh_tes!N6=0,"",RES_hh_tes!N6/RES_hh_fec!N6)</f>
        <v>0.50203595517816424</v>
      </c>
      <c r="O6" s="102">
        <f>IF(RES_hh_tes!O6=0,"",RES_hh_tes!O6/RES_hh_fec!O6)</f>
        <v>0.50764285482019422</v>
      </c>
      <c r="P6" s="102">
        <f>IF(RES_hh_tes!P6=0,"",RES_hh_tes!P6/RES_hh_fec!P6)</f>
        <v>0.51142518239548296</v>
      </c>
      <c r="Q6" s="102">
        <f>IF(RES_hh_tes!Q6=0,"",RES_hh_tes!Q6/RES_hh_fec!Q6)</f>
        <v>0.51556679046102805</v>
      </c>
    </row>
    <row r="7" spans="1:17" ht="12" customHeight="1" x14ac:dyDescent="0.25">
      <c r="A7" s="87" t="s">
        <v>110</v>
      </c>
      <c r="B7" s="102">
        <f>IF(RES_hh_tes!B7=0,"",RES_hh_tes!B7/RES_hh_fec!B7)</f>
        <v>0.42900668534491471</v>
      </c>
      <c r="C7" s="102">
        <f>IF(RES_hh_tes!C7=0,"",RES_hh_tes!C7/RES_hh_fec!C7)</f>
        <v>0.4331597558189455</v>
      </c>
      <c r="D7" s="102">
        <f>IF(RES_hh_tes!D7=0,"",RES_hh_tes!D7/RES_hh_fec!D7)</f>
        <v>0.43658429222279432</v>
      </c>
      <c r="E7" s="102">
        <f>IF(RES_hh_tes!E7=0,"",RES_hh_tes!E7/RES_hh_fec!E7)</f>
        <v>0.4402529901413344</v>
      </c>
      <c r="F7" s="102">
        <f>IF(RES_hh_tes!F7=0,"",RES_hh_tes!F7/RES_hh_fec!F7)</f>
        <v>0.44446678438795828</v>
      </c>
      <c r="G7" s="102">
        <f>IF(RES_hh_tes!G7=0,"",RES_hh_tes!G7/RES_hh_fec!G7)</f>
        <v>0.44867166061502017</v>
      </c>
      <c r="H7" s="102">
        <f>IF(RES_hh_tes!H7=0,"",RES_hh_tes!H7/RES_hh_fec!H7)</f>
        <v>0.45172481052009661</v>
      </c>
      <c r="I7" s="102">
        <f>IF(RES_hh_tes!I7=0,"",RES_hh_tes!I7/RES_hh_fec!I7)</f>
        <v>0.45364633178115893</v>
      </c>
      <c r="J7" s="102">
        <f>IF(RES_hh_tes!J7=0,"",RES_hh_tes!J7/RES_hh_fec!J7)</f>
        <v>0.45849296415292801</v>
      </c>
      <c r="K7" s="102">
        <f>IF(RES_hh_tes!K7=0,"",RES_hh_tes!K7/RES_hh_fec!K7)</f>
        <v>0.46533350823182418</v>
      </c>
      <c r="L7" s="102">
        <f>IF(RES_hh_tes!L7=0,"",RES_hh_tes!L7/RES_hh_fec!L7)</f>
        <v>0.47012551119507934</v>
      </c>
      <c r="M7" s="102">
        <f>IF(RES_hh_tes!M7=0,"",RES_hh_tes!M7/RES_hh_fec!M7)</f>
        <v>0.47827770614126291</v>
      </c>
      <c r="N7" s="102">
        <f>IF(RES_hh_tes!N7=0,"",RES_hh_tes!N7/RES_hh_fec!N7)</f>
        <v>0.48455713554037005</v>
      </c>
      <c r="O7" s="102">
        <f>IF(RES_hh_tes!O7=0,"",RES_hh_tes!O7/RES_hh_fec!O7)</f>
        <v>0.48986550978390725</v>
      </c>
      <c r="P7" s="102">
        <f>IF(RES_hh_tes!P7=0,"",RES_hh_tes!P7/RES_hh_fec!P7)</f>
        <v>0.49570524649961267</v>
      </c>
      <c r="Q7" s="102">
        <f>IF(RES_hh_tes!Q7=0,"",RES_hh_tes!Q7/RES_hh_fec!Q7)</f>
        <v>0.50115075729580216</v>
      </c>
    </row>
    <row r="8" spans="1:17" ht="12" customHeight="1" x14ac:dyDescent="0.25">
      <c r="A8" s="87" t="s">
        <v>109</v>
      </c>
      <c r="B8" s="102" t="str">
        <f>IF(RES_hh_tes!B8=0,"",RES_hh_tes!B8/RES_hh_fec!B8)</f>
        <v/>
      </c>
      <c r="C8" s="102" t="str">
        <f>IF(RES_hh_tes!C8=0,"",RES_hh_tes!C8/RES_hh_fec!C8)</f>
        <v/>
      </c>
      <c r="D8" s="102" t="str">
        <f>IF(RES_hh_tes!D8=0,"",RES_hh_tes!D8/RES_hh_fec!D8)</f>
        <v/>
      </c>
      <c r="E8" s="102" t="str">
        <f>IF(RES_hh_tes!E8=0,"",RES_hh_tes!E8/RES_hh_fec!E8)</f>
        <v/>
      </c>
      <c r="F8" s="102" t="str">
        <f>IF(RES_hh_tes!F8=0,"",RES_hh_tes!F8/RES_hh_fec!F8)</f>
        <v/>
      </c>
      <c r="G8" s="102" t="str">
        <f>IF(RES_hh_tes!G8=0,"",RES_hh_tes!G8/RES_hh_fec!G8)</f>
        <v/>
      </c>
      <c r="H8" s="102" t="str">
        <f>IF(RES_hh_tes!H8=0,"",RES_hh_tes!H8/RES_hh_fec!H8)</f>
        <v/>
      </c>
      <c r="I8" s="102" t="str">
        <f>IF(RES_hh_tes!I8=0,"",RES_hh_tes!I8/RES_hh_fec!I8)</f>
        <v/>
      </c>
      <c r="J8" s="102" t="str">
        <f>IF(RES_hh_tes!J8=0,"",RES_hh_tes!J8/RES_hh_fec!J8)</f>
        <v/>
      </c>
      <c r="K8" s="102" t="str">
        <f>IF(RES_hh_tes!K8=0,"",RES_hh_tes!K8/RES_hh_fec!K8)</f>
        <v/>
      </c>
      <c r="L8" s="102" t="str">
        <f>IF(RES_hh_tes!L8=0,"",RES_hh_tes!L8/RES_hh_fec!L8)</f>
        <v/>
      </c>
      <c r="M8" s="102" t="str">
        <f>IF(RES_hh_tes!M8=0,"",RES_hh_tes!M8/RES_hh_fec!M8)</f>
        <v/>
      </c>
      <c r="N8" s="102" t="str">
        <f>IF(RES_hh_tes!N8=0,"",RES_hh_tes!N8/RES_hh_fec!N8)</f>
        <v/>
      </c>
      <c r="O8" s="102" t="str">
        <f>IF(RES_hh_tes!O8=0,"",RES_hh_tes!O8/RES_hh_fec!O8)</f>
        <v/>
      </c>
      <c r="P8" s="102" t="str">
        <f>IF(RES_hh_tes!P8=0,"",RES_hh_tes!P8/RES_hh_fec!P8)</f>
        <v/>
      </c>
      <c r="Q8" s="102" t="str">
        <f>IF(RES_hh_tes!Q8=0,"",RES_hh_tes!Q8/RES_hh_fec!Q8)</f>
        <v/>
      </c>
    </row>
    <row r="9" spans="1:17" ht="12" customHeight="1" x14ac:dyDescent="0.25">
      <c r="A9" s="87" t="s">
        <v>55</v>
      </c>
      <c r="B9" s="102">
        <f>IF(RES_hh_tes!B9=0,"",RES_hh_tes!B9/RES_hh_fec!B9)</f>
        <v>0.35464552655179626</v>
      </c>
      <c r="C9" s="102">
        <f>IF(RES_hh_tes!C9=0,"",RES_hh_tes!C9/RES_hh_fec!C9)</f>
        <v>0.35816609109383196</v>
      </c>
      <c r="D9" s="102">
        <f>IF(RES_hh_tes!D9=0,"",RES_hh_tes!D9/RES_hh_fec!D9)</f>
        <v>0.36670544042749126</v>
      </c>
      <c r="E9" s="102">
        <f>IF(RES_hh_tes!E9=0,"",RES_hh_tes!E9/RES_hh_fec!E9)</f>
        <v>0.36931293679511978</v>
      </c>
      <c r="F9" s="102">
        <f>IF(RES_hh_tes!F9=0,"",RES_hh_tes!F9/RES_hh_fec!F9)</f>
        <v>0.37804968559784685</v>
      </c>
      <c r="G9" s="102">
        <f>IF(RES_hh_tes!G9=0,"",RES_hh_tes!G9/RES_hh_fec!G9)</f>
        <v>0.38202870494081259</v>
      </c>
      <c r="H9" s="102">
        <f>IF(RES_hh_tes!H9=0,"",RES_hh_tes!H9/RES_hh_fec!H9)</f>
        <v>0.38445219999048602</v>
      </c>
      <c r="I9" s="102">
        <f>IF(RES_hh_tes!I9=0,"",RES_hh_tes!I9/RES_hh_fec!I9)</f>
        <v>0.38692573121861917</v>
      </c>
      <c r="J9" s="102">
        <f>IF(RES_hh_tes!J9=0,"",RES_hh_tes!J9/RES_hh_fec!J9)</f>
        <v>0.39251046583977589</v>
      </c>
      <c r="K9" s="102">
        <f>IF(RES_hh_tes!K9=0,"",RES_hh_tes!K9/RES_hh_fec!K9)</f>
        <v>0.39622557525174451</v>
      </c>
      <c r="L9" s="102">
        <f>IF(RES_hh_tes!L9=0,"",RES_hh_tes!L9/RES_hh_fec!L9)</f>
        <v>0.39892049980478955</v>
      </c>
      <c r="M9" s="102">
        <f>IF(RES_hh_tes!M9=0,"",RES_hh_tes!M9/RES_hh_fec!M9)</f>
        <v>0.40172443928602736</v>
      </c>
      <c r="N9" s="102">
        <f>IF(RES_hh_tes!N9=0,"",RES_hh_tes!N9/RES_hh_fec!N9)</f>
        <v>0.40742698331760241</v>
      </c>
      <c r="O9" s="102">
        <f>IF(RES_hh_tes!O9=0,"",RES_hh_tes!O9/RES_hh_fec!O9)</f>
        <v>0.4113336250949079</v>
      </c>
      <c r="P9" s="102">
        <f>IF(RES_hh_tes!P9=0,"",RES_hh_tes!P9/RES_hh_fec!P9)</f>
        <v>0.41350967027482</v>
      </c>
      <c r="Q9" s="102">
        <f>IF(RES_hh_tes!Q9=0,"",RES_hh_tes!Q9/RES_hh_fec!Q9)</f>
        <v>0.41681067292537372</v>
      </c>
    </row>
    <row r="10" spans="1:17" ht="12" customHeight="1" x14ac:dyDescent="0.25">
      <c r="A10" s="87" t="s">
        <v>79</v>
      </c>
      <c r="B10" s="102" t="str">
        <f>IF(RES_hh_tes!B10=0,"",RES_hh_tes!B10/RES_hh_fec!B10)</f>
        <v/>
      </c>
      <c r="C10" s="102" t="str">
        <f>IF(RES_hh_tes!C10=0,"",RES_hh_tes!C10/RES_hh_fec!C10)</f>
        <v/>
      </c>
      <c r="D10" s="102" t="str">
        <f>IF(RES_hh_tes!D10=0,"",RES_hh_tes!D10/RES_hh_fec!D10)</f>
        <v/>
      </c>
      <c r="E10" s="102" t="str">
        <f>IF(RES_hh_tes!E10=0,"",RES_hh_tes!E10/RES_hh_fec!E10)</f>
        <v/>
      </c>
      <c r="F10" s="102" t="str">
        <f>IF(RES_hh_tes!F10=0,"",RES_hh_tes!F10/RES_hh_fec!F10)</f>
        <v/>
      </c>
      <c r="G10" s="102" t="str">
        <f>IF(RES_hh_tes!G10=0,"",RES_hh_tes!G10/RES_hh_fec!G10)</f>
        <v/>
      </c>
      <c r="H10" s="102" t="str">
        <f>IF(RES_hh_tes!H10=0,"",RES_hh_tes!H10/RES_hh_fec!H10)</f>
        <v/>
      </c>
      <c r="I10" s="102">
        <f>IF(RES_hh_tes!I10=0,"",RES_hh_tes!I10/RES_hh_fec!I10)</f>
        <v>0.71320161316253283</v>
      </c>
      <c r="J10" s="102">
        <f>IF(RES_hh_tes!J10=0,"",RES_hh_tes!J10/RES_hh_fec!J10)</f>
        <v>0.71671662102280564</v>
      </c>
      <c r="K10" s="102">
        <f>IF(RES_hh_tes!K10=0,"",RES_hh_tes!K10/RES_hh_fec!K10)</f>
        <v>0.71871203774048553</v>
      </c>
      <c r="L10" s="102">
        <f>IF(RES_hh_tes!L10=0,"",RES_hh_tes!L10/RES_hh_fec!L10)</f>
        <v>0.72684419862872773</v>
      </c>
      <c r="M10" s="102">
        <f>IF(RES_hh_tes!M10=0,"",RES_hh_tes!M10/RES_hh_fec!M10)</f>
        <v>0.72889477894935328</v>
      </c>
      <c r="N10" s="102">
        <f>IF(RES_hh_tes!N10=0,"",RES_hh_tes!N10/RES_hh_fec!N10)</f>
        <v>0.73242813243988791</v>
      </c>
      <c r="O10" s="102">
        <f>IF(RES_hh_tes!O10=0,"",RES_hh_tes!O10/RES_hh_fec!O10)</f>
        <v>0.7340835135744973</v>
      </c>
      <c r="P10" s="102">
        <f>IF(RES_hh_tes!P10=0,"",RES_hh_tes!P10/RES_hh_fec!P10)</f>
        <v>0.73435657673025123</v>
      </c>
      <c r="Q10" s="102">
        <f>IF(RES_hh_tes!Q10=0,"",RES_hh_tes!Q10/RES_hh_fec!Q10)</f>
        <v>0.73442742619245904</v>
      </c>
    </row>
    <row r="11" spans="1:17" ht="12" customHeight="1" x14ac:dyDescent="0.25">
      <c r="A11" s="87" t="s">
        <v>61</v>
      </c>
      <c r="B11" s="102" t="str">
        <f>IF(RES_hh_tes!B11=0,"",RES_hh_tes!B11/RES_hh_fec!B11)</f>
        <v/>
      </c>
      <c r="C11" s="102" t="str">
        <f>IF(RES_hh_tes!C11=0,"",RES_hh_tes!C11/RES_hh_fec!C11)</f>
        <v/>
      </c>
      <c r="D11" s="102" t="str">
        <f>IF(RES_hh_tes!D11=0,"",RES_hh_tes!D11/RES_hh_fec!D11)</f>
        <v/>
      </c>
      <c r="E11" s="102" t="str">
        <f>IF(RES_hh_tes!E11=0,"",RES_hh_tes!E11/RES_hh_fec!E11)</f>
        <v/>
      </c>
      <c r="F11" s="102" t="str">
        <f>IF(RES_hh_tes!F11=0,"",RES_hh_tes!F11/RES_hh_fec!F11)</f>
        <v/>
      </c>
      <c r="G11" s="102" t="str">
        <f>IF(RES_hh_tes!G11=0,"",RES_hh_tes!G11/RES_hh_fec!G11)</f>
        <v/>
      </c>
      <c r="H11" s="102" t="str">
        <f>IF(RES_hh_tes!H11=0,"",RES_hh_tes!H11/RES_hh_fec!H11)</f>
        <v/>
      </c>
      <c r="I11" s="102" t="str">
        <f>IF(RES_hh_tes!I11=0,"",RES_hh_tes!I11/RES_hh_fec!I11)</f>
        <v/>
      </c>
      <c r="J11" s="102" t="str">
        <f>IF(RES_hh_tes!J11=0,"",RES_hh_tes!J11/RES_hh_fec!J11)</f>
        <v/>
      </c>
      <c r="K11" s="102" t="str">
        <f>IF(RES_hh_tes!K11=0,"",RES_hh_tes!K11/RES_hh_fec!K11)</f>
        <v/>
      </c>
      <c r="L11" s="102" t="str">
        <f>IF(RES_hh_tes!L11=0,"",RES_hh_tes!L11/RES_hh_fec!L11)</f>
        <v/>
      </c>
      <c r="M11" s="102" t="str">
        <f>IF(RES_hh_tes!M11=0,"",RES_hh_tes!M11/RES_hh_fec!M11)</f>
        <v/>
      </c>
      <c r="N11" s="102" t="str">
        <f>IF(RES_hh_tes!N11=0,"",RES_hh_tes!N11/RES_hh_fec!N11)</f>
        <v/>
      </c>
      <c r="O11" s="102" t="str">
        <f>IF(RES_hh_tes!O11=0,"",RES_hh_tes!O11/RES_hh_fec!O11)</f>
        <v/>
      </c>
      <c r="P11" s="102" t="str">
        <f>IF(RES_hh_tes!P11=0,"",RES_hh_tes!P11/RES_hh_fec!P11)</f>
        <v/>
      </c>
      <c r="Q11" s="102" t="str">
        <f>IF(RES_hh_tes!Q11=0,"",RES_hh_tes!Q11/RES_hh_fec!Q11)</f>
        <v/>
      </c>
    </row>
    <row r="12" spans="1:17" ht="12" customHeight="1" x14ac:dyDescent="0.25">
      <c r="A12" s="87" t="s">
        <v>115</v>
      </c>
      <c r="B12" s="102">
        <f>IF(RES_hh_tes!B12=0,"",RES_hh_tes!B12/RES_hh_fec!B12)</f>
        <v>0.85801337068982919</v>
      </c>
      <c r="C12" s="102">
        <f>IF(RES_hh_tes!C12=0,"",RES_hh_tes!C12/RES_hh_fec!C12)</f>
        <v>0.87124316992066797</v>
      </c>
      <c r="D12" s="102">
        <f>IF(RES_hh_tes!D12=0,"",RES_hh_tes!D12/RES_hh_fec!D12)</f>
        <v>0.90278103647066199</v>
      </c>
      <c r="E12" s="102">
        <f>IF(RES_hh_tes!E12=0,"",RES_hh_tes!E12/RES_hh_fec!E12)</f>
        <v>0.95203481602640838</v>
      </c>
      <c r="F12" s="102">
        <f>IF(RES_hh_tes!F12=0,"",RES_hh_tes!F12/RES_hh_fec!F12)</f>
        <v>0.97661052322097375</v>
      </c>
      <c r="G12" s="102">
        <f>IF(RES_hh_tes!G12=0,"",RES_hh_tes!G12/RES_hh_fec!G12)</f>
        <v>1.0160020880878824</v>
      </c>
      <c r="H12" s="102">
        <f>IF(RES_hh_tes!H12=0,"",RES_hh_tes!H12/RES_hh_fec!H12)</f>
        <v>1.1235844836602615</v>
      </c>
      <c r="I12" s="102">
        <f>IF(RES_hh_tes!I12=0,"",RES_hh_tes!I12/RES_hh_fec!I12)</f>
        <v>1.3176558787242407</v>
      </c>
      <c r="J12" s="102">
        <f>IF(RES_hh_tes!J12=0,"",RES_hh_tes!J12/RES_hh_fec!J12)</f>
        <v>1.4675214925216102</v>
      </c>
      <c r="K12" s="102">
        <f>IF(RES_hh_tes!K12=0,"",RES_hh_tes!K12/RES_hh_fec!K12)</f>
        <v>1.525141714805093</v>
      </c>
      <c r="L12" s="102">
        <f>IF(RES_hh_tes!L12=0,"",RES_hh_tes!L12/RES_hh_fec!L12)</f>
        <v>1.6221566852792597</v>
      </c>
      <c r="M12" s="102">
        <f>IF(RES_hh_tes!M12=0,"",RES_hh_tes!M12/RES_hh_fec!M12)</f>
        <v>1.6587104707547018</v>
      </c>
      <c r="N12" s="102">
        <f>IF(RES_hh_tes!N12=0,"",RES_hh_tes!N12/RES_hh_fec!N12)</f>
        <v>1.6977598932674405</v>
      </c>
      <c r="O12" s="102">
        <f>IF(RES_hh_tes!O12=0,"",RES_hh_tes!O12/RES_hh_fec!O12)</f>
        <v>1.73992731187898</v>
      </c>
      <c r="P12" s="102">
        <f>IF(RES_hh_tes!P12=0,"",RES_hh_tes!P12/RES_hh_fec!P12)</f>
        <v>1.7914936619948962</v>
      </c>
      <c r="Q12" s="102">
        <f>IF(RES_hh_tes!Q12=0,"",RES_hh_tes!Q12/RES_hh_fec!Q12)</f>
        <v>1.8550073366581123</v>
      </c>
    </row>
    <row r="13" spans="1:17" ht="12" customHeight="1" x14ac:dyDescent="0.25">
      <c r="A13" s="51" t="s">
        <v>114</v>
      </c>
      <c r="B13" s="104">
        <f>IF(RES_hh_tes!B13=0,"",RES_hh_tes!B13/RES_hh_fec!B13)</f>
        <v>0.54340846810355836</v>
      </c>
      <c r="C13" s="104">
        <f>IF(RES_hh_tes!C13=0,"",RES_hh_tes!C13/RES_hh_fec!C13)</f>
        <v>0.55877796917790512</v>
      </c>
      <c r="D13" s="104">
        <f>IF(RES_hh_tes!D13=0,"",RES_hh_tes!D13/RES_hh_fec!D13)</f>
        <v>0.59060465180283506</v>
      </c>
      <c r="E13" s="104">
        <f>IF(RES_hh_tes!E13=0,"",RES_hh_tes!E13/RES_hh_fec!E13)</f>
        <v>0.61266085643356838</v>
      </c>
      <c r="F13" s="104">
        <f>IF(RES_hh_tes!F13=0,"",RES_hh_tes!F13/RES_hh_fec!F13)</f>
        <v>0.62820015322153699</v>
      </c>
      <c r="G13" s="104">
        <f>IF(RES_hh_tes!G13=0,"",RES_hh_tes!G13/RES_hh_fec!G13)</f>
        <v>0.64753636940175718</v>
      </c>
      <c r="H13" s="104">
        <f>IF(RES_hh_tes!H13=0,"",RES_hh_tes!H13/RES_hh_fec!H13)</f>
        <v>0.66306601734757087</v>
      </c>
      <c r="I13" s="104">
        <f>IF(RES_hh_tes!I13=0,"",RES_hh_tes!I13/RES_hh_fec!I13)</f>
        <v>0.67596171782840409</v>
      </c>
      <c r="J13" s="104">
        <f>IF(RES_hh_tes!J13=0,"",RES_hh_tes!J13/RES_hh_fec!J13)</f>
        <v>0.68337355030980029</v>
      </c>
      <c r="K13" s="104">
        <f>IF(RES_hh_tes!K13=0,"",RES_hh_tes!K13/RES_hh_fec!K13)</f>
        <v>0.70050601055618744</v>
      </c>
      <c r="L13" s="104">
        <f>IF(RES_hh_tes!L13=0,"",RES_hh_tes!L13/RES_hh_fec!L13)</f>
        <v>0.70618228689710782</v>
      </c>
      <c r="M13" s="104">
        <f>IF(RES_hh_tes!M13=0,"",RES_hh_tes!M13/RES_hh_fec!M13)</f>
        <v>0.7214595583214406</v>
      </c>
      <c r="N13" s="104">
        <f>IF(RES_hh_tes!N13=0,"",RES_hh_tes!N13/RES_hh_fec!N13)</f>
        <v>0.72238299554876106</v>
      </c>
      <c r="O13" s="104">
        <f>IF(RES_hh_tes!O13=0,"",RES_hh_tes!O13/RES_hh_fec!O13)</f>
        <v>0.72311221352275268</v>
      </c>
      <c r="P13" s="104">
        <f>IF(RES_hh_tes!P13=0,"",RES_hh_tes!P13/RES_hh_fec!P13)</f>
        <v>0.72322427998391881</v>
      </c>
      <c r="Q13" s="104">
        <f>IF(RES_hh_tes!Q13=0,"",RES_hh_tes!Q13/RES_hh_fec!Q13)</f>
        <v>0.72357842406468253</v>
      </c>
    </row>
    <row r="14" spans="1:17" ht="12" customHeight="1" x14ac:dyDescent="0.25">
      <c r="A14" s="99" t="s">
        <v>117</v>
      </c>
      <c r="B14" s="106">
        <f>IF(RES_hh_tes!B14=0,"",RES_hh_tes!B14/RES_hh_fec!B14)</f>
        <v>1.0000000000000002</v>
      </c>
      <c r="C14" s="106">
        <f>IF(RES_hh_tes!C14=0,"",RES_hh_tes!C14/RES_hh_fec!C14)</f>
        <v>0.99999999999999989</v>
      </c>
      <c r="D14" s="106">
        <f>IF(RES_hh_tes!D14=0,"",RES_hh_tes!D14/RES_hh_fec!D14)</f>
        <v>1.0000000000000002</v>
      </c>
      <c r="E14" s="106">
        <f>IF(RES_hh_tes!E14=0,"",RES_hh_tes!E14/RES_hh_fec!E14)</f>
        <v>1</v>
      </c>
      <c r="F14" s="106">
        <f>IF(RES_hh_tes!F14=0,"",RES_hh_tes!F14/RES_hh_fec!F14)</f>
        <v>1.0000000000000004</v>
      </c>
      <c r="G14" s="106">
        <f>IF(RES_hh_tes!G14=0,"",RES_hh_tes!G14/RES_hh_fec!G14)</f>
        <v>0.99999999999999989</v>
      </c>
      <c r="H14" s="106">
        <f>IF(RES_hh_tes!H14=0,"",RES_hh_tes!H14/RES_hh_fec!H14)</f>
        <v>1</v>
      </c>
      <c r="I14" s="106">
        <f>IF(RES_hh_tes!I14=0,"",RES_hh_tes!I14/RES_hh_fec!I14)</f>
        <v>1.0000000000000007</v>
      </c>
      <c r="J14" s="106">
        <f>IF(RES_hh_tes!J14=0,"",RES_hh_tes!J14/RES_hh_fec!J14)</f>
        <v>1.0000000000000004</v>
      </c>
      <c r="K14" s="106">
        <f>IF(RES_hh_tes!K14=0,"",RES_hh_tes!K14/RES_hh_fec!K14)</f>
        <v>0.99999999999999978</v>
      </c>
      <c r="L14" s="106">
        <f>IF(RES_hh_tes!L14=0,"",RES_hh_tes!L14/RES_hh_fec!L14)</f>
        <v>1</v>
      </c>
      <c r="M14" s="106">
        <f>IF(RES_hh_tes!M14=0,"",RES_hh_tes!M14/RES_hh_fec!M14)</f>
        <v>0.99999999999999933</v>
      </c>
      <c r="N14" s="106">
        <f>IF(RES_hh_tes!N14=0,"",RES_hh_tes!N14/RES_hh_fec!N14)</f>
        <v>0.99999999999999967</v>
      </c>
      <c r="O14" s="106">
        <f>IF(RES_hh_tes!O14=0,"",RES_hh_tes!O14/RES_hh_fec!O14)</f>
        <v>1</v>
      </c>
      <c r="P14" s="106">
        <f>IF(RES_hh_tes!P14=0,"",RES_hh_tes!P14/RES_hh_fec!P14)</f>
        <v>1.0000000000000002</v>
      </c>
      <c r="Q14" s="106">
        <f>IF(RES_hh_tes!Q14=0,"",RES_hh_tes!Q14/RES_hh_fec!Q14)</f>
        <v>1</v>
      </c>
    </row>
    <row r="15" spans="1:17" ht="12.95" customHeight="1" x14ac:dyDescent="0.25">
      <c r="A15" s="89" t="s">
        <v>112</v>
      </c>
      <c r="B15" s="103">
        <f>IF(RES_hh_tes!B15=0,"",RES_hh_tes!B15/RES_hh_fec!B15)</f>
        <v>1.3958328555053789</v>
      </c>
      <c r="C15" s="103">
        <f>IF(RES_hh_tes!C15=0,"",RES_hh_tes!C15/RES_hh_fec!C15)</f>
        <v>1.4449848451900866</v>
      </c>
      <c r="D15" s="103">
        <f>IF(RES_hh_tes!D15=0,"",RES_hh_tes!D15/RES_hh_fec!D15)</f>
        <v>1.4910695129501599</v>
      </c>
      <c r="E15" s="103">
        <f>IF(RES_hh_tes!E15=0,"",RES_hh_tes!E15/RES_hh_fec!E15)</f>
        <v>1.5408369571968439</v>
      </c>
      <c r="F15" s="103">
        <f>IF(RES_hh_tes!F15=0,"",RES_hh_tes!F15/RES_hh_fec!F15)</f>
        <v>1.5986148553889139</v>
      </c>
      <c r="G15" s="103">
        <f>IF(RES_hh_tes!G15=0,"",RES_hh_tes!G15/RES_hh_fec!G15)</f>
        <v>1.6539997599832539</v>
      </c>
      <c r="H15" s="103">
        <f>IF(RES_hh_tes!H15=0,"",RES_hh_tes!H15/RES_hh_fec!H15)</f>
        <v>1.7159251417463612</v>
      </c>
      <c r="I15" s="103">
        <f>IF(RES_hh_tes!I15=0,"",RES_hh_tes!I15/RES_hh_fec!I15)</f>
        <v>1.7844766515830714</v>
      </c>
      <c r="J15" s="103">
        <f>IF(RES_hh_tes!J15=0,"",RES_hh_tes!J15/RES_hh_fec!J15)</f>
        <v>1.9122271028366327</v>
      </c>
      <c r="K15" s="103">
        <f>IF(RES_hh_tes!K15=0,"",RES_hh_tes!K15/RES_hh_fec!K15)</f>
        <v>2.0398689727453903</v>
      </c>
      <c r="L15" s="103">
        <f>IF(RES_hh_tes!L15=0,"",RES_hh_tes!L15/RES_hh_fec!L15)</f>
        <v>2.1626930027796125</v>
      </c>
      <c r="M15" s="103">
        <f>IF(RES_hh_tes!M15=0,"",RES_hh_tes!M15/RES_hh_fec!M15)</f>
        <v>2.2751060258772244</v>
      </c>
      <c r="N15" s="103">
        <f>IF(RES_hh_tes!N15=0,"",RES_hh_tes!N15/RES_hh_fec!N15)</f>
        <v>2.3912893959360502</v>
      </c>
      <c r="O15" s="103">
        <f>IF(RES_hh_tes!O15=0,"",RES_hh_tes!O15/RES_hh_fec!O15)</f>
        <v>2.4943867363009002</v>
      </c>
      <c r="P15" s="103">
        <f>IF(RES_hh_tes!P15=0,"",RES_hh_tes!P15/RES_hh_fec!P15)</f>
        <v>2.5944235424302349</v>
      </c>
      <c r="Q15" s="103">
        <f>IF(RES_hh_tes!Q15=0,"",RES_hh_tes!Q15/RES_hh_fec!Q15)</f>
        <v>2.705467145484219</v>
      </c>
    </row>
    <row r="16" spans="1:17" ht="12" customHeight="1" x14ac:dyDescent="0.25">
      <c r="A16" s="87" t="s">
        <v>111</v>
      </c>
      <c r="B16" s="105">
        <f>IF(RES_hh_tes!B16=0,"",RES_hh_tes!B16/RES_hh_fec!B16)</f>
        <v>1.3958328555053789</v>
      </c>
      <c r="C16" s="105">
        <f>IF(RES_hh_tes!C16=0,"",RES_hh_tes!C16/RES_hh_fec!C16)</f>
        <v>1.4449848451900866</v>
      </c>
      <c r="D16" s="105">
        <f>IF(RES_hh_tes!D16=0,"",RES_hh_tes!D16/RES_hh_fec!D16)</f>
        <v>1.4910695129501599</v>
      </c>
      <c r="E16" s="105">
        <f>IF(RES_hh_tes!E16=0,"",RES_hh_tes!E16/RES_hh_fec!E16)</f>
        <v>1.5408369571968439</v>
      </c>
      <c r="F16" s="105">
        <f>IF(RES_hh_tes!F16=0,"",RES_hh_tes!F16/RES_hh_fec!F16)</f>
        <v>1.5986148553889139</v>
      </c>
      <c r="G16" s="105">
        <f>IF(RES_hh_tes!G16=0,"",RES_hh_tes!G16/RES_hh_fec!G16)</f>
        <v>1.6539997599832539</v>
      </c>
      <c r="H16" s="105">
        <f>IF(RES_hh_tes!H16=0,"",RES_hh_tes!H16/RES_hh_fec!H16)</f>
        <v>1.7159251417463612</v>
      </c>
      <c r="I16" s="105">
        <f>IF(RES_hh_tes!I16=0,"",RES_hh_tes!I16/RES_hh_fec!I16)</f>
        <v>1.7844766515830714</v>
      </c>
      <c r="J16" s="105">
        <f>IF(RES_hh_tes!J16=0,"",RES_hh_tes!J16/RES_hh_fec!J16)</f>
        <v>1.9122271028366327</v>
      </c>
      <c r="K16" s="105">
        <f>IF(RES_hh_tes!K16=0,"",RES_hh_tes!K16/RES_hh_fec!K16)</f>
        <v>2.0398689727453903</v>
      </c>
      <c r="L16" s="105">
        <f>IF(RES_hh_tes!L16=0,"",RES_hh_tes!L16/RES_hh_fec!L16)</f>
        <v>2.1626930027796125</v>
      </c>
      <c r="M16" s="105">
        <f>IF(RES_hh_tes!M16=0,"",RES_hh_tes!M16/RES_hh_fec!M16)</f>
        <v>2.2751060258772244</v>
      </c>
      <c r="N16" s="105">
        <f>IF(RES_hh_tes!N16=0,"",RES_hh_tes!N16/RES_hh_fec!N16)</f>
        <v>2.3912893959360502</v>
      </c>
      <c r="O16" s="105">
        <f>IF(RES_hh_tes!O16=0,"",RES_hh_tes!O16/RES_hh_fec!O16)</f>
        <v>2.4943867363009002</v>
      </c>
      <c r="P16" s="105">
        <f>IF(RES_hh_tes!P16=0,"",RES_hh_tes!P16/RES_hh_fec!P16)</f>
        <v>2.5944235424302349</v>
      </c>
      <c r="Q16" s="105">
        <f>IF(RES_hh_tes!Q16=0,"",RES_hh_tes!Q16/RES_hh_fec!Q16)</f>
        <v>2.705467145484219</v>
      </c>
    </row>
    <row r="17" spans="1:17" ht="12.95" customHeight="1" x14ac:dyDescent="0.25">
      <c r="A17" s="89" t="s">
        <v>63</v>
      </c>
      <c r="B17" s="103">
        <f>IF(RES_hh_tes!B17=0,"",RES_hh_tes!B17/RES_hh_fec!B17)</f>
        <v>0.78878779549602396</v>
      </c>
      <c r="C17" s="103">
        <f>IF(RES_hh_tes!C17=0,"",RES_hh_tes!C17/RES_hh_fec!C17)</f>
        <v>0.79941615294172552</v>
      </c>
      <c r="D17" s="103">
        <f>IF(RES_hh_tes!D17=0,"",RES_hh_tes!D17/RES_hh_fec!D17)</f>
        <v>0.78629302821218605</v>
      </c>
      <c r="E17" s="103">
        <f>IF(RES_hh_tes!E17=0,"",RES_hh_tes!E17/RES_hh_fec!E17)</f>
        <v>0.78778289292284032</v>
      </c>
      <c r="F17" s="103">
        <f>IF(RES_hh_tes!F17=0,"",RES_hh_tes!F17/RES_hh_fec!F17)</f>
        <v>0.83899536677815478</v>
      </c>
      <c r="G17" s="103">
        <f>IF(RES_hh_tes!G17=0,"",RES_hh_tes!G17/RES_hh_fec!G17)</f>
        <v>0.78105116462574686</v>
      </c>
      <c r="H17" s="103">
        <f>IF(RES_hh_tes!H17=0,"",RES_hh_tes!H17/RES_hh_fec!H17)</f>
        <v>0.82006635226961744</v>
      </c>
      <c r="I17" s="103">
        <f>IF(RES_hh_tes!I17=0,"",RES_hh_tes!I17/RES_hh_fec!I17)</f>
        <v>0.90530978793643857</v>
      </c>
      <c r="J17" s="103">
        <f>IF(RES_hh_tes!J17=0,"",RES_hh_tes!J17/RES_hh_fec!J17)</f>
        <v>0.89699806479683164</v>
      </c>
      <c r="K17" s="103">
        <f>IF(RES_hh_tes!K17=0,"",RES_hh_tes!K17/RES_hh_fec!K17)</f>
        <v>0.9007106083310692</v>
      </c>
      <c r="L17" s="103">
        <f>IF(RES_hh_tes!L17=0,"",RES_hh_tes!L17/RES_hh_fec!L17)</f>
        <v>0.92288537882415866</v>
      </c>
      <c r="M17" s="103">
        <f>IF(RES_hh_tes!M17=0,"",RES_hh_tes!M17/RES_hh_fec!M17)</f>
        <v>0.92951789772895943</v>
      </c>
      <c r="N17" s="103">
        <f>IF(RES_hh_tes!N17=0,"",RES_hh_tes!N17/RES_hh_fec!N17)</f>
        <v>0.94596798245686609</v>
      </c>
      <c r="O17" s="103">
        <f>IF(RES_hh_tes!O17=0,"",RES_hh_tes!O17/RES_hh_fec!O17)</f>
        <v>0.97016731878084572</v>
      </c>
      <c r="P17" s="103">
        <f>IF(RES_hh_tes!P17=0,"",RES_hh_tes!P17/RES_hh_fec!P17)</f>
        <v>0.95607142811322143</v>
      </c>
      <c r="Q17" s="103">
        <f>IF(RES_hh_tes!Q17=0,"",RES_hh_tes!Q17/RES_hh_fec!Q17)</f>
        <v>0.92771688213929238</v>
      </c>
    </row>
    <row r="18" spans="1:17" ht="12" customHeight="1" x14ac:dyDescent="0.25">
      <c r="A18" s="87" t="s">
        <v>58</v>
      </c>
      <c r="B18" s="102" t="str">
        <f>IF(RES_hh_tes!B18=0,"",RES_hh_tes!B18/RES_hh_fec!B18)</f>
        <v/>
      </c>
      <c r="C18" s="102" t="str">
        <f>IF(RES_hh_tes!C18=0,"",RES_hh_tes!C18/RES_hh_fec!C18)</f>
        <v/>
      </c>
      <c r="D18" s="102" t="str">
        <f>IF(RES_hh_tes!D18=0,"",RES_hh_tes!D18/RES_hh_fec!D18)</f>
        <v/>
      </c>
      <c r="E18" s="102" t="str">
        <f>IF(RES_hh_tes!E18=0,"",RES_hh_tes!E18/RES_hh_fec!E18)</f>
        <v/>
      </c>
      <c r="F18" s="102" t="str">
        <f>IF(RES_hh_tes!F18=0,"",RES_hh_tes!F18/RES_hh_fec!F18)</f>
        <v/>
      </c>
      <c r="G18" s="102" t="str">
        <f>IF(RES_hh_tes!G18=0,"",RES_hh_tes!G18/RES_hh_fec!G18)</f>
        <v/>
      </c>
      <c r="H18" s="102" t="str">
        <f>IF(RES_hh_tes!H18=0,"",RES_hh_tes!H18/RES_hh_fec!H18)</f>
        <v/>
      </c>
      <c r="I18" s="102" t="str">
        <f>IF(RES_hh_tes!I18=0,"",RES_hh_tes!I18/RES_hh_fec!I18)</f>
        <v/>
      </c>
      <c r="J18" s="102" t="str">
        <f>IF(RES_hh_tes!J18=0,"",RES_hh_tes!J18/RES_hh_fec!J18)</f>
        <v/>
      </c>
      <c r="K18" s="102" t="str">
        <f>IF(RES_hh_tes!K18=0,"",RES_hh_tes!K18/RES_hh_fec!K18)</f>
        <v/>
      </c>
      <c r="L18" s="102" t="str">
        <f>IF(RES_hh_tes!L18=0,"",RES_hh_tes!L18/RES_hh_fec!L18)</f>
        <v/>
      </c>
      <c r="M18" s="102" t="str">
        <f>IF(RES_hh_tes!M18=0,"",RES_hh_tes!M18/RES_hh_fec!M18)</f>
        <v/>
      </c>
      <c r="N18" s="102" t="str">
        <f>IF(RES_hh_tes!N18=0,"",RES_hh_tes!N18/RES_hh_fec!N18)</f>
        <v/>
      </c>
      <c r="O18" s="102" t="str">
        <f>IF(RES_hh_tes!O18=0,"",RES_hh_tes!O18/RES_hh_fec!O18)</f>
        <v/>
      </c>
      <c r="P18" s="102" t="str">
        <f>IF(RES_hh_tes!P18=0,"",RES_hh_tes!P18/RES_hh_fec!P18)</f>
        <v/>
      </c>
      <c r="Q18" s="102" t="str">
        <f>IF(RES_hh_tes!Q18=0,"",RES_hh_tes!Q18/RES_hh_fec!Q18)</f>
        <v/>
      </c>
    </row>
    <row r="19" spans="1:17" s="28" customFormat="1" ht="12" customHeight="1" x14ac:dyDescent="0.25">
      <c r="A19" s="87" t="s">
        <v>84</v>
      </c>
      <c r="B19" s="102">
        <f>IF(RES_hh_tes!B19=0,"",RES_hh_tes!B19/RES_hh_fec!B19)</f>
        <v>0.37826296841525869</v>
      </c>
      <c r="C19" s="102">
        <f>IF(RES_hh_tes!C19=0,"",RES_hh_tes!C19/RES_hh_fec!C19)</f>
        <v>0.38334188761065269</v>
      </c>
      <c r="D19" s="102">
        <f>IF(RES_hh_tes!D19=0,"",RES_hh_tes!D19/RES_hh_fec!D19)</f>
        <v>0.3885645035669304</v>
      </c>
      <c r="E19" s="102">
        <f>IF(RES_hh_tes!E19=0,"",RES_hh_tes!E19/RES_hh_fec!E19)</f>
        <v>0.39309191355132678</v>
      </c>
      <c r="F19" s="102">
        <f>IF(RES_hh_tes!F19=0,"",RES_hh_tes!F19/RES_hh_fec!F19)</f>
        <v>0.39957695930093257</v>
      </c>
      <c r="G19" s="102">
        <f>IF(RES_hh_tes!G19=0,"",RES_hh_tes!G19/RES_hh_fec!G19)</f>
        <v>0.40585298349870763</v>
      </c>
      <c r="H19" s="102">
        <f>IF(RES_hh_tes!H19=0,"",RES_hh_tes!H19/RES_hh_fec!H19)</f>
        <v>0.40898248509959811</v>
      </c>
      <c r="I19" s="102">
        <f>IF(RES_hh_tes!I19=0,"",RES_hh_tes!I19/RES_hh_fec!I19)</f>
        <v>0.4294447762772024</v>
      </c>
      <c r="J19" s="102">
        <f>IF(RES_hh_tes!J19=0,"",RES_hh_tes!J19/RES_hh_fec!J19)</f>
        <v>0.43271528074681498</v>
      </c>
      <c r="K19" s="102">
        <f>IF(RES_hh_tes!K19=0,"",RES_hh_tes!K19/RES_hh_fec!K19)</f>
        <v>0.43568364511333058</v>
      </c>
      <c r="L19" s="102">
        <f>IF(RES_hh_tes!L19=0,"",RES_hh_tes!L19/RES_hh_fec!L19)</f>
        <v>0.4405894406926279</v>
      </c>
      <c r="M19" s="102">
        <f>IF(RES_hh_tes!M19=0,"",RES_hh_tes!M19/RES_hh_fec!M19)</f>
        <v>0.44341246153071945</v>
      </c>
      <c r="N19" s="102">
        <f>IF(RES_hh_tes!N19=0,"",RES_hh_tes!N19/RES_hh_fec!N19)</f>
        <v>0.44793670823613629</v>
      </c>
      <c r="O19" s="102">
        <f>IF(RES_hh_tes!O19=0,"",RES_hh_tes!O19/RES_hh_fec!O19)</f>
        <v>0.45133795933311804</v>
      </c>
      <c r="P19" s="102">
        <f>IF(RES_hh_tes!P19=0,"",RES_hh_tes!P19/RES_hh_fec!P19)</f>
        <v>0.45342414743422516</v>
      </c>
      <c r="Q19" s="102">
        <f>IF(RES_hh_tes!Q19=0,"",RES_hh_tes!Q19/RES_hh_fec!Q19)</f>
        <v>0.45359301496630994</v>
      </c>
    </row>
    <row r="20" spans="1:17" ht="12" customHeight="1" x14ac:dyDescent="0.25">
      <c r="A20" s="87" t="s">
        <v>110</v>
      </c>
      <c r="B20" s="102" t="str">
        <f>IF(RES_hh_tes!B20=0,"",RES_hh_tes!B20/RES_hh_fec!B20)</f>
        <v/>
      </c>
      <c r="C20" s="102" t="str">
        <f>IF(RES_hh_tes!C20=0,"",RES_hh_tes!C20/RES_hh_fec!C20)</f>
        <v/>
      </c>
      <c r="D20" s="102" t="str">
        <f>IF(RES_hh_tes!D20=0,"",RES_hh_tes!D20/RES_hh_fec!D20)</f>
        <v/>
      </c>
      <c r="E20" s="102" t="str">
        <f>IF(RES_hh_tes!E20=0,"",RES_hh_tes!E20/RES_hh_fec!E20)</f>
        <v/>
      </c>
      <c r="F20" s="102" t="str">
        <f>IF(RES_hh_tes!F20=0,"",RES_hh_tes!F20/RES_hh_fec!F20)</f>
        <v/>
      </c>
      <c r="G20" s="102" t="str">
        <f>IF(RES_hh_tes!G20=0,"",RES_hh_tes!G20/RES_hh_fec!G20)</f>
        <v/>
      </c>
      <c r="H20" s="102" t="str">
        <f>IF(RES_hh_tes!H20=0,"",RES_hh_tes!H20/RES_hh_fec!H20)</f>
        <v/>
      </c>
      <c r="I20" s="102" t="str">
        <f>IF(RES_hh_tes!I20=0,"",RES_hh_tes!I20/RES_hh_fec!I20)</f>
        <v/>
      </c>
      <c r="J20" s="102" t="str">
        <f>IF(RES_hh_tes!J20=0,"",RES_hh_tes!J20/RES_hh_fec!J20)</f>
        <v/>
      </c>
      <c r="K20" s="102" t="str">
        <f>IF(RES_hh_tes!K20=0,"",RES_hh_tes!K20/RES_hh_fec!K20)</f>
        <v/>
      </c>
      <c r="L20" s="102" t="str">
        <f>IF(RES_hh_tes!L20=0,"",RES_hh_tes!L20/RES_hh_fec!L20)</f>
        <v/>
      </c>
      <c r="M20" s="102" t="str">
        <f>IF(RES_hh_tes!M20=0,"",RES_hh_tes!M20/RES_hh_fec!M20)</f>
        <v/>
      </c>
      <c r="N20" s="102" t="str">
        <f>IF(RES_hh_tes!N20=0,"",RES_hh_tes!N20/RES_hh_fec!N20)</f>
        <v/>
      </c>
      <c r="O20" s="102" t="str">
        <f>IF(RES_hh_tes!O20=0,"",RES_hh_tes!O20/RES_hh_fec!O20)</f>
        <v/>
      </c>
      <c r="P20" s="102" t="str">
        <f>IF(RES_hh_tes!P20=0,"",RES_hh_tes!P20/RES_hh_fec!P20)</f>
        <v/>
      </c>
      <c r="Q20" s="102" t="str">
        <f>IF(RES_hh_tes!Q20=0,"",RES_hh_tes!Q20/RES_hh_fec!Q20)</f>
        <v/>
      </c>
    </row>
    <row r="21" spans="1:17" ht="12" customHeight="1" x14ac:dyDescent="0.25">
      <c r="A21" s="87" t="s">
        <v>109</v>
      </c>
      <c r="B21" s="102" t="str">
        <f>IF(RES_hh_tes!B21=0,"",RES_hh_tes!B21/RES_hh_fec!B21)</f>
        <v/>
      </c>
      <c r="C21" s="102" t="str">
        <f>IF(RES_hh_tes!C21=0,"",RES_hh_tes!C21/RES_hh_fec!C21)</f>
        <v/>
      </c>
      <c r="D21" s="102" t="str">
        <f>IF(RES_hh_tes!D21=0,"",RES_hh_tes!D21/RES_hh_fec!D21)</f>
        <v/>
      </c>
      <c r="E21" s="102" t="str">
        <f>IF(RES_hh_tes!E21=0,"",RES_hh_tes!E21/RES_hh_fec!E21)</f>
        <v/>
      </c>
      <c r="F21" s="102" t="str">
        <f>IF(RES_hh_tes!F21=0,"",RES_hh_tes!F21/RES_hh_fec!F21)</f>
        <v/>
      </c>
      <c r="G21" s="102" t="str">
        <f>IF(RES_hh_tes!G21=0,"",RES_hh_tes!G21/RES_hh_fec!G21)</f>
        <v/>
      </c>
      <c r="H21" s="102" t="str">
        <f>IF(RES_hh_tes!H21=0,"",RES_hh_tes!H21/RES_hh_fec!H21)</f>
        <v/>
      </c>
      <c r="I21" s="102" t="str">
        <f>IF(RES_hh_tes!I21=0,"",RES_hh_tes!I21/RES_hh_fec!I21)</f>
        <v/>
      </c>
      <c r="J21" s="102" t="str">
        <f>IF(RES_hh_tes!J21=0,"",RES_hh_tes!J21/RES_hh_fec!J21)</f>
        <v/>
      </c>
      <c r="K21" s="102" t="str">
        <f>IF(RES_hh_tes!K21=0,"",RES_hh_tes!K21/RES_hh_fec!K21)</f>
        <v/>
      </c>
      <c r="L21" s="102" t="str">
        <f>IF(RES_hh_tes!L21=0,"",RES_hh_tes!L21/RES_hh_fec!L21)</f>
        <v/>
      </c>
      <c r="M21" s="102" t="str">
        <f>IF(RES_hh_tes!M21=0,"",RES_hh_tes!M21/RES_hh_fec!M21)</f>
        <v/>
      </c>
      <c r="N21" s="102" t="str">
        <f>IF(RES_hh_tes!N21=0,"",RES_hh_tes!N21/RES_hh_fec!N21)</f>
        <v/>
      </c>
      <c r="O21" s="102" t="str">
        <f>IF(RES_hh_tes!O21=0,"",RES_hh_tes!O21/RES_hh_fec!O21)</f>
        <v/>
      </c>
      <c r="P21" s="102" t="str">
        <f>IF(RES_hh_tes!P21=0,"",RES_hh_tes!P21/RES_hh_fec!P21)</f>
        <v/>
      </c>
      <c r="Q21" s="102" t="str">
        <f>IF(RES_hh_tes!Q21=0,"",RES_hh_tes!Q21/RES_hh_fec!Q21)</f>
        <v/>
      </c>
    </row>
    <row r="22" spans="1:17" ht="12" customHeight="1" x14ac:dyDescent="0.25">
      <c r="A22" s="87" t="s">
        <v>55</v>
      </c>
      <c r="B22" s="102" t="str">
        <f>IF(RES_hh_tes!B22=0,"",RES_hh_tes!B22/RES_hh_fec!B22)</f>
        <v/>
      </c>
      <c r="C22" s="102" t="str">
        <f>IF(RES_hh_tes!C22=0,"",RES_hh_tes!C22/RES_hh_fec!C22)</f>
        <v/>
      </c>
      <c r="D22" s="102" t="str">
        <f>IF(RES_hh_tes!D22=0,"",RES_hh_tes!D22/RES_hh_fec!D22)</f>
        <v/>
      </c>
      <c r="E22" s="102" t="str">
        <f>IF(RES_hh_tes!E22=0,"",RES_hh_tes!E22/RES_hh_fec!E22)</f>
        <v/>
      </c>
      <c r="F22" s="102" t="str">
        <f>IF(RES_hh_tes!F22=0,"",RES_hh_tes!F22/RES_hh_fec!F22)</f>
        <v/>
      </c>
      <c r="G22" s="102" t="str">
        <f>IF(RES_hh_tes!G22=0,"",RES_hh_tes!G22/RES_hh_fec!G22)</f>
        <v/>
      </c>
      <c r="H22" s="102" t="str">
        <f>IF(RES_hh_tes!H22=0,"",RES_hh_tes!H22/RES_hh_fec!H22)</f>
        <v/>
      </c>
      <c r="I22" s="102" t="str">
        <f>IF(RES_hh_tes!I22=0,"",RES_hh_tes!I22/RES_hh_fec!I22)</f>
        <v/>
      </c>
      <c r="J22" s="102" t="str">
        <f>IF(RES_hh_tes!J22=0,"",RES_hh_tes!J22/RES_hh_fec!J22)</f>
        <v/>
      </c>
      <c r="K22" s="102" t="str">
        <f>IF(RES_hh_tes!K22=0,"",RES_hh_tes!K22/RES_hh_fec!K22)</f>
        <v/>
      </c>
      <c r="L22" s="102" t="str">
        <f>IF(RES_hh_tes!L22=0,"",RES_hh_tes!L22/RES_hh_fec!L22)</f>
        <v/>
      </c>
      <c r="M22" s="102" t="str">
        <f>IF(RES_hh_tes!M22=0,"",RES_hh_tes!M22/RES_hh_fec!M22)</f>
        <v/>
      </c>
      <c r="N22" s="102" t="str">
        <f>IF(RES_hh_tes!N22=0,"",RES_hh_tes!N22/RES_hh_fec!N22)</f>
        <v/>
      </c>
      <c r="O22" s="102" t="str">
        <f>IF(RES_hh_tes!O22=0,"",RES_hh_tes!O22/RES_hh_fec!O22)</f>
        <v/>
      </c>
      <c r="P22" s="102" t="str">
        <f>IF(RES_hh_tes!P22=0,"",RES_hh_tes!P22/RES_hh_fec!P22)</f>
        <v/>
      </c>
      <c r="Q22" s="102" t="str">
        <f>IF(RES_hh_tes!Q22=0,"",RES_hh_tes!Q22/RES_hh_fec!Q22)</f>
        <v/>
      </c>
    </row>
    <row r="23" spans="1:17" ht="12" customHeight="1" x14ac:dyDescent="0.25">
      <c r="A23" s="87" t="s">
        <v>79</v>
      </c>
      <c r="B23" s="102" t="str">
        <f>IF(RES_hh_tes!B23=0,"",RES_hh_tes!B23/RES_hh_fec!B23)</f>
        <v/>
      </c>
      <c r="C23" s="102" t="str">
        <f>IF(RES_hh_tes!C23=0,"",RES_hh_tes!C23/RES_hh_fec!C23)</f>
        <v/>
      </c>
      <c r="D23" s="102" t="str">
        <f>IF(RES_hh_tes!D23=0,"",RES_hh_tes!D23/RES_hh_fec!D23)</f>
        <v/>
      </c>
      <c r="E23" s="102" t="str">
        <f>IF(RES_hh_tes!E23=0,"",RES_hh_tes!E23/RES_hh_fec!E23)</f>
        <v/>
      </c>
      <c r="F23" s="102" t="str">
        <f>IF(RES_hh_tes!F23=0,"",RES_hh_tes!F23/RES_hh_fec!F23)</f>
        <v/>
      </c>
      <c r="G23" s="102" t="str">
        <f>IF(RES_hh_tes!G23=0,"",RES_hh_tes!G23/RES_hh_fec!G23)</f>
        <v/>
      </c>
      <c r="H23" s="102" t="str">
        <f>IF(RES_hh_tes!H23=0,"",RES_hh_tes!H23/RES_hh_fec!H23)</f>
        <v/>
      </c>
      <c r="I23" s="102" t="str">
        <f>IF(RES_hh_tes!I23=0,"",RES_hh_tes!I23/RES_hh_fec!I23)</f>
        <v/>
      </c>
      <c r="J23" s="102" t="str">
        <f>IF(RES_hh_tes!J23=0,"",RES_hh_tes!J23/RES_hh_fec!J23)</f>
        <v/>
      </c>
      <c r="K23" s="102" t="str">
        <f>IF(RES_hh_tes!K23=0,"",RES_hh_tes!K23/RES_hh_fec!K23)</f>
        <v/>
      </c>
      <c r="L23" s="102" t="str">
        <f>IF(RES_hh_tes!L23=0,"",RES_hh_tes!L23/RES_hh_fec!L23)</f>
        <v/>
      </c>
      <c r="M23" s="102" t="str">
        <f>IF(RES_hh_tes!M23=0,"",RES_hh_tes!M23/RES_hh_fec!M23)</f>
        <v/>
      </c>
      <c r="N23" s="102" t="str">
        <f>IF(RES_hh_tes!N23=0,"",RES_hh_tes!N23/RES_hh_fec!N23)</f>
        <v/>
      </c>
      <c r="O23" s="102" t="str">
        <f>IF(RES_hh_tes!O23=0,"",RES_hh_tes!O23/RES_hh_fec!O23)</f>
        <v/>
      </c>
      <c r="P23" s="102" t="str">
        <f>IF(RES_hh_tes!P23=0,"",RES_hh_tes!P23/RES_hh_fec!P23)</f>
        <v/>
      </c>
      <c r="Q23" s="102" t="str">
        <f>IF(RES_hh_tes!Q23=0,"",RES_hh_tes!Q23/RES_hh_fec!Q23)</f>
        <v/>
      </c>
    </row>
    <row r="24" spans="1:17" ht="12" customHeight="1" x14ac:dyDescent="0.25">
      <c r="A24" s="87" t="s">
        <v>61</v>
      </c>
      <c r="B24" s="102" t="str">
        <f>IF(RES_hh_tes!B24=0,"",RES_hh_tes!B24/RES_hh_fec!B24)</f>
        <v/>
      </c>
      <c r="C24" s="102" t="str">
        <f>IF(RES_hh_tes!C24=0,"",RES_hh_tes!C24/RES_hh_fec!C24)</f>
        <v/>
      </c>
      <c r="D24" s="102" t="str">
        <f>IF(RES_hh_tes!D24=0,"",RES_hh_tes!D24/RES_hh_fec!D24)</f>
        <v/>
      </c>
      <c r="E24" s="102" t="str">
        <f>IF(RES_hh_tes!E24=0,"",RES_hh_tes!E24/RES_hh_fec!E24)</f>
        <v/>
      </c>
      <c r="F24" s="102" t="str">
        <f>IF(RES_hh_tes!F24=0,"",RES_hh_tes!F24/RES_hh_fec!F24)</f>
        <v/>
      </c>
      <c r="G24" s="102" t="str">
        <f>IF(RES_hh_tes!G24=0,"",RES_hh_tes!G24/RES_hh_fec!G24)</f>
        <v/>
      </c>
      <c r="H24" s="102" t="str">
        <f>IF(RES_hh_tes!H24=0,"",RES_hh_tes!H24/RES_hh_fec!H24)</f>
        <v/>
      </c>
      <c r="I24" s="102" t="str">
        <f>IF(RES_hh_tes!I24=0,"",RES_hh_tes!I24/RES_hh_fec!I24)</f>
        <v/>
      </c>
      <c r="J24" s="102" t="str">
        <f>IF(RES_hh_tes!J24=0,"",RES_hh_tes!J24/RES_hh_fec!J24)</f>
        <v/>
      </c>
      <c r="K24" s="102" t="str">
        <f>IF(RES_hh_tes!K24=0,"",RES_hh_tes!K24/RES_hh_fec!K24)</f>
        <v/>
      </c>
      <c r="L24" s="102" t="str">
        <f>IF(RES_hh_tes!L24=0,"",RES_hh_tes!L24/RES_hh_fec!L24)</f>
        <v/>
      </c>
      <c r="M24" s="102" t="str">
        <f>IF(RES_hh_tes!M24=0,"",RES_hh_tes!M24/RES_hh_fec!M24)</f>
        <v/>
      </c>
      <c r="N24" s="102" t="str">
        <f>IF(RES_hh_tes!N24=0,"",RES_hh_tes!N24/RES_hh_fec!N24)</f>
        <v/>
      </c>
      <c r="O24" s="102" t="str">
        <f>IF(RES_hh_tes!O24=0,"",RES_hh_tes!O24/RES_hh_fec!O24)</f>
        <v/>
      </c>
      <c r="P24" s="102" t="str">
        <f>IF(RES_hh_tes!P24=0,"",RES_hh_tes!P24/RES_hh_fec!P24)</f>
        <v/>
      </c>
      <c r="Q24" s="102" t="str">
        <f>IF(RES_hh_tes!Q24=0,"",RES_hh_tes!Q24/RES_hh_fec!Q24)</f>
        <v/>
      </c>
    </row>
    <row r="25" spans="1:17" ht="12" customHeight="1" x14ac:dyDescent="0.25">
      <c r="A25" s="51" t="s">
        <v>60</v>
      </c>
      <c r="B25" s="104">
        <f>IF(RES_hh_tes!B25=0,"",RES_hh_tes!B25/RES_hh_fec!B25)</f>
        <v>0.48333601519727504</v>
      </c>
      <c r="C25" s="104">
        <f>IF(RES_hh_tes!C25=0,"",RES_hh_tes!C25/RES_hh_fec!C25)</f>
        <v>0.49071009616876587</v>
      </c>
      <c r="D25" s="104">
        <f>IF(RES_hh_tes!D25=0,"",RES_hh_tes!D25/RES_hh_fec!D25)</f>
        <v>0.49862058423295219</v>
      </c>
      <c r="E25" s="104">
        <f>IF(RES_hh_tes!E25=0,"",RES_hh_tes!E25/RES_hh_fec!E25)</f>
        <v>0.50692328477378634</v>
      </c>
      <c r="F25" s="104">
        <f>IF(RES_hh_tes!F25=0,"",RES_hh_tes!F25/RES_hh_fec!F25)</f>
        <v>0.51895757725737146</v>
      </c>
      <c r="G25" s="104">
        <f>IF(RES_hh_tes!G25=0,"",RES_hh_tes!G25/RES_hh_fec!G25)</f>
        <v>0.52618133045978832</v>
      </c>
      <c r="H25" s="104">
        <f>IF(RES_hh_tes!H25=0,"",RES_hh_tes!H25/RES_hh_fec!H25)</f>
        <v>0.5340327990978414</v>
      </c>
      <c r="I25" s="104">
        <f>IF(RES_hh_tes!I25=0,"",RES_hh_tes!I25/RES_hh_fec!I25)</f>
        <v>0.55217989137549506</v>
      </c>
      <c r="J25" s="104">
        <f>IF(RES_hh_tes!J25=0,"",RES_hh_tes!J25/RES_hh_fec!J25)</f>
        <v>0.5568603474661189</v>
      </c>
      <c r="K25" s="104">
        <f>IF(RES_hh_tes!K25=0,"",RES_hh_tes!K25/RES_hh_fec!K25)</f>
        <v>0.56090043719690341</v>
      </c>
      <c r="L25" s="104">
        <f>IF(RES_hh_tes!L25=0,"",RES_hh_tes!L25/RES_hh_fec!L25)</f>
        <v>0.56631572870484492</v>
      </c>
      <c r="M25" s="104">
        <f>IF(RES_hh_tes!M25=0,"",RES_hh_tes!M25/RES_hh_fec!M25)</f>
        <v>0.5699094453872573</v>
      </c>
      <c r="N25" s="104">
        <f>IF(RES_hh_tes!N25=0,"",RES_hh_tes!N25/RES_hh_fec!N25)</f>
        <v>0.5750339653731622</v>
      </c>
      <c r="O25" s="104">
        <f>IF(RES_hh_tes!O25=0,"",RES_hh_tes!O25/RES_hh_fec!O25)</f>
        <v>0.57918791423695437</v>
      </c>
      <c r="P25" s="104">
        <f>IF(RES_hh_tes!P25=0,"",RES_hh_tes!P25/RES_hh_fec!P25)</f>
        <v>0.58217252807521946</v>
      </c>
      <c r="Q25" s="104">
        <f>IF(RES_hh_tes!Q25=0,"",RES_hh_tes!Q25/RES_hh_fec!Q25)</f>
        <v>0.58444098684597023</v>
      </c>
    </row>
    <row r="26" spans="1:17" ht="12" customHeight="1" x14ac:dyDescent="0.25">
      <c r="A26" s="49" t="s">
        <v>59</v>
      </c>
      <c r="B26" s="101">
        <f>IF(RES_hh_tes!B26=0,"",RES_hh_tes!B26/RES_hh_fec!B26)</f>
        <v>0.99999999999999978</v>
      </c>
      <c r="C26" s="101">
        <f>IF(RES_hh_tes!C26=0,"",RES_hh_tes!C26/RES_hh_fec!C26)</f>
        <v>1</v>
      </c>
      <c r="D26" s="101">
        <f>IF(RES_hh_tes!D26=0,"",RES_hh_tes!D26/RES_hh_fec!D26)</f>
        <v>0.99999999999999956</v>
      </c>
      <c r="E26" s="101">
        <f>IF(RES_hh_tes!E26=0,"",RES_hh_tes!E26/RES_hh_fec!E26)</f>
        <v>1.0000000000000002</v>
      </c>
      <c r="F26" s="101">
        <f>IF(RES_hh_tes!F26=0,"",RES_hh_tes!F26/RES_hh_fec!F26)</f>
        <v>1.0000000000000004</v>
      </c>
      <c r="G26" s="101">
        <f>IF(RES_hh_tes!G26=0,"",RES_hh_tes!G26/RES_hh_fec!G26)</f>
        <v>0.99999999999999956</v>
      </c>
      <c r="H26" s="101">
        <f>IF(RES_hh_tes!H26=0,"",RES_hh_tes!H26/RES_hh_fec!H26)</f>
        <v>1</v>
      </c>
      <c r="I26" s="101">
        <f>IF(RES_hh_tes!I26=0,"",RES_hh_tes!I26/RES_hh_fec!I26)</f>
        <v>1</v>
      </c>
      <c r="J26" s="101">
        <f>IF(RES_hh_tes!J26=0,"",RES_hh_tes!J26/RES_hh_fec!J26)</f>
        <v>1</v>
      </c>
      <c r="K26" s="101">
        <f>IF(RES_hh_tes!K26=0,"",RES_hh_tes!K26/RES_hh_fec!K26)</f>
        <v>1</v>
      </c>
      <c r="L26" s="101">
        <f>IF(RES_hh_tes!L26=0,"",RES_hh_tes!L26/RES_hh_fec!L26)</f>
        <v>0.99999999999999956</v>
      </c>
      <c r="M26" s="101">
        <f>IF(RES_hh_tes!M26=0,"",RES_hh_tes!M26/RES_hh_fec!M26)</f>
        <v>1</v>
      </c>
      <c r="N26" s="101">
        <f>IF(RES_hh_tes!N26=0,"",RES_hh_tes!N26/RES_hh_fec!N26)</f>
        <v>0.99999999999999978</v>
      </c>
      <c r="O26" s="101">
        <f>IF(RES_hh_tes!O26=0,"",RES_hh_tes!O26/RES_hh_fec!O26)</f>
        <v>1</v>
      </c>
      <c r="P26" s="101">
        <f>IF(RES_hh_tes!P26=0,"",RES_hh_tes!P26/RES_hh_fec!P26)</f>
        <v>0.99999999999999922</v>
      </c>
      <c r="Q26" s="101">
        <f>IF(RES_hh_tes!Q26=0,"",RES_hh_tes!Q26/RES_hh_fec!Q26)</f>
        <v>1.0000000000000004</v>
      </c>
    </row>
    <row r="27" spans="1:17" ht="12.95" customHeight="1" x14ac:dyDescent="0.25">
      <c r="A27" s="89" t="s">
        <v>62</v>
      </c>
      <c r="B27" s="103">
        <f>IF(RES_hh_tes!B27=0,"",RES_hh_tes!B27/RES_hh_fec!B27)</f>
        <v>0.50360655319614545</v>
      </c>
      <c r="C27" s="103">
        <f>IF(RES_hh_tes!C27=0,"",RES_hh_tes!C27/RES_hh_fec!C27)</f>
        <v>0.47135023205750998</v>
      </c>
      <c r="D27" s="103">
        <f>IF(RES_hh_tes!D27=0,"",RES_hh_tes!D27/RES_hh_fec!D27)</f>
        <v>0.48012871908256327</v>
      </c>
      <c r="E27" s="103">
        <f>IF(RES_hh_tes!E27=0,"",RES_hh_tes!E27/RES_hh_fec!E27)</f>
        <v>0.49498683327647047</v>
      </c>
      <c r="F27" s="103">
        <f>IF(RES_hh_tes!F27=0,"",RES_hh_tes!F27/RES_hh_fec!F27)</f>
        <v>0.50238405899512495</v>
      </c>
      <c r="G27" s="103">
        <f>IF(RES_hh_tes!G27=0,"",RES_hh_tes!G27/RES_hh_fec!G27)</f>
        <v>0.51747692959060809</v>
      </c>
      <c r="H27" s="103">
        <f>IF(RES_hh_tes!H27=0,"",RES_hh_tes!H27/RES_hh_fec!H27)</f>
        <v>0.5613623032699977</v>
      </c>
      <c r="I27" s="103">
        <f>IF(RES_hh_tes!I27=0,"",RES_hh_tes!I27/RES_hh_fec!I27)</f>
        <v>0.56897509458115403</v>
      </c>
      <c r="J27" s="103">
        <f>IF(RES_hh_tes!J27=0,"",RES_hh_tes!J27/RES_hh_fec!J27)</f>
        <v>0.58586340448287288</v>
      </c>
      <c r="K27" s="103">
        <f>IF(RES_hh_tes!K27=0,"",RES_hh_tes!K27/RES_hh_fec!K27)</f>
        <v>0.5984711673533557</v>
      </c>
      <c r="L27" s="103">
        <f>IF(RES_hh_tes!L27=0,"",RES_hh_tes!L27/RES_hh_fec!L27)</f>
        <v>0.6089509085628142</v>
      </c>
      <c r="M27" s="103">
        <f>IF(RES_hh_tes!M27=0,"",RES_hh_tes!M27/RES_hh_fec!M27)</f>
        <v>0.59584192010485271</v>
      </c>
      <c r="N27" s="103">
        <f>IF(RES_hh_tes!N27=0,"",RES_hh_tes!N27/RES_hh_fec!N27)</f>
        <v>0.6000002318705886</v>
      </c>
      <c r="O27" s="103">
        <f>IF(RES_hh_tes!O27=0,"",RES_hh_tes!O27/RES_hh_fec!O27)</f>
        <v>0.59126879378811592</v>
      </c>
      <c r="P27" s="103">
        <f>IF(RES_hh_tes!P27=0,"",RES_hh_tes!P27/RES_hh_fec!P27)</f>
        <v>0.59643286985058586</v>
      </c>
      <c r="Q27" s="103">
        <f>IF(RES_hh_tes!Q27=0,"",RES_hh_tes!Q27/RES_hh_fec!Q27)</f>
        <v>0.60019421715402954</v>
      </c>
    </row>
    <row r="28" spans="1:17" ht="12" customHeight="1" x14ac:dyDescent="0.25">
      <c r="A28" s="87" t="s">
        <v>58</v>
      </c>
      <c r="B28" s="102" t="str">
        <f>IF(RES_hh_tes!B28=0,"",RES_hh_tes!B28/RES_hh_fec!B28)</f>
        <v/>
      </c>
      <c r="C28" s="102" t="str">
        <f>IF(RES_hh_tes!C28=0,"",RES_hh_tes!C28/RES_hh_fec!C28)</f>
        <v/>
      </c>
      <c r="D28" s="102" t="str">
        <f>IF(RES_hh_tes!D28=0,"",RES_hh_tes!D28/RES_hh_fec!D28)</f>
        <v/>
      </c>
      <c r="E28" s="102" t="str">
        <f>IF(RES_hh_tes!E28=0,"",RES_hh_tes!E28/RES_hh_fec!E28)</f>
        <v/>
      </c>
      <c r="F28" s="102" t="str">
        <f>IF(RES_hh_tes!F28=0,"",RES_hh_tes!F28/RES_hh_fec!F28)</f>
        <v/>
      </c>
      <c r="G28" s="102" t="str">
        <f>IF(RES_hh_tes!G28=0,"",RES_hh_tes!G28/RES_hh_fec!G28)</f>
        <v/>
      </c>
      <c r="H28" s="102" t="str">
        <f>IF(RES_hh_tes!H28=0,"",RES_hh_tes!H28/RES_hh_fec!H28)</f>
        <v/>
      </c>
      <c r="I28" s="102" t="str">
        <f>IF(RES_hh_tes!I28=0,"",RES_hh_tes!I28/RES_hh_fec!I28)</f>
        <v/>
      </c>
      <c r="J28" s="102" t="str">
        <f>IF(RES_hh_tes!J28=0,"",RES_hh_tes!J28/RES_hh_fec!J28)</f>
        <v/>
      </c>
      <c r="K28" s="102" t="str">
        <f>IF(RES_hh_tes!K28=0,"",RES_hh_tes!K28/RES_hh_fec!K28)</f>
        <v/>
      </c>
      <c r="L28" s="102" t="str">
        <f>IF(RES_hh_tes!L28=0,"",RES_hh_tes!L28/RES_hh_fec!L28)</f>
        <v/>
      </c>
      <c r="M28" s="102" t="str">
        <f>IF(RES_hh_tes!M28=0,"",RES_hh_tes!M28/RES_hh_fec!M28)</f>
        <v/>
      </c>
      <c r="N28" s="102" t="str">
        <f>IF(RES_hh_tes!N28=0,"",RES_hh_tes!N28/RES_hh_fec!N28)</f>
        <v/>
      </c>
      <c r="O28" s="102" t="str">
        <f>IF(RES_hh_tes!O28=0,"",RES_hh_tes!O28/RES_hh_fec!O28)</f>
        <v/>
      </c>
      <c r="P28" s="102" t="str">
        <f>IF(RES_hh_tes!P28=0,"",RES_hh_tes!P28/RES_hh_fec!P28)</f>
        <v/>
      </c>
      <c r="Q28" s="102" t="str">
        <f>IF(RES_hh_tes!Q28=0,"",RES_hh_tes!Q28/RES_hh_fec!Q28)</f>
        <v/>
      </c>
    </row>
    <row r="29" spans="1:17" s="28" customFormat="1" ht="12" customHeight="1" x14ac:dyDescent="0.25">
      <c r="A29" s="87" t="s">
        <v>84</v>
      </c>
      <c r="B29" s="102">
        <f>IF(RES_hh_tes!B29=0,"",RES_hh_tes!B29/RES_hh_fec!B29)</f>
        <v>0.37467543599955522</v>
      </c>
      <c r="C29" s="102">
        <f>IF(RES_hh_tes!C29=0,"",RES_hh_tes!C29/RES_hh_fec!C29)</f>
        <v>0.38922283423892146</v>
      </c>
      <c r="D29" s="102">
        <f>IF(RES_hh_tes!D29=0,"",RES_hh_tes!D29/RES_hh_fec!D29)</f>
        <v>0.39386104390250964</v>
      </c>
      <c r="E29" s="102">
        <f>IF(RES_hh_tes!E29=0,"",RES_hh_tes!E29/RES_hh_fec!E29)</f>
        <v>0.3987128500368744</v>
      </c>
      <c r="F29" s="102">
        <f>IF(RES_hh_tes!F29=0,"",RES_hh_tes!F29/RES_hh_fec!F29)</f>
        <v>0.40394010943720299</v>
      </c>
      <c r="G29" s="102">
        <f>IF(RES_hh_tes!G29=0,"",RES_hh_tes!G29/RES_hh_fec!G29)</f>
        <v>0.40864230617146707</v>
      </c>
      <c r="H29" s="102">
        <f>IF(RES_hh_tes!H29=0,"",RES_hh_tes!H29/RES_hh_fec!H29)</f>
        <v>0.41377204373539861</v>
      </c>
      <c r="I29" s="102">
        <f>IF(RES_hh_tes!I29=0,"",RES_hh_tes!I29/RES_hh_fec!I29)</f>
        <v>0.4203395862337258</v>
      </c>
      <c r="J29" s="102">
        <f>IF(RES_hh_tes!J29=0,"",RES_hh_tes!J29/RES_hh_fec!J29)</f>
        <v>0.42732125518737019</v>
      </c>
      <c r="K29" s="102">
        <f>IF(RES_hh_tes!K29=0,"",RES_hh_tes!K29/RES_hh_fec!K29)</f>
        <v>0.43682185021529762</v>
      </c>
      <c r="L29" s="102">
        <f>IF(RES_hh_tes!L29=0,"",RES_hh_tes!L29/RES_hh_fec!L29)</f>
        <v>0.43991123655772735</v>
      </c>
      <c r="M29" s="102">
        <f>IF(RES_hh_tes!M29=0,"",RES_hh_tes!M29/RES_hh_fec!M29)</f>
        <v>0.44388153852807238</v>
      </c>
      <c r="N29" s="102">
        <f>IF(RES_hh_tes!N29=0,"",RES_hh_tes!N29/RES_hh_fec!N29)</f>
        <v>0.44647315093686724</v>
      </c>
      <c r="O29" s="102">
        <f>IF(RES_hh_tes!O29=0,"",RES_hh_tes!O29/RES_hh_fec!O29)</f>
        <v>0.44860207895978071</v>
      </c>
      <c r="P29" s="102">
        <f>IF(RES_hh_tes!P29=0,"",RES_hh_tes!P29/RES_hh_fec!P29)</f>
        <v>0.44940490226941315</v>
      </c>
      <c r="Q29" s="102">
        <f>IF(RES_hh_tes!Q29=0,"",RES_hh_tes!Q29/RES_hh_fec!Q29)</f>
        <v>0.45122780313647559</v>
      </c>
    </row>
    <row r="30" spans="1:17" ht="12" customHeight="1" x14ac:dyDescent="0.25">
      <c r="A30" s="87" t="s">
        <v>109</v>
      </c>
      <c r="B30" s="102" t="str">
        <f>IF(RES_hh_tes!B30=0,"",RES_hh_tes!B30/RES_hh_fec!B30)</f>
        <v/>
      </c>
      <c r="C30" s="102" t="str">
        <f>IF(RES_hh_tes!C30=0,"",RES_hh_tes!C30/RES_hh_fec!C30)</f>
        <v/>
      </c>
      <c r="D30" s="102" t="str">
        <f>IF(RES_hh_tes!D30=0,"",RES_hh_tes!D30/RES_hh_fec!D30)</f>
        <v/>
      </c>
      <c r="E30" s="102" t="str">
        <f>IF(RES_hh_tes!E30=0,"",RES_hh_tes!E30/RES_hh_fec!E30)</f>
        <v/>
      </c>
      <c r="F30" s="102" t="str">
        <f>IF(RES_hh_tes!F30=0,"",RES_hh_tes!F30/RES_hh_fec!F30)</f>
        <v/>
      </c>
      <c r="G30" s="102" t="str">
        <f>IF(RES_hh_tes!G30=0,"",RES_hh_tes!G30/RES_hh_fec!G30)</f>
        <v/>
      </c>
      <c r="H30" s="102" t="str">
        <f>IF(RES_hh_tes!H30=0,"",RES_hh_tes!H30/RES_hh_fec!H30)</f>
        <v/>
      </c>
      <c r="I30" s="102" t="str">
        <f>IF(RES_hh_tes!I30=0,"",RES_hh_tes!I30/RES_hh_fec!I30)</f>
        <v/>
      </c>
      <c r="J30" s="102" t="str">
        <f>IF(RES_hh_tes!J30=0,"",RES_hh_tes!J30/RES_hh_fec!J30)</f>
        <v/>
      </c>
      <c r="K30" s="102" t="str">
        <f>IF(RES_hh_tes!K30=0,"",RES_hh_tes!K30/RES_hh_fec!K30)</f>
        <v/>
      </c>
      <c r="L30" s="102" t="str">
        <f>IF(RES_hh_tes!L30=0,"",RES_hh_tes!L30/RES_hh_fec!L30)</f>
        <v/>
      </c>
      <c r="M30" s="102" t="str">
        <f>IF(RES_hh_tes!M30=0,"",RES_hh_tes!M30/RES_hh_fec!M30)</f>
        <v/>
      </c>
      <c r="N30" s="102" t="str">
        <f>IF(RES_hh_tes!N30=0,"",RES_hh_tes!N30/RES_hh_fec!N30)</f>
        <v/>
      </c>
      <c r="O30" s="102" t="str">
        <f>IF(RES_hh_tes!O30=0,"",RES_hh_tes!O30/RES_hh_fec!O30)</f>
        <v/>
      </c>
      <c r="P30" s="102" t="str">
        <f>IF(RES_hh_tes!P30=0,"",RES_hh_tes!P30/RES_hh_fec!P30)</f>
        <v/>
      </c>
      <c r="Q30" s="102" t="str">
        <f>IF(RES_hh_tes!Q30=0,"",RES_hh_tes!Q30/RES_hh_fec!Q30)</f>
        <v/>
      </c>
    </row>
    <row r="31" spans="1:17" ht="12" customHeight="1" x14ac:dyDescent="0.25">
      <c r="A31" s="87" t="s">
        <v>55</v>
      </c>
      <c r="B31" s="102">
        <f>IF(RES_hh_tes!B31=0,"",RES_hh_tes!B31/RES_hh_fec!B31)</f>
        <v>0.35531922246078079</v>
      </c>
      <c r="C31" s="102">
        <f>IF(RES_hh_tes!C31=0,"",RES_hh_tes!C31/RES_hh_fec!C31)</f>
        <v>0.35531922246078063</v>
      </c>
      <c r="D31" s="102">
        <f>IF(RES_hh_tes!D31=0,"",RES_hh_tes!D31/RES_hh_fec!D31)</f>
        <v>0.35531922246078068</v>
      </c>
      <c r="E31" s="102">
        <f>IF(RES_hh_tes!E31=0,"",RES_hh_tes!E31/RES_hh_fec!E31)</f>
        <v>0.35531922246078079</v>
      </c>
      <c r="F31" s="102">
        <f>IF(RES_hh_tes!F31=0,"",RES_hh_tes!F31/RES_hh_fec!F31)</f>
        <v>0.35531922246078085</v>
      </c>
      <c r="G31" s="102">
        <f>IF(RES_hh_tes!G31=0,"",RES_hh_tes!G31/RES_hh_fec!G31)</f>
        <v>0.35531922246078068</v>
      </c>
      <c r="H31" s="102">
        <f>IF(RES_hh_tes!H31=0,"",RES_hh_tes!H31/RES_hh_fec!H31)</f>
        <v>0.3553192224607809</v>
      </c>
      <c r="I31" s="102">
        <f>IF(RES_hh_tes!I31=0,"",RES_hh_tes!I31/RES_hh_fec!I31)</f>
        <v>0.35531922246078085</v>
      </c>
      <c r="J31" s="102">
        <f>IF(RES_hh_tes!J31=0,"",RES_hh_tes!J31/RES_hh_fec!J31)</f>
        <v>0.3553192224607809</v>
      </c>
      <c r="K31" s="102">
        <f>IF(RES_hh_tes!K31=0,"",RES_hh_tes!K31/RES_hh_fec!K31)</f>
        <v>0.35531922246078068</v>
      </c>
      <c r="L31" s="102">
        <f>IF(RES_hh_tes!L31=0,"",RES_hh_tes!L31/RES_hh_fec!L31)</f>
        <v>0.35531922246078096</v>
      </c>
      <c r="M31" s="102">
        <f>IF(RES_hh_tes!M31=0,"",RES_hh_tes!M31/RES_hh_fec!M31)</f>
        <v>0.35531922246078096</v>
      </c>
      <c r="N31" s="102">
        <f>IF(RES_hh_tes!N31=0,"",RES_hh_tes!N31/RES_hh_fec!N31)</f>
        <v>0.35531922246078079</v>
      </c>
      <c r="O31" s="102">
        <f>IF(RES_hh_tes!O31=0,"",RES_hh_tes!O31/RES_hh_fec!O31)</f>
        <v>0.35531922246078046</v>
      </c>
      <c r="P31" s="102">
        <f>IF(RES_hh_tes!P31=0,"",RES_hh_tes!P31/RES_hh_fec!P31)</f>
        <v>0.35531922246078085</v>
      </c>
      <c r="Q31" s="102">
        <f>IF(RES_hh_tes!Q31=0,"",RES_hh_tes!Q31/RES_hh_fec!Q31)</f>
        <v>0.35531922246078074</v>
      </c>
    </row>
    <row r="32" spans="1:17" ht="12" customHeight="1" x14ac:dyDescent="0.25">
      <c r="A32" s="49" t="s">
        <v>60</v>
      </c>
      <c r="B32" s="101">
        <f>IF(RES_hh_tes!B32=0,"",RES_hh_tes!B32/RES_hh_fec!B32)</f>
        <v>0.75922575541904758</v>
      </c>
      <c r="C32" s="101">
        <f>IF(RES_hh_tes!C32=0,"",RES_hh_tes!C32/RES_hh_fec!C32)</f>
        <v>0.76434847178232934</v>
      </c>
      <c r="D32" s="101">
        <f>IF(RES_hh_tes!D32=0,"",RES_hh_tes!D32/RES_hh_fec!D32)</f>
        <v>0.77258559108750657</v>
      </c>
      <c r="E32" s="101">
        <f>IF(RES_hh_tes!E32=0,"",RES_hh_tes!E32/RES_hh_fec!E32)</f>
        <v>0.78072287007560859</v>
      </c>
      <c r="F32" s="101">
        <f>IF(RES_hh_tes!F32=0,"",RES_hh_tes!F32/RES_hh_fec!F32)</f>
        <v>0.78835983473535143</v>
      </c>
      <c r="G32" s="101">
        <f>IF(RES_hh_tes!G32=0,"",RES_hh_tes!G32/RES_hh_fec!G32)</f>
        <v>0.7965687099182589</v>
      </c>
      <c r="H32" s="101">
        <f>IF(RES_hh_tes!H32=0,"",RES_hh_tes!H32/RES_hh_fec!H32)</f>
        <v>0.80425212589496986</v>
      </c>
      <c r="I32" s="101">
        <f>IF(RES_hh_tes!I32=0,"",RES_hh_tes!I32/RES_hh_fec!I32)</f>
        <v>0.8101017850887855</v>
      </c>
      <c r="J32" s="101">
        <f>IF(RES_hh_tes!J32=0,"",RES_hh_tes!J32/RES_hh_fec!J32)</f>
        <v>0.81644211781042619</v>
      </c>
      <c r="K32" s="101">
        <f>IF(RES_hh_tes!K32=0,"",RES_hh_tes!K32/RES_hh_fec!K32)</f>
        <v>0.81879455970312953</v>
      </c>
      <c r="L32" s="101">
        <f>IF(RES_hh_tes!L32=0,"",RES_hh_tes!L32/RES_hh_fec!L32)</f>
        <v>0.82160363555271054</v>
      </c>
      <c r="M32" s="101">
        <f>IF(RES_hh_tes!M32=0,"",RES_hh_tes!M32/RES_hh_fec!M32)</f>
        <v>0.82458154021189323</v>
      </c>
      <c r="N32" s="101">
        <f>IF(RES_hh_tes!N32=0,"",RES_hh_tes!N32/RES_hh_fec!N32)</f>
        <v>0.82675828267640317</v>
      </c>
      <c r="O32" s="101">
        <f>IF(RES_hh_tes!O32=0,"",RES_hh_tes!O32/RES_hh_fec!O32)</f>
        <v>0.8295726760071136</v>
      </c>
      <c r="P32" s="101">
        <f>IF(RES_hh_tes!P32=0,"",RES_hh_tes!P32/RES_hh_fec!P32)</f>
        <v>0.83389710931996286</v>
      </c>
      <c r="Q32" s="101">
        <f>IF(RES_hh_tes!Q32=0,"",RES_hh_tes!Q32/RES_hh_fec!Q32)</f>
        <v>0.83584904515259006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121</v>
      </c>
      <c r="B3" s="100">
        <f t="shared" ref="B3" si="0">SUM(B4,B15,B17,B27)</f>
        <v>535.65537809591558</v>
      </c>
      <c r="C3" s="100">
        <f t="shared" ref="C3:Q3" si="1">SUM(C4,C15,C17,C27)</f>
        <v>539.32887464537316</v>
      </c>
      <c r="D3" s="100">
        <f t="shared" si="1"/>
        <v>549.03776636170187</v>
      </c>
      <c r="E3" s="100">
        <f t="shared" si="1"/>
        <v>566.5728748252177</v>
      </c>
      <c r="F3" s="100">
        <f t="shared" si="1"/>
        <v>506.14440042761265</v>
      </c>
      <c r="G3" s="100">
        <f t="shared" si="1"/>
        <v>439.7012819879975</v>
      </c>
      <c r="H3" s="100">
        <f t="shared" si="1"/>
        <v>467.33130280267204</v>
      </c>
      <c r="I3" s="100">
        <f t="shared" si="1"/>
        <v>441.23953485524407</v>
      </c>
      <c r="J3" s="100">
        <f t="shared" si="1"/>
        <v>393.76908269301583</v>
      </c>
      <c r="K3" s="100">
        <f t="shared" si="1"/>
        <v>434.61645481771217</v>
      </c>
      <c r="L3" s="100">
        <f t="shared" si="1"/>
        <v>371.68258390516797</v>
      </c>
      <c r="M3" s="100">
        <f t="shared" si="1"/>
        <v>424.71810838935824</v>
      </c>
      <c r="N3" s="100">
        <f t="shared" si="1"/>
        <v>408.54389553440461</v>
      </c>
      <c r="O3" s="100">
        <f t="shared" si="1"/>
        <v>341.75109712643183</v>
      </c>
      <c r="P3" s="100">
        <f t="shared" si="1"/>
        <v>311.01337719757305</v>
      </c>
      <c r="Q3" s="100">
        <f t="shared" si="1"/>
        <v>358.61433812863334</v>
      </c>
    </row>
    <row r="4" spans="1:17" ht="12.95" customHeight="1" x14ac:dyDescent="0.25">
      <c r="A4" s="89" t="s">
        <v>65</v>
      </c>
      <c r="B4" s="96">
        <f t="shared" ref="B4" si="2">SUM(B5:B14)</f>
        <v>460.81926648258002</v>
      </c>
      <c r="C4" s="96">
        <f t="shared" ref="C4:Q4" si="3">SUM(C5:C14)</f>
        <v>464.70612212799216</v>
      </c>
      <c r="D4" s="96">
        <f t="shared" si="3"/>
        <v>473.54368796166375</v>
      </c>
      <c r="E4" s="96">
        <f t="shared" si="3"/>
        <v>484.75176247042862</v>
      </c>
      <c r="F4" s="96">
        <f t="shared" si="3"/>
        <v>423.34357689014348</v>
      </c>
      <c r="G4" s="96">
        <f t="shared" si="3"/>
        <v>358.33592321119517</v>
      </c>
      <c r="H4" s="96">
        <f t="shared" si="3"/>
        <v>400.6404764712567</v>
      </c>
      <c r="I4" s="96">
        <f t="shared" si="3"/>
        <v>372.13296202885579</v>
      </c>
      <c r="J4" s="96">
        <f t="shared" si="3"/>
        <v>326.3054523263487</v>
      </c>
      <c r="K4" s="96">
        <f t="shared" si="3"/>
        <v>366.20891507459237</v>
      </c>
      <c r="L4" s="96">
        <f t="shared" si="3"/>
        <v>304.11685837804822</v>
      </c>
      <c r="M4" s="96">
        <f t="shared" si="3"/>
        <v>349.44475436907851</v>
      </c>
      <c r="N4" s="96">
        <f t="shared" si="3"/>
        <v>335.60048049758859</v>
      </c>
      <c r="O4" s="96">
        <f t="shared" si="3"/>
        <v>272.02891038618014</v>
      </c>
      <c r="P4" s="96">
        <f t="shared" si="3"/>
        <v>243.40339143283012</v>
      </c>
      <c r="Q4" s="96">
        <f t="shared" si="3"/>
        <v>287.14159775991448</v>
      </c>
    </row>
    <row r="5" spans="1:17" ht="12" customHeight="1" x14ac:dyDescent="0.25">
      <c r="A5" s="87" t="s">
        <v>58</v>
      </c>
      <c r="B5" s="95">
        <v>0</v>
      </c>
      <c r="C5" s="95">
        <v>0</v>
      </c>
      <c r="D5" s="95">
        <v>0</v>
      </c>
      <c r="E5" s="95">
        <v>0</v>
      </c>
      <c r="F5" s="95">
        <v>0</v>
      </c>
      <c r="G5" s="95">
        <v>0</v>
      </c>
      <c r="H5" s="95">
        <v>0</v>
      </c>
      <c r="I5" s="95">
        <v>0</v>
      </c>
      <c r="J5" s="95">
        <v>0</v>
      </c>
      <c r="K5" s="95">
        <v>0</v>
      </c>
      <c r="L5" s="95">
        <v>0</v>
      </c>
      <c r="M5" s="95">
        <v>0</v>
      </c>
      <c r="N5" s="95">
        <v>0</v>
      </c>
      <c r="O5" s="95">
        <v>0</v>
      </c>
      <c r="P5" s="95">
        <v>0</v>
      </c>
      <c r="Q5" s="95">
        <v>0</v>
      </c>
    </row>
    <row r="6" spans="1:17" ht="12" customHeight="1" x14ac:dyDescent="0.25">
      <c r="A6" s="87" t="s">
        <v>84</v>
      </c>
      <c r="B6" s="95">
        <v>40.463798126414403</v>
      </c>
      <c r="C6" s="95">
        <v>40.726251432177548</v>
      </c>
      <c r="D6" s="95">
        <v>41.970826016875073</v>
      </c>
      <c r="E6" s="95">
        <v>44.296726949935184</v>
      </c>
      <c r="F6" s="95">
        <v>39.101506099181904</v>
      </c>
      <c r="G6" s="95">
        <v>33.943364277742376</v>
      </c>
      <c r="H6" s="95">
        <v>37.863403331348721</v>
      </c>
      <c r="I6" s="95">
        <v>38.416168542087703</v>
      </c>
      <c r="J6" s="95">
        <v>33.925479565448853</v>
      </c>
      <c r="K6" s="95">
        <v>39.094040240248198</v>
      </c>
      <c r="L6" s="95">
        <v>33.939907450933603</v>
      </c>
      <c r="M6" s="95">
        <v>38.154929276498223</v>
      </c>
      <c r="N6" s="95">
        <v>37.531234525526756</v>
      </c>
      <c r="O6" s="95">
        <v>31.779789890936328</v>
      </c>
      <c r="P6" s="95">
        <v>27.91056707170242</v>
      </c>
      <c r="Q6" s="95">
        <v>32.964582866330602</v>
      </c>
    </row>
    <row r="7" spans="1:17" ht="12" customHeight="1" x14ac:dyDescent="0.25">
      <c r="A7" s="87" t="s">
        <v>110</v>
      </c>
      <c r="B7" s="95">
        <v>420.3554683561656</v>
      </c>
      <c r="C7" s="95">
        <v>423.97987069581461</v>
      </c>
      <c r="D7" s="95">
        <v>431.57286194478866</v>
      </c>
      <c r="E7" s="95">
        <v>440.45503552049342</v>
      </c>
      <c r="F7" s="95">
        <v>384.24207079096158</v>
      </c>
      <c r="G7" s="95">
        <v>324.39255893345279</v>
      </c>
      <c r="H7" s="95">
        <v>362.777073139908</v>
      </c>
      <c r="I7" s="95">
        <v>333.7167934867681</v>
      </c>
      <c r="J7" s="95">
        <v>292.37997276089988</v>
      </c>
      <c r="K7" s="95">
        <v>327.11487483434416</v>
      </c>
      <c r="L7" s="95">
        <v>270.1769509271146</v>
      </c>
      <c r="M7" s="95">
        <v>311.28982509258026</v>
      </c>
      <c r="N7" s="95">
        <v>298.06924597206182</v>
      </c>
      <c r="O7" s="95">
        <v>240.2491204952438</v>
      </c>
      <c r="P7" s="95">
        <v>215.4928243611277</v>
      </c>
      <c r="Q7" s="95">
        <v>254.17701489358384</v>
      </c>
    </row>
    <row r="8" spans="1:17" ht="12" customHeight="1" x14ac:dyDescent="0.25">
      <c r="A8" s="87" t="s">
        <v>109</v>
      </c>
      <c r="B8" s="95">
        <v>0</v>
      </c>
      <c r="C8" s="95">
        <v>0</v>
      </c>
      <c r="D8" s="95">
        <v>0</v>
      </c>
      <c r="E8" s="95">
        <v>0</v>
      </c>
      <c r="F8" s="95">
        <v>0</v>
      </c>
      <c r="G8" s="95">
        <v>0</v>
      </c>
      <c r="H8" s="95">
        <v>0</v>
      </c>
      <c r="I8" s="95">
        <v>0</v>
      </c>
      <c r="J8" s="95">
        <v>0</v>
      </c>
      <c r="K8" s="95">
        <v>0</v>
      </c>
      <c r="L8" s="95">
        <v>0</v>
      </c>
      <c r="M8" s="95">
        <v>0</v>
      </c>
      <c r="N8" s="95">
        <v>0</v>
      </c>
      <c r="O8" s="95">
        <v>0</v>
      </c>
      <c r="P8" s="95">
        <v>0</v>
      </c>
      <c r="Q8" s="95">
        <v>0</v>
      </c>
    </row>
    <row r="9" spans="1:17" ht="12" customHeight="1" x14ac:dyDescent="0.25">
      <c r="A9" s="87" t="s">
        <v>55</v>
      </c>
      <c r="B9" s="95">
        <v>0</v>
      </c>
      <c r="C9" s="95">
        <v>0</v>
      </c>
      <c r="D9" s="95">
        <v>0</v>
      </c>
      <c r="E9" s="95">
        <v>0</v>
      </c>
      <c r="F9" s="95">
        <v>0</v>
      </c>
      <c r="G9" s="95">
        <v>0</v>
      </c>
      <c r="H9" s="95">
        <v>0</v>
      </c>
      <c r="I9" s="95">
        <v>0</v>
      </c>
      <c r="J9" s="95">
        <v>0</v>
      </c>
      <c r="K9" s="95">
        <v>0</v>
      </c>
      <c r="L9" s="95">
        <v>0</v>
      </c>
      <c r="M9" s="95">
        <v>0</v>
      </c>
      <c r="N9" s="95">
        <v>0</v>
      </c>
      <c r="O9" s="95">
        <v>0</v>
      </c>
      <c r="P9" s="95">
        <v>0</v>
      </c>
      <c r="Q9" s="95">
        <v>0</v>
      </c>
    </row>
    <row r="10" spans="1:17" ht="12" customHeight="1" x14ac:dyDescent="0.25">
      <c r="A10" s="87" t="s">
        <v>79</v>
      </c>
      <c r="B10" s="95">
        <v>0</v>
      </c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</v>
      </c>
      <c r="L10" s="95">
        <v>0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>
        <v>0</v>
      </c>
      <c r="C11" s="95">
        <v>0</v>
      </c>
      <c r="D11" s="95">
        <v>0</v>
      </c>
      <c r="E11" s="95">
        <v>0</v>
      </c>
      <c r="F11" s="95">
        <v>0</v>
      </c>
      <c r="G11" s="95">
        <v>0</v>
      </c>
      <c r="H11" s="95">
        <v>0</v>
      </c>
      <c r="I11" s="95">
        <v>0</v>
      </c>
      <c r="J11" s="95">
        <v>0</v>
      </c>
      <c r="K11" s="95">
        <v>0</v>
      </c>
      <c r="L11" s="95">
        <v>0</v>
      </c>
      <c r="M11" s="95">
        <v>0</v>
      </c>
      <c r="N11" s="95">
        <v>0</v>
      </c>
      <c r="O11" s="95">
        <v>0</v>
      </c>
      <c r="P11" s="95">
        <v>0</v>
      </c>
      <c r="Q11" s="95">
        <v>0</v>
      </c>
    </row>
    <row r="12" spans="1:17" ht="12" customHeight="1" x14ac:dyDescent="0.25">
      <c r="A12" s="87" t="s">
        <v>115</v>
      </c>
      <c r="B12" s="95">
        <v>0</v>
      </c>
      <c r="C12" s="95">
        <v>0</v>
      </c>
      <c r="D12" s="95">
        <v>0</v>
      </c>
      <c r="E12" s="95">
        <v>0</v>
      </c>
      <c r="F12" s="95">
        <v>0</v>
      </c>
      <c r="G12" s="95">
        <v>0</v>
      </c>
      <c r="H12" s="95">
        <v>0</v>
      </c>
      <c r="I12" s="95">
        <v>0</v>
      </c>
      <c r="J12" s="95">
        <v>0</v>
      </c>
      <c r="K12" s="95">
        <v>0</v>
      </c>
      <c r="L12" s="95">
        <v>0</v>
      </c>
      <c r="M12" s="95">
        <v>0</v>
      </c>
      <c r="N12" s="95">
        <v>0</v>
      </c>
      <c r="O12" s="95">
        <v>0</v>
      </c>
      <c r="P12" s="95">
        <v>0</v>
      </c>
      <c r="Q12" s="95">
        <v>0</v>
      </c>
    </row>
    <row r="13" spans="1:17" ht="12" customHeight="1" x14ac:dyDescent="0.25">
      <c r="A13" s="51" t="s">
        <v>114</v>
      </c>
      <c r="B13" s="22">
        <v>0</v>
      </c>
      <c r="C13" s="22">
        <v>0</v>
      </c>
      <c r="D13" s="22">
        <v>0</v>
      </c>
      <c r="E13" s="22">
        <v>0</v>
      </c>
      <c r="F13" s="22">
        <v>0</v>
      </c>
      <c r="G13" s="22">
        <v>0</v>
      </c>
      <c r="H13" s="22">
        <v>0</v>
      </c>
      <c r="I13" s="22">
        <v>0</v>
      </c>
      <c r="J13" s="22">
        <v>0</v>
      </c>
      <c r="K13" s="22">
        <v>0</v>
      </c>
      <c r="L13" s="22">
        <v>0</v>
      </c>
      <c r="M13" s="22">
        <v>0</v>
      </c>
      <c r="N13" s="22">
        <v>0</v>
      </c>
      <c r="O13" s="22">
        <v>0</v>
      </c>
      <c r="P13" s="22">
        <v>0</v>
      </c>
      <c r="Q13" s="22">
        <v>0</v>
      </c>
    </row>
    <row r="14" spans="1:17" ht="12" customHeight="1" x14ac:dyDescent="0.25">
      <c r="A14" s="99" t="s">
        <v>117</v>
      </c>
      <c r="B14" s="98">
        <v>0</v>
      </c>
      <c r="C14" s="98">
        <v>0</v>
      </c>
      <c r="D14" s="98">
        <v>0</v>
      </c>
      <c r="E14" s="98">
        <v>0</v>
      </c>
      <c r="F14" s="98">
        <v>0</v>
      </c>
      <c r="G14" s="98">
        <v>0</v>
      </c>
      <c r="H14" s="98">
        <v>0</v>
      </c>
      <c r="I14" s="98">
        <v>0</v>
      </c>
      <c r="J14" s="98">
        <v>0</v>
      </c>
      <c r="K14" s="98">
        <v>0</v>
      </c>
      <c r="L14" s="98">
        <v>0</v>
      </c>
      <c r="M14" s="98">
        <v>0</v>
      </c>
      <c r="N14" s="98">
        <v>0</v>
      </c>
      <c r="O14" s="98">
        <v>0</v>
      </c>
      <c r="P14" s="98">
        <v>0</v>
      </c>
      <c r="Q14" s="98">
        <v>0</v>
      </c>
    </row>
    <row r="15" spans="1:17" ht="12.95" customHeight="1" x14ac:dyDescent="0.25">
      <c r="A15" s="89" t="s">
        <v>112</v>
      </c>
      <c r="B15" s="96">
        <f t="shared" ref="B15" si="4">B16</f>
        <v>0</v>
      </c>
      <c r="C15" s="96">
        <f t="shared" ref="C15:Q15" si="5">C16</f>
        <v>0</v>
      </c>
      <c r="D15" s="96">
        <f t="shared" si="5"/>
        <v>0</v>
      </c>
      <c r="E15" s="96">
        <f t="shared" si="5"/>
        <v>0</v>
      </c>
      <c r="F15" s="96">
        <f t="shared" si="5"/>
        <v>0</v>
      </c>
      <c r="G15" s="96">
        <f t="shared" si="5"/>
        <v>0</v>
      </c>
      <c r="H15" s="96">
        <f t="shared" si="5"/>
        <v>0</v>
      </c>
      <c r="I15" s="96">
        <f t="shared" si="5"/>
        <v>0</v>
      </c>
      <c r="J15" s="96">
        <f t="shared" si="5"/>
        <v>0</v>
      </c>
      <c r="K15" s="96">
        <f t="shared" si="5"/>
        <v>0</v>
      </c>
      <c r="L15" s="96">
        <f t="shared" si="5"/>
        <v>0</v>
      </c>
      <c r="M15" s="96">
        <f t="shared" si="5"/>
        <v>0</v>
      </c>
      <c r="N15" s="96">
        <f t="shared" si="5"/>
        <v>0</v>
      </c>
      <c r="O15" s="96">
        <f t="shared" si="5"/>
        <v>0</v>
      </c>
      <c r="P15" s="96">
        <f t="shared" si="5"/>
        <v>0</v>
      </c>
      <c r="Q15" s="96">
        <f t="shared" si="5"/>
        <v>0</v>
      </c>
    </row>
    <row r="16" spans="1:17" ht="12" customHeight="1" x14ac:dyDescent="0.25">
      <c r="A16" s="87" t="s">
        <v>111</v>
      </c>
      <c r="B16" s="97">
        <v>0</v>
      </c>
      <c r="C16" s="97">
        <v>0</v>
      </c>
      <c r="D16" s="97">
        <v>0</v>
      </c>
      <c r="E16" s="97">
        <v>0</v>
      </c>
      <c r="F16" s="97">
        <v>0</v>
      </c>
      <c r="G16" s="97">
        <v>0</v>
      </c>
      <c r="H16" s="97">
        <v>0</v>
      </c>
      <c r="I16" s="97">
        <v>0</v>
      </c>
      <c r="J16" s="97">
        <v>0</v>
      </c>
      <c r="K16" s="97">
        <v>0</v>
      </c>
      <c r="L16" s="97">
        <v>0</v>
      </c>
      <c r="M16" s="97">
        <v>0</v>
      </c>
      <c r="N16" s="97">
        <v>0</v>
      </c>
      <c r="O16" s="97">
        <v>0</v>
      </c>
      <c r="P16" s="97">
        <v>0</v>
      </c>
      <c r="Q16" s="97">
        <v>0</v>
      </c>
    </row>
    <row r="17" spans="1:17" ht="12.95" customHeight="1" x14ac:dyDescent="0.25">
      <c r="A17" s="89" t="s">
        <v>63</v>
      </c>
      <c r="B17" s="96">
        <f t="shared" ref="B17:Q17" si="6">SUM(B18:B26)</f>
        <v>6.7630160975975455</v>
      </c>
      <c r="C17" s="96">
        <f t="shared" si="6"/>
        <v>6.5893246101819001</v>
      </c>
      <c r="D17" s="96">
        <f t="shared" si="6"/>
        <v>7.8098618937421236</v>
      </c>
      <c r="E17" s="96">
        <f t="shared" si="6"/>
        <v>8.027387424292673</v>
      </c>
      <c r="F17" s="96">
        <f t="shared" si="6"/>
        <v>6.0834087459911528</v>
      </c>
      <c r="G17" s="96">
        <f t="shared" si="6"/>
        <v>9.2512668540819085</v>
      </c>
      <c r="H17" s="96">
        <f t="shared" si="6"/>
        <v>6.9787302397434035</v>
      </c>
      <c r="I17" s="96">
        <f t="shared" si="6"/>
        <v>3.1890843512852296</v>
      </c>
      <c r="J17" s="96">
        <f t="shared" si="6"/>
        <v>3.5415734201139992</v>
      </c>
      <c r="K17" s="96">
        <f t="shared" si="6"/>
        <v>3.4525535847282915</v>
      </c>
      <c r="L17" s="96">
        <f t="shared" si="6"/>
        <v>2.5254434533406438</v>
      </c>
      <c r="M17" s="96">
        <f t="shared" si="6"/>
        <v>2.2821311847368326</v>
      </c>
      <c r="N17" s="96">
        <f t="shared" si="6"/>
        <v>1.7194441825594304</v>
      </c>
      <c r="O17" s="96">
        <f t="shared" si="6"/>
        <v>0.91547190360585184</v>
      </c>
      <c r="P17" s="96">
        <f t="shared" si="6"/>
        <v>1.4676967024649561</v>
      </c>
      <c r="Q17" s="96">
        <f t="shared" si="6"/>
        <v>2.6619464358570752</v>
      </c>
    </row>
    <row r="18" spans="1:17" ht="12" customHeight="1" x14ac:dyDescent="0.25">
      <c r="A18" s="87" t="s">
        <v>58</v>
      </c>
      <c r="B18" s="95">
        <v>0</v>
      </c>
      <c r="C18" s="95">
        <v>0</v>
      </c>
      <c r="D18" s="95">
        <v>0</v>
      </c>
      <c r="E18" s="95">
        <v>0</v>
      </c>
      <c r="F18" s="95">
        <v>0</v>
      </c>
      <c r="G18" s="95">
        <v>0</v>
      </c>
      <c r="H18" s="95">
        <v>0</v>
      </c>
      <c r="I18" s="95">
        <v>0</v>
      </c>
      <c r="J18" s="95">
        <v>0</v>
      </c>
      <c r="K18" s="95">
        <v>0</v>
      </c>
      <c r="L18" s="95">
        <v>0</v>
      </c>
      <c r="M18" s="95">
        <v>0</v>
      </c>
      <c r="N18" s="95">
        <v>0</v>
      </c>
      <c r="O18" s="95">
        <v>0</v>
      </c>
      <c r="P18" s="95">
        <v>0</v>
      </c>
      <c r="Q18" s="95">
        <v>0</v>
      </c>
    </row>
    <row r="19" spans="1:17" s="28" customFormat="1" ht="12" customHeight="1" x14ac:dyDescent="0.25">
      <c r="A19" s="87" t="s">
        <v>84</v>
      </c>
      <c r="B19" s="95">
        <v>6.7630160975975455</v>
      </c>
      <c r="C19" s="95">
        <v>6.5893246101819001</v>
      </c>
      <c r="D19" s="95">
        <v>7.8098618937421236</v>
      </c>
      <c r="E19" s="95">
        <v>8.027387424292673</v>
      </c>
      <c r="F19" s="95">
        <v>6.0834087459911528</v>
      </c>
      <c r="G19" s="95">
        <v>9.2512668540819085</v>
      </c>
      <c r="H19" s="95">
        <v>6.9787302397434035</v>
      </c>
      <c r="I19" s="95">
        <v>3.1890843512852296</v>
      </c>
      <c r="J19" s="95">
        <v>3.5415734201139992</v>
      </c>
      <c r="K19" s="95">
        <v>3.4525535847282915</v>
      </c>
      <c r="L19" s="95">
        <v>2.5254434533406438</v>
      </c>
      <c r="M19" s="95">
        <v>2.2821311847368326</v>
      </c>
      <c r="N19" s="95">
        <v>1.7194441825594304</v>
      </c>
      <c r="O19" s="95">
        <v>0.91547190360585184</v>
      </c>
      <c r="P19" s="95">
        <v>1.4676967024649561</v>
      </c>
      <c r="Q19" s="95">
        <v>2.6619464358570752</v>
      </c>
    </row>
    <row r="20" spans="1:17" ht="12" customHeight="1" x14ac:dyDescent="0.25">
      <c r="A20" s="87" t="s">
        <v>110</v>
      </c>
      <c r="B20" s="95">
        <v>0</v>
      </c>
      <c r="C20" s="95">
        <v>0</v>
      </c>
      <c r="D20" s="95">
        <v>0</v>
      </c>
      <c r="E20" s="95">
        <v>0</v>
      </c>
      <c r="F20" s="95">
        <v>0</v>
      </c>
      <c r="G20" s="95">
        <v>0</v>
      </c>
      <c r="H20" s="95">
        <v>0</v>
      </c>
      <c r="I20" s="95">
        <v>0</v>
      </c>
      <c r="J20" s="95">
        <v>0</v>
      </c>
      <c r="K20" s="95">
        <v>0</v>
      </c>
      <c r="L20" s="95">
        <v>0</v>
      </c>
      <c r="M20" s="95">
        <v>0</v>
      </c>
      <c r="N20" s="95">
        <v>0</v>
      </c>
      <c r="O20" s="95">
        <v>0</v>
      </c>
      <c r="P20" s="95">
        <v>0</v>
      </c>
      <c r="Q20" s="95">
        <v>0</v>
      </c>
    </row>
    <row r="21" spans="1:17" ht="12" customHeight="1" x14ac:dyDescent="0.25">
      <c r="A21" s="87" t="s">
        <v>109</v>
      </c>
      <c r="B21" s="95">
        <v>0</v>
      </c>
      <c r="C21" s="95">
        <v>0</v>
      </c>
      <c r="D21" s="95">
        <v>0</v>
      </c>
      <c r="E21" s="95">
        <v>0</v>
      </c>
      <c r="F21" s="95">
        <v>0</v>
      </c>
      <c r="G21" s="95">
        <v>0</v>
      </c>
      <c r="H21" s="95">
        <v>0</v>
      </c>
      <c r="I21" s="95">
        <v>0</v>
      </c>
      <c r="J21" s="95">
        <v>0</v>
      </c>
      <c r="K21" s="95">
        <v>0</v>
      </c>
      <c r="L21" s="95">
        <v>0</v>
      </c>
      <c r="M21" s="95">
        <v>0</v>
      </c>
      <c r="N21" s="95">
        <v>0</v>
      </c>
      <c r="O21" s="95">
        <v>0</v>
      </c>
      <c r="P21" s="95">
        <v>0</v>
      </c>
      <c r="Q21" s="95">
        <v>0</v>
      </c>
    </row>
    <row r="22" spans="1:17" ht="12" customHeight="1" x14ac:dyDescent="0.25">
      <c r="A22" s="87" t="s">
        <v>55</v>
      </c>
      <c r="B22" s="95">
        <v>0</v>
      </c>
      <c r="C22" s="95">
        <v>0</v>
      </c>
      <c r="D22" s="95">
        <v>0</v>
      </c>
      <c r="E22" s="95">
        <v>0</v>
      </c>
      <c r="F22" s="95">
        <v>0</v>
      </c>
      <c r="G22" s="95">
        <v>0</v>
      </c>
      <c r="H22" s="95">
        <v>0</v>
      </c>
      <c r="I22" s="95">
        <v>0</v>
      </c>
      <c r="J22" s="95">
        <v>0</v>
      </c>
      <c r="K22" s="95">
        <v>0</v>
      </c>
      <c r="L22" s="95">
        <v>0</v>
      </c>
      <c r="M22" s="95">
        <v>0</v>
      </c>
      <c r="N22" s="95">
        <v>0</v>
      </c>
      <c r="O22" s="95">
        <v>0</v>
      </c>
      <c r="P22" s="95">
        <v>0</v>
      </c>
      <c r="Q22" s="95">
        <v>0</v>
      </c>
    </row>
    <row r="23" spans="1:17" ht="12" customHeight="1" x14ac:dyDescent="0.25">
      <c r="A23" s="87" t="s">
        <v>79</v>
      </c>
      <c r="B23" s="95">
        <v>0</v>
      </c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>
        <v>0</v>
      </c>
      <c r="C24" s="95">
        <v>0</v>
      </c>
      <c r="D24" s="95">
        <v>0</v>
      </c>
      <c r="E24" s="95">
        <v>0</v>
      </c>
      <c r="F24" s="95">
        <v>0</v>
      </c>
      <c r="G24" s="95">
        <v>0</v>
      </c>
      <c r="H24" s="95">
        <v>0</v>
      </c>
      <c r="I24" s="95">
        <v>0</v>
      </c>
      <c r="J24" s="95">
        <v>0</v>
      </c>
      <c r="K24" s="95">
        <v>0</v>
      </c>
      <c r="L24" s="95">
        <v>0</v>
      </c>
      <c r="M24" s="95">
        <v>0</v>
      </c>
      <c r="N24" s="95">
        <v>0</v>
      </c>
      <c r="O24" s="95">
        <v>0</v>
      </c>
      <c r="P24" s="95">
        <v>0</v>
      </c>
      <c r="Q24" s="95">
        <v>0</v>
      </c>
    </row>
    <row r="25" spans="1:17" ht="12" customHeight="1" x14ac:dyDescent="0.25">
      <c r="A25" s="51" t="s">
        <v>60</v>
      </c>
      <c r="B25" s="22">
        <v>0</v>
      </c>
      <c r="C25" s="22">
        <v>0</v>
      </c>
      <c r="D25" s="22">
        <v>0</v>
      </c>
      <c r="E25" s="22">
        <v>0</v>
      </c>
      <c r="F25" s="22">
        <v>0</v>
      </c>
      <c r="G25" s="22">
        <v>0</v>
      </c>
      <c r="H25" s="22">
        <v>0</v>
      </c>
      <c r="I25" s="22">
        <v>0</v>
      </c>
      <c r="J25" s="22">
        <v>0</v>
      </c>
      <c r="K25" s="22">
        <v>0</v>
      </c>
      <c r="L25" s="22">
        <v>0</v>
      </c>
      <c r="M25" s="22">
        <v>0</v>
      </c>
      <c r="N25" s="22">
        <v>0</v>
      </c>
      <c r="O25" s="22">
        <v>0</v>
      </c>
      <c r="P25" s="22">
        <v>0</v>
      </c>
      <c r="Q25" s="22">
        <v>0</v>
      </c>
    </row>
    <row r="26" spans="1:17" ht="12" customHeight="1" x14ac:dyDescent="0.25">
      <c r="A26" s="49" t="s">
        <v>59</v>
      </c>
      <c r="B26" s="18">
        <v>0</v>
      </c>
      <c r="C26" s="18">
        <v>0</v>
      </c>
      <c r="D26" s="18">
        <v>0</v>
      </c>
      <c r="E26" s="18">
        <v>0</v>
      </c>
      <c r="F26" s="18">
        <v>0</v>
      </c>
      <c r="G26" s="18">
        <v>0</v>
      </c>
      <c r="H26" s="18">
        <v>0</v>
      </c>
      <c r="I26" s="18">
        <v>0</v>
      </c>
      <c r="J26" s="18">
        <v>0</v>
      </c>
      <c r="K26" s="18">
        <v>0</v>
      </c>
      <c r="L26" s="18">
        <v>0</v>
      </c>
      <c r="M26" s="18">
        <v>0</v>
      </c>
      <c r="N26" s="18">
        <v>0</v>
      </c>
      <c r="O26" s="18">
        <v>0</v>
      </c>
      <c r="P26" s="18">
        <v>0</v>
      </c>
      <c r="Q26" s="18">
        <v>0</v>
      </c>
    </row>
    <row r="27" spans="1:17" ht="12.95" customHeight="1" x14ac:dyDescent="0.25">
      <c r="A27" s="89" t="s">
        <v>62</v>
      </c>
      <c r="B27" s="96">
        <f t="shared" ref="B27" si="7">SUM(B28:B32)</f>
        <v>68.073095515738075</v>
      </c>
      <c r="C27" s="96">
        <f t="shared" ref="C27:Q27" si="8">SUM(C28:C32)</f>
        <v>68.03342790719914</v>
      </c>
      <c r="D27" s="96">
        <f t="shared" si="8"/>
        <v>67.684216506295968</v>
      </c>
      <c r="E27" s="96">
        <f t="shared" si="8"/>
        <v>73.79372493049641</v>
      </c>
      <c r="F27" s="96">
        <f t="shared" si="8"/>
        <v>76.717414791478021</v>
      </c>
      <c r="G27" s="96">
        <f t="shared" si="8"/>
        <v>72.114091922720405</v>
      </c>
      <c r="H27" s="96">
        <f t="shared" si="8"/>
        <v>59.712096091671903</v>
      </c>
      <c r="I27" s="96">
        <f t="shared" si="8"/>
        <v>65.917488475103085</v>
      </c>
      <c r="J27" s="96">
        <f t="shared" si="8"/>
        <v>63.922056946553163</v>
      </c>
      <c r="K27" s="96">
        <f t="shared" si="8"/>
        <v>64.954986158391534</v>
      </c>
      <c r="L27" s="96">
        <f t="shared" si="8"/>
        <v>65.04028207377911</v>
      </c>
      <c r="M27" s="96">
        <f t="shared" si="8"/>
        <v>72.991222835542871</v>
      </c>
      <c r="N27" s="96">
        <f t="shared" si="8"/>
        <v>71.223970854256606</v>
      </c>
      <c r="O27" s="96">
        <f t="shared" si="8"/>
        <v>68.806714836645824</v>
      </c>
      <c r="P27" s="96">
        <f t="shared" si="8"/>
        <v>66.142289062277953</v>
      </c>
      <c r="Q27" s="96">
        <f t="shared" si="8"/>
        <v>68.810793932861756</v>
      </c>
    </row>
    <row r="28" spans="1:17" ht="12" customHeight="1" x14ac:dyDescent="0.25">
      <c r="A28" s="87" t="s">
        <v>58</v>
      </c>
      <c r="B28" s="95">
        <v>0</v>
      </c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>
        <v>68.073095515738075</v>
      </c>
      <c r="C29" s="95">
        <v>68.03342790719914</v>
      </c>
      <c r="D29" s="95">
        <v>67.684216506295968</v>
      </c>
      <c r="E29" s="95">
        <v>73.79372493049641</v>
      </c>
      <c r="F29" s="95">
        <v>76.717414791478021</v>
      </c>
      <c r="G29" s="95">
        <v>72.114091922720405</v>
      </c>
      <c r="H29" s="95">
        <v>59.712096091671903</v>
      </c>
      <c r="I29" s="95">
        <v>65.917488475103085</v>
      </c>
      <c r="J29" s="95">
        <v>63.922056946553163</v>
      </c>
      <c r="K29" s="95">
        <v>64.954986158391534</v>
      </c>
      <c r="L29" s="95">
        <v>65.04028207377911</v>
      </c>
      <c r="M29" s="95">
        <v>72.991222835542871</v>
      </c>
      <c r="N29" s="95">
        <v>71.223970854256606</v>
      </c>
      <c r="O29" s="95">
        <v>68.806714836645824</v>
      </c>
      <c r="P29" s="95">
        <v>66.142289062277953</v>
      </c>
      <c r="Q29" s="95">
        <v>68.810793932861756</v>
      </c>
    </row>
    <row r="30" spans="1:17" ht="12" customHeight="1" x14ac:dyDescent="0.25">
      <c r="A30" s="87" t="s">
        <v>109</v>
      </c>
      <c r="B30" s="95">
        <v>0</v>
      </c>
      <c r="C30" s="95">
        <v>0</v>
      </c>
      <c r="D30" s="95">
        <v>0</v>
      </c>
      <c r="E30" s="95">
        <v>0</v>
      </c>
      <c r="F30" s="95">
        <v>0</v>
      </c>
      <c r="G30" s="95">
        <v>0</v>
      </c>
      <c r="H30" s="95">
        <v>0</v>
      </c>
      <c r="I30" s="95">
        <v>0</v>
      </c>
      <c r="J30" s="95">
        <v>0</v>
      </c>
      <c r="K30" s="95">
        <v>0</v>
      </c>
      <c r="L30" s="95">
        <v>0</v>
      </c>
      <c r="M30" s="95">
        <v>0</v>
      </c>
      <c r="N30" s="95">
        <v>0</v>
      </c>
      <c r="O30" s="95">
        <v>0</v>
      </c>
      <c r="P30" s="95">
        <v>0</v>
      </c>
      <c r="Q30" s="95">
        <v>0</v>
      </c>
    </row>
    <row r="31" spans="1:17" ht="12" customHeight="1" x14ac:dyDescent="0.25">
      <c r="A31" s="87" t="s">
        <v>55</v>
      </c>
      <c r="B31" s="95">
        <v>0</v>
      </c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0</v>
      </c>
      <c r="L31" s="95">
        <v>0</v>
      </c>
      <c r="M31" s="95">
        <v>0</v>
      </c>
      <c r="N31" s="95">
        <v>0</v>
      </c>
      <c r="O31" s="95">
        <v>0</v>
      </c>
      <c r="P31" s="95">
        <v>0</v>
      </c>
      <c r="Q31" s="95">
        <v>0</v>
      </c>
    </row>
    <row r="32" spans="1:17" ht="12" customHeight="1" x14ac:dyDescent="0.25">
      <c r="A32" s="49" t="s">
        <v>60</v>
      </c>
      <c r="B32" s="18">
        <v>0</v>
      </c>
      <c r="C32" s="18">
        <v>0</v>
      </c>
      <c r="D32" s="18">
        <v>0</v>
      </c>
      <c r="E32" s="18">
        <v>0</v>
      </c>
      <c r="F32" s="18">
        <v>0</v>
      </c>
      <c r="G32" s="18">
        <v>0</v>
      </c>
      <c r="H32" s="18">
        <v>0</v>
      </c>
      <c r="I32" s="18">
        <v>0</v>
      </c>
      <c r="J32" s="18">
        <v>0</v>
      </c>
      <c r="K32" s="18">
        <v>0</v>
      </c>
      <c r="L32" s="18">
        <v>0</v>
      </c>
      <c r="M32" s="18">
        <v>0</v>
      </c>
      <c r="N32" s="18">
        <v>0</v>
      </c>
      <c r="O32" s="18">
        <v>0</v>
      </c>
      <c r="P32" s="18">
        <v>0</v>
      </c>
      <c r="Q32" s="18"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122</v>
      </c>
      <c r="B3" s="100">
        <f>IF(RES_hh_fec!B3=0,0,1000000/0.086*RES_hh_fec!B3/RES_hh_num!B3)</f>
        <v>14722.850774947347</v>
      </c>
      <c r="C3" s="100">
        <f>IF(RES_hh_fec!C3=0,0,1000000/0.086*RES_hh_fec!C3/RES_hh_num!C3)</f>
        <v>13868.119555847423</v>
      </c>
      <c r="D3" s="100">
        <f>IF(RES_hh_fec!D3=0,0,1000000/0.086*RES_hh_fec!D3/RES_hh_num!D3)</f>
        <v>14164.21588615457</v>
      </c>
      <c r="E3" s="100">
        <f>IF(RES_hh_fec!E3=0,0,1000000/0.086*RES_hh_fec!E3/RES_hh_num!E3)</f>
        <v>14565.242543647955</v>
      </c>
      <c r="F3" s="100">
        <f>IF(RES_hh_fec!F3=0,0,1000000/0.086*RES_hh_fec!F3/RES_hh_num!F3)</f>
        <v>13105.952493755825</v>
      </c>
      <c r="G3" s="100">
        <f>IF(RES_hh_fec!G3=0,0,1000000/0.086*RES_hh_fec!G3/RES_hh_num!G3)</f>
        <v>11895.571194317798</v>
      </c>
      <c r="H3" s="100">
        <f>IF(RES_hh_fec!H3=0,0,1000000/0.086*RES_hh_fec!H3/RES_hh_num!H3)</f>
        <v>12204.885381016544</v>
      </c>
      <c r="I3" s="100">
        <f>IF(RES_hh_fec!I3=0,0,1000000/0.086*RES_hh_fec!I3/RES_hh_num!I3)</f>
        <v>12186.959904770754</v>
      </c>
      <c r="J3" s="100">
        <f>IF(RES_hh_fec!J3=0,0,1000000/0.086*RES_hh_fec!J3/RES_hh_num!J3)</f>
        <v>10894.677849883097</v>
      </c>
      <c r="K3" s="100">
        <f>IF(RES_hh_fec!K3=0,0,1000000/0.086*RES_hh_fec!K3/RES_hh_num!K3)</f>
        <v>11218.266946649266</v>
      </c>
      <c r="L3" s="100">
        <f>IF(RES_hh_fec!L3=0,0,1000000/0.086*RES_hh_fec!L3/RES_hh_num!L3)</f>
        <v>10007.131786947089</v>
      </c>
      <c r="M3" s="100">
        <f>IF(RES_hh_fec!M3=0,0,1000000/0.086*RES_hh_fec!M3/RES_hh_num!M3)</f>
        <v>10426.382792825867</v>
      </c>
      <c r="N3" s="100">
        <f>IF(RES_hh_fec!N3=0,0,1000000/0.086*RES_hh_fec!N3/RES_hh_num!N3)</f>
        <v>9871.5870217581214</v>
      </c>
      <c r="O3" s="100">
        <f>IF(RES_hh_fec!O3=0,0,1000000/0.086*RES_hh_fec!O3/RES_hh_num!O3)</f>
        <v>8612.7481820794183</v>
      </c>
      <c r="P3" s="100">
        <f>IF(RES_hh_fec!P3=0,0,1000000/0.086*RES_hh_fec!P3/RES_hh_num!P3)</f>
        <v>8214.9755041692952</v>
      </c>
      <c r="Q3" s="100">
        <f>IF(RES_hh_fec!Q3=0,0,1000000/0.086*RES_hh_fec!Q3/RES_hh_num!Q3)</f>
        <v>9260.46709103986</v>
      </c>
    </row>
    <row r="4" spans="1:17" ht="12.95" customHeight="1" x14ac:dyDescent="0.25">
      <c r="A4" s="89" t="s">
        <v>65</v>
      </c>
      <c r="B4" s="96">
        <f>IF(RES_hh_fec!B4=0,0,1000000/0.086*RES_hh_fec!B4/RES_hh_num!B4)</f>
        <v>9112.3760229526943</v>
      </c>
      <c r="C4" s="96">
        <f>IF(RES_hh_fec!C4=0,0,1000000/0.086*RES_hh_fec!C4/RES_hh_num!C4)</f>
        <v>8835.8325549999645</v>
      </c>
      <c r="D4" s="96">
        <f>IF(RES_hh_fec!D4=0,0,1000000/0.086*RES_hh_fec!D4/RES_hh_num!D4)</f>
        <v>8996.5126888697996</v>
      </c>
      <c r="E4" s="96">
        <f>IF(RES_hh_fec!E4=0,0,1000000/0.086*RES_hh_fec!E4/RES_hh_num!E4)</f>
        <v>9202.041661461255</v>
      </c>
      <c r="F4" s="96">
        <f>IF(RES_hh_fec!F4=0,0,1000000/0.086*RES_hh_fec!F4/RES_hh_num!F4)</f>
        <v>7935.3639793377461</v>
      </c>
      <c r="G4" s="96">
        <f>IF(RES_hh_fec!G4=0,0,1000000/0.086*RES_hh_fec!G4/RES_hh_num!G4)</f>
        <v>6648.4929644394151</v>
      </c>
      <c r="H4" s="96">
        <f>IF(RES_hh_fec!H4=0,0,1000000/0.086*RES_hh_fec!H4/RES_hh_num!H4)</f>
        <v>7322.2389073377626</v>
      </c>
      <c r="I4" s="96">
        <f>IF(RES_hh_fec!I4=0,0,1000000/0.086*RES_hh_fec!I4/RES_hh_num!I4)</f>
        <v>7299.6594458693353</v>
      </c>
      <c r="J4" s="96">
        <f>IF(RES_hh_fec!J4=0,0,1000000/0.086*RES_hh_fec!J4/RES_hh_num!J4)</f>
        <v>6078.8953561259832</v>
      </c>
      <c r="K4" s="96">
        <f>IF(RES_hh_fec!K4=0,0,1000000/0.086*RES_hh_fec!K4/RES_hh_num!K4)</f>
        <v>6378.1643183817496</v>
      </c>
      <c r="L4" s="96">
        <f>IF(RES_hh_fec!L4=0,0,1000000/0.086*RES_hh_fec!L4/RES_hh_num!L4)</f>
        <v>5220.9463729284907</v>
      </c>
      <c r="M4" s="96">
        <f>IF(RES_hh_fec!M4=0,0,1000000/0.086*RES_hh_fec!M4/RES_hh_num!M4)</f>
        <v>5657.892907782315</v>
      </c>
      <c r="N4" s="96">
        <f>IF(RES_hh_fec!N4=0,0,1000000/0.086*RES_hh_fec!N4/RES_hh_num!N4)</f>
        <v>5282.2381189035959</v>
      </c>
      <c r="O4" s="96">
        <f>IF(RES_hh_fec!O4=0,0,1000000/0.086*RES_hh_fec!O4/RES_hh_num!O4)</f>
        <v>4285.2315034436406</v>
      </c>
      <c r="P4" s="96">
        <f>IF(RES_hh_fec!P4=0,0,1000000/0.086*RES_hh_fec!P4/RES_hh_num!P4)</f>
        <v>3837.9316971821931</v>
      </c>
      <c r="Q4" s="96">
        <f>IF(RES_hh_fec!Q4=0,0,1000000/0.086*RES_hh_fec!Q4/RES_hh_num!Q4)</f>
        <v>4587.3832785890745</v>
      </c>
    </row>
    <row r="5" spans="1:17" ht="12" customHeight="1" x14ac:dyDescent="0.25">
      <c r="A5" s="87" t="s">
        <v>58</v>
      </c>
      <c r="B5" s="95">
        <f>IF(RES_hh_fec!B5=0,0,1000000/0.086*RES_hh_fec!B5/RES_hh_num!B5)</f>
        <v>0</v>
      </c>
      <c r="C5" s="95">
        <f>IF(RES_hh_fec!C5=0,0,1000000/0.086*RES_hh_fec!C5/RES_hh_num!C5)</f>
        <v>0</v>
      </c>
      <c r="D5" s="95">
        <f>IF(RES_hh_fec!D5=0,0,1000000/0.086*RES_hh_fec!D5/RES_hh_num!D5)</f>
        <v>0</v>
      </c>
      <c r="E5" s="95">
        <f>IF(RES_hh_fec!E5=0,0,1000000/0.086*RES_hh_fec!E5/RES_hh_num!E5)</f>
        <v>0</v>
      </c>
      <c r="F5" s="95">
        <f>IF(RES_hh_fec!F5=0,0,1000000/0.086*RES_hh_fec!F5/RES_hh_num!F5)</f>
        <v>0</v>
      </c>
      <c r="G5" s="95">
        <f>IF(RES_hh_fec!G5=0,0,1000000/0.086*RES_hh_fec!G5/RES_hh_num!G5)</f>
        <v>0</v>
      </c>
      <c r="H5" s="95">
        <f>IF(RES_hh_fec!H5=0,0,1000000/0.086*RES_hh_fec!H5/RES_hh_num!H5)</f>
        <v>0</v>
      </c>
      <c r="I5" s="95">
        <f>IF(RES_hh_fec!I5=0,0,1000000/0.086*RES_hh_fec!I5/RES_hh_num!I5)</f>
        <v>0</v>
      </c>
      <c r="J5" s="95">
        <f>IF(RES_hh_fec!J5=0,0,1000000/0.086*RES_hh_fec!J5/RES_hh_num!J5)</f>
        <v>0</v>
      </c>
      <c r="K5" s="95">
        <f>IF(RES_hh_fec!K5=0,0,1000000/0.086*RES_hh_fec!K5/RES_hh_num!K5)</f>
        <v>0</v>
      </c>
      <c r="L5" s="95">
        <f>IF(RES_hh_fec!L5=0,0,1000000/0.086*RES_hh_fec!L5/RES_hh_num!L5)</f>
        <v>0</v>
      </c>
      <c r="M5" s="95">
        <f>IF(RES_hh_fec!M5=0,0,1000000/0.086*RES_hh_fec!M5/RES_hh_num!M5)</f>
        <v>0</v>
      </c>
      <c r="N5" s="95">
        <f>IF(RES_hh_fec!N5=0,0,1000000/0.086*RES_hh_fec!N5/RES_hh_num!N5)</f>
        <v>0</v>
      </c>
      <c r="O5" s="95">
        <f>IF(RES_hh_fec!O5=0,0,1000000/0.086*RES_hh_fec!O5/RES_hh_num!O5)</f>
        <v>0</v>
      </c>
      <c r="P5" s="95">
        <f>IF(RES_hh_fec!P5=0,0,1000000/0.086*RES_hh_fec!P5/RES_hh_num!P5)</f>
        <v>0</v>
      </c>
      <c r="Q5" s="95">
        <f>IF(RES_hh_fec!Q5=0,0,1000000/0.086*RES_hh_fec!Q5/RES_hh_num!Q5)</f>
        <v>0</v>
      </c>
    </row>
    <row r="6" spans="1:17" ht="12" customHeight="1" x14ac:dyDescent="0.25">
      <c r="A6" s="87" t="s">
        <v>84</v>
      </c>
      <c r="B6" s="95">
        <f>IF(RES_hh_fec!B6=0,0,1000000/0.086*RES_hh_fec!B6/RES_hh_num!B6)</f>
        <v>8834.1769003332447</v>
      </c>
      <c r="C6" s="95">
        <f>IF(RES_hh_fec!C6=0,0,1000000/0.086*RES_hh_fec!C6/RES_hh_num!C6)</f>
        <v>8729.5298524236514</v>
      </c>
      <c r="D6" s="95">
        <f>IF(RES_hh_fec!D6=0,0,1000000/0.086*RES_hh_fec!D6/RES_hh_num!D6)</f>
        <v>8888.088224357869</v>
      </c>
      <c r="E6" s="95">
        <f>IF(RES_hh_fec!E6=0,0,1000000/0.086*RES_hh_fec!E6/RES_hh_num!E6)</f>
        <v>9030.0229553836143</v>
      </c>
      <c r="F6" s="95">
        <f>IF(RES_hh_fec!F6=0,0,1000000/0.086*RES_hh_fec!F6/RES_hh_num!F6)</f>
        <v>7797.6089042560716</v>
      </c>
      <c r="G6" s="95">
        <f>IF(RES_hh_fec!G6=0,0,1000000/0.086*RES_hh_fec!G6/RES_hh_num!G6)</f>
        <v>6623.7209459773039</v>
      </c>
      <c r="H6" s="95">
        <f>IF(RES_hh_fec!H6=0,0,1000000/0.086*RES_hh_fec!H6/RES_hh_num!H6)</f>
        <v>7386.7138627921922</v>
      </c>
      <c r="I6" s="95">
        <f>IF(RES_hh_fec!I6=0,0,1000000/0.086*RES_hh_fec!I6/RES_hh_num!I6)</f>
        <v>7247.5176772687337</v>
      </c>
      <c r="J6" s="95">
        <f>IF(RES_hh_fec!J6=0,0,1000000/0.086*RES_hh_fec!J6/RES_hh_num!J6)</f>
        <v>6396.4748252498348</v>
      </c>
      <c r="K6" s="95">
        <f>IF(RES_hh_fec!K6=0,0,1000000/0.086*RES_hh_fec!K6/RES_hh_num!K6)</f>
        <v>6974.2285165280973</v>
      </c>
      <c r="L6" s="95">
        <f>IF(RES_hh_fec!L6=0,0,1000000/0.086*RES_hh_fec!L6/RES_hh_num!L6)</f>
        <v>5745.7137231935658</v>
      </c>
      <c r="M6" s="95">
        <f>IF(RES_hh_fec!M6=0,0,1000000/0.086*RES_hh_fec!M6/RES_hh_num!M6)</f>
        <v>6296.0586059875859</v>
      </c>
      <c r="N6" s="95">
        <f>IF(RES_hh_fec!N6=0,0,1000000/0.086*RES_hh_fec!N6/RES_hh_num!N6)</f>
        <v>5917.5943610521736</v>
      </c>
      <c r="O6" s="95">
        <f>IF(RES_hh_fec!O6=0,0,1000000/0.086*RES_hh_fec!O6/RES_hh_num!O6)</f>
        <v>4822.1218533244746</v>
      </c>
      <c r="P6" s="95">
        <f>IF(RES_hh_fec!P6=0,0,1000000/0.086*RES_hh_fec!P6/RES_hh_num!P6)</f>
        <v>4319.9115661246396</v>
      </c>
      <c r="Q6" s="95">
        <f>IF(RES_hh_fec!Q6=0,0,1000000/0.086*RES_hh_fec!Q6/RES_hh_num!Q6)</f>
        <v>5179.1970448244647</v>
      </c>
    </row>
    <row r="7" spans="1:17" ht="12" customHeight="1" x14ac:dyDescent="0.25">
      <c r="A7" s="87" t="s">
        <v>110</v>
      </c>
      <c r="B7" s="95">
        <f>IF(RES_hh_fec!B7=0,0,1000000/0.086*RES_hh_fec!B7/RES_hh_num!B7)</f>
        <v>9069.8842261498321</v>
      </c>
      <c r="C7" s="95">
        <f>IF(RES_hh_fec!C7=0,0,1000000/0.086*RES_hh_fec!C7/RES_hh_num!C7)</f>
        <v>8962.2126613580986</v>
      </c>
      <c r="D7" s="95">
        <f>IF(RES_hh_fec!D7=0,0,1000000/0.086*RES_hh_fec!D7/RES_hh_num!D7)</f>
        <v>9117.6209655777238</v>
      </c>
      <c r="E7" s="95">
        <f>IF(RES_hh_fec!E7=0,0,1000000/0.086*RES_hh_fec!E7/RES_hh_num!E7)</f>
        <v>9277.5382985308497</v>
      </c>
      <c r="F7" s="95">
        <f>IF(RES_hh_fec!F7=0,0,1000000/0.086*RES_hh_fec!F7/RES_hh_num!F7)</f>
        <v>8005.587601299967</v>
      </c>
      <c r="G7" s="95">
        <f>IF(RES_hh_fec!G7=0,0,1000000/0.086*RES_hh_fec!G7/RES_hh_num!G7)</f>
        <v>6703.3512846026915</v>
      </c>
      <c r="H7" s="95">
        <f>IF(RES_hh_fec!H7=0,0,1000000/0.086*RES_hh_fec!H7/RES_hh_num!H7)</f>
        <v>7673.2091272094503</v>
      </c>
      <c r="I7" s="95">
        <f>IF(RES_hh_fec!I7=0,0,1000000/0.086*RES_hh_fec!I7/RES_hh_num!I7)</f>
        <v>7453.5433446695006</v>
      </c>
      <c r="J7" s="95">
        <f>IF(RES_hh_fec!J7=0,0,1000000/0.086*RES_hh_fec!J7/RES_hh_num!J7)</f>
        <v>6556.9877906803595</v>
      </c>
      <c r="K7" s="95">
        <f>IF(RES_hh_fec!K7=0,0,1000000/0.086*RES_hh_fec!K7/RES_hh_num!K7)</f>
        <v>7110.5384594343986</v>
      </c>
      <c r="L7" s="95">
        <f>IF(RES_hh_fec!L7=0,0,1000000/0.086*RES_hh_fec!L7/RES_hh_num!L7)</f>
        <v>5950.5836342845041</v>
      </c>
      <c r="M7" s="95">
        <f>IF(RES_hh_fec!M7=0,0,1000000/0.086*RES_hh_fec!M7/RES_hh_num!M7)</f>
        <v>6460.5556205512212</v>
      </c>
      <c r="N7" s="95">
        <f>IF(RES_hh_fec!N7=0,0,1000000/0.086*RES_hh_fec!N7/RES_hh_num!N7)</f>
        <v>6068.0082599428897</v>
      </c>
      <c r="O7" s="95">
        <f>IF(RES_hh_fec!O7=0,0,1000000/0.086*RES_hh_fec!O7/RES_hh_num!O7)</f>
        <v>4933.5686476571645</v>
      </c>
      <c r="P7" s="95">
        <f>IF(RES_hh_fec!P7=0,0,1000000/0.086*RES_hh_fec!P7/RES_hh_num!P7)</f>
        <v>4418.5824935767778</v>
      </c>
      <c r="Q7" s="95">
        <f>IF(RES_hh_fec!Q7=0,0,1000000/0.086*RES_hh_fec!Q7/RES_hh_num!Q7)</f>
        <v>5311.2369070375962</v>
      </c>
    </row>
    <row r="8" spans="1:17" ht="12" customHeight="1" x14ac:dyDescent="0.25">
      <c r="A8" s="87" t="s">
        <v>109</v>
      </c>
      <c r="B8" s="95">
        <f>IF(RES_hh_fec!B8=0,0,1000000/0.086*RES_hh_fec!B8/RES_hh_num!B8)</f>
        <v>0</v>
      </c>
      <c r="C8" s="95">
        <f>IF(RES_hh_fec!C8=0,0,1000000/0.086*RES_hh_fec!C8/RES_hh_num!C8)</f>
        <v>0</v>
      </c>
      <c r="D8" s="95">
        <f>IF(RES_hh_fec!D8=0,0,1000000/0.086*RES_hh_fec!D8/RES_hh_num!D8)</f>
        <v>0</v>
      </c>
      <c r="E8" s="95">
        <f>IF(RES_hh_fec!E8=0,0,1000000/0.086*RES_hh_fec!E8/RES_hh_num!E8)</f>
        <v>0</v>
      </c>
      <c r="F8" s="95">
        <f>IF(RES_hh_fec!F8=0,0,1000000/0.086*RES_hh_fec!F8/RES_hh_num!F8)</f>
        <v>0</v>
      </c>
      <c r="G8" s="95">
        <f>IF(RES_hh_fec!G8=0,0,1000000/0.086*RES_hh_fec!G8/RES_hh_num!G8)</f>
        <v>0</v>
      </c>
      <c r="H8" s="95">
        <f>IF(RES_hh_fec!H8=0,0,1000000/0.086*RES_hh_fec!H8/RES_hh_num!H8)</f>
        <v>0</v>
      </c>
      <c r="I8" s="95">
        <f>IF(RES_hh_fec!I8=0,0,1000000/0.086*RES_hh_fec!I8/RES_hh_num!I8)</f>
        <v>0</v>
      </c>
      <c r="J8" s="95">
        <f>IF(RES_hh_fec!J8=0,0,1000000/0.086*RES_hh_fec!J8/RES_hh_num!J8)</f>
        <v>0</v>
      </c>
      <c r="K8" s="95">
        <f>IF(RES_hh_fec!K8=0,0,1000000/0.086*RES_hh_fec!K8/RES_hh_num!K8)</f>
        <v>0</v>
      </c>
      <c r="L8" s="95">
        <f>IF(RES_hh_fec!L8=0,0,1000000/0.086*RES_hh_fec!L8/RES_hh_num!L8)</f>
        <v>0</v>
      </c>
      <c r="M8" s="95">
        <f>IF(RES_hh_fec!M8=0,0,1000000/0.086*RES_hh_fec!M8/RES_hh_num!M8)</f>
        <v>0</v>
      </c>
      <c r="N8" s="95">
        <f>IF(RES_hh_fec!N8=0,0,1000000/0.086*RES_hh_fec!N8/RES_hh_num!N8)</f>
        <v>0</v>
      </c>
      <c r="O8" s="95">
        <f>IF(RES_hh_fec!O8=0,0,1000000/0.086*RES_hh_fec!O8/RES_hh_num!O8)</f>
        <v>0</v>
      </c>
      <c r="P8" s="95">
        <f>IF(RES_hh_fec!P8=0,0,1000000/0.086*RES_hh_fec!P8/RES_hh_num!P8)</f>
        <v>0</v>
      </c>
      <c r="Q8" s="95">
        <f>IF(RES_hh_fec!Q8=0,0,1000000/0.086*RES_hh_fec!Q8/RES_hh_num!Q8)</f>
        <v>0</v>
      </c>
    </row>
    <row r="9" spans="1:17" ht="12" customHeight="1" x14ac:dyDescent="0.25">
      <c r="A9" s="87" t="s">
        <v>55</v>
      </c>
      <c r="B9" s="95">
        <f>IF(RES_hh_fec!B9=0,0,1000000/0.086*RES_hh_fec!B9/RES_hh_num!B9)</f>
        <v>10972.543655951034</v>
      </c>
      <c r="C9" s="95">
        <f>IF(RES_hh_fec!C9=0,0,1000000/0.086*RES_hh_fec!C9/RES_hh_num!C9)</f>
        <v>10841.733960235299</v>
      </c>
      <c r="D9" s="95">
        <f>IF(RES_hh_fec!D9=0,0,1000000/0.086*RES_hh_fec!D9/RES_hh_num!D9)</f>
        <v>11294.039397916084</v>
      </c>
      <c r="E9" s="95">
        <f>IF(RES_hh_fec!E9=0,0,1000000/0.086*RES_hh_fec!E9/RES_hh_num!E9)</f>
        <v>10991.231736505559</v>
      </c>
      <c r="F9" s="95">
        <f>IF(RES_hh_fec!F9=0,0,1000000/0.086*RES_hh_fec!F9/RES_hh_num!F9)</f>
        <v>9684.3670224263024</v>
      </c>
      <c r="G9" s="95">
        <f>IF(RES_hh_fec!G9=0,0,1000000/0.086*RES_hh_fec!G9/RES_hh_num!G9)</f>
        <v>10750.458294331773</v>
      </c>
      <c r="H9" s="95">
        <f>IF(RES_hh_fec!H9=0,0,1000000/0.086*RES_hh_fec!H9/RES_hh_num!H9)</f>
        <v>6915.8795733618135</v>
      </c>
      <c r="I9" s="95">
        <f>IF(RES_hh_fec!I9=0,0,1000000/0.086*RES_hh_fec!I9/RES_hh_num!I9)</f>
        <v>8521.4358173168221</v>
      </c>
      <c r="J9" s="95">
        <f>IF(RES_hh_fec!J9=0,0,1000000/0.086*RES_hh_fec!J9/RES_hh_num!J9)</f>
        <v>8370.34780345541</v>
      </c>
      <c r="K9" s="95">
        <f>IF(RES_hh_fec!K9=0,0,1000000/0.086*RES_hh_fec!K9/RES_hh_num!K9)</f>
        <v>9954.8508456133404</v>
      </c>
      <c r="L9" s="95">
        <f>IF(RES_hh_fec!L9=0,0,1000000/0.086*RES_hh_fec!L9/RES_hh_num!L9)</f>
        <v>6082.5186720310476</v>
      </c>
      <c r="M9" s="95">
        <f>IF(RES_hh_fec!M9=0,0,1000000/0.086*RES_hh_fec!M9/RES_hh_num!M9)</f>
        <v>7796.6539201001033</v>
      </c>
      <c r="N9" s="95">
        <f>IF(RES_hh_fec!N9=0,0,1000000/0.086*RES_hh_fec!N9/RES_hh_num!N9)</f>
        <v>7296.5277093613031</v>
      </c>
      <c r="O9" s="95">
        <f>IF(RES_hh_fec!O9=0,0,1000000/0.086*RES_hh_fec!O9/RES_hh_num!O9)</f>
        <v>6066.1625696511919</v>
      </c>
      <c r="P9" s="95">
        <f>IF(RES_hh_fec!P9=0,0,1000000/0.086*RES_hh_fec!P9/RES_hh_num!P9)</f>
        <v>5146.0493850343973</v>
      </c>
      <c r="Q9" s="95">
        <f>IF(RES_hh_fec!Q9=0,0,1000000/0.086*RES_hh_fec!Q9/RES_hh_num!Q9)</f>
        <v>6324.2832436324534</v>
      </c>
    </row>
    <row r="10" spans="1:17" ht="12" customHeight="1" x14ac:dyDescent="0.25">
      <c r="A10" s="87" t="s">
        <v>79</v>
      </c>
      <c r="B10" s="95">
        <f>IF(RES_hh_fec!B10=0,0,1000000/0.086*RES_hh_fec!B10/RES_hh_num!B10)</f>
        <v>0</v>
      </c>
      <c r="C10" s="95">
        <f>IF(RES_hh_fec!C10=0,0,1000000/0.086*RES_hh_fec!C10/RES_hh_num!C10)</f>
        <v>0</v>
      </c>
      <c r="D10" s="95">
        <f>IF(RES_hh_fec!D10=0,0,1000000/0.086*RES_hh_fec!D10/RES_hh_num!D10)</f>
        <v>0</v>
      </c>
      <c r="E10" s="95">
        <f>IF(RES_hh_fec!E10=0,0,1000000/0.086*RES_hh_fec!E10/RES_hh_num!E10)</f>
        <v>0</v>
      </c>
      <c r="F10" s="95">
        <f>IF(RES_hh_fec!F10=0,0,1000000/0.086*RES_hh_fec!F10/RES_hh_num!F10)</f>
        <v>0</v>
      </c>
      <c r="G10" s="95">
        <f>IF(RES_hh_fec!G10=0,0,1000000/0.086*RES_hh_fec!G10/RES_hh_num!G10)</f>
        <v>0</v>
      </c>
      <c r="H10" s="95">
        <f>IF(RES_hh_fec!H10=0,0,1000000/0.086*RES_hh_fec!H10/RES_hh_num!H10)</f>
        <v>0</v>
      </c>
      <c r="I10" s="95">
        <f>IF(RES_hh_fec!I10=0,0,1000000/0.086*RES_hh_fec!I10/RES_hh_num!I10)</f>
        <v>5872.6802912849398</v>
      </c>
      <c r="J10" s="95">
        <f>IF(RES_hh_fec!J10=0,0,1000000/0.086*RES_hh_fec!J10/RES_hh_num!J10)</f>
        <v>5191.0299003322252</v>
      </c>
      <c r="K10" s="95">
        <f>IF(RES_hh_fec!K10=0,0,1000000/0.086*RES_hh_fec!K10/RES_hh_num!K10)</f>
        <v>5651.473621746868</v>
      </c>
      <c r="L10" s="95">
        <f>IF(RES_hh_fec!L10=0,0,1000000/0.086*RES_hh_fec!L10/RES_hh_num!L10)</f>
        <v>4657.9083736043449</v>
      </c>
      <c r="M10" s="95">
        <f>IF(RES_hh_fec!M10=0,0,1000000/0.086*RES_hh_fec!M10/RES_hh_num!M10)</f>
        <v>5089.5554427950565</v>
      </c>
      <c r="N10" s="95">
        <f>IF(RES_hh_fec!N10=0,0,1000000/0.086*RES_hh_fec!N10/RES_hh_num!N10)</f>
        <v>4785.7484102617409</v>
      </c>
      <c r="O10" s="95">
        <f>IF(RES_hh_fec!O10=0,0,1000000/0.086*RES_hh_fec!O10/RES_hh_num!O10)</f>
        <v>3902.7930145334876</v>
      </c>
      <c r="P10" s="95">
        <f>IF(RES_hh_fec!P10=0,0,1000000/0.086*RES_hh_fec!P10/RES_hh_num!P10)</f>
        <v>3962.3147806080428</v>
      </c>
      <c r="Q10" s="95">
        <f>IF(RES_hh_fec!Q10=0,0,1000000/0.086*RES_hh_fec!Q10/RES_hh_num!Q10)</f>
        <v>3932.107632422184</v>
      </c>
    </row>
    <row r="11" spans="1:17" ht="12" customHeight="1" x14ac:dyDescent="0.25">
      <c r="A11" s="87" t="s">
        <v>61</v>
      </c>
      <c r="B11" s="95">
        <f>IF(RES_hh_fec!B11=0,0,1000000/0.086*RES_hh_fec!B11/RES_hh_num!B11)</f>
        <v>0</v>
      </c>
      <c r="C11" s="95">
        <f>IF(RES_hh_fec!C11=0,0,1000000/0.086*RES_hh_fec!C11/RES_hh_num!C11)</f>
        <v>0</v>
      </c>
      <c r="D11" s="95">
        <f>IF(RES_hh_fec!D11=0,0,1000000/0.086*RES_hh_fec!D11/RES_hh_num!D11)</f>
        <v>0</v>
      </c>
      <c r="E11" s="95">
        <f>IF(RES_hh_fec!E11=0,0,1000000/0.086*RES_hh_fec!E11/RES_hh_num!E11)</f>
        <v>0</v>
      </c>
      <c r="F11" s="95">
        <f>IF(RES_hh_fec!F11=0,0,1000000/0.086*RES_hh_fec!F11/RES_hh_num!F11)</f>
        <v>0</v>
      </c>
      <c r="G11" s="95">
        <f>IF(RES_hh_fec!G11=0,0,1000000/0.086*RES_hh_fec!G11/RES_hh_num!G11)</f>
        <v>0</v>
      </c>
      <c r="H11" s="95">
        <f>IF(RES_hh_fec!H11=0,0,1000000/0.086*RES_hh_fec!H11/RES_hh_num!H11)</f>
        <v>0</v>
      </c>
      <c r="I11" s="95">
        <f>IF(RES_hh_fec!I11=0,0,1000000/0.086*RES_hh_fec!I11/RES_hh_num!I11)</f>
        <v>0</v>
      </c>
      <c r="J11" s="95">
        <f>IF(RES_hh_fec!J11=0,0,1000000/0.086*RES_hh_fec!J11/RES_hh_num!J11)</f>
        <v>0</v>
      </c>
      <c r="K11" s="95">
        <f>IF(RES_hh_fec!K11=0,0,1000000/0.086*RES_hh_fec!K11/RES_hh_num!K11)</f>
        <v>0</v>
      </c>
      <c r="L11" s="95">
        <f>IF(RES_hh_fec!L11=0,0,1000000/0.086*RES_hh_fec!L11/RES_hh_num!L11)</f>
        <v>0</v>
      </c>
      <c r="M11" s="95">
        <f>IF(RES_hh_fec!M11=0,0,1000000/0.086*RES_hh_fec!M11/RES_hh_num!M11)</f>
        <v>0</v>
      </c>
      <c r="N11" s="95">
        <f>IF(RES_hh_fec!N11=0,0,1000000/0.086*RES_hh_fec!N11/RES_hh_num!N11)</f>
        <v>0</v>
      </c>
      <c r="O11" s="95">
        <f>IF(RES_hh_fec!O11=0,0,1000000/0.086*RES_hh_fec!O11/RES_hh_num!O11)</f>
        <v>0</v>
      </c>
      <c r="P11" s="95">
        <f>IF(RES_hh_fec!P11=0,0,1000000/0.086*RES_hh_fec!P11/RES_hh_num!P11)</f>
        <v>0</v>
      </c>
      <c r="Q11" s="95">
        <f>IF(RES_hh_fec!Q11=0,0,1000000/0.086*RES_hh_fec!Q11/RES_hh_num!Q11)</f>
        <v>0</v>
      </c>
    </row>
    <row r="12" spans="1:17" ht="12" customHeight="1" x14ac:dyDescent="0.25">
      <c r="A12" s="87" t="s">
        <v>115</v>
      </c>
      <c r="B12" s="95">
        <f>IF(RES_hh_fec!B12=0,0,1000000/0.086*RES_hh_fec!B12/RES_hh_num!B12)</f>
        <v>4984.5282864532592</v>
      </c>
      <c r="C12" s="95">
        <f>IF(RES_hh_fec!C12=0,0,1000000/0.086*RES_hh_fec!C12/RES_hh_num!C12)</f>
        <v>4652.3210078348811</v>
      </c>
      <c r="D12" s="95">
        <f>IF(RES_hh_fec!D12=0,0,1000000/0.086*RES_hh_fec!D12/RES_hh_num!D12)</f>
        <v>4808.8705498486943</v>
      </c>
      <c r="E12" s="95">
        <f>IF(RES_hh_fec!E12=0,0,1000000/0.086*RES_hh_fec!E12/RES_hh_num!E12)</f>
        <v>4919.2128949064991</v>
      </c>
      <c r="F12" s="95">
        <f>IF(RES_hh_fec!F12=0,0,1000000/0.086*RES_hh_fec!F12/RES_hh_num!F12)</f>
        <v>4173.5512152536903</v>
      </c>
      <c r="G12" s="95">
        <f>IF(RES_hh_fec!G12=0,0,1000000/0.086*RES_hh_fec!G12/RES_hh_num!G12)</f>
        <v>3368.9375586062019</v>
      </c>
      <c r="H12" s="95">
        <f>IF(RES_hh_fec!H12=0,0,1000000/0.086*RES_hh_fec!H12/RES_hh_num!H12)</f>
        <v>3434.8705456085986</v>
      </c>
      <c r="I12" s="95">
        <f>IF(RES_hh_fec!I12=0,0,1000000/0.086*RES_hh_fec!I12/RES_hh_num!I12)</f>
        <v>3113.6787425421498</v>
      </c>
      <c r="J12" s="95">
        <f>IF(RES_hh_fec!J12=0,0,1000000/0.086*RES_hh_fec!J12/RES_hh_num!J12)</f>
        <v>2420.6722195541201</v>
      </c>
      <c r="K12" s="95">
        <f>IF(RES_hh_fec!K12=0,0,1000000/0.086*RES_hh_fec!K12/RES_hh_num!K12)</f>
        <v>2469.9923950328921</v>
      </c>
      <c r="L12" s="95">
        <f>IF(RES_hh_fec!L12=0,0,1000000/0.086*RES_hh_fec!L12/RES_hh_num!L12)</f>
        <v>1982.201921271504</v>
      </c>
      <c r="M12" s="95">
        <f>IF(RES_hh_fec!M12=0,0,1000000/0.086*RES_hh_fec!M12/RES_hh_num!M12)</f>
        <v>2121.2876229943213</v>
      </c>
      <c r="N12" s="95">
        <f>IF(RES_hh_fec!N12=0,0,1000000/0.086*RES_hh_fec!N12/RES_hh_num!N12)</f>
        <v>1958.153874262154</v>
      </c>
      <c r="O12" s="95">
        <f>IF(RES_hh_fec!O12=0,0,1000000/0.086*RES_hh_fec!O12/RES_hh_num!O12)</f>
        <v>1573.5283296011403</v>
      </c>
      <c r="P12" s="95">
        <f>IF(RES_hh_fec!P12=0,0,1000000/0.086*RES_hh_fec!P12/RES_hh_num!P12)</f>
        <v>1397.7905310931542</v>
      </c>
      <c r="Q12" s="95">
        <f>IF(RES_hh_fec!Q12=0,0,1000000/0.086*RES_hh_fec!Q12/RES_hh_num!Q12)</f>
        <v>1645.9830413682255</v>
      </c>
    </row>
    <row r="13" spans="1:17" ht="12" customHeight="1" x14ac:dyDescent="0.25">
      <c r="A13" s="51" t="s">
        <v>114</v>
      </c>
      <c r="B13" s="22">
        <f>IF(RES_hh_fec!B13=0,0,1000000/0.086*RES_hh_fec!B13/RES_hh_num!B13)</f>
        <v>7870.8143565962473</v>
      </c>
      <c r="C13" s="22">
        <f>IF(RES_hh_fec!C13=0,0,1000000/0.086*RES_hh_fec!C13/RES_hh_num!C13)</f>
        <v>7346.2207082969453</v>
      </c>
      <c r="D13" s="22">
        <f>IF(RES_hh_fec!D13=0,0,1000000/0.086*RES_hh_fec!D13/RES_hh_num!D13)</f>
        <v>7593.2364416307591</v>
      </c>
      <c r="E13" s="22">
        <f>IF(RES_hh_fec!E13=0,0,1000000/0.086*RES_hh_fec!E13/RES_hh_num!E13)</f>
        <v>8092.0663949178397</v>
      </c>
      <c r="F13" s="22">
        <f>IF(RES_hh_fec!F13=0,0,1000000/0.086*RES_hh_fec!F13/RES_hh_num!F13)</f>
        <v>7011.9019358299929</v>
      </c>
      <c r="G13" s="22">
        <f>IF(RES_hh_fec!G13=0,0,1000000/0.086*RES_hh_fec!G13/RES_hh_num!G13)</f>
        <v>5729.9257343084701</v>
      </c>
      <c r="H13" s="22">
        <f>IF(RES_hh_fec!H13=0,0,1000000/0.086*RES_hh_fec!H13/RES_hh_num!H13)</f>
        <v>6508.3404527223229</v>
      </c>
      <c r="I13" s="22">
        <f>IF(RES_hh_fec!I13=0,0,1000000/0.086*RES_hh_fec!I13/RES_hh_num!I13)</f>
        <v>7407.9353993747609</v>
      </c>
      <c r="J13" s="22">
        <f>IF(RES_hh_fec!J13=0,0,1000000/0.086*RES_hh_fec!J13/RES_hh_num!J13)</f>
        <v>6144.5962985416227</v>
      </c>
      <c r="K13" s="22">
        <f>IF(RES_hh_fec!K13=0,0,1000000/0.086*RES_hh_fec!K13/RES_hh_num!K13)</f>
        <v>6097.327521208932</v>
      </c>
      <c r="L13" s="22">
        <f>IF(RES_hh_fec!L13=0,0,1000000/0.086*RES_hh_fec!L13/RES_hh_num!L13)</f>
        <v>5352.1878307261031</v>
      </c>
      <c r="M13" s="22">
        <f>IF(RES_hh_fec!M13=0,0,1000000/0.086*RES_hh_fec!M13/RES_hh_num!M13)</f>
        <v>5579.0631812482798</v>
      </c>
      <c r="N13" s="22">
        <f>IF(RES_hh_fec!N13=0,0,1000000/0.086*RES_hh_fec!N13/RES_hh_num!N13)</f>
        <v>5139.8007067152093</v>
      </c>
      <c r="O13" s="22">
        <f>IF(RES_hh_fec!O13=0,0,1000000/0.086*RES_hh_fec!O13/RES_hh_num!O13)</f>
        <v>4206.5039357683618</v>
      </c>
      <c r="P13" s="22">
        <f>IF(RES_hh_fec!P13=0,0,1000000/0.086*RES_hh_fec!P13/RES_hh_num!P13)</f>
        <v>3913.7079965969197</v>
      </c>
      <c r="Q13" s="22">
        <f>IF(RES_hh_fec!Q13=0,0,1000000/0.086*RES_hh_fec!Q13/RES_hh_num!Q13)</f>
        <v>4832.6910965907891</v>
      </c>
    </row>
    <row r="14" spans="1:17" ht="12" customHeight="1" x14ac:dyDescent="0.25">
      <c r="A14" s="99" t="s">
        <v>117</v>
      </c>
      <c r="B14" s="98">
        <f>IF(RES_hh_fec!B14=0,0,1000000/0.086*RES_hh_fec!B14/RES_hh_num!B14)</f>
        <v>193.54626090592203</v>
      </c>
      <c r="C14" s="98">
        <f>IF(RES_hh_fec!C14=0,0,1000000/0.086*RES_hh_fec!C14/RES_hh_num!C14)</f>
        <v>52.688234584987889</v>
      </c>
      <c r="D14" s="98">
        <f>IF(RES_hh_fec!D14=0,0,1000000/0.086*RES_hh_fec!D14/RES_hh_num!D14)</f>
        <v>74.196281179249723</v>
      </c>
      <c r="E14" s="98">
        <f>IF(RES_hh_fec!E14=0,0,1000000/0.086*RES_hh_fec!E14/RES_hh_num!E14)</f>
        <v>166.55746202737538</v>
      </c>
      <c r="F14" s="98">
        <f>IF(RES_hh_fec!F14=0,0,1000000/0.086*RES_hh_fec!F14/RES_hh_num!F14)</f>
        <v>135.57559866531636</v>
      </c>
      <c r="G14" s="98">
        <f>IF(RES_hh_fec!G14=0,0,1000000/0.086*RES_hh_fec!G14/RES_hh_num!G14)</f>
        <v>48.498708575777925</v>
      </c>
      <c r="H14" s="98">
        <f>IF(RES_hh_fec!H14=0,0,1000000/0.086*RES_hh_fec!H14/RES_hh_num!H14)</f>
        <v>66.490131527673768</v>
      </c>
      <c r="I14" s="98">
        <f>IF(RES_hh_fec!I14=0,0,1000000/0.086*RES_hh_fec!I14/RES_hh_num!I14)</f>
        <v>322.6579779468255</v>
      </c>
      <c r="J14" s="98">
        <f>IF(RES_hh_fec!J14=0,0,1000000/0.086*RES_hh_fec!J14/RES_hh_num!J14)</f>
        <v>179.3464882937196</v>
      </c>
      <c r="K14" s="98">
        <f>IF(RES_hh_fec!K14=0,0,1000000/0.086*RES_hh_fec!K14/RES_hh_num!K14)</f>
        <v>51.243072392858856</v>
      </c>
      <c r="L14" s="98">
        <f>IF(RES_hh_fec!L14=0,0,1000000/0.086*RES_hh_fec!L14/RES_hh_num!L14)</f>
        <v>111.97388044738277</v>
      </c>
      <c r="M14" s="98">
        <f>IF(RES_hh_fec!M14=0,0,1000000/0.086*RES_hh_fec!M14/RES_hh_num!M14)</f>
        <v>72.932949223528496</v>
      </c>
      <c r="N14" s="98">
        <f>IF(RES_hh_fec!N14=0,0,1000000/0.086*RES_hh_fec!N14/RES_hh_num!N14)</f>
        <v>47.938839496605702</v>
      </c>
      <c r="O14" s="98">
        <f>IF(RES_hh_fec!O14=0,0,1000000/0.086*RES_hh_fec!O14/RES_hh_num!O14)</f>
        <v>39.856974549652499</v>
      </c>
      <c r="P14" s="98">
        <f>IF(RES_hh_fec!P14=0,0,1000000/0.086*RES_hh_fec!P14/RES_hh_num!P14)</f>
        <v>58.927119363956102</v>
      </c>
      <c r="Q14" s="98">
        <f>IF(RES_hh_fec!Q14=0,0,1000000/0.086*RES_hh_fec!Q14/RES_hh_num!Q14)</f>
        <v>92.662611442029458</v>
      </c>
    </row>
    <row r="15" spans="1:17" ht="12.95" customHeight="1" x14ac:dyDescent="0.25">
      <c r="A15" s="89" t="s">
        <v>112</v>
      </c>
      <c r="B15" s="96">
        <f t="shared" ref="B15:Q15" si="0">B16</f>
        <v>376.22647002893797</v>
      </c>
      <c r="C15" s="96">
        <f t="shared" si="0"/>
        <v>391.61621140964155</v>
      </c>
      <c r="D15" s="96">
        <f t="shared" si="0"/>
        <v>398.59973606096696</v>
      </c>
      <c r="E15" s="96">
        <f t="shared" si="0"/>
        <v>407.96377621083337</v>
      </c>
      <c r="F15" s="96">
        <f t="shared" si="0"/>
        <v>424.54063303703794</v>
      </c>
      <c r="G15" s="96">
        <f t="shared" si="0"/>
        <v>428.56640490347274</v>
      </c>
      <c r="H15" s="96">
        <f t="shared" si="0"/>
        <v>440.71605491190945</v>
      </c>
      <c r="I15" s="96">
        <f t="shared" si="0"/>
        <v>462.55645732596321</v>
      </c>
      <c r="J15" s="96">
        <f t="shared" si="0"/>
        <v>474.31063817527559</v>
      </c>
      <c r="K15" s="96">
        <f t="shared" si="0"/>
        <v>508.09801298952954</v>
      </c>
      <c r="L15" s="96">
        <f t="shared" si="0"/>
        <v>533.46789088986452</v>
      </c>
      <c r="M15" s="96">
        <f t="shared" si="0"/>
        <v>534.20084819832948</v>
      </c>
      <c r="N15" s="96">
        <f t="shared" si="0"/>
        <v>527.47672895822484</v>
      </c>
      <c r="O15" s="96">
        <f t="shared" si="0"/>
        <v>526.7938513184464</v>
      </c>
      <c r="P15" s="96">
        <f t="shared" si="0"/>
        <v>523.94624886815154</v>
      </c>
      <c r="Q15" s="96">
        <f t="shared" si="0"/>
        <v>521.01196668715841</v>
      </c>
    </row>
    <row r="16" spans="1:17" ht="12" customHeight="1" x14ac:dyDescent="0.25">
      <c r="A16" s="87" t="s">
        <v>111</v>
      </c>
      <c r="B16" s="97">
        <f>IF(RES_hh_fec!B16=0,0,1000000/0.086*RES_hh_fec!B16/RES_hh_num!B$3)</f>
        <v>376.22647002893797</v>
      </c>
      <c r="C16" s="97">
        <f>IF(RES_hh_fec!C16=0,0,1000000/0.086*RES_hh_fec!C16/RES_hh_num!C$3)</f>
        <v>391.61621140964155</v>
      </c>
      <c r="D16" s="97">
        <f>IF(RES_hh_fec!D16=0,0,1000000/0.086*RES_hh_fec!D16/RES_hh_num!D$3)</f>
        <v>398.59973606096696</v>
      </c>
      <c r="E16" s="97">
        <f>IF(RES_hh_fec!E16=0,0,1000000/0.086*RES_hh_fec!E16/RES_hh_num!E$3)</f>
        <v>407.96377621083337</v>
      </c>
      <c r="F16" s="97">
        <f>IF(RES_hh_fec!F16=0,0,1000000/0.086*RES_hh_fec!F16/RES_hh_num!F$3)</f>
        <v>424.54063303703794</v>
      </c>
      <c r="G16" s="97">
        <f>IF(RES_hh_fec!G16=0,0,1000000/0.086*RES_hh_fec!G16/RES_hh_num!G$3)</f>
        <v>428.56640490347274</v>
      </c>
      <c r="H16" s="97">
        <f>IF(RES_hh_fec!H16=0,0,1000000/0.086*RES_hh_fec!H16/RES_hh_num!H$3)</f>
        <v>440.71605491190945</v>
      </c>
      <c r="I16" s="97">
        <f>IF(RES_hh_fec!I16=0,0,1000000/0.086*RES_hh_fec!I16/RES_hh_num!I$3)</f>
        <v>462.55645732596321</v>
      </c>
      <c r="J16" s="97">
        <f>IF(RES_hh_fec!J16=0,0,1000000/0.086*RES_hh_fec!J16/RES_hh_num!J$3)</f>
        <v>474.31063817527559</v>
      </c>
      <c r="K16" s="97">
        <f>IF(RES_hh_fec!K16=0,0,1000000/0.086*RES_hh_fec!K16/RES_hh_num!K$3)</f>
        <v>508.09801298952954</v>
      </c>
      <c r="L16" s="97">
        <f>IF(RES_hh_fec!L16=0,0,1000000/0.086*RES_hh_fec!L16/RES_hh_num!L$3)</f>
        <v>533.46789088986452</v>
      </c>
      <c r="M16" s="97">
        <f>IF(RES_hh_fec!M16=0,0,1000000/0.086*RES_hh_fec!M16/RES_hh_num!M$3)</f>
        <v>534.20084819832948</v>
      </c>
      <c r="N16" s="97">
        <f>IF(RES_hh_fec!N16=0,0,1000000/0.086*RES_hh_fec!N16/RES_hh_num!N$3)</f>
        <v>527.47672895822484</v>
      </c>
      <c r="O16" s="97">
        <f>IF(RES_hh_fec!O16=0,0,1000000/0.086*RES_hh_fec!O16/RES_hh_num!O$3)</f>
        <v>526.7938513184464</v>
      </c>
      <c r="P16" s="97">
        <f>IF(RES_hh_fec!P16=0,0,1000000/0.086*RES_hh_fec!P16/RES_hh_num!P$3)</f>
        <v>523.94624886815154</v>
      </c>
      <c r="Q16" s="97">
        <f>IF(RES_hh_fec!Q16=0,0,1000000/0.086*RES_hh_fec!Q16/RES_hh_num!Q$3)</f>
        <v>521.01196668715841</v>
      </c>
    </row>
    <row r="17" spans="1:17" ht="12.95" customHeight="1" x14ac:dyDescent="0.25">
      <c r="A17" s="89" t="s">
        <v>63</v>
      </c>
      <c r="B17" s="96">
        <f>IF(RES_hh_fec!B17=0,0,1000000/0.086*RES_hh_fec!B17/RES_hh_num!B17)</f>
        <v>3143.9425647043699</v>
      </c>
      <c r="C17" s="96">
        <f>IF(RES_hh_fec!C17=0,0,1000000/0.086*RES_hh_fec!C17/RES_hh_num!C17)</f>
        <v>2902.2846001661314</v>
      </c>
      <c r="D17" s="96">
        <f>IF(RES_hh_fec!D17=0,0,1000000/0.086*RES_hh_fec!D17/RES_hh_num!D17)</f>
        <v>3051.6589950048724</v>
      </c>
      <c r="E17" s="96">
        <f>IF(RES_hh_fec!E17=0,0,1000000/0.086*RES_hh_fec!E17/RES_hh_num!E17)</f>
        <v>3072.0906475832726</v>
      </c>
      <c r="F17" s="96">
        <f>IF(RES_hh_fec!F17=0,0,1000000/0.086*RES_hh_fec!F17/RES_hh_num!F17)</f>
        <v>2824.8045194291676</v>
      </c>
      <c r="G17" s="96">
        <f>IF(RES_hh_fec!G17=0,0,1000000/0.086*RES_hh_fec!G17/RES_hh_num!G17)</f>
        <v>2988.2636409539828</v>
      </c>
      <c r="H17" s="96">
        <f>IF(RES_hh_fec!H17=0,0,1000000/0.086*RES_hh_fec!H17/RES_hh_num!H17)</f>
        <v>2731.088219276201</v>
      </c>
      <c r="I17" s="96">
        <f>IF(RES_hh_fec!I17=0,0,1000000/0.086*RES_hh_fec!I17/RES_hh_num!I17)</f>
        <v>2578.0195899231235</v>
      </c>
      <c r="J17" s="96">
        <f>IF(RES_hh_fec!J17=0,0,1000000/0.086*RES_hh_fec!J17/RES_hh_num!J17)</f>
        <v>2589.3118990376806</v>
      </c>
      <c r="K17" s="96">
        <f>IF(RES_hh_fec!K17=0,0,1000000/0.086*RES_hh_fec!K17/RES_hh_num!K17)</f>
        <v>2567.5001610635068</v>
      </c>
      <c r="L17" s="96">
        <f>IF(RES_hh_fec!L17=0,0,1000000/0.086*RES_hh_fec!L17/RES_hh_num!L17)</f>
        <v>2472.5995804866293</v>
      </c>
      <c r="M17" s="96">
        <f>IF(RES_hh_fec!M17=0,0,1000000/0.086*RES_hh_fec!M17/RES_hh_num!M17)</f>
        <v>2434.5135651686046</v>
      </c>
      <c r="N17" s="96">
        <f>IF(RES_hh_fec!N17=0,0,1000000/0.086*RES_hh_fec!N17/RES_hh_num!N17)</f>
        <v>2338.1776149946531</v>
      </c>
      <c r="O17" s="96">
        <f>IF(RES_hh_fec!O17=0,0,1000000/0.086*RES_hh_fec!O17/RES_hh_num!O17)</f>
        <v>2224.3154787322246</v>
      </c>
      <c r="P17" s="96">
        <f>IF(RES_hh_fec!P17=0,0,1000000/0.086*RES_hh_fec!P17/RES_hh_num!P17)</f>
        <v>2328.2089896535772</v>
      </c>
      <c r="Q17" s="96">
        <f>IF(RES_hh_fec!Q17=0,0,1000000/0.086*RES_hh_fec!Q17/RES_hh_num!Q17)</f>
        <v>2554.9349456062937</v>
      </c>
    </row>
    <row r="18" spans="1:17" ht="12" customHeight="1" x14ac:dyDescent="0.25">
      <c r="A18" s="87" t="s">
        <v>58</v>
      </c>
      <c r="B18" s="95">
        <f>IF(RES_hh_fec!B18=0,0,1000000/0.086*RES_hh_fec!B18/RES_hh_num!B18)</f>
        <v>0</v>
      </c>
      <c r="C18" s="95">
        <f>IF(RES_hh_fec!C18=0,0,1000000/0.086*RES_hh_fec!C18/RES_hh_num!C18)</f>
        <v>0</v>
      </c>
      <c r="D18" s="95">
        <f>IF(RES_hh_fec!D18=0,0,1000000/0.086*RES_hh_fec!D18/RES_hh_num!D18)</f>
        <v>0</v>
      </c>
      <c r="E18" s="95">
        <f>IF(RES_hh_fec!E18=0,0,1000000/0.086*RES_hh_fec!E18/RES_hh_num!E18)</f>
        <v>0</v>
      </c>
      <c r="F18" s="95">
        <f>IF(RES_hh_fec!F18=0,0,1000000/0.086*RES_hh_fec!F18/RES_hh_num!F18)</f>
        <v>0</v>
      </c>
      <c r="G18" s="95">
        <f>IF(RES_hh_fec!G18=0,0,1000000/0.086*RES_hh_fec!G18/RES_hh_num!G18)</f>
        <v>0</v>
      </c>
      <c r="H18" s="95">
        <f>IF(RES_hh_fec!H18=0,0,1000000/0.086*RES_hh_fec!H18/RES_hh_num!H18)</f>
        <v>0</v>
      </c>
      <c r="I18" s="95">
        <f>IF(RES_hh_fec!I18=0,0,1000000/0.086*RES_hh_fec!I18/RES_hh_num!I18)</f>
        <v>0</v>
      </c>
      <c r="J18" s="95">
        <f>IF(RES_hh_fec!J18=0,0,1000000/0.086*RES_hh_fec!J18/RES_hh_num!J18)</f>
        <v>0</v>
      </c>
      <c r="K18" s="95">
        <f>IF(RES_hh_fec!K18=0,0,1000000/0.086*RES_hh_fec!K18/RES_hh_num!K18)</f>
        <v>0</v>
      </c>
      <c r="L18" s="95">
        <f>IF(RES_hh_fec!L18=0,0,1000000/0.086*RES_hh_fec!L18/RES_hh_num!L18)</f>
        <v>0</v>
      </c>
      <c r="M18" s="95">
        <f>IF(RES_hh_fec!M18=0,0,1000000/0.086*RES_hh_fec!M18/RES_hh_num!M18)</f>
        <v>0</v>
      </c>
      <c r="N18" s="95">
        <f>IF(RES_hh_fec!N18=0,0,1000000/0.086*RES_hh_fec!N18/RES_hh_num!N18)</f>
        <v>0</v>
      </c>
      <c r="O18" s="95">
        <f>IF(RES_hh_fec!O18=0,0,1000000/0.086*RES_hh_fec!O18/RES_hh_num!O18)</f>
        <v>0</v>
      </c>
      <c r="P18" s="95">
        <f>IF(RES_hh_fec!P18=0,0,1000000/0.086*RES_hh_fec!P18/RES_hh_num!P18)</f>
        <v>0</v>
      </c>
      <c r="Q18" s="95">
        <f>IF(RES_hh_fec!Q18=0,0,1000000/0.086*RES_hh_fec!Q18/RES_hh_num!Q18)</f>
        <v>0</v>
      </c>
    </row>
    <row r="19" spans="1:17" s="28" customFormat="1" ht="12" customHeight="1" x14ac:dyDescent="0.25">
      <c r="A19" s="87" t="s">
        <v>84</v>
      </c>
      <c r="B19" s="95">
        <f>IF(RES_hh_fec!B19=0,0,1000000/0.086*RES_hh_fec!B19/RES_hh_num!B19)</f>
        <v>1510.1557383086513</v>
      </c>
      <c r="C19" s="95">
        <f>IF(RES_hh_fec!C19=0,0,1000000/0.086*RES_hh_fec!C19/RES_hh_num!C19)</f>
        <v>1372.1704943185007</v>
      </c>
      <c r="D19" s="95">
        <f>IF(RES_hh_fec!D19=0,0,1000000/0.086*RES_hh_fec!D19/RES_hh_num!D19)</f>
        <v>1554.2007354895225</v>
      </c>
      <c r="E19" s="95">
        <f>IF(RES_hh_fec!E19=0,0,1000000/0.086*RES_hh_fec!E19/RES_hh_num!E19)</f>
        <v>1548.6838182629313</v>
      </c>
      <c r="F19" s="95">
        <f>IF(RES_hh_fec!F19=0,0,1000000/0.086*RES_hh_fec!F19/RES_hh_num!F19)</f>
        <v>1101.8708608576403</v>
      </c>
      <c r="G19" s="95">
        <f>IF(RES_hh_fec!G19=0,0,1000000/0.086*RES_hh_fec!G19/RES_hh_num!G19)</f>
        <v>1642.3363377512537</v>
      </c>
      <c r="H19" s="95">
        <f>IF(RES_hh_fec!H19=0,0,1000000/0.086*RES_hh_fec!H19/RES_hh_num!H19)</f>
        <v>1231.5513448453291</v>
      </c>
      <c r="I19" s="95">
        <f>IF(RES_hh_fec!I19=0,0,1000000/0.086*RES_hh_fec!I19/RES_hh_num!I19)</f>
        <v>554.73295276145416</v>
      </c>
      <c r="J19" s="95">
        <f>IF(RES_hh_fec!J19=0,0,1000000/0.086*RES_hh_fec!J19/RES_hh_num!J19)</f>
        <v>599.62495002493961</v>
      </c>
      <c r="K19" s="95">
        <f>IF(RES_hh_fec!K19=0,0,1000000/0.086*RES_hh_fec!K19/RES_hh_num!K19)</f>
        <v>584.1934137265664</v>
      </c>
      <c r="L19" s="95">
        <f>IF(RES_hh_fec!L19=0,0,1000000/0.086*RES_hh_fec!L19/RES_hh_num!L19)</f>
        <v>420.46696451522473</v>
      </c>
      <c r="M19" s="95">
        <f>IF(RES_hh_fec!M19=0,0,1000000/0.086*RES_hh_fec!M19/RES_hh_num!M19)</f>
        <v>364.15735011097848</v>
      </c>
      <c r="N19" s="95">
        <f>IF(RES_hh_fec!N19=0,0,1000000/0.086*RES_hh_fec!N19/RES_hh_num!N19)</f>
        <v>271.05825752283567</v>
      </c>
      <c r="O19" s="95">
        <f>IF(RES_hh_fec!O19=0,0,1000000/0.086*RES_hh_fec!O19/RES_hh_num!O19)</f>
        <v>141.57941005654757</v>
      </c>
      <c r="P19" s="95">
        <f>IF(RES_hh_fec!P19=0,0,1000000/0.086*RES_hh_fec!P19/RES_hh_num!P19)</f>
        <v>226.31402040093229</v>
      </c>
      <c r="Q19" s="95">
        <f>IF(RES_hh_fec!Q19=0,0,1000000/0.086*RES_hh_fec!Q19/RES_hh_num!Q19)</f>
        <v>409.7456705740401</v>
      </c>
    </row>
    <row r="20" spans="1:17" ht="12" customHeight="1" x14ac:dyDescent="0.25">
      <c r="A20" s="87" t="s">
        <v>110</v>
      </c>
      <c r="B20" s="95">
        <f>IF(RES_hh_fec!B20=0,0,1000000/0.086*RES_hh_fec!B20/RES_hh_num!B20)</f>
        <v>0</v>
      </c>
      <c r="C20" s="95">
        <f>IF(RES_hh_fec!C20=0,0,1000000/0.086*RES_hh_fec!C20/RES_hh_num!C20)</f>
        <v>0</v>
      </c>
      <c r="D20" s="95">
        <f>IF(RES_hh_fec!D20=0,0,1000000/0.086*RES_hh_fec!D20/RES_hh_num!D20)</f>
        <v>0</v>
      </c>
      <c r="E20" s="95">
        <f>IF(RES_hh_fec!E20=0,0,1000000/0.086*RES_hh_fec!E20/RES_hh_num!E20)</f>
        <v>0</v>
      </c>
      <c r="F20" s="95">
        <f>IF(RES_hh_fec!F20=0,0,1000000/0.086*RES_hh_fec!F20/RES_hh_num!F20)</f>
        <v>0</v>
      </c>
      <c r="G20" s="95">
        <f>IF(RES_hh_fec!G20=0,0,1000000/0.086*RES_hh_fec!G20/RES_hh_num!G20)</f>
        <v>0</v>
      </c>
      <c r="H20" s="95">
        <f>IF(RES_hh_fec!H20=0,0,1000000/0.086*RES_hh_fec!H20/RES_hh_num!H20)</f>
        <v>0</v>
      </c>
      <c r="I20" s="95">
        <f>IF(RES_hh_fec!I20=0,0,1000000/0.086*RES_hh_fec!I20/RES_hh_num!I20)</f>
        <v>0</v>
      </c>
      <c r="J20" s="95">
        <f>IF(RES_hh_fec!J20=0,0,1000000/0.086*RES_hh_fec!J20/RES_hh_num!J20)</f>
        <v>0</v>
      </c>
      <c r="K20" s="95">
        <f>IF(RES_hh_fec!K20=0,0,1000000/0.086*RES_hh_fec!K20/RES_hh_num!K20)</f>
        <v>0</v>
      </c>
      <c r="L20" s="95">
        <f>IF(RES_hh_fec!L20=0,0,1000000/0.086*RES_hh_fec!L20/RES_hh_num!L20)</f>
        <v>0</v>
      </c>
      <c r="M20" s="95">
        <f>IF(RES_hh_fec!M20=0,0,1000000/0.086*RES_hh_fec!M20/RES_hh_num!M20)</f>
        <v>0</v>
      </c>
      <c r="N20" s="95">
        <f>IF(RES_hh_fec!N20=0,0,1000000/0.086*RES_hh_fec!N20/RES_hh_num!N20)</f>
        <v>0</v>
      </c>
      <c r="O20" s="95">
        <f>IF(RES_hh_fec!O20=0,0,1000000/0.086*RES_hh_fec!O20/RES_hh_num!O20)</f>
        <v>0</v>
      </c>
      <c r="P20" s="95">
        <f>IF(RES_hh_fec!P20=0,0,1000000/0.086*RES_hh_fec!P20/RES_hh_num!P20)</f>
        <v>0</v>
      </c>
      <c r="Q20" s="95">
        <f>IF(RES_hh_fec!Q20=0,0,1000000/0.086*RES_hh_fec!Q20/RES_hh_num!Q20)</f>
        <v>0</v>
      </c>
    </row>
    <row r="21" spans="1:17" ht="12" customHeight="1" x14ac:dyDescent="0.25">
      <c r="A21" s="87" t="s">
        <v>109</v>
      </c>
      <c r="B21" s="95">
        <f>IF(RES_hh_fec!B21=0,0,1000000/0.086*RES_hh_fec!B21/RES_hh_num!B21)</f>
        <v>0</v>
      </c>
      <c r="C21" s="95">
        <f>IF(RES_hh_fec!C21=0,0,1000000/0.086*RES_hh_fec!C21/RES_hh_num!C21)</f>
        <v>0</v>
      </c>
      <c r="D21" s="95">
        <f>IF(RES_hh_fec!D21=0,0,1000000/0.086*RES_hh_fec!D21/RES_hh_num!D21)</f>
        <v>0</v>
      </c>
      <c r="E21" s="95">
        <f>IF(RES_hh_fec!E21=0,0,1000000/0.086*RES_hh_fec!E21/RES_hh_num!E21)</f>
        <v>0</v>
      </c>
      <c r="F21" s="95">
        <f>IF(RES_hh_fec!F21=0,0,1000000/0.086*RES_hh_fec!F21/RES_hh_num!F21)</f>
        <v>0</v>
      </c>
      <c r="G21" s="95">
        <f>IF(RES_hh_fec!G21=0,0,1000000/0.086*RES_hh_fec!G21/RES_hh_num!G21)</f>
        <v>0</v>
      </c>
      <c r="H21" s="95">
        <f>IF(RES_hh_fec!H21=0,0,1000000/0.086*RES_hh_fec!H21/RES_hh_num!H21)</f>
        <v>0</v>
      </c>
      <c r="I21" s="95">
        <f>IF(RES_hh_fec!I21=0,0,1000000/0.086*RES_hh_fec!I21/RES_hh_num!I21)</f>
        <v>0</v>
      </c>
      <c r="J21" s="95">
        <f>IF(RES_hh_fec!J21=0,0,1000000/0.086*RES_hh_fec!J21/RES_hh_num!J21)</f>
        <v>0</v>
      </c>
      <c r="K21" s="95">
        <f>IF(RES_hh_fec!K21=0,0,1000000/0.086*RES_hh_fec!K21/RES_hh_num!K21)</f>
        <v>0</v>
      </c>
      <c r="L21" s="95">
        <f>IF(RES_hh_fec!L21=0,0,1000000/0.086*RES_hh_fec!L21/RES_hh_num!L21)</f>
        <v>0</v>
      </c>
      <c r="M21" s="95">
        <f>IF(RES_hh_fec!M21=0,0,1000000/0.086*RES_hh_fec!M21/RES_hh_num!M21)</f>
        <v>0</v>
      </c>
      <c r="N21" s="95">
        <f>IF(RES_hh_fec!N21=0,0,1000000/0.086*RES_hh_fec!N21/RES_hh_num!N21)</f>
        <v>0</v>
      </c>
      <c r="O21" s="95">
        <f>IF(RES_hh_fec!O21=0,0,1000000/0.086*RES_hh_fec!O21/RES_hh_num!O21)</f>
        <v>0</v>
      </c>
      <c r="P21" s="95">
        <f>IF(RES_hh_fec!P21=0,0,1000000/0.086*RES_hh_fec!P21/RES_hh_num!P21)</f>
        <v>0</v>
      </c>
      <c r="Q21" s="95">
        <f>IF(RES_hh_fec!Q21=0,0,1000000/0.086*RES_hh_fec!Q21/RES_hh_num!Q21)</f>
        <v>0</v>
      </c>
    </row>
    <row r="22" spans="1:17" ht="12" customHeight="1" x14ac:dyDescent="0.25">
      <c r="A22" s="87" t="s">
        <v>55</v>
      </c>
      <c r="B22" s="95">
        <f>IF(RES_hh_fec!B22=0,0,1000000/0.086*RES_hh_fec!B22/RES_hh_num!B22)</f>
        <v>0</v>
      </c>
      <c r="C22" s="95">
        <f>IF(RES_hh_fec!C22=0,0,1000000/0.086*RES_hh_fec!C22/RES_hh_num!C22)</f>
        <v>0</v>
      </c>
      <c r="D22" s="95">
        <f>IF(RES_hh_fec!D22=0,0,1000000/0.086*RES_hh_fec!D22/RES_hh_num!D22)</f>
        <v>0</v>
      </c>
      <c r="E22" s="95">
        <f>IF(RES_hh_fec!E22=0,0,1000000/0.086*RES_hh_fec!E22/RES_hh_num!E22)</f>
        <v>0</v>
      </c>
      <c r="F22" s="95">
        <f>IF(RES_hh_fec!F22=0,0,1000000/0.086*RES_hh_fec!F22/RES_hh_num!F22)</f>
        <v>0</v>
      </c>
      <c r="G22" s="95">
        <f>IF(RES_hh_fec!G22=0,0,1000000/0.086*RES_hh_fec!G22/RES_hh_num!G22)</f>
        <v>0</v>
      </c>
      <c r="H22" s="95">
        <f>IF(RES_hh_fec!H22=0,0,1000000/0.086*RES_hh_fec!H22/RES_hh_num!H22)</f>
        <v>0</v>
      </c>
      <c r="I22" s="95">
        <f>IF(RES_hh_fec!I22=0,0,1000000/0.086*RES_hh_fec!I22/RES_hh_num!I22)</f>
        <v>0</v>
      </c>
      <c r="J22" s="95">
        <f>IF(RES_hh_fec!J22=0,0,1000000/0.086*RES_hh_fec!J22/RES_hh_num!J22)</f>
        <v>0</v>
      </c>
      <c r="K22" s="95">
        <f>IF(RES_hh_fec!K22=0,0,1000000/0.086*RES_hh_fec!K22/RES_hh_num!K22)</f>
        <v>0</v>
      </c>
      <c r="L22" s="95">
        <f>IF(RES_hh_fec!L22=0,0,1000000/0.086*RES_hh_fec!L22/RES_hh_num!L22)</f>
        <v>0</v>
      </c>
      <c r="M22" s="95">
        <f>IF(RES_hh_fec!M22=0,0,1000000/0.086*RES_hh_fec!M22/RES_hh_num!M22)</f>
        <v>0</v>
      </c>
      <c r="N22" s="95">
        <f>IF(RES_hh_fec!N22=0,0,1000000/0.086*RES_hh_fec!N22/RES_hh_num!N22)</f>
        <v>0</v>
      </c>
      <c r="O22" s="95">
        <f>IF(RES_hh_fec!O22=0,0,1000000/0.086*RES_hh_fec!O22/RES_hh_num!O22)</f>
        <v>0</v>
      </c>
      <c r="P22" s="95">
        <f>IF(RES_hh_fec!P22=0,0,1000000/0.086*RES_hh_fec!P22/RES_hh_num!P22)</f>
        <v>0</v>
      </c>
      <c r="Q22" s="95">
        <f>IF(RES_hh_fec!Q22=0,0,1000000/0.086*RES_hh_fec!Q22/RES_hh_num!Q22)</f>
        <v>0</v>
      </c>
    </row>
    <row r="23" spans="1:17" ht="12" customHeight="1" x14ac:dyDescent="0.25">
      <c r="A23" s="87" t="s">
        <v>79</v>
      </c>
      <c r="B23" s="95">
        <f>IF(RES_hh_fec!B23=0,0,1000000/0.086*RES_hh_fec!B23/RES_hh_num!B23)</f>
        <v>0</v>
      </c>
      <c r="C23" s="95">
        <f>IF(RES_hh_fec!C23=0,0,1000000/0.086*RES_hh_fec!C23/RES_hh_num!C23)</f>
        <v>0</v>
      </c>
      <c r="D23" s="95">
        <f>IF(RES_hh_fec!D23=0,0,1000000/0.086*RES_hh_fec!D23/RES_hh_num!D23)</f>
        <v>0</v>
      </c>
      <c r="E23" s="95">
        <f>IF(RES_hh_fec!E23=0,0,1000000/0.086*RES_hh_fec!E23/RES_hh_num!E23)</f>
        <v>0</v>
      </c>
      <c r="F23" s="95">
        <f>IF(RES_hh_fec!F23=0,0,1000000/0.086*RES_hh_fec!F23/RES_hh_num!F23)</f>
        <v>0</v>
      </c>
      <c r="G23" s="95">
        <f>IF(RES_hh_fec!G23=0,0,1000000/0.086*RES_hh_fec!G23/RES_hh_num!G23)</f>
        <v>0</v>
      </c>
      <c r="H23" s="95">
        <f>IF(RES_hh_fec!H23=0,0,1000000/0.086*RES_hh_fec!H23/RES_hh_num!H23)</f>
        <v>0</v>
      </c>
      <c r="I23" s="95">
        <f>IF(RES_hh_fec!I23=0,0,1000000/0.086*RES_hh_fec!I23/RES_hh_num!I23)</f>
        <v>0</v>
      </c>
      <c r="J23" s="95">
        <f>IF(RES_hh_fec!J23=0,0,1000000/0.086*RES_hh_fec!J23/RES_hh_num!J23)</f>
        <v>0</v>
      </c>
      <c r="K23" s="95">
        <f>IF(RES_hh_fec!K23=0,0,1000000/0.086*RES_hh_fec!K23/RES_hh_num!K23)</f>
        <v>0</v>
      </c>
      <c r="L23" s="95">
        <f>IF(RES_hh_fec!L23=0,0,1000000/0.086*RES_hh_fec!L23/RES_hh_num!L23)</f>
        <v>0</v>
      </c>
      <c r="M23" s="95">
        <f>IF(RES_hh_fec!M23=0,0,1000000/0.086*RES_hh_fec!M23/RES_hh_num!M23)</f>
        <v>0</v>
      </c>
      <c r="N23" s="95">
        <f>IF(RES_hh_fec!N23=0,0,1000000/0.086*RES_hh_fec!N23/RES_hh_num!N23)</f>
        <v>0</v>
      </c>
      <c r="O23" s="95">
        <f>IF(RES_hh_fec!O23=0,0,1000000/0.086*RES_hh_fec!O23/RES_hh_num!O23)</f>
        <v>0</v>
      </c>
      <c r="P23" s="95">
        <f>IF(RES_hh_fec!P23=0,0,1000000/0.086*RES_hh_fec!P23/RES_hh_num!P23)</f>
        <v>0</v>
      </c>
      <c r="Q23" s="95">
        <f>IF(RES_hh_fec!Q23=0,0,1000000/0.086*RES_hh_fec!Q23/RES_hh_num!Q23)</f>
        <v>0</v>
      </c>
    </row>
    <row r="24" spans="1:17" ht="12" customHeight="1" x14ac:dyDescent="0.25">
      <c r="A24" s="87" t="s">
        <v>61</v>
      </c>
      <c r="B24" s="95">
        <f>IF(RES_hh_fec!B24=0,0,1000000/0.086*RES_hh_fec!B24/RES_hh_num!B24)</f>
        <v>0</v>
      </c>
      <c r="C24" s="95">
        <f>IF(RES_hh_fec!C24=0,0,1000000/0.086*RES_hh_fec!C24/RES_hh_num!C24)</f>
        <v>0</v>
      </c>
      <c r="D24" s="95">
        <f>IF(RES_hh_fec!D24=0,0,1000000/0.086*RES_hh_fec!D24/RES_hh_num!D24)</f>
        <v>0</v>
      </c>
      <c r="E24" s="95">
        <f>IF(RES_hh_fec!E24=0,0,1000000/0.086*RES_hh_fec!E24/RES_hh_num!E24)</f>
        <v>0</v>
      </c>
      <c r="F24" s="95">
        <f>IF(RES_hh_fec!F24=0,0,1000000/0.086*RES_hh_fec!F24/RES_hh_num!F24)</f>
        <v>0</v>
      </c>
      <c r="G24" s="95">
        <f>IF(RES_hh_fec!G24=0,0,1000000/0.086*RES_hh_fec!G24/RES_hh_num!G24)</f>
        <v>0</v>
      </c>
      <c r="H24" s="95">
        <f>IF(RES_hh_fec!H24=0,0,1000000/0.086*RES_hh_fec!H24/RES_hh_num!H24)</f>
        <v>0</v>
      </c>
      <c r="I24" s="95">
        <f>IF(RES_hh_fec!I24=0,0,1000000/0.086*RES_hh_fec!I24/RES_hh_num!I24)</f>
        <v>0</v>
      </c>
      <c r="J24" s="95">
        <f>IF(RES_hh_fec!J24=0,0,1000000/0.086*RES_hh_fec!J24/RES_hh_num!J24)</f>
        <v>0</v>
      </c>
      <c r="K24" s="95">
        <f>IF(RES_hh_fec!K24=0,0,1000000/0.086*RES_hh_fec!K24/RES_hh_num!K24)</f>
        <v>0</v>
      </c>
      <c r="L24" s="95">
        <f>IF(RES_hh_fec!L24=0,0,1000000/0.086*RES_hh_fec!L24/RES_hh_num!L24)</f>
        <v>0</v>
      </c>
      <c r="M24" s="95">
        <f>IF(RES_hh_fec!M24=0,0,1000000/0.086*RES_hh_fec!M24/RES_hh_num!M24)</f>
        <v>0</v>
      </c>
      <c r="N24" s="95">
        <f>IF(RES_hh_fec!N24=0,0,1000000/0.086*RES_hh_fec!N24/RES_hh_num!N24)</f>
        <v>0</v>
      </c>
      <c r="O24" s="95">
        <f>IF(RES_hh_fec!O24=0,0,1000000/0.086*RES_hh_fec!O24/RES_hh_num!O24)</f>
        <v>0</v>
      </c>
      <c r="P24" s="95">
        <f>IF(RES_hh_fec!P24=0,0,1000000/0.086*RES_hh_fec!P24/RES_hh_num!P24)</f>
        <v>0</v>
      </c>
      <c r="Q24" s="95">
        <f>IF(RES_hh_fec!Q24=0,0,1000000/0.086*RES_hh_fec!Q24/RES_hh_num!Q24)</f>
        <v>0</v>
      </c>
    </row>
    <row r="25" spans="1:17" ht="12" customHeight="1" x14ac:dyDescent="0.25">
      <c r="A25" s="51" t="s">
        <v>60</v>
      </c>
      <c r="B25" s="22">
        <f>IF(RES_hh_fec!B25=0,0,1000000/0.086*RES_hh_fec!B25/RES_hh_num!B25)</f>
        <v>1232.5646190754994</v>
      </c>
      <c r="C25" s="22">
        <f>IF(RES_hh_fec!C25=0,0,1000000/0.086*RES_hh_fec!C25/RES_hh_num!C25)</f>
        <v>1089.0281307152263</v>
      </c>
      <c r="D25" s="22">
        <f>IF(RES_hh_fec!D25=0,0,1000000/0.086*RES_hh_fec!D25/RES_hh_num!D25)</f>
        <v>1237.3034228894542</v>
      </c>
      <c r="E25" s="22">
        <f>IF(RES_hh_fec!E25=0,0,1000000/0.086*RES_hh_fec!E25/RES_hh_num!E25)</f>
        <v>1259.4826551519566</v>
      </c>
      <c r="F25" s="22">
        <f>IF(RES_hh_fec!F25=0,0,1000000/0.086*RES_hh_fec!F25/RES_hh_num!F25)</f>
        <v>897.36330357958184</v>
      </c>
      <c r="G25" s="22">
        <f>IF(RES_hh_fec!G25=0,0,1000000/0.086*RES_hh_fec!G25/RES_hh_num!G25)</f>
        <v>1305.570346287783</v>
      </c>
      <c r="H25" s="22">
        <f>IF(RES_hh_fec!H25=0,0,1000000/0.086*RES_hh_fec!H25/RES_hh_num!H25)</f>
        <v>998.77660295894009</v>
      </c>
      <c r="I25" s="22">
        <f>IF(RES_hh_fec!I25=0,0,1000000/0.086*RES_hh_fec!I25/RES_hh_num!I25)</f>
        <v>527.62694252978758</v>
      </c>
      <c r="J25" s="22">
        <f>IF(RES_hh_fec!J25=0,0,1000000/0.086*RES_hh_fec!J25/RES_hh_num!J25)</f>
        <v>584.67480661614627</v>
      </c>
      <c r="K25" s="22">
        <f>IF(RES_hh_fec!K25=0,0,1000000/0.086*RES_hh_fec!K25/RES_hh_num!K25)</f>
        <v>563.5366069835469</v>
      </c>
      <c r="L25" s="22">
        <f>IF(RES_hh_fec!L25=0,0,1000000/0.086*RES_hh_fec!L25/RES_hh_num!L25)</f>
        <v>429.5094871857666</v>
      </c>
      <c r="M25" s="22">
        <f>IF(RES_hh_fec!M25=0,0,1000000/0.086*RES_hh_fec!M25/RES_hh_num!M25)</f>
        <v>391.71916198893524</v>
      </c>
      <c r="N25" s="22">
        <f>IF(RES_hh_fec!N25=0,0,1000000/0.086*RES_hh_fec!N25/RES_hh_num!N25)</f>
        <v>291.88095654763094</v>
      </c>
      <c r="O25" s="22">
        <f>IF(RES_hh_fec!O25=0,0,1000000/0.086*RES_hh_fec!O25/RES_hh_num!O25)</f>
        <v>155.00335009526643</v>
      </c>
      <c r="P25" s="22">
        <f>IF(RES_hh_fec!P25=0,0,1000000/0.086*RES_hh_fec!P25/RES_hh_num!P25)</f>
        <v>239.68490099682714</v>
      </c>
      <c r="Q25" s="22">
        <f>IF(RES_hh_fec!Q25=0,0,1000000/0.086*RES_hh_fec!Q25/RES_hh_num!Q25)</f>
        <v>435.02459587093188</v>
      </c>
    </row>
    <row r="26" spans="1:17" ht="12" customHeight="1" x14ac:dyDescent="0.25">
      <c r="A26" s="49" t="s">
        <v>59</v>
      </c>
      <c r="B26" s="18">
        <f>IF(RES_hh_fec!B26=0,0,1000000/0.086*RES_hh_fec!B26/RES_hh_num!B26)</f>
        <v>2408.4425564719909</v>
      </c>
      <c r="C26" s="18">
        <f>IF(RES_hh_fec!C26=0,0,1000000/0.086*RES_hh_fec!C26/RES_hh_num!C26)</f>
        <v>2287.6358998701767</v>
      </c>
      <c r="D26" s="18">
        <f>IF(RES_hh_fec!D26=0,0,1000000/0.086*RES_hh_fec!D26/RES_hh_num!D26)</f>
        <v>2335.9604925372705</v>
      </c>
      <c r="E26" s="18">
        <f>IF(RES_hh_fec!E26=0,0,1000000/0.086*RES_hh_fec!E26/RES_hh_num!E26)</f>
        <v>2340.6627849270653</v>
      </c>
      <c r="F26" s="18">
        <f>IF(RES_hh_fec!F26=0,0,1000000/0.086*RES_hh_fec!F26/RES_hh_num!F26)</f>
        <v>2294.21552949857</v>
      </c>
      <c r="G26" s="18">
        <f>IF(RES_hh_fec!G26=0,0,1000000/0.086*RES_hh_fec!G26/RES_hh_num!G26)</f>
        <v>2026.7685125806111</v>
      </c>
      <c r="H26" s="18">
        <f>IF(RES_hh_fec!H26=0,0,1000000/0.086*RES_hh_fec!H26/RES_hh_num!H26)</f>
        <v>2104.664933863568</v>
      </c>
      <c r="I26" s="18">
        <f>IF(RES_hh_fec!I26=0,0,1000000/0.086*RES_hh_fec!I26/RES_hh_num!I26)</f>
        <v>2227.5545899006124</v>
      </c>
      <c r="J26" s="18">
        <f>IF(RES_hh_fec!J26=0,0,1000000/0.086*RES_hh_fec!J26/RES_hh_num!J26)</f>
        <v>2205.891139889136</v>
      </c>
      <c r="K26" s="18">
        <f>IF(RES_hh_fec!K26=0,0,1000000/0.086*RES_hh_fec!K26/RES_hh_num!K26)</f>
        <v>2201.2493585291945</v>
      </c>
      <c r="L26" s="18">
        <f>IF(RES_hh_fec!L26=0,0,1000000/0.086*RES_hh_fec!L26/RES_hh_num!L26)</f>
        <v>2177.0294949730073</v>
      </c>
      <c r="M26" s="18">
        <f>IF(RES_hh_fec!M26=0,0,1000000/0.086*RES_hh_fec!M26/RES_hh_num!M26)</f>
        <v>2165.5175360117105</v>
      </c>
      <c r="N26" s="18">
        <f>IF(RES_hh_fec!N26=0,0,1000000/0.086*RES_hh_fec!N26/RES_hh_num!N26)</f>
        <v>2133.8350336362896</v>
      </c>
      <c r="O26" s="18">
        <f>IF(RES_hh_fec!O26=0,0,1000000/0.086*RES_hh_fec!O26/RES_hh_num!O26)</f>
        <v>2097.5515133744821</v>
      </c>
      <c r="P26" s="18">
        <f>IF(RES_hh_fec!P26=0,0,1000000/0.086*RES_hh_fec!P26/RES_hh_num!P26)</f>
        <v>2127.4175797329394</v>
      </c>
      <c r="Q26" s="18">
        <f>IF(RES_hh_fec!Q26=0,0,1000000/0.086*RES_hh_fec!Q26/RES_hh_num!Q26)</f>
        <v>2136.63782143754</v>
      </c>
    </row>
    <row r="27" spans="1:17" ht="12.95" customHeight="1" x14ac:dyDescent="0.25">
      <c r="A27" s="89" t="s">
        <v>62</v>
      </c>
      <c r="B27" s="96">
        <f>IF(RES_hh_fec!B27=0,0,1000000/0.086*RES_hh_fec!B27/RES_hh_num!B27)</f>
        <v>2090.305717261343</v>
      </c>
      <c r="C27" s="96">
        <f>IF(RES_hh_fec!C27=0,0,1000000/0.086*RES_hh_fec!C27/RES_hh_num!C27)</f>
        <v>1738.3861892716855</v>
      </c>
      <c r="D27" s="96">
        <f>IF(RES_hh_fec!D27=0,0,1000000/0.086*RES_hh_fec!D27/RES_hh_num!D27)</f>
        <v>1717.4444662189305</v>
      </c>
      <c r="E27" s="96">
        <f>IF(RES_hh_fec!E27=0,0,1000000/0.086*RES_hh_fec!E27/RES_hh_num!E27)</f>
        <v>1883.1464583925954</v>
      </c>
      <c r="F27" s="96">
        <f>IF(RES_hh_fec!F27=0,0,1000000/0.086*RES_hh_fec!F27/RES_hh_num!F27)</f>
        <v>1921.243361951874</v>
      </c>
      <c r="G27" s="96">
        <f>IF(RES_hh_fec!G27=0,0,1000000/0.086*RES_hh_fec!G27/RES_hh_num!G27)</f>
        <v>1830.2481840209259</v>
      </c>
      <c r="H27" s="96">
        <f>IF(RES_hh_fec!H27=0,0,1000000/0.086*RES_hh_fec!H27/RES_hh_num!H27)</f>
        <v>1710.8421994906714</v>
      </c>
      <c r="I27" s="96">
        <f>IF(RES_hh_fec!I27=0,0,1000000/0.086*RES_hh_fec!I27/RES_hh_num!I27)</f>
        <v>1846.7244116523354</v>
      </c>
      <c r="J27" s="96">
        <f>IF(RES_hh_fec!J27=0,0,1000000/0.086*RES_hh_fec!J27/RES_hh_num!J27)</f>
        <v>1752.159956544157</v>
      </c>
      <c r="K27" s="96">
        <f>IF(RES_hh_fec!K27=0,0,1000000/0.086*RES_hh_fec!K27/RES_hh_num!K27)</f>
        <v>1764.504454214479</v>
      </c>
      <c r="L27" s="96">
        <f>IF(RES_hh_fec!L27=0,0,1000000/0.086*RES_hh_fec!L27/RES_hh_num!L27)</f>
        <v>1780.1179426421036</v>
      </c>
      <c r="M27" s="96">
        <f>IF(RES_hh_fec!M27=0,0,1000000/0.086*RES_hh_fec!M27/RES_hh_num!M27)</f>
        <v>1799.7754716766162</v>
      </c>
      <c r="N27" s="96">
        <f>IF(RES_hh_fec!N27=0,0,1000000/0.086*RES_hh_fec!N27/RES_hh_num!N27)</f>
        <v>1723.694558901648</v>
      </c>
      <c r="O27" s="96">
        <f>IF(RES_hh_fec!O27=0,0,1000000/0.086*RES_hh_fec!O27/RES_hh_num!O27)</f>
        <v>1576.4073485851068</v>
      </c>
      <c r="P27" s="96">
        <f>IF(RES_hh_fec!P27=0,0,1000000/0.086*RES_hh_fec!P27/RES_hh_num!P27)</f>
        <v>1524.8885684653721</v>
      </c>
      <c r="Q27" s="96">
        <f>IF(RES_hh_fec!Q27=0,0,1000000/0.086*RES_hh_fec!Q27/RES_hh_num!Q27)</f>
        <v>1597.1369001573325</v>
      </c>
    </row>
    <row r="28" spans="1:17" ht="12" customHeight="1" x14ac:dyDescent="0.25">
      <c r="A28" s="87" t="s">
        <v>58</v>
      </c>
      <c r="B28" s="95">
        <f>IF(RES_hh_fec!B28=0,0,1000000/0.086*RES_hh_fec!B28/RES_hh_num!B28)</f>
        <v>0</v>
      </c>
      <c r="C28" s="95">
        <f>IF(RES_hh_fec!C28=0,0,1000000/0.086*RES_hh_fec!C28/RES_hh_num!C28)</f>
        <v>0</v>
      </c>
      <c r="D28" s="95">
        <f>IF(RES_hh_fec!D28=0,0,1000000/0.086*RES_hh_fec!D28/RES_hh_num!D28)</f>
        <v>0</v>
      </c>
      <c r="E28" s="95">
        <f>IF(RES_hh_fec!E28=0,0,1000000/0.086*RES_hh_fec!E28/RES_hh_num!E28)</f>
        <v>0</v>
      </c>
      <c r="F28" s="95">
        <f>IF(RES_hh_fec!F28=0,0,1000000/0.086*RES_hh_fec!F28/RES_hh_num!F28)</f>
        <v>0</v>
      </c>
      <c r="G28" s="95">
        <f>IF(RES_hh_fec!G28=0,0,1000000/0.086*RES_hh_fec!G28/RES_hh_num!G28)</f>
        <v>0</v>
      </c>
      <c r="H28" s="95">
        <f>IF(RES_hh_fec!H28=0,0,1000000/0.086*RES_hh_fec!H28/RES_hh_num!H28)</f>
        <v>0</v>
      </c>
      <c r="I28" s="95">
        <f>IF(RES_hh_fec!I28=0,0,1000000/0.086*RES_hh_fec!I28/RES_hh_num!I28)</f>
        <v>0</v>
      </c>
      <c r="J28" s="95">
        <f>IF(RES_hh_fec!J28=0,0,1000000/0.086*RES_hh_fec!J28/RES_hh_num!J28)</f>
        <v>0</v>
      </c>
      <c r="K28" s="95">
        <f>IF(RES_hh_fec!K28=0,0,1000000/0.086*RES_hh_fec!K28/RES_hh_num!K28)</f>
        <v>0</v>
      </c>
      <c r="L28" s="95">
        <f>IF(RES_hh_fec!L28=0,0,1000000/0.086*RES_hh_fec!L28/RES_hh_num!L28)</f>
        <v>0</v>
      </c>
      <c r="M28" s="95">
        <f>IF(RES_hh_fec!M28=0,0,1000000/0.086*RES_hh_fec!M28/RES_hh_num!M28)</f>
        <v>0</v>
      </c>
      <c r="N28" s="95">
        <f>IF(RES_hh_fec!N28=0,0,1000000/0.086*RES_hh_fec!N28/RES_hh_num!N28)</f>
        <v>0</v>
      </c>
      <c r="O28" s="95">
        <f>IF(RES_hh_fec!O28=0,0,1000000/0.086*RES_hh_fec!O28/RES_hh_num!O28)</f>
        <v>0</v>
      </c>
      <c r="P28" s="95">
        <f>IF(RES_hh_fec!P28=0,0,1000000/0.086*RES_hh_fec!P28/RES_hh_num!P28)</f>
        <v>0</v>
      </c>
      <c r="Q28" s="95">
        <f>IF(RES_hh_fec!Q28=0,0,1000000/0.086*RES_hh_fec!Q28/RES_hh_num!Q28)</f>
        <v>0</v>
      </c>
    </row>
    <row r="29" spans="1:17" s="28" customFormat="1" ht="12" customHeight="1" x14ac:dyDescent="0.25">
      <c r="A29" s="87" t="s">
        <v>84</v>
      </c>
      <c r="B29" s="95">
        <f>IF(RES_hh_fec!B29=0,0,1000000/0.086*RES_hh_fec!B29/RES_hh_num!B29)</f>
        <v>2751.0956566821433</v>
      </c>
      <c r="C29" s="95">
        <f>IF(RES_hh_fec!C29=0,0,1000000/0.086*RES_hh_fec!C29/RES_hh_num!C29)</f>
        <v>2115.0301114120684</v>
      </c>
      <c r="D29" s="95">
        <f>IF(RES_hh_fec!D29=0,0,1000000/0.086*RES_hh_fec!D29/RES_hh_num!D29)</f>
        <v>2098.4377636406425</v>
      </c>
      <c r="E29" s="95">
        <f>IF(RES_hh_fec!E29=0,0,1000000/0.086*RES_hh_fec!E29/RES_hh_num!E29)</f>
        <v>2286.3713433968619</v>
      </c>
      <c r="F29" s="95">
        <f>IF(RES_hh_fec!F29=0,0,1000000/0.086*RES_hh_fec!F29/RES_hh_num!F29)</f>
        <v>2368.6199685027896</v>
      </c>
      <c r="G29" s="95">
        <f>IF(RES_hh_fec!G29=0,0,1000000/0.086*RES_hh_fec!G29/RES_hh_num!G29)</f>
        <v>2316.0952987736682</v>
      </c>
      <c r="H29" s="95">
        <f>IF(RES_hh_fec!H29=0,0,1000000/0.086*RES_hh_fec!H29/RES_hh_num!H29)</f>
        <v>2107.9773832960359</v>
      </c>
      <c r="I29" s="95">
        <f>IF(RES_hh_fec!I29=0,0,1000000/0.086*RES_hh_fec!I29/RES_hh_num!I29)</f>
        <v>2275.4474828114248</v>
      </c>
      <c r="J29" s="95">
        <f>IF(RES_hh_fec!J29=0,0,1000000/0.086*RES_hh_fec!J29/RES_hh_num!J29)</f>
        <v>2148.843884955993</v>
      </c>
      <c r="K29" s="95">
        <f>IF(RES_hh_fec!K29=0,0,1000000/0.086*RES_hh_fec!K29/RES_hh_num!K29)</f>
        <v>2177.1488907609205</v>
      </c>
      <c r="L29" s="95">
        <f>IF(RES_hh_fec!L29=0,0,1000000/0.086*RES_hh_fec!L29/RES_hh_num!L29)</f>
        <v>2149.4475776338595</v>
      </c>
      <c r="M29" s="95">
        <f>IF(RES_hh_fec!M29=0,0,1000000/0.086*RES_hh_fec!M29/RES_hh_num!M29)</f>
        <v>2126.2454382309547</v>
      </c>
      <c r="N29" s="95">
        <f>IF(RES_hh_fec!N29=0,0,1000000/0.086*RES_hh_fec!N29/RES_hh_num!N29)</f>
        <v>2063.7561610787675</v>
      </c>
      <c r="O29" s="95">
        <f>IF(RES_hh_fec!O29=0,0,1000000/0.086*RES_hh_fec!O29/RES_hh_num!O29)</f>
        <v>1856.8528438774574</v>
      </c>
      <c r="P29" s="95">
        <f>IF(RES_hh_fec!P29=0,0,1000000/0.086*RES_hh_fec!P29/RES_hh_num!P29)</f>
        <v>1831.8530781642319</v>
      </c>
      <c r="Q29" s="95">
        <f>IF(RES_hh_fec!Q29=0,0,1000000/0.086*RES_hh_fec!Q29/RES_hh_num!Q29)</f>
        <v>1918.2885010536959</v>
      </c>
    </row>
    <row r="30" spans="1:17" ht="12" customHeight="1" x14ac:dyDescent="0.25">
      <c r="A30" s="87" t="s">
        <v>109</v>
      </c>
      <c r="B30" s="95">
        <f>IF(RES_hh_fec!B30=0,0,1000000/0.086*RES_hh_fec!B30/RES_hh_num!B30)</f>
        <v>0</v>
      </c>
      <c r="C30" s="95">
        <f>IF(RES_hh_fec!C30=0,0,1000000/0.086*RES_hh_fec!C30/RES_hh_num!C30)</f>
        <v>0</v>
      </c>
      <c r="D30" s="95">
        <f>IF(RES_hh_fec!D30=0,0,1000000/0.086*RES_hh_fec!D30/RES_hh_num!D30)</f>
        <v>0</v>
      </c>
      <c r="E30" s="95">
        <f>IF(RES_hh_fec!E30=0,0,1000000/0.086*RES_hh_fec!E30/RES_hh_num!E30)</f>
        <v>0</v>
      </c>
      <c r="F30" s="95">
        <f>IF(RES_hh_fec!F30=0,0,1000000/0.086*RES_hh_fec!F30/RES_hh_num!F30)</f>
        <v>0</v>
      </c>
      <c r="G30" s="95">
        <f>IF(RES_hh_fec!G30=0,0,1000000/0.086*RES_hh_fec!G30/RES_hh_num!G30)</f>
        <v>0</v>
      </c>
      <c r="H30" s="95">
        <f>IF(RES_hh_fec!H30=0,0,1000000/0.086*RES_hh_fec!H30/RES_hh_num!H30)</f>
        <v>0</v>
      </c>
      <c r="I30" s="95">
        <f>IF(RES_hh_fec!I30=0,0,1000000/0.086*RES_hh_fec!I30/RES_hh_num!I30)</f>
        <v>0</v>
      </c>
      <c r="J30" s="95">
        <f>IF(RES_hh_fec!J30=0,0,1000000/0.086*RES_hh_fec!J30/RES_hh_num!J30)</f>
        <v>0</v>
      </c>
      <c r="K30" s="95">
        <f>IF(RES_hh_fec!K30=0,0,1000000/0.086*RES_hh_fec!K30/RES_hh_num!K30)</f>
        <v>0</v>
      </c>
      <c r="L30" s="95">
        <f>IF(RES_hh_fec!L30=0,0,1000000/0.086*RES_hh_fec!L30/RES_hh_num!L30)</f>
        <v>0</v>
      </c>
      <c r="M30" s="95">
        <f>IF(RES_hh_fec!M30=0,0,1000000/0.086*RES_hh_fec!M30/RES_hh_num!M30)</f>
        <v>0</v>
      </c>
      <c r="N30" s="95">
        <f>IF(RES_hh_fec!N30=0,0,1000000/0.086*RES_hh_fec!N30/RES_hh_num!N30)</f>
        <v>0</v>
      </c>
      <c r="O30" s="95">
        <f>IF(RES_hh_fec!O30=0,0,1000000/0.086*RES_hh_fec!O30/RES_hh_num!O30)</f>
        <v>0</v>
      </c>
      <c r="P30" s="95">
        <f>IF(RES_hh_fec!P30=0,0,1000000/0.086*RES_hh_fec!P30/RES_hh_num!P30)</f>
        <v>0</v>
      </c>
      <c r="Q30" s="95">
        <f>IF(RES_hh_fec!Q30=0,0,1000000/0.086*RES_hh_fec!Q30/RES_hh_num!Q30)</f>
        <v>0</v>
      </c>
    </row>
    <row r="31" spans="1:17" ht="12" customHeight="1" x14ac:dyDescent="0.25">
      <c r="A31" s="87" t="s">
        <v>55</v>
      </c>
      <c r="B31" s="95">
        <f>IF(RES_hh_fec!B31=0,0,1000000/0.086*RES_hh_fec!B31/RES_hh_num!B31)</f>
        <v>2900.8877138598145</v>
      </c>
      <c r="C31" s="95">
        <f>IF(RES_hh_fec!C31=0,0,1000000/0.086*RES_hh_fec!C31/RES_hh_num!C31)</f>
        <v>2252.6114315023087</v>
      </c>
      <c r="D31" s="95">
        <f>IF(RES_hh_fec!D31=0,0,1000000/0.086*RES_hh_fec!D31/RES_hh_num!D31)</f>
        <v>2349.0721165139753</v>
      </c>
      <c r="E31" s="95">
        <f>IF(RES_hh_fec!E31=0,0,1000000/0.086*RES_hh_fec!E31/RES_hh_num!E31)</f>
        <v>2322.7204879666824</v>
      </c>
      <c r="F31" s="95">
        <f>IF(RES_hh_fec!F31=0,0,1000000/0.086*RES_hh_fec!F31/RES_hh_num!F31)</f>
        <v>2601.6027162206556</v>
      </c>
      <c r="G31" s="95">
        <f>IF(RES_hh_fec!G31=0,0,1000000/0.086*RES_hh_fec!G31/RES_hh_num!G31)</f>
        <v>2571.6773014686523</v>
      </c>
      <c r="H31" s="95">
        <f>IF(RES_hh_fec!H31=0,0,1000000/0.086*RES_hh_fec!H31/RES_hh_num!H31)</f>
        <v>2176.1889637811569</v>
      </c>
      <c r="I31" s="95">
        <f>IF(RES_hh_fec!I31=0,0,1000000/0.086*RES_hh_fec!I31/RES_hh_num!I31)</f>
        <v>2628.0613032277965</v>
      </c>
      <c r="J31" s="95">
        <f>IF(RES_hh_fec!J31=0,0,1000000/0.086*RES_hh_fec!J31/RES_hh_num!J31)</f>
        <v>2639.2374947956937</v>
      </c>
      <c r="K31" s="95">
        <f>IF(RES_hh_fec!K31=0,0,1000000/0.086*RES_hh_fec!K31/RES_hh_num!K31)</f>
        <v>2546.1619679684068</v>
      </c>
      <c r="L31" s="95">
        <f>IF(RES_hh_fec!L31=0,0,1000000/0.086*RES_hh_fec!L31/RES_hh_num!L31)</f>
        <v>2530.9067201251182</v>
      </c>
      <c r="M31" s="95">
        <f>IF(RES_hh_fec!M31=0,0,1000000/0.086*RES_hh_fec!M31/RES_hh_num!M31)</f>
        <v>2518.2524205832897</v>
      </c>
      <c r="N31" s="95">
        <f>IF(RES_hh_fec!N31=0,0,1000000/0.086*RES_hh_fec!N31/RES_hh_num!N31)</f>
        <v>2463.8326053529131</v>
      </c>
      <c r="O31" s="95">
        <f>IF(RES_hh_fec!O31=0,0,1000000/0.086*RES_hh_fec!O31/RES_hh_num!O31)</f>
        <v>2332.3949099443489</v>
      </c>
      <c r="P31" s="95">
        <f>IF(RES_hh_fec!P31=0,0,1000000/0.086*RES_hh_fec!P31/RES_hh_num!P31)</f>
        <v>2315.5014240488522</v>
      </c>
      <c r="Q31" s="95">
        <f>IF(RES_hh_fec!Q31=0,0,1000000/0.086*RES_hh_fec!Q31/RES_hh_num!Q31)</f>
        <v>2304.8630988107966</v>
      </c>
    </row>
    <row r="32" spans="1:17" ht="12" customHeight="1" x14ac:dyDescent="0.25">
      <c r="A32" s="49" t="s">
        <v>60</v>
      </c>
      <c r="B32" s="18">
        <f>IF(RES_hh_fec!B32=0,0,1000000/0.086*RES_hh_fec!B32/RES_hh_num!B32)</f>
        <v>1415.9175279775504</v>
      </c>
      <c r="C32" s="18">
        <f>IF(RES_hh_fec!C32=0,0,1000000/0.086*RES_hh_fec!C32/RES_hh_num!C32)</f>
        <v>1063.768201251429</v>
      </c>
      <c r="D32" s="18">
        <f>IF(RES_hh_fec!D32=0,0,1000000/0.086*RES_hh_fec!D32/RES_hh_num!D32)</f>
        <v>1062.834732493267</v>
      </c>
      <c r="E32" s="18">
        <f>IF(RES_hh_fec!E32=0,0,1000000/0.086*RES_hh_fec!E32/RES_hh_num!E32)</f>
        <v>1238.952304094915</v>
      </c>
      <c r="F32" s="18">
        <f>IF(RES_hh_fec!F32=0,0,1000000/0.086*RES_hh_fec!F32/RES_hh_num!F32)</f>
        <v>1241.4863497725744</v>
      </c>
      <c r="G32" s="18">
        <f>IF(RES_hh_fec!G32=0,0,1000000/0.086*RES_hh_fec!G32/RES_hh_num!G32)</f>
        <v>1191.2914058610386</v>
      </c>
      <c r="H32" s="18">
        <f>IF(RES_hh_fec!H32=0,0,1000000/0.086*RES_hh_fec!H32/RES_hh_num!H32)</f>
        <v>1307.2344475095599</v>
      </c>
      <c r="I32" s="18">
        <f>IF(RES_hh_fec!I32=0,0,1000000/0.086*RES_hh_fec!I32/RES_hh_num!I32)</f>
        <v>1413.5990903557247</v>
      </c>
      <c r="J32" s="18">
        <f>IF(RES_hh_fec!J32=0,0,1000000/0.086*RES_hh_fec!J32/RES_hh_num!J32)</f>
        <v>1379.3934534374137</v>
      </c>
      <c r="K32" s="18">
        <f>IF(RES_hh_fec!K32=0,0,1000000/0.086*RES_hh_fec!K32/RES_hh_num!K32)</f>
        <v>1401.7680223161626</v>
      </c>
      <c r="L32" s="18">
        <f>IF(RES_hh_fec!L32=0,0,1000000/0.086*RES_hh_fec!L32/RES_hh_num!L32)</f>
        <v>1462.864794239355</v>
      </c>
      <c r="M32" s="18">
        <f>IF(RES_hh_fec!M32=0,0,1000000/0.086*RES_hh_fec!M32/RES_hh_num!M32)</f>
        <v>1460.7217049942728</v>
      </c>
      <c r="N32" s="18">
        <f>IF(RES_hh_fec!N32=0,0,1000000/0.086*RES_hh_fec!N32/RES_hh_num!N32)</f>
        <v>1385.3098080921698</v>
      </c>
      <c r="O32" s="18">
        <f>IF(RES_hh_fec!O32=0,0,1000000/0.086*RES_hh_fec!O32/RES_hh_num!O32)</f>
        <v>1256.775095428728</v>
      </c>
      <c r="P32" s="18">
        <f>IF(RES_hh_fec!P32=0,0,1000000/0.086*RES_hh_fec!P32/RES_hh_num!P32)</f>
        <v>1198.3514526210217</v>
      </c>
      <c r="Q32" s="18">
        <f>IF(RES_hh_fec!Q32=0,0,1000000/0.086*RES_hh_fec!Q32/RES_hh_num!Q32)</f>
        <v>1261.8899295420129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123</v>
      </c>
      <c r="B3" s="100">
        <f>IF(RES_hh_tes!B3=0,0,1000000/0.086*RES_hh_tes!B3/RES_hh_num!B3)</f>
        <v>8158.6656113516947</v>
      </c>
      <c r="C3" s="100">
        <f>IF(RES_hh_tes!C3=0,0,1000000/0.086*RES_hh_tes!C3/RES_hh_num!C3)</f>
        <v>7653.8695700461285</v>
      </c>
      <c r="D3" s="100">
        <f>IF(RES_hh_tes!D3=0,0,1000000/0.086*RES_hh_tes!D3/RES_hh_num!D3)</f>
        <v>7918.8064092321065</v>
      </c>
      <c r="E3" s="100">
        <f>IF(RES_hh_tes!E3=0,0,1000000/0.086*RES_hh_tes!E3/RES_hh_num!E3)</f>
        <v>8307.4778282002644</v>
      </c>
      <c r="F3" s="100">
        <f>IF(RES_hh_tes!F3=0,0,1000000/0.086*RES_hh_tes!F3/RES_hh_num!F3)</f>
        <v>7790.9195896168358</v>
      </c>
      <c r="G3" s="100">
        <f>IF(RES_hh_tes!G3=0,0,1000000/0.086*RES_hh_tes!G3/RES_hh_num!G3)</f>
        <v>7170.9214617900825</v>
      </c>
      <c r="H3" s="100">
        <f>IF(RES_hh_tes!H3=0,0,1000000/0.086*RES_hh_tes!H3/RES_hh_num!H3)</f>
        <v>7569.3498584643949</v>
      </c>
      <c r="I3" s="100">
        <f>IF(RES_hh_tes!I3=0,0,1000000/0.086*RES_hh_tes!I3/RES_hh_num!I3)</f>
        <v>8123.9313278119344</v>
      </c>
      <c r="J3" s="100">
        <f>IF(RES_hh_tes!J3=0,0,1000000/0.086*RES_hh_tes!J3/RES_hh_num!J3)</f>
        <v>7638.905755817088</v>
      </c>
      <c r="K3" s="100">
        <f>IF(RES_hh_tes!K3=0,0,1000000/0.086*RES_hh_tes!K3/RES_hh_num!K3)</f>
        <v>7960.1189414516184</v>
      </c>
      <c r="L3" s="100">
        <f>IF(RES_hh_tes!L3=0,0,1000000/0.086*RES_hh_tes!L3/RES_hh_num!L3)</f>
        <v>7570.0471629228423</v>
      </c>
      <c r="M3" s="100">
        <f>IF(RES_hh_tes!M3=0,0,1000000/0.086*RES_hh_tes!M3/RES_hh_num!M3)</f>
        <v>7862.6896006693423</v>
      </c>
      <c r="N3" s="100">
        <f>IF(RES_hh_tes!N3=0,0,1000000/0.086*RES_hh_tes!N3/RES_hh_num!N3)</f>
        <v>7626.4743720431261</v>
      </c>
      <c r="O3" s="100">
        <f>IF(RES_hh_tes!O3=0,0,1000000/0.086*RES_hh_tes!O3/RES_hh_num!O3)</f>
        <v>6971.4085919954168</v>
      </c>
      <c r="P3" s="100">
        <f>IF(RES_hh_tes!P3=0,0,1000000/0.086*RES_hh_tes!P3/RES_hh_num!P3)</f>
        <v>6847.761086166729</v>
      </c>
      <c r="Q3" s="100">
        <f>IF(RES_hh_tes!Q3=0,0,1000000/0.086*RES_hh_tes!Q3/RES_hh_num!Q3)</f>
        <v>7612.7522281493239</v>
      </c>
    </row>
    <row r="4" spans="1:17" ht="12.95" customHeight="1" x14ac:dyDescent="0.25">
      <c r="A4" s="89" t="s">
        <v>65</v>
      </c>
      <c r="B4" s="96">
        <f>IF(RES_hh_tes!B4=0,0,1000000/0.086*RES_hh_tes!B4/RES_hh_num!B4)</f>
        <v>4100.9211611990368</v>
      </c>
      <c r="C4" s="96">
        <f>IF(RES_hh_tes!C4=0,0,1000000/0.086*RES_hh_tes!C4/RES_hh_num!C4)</f>
        <v>3948.4681559028381</v>
      </c>
      <c r="D4" s="96">
        <f>IF(RES_hh_tes!D4=0,0,1000000/0.086*RES_hh_tes!D4/RES_hh_num!D4)</f>
        <v>4100.3738910071497</v>
      </c>
      <c r="E4" s="96">
        <f>IF(RES_hh_tes!E4=0,0,1000000/0.086*RES_hh_tes!E4/RES_hh_num!E4)</f>
        <v>4326.5990049071252</v>
      </c>
      <c r="F4" s="96">
        <f>IF(RES_hh_tes!F4=0,0,1000000/0.086*RES_hh_tes!F4/RES_hh_num!F4)</f>
        <v>3777.0426845777274</v>
      </c>
      <c r="G4" s="96">
        <f>IF(RES_hh_tes!G4=0,0,1000000/0.086*RES_hh_tes!G4/RES_hh_num!G4)</f>
        <v>3180.9747233110347</v>
      </c>
      <c r="H4" s="96">
        <f>IF(RES_hh_tes!H4=0,0,1000000/0.086*RES_hh_tes!H4/RES_hh_num!H4)</f>
        <v>3613.0382281238276</v>
      </c>
      <c r="I4" s="96">
        <f>IF(RES_hh_tes!I4=0,0,1000000/0.086*RES_hh_tes!I4/RES_hh_num!I4)</f>
        <v>3913.8635646402713</v>
      </c>
      <c r="J4" s="96">
        <f>IF(RES_hh_tes!J4=0,0,1000000/0.086*RES_hh_tes!J4/RES_hh_num!J4)</f>
        <v>3382.7819384028558</v>
      </c>
      <c r="K4" s="96">
        <f>IF(RES_hh_tes!K4=0,0,1000000/0.086*RES_hh_tes!K4/RES_hh_num!K4)</f>
        <v>3555.0858971651287</v>
      </c>
      <c r="L4" s="96">
        <f>IF(RES_hh_tes!L4=0,0,1000000/0.086*RES_hh_tes!L4/RES_hh_num!L4)</f>
        <v>3050.3894490489988</v>
      </c>
      <c r="M4" s="96">
        <f>IF(RES_hh_tes!M4=0,0,1000000/0.086*RES_hh_tes!M4/RES_hh_num!M4)</f>
        <v>3312.0204280150315</v>
      </c>
      <c r="N4" s="96">
        <f>IF(RES_hh_tes!N4=0,0,1000000/0.086*RES_hh_tes!N4/RES_hh_num!N4)</f>
        <v>3119.0665673849298</v>
      </c>
      <c r="O4" s="96">
        <f>IF(RES_hh_tes!O4=0,0,1000000/0.086*RES_hh_tes!O4/RES_hh_num!O4)</f>
        <v>2567.3423408608014</v>
      </c>
      <c r="P4" s="96">
        <f>IF(RES_hh_tes!P4=0,0,1000000/0.086*RES_hh_tes!P4/RES_hh_num!P4)</f>
        <v>2352.994844358896</v>
      </c>
      <c r="Q4" s="96">
        <f>IF(RES_hh_tes!Q4=0,0,1000000/0.086*RES_hh_tes!Q4/RES_hh_num!Q4)</f>
        <v>2874.3228565887603</v>
      </c>
    </row>
    <row r="5" spans="1:17" ht="12" customHeight="1" x14ac:dyDescent="0.25">
      <c r="A5" s="87" t="s">
        <v>58</v>
      </c>
      <c r="B5" s="95">
        <f>IF(RES_hh_tes!B5=0,0,1000000/0.086*RES_hh_tes!B5/RES_hh_num!B5)</f>
        <v>0</v>
      </c>
      <c r="C5" s="95">
        <f>IF(RES_hh_tes!C5=0,0,1000000/0.086*RES_hh_tes!C5/RES_hh_num!C5)</f>
        <v>0</v>
      </c>
      <c r="D5" s="95">
        <f>IF(RES_hh_tes!D5=0,0,1000000/0.086*RES_hh_tes!D5/RES_hh_num!D5)</f>
        <v>0</v>
      </c>
      <c r="E5" s="95">
        <f>IF(RES_hh_tes!E5=0,0,1000000/0.086*RES_hh_tes!E5/RES_hh_num!E5)</f>
        <v>0</v>
      </c>
      <c r="F5" s="95">
        <f>IF(RES_hh_tes!F5=0,0,1000000/0.086*RES_hh_tes!F5/RES_hh_num!F5)</f>
        <v>0</v>
      </c>
      <c r="G5" s="95">
        <f>IF(RES_hh_tes!G5=0,0,1000000/0.086*RES_hh_tes!G5/RES_hh_num!G5)</f>
        <v>0</v>
      </c>
      <c r="H5" s="95">
        <f>IF(RES_hh_tes!H5=0,0,1000000/0.086*RES_hh_tes!H5/RES_hh_num!H5)</f>
        <v>0</v>
      </c>
      <c r="I5" s="95">
        <f>IF(RES_hh_tes!I5=0,0,1000000/0.086*RES_hh_tes!I5/RES_hh_num!I5)</f>
        <v>0</v>
      </c>
      <c r="J5" s="95">
        <f>IF(RES_hh_tes!J5=0,0,1000000/0.086*RES_hh_tes!J5/RES_hh_num!J5)</f>
        <v>0</v>
      </c>
      <c r="K5" s="95">
        <f>IF(RES_hh_tes!K5=0,0,1000000/0.086*RES_hh_tes!K5/RES_hh_num!K5)</f>
        <v>0</v>
      </c>
      <c r="L5" s="95">
        <f>IF(RES_hh_tes!L5=0,0,1000000/0.086*RES_hh_tes!L5/RES_hh_num!L5)</f>
        <v>0</v>
      </c>
      <c r="M5" s="95">
        <f>IF(RES_hh_tes!M5=0,0,1000000/0.086*RES_hh_tes!M5/RES_hh_num!M5)</f>
        <v>0</v>
      </c>
      <c r="N5" s="95">
        <f>IF(RES_hh_tes!N5=0,0,1000000/0.086*RES_hh_tes!N5/RES_hh_num!N5)</f>
        <v>0</v>
      </c>
      <c r="O5" s="95">
        <f>IF(RES_hh_tes!O5=0,0,1000000/0.086*RES_hh_tes!O5/RES_hh_num!O5)</f>
        <v>0</v>
      </c>
      <c r="P5" s="95">
        <f>IF(RES_hh_tes!P5=0,0,1000000/0.086*RES_hh_tes!P5/RES_hh_num!P5)</f>
        <v>0</v>
      </c>
      <c r="Q5" s="95">
        <f>IF(RES_hh_tes!Q5=0,0,1000000/0.086*RES_hh_tes!Q5/RES_hh_num!Q5)</f>
        <v>0</v>
      </c>
    </row>
    <row r="6" spans="1:17" ht="12" customHeight="1" x14ac:dyDescent="0.25">
      <c r="A6" s="87" t="s">
        <v>84</v>
      </c>
      <c r="B6" s="95">
        <f>IF(RES_hh_tes!B6=0,0,1000000/0.086*RES_hh_tes!B6/RES_hh_num!B6)</f>
        <v>3890.985508422913</v>
      </c>
      <c r="C6" s="95">
        <f>IF(RES_hh_tes!C6=0,0,1000000/0.086*RES_hh_tes!C6/RES_hh_num!C6)</f>
        <v>3881.233981380838</v>
      </c>
      <c r="D6" s="95">
        <f>IF(RES_hh_tes!D6=0,0,1000000/0.086*RES_hh_tes!D6/RES_hh_num!D6)</f>
        <v>3987.3417412032745</v>
      </c>
      <c r="E6" s="95">
        <f>IF(RES_hh_tes!E6=0,0,1000000/0.086*RES_hh_tes!E6/RES_hh_num!E6)</f>
        <v>4099.6122973688362</v>
      </c>
      <c r="F6" s="95">
        <f>IF(RES_hh_tes!F6=0,0,1000000/0.086*RES_hh_tes!F6/RES_hh_num!F6)</f>
        <v>3576.576567513112</v>
      </c>
      <c r="G6" s="95">
        <f>IF(RES_hh_tes!G6=0,0,1000000/0.086*RES_hh_tes!G6/RES_hh_num!G6)</f>
        <v>3069.7929851632657</v>
      </c>
      <c r="H6" s="95">
        <f>IF(RES_hh_tes!H6=0,0,1000000/0.086*RES_hh_tes!H6/RES_hh_num!H6)</f>
        <v>3452.3134768022073</v>
      </c>
      <c r="I6" s="95">
        <f>IF(RES_hh_tes!I6=0,0,1000000/0.086*RES_hh_tes!I6/RES_hh_num!I6)</f>
        <v>3427.346504305021</v>
      </c>
      <c r="J6" s="95">
        <f>IF(RES_hh_tes!J6=0,0,1000000/0.086*RES_hh_tes!J6/RES_hh_num!J6)</f>
        <v>3052.6829102124188</v>
      </c>
      <c r="K6" s="95">
        <f>IF(RES_hh_tes!K6=0,0,1000000/0.086*RES_hh_tes!K6/RES_hh_num!K6)</f>
        <v>3376.1833634722848</v>
      </c>
      <c r="L6" s="95">
        <f>IF(RES_hh_tes!L6=0,0,1000000/0.086*RES_hh_tes!L6/RES_hh_num!L6)</f>
        <v>2819.0288460707493</v>
      </c>
      <c r="M6" s="95">
        <f>IF(RES_hh_tes!M6=0,0,1000000/0.086*RES_hh_tes!M6/RES_hh_num!M6)</f>
        <v>3122.8924058585894</v>
      </c>
      <c r="N6" s="95">
        <f>IF(RES_hh_tes!N6=0,0,1000000/0.086*RES_hh_tes!N6/RES_hh_num!N6)</f>
        <v>2970.8451374077463</v>
      </c>
      <c r="O6" s="95">
        <f>IF(RES_hh_tes!O6=0,0,1000000/0.086*RES_hh_tes!O6/RES_hh_num!O6)</f>
        <v>2447.915703912483</v>
      </c>
      <c r="P6" s="95">
        <f>IF(RES_hh_tes!P6=0,0,1000000/0.086*RES_hh_tes!P6/RES_hh_num!P6)</f>
        <v>2209.3115606376505</v>
      </c>
      <c r="Q6" s="95">
        <f>IF(RES_hh_tes!Q6=0,0,1000000/0.086*RES_hh_tes!Q6/RES_hh_num!Q6)</f>
        <v>2670.2219975653902</v>
      </c>
    </row>
    <row r="7" spans="1:17" ht="12" customHeight="1" x14ac:dyDescent="0.25">
      <c r="A7" s="87" t="s">
        <v>110</v>
      </c>
      <c r="B7" s="95">
        <f>IF(RES_hh_tes!B7=0,0,1000000/0.086*RES_hh_tes!B7/RES_hh_num!B7)</f>
        <v>3891.0409683226671</v>
      </c>
      <c r="C7" s="95">
        <f>IF(RES_hh_tes!C7=0,0,1000000/0.086*RES_hh_tes!C7/RES_hh_num!C7)</f>
        <v>3882.0698479913353</v>
      </c>
      <c r="D7" s="95">
        <f>IF(RES_hh_tes!D7=0,0,1000000/0.086*RES_hh_tes!D7/RES_hh_num!D7)</f>
        <v>3980.6100960124613</v>
      </c>
      <c r="E7" s="95">
        <f>IF(RES_hh_tes!E7=0,0,1000000/0.086*RES_hh_tes!E7/RES_hh_num!E7)</f>
        <v>4084.4639770789536</v>
      </c>
      <c r="F7" s="95">
        <f>IF(RES_hh_tes!F7=0,0,1000000/0.086*RES_hh_tes!F7/RES_hh_num!F7)</f>
        <v>3558.2177782859044</v>
      </c>
      <c r="G7" s="95">
        <f>IF(RES_hh_tes!G7=0,0,1000000/0.086*RES_hh_tes!G7/RES_hh_num!G7)</f>
        <v>3007.6037525485181</v>
      </c>
      <c r="H7" s="95">
        <f>IF(RES_hh_tes!H7=0,0,1000000/0.086*RES_hh_tes!H7/RES_hh_num!H7)</f>
        <v>3466.1789390697654</v>
      </c>
      <c r="I7" s="95">
        <f>IF(RES_hh_tes!I7=0,0,1000000/0.086*RES_hh_tes!I7/RES_hh_num!I7)</f>
        <v>3381.2725970811898</v>
      </c>
      <c r="J7" s="95">
        <f>IF(RES_hh_tes!J7=0,0,1000000/0.086*RES_hh_tes!J7/RES_hh_num!J7)</f>
        <v>3006.3327680635966</v>
      </c>
      <c r="K7" s="95">
        <f>IF(RES_hh_tes!K7=0,0,1000000/0.086*RES_hh_tes!K7/RES_hh_num!K7)</f>
        <v>3308.7718067459191</v>
      </c>
      <c r="L7" s="95">
        <f>IF(RES_hh_tes!L7=0,0,1000000/0.086*RES_hh_tes!L7/RES_hh_num!L7)</f>
        <v>2797.5211729770754</v>
      </c>
      <c r="M7" s="95">
        <f>IF(RES_hh_tes!M7=0,0,1000000/0.086*RES_hh_tes!M7/RES_hh_num!M7)</f>
        <v>3089.9397225952812</v>
      </c>
      <c r="N7" s="95">
        <f>IF(RES_hh_tes!N7=0,0,1000000/0.086*RES_hh_tes!N7/RES_hh_num!N7)</f>
        <v>2940.2967008732317</v>
      </c>
      <c r="O7" s="95">
        <f>IF(RES_hh_tes!O7=0,0,1000000/0.086*RES_hh_tes!O7/RES_hh_num!O7)</f>
        <v>2416.7851206384789</v>
      </c>
      <c r="P7" s="95">
        <f>IF(RES_hh_tes!P7=0,0,1000000/0.086*RES_hh_tes!P7/RES_hh_num!P7)</f>
        <v>2190.3145241573498</v>
      </c>
      <c r="Q7" s="95">
        <f>IF(RES_hh_tes!Q7=0,0,1000000/0.086*RES_hh_tes!Q7/RES_hh_num!Q7)</f>
        <v>2661.7303981393056</v>
      </c>
    </row>
    <row r="8" spans="1:17" ht="12" customHeight="1" x14ac:dyDescent="0.25">
      <c r="A8" s="87" t="s">
        <v>109</v>
      </c>
      <c r="B8" s="95">
        <f>IF(RES_hh_tes!B8=0,0,1000000/0.086*RES_hh_tes!B8/RES_hh_num!B8)</f>
        <v>0</v>
      </c>
      <c r="C8" s="95">
        <f>IF(RES_hh_tes!C8=0,0,1000000/0.086*RES_hh_tes!C8/RES_hh_num!C8)</f>
        <v>0</v>
      </c>
      <c r="D8" s="95">
        <f>IF(RES_hh_tes!D8=0,0,1000000/0.086*RES_hh_tes!D8/RES_hh_num!D8)</f>
        <v>0</v>
      </c>
      <c r="E8" s="95">
        <f>IF(RES_hh_tes!E8=0,0,1000000/0.086*RES_hh_tes!E8/RES_hh_num!E8)</f>
        <v>0</v>
      </c>
      <c r="F8" s="95">
        <f>IF(RES_hh_tes!F8=0,0,1000000/0.086*RES_hh_tes!F8/RES_hh_num!F8)</f>
        <v>0</v>
      </c>
      <c r="G8" s="95">
        <f>IF(RES_hh_tes!G8=0,0,1000000/0.086*RES_hh_tes!G8/RES_hh_num!G8)</f>
        <v>0</v>
      </c>
      <c r="H8" s="95">
        <f>IF(RES_hh_tes!H8=0,0,1000000/0.086*RES_hh_tes!H8/RES_hh_num!H8)</f>
        <v>0</v>
      </c>
      <c r="I8" s="95">
        <f>IF(RES_hh_tes!I8=0,0,1000000/0.086*RES_hh_tes!I8/RES_hh_num!I8)</f>
        <v>0</v>
      </c>
      <c r="J8" s="95">
        <f>IF(RES_hh_tes!J8=0,0,1000000/0.086*RES_hh_tes!J8/RES_hh_num!J8)</f>
        <v>0</v>
      </c>
      <c r="K8" s="95">
        <f>IF(RES_hh_tes!K8=0,0,1000000/0.086*RES_hh_tes!K8/RES_hh_num!K8)</f>
        <v>0</v>
      </c>
      <c r="L8" s="95">
        <f>IF(RES_hh_tes!L8=0,0,1000000/0.086*RES_hh_tes!L8/RES_hh_num!L8)</f>
        <v>0</v>
      </c>
      <c r="M8" s="95">
        <f>IF(RES_hh_tes!M8=0,0,1000000/0.086*RES_hh_tes!M8/RES_hh_num!M8)</f>
        <v>0</v>
      </c>
      <c r="N8" s="95">
        <f>IF(RES_hh_tes!N8=0,0,1000000/0.086*RES_hh_tes!N8/RES_hh_num!N8)</f>
        <v>0</v>
      </c>
      <c r="O8" s="95">
        <f>IF(RES_hh_tes!O8=0,0,1000000/0.086*RES_hh_tes!O8/RES_hh_num!O8)</f>
        <v>0</v>
      </c>
      <c r="P8" s="95">
        <f>IF(RES_hh_tes!P8=0,0,1000000/0.086*RES_hh_tes!P8/RES_hh_num!P8)</f>
        <v>0</v>
      </c>
      <c r="Q8" s="95">
        <f>IF(RES_hh_tes!Q8=0,0,1000000/0.086*RES_hh_tes!Q8/RES_hh_num!Q8)</f>
        <v>0</v>
      </c>
    </row>
    <row r="9" spans="1:17" ht="12" customHeight="1" x14ac:dyDescent="0.25">
      <c r="A9" s="87" t="s">
        <v>55</v>
      </c>
      <c r="B9" s="95">
        <f>IF(RES_hh_tes!B9=0,0,1000000/0.086*RES_hh_tes!B9/RES_hh_num!B9)</f>
        <v>3891.3635224773266</v>
      </c>
      <c r="C9" s="95">
        <f>IF(RES_hh_tes!C9=0,0,1000000/0.086*RES_hh_tes!C9/RES_hh_num!C9)</f>
        <v>3883.1414732167277</v>
      </c>
      <c r="D9" s="95">
        <f>IF(RES_hh_tes!D9=0,0,1000000/0.086*RES_hh_tes!D9/RES_hh_num!D9)</f>
        <v>4141.5856916182565</v>
      </c>
      <c r="E9" s="95">
        <f>IF(RES_hh_tes!E9=0,0,1000000/0.086*RES_hh_tes!E9/RES_hh_num!E9)</f>
        <v>4059.2040716045917</v>
      </c>
      <c r="F9" s="95">
        <f>IF(RES_hh_tes!F9=0,0,1000000/0.086*RES_hh_tes!F9/RES_hh_num!F9)</f>
        <v>3661.1719080424195</v>
      </c>
      <c r="G9" s="95">
        <f>IF(RES_hh_tes!G9=0,0,1000000/0.086*RES_hh_tes!G9/RES_hh_num!G9)</f>
        <v>4106.9836597037847</v>
      </c>
      <c r="H9" s="95">
        <f>IF(RES_hh_tes!H9=0,0,1000000/0.086*RES_hh_tes!H9/RES_hh_num!H9)</f>
        <v>2658.8251168482129</v>
      </c>
      <c r="I9" s="95">
        <f>IF(RES_hh_tes!I9=0,0,1000000/0.086*RES_hh_tes!I9/RES_hh_num!I9)</f>
        <v>3297.1627846478441</v>
      </c>
      <c r="J9" s="95">
        <f>IF(RES_hh_tes!J9=0,0,1000000/0.086*RES_hh_tes!J9/RES_hh_num!J9)</f>
        <v>3285.449115575228</v>
      </c>
      <c r="K9" s="95">
        <f>IF(RES_hh_tes!K9=0,0,1000000/0.086*RES_hh_tes!K9/RES_hh_num!K9)</f>
        <v>3944.3665028484611</v>
      </c>
      <c r="L9" s="95">
        <f>IF(RES_hh_tes!L9=0,0,1000000/0.086*RES_hh_tes!L9/RES_hh_num!L9)</f>
        <v>2426.4413887185906</v>
      </c>
      <c r="M9" s="95">
        <f>IF(RES_hh_tes!M9=0,0,1000000/0.086*RES_hh_tes!M9/RES_hh_num!M9)</f>
        <v>3132.106424359421</v>
      </c>
      <c r="N9" s="95">
        <f>IF(RES_hh_tes!N9=0,0,1000000/0.086*RES_hh_tes!N9/RES_hh_num!N9)</f>
        <v>2972.8022733183707</v>
      </c>
      <c r="O9" s="95">
        <f>IF(RES_hh_tes!O9=0,0,1000000/0.086*RES_hh_tes!O9/RES_hh_num!O9)</f>
        <v>2495.2166401896666</v>
      </c>
      <c r="P9" s="95">
        <f>IF(RES_hh_tes!P9=0,0,1000000/0.086*RES_hh_tes!P9/RES_hh_num!P9)</f>
        <v>2127.9411844235137</v>
      </c>
      <c r="Q9" s="95">
        <f>IF(RES_hh_tes!Q9=0,0,1000000/0.086*RES_hh_tes!Q9/RES_hh_num!Q9)</f>
        <v>2636.0287545491078</v>
      </c>
    </row>
    <row r="10" spans="1:17" ht="12" customHeight="1" x14ac:dyDescent="0.25">
      <c r="A10" s="87" t="s">
        <v>79</v>
      </c>
      <c r="B10" s="95">
        <f>IF(RES_hh_tes!B10=0,0,1000000/0.086*RES_hh_tes!B10/RES_hh_num!B10)</f>
        <v>0</v>
      </c>
      <c r="C10" s="95">
        <f>IF(RES_hh_tes!C10=0,0,1000000/0.086*RES_hh_tes!C10/RES_hh_num!C10)</f>
        <v>0</v>
      </c>
      <c r="D10" s="95">
        <f>IF(RES_hh_tes!D10=0,0,1000000/0.086*RES_hh_tes!D10/RES_hh_num!D10)</f>
        <v>0</v>
      </c>
      <c r="E10" s="95">
        <f>IF(RES_hh_tes!E10=0,0,1000000/0.086*RES_hh_tes!E10/RES_hh_num!E10)</f>
        <v>0</v>
      </c>
      <c r="F10" s="95">
        <f>IF(RES_hh_tes!F10=0,0,1000000/0.086*RES_hh_tes!F10/RES_hh_num!F10)</f>
        <v>0</v>
      </c>
      <c r="G10" s="95">
        <f>IF(RES_hh_tes!G10=0,0,1000000/0.086*RES_hh_tes!G10/RES_hh_num!G10)</f>
        <v>0</v>
      </c>
      <c r="H10" s="95">
        <f>IF(RES_hh_tes!H10=0,0,1000000/0.086*RES_hh_tes!H10/RES_hh_num!H10)</f>
        <v>0</v>
      </c>
      <c r="I10" s="95">
        <f>IF(RES_hh_tes!I10=0,0,1000000/0.086*RES_hh_tes!I10/RES_hh_num!I10)</f>
        <v>4188.4050573322329</v>
      </c>
      <c r="J10" s="95">
        <f>IF(RES_hh_tes!J10=0,0,1000000/0.086*RES_hh_tes!J10/RES_hh_num!J10)</f>
        <v>3720.4974097944641</v>
      </c>
      <c r="K10" s="95">
        <f>IF(RES_hh_tes!K10=0,0,1000000/0.086*RES_hh_tes!K10/RES_hh_num!K10)</f>
        <v>4061.7821229222941</v>
      </c>
      <c r="L10" s="95">
        <f>IF(RES_hh_tes!L10=0,0,1000000/0.086*RES_hh_tes!L10/RES_hh_num!L10)</f>
        <v>3385.5736790984906</v>
      </c>
      <c r="M10" s="95">
        <f>IF(RES_hh_tes!M10=0,0,1000000/0.086*RES_hh_tes!M10/RES_hh_num!M10)</f>
        <v>3709.7503894265797</v>
      </c>
      <c r="N10" s="95">
        <f>IF(RES_hh_tes!N10=0,0,1000000/0.086*RES_hh_tes!N10/RES_hh_num!N10)</f>
        <v>3505.2167704551694</v>
      </c>
      <c r="O10" s="95">
        <f>IF(RES_hh_tes!O10=0,0,1000000/0.086*RES_hh_tes!O10/RES_hh_num!O10)</f>
        <v>2864.9760088627468</v>
      </c>
      <c r="P10" s="95">
        <f>IF(RES_hh_tes!P10=0,0,1000000/0.086*RES_hh_tes!P10/RES_hh_num!P10)</f>
        <v>2909.751918214999</v>
      </c>
      <c r="Q10" s="95">
        <f>IF(RES_hh_tes!Q10=0,0,1000000/0.086*RES_hh_tes!Q10/RES_hh_num!Q10)</f>
        <v>2887.8476879915484</v>
      </c>
    </row>
    <row r="11" spans="1:17" ht="12" customHeight="1" x14ac:dyDescent="0.25">
      <c r="A11" s="87" t="s">
        <v>61</v>
      </c>
      <c r="B11" s="95">
        <f>IF(RES_hh_tes!B11=0,0,1000000/0.086*RES_hh_tes!B11/RES_hh_num!B11)</f>
        <v>0</v>
      </c>
      <c r="C11" s="95">
        <f>IF(RES_hh_tes!C11=0,0,1000000/0.086*RES_hh_tes!C11/RES_hh_num!C11)</f>
        <v>0</v>
      </c>
      <c r="D11" s="95">
        <f>IF(RES_hh_tes!D11=0,0,1000000/0.086*RES_hh_tes!D11/RES_hh_num!D11)</f>
        <v>0</v>
      </c>
      <c r="E11" s="95">
        <f>IF(RES_hh_tes!E11=0,0,1000000/0.086*RES_hh_tes!E11/RES_hh_num!E11)</f>
        <v>0</v>
      </c>
      <c r="F11" s="95">
        <f>IF(RES_hh_tes!F11=0,0,1000000/0.086*RES_hh_tes!F11/RES_hh_num!F11)</f>
        <v>0</v>
      </c>
      <c r="G11" s="95">
        <f>IF(RES_hh_tes!G11=0,0,1000000/0.086*RES_hh_tes!G11/RES_hh_num!G11)</f>
        <v>0</v>
      </c>
      <c r="H11" s="95">
        <f>IF(RES_hh_tes!H11=0,0,1000000/0.086*RES_hh_tes!H11/RES_hh_num!H11)</f>
        <v>0</v>
      </c>
      <c r="I11" s="95">
        <f>IF(RES_hh_tes!I11=0,0,1000000/0.086*RES_hh_tes!I11/RES_hh_num!I11)</f>
        <v>0</v>
      </c>
      <c r="J11" s="95">
        <f>IF(RES_hh_tes!J11=0,0,1000000/0.086*RES_hh_tes!J11/RES_hh_num!J11)</f>
        <v>0</v>
      </c>
      <c r="K11" s="95">
        <f>IF(RES_hh_tes!K11=0,0,1000000/0.086*RES_hh_tes!K11/RES_hh_num!K11)</f>
        <v>0</v>
      </c>
      <c r="L11" s="95">
        <f>IF(RES_hh_tes!L11=0,0,1000000/0.086*RES_hh_tes!L11/RES_hh_num!L11)</f>
        <v>0</v>
      </c>
      <c r="M11" s="95">
        <f>IF(RES_hh_tes!M11=0,0,1000000/0.086*RES_hh_tes!M11/RES_hh_num!M11)</f>
        <v>0</v>
      </c>
      <c r="N11" s="95">
        <f>IF(RES_hh_tes!N11=0,0,1000000/0.086*RES_hh_tes!N11/RES_hh_num!N11)</f>
        <v>0</v>
      </c>
      <c r="O11" s="95">
        <f>IF(RES_hh_tes!O11=0,0,1000000/0.086*RES_hh_tes!O11/RES_hh_num!O11)</f>
        <v>0</v>
      </c>
      <c r="P11" s="95">
        <f>IF(RES_hh_tes!P11=0,0,1000000/0.086*RES_hh_tes!P11/RES_hh_num!P11)</f>
        <v>0</v>
      </c>
      <c r="Q11" s="95">
        <f>IF(RES_hh_tes!Q11=0,0,1000000/0.086*RES_hh_tes!Q11/RES_hh_num!Q11)</f>
        <v>0</v>
      </c>
    </row>
    <row r="12" spans="1:17" ht="12" customHeight="1" x14ac:dyDescent="0.25">
      <c r="A12" s="87" t="s">
        <v>115</v>
      </c>
      <c r="B12" s="95">
        <f>IF(RES_hh_tes!B12=0,0,1000000/0.086*RES_hh_tes!B12/RES_hh_num!B12)</f>
        <v>4276.7919163585593</v>
      </c>
      <c r="C12" s="95">
        <f>IF(RES_hh_tes!C12=0,0,1000000/0.086*RES_hh_tes!C12/RES_hh_num!C12)</f>
        <v>4053.3029023545782</v>
      </c>
      <c r="D12" s="95">
        <f>IF(RES_hh_tes!D12=0,0,1000000/0.086*RES_hh_tes!D12/RES_hh_num!D12)</f>
        <v>4341.357139245647</v>
      </c>
      <c r="E12" s="95">
        <f>IF(RES_hh_tes!E12=0,0,1000000/0.086*RES_hh_tes!E12/RES_hh_num!E12)</f>
        <v>4683.261943397044</v>
      </c>
      <c r="F12" s="95">
        <f>IF(RES_hh_tes!F12=0,0,1000000/0.086*RES_hh_tes!F12/RES_hh_num!F12)</f>
        <v>4075.9340360184378</v>
      </c>
      <c r="G12" s="95">
        <f>IF(RES_hh_tes!G12=0,0,1000000/0.086*RES_hh_tes!G12/RES_hh_num!G12)</f>
        <v>3422.8475941815941</v>
      </c>
      <c r="H12" s="95">
        <f>IF(RES_hh_tes!H12=0,0,1000000/0.086*RES_hh_tes!H12/RES_hh_num!H12)</f>
        <v>3859.367248427478</v>
      </c>
      <c r="I12" s="95">
        <f>IF(RES_hh_tes!I12=0,0,1000000/0.086*RES_hh_tes!I12/RES_hh_num!I12)</f>
        <v>4102.757099569365</v>
      </c>
      <c r="J12" s="95">
        <f>IF(RES_hh_tes!J12=0,0,1000000/0.086*RES_hh_tes!J12/RES_hh_num!J12)</f>
        <v>3552.3885085456614</v>
      </c>
      <c r="K12" s="95">
        <f>IF(RES_hh_tes!K12=0,0,1000000/0.086*RES_hh_tes!K12/RES_hh_num!K12)</f>
        <v>3767.0884369160044</v>
      </c>
      <c r="L12" s="95">
        <f>IF(RES_hh_tes!L12=0,0,1000000/0.086*RES_hh_tes!L12/RES_hh_num!L12)</f>
        <v>3215.4420981639632</v>
      </c>
      <c r="M12" s="95">
        <f>IF(RES_hh_tes!M12=0,0,1000000/0.086*RES_hh_tes!M12/RES_hh_num!M12)</f>
        <v>3518.6019917430331</v>
      </c>
      <c r="N12" s="95">
        <f>IF(RES_hh_tes!N12=0,0,1000000/0.086*RES_hh_tes!N12/RES_hh_num!N12)</f>
        <v>3324.4751125685402</v>
      </c>
      <c r="O12" s="95">
        <f>IF(RES_hh_tes!O12=0,0,1000000/0.086*RES_hh_tes!O12/RES_hh_num!O12)</f>
        <v>2737.8249166883338</v>
      </c>
      <c r="P12" s="95">
        <f>IF(RES_hh_tes!P12=0,0,1000000/0.086*RES_hh_tes!P12/RES_hh_num!P12)</f>
        <v>2504.1328772498659</v>
      </c>
      <c r="Q12" s="95">
        <f>IF(RES_hh_tes!Q12=0,0,1000000/0.086*RES_hh_tes!Q12/RES_hh_num!Q12)</f>
        <v>3053.3106177528916</v>
      </c>
    </row>
    <row r="13" spans="1:17" ht="12" customHeight="1" x14ac:dyDescent="0.25">
      <c r="A13" s="51" t="s">
        <v>114</v>
      </c>
      <c r="B13" s="22">
        <f>IF(RES_hh_tes!B13=0,0,1000000/0.086*RES_hh_tes!B13/RES_hh_num!B13)</f>
        <v>4277.0671722454617</v>
      </c>
      <c r="C13" s="22">
        <f>IF(RES_hh_tes!C13=0,0,1000000/0.086*RES_hh_tes!C13/RES_hh_num!C13)</f>
        <v>4104.9062885148387</v>
      </c>
      <c r="D13" s="22">
        <f>IF(RES_hh_tes!D13=0,0,1000000/0.086*RES_hh_tes!D13/RES_hh_num!D13)</f>
        <v>4484.6007646659327</v>
      </c>
      <c r="E13" s="22">
        <f>IF(RES_hh_tes!E13=0,0,1000000/0.086*RES_hh_tes!E13/RES_hh_num!E13)</f>
        <v>4957.6923278276627</v>
      </c>
      <c r="F13" s="22">
        <f>IF(RES_hh_tes!F13=0,0,1000000/0.086*RES_hh_tes!F13/RES_hh_num!F13)</f>
        <v>4404.8778704627939</v>
      </c>
      <c r="G13" s="22">
        <f>IF(RES_hh_tes!G13=0,0,1000000/0.086*RES_hh_tes!G13/RES_hh_num!G13)</f>
        <v>3710.3353069358041</v>
      </c>
      <c r="H13" s="22">
        <f>IF(RES_hh_tes!H13=0,0,1000000/0.086*RES_hh_tes!H13/RES_hh_num!H13)</f>
        <v>4315.4593835286769</v>
      </c>
      <c r="I13" s="22">
        <f>IF(RES_hh_tes!I13=0,0,1000000/0.086*RES_hh_tes!I13/RES_hh_num!I13)</f>
        <v>5007.4807381232085</v>
      </c>
      <c r="J13" s="22">
        <f>IF(RES_hh_tes!J13=0,0,1000000/0.086*RES_hh_tes!J13/RES_hh_num!J13)</f>
        <v>4199.0545877548466</v>
      </c>
      <c r="K13" s="22">
        <f>IF(RES_hh_tes!K13=0,0,1000000/0.086*RES_hh_tes!K13/RES_hh_num!K13)</f>
        <v>4271.2145769365161</v>
      </c>
      <c r="L13" s="22">
        <f>IF(RES_hh_tes!L13=0,0,1000000/0.086*RES_hh_tes!L13/RES_hh_num!L13)</f>
        <v>3779.6202422050301</v>
      </c>
      <c r="M13" s="22">
        <f>IF(RES_hh_tes!M13=0,0,1000000/0.086*RES_hh_tes!M13/RES_hh_num!M13)</f>
        <v>4025.0684585907952</v>
      </c>
      <c r="N13" s="22">
        <f>IF(RES_hh_tes!N13=0,0,1000000/0.086*RES_hh_tes!N13/RES_hh_num!N13)</f>
        <v>3712.904631040572</v>
      </c>
      <c r="O13" s="22">
        <f>IF(RES_hh_tes!O13=0,0,1000000/0.086*RES_hh_tes!O13/RES_hh_num!O13)</f>
        <v>3041.7743721856309</v>
      </c>
      <c r="P13" s="22">
        <f>IF(RES_hh_tes!P13=0,0,1000000/0.086*RES_hh_tes!P13/RES_hh_num!P13)</f>
        <v>2830.4886479061124</v>
      </c>
      <c r="Q13" s="22">
        <f>IF(RES_hh_tes!Q13=0,0,1000000/0.086*RES_hh_tes!Q13/RES_hh_num!Q13)</f>
        <v>3496.8310076625862</v>
      </c>
    </row>
    <row r="14" spans="1:17" ht="12" customHeight="1" x14ac:dyDescent="0.25">
      <c r="A14" s="99" t="s">
        <v>117</v>
      </c>
      <c r="B14" s="98">
        <f>IF(RES_hh_tes!B14=0,0,1000000/0.086*RES_hh_tes!B14/RES_hh_num!B14)</f>
        <v>193.54626090592203</v>
      </c>
      <c r="C14" s="98">
        <f>IF(RES_hh_tes!C14=0,0,1000000/0.086*RES_hh_tes!C14/RES_hh_num!C14)</f>
        <v>52.688234584987882</v>
      </c>
      <c r="D14" s="98">
        <f>IF(RES_hh_tes!D14=0,0,1000000/0.086*RES_hh_tes!D14/RES_hh_num!D14)</f>
        <v>74.196281179249738</v>
      </c>
      <c r="E14" s="98">
        <f>IF(RES_hh_tes!E14=0,0,1000000/0.086*RES_hh_tes!E14/RES_hh_num!E14)</f>
        <v>166.55746202737538</v>
      </c>
      <c r="F14" s="98">
        <f>IF(RES_hh_tes!F14=0,0,1000000/0.086*RES_hh_tes!F14/RES_hh_num!F14)</f>
        <v>135.57559866531642</v>
      </c>
      <c r="G14" s="98">
        <f>IF(RES_hh_tes!G14=0,0,1000000/0.086*RES_hh_tes!G14/RES_hh_num!G14)</f>
        <v>48.498708575777918</v>
      </c>
      <c r="H14" s="98">
        <f>IF(RES_hh_tes!H14=0,0,1000000/0.086*RES_hh_tes!H14/RES_hh_num!H14)</f>
        <v>66.490131527673768</v>
      </c>
      <c r="I14" s="98">
        <f>IF(RES_hh_tes!I14=0,0,1000000/0.086*RES_hh_tes!I14/RES_hh_num!I14)</f>
        <v>322.65797794682567</v>
      </c>
      <c r="J14" s="98">
        <f>IF(RES_hh_tes!J14=0,0,1000000/0.086*RES_hh_tes!J14/RES_hh_num!J14)</f>
        <v>179.34648829371969</v>
      </c>
      <c r="K14" s="98">
        <f>IF(RES_hh_tes!K14=0,0,1000000/0.086*RES_hh_tes!K14/RES_hh_num!K14)</f>
        <v>51.243072392858849</v>
      </c>
      <c r="L14" s="98">
        <f>IF(RES_hh_tes!L14=0,0,1000000/0.086*RES_hh_tes!L14/RES_hh_num!L14)</f>
        <v>111.97388044738277</v>
      </c>
      <c r="M14" s="98">
        <f>IF(RES_hh_tes!M14=0,0,1000000/0.086*RES_hh_tes!M14/RES_hh_num!M14)</f>
        <v>72.932949223528453</v>
      </c>
      <c r="N14" s="98">
        <f>IF(RES_hh_tes!N14=0,0,1000000/0.086*RES_hh_tes!N14/RES_hh_num!N14)</f>
        <v>47.938839496605688</v>
      </c>
      <c r="O14" s="98">
        <f>IF(RES_hh_tes!O14=0,0,1000000/0.086*RES_hh_tes!O14/RES_hh_num!O14)</f>
        <v>39.856974549652499</v>
      </c>
      <c r="P14" s="98">
        <f>IF(RES_hh_tes!P14=0,0,1000000/0.086*RES_hh_tes!P14/RES_hh_num!P14)</f>
        <v>58.927119363956116</v>
      </c>
      <c r="Q14" s="98">
        <f>IF(RES_hh_tes!Q14=0,0,1000000/0.086*RES_hh_tes!Q14/RES_hh_num!Q14)</f>
        <v>92.662611442029458</v>
      </c>
    </row>
    <row r="15" spans="1:17" ht="12.95" customHeight="1" x14ac:dyDescent="0.25">
      <c r="A15" s="89" t="s">
        <v>112</v>
      </c>
      <c r="B15" s="96">
        <f t="shared" ref="B15:Q15" si="0">B16</f>
        <v>525.14926797720136</v>
      </c>
      <c r="C15" s="96">
        <f t="shared" si="0"/>
        <v>565.87949061768916</v>
      </c>
      <c r="D15" s="96">
        <f t="shared" si="0"/>
        <v>594.33991431048833</v>
      </c>
      <c r="E15" s="96">
        <f t="shared" si="0"/>
        <v>628.60566358323467</v>
      </c>
      <c r="F15" s="96">
        <f t="shared" si="0"/>
        <v>678.67696268922225</v>
      </c>
      <c r="G15" s="96">
        <f t="shared" si="0"/>
        <v>708.84873084722994</v>
      </c>
      <c r="H15" s="96">
        <f t="shared" si="0"/>
        <v>756.23575899461537</v>
      </c>
      <c r="I15" s="96">
        <f t="shared" si="0"/>
        <v>825.42119813716272</v>
      </c>
      <c r="J15" s="96">
        <f t="shared" si="0"/>
        <v>906.98965748250146</v>
      </c>
      <c r="K15" s="96">
        <f t="shared" si="0"/>
        <v>1036.4533718109255</v>
      </c>
      <c r="L15" s="96">
        <f t="shared" si="0"/>
        <v>1153.7272748351077</v>
      </c>
      <c r="M15" s="96">
        <f t="shared" si="0"/>
        <v>1215.3635687647438</v>
      </c>
      <c r="N15" s="96">
        <f t="shared" si="0"/>
        <v>1261.3495085608372</v>
      </c>
      <c r="O15" s="96">
        <f t="shared" si="0"/>
        <v>1314.027595493601</v>
      </c>
      <c r="P15" s="96">
        <f t="shared" si="0"/>
        <v>1359.3384830315433</v>
      </c>
      <c r="Q15" s="96">
        <f t="shared" si="0"/>
        <v>1409.5807582762257</v>
      </c>
    </row>
    <row r="16" spans="1:17" ht="12" customHeight="1" x14ac:dyDescent="0.25">
      <c r="A16" s="87" t="s">
        <v>111</v>
      </c>
      <c r="B16" s="97">
        <f>IF(RES_hh_tes!B16=0,0,1000000/0.086*RES_hh_tes!B16/RES_hh_num!B$3)</f>
        <v>525.14926797720136</v>
      </c>
      <c r="C16" s="97">
        <f>IF(RES_hh_tes!C16=0,0,1000000/0.086*RES_hh_tes!C16/RES_hh_num!C$3)</f>
        <v>565.87949061768916</v>
      </c>
      <c r="D16" s="97">
        <f>IF(RES_hh_tes!D16=0,0,1000000/0.086*RES_hh_tes!D16/RES_hh_num!D$3)</f>
        <v>594.33991431048833</v>
      </c>
      <c r="E16" s="97">
        <f>IF(RES_hh_tes!E16=0,0,1000000/0.086*RES_hh_tes!E16/RES_hh_num!E$3)</f>
        <v>628.60566358323467</v>
      </c>
      <c r="F16" s="97">
        <f>IF(RES_hh_tes!F16=0,0,1000000/0.086*RES_hh_tes!F16/RES_hh_num!F$3)</f>
        <v>678.67696268922225</v>
      </c>
      <c r="G16" s="97">
        <f>IF(RES_hh_tes!G16=0,0,1000000/0.086*RES_hh_tes!G16/RES_hh_num!G$3)</f>
        <v>708.84873084722994</v>
      </c>
      <c r="H16" s="97">
        <f>IF(RES_hh_tes!H16=0,0,1000000/0.086*RES_hh_tes!H16/RES_hh_num!H$3)</f>
        <v>756.23575899461537</v>
      </c>
      <c r="I16" s="97">
        <f>IF(RES_hh_tes!I16=0,0,1000000/0.086*RES_hh_tes!I16/RES_hh_num!I$3)</f>
        <v>825.42119813716272</v>
      </c>
      <c r="J16" s="97">
        <f>IF(RES_hh_tes!J16=0,0,1000000/0.086*RES_hh_tes!J16/RES_hh_num!J$3)</f>
        <v>906.98965748250146</v>
      </c>
      <c r="K16" s="97">
        <f>IF(RES_hh_tes!K16=0,0,1000000/0.086*RES_hh_tes!K16/RES_hh_num!K$3)</f>
        <v>1036.4533718109255</v>
      </c>
      <c r="L16" s="97">
        <f>IF(RES_hh_tes!L16=0,0,1000000/0.086*RES_hh_tes!L16/RES_hh_num!L$3)</f>
        <v>1153.7272748351077</v>
      </c>
      <c r="M16" s="97">
        <f>IF(RES_hh_tes!M16=0,0,1000000/0.086*RES_hh_tes!M16/RES_hh_num!M$3)</f>
        <v>1215.3635687647438</v>
      </c>
      <c r="N16" s="97">
        <f>IF(RES_hh_tes!N16=0,0,1000000/0.086*RES_hh_tes!N16/RES_hh_num!N$3)</f>
        <v>1261.3495085608372</v>
      </c>
      <c r="O16" s="97">
        <f>IF(RES_hh_tes!O16=0,0,1000000/0.086*RES_hh_tes!O16/RES_hh_num!O$3)</f>
        <v>1314.027595493601</v>
      </c>
      <c r="P16" s="97">
        <f>IF(RES_hh_tes!P16=0,0,1000000/0.086*RES_hh_tes!P16/RES_hh_num!P$3)</f>
        <v>1359.3384830315433</v>
      </c>
      <c r="Q16" s="97">
        <f>IF(RES_hh_tes!Q16=0,0,1000000/0.086*RES_hh_tes!Q16/RES_hh_num!Q$3)</f>
        <v>1409.5807582762257</v>
      </c>
    </row>
    <row r="17" spans="1:17" ht="12.95" customHeight="1" x14ac:dyDescent="0.25">
      <c r="A17" s="89" t="s">
        <v>63</v>
      </c>
      <c r="B17" s="96">
        <f>IF(RES_hh_tes!B17=0,0,1000000/0.086*RES_hh_tes!B17/RES_hh_num!B17)</f>
        <v>2479.9035247792754</v>
      </c>
      <c r="C17" s="96">
        <f>IF(RES_hh_tes!C17=0,0,1000000/0.086*RES_hh_tes!C17/RES_hh_num!C17)</f>
        <v>2320.1331898068229</v>
      </c>
      <c r="D17" s="96">
        <f>IF(RES_hh_tes!D17=0,0,1000000/0.086*RES_hh_tes!D17/RES_hh_num!D17)</f>
        <v>2399.498192253337</v>
      </c>
      <c r="E17" s="96">
        <f>IF(RES_hh_tes!E17=0,0,1000000/0.086*RES_hh_tes!E17/RES_hh_num!E17)</f>
        <v>2420.1404576743521</v>
      </c>
      <c r="F17" s="96">
        <f>IF(RES_hh_tes!F17=0,0,1000000/0.086*RES_hh_tes!F17/RES_hh_num!F17)</f>
        <v>2369.9979038550641</v>
      </c>
      <c r="G17" s="96">
        <f>IF(RES_hh_tes!G17=0,0,1000000/0.086*RES_hh_tes!G17/RES_hh_num!G17)</f>
        <v>2333.986796975883</v>
      </c>
      <c r="H17" s="96">
        <f>IF(RES_hh_tes!H17=0,0,1000000/0.086*RES_hh_tes!H17/RES_hh_num!H17)</f>
        <v>2239.6735537083591</v>
      </c>
      <c r="I17" s="96">
        <f>IF(RES_hh_tes!I17=0,0,1000000/0.086*RES_hh_tes!I17/RES_hh_num!I17)</f>
        <v>2333.9063682492874</v>
      </c>
      <c r="J17" s="96">
        <f>IF(RES_hh_tes!J17=0,0,1000000/0.086*RES_hh_tes!J17/RES_hh_num!J17)</f>
        <v>2322.6077625922085</v>
      </c>
      <c r="K17" s="96">
        <f>IF(RES_hh_tes!K17=0,0,1000000/0.086*RES_hh_tes!K17/RES_hh_num!K17)</f>
        <v>2312.5746319616292</v>
      </c>
      <c r="L17" s="96">
        <f>IF(RES_hh_tes!L17=0,0,1000000/0.086*RES_hh_tes!L17/RES_hh_num!L17)</f>
        <v>2281.9260005178589</v>
      </c>
      <c r="M17" s="96">
        <f>IF(RES_hh_tes!M17=0,0,1000000/0.086*RES_hh_tes!M17/RES_hh_num!M17)</f>
        <v>2262.9239310881558</v>
      </c>
      <c r="N17" s="96">
        <f>IF(RES_hh_tes!N17=0,0,1000000/0.086*RES_hh_tes!N17/RES_hh_num!N17)</f>
        <v>2211.8411610822991</v>
      </c>
      <c r="O17" s="96">
        <f>IF(RES_hh_tes!O17=0,0,1000000/0.086*RES_hh_tes!O17/RES_hh_num!O17)</f>
        <v>2157.9581841243757</v>
      </c>
      <c r="P17" s="96">
        <f>IF(RES_hh_tes!P17=0,0,1000000/0.086*RES_hh_tes!P17/RES_hh_num!P17)</f>
        <v>2225.9340936841359</v>
      </c>
      <c r="Q17" s="96">
        <f>IF(RES_hh_tes!Q17=0,0,1000000/0.086*RES_hh_tes!Q17/RES_hh_num!Q17)</f>
        <v>2370.2562818065935</v>
      </c>
    </row>
    <row r="18" spans="1:17" ht="12" customHeight="1" x14ac:dyDescent="0.25">
      <c r="A18" s="87" t="s">
        <v>58</v>
      </c>
      <c r="B18" s="95">
        <f>IF(RES_hh_tes!B18=0,0,1000000/0.086*RES_hh_tes!B18/RES_hh_num!B18)</f>
        <v>0</v>
      </c>
      <c r="C18" s="95">
        <f>IF(RES_hh_tes!C18=0,0,1000000/0.086*RES_hh_tes!C18/RES_hh_num!C18)</f>
        <v>0</v>
      </c>
      <c r="D18" s="95">
        <f>IF(RES_hh_tes!D18=0,0,1000000/0.086*RES_hh_tes!D18/RES_hh_num!D18)</f>
        <v>0</v>
      </c>
      <c r="E18" s="95">
        <f>IF(RES_hh_tes!E18=0,0,1000000/0.086*RES_hh_tes!E18/RES_hh_num!E18)</f>
        <v>0</v>
      </c>
      <c r="F18" s="95">
        <f>IF(RES_hh_tes!F18=0,0,1000000/0.086*RES_hh_tes!F18/RES_hh_num!F18)</f>
        <v>0</v>
      </c>
      <c r="G18" s="95">
        <f>IF(RES_hh_tes!G18=0,0,1000000/0.086*RES_hh_tes!G18/RES_hh_num!G18)</f>
        <v>0</v>
      </c>
      <c r="H18" s="95">
        <f>IF(RES_hh_tes!H18=0,0,1000000/0.086*RES_hh_tes!H18/RES_hh_num!H18)</f>
        <v>0</v>
      </c>
      <c r="I18" s="95">
        <f>IF(RES_hh_tes!I18=0,0,1000000/0.086*RES_hh_tes!I18/RES_hh_num!I18)</f>
        <v>0</v>
      </c>
      <c r="J18" s="95">
        <f>IF(RES_hh_tes!J18=0,0,1000000/0.086*RES_hh_tes!J18/RES_hh_num!J18)</f>
        <v>0</v>
      </c>
      <c r="K18" s="95">
        <f>IF(RES_hh_tes!K18=0,0,1000000/0.086*RES_hh_tes!K18/RES_hh_num!K18)</f>
        <v>0</v>
      </c>
      <c r="L18" s="95">
        <f>IF(RES_hh_tes!L18=0,0,1000000/0.086*RES_hh_tes!L18/RES_hh_num!L18)</f>
        <v>0</v>
      </c>
      <c r="M18" s="95">
        <f>IF(RES_hh_tes!M18=0,0,1000000/0.086*RES_hh_tes!M18/RES_hh_num!M18)</f>
        <v>0</v>
      </c>
      <c r="N18" s="95">
        <f>IF(RES_hh_tes!N18=0,0,1000000/0.086*RES_hh_tes!N18/RES_hh_num!N18)</f>
        <v>0</v>
      </c>
      <c r="O18" s="95">
        <f>IF(RES_hh_tes!O18=0,0,1000000/0.086*RES_hh_tes!O18/RES_hh_num!O18)</f>
        <v>0</v>
      </c>
      <c r="P18" s="95">
        <f>IF(RES_hh_tes!P18=0,0,1000000/0.086*RES_hh_tes!P18/RES_hh_num!P18)</f>
        <v>0</v>
      </c>
      <c r="Q18" s="95">
        <f>IF(RES_hh_tes!Q18=0,0,1000000/0.086*RES_hh_tes!Q18/RES_hh_num!Q18)</f>
        <v>0</v>
      </c>
    </row>
    <row r="19" spans="1:17" s="28" customFormat="1" ht="12" customHeight="1" x14ac:dyDescent="0.25">
      <c r="A19" s="87" t="s">
        <v>84</v>
      </c>
      <c r="B19" s="95">
        <f>IF(RES_hh_tes!B19=0,0,1000000/0.086*RES_hh_tes!B19/RES_hh_num!B19)</f>
        <v>571.23599234196695</v>
      </c>
      <c r="C19" s="95">
        <f>IF(RES_hh_tes!C19=0,0,1000000/0.086*RES_hh_tes!C19/RES_hh_num!C19)</f>
        <v>526.01042741569643</v>
      </c>
      <c r="D19" s="95">
        <f>IF(RES_hh_tes!D19=0,0,1000000/0.086*RES_hh_tes!D19/RES_hh_num!D19)</f>
        <v>603.90723722884434</v>
      </c>
      <c r="E19" s="95">
        <f>IF(RES_hh_tes!E19=0,0,1000000/0.086*RES_hh_tes!E19/RES_hh_num!E19)</f>
        <v>608.77508560695094</v>
      </c>
      <c r="F19" s="95">
        <f>IF(RES_hh_tes!F19=0,0,1000000/0.086*RES_hh_tes!F19/RES_hh_num!F19)</f>
        <v>440.28220812379686</v>
      </c>
      <c r="G19" s="95">
        <f>IF(RES_hh_tes!G19=0,0,1000000/0.086*RES_hh_tes!G19/RES_hh_num!G19)</f>
        <v>666.54710258468754</v>
      </c>
      <c r="H19" s="95">
        <f>IF(RES_hh_tes!H19=0,0,1000000/0.086*RES_hh_tes!H19/RES_hh_num!H19)</f>
        <v>503.68292954259482</v>
      </c>
      <c r="I19" s="95">
        <f>IF(RES_hh_tes!I19=0,0,1000000/0.086*RES_hh_tes!I19/RES_hh_num!I19)</f>
        <v>238.22716879223458</v>
      </c>
      <c r="J19" s="95">
        <f>IF(RES_hh_tes!J19=0,0,1000000/0.086*RES_hh_tes!J19/RES_hh_num!J19)</f>
        <v>259.46687859283668</v>
      </c>
      <c r="K19" s="95">
        <f>IF(RES_hh_tes!K19=0,0,1000000/0.086*RES_hh_tes!K19/RES_hh_num!K19)</f>
        <v>254.52351594359047</v>
      </c>
      <c r="L19" s="95">
        <f>IF(RES_hh_tes!L19=0,0,1000000/0.086*RES_hh_tes!L19/RES_hh_num!L19)</f>
        <v>185.25330472548987</v>
      </c>
      <c r="M19" s="95">
        <f>IF(RES_hh_tes!M19=0,0,1000000/0.086*RES_hh_tes!M19/RES_hh_num!M19)</f>
        <v>161.47190699721298</v>
      </c>
      <c r="N19" s="95">
        <f>IF(RES_hh_tes!N19=0,0,1000000/0.086*RES_hh_tes!N19/RES_hh_num!N19)</f>
        <v>121.41694361500194</v>
      </c>
      <c r="O19" s="95">
        <f>IF(RES_hh_tes!O19=0,0,1000000/0.086*RES_hh_tes!O19/RES_hh_num!O19)</f>
        <v>63.900162018508922</v>
      </c>
      <c r="P19" s="95">
        <f>IF(RES_hh_tes!P19=0,0,1000000/0.086*RES_hh_tes!P19/RES_hh_num!P19)</f>
        <v>102.61624175270457</v>
      </c>
      <c r="Q19" s="95">
        <f>IF(RES_hh_tes!Q19=0,0,1000000/0.086*RES_hh_tes!Q19/RES_hh_num!Q19)</f>
        <v>185.85777408507127</v>
      </c>
    </row>
    <row r="20" spans="1:17" ht="12" customHeight="1" x14ac:dyDescent="0.25">
      <c r="A20" s="87" t="s">
        <v>110</v>
      </c>
      <c r="B20" s="95">
        <f>IF(RES_hh_tes!B20=0,0,1000000/0.086*RES_hh_tes!B20/RES_hh_num!B20)</f>
        <v>0</v>
      </c>
      <c r="C20" s="95">
        <f>IF(RES_hh_tes!C20=0,0,1000000/0.086*RES_hh_tes!C20/RES_hh_num!C20)</f>
        <v>0</v>
      </c>
      <c r="D20" s="95">
        <f>IF(RES_hh_tes!D20=0,0,1000000/0.086*RES_hh_tes!D20/RES_hh_num!D20)</f>
        <v>0</v>
      </c>
      <c r="E20" s="95">
        <f>IF(RES_hh_tes!E20=0,0,1000000/0.086*RES_hh_tes!E20/RES_hh_num!E20)</f>
        <v>0</v>
      </c>
      <c r="F20" s="95">
        <f>IF(RES_hh_tes!F20=0,0,1000000/0.086*RES_hh_tes!F20/RES_hh_num!F20)</f>
        <v>0</v>
      </c>
      <c r="G20" s="95">
        <f>IF(RES_hh_tes!G20=0,0,1000000/0.086*RES_hh_tes!G20/RES_hh_num!G20)</f>
        <v>0</v>
      </c>
      <c r="H20" s="95">
        <f>IF(RES_hh_tes!H20=0,0,1000000/0.086*RES_hh_tes!H20/RES_hh_num!H20)</f>
        <v>0</v>
      </c>
      <c r="I20" s="95">
        <f>IF(RES_hh_tes!I20=0,0,1000000/0.086*RES_hh_tes!I20/RES_hh_num!I20)</f>
        <v>0</v>
      </c>
      <c r="J20" s="95">
        <f>IF(RES_hh_tes!J20=0,0,1000000/0.086*RES_hh_tes!J20/RES_hh_num!J20)</f>
        <v>0</v>
      </c>
      <c r="K20" s="95">
        <f>IF(RES_hh_tes!K20=0,0,1000000/0.086*RES_hh_tes!K20/RES_hh_num!K20)</f>
        <v>0</v>
      </c>
      <c r="L20" s="95">
        <f>IF(RES_hh_tes!L20=0,0,1000000/0.086*RES_hh_tes!L20/RES_hh_num!L20)</f>
        <v>0</v>
      </c>
      <c r="M20" s="95">
        <f>IF(RES_hh_tes!M20=0,0,1000000/0.086*RES_hh_tes!M20/RES_hh_num!M20)</f>
        <v>0</v>
      </c>
      <c r="N20" s="95">
        <f>IF(RES_hh_tes!N20=0,0,1000000/0.086*RES_hh_tes!N20/RES_hh_num!N20)</f>
        <v>0</v>
      </c>
      <c r="O20" s="95">
        <f>IF(RES_hh_tes!O20=0,0,1000000/0.086*RES_hh_tes!O20/RES_hh_num!O20)</f>
        <v>0</v>
      </c>
      <c r="P20" s="95">
        <f>IF(RES_hh_tes!P20=0,0,1000000/0.086*RES_hh_tes!P20/RES_hh_num!P20)</f>
        <v>0</v>
      </c>
      <c r="Q20" s="95">
        <f>IF(RES_hh_tes!Q20=0,0,1000000/0.086*RES_hh_tes!Q20/RES_hh_num!Q20)</f>
        <v>0</v>
      </c>
    </row>
    <row r="21" spans="1:17" ht="12" customHeight="1" x14ac:dyDescent="0.25">
      <c r="A21" s="87" t="s">
        <v>109</v>
      </c>
      <c r="B21" s="95">
        <f>IF(RES_hh_tes!B21=0,0,1000000/0.086*RES_hh_tes!B21/RES_hh_num!B21)</f>
        <v>0</v>
      </c>
      <c r="C21" s="95">
        <f>IF(RES_hh_tes!C21=0,0,1000000/0.086*RES_hh_tes!C21/RES_hh_num!C21)</f>
        <v>0</v>
      </c>
      <c r="D21" s="95">
        <f>IF(RES_hh_tes!D21=0,0,1000000/0.086*RES_hh_tes!D21/RES_hh_num!D21)</f>
        <v>0</v>
      </c>
      <c r="E21" s="95">
        <f>IF(RES_hh_tes!E21=0,0,1000000/0.086*RES_hh_tes!E21/RES_hh_num!E21)</f>
        <v>0</v>
      </c>
      <c r="F21" s="95">
        <f>IF(RES_hh_tes!F21=0,0,1000000/0.086*RES_hh_tes!F21/RES_hh_num!F21)</f>
        <v>0</v>
      </c>
      <c r="G21" s="95">
        <f>IF(RES_hh_tes!G21=0,0,1000000/0.086*RES_hh_tes!G21/RES_hh_num!G21)</f>
        <v>0</v>
      </c>
      <c r="H21" s="95">
        <f>IF(RES_hh_tes!H21=0,0,1000000/0.086*RES_hh_tes!H21/RES_hh_num!H21)</f>
        <v>0</v>
      </c>
      <c r="I21" s="95">
        <f>IF(RES_hh_tes!I21=0,0,1000000/0.086*RES_hh_tes!I21/RES_hh_num!I21)</f>
        <v>0</v>
      </c>
      <c r="J21" s="95">
        <f>IF(RES_hh_tes!J21=0,0,1000000/0.086*RES_hh_tes!J21/RES_hh_num!J21)</f>
        <v>0</v>
      </c>
      <c r="K21" s="95">
        <f>IF(RES_hh_tes!K21=0,0,1000000/0.086*RES_hh_tes!K21/RES_hh_num!K21)</f>
        <v>0</v>
      </c>
      <c r="L21" s="95">
        <f>IF(RES_hh_tes!L21=0,0,1000000/0.086*RES_hh_tes!L21/RES_hh_num!L21)</f>
        <v>0</v>
      </c>
      <c r="M21" s="95">
        <f>IF(RES_hh_tes!M21=0,0,1000000/0.086*RES_hh_tes!M21/RES_hh_num!M21)</f>
        <v>0</v>
      </c>
      <c r="N21" s="95">
        <f>IF(RES_hh_tes!N21=0,0,1000000/0.086*RES_hh_tes!N21/RES_hh_num!N21)</f>
        <v>0</v>
      </c>
      <c r="O21" s="95">
        <f>IF(RES_hh_tes!O21=0,0,1000000/0.086*RES_hh_tes!O21/RES_hh_num!O21)</f>
        <v>0</v>
      </c>
      <c r="P21" s="95">
        <f>IF(RES_hh_tes!P21=0,0,1000000/0.086*RES_hh_tes!P21/RES_hh_num!P21)</f>
        <v>0</v>
      </c>
      <c r="Q21" s="95">
        <f>IF(RES_hh_tes!Q21=0,0,1000000/0.086*RES_hh_tes!Q21/RES_hh_num!Q21)</f>
        <v>0</v>
      </c>
    </row>
    <row r="22" spans="1:17" ht="12" customHeight="1" x14ac:dyDescent="0.25">
      <c r="A22" s="87" t="s">
        <v>55</v>
      </c>
      <c r="B22" s="95">
        <f>IF(RES_hh_tes!B22=0,0,1000000/0.086*RES_hh_tes!B22/RES_hh_num!B22)</f>
        <v>0</v>
      </c>
      <c r="C22" s="95">
        <f>IF(RES_hh_tes!C22=0,0,1000000/0.086*RES_hh_tes!C22/RES_hh_num!C22)</f>
        <v>0</v>
      </c>
      <c r="D22" s="95">
        <f>IF(RES_hh_tes!D22=0,0,1000000/0.086*RES_hh_tes!D22/RES_hh_num!D22)</f>
        <v>0</v>
      </c>
      <c r="E22" s="95">
        <f>IF(RES_hh_tes!E22=0,0,1000000/0.086*RES_hh_tes!E22/RES_hh_num!E22)</f>
        <v>0</v>
      </c>
      <c r="F22" s="95">
        <f>IF(RES_hh_tes!F22=0,0,1000000/0.086*RES_hh_tes!F22/RES_hh_num!F22)</f>
        <v>0</v>
      </c>
      <c r="G22" s="95">
        <f>IF(RES_hh_tes!G22=0,0,1000000/0.086*RES_hh_tes!G22/RES_hh_num!G22)</f>
        <v>0</v>
      </c>
      <c r="H22" s="95">
        <f>IF(RES_hh_tes!H22=0,0,1000000/0.086*RES_hh_tes!H22/RES_hh_num!H22)</f>
        <v>0</v>
      </c>
      <c r="I22" s="95">
        <f>IF(RES_hh_tes!I22=0,0,1000000/0.086*RES_hh_tes!I22/RES_hh_num!I22)</f>
        <v>0</v>
      </c>
      <c r="J22" s="95">
        <f>IF(RES_hh_tes!J22=0,0,1000000/0.086*RES_hh_tes!J22/RES_hh_num!J22)</f>
        <v>0</v>
      </c>
      <c r="K22" s="95">
        <f>IF(RES_hh_tes!K22=0,0,1000000/0.086*RES_hh_tes!K22/RES_hh_num!K22)</f>
        <v>0</v>
      </c>
      <c r="L22" s="95">
        <f>IF(RES_hh_tes!L22=0,0,1000000/0.086*RES_hh_tes!L22/RES_hh_num!L22)</f>
        <v>0</v>
      </c>
      <c r="M22" s="95">
        <f>IF(RES_hh_tes!M22=0,0,1000000/0.086*RES_hh_tes!M22/RES_hh_num!M22)</f>
        <v>0</v>
      </c>
      <c r="N22" s="95">
        <f>IF(RES_hh_tes!N22=0,0,1000000/0.086*RES_hh_tes!N22/RES_hh_num!N22)</f>
        <v>0</v>
      </c>
      <c r="O22" s="95">
        <f>IF(RES_hh_tes!O22=0,0,1000000/0.086*RES_hh_tes!O22/RES_hh_num!O22)</f>
        <v>0</v>
      </c>
      <c r="P22" s="95">
        <f>IF(RES_hh_tes!P22=0,0,1000000/0.086*RES_hh_tes!P22/RES_hh_num!P22)</f>
        <v>0</v>
      </c>
      <c r="Q22" s="95">
        <f>IF(RES_hh_tes!Q22=0,0,1000000/0.086*RES_hh_tes!Q22/RES_hh_num!Q22)</f>
        <v>0</v>
      </c>
    </row>
    <row r="23" spans="1:17" ht="12" customHeight="1" x14ac:dyDescent="0.25">
      <c r="A23" s="87" t="s">
        <v>79</v>
      </c>
      <c r="B23" s="95">
        <f>IF(RES_hh_tes!B23=0,0,1000000/0.086*RES_hh_tes!B23/RES_hh_num!B23)</f>
        <v>0</v>
      </c>
      <c r="C23" s="95">
        <f>IF(RES_hh_tes!C23=0,0,1000000/0.086*RES_hh_tes!C23/RES_hh_num!C23)</f>
        <v>0</v>
      </c>
      <c r="D23" s="95">
        <f>IF(RES_hh_tes!D23=0,0,1000000/0.086*RES_hh_tes!D23/RES_hh_num!D23)</f>
        <v>0</v>
      </c>
      <c r="E23" s="95">
        <f>IF(RES_hh_tes!E23=0,0,1000000/0.086*RES_hh_tes!E23/RES_hh_num!E23)</f>
        <v>0</v>
      </c>
      <c r="F23" s="95">
        <f>IF(RES_hh_tes!F23=0,0,1000000/0.086*RES_hh_tes!F23/RES_hh_num!F23)</f>
        <v>0</v>
      </c>
      <c r="G23" s="95">
        <f>IF(RES_hh_tes!G23=0,0,1000000/0.086*RES_hh_tes!G23/RES_hh_num!G23)</f>
        <v>0</v>
      </c>
      <c r="H23" s="95">
        <f>IF(RES_hh_tes!H23=0,0,1000000/0.086*RES_hh_tes!H23/RES_hh_num!H23)</f>
        <v>0</v>
      </c>
      <c r="I23" s="95">
        <f>IF(RES_hh_tes!I23=0,0,1000000/0.086*RES_hh_tes!I23/RES_hh_num!I23)</f>
        <v>0</v>
      </c>
      <c r="J23" s="95">
        <f>IF(RES_hh_tes!J23=0,0,1000000/0.086*RES_hh_tes!J23/RES_hh_num!J23)</f>
        <v>0</v>
      </c>
      <c r="K23" s="95">
        <f>IF(RES_hh_tes!K23=0,0,1000000/0.086*RES_hh_tes!K23/RES_hh_num!K23)</f>
        <v>0</v>
      </c>
      <c r="L23" s="95">
        <f>IF(RES_hh_tes!L23=0,0,1000000/0.086*RES_hh_tes!L23/RES_hh_num!L23)</f>
        <v>0</v>
      </c>
      <c r="M23" s="95">
        <f>IF(RES_hh_tes!M23=0,0,1000000/0.086*RES_hh_tes!M23/RES_hh_num!M23)</f>
        <v>0</v>
      </c>
      <c r="N23" s="95">
        <f>IF(RES_hh_tes!N23=0,0,1000000/0.086*RES_hh_tes!N23/RES_hh_num!N23)</f>
        <v>0</v>
      </c>
      <c r="O23" s="95">
        <f>IF(RES_hh_tes!O23=0,0,1000000/0.086*RES_hh_tes!O23/RES_hh_num!O23)</f>
        <v>0</v>
      </c>
      <c r="P23" s="95">
        <f>IF(RES_hh_tes!P23=0,0,1000000/0.086*RES_hh_tes!P23/RES_hh_num!P23)</f>
        <v>0</v>
      </c>
      <c r="Q23" s="95">
        <f>IF(RES_hh_tes!Q23=0,0,1000000/0.086*RES_hh_tes!Q23/RES_hh_num!Q23)</f>
        <v>0</v>
      </c>
    </row>
    <row r="24" spans="1:17" ht="12" customHeight="1" x14ac:dyDescent="0.25">
      <c r="A24" s="87" t="s">
        <v>61</v>
      </c>
      <c r="B24" s="95">
        <f>IF(RES_hh_tes!B24=0,0,1000000/0.086*RES_hh_tes!B24/RES_hh_num!B24)</f>
        <v>0</v>
      </c>
      <c r="C24" s="95">
        <f>IF(RES_hh_tes!C24=0,0,1000000/0.086*RES_hh_tes!C24/RES_hh_num!C24)</f>
        <v>0</v>
      </c>
      <c r="D24" s="95">
        <f>IF(RES_hh_tes!D24=0,0,1000000/0.086*RES_hh_tes!D24/RES_hh_num!D24)</f>
        <v>0</v>
      </c>
      <c r="E24" s="95">
        <f>IF(RES_hh_tes!E24=0,0,1000000/0.086*RES_hh_tes!E24/RES_hh_num!E24)</f>
        <v>0</v>
      </c>
      <c r="F24" s="95">
        <f>IF(RES_hh_tes!F24=0,0,1000000/0.086*RES_hh_tes!F24/RES_hh_num!F24)</f>
        <v>0</v>
      </c>
      <c r="G24" s="95">
        <f>IF(RES_hh_tes!G24=0,0,1000000/0.086*RES_hh_tes!G24/RES_hh_num!G24)</f>
        <v>0</v>
      </c>
      <c r="H24" s="95">
        <f>IF(RES_hh_tes!H24=0,0,1000000/0.086*RES_hh_tes!H24/RES_hh_num!H24)</f>
        <v>0</v>
      </c>
      <c r="I24" s="95">
        <f>IF(RES_hh_tes!I24=0,0,1000000/0.086*RES_hh_tes!I24/RES_hh_num!I24)</f>
        <v>0</v>
      </c>
      <c r="J24" s="95">
        <f>IF(RES_hh_tes!J24=0,0,1000000/0.086*RES_hh_tes!J24/RES_hh_num!J24)</f>
        <v>0</v>
      </c>
      <c r="K24" s="95">
        <f>IF(RES_hh_tes!K24=0,0,1000000/0.086*RES_hh_tes!K24/RES_hh_num!K24)</f>
        <v>0</v>
      </c>
      <c r="L24" s="95">
        <f>IF(RES_hh_tes!L24=0,0,1000000/0.086*RES_hh_tes!L24/RES_hh_num!L24)</f>
        <v>0</v>
      </c>
      <c r="M24" s="95">
        <f>IF(RES_hh_tes!M24=0,0,1000000/0.086*RES_hh_tes!M24/RES_hh_num!M24)</f>
        <v>0</v>
      </c>
      <c r="N24" s="95">
        <f>IF(RES_hh_tes!N24=0,0,1000000/0.086*RES_hh_tes!N24/RES_hh_num!N24)</f>
        <v>0</v>
      </c>
      <c r="O24" s="95">
        <f>IF(RES_hh_tes!O24=0,0,1000000/0.086*RES_hh_tes!O24/RES_hh_num!O24)</f>
        <v>0</v>
      </c>
      <c r="P24" s="95">
        <f>IF(RES_hh_tes!P24=0,0,1000000/0.086*RES_hh_tes!P24/RES_hh_num!P24)</f>
        <v>0</v>
      </c>
      <c r="Q24" s="95">
        <f>IF(RES_hh_tes!Q24=0,0,1000000/0.086*RES_hh_tes!Q24/RES_hh_num!Q24)</f>
        <v>0</v>
      </c>
    </row>
    <row r="25" spans="1:17" ht="12" customHeight="1" x14ac:dyDescent="0.25">
      <c r="A25" s="51" t="s">
        <v>60</v>
      </c>
      <c r="B25" s="22">
        <f>IF(RES_hh_tes!B25=0,0,1000000/0.086*RES_hh_tes!B25/RES_hh_num!B25)</f>
        <v>595.74287145709911</v>
      </c>
      <c r="C25" s="22">
        <f>IF(RES_hh_tes!C25=0,0,1000000/0.086*RES_hh_tes!C25/RES_hh_num!C25)</f>
        <v>534.39709875376013</v>
      </c>
      <c r="D25" s="22">
        <f>IF(RES_hh_tes!D25=0,0,1000000/0.086*RES_hh_tes!D25/RES_hh_num!D25)</f>
        <v>616.94495559457118</v>
      </c>
      <c r="E25" s="22">
        <f>IF(RES_hh_tes!E25=0,0,1000000/0.086*RES_hh_tes!E25/RES_hh_num!E25)</f>
        <v>638.46108466523992</v>
      </c>
      <c r="F25" s="22">
        <f>IF(RES_hh_tes!F25=0,0,1000000/0.086*RES_hh_tes!F25/RES_hh_num!F25)</f>
        <v>465.69348594533091</v>
      </c>
      <c r="G25" s="22">
        <f>IF(RES_hh_tes!G25=0,0,1000000/0.086*RES_hh_tes!G25/RES_hh_num!G25)</f>
        <v>686.96674181855201</v>
      </c>
      <c r="H25" s="22">
        <f>IF(RES_hh_tes!H25=0,0,1000000/0.086*RES_hh_tes!H25/RES_hh_num!H25)</f>
        <v>533.37946495159622</v>
      </c>
      <c r="I25" s="22">
        <f>IF(RES_hh_tes!I25=0,0,1000000/0.086*RES_hh_tes!I25/RES_hh_num!I25)</f>
        <v>291.34498781288278</v>
      </c>
      <c r="J25" s="22">
        <f>IF(RES_hh_tes!J25=0,0,1000000/0.086*RES_hh_tes!J25/RES_hh_num!J25)</f>
        <v>325.58221596695307</v>
      </c>
      <c r="K25" s="22">
        <f>IF(RES_hh_tes!K25=0,0,1000000/0.086*RES_hh_tes!K25/RES_hh_num!K25)</f>
        <v>316.08792923353104</v>
      </c>
      <c r="L25" s="22">
        <f>IF(RES_hh_tes!L25=0,0,1000000/0.086*RES_hh_tes!L25/RES_hh_num!L25)</f>
        <v>243.23797822125169</v>
      </c>
      <c r="M25" s="22">
        <f>IF(RES_hh_tes!M25=0,0,1000000/0.086*RES_hh_tes!M25/RES_hh_num!M25)</f>
        <v>223.24445035667529</v>
      </c>
      <c r="N25" s="22">
        <f>IF(RES_hh_tes!N25=0,0,1000000/0.086*RES_hh_tes!N25/RES_hh_num!N25)</f>
        <v>167.84146386049588</v>
      </c>
      <c r="O25" s="22">
        <f>IF(RES_hh_tes!O25=0,0,1000000/0.086*RES_hh_tes!O25/RES_hh_num!O25)</f>
        <v>89.776067041417789</v>
      </c>
      <c r="P25" s="22">
        <f>IF(RES_hh_tes!P25=0,0,1000000/0.086*RES_hh_tes!P25/RES_hh_num!P25)</f>
        <v>139.53796475478154</v>
      </c>
      <c r="Q25" s="22">
        <f>IF(RES_hh_tes!Q25=0,0,1000000/0.086*RES_hh_tes!Q25/RES_hh_num!Q25)</f>
        <v>254.24620411307686</v>
      </c>
    </row>
    <row r="26" spans="1:17" ht="12" customHeight="1" x14ac:dyDescent="0.25">
      <c r="A26" s="49" t="s">
        <v>59</v>
      </c>
      <c r="B26" s="18">
        <f>IF(RES_hh_tes!B26=0,0,1000000/0.086*RES_hh_tes!B26/RES_hh_num!B26)</f>
        <v>2408.4425564719904</v>
      </c>
      <c r="C26" s="18">
        <f>IF(RES_hh_tes!C26=0,0,1000000/0.086*RES_hh_tes!C26/RES_hh_num!C26)</f>
        <v>2287.6358998701767</v>
      </c>
      <c r="D26" s="18">
        <f>IF(RES_hh_tes!D26=0,0,1000000/0.086*RES_hh_tes!D26/RES_hh_num!D26)</f>
        <v>2335.9604925372696</v>
      </c>
      <c r="E26" s="18">
        <f>IF(RES_hh_tes!E26=0,0,1000000/0.086*RES_hh_tes!E26/RES_hh_num!E26)</f>
        <v>2340.6627849270658</v>
      </c>
      <c r="F26" s="18">
        <f>IF(RES_hh_tes!F26=0,0,1000000/0.086*RES_hh_tes!F26/RES_hh_num!F26)</f>
        <v>2294.2155294985714</v>
      </c>
      <c r="G26" s="18">
        <f>IF(RES_hh_tes!G26=0,0,1000000/0.086*RES_hh_tes!G26/RES_hh_num!G26)</f>
        <v>2026.7685125806101</v>
      </c>
      <c r="H26" s="18">
        <f>IF(RES_hh_tes!H26=0,0,1000000/0.086*RES_hh_tes!H26/RES_hh_num!H26)</f>
        <v>2104.664933863568</v>
      </c>
      <c r="I26" s="18">
        <f>IF(RES_hh_tes!I26=0,0,1000000/0.086*RES_hh_tes!I26/RES_hh_num!I26)</f>
        <v>2227.5545899006124</v>
      </c>
      <c r="J26" s="18">
        <f>IF(RES_hh_tes!J26=0,0,1000000/0.086*RES_hh_tes!J26/RES_hh_num!J26)</f>
        <v>2205.891139889136</v>
      </c>
      <c r="K26" s="18">
        <f>IF(RES_hh_tes!K26=0,0,1000000/0.086*RES_hh_tes!K26/RES_hh_num!K26)</f>
        <v>2201.2493585291945</v>
      </c>
      <c r="L26" s="18">
        <f>IF(RES_hh_tes!L26=0,0,1000000/0.086*RES_hh_tes!L26/RES_hh_num!L26)</f>
        <v>2177.0294949730064</v>
      </c>
      <c r="M26" s="18">
        <f>IF(RES_hh_tes!M26=0,0,1000000/0.086*RES_hh_tes!M26/RES_hh_num!M26)</f>
        <v>2165.5175360117105</v>
      </c>
      <c r="N26" s="18">
        <f>IF(RES_hh_tes!N26=0,0,1000000/0.086*RES_hh_tes!N26/RES_hh_num!N26)</f>
        <v>2133.8350336362892</v>
      </c>
      <c r="O26" s="18">
        <f>IF(RES_hh_tes!O26=0,0,1000000/0.086*RES_hh_tes!O26/RES_hh_num!O26)</f>
        <v>2097.5515133744821</v>
      </c>
      <c r="P26" s="18">
        <f>IF(RES_hh_tes!P26=0,0,1000000/0.086*RES_hh_tes!P26/RES_hh_num!P26)</f>
        <v>2127.4175797329381</v>
      </c>
      <c r="Q26" s="18">
        <f>IF(RES_hh_tes!Q26=0,0,1000000/0.086*RES_hh_tes!Q26/RES_hh_num!Q26)</f>
        <v>2136.6378214375409</v>
      </c>
    </row>
    <row r="27" spans="1:17" ht="12.95" customHeight="1" x14ac:dyDescent="0.25">
      <c r="A27" s="89" t="s">
        <v>62</v>
      </c>
      <c r="B27" s="96">
        <f>IF(RES_hh_tes!B27=0,0,1000000/0.086*RES_hh_tes!B27/RES_hh_num!B27)</f>
        <v>1052.6916573961814</v>
      </c>
      <c r="C27" s="96">
        <f>IF(RES_hh_tes!C27=0,0,1000000/0.086*RES_hh_tes!C27/RES_hh_num!C27)</f>
        <v>819.38873371877946</v>
      </c>
      <c r="D27" s="96">
        <f>IF(RES_hh_tes!D27=0,0,1000000/0.086*RES_hh_tes!D27/RES_hh_num!D27)</f>
        <v>824.59441166113163</v>
      </c>
      <c r="E27" s="96">
        <f>IF(RES_hh_tes!E27=0,0,1000000/0.086*RES_hh_tes!E27/RES_hh_num!E27)</f>
        <v>932.13270203555146</v>
      </c>
      <c r="F27" s="96">
        <f>IF(RES_hh_tes!F27=0,0,1000000/0.086*RES_hh_tes!F27/RES_hh_num!F27)</f>
        <v>965.20203849482277</v>
      </c>
      <c r="G27" s="96">
        <f>IF(RES_hh_tes!G27=0,0,1000000/0.086*RES_hh_tes!G27/RES_hh_num!G27)</f>
        <v>947.111210655935</v>
      </c>
      <c r="H27" s="96">
        <f>IF(RES_hh_tes!H27=0,0,1000000/0.086*RES_hh_tes!H27/RES_hh_num!H27)</f>
        <v>960.40231763759232</v>
      </c>
      <c r="I27" s="96">
        <f>IF(RES_hh_tes!I27=0,0,1000000/0.086*RES_hh_tes!I27/RES_hh_num!I27)</f>
        <v>1050.7401967852136</v>
      </c>
      <c r="J27" s="96">
        <f>IF(RES_hh_tes!J27=0,0,1000000/0.086*RES_hh_tes!J27/RES_hh_num!J27)</f>
        <v>1026.5263973395224</v>
      </c>
      <c r="K27" s="96">
        <f>IF(RES_hh_tes!K27=0,0,1000000/0.086*RES_hh_tes!K27/RES_hh_num!K27)</f>
        <v>1056.005040513935</v>
      </c>
      <c r="L27" s="96">
        <f>IF(RES_hh_tes!L27=0,0,1000000/0.086*RES_hh_tes!L27/RES_hh_num!L27)</f>
        <v>1084.0044385208766</v>
      </c>
      <c r="M27" s="96">
        <f>IF(RES_hh_tes!M27=0,0,1000000/0.086*RES_hh_tes!M27/RES_hh_num!M27)</f>
        <v>1072.3816728014119</v>
      </c>
      <c r="N27" s="96">
        <f>IF(RES_hh_tes!N27=0,0,1000000/0.086*RES_hh_tes!N27/RES_hh_num!N27)</f>
        <v>1034.2171350150609</v>
      </c>
      <c r="O27" s="96">
        <f>IF(RES_hh_tes!O27=0,0,1000000/0.086*RES_hh_tes!O27/RES_hh_num!O27)</f>
        <v>932.08047151663823</v>
      </c>
      <c r="P27" s="96">
        <f>IF(RES_hh_tes!P27=0,0,1000000/0.086*RES_hh_tes!P27/RES_hh_num!P27)</f>
        <v>909.49366509215361</v>
      </c>
      <c r="Q27" s="96">
        <f>IF(RES_hh_tes!Q27=0,0,1000000/0.086*RES_hh_tes!Q27/RES_hh_num!Q27)</f>
        <v>958.59233147774353</v>
      </c>
    </row>
    <row r="28" spans="1:17" ht="12" customHeight="1" x14ac:dyDescent="0.25">
      <c r="A28" s="87" t="s">
        <v>58</v>
      </c>
      <c r="B28" s="95">
        <f>IF(RES_hh_tes!B28=0,0,1000000/0.086*RES_hh_tes!B28/RES_hh_num!B28)</f>
        <v>0</v>
      </c>
      <c r="C28" s="95">
        <f>IF(RES_hh_tes!C28=0,0,1000000/0.086*RES_hh_tes!C28/RES_hh_num!C28)</f>
        <v>0</v>
      </c>
      <c r="D28" s="95">
        <f>IF(RES_hh_tes!D28=0,0,1000000/0.086*RES_hh_tes!D28/RES_hh_num!D28)</f>
        <v>0</v>
      </c>
      <c r="E28" s="95">
        <f>IF(RES_hh_tes!E28=0,0,1000000/0.086*RES_hh_tes!E28/RES_hh_num!E28)</f>
        <v>0</v>
      </c>
      <c r="F28" s="95">
        <f>IF(RES_hh_tes!F28=0,0,1000000/0.086*RES_hh_tes!F28/RES_hh_num!F28)</f>
        <v>0</v>
      </c>
      <c r="G28" s="95">
        <f>IF(RES_hh_tes!G28=0,0,1000000/0.086*RES_hh_tes!G28/RES_hh_num!G28)</f>
        <v>0</v>
      </c>
      <c r="H28" s="95">
        <f>IF(RES_hh_tes!H28=0,0,1000000/0.086*RES_hh_tes!H28/RES_hh_num!H28)</f>
        <v>0</v>
      </c>
      <c r="I28" s="95">
        <f>IF(RES_hh_tes!I28=0,0,1000000/0.086*RES_hh_tes!I28/RES_hh_num!I28)</f>
        <v>0</v>
      </c>
      <c r="J28" s="95">
        <f>IF(RES_hh_tes!J28=0,0,1000000/0.086*RES_hh_tes!J28/RES_hh_num!J28)</f>
        <v>0</v>
      </c>
      <c r="K28" s="95">
        <f>IF(RES_hh_tes!K28=0,0,1000000/0.086*RES_hh_tes!K28/RES_hh_num!K28)</f>
        <v>0</v>
      </c>
      <c r="L28" s="95">
        <f>IF(RES_hh_tes!L28=0,0,1000000/0.086*RES_hh_tes!L28/RES_hh_num!L28)</f>
        <v>0</v>
      </c>
      <c r="M28" s="95">
        <f>IF(RES_hh_tes!M28=0,0,1000000/0.086*RES_hh_tes!M28/RES_hh_num!M28)</f>
        <v>0</v>
      </c>
      <c r="N28" s="95">
        <f>IF(RES_hh_tes!N28=0,0,1000000/0.086*RES_hh_tes!N28/RES_hh_num!N28)</f>
        <v>0</v>
      </c>
      <c r="O28" s="95">
        <f>IF(RES_hh_tes!O28=0,0,1000000/0.086*RES_hh_tes!O28/RES_hh_num!O28)</f>
        <v>0</v>
      </c>
      <c r="P28" s="95">
        <f>IF(RES_hh_tes!P28=0,0,1000000/0.086*RES_hh_tes!P28/RES_hh_num!P28)</f>
        <v>0</v>
      </c>
      <c r="Q28" s="95">
        <f>IF(RES_hh_tes!Q28=0,0,1000000/0.086*RES_hh_tes!Q28/RES_hh_num!Q28)</f>
        <v>0</v>
      </c>
    </row>
    <row r="29" spans="1:17" s="28" customFormat="1" ht="12" customHeight="1" x14ac:dyDescent="0.25">
      <c r="A29" s="87" t="s">
        <v>84</v>
      </c>
      <c r="B29" s="95">
        <f>IF(RES_hh_tes!B29=0,0,1000000/0.086*RES_hh_tes!B29/RES_hh_num!B29)</f>
        <v>1030.7679646438646</v>
      </c>
      <c r="C29" s="95">
        <f>IF(RES_hh_tes!C29=0,0,1000000/0.086*RES_hh_tes!C29/RES_hh_num!C29)</f>
        <v>823.21801446446705</v>
      </c>
      <c r="D29" s="95">
        <f>IF(RES_hh_tes!D29=0,0,1000000/0.086*RES_hh_tes!D29/RES_hh_num!D29)</f>
        <v>826.49288815195109</v>
      </c>
      <c r="E29" s="95">
        <f>IF(RES_hh_tes!E29=0,0,1000000/0.086*RES_hh_tes!E29/RES_hh_num!E29)</f>
        <v>911.60563456839998</v>
      </c>
      <c r="F29" s="95">
        <f>IF(RES_hh_tes!F29=0,0,1000000/0.086*RES_hh_tes!F29/RES_hh_num!F29)</f>
        <v>956.7806092921611</v>
      </c>
      <c r="G29" s="95">
        <f>IF(RES_hh_tes!G29=0,0,1000000/0.086*RES_hh_tes!G29/RES_hh_num!G29)</f>
        <v>946.45452420376489</v>
      </c>
      <c r="H29" s="95">
        <f>IF(RES_hh_tes!H29=0,0,1000000/0.086*RES_hh_tes!H29/RES_hh_num!H29)</f>
        <v>872.2221100343985</v>
      </c>
      <c r="I29" s="95">
        <f>IF(RES_hh_tes!I29=0,0,1000000/0.086*RES_hh_tes!I29/RES_hh_num!I29)</f>
        <v>956.46065342152724</v>
      </c>
      <c r="J29" s="95">
        <f>IF(RES_hh_tes!J29=0,0,1000000/0.086*RES_hh_tes!J29/RES_hh_num!J29)</f>
        <v>918.24666612109979</v>
      </c>
      <c r="K29" s="95">
        <f>IF(RES_hh_tes!K29=0,0,1000000/0.086*RES_hh_tes!K29/RES_hh_num!K29)</f>
        <v>951.02620665636823</v>
      </c>
      <c r="L29" s="95">
        <f>IF(RES_hh_tes!L29=0,0,1000000/0.086*RES_hh_tes!L29/RES_hh_num!L29)</f>
        <v>945.56614179292274</v>
      </c>
      <c r="M29" s="95">
        <f>IF(RES_hh_tes!M29=0,0,1000000/0.086*RES_hh_tes!M29/RES_hh_num!M29)</f>
        <v>943.8010964102516</v>
      </c>
      <c r="N29" s="95">
        <f>IF(RES_hh_tes!N29=0,0,1000000/0.086*RES_hh_tes!N29/RES_hh_num!N29)</f>
        <v>921.41171600221014</v>
      </c>
      <c r="O29" s="95">
        <f>IF(RES_hh_tes!O29=0,0,1000000/0.086*RES_hh_tes!O29/RES_hh_num!O29)</f>
        <v>832.98804608580849</v>
      </c>
      <c r="P29" s="95">
        <f>IF(RES_hh_tes!P29=0,0,1000000/0.086*RES_hh_tes!P29/RES_hh_num!P29)</f>
        <v>823.24375356432029</v>
      </c>
      <c r="Q29" s="95">
        <f>IF(RES_hh_tes!Q29=0,0,1000000/0.086*RES_hh_tes!Q29/RES_hh_num!Q29)</f>
        <v>865.58510611242173</v>
      </c>
    </row>
    <row r="30" spans="1:17" ht="12" customHeight="1" x14ac:dyDescent="0.25">
      <c r="A30" s="87" t="s">
        <v>109</v>
      </c>
      <c r="B30" s="95">
        <f>IF(RES_hh_tes!B30=0,0,1000000/0.086*RES_hh_tes!B30/RES_hh_num!B30)</f>
        <v>0</v>
      </c>
      <c r="C30" s="95">
        <f>IF(RES_hh_tes!C30=0,0,1000000/0.086*RES_hh_tes!C30/RES_hh_num!C30)</f>
        <v>0</v>
      </c>
      <c r="D30" s="95">
        <f>IF(RES_hh_tes!D30=0,0,1000000/0.086*RES_hh_tes!D30/RES_hh_num!D30)</f>
        <v>0</v>
      </c>
      <c r="E30" s="95">
        <f>IF(RES_hh_tes!E30=0,0,1000000/0.086*RES_hh_tes!E30/RES_hh_num!E30)</f>
        <v>0</v>
      </c>
      <c r="F30" s="95">
        <f>IF(RES_hh_tes!F30=0,0,1000000/0.086*RES_hh_tes!F30/RES_hh_num!F30)</f>
        <v>0</v>
      </c>
      <c r="G30" s="95">
        <f>IF(RES_hh_tes!G30=0,0,1000000/0.086*RES_hh_tes!G30/RES_hh_num!G30)</f>
        <v>0</v>
      </c>
      <c r="H30" s="95">
        <f>IF(RES_hh_tes!H30=0,0,1000000/0.086*RES_hh_tes!H30/RES_hh_num!H30)</f>
        <v>0</v>
      </c>
      <c r="I30" s="95">
        <f>IF(RES_hh_tes!I30=0,0,1000000/0.086*RES_hh_tes!I30/RES_hh_num!I30)</f>
        <v>0</v>
      </c>
      <c r="J30" s="95">
        <f>IF(RES_hh_tes!J30=0,0,1000000/0.086*RES_hh_tes!J30/RES_hh_num!J30)</f>
        <v>0</v>
      </c>
      <c r="K30" s="95">
        <f>IF(RES_hh_tes!K30=0,0,1000000/0.086*RES_hh_tes!K30/RES_hh_num!K30)</f>
        <v>0</v>
      </c>
      <c r="L30" s="95">
        <f>IF(RES_hh_tes!L30=0,0,1000000/0.086*RES_hh_tes!L30/RES_hh_num!L30)</f>
        <v>0</v>
      </c>
      <c r="M30" s="95">
        <f>IF(RES_hh_tes!M30=0,0,1000000/0.086*RES_hh_tes!M30/RES_hh_num!M30)</f>
        <v>0</v>
      </c>
      <c r="N30" s="95">
        <f>IF(RES_hh_tes!N30=0,0,1000000/0.086*RES_hh_tes!N30/RES_hh_num!N30)</f>
        <v>0</v>
      </c>
      <c r="O30" s="95">
        <f>IF(RES_hh_tes!O30=0,0,1000000/0.086*RES_hh_tes!O30/RES_hh_num!O30)</f>
        <v>0</v>
      </c>
      <c r="P30" s="95">
        <f>IF(RES_hh_tes!P30=0,0,1000000/0.086*RES_hh_tes!P30/RES_hh_num!P30)</f>
        <v>0</v>
      </c>
      <c r="Q30" s="95">
        <f>IF(RES_hh_tes!Q30=0,0,1000000/0.086*RES_hh_tes!Q30/RES_hh_num!Q30)</f>
        <v>0</v>
      </c>
    </row>
    <row r="31" spans="1:17" ht="12" customHeight="1" x14ac:dyDescent="0.25">
      <c r="A31" s="87" t="s">
        <v>55</v>
      </c>
      <c r="B31" s="95">
        <f>IF(RES_hh_tes!B31=0,0,1000000/0.086*RES_hh_tes!B31/RES_hh_num!B31)</f>
        <v>1030.7411669347014</v>
      </c>
      <c r="C31" s="95">
        <f>IF(RES_hh_tes!C31=0,0,1000000/0.086*RES_hh_tes!C31/RES_hh_num!C31)</f>
        <v>800.39614234766611</v>
      </c>
      <c r="D31" s="95">
        <f>IF(RES_hh_tes!D31=0,0,1000000/0.086*RES_hh_tes!D31/RES_hh_num!D31)</f>
        <v>834.67047794404618</v>
      </c>
      <c r="E31" s="95">
        <f>IF(RES_hh_tes!E31=0,0,1000000/0.086*RES_hh_tes!E31/RES_hh_num!E31)</f>
        <v>825.3072377780469</v>
      </c>
      <c r="F31" s="95">
        <f>IF(RES_hh_tes!F31=0,0,1000000/0.086*RES_hh_tes!F31/RES_hh_num!F31)</f>
        <v>924.39945427937892</v>
      </c>
      <c r="G31" s="95">
        <f>IF(RES_hh_tes!G31=0,0,1000000/0.086*RES_hh_tes!G31/RES_hh_num!G31)</f>
        <v>913.76637917788014</v>
      </c>
      <c r="H31" s="95">
        <f>IF(RES_hh_tes!H31=0,0,1000000/0.086*RES_hh_tes!H31/RES_hh_num!H31)</f>
        <v>773.24177053845335</v>
      </c>
      <c r="I31" s="95">
        <f>IF(RES_hh_tes!I31=0,0,1000000/0.086*RES_hh_tes!I31/RES_hh_num!I31)</f>
        <v>933.80069884216721</v>
      </c>
      <c r="J31" s="95">
        <f>IF(RES_hh_tes!J31=0,0,1000000/0.086*RES_hh_tes!J31/RES_hh_num!J31)</f>
        <v>937.77181454014521</v>
      </c>
      <c r="K31" s="95">
        <f>IF(RES_hh_tes!K31=0,0,1000000/0.086*RES_hh_tes!K31/RES_hh_num!K31)</f>
        <v>904.70029071774559</v>
      </c>
      <c r="L31" s="95">
        <f>IF(RES_hh_tes!L31=0,0,1000000/0.086*RES_hh_tes!L31/RES_hh_num!L31)</f>
        <v>899.27980791562254</v>
      </c>
      <c r="M31" s="95">
        <f>IF(RES_hh_tes!M31=0,0,1000000/0.086*RES_hh_tes!M31/RES_hh_num!M31)</f>
        <v>894.78349204163408</v>
      </c>
      <c r="N31" s="95">
        <f>IF(RES_hh_tes!N31=0,0,1000000/0.086*RES_hh_tes!N31/RES_hh_num!N31)</f>
        <v>875.4470856075169</v>
      </c>
      <c r="O31" s="95">
        <f>IF(RES_hh_tes!O31=0,0,1000000/0.086*RES_hh_tes!O31/RES_hh_num!O31)</f>
        <v>828.7447458729082</v>
      </c>
      <c r="P31" s="95">
        <f>IF(RES_hh_tes!P31=0,0,1000000/0.086*RES_hh_tes!P31/RES_hh_num!P31)</f>
        <v>822.74216559986905</v>
      </c>
      <c r="Q31" s="95">
        <f>IF(RES_hh_tes!Q31=0,0,1000000/0.086*RES_hh_tes!Q31/RES_hh_num!Q31)</f>
        <v>818.9621641479979</v>
      </c>
    </row>
    <row r="32" spans="1:17" ht="12" customHeight="1" x14ac:dyDescent="0.25">
      <c r="A32" s="49" t="s">
        <v>60</v>
      </c>
      <c r="B32" s="18">
        <f>IF(RES_hh_tes!B32=0,0,1000000/0.086*RES_hh_tes!B32/RES_hh_num!B32)</f>
        <v>1075.0010547898262</v>
      </c>
      <c r="C32" s="18">
        <f>IF(RES_hh_tes!C32=0,0,1000000/0.086*RES_hh_tes!C32/RES_hh_num!C32)</f>
        <v>813.08959895716714</v>
      </c>
      <c r="D32" s="18">
        <f>IF(RES_hh_tes!D32=0,0,1000000/0.086*RES_hh_tes!D32/RES_hh_num!D32)</f>
        <v>821.13080003164259</v>
      </c>
      <c r="E32" s="18">
        <f>IF(RES_hh_tes!E32=0,0,1000000/0.086*RES_hh_tes!E32/RES_hh_num!E32)</f>
        <v>967.27839873977007</v>
      </c>
      <c r="F32" s="18">
        <f>IF(RES_hh_tes!F32=0,0,1000000/0.086*RES_hh_tes!F32/RES_hh_num!F32)</f>
        <v>978.73797353290138</v>
      </c>
      <c r="G32" s="18">
        <f>IF(RES_hh_tes!G32=0,0,1000000/0.086*RES_hh_tes!G32/RES_hh_num!G32)</f>
        <v>948.94545830343668</v>
      </c>
      <c r="H32" s="18">
        <f>IF(RES_hh_tes!H32=0,0,1000000/0.086*RES_hh_tes!H32/RES_hh_num!H32)</f>
        <v>1051.3460834527</v>
      </c>
      <c r="I32" s="18">
        <f>IF(RES_hh_tes!I32=0,0,1000000/0.086*RES_hh_tes!I32/RES_hh_num!I32)</f>
        <v>1145.1591464970561</v>
      </c>
      <c r="J32" s="18">
        <f>IF(RES_hh_tes!J32=0,0,1000000/0.086*RES_hh_tes!J32/RES_hh_num!J32)</f>
        <v>1126.1949124182795</v>
      </c>
      <c r="K32" s="18">
        <f>IF(RES_hh_tes!K32=0,0,1000000/0.086*RES_hh_tes!K32/RES_hh_num!K32)</f>
        <v>1147.760030638289</v>
      </c>
      <c r="L32" s="18">
        <f>IF(RES_hh_tes!L32=0,0,1000000/0.086*RES_hh_tes!L32/RES_hh_num!L32)</f>
        <v>1201.895033269122</v>
      </c>
      <c r="M32" s="18">
        <f>IF(RES_hh_tes!M32=0,0,1000000/0.086*RES_hh_tes!M32/RES_hh_num!M32)</f>
        <v>1204.4841533251201</v>
      </c>
      <c r="N32" s="18">
        <f>IF(RES_hh_tes!N32=0,0,1000000/0.086*RES_hh_tes!N32/RES_hh_num!N32)</f>
        <v>1145.3163579130598</v>
      </c>
      <c r="O32" s="18">
        <f>IF(RES_hh_tes!O32=0,0,1000000/0.086*RES_hh_tes!O32/RES_hh_num!O32)</f>
        <v>1042.5862790539056</v>
      </c>
      <c r="P32" s="18">
        <f>IF(RES_hh_tes!P32=0,0,1000000/0.086*RES_hh_tes!P32/RES_hh_num!P32)</f>
        <v>999.30181229004847</v>
      </c>
      <c r="Q32" s="18">
        <f>IF(RES_hh_tes!Q32=0,0,1000000/0.086*RES_hh_tes!Q32/RES_hh_num!Q32)</f>
        <v>1054.7494926953607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124</v>
      </c>
      <c r="B3" s="100">
        <f>IF(RES_hh_emi!B3=0,0,1000000*RES_hh_emi!B3/RES_hh_num!B3)</f>
        <v>2448.3521409252844</v>
      </c>
      <c r="C3" s="100">
        <f>IF(RES_hh_emi!C3=0,0,1000000*RES_hh_emi!C3/RES_hh_num!C3)</f>
        <v>2408.8150615252175</v>
      </c>
      <c r="D3" s="100">
        <f>IF(RES_hh_emi!D3=0,0,1000000*RES_hh_emi!D3/RES_hh_num!D3)</f>
        <v>2392.8010248751466</v>
      </c>
      <c r="E3" s="100">
        <f>IF(RES_hh_emi!E3=0,0,1000000*RES_hh_emi!E3/RES_hh_num!E3)</f>
        <v>2408.6729762744035</v>
      </c>
      <c r="F3" s="100">
        <f>IF(RES_hh_emi!F3=0,0,1000000*RES_hh_emi!F3/RES_hh_num!F3)</f>
        <v>2096.0269690307714</v>
      </c>
      <c r="G3" s="100">
        <f>IF(RES_hh_emi!G3=0,0,1000000*RES_hh_emi!G3/RES_hh_num!G3)</f>
        <v>1771.239227327831</v>
      </c>
      <c r="H3" s="100">
        <f>IF(RES_hh_emi!H3=0,0,1000000*RES_hh_emi!H3/RES_hh_num!H3)</f>
        <v>1857.3564065270277</v>
      </c>
      <c r="I3" s="100">
        <f>IF(RES_hh_emi!I3=0,0,1000000*RES_hh_emi!I3/RES_hh_num!I3)</f>
        <v>1702.2801830799715</v>
      </c>
      <c r="J3" s="100">
        <f>IF(RES_hh_emi!J3=0,0,1000000*RES_hh_emi!J3/RES_hh_num!J3)</f>
        <v>1422.2370485831261</v>
      </c>
      <c r="K3" s="100">
        <f>IF(RES_hh_emi!K3=0,0,1000000*RES_hh_emi!K3/RES_hh_num!K3)</f>
        <v>1519.382952573387</v>
      </c>
      <c r="L3" s="100">
        <f>IF(RES_hh_emi!L3=0,0,1000000*RES_hh_emi!L3/RES_hh_num!L3)</f>
        <v>1264.592089227049</v>
      </c>
      <c r="M3" s="100">
        <f>IF(RES_hh_emi!M3=0,0,1000000*RES_hh_emi!M3/RES_hh_num!M3)</f>
        <v>1401.9875499747745</v>
      </c>
      <c r="N3" s="100">
        <f>IF(RES_hh_emi!N3=0,0,1000000*RES_hh_emi!N3/RES_hh_num!N3)</f>
        <v>1312.8228137804419</v>
      </c>
      <c r="O3" s="100">
        <f>IF(RES_hh_emi!O3=0,0,1000000*RES_hh_emi!O3/RES_hh_num!O3)</f>
        <v>1089.7327799701281</v>
      </c>
      <c r="P3" s="100">
        <f>IF(RES_hh_emi!P3=0,0,1000000*RES_hh_emi!P3/RES_hh_num!P3)</f>
        <v>984.51240937992054</v>
      </c>
      <c r="Q3" s="100">
        <f>IF(RES_hh_emi!Q3=0,0,1000000*RES_hh_emi!Q3/RES_hh_num!Q3)</f>
        <v>1134.6831434738822</v>
      </c>
    </row>
    <row r="4" spans="1:17" ht="12.95" customHeight="1" x14ac:dyDescent="0.25">
      <c r="A4" s="89" t="s">
        <v>65</v>
      </c>
      <c r="B4" s="96">
        <f>IF(RES_hh_emi!B4=0,0,1000000*RES_hh_emi!B4/RES_hh_num!B4)</f>
        <v>2106.2942403057837</v>
      </c>
      <c r="C4" s="96">
        <f>IF(RES_hh_emi!C4=0,0,1000000*RES_hh_emi!C4/RES_hh_num!C4)</f>
        <v>2075.5260079500135</v>
      </c>
      <c r="D4" s="96">
        <f>IF(RES_hh_emi!D4=0,0,1000000*RES_hh_emi!D4/RES_hh_num!D4)</f>
        <v>2063.7848455972166</v>
      </c>
      <c r="E4" s="96">
        <f>IF(RES_hh_emi!E4=0,0,1000000*RES_hh_emi!E4/RES_hh_num!E4)</f>
        <v>2060.8266338626008</v>
      </c>
      <c r="F4" s="96">
        <f>IF(RES_hh_emi!F4=0,0,1000000*RES_hh_emi!F4/RES_hh_num!F4)</f>
        <v>1753.1351795614648</v>
      </c>
      <c r="G4" s="96">
        <f>IF(RES_hh_emi!G4=0,0,1000000*RES_hh_emi!G4/RES_hh_num!G4)</f>
        <v>1443.4769006876074</v>
      </c>
      <c r="H4" s="96">
        <f>IF(RES_hh_emi!H4=0,0,1000000*RES_hh_emi!H4/RES_hh_num!H4)</f>
        <v>1592.3011174839601</v>
      </c>
      <c r="I4" s="96">
        <f>IF(RES_hh_emi!I4=0,0,1000000*RES_hh_emi!I4/RES_hh_num!I4)</f>
        <v>1435.6704617150738</v>
      </c>
      <c r="J4" s="96">
        <f>IF(RES_hh_emi!J4=0,0,1000000*RES_hh_emi!J4/RES_hh_num!J4)</f>
        <v>1178.5681605048967</v>
      </c>
      <c r="K4" s="96">
        <f>IF(RES_hh_emi!K4=0,0,1000000*RES_hh_emi!K4/RES_hh_num!K4)</f>
        <v>1280.2358872447714</v>
      </c>
      <c r="L4" s="96">
        <f>IF(RES_hh_emi!L4=0,0,1000000*RES_hh_emi!L4/RES_hh_num!L4)</f>
        <v>1034.7102338364775</v>
      </c>
      <c r="M4" s="96">
        <f>IF(RES_hh_emi!M4=0,0,1000000*RES_hh_emi!M4/RES_hh_num!M4)</f>
        <v>1153.5114358258352</v>
      </c>
      <c r="N4" s="96">
        <f>IF(RES_hh_emi!N4=0,0,1000000*RES_hh_emi!N4/RES_hh_num!N4)</f>
        <v>1078.425040561669</v>
      </c>
      <c r="O4" s="96">
        <f>IF(RES_hh_emi!O4=0,0,1000000*RES_hh_emi!O4/RES_hh_num!O4)</f>
        <v>867.41146770249736</v>
      </c>
      <c r="P4" s="96">
        <f>IF(RES_hh_emi!P4=0,0,1000000*RES_hh_emi!P4/RES_hh_num!P4)</f>
        <v>770.49309425218325</v>
      </c>
      <c r="Q4" s="96">
        <f>IF(RES_hh_emi!Q4=0,0,1000000*RES_hh_emi!Q4/RES_hh_num!Q4)</f>
        <v>908.53793651570209</v>
      </c>
    </row>
    <row r="5" spans="1:17" ht="12" customHeight="1" x14ac:dyDescent="0.25">
      <c r="A5" s="87" t="s">
        <v>58</v>
      </c>
      <c r="B5" s="95">
        <f>IF(RES_hh_emi!B5=0,0,1000000*RES_hh_emi!B5/RES_hh_num!B5)</f>
        <v>0</v>
      </c>
      <c r="C5" s="95">
        <f>IF(RES_hh_emi!C5=0,0,1000000*RES_hh_emi!C5/RES_hh_num!C5)</f>
        <v>0</v>
      </c>
      <c r="D5" s="95">
        <f>IF(RES_hh_emi!D5=0,0,1000000*RES_hh_emi!D5/RES_hh_num!D5)</f>
        <v>0</v>
      </c>
      <c r="E5" s="95">
        <f>IF(RES_hh_emi!E5=0,0,1000000*RES_hh_emi!E5/RES_hh_num!E5)</f>
        <v>0</v>
      </c>
      <c r="F5" s="95">
        <f>IF(RES_hh_emi!F5=0,0,1000000*RES_hh_emi!F5/RES_hh_num!F5)</f>
        <v>0</v>
      </c>
      <c r="G5" s="95">
        <f>IF(RES_hh_emi!G5=0,0,1000000*RES_hh_emi!G5/RES_hh_num!G5)</f>
        <v>0</v>
      </c>
      <c r="H5" s="95">
        <f>IF(RES_hh_emi!H5=0,0,1000000*RES_hh_emi!H5/RES_hh_num!H5)</f>
        <v>0</v>
      </c>
      <c r="I5" s="95">
        <f>IF(RES_hh_emi!I5=0,0,1000000*RES_hh_emi!I5/RES_hh_num!I5)</f>
        <v>0</v>
      </c>
      <c r="J5" s="95">
        <f>IF(RES_hh_emi!J5=0,0,1000000*RES_hh_emi!J5/RES_hh_num!J5)</f>
        <v>0</v>
      </c>
      <c r="K5" s="95">
        <f>IF(RES_hh_emi!K5=0,0,1000000*RES_hh_emi!K5/RES_hh_num!K5)</f>
        <v>0</v>
      </c>
      <c r="L5" s="95">
        <f>IF(RES_hh_emi!L5=0,0,1000000*RES_hh_emi!L5/RES_hh_num!L5)</f>
        <v>0</v>
      </c>
      <c r="M5" s="95">
        <f>IF(RES_hh_emi!M5=0,0,1000000*RES_hh_emi!M5/RES_hh_num!M5)</f>
        <v>0</v>
      </c>
      <c r="N5" s="95">
        <f>IF(RES_hh_emi!N5=0,0,1000000*RES_hh_emi!N5/RES_hh_num!N5)</f>
        <v>0</v>
      </c>
      <c r="O5" s="95">
        <f>IF(RES_hh_emi!O5=0,0,1000000*RES_hh_emi!O5/RES_hh_num!O5)</f>
        <v>0</v>
      </c>
      <c r="P5" s="95">
        <f>IF(RES_hh_emi!P5=0,0,1000000*RES_hh_emi!P5/RES_hh_num!P5)</f>
        <v>0</v>
      </c>
      <c r="Q5" s="95">
        <f>IF(RES_hh_emi!Q5=0,0,1000000*RES_hh_emi!Q5/RES_hh_num!Q5)</f>
        <v>0</v>
      </c>
    </row>
    <row r="6" spans="1:17" ht="12" customHeight="1" x14ac:dyDescent="0.25">
      <c r="A6" s="87" t="s">
        <v>84</v>
      </c>
      <c r="B6" s="95">
        <f>IF(RES_hh_emi!B6=0,0,1000000*RES_hh_emi!B6/RES_hh_num!B6)</f>
        <v>2007.132843572143</v>
      </c>
      <c r="C6" s="95">
        <f>IF(RES_hh_emi!C6=0,0,1000000*RES_hh_emi!C6/RES_hh_num!C6)</f>
        <v>1983.3569412767874</v>
      </c>
      <c r="D6" s="95">
        <f>IF(RES_hh_emi!D6=0,0,1000000*RES_hh_emi!D6/RES_hh_num!D6)</f>
        <v>2019.3815443069223</v>
      </c>
      <c r="E6" s="95">
        <f>IF(RES_hh_emi!E6=0,0,1000000*RES_hh_emi!E6/RES_hh_num!E6)</f>
        <v>2051.6292413475608</v>
      </c>
      <c r="F6" s="95">
        <f>IF(RES_hh_emi!F6=0,0,1000000*RES_hh_emi!F6/RES_hh_num!F6)</f>
        <v>1771.6236735617736</v>
      </c>
      <c r="G6" s="95">
        <f>IF(RES_hh_emi!G6=0,0,1000000*RES_hh_emi!G6/RES_hh_num!G6)</f>
        <v>1504.9152860892204</v>
      </c>
      <c r="H6" s="95">
        <f>IF(RES_hh_emi!H6=0,0,1000000*RES_hh_emi!H6/RES_hh_num!H6)</f>
        <v>1678.2679549376676</v>
      </c>
      <c r="I6" s="95">
        <f>IF(RES_hh_emi!I6=0,0,1000000*RES_hh_emi!I6/RES_hh_num!I6)</f>
        <v>1646.6424578691685</v>
      </c>
      <c r="J6" s="95">
        <f>IF(RES_hh_emi!J6=0,0,1000000*RES_hh_emi!J6/RES_hh_num!J6)</f>
        <v>1453.2847654835873</v>
      </c>
      <c r="K6" s="95">
        <f>IF(RES_hh_emi!K6=0,0,1000000*RES_hh_emi!K6/RES_hh_num!K6)</f>
        <v>1584.5509176494895</v>
      </c>
      <c r="L6" s="95">
        <f>IF(RES_hh_emi!L6=0,0,1000000*RES_hh_emi!L6/RES_hh_num!L6)</f>
        <v>1305.4312646999356</v>
      </c>
      <c r="M6" s="95">
        <f>IF(RES_hh_emi!M6=0,0,1000000*RES_hh_emi!M6/RES_hh_num!M6)</f>
        <v>1430.4701112172693</v>
      </c>
      <c r="N6" s="95">
        <f>IF(RES_hh_emi!N6=0,0,1000000*RES_hh_emi!N6/RES_hh_num!N6)</f>
        <v>1344.4826983889222</v>
      </c>
      <c r="O6" s="95">
        <f>IF(RES_hh_emi!O6=0,0,1000000*RES_hh_emi!O6/RES_hh_num!O6)</f>
        <v>1095.5903709772242</v>
      </c>
      <c r="P6" s="95">
        <f>IF(RES_hh_emi!P6=0,0,1000000*RES_hh_emi!P6/RES_hh_num!P6)</f>
        <v>981.48774736091832</v>
      </c>
      <c r="Q6" s="95">
        <f>IF(RES_hh_emi!Q6=0,0,1000000*RES_hh_emi!Q6/RES_hh_num!Q6)</f>
        <v>1176.7181718544521</v>
      </c>
    </row>
    <row r="7" spans="1:17" ht="12" customHeight="1" x14ac:dyDescent="0.25">
      <c r="A7" s="87" t="s">
        <v>110</v>
      </c>
      <c r="B7" s="95">
        <f>IF(RES_hh_emi!B7=0,0,1000000*RES_hh_emi!B7/RES_hh_num!B7)</f>
        <v>2406.6795774476736</v>
      </c>
      <c r="C7" s="95">
        <f>IF(RES_hh_emi!C7=0,0,1000000*RES_hh_emi!C7/RES_hh_num!C7)</f>
        <v>2378.2218060524951</v>
      </c>
      <c r="D7" s="95">
        <f>IF(RES_hh_emi!D7=0,0,1000000*RES_hh_emi!D7/RES_hh_num!D7)</f>
        <v>2415.9479494208226</v>
      </c>
      <c r="E7" s="95">
        <f>IF(RES_hh_emi!E7=0,0,1000000*RES_hh_emi!E7/RES_hh_num!E7)</f>
        <v>2458.6647363042771</v>
      </c>
      <c r="F7" s="95">
        <f>IF(RES_hh_emi!F7=0,0,1000000*RES_hh_emi!F7/RES_hh_num!F7)</f>
        <v>2123.1776255889572</v>
      </c>
      <c r="G7" s="95">
        <f>IF(RES_hh_emi!G7=0,0,1000000*RES_hh_emi!G7/RES_hh_num!G7)</f>
        <v>1781.6229338876008</v>
      </c>
      <c r="H7" s="95">
        <f>IF(RES_hh_emi!H7=0,0,1000000*RES_hh_emi!H7/RES_hh_num!H7)</f>
        <v>2038.5888181838552</v>
      </c>
      <c r="I7" s="95">
        <f>IF(RES_hh_emi!I7=0,0,1000000*RES_hh_emi!I7/RES_hh_num!I7)</f>
        <v>1979.5400098869281</v>
      </c>
      <c r="J7" s="95">
        <f>IF(RES_hh_emi!J7=0,0,1000000*RES_hh_emi!J7/RES_hh_num!J7)</f>
        <v>1741.4453840846952</v>
      </c>
      <c r="K7" s="95">
        <f>IF(RES_hh_emi!K7=0,0,1000000*RES_hh_emi!K7/RES_hh_num!K7)</f>
        <v>1885.9970643801121</v>
      </c>
      <c r="L7" s="95">
        <f>IF(RES_hh_emi!L7=0,0,1000000*RES_hh_emi!L7/RES_hh_num!L7)</f>
        <v>1579.2156492878582</v>
      </c>
      <c r="M7" s="95">
        <f>IF(RES_hh_emi!M7=0,0,1000000*RES_hh_emi!M7/RES_hh_num!M7)</f>
        <v>1714.1698977553731</v>
      </c>
      <c r="N7" s="95">
        <f>IF(RES_hh_emi!N7=0,0,1000000*RES_hh_emi!N7/RES_hh_num!N7)</f>
        <v>1609.618997581066</v>
      </c>
      <c r="O7" s="95">
        <f>IF(RES_hh_emi!O7=0,0,1000000*RES_hh_emi!O7/RES_hh_num!O7)</f>
        <v>1308.9670454843542</v>
      </c>
      <c r="P7" s="95">
        <f>IF(RES_hh_emi!P7=0,0,1000000*RES_hh_emi!P7/RES_hh_num!P7)</f>
        <v>1173.1395149471541</v>
      </c>
      <c r="Q7" s="95">
        <f>IF(RES_hh_emi!Q7=0,0,1000000*RES_hh_emi!Q7/RES_hh_num!Q7)</f>
        <v>1409.0572260548595</v>
      </c>
    </row>
    <row r="8" spans="1:17" ht="12" customHeight="1" x14ac:dyDescent="0.25">
      <c r="A8" s="87" t="s">
        <v>109</v>
      </c>
      <c r="B8" s="95">
        <f>IF(RES_hh_emi!B8=0,0,1000000*RES_hh_emi!B8/RES_hh_num!B8)</f>
        <v>0</v>
      </c>
      <c r="C8" s="95">
        <f>IF(RES_hh_emi!C8=0,0,1000000*RES_hh_emi!C8/RES_hh_num!C8)</f>
        <v>0</v>
      </c>
      <c r="D8" s="95">
        <f>IF(RES_hh_emi!D8=0,0,1000000*RES_hh_emi!D8/RES_hh_num!D8)</f>
        <v>0</v>
      </c>
      <c r="E8" s="95">
        <f>IF(RES_hh_emi!E8=0,0,1000000*RES_hh_emi!E8/RES_hh_num!E8)</f>
        <v>0</v>
      </c>
      <c r="F8" s="95">
        <f>IF(RES_hh_emi!F8=0,0,1000000*RES_hh_emi!F8/RES_hh_num!F8)</f>
        <v>0</v>
      </c>
      <c r="G8" s="95">
        <f>IF(RES_hh_emi!G8=0,0,1000000*RES_hh_emi!G8/RES_hh_num!G8)</f>
        <v>0</v>
      </c>
      <c r="H8" s="95">
        <f>IF(RES_hh_emi!H8=0,0,1000000*RES_hh_emi!H8/RES_hh_num!H8)</f>
        <v>0</v>
      </c>
      <c r="I8" s="95">
        <f>IF(RES_hh_emi!I8=0,0,1000000*RES_hh_emi!I8/RES_hh_num!I8)</f>
        <v>0</v>
      </c>
      <c r="J8" s="95">
        <f>IF(RES_hh_emi!J8=0,0,1000000*RES_hh_emi!J8/RES_hh_num!J8)</f>
        <v>0</v>
      </c>
      <c r="K8" s="95">
        <f>IF(RES_hh_emi!K8=0,0,1000000*RES_hh_emi!K8/RES_hh_num!K8)</f>
        <v>0</v>
      </c>
      <c r="L8" s="95">
        <f>IF(RES_hh_emi!L8=0,0,1000000*RES_hh_emi!L8/RES_hh_num!L8)</f>
        <v>0</v>
      </c>
      <c r="M8" s="95">
        <f>IF(RES_hh_emi!M8=0,0,1000000*RES_hh_emi!M8/RES_hh_num!M8)</f>
        <v>0</v>
      </c>
      <c r="N8" s="95">
        <f>IF(RES_hh_emi!N8=0,0,1000000*RES_hh_emi!N8/RES_hh_num!N8)</f>
        <v>0</v>
      </c>
      <c r="O8" s="95">
        <f>IF(RES_hh_emi!O8=0,0,1000000*RES_hh_emi!O8/RES_hh_num!O8)</f>
        <v>0</v>
      </c>
      <c r="P8" s="95">
        <f>IF(RES_hh_emi!P8=0,0,1000000*RES_hh_emi!P8/RES_hh_num!P8)</f>
        <v>0</v>
      </c>
      <c r="Q8" s="95">
        <f>IF(RES_hh_emi!Q8=0,0,1000000*RES_hh_emi!Q8/RES_hh_num!Q8)</f>
        <v>0</v>
      </c>
    </row>
    <row r="9" spans="1:17" ht="12" customHeight="1" x14ac:dyDescent="0.25">
      <c r="A9" s="87" t="s">
        <v>55</v>
      </c>
      <c r="B9" s="95">
        <f>IF(RES_hh_emi!B9=0,0,1000000*RES_hh_emi!B9/RES_hh_num!B9)</f>
        <v>0</v>
      </c>
      <c r="C9" s="95">
        <f>IF(RES_hh_emi!C9=0,0,1000000*RES_hh_emi!C9/RES_hh_num!C9)</f>
        <v>0</v>
      </c>
      <c r="D9" s="95">
        <f>IF(RES_hh_emi!D9=0,0,1000000*RES_hh_emi!D9/RES_hh_num!D9)</f>
        <v>0</v>
      </c>
      <c r="E9" s="95">
        <f>IF(RES_hh_emi!E9=0,0,1000000*RES_hh_emi!E9/RES_hh_num!E9)</f>
        <v>0</v>
      </c>
      <c r="F9" s="95">
        <f>IF(RES_hh_emi!F9=0,0,1000000*RES_hh_emi!F9/RES_hh_num!F9)</f>
        <v>0</v>
      </c>
      <c r="G9" s="95">
        <f>IF(RES_hh_emi!G9=0,0,1000000*RES_hh_emi!G9/RES_hh_num!G9)</f>
        <v>0</v>
      </c>
      <c r="H9" s="95">
        <f>IF(RES_hh_emi!H9=0,0,1000000*RES_hh_emi!H9/RES_hh_num!H9)</f>
        <v>0</v>
      </c>
      <c r="I9" s="95">
        <f>IF(RES_hh_emi!I9=0,0,1000000*RES_hh_emi!I9/RES_hh_num!I9)</f>
        <v>0</v>
      </c>
      <c r="J9" s="95">
        <f>IF(RES_hh_emi!J9=0,0,1000000*RES_hh_emi!J9/RES_hh_num!J9)</f>
        <v>0</v>
      </c>
      <c r="K9" s="95">
        <f>IF(RES_hh_emi!K9=0,0,1000000*RES_hh_emi!K9/RES_hh_num!K9)</f>
        <v>0</v>
      </c>
      <c r="L9" s="95">
        <f>IF(RES_hh_emi!L9=0,0,1000000*RES_hh_emi!L9/RES_hh_num!L9)</f>
        <v>0</v>
      </c>
      <c r="M9" s="95">
        <f>IF(RES_hh_emi!M9=0,0,1000000*RES_hh_emi!M9/RES_hh_num!M9)</f>
        <v>0</v>
      </c>
      <c r="N9" s="95">
        <f>IF(RES_hh_emi!N9=0,0,1000000*RES_hh_emi!N9/RES_hh_num!N9)</f>
        <v>0</v>
      </c>
      <c r="O9" s="95">
        <f>IF(RES_hh_emi!O9=0,0,1000000*RES_hh_emi!O9/RES_hh_num!O9)</f>
        <v>0</v>
      </c>
      <c r="P9" s="95">
        <f>IF(RES_hh_emi!P9=0,0,1000000*RES_hh_emi!P9/RES_hh_num!P9)</f>
        <v>0</v>
      </c>
      <c r="Q9" s="95">
        <f>IF(RES_hh_emi!Q9=0,0,1000000*RES_hh_emi!Q9/RES_hh_num!Q9)</f>
        <v>0</v>
      </c>
    </row>
    <row r="10" spans="1:17" ht="12" customHeight="1" x14ac:dyDescent="0.25">
      <c r="A10" s="87" t="s">
        <v>79</v>
      </c>
      <c r="B10" s="95">
        <f>IF(RES_hh_emi!B10=0,0,1000000*RES_hh_emi!B10/RES_hh_num!B10)</f>
        <v>0</v>
      </c>
      <c r="C10" s="95">
        <f>IF(RES_hh_emi!C10=0,0,1000000*RES_hh_emi!C10/RES_hh_num!C10)</f>
        <v>0</v>
      </c>
      <c r="D10" s="95">
        <f>IF(RES_hh_emi!D10=0,0,1000000*RES_hh_emi!D10/RES_hh_num!D10)</f>
        <v>0</v>
      </c>
      <c r="E10" s="95">
        <f>IF(RES_hh_emi!E10=0,0,1000000*RES_hh_emi!E10/RES_hh_num!E10)</f>
        <v>0</v>
      </c>
      <c r="F10" s="95">
        <f>IF(RES_hh_emi!F10=0,0,1000000*RES_hh_emi!F10/RES_hh_num!F10)</f>
        <v>0</v>
      </c>
      <c r="G10" s="95">
        <f>IF(RES_hh_emi!G10=0,0,1000000*RES_hh_emi!G10/RES_hh_num!G10)</f>
        <v>0</v>
      </c>
      <c r="H10" s="95">
        <f>IF(RES_hh_emi!H10=0,0,1000000*RES_hh_emi!H10/RES_hh_num!H10)</f>
        <v>0</v>
      </c>
      <c r="I10" s="95">
        <f>IF(RES_hh_emi!I10=0,0,1000000*RES_hh_emi!I10/RES_hh_num!I10)</f>
        <v>0</v>
      </c>
      <c r="J10" s="95">
        <f>IF(RES_hh_emi!J10=0,0,1000000*RES_hh_emi!J10/RES_hh_num!J10)</f>
        <v>0</v>
      </c>
      <c r="K10" s="95">
        <f>IF(RES_hh_emi!K10=0,0,1000000*RES_hh_emi!K10/RES_hh_num!K10)</f>
        <v>0</v>
      </c>
      <c r="L10" s="95">
        <f>IF(RES_hh_emi!L10=0,0,1000000*RES_hh_emi!L10/RES_hh_num!L10)</f>
        <v>0</v>
      </c>
      <c r="M10" s="95">
        <f>IF(RES_hh_emi!M10=0,0,1000000*RES_hh_emi!M10/RES_hh_num!M10)</f>
        <v>0</v>
      </c>
      <c r="N10" s="95">
        <f>IF(RES_hh_emi!N10=0,0,1000000*RES_hh_emi!N10/RES_hh_num!N10)</f>
        <v>0</v>
      </c>
      <c r="O10" s="95">
        <f>IF(RES_hh_emi!O10=0,0,1000000*RES_hh_emi!O10/RES_hh_num!O10)</f>
        <v>0</v>
      </c>
      <c r="P10" s="95">
        <f>IF(RES_hh_emi!P10=0,0,1000000*RES_hh_emi!P10/RES_hh_num!P10)</f>
        <v>0</v>
      </c>
      <c r="Q10" s="95">
        <f>IF(RES_hh_emi!Q10=0,0,1000000*RES_hh_emi!Q10/RES_hh_num!Q10)</f>
        <v>0</v>
      </c>
    </row>
    <row r="11" spans="1:17" ht="12" customHeight="1" x14ac:dyDescent="0.25">
      <c r="A11" s="87" t="s">
        <v>61</v>
      </c>
      <c r="B11" s="95">
        <f>IF(RES_hh_emi!B11=0,0,1000000*RES_hh_emi!B11/RES_hh_num!B11)</f>
        <v>0</v>
      </c>
      <c r="C11" s="95">
        <f>IF(RES_hh_emi!C11=0,0,1000000*RES_hh_emi!C11/RES_hh_num!C11)</f>
        <v>0</v>
      </c>
      <c r="D11" s="95">
        <f>IF(RES_hh_emi!D11=0,0,1000000*RES_hh_emi!D11/RES_hh_num!D11)</f>
        <v>0</v>
      </c>
      <c r="E11" s="95">
        <f>IF(RES_hh_emi!E11=0,0,1000000*RES_hh_emi!E11/RES_hh_num!E11)</f>
        <v>0</v>
      </c>
      <c r="F11" s="95">
        <f>IF(RES_hh_emi!F11=0,0,1000000*RES_hh_emi!F11/RES_hh_num!F11)</f>
        <v>0</v>
      </c>
      <c r="G11" s="95">
        <f>IF(RES_hh_emi!G11=0,0,1000000*RES_hh_emi!G11/RES_hh_num!G11)</f>
        <v>0</v>
      </c>
      <c r="H11" s="95">
        <f>IF(RES_hh_emi!H11=0,0,1000000*RES_hh_emi!H11/RES_hh_num!H11)</f>
        <v>0</v>
      </c>
      <c r="I11" s="95">
        <f>IF(RES_hh_emi!I11=0,0,1000000*RES_hh_emi!I11/RES_hh_num!I11)</f>
        <v>0</v>
      </c>
      <c r="J11" s="95">
        <f>IF(RES_hh_emi!J11=0,0,1000000*RES_hh_emi!J11/RES_hh_num!J11)</f>
        <v>0</v>
      </c>
      <c r="K11" s="95">
        <f>IF(RES_hh_emi!K11=0,0,1000000*RES_hh_emi!K11/RES_hh_num!K11)</f>
        <v>0</v>
      </c>
      <c r="L11" s="95">
        <f>IF(RES_hh_emi!L11=0,0,1000000*RES_hh_emi!L11/RES_hh_num!L11)</f>
        <v>0</v>
      </c>
      <c r="M11" s="95">
        <f>IF(RES_hh_emi!M11=0,0,1000000*RES_hh_emi!M11/RES_hh_num!M11)</f>
        <v>0</v>
      </c>
      <c r="N11" s="95">
        <f>IF(RES_hh_emi!N11=0,0,1000000*RES_hh_emi!N11/RES_hh_num!N11)</f>
        <v>0</v>
      </c>
      <c r="O11" s="95">
        <f>IF(RES_hh_emi!O11=0,0,1000000*RES_hh_emi!O11/RES_hh_num!O11)</f>
        <v>0</v>
      </c>
      <c r="P11" s="95">
        <f>IF(RES_hh_emi!P11=0,0,1000000*RES_hh_emi!P11/RES_hh_num!P11)</f>
        <v>0</v>
      </c>
      <c r="Q11" s="95">
        <f>IF(RES_hh_emi!Q11=0,0,1000000*RES_hh_emi!Q11/RES_hh_num!Q11)</f>
        <v>0</v>
      </c>
    </row>
    <row r="12" spans="1:17" ht="12" customHeight="1" x14ac:dyDescent="0.25">
      <c r="A12" s="87" t="s">
        <v>115</v>
      </c>
      <c r="B12" s="95">
        <f>IF(RES_hh_emi!B12=0,0,1000000*RES_hh_emi!B12/RES_hh_num!B12)</f>
        <v>0</v>
      </c>
      <c r="C12" s="95">
        <f>IF(RES_hh_emi!C12=0,0,1000000*RES_hh_emi!C12/RES_hh_num!C12)</f>
        <v>0</v>
      </c>
      <c r="D12" s="95">
        <f>IF(RES_hh_emi!D12=0,0,1000000*RES_hh_emi!D12/RES_hh_num!D12)</f>
        <v>0</v>
      </c>
      <c r="E12" s="95">
        <f>IF(RES_hh_emi!E12=0,0,1000000*RES_hh_emi!E12/RES_hh_num!E12)</f>
        <v>0</v>
      </c>
      <c r="F12" s="95">
        <f>IF(RES_hh_emi!F12=0,0,1000000*RES_hh_emi!F12/RES_hh_num!F12)</f>
        <v>0</v>
      </c>
      <c r="G12" s="95">
        <f>IF(RES_hh_emi!G12=0,0,1000000*RES_hh_emi!G12/RES_hh_num!G12)</f>
        <v>0</v>
      </c>
      <c r="H12" s="95">
        <f>IF(RES_hh_emi!H12=0,0,1000000*RES_hh_emi!H12/RES_hh_num!H12)</f>
        <v>0</v>
      </c>
      <c r="I12" s="95">
        <f>IF(RES_hh_emi!I12=0,0,1000000*RES_hh_emi!I12/RES_hh_num!I12)</f>
        <v>0</v>
      </c>
      <c r="J12" s="95">
        <f>IF(RES_hh_emi!J12=0,0,1000000*RES_hh_emi!J12/RES_hh_num!J12)</f>
        <v>0</v>
      </c>
      <c r="K12" s="95">
        <f>IF(RES_hh_emi!K12=0,0,1000000*RES_hh_emi!K12/RES_hh_num!K12)</f>
        <v>0</v>
      </c>
      <c r="L12" s="95">
        <f>IF(RES_hh_emi!L12=0,0,1000000*RES_hh_emi!L12/RES_hh_num!L12)</f>
        <v>0</v>
      </c>
      <c r="M12" s="95">
        <f>IF(RES_hh_emi!M12=0,0,1000000*RES_hh_emi!M12/RES_hh_num!M12)</f>
        <v>0</v>
      </c>
      <c r="N12" s="95">
        <f>IF(RES_hh_emi!N12=0,0,1000000*RES_hh_emi!N12/RES_hh_num!N12)</f>
        <v>0</v>
      </c>
      <c r="O12" s="95">
        <f>IF(RES_hh_emi!O12=0,0,1000000*RES_hh_emi!O12/RES_hh_num!O12)</f>
        <v>0</v>
      </c>
      <c r="P12" s="95">
        <f>IF(RES_hh_emi!P12=0,0,1000000*RES_hh_emi!P12/RES_hh_num!P12)</f>
        <v>0</v>
      </c>
      <c r="Q12" s="95">
        <f>IF(RES_hh_emi!Q12=0,0,1000000*RES_hh_emi!Q12/RES_hh_num!Q12)</f>
        <v>0</v>
      </c>
    </row>
    <row r="13" spans="1:17" ht="12" customHeight="1" x14ac:dyDescent="0.25">
      <c r="A13" s="51" t="s">
        <v>114</v>
      </c>
      <c r="B13" s="22">
        <f>IF(RES_hh_emi!B13=0,0,1000000*RES_hh_emi!B13/RES_hh_num!B13)</f>
        <v>0</v>
      </c>
      <c r="C13" s="22">
        <f>IF(RES_hh_emi!C13=0,0,1000000*RES_hh_emi!C13/RES_hh_num!C13)</f>
        <v>0</v>
      </c>
      <c r="D13" s="22">
        <f>IF(RES_hh_emi!D13=0,0,1000000*RES_hh_emi!D13/RES_hh_num!D13)</f>
        <v>0</v>
      </c>
      <c r="E13" s="22">
        <f>IF(RES_hh_emi!E13=0,0,1000000*RES_hh_emi!E13/RES_hh_num!E13)</f>
        <v>0</v>
      </c>
      <c r="F13" s="22">
        <f>IF(RES_hh_emi!F13=0,0,1000000*RES_hh_emi!F13/RES_hh_num!F13)</f>
        <v>0</v>
      </c>
      <c r="G13" s="22">
        <f>IF(RES_hh_emi!G13=0,0,1000000*RES_hh_emi!G13/RES_hh_num!G13)</f>
        <v>0</v>
      </c>
      <c r="H13" s="22">
        <f>IF(RES_hh_emi!H13=0,0,1000000*RES_hh_emi!H13/RES_hh_num!H13)</f>
        <v>0</v>
      </c>
      <c r="I13" s="22">
        <f>IF(RES_hh_emi!I13=0,0,1000000*RES_hh_emi!I13/RES_hh_num!I13)</f>
        <v>0</v>
      </c>
      <c r="J13" s="22">
        <f>IF(RES_hh_emi!J13=0,0,1000000*RES_hh_emi!J13/RES_hh_num!J13)</f>
        <v>0</v>
      </c>
      <c r="K13" s="22">
        <f>IF(RES_hh_emi!K13=0,0,1000000*RES_hh_emi!K13/RES_hh_num!K13)</f>
        <v>0</v>
      </c>
      <c r="L13" s="22">
        <f>IF(RES_hh_emi!L13=0,0,1000000*RES_hh_emi!L13/RES_hh_num!L13)</f>
        <v>0</v>
      </c>
      <c r="M13" s="22">
        <f>IF(RES_hh_emi!M13=0,0,1000000*RES_hh_emi!M13/RES_hh_num!M13)</f>
        <v>0</v>
      </c>
      <c r="N13" s="22">
        <f>IF(RES_hh_emi!N13=0,0,1000000*RES_hh_emi!N13/RES_hh_num!N13)</f>
        <v>0</v>
      </c>
      <c r="O13" s="22">
        <f>IF(RES_hh_emi!O13=0,0,1000000*RES_hh_emi!O13/RES_hh_num!O13)</f>
        <v>0</v>
      </c>
      <c r="P13" s="22">
        <f>IF(RES_hh_emi!P13=0,0,1000000*RES_hh_emi!P13/RES_hh_num!P13)</f>
        <v>0</v>
      </c>
      <c r="Q13" s="22">
        <f>IF(RES_hh_emi!Q13=0,0,1000000*RES_hh_emi!Q13/RES_hh_num!Q13)</f>
        <v>0</v>
      </c>
    </row>
    <row r="14" spans="1:17" ht="12" customHeight="1" x14ac:dyDescent="0.25">
      <c r="A14" s="99" t="s">
        <v>117</v>
      </c>
      <c r="B14" s="98">
        <f>IF(RES_hh_emi!B14=0,0,1000000*RES_hh_emi!B14/RES_hh_num!B14)</f>
        <v>0</v>
      </c>
      <c r="C14" s="98">
        <f>IF(RES_hh_emi!C14=0,0,1000000*RES_hh_emi!C14/RES_hh_num!C14)</f>
        <v>0</v>
      </c>
      <c r="D14" s="98">
        <f>IF(RES_hh_emi!D14=0,0,1000000*RES_hh_emi!D14/RES_hh_num!D14)</f>
        <v>0</v>
      </c>
      <c r="E14" s="98">
        <f>IF(RES_hh_emi!E14=0,0,1000000*RES_hh_emi!E14/RES_hh_num!E14)</f>
        <v>0</v>
      </c>
      <c r="F14" s="98">
        <f>IF(RES_hh_emi!F14=0,0,1000000*RES_hh_emi!F14/RES_hh_num!F14)</f>
        <v>0</v>
      </c>
      <c r="G14" s="98">
        <f>IF(RES_hh_emi!G14=0,0,1000000*RES_hh_emi!G14/RES_hh_num!G14)</f>
        <v>0</v>
      </c>
      <c r="H14" s="98">
        <f>IF(RES_hh_emi!H14=0,0,1000000*RES_hh_emi!H14/RES_hh_num!H14)</f>
        <v>0</v>
      </c>
      <c r="I14" s="98">
        <f>IF(RES_hh_emi!I14=0,0,1000000*RES_hh_emi!I14/RES_hh_num!I14)</f>
        <v>0</v>
      </c>
      <c r="J14" s="98">
        <f>IF(RES_hh_emi!J14=0,0,1000000*RES_hh_emi!J14/RES_hh_num!J14)</f>
        <v>0</v>
      </c>
      <c r="K14" s="98">
        <f>IF(RES_hh_emi!K14=0,0,1000000*RES_hh_emi!K14/RES_hh_num!K14)</f>
        <v>0</v>
      </c>
      <c r="L14" s="98">
        <f>IF(RES_hh_emi!L14=0,0,1000000*RES_hh_emi!L14/RES_hh_num!L14)</f>
        <v>0</v>
      </c>
      <c r="M14" s="98">
        <f>IF(RES_hh_emi!M14=0,0,1000000*RES_hh_emi!M14/RES_hh_num!M14)</f>
        <v>0</v>
      </c>
      <c r="N14" s="98">
        <f>IF(RES_hh_emi!N14=0,0,1000000*RES_hh_emi!N14/RES_hh_num!N14)</f>
        <v>0</v>
      </c>
      <c r="O14" s="98">
        <f>IF(RES_hh_emi!O14=0,0,1000000*RES_hh_emi!O14/RES_hh_num!O14)</f>
        <v>0</v>
      </c>
      <c r="P14" s="98">
        <f>IF(RES_hh_emi!P14=0,0,1000000*RES_hh_emi!P14/RES_hh_num!P14)</f>
        <v>0</v>
      </c>
      <c r="Q14" s="98">
        <f>IF(RES_hh_emi!Q14=0,0,1000000*RES_hh_emi!Q14/RES_hh_num!Q14)</f>
        <v>0</v>
      </c>
    </row>
    <row r="15" spans="1:17" ht="12.95" customHeight="1" x14ac:dyDescent="0.25">
      <c r="A15" s="89" t="s">
        <v>112</v>
      </c>
      <c r="B15" s="96">
        <f t="shared" ref="B15:Q15" si="0">B16</f>
        <v>0</v>
      </c>
      <c r="C15" s="96">
        <f t="shared" si="0"/>
        <v>0</v>
      </c>
      <c r="D15" s="96">
        <f t="shared" si="0"/>
        <v>0</v>
      </c>
      <c r="E15" s="96">
        <f t="shared" si="0"/>
        <v>0</v>
      </c>
      <c r="F15" s="96">
        <f t="shared" si="0"/>
        <v>0</v>
      </c>
      <c r="G15" s="96">
        <f t="shared" si="0"/>
        <v>0</v>
      </c>
      <c r="H15" s="96">
        <f t="shared" si="0"/>
        <v>0</v>
      </c>
      <c r="I15" s="96">
        <f t="shared" si="0"/>
        <v>0</v>
      </c>
      <c r="J15" s="96">
        <f t="shared" si="0"/>
        <v>0</v>
      </c>
      <c r="K15" s="96">
        <f t="shared" si="0"/>
        <v>0</v>
      </c>
      <c r="L15" s="96">
        <f t="shared" si="0"/>
        <v>0</v>
      </c>
      <c r="M15" s="96">
        <f t="shared" si="0"/>
        <v>0</v>
      </c>
      <c r="N15" s="96">
        <f t="shared" si="0"/>
        <v>0</v>
      </c>
      <c r="O15" s="96">
        <f t="shared" si="0"/>
        <v>0</v>
      </c>
      <c r="P15" s="96">
        <f t="shared" si="0"/>
        <v>0</v>
      </c>
      <c r="Q15" s="96">
        <f t="shared" si="0"/>
        <v>0</v>
      </c>
    </row>
    <row r="16" spans="1:17" ht="12" customHeight="1" x14ac:dyDescent="0.25">
      <c r="A16" s="87" t="s">
        <v>111</v>
      </c>
      <c r="B16" s="97">
        <f>IF(RES_hh_emi!B16=0,0,1000000*RES_hh_emi!B16/RES_hh_num!B$3)</f>
        <v>0</v>
      </c>
      <c r="C16" s="97">
        <f>IF(RES_hh_emi!C16=0,0,1000000*RES_hh_emi!C16/RES_hh_num!C$3)</f>
        <v>0</v>
      </c>
      <c r="D16" s="97">
        <f>IF(RES_hh_emi!D16=0,0,1000000*RES_hh_emi!D16/RES_hh_num!D$3)</f>
        <v>0</v>
      </c>
      <c r="E16" s="97">
        <f>IF(RES_hh_emi!E16=0,0,1000000*RES_hh_emi!E16/RES_hh_num!E$3)</f>
        <v>0</v>
      </c>
      <c r="F16" s="97">
        <f>IF(RES_hh_emi!F16=0,0,1000000*RES_hh_emi!F16/RES_hh_num!F$3)</f>
        <v>0</v>
      </c>
      <c r="G16" s="97">
        <f>IF(RES_hh_emi!G16=0,0,1000000*RES_hh_emi!G16/RES_hh_num!G$3)</f>
        <v>0</v>
      </c>
      <c r="H16" s="97">
        <f>IF(RES_hh_emi!H16=0,0,1000000*RES_hh_emi!H16/RES_hh_num!H$3)</f>
        <v>0</v>
      </c>
      <c r="I16" s="97">
        <f>IF(RES_hh_emi!I16=0,0,1000000*RES_hh_emi!I16/RES_hh_num!I$3)</f>
        <v>0</v>
      </c>
      <c r="J16" s="97">
        <f>IF(RES_hh_emi!J16=0,0,1000000*RES_hh_emi!J16/RES_hh_num!J$3)</f>
        <v>0</v>
      </c>
      <c r="K16" s="97">
        <f>IF(RES_hh_emi!K16=0,0,1000000*RES_hh_emi!K16/RES_hh_num!K$3)</f>
        <v>0</v>
      </c>
      <c r="L16" s="97">
        <f>IF(RES_hh_emi!L16=0,0,1000000*RES_hh_emi!L16/RES_hh_num!L$3)</f>
        <v>0</v>
      </c>
      <c r="M16" s="97">
        <f>IF(RES_hh_emi!M16=0,0,1000000*RES_hh_emi!M16/RES_hh_num!M$3)</f>
        <v>0</v>
      </c>
      <c r="N16" s="97">
        <f>IF(RES_hh_emi!N16=0,0,1000000*RES_hh_emi!N16/RES_hh_num!N$3)</f>
        <v>0</v>
      </c>
      <c r="O16" s="97">
        <f>IF(RES_hh_emi!O16=0,0,1000000*RES_hh_emi!O16/RES_hh_num!O$3)</f>
        <v>0</v>
      </c>
      <c r="P16" s="97">
        <f>IF(RES_hh_emi!P16=0,0,1000000*RES_hh_emi!P16/RES_hh_num!P$3)</f>
        <v>0</v>
      </c>
      <c r="Q16" s="97">
        <f>IF(RES_hh_emi!Q16=0,0,1000000*RES_hh_emi!Q16/RES_hh_num!Q$3)</f>
        <v>0</v>
      </c>
    </row>
    <row r="17" spans="1:17" ht="12.95" customHeight="1" x14ac:dyDescent="0.25">
      <c r="A17" s="89" t="s">
        <v>63</v>
      </c>
      <c r="B17" s="96">
        <f>IF(RES_hh_emi!B17=0,0,1000000*RES_hh_emi!B17/RES_hh_num!B17)</f>
        <v>30.912123015593359</v>
      </c>
      <c r="C17" s="96">
        <f>IF(RES_hh_emi!C17=0,0,1000000*RES_hh_emi!C17/RES_hh_num!C17)</f>
        <v>29.43002889789949</v>
      </c>
      <c r="D17" s="96">
        <f>IF(RES_hh_emi!D17=0,0,1000000*RES_hh_emi!D17/RES_hh_num!D17)</f>
        <v>34.036721494252113</v>
      </c>
      <c r="E17" s="96">
        <f>IF(RES_hh_emi!E17=0,0,1000000*RES_hh_emi!E17/RES_hh_num!E17)</f>
        <v>34.126856434741107</v>
      </c>
      <c r="F17" s="96">
        <f>IF(RES_hh_emi!F17=0,0,1000000*RES_hh_emi!F17/RES_hh_num!F17)</f>
        <v>25.192393286308285</v>
      </c>
      <c r="G17" s="96">
        <f>IF(RES_hh_emi!G17=0,0,1000000*RES_hh_emi!G17/RES_hh_num!G17)</f>
        <v>37.266679506462992</v>
      </c>
      <c r="H17" s="96">
        <f>IF(RES_hh_emi!H17=0,0,1000000*RES_hh_emi!H17/RES_hh_num!H17)</f>
        <v>27.736188957332558</v>
      </c>
      <c r="I17" s="96">
        <f>IF(RES_hh_emi!I17=0,0,1000000*RES_hh_emi!I17/RES_hh_num!I17)</f>
        <v>12.303328837349699</v>
      </c>
      <c r="J17" s="96">
        <f>IF(RES_hh_emi!J17=0,0,1000000*RES_hh_emi!J17/RES_hh_num!J17)</f>
        <v>12.791651629719791</v>
      </c>
      <c r="K17" s="96">
        <f>IF(RES_hh_emi!K17=0,0,1000000*RES_hh_emi!K17/RES_hh_num!K17)</f>
        <v>12.06983997346002</v>
      </c>
      <c r="L17" s="96">
        <f>IF(RES_hh_emi!L17=0,0,1000000*RES_hh_emi!L17/RES_hh_num!L17)</f>
        <v>8.5924279241979633</v>
      </c>
      <c r="M17" s="96">
        <f>IF(RES_hh_emi!M17=0,0,1000000*RES_hh_emi!M17/RES_hh_num!M17)</f>
        <v>7.5332778264238218</v>
      </c>
      <c r="N17" s="96">
        <f>IF(RES_hh_emi!N17=0,0,1000000*RES_hh_emi!N17/RES_hh_num!N17)</f>
        <v>5.5252950161777354</v>
      </c>
      <c r="O17" s="96">
        <f>IF(RES_hh_emi!O17=0,0,1000000*RES_hh_emi!O17/RES_hh_num!O17)</f>
        <v>2.9191413016353178</v>
      </c>
      <c r="P17" s="96">
        <f>IF(RES_hh_emi!P17=0,0,1000000*RES_hh_emi!P17/RES_hh_num!P17)</f>
        <v>4.6459918534784288</v>
      </c>
      <c r="Q17" s="96">
        <f>IF(RES_hh_emi!Q17=0,0,1000000*RES_hh_emi!Q17/RES_hh_num!Q17)</f>
        <v>8.4226017435866609</v>
      </c>
    </row>
    <row r="18" spans="1:17" ht="12" customHeight="1" x14ac:dyDescent="0.25">
      <c r="A18" s="87" t="s">
        <v>58</v>
      </c>
      <c r="B18" s="95">
        <f>IF(RES_hh_emi!B18=0,0,1000000*RES_hh_emi!B18/RES_hh_num!B18)</f>
        <v>0</v>
      </c>
      <c r="C18" s="95">
        <f>IF(RES_hh_emi!C18=0,0,1000000*RES_hh_emi!C18/RES_hh_num!C18)</f>
        <v>0</v>
      </c>
      <c r="D18" s="95">
        <f>IF(RES_hh_emi!D18=0,0,1000000*RES_hh_emi!D18/RES_hh_num!D18)</f>
        <v>0</v>
      </c>
      <c r="E18" s="95">
        <f>IF(RES_hh_emi!E18=0,0,1000000*RES_hh_emi!E18/RES_hh_num!E18)</f>
        <v>0</v>
      </c>
      <c r="F18" s="95">
        <f>IF(RES_hh_emi!F18=0,0,1000000*RES_hh_emi!F18/RES_hh_num!F18)</f>
        <v>0</v>
      </c>
      <c r="G18" s="95">
        <f>IF(RES_hh_emi!G18=0,0,1000000*RES_hh_emi!G18/RES_hh_num!G18)</f>
        <v>0</v>
      </c>
      <c r="H18" s="95">
        <f>IF(RES_hh_emi!H18=0,0,1000000*RES_hh_emi!H18/RES_hh_num!H18)</f>
        <v>0</v>
      </c>
      <c r="I18" s="95">
        <f>IF(RES_hh_emi!I18=0,0,1000000*RES_hh_emi!I18/RES_hh_num!I18)</f>
        <v>0</v>
      </c>
      <c r="J18" s="95">
        <f>IF(RES_hh_emi!J18=0,0,1000000*RES_hh_emi!J18/RES_hh_num!J18)</f>
        <v>0</v>
      </c>
      <c r="K18" s="95">
        <f>IF(RES_hh_emi!K18=0,0,1000000*RES_hh_emi!K18/RES_hh_num!K18)</f>
        <v>0</v>
      </c>
      <c r="L18" s="95">
        <f>IF(RES_hh_emi!L18=0,0,1000000*RES_hh_emi!L18/RES_hh_num!L18)</f>
        <v>0</v>
      </c>
      <c r="M18" s="95">
        <f>IF(RES_hh_emi!M18=0,0,1000000*RES_hh_emi!M18/RES_hh_num!M18)</f>
        <v>0</v>
      </c>
      <c r="N18" s="95">
        <f>IF(RES_hh_emi!N18=0,0,1000000*RES_hh_emi!N18/RES_hh_num!N18)</f>
        <v>0</v>
      </c>
      <c r="O18" s="95">
        <f>IF(RES_hh_emi!O18=0,0,1000000*RES_hh_emi!O18/RES_hh_num!O18)</f>
        <v>0</v>
      </c>
      <c r="P18" s="95">
        <f>IF(RES_hh_emi!P18=0,0,1000000*RES_hh_emi!P18/RES_hh_num!P18)</f>
        <v>0</v>
      </c>
      <c r="Q18" s="95">
        <f>IF(RES_hh_emi!Q18=0,0,1000000*RES_hh_emi!Q18/RES_hh_num!Q18)</f>
        <v>0</v>
      </c>
    </row>
    <row r="19" spans="1:17" s="28" customFormat="1" ht="12" customHeight="1" x14ac:dyDescent="0.25">
      <c r="A19" s="87" t="s">
        <v>84</v>
      </c>
      <c r="B19" s="95">
        <f>IF(RES_hh_emi!B19=0,0,1000000*RES_hh_emi!B19/RES_hh_num!B19)</f>
        <v>343.10872597014588</v>
      </c>
      <c r="C19" s="95">
        <f>IF(RES_hh_emi!C19=0,0,1000000*RES_hh_emi!C19/RES_hh_num!C19)</f>
        <v>311.7583558942988</v>
      </c>
      <c r="D19" s="95">
        <f>IF(RES_hh_emi!D19=0,0,1000000*RES_hh_emi!D19/RES_hh_num!D19)</f>
        <v>353.11578847683336</v>
      </c>
      <c r="E19" s="95">
        <f>IF(RES_hh_emi!E19=0,0,1000000*RES_hh_emi!E19/RES_hh_num!E19)</f>
        <v>351.86233997951581</v>
      </c>
      <c r="F19" s="95">
        <f>IF(RES_hh_emi!F19=0,0,1000000*RES_hh_emi!F19/RES_hh_num!F19)</f>
        <v>250.34603892967706</v>
      </c>
      <c r="G19" s="95">
        <f>IF(RES_hh_emi!G19=0,0,1000000*RES_hh_emi!G19/RES_hh_num!G19)</f>
        <v>373.14027564562195</v>
      </c>
      <c r="H19" s="95">
        <f>IF(RES_hh_emi!H19=0,0,1000000*RES_hh_emi!H19/RES_hh_num!H19)</f>
        <v>279.80956015169409</v>
      </c>
      <c r="I19" s="95">
        <f>IF(RES_hh_emi!I19=0,0,1000000*RES_hh_emi!I19/RES_hh_num!I19)</f>
        <v>126.03581991405085</v>
      </c>
      <c r="J19" s="95">
        <f>IF(RES_hh_emi!J19=0,0,1000000*RES_hh_emi!J19/RES_hh_num!J19)</f>
        <v>136.23532159232192</v>
      </c>
      <c r="K19" s="95">
        <f>IF(RES_hh_emi!K19=0,0,1000000*RES_hh_emi!K19/RES_hh_num!K19)</f>
        <v>132.72926282978207</v>
      </c>
      <c r="L19" s="95">
        <f>IF(RES_hh_emi!L19=0,0,1000000*RES_hh_emi!L19/RES_hh_num!L19)</f>
        <v>95.530468048897134</v>
      </c>
      <c r="M19" s="95">
        <f>IF(RES_hh_emi!M19=0,0,1000000*RES_hh_emi!M19/RES_hh_num!M19)</f>
        <v>82.736873608267146</v>
      </c>
      <c r="N19" s="95">
        <f>IF(RES_hh_emi!N19=0,0,1000000*RES_hh_emi!N19/RES_hh_num!N19)</f>
        <v>61.584677025767569</v>
      </c>
      <c r="O19" s="95">
        <f>IF(RES_hh_emi!O19=0,0,1000000*RES_hh_emi!O19/RES_hh_num!O19)</f>
        <v>32.166967800627269</v>
      </c>
      <c r="P19" s="95">
        <f>IF(RES_hh_emi!P19=0,0,1000000*RES_hh_emi!P19/RES_hh_num!P19)</f>
        <v>51.418746582993165</v>
      </c>
      <c r="Q19" s="95">
        <f>IF(RES_hh_emi!Q19=0,0,1000000*RES_hh_emi!Q19/RES_hh_num!Q19)</f>
        <v>93.09458053637394</v>
      </c>
    </row>
    <row r="20" spans="1:17" ht="12" customHeight="1" x14ac:dyDescent="0.25">
      <c r="A20" s="87" t="s">
        <v>110</v>
      </c>
      <c r="B20" s="95">
        <f>IF(RES_hh_emi!B20=0,0,1000000*RES_hh_emi!B20/RES_hh_num!B20)</f>
        <v>0</v>
      </c>
      <c r="C20" s="95">
        <f>IF(RES_hh_emi!C20=0,0,1000000*RES_hh_emi!C20/RES_hh_num!C20)</f>
        <v>0</v>
      </c>
      <c r="D20" s="95">
        <f>IF(RES_hh_emi!D20=0,0,1000000*RES_hh_emi!D20/RES_hh_num!D20)</f>
        <v>0</v>
      </c>
      <c r="E20" s="95">
        <f>IF(RES_hh_emi!E20=0,0,1000000*RES_hh_emi!E20/RES_hh_num!E20)</f>
        <v>0</v>
      </c>
      <c r="F20" s="95">
        <f>IF(RES_hh_emi!F20=0,0,1000000*RES_hh_emi!F20/RES_hh_num!F20)</f>
        <v>0</v>
      </c>
      <c r="G20" s="95">
        <f>IF(RES_hh_emi!G20=0,0,1000000*RES_hh_emi!G20/RES_hh_num!G20)</f>
        <v>0</v>
      </c>
      <c r="H20" s="95">
        <f>IF(RES_hh_emi!H20=0,0,1000000*RES_hh_emi!H20/RES_hh_num!H20)</f>
        <v>0</v>
      </c>
      <c r="I20" s="95">
        <f>IF(RES_hh_emi!I20=0,0,1000000*RES_hh_emi!I20/RES_hh_num!I20)</f>
        <v>0</v>
      </c>
      <c r="J20" s="95">
        <f>IF(RES_hh_emi!J20=0,0,1000000*RES_hh_emi!J20/RES_hh_num!J20)</f>
        <v>0</v>
      </c>
      <c r="K20" s="95">
        <f>IF(RES_hh_emi!K20=0,0,1000000*RES_hh_emi!K20/RES_hh_num!K20)</f>
        <v>0</v>
      </c>
      <c r="L20" s="95">
        <f>IF(RES_hh_emi!L20=0,0,1000000*RES_hh_emi!L20/RES_hh_num!L20)</f>
        <v>0</v>
      </c>
      <c r="M20" s="95">
        <f>IF(RES_hh_emi!M20=0,0,1000000*RES_hh_emi!M20/RES_hh_num!M20)</f>
        <v>0</v>
      </c>
      <c r="N20" s="95">
        <f>IF(RES_hh_emi!N20=0,0,1000000*RES_hh_emi!N20/RES_hh_num!N20)</f>
        <v>0</v>
      </c>
      <c r="O20" s="95">
        <f>IF(RES_hh_emi!O20=0,0,1000000*RES_hh_emi!O20/RES_hh_num!O20)</f>
        <v>0</v>
      </c>
      <c r="P20" s="95">
        <f>IF(RES_hh_emi!P20=0,0,1000000*RES_hh_emi!P20/RES_hh_num!P20)</f>
        <v>0</v>
      </c>
      <c r="Q20" s="95">
        <f>IF(RES_hh_emi!Q20=0,0,1000000*RES_hh_emi!Q20/RES_hh_num!Q20)</f>
        <v>0</v>
      </c>
    </row>
    <row r="21" spans="1:17" ht="12" customHeight="1" x14ac:dyDescent="0.25">
      <c r="A21" s="87" t="s">
        <v>109</v>
      </c>
      <c r="B21" s="95">
        <f>IF(RES_hh_emi!B21=0,0,1000000*RES_hh_emi!B21/RES_hh_num!B21)</f>
        <v>0</v>
      </c>
      <c r="C21" s="95">
        <f>IF(RES_hh_emi!C21=0,0,1000000*RES_hh_emi!C21/RES_hh_num!C21)</f>
        <v>0</v>
      </c>
      <c r="D21" s="95">
        <f>IF(RES_hh_emi!D21=0,0,1000000*RES_hh_emi!D21/RES_hh_num!D21)</f>
        <v>0</v>
      </c>
      <c r="E21" s="95">
        <f>IF(RES_hh_emi!E21=0,0,1000000*RES_hh_emi!E21/RES_hh_num!E21)</f>
        <v>0</v>
      </c>
      <c r="F21" s="95">
        <f>IF(RES_hh_emi!F21=0,0,1000000*RES_hh_emi!F21/RES_hh_num!F21)</f>
        <v>0</v>
      </c>
      <c r="G21" s="95">
        <f>IF(RES_hh_emi!G21=0,0,1000000*RES_hh_emi!G21/RES_hh_num!G21)</f>
        <v>0</v>
      </c>
      <c r="H21" s="95">
        <f>IF(RES_hh_emi!H21=0,0,1000000*RES_hh_emi!H21/RES_hh_num!H21)</f>
        <v>0</v>
      </c>
      <c r="I21" s="95">
        <f>IF(RES_hh_emi!I21=0,0,1000000*RES_hh_emi!I21/RES_hh_num!I21)</f>
        <v>0</v>
      </c>
      <c r="J21" s="95">
        <f>IF(RES_hh_emi!J21=0,0,1000000*RES_hh_emi!J21/RES_hh_num!J21)</f>
        <v>0</v>
      </c>
      <c r="K21" s="95">
        <f>IF(RES_hh_emi!K21=0,0,1000000*RES_hh_emi!K21/RES_hh_num!K21)</f>
        <v>0</v>
      </c>
      <c r="L21" s="95">
        <f>IF(RES_hh_emi!L21=0,0,1000000*RES_hh_emi!L21/RES_hh_num!L21)</f>
        <v>0</v>
      </c>
      <c r="M21" s="95">
        <f>IF(RES_hh_emi!M21=0,0,1000000*RES_hh_emi!M21/RES_hh_num!M21)</f>
        <v>0</v>
      </c>
      <c r="N21" s="95">
        <f>IF(RES_hh_emi!N21=0,0,1000000*RES_hh_emi!N21/RES_hh_num!N21)</f>
        <v>0</v>
      </c>
      <c r="O21" s="95">
        <f>IF(RES_hh_emi!O21=0,0,1000000*RES_hh_emi!O21/RES_hh_num!O21)</f>
        <v>0</v>
      </c>
      <c r="P21" s="95">
        <f>IF(RES_hh_emi!P21=0,0,1000000*RES_hh_emi!P21/RES_hh_num!P21)</f>
        <v>0</v>
      </c>
      <c r="Q21" s="95">
        <f>IF(RES_hh_emi!Q21=0,0,1000000*RES_hh_emi!Q21/RES_hh_num!Q21)</f>
        <v>0</v>
      </c>
    </row>
    <row r="22" spans="1:17" ht="12" customHeight="1" x14ac:dyDescent="0.25">
      <c r="A22" s="87" t="s">
        <v>55</v>
      </c>
      <c r="B22" s="95">
        <f>IF(RES_hh_emi!B22=0,0,1000000*RES_hh_emi!B22/RES_hh_num!B22)</f>
        <v>0</v>
      </c>
      <c r="C22" s="95">
        <f>IF(RES_hh_emi!C22=0,0,1000000*RES_hh_emi!C22/RES_hh_num!C22)</f>
        <v>0</v>
      </c>
      <c r="D22" s="95">
        <f>IF(RES_hh_emi!D22=0,0,1000000*RES_hh_emi!D22/RES_hh_num!D22)</f>
        <v>0</v>
      </c>
      <c r="E22" s="95">
        <f>IF(RES_hh_emi!E22=0,0,1000000*RES_hh_emi!E22/RES_hh_num!E22)</f>
        <v>0</v>
      </c>
      <c r="F22" s="95">
        <f>IF(RES_hh_emi!F22=0,0,1000000*RES_hh_emi!F22/RES_hh_num!F22)</f>
        <v>0</v>
      </c>
      <c r="G22" s="95">
        <f>IF(RES_hh_emi!G22=0,0,1000000*RES_hh_emi!G22/RES_hh_num!G22)</f>
        <v>0</v>
      </c>
      <c r="H22" s="95">
        <f>IF(RES_hh_emi!H22=0,0,1000000*RES_hh_emi!H22/RES_hh_num!H22)</f>
        <v>0</v>
      </c>
      <c r="I22" s="95">
        <f>IF(RES_hh_emi!I22=0,0,1000000*RES_hh_emi!I22/RES_hh_num!I22)</f>
        <v>0</v>
      </c>
      <c r="J22" s="95">
        <f>IF(RES_hh_emi!J22=0,0,1000000*RES_hh_emi!J22/RES_hh_num!J22)</f>
        <v>0</v>
      </c>
      <c r="K22" s="95">
        <f>IF(RES_hh_emi!K22=0,0,1000000*RES_hh_emi!K22/RES_hh_num!K22)</f>
        <v>0</v>
      </c>
      <c r="L22" s="95">
        <f>IF(RES_hh_emi!L22=0,0,1000000*RES_hh_emi!L22/RES_hh_num!L22)</f>
        <v>0</v>
      </c>
      <c r="M22" s="95">
        <f>IF(RES_hh_emi!M22=0,0,1000000*RES_hh_emi!M22/RES_hh_num!M22)</f>
        <v>0</v>
      </c>
      <c r="N22" s="95">
        <f>IF(RES_hh_emi!N22=0,0,1000000*RES_hh_emi!N22/RES_hh_num!N22)</f>
        <v>0</v>
      </c>
      <c r="O22" s="95">
        <f>IF(RES_hh_emi!O22=0,0,1000000*RES_hh_emi!O22/RES_hh_num!O22)</f>
        <v>0</v>
      </c>
      <c r="P22" s="95">
        <f>IF(RES_hh_emi!P22=0,0,1000000*RES_hh_emi!P22/RES_hh_num!P22)</f>
        <v>0</v>
      </c>
      <c r="Q22" s="95">
        <f>IF(RES_hh_emi!Q22=0,0,1000000*RES_hh_emi!Q22/RES_hh_num!Q22)</f>
        <v>0</v>
      </c>
    </row>
    <row r="23" spans="1:17" ht="12" customHeight="1" x14ac:dyDescent="0.25">
      <c r="A23" s="87" t="s">
        <v>79</v>
      </c>
      <c r="B23" s="95">
        <f>IF(RES_hh_emi!B23=0,0,1000000*RES_hh_emi!B23/RES_hh_num!B23)</f>
        <v>0</v>
      </c>
      <c r="C23" s="95">
        <f>IF(RES_hh_emi!C23=0,0,1000000*RES_hh_emi!C23/RES_hh_num!C23)</f>
        <v>0</v>
      </c>
      <c r="D23" s="95">
        <f>IF(RES_hh_emi!D23=0,0,1000000*RES_hh_emi!D23/RES_hh_num!D23)</f>
        <v>0</v>
      </c>
      <c r="E23" s="95">
        <f>IF(RES_hh_emi!E23=0,0,1000000*RES_hh_emi!E23/RES_hh_num!E23)</f>
        <v>0</v>
      </c>
      <c r="F23" s="95">
        <f>IF(RES_hh_emi!F23=0,0,1000000*RES_hh_emi!F23/RES_hh_num!F23)</f>
        <v>0</v>
      </c>
      <c r="G23" s="95">
        <f>IF(RES_hh_emi!G23=0,0,1000000*RES_hh_emi!G23/RES_hh_num!G23)</f>
        <v>0</v>
      </c>
      <c r="H23" s="95">
        <f>IF(RES_hh_emi!H23=0,0,1000000*RES_hh_emi!H23/RES_hh_num!H23)</f>
        <v>0</v>
      </c>
      <c r="I23" s="95">
        <f>IF(RES_hh_emi!I23=0,0,1000000*RES_hh_emi!I23/RES_hh_num!I23)</f>
        <v>0</v>
      </c>
      <c r="J23" s="95">
        <f>IF(RES_hh_emi!J23=0,0,1000000*RES_hh_emi!J23/RES_hh_num!J23)</f>
        <v>0</v>
      </c>
      <c r="K23" s="95">
        <f>IF(RES_hh_emi!K23=0,0,1000000*RES_hh_emi!K23/RES_hh_num!K23)</f>
        <v>0</v>
      </c>
      <c r="L23" s="95">
        <f>IF(RES_hh_emi!L23=0,0,1000000*RES_hh_emi!L23/RES_hh_num!L23)</f>
        <v>0</v>
      </c>
      <c r="M23" s="95">
        <f>IF(RES_hh_emi!M23=0,0,1000000*RES_hh_emi!M23/RES_hh_num!M23)</f>
        <v>0</v>
      </c>
      <c r="N23" s="95">
        <f>IF(RES_hh_emi!N23=0,0,1000000*RES_hh_emi!N23/RES_hh_num!N23)</f>
        <v>0</v>
      </c>
      <c r="O23" s="95">
        <f>IF(RES_hh_emi!O23=0,0,1000000*RES_hh_emi!O23/RES_hh_num!O23)</f>
        <v>0</v>
      </c>
      <c r="P23" s="95">
        <f>IF(RES_hh_emi!P23=0,0,1000000*RES_hh_emi!P23/RES_hh_num!P23)</f>
        <v>0</v>
      </c>
      <c r="Q23" s="95">
        <f>IF(RES_hh_emi!Q23=0,0,1000000*RES_hh_emi!Q23/RES_hh_num!Q23)</f>
        <v>0</v>
      </c>
    </row>
    <row r="24" spans="1:17" ht="12" customHeight="1" x14ac:dyDescent="0.25">
      <c r="A24" s="87" t="s">
        <v>61</v>
      </c>
      <c r="B24" s="95">
        <f>IF(RES_hh_emi!B24=0,0,1000000*RES_hh_emi!B24/RES_hh_num!B24)</f>
        <v>0</v>
      </c>
      <c r="C24" s="95">
        <f>IF(RES_hh_emi!C24=0,0,1000000*RES_hh_emi!C24/RES_hh_num!C24)</f>
        <v>0</v>
      </c>
      <c r="D24" s="95">
        <f>IF(RES_hh_emi!D24=0,0,1000000*RES_hh_emi!D24/RES_hh_num!D24)</f>
        <v>0</v>
      </c>
      <c r="E24" s="95">
        <f>IF(RES_hh_emi!E24=0,0,1000000*RES_hh_emi!E24/RES_hh_num!E24)</f>
        <v>0</v>
      </c>
      <c r="F24" s="95">
        <f>IF(RES_hh_emi!F24=0,0,1000000*RES_hh_emi!F24/RES_hh_num!F24)</f>
        <v>0</v>
      </c>
      <c r="G24" s="95">
        <f>IF(RES_hh_emi!G24=0,0,1000000*RES_hh_emi!G24/RES_hh_num!G24)</f>
        <v>0</v>
      </c>
      <c r="H24" s="95">
        <f>IF(RES_hh_emi!H24=0,0,1000000*RES_hh_emi!H24/RES_hh_num!H24)</f>
        <v>0</v>
      </c>
      <c r="I24" s="95">
        <f>IF(RES_hh_emi!I24=0,0,1000000*RES_hh_emi!I24/RES_hh_num!I24)</f>
        <v>0</v>
      </c>
      <c r="J24" s="95">
        <f>IF(RES_hh_emi!J24=0,0,1000000*RES_hh_emi!J24/RES_hh_num!J24)</f>
        <v>0</v>
      </c>
      <c r="K24" s="95">
        <f>IF(RES_hh_emi!K24=0,0,1000000*RES_hh_emi!K24/RES_hh_num!K24)</f>
        <v>0</v>
      </c>
      <c r="L24" s="95">
        <f>IF(RES_hh_emi!L24=0,0,1000000*RES_hh_emi!L24/RES_hh_num!L24)</f>
        <v>0</v>
      </c>
      <c r="M24" s="95">
        <f>IF(RES_hh_emi!M24=0,0,1000000*RES_hh_emi!M24/RES_hh_num!M24)</f>
        <v>0</v>
      </c>
      <c r="N24" s="95">
        <f>IF(RES_hh_emi!N24=0,0,1000000*RES_hh_emi!N24/RES_hh_num!N24)</f>
        <v>0</v>
      </c>
      <c r="O24" s="95">
        <f>IF(RES_hh_emi!O24=0,0,1000000*RES_hh_emi!O24/RES_hh_num!O24)</f>
        <v>0</v>
      </c>
      <c r="P24" s="95">
        <f>IF(RES_hh_emi!P24=0,0,1000000*RES_hh_emi!P24/RES_hh_num!P24)</f>
        <v>0</v>
      </c>
      <c r="Q24" s="95">
        <f>IF(RES_hh_emi!Q24=0,0,1000000*RES_hh_emi!Q24/RES_hh_num!Q24)</f>
        <v>0</v>
      </c>
    </row>
    <row r="25" spans="1:17" ht="12" customHeight="1" x14ac:dyDescent="0.25">
      <c r="A25" s="51" t="s">
        <v>60</v>
      </c>
      <c r="B25" s="22">
        <f>IF(RES_hh_emi!B25=0,0,1000000*RES_hh_emi!B25/RES_hh_num!B25)</f>
        <v>0</v>
      </c>
      <c r="C25" s="22">
        <f>IF(RES_hh_emi!C25=0,0,1000000*RES_hh_emi!C25/RES_hh_num!C25)</f>
        <v>0</v>
      </c>
      <c r="D25" s="22">
        <f>IF(RES_hh_emi!D25=0,0,1000000*RES_hh_emi!D25/RES_hh_num!D25)</f>
        <v>0</v>
      </c>
      <c r="E25" s="22">
        <f>IF(RES_hh_emi!E25=0,0,1000000*RES_hh_emi!E25/RES_hh_num!E25)</f>
        <v>0</v>
      </c>
      <c r="F25" s="22">
        <f>IF(RES_hh_emi!F25=0,0,1000000*RES_hh_emi!F25/RES_hh_num!F25)</f>
        <v>0</v>
      </c>
      <c r="G25" s="22">
        <f>IF(RES_hh_emi!G25=0,0,1000000*RES_hh_emi!G25/RES_hh_num!G25)</f>
        <v>0</v>
      </c>
      <c r="H25" s="22">
        <f>IF(RES_hh_emi!H25=0,0,1000000*RES_hh_emi!H25/RES_hh_num!H25)</f>
        <v>0</v>
      </c>
      <c r="I25" s="22">
        <f>IF(RES_hh_emi!I25=0,0,1000000*RES_hh_emi!I25/RES_hh_num!I25)</f>
        <v>0</v>
      </c>
      <c r="J25" s="22">
        <f>IF(RES_hh_emi!J25=0,0,1000000*RES_hh_emi!J25/RES_hh_num!J25)</f>
        <v>0</v>
      </c>
      <c r="K25" s="22">
        <f>IF(RES_hh_emi!K25=0,0,1000000*RES_hh_emi!K25/RES_hh_num!K25)</f>
        <v>0</v>
      </c>
      <c r="L25" s="22">
        <f>IF(RES_hh_emi!L25=0,0,1000000*RES_hh_emi!L25/RES_hh_num!L25)</f>
        <v>0</v>
      </c>
      <c r="M25" s="22">
        <f>IF(RES_hh_emi!M25=0,0,1000000*RES_hh_emi!M25/RES_hh_num!M25)</f>
        <v>0</v>
      </c>
      <c r="N25" s="22">
        <f>IF(RES_hh_emi!N25=0,0,1000000*RES_hh_emi!N25/RES_hh_num!N25)</f>
        <v>0</v>
      </c>
      <c r="O25" s="22">
        <f>IF(RES_hh_emi!O25=0,0,1000000*RES_hh_emi!O25/RES_hh_num!O25)</f>
        <v>0</v>
      </c>
      <c r="P25" s="22">
        <f>IF(RES_hh_emi!P25=0,0,1000000*RES_hh_emi!P25/RES_hh_num!P25)</f>
        <v>0</v>
      </c>
      <c r="Q25" s="22">
        <f>IF(RES_hh_emi!Q25=0,0,1000000*RES_hh_emi!Q25/RES_hh_num!Q25)</f>
        <v>0</v>
      </c>
    </row>
    <row r="26" spans="1:17" ht="12" customHeight="1" x14ac:dyDescent="0.25">
      <c r="A26" s="49" t="s">
        <v>59</v>
      </c>
      <c r="B26" s="18">
        <f>IF(RES_hh_emi!B26=0,0,1000000*RES_hh_emi!B26/RES_hh_num!B26)</f>
        <v>0</v>
      </c>
      <c r="C26" s="18">
        <f>IF(RES_hh_emi!C26=0,0,1000000*RES_hh_emi!C26/RES_hh_num!C26)</f>
        <v>0</v>
      </c>
      <c r="D26" s="18">
        <f>IF(RES_hh_emi!D26=0,0,1000000*RES_hh_emi!D26/RES_hh_num!D26)</f>
        <v>0</v>
      </c>
      <c r="E26" s="18">
        <f>IF(RES_hh_emi!E26=0,0,1000000*RES_hh_emi!E26/RES_hh_num!E26)</f>
        <v>0</v>
      </c>
      <c r="F26" s="18">
        <f>IF(RES_hh_emi!F26=0,0,1000000*RES_hh_emi!F26/RES_hh_num!F26)</f>
        <v>0</v>
      </c>
      <c r="G26" s="18">
        <f>IF(RES_hh_emi!G26=0,0,1000000*RES_hh_emi!G26/RES_hh_num!G26)</f>
        <v>0</v>
      </c>
      <c r="H26" s="18">
        <f>IF(RES_hh_emi!H26=0,0,1000000*RES_hh_emi!H26/RES_hh_num!H26)</f>
        <v>0</v>
      </c>
      <c r="I26" s="18">
        <f>IF(RES_hh_emi!I26=0,0,1000000*RES_hh_emi!I26/RES_hh_num!I26)</f>
        <v>0</v>
      </c>
      <c r="J26" s="18">
        <f>IF(RES_hh_emi!J26=0,0,1000000*RES_hh_emi!J26/RES_hh_num!J26)</f>
        <v>0</v>
      </c>
      <c r="K26" s="18">
        <f>IF(RES_hh_emi!K26=0,0,1000000*RES_hh_emi!K26/RES_hh_num!K26)</f>
        <v>0</v>
      </c>
      <c r="L26" s="18">
        <f>IF(RES_hh_emi!L26=0,0,1000000*RES_hh_emi!L26/RES_hh_num!L26)</f>
        <v>0</v>
      </c>
      <c r="M26" s="18">
        <f>IF(RES_hh_emi!M26=0,0,1000000*RES_hh_emi!M26/RES_hh_num!M26)</f>
        <v>0</v>
      </c>
      <c r="N26" s="18">
        <f>IF(RES_hh_emi!N26=0,0,1000000*RES_hh_emi!N26/RES_hh_num!N26)</f>
        <v>0</v>
      </c>
      <c r="O26" s="18">
        <f>IF(RES_hh_emi!O26=0,0,1000000*RES_hh_emi!O26/RES_hh_num!O26)</f>
        <v>0</v>
      </c>
      <c r="P26" s="18">
        <f>IF(RES_hh_emi!P26=0,0,1000000*RES_hh_emi!P26/RES_hh_num!P26)</f>
        <v>0</v>
      </c>
      <c r="Q26" s="18">
        <f>IF(RES_hh_emi!Q26=0,0,1000000*RES_hh_emi!Q26/RES_hh_num!Q26)</f>
        <v>0</v>
      </c>
    </row>
    <row r="27" spans="1:17" ht="12.95" customHeight="1" x14ac:dyDescent="0.25">
      <c r="A27" s="89" t="s">
        <v>62</v>
      </c>
      <c r="B27" s="96">
        <f>IF(RES_hh_emi!B27=0,0,1000000*RES_hh_emi!B27/RES_hh_num!B27)</f>
        <v>311.14577760390739</v>
      </c>
      <c r="C27" s="96">
        <f>IF(RES_hh_emi!C27=0,0,1000000*RES_hh_emi!C27/RES_hh_num!C27)</f>
        <v>303.8590246773046</v>
      </c>
      <c r="D27" s="96">
        <f>IF(RES_hh_emi!D27=0,0,1000000*RES_hh_emi!D27/RES_hh_num!D27)</f>
        <v>294.97945778367762</v>
      </c>
      <c r="E27" s="96">
        <f>IF(RES_hh_emi!E27=0,0,1000000*RES_hh_emi!E27/RES_hh_num!E27)</f>
        <v>313.71948597706171</v>
      </c>
      <c r="F27" s="96">
        <f>IF(RES_hh_emi!F27=0,0,1000000*RES_hh_emi!F27/RES_hh_num!F27)</f>
        <v>317.69939618299816</v>
      </c>
      <c r="G27" s="96">
        <f>IF(RES_hh_emi!G27=0,0,1000000*RES_hh_emi!G27/RES_hh_num!G27)</f>
        <v>290.49564713376054</v>
      </c>
      <c r="H27" s="96">
        <f>IF(RES_hh_emi!H27=0,0,1000000*RES_hh_emi!H27/RES_hh_num!H27)</f>
        <v>237.31910008573516</v>
      </c>
      <c r="I27" s="96">
        <f>IF(RES_hh_emi!I27=0,0,1000000*RES_hh_emi!I27/RES_hh_num!I27)</f>
        <v>254.30639252754804</v>
      </c>
      <c r="J27" s="96">
        <f>IF(RES_hh_emi!J27=0,0,1000000*RES_hh_emi!J27/RES_hh_num!J27)</f>
        <v>230.87723644851008</v>
      </c>
      <c r="K27" s="96">
        <f>IF(RES_hh_emi!K27=0,0,1000000*RES_hh_emi!K27/RES_hh_num!K27)</f>
        <v>227.07722535515555</v>
      </c>
      <c r="L27" s="96">
        <f>IF(RES_hh_emi!L27=0,0,1000000*RES_hh_emi!L27/RES_hh_num!L27)</f>
        <v>221.28942746637335</v>
      </c>
      <c r="M27" s="96">
        <f>IF(RES_hh_emi!M27=0,0,1000000*RES_hh_emi!M27/RES_hh_num!M27)</f>
        <v>240.94283632251557</v>
      </c>
      <c r="N27" s="96">
        <f>IF(RES_hh_emi!N27=0,0,1000000*RES_hh_emi!N27/RES_hh_num!N27)</f>
        <v>228.87247820259515</v>
      </c>
      <c r="O27" s="96">
        <f>IF(RES_hh_emi!O27=0,0,1000000*RES_hh_emi!O27/RES_hh_num!O27)</f>
        <v>219.40217096599551</v>
      </c>
      <c r="P27" s="96">
        <f>IF(RES_hh_emi!P27=0,0,1000000*RES_hh_emi!P27/RES_hh_num!P27)</f>
        <v>209.37332327425872</v>
      </c>
      <c r="Q27" s="96">
        <f>IF(RES_hh_emi!Q27=0,0,1000000*RES_hh_emi!Q27/RES_hh_num!Q27)</f>
        <v>217.72260521459336</v>
      </c>
    </row>
    <row r="28" spans="1:17" ht="12" customHeight="1" x14ac:dyDescent="0.25">
      <c r="A28" s="87" t="s">
        <v>58</v>
      </c>
      <c r="B28" s="95">
        <f>IF(RES_hh_emi!B28=0,0,1000000*RES_hh_emi!B28/RES_hh_num!B28)</f>
        <v>0</v>
      </c>
      <c r="C28" s="95">
        <f>IF(RES_hh_emi!C28=0,0,1000000*RES_hh_emi!C28/RES_hh_num!C28)</f>
        <v>0</v>
      </c>
      <c r="D28" s="95">
        <f>IF(RES_hh_emi!D28=0,0,1000000*RES_hh_emi!D28/RES_hh_num!D28)</f>
        <v>0</v>
      </c>
      <c r="E28" s="95">
        <f>IF(RES_hh_emi!E28=0,0,1000000*RES_hh_emi!E28/RES_hh_num!E28)</f>
        <v>0</v>
      </c>
      <c r="F28" s="95">
        <f>IF(RES_hh_emi!F28=0,0,1000000*RES_hh_emi!F28/RES_hh_num!F28)</f>
        <v>0</v>
      </c>
      <c r="G28" s="95">
        <f>IF(RES_hh_emi!G28=0,0,1000000*RES_hh_emi!G28/RES_hh_num!G28)</f>
        <v>0</v>
      </c>
      <c r="H28" s="95">
        <f>IF(RES_hh_emi!H28=0,0,1000000*RES_hh_emi!H28/RES_hh_num!H28)</f>
        <v>0</v>
      </c>
      <c r="I28" s="95">
        <f>IF(RES_hh_emi!I28=0,0,1000000*RES_hh_emi!I28/RES_hh_num!I28)</f>
        <v>0</v>
      </c>
      <c r="J28" s="95">
        <f>IF(RES_hh_emi!J28=0,0,1000000*RES_hh_emi!J28/RES_hh_num!J28)</f>
        <v>0</v>
      </c>
      <c r="K28" s="95">
        <f>IF(RES_hh_emi!K28=0,0,1000000*RES_hh_emi!K28/RES_hh_num!K28)</f>
        <v>0</v>
      </c>
      <c r="L28" s="95">
        <f>IF(RES_hh_emi!L28=0,0,1000000*RES_hh_emi!L28/RES_hh_num!L28)</f>
        <v>0</v>
      </c>
      <c r="M28" s="95">
        <f>IF(RES_hh_emi!M28=0,0,1000000*RES_hh_emi!M28/RES_hh_num!M28)</f>
        <v>0</v>
      </c>
      <c r="N28" s="95">
        <f>IF(RES_hh_emi!N28=0,0,1000000*RES_hh_emi!N28/RES_hh_num!N28)</f>
        <v>0</v>
      </c>
      <c r="O28" s="95">
        <f>IF(RES_hh_emi!O28=0,0,1000000*RES_hh_emi!O28/RES_hh_num!O28)</f>
        <v>0</v>
      </c>
      <c r="P28" s="95">
        <f>IF(RES_hh_emi!P28=0,0,1000000*RES_hh_emi!P28/RES_hh_num!P28)</f>
        <v>0</v>
      </c>
      <c r="Q28" s="95">
        <f>IF(RES_hh_emi!Q28=0,0,1000000*RES_hh_emi!Q28/RES_hh_num!Q28)</f>
        <v>0</v>
      </c>
    </row>
    <row r="29" spans="1:17" s="28" customFormat="1" ht="12" customHeight="1" x14ac:dyDescent="0.25">
      <c r="A29" s="87" t="s">
        <v>84</v>
      </c>
      <c r="B29" s="95">
        <f>IF(RES_hh_emi!B29=0,0,1000000*RES_hh_emi!B29/RES_hh_num!B29)</f>
        <v>625.05137837200266</v>
      </c>
      <c r="C29" s="95">
        <f>IF(RES_hh_emi!C29=0,0,1000000*RES_hh_emi!C29/RES_hh_num!C29)</f>
        <v>480.53672115158531</v>
      </c>
      <c r="D29" s="95">
        <f>IF(RES_hh_emi!D29=0,0,1000000*RES_hh_emi!D29/RES_hh_num!D29)</f>
        <v>476.7669249906383</v>
      </c>
      <c r="E29" s="95">
        <f>IF(RES_hh_emi!E29=0,0,1000000*RES_hh_emi!E29/RES_hh_num!E29)</f>
        <v>519.46560134661729</v>
      </c>
      <c r="F29" s="95">
        <f>IF(RES_hh_emi!F29=0,0,1000000*RES_hh_emi!F29/RES_hh_num!F29)</f>
        <v>538.15256207326206</v>
      </c>
      <c r="G29" s="95">
        <f>IF(RES_hh_emi!G29=0,0,1000000*RES_hh_emi!G29/RES_hh_num!G29)</f>
        <v>526.21891042687912</v>
      </c>
      <c r="H29" s="95">
        <f>IF(RES_hh_emi!H29=0,0,1000000*RES_hh_emi!H29/RES_hh_num!H29)</f>
        <v>478.9343350551577</v>
      </c>
      <c r="I29" s="95">
        <f>IF(RES_hh_emi!I29=0,0,1000000*RES_hh_emi!I29/RES_hh_num!I29)</f>
        <v>516.98369051247869</v>
      </c>
      <c r="J29" s="95">
        <f>IF(RES_hh_emi!J29=0,0,1000000*RES_hh_emi!J29/RES_hh_num!J29)</f>
        <v>488.21924055444686</v>
      </c>
      <c r="K29" s="95">
        <f>IF(RES_hh_emi!K29=0,0,1000000*RES_hh_emi!K29/RES_hh_num!K29)</f>
        <v>494.65016303081546</v>
      </c>
      <c r="L29" s="95">
        <f>IF(RES_hh_emi!L29=0,0,1000000*RES_hh_emi!L29/RES_hh_num!L29)</f>
        <v>488.35640006742</v>
      </c>
      <c r="M29" s="95">
        <f>IF(RES_hh_emi!M29=0,0,1000000*RES_hh_emi!M29/RES_hh_num!M29)</f>
        <v>483.08485337301857</v>
      </c>
      <c r="N29" s="95">
        <f>IF(RES_hh_emi!N29=0,0,1000000*RES_hh_emi!N29/RES_hh_num!N29)</f>
        <v>468.88723406357207</v>
      </c>
      <c r="O29" s="95">
        <f>IF(RES_hh_emi!O29=0,0,1000000*RES_hh_emi!O29/RES_hh_num!O29)</f>
        <v>421.87861649976611</v>
      </c>
      <c r="P29" s="95">
        <f>IF(RES_hh_emi!P29=0,0,1000000*RES_hh_emi!P29/RES_hh_num!P29)</f>
        <v>416.19864750992934</v>
      </c>
      <c r="Q29" s="95">
        <f>IF(RES_hh_emi!Q29=0,0,1000000*RES_hh_emi!Q29/RES_hh_num!Q29)</f>
        <v>435.83685241421949</v>
      </c>
    </row>
    <row r="30" spans="1:17" ht="12" customHeight="1" x14ac:dyDescent="0.25">
      <c r="A30" s="87" t="s">
        <v>109</v>
      </c>
      <c r="B30" s="95">
        <f>IF(RES_hh_emi!B30=0,0,1000000*RES_hh_emi!B30/RES_hh_num!B30)</f>
        <v>0</v>
      </c>
      <c r="C30" s="95">
        <f>IF(RES_hh_emi!C30=0,0,1000000*RES_hh_emi!C30/RES_hh_num!C30)</f>
        <v>0</v>
      </c>
      <c r="D30" s="95">
        <f>IF(RES_hh_emi!D30=0,0,1000000*RES_hh_emi!D30/RES_hh_num!D30)</f>
        <v>0</v>
      </c>
      <c r="E30" s="95">
        <f>IF(RES_hh_emi!E30=0,0,1000000*RES_hh_emi!E30/RES_hh_num!E30)</f>
        <v>0</v>
      </c>
      <c r="F30" s="95">
        <f>IF(RES_hh_emi!F30=0,0,1000000*RES_hh_emi!F30/RES_hh_num!F30)</f>
        <v>0</v>
      </c>
      <c r="G30" s="95">
        <f>IF(RES_hh_emi!G30=0,0,1000000*RES_hh_emi!G30/RES_hh_num!G30)</f>
        <v>0</v>
      </c>
      <c r="H30" s="95">
        <f>IF(RES_hh_emi!H30=0,0,1000000*RES_hh_emi!H30/RES_hh_num!H30)</f>
        <v>0</v>
      </c>
      <c r="I30" s="95">
        <f>IF(RES_hh_emi!I30=0,0,1000000*RES_hh_emi!I30/RES_hh_num!I30)</f>
        <v>0</v>
      </c>
      <c r="J30" s="95">
        <f>IF(RES_hh_emi!J30=0,0,1000000*RES_hh_emi!J30/RES_hh_num!J30)</f>
        <v>0</v>
      </c>
      <c r="K30" s="95">
        <f>IF(RES_hh_emi!K30=0,0,1000000*RES_hh_emi!K30/RES_hh_num!K30)</f>
        <v>0</v>
      </c>
      <c r="L30" s="95">
        <f>IF(RES_hh_emi!L30=0,0,1000000*RES_hh_emi!L30/RES_hh_num!L30)</f>
        <v>0</v>
      </c>
      <c r="M30" s="95">
        <f>IF(RES_hh_emi!M30=0,0,1000000*RES_hh_emi!M30/RES_hh_num!M30)</f>
        <v>0</v>
      </c>
      <c r="N30" s="95">
        <f>IF(RES_hh_emi!N30=0,0,1000000*RES_hh_emi!N30/RES_hh_num!N30)</f>
        <v>0</v>
      </c>
      <c r="O30" s="95">
        <f>IF(RES_hh_emi!O30=0,0,1000000*RES_hh_emi!O30/RES_hh_num!O30)</f>
        <v>0</v>
      </c>
      <c r="P30" s="95">
        <f>IF(RES_hh_emi!P30=0,0,1000000*RES_hh_emi!P30/RES_hh_num!P30)</f>
        <v>0</v>
      </c>
      <c r="Q30" s="95">
        <f>IF(RES_hh_emi!Q30=0,0,1000000*RES_hh_emi!Q30/RES_hh_num!Q30)</f>
        <v>0</v>
      </c>
    </row>
    <row r="31" spans="1:17" ht="12" customHeight="1" x14ac:dyDescent="0.25">
      <c r="A31" s="87" t="s">
        <v>55</v>
      </c>
      <c r="B31" s="95">
        <f>IF(RES_hh_emi!B31=0,0,1000000*RES_hh_emi!B31/RES_hh_num!B31)</f>
        <v>0</v>
      </c>
      <c r="C31" s="95">
        <f>IF(RES_hh_emi!C31=0,0,1000000*RES_hh_emi!C31/RES_hh_num!C31)</f>
        <v>0</v>
      </c>
      <c r="D31" s="95">
        <f>IF(RES_hh_emi!D31=0,0,1000000*RES_hh_emi!D31/RES_hh_num!D31)</f>
        <v>0</v>
      </c>
      <c r="E31" s="95">
        <f>IF(RES_hh_emi!E31=0,0,1000000*RES_hh_emi!E31/RES_hh_num!E31)</f>
        <v>0</v>
      </c>
      <c r="F31" s="95">
        <f>IF(RES_hh_emi!F31=0,0,1000000*RES_hh_emi!F31/RES_hh_num!F31)</f>
        <v>0</v>
      </c>
      <c r="G31" s="95">
        <f>IF(RES_hh_emi!G31=0,0,1000000*RES_hh_emi!G31/RES_hh_num!G31)</f>
        <v>0</v>
      </c>
      <c r="H31" s="95">
        <f>IF(RES_hh_emi!H31=0,0,1000000*RES_hh_emi!H31/RES_hh_num!H31)</f>
        <v>0</v>
      </c>
      <c r="I31" s="95">
        <f>IF(RES_hh_emi!I31=0,0,1000000*RES_hh_emi!I31/RES_hh_num!I31)</f>
        <v>0</v>
      </c>
      <c r="J31" s="95">
        <f>IF(RES_hh_emi!J31=0,0,1000000*RES_hh_emi!J31/RES_hh_num!J31)</f>
        <v>0</v>
      </c>
      <c r="K31" s="95">
        <f>IF(RES_hh_emi!K31=0,0,1000000*RES_hh_emi!K31/RES_hh_num!K31)</f>
        <v>0</v>
      </c>
      <c r="L31" s="95">
        <f>IF(RES_hh_emi!L31=0,0,1000000*RES_hh_emi!L31/RES_hh_num!L31)</f>
        <v>0</v>
      </c>
      <c r="M31" s="95">
        <f>IF(RES_hh_emi!M31=0,0,1000000*RES_hh_emi!M31/RES_hh_num!M31)</f>
        <v>0</v>
      </c>
      <c r="N31" s="95">
        <f>IF(RES_hh_emi!N31=0,0,1000000*RES_hh_emi!N31/RES_hh_num!N31)</f>
        <v>0</v>
      </c>
      <c r="O31" s="95">
        <f>IF(RES_hh_emi!O31=0,0,1000000*RES_hh_emi!O31/RES_hh_num!O31)</f>
        <v>0</v>
      </c>
      <c r="P31" s="95">
        <f>IF(RES_hh_emi!P31=0,0,1000000*RES_hh_emi!P31/RES_hh_num!P31)</f>
        <v>0</v>
      </c>
      <c r="Q31" s="95">
        <f>IF(RES_hh_emi!Q31=0,0,1000000*RES_hh_emi!Q31/RES_hh_num!Q31)</f>
        <v>0</v>
      </c>
    </row>
    <row r="32" spans="1:17" ht="12" customHeight="1" x14ac:dyDescent="0.25">
      <c r="A32" s="49" t="s">
        <v>60</v>
      </c>
      <c r="B32" s="18">
        <f>IF(RES_hh_emi!B32=0,0,1000000*RES_hh_emi!B32/RES_hh_num!B32)</f>
        <v>0</v>
      </c>
      <c r="C32" s="18">
        <f>IF(RES_hh_emi!C32=0,0,1000000*RES_hh_emi!C32/RES_hh_num!C32)</f>
        <v>0</v>
      </c>
      <c r="D32" s="18">
        <f>IF(RES_hh_emi!D32=0,0,1000000*RES_hh_emi!D32/RES_hh_num!D32)</f>
        <v>0</v>
      </c>
      <c r="E32" s="18">
        <f>IF(RES_hh_emi!E32=0,0,1000000*RES_hh_emi!E32/RES_hh_num!E32)</f>
        <v>0</v>
      </c>
      <c r="F32" s="18">
        <f>IF(RES_hh_emi!F32=0,0,1000000*RES_hh_emi!F32/RES_hh_num!F32)</f>
        <v>0</v>
      </c>
      <c r="G32" s="18">
        <f>IF(RES_hh_emi!G32=0,0,1000000*RES_hh_emi!G32/RES_hh_num!G32)</f>
        <v>0</v>
      </c>
      <c r="H32" s="18">
        <f>IF(RES_hh_emi!H32=0,0,1000000*RES_hh_emi!H32/RES_hh_num!H32)</f>
        <v>0</v>
      </c>
      <c r="I32" s="18">
        <f>IF(RES_hh_emi!I32=0,0,1000000*RES_hh_emi!I32/RES_hh_num!I32)</f>
        <v>0</v>
      </c>
      <c r="J32" s="18">
        <f>IF(RES_hh_emi!J32=0,0,1000000*RES_hh_emi!J32/RES_hh_num!J32)</f>
        <v>0</v>
      </c>
      <c r="K32" s="18">
        <f>IF(RES_hh_emi!K32=0,0,1000000*RES_hh_emi!K32/RES_hh_num!K32)</f>
        <v>0</v>
      </c>
      <c r="L32" s="18">
        <f>IF(RES_hh_emi!L32=0,0,1000000*RES_hh_emi!L32/RES_hh_num!L32)</f>
        <v>0</v>
      </c>
      <c r="M32" s="18">
        <f>IF(RES_hh_emi!M32=0,0,1000000*RES_hh_emi!M32/RES_hh_num!M32)</f>
        <v>0</v>
      </c>
      <c r="N32" s="18">
        <f>IF(RES_hh_emi!N32=0,0,1000000*RES_hh_emi!N32/RES_hh_num!N32)</f>
        <v>0</v>
      </c>
      <c r="O32" s="18">
        <f>IF(RES_hh_emi!O32=0,0,1000000*RES_hh_emi!O32/RES_hh_num!O32)</f>
        <v>0</v>
      </c>
      <c r="P32" s="18">
        <f>IF(RES_hh_emi!P32=0,0,1000000*RES_hh_emi!P32/RES_hh_num!P32)</f>
        <v>0</v>
      </c>
      <c r="Q32" s="18">
        <f>IF(RES_hh_emi!Q32=0,0,1000000*RES_hh_emi!Q32/RES_hh_num!Q32)</f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125</v>
      </c>
      <c r="B3" s="100">
        <f>IF(RES_hh_fech!B3=0,0,RES_hh_fech!B3/RES_summary!B$19)</f>
        <v>107.86517010481727</v>
      </c>
      <c r="C3" s="100">
        <f>IF(RES_hh_fech!C3=0,0,RES_hh_fech!C3/RES_summary!C$19)</f>
        <v>101.57943798959893</v>
      </c>
      <c r="D3" s="100">
        <f>IF(RES_hh_fech!D3=0,0,RES_hh_fech!D3/RES_summary!D$19)</f>
        <v>103.66799038257011</v>
      </c>
      <c r="E3" s="100">
        <f>IF(RES_hh_fech!E3=0,0,RES_hh_fech!E3/RES_summary!E$19)</f>
        <v>106.50007845436599</v>
      </c>
      <c r="F3" s="100">
        <f>IF(RES_hh_fech!F3=0,0,RES_hh_fech!F3/RES_summary!F$19)</f>
        <v>95.694012685534574</v>
      </c>
      <c r="G3" s="100">
        <f>IF(RES_hh_fech!G3=0,0,RES_hh_fech!G3/RES_summary!G$19)</f>
        <v>86.673237552447688</v>
      </c>
      <c r="H3" s="100">
        <f>IF(RES_hh_fech!H3=0,0,RES_hh_fech!H3/RES_summary!H$19)</f>
        <v>88.755814252331163</v>
      </c>
      <c r="I3" s="100">
        <f>IF(RES_hh_fech!I3=0,0,RES_hh_fech!I3/RES_summary!I$19)</f>
        <v>88.282485003475969</v>
      </c>
      <c r="J3" s="100">
        <f>IF(RES_hh_fech!J3=0,0,RES_hh_fech!J3/RES_summary!J$19)</f>
        <v>78.407427360034205</v>
      </c>
      <c r="K3" s="100">
        <f>IF(RES_hh_fech!K3=0,0,RES_hh_fech!K3/RES_summary!K$19)</f>
        <v>80.392195853508255</v>
      </c>
      <c r="L3" s="100">
        <f>IF(RES_hh_fech!L3=0,0,RES_hh_fech!L3/RES_summary!L$19)</f>
        <v>71.42310503034642</v>
      </c>
      <c r="M3" s="100">
        <f>IF(RES_hh_fech!M3=0,0,RES_hh_fech!M3/RES_summary!M$19)</f>
        <v>74.07453923306737</v>
      </c>
      <c r="N3" s="100">
        <f>IF(RES_hh_fech!N3=0,0,RES_hh_fech!N3/RES_summary!N$19)</f>
        <v>69.813203831387</v>
      </c>
      <c r="O3" s="100">
        <f>IF(RES_hh_fech!O3=0,0,RES_hh_fech!O3/RES_summary!O$19)</f>
        <v>60.730125390589457</v>
      </c>
      <c r="P3" s="100">
        <f>IF(RES_hh_fech!P3=0,0,RES_hh_fech!P3/RES_summary!P$19)</f>
        <v>57.75217588159618</v>
      </c>
      <c r="Q3" s="100">
        <f>IF(RES_hh_fech!Q3=0,0,RES_hh_fech!Q3/RES_summary!Q$19)</f>
        <v>64.949256624172023</v>
      </c>
    </row>
    <row r="4" spans="1:17" ht="12.95" customHeight="1" x14ac:dyDescent="0.25">
      <c r="A4" s="89" t="s">
        <v>65</v>
      </c>
      <c r="B4" s="96">
        <f>IF(RES_hh_fech!B4=0,0,RES_hh_fech!B4/RES_summary!B$19)</f>
        <v>66.760711277966877</v>
      </c>
      <c r="C4" s="96">
        <f>IF(RES_hh_fech!C4=0,0,RES_hh_fech!C4/RES_summary!C$19)</f>
        <v>64.719582311983714</v>
      </c>
      <c r="D4" s="96">
        <f>IF(RES_hh_fech!D4=0,0,RES_hh_fech!D4/RES_summary!D$19)</f>
        <v>65.845536272719769</v>
      </c>
      <c r="E4" s="96">
        <f>IF(RES_hh_fech!E4=0,0,RES_hh_fech!E4/RES_summary!E$19)</f>
        <v>67.284712626592238</v>
      </c>
      <c r="F4" s="96">
        <f>IF(RES_hh_fech!F4=0,0,RES_hh_fech!F4/RES_summary!F$19)</f>
        <v>57.940605359654072</v>
      </c>
      <c r="G4" s="96">
        <f>IF(RES_hh_fech!G4=0,0,RES_hh_fech!G4/RES_summary!G$19)</f>
        <v>48.442096697962043</v>
      </c>
      <c r="H4" s="96">
        <f>IF(RES_hh_fech!H4=0,0,RES_hh_fech!H4/RES_summary!H$19)</f>
        <v>53.248453884024379</v>
      </c>
      <c r="I4" s="96">
        <f>IF(RES_hh_fech!I4=0,0,RES_hh_fech!I4/RES_summary!I$19)</f>
        <v>52.878821346426967</v>
      </c>
      <c r="J4" s="96">
        <f>IF(RES_hh_fech!J4=0,0,RES_hh_fech!J4/RES_summary!J$19)</f>
        <v>43.748934354200443</v>
      </c>
      <c r="K4" s="96">
        <f>IF(RES_hh_fech!K4=0,0,RES_hh_fech!K4/RES_summary!K$19)</f>
        <v>45.707116572257711</v>
      </c>
      <c r="L4" s="96">
        <f>IF(RES_hh_fech!L4=0,0,RES_hh_fech!L4/RES_summary!L$19)</f>
        <v>37.263044905421246</v>
      </c>
      <c r="M4" s="96">
        <f>IF(RES_hh_fech!M4=0,0,RES_hh_fech!M4/RES_summary!M$19)</f>
        <v>40.196664413893465</v>
      </c>
      <c r="N4" s="96">
        <f>IF(RES_hh_fech!N4=0,0,RES_hh_fech!N4/RES_summary!N$19)</f>
        <v>37.356705225626563</v>
      </c>
      <c r="O4" s="96">
        <f>IF(RES_hh_fech!O4=0,0,RES_hh_fech!O4/RES_summary!O$19)</f>
        <v>30.215982289291176</v>
      </c>
      <c r="P4" s="96">
        <f>IF(RES_hh_fech!P4=0,0,RES_hh_fech!P4/RES_summary!P$19)</f>
        <v>26.981079406107405</v>
      </c>
      <c r="Q4" s="96">
        <f>IF(RES_hh_fech!Q4=0,0,RES_hh_fech!Q4/RES_summary!Q$19)</f>
        <v>32.174093473406089</v>
      </c>
    </row>
    <row r="5" spans="1:17" ht="12" customHeight="1" x14ac:dyDescent="0.25">
      <c r="A5" s="87" t="s">
        <v>58</v>
      </c>
      <c r="B5" s="95">
        <f>IF(RES_hh_fech!B5=0,0,RES_hh_fech!B5/RES_summary!B$19)</f>
        <v>0</v>
      </c>
      <c r="C5" s="95">
        <f>IF(RES_hh_fech!C5=0,0,RES_hh_fech!C5/RES_summary!C$19)</f>
        <v>0</v>
      </c>
      <c r="D5" s="95">
        <f>IF(RES_hh_fech!D5=0,0,RES_hh_fech!D5/RES_summary!D$19)</f>
        <v>0</v>
      </c>
      <c r="E5" s="95">
        <f>IF(RES_hh_fech!E5=0,0,RES_hh_fech!E5/RES_summary!E$19)</f>
        <v>0</v>
      </c>
      <c r="F5" s="95">
        <f>IF(RES_hh_fech!F5=0,0,RES_hh_fech!F5/RES_summary!F$19)</f>
        <v>0</v>
      </c>
      <c r="G5" s="95">
        <f>IF(RES_hh_fech!G5=0,0,RES_hh_fech!G5/RES_summary!G$19)</f>
        <v>0</v>
      </c>
      <c r="H5" s="95">
        <f>IF(RES_hh_fech!H5=0,0,RES_hh_fech!H5/RES_summary!H$19)</f>
        <v>0</v>
      </c>
      <c r="I5" s="95">
        <f>IF(RES_hh_fech!I5=0,0,RES_hh_fech!I5/RES_summary!I$19)</f>
        <v>0</v>
      </c>
      <c r="J5" s="95">
        <f>IF(RES_hh_fech!J5=0,0,RES_hh_fech!J5/RES_summary!J$19)</f>
        <v>0</v>
      </c>
      <c r="K5" s="95">
        <f>IF(RES_hh_fech!K5=0,0,RES_hh_fech!K5/RES_summary!K$19)</f>
        <v>0</v>
      </c>
      <c r="L5" s="95">
        <f>IF(RES_hh_fech!L5=0,0,RES_hh_fech!L5/RES_summary!L$19)</f>
        <v>0</v>
      </c>
      <c r="M5" s="95">
        <f>IF(RES_hh_fech!M5=0,0,RES_hh_fech!M5/RES_summary!M$19)</f>
        <v>0</v>
      </c>
      <c r="N5" s="95">
        <f>IF(RES_hh_fech!N5=0,0,RES_hh_fech!N5/RES_summary!N$19)</f>
        <v>0</v>
      </c>
      <c r="O5" s="95">
        <f>IF(RES_hh_fech!O5=0,0,RES_hh_fech!O5/RES_summary!O$19)</f>
        <v>0</v>
      </c>
      <c r="P5" s="95">
        <f>IF(RES_hh_fech!P5=0,0,RES_hh_fech!P5/RES_summary!P$19)</f>
        <v>0</v>
      </c>
      <c r="Q5" s="95">
        <f>IF(RES_hh_fech!Q5=0,0,RES_hh_fech!Q5/RES_summary!Q$19)</f>
        <v>0</v>
      </c>
    </row>
    <row r="6" spans="1:17" ht="12" customHeight="1" x14ac:dyDescent="0.25">
      <c r="A6" s="87" t="s">
        <v>84</v>
      </c>
      <c r="B6" s="95">
        <f>IF(RES_hh_fech!B6=0,0,RES_hh_fech!B6/RES_summary!B$19)</f>
        <v>64.722519344688578</v>
      </c>
      <c r="C6" s="95">
        <f>IF(RES_hh_fech!C6=0,0,RES_hh_fech!C6/RES_summary!C$19)</f>
        <v>63.940949798686383</v>
      </c>
      <c r="D6" s="95">
        <f>IF(RES_hh_fech!D6=0,0,RES_hh_fech!D6/RES_summary!D$19)</f>
        <v>65.051976895017447</v>
      </c>
      <c r="E6" s="95">
        <f>IF(RES_hh_fech!E6=0,0,RES_hh_fech!E6/RES_summary!E$19)</f>
        <v>66.026923363008919</v>
      </c>
      <c r="F6" s="95">
        <f>IF(RES_hh_fech!F6=0,0,RES_hh_fech!F6/RES_summary!F$19)</f>
        <v>56.934777213348561</v>
      </c>
      <c r="G6" s="95">
        <f>IF(RES_hh_fech!G6=0,0,RES_hh_fech!G6/RES_summary!G$19)</f>
        <v>48.261603386144806</v>
      </c>
      <c r="H6" s="95">
        <f>IF(RES_hh_fech!H6=0,0,RES_hh_fech!H6/RES_summary!H$19)</f>
        <v>53.717325732599171</v>
      </c>
      <c r="I6" s="95">
        <f>IF(RES_hh_fech!I6=0,0,RES_hh_fech!I6/RES_summary!I$19)</f>
        <v>52.501105743806875</v>
      </c>
      <c r="J6" s="95">
        <f>IF(RES_hh_fech!J6=0,0,RES_hh_fech!J6/RES_summary!J$19)</f>
        <v>46.034508053530509</v>
      </c>
      <c r="K6" s="95">
        <f>IF(RES_hh_fech!K6=0,0,RES_hh_fech!K6/RES_summary!K$19)</f>
        <v>49.978623925981204</v>
      </c>
      <c r="L6" s="95">
        <f>IF(RES_hh_fech!L6=0,0,RES_hh_fech!L6/RES_summary!L$19)</f>
        <v>41.00842513748406</v>
      </c>
      <c r="M6" s="95">
        <f>IF(RES_hh_fech!M6=0,0,RES_hh_fech!M6/RES_summary!M$19)</f>
        <v>44.730531142959919</v>
      </c>
      <c r="N6" s="95">
        <f>IF(RES_hh_fech!N6=0,0,RES_hh_fech!N6/RES_summary!N$19)</f>
        <v>41.850030841953135</v>
      </c>
      <c r="O6" s="95">
        <f>IF(RES_hh_fech!O6=0,0,RES_hh_fech!O6/RES_summary!O$19)</f>
        <v>34.001698251253551</v>
      </c>
      <c r="P6" s="95">
        <f>IF(RES_hh_fech!P6=0,0,RES_hh_fech!P6/RES_summary!P$19)</f>
        <v>30.369450576347138</v>
      </c>
      <c r="Q6" s="95">
        <f>IF(RES_hh_fech!Q6=0,0,RES_hh_fech!Q6/RES_summary!Q$19)</f>
        <v>36.324841356753289</v>
      </c>
    </row>
    <row r="7" spans="1:17" ht="12" customHeight="1" x14ac:dyDescent="0.25">
      <c r="A7" s="87" t="s">
        <v>110</v>
      </c>
      <c r="B7" s="95">
        <f>IF(RES_hh_fech!B7=0,0,RES_hh_fech!B7/RES_summary!B$19)</f>
        <v>66.449400312430285</v>
      </c>
      <c r="C7" s="95">
        <f>IF(RES_hh_fech!C7=0,0,RES_hh_fech!C7/RES_summary!C$19)</f>
        <v>65.645275238499636</v>
      </c>
      <c r="D7" s="95">
        <f>IF(RES_hh_fech!D7=0,0,RES_hh_fech!D7/RES_summary!D$19)</f>
        <v>66.73192855633917</v>
      </c>
      <c r="E7" s="95">
        <f>IF(RES_hh_fech!E7=0,0,RES_hh_fech!E7/RES_summary!E$19)</f>
        <v>67.836738982957939</v>
      </c>
      <c r="F7" s="95">
        <f>IF(RES_hh_fech!F7=0,0,RES_hh_fech!F7/RES_summary!F$19)</f>
        <v>58.453347960703375</v>
      </c>
      <c r="G7" s="95">
        <f>IF(RES_hh_fech!G7=0,0,RES_hh_fech!G7/RES_summary!G$19)</f>
        <v>48.841804130044927</v>
      </c>
      <c r="H7" s="95">
        <f>IF(RES_hh_fech!H7=0,0,RES_hh_fech!H7/RES_summary!H$19)</f>
        <v>55.800763608414172</v>
      </c>
      <c r="I7" s="95">
        <f>IF(RES_hh_fech!I7=0,0,RES_hh_fech!I7/RES_summary!I$19)</f>
        <v>53.993558171218183</v>
      </c>
      <c r="J7" s="95">
        <f>IF(RES_hh_fech!J7=0,0,RES_hh_fech!J7/RES_summary!J$19)</f>
        <v>47.189696747565421</v>
      </c>
      <c r="K7" s="95">
        <f>IF(RES_hh_fech!K7=0,0,RES_hh_fech!K7/RES_summary!K$19)</f>
        <v>50.955446431544509</v>
      </c>
      <c r="L7" s="95">
        <f>IF(RES_hh_fech!L7=0,0,RES_hh_fech!L7/RES_summary!L$19)</f>
        <v>42.470626844120105</v>
      </c>
      <c r="M7" s="95">
        <f>IF(RES_hh_fech!M7=0,0,RES_hh_fech!M7/RES_summary!M$19)</f>
        <v>45.899204958331502</v>
      </c>
      <c r="N7" s="95">
        <f>IF(RES_hh_fech!N7=0,0,RES_hh_fech!N7/RES_summary!N$19)</f>
        <v>42.913778358860604</v>
      </c>
      <c r="O7" s="95">
        <f>IF(RES_hh_fech!O7=0,0,RES_hh_fech!O7/RES_summary!O$19)</f>
        <v>34.7875307928674</v>
      </c>
      <c r="P7" s="95">
        <f>IF(RES_hh_fech!P7=0,0,RES_hh_fech!P7/RES_summary!P$19)</f>
        <v>31.063117983355713</v>
      </c>
      <c r="Q7" s="95">
        <f>IF(RES_hh_fech!Q7=0,0,RES_hh_fech!Q7/RES_summary!Q$19)</f>
        <v>37.250916770789239</v>
      </c>
    </row>
    <row r="8" spans="1:17" ht="12" customHeight="1" x14ac:dyDescent="0.25">
      <c r="A8" s="87" t="s">
        <v>109</v>
      </c>
      <c r="B8" s="95">
        <f>IF(RES_hh_fech!B8=0,0,RES_hh_fech!B8/RES_summary!B$19)</f>
        <v>0</v>
      </c>
      <c r="C8" s="95">
        <f>IF(RES_hh_fech!C8=0,0,RES_hh_fech!C8/RES_summary!C$19)</f>
        <v>0</v>
      </c>
      <c r="D8" s="95">
        <f>IF(RES_hh_fech!D8=0,0,RES_hh_fech!D8/RES_summary!D$19)</f>
        <v>0</v>
      </c>
      <c r="E8" s="95">
        <f>IF(RES_hh_fech!E8=0,0,RES_hh_fech!E8/RES_summary!E$19)</f>
        <v>0</v>
      </c>
      <c r="F8" s="95">
        <f>IF(RES_hh_fech!F8=0,0,RES_hh_fech!F8/RES_summary!F$19)</f>
        <v>0</v>
      </c>
      <c r="G8" s="95">
        <f>IF(RES_hh_fech!G8=0,0,RES_hh_fech!G8/RES_summary!G$19)</f>
        <v>0</v>
      </c>
      <c r="H8" s="95">
        <f>IF(RES_hh_fech!H8=0,0,RES_hh_fech!H8/RES_summary!H$19)</f>
        <v>0</v>
      </c>
      <c r="I8" s="95">
        <f>IF(RES_hh_fech!I8=0,0,RES_hh_fech!I8/RES_summary!I$19)</f>
        <v>0</v>
      </c>
      <c r="J8" s="95">
        <f>IF(RES_hh_fech!J8=0,0,RES_hh_fech!J8/RES_summary!J$19)</f>
        <v>0</v>
      </c>
      <c r="K8" s="95">
        <f>IF(RES_hh_fech!K8=0,0,RES_hh_fech!K8/RES_summary!K$19)</f>
        <v>0</v>
      </c>
      <c r="L8" s="95">
        <f>IF(RES_hh_fech!L8=0,0,RES_hh_fech!L8/RES_summary!L$19)</f>
        <v>0</v>
      </c>
      <c r="M8" s="95">
        <f>IF(RES_hh_fech!M8=0,0,RES_hh_fech!M8/RES_summary!M$19)</f>
        <v>0</v>
      </c>
      <c r="N8" s="95">
        <f>IF(RES_hh_fech!N8=0,0,RES_hh_fech!N8/RES_summary!N$19)</f>
        <v>0</v>
      </c>
      <c r="O8" s="95">
        <f>IF(RES_hh_fech!O8=0,0,RES_hh_fech!O8/RES_summary!O$19)</f>
        <v>0</v>
      </c>
      <c r="P8" s="95">
        <f>IF(RES_hh_fech!P8=0,0,RES_hh_fech!P8/RES_summary!P$19)</f>
        <v>0</v>
      </c>
      <c r="Q8" s="95">
        <f>IF(RES_hh_fech!Q8=0,0,RES_hh_fech!Q8/RES_summary!Q$19)</f>
        <v>0</v>
      </c>
    </row>
    <row r="9" spans="1:17" ht="12" customHeight="1" x14ac:dyDescent="0.25">
      <c r="A9" s="87" t="s">
        <v>55</v>
      </c>
      <c r="B9" s="95">
        <f>IF(RES_hh_fech!B9=0,0,RES_hh_fech!B9/RES_summary!B$19)</f>
        <v>80.389002512044044</v>
      </c>
      <c r="C9" s="95">
        <f>IF(RES_hh_fech!C9=0,0,RES_hh_fech!C9/RES_summary!C$19)</f>
        <v>79.412153758733197</v>
      </c>
      <c r="D9" s="95">
        <f>IF(RES_hh_fech!D9=0,0,RES_hh_fech!D9/RES_summary!D$19)</f>
        <v>82.661149554209459</v>
      </c>
      <c r="E9" s="95">
        <f>IF(RES_hh_fech!E9=0,0,RES_hh_fech!E9/RES_summary!E$19)</f>
        <v>80.367150683560368</v>
      </c>
      <c r="F9" s="95">
        <f>IF(RES_hh_fech!F9=0,0,RES_hh_fech!F9/RES_summary!F$19)</f>
        <v>70.711071258419992</v>
      </c>
      <c r="G9" s="95">
        <f>IF(RES_hh_fech!G9=0,0,RES_hh_fech!G9/RES_summary!G$19)</f>
        <v>78.329742247886742</v>
      </c>
      <c r="H9" s="95">
        <f>IF(RES_hh_fech!H9=0,0,RES_hh_fech!H9/RES_summary!H$19)</f>
        <v>50.293345954689094</v>
      </c>
      <c r="I9" s="95">
        <f>IF(RES_hh_fech!I9=0,0,RES_hh_fech!I9/RES_summary!I$19)</f>
        <v>61.729384163794585</v>
      </c>
      <c r="J9" s="95">
        <f>IF(RES_hh_fech!J9=0,0,RES_hh_fech!J9/RES_summary!J$19)</f>
        <v>60.240187587069784</v>
      </c>
      <c r="K9" s="95">
        <f>IF(RES_hh_fech!K9=0,0,RES_hh_fech!K9/RES_summary!K$19)</f>
        <v>71.338320141512199</v>
      </c>
      <c r="L9" s="95">
        <f>IF(RES_hh_fech!L9=0,0,RES_hh_fech!L9/RES_summary!L$19)</f>
        <v>43.412276285615953</v>
      </c>
      <c r="M9" s="95">
        <f>IF(RES_hh_fech!M9=0,0,RES_hh_fech!M9/RES_summary!M$19)</f>
        <v>55.391554114864256</v>
      </c>
      <c r="N9" s="95">
        <f>IF(RES_hh_fech!N9=0,0,RES_hh_fech!N9/RES_summary!N$19)</f>
        <v>51.602034719669753</v>
      </c>
      <c r="O9" s="95">
        <f>IF(RES_hh_fech!O9=0,0,RES_hh_fech!O9/RES_summary!O$19)</f>
        <v>42.773665931757556</v>
      </c>
      <c r="P9" s="95">
        <f>IF(RES_hh_fech!P9=0,0,RES_hh_fech!P9/RES_summary!P$19)</f>
        <v>36.177289759300265</v>
      </c>
      <c r="Q9" s="95">
        <f>IF(RES_hh_fech!Q9=0,0,RES_hh_fech!Q9/RES_summary!Q$19)</f>
        <v>44.356023439905258</v>
      </c>
    </row>
    <row r="10" spans="1:17" ht="12" customHeight="1" x14ac:dyDescent="0.25">
      <c r="A10" s="87" t="s">
        <v>79</v>
      </c>
      <c r="B10" s="95">
        <f>IF(RES_hh_fech!B10=0,0,RES_hh_fech!B10/RES_summary!B$19)</f>
        <v>0</v>
      </c>
      <c r="C10" s="95">
        <f>IF(RES_hh_fech!C10=0,0,RES_hh_fech!C10/RES_summary!C$19)</f>
        <v>0</v>
      </c>
      <c r="D10" s="95">
        <f>IF(RES_hh_fech!D10=0,0,RES_hh_fech!D10/RES_summary!D$19)</f>
        <v>0</v>
      </c>
      <c r="E10" s="95">
        <f>IF(RES_hh_fech!E10=0,0,RES_hh_fech!E10/RES_summary!E$19)</f>
        <v>0</v>
      </c>
      <c r="F10" s="95">
        <f>IF(RES_hh_fech!F10=0,0,RES_hh_fech!F10/RES_summary!F$19)</f>
        <v>0</v>
      </c>
      <c r="G10" s="95">
        <f>IF(RES_hh_fech!G10=0,0,RES_hh_fech!G10/RES_summary!G$19)</f>
        <v>0</v>
      </c>
      <c r="H10" s="95">
        <f>IF(RES_hh_fech!H10=0,0,RES_hh_fech!H10/RES_summary!H$19)</f>
        <v>0</v>
      </c>
      <c r="I10" s="95">
        <f>IF(RES_hh_fech!I10=0,0,RES_hh_fech!I10/RES_summary!I$19)</f>
        <v>42.541767085211731</v>
      </c>
      <c r="J10" s="95">
        <f>IF(RES_hh_fech!J10=0,0,RES_hh_fech!J10/RES_summary!J$19)</f>
        <v>37.359094545272114</v>
      </c>
      <c r="K10" s="95">
        <f>IF(RES_hh_fech!K10=0,0,RES_hh_fech!K10/RES_summary!K$19)</f>
        <v>40.499515337002471</v>
      </c>
      <c r="L10" s="95">
        <f>IF(RES_hh_fech!L10=0,0,RES_hh_fech!L10/RES_summary!L$19)</f>
        <v>33.244518616574126</v>
      </c>
      <c r="M10" s="95">
        <f>IF(RES_hh_fech!M10=0,0,RES_hh_fech!M10/RES_summary!M$19)</f>
        <v>36.158894394861719</v>
      </c>
      <c r="N10" s="95">
        <f>IF(RES_hh_fech!N10=0,0,RES_hh_fech!N10/RES_summary!N$19)</f>
        <v>33.845462590252765</v>
      </c>
      <c r="O10" s="95">
        <f>IF(RES_hh_fech!O10=0,0,RES_hh_fech!O10/RES_summary!O$19)</f>
        <v>27.519335772442279</v>
      </c>
      <c r="P10" s="95">
        <f>IF(RES_hh_fech!P10=0,0,RES_hh_fech!P10/RES_summary!P$19)</f>
        <v>27.855506080545958</v>
      </c>
      <c r="Q10" s="95">
        <f>IF(RES_hh_fech!Q10=0,0,RES_hh_fech!Q10/RES_summary!Q$19)</f>
        <v>27.578249043091887</v>
      </c>
    </row>
    <row r="11" spans="1:17" ht="12" customHeight="1" x14ac:dyDescent="0.25">
      <c r="A11" s="87" t="s">
        <v>61</v>
      </c>
      <c r="B11" s="95">
        <f>IF(RES_hh_fech!B11=0,0,RES_hh_fech!B11/RES_summary!B$19)</f>
        <v>0</v>
      </c>
      <c r="C11" s="95">
        <f>IF(RES_hh_fech!C11=0,0,RES_hh_fech!C11/RES_summary!C$19)</f>
        <v>0</v>
      </c>
      <c r="D11" s="95">
        <f>IF(RES_hh_fech!D11=0,0,RES_hh_fech!D11/RES_summary!D$19)</f>
        <v>0</v>
      </c>
      <c r="E11" s="95">
        <f>IF(RES_hh_fech!E11=0,0,RES_hh_fech!E11/RES_summary!E$19)</f>
        <v>0</v>
      </c>
      <c r="F11" s="95">
        <f>IF(RES_hh_fech!F11=0,0,RES_hh_fech!F11/RES_summary!F$19)</f>
        <v>0</v>
      </c>
      <c r="G11" s="95">
        <f>IF(RES_hh_fech!G11=0,0,RES_hh_fech!G11/RES_summary!G$19)</f>
        <v>0</v>
      </c>
      <c r="H11" s="95">
        <f>IF(RES_hh_fech!H11=0,0,RES_hh_fech!H11/RES_summary!H$19)</f>
        <v>0</v>
      </c>
      <c r="I11" s="95">
        <f>IF(RES_hh_fech!I11=0,0,RES_hh_fech!I11/RES_summary!I$19)</f>
        <v>0</v>
      </c>
      <c r="J11" s="95">
        <f>IF(RES_hh_fech!J11=0,0,RES_hh_fech!J11/RES_summary!J$19)</f>
        <v>0</v>
      </c>
      <c r="K11" s="95">
        <f>IF(RES_hh_fech!K11=0,0,RES_hh_fech!K11/RES_summary!K$19)</f>
        <v>0</v>
      </c>
      <c r="L11" s="95">
        <f>IF(RES_hh_fech!L11=0,0,RES_hh_fech!L11/RES_summary!L$19)</f>
        <v>0</v>
      </c>
      <c r="M11" s="95">
        <f>IF(RES_hh_fech!M11=0,0,RES_hh_fech!M11/RES_summary!M$19)</f>
        <v>0</v>
      </c>
      <c r="N11" s="95">
        <f>IF(RES_hh_fech!N11=0,0,RES_hh_fech!N11/RES_summary!N$19)</f>
        <v>0</v>
      </c>
      <c r="O11" s="95">
        <f>IF(RES_hh_fech!O11=0,0,RES_hh_fech!O11/RES_summary!O$19)</f>
        <v>0</v>
      </c>
      <c r="P11" s="95">
        <f>IF(RES_hh_fech!P11=0,0,RES_hh_fech!P11/RES_summary!P$19)</f>
        <v>0</v>
      </c>
      <c r="Q11" s="95">
        <f>IF(RES_hh_fech!Q11=0,0,RES_hh_fech!Q11/RES_summary!Q$19)</f>
        <v>0</v>
      </c>
    </row>
    <row r="12" spans="1:17" ht="12" customHeight="1" x14ac:dyDescent="0.25">
      <c r="A12" s="87" t="s">
        <v>115</v>
      </c>
      <c r="B12" s="95">
        <f>IF(RES_hh_fech!B12=0,0,RES_hh_fech!B12/RES_summary!B$19)</f>
        <v>36.518538408705496</v>
      </c>
      <c r="C12" s="95">
        <f>IF(RES_hh_fech!C12=0,0,RES_hh_fech!C12/RES_summary!C$19)</f>
        <v>34.076729106637295</v>
      </c>
      <c r="D12" s="95">
        <f>IF(RES_hh_fech!D12=0,0,RES_hh_fech!D12/RES_summary!D$19)</f>
        <v>35.196155573994389</v>
      </c>
      <c r="E12" s="95">
        <f>IF(RES_hh_fech!E12=0,0,RES_hh_fech!E12/RES_summary!E$19)</f>
        <v>35.968955386173597</v>
      </c>
      <c r="F12" s="95">
        <f>IF(RES_hh_fech!F12=0,0,RES_hh_fech!F12/RES_summary!F$19)</f>
        <v>30.473470976374788</v>
      </c>
      <c r="G12" s="95">
        <f>IF(RES_hh_fech!G12=0,0,RES_hh_fech!G12/RES_summary!G$19)</f>
        <v>24.546675443035276</v>
      </c>
      <c r="H12" s="95">
        <f>IF(RES_hh_fech!H12=0,0,RES_hh_fech!H12/RES_summary!H$19)</f>
        <v>24.9789098880868</v>
      </c>
      <c r="I12" s="95">
        <f>IF(RES_hh_fech!I12=0,0,RES_hh_fech!I12/RES_summary!I$19)</f>
        <v>22.555526484214688</v>
      </c>
      <c r="J12" s="95">
        <f>IF(RES_hh_fech!J12=0,0,RES_hh_fech!J12/RES_summary!J$19)</f>
        <v>17.421229322460327</v>
      </c>
      <c r="K12" s="95">
        <f>IF(RES_hh_fech!K12=0,0,RES_hh_fech!K12/RES_summary!K$19)</f>
        <v>17.700426752411129</v>
      </c>
      <c r="L12" s="95">
        <f>IF(RES_hh_fech!L12=0,0,RES_hh_fech!L12/RES_summary!L$19)</f>
        <v>14.14741196863161</v>
      </c>
      <c r="M12" s="95">
        <f>IF(RES_hh_fech!M12=0,0,RES_hh_fech!M12/RES_summary!M$19)</f>
        <v>15.070749499263792</v>
      </c>
      <c r="N12" s="95">
        <f>IF(RES_hh_fech!N12=0,0,RES_hh_fech!N12/RES_summary!N$19)</f>
        <v>13.848330086719617</v>
      </c>
      <c r="O12" s="95">
        <f>IF(RES_hh_fech!O12=0,0,RES_hh_fech!O12/RES_summary!O$19)</f>
        <v>11.095247503132081</v>
      </c>
      <c r="P12" s="95">
        <f>IF(RES_hh_fech!P12=0,0,RES_hh_fech!P12/RES_summary!P$19)</f>
        <v>9.8266202444975637</v>
      </c>
      <c r="Q12" s="95">
        <f>IF(RES_hh_fech!Q12=0,0,RES_hh_fech!Q12/RES_summary!Q$19)</f>
        <v>11.544274592401322</v>
      </c>
    </row>
    <row r="13" spans="1:17" ht="12" customHeight="1" x14ac:dyDescent="0.25">
      <c r="A13" s="51" t="s">
        <v>114</v>
      </c>
      <c r="B13" s="22">
        <f>IF(RES_hh_fech!B13=0,0,RES_hh_fech!B13/RES_summary!B$19)</f>
        <v>57.664561192343427</v>
      </c>
      <c r="C13" s="22">
        <f>IF(RES_hh_fech!C13=0,0,RES_hh_fech!C13/RES_summary!C$19)</f>
        <v>53.808662947509355</v>
      </c>
      <c r="D13" s="22">
        <f>IF(RES_hh_fech!D13=0,0,RES_hh_fech!D13/RES_summary!D$19)</f>
        <v>55.574948075524425</v>
      </c>
      <c r="E13" s="22">
        <f>IF(RES_hh_fech!E13=0,0,RES_hh_fech!E13/RES_summary!E$19)</f>
        <v>59.168647781463164</v>
      </c>
      <c r="F13" s="22">
        <f>IF(RES_hh_fech!F13=0,0,RES_hh_fech!F13/RES_summary!F$19)</f>
        <v>51.197883794919015</v>
      </c>
      <c r="G13" s="22">
        <f>IF(RES_hh_fech!G13=0,0,RES_hh_fech!G13/RES_summary!G$19)</f>
        <v>41.749253248539169</v>
      </c>
      <c r="H13" s="22">
        <f>IF(RES_hh_fech!H13=0,0,RES_hh_fech!H13/RES_summary!H$19)</f>
        <v>47.329658434255833</v>
      </c>
      <c r="I13" s="22">
        <f>IF(RES_hh_fech!I13=0,0,RES_hh_fech!I13/RES_summary!I$19)</f>
        <v>53.663173663680247</v>
      </c>
      <c r="J13" s="22">
        <f>IF(RES_hh_fech!J13=0,0,RES_hh_fech!J13/RES_summary!J$19)</f>
        <v>44.221774574069386</v>
      </c>
      <c r="K13" s="22">
        <f>IF(RES_hh_fech!K13=0,0,RES_hh_fech!K13/RES_summary!K$19)</f>
        <v>43.694587639887054</v>
      </c>
      <c r="L13" s="22">
        <f>IF(RES_hh_fech!L13=0,0,RES_hh_fech!L13/RES_summary!L$19)</f>
        <v>38.199744113963831</v>
      </c>
      <c r="M13" s="22">
        <f>IF(RES_hh_fech!M13=0,0,RES_hh_fech!M13/RES_summary!M$19)</f>
        <v>39.63661633327866</v>
      </c>
      <c r="N13" s="22">
        <f>IF(RES_hh_fech!N13=0,0,RES_hh_fech!N13/RES_summary!N$19)</f>
        <v>36.34936850576527</v>
      </c>
      <c r="O13" s="22">
        <f>IF(RES_hh_fech!O13=0,0,RES_hh_fech!O13/RES_summary!O$19)</f>
        <v>29.660859237329209</v>
      </c>
      <c r="P13" s="22">
        <f>IF(RES_hh_fech!P13=0,0,RES_hh_fech!P13/RES_summary!P$19)</f>
        <v>27.513795075099324</v>
      </c>
      <c r="Q13" s="22">
        <f>IF(RES_hh_fech!Q13=0,0,RES_hh_fech!Q13/RES_summary!Q$19)</f>
        <v>33.894585568100204</v>
      </c>
    </row>
    <row r="14" spans="1:17" ht="12" customHeight="1" x14ac:dyDescent="0.25">
      <c r="A14" s="99" t="s">
        <v>117</v>
      </c>
      <c r="B14" s="98">
        <f>IF(RES_hh_fech!B14=0,0,RES_hh_fech!B14/RES_summary!B$19)</f>
        <v>1.4179930690660203</v>
      </c>
      <c r="C14" s="98">
        <f>IF(RES_hh_fech!C14=0,0,RES_hh_fech!C14/RES_summary!C$19)</f>
        <v>0.38592407833335685</v>
      </c>
      <c r="D14" s="98">
        <f>IF(RES_hh_fech!D14=0,0,RES_hh_fech!D14/RES_summary!D$19)</f>
        <v>0.54304307598358426</v>
      </c>
      <c r="E14" s="98">
        <f>IF(RES_hh_fech!E14=0,0,RES_hh_fech!E14/RES_summary!E$19)</f>
        <v>1.2178570126737398</v>
      </c>
      <c r="F14" s="98">
        <f>IF(RES_hh_fech!F14=0,0,RES_hh_fech!F14/RES_summary!F$19)</f>
        <v>0.98991454949260105</v>
      </c>
      <c r="G14" s="98">
        <f>IF(RES_hh_fech!G14=0,0,RES_hh_fech!G14/RES_summary!G$19)</f>
        <v>0.3533701762369556</v>
      </c>
      <c r="H14" s="98">
        <f>IF(RES_hh_fech!H14=0,0,RES_hh_fech!H14/RES_summary!H$19)</f>
        <v>0.48352652067198315</v>
      </c>
      <c r="I14" s="98">
        <f>IF(RES_hh_fech!I14=0,0,RES_hh_fech!I14/RES_summary!I$19)</f>
        <v>2.3373382961727507</v>
      </c>
      <c r="J14" s="98">
        <f>IF(RES_hh_fech!J14=0,0,RES_hh_fech!J14/RES_summary!J$19)</f>
        <v>1.2907308455493187</v>
      </c>
      <c r="K14" s="98">
        <f>IF(RES_hh_fech!K14=0,0,RES_hh_fech!K14/RES_summary!K$19)</f>
        <v>0.36721742596548385</v>
      </c>
      <c r="L14" s="98">
        <f>IF(RES_hh_fech!L14=0,0,RES_hh_fech!L14/RES_summary!L$19)</f>
        <v>0.79918226262199599</v>
      </c>
      <c r="M14" s="98">
        <f>IF(RES_hh_fech!M14=0,0,RES_hh_fech!M14/RES_summary!M$19)</f>
        <v>0.51815425502686119</v>
      </c>
      <c r="N14" s="98">
        <f>IF(RES_hh_fech!N14=0,0,RES_hh_fech!N14/RES_summary!N$19)</f>
        <v>0.33902998229565556</v>
      </c>
      <c r="O14" s="98">
        <f>IF(RES_hh_fech!O14=0,0,RES_hh_fech!O14/RES_summary!O$19)</f>
        <v>0.28103910748561223</v>
      </c>
      <c r="P14" s="98">
        <f>IF(RES_hh_fech!P14=0,0,RES_hh_fech!P14/RES_summary!P$19)</f>
        <v>0.41426409122897756</v>
      </c>
      <c r="Q14" s="98">
        <f>IF(RES_hh_fech!Q14=0,0,RES_hh_fech!Q14/RES_summary!Q$19)</f>
        <v>0.64989893823363354</v>
      </c>
    </row>
    <row r="15" spans="1:17" ht="12.95" customHeight="1" x14ac:dyDescent="0.25">
      <c r="A15" s="89" t="s">
        <v>112</v>
      </c>
      <c r="B15" s="96">
        <f>IF(RES_hh_fech!B15=0,0,RES_hh_fech!B15/RES_summary!B$19)</f>
        <v>2.7563773353365026</v>
      </c>
      <c r="C15" s="96">
        <f>IF(RES_hh_fech!C15=0,0,RES_hh_fech!C15/RES_summary!C$19)</f>
        <v>2.8684606086940061</v>
      </c>
      <c r="D15" s="96">
        <f>IF(RES_hh_fech!D15=0,0,RES_hh_fech!D15/RES_summary!D$19)</f>
        <v>2.9173541222889243</v>
      </c>
      <c r="E15" s="96">
        <f>IF(RES_hh_fech!E15=0,0,RES_hh_fech!E15/RES_summary!E$19)</f>
        <v>2.9830038217895201</v>
      </c>
      <c r="F15" s="96">
        <f>IF(RES_hh_fech!F15=0,0,RES_hh_fech!F15/RES_summary!F$19)</f>
        <v>3.0998126036796609</v>
      </c>
      <c r="G15" s="96">
        <f>IF(RES_hh_fech!G15=0,0,RES_hh_fech!G15/RES_summary!G$19)</f>
        <v>3.1226106937126721</v>
      </c>
      <c r="H15" s="96">
        <f>IF(RES_hh_fech!H15=0,0,RES_hh_fech!H15/RES_summary!H$19)</f>
        <v>3.2049553180255792</v>
      </c>
      <c r="I15" s="96">
        <f>IF(RES_hh_fech!I15=0,0,RES_hh_fech!I15/RES_summary!I$19)</f>
        <v>3.3507645734646787</v>
      </c>
      <c r="J15" s="96">
        <f>IF(RES_hh_fech!J15=0,0,RES_hh_fech!J15/RES_summary!J$19)</f>
        <v>3.4135453495046151</v>
      </c>
      <c r="K15" s="96">
        <f>IF(RES_hh_fech!K15=0,0,RES_hh_fech!K15/RES_summary!K$19)</f>
        <v>3.6411252439694421</v>
      </c>
      <c r="L15" s="96">
        <f>IF(RES_hh_fech!L15=0,0,RES_hh_fech!L15/RES_summary!L$19)</f>
        <v>3.80747790800985</v>
      </c>
      <c r="M15" s="96">
        <f>IF(RES_hh_fech!M15=0,0,RES_hh_fech!M15/RES_summary!M$19)</f>
        <v>3.7952454340572088</v>
      </c>
      <c r="N15" s="96">
        <f>IF(RES_hh_fech!N15=0,0,RES_hh_fech!N15/RES_summary!N$19)</f>
        <v>3.7303870506239378</v>
      </c>
      <c r="O15" s="96">
        <f>IF(RES_hh_fech!O15=0,0,RES_hh_fech!O15/RES_summary!O$19)</f>
        <v>3.7145236304629474</v>
      </c>
      <c r="P15" s="96">
        <f>IF(RES_hh_fech!P15=0,0,RES_hh_fech!P15/RES_summary!P$19)</f>
        <v>3.6833994090157511</v>
      </c>
      <c r="Q15" s="96">
        <f>IF(RES_hh_fech!Q15=0,0,RES_hh_fech!Q15/RES_summary!Q$19)</f>
        <v>3.654172040778668</v>
      </c>
    </row>
    <row r="16" spans="1:17" ht="12" customHeight="1" x14ac:dyDescent="0.25">
      <c r="A16" s="87" t="s">
        <v>111</v>
      </c>
      <c r="B16" s="97">
        <f>IF(RES_hh_fech!B16=0,0,RES_hh_fech!B16/RES_summary!B$19)</f>
        <v>2.7563773353365026</v>
      </c>
      <c r="C16" s="97">
        <f>IF(RES_hh_fech!C16=0,0,RES_hh_fech!C16/RES_summary!C$19)</f>
        <v>2.8684606086940061</v>
      </c>
      <c r="D16" s="97">
        <f>IF(RES_hh_fech!D16=0,0,RES_hh_fech!D16/RES_summary!D$19)</f>
        <v>2.9173541222889243</v>
      </c>
      <c r="E16" s="97">
        <f>IF(RES_hh_fech!E16=0,0,RES_hh_fech!E16/RES_summary!E$19)</f>
        <v>2.9830038217895201</v>
      </c>
      <c r="F16" s="97">
        <f>IF(RES_hh_fech!F16=0,0,RES_hh_fech!F16/RES_summary!F$19)</f>
        <v>3.0998126036796609</v>
      </c>
      <c r="G16" s="97">
        <f>IF(RES_hh_fech!G16=0,0,RES_hh_fech!G16/RES_summary!G$19)</f>
        <v>3.1226106937126721</v>
      </c>
      <c r="H16" s="97">
        <f>IF(RES_hh_fech!H16=0,0,RES_hh_fech!H16/RES_summary!H$19)</f>
        <v>3.2049553180255792</v>
      </c>
      <c r="I16" s="97">
        <f>IF(RES_hh_fech!I16=0,0,RES_hh_fech!I16/RES_summary!I$19)</f>
        <v>3.3507645734646787</v>
      </c>
      <c r="J16" s="97">
        <f>IF(RES_hh_fech!J16=0,0,RES_hh_fech!J16/RES_summary!J$19)</f>
        <v>3.4135453495046151</v>
      </c>
      <c r="K16" s="97">
        <f>IF(RES_hh_fech!K16=0,0,RES_hh_fech!K16/RES_summary!K$19)</f>
        <v>3.6411252439694421</v>
      </c>
      <c r="L16" s="97">
        <f>IF(RES_hh_fech!L16=0,0,RES_hh_fech!L16/RES_summary!L$19)</f>
        <v>3.80747790800985</v>
      </c>
      <c r="M16" s="97">
        <f>IF(RES_hh_fech!M16=0,0,RES_hh_fech!M16/RES_summary!M$19)</f>
        <v>3.7952454340572088</v>
      </c>
      <c r="N16" s="97">
        <f>IF(RES_hh_fech!N16=0,0,RES_hh_fech!N16/RES_summary!N$19)</f>
        <v>3.7303870506239378</v>
      </c>
      <c r="O16" s="97">
        <f>IF(RES_hh_fech!O16=0,0,RES_hh_fech!O16/RES_summary!O$19)</f>
        <v>3.7145236304629474</v>
      </c>
      <c r="P16" s="97">
        <f>IF(RES_hh_fech!P16=0,0,RES_hh_fech!P16/RES_summary!P$19)</f>
        <v>3.6833994090157511</v>
      </c>
      <c r="Q16" s="97">
        <f>IF(RES_hh_fech!Q16=0,0,RES_hh_fech!Q16/RES_summary!Q$19)</f>
        <v>3.654172040778668</v>
      </c>
    </row>
    <row r="17" spans="1:17" ht="12.95" customHeight="1" x14ac:dyDescent="0.25">
      <c r="A17" s="89" t="s">
        <v>63</v>
      </c>
      <c r="B17" s="96">
        <f>IF(RES_hh_fech!B17=0,0,RES_hh_fech!B17/RES_summary!B$19)</f>
        <v>23.033711658523899</v>
      </c>
      <c r="C17" s="96">
        <f>IF(RES_hh_fech!C17=0,0,RES_hh_fech!C17/RES_summary!C$19)</f>
        <v>21.258285046038363</v>
      </c>
      <c r="D17" s="96">
        <f>IF(RES_hh_fech!D17=0,0,RES_hh_fech!D17/RES_summary!D$19)</f>
        <v>22.335112503777065</v>
      </c>
      <c r="E17" s="96">
        <f>IF(RES_hh_fech!E17=0,0,RES_hh_fech!E17/RES_summary!E$19)</f>
        <v>22.462921163590785</v>
      </c>
      <c r="F17" s="96">
        <f>IF(RES_hh_fech!F17=0,0,RES_hh_fech!F17/RES_summary!F$19)</f>
        <v>20.625504300065135</v>
      </c>
      <c r="G17" s="96">
        <f>IF(RES_hh_fech!G17=0,0,RES_hh_fech!G17/RES_summary!G$19)</f>
        <v>21.773017889671873</v>
      </c>
      <c r="H17" s="96">
        <f>IF(RES_hh_fech!H17=0,0,RES_hh_fech!H17/RES_summary!H$19)</f>
        <v>19.860895955142425</v>
      </c>
      <c r="I17" s="96">
        <f>IF(RES_hh_fech!I17=0,0,RES_hh_fech!I17/RES_summary!I$19)</f>
        <v>18.675205101557822</v>
      </c>
      <c r="J17" s="96">
        <f>IF(RES_hh_fech!J17=0,0,RES_hh_fech!J17/RES_summary!J$19)</f>
        <v>18.634904807070328</v>
      </c>
      <c r="K17" s="96">
        <f>IF(RES_hh_fech!K17=0,0,RES_hh_fech!K17/RES_summary!K$19)</f>
        <v>18.399185612514078</v>
      </c>
      <c r="L17" s="96">
        <f>IF(RES_hh_fech!L17=0,0,RES_hh_fech!L17/RES_summary!L$19)</f>
        <v>17.647488140951445</v>
      </c>
      <c r="M17" s="96">
        <f>IF(RES_hh_fech!M17=0,0,RES_hh_fech!M17/RES_summary!M$19)</f>
        <v>17.296072298496544</v>
      </c>
      <c r="N17" s="96">
        <f>IF(RES_hh_fech!N17=0,0,RES_hh_fech!N17/RES_summary!N$19)</f>
        <v>16.535909582706175</v>
      </c>
      <c r="O17" s="96">
        <f>IF(RES_hh_fech!O17=0,0,RES_hh_fech!O17/RES_summary!O$19)</f>
        <v>15.684071457320059</v>
      </c>
      <c r="P17" s="96">
        <f>IF(RES_hh_fech!P17=0,0,RES_hh_fech!P17/RES_summary!P$19)</f>
        <v>16.367563724486523</v>
      </c>
      <c r="Q17" s="96">
        <f>IF(RES_hh_fech!Q17=0,0,RES_hh_fech!Q17/RES_summary!Q$19)</f>
        <v>17.919304049015803</v>
      </c>
    </row>
    <row r="18" spans="1:17" ht="12" customHeight="1" x14ac:dyDescent="0.25">
      <c r="A18" s="87" t="s">
        <v>58</v>
      </c>
      <c r="B18" s="95">
        <f>IF(RES_hh_fech!B18=0,0,RES_hh_fech!B18/RES_summary!B$19)</f>
        <v>0</v>
      </c>
      <c r="C18" s="95">
        <f>IF(RES_hh_fech!C18=0,0,RES_hh_fech!C18/RES_summary!C$19)</f>
        <v>0</v>
      </c>
      <c r="D18" s="95">
        <f>IF(RES_hh_fech!D18=0,0,RES_hh_fech!D18/RES_summary!D$19)</f>
        <v>0</v>
      </c>
      <c r="E18" s="95">
        <f>IF(RES_hh_fech!E18=0,0,RES_hh_fech!E18/RES_summary!E$19)</f>
        <v>0</v>
      </c>
      <c r="F18" s="95">
        <f>IF(RES_hh_fech!F18=0,0,RES_hh_fech!F18/RES_summary!F$19)</f>
        <v>0</v>
      </c>
      <c r="G18" s="95">
        <f>IF(RES_hh_fech!G18=0,0,RES_hh_fech!G18/RES_summary!G$19)</f>
        <v>0</v>
      </c>
      <c r="H18" s="95">
        <f>IF(RES_hh_fech!H18=0,0,RES_hh_fech!H18/RES_summary!H$19)</f>
        <v>0</v>
      </c>
      <c r="I18" s="95">
        <f>IF(RES_hh_fech!I18=0,0,RES_hh_fech!I18/RES_summary!I$19)</f>
        <v>0</v>
      </c>
      <c r="J18" s="95">
        <f>IF(RES_hh_fech!J18=0,0,RES_hh_fech!J18/RES_summary!J$19)</f>
        <v>0</v>
      </c>
      <c r="K18" s="95">
        <f>IF(RES_hh_fech!K18=0,0,RES_hh_fech!K18/RES_summary!K$19)</f>
        <v>0</v>
      </c>
      <c r="L18" s="95">
        <f>IF(RES_hh_fech!L18=0,0,RES_hh_fech!L18/RES_summary!L$19)</f>
        <v>0</v>
      </c>
      <c r="M18" s="95">
        <f>IF(RES_hh_fech!M18=0,0,RES_hh_fech!M18/RES_summary!M$19)</f>
        <v>0</v>
      </c>
      <c r="N18" s="95">
        <f>IF(RES_hh_fech!N18=0,0,RES_hh_fech!N18/RES_summary!N$19)</f>
        <v>0</v>
      </c>
      <c r="O18" s="95">
        <f>IF(RES_hh_fech!O18=0,0,RES_hh_fech!O18/RES_summary!O$19)</f>
        <v>0</v>
      </c>
      <c r="P18" s="95">
        <f>IF(RES_hh_fech!P18=0,0,RES_hh_fech!P18/RES_summary!P$19)</f>
        <v>0</v>
      </c>
      <c r="Q18" s="95">
        <f>IF(RES_hh_fech!Q18=0,0,RES_hh_fech!Q18/RES_summary!Q$19)</f>
        <v>0</v>
      </c>
    </row>
    <row r="19" spans="1:17" s="28" customFormat="1" ht="12" customHeight="1" x14ac:dyDescent="0.25">
      <c r="A19" s="87" t="s">
        <v>84</v>
      </c>
      <c r="B19" s="95">
        <f>IF(RES_hh_fech!B19=0,0,RES_hh_fech!B19/RES_summary!B$19)</f>
        <v>11.063971786945666</v>
      </c>
      <c r="C19" s="95">
        <f>IF(RES_hh_fech!C19=0,0,RES_hh_fech!C19/RES_summary!C$19)</f>
        <v>10.050699885985102</v>
      </c>
      <c r="D19" s="95">
        <f>IF(RES_hh_fech!D19=0,0,RES_hh_fech!D19/RES_summary!D$19)</f>
        <v>11.375205531624649</v>
      </c>
      <c r="E19" s="95">
        <f>IF(RES_hh_fech!E19=0,0,RES_hh_fech!E19/RES_summary!E$19)</f>
        <v>11.323872407324862</v>
      </c>
      <c r="F19" s="95">
        <f>IF(RES_hh_fech!F19=0,0,RES_hh_fech!F19/RES_summary!F$19)</f>
        <v>8.0453858036620183</v>
      </c>
      <c r="G19" s="95">
        <f>IF(RES_hh_fech!G19=0,0,RES_hh_fech!G19/RES_summary!G$19)</f>
        <v>11.966353293814645</v>
      </c>
      <c r="H19" s="95">
        <f>IF(RES_hh_fech!H19=0,0,RES_hh_fech!H19/RES_summary!H$19)</f>
        <v>8.9560318669864056</v>
      </c>
      <c r="I19" s="95">
        <f>IF(RES_hh_fech!I19=0,0,RES_hh_fech!I19/RES_summary!I$19)</f>
        <v>4.0184922216676675</v>
      </c>
      <c r="J19" s="95">
        <f>IF(RES_hh_fech!J19=0,0,RES_hh_fech!J19/RES_summary!J$19)</f>
        <v>4.3154144032674697</v>
      </c>
      <c r="K19" s="95">
        <f>IF(RES_hh_fech!K19=0,0,RES_hh_fech!K19/RES_summary!K$19)</f>
        <v>4.1864390958055555</v>
      </c>
      <c r="L19" s="95">
        <f>IF(RES_hh_fech!L19=0,0,RES_hh_fech!L19/RES_summary!L$19)</f>
        <v>3.0009653922548685</v>
      </c>
      <c r="M19" s="95">
        <f>IF(RES_hh_fech!M19=0,0,RES_hh_fech!M19/RES_summary!M$19)</f>
        <v>2.5871664654750832</v>
      </c>
      <c r="N19" s="95">
        <f>IF(RES_hh_fech!N19=0,0,RES_hh_fech!N19/RES_summary!N$19)</f>
        <v>1.9169608028489085</v>
      </c>
      <c r="O19" s="95">
        <f>IF(RES_hh_fech!O19=0,0,RES_hh_fech!O19/RES_summary!O$19)</f>
        <v>0.99830334565568668</v>
      </c>
      <c r="P19" s="95">
        <f>IF(RES_hh_fech!P19=0,0,RES_hh_fech!P19/RES_summary!P$19)</f>
        <v>1.5910123047880531</v>
      </c>
      <c r="Q19" s="95">
        <f>IF(RES_hh_fech!Q19=0,0,RES_hh_fech!Q19/RES_summary!Q$19)</f>
        <v>2.8737942100681275</v>
      </c>
    </row>
    <row r="20" spans="1:17" ht="12" customHeight="1" x14ac:dyDescent="0.25">
      <c r="A20" s="87" t="s">
        <v>110</v>
      </c>
      <c r="B20" s="95">
        <f>IF(RES_hh_fech!B20=0,0,RES_hh_fech!B20/RES_summary!B$19)</f>
        <v>0</v>
      </c>
      <c r="C20" s="95">
        <f>IF(RES_hh_fech!C20=0,0,RES_hh_fech!C20/RES_summary!C$19)</f>
        <v>0</v>
      </c>
      <c r="D20" s="95">
        <f>IF(RES_hh_fech!D20=0,0,RES_hh_fech!D20/RES_summary!D$19)</f>
        <v>0</v>
      </c>
      <c r="E20" s="95">
        <f>IF(RES_hh_fech!E20=0,0,RES_hh_fech!E20/RES_summary!E$19)</f>
        <v>0</v>
      </c>
      <c r="F20" s="95">
        <f>IF(RES_hh_fech!F20=0,0,RES_hh_fech!F20/RES_summary!F$19)</f>
        <v>0</v>
      </c>
      <c r="G20" s="95">
        <f>IF(RES_hh_fech!G20=0,0,RES_hh_fech!G20/RES_summary!G$19)</f>
        <v>0</v>
      </c>
      <c r="H20" s="95">
        <f>IF(RES_hh_fech!H20=0,0,RES_hh_fech!H20/RES_summary!H$19)</f>
        <v>0</v>
      </c>
      <c r="I20" s="95">
        <f>IF(RES_hh_fech!I20=0,0,RES_hh_fech!I20/RES_summary!I$19)</f>
        <v>0</v>
      </c>
      <c r="J20" s="95">
        <f>IF(RES_hh_fech!J20=0,0,RES_hh_fech!J20/RES_summary!J$19)</f>
        <v>0</v>
      </c>
      <c r="K20" s="95">
        <f>IF(RES_hh_fech!K20=0,0,RES_hh_fech!K20/RES_summary!K$19)</f>
        <v>0</v>
      </c>
      <c r="L20" s="95">
        <f>IF(RES_hh_fech!L20=0,0,RES_hh_fech!L20/RES_summary!L$19)</f>
        <v>0</v>
      </c>
      <c r="M20" s="95">
        <f>IF(RES_hh_fech!M20=0,0,RES_hh_fech!M20/RES_summary!M$19)</f>
        <v>0</v>
      </c>
      <c r="N20" s="95">
        <f>IF(RES_hh_fech!N20=0,0,RES_hh_fech!N20/RES_summary!N$19)</f>
        <v>0</v>
      </c>
      <c r="O20" s="95">
        <f>IF(RES_hh_fech!O20=0,0,RES_hh_fech!O20/RES_summary!O$19)</f>
        <v>0</v>
      </c>
      <c r="P20" s="95">
        <f>IF(RES_hh_fech!P20=0,0,RES_hh_fech!P20/RES_summary!P$19)</f>
        <v>0</v>
      </c>
      <c r="Q20" s="95">
        <f>IF(RES_hh_fech!Q20=0,0,RES_hh_fech!Q20/RES_summary!Q$19)</f>
        <v>0</v>
      </c>
    </row>
    <row r="21" spans="1:17" ht="12" customHeight="1" x14ac:dyDescent="0.25">
      <c r="A21" s="87" t="s">
        <v>109</v>
      </c>
      <c r="B21" s="95">
        <f>IF(RES_hh_fech!B21=0,0,RES_hh_fech!B21/RES_summary!B$19)</f>
        <v>0</v>
      </c>
      <c r="C21" s="95">
        <f>IF(RES_hh_fech!C21=0,0,RES_hh_fech!C21/RES_summary!C$19)</f>
        <v>0</v>
      </c>
      <c r="D21" s="95">
        <f>IF(RES_hh_fech!D21=0,0,RES_hh_fech!D21/RES_summary!D$19)</f>
        <v>0</v>
      </c>
      <c r="E21" s="95">
        <f>IF(RES_hh_fech!E21=0,0,RES_hh_fech!E21/RES_summary!E$19)</f>
        <v>0</v>
      </c>
      <c r="F21" s="95">
        <f>IF(RES_hh_fech!F21=0,0,RES_hh_fech!F21/RES_summary!F$19)</f>
        <v>0</v>
      </c>
      <c r="G21" s="95">
        <f>IF(RES_hh_fech!G21=0,0,RES_hh_fech!G21/RES_summary!G$19)</f>
        <v>0</v>
      </c>
      <c r="H21" s="95">
        <f>IF(RES_hh_fech!H21=0,0,RES_hh_fech!H21/RES_summary!H$19)</f>
        <v>0</v>
      </c>
      <c r="I21" s="95">
        <f>IF(RES_hh_fech!I21=0,0,RES_hh_fech!I21/RES_summary!I$19)</f>
        <v>0</v>
      </c>
      <c r="J21" s="95">
        <f>IF(RES_hh_fech!J21=0,0,RES_hh_fech!J21/RES_summary!J$19)</f>
        <v>0</v>
      </c>
      <c r="K21" s="95">
        <f>IF(RES_hh_fech!K21=0,0,RES_hh_fech!K21/RES_summary!K$19)</f>
        <v>0</v>
      </c>
      <c r="L21" s="95">
        <f>IF(RES_hh_fech!L21=0,0,RES_hh_fech!L21/RES_summary!L$19)</f>
        <v>0</v>
      </c>
      <c r="M21" s="95">
        <f>IF(RES_hh_fech!M21=0,0,RES_hh_fech!M21/RES_summary!M$19)</f>
        <v>0</v>
      </c>
      <c r="N21" s="95">
        <f>IF(RES_hh_fech!N21=0,0,RES_hh_fech!N21/RES_summary!N$19)</f>
        <v>0</v>
      </c>
      <c r="O21" s="95">
        <f>IF(RES_hh_fech!O21=0,0,RES_hh_fech!O21/RES_summary!O$19)</f>
        <v>0</v>
      </c>
      <c r="P21" s="95">
        <f>IF(RES_hh_fech!P21=0,0,RES_hh_fech!P21/RES_summary!P$19)</f>
        <v>0</v>
      </c>
      <c r="Q21" s="95">
        <f>IF(RES_hh_fech!Q21=0,0,RES_hh_fech!Q21/RES_summary!Q$19)</f>
        <v>0</v>
      </c>
    </row>
    <row r="22" spans="1:17" ht="12" customHeight="1" x14ac:dyDescent="0.25">
      <c r="A22" s="87" t="s">
        <v>55</v>
      </c>
      <c r="B22" s="95">
        <f>IF(RES_hh_fech!B22=0,0,RES_hh_fech!B22/RES_summary!B$19)</f>
        <v>0</v>
      </c>
      <c r="C22" s="95">
        <f>IF(RES_hh_fech!C22=0,0,RES_hh_fech!C22/RES_summary!C$19)</f>
        <v>0</v>
      </c>
      <c r="D22" s="95">
        <f>IF(RES_hh_fech!D22=0,0,RES_hh_fech!D22/RES_summary!D$19)</f>
        <v>0</v>
      </c>
      <c r="E22" s="95">
        <f>IF(RES_hh_fech!E22=0,0,RES_hh_fech!E22/RES_summary!E$19)</f>
        <v>0</v>
      </c>
      <c r="F22" s="95">
        <f>IF(RES_hh_fech!F22=0,0,RES_hh_fech!F22/RES_summary!F$19)</f>
        <v>0</v>
      </c>
      <c r="G22" s="95">
        <f>IF(RES_hh_fech!G22=0,0,RES_hh_fech!G22/RES_summary!G$19)</f>
        <v>0</v>
      </c>
      <c r="H22" s="95">
        <f>IF(RES_hh_fech!H22=0,0,RES_hh_fech!H22/RES_summary!H$19)</f>
        <v>0</v>
      </c>
      <c r="I22" s="95">
        <f>IF(RES_hh_fech!I22=0,0,RES_hh_fech!I22/RES_summary!I$19)</f>
        <v>0</v>
      </c>
      <c r="J22" s="95">
        <f>IF(RES_hh_fech!J22=0,0,RES_hh_fech!J22/RES_summary!J$19)</f>
        <v>0</v>
      </c>
      <c r="K22" s="95">
        <f>IF(RES_hh_fech!K22=0,0,RES_hh_fech!K22/RES_summary!K$19)</f>
        <v>0</v>
      </c>
      <c r="L22" s="95">
        <f>IF(RES_hh_fech!L22=0,0,RES_hh_fech!L22/RES_summary!L$19)</f>
        <v>0</v>
      </c>
      <c r="M22" s="95">
        <f>IF(RES_hh_fech!M22=0,0,RES_hh_fech!M22/RES_summary!M$19)</f>
        <v>0</v>
      </c>
      <c r="N22" s="95">
        <f>IF(RES_hh_fech!N22=0,0,RES_hh_fech!N22/RES_summary!N$19)</f>
        <v>0</v>
      </c>
      <c r="O22" s="95">
        <f>IF(RES_hh_fech!O22=0,0,RES_hh_fech!O22/RES_summary!O$19)</f>
        <v>0</v>
      </c>
      <c r="P22" s="95">
        <f>IF(RES_hh_fech!P22=0,0,RES_hh_fech!P22/RES_summary!P$19)</f>
        <v>0</v>
      </c>
      <c r="Q22" s="95">
        <f>IF(RES_hh_fech!Q22=0,0,RES_hh_fech!Q22/RES_summary!Q$19)</f>
        <v>0</v>
      </c>
    </row>
    <row r="23" spans="1:17" ht="12" customHeight="1" x14ac:dyDescent="0.25">
      <c r="A23" s="87" t="s">
        <v>79</v>
      </c>
      <c r="B23" s="95">
        <f>IF(RES_hh_fech!B23=0,0,RES_hh_fech!B23/RES_summary!B$19)</f>
        <v>0</v>
      </c>
      <c r="C23" s="95">
        <f>IF(RES_hh_fech!C23=0,0,RES_hh_fech!C23/RES_summary!C$19)</f>
        <v>0</v>
      </c>
      <c r="D23" s="95">
        <f>IF(RES_hh_fech!D23=0,0,RES_hh_fech!D23/RES_summary!D$19)</f>
        <v>0</v>
      </c>
      <c r="E23" s="95">
        <f>IF(RES_hh_fech!E23=0,0,RES_hh_fech!E23/RES_summary!E$19)</f>
        <v>0</v>
      </c>
      <c r="F23" s="95">
        <f>IF(RES_hh_fech!F23=0,0,RES_hh_fech!F23/RES_summary!F$19)</f>
        <v>0</v>
      </c>
      <c r="G23" s="95">
        <f>IF(RES_hh_fech!G23=0,0,RES_hh_fech!G23/RES_summary!G$19)</f>
        <v>0</v>
      </c>
      <c r="H23" s="95">
        <f>IF(RES_hh_fech!H23=0,0,RES_hh_fech!H23/RES_summary!H$19)</f>
        <v>0</v>
      </c>
      <c r="I23" s="95">
        <f>IF(RES_hh_fech!I23=0,0,RES_hh_fech!I23/RES_summary!I$19)</f>
        <v>0</v>
      </c>
      <c r="J23" s="95">
        <f>IF(RES_hh_fech!J23=0,0,RES_hh_fech!J23/RES_summary!J$19)</f>
        <v>0</v>
      </c>
      <c r="K23" s="95">
        <f>IF(RES_hh_fech!K23=0,0,RES_hh_fech!K23/RES_summary!K$19)</f>
        <v>0</v>
      </c>
      <c r="L23" s="95">
        <f>IF(RES_hh_fech!L23=0,0,RES_hh_fech!L23/RES_summary!L$19)</f>
        <v>0</v>
      </c>
      <c r="M23" s="95">
        <f>IF(RES_hh_fech!M23=0,0,RES_hh_fech!M23/RES_summary!M$19)</f>
        <v>0</v>
      </c>
      <c r="N23" s="95">
        <f>IF(RES_hh_fech!N23=0,0,RES_hh_fech!N23/RES_summary!N$19)</f>
        <v>0</v>
      </c>
      <c r="O23" s="95">
        <f>IF(RES_hh_fech!O23=0,0,RES_hh_fech!O23/RES_summary!O$19)</f>
        <v>0</v>
      </c>
      <c r="P23" s="95">
        <f>IF(RES_hh_fech!P23=0,0,RES_hh_fech!P23/RES_summary!P$19)</f>
        <v>0</v>
      </c>
      <c r="Q23" s="95">
        <f>IF(RES_hh_fech!Q23=0,0,RES_hh_fech!Q23/RES_summary!Q$19)</f>
        <v>0</v>
      </c>
    </row>
    <row r="24" spans="1:17" ht="12" customHeight="1" x14ac:dyDescent="0.25">
      <c r="A24" s="87" t="s">
        <v>61</v>
      </c>
      <c r="B24" s="95">
        <f>IF(RES_hh_fech!B24=0,0,RES_hh_fech!B24/RES_summary!B$19)</f>
        <v>0</v>
      </c>
      <c r="C24" s="95">
        <f>IF(RES_hh_fech!C24=0,0,RES_hh_fech!C24/RES_summary!C$19)</f>
        <v>0</v>
      </c>
      <c r="D24" s="95">
        <f>IF(RES_hh_fech!D24=0,0,RES_hh_fech!D24/RES_summary!D$19)</f>
        <v>0</v>
      </c>
      <c r="E24" s="95">
        <f>IF(RES_hh_fech!E24=0,0,RES_hh_fech!E24/RES_summary!E$19)</f>
        <v>0</v>
      </c>
      <c r="F24" s="95">
        <f>IF(RES_hh_fech!F24=0,0,RES_hh_fech!F24/RES_summary!F$19)</f>
        <v>0</v>
      </c>
      <c r="G24" s="95">
        <f>IF(RES_hh_fech!G24=0,0,RES_hh_fech!G24/RES_summary!G$19)</f>
        <v>0</v>
      </c>
      <c r="H24" s="95">
        <f>IF(RES_hh_fech!H24=0,0,RES_hh_fech!H24/RES_summary!H$19)</f>
        <v>0</v>
      </c>
      <c r="I24" s="95">
        <f>IF(RES_hh_fech!I24=0,0,RES_hh_fech!I24/RES_summary!I$19)</f>
        <v>0</v>
      </c>
      <c r="J24" s="95">
        <f>IF(RES_hh_fech!J24=0,0,RES_hh_fech!J24/RES_summary!J$19)</f>
        <v>0</v>
      </c>
      <c r="K24" s="95">
        <f>IF(RES_hh_fech!K24=0,0,RES_hh_fech!K24/RES_summary!K$19)</f>
        <v>0</v>
      </c>
      <c r="L24" s="95">
        <f>IF(RES_hh_fech!L24=0,0,RES_hh_fech!L24/RES_summary!L$19)</f>
        <v>0</v>
      </c>
      <c r="M24" s="95">
        <f>IF(RES_hh_fech!M24=0,0,RES_hh_fech!M24/RES_summary!M$19)</f>
        <v>0</v>
      </c>
      <c r="N24" s="95">
        <f>IF(RES_hh_fech!N24=0,0,RES_hh_fech!N24/RES_summary!N$19)</f>
        <v>0</v>
      </c>
      <c r="O24" s="95">
        <f>IF(RES_hh_fech!O24=0,0,RES_hh_fech!O24/RES_summary!O$19)</f>
        <v>0</v>
      </c>
      <c r="P24" s="95">
        <f>IF(RES_hh_fech!P24=0,0,RES_hh_fech!P24/RES_summary!P$19)</f>
        <v>0</v>
      </c>
      <c r="Q24" s="95">
        <f>IF(RES_hh_fech!Q24=0,0,RES_hh_fech!Q24/RES_summary!Q$19)</f>
        <v>0</v>
      </c>
    </row>
    <row r="25" spans="1:17" ht="12" customHeight="1" x14ac:dyDescent="0.25">
      <c r="A25" s="51" t="s">
        <v>60</v>
      </c>
      <c r="B25" s="22">
        <f>IF(RES_hh_fech!B25=0,0,RES_hh_fech!B25/RES_summary!B$19)</f>
        <v>9.0302343163043783</v>
      </c>
      <c r="C25" s="22">
        <f>IF(RES_hh_fech!C25=0,0,RES_hh_fech!C25/RES_summary!C$19)</f>
        <v>7.9767747189829059</v>
      </c>
      <c r="D25" s="22">
        <f>IF(RES_hh_fech!D25=0,0,RES_hh_fech!D25/RES_summary!D$19)</f>
        <v>9.0558319906580138</v>
      </c>
      <c r="E25" s="22">
        <f>IF(RES_hh_fech!E25=0,0,RES_hh_fech!E25/RES_summary!E$19)</f>
        <v>9.2092528623283485</v>
      </c>
      <c r="F25" s="22">
        <f>IF(RES_hh_fech!F25=0,0,RES_hh_fech!F25/RES_summary!F$19)</f>
        <v>6.5521598218206991</v>
      </c>
      <c r="G25" s="22">
        <f>IF(RES_hh_fech!G25=0,0,RES_hh_fech!G25/RES_summary!G$19)</f>
        <v>9.5126166635264244</v>
      </c>
      <c r="H25" s="22">
        <f>IF(RES_hh_fech!H25=0,0,RES_hh_fech!H25/RES_summary!H$19)</f>
        <v>7.2632579401097646</v>
      </c>
      <c r="I25" s="22">
        <f>IF(RES_hh_fech!I25=0,0,RES_hh_fech!I25/RES_summary!I$19)</f>
        <v>3.8221359555865426</v>
      </c>
      <c r="J25" s="22">
        <f>IF(RES_hh_fech!J25=0,0,RES_hh_fech!J25/RES_summary!J$19)</f>
        <v>4.2078203743756806</v>
      </c>
      <c r="K25" s="22">
        <f>IF(RES_hh_fech!K25=0,0,RES_hh_fech!K25/RES_summary!K$19)</f>
        <v>4.038408561206011</v>
      </c>
      <c r="L25" s="22">
        <f>IF(RES_hh_fech!L25=0,0,RES_hh_fech!L25/RES_summary!L$19)</f>
        <v>3.0655038694316974</v>
      </c>
      <c r="M25" s="22">
        <f>IF(RES_hh_fech!M25=0,0,RES_hh_fech!M25/RES_summary!M$19)</f>
        <v>2.7829801580907927</v>
      </c>
      <c r="N25" s="22">
        <f>IF(RES_hh_fech!N25=0,0,RES_hh_fech!N25/RES_summary!N$19)</f>
        <v>2.0642217577625952</v>
      </c>
      <c r="O25" s="22">
        <f>IF(RES_hh_fech!O25=0,0,RES_hh_fech!O25/RES_summary!O$19)</f>
        <v>1.0929580998122541</v>
      </c>
      <c r="P25" s="22">
        <f>IF(RES_hh_fech!P25=0,0,RES_hh_fech!P25/RES_summary!P$19)</f>
        <v>1.6850110571244457</v>
      </c>
      <c r="Q25" s="22">
        <f>IF(RES_hh_fech!Q25=0,0,RES_hh_fech!Q25/RES_summary!Q$19)</f>
        <v>3.0510906023721072</v>
      </c>
    </row>
    <row r="26" spans="1:17" ht="12" customHeight="1" x14ac:dyDescent="0.25">
      <c r="A26" s="49" t="s">
        <v>59</v>
      </c>
      <c r="B26" s="18">
        <f>IF(RES_hh_fech!B26=0,0,RES_hh_fech!B26/RES_summary!B$19)</f>
        <v>17.6451605747163</v>
      </c>
      <c r="C26" s="18">
        <f>IF(RES_hh_fech!C26=0,0,RES_hh_fech!C26/RES_summary!C$19)</f>
        <v>16.756184434223634</v>
      </c>
      <c r="D26" s="18">
        <f>IF(RES_hh_fech!D26=0,0,RES_hh_fech!D26/RES_summary!D$19)</f>
        <v>17.096910398769872</v>
      </c>
      <c r="E26" s="18">
        <f>IF(RES_hh_fech!E26=0,0,RES_hh_fech!E26/RES_summary!E$19)</f>
        <v>17.114769595008291</v>
      </c>
      <c r="F26" s="18">
        <f>IF(RES_hh_fech!F26=0,0,RES_hh_fech!F26/RES_summary!F$19)</f>
        <v>16.751372331601619</v>
      </c>
      <c r="G26" s="18">
        <f>IF(RES_hh_fech!G26=0,0,RES_hh_fech!G26/RES_summary!G$19)</f>
        <v>14.767394174281575</v>
      </c>
      <c r="H26" s="18">
        <f>IF(RES_hh_fech!H26=0,0,RES_hh_fech!H26/RES_summary!H$19)</f>
        <v>15.305448933091991</v>
      </c>
      <c r="I26" s="18">
        <f>IF(RES_hh_fech!I26=0,0,RES_hh_fech!I26/RES_summary!I$19)</f>
        <v>16.136432401024141</v>
      </c>
      <c r="J26" s="18">
        <f>IF(RES_hh_fech!J26=0,0,RES_hh_fech!J26/RES_summary!J$19)</f>
        <v>15.875480826342777</v>
      </c>
      <c r="K26" s="18">
        <f>IF(RES_hh_fech!K26=0,0,RES_hh_fech!K26/RES_summary!K$19)</f>
        <v>15.774563967400043</v>
      </c>
      <c r="L26" s="18">
        <f>IF(RES_hh_fech!L26=0,0,RES_hh_fech!L26/RES_summary!L$19)</f>
        <v>15.537939300093404</v>
      </c>
      <c r="M26" s="18">
        <f>IF(RES_hh_fech!M26=0,0,RES_hh_fech!M26/RES_summary!M$19)</f>
        <v>15.384982200305242</v>
      </c>
      <c r="N26" s="18">
        <f>IF(RES_hh_fech!N26=0,0,RES_hh_fech!N26/RES_summary!N$19)</f>
        <v>15.090771100680973</v>
      </c>
      <c r="O26" s="18">
        <f>IF(RES_hh_fech!O26=0,0,RES_hh_fech!O26/RES_summary!O$19)</f>
        <v>14.79023462981335</v>
      </c>
      <c r="P26" s="18">
        <f>IF(RES_hh_fech!P26=0,0,RES_hh_fech!P26/RES_summary!P$19)</f>
        <v>14.955978161588005</v>
      </c>
      <c r="Q26" s="18">
        <f>IF(RES_hh_fech!Q26=0,0,RES_hh_fech!Q26/RES_summary!Q$19)</f>
        <v>14.985533322798707</v>
      </c>
    </row>
    <row r="27" spans="1:17" ht="12.95" customHeight="1" x14ac:dyDescent="0.25">
      <c r="A27" s="89" t="s">
        <v>62</v>
      </c>
      <c r="B27" s="96">
        <f>IF(RES_hh_fech!B27=0,0,RES_hh_fech!B27/RES_summary!B$19)</f>
        <v>15.314369832989984</v>
      </c>
      <c r="C27" s="96">
        <f>IF(RES_hh_fech!C27=0,0,RES_hh_fech!C27/RES_summary!C$19)</f>
        <v>12.733110022882842</v>
      </c>
      <c r="D27" s="96">
        <f>IF(RES_hh_fech!D27=0,0,RES_hh_fech!D27/RES_summary!D$19)</f>
        <v>12.569987483784345</v>
      </c>
      <c r="E27" s="96">
        <f>IF(RES_hh_fech!E27=0,0,RES_hh_fech!E27/RES_summary!E$19)</f>
        <v>13.769440842393452</v>
      </c>
      <c r="F27" s="96">
        <f>IF(RES_hh_fech!F27=0,0,RES_hh_fech!F27/RES_summary!F$19)</f>
        <v>14.028090422135712</v>
      </c>
      <c r="G27" s="96">
        <f>IF(RES_hh_fech!G27=0,0,RES_hh_fech!G27/RES_summary!G$19)</f>
        <v>13.335512271101097</v>
      </c>
      <c r="H27" s="96">
        <f>IF(RES_hh_fech!H27=0,0,RES_hh_fech!H27/RES_summary!H$19)</f>
        <v>12.441509095138786</v>
      </c>
      <c r="I27" s="96">
        <f>IF(RES_hh_fech!I27=0,0,RES_hh_fech!I27/RES_summary!I$19)</f>
        <v>13.377693982026527</v>
      </c>
      <c r="J27" s="96">
        <f>IF(RES_hh_fech!J27=0,0,RES_hh_fech!J27/RES_summary!J$19)</f>
        <v>12.610042849258807</v>
      </c>
      <c r="K27" s="96">
        <f>IF(RES_hh_fech!K27=0,0,RES_hh_fech!K27/RES_summary!K$19)</f>
        <v>12.644768424767012</v>
      </c>
      <c r="L27" s="96">
        <f>IF(RES_hh_fech!L27=0,0,RES_hh_fech!L27/RES_summary!L$19)</f>
        <v>12.705094075963864</v>
      </c>
      <c r="M27" s="96">
        <f>IF(RES_hh_fech!M27=0,0,RES_hh_fech!M27/RES_summary!M$19)</f>
        <v>12.786557086620135</v>
      </c>
      <c r="N27" s="96">
        <f>IF(RES_hh_fech!N27=0,0,RES_hh_fech!N27/RES_summary!N$19)</f>
        <v>12.190201972430325</v>
      </c>
      <c r="O27" s="96">
        <f>IF(RES_hh_fech!O27=0,0,RES_hh_fech!O27/RES_summary!O$19)</f>
        <v>11.115548013515278</v>
      </c>
      <c r="P27" s="96">
        <f>IF(RES_hh_fech!P27=0,0,RES_hh_fech!P27/RES_summary!P$19)</f>
        <v>10.720133341986497</v>
      </c>
      <c r="Q27" s="96">
        <f>IF(RES_hh_fech!Q27=0,0,RES_hh_fech!Q27/RES_summary!Q$19)</f>
        <v>11.201687060971459</v>
      </c>
    </row>
    <row r="28" spans="1:17" ht="12" customHeight="1" x14ac:dyDescent="0.25">
      <c r="A28" s="87" t="s">
        <v>58</v>
      </c>
      <c r="B28" s="95">
        <f>IF(RES_hh_fech!B28=0,0,RES_hh_fech!B28/RES_summary!B$19)</f>
        <v>0</v>
      </c>
      <c r="C28" s="95">
        <f>IF(RES_hh_fech!C28=0,0,RES_hh_fech!C28/RES_summary!C$19)</f>
        <v>0</v>
      </c>
      <c r="D28" s="95">
        <f>IF(RES_hh_fech!D28=0,0,RES_hh_fech!D28/RES_summary!D$19)</f>
        <v>0</v>
      </c>
      <c r="E28" s="95">
        <f>IF(RES_hh_fech!E28=0,0,RES_hh_fech!E28/RES_summary!E$19)</f>
        <v>0</v>
      </c>
      <c r="F28" s="95">
        <f>IF(RES_hh_fech!F28=0,0,RES_hh_fech!F28/RES_summary!F$19)</f>
        <v>0</v>
      </c>
      <c r="G28" s="95">
        <f>IF(RES_hh_fech!G28=0,0,RES_hh_fech!G28/RES_summary!G$19)</f>
        <v>0</v>
      </c>
      <c r="H28" s="95">
        <f>IF(RES_hh_fech!H28=0,0,RES_hh_fech!H28/RES_summary!H$19)</f>
        <v>0</v>
      </c>
      <c r="I28" s="95">
        <f>IF(RES_hh_fech!I28=0,0,RES_hh_fech!I28/RES_summary!I$19)</f>
        <v>0</v>
      </c>
      <c r="J28" s="95">
        <f>IF(RES_hh_fech!J28=0,0,RES_hh_fech!J28/RES_summary!J$19)</f>
        <v>0</v>
      </c>
      <c r="K28" s="95">
        <f>IF(RES_hh_fech!K28=0,0,RES_hh_fech!K28/RES_summary!K$19)</f>
        <v>0</v>
      </c>
      <c r="L28" s="95">
        <f>IF(RES_hh_fech!L28=0,0,RES_hh_fech!L28/RES_summary!L$19)</f>
        <v>0</v>
      </c>
      <c r="M28" s="95">
        <f>IF(RES_hh_fech!M28=0,0,RES_hh_fech!M28/RES_summary!M$19)</f>
        <v>0</v>
      </c>
      <c r="N28" s="95">
        <f>IF(RES_hh_fech!N28=0,0,RES_hh_fech!N28/RES_summary!N$19)</f>
        <v>0</v>
      </c>
      <c r="O28" s="95">
        <f>IF(RES_hh_fech!O28=0,0,RES_hh_fech!O28/RES_summary!O$19)</f>
        <v>0</v>
      </c>
      <c r="P28" s="95">
        <f>IF(RES_hh_fech!P28=0,0,RES_hh_fech!P28/RES_summary!P$19)</f>
        <v>0</v>
      </c>
      <c r="Q28" s="95">
        <f>IF(RES_hh_fech!Q28=0,0,RES_hh_fech!Q28/RES_summary!Q$19)</f>
        <v>0</v>
      </c>
    </row>
    <row r="29" spans="1:17" s="28" customFormat="1" ht="12" customHeight="1" x14ac:dyDescent="0.25">
      <c r="A29" s="87" t="s">
        <v>84</v>
      </c>
      <c r="B29" s="95">
        <f>IF(RES_hh_fech!B29=0,0,RES_hh_fech!B29/RES_summary!B$19)</f>
        <v>20.155566711821447</v>
      </c>
      <c r="C29" s="95">
        <f>IF(RES_hh_fech!C29=0,0,RES_hh_fech!C29/RES_summary!C$19)</f>
        <v>15.491903511729463</v>
      </c>
      <c r="D29" s="95">
        <f>IF(RES_hh_fech!D29=0,0,RES_hh_fech!D29/RES_summary!D$19)</f>
        <v>15.358479964440871</v>
      </c>
      <c r="E29" s="95">
        <f>IF(RES_hh_fech!E29=0,0,RES_hh_fech!E29/RES_summary!E$19)</f>
        <v>16.717794208910867</v>
      </c>
      <c r="F29" s="95">
        <f>IF(RES_hh_fech!F29=0,0,RES_hh_fech!F29/RES_summary!F$19)</f>
        <v>17.294641455560534</v>
      </c>
      <c r="G29" s="95">
        <f>IF(RES_hh_fech!G29=0,0,RES_hh_fech!G29/RES_summary!G$19)</f>
        <v>16.875480356975824</v>
      </c>
      <c r="H29" s="95">
        <f>IF(RES_hh_fech!H29=0,0,RES_hh_fech!H29/RES_summary!H$19)</f>
        <v>15.329537577710123</v>
      </c>
      <c r="I29" s="95">
        <f>IF(RES_hh_fech!I29=0,0,RES_hh_fech!I29/RES_summary!I$19)</f>
        <v>16.4833690967391</v>
      </c>
      <c r="J29" s="95">
        <f>IF(RES_hh_fech!J29=0,0,RES_hh_fech!J29/RES_summary!J$19)</f>
        <v>15.464919948922455</v>
      </c>
      <c r="K29" s="95">
        <f>IF(RES_hh_fech!K29=0,0,RES_hh_fech!K29/RES_summary!K$19)</f>
        <v>15.601855514819768</v>
      </c>
      <c r="L29" s="95">
        <f>IF(RES_hh_fech!L29=0,0,RES_hh_fech!L29/RES_summary!L$19)</f>
        <v>15.341081077278567</v>
      </c>
      <c r="M29" s="95">
        <f>IF(RES_hh_fech!M29=0,0,RES_hh_fech!M29/RES_summary!M$19)</f>
        <v>15.105972441539516</v>
      </c>
      <c r="N29" s="95">
        <f>IF(RES_hh_fech!N29=0,0,RES_hh_fech!N29/RES_summary!N$19)</f>
        <v>14.595163798293971</v>
      </c>
      <c r="O29" s="95">
        <f>IF(RES_hh_fech!O29=0,0,RES_hh_fech!O29/RES_summary!O$19)</f>
        <v>13.093022535499784</v>
      </c>
      <c r="P29" s="95">
        <f>IF(RES_hh_fech!P29=0,0,RES_hh_fech!P29/RES_summary!P$19)</f>
        <v>12.878127403507335</v>
      </c>
      <c r="Q29" s="95">
        <f>IF(RES_hh_fech!Q29=0,0,RES_hh_fech!Q29/RES_summary!Q$19)</f>
        <v>13.45411747693435</v>
      </c>
    </row>
    <row r="30" spans="1:17" ht="12" customHeight="1" x14ac:dyDescent="0.25">
      <c r="A30" s="87" t="s">
        <v>109</v>
      </c>
      <c r="B30" s="95">
        <f>IF(RES_hh_fech!B30=0,0,RES_hh_fech!B30/RES_summary!B$19)</f>
        <v>0</v>
      </c>
      <c r="C30" s="95">
        <f>IF(RES_hh_fech!C30=0,0,RES_hh_fech!C30/RES_summary!C$19)</f>
        <v>0</v>
      </c>
      <c r="D30" s="95">
        <f>IF(RES_hh_fech!D30=0,0,RES_hh_fech!D30/RES_summary!D$19)</f>
        <v>0</v>
      </c>
      <c r="E30" s="95">
        <f>IF(RES_hh_fech!E30=0,0,RES_hh_fech!E30/RES_summary!E$19)</f>
        <v>0</v>
      </c>
      <c r="F30" s="95">
        <f>IF(RES_hh_fech!F30=0,0,RES_hh_fech!F30/RES_summary!F$19)</f>
        <v>0</v>
      </c>
      <c r="G30" s="95">
        <f>IF(RES_hh_fech!G30=0,0,RES_hh_fech!G30/RES_summary!G$19)</f>
        <v>0</v>
      </c>
      <c r="H30" s="95">
        <f>IF(RES_hh_fech!H30=0,0,RES_hh_fech!H30/RES_summary!H$19)</f>
        <v>0</v>
      </c>
      <c r="I30" s="95">
        <f>IF(RES_hh_fech!I30=0,0,RES_hh_fech!I30/RES_summary!I$19)</f>
        <v>0</v>
      </c>
      <c r="J30" s="95">
        <f>IF(RES_hh_fech!J30=0,0,RES_hh_fech!J30/RES_summary!J$19)</f>
        <v>0</v>
      </c>
      <c r="K30" s="95">
        <f>IF(RES_hh_fech!K30=0,0,RES_hh_fech!K30/RES_summary!K$19)</f>
        <v>0</v>
      </c>
      <c r="L30" s="95">
        <f>IF(RES_hh_fech!L30=0,0,RES_hh_fech!L30/RES_summary!L$19)</f>
        <v>0</v>
      </c>
      <c r="M30" s="95">
        <f>IF(RES_hh_fech!M30=0,0,RES_hh_fech!M30/RES_summary!M$19)</f>
        <v>0</v>
      </c>
      <c r="N30" s="95">
        <f>IF(RES_hh_fech!N30=0,0,RES_hh_fech!N30/RES_summary!N$19)</f>
        <v>0</v>
      </c>
      <c r="O30" s="95">
        <f>IF(RES_hh_fech!O30=0,0,RES_hh_fech!O30/RES_summary!O$19)</f>
        <v>0</v>
      </c>
      <c r="P30" s="95">
        <f>IF(RES_hh_fech!P30=0,0,RES_hh_fech!P30/RES_summary!P$19)</f>
        <v>0</v>
      </c>
      <c r="Q30" s="95">
        <f>IF(RES_hh_fech!Q30=0,0,RES_hh_fech!Q30/RES_summary!Q$19)</f>
        <v>0</v>
      </c>
    </row>
    <row r="31" spans="1:17" ht="12" customHeight="1" x14ac:dyDescent="0.25">
      <c r="A31" s="87" t="s">
        <v>55</v>
      </c>
      <c r="B31" s="95">
        <f>IF(RES_hh_fech!B31=0,0,RES_hh_fech!B31/RES_summary!B$19)</f>
        <v>21.252999945017947</v>
      </c>
      <c r="C31" s="95">
        <f>IF(RES_hh_fech!C31=0,0,RES_hh_fech!C31/RES_summary!C$19)</f>
        <v>16.499641663708477</v>
      </c>
      <c r="D31" s="95">
        <f>IF(RES_hh_fech!D31=0,0,RES_hh_fech!D31/RES_summary!D$19)</f>
        <v>17.192874461958542</v>
      </c>
      <c r="E31" s="95">
        <f>IF(RES_hh_fech!E31=0,0,RES_hh_fech!E31/RES_summary!E$19)</f>
        <v>16.983576720725146</v>
      </c>
      <c r="F31" s="95">
        <f>IF(RES_hh_fech!F31=0,0,RES_hh_fech!F31/RES_summary!F$19)</f>
        <v>18.995780997020521</v>
      </c>
      <c r="G31" s="95">
        <f>IF(RES_hh_fech!G31=0,0,RES_hh_fech!G31/RES_summary!G$19)</f>
        <v>18.737696073384146</v>
      </c>
      <c r="H31" s="95">
        <f>IF(RES_hh_fech!H31=0,0,RES_hh_fech!H31/RES_summary!H$19)</f>
        <v>15.825582741461682</v>
      </c>
      <c r="I31" s="95">
        <f>IF(RES_hh_fech!I31=0,0,RES_hh_fech!I31/RES_summary!I$19)</f>
        <v>19.037707878205065</v>
      </c>
      <c r="J31" s="95">
        <f>IF(RES_hh_fech!J31=0,0,RES_hh_fech!J31/RES_summary!J$19)</f>
        <v>18.994212129117013</v>
      </c>
      <c r="K31" s="95">
        <f>IF(RES_hh_fech!K31=0,0,RES_hh_fech!K31/RES_summary!K$19)</f>
        <v>18.246272136072548</v>
      </c>
      <c r="L31" s="95">
        <f>IF(RES_hh_fech!L31=0,0,RES_hh_fech!L31/RES_summary!L$19)</f>
        <v>18.063639046833476</v>
      </c>
      <c r="M31" s="95">
        <f>IF(RES_hh_fech!M31=0,0,RES_hh_fech!M31/RES_summary!M$19)</f>
        <v>17.890997427757604</v>
      </c>
      <c r="N31" s="95">
        <f>IF(RES_hh_fech!N31=0,0,RES_hh_fech!N31/RES_summary!N$19)</f>
        <v>17.424558736583542</v>
      </c>
      <c r="O31" s="95">
        <f>IF(RES_hh_fech!O31=0,0,RES_hh_fech!O31/RES_summary!O$19)</f>
        <v>16.446160081171033</v>
      </c>
      <c r="P31" s="95">
        <f>IF(RES_hh_fech!P31=0,0,RES_hh_fech!P31/RES_summary!P$19)</f>
        <v>16.27822814905376</v>
      </c>
      <c r="Q31" s="95">
        <f>IF(RES_hh_fech!Q31=0,0,RES_hh_fech!Q31/RES_summary!Q$19)</f>
        <v>16.165398939011514</v>
      </c>
    </row>
    <row r="32" spans="1:17" ht="12" customHeight="1" x14ac:dyDescent="0.25">
      <c r="A32" s="49" t="s">
        <v>60</v>
      </c>
      <c r="B32" s="18">
        <f>IF(RES_hh_fech!B32=0,0,RES_hh_fech!B32/RES_summary!B$19)</f>
        <v>10.3735470354407</v>
      </c>
      <c r="C32" s="18">
        <f>IF(RES_hh_fech!C32=0,0,RES_hh_fech!C32/RES_summary!C$19)</f>
        <v>7.7917540009067086</v>
      </c>
      <c r="D32" s="18">
        <f>IF(RES_hh_fech!D32=0,0,RES_hh_fech!D32/RES_summary!D$19)</f>
        <v>7.7788944839562646</v>
      </c>
      <c r="E32" s="18">
        <f>IF(RES_hh_fech!E32=0,0,RES_hh_fech!E32/RES_summary!E$19)</f>
        <v>9.0591363097396549</v>
      </c>
      <c r="F32" s="18">
        <f>IF(RES_hh_fech!F32=0,0,RES_hh_fech!F32/RES_summary!F$19)</f>
        <v>9.0647978894061261</v>
      </c>
      <c r="G32" s="18">
        <f>IF(RES_hh_fech!G32=0,0,RES_hh_fech!G32/RES_summary!G$19)</f>
        <v>8.6799600731829063</v>
      </c>
      <c r="H32" s="18">
        <f>IF(RES_hh_fech!H32=0,0,RES_hh_fech!H32/RES_summary!H$19)</f>
        <v>9.5064110956643475</v>
      </c>
      <c r="I32" s="18">
        <f>IF(RES_hh_fech!I32=0,0,RES_hh_fech!I32/RES_summary!I$19)</f>
        <v>10.240128914053733</v>
      </c>
      <c r="J32" s="18">
        <f>IF(RES_hh_fech!J32=0,0,RES_hh_fech!J32/RES_summary!J$19)</f>
        <v>9.9272960147657106</v>
      </c>
      <c r="K32" s="18">
        <f>IF(RES_hh_fech!K32=0,0,RES_hh_fech!K32/RES_summary!K$19)</f>
        <v>10.045331415908686</v>
      </c>
      <c r="L32" s="18">
        <f>IF(RES_hh_fech!L32=0,0,RES_hh_fech!L32/RES_summary!L$19)</f>
        <v>10.440788436546447</v>
      </c>
      <c r="M32" s="18">
        <f>IF(RES_hh_fech!M32=0,0,RES_hh_fech!M32/RES_summary!M$19)</f>
        <v>10.377739758379349</v>
      </c>
      <c r="N32" s="18">
        <f>IF(RES_hh_fech!N32=0,0,RES_hh_fech!N32/RES_summary!N$19)</f>
        <v>9.7970990671299134</v>
      </c>
      <c r="O32" s="18">
        <f>IF(RES_hh_fech!O32=0,0,RES_hh_fech!O32/RES_summary!O$19)</f>
        <v>8.8617602093562411</v>
      </c>
      <c r="P32" s="18">
        <f>IF(RES_hh_fech!P32=0,0,RES_hh_fech!P32/RES_summary!P$19)</f>
        <v>8.4245417195232193</v>
      </c>
      <c r="Q32" s="18">
        <f>IF(RES_hh_fech!Q32=0,0,RES_hh_fech!Q32/RES_summary!Q$19)</f>
        <v>8.8503972920095304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126</v>
      </c>
      <c r="B3" s="100">
        <f>IF(RES_hh_tesh!B3=0,0,RES_hh_tesh!B3/RES_summary!B$19)</f>
        <v>59.773468294214972</v>
      </c>
      <c r="C3" s="100">
        <f>IF(RES_hh_tesh!C3=0,0,RES_hh_tesh!C3/RES_summary!C$19)</f>
        <v>56.062090194712823</v>
      </c>
      <c r="D3" s="100">
        <f>IF(RES_hh_tesh!D3=0,0,RES_hh_tesh!D3/RES_summary!D$19)</f>
        <v>57.95779683619191</v>
      </c>
      <c r="E3" s="100">
        <f>IF(RES_hh_tesh!E3=0,0,RES_hh_tesh!E3/RES_summary!E$19)</f>
        <v>60.743721761576907</v>
      </c>
      <c r="F3" s="100">
        <f>IF(RES_hh_tesh!F3=0,0,RES_hh_tesh!F3/RES_summary!F$19)</f>
        <v>56.885934722865741</v>
      </c>
      <c r="G3" s="100">
        <f>IF(RES_hh_tesh!G3=0,0,RES_hh_tesh!G3/RES_summary!G$19)</f>
        <v>52.248603213317274</v>
      </c>
      <c r="H3" s="100">
        <f>IF(RES_hh_tesh!H3=0,0,RES_hh_tesh!H3/RES_summary!H$19)</f>
        <v>55.04548294191509</v>
      </c>
      <c r="I3" s="100">
        <f>IF(RES_hh_tesh!I3=0,0,RES_hh_tesh!I3/RES_summary!I$19)</f>
        <v>58.84985683230709</v>
      </c>
      <c r="J3" s="100">
        <f>IF(RES_hh_tesh!J3=0,0,RES_hh_tesh!J3/RES_summary!J$19)</f>
        <v>54.976104517473395</v>
      </c>
      <c r="K3" s="100">
        <f>IF(RES_hh_tesh!K3=0,0,RES_hh_tesh!K3/RES_summary!K$19)</f>
        <v>57.043698817448586</v>
      </c>
      <c r="L3" s="100">
        <f>IF(RES_hh_tesh!L3=0,0,RES_hh_tesh!L3/RES_summary!L$19)</f>
        <v>54.029094960790964</v>
      </c>
      <c r="M3" s="100">
        <f>IF(RES_hh_tesh!M3=0,0,RES_hh_tesh!M3/RES_summary!M$19)</f>
        <v>55.860706524506668</v>
      </c>
      <c r="N3" s="100">
        <f>IF(RES_hh_tesh!N3=0,0,RES_hh_tesh!N3/RES_summary!N$19)</f>
        <v>53.935462319965531</v>
      </c>
      <c r="O3" s="100">
        <f>IF(RES_hh_tesh!O3=0,0,RES_hh_tesh!O3/RES_summary!O$19)</f>
        <v>49.156727793555085</v>
      </c>
      <c r="P3" s="100">
        <f>IF(RES_hh_tesh!P3=0,0,RES_hh_tesh!P3/RES_summary!P$19)</f>
        <v>48.140509054803516</v>
      </c>
      <c r="Q3" s="100">
        <f>IF(RES_hh_tesh!Q3=0,0,RES_hh_tesh!Q3/RES_summary!Q$19)</f>
        <v>53.392835719994636</v>
      </c>
    </row>
    <row r="4" spans="1:17" ht="12.95" customHeight="1" x14ac:dyDescent="0.25">
      <c r="A4" s="89" t="s">
        <v>65</v>
      </c>
      <c r="B4" s="96">
        <f>IF(RES_hh_tesh!B4=0,0,RES_hh_tesh!B4/RES_summary!B$19)</f>
        <v>30.044898600200668</v>
      </c>
      <c r="C4" s="96">
        <f>IF(RES_hh_tesh!C4=0,0,RES_hh_tesh!C4/RES_summary!C$19)</f>
        <v>28.921237272383024</v>
      </c>
      <c r="D4" s="96">
        <f>IF(RES_hh_tesh!D4=0,0,RES_hh_tesh!D4/RES_summary!D$19)</f>
        <v>30.010663810439471</v>
      </c>
      <c r="E4" s="96">
        <f>IF(RES_hh_tesh!E4=0,0,RES_hh_tesh!E4/RES_summary!E$19)</f>
        <v>31.63580229318891</v>
      </c>
      <c r="F4" s="96">
        <f>IF(RES_hh_tesh!F4=0,0,RES_hh_tesh!F4/RES_summary!F$19)</f>
        <v>27.578336694260916</v>
      </c>
      <c r="G4" s="96">
        <f>IF(RES_hh_tesh!G4=0,0,RES_hh_tesh!G4/RES_summary!G$19)</f>
        <v>23.177144950682663</v>
      </c>
      <c r="H4" s="96">
        <f>IF(RES_hh_tesh!H4=0,0,RES_hh_tesh!H4/RES_summary!H$19)</f>
        <v>26.27457283299951</v>
      </c>
      <c r="I4" s="96">
        <f>IF(RES_hh_tesh!I4=0,0,RES_hh_tesh!I4/RES_summary!I$19)</f>
        <v>28.352075017145577</v>
      </c>
      <c r="J4" s="96">
        <f>IF(RES_hh_tesh!J4=0,0,RES_hh_tesh!J4/RES_summary!J$19)</f>
        <v>24.345394399431797</v>
      </c>
      <c r="K4" s="96">
        <f>IF(RES_hh_tesh!K4=0,0,RES_hh_tesh!K4/RES_summary!K$19)</f>
        <v>25.476409420468354</v>
      </c>
      <c r="L4" s="96">
        <f>IF(RES_hh_tesh!L4=0,0,RES_hh_tesh!L4/RES_summary!L$19)</f>
        <v>21.771301771709055</v>
      </c>
      <c r="M4" s="96">
        <f>IF(RES_hh_tesh!M4=0,0,RES_hh_tesh!M4/RES_summary!M$19)</f>
        <v>23.53034527991144</v>
      </c>
      <c r="N4" s="96">
        <f>IF(RES_hh_tesh!N4=0,0,RES_hh_tesh!N4/RES_summary!N$19)</f>
        <v>22.058462287022135</v>
      </c>
      <c r="O4" s="96">
        <f>IF(RES_hh_tesh!O4=0,0,RES_hh_tesh!O4/RES_summary!O$19)</f>
        <v>18.10281909849158</v>
      </c>
      <c r="P4" s="96">
        <f>IF(RES_hh_tesh!P4=0,0,RES_hh_tesh!P4/RES_summary!P$19)</f>
        <v>16.541810992733492</v>
      </c>
      <c r="Q4" s="96">
        <f>IF(RES_hh_tesh!Q4=0,0,RES_hh_tesh!Q4/RES_summary!Q$19)</f>
        <v>20.159364640897792</v>
      </c>
    </row>
    <row r="5" spans="1:17" ht="12" customHeight="1" x14ac:dyDescent="0.25">
      <c r="A5" s="87" t="s">
        <v>58</v>
      </c>
      <c r="B5" s="95">
        <f>IF(RES_hh_tesh!B5=0,0,RES_hh_tesh!B5/RES_summary!B$19)</f>
        <v>0</v>
      </c>
      <c r="C5" s="95">
        <f>IF(RES_hh_tesh!C5=0,0,RES_hh_tesh!C5/RES_summary!C$19)</f>
        <v>0</v>
      </c>
      <c r="D5" s="95">
        <f>IF(RES_hh_tesh!D5=0,0,RES_hh_tesh!D5/RES_summary!D$19)</f>
        <v>0</v>
      </c>
      <c r="E5" s="95">
        <f>IF(RES_hh_tesh!E5=0,0,RES_hh_tesh!E5/RES_summary!E$19)</f>
        <v>0</v>
      </c>
      <c r="F5" s="95">
        <f>IF(RES_hh_tesh!F5=0,0,RES_hh_tesh!F5/RES_summary!F$19)</f>
        <v>0</v>
      </c>
      <c r="G5" s="95">
        <f>IF(RES_hh_tesh!G5=0,0,RES_hh_tesh!G5/RES_summary!G$19)</f>
        <v>0</v>
      </c>
      <c r="H5" s="95">
        <f>IF(RES_hh_tesh!H5=0,0,RES_hh_tesh!H5/RES_summary!H$19)</f>
        <v>0</v>
      </c>
      <c r="I5" s="95">
        <f>IF(RES_hh_tesh!I5=0,0,RES_hh_tesh!I5/RES_summary!I$19)</f>
        <v>0</v>
      </c>
      <c r="J5" s="95">
        <f>IF(RES_hh_tesh!J5=0,0,RES_hh_tesh!J5/RES_summary!J$19)</f>
        <v>0</v>
      </c>
      <c r="K5" s="95">
        <f>IF(RES_hh_tesh!K5=0,0,RES_hh_tesh!K5/RES_summary!K$19)</f>
        <v>0</v>
      </c>
      <c r="L5" s="95">
        <f>IF(RES_hh_tesh!L5=0,0,RES_hh_tesh!L5/RES_summary!L$19)</f>
        <v>0</v>
      </c>
      <c r="M5" s="95">
        <f>IF(RES_hh_tesh!M5=0,0,RES_hh_tesh!M5/RES_summary!M$19)</f>
        <v>0</v>
      </c>
      <c r="N5" s="95">
        <f>IF(RES_hh_tesh!N5=0,0,RES_hh_tesh!N5/RES_summary!N$19)</f>
        <v>0</v>
      </c>
      <c r="O5" s="95">
        <f>IF(RES_hh_tesh!O5=0,0,RES_hh_tesh!O5/RES_summary!O$19)</f>
        <v>0</v>
      </c>
      <c r="P5" s="95">
        <f>IF(RES_hh_tesh!P5=0,0,RES_hh_tesh!P5/RES_summary!P$19)</f>
        <v>0</v>
      </c>
      <c r="Q5" s="95">
        <f>IF(RES_hh_tesh!Q5=0,0,RES_hh_tesh!Q5/RES_summary!Q$19)</f>
        <v>0</v>
      </c>
    </row>
    <row r="6" spans="1:17" ht="12" customHeight="1" x14ac:dyDescent="0.25">
      <c r="A6" s="87" t="s">
        <v>84</v>
      </c>
      <c r="B6" s="95">
        <f>IF(RES_hh_tesh!B6=0,0,RES_hh_tesh!B6/RES_summary!B$19)</f>
        <v>28.506830651003281</v>
      </c>
      <c r="C6" s="95">
        <f>IF(RES_hh_tesh!C6=0,0,RES_hh_tesh!C6/RES_summary!C$19)</f>
        <v>28.428768943556157</v>
      </c>
      <c r="D6" s="95">
        <f>IF(RES_hh_tesh!D6=0,0,RES_hh_tesh!D6/RES_summary!D$19)</f>
        <v>29.183380753405338</v>
      </c>
      <c r="E6" s="95">
        <f>IF(RES_hh_tesh!E6=0,0,RES_hh_tesh!E6/RES_summary!E$19)</f>
        <v>29.976090682586957</v>
      </c>
      <c r="F6" s="95">
        <f>IF(RES_hh_tesh!F6=0,0,RES_hh_tesh!F6/RES_summary!F$19)</f>
        <v>26.114619565838478</v>
      </c>
      <c r="G6" s="95">
        <f>IF(RES_hh_tesh!G6=0,0,RES_hh_tesh!G6/RES_summary!G$19)</f>
        <v>22.367055124430461</v>
      </c>
      <c r="H6" s="95">
        <f>IF(RES_hh_tesh!H6=0,0,RES_hh_tesh!H6/RES_summary!H$19)</f>
        <v>25.105757581670563</v>
      </c>
      <c r="I6" s="95">
        <f>IF(RES_hh_tesh!I6=0,0,RES_hh_tesh!I6/RES_summary!I$19)</f>
        <v>24.82773954557582</v>
      </c>
      <c r="J6" s="95">
        <f>IF(RES_hh_tesh!J6=0,0,RES_hh_tesh!J6/RES_summary!J$19)</f>
        <v>21.969719236651532</v>
      </c>
      <c r="K6" s="95">
        <f>IF(RES_hh_tesh!K6=0,0,RES_hh_tesh!K6/RES_summary!K$19)</f>
        <v>24.194360455532664</v>
      </c>
      <c r="L6" s="95">
        <f>IF(RES_hh_tesh!L6=0,0,RES_hh_tesh!L6/RES_summary!L$19)</f>
        <v>20.120030158802582</v>
      </c>
      <c r="M6" s="95">
        <f>IF(RES_hh_tesh!M6=0,0,RES_hh_tesh!M6/RES_summary!M$19)</f>
        <v>22.186679756050239</v>
      </c>
      <c r="N6" s="95">
        <f>IF(RES_hh_tesh!N6=0,0,RES_hh_tesh!N6/RES_summary!N$19)</f>
        <v>21.010220207975575</v>
      </c>
      <c r="O6" s="95">
        <f>IF(RES_hh_tesh!O6=0,0,RES_hh_tesh!O6/RES_summary!O$19)</f>
        <v>17.260719169001167</v>
      </c>
      <c r="P6" s="95">
        <f>IF(RES_hh_tesh!P6=0,0,RES_hh_tesh!P6/RES_summary!P$19)</f>
        <v>15.53170180025894</v>
      </c>
      <c r="Q6" s="95">
        <f>IF(RES_hh_tesh!Q6=0,0,RES_hh_tesh!Q6/RES_summary!Q$19)</f>
        <v>18.727881872307307</v>
      </c>
    </row>
    <row r="7" spans="1:17" ht="12" customHeight="1" x14ac:dyDescent="0.25">
      <c r="A7" s="87" t="s">
        <v>110</v>
      </c>
      <c r="B7" s="95">
        <f>IF(RES_hh_tesh!B7=0,0,RES_hh_tesh!B7/RES_summary!B$19)</f>
        <v>28.507236971193059</v>
      </c>
      <c r="C7" s="95">
        <f>IF(RES_hh_tesh!C7=0,0,RES_hh_tesh!C7/RES_summary!C$19)</f>
        <v>28.434891392975967</v>
      </c>
      <c r="D7" s="95">
        <f>IF(RES_hh_tesh!D7=0,0,RES_hh_tesh!D7/RES_summary!D$19)</f>
        <v>29.134111797431416</v>
      </c>
      <c r="E7" s="95">
        <f>IF(RES_hh_tesh!E7=0,0,RES_hh_tesh!E7/RES_summary!E$19)</f>
        <v>29.865327178684446</v>
      </c>
      <c r="F7" s="95">
        <f>IF(RES_hh_tesh!F7=0,0,RES_hh_tesh!F7/RES_summary!F$19)</f>
        <v>25.980571604804247</v>
      </c>
      <c r="G7" s="95">
        <f>IF(RES_hh_tesh!G7=0,0,RES_hh_tesh!G7/RES_summary!G$19)</f>
        <v>21.913933366460807</v>
      </c>
      <c r="H7" s="95">
        <f>IF(RES_hh_tesh!H7=0,0,RES_hh_tesh!H7/RES_summary!H$19)</f>
        <v>25.206589367887599</v>
      </c>
      <c r="I7" s="95">
        <f>IF(RES_hh_tesh!I7=0,0,RES_hh_tesh!I7/RES_summary!I$19)</f>
        <v>24.49397960418575</v>
      </c>
      <c r="J7" s="95">
        <f>IF(RES_hh_tesh!J7=0,0,RES_hh_tesh!J7/RES_summary!J$19)</f>
        <v>21.636143939269054</v>
      </c>
      <c r="K7" s="95">
        <f>IF(RES_hh_tesh!K7=0,0,RES_hh_tesh!K7/RES_summary!K$19)</f>
        <v>23.71127665150939</v>
      </c>
      <c r="L7" s="95">
        <f>IF(RES_hh_tesh!L7=0,0,RES_hh_tesh!L7/RES_summary!L$19)</f>
        <v>19.966525155867423</v>
      </c>
      <c r="M7" s="95">
        <f>IF(RES_hh_tesh!M7=0,0,RES_hh_tesh!M7/RES_summary!M$19)</f>
        <v>21.952566461178471</v>
      </c>
      <c r="N7" s="95">
        <f>IF(RES_hh_tesh!N7=0,0,RES_hh_tesh!N7/RES_summary!N$19)</f>
        <v>20.794177516783815</v>
      </c>
      <c r="O7" s="95">
        <f>IF(RES_hh_tesh!O7=0,0,RES_hh_tesh!O7/RES_summary!O$19)</f>
        <v>17.041211505971361</v>
      </c>
      <c r="P7" s="95">
        <f>IF(RES_hh_tesh!P7=0,0,RES_hh_tesh!P7/RES_summary!P$19)</f>
        <v>15.398150556985895</v>
      </c>
      <c r="Q7" s="95">
        <f>IF(RES_hh_tesh!Q7=0,0,RES_hh_tesh!Q7/RES_summary!Q$19)</f>
        <v>18.668325149643927</v>
      </c>
    </row>
    <row r="8" spans="1:17" ht="12" customHeight="1" x14ac:dyDescent="0.25">
      <c r="A8" s="87" t="s">
        <v>109</v>
      </c>
      <c r="B8" s="95">
        <f>IF(RES_hh_tesh!B8=0,0,RES_hh_tesh!B8/RES_summary!B$19)</f>
        <v>0</v>
      </c>
      <c r="C8" s="95">
        <f>IF(RES_hh_tesh!C8=0,0,RES_hh_tesh!C8/RES_summary!C$19)</f>
        <v>0</v>
      </c>
      <c r="D8" s="95">
        <f>IF(RES_hh_tesh!D8=0,0,RES_hh_tesh!D8/RES_summary!D$19)</f>
        <v>0</v>
      </c>
      <c r="E8" s="95">
        <f>IF(RES_hh_tesh!E8=0,0,RES_hh_tesh!E8/RES_summary!E$19)</f>
        <v>0</v>
      </c>
      <c r="F8" s="95">
        <f>IF(RES_hh_tesh!F8=0,0,RES_hh_tesh!F8/RES_summary!F$19)</f>
        <v>0</v>
      </c>
      <c r="G8" s="95">
        <f>IF(RES_hh_tesh!G8=0,0,RES_hh_tesh!G8/RES_summary!G$19)</f>
        <v>0</v>
      </c>
      <c r="H8" s="95">
        <f>IF(RES_hh_tesh!H8=0,0,RES_hh_tesh!H8/RES_summary!H$19)</f>
        <v>0</v>
      </c>
      <c r="I8" s="95">
        <f>IF(RES_hh_tesh!I8=0,0,RES_hh_tesh!I8/RES_summary!I$19)</f>
        <v>0</v>
      </c>
      <c r="J8" s="95">
        <f>IF(RES_hh_tesh!J8=0,0,RES_hh_tesh!J8/RES_summary!J$19)</f>
        <v>0</v>
      </c>
      <c r="K8" s="95">
        <f>IF(RES_hh_tesh!K8=0,0,RES_hh_tesh!K8/RES_summary!K$19)</f>
        <v>0</v>
      </c>
      <c r="L8" s="95">
        <f>IF(RES_hh_tesh!L8=0,0,RES_hh_tesh!L8/RES_summary!L$19)</f>
        <v>0</v>
      </c>
      <c r="M8" s="95">
        <f>IF(RES_hh_tesh!M8=0,0,RES_hh_tesh!M8/RES_summary!M$19)</f>
        <v>0</v>
      </c>
      <c r="N8" s="95">
        <f>IF(RES_hh_tesh!N8=0,0,RES_hh_tesh!N8/RES_summary!N$19)</f>
        <v>0</v>
      </c>
      <c r="O8" s="95">
        <f>IF(RES_hh_tesh!O8=0,0,RES_hh_tesh!O8/RES_summary!O$19)</f>
        <v>0</v>
      </c>
      <c r="P8" s="95">
        <f>IF(RES_hh_tesh!P8=0,0,RES_hh_tesh!P8/RES_summary!P$19)</f>
        <v>0</v>
      </c>
      <c r="Q8" s="95">
        <f>IF(RES_hh_tesh!Q8=0,0,RES_hh_tesh!Q8/RES_summary!Q$19)</f>
        <v>0</v>
      </c>
    </row>
    <row r="9" spans="1:17" ht="12" customHeight="1" x14ac:dyDescent="0.25">
      <c r="A9" s="87" t="s">
        <v>55</v>
      </c>
      <c r="B9" s="95">
        <f>IF(RES_hh_tesh!B9=0,0,RES_hh_tesh!B9/RES_summary!B$19)</f>
        <v>28.509600124857535</v>
      </c>
      <c r="C9" s="95">
        <f>IF(RES_hh_tesh!C9=0,0,RES_hh_tesh!C9/RES_summary!C$19)</f>
        <v>28.44274069710783</v>
      </c>
      <c r="D9" s="95">
        <f>IF(RES_hh_tesh!D9=0,0,RES_hh_tesh!D9/RES_summary!D$19)</f>
        <v>30.312293253519112</v>
      </c>
      <c r="E9" s="95">
        <f>IF(RES_hh_tesh!E9=0,0,RES_hh_tesh!E9/RES_summary!E$19)</f>
        <v>29.680628440801595</v>
      </c>
      <c r="F9" s="95">
        <f>IF(RES_hh_tesh!F9=0,0,RES_hh_tesh!F9/RES_summary!F$19)</f>
        <v>26.732298257532619</v>
      </c>
      <c r="G9" s="95">
        <f>IF(RES_hh_tesh!G9=0,0,RES_hh_tesh!G9/RES_summary!G$19)</f>
        <v>29.924209989307833</v>
      </c>
      <c r="H9" s="95">
        <f>IF(RES_hh_tesh!H9=0,0,RES_hh_tesh!H9/RES_summary!H$19)</f>
        <v>19.335387497162831</v>
      </c>
      <c r="I9" s="95">
        <f>IF(RES_hh_tesh!I9=0,0,RES_hh_tesh!I9/RES_summary!I$19)</f>
        <v>23.884687105251277</v>
      </c>
      <c r="J9" s="95">
        <f>IF(RES_hh_tesh!J9=0,0,RES_hh_tesh!J9/RES_summary!J$19)</f>
        <v>23.644904092076249</v>
      </c>
      <c r="K9" s="95">
        <f>IF(RES_hh_tesh!K9=0,0,RES_hh_tesh!K9/RES_summary!K$19)</f>
        <v>28.266066935563785</v>
      </c>
      <c r="L9" s="95">
        <f>IF(RES_hh_tesh!L9=0,0,RES_hh_tesh!L9/RES_summary!L$19)</f>
        <v>17.318046953521531</v>
      </c>
      <c r="M9" s="95">
        <f>IF(RES_hh_tesh!M9=0,0,RES_hh_tesh!M9/RES_summary!M$19)</f>
        <v>22.252141017975486</v>
      </c>
      <c r="N9" s="95">
        <f>IF(RES_hh_tesh!N9=0,0,RES_hh_tesh!N9/RES_summary!N$19)</f>
        <v>21.024061338885222</v>
      </c>
      <c r="O9" s="95">
        <f>IF(RES_hh_tesh!O9=0,0,RES_hh_tesh!O9/RES_summary!O$19)</f>
        <v>17.594247066308398</v>
      </c>
      <c r="P9" s="95">
        <f>IF(RES_hh_tesh!P9=0,0,RES_hh_tesh!P9/RES_summary!P$19)</f>
        <v>14.959659159804875</v>
      </c>
      <c r="Q9" s="95">
        <f>IF(RES_hh_tesh!Q9=0,0,RES_hh_tesh!Q9/RES_summary!Q$19)</f>
        <v>18.488063978280557</v>
      </c>
    </row>
    <row r="10" spans="1:17" ht="12" customHeight="1" x14ac:dyDescent="0.25">
      <c r="A10" s="87" t="s">
        <v>79</v>
      </c>
      <c r="B10" s="95">
        <f>IF(RES_hh_tesh!B10=0,0,RES_hh_tesh!B10/RES_summary!B$19)</f>
        <v>0</v>
      </c>
      <c r="C10" s="95">
        <f>IF(RES_hh_tesh!C10=0,0,RES_hh_tesh!C10/RES_summary!C$19)</f>
        <v>0</v>
      </c>
      <c r="D10" s="95">
        <f>IF(RES_hh_tesh!D10=0,0,RES_hh_tesh!D10/RES_summary!D$19)</f>
        <v>0</v>
      </c>
      <c r="E10" s="95">
        <f>IF(RES_hh_tesh!E10=0,0,RES_hh_tesh!E10/RES_summary!E$19)</f>
        <v>0</v>
      </c>
      <c r="F10" s="95">
        <f>IF(RES_hh_tesh!F10=0,0,RES_hh_tesh!F10/RES_summary!F$19)</f>
        <v>0</v>
      </c>
      <c r="G10" s="95">
        <f>IF(RES_hh_tesh!G10=0,0,RES_hh_tesh!G10/RES_summary!G$19)</f>
        <v>0</v>
      </c>
      <c r="H10" s="95">
        <f>IF(RES_hh_tesh!H10=0,0,RES_hh_tesh!H10/RES_summary!H$19)</f>
        <v>0</v>
      </c>
      <c r="I10" s="95">
        <f>IF(RES_hh_tesh!I10=0,0,RES_hh_tesh!I10/RES_summary!I$19)</f>
        <v>30.340856911957754</v>
      </c>
      <c r="J10" s="95">
        <f>IF(RES_hh_tesh!J10=0,0,RES_hh_tesh!J10/RES_summary!J$19)</f>
        <v>26.775884006958961</v>
      </c>
      <c r="K10" s="95">
        <f>IF(RES_hh_tesh!K10=0,0,RES_hh_tesh!K10/RES_summary!K$19)</f>
        <v>29.107489195359097</v>
      </c>
      <c r="L10" s="95">
        <f>IF(RES_hh_tesh!L10=0,0,RES_hh_tesh!L10/RES_summary!L$19)</f>
        <v>24.163585492661639</v>
      </c>
      <c r="M10" s="95">
        <f>IF(RES_hh_tesh!M10=0,0,RES_hh_tesh!M10/RES_summary!M$19)</f>
        <v>26.356029336995739</v>
      </c>
      <c r="N10" s="95">
        <f>IF(RES_hh_tesh!N10=0,0,RES_hh_tesh!N10/RES_summary!N$19)</f>
        <v>24.789368956542923</v>
      </c>
      <c r="O10" s="95">
        <f>IF(RES_hh_tesh!O10=0,0,RES_hh_tesh!O10/RES_summary!O$19)</f>
        <v>20.201490695070781</v>
      </c>
      <c r="P10" s="95">
        <f>IF(RES_hh_tesh!P10=0,0,RES_hh_tesh!P10/RES_summary!P$19)</f>
        <v>20.455874088398428</v>
      </c>
      <c r="Q10" s="95">
        <f>IF(RES_hh_tesh!Q10=0,0,RES_hh_tesh!Q10/RES_summary!Q$19)</f>
        <v>20.254222463612621</v>
      </c>
    </row>
    <row r="11" spans="1:17" ht="12" customHeight="1" x14ac:dyDescent="0.25">
      <c r="A11" s="87" t="s">
        <v>61</v>
      </c>
      <c r="B11" s="95">
        <f>IF(RES_hh_tesh!B11=0,0,RES_hh_tesh!B11/RES_summary!B$19)</f>
        <v>0</v>
      </c>
      <c r="C11" s="95">
        <f>IF(RES_hh_tesh!C11=0,0,RES_hh_tesh!C11/RES_summary!C$19)</f>
        <v>0</v>
      </c>
      <c r="D11" s="95">
        <f>IF(RES_hh_tesh!D11=0,0,RES_hh_tesh!D11/RES_summary!D$19)</f>
        <v>0</v>
      </c>
      <c r="E11" s="95">
        <f>IF(RES_hh_tesh!E11=0,0,RES_hh_tesh!E11/RES_summary!E$19)</f>
        <v>0</v>
      </c>
      <c r="F11" s="95">
        <f>IF(RES_hh_tesh!F11=0,0,RES_hh_tesh!F11/RES_summary!F$19)</f>
        <v>0</v>
      </c>
      <c r="G11" s="95">
        <f>IF(RES_hh_tesh!G11=0,0,RES_hh_tesh!G11/RES_summary!G$19)</f>
        <v>0</v>
      </c>
      <c r="H11" s="95">
        <f>IF(RES_hh_tesh!H11=0,0,RES_hh_tesh!H11/RES_summary!H$19)</f>
        <v>0</v>
      </c>
      <c r="I11" s="95">
        <f>IF(RES_hh_tesh!I11=0,0,RES_hh_tesh!I11/RES_summary!I$19)</f>
        <v>0</v>
      </c>
      <c r="J11" s="95">
        <f>IF(RES_hh_tesh!J11=0,0,RES_hh_tesh!J11/RES_summary!J$19)</f>
        <v>0</v>
      </c>
      <c r="K11" s="95">
        <f>IF(RES_hh_tesh!K11=0,0,RES_hh_tesh!K11/RES_summary!K$19)</f>
        <v>0</v>
      </c>
      <c r="L11" s="95">
        <f>IF(RES_hh_tesh!L11=0,0,RES_hh_tesh!L11/RES_summary!L$19)</f>
        <v>0</v>
      </c>
      <c r="M11" s="95">
        <f>IF(RES_hh_tesh!M11=0,0,RES_hh_tesh!M11/RES_summary!M$19)</f>
        <v>0</v>
      </c>
      <c r="N11" s="95">
        <f>IF(RES_hh_tesh!N11=0,0,RES_hh_tesh!N11/RES_summary!N$19)</f>
        <v>0</v>
      </c>
      <c r="O11" s="95">
        <f>IF(RES_hh_tesh!O11=0,0,RES_hh_tesh!O11/RES_summary!O$19)</f>
        <v>0</v>
      </c>
      <c r="P11" s="95">
        <f>IF(RES_hh_tesh!P11=0,0,RES_hh_tesh!P11/RES_summary!P$19)</f>
        <v>0</v>
      </c>
      <c r="Q11" s="95">
        <f>IF(RES_hh_tesh!Q11=0,0,RES_hh_tesh!Q11/RES_summary!Q$19)</f>
        <v>0</v>
      </c>
    </row>
    <row r="12" spans="1:17" ht="12" customHeight="1" x14ac:dyDescent="0.25">
      <c r="A12" s="87" t="s">
        <v>115</v>
      </c>
      <c r="B12" s="95">
        <f>IF(RES_hh_tesh!B12=0,0,RES_hh_tesh!B12/RES_summary!B$19)</f>
        <v>31.333394232719392</v>
      </c>
      <c r="C12" s="95">
        <f>IF(RES_hh_tesh!C12=0,0,RES_hh_tesh!C12/RES_summary!C$19)</f>
        <v>29.689117487394565</v>
      </c>
      <c r="D12" s="95">
        <f>IF(RES_hh_tesh!D12=0,0,RES_hh_tesh!D12/RES_summary!D$19)</f>
        <v>31.774421808873328</v>
      </c>
      <c r="E12" s="95">
        <f>IF(RES_hh_tesh!E12=0,0,RES_hh_tesh!E12/RES_summary!E$19)</f>
        <v>34.243697823737868</v>
      </c>
      <c r="F12" s="95">
        <f>IF(RES_hh_tesh!F12=0,0,RES_hh_tesh!F12/RES_summary!F$19)</f>
        <v>29.760712434596542</v>
      </c>
      <c r="G12" s="95">
        <f>IF(RES_hh_tesh!G12=0,0,RES_hh_tesh!G12/RES_summary!G$19)</f>
        <v>24.939473505739389</v>
      </c>
      <c r="H12" s="95">
        <f>IF(RES_hh_tesh!H12=0,0,RES_hh_tesh!H12/RES_summary!H$19)</f>
        <v>28.065915569002208</v>
      </c>
      <c r="I12" s="95">
        <f>IF(RES_hh_tesh!I12=0,0,RES_hh_tesh!I12/RES_summary!I$19)</f>
        <v>29.720422069645785</v>
      </c>
      <c r="J12" s="95">
        <f>IF(RES_hh_tesh!J12=0,0,RES_hh_tesh!J12/RES_summary!J$19)</f>
        <v>25.56602845685822</v>
      </c>
      <c r="K12" s="95">
        <f>IF(RES_hh_tesh!K12=0,0,RES_hh_tesh!K12/RES_summary!K$19)</f>
        <v>26.995659209954258</v>
      </c>
      <c r="L12" s="95">
        <f>IF(RES_hh_tesh!L12=0,0,RES_hh_tesh!L12/RES_summary!L$19)</f>
        <v>22.949318904315582</v>
      </c>
      <c r="M12" s="95">
        <f>IF(RES_hh_tesh!M12=0,0,RES_hh_tesh!M12/RES_summary!M$19)</f>
        <v>24.998009996550032</v>
      </c>
      <c r="N12" s="95">
        <f>IF(RES_hh_tesh!N12=0,0,RES_hh_tesh!N12/RES_summary!N$19)</f>
        <v>23.511139409961388</v>
      </c>
      <c r="O12" s="95">
        <f>IF(RES_hh_tesh!O12=0,0,RES_hh_tesh!O12/RES_summary!O$19)</f>
        <v>19.304924162756567</v>
      </c>
      <c r="P12" s="95">
        <f>IF(RES_hh_tesh!P12=0,0,RES_hh_tesh!P12/RES_summary!P$19)</f>
        <v>17.604327886848125</v>
      </c>
      <c r="Q12" s="95">
        <f>IF(RES_hh_tesh!Q12=0,0,RES_hh_tesh!Q12/RES_summary!Q$19)</f>
        <v>21.414714065300295</v>
      </c>
    </row>
    <row r="13" spans="1:17" ht="12" customHeight="1" x14ac:dyDescent="0.25">
      <c r="A13" s="51" t="s">
        <v>114</v>
      </c>
      <c r="B13" s="22">
        <f>IF(RES_hh_tesh!B13=0,0,RES_hh_tesh!B13/RES_summary!B$19)</f>
        <v>31.335410861395246</v>
      </c>
      <c r="C13" s="22">
        <f>IF(RES_hh_tesh!C13=0,0,RES_hh_tesh!C13/RES_summary!C$19)</f>
        <v>30.067095405987665</v>
      </c>
      <c r="D13" s="22">
        <f>IF(RES_hh_tesh!D13=0,0,RES_hh_tesh!D13/RES_summary!D$19)</f>
        <v>32.822822857105741</v>
      </c>
      <c r="E13" s="22">
        <f>IF(RES_hh_tesh!E13=0,0,RES_hh_tesh!E13/RES_summary!E$19)</f>
        <v>36.250314423807382</v>
      </c>
      <c r="F13" s="22">
        <f>IF(RES_hh_tesh!F13=0,0,RES_hh_tesh!F13/RES_summary!F$19)</f>
        <v>32.162518444586574</v>
      </c>
      <c r="G13" s="22">
        <f>IF(RES_hh_tesh!G13=0,0,RES_hh_tesh!G13/RES_summary!G$19)</f>
        <v>27.03415987379357</v>
      </c>
      <c r="H13" s="22">
        <f>IF(RES_hh_tesh!H13=0,0,RES_hh_tesh!H13/RES_summary!H$19)</f>
        <v>31.382688120422884</v>
      </c>
      <c r="I13" s="22">
        <f>IF(RES_hh_tesh!I13=0,0,RES_hh_tesh!I13/RES_summary!I$19)</f>
        <v>36.274251053825274</v>
      </c>
      <c r="J13" s="22">
        <f>IF(RES_hh_tesh!J13=0,0,RES_hh_tesh!J13/RES_summary!J$19)</f>
        <v>30.219991091681457</v>
      </c>
      <c r="K13" s="22">
        <f>IF(RES_hh_tesh!K13=0,0,RES_hh_tesh!K13/RES_summary!K$19)</f>
        <v>30.608321270514974</v>
      </c>
      <c r="L13" s="22">
        <f>IF(RES_hh_tesh!L13=0,0,RES_hh_tesh!L13/RES_summary!L$19)</f>
        <v>26.975982657283311</v>
      </c>
      <c r="M13" s="22">
        <f>IF(RES_hh_tesh!M13=0,0,RES_hh_tesh!M13/RES_summary!M$19)</f>
        <v>28.59621571316362</v>
      </c>
      <c r="N13" s="22">
        <f>IF(RES_hh_tesh!N13=0,0,RES_hh_tesh!N13/RES_summary!N$19)</f>
        <v>26.25816570750051</v>
      </c>
      <c r="O13" s="22">
        <f>IF(RES_hh_tesh!O13=0,0,RES_hh_tesh!O13/RES_summary!O$19)</f>
        <v>21.448129578091908</v>
      </c>
      <c r="P13" s="22">
        <f>IF(RES_hh_tesh!P13=0,0,RES_hh_tesh!P13/RES_summary!P$19)</f>
        <v>19.898644632813799</v>
      </c>
      <c r="Q13" s="22">
        <f>IF(RES_hh_tesh!Q13=0,0,RES_hh_tesh!Q13/RES_summary!Q$19)</f>
        <v>24.52539080969148</v>
      </c>
    </row>
    <row r="14" spans="1:17" ht="12" customHeight="1" x14ac:dyDescent="0.25">
      <c r="A14" s="99" t="s">
        <v>117</v>
      </c>
      <c r="B14" s="98">
        <f>IF(RES_hh_tesh!B14=0,0,RES_hh_tesh!B14/RES_summary!B$19)</f>
        <v>1.4179930690660203</v>
      </c>
      <c r="C14" s="98">
        <f>IF(RES_hh_tesh!C14=0,0,RES_hh_tesh!C14/RES_summary!C$19)</f>
        <v>0.38592407833335679</v>
      </c>
      <c r="D14" s="98">
        <f>IF(RES_hh_tesh!D14=0,0,RES_hh_tesh!D14/RES_summary!D$19)</f>
        <v>0.54304307598358437</v>
      </c>
      <c r="E14" s="98">
        <f>IF(RES_hh_tesh!E14=0,0,RES_hh_tesh!E14/RES_summary!E$19)</f>
        <v>1.2178570126737398</v>
      </c>
      <c r="F14" s="98">
        <f>IF(RES_hh_tesh!F14=0,0,RES_hh_tesh!F14/RES_summary!F$19)</f>
        <v>0.98991454949260149</v>
      </c>
      <c r="G14" s="98">
        <f>IF(RES_hh_tesh!G14=0,0,RES_hh_tesh!G14/RES_summary!G$19)</f>
        <v>0.35337017623695555</v>
      </c>
      <c r="H14" s="98">
        <f>IF(RES_hh_tesh!H14=0,0,RES_hh_tesh!H14/RES_summary!H$19)</f>
        <v>0.48352652067198315</v>
      </c>
      <c r="I14" s="98">
        <f>IF(RES_hh_tesh!I14=0,0,RES_hh_tesh!I14/RES_summary!I$19)</f>
        <v>2.337338296172752</v>
      </c>
      <c r="J14" s="98">
        <f>IF(RES_hh_tesh!J14=0,0,RES_hh_tesh!J14/RES_summary!J$19)</f>
        <v>1.2907308455493194</v>
      </c>
      <c r="K14" s="98">
        <f>IF(RES_hh_tesh!K14=0,0,RES_hh_tesh!K14/RES_summary!K$19)</f>
        <v>0.36721742596548379</v>
      </c>
      <c r="L14" s="98">
        <f>IF(RES_hh_tesh!L14=0,0,RES_hh_tesh!L14/RES_summary!L$19)</f>
        <v>0.79918226262199599</v>
      </c>
      <c r="M14" s="98">
        <f>IF(RES_hh_tesh!M14=0,0,RES_hh_tesh!M14/RES_summary!M$19)</f>
        <v>0.51815425502686085</v>
      </c>
      <c r="N14" s="98">
        <f>IF(RES_hh_tesh!N14=0,0,RES_hh_tesh!N14/RES_summary!N$19)</f>
        <v>0.33902998229565551</v>
      </c>
      <c r="O14" s="98">
        <f>IF(RES_hh_tesh!O14=0,0,RES_hh_tesh!O14/RES_summary!O$19)</f>
        <v>0.28103910748561223</v>
      </c>
      <c r="P14" s="98">
        <f>IF(RES_hh_tesh!P14=0,0,RES_hh_tesh!P14/RES_summary!P$19)</f>
        <v>0.41426409122897767</v>
      </c>
      <c r="Q14" s="98">
        <f>IF(RES_hh_tesh!Q14=0,0,RES_hh_tesh!Q14/RES_summary!Q$19)</f>
        <v>0.64989893823363354</v>
      </c>
    </row>
    <row r="15" spans="1:17" ht="12.95" customHeight="1" x14ac:dyDescent="0.25">
      <c r="A15" s="89" t="s">
        <v>112</v>
      </c>
      <c r="B15" s="96">
        <f>IF(RES_hh_tesh!B15=0,0,RES_hh_tesh!B15/RES_summary!B$19)</f>
        <v>3.8474420468330579</v>
      </c>
      <c r="C15" s="96">
        <f>IF(RES_hh_tesh!C15=0,0,RES_hh_tesh!C15/RES_summary!C$19)</f>
        <v>4.14488210858757</v>
      </c>
      <c r="D15" s="96">
        <f>IF(RES_hh_tesh!D15=0,0,RES_hh_tesh!D15/RES_summary!D$19)</f>
        <v>4.3499777902244885</v>
      </c>
      <c r="E15" s="96">
        <f>IF(RES_hh_tesh!E15=0,0,RES_hh_tesh!E15/RES_summary!E$19)</f>
        <v>4.5963225320727208</v>
      </c>
      <c r="F15" s="96">
        <f>IF(RES_hh_tesh!F15=0,0,RES_hh_tesh!F15/RES_summary!F$19)</f>
        <v>4.9554064771640931</v>
      </c>
      <c r="G15" s="96">
        <f>IF(RES_hh_tesh!G15=0,0,RES_hh_tesh!G15/RES_summary!G$19)</f>
        <v>5.1647973379219021</v>
      </c>
      <c r="H15" s="96">
        <f>IF(RES_hh_tesh!H15=0,0,RES_hh_tesh!H15/RES_summary!H$19)</f>
        <v>5.4994634083737957</v>
      </c>
      <c r="I15" s="96">
        <f>IF(RES_hh_tesh!I15=0,0,RES_hh_tesh!I15/RES_summary!I$19)</f>
        <v>5.9793611462994285</v>
      </c>
      <c r="J15" s="96">
        <f>IF(RES_hh_tesh!J15=0,0,RES_hh_tesh!J15/RES_summary!J$19)</f>
        <v>6.5274739340846697</v>
      </c>
      <c r="K15" s="96">
        <f>IF(RES_hh_tesh!K15=0,0,RES_hh_tesh!K15/RES_summary!K$19)</f>
        <v>7.4274184110532548</v>
      </c>
      <c r="L15" s="96">
        <f>IF(RES_hh_tesh!L15=0,0,RES_hh_tesh!L15/RES_summary!L$19)</f>
        <v>8.2344058298908589</v>
      </c>
      <c r="M15" s="96">
        <f>IF(RES_hh_tesh!M15=0,0,RES_hh_tesh!M15/RES_summary!M$19)</f>
        <v>8.6345857567065778</v>
      </c>
      <c r="N15" s="96">
        <f>IF(RES_hh_tesh!N15=0,0,RES_hh_tesh!N15/RES_summary!N$19)</f>
        <v>8.9204349968941798</v>
      </c>
      <c r="O15" s="96">
        <f>IF(RES_hh_tesh!O15=0,0,RES_hh_tesh!O15/RES_summary!O$19)</f>
        <v>9.2654584755030402</v>
      </c>
      <c r="P15" s="96">
        <f>IF(RES_hh_tesh!P15=0,0,RES_hh_tesh!P15/RES_summary!P$19)</f>
        <v>9.5562981429240796</v>
      </c>
      <c r="Q15" s="96">
        <f>IF(RES_hh_tesh!Q15=0,0,RES_hh_tesh!Q15/RES_summary!Q$19)</f>
        <v>9.8862424002737068</v>
      </c>
    </row>
    <row r="16" spans="1:17" ht="12" customHeight="1" x14ac:dyDescent="0.25">
      <c r="A16" s="87" t="s">
        <v>111</v>
      </c>
      <c r="B16" s="97">
        <f>IF(RES_hh_tesh!B16=0,0,RES_hh_tesh!B16/RES_summary!B$19)</f>
        <v>3.8474420468330579</v>
      </c>
      <c r="C16" s="97">
        <f>IF(RES_hh_tesh!C16=0,0,RES_hh_tesh!C16/RES_summary!C$19)</f>
        <v>4.14488210858757</v>
      </c>
      <c r="D16" s="97">
        <f>IF(RES_hh_tesh!D16=0,0,RES_hh_tesh!D16/RES_summary!D$19)</f>
        <v>4.3499777902244885</v>
      </c>
      <c r="E16" s="97">
        <f>IF(RES_hh_tesh!E16=0,0,RES_hh_tesh!E16/RES_summary!E$19)</f>
        <v>4.5963225320727208</v>
      </c>
      <c r="F16" s="97">
        <f>IF(RES_hh_tesh!F16=0,0,RES_hh_tesh!F16/RES_summary!F$19)</f>
        <v>4.9554064771640931</v>
      </c>
      <c r="G16" s="97">
        <f>IF(RES_hh_tesh!G16=0,0,RES_hh_tesh!G16/RES_summary!G$19)</f>
        <v>5.1647973379219021</v>
      </c>
      <c r="H16" s="97">
        <f>IF(RES_hh_tesh!H16=0,0,RES_hh_tesh!H16/RES_summary!H$19)</f>
        <v>5.4994634083737957</v>
      </c>
      <c r="I16" s="97">
        <f>IF(RES_hh_tesh!I16=0,0,RES_hh_tesh!I16/RES_summary!I$19)</f>
        <v>5.9793611462994285</v>
      </c>
      <c r="J16" s="97">
        <f>IF(RES_hh_tesh!J16=0,0,RES_hh_tesh!J16/RES_summary!J$19)</f>
        <v>6.5274739340846697</v>
      </c>
      <c r="K16" s="97">
        <f>IF(RES_hh_tesh!K16=0,0,RES_hh_tesh!K16/RES_summary!K$19)</f>
        <v>7.4274184110532548</v>
      </c>
      <c r="L16" s="97">
        <f>IF(RES_hh_tesh!L16=0,0,RES_hh_tesh!L16/RES_summary!L$19)</f>
        <v>8.2344058298908589</v>
      </c>
      <c r="M16" s="97">
        <f>IF(RES_hh_tesh!M16=0,0,RES_hh_tesh!M16/RES_summary!M$19)</f>
        <v>8.6345857567065778</v>
      </c>
      <c r="N16" s="97">
        <f>IF(RES_hh_tesh!N16=0,0,RES_hh_tesh!N16/RES_summary!N$19)</f>
        <v>8.9204349968941798</v>
      </c>
      <c r="O16" s="97">
        <f>IF(RES_hh_tesh!O16=0,0,RES_hh_tesh!O16/RES_summary!O$19)</f>
        <v>9.2654584755030402</v>
      </c>
      <c r="P16" s="97">
        <f>IF(RES_hh_tesh!P16=0,0,RES_hh_tesh!P16/RES_summary!P$19)</f>
        <v>9.5562981429240796</v>
      </c>
      <c r="Q16" s="97">
        <f>IF(RES_hh_tesh!Q16=0,0,RES_hh_tesh!Q16/RES_summary!Q$19)</f>
        <v>9.8862424002737068</v>
      </c>
    </row>
    <row r="17" spans="1:17" ht="12.95" customHeight="1" x14ac:dyDescent="0.25">
      <c r="A17" s="89" t="s">
        <v>63</v>
      </c>
      <c r="B17" s="96">
        <f>IF(RES_hh_tesh!B17=0,0,RES_hh_tesh!B17/RES_summary!B$19)</f>
        <v>18.16871064121813</v>
      </c>
      <c r="C17" s="96">
        <f>IF(RES_hh_tesh!C17=0,0,RES_hh_tesh!C17/RES_summary!C$19)</f>
        <v>16.994216449642604</v>
      </c>
      <c r="D17" s="96">
        <f>IF(RES_hh_tesh!D17=0,0,RES_hh_tesh!D17/RES_summary!D$19)</f>
        <v>17.561943246054724</v>
      </c>
      <c r="E17" s="96">
        <f>IF(RES_hh_tesh!E17=0,0,RES_hh_tesh!E17/RES_summary!E$19)</f>
        <v>17.69590501775124</v>
      </c>
      <c r="F17" s="96">
        <f>IF(RES_hh_tesh!F17=0,0,RES_hh_tesh!F17/RES_summary!F$19)</f>
        <v>17.304702545217559</v>
      </c>
      <c r="G17" s="96">
        <f>IF(RES_hh_tesh!G17=0,0,RES_hh_tesh!G17/RES_summary!G$19)</f>
        <v>17.005840980145436</v>
      </c>
      <c r="H17" s="96">
        <f>IF(RES_hh_tesh!H17=0,0,RES_hh_tesh!H17/RES_summary!H$19)</f>
        <v>16.287252498740045</v>
      </c>
      <c r="I17" s="96">
        <f>IF(RES_hh_tesh!I17=0,0,RES_hh_tesh!I17/RES_summary!I$19)</f>
        <v>16.906845970160809</v>
      </c>
      <c r="J17" s="96">
        <f>IF(RES_hh_tesh!J17=0,0,RES_hh_tesh!J17/RES_summary!J$19)</f>
        <v>16.715473549615258</v>
      </c>
      <c r="K17" s="96">
        <f>IF(RES_hh_tesh!K17=0,0,RES_hh_tesh!K17/RES_summary!K$19)</f>
        <v>16.572341665843812</v>
      </c>
      <c r="L17" s="96">
        <f>IF(RES_hh_tesh!L17=0,0,RES_hh_tesh!L17/RES_summary!L$19)</f>
        <v>16.286608778256824</v>
      </c>
      <c r="M17" s="96">
        <f>IF(RES_hh_tesh!M17=0,0,RES_hh_tesh!M17/RES_summary!M$19)</f>
        <v>16.077008761866601</v>
      </c>
      <c r="N17" s="96">
        <f>IF(RES_hh_tesh!N17=0,0,RES_hh_tesh!N17/RES_summary!N$19)</f>
        <v>15.642441026041718</v>
      </c>
      <c r="O17" s="96">
        <f>IF(RES_hh_tesh!O17=0,0,RES_hh_tesh!O17/RES_summary!O$19)</f>
        <v>15.216173553315393</v>
      </c>
      <c r="P17" s="96">
        <f>IF(RES_hh_tesh!P17=0,0,RES_hh_tesh!P17/RES_summary!P$19)</f>
        <v>15.648560024803986</v>
      </c>
      <c r="Q17" s="96">
        <f>IF(RES_hh_tesh!Q17=0,0,RES_hh_tesh!Q17/RES_summary!Q$19)</f>
        <v>16.624040882458942</v>
      </c>
    </row>
    <row r="18" spans="1:17" ht="12" customHeight="1" x14ac:dyDescent="0.25">
      <c r="A18" s="87" t="s">
        <v>58</v>
      </c>
      <c r="B18" s="95">
        <f>IF(RES_hh_tesh!B18=0,0,RES_hh_tesh!B18/RES_summary!B$19)</f>
        <v>0</v>
      </c>
      <c r="C18" s="95">
        <f>IF(RES_hh_tesh!C18=0,0,RES_hh_tesh!C18/RES_summary!C$19)</f>
        <v>0</v>
      </c>
      <c r="D18" s="95">
        <f>IF(RES_hh_tesh!D18=0,0,RES_hh_tesh!D18/RES_summary!D$19)</f>
        <v>0</v>
      </c>
      <c r="E18" s="95">
        <f>IF(RES_hh_tesh!E18=0,0,RES_hh_tesh!E18/RES_summary!E$19)</f>
        <v>0</v>
      </c>
      <c r="F18" s="95">
        <f>IF(RES_hh_tesh!F18=0,0,RES_hh_tesh!F18/RES_summary!F$19)</f>
        <v>0</v>
      </c>
      <c r="G18" s="95">
        <f>IF(RES_hh_tesh!G18=0,0,RES_hh_tesh!G18/RES_summary!G$19)</f>
        <v>0</v>
      </c>
      <c r="H18" s="95">
        <f>IF(RES_hh_tesh!H18=0,0,RES_hh_tesh!H18/RES_summary!H$19)</f>
        <v>0</v>
      </c>
      <c r="I18" s="95">
        <f>IF(RES_hh_tesh!I18=0,0,RES_hh_tesh!I18/RES_summary!I$19)</f>
        <v>0</v>
      </c>
      <c r="J18" s="95">
        <f>IF(RES_hh_tesh!J18=0,0,RES_hh_tesh!J18/RES_summary!J$19)</f>
        <v>0</v>
      </c>
      <c r="K18" s="95">
        <f>IF(RES_hh_tesh!K18=0,0,RES_hh_tesh!K18/RES_summary!K$19)</f>
        <v>0</v>
      </c>
      <c r="L18" s="95">
        <f>IF(RES_hh_tesh!L18=0,0,RES_hh_tesh!L18/RES_summary!L$19)</f>
        <v>0</v>
      </c>
      <c r="M18" s="95">
        <f>IF(RES_hh_tesh!M18=0,0,RES_hh_tesh!M18/RES_summary!M$19)</f>
        <v>0</v>
      </c>
      <c r="N18" s="95">
        <f>IF(RES_hh_tesh!N18=0,0,RES_hh_tesh!N18/RES_summary!N$19)</f>
        <v>0</v>
      </c>
      <c r="O18" s="95">
        <f>IF(RES_hh_tesh!O18=0,0,RES_hh_tesh!O18/RES_summary!O$19)</f>
        <v>0</v>
      </c>
      <c r="P18" s="95">
        <f>IF(RES_hh_tesh!P18=0,0,RES_hh_tesh!P18/RES_summary!P$19)</f>
        <v>0</v>
      </c>
      <c r="Q18" s="95">
        <f>IF(RES_hh_tesh!Q18=0,0,RES_hh_tesh!Q18/RES_summary!Q$19)</f>
        <v>0</v>
      </c>
    </row>
    <row r="19" spans="1:17" s="28" customFormat="1" ht="12" customHeight="1" x14ac:dyDescent="0.25">
      <c r="A19" s="87" t="s">
        <v>84</v>
      </c>
      <c r="B19" s="95">
        <f>IF(RES_hh_tesh!B19=0,0,RES_hh_tesh!B19/RES_summary!B$19)</f>
        <v>4.1850908105927411</v>
      </c>
      <c r="C19" s="95">
        <f>IF(RES_hh_tesh!C19=0,0,RES_hh_tesh!C19/RES_summary!C$19)</f>
        <v>3.8528542661017005</v>
      </c>
      <c r="D19" s="95">
        <f>IF(RES_hh_tesh!D19=0,0,RES_hh_tesh!D19/RES_summary!D$19)</f>
        <v>4.4200010903675322</v>
      </c>
      <c r="E19" s="95">
        <f>IF(RES_hh_tesh!E19=0,0,RES_hh_tesh!E19/RES_summary!E$19)</f>
        <v>4.4513226734063993</v>
      </c>
      <c r="F19" s="95">
        <f>IF(RES_hh_tesh!F19=0,0,RES_hh_tesh!F19/RES_summary!F$19)</f>
        <v>3.2147507958301587</v>
      </c>
      <c r="G19" s="95">
        <f>IF(RES_hh_tesh!G19=0,0,RES_hh_tesh!G19/RES_summary!G$19)</f>
        <v>4.856580185894261</v>
      </c>
      <c r="H19" s="95">
        <f>IF(RES_hh_tesh!H19=0,0,RES_hh_tesh!H19/RES_summary!H$19)</f>
        <v>3.6628601695912932</v>
      </c>
      <c r="I19" s="95">
        <f>IF(RES_hh_tesh!I19=0,0,RES_hh_tesh!I19/RES_summary!I$19)</f>
        <v>1.7257204931057497</v>
      </c>
      <c r="J19" s="95">
        <f>IF(RES_hh_tesh!J19=0,0,RES_hh_tesh!J19/RES_summary!J$19)</f>
        <v>1.8673457550487327</v>
      </c>
      <c r="K19" s="95">
        <f>IF(RES_hh_tesh!K19=0,0,RES_hh_tesh!K19/RES_summary!K$19)</f>
        <v>1.8239630453055202</v>
      </c>
      <c r="L19" s="95">
        <f>IF(RES_hh_tesh!L19=0,0,RES_hh_tesh!L19/RES_summary!L$19)</f>
        <v>1.322193663711505</v>
      </c>
      <c r="M19" s="95">
        <f>IF(RES_hh_tesh!M19=0,0,RES_hh_tesh!M19/RES_summary!M$19)</f>
        <v>1.1471818508460376</v>
      </c>
      <c r="N19" s="95">
        <f>IF(RES_hh_tesh!N19=0,0,RES_hh_tesh!N19/RES_summary!N$19)</f>
        <v>0.85867711184584117</v>
      </c>
      <c r="O19" s="95">
        <f>IF(RES_hh_tesh!O19=0,0,RES_hh_tesh!O19/RES_summary!O$19)</f>
        <v>0.45057219482366206</v>
      </c>
      <c r="P19" s="95">
        <f>IF(RES_hh_tesh!P19=0,0,RES_hh_tesh!P19/RES_summary!P$19)</f>
        <v>0.72140339785588459</v>
      </c>
      <c r="Q19" s="95">
        <f>IF(RES_hh_tesh!Q19=0,0,RES_hh_tesh!Q19/RES_summary!Q$19)</f>
        <v>1.3035329801375268</v>
      </c>
    </row>
    <row r="20" spans="1:17" ht="12" customHeight="1" x14ac:dyDescent="0.25">
      <c r="A20" s="87" t="s">
        <v>110</v>
      </c>
      <c r="B20" s="95">
        <f>IF(RES_hh_tesh!B20=0,0,RES_hh_tesh!B20/RES_summary!B$19)</f>
        <v>0</v>
      </c>
      <c r="C20" s="95">
        <f>IF(RES_hh_tesh!C20=0,0,RES_hh_tesh!C20/RES_summary!C$19)</f>
        <v>0</v>
      </c>
      <c r="D20" s="95">
        <f>IF(RES_hh_tesh!D20=0,0,RES_hh_tesh!D20/RES_summary!D$19)</f>
        <v>0</v>
      </c>
      <c r="E20" s="95">
        <f>IF(RES_hh_tesh!E20=0,0,RES_hh_tesh!E20/RES_summary!E$19)</f>
        <v>0</v>
      </c>
      <c r="F20" s="95">
        <f>IF(RES_hh_tesh!F20=0,0,RES_hh_tesh!F20/RES_summary!F$19)</f>
        <v>0</v>
      </c>
      <c r="G20" s="95">
        <f>IF(RES_hh_tesh!G20=0,0,RES_hh_tesh!G20/RES_summary!G$19)</f>
        <v>0</v>
      </c>
      <c r="H20" s="95">
        <f>IF(RES_hh_tesh!H20=0,0,RES_hh_tesh!H20/RES_summary!H$19)</f>
        <v>0</v>
      </c>
      <c r="I20" s="95">
        <f>IF(RES_hh_tesh!I20=0,0,RES_hh_tesh!I20/RES_summary!I$19)</f>
        <v>0</v>
      </c>
      <c r="J20" s="95">
        <f>IF(RES_hh_tesh!J20=0,0,RES_hh_tesh!J20/RES_summary!J$19)</f>
        <v>0</v>
      </c>
      <c r="K20" s="95">
        <f>IF(RES_hh_tesh!K20=0,0,RES_hh_tesh!K20/RES_summary!K$19)</f>
        <v>0</v>
      </c>
      <c r="L20" s="95">
        <f>IF(RES_hh_tesh!L20=0,0,RES_hh_tesh!L20/RES_summary!L$19)</f>
        <v>0</v>
      </c>
      <c r="M20" s="95">
        <f>IF(RES_hh_tesh!M20=0,0,RES_hh_tesh!M20/RES_summary!M$19)</f>
        <v>0</v>
      </c>
      <c r="N20" s="95">
        <f>IF(RES_hh_tesh!N20=0,0,RES_hh_tesh!N20/RES_summary!N$19)</f>
        <v>0</v>
      </c>
      <c r="O20" s="95">
        <f>IF(RES_hh_tesh!O20=0,0,RES_hh_tesh!O20/RES_summary!O$19)</f>
        <v>0</v>
      </c>
      <c r="P20" s="95">
        <f>IF(RES_hh_tesh!P20=0,0,RES_hh_tesh!P20/RES_summary!P$19)</f>
        <v>0</v>
      </c>
      <c r="Q20" s="95">
        <f>IF(RES_hh_tesh!Q20=0,0,RES_hh_tesh!Q20/RES_summary!Q$19)</f>
        <v>0</v>
      </c>
    </row>
    <row r="21" spans="1:17" ht="12" customHeight="1" x14ac:dyDescent="0.25">
      <c r="A21" s="87" t="s">
        <v>109</v>
      </c>
      <c r="B21" s="95">
        <f>IF(RES_hh_tesh!B21=0,0,RES_hh_tesh!B21/RES_summary!B$19)</f>
        <v>0</v>
      </c>
      <c r="C21" s="95">
        <f>IF(RES_hh_tesh!C21=0,0,RES_hh_tesh!C21/RES_summary!C$19)</f>
        <v>0</v>
      </c>
      <c r="D21" s="95">
        <f>IF(RES_hh_tesh!D21=0,0,RES_hh_tesh!D21/RES_summary!D$19)</f>
        <v>0</v>
      </c>
      <c r="E21" s="95">
        <f>IF(RES_hh_tesh!E21=0,0,RES_hh_tesh!E21/RES_summary!E$19)</f>
        <v>0</v>
      </c>
      <c r="F21" s="95">
        <f>IF(RES_hh_tesh!F21=0,0,RES_hh_tesh!F21/RES_summary!F$19)</f>
        <v>0</v>
      </c>
      <c r="G21" s="95">
        <f>IF(RES_hh_tesh!G21=0,0,RES_hh_tesh!G21/RES_summary!G$19)</f>
        <v>0</v>
      </c>
      <c r="H21" s="95">
        <f>IF(RES_hh_tesh!H21=0,0,RES_hh_tesh!H21/RES_summary!H$19)</f>
        <v>0</v>
      </c>
      <c r="I21" s="95">
        <f>IF(RES_hh_tesh!I21=0,0,RES_hh_tesh!I21/RES_summary!I$19)</f>
        <v>0</v>
      </c>
      <c r="J21" s="95">
        <f>IF(RES_hh_tesh!J21=0,0,RES_hh_tesh!J21/RES_summary!J$19)</f>
        <v>0</v>
      </c>
      <c r="K21" s="95">
        <f>IF(RES_hh_tesh!K21=0,0,RES_hh_tesh!K21/RES_summary!K$19)</f>
        <v>0</v>
      </c>
      <c r="L21" s="95">
        <f>IF(RES_hh_tesh!L21=0,0,RES_hh_tesh!L21/RES_summary!L$19)</f>
        <v>0</v>
      </c>
      <c r="M21" s="95">
        <f>IF(RES_hh_tesh!M21=0,0,RES_hh_tesh!M21/RES_summary!M$19)</f>
        <v>0</v>
      </c>
      <c r="N21" s="95">
        <f>IF(RES_hh_tesh!N21=0,0,RES_hh_tesh!N21/RES_summary!N$19)</f>
        <v>0</v>
      </c>
      <c r="O21" s="95">
        <f>IF(RES_hh_tesh!O21=0,0,RES_hh_tesh!O21/RES_summary!O$19)</f>
        <v>0</v>
      </c>
      <c r="P21" s="95">
        <f>IF(RES_hh_tesh!P21=0,0,RES_hh_tesh!P21/RES_summary!P$19)</f>
        <v>0</v>
      </c>
      <c r="Q21" s="95">
        <f>IF(RES_hh_tesh!Q21=0,0,RES_hh_tesh!Q21/RES_summary!Q$19)</f>
        <v>0</v>
      </c>
    </row>
    <row r="22" spans="1:17" ht="12" customHeight="1" x14ac:dyDescent="0.25">
      <c r="A22" s="87" t="s">
        <v>55</v>
      </c>
      <c r="B22" s="95">
        <f>IF(RES_hh_tesh!B22=0,0,RES_hh_tesh!B22/RES_summary!B$19)</f>
        <v>0</v>
      </c>
      <c r="C22" s="95">
        <f>IF(RES_hh_tesh!C22=0,0,RES_hh_tesh!C22/RES_summary!C$19)</f>
        <v>0</v>
      </c>
      <c r="D22" s="95">
        <f>IF(RES_hh_tesh!D22=0,0,RES_hh_tesh!D22/RES_summary!D$19)</f>
        <v>0</v>
      </c>
      <c r="E22" s="95">
        <f>IF(RES_hh_tesh!E22=0,0,RES_hh_tesh!E22/RES_summary!E$19)</f>
        <v>0</v>
      </c>
      <c r="F22" s="95">
        <f>IF(RES_hh_tesh!F22=0,0,RES_hh_tesh!F22/RES_summary!F$19)</f>
        <v>0</v>
      </c>
      <c r="G22" s="95">
        <f>IF(RES_hh_tesh!G22=0,0,RES_hh_tesh!G22/RES_summary!G$19)</f>
        <v>0</v>
      </c>
      <c r="H22" s="95">
        <f>IF(RES_hh_tesh!H22=0,0,RES_hh_tesh!H22/RES_summary!H$19)</f>
        <v>0</v>
      </c>
      <c r="I22" s="95">
        <f>IF(RES_hh_tesh!I22=0,0,RES_hh_tesh!I22/RES_summary!I$19)</f>
        <v>0</v>
      </c>
      <c r="J22" s="95">
        <f>IF(RES_hh_tesh!J22=0,0,RES_hh_tesh!J22/RES_summary!J$19)</f>
        <v>0</v>
      </c>
      <c r="K22" s="95">
        <f>IF(RES_hh_tesh!K22=0,0,RES_hh_tesh!K22/RES_summary!K$19)</f>
        <v>0</v>
      </c>
      <c r="L22" s="95">
        <f>IF(RES_hh_tesh!L22=0,0,RES_hh_tesh!L22/RES_summary!L$19)</f>
        <v>0</v>
      </c>
      <c r="M22" s="95">
        <f>IF(RES_hh_tesh!M22=0,0,RES_hh_tesh!M22/RES_summary!M$19)</f>
        <v>0</v>
      </c>
      <c r="N22" s="95">
        <f>IF(RES_hh_tesh!N22=0,0,RES_hh_tesh!N22/RES_summary!N$19)</f>
        <v>0</v>
      </c>
      <c r="O22" s="95">
        <f>IF(RES_hh_tesh!O22=0,0,RES_hh_tesh!O22/RES_summary!O$19)</f>
        <v>0</v>
      </c>
      <c r="P22" s="95">
        <f>IF(RES_hh_tesh!P22=0,0,RES_hh_tesh!P22/RES_summary!P$19)</f>
        <v>0</v>
      </c>
      <c r="Q22" s="95">
        <f>IF(RES_hh_tesh!Q22=0,0,RES_hh_tesh!Q22/RES_summary!Q$19)</f>
        <v>0</v>
      </c>
    </row>
    <row r="23" spans="1:17" ht="12" customHeight="1" x14ac:dyDescent="0.25">
      <c r="A23" s="87" t="s">
        <v>79</v>
      </c>
      <c r="B23" s="95">
        <f>IF(RES_hh_tesh!B23=0,0,RES_hh_tesh!B23/RES_summary!B$19)</f>
        <v>0</v>
      </c>
      <c r="C23" s="95">
        <f>IF(RES_hh_tesh!C23=0,0,RES_hh_tesh!C23/RES_summary!C$19)</f>
        <v>0</v>
      </c>
      <c r="D23" s="95">
        <f>IF(RES_hh_tesh!D23=0,0,RES_hh_tesh!D23/RES_summary!D$19)</f>
        <v>0</v>
      </c>
      <c r="E23" s="95">
        <f>IF(RES_hh_tesh!E23=0,0,RES_hh_tesh!E23/RES_summary!E$19)</f>
        <v>0</v>
      </c>
      <c r="F23" s="95">
        <f>IF(RES_hh_tesh!F23=0,0,RES_hh_tesh!F23/RES_summary!F$19)</f>
        <v>0</v>
      </c>
      <c r="G23" s="95">
        <f>IF(RES_hh_tesh!G23=0,0,RES_hh_tesh!G23/RES_summary!G$19)</f>
        <v>0</v>
      </c>
      <c r="H23" s="95">
        <f>IF(RES_hh_tesh!H23=0,0,RES_hh_tesh!H23/RES_summary!H$19)</f>
        <v>0</v>
      </c>
      <c r="I23" s="95">
        <f>IF(RES_hh_tesh!I23=0,0,RES_hh_tesh!I23/RES_summary!I$19)</f>
        <v>0</v>
      </c>
      <c r="J23" s="95">
        <f>IF(RES_hh_tesh!J23=0,0,RES_hh_tesh!J23/RES_summary!J$19)</f>
        <v>0</v>
      </c>
      <c r="K23" s="95">
        <f>IF(RES_hh_tesh!K23=0,0,RES_hh_tesh!K23/RES_summary!K$19)</f>
        <v>0</v>
      </c>
      <c r="L23" s="95">
        <f>IF(RES_hh_tesh!L23=0,0,RES_hh_tesh!L23/RES_summary!L$19)</f>
        <v>0</v>
      </c>
      <c r="M23" s="95">
        <f>IF(RES_hh_tesh!M23=0,0,RES_hh_tesh!M23/RES_summary!M$19)</f>
        <v>0</v>
      </c>
      <c r="N23" s="95">
        <f>IF(RES_hh_tesh!N23=0,0,RES_hh_tesh!N23/RES_summary!N$19)</f>
        <v>0</v>
      </c>
      <c r="O23" s="95">
        <f>IF(RES_hh_tesh!O23=0,0,RES_hh_tesh!O23/RES_summary!O$19)</f>
        <v>0</v>
      </c>
      <c r="P23" s="95">
        <f>IF(RES_hh_tesh!P23=0,0,RES_hh_tesh!P23/RES_summary!P$19)</f>
        <v>0</v>
      </c>
      <c r="Q23" s="95">
        <f>IF(RES_hh_tesh!Q23=0,0,RES_hh_tesh!Q23/RES_summary!Q$19)</f>
        <v>0</v>
      </c>
    </row>
    <row r="24" spans="1:17" ht="12" customHeight="1" x14ac:dyDescent="0.25">
      <c r="A24" s="87" t="s">
        <v>61</v>
      </c>
      <c r="B24" s="95">
        <f>IF(RES_hh_tesh!B24=0,0,RES_hh_tesh!B24/RES_summary!B$19)</f>
        <v>0</v>
      </c>
      <c r="C24" s="95">
        <f>IF(RES_hh_tesh!C24=0,0,RES_hh_tesh!C24/RES_summary!C$19)</f>
        <v>0</v>
      </c>
      <c r="D24" s="95">
        <f>IF(RES_hh_tesh!D24=0,0,RES_hh_tesh!D24/RES_summary!D$19)</f>
        <v>0</v>
      </c>
      <c r="E24" s="95">
        <f>IF(RES_hh_tesh!E24=0,0,RES_hh_tesh!E24/RES_summary!E$19)</f>
        <v>0</v>
      </c>
      <c r="F24" s="95">
        <f>IF(RES_hh_tesh!F24=0,0,RES_hh_tesh!F24/RES_summary!F$19)</f>
        <v>0</v>
      </c>
      <c r="G24" s="95">
        <f>IF(RES_hh_tesh!G24=0,0,RES_hh_tesh!G24/RES_summary!G$19)</f>
        <v>0</v>
      </c>
      <c r="H24" s="95">
        <f>IF(RES_hh_tesh!H24=0,0,RES_hh_tesh!H24/RES_summary!H$19)</f>
        <v>0</v>
      </c>
      <c r="I24" s="95">
        <f>IF(RES_hh_tesh!I24=0,0,RES_hh_tesh!I24/RES_summary!I$19)</f>
        <v>0</v>
      </c>
      <c r="J24" s="95">
        <f>IF(RES_hh_tesh!J24=0,0,RES_hh_tesh!J24/RES_summary!J$19)</f>
        <v>0</v>
      </c>
      <c r="K24" s="95">
        <f>IF(RES_hh_tesh!K24=0,0,RES_hh_tesh!K24/RES_summary!K$19)</f>
        <v>0</v>
      </c>
      <c r="L24" s="95">
        <f>IF(RES_hh_tesh!L24=0,0,RES_hh_tesh!L24/RES_summary!L$19)</f>
        <v>0</v>
      </c>
      <c r="M24" s="95">
        <f>IF(RES_hh_tesh!M24=0,0,RES_hh_tesh!M24/RES_summary!M$19)</f>
        <v>0</v>
      </c>
      <c r="N24" s="95">
        <f>IF(RES_hh_tesh!N24=0,0,RES_hh_tesh!N24/RES_summary!N$19)</f>
        <v>0</v>
      </c>
      <c r="O24" s="95">
        <f>IF(RES_hh_tesh!O24=0,0,RES_hh_tesh!O24/RES_summary!O$19)</f>
        <v>0</v>
      </c>
      <c r="P24" s="95">
        <f>IF(RES_hh_tesh!P24=0,0,RES_hh_tesh!P24/RES_summary!P$19)</f>
        <v>0</v>
      </c>
      <c r="Q24" s="95">
        <f>IF(RES_hh_tesh!Q24=0,0,RES_hh_tesh!Q24/RES_summary!Q$19)</f>
        <v>0</v>
      </c>
    </row>
    <row r="25" spans="1:17" ht="12" customHeight="1" x14ac:dyDescent="0.25">
      <c r="A25" s="51" t="s">
        <v>60</v>
      </c>
      <c r="B25" s="22">
        <f>IF(RES_hh_tesh!B25=0,0,RES_hh_tesh!B25/RES_summary!B$19)</f>
        <v>4.3646374707402478</v>
      </c>
      <c r="C25" s="22">
        <f>IF(RES_hh_tesh!C25=0,0,RES_hh_tesh!C25/RES_summary!C$19)</f>
        <v>3.9142838894686829</v>
      </c>
      <c r="D25" s="22">
        <f>IF(RES_hh_tesh!D25=0,0,RES_hh_tesh!D25/RES_summary!D$19)</f>
        <v>4.5154242378973581</v>
      </c>
      <c r="E25" s="22">
        <f>IF(RES_hh_tesh!E25=0,0,RES_hh_tesh!E25/RES_summary!E$19)</f>
        <v>4.6683847112838803</v>
      </c>
      <c r="F25" s="22">
        <f>IF(RES_hh_tesh!F25=0,0,RES_hh_tesh!F25/RES_summary!F$19)</f>
        <v>3.4002929869351606</v>
      </c>
      <c r="G25" s="22">
        <f>IF(RES_hh_tesh!G25=0,0,RES_hh_tesh!G25/RES_summary!G$19)</f>
        <v>5.0053612921682848</v>
      </c>
      <c r="H25" s="22">
        <f>IF(RES_hh_tesh!H25=0,0,RES_hh_tesh!H25/RES_summary!H$19)</f>
        <v>3.8788179683264397</v>
      </c>
      <c r="I25" s="22">
        <f>IF(RES_hh_tesh!I25=0,0,RES_hh_tesh!I25/RES_summary!I$19)</f>
        <v>2.1105066167781517</v>
      </c>
      <c r="J25" s="22">
        <f>IF(RES_hh_tesh!J25=0,0,RES_hh_tesh!J25/RES_summary!J$19)</f>
        <v>2.343168315749856</v>
      </c>
      <c r="K25" s="22">
        <f>IF(RES_hh_tesh!K25=0,0,RES_hh_tesh!K25/RES_summary!K$19)</f>
        <v>2.2651451275601695</v>
      </c>
      <c r="L25" s="22">
        <f>IF(RES_hh_tesh!L25=0,0,RES_hh_tesh!L25/RES_summary!L$19)</f>
        <v>1.7360430576647337</v>
      </c>
      <c r="M25" s="22">
        <f>IF(RES_hh_tesh!M25=0,0,RES_hh_tesh!M25/RES_summary!M$19)</f>
        <v>1.5860466784212655</v>
      </c>
      <c r="N25" s="22">
        <f>IF(RES_hh_tesh!N25=0,0,RES_hh_tesh!N25/RES_summary!N$19)</f>
        <v>1.1869976227757841</v>
      </c>
      <c r="O25" s="22">
        <f>IF(RES_hh_tesh!O25=0,0,RES_hh_tesh!O25/RES_summary!O$19)</f>
        <v>0.63302812217864446</v>
      </c>
      <c r="P25" s="22">
        <f>IF(RES_hh_tesh!P25=0,0,RES_hh_tesh!P25/RES_summary!P$19)</f>
        <v>0.98096714696083653</v>
      </c>
      <c r="Q25" s="22">
        <f>IF(RES_hh_tesh!Q25=0,0,RES_hh_tesh!Q25/RES_summary!Q$19)</f>
        <v>1.7831824026068204</v>
      </c>
    </row>
    <row r="26" spans="1:17" ht="12" customHeight="1" x14ac:dyDescent="0.25">
      <c r="A26" s="49" t="s">
        <v>59</v>
      </c>
      <c r="B26" s="18">
        <f>IF(RES_hh_tesh!B26=0,0,RES_hh_tesh!B26/RES_summary!B$19)</f>
        <v>17.645160574716297</v>
      </c>
      <c r="C26" s="18">
        <f>IF(RES_hh_tesh!C26=0,0,RES_hh_tesh!C26/RES_summary!C$19)</f>
        <v>16.756184434223634</v>
      </c>
      <c r="D26" s="18">
        <f>IF(RES_hh_tesh!D26=0,0,RES_hh_tesh!D26/RES_summary!D$19)</f>
        <v>17.096910398769865</v>
      </c>
      <c r="E26" s="18">
        <f>IF(RES_hh_tesh!E26=0,0,RES_hh_tesh!E26/RES_summary!E$19)</f>
        <v>17.114769595008294</v>
      </c>
      <c r="F26" s="18">
        <f>IF(RES_hh_tesh!F26=0,0,RES_hh_tesh!F26/RES_summary!F$19)</f>
        <v>16.75137233160163</v>
      </c>
      <c r="G26" s="18">
        <f>IF(RES_hh_tesh!G26=0,0,RES_hh_tesh!G26/RES_summary!G$19)</f>
        <v>14.76739417428157</v>
      </c>
      <c r="H26" s="18">
        <f>IF(RES_hh_tesh!H26=0,0,RES_hh_tesh!H26/RES_summary!H$19)</f>
        <v>15.305448933091991</v>
      </c>
      <c r="I26" s="18">
        <f>IF(RES_hh_tesh!I26=0,0,RES_hh_tesh!I26/RES_summary!I$19)</f>
        <v>16.136432401024141</v>
      </c>
      <c r="J26" s="18">
        <f>IF(RES_hh_tesh!J26=0,0,RES_hh_tesh!J26/RES_summary!J$19)</f>
        <v>15.875480826342777</v>
      </c>
      <c r="K26" s="18">
        <f>IF(RES_hh_tesh!K26=0,0,RES_hh_tesh!K26/RES_summary!K$19)</f>
        <v>15.774563967400043</v>
      </c>
      <c r="L26" s="18">
        <f>IF(RES_hh_tesh!L26=0,0,RES_hh_tesh!L26/RES_summary!L$19)</f>
        <v>15.537939300093399</v>
      </c>
      <c r="M26" s="18">
        <f>IF(RES_hh_tesh!M26=0,0,RES_hh_tesh!M26/RES_summary!M$19)</f>
        <v>15.384982200305242</v>
      </c>
      <c r="N26" s="18">
        <f>IF(RES_hh_tesh!N26=0,0,RES_hh_tesh!N26/RES_summary!N$19)</f>
        <v>15.090771100680969</v>
      </c>
      <c r="O26" s="18">
        <f>IF(RES_hh_tesh!O26=0,0,RES_hh_tesh!O26/RES_summary!O$19)</f>
        <v>14.79023462981335</v>
      </c>
      <c r="P26" s="18">
        <f>IF(RES_hh_tesh!P26=0,0,RES_hh_tesh!P26/RES_summary!P$19)</f>
        <v>14.955978161587996</v>
      </c>
      <c r="Q26" s="18">
        <f>IF(RES_hh_tesh!Q26=0,0,RES_hh_tesh!Q26/RES_summary!Q$19)</f>
        <v>14.985533322798714</v>
      </c>
    </row>
    <row r="27" spans="1:17" ht="12.95" customHeight="1" x14ac:dyDescent="0.25">
      <c r="A27" s="89" t="s">
        <v>62</v>
      </c>
      <c r="B27" s="96">
        <f>IF(RES_hh_tesh!B27=0,0,RES_hh_tesh!B27/RES_summary!B$19)</f>
        <v>7.7124170059631139</v>
      </c>
      <c r="C27" s="96">
        <f>IF(RES_hh_tesh!C27=0,0,RES_hh_tesh!C27/RES_summary!C$19)</f>
        <v>6.001754364099634</v>
      </c>
      <c r="D27" s="96">
        <f>IF(RES_hh_tesh!D27=0,0,RES_hh_tesh!D27/RES_summary!D$19)</f>
        <v>6.0352119894732299</v>
      </c>
      <c r="E27" s="96">
        <f>IF(RES_hh_tesh!E27=0,0,RES_hh_tesh!E27/RES_summary!E$19)</f>
        <v>6.8156919185640312</v>
      </c>
      <c r="F27" s="96">
        <f>IF(RES_hh_tesh!F27=0,0,RES_hh_tesh!F27/RES_summary!F$19)</f>
        <v>7.0474890062231763</v>
      </c>
      <c r="G27" s="96">
        <f>IF(RES_hh_tesh!G27=0,0,RES_hh_tesh!G27/RES_summary!G$19)</f>
        <v>6.9008199445672718</v>
      </c>
      <c r="H27" s="96">
        <f>IF(RES_hh_tesh!H27=0,0,RES_hh_tesh!H27/RES_summary!H$19)</f>
        <v>6.9841942018017349</v>
      </c>
      <c r="I27" s="96">
        <f>IF(RES_hh_tesh!I27=0,0,RES_hh_tesh!I27/RES_summary!I$19)</f>
        <v>7.6115746987012773</v>
      </c>
      <c r="J27" s="96">
        <f>IF(RES_hh_tesh!J27=0,0,RES_hh_tesh!J27/RES_summary!J$19)</f>
        <v>7.387762634341672</v>
      </c>
      <c r="K27" s="96">
        <f>IF(RES_hh_tesh!K27=0,0,RES_hh_tesh!K27/RES_summary!K$19)</f>
        <v>7.5675293200831666</v>
      </c>
      <c r="L27" s="96">
        <f>IF(RES_hh_tesh!L27=0,0,RES_hh_tesh!L27/RES_summary!L$19)</f>
        <v>7.7367785809342244</v>
      </c>
      <c r="M27" s="96">
        <f>IF(RES_hh_tesh!M27=0,0,RES_hh_tesh!M27/RES_summary!M$19)</f>
        <v>7.6187667260220522</v>
      </c>
      <c r="N27" s="96">
        <f>IF(RES_hh_tesh!N27=0,0,RES_hh_tesh!N27/RES_summary!N$19)</f>
        <v>7.314124010007502</v>
      </c>
      <c r="O27" s="96">
        <f>IF(RES_hh_tesh!O27=0,0,RES_hh_tesh!O27/RES_summary!O$19)</f>
        <v>6.5722766662450676</v>
      </c>
      <c r="P27" s="96">
        <f>IF(RES_hh_tesh!P27=0,0,RES_hh_tesh!P27/RES_summary!P$19)</f>
        <v>6.3938398943419594</v>
      </c>
      <c r="Q27" s="96">
        <f>IF(RES_hh_tesh!Q27=0,0,RES_hh_tesh!Q27/RES_summary!Q$19)</f>
        <v>6.7231877963641864</v>
      </c>
    </row>
    <row r="28" spans="1:17" ht="12" customHeight="1" x14ac:dyDescent="0.25">
      <c r="A28" s="87" t="s">
        <v>58</v>
      </c>
      <c r="B28" s="95">
        <f>IF(RES_hh_tesh!B28=0,0,RES_hh_tesh!B28/RES_summary!B$19)</f>
        <v>0</v>
      </c>
      <c r="C28" s="95">
        <f>IF(RES_hh_tesh!C28=0,0,RES_hh_tesh!C28/RES_summary!C$19)</f>
        <v>0</v>
      </c>
      <c r="D28" s="95">
        <f>IF(RES_hh_tesh!D28=0,0,RES_hh_tesh!D28/RES_summary!D$19)</f>
        <v>0</v>
      </c>
      <c r="E28" s="95">
        <f>IF(RES_hh_tesh!E28=0,0,RES_hh_tesh!E28/RES_summary!E$19)</f>
        <v>0</v>
      </c>
      <c r="F28" s="95">
        <f>IF(RES_hh_tesh!F28=0,0,RES_hh_tesh!F28/RES_summary!F$19)</f>
        <v>0</v>
      </c>
      <c r="G28" s="95">
        <f>IF(RES_hh_tesh!G28=0,0,RES_hh_tesh!G28/RES_summary!G$19)</f>
        <v>0</v>
      </c>
      <c r="H28" s="95">
        <f>IF(RES_hh_tesh!H28=0,0,RES_hh_tesh!H28/RES_summary!H$19)</f>
        <v>0</v>
      </c>
      <c r="I28" s="95">
        <f>IF(RES_hh_tesh!I28=0,0,RES_hh_tesh!I28/RES_summary!I$19)</f>
        <v>0</v>
      </c>
      <c r="J28" s="95">
        <f>IF(RES_hh_tesh!J28=0,0,RES_hh_tesh!J28/RES_summary!J$19)</f>
        <v>0</v>
      </c>
      <c r="K28" s="95">
        <f>IF(RES_hh_tesh!K28=0,0,RES_hh_tesh!K28/RES_summary!K$19)</f>
        <v>0</v>
      </c>
      <c r="L28" s="95">
        <f>IF(RES_hh_tesh!L28=0,0,RES_hh_tesh!L28/RES_summary!L$19)</f>
        <v>0</v>
      </c>
      <c r="M28" s="95">
        <f>IF(RES_hh_tesh!M28=0,0,RES_hh_tesh!M28/RES_summary!M$19)</f>
        <v>0</v>
      </c>
      <c r="N28" s="95">
        <f>IF(RES_hh_tesh!N28=0,0,RES_hh_tesh!N28/RES_summary!N$19)</f>
        <v>0</v>
      </c>
      <c r="O28" s="95">
        <f>IF(RES_hh_tesh!O28=0,0,RES_hh_tesh!O28/RES_summary!O$19)</f>
        <v>0</v>
      </c>
      <c r="P28" s="95">
        <f>IF(RES_hh_tesh!P28=0,0,RES_hh_tesh!P28/RES_summary!P$19)</f>
        <v>0</v>
      </c>
      <c r="Q28" s="95">
        <f>IF(RES_hh_tesh!Q28=0,0,RES_hh_tesh!Q28/RES_summary!Q$19)</f>
        <v>0</v>
      </c>
    </row>
    <row r="29" spans="1:17" s="28" customFormat="1" ht="12" customHeight="1" x14ac:dyDescent="0.25">
      <c r="A29" s="87" t="s">
        <v>84</v>
      </c>
      <c r="B29" s="95">
        <f>IF(RES_hh_tesh!B29=0,0,RES_hh_tesh!B29/RES_summary!B$19)</f>
        <v>7.5517957455698221</v>
      </c>
      <c r="C29" s="95">
        <f>IF(RES_hh_tesh!C29=0,0,RES_hh_tesh!C29/RES_summary!C$19)</f>
        <v>6.0298025925912411</v>
      </c>
      <c r="D29" s="95">
        <f>IF(RES_hh_tesh!D29=0,0,RES_hh_tesh!D29/RES_summary!D$19)</f>
        <v>6.049106951550459</v>
      </c>
      <c r="E29" s="95">
        <f>IF(RES_hh_tesh!E29=0,0,RES_hh_tesh!E29/RES_summary!E$19)</f>
        <v>6.6655993753648044</v>
      </c>
      <c r="F29" s="95">
        <f>IF(RES_hh_tesh!F29=0,0,RES_hh_tesh!F29/RES_summary!F$19)</f>
        <v>6.9859993622363099</v>
      </c>
      <c r="G29" s="95">
        <f>IF(RES_hh_tesh!G29=0,0,RES_hh_tesh!G29/RES_summary!G$19)</f>
        <v>6.896035210825894</v>
      </c>
      <c r="H29" s="95">
        <f>IF(RES_hh_tesh!H29=0,0,RES_hh_tesh!H29/RES_summary!H$19)</f>
        <v>6.3429340930477105</v>
      </c>
      <c r="I29" s="95">
        <f>IF(RES_hh_tesh!I29=0,0,RES_hh_tesh!I29/RES_summary!I$19)</f>
        <v>6.928612545861097</v>
      </c>
      <c r="J29" s="95">
        <f>IF(RES_hh_tesh!J29=0,0,RES_hh_tesh!J29/RES_summary!J$19)</f>
        <v>6.6084890039457438</v>
      </c>
      <c r="K29" s="95">
        <f>IF(RES_hh_tesh!K29=0,0,RES_hh_tesh!K29/RES_summary!K$19)</f>
        <v>6.8152313927753161</v>
      </c>
      <c r="L29" s="95">
        <f>IF(RES_hh_tesh!L29=0,0,RES_hh_tesh!L29/RES_summary!L$19)</f>
        <v>6.7487139468379658</v>
      </c>
      <c r="M29" s="95">
        <f>IF(RES_hh_tesh!M29=0,0,RES_hh_tesh!M29/RES_summary!M$19)</f>
        <v>6.7052622883132216</v>
      </c>
      <c r="N29" s="95">
        <f>IF(RES_hh_tesh!N29=0,0,RES_hh_tesh!N29/RES_summary!N$19)</f>
        <v>6.5163487694640034</v>
      </c>
      <c r="O29" s="95">
        <f>IF(RES_hh_tesh!O29=0,0,RES_hh_tesh!O29/RES_summary!O$19)</f>
        <v>5.873557129292462</v>
      </c>
      <c r="P29" s="95">
        <f>IF(RES_hh_tesh!P29=0,0,RES_hh_tesh!P29/RES_summary!P$19)</f>
        <v>5.7874935871862654</v>
      </c>
      <c r="Q29" s="95">
        <f>IF(RES_hh_tesh!Q29=0,0,RES_hh_tesh!Q29/RES_summary!Q$19)</f>
        <v>6.0708718722571477</v>
      </c>
    </row>
    <row r="30" spans="1:17" ht="12" customHeight="1" x14ac:dyDescent="0.25">
      <c r="A30" s="87" t="s">
        <v>109</v>
      </c>
      <c r="B30" s="95">
        <f>IF(RES_hh_tesh!B30=0,0,RES_hh_tesh!B30/RES_summary!B$19)</f>
        <v>0</v>
      </c>
      <c r="C30" s="95">
        <f>IF(RES_hh_tesh!C30=0,0,RES_hh_tesh!C30/RES_summary!C$19)</f>
        <v>0</v>
      </c>
      <c r="D30" s="95">
        <f>IF(RES_hh_tesh!D30=0,0,RES_hh_tesh!D30/RES_summary!D$19)</f>
        <v>0</v>
      </c>
      <c r="E30" s="95">
        <f>IF(RES_hh_tesh!E30=0,0,RES_hh_tesh!E30/RES_summary!E$19)</f>
        <v>0</v>
      </c>
      <c r="F30" s="95">
        <f>IF(RES_hh_tesh!F30=0,0,RES_hh_tesh!F30/RES_summary!F$19)</f>
        <v>0</v>
      </c>
      <c r="G30" s="95">
        <f>IF(RES_hh_tesh!G30=0,0,RES_hh_tesh!G30/RES_summary!G$19)</f>
        <v>0</v>
      </c>
      <c r="H30" s="95">
        <f>IF(RES_hh_tesh!H30=0,0,RES_hh_tesh!H30/RES_summary!H$19)</f>
        <v>0</v>
      </c>
      <c r="I30" s="95">
        <f>IF(RES_hh_tesh!I30=0,0,RES_hh_tesh!I30/RES_summary!I$19)</f>
        <v>0</v>
      </c>
      <c r="J30" s="95">
        <f>IF(RES_hh_tesh!J30=0,0,RES_hh_tesh!J30/RES_summary!J$19)</f>
        <v>0</v>
      </c>
      <c r="K30" s="95">
        <f>IF(RES_hh_tesh!K30=0,0,RES_hh_tesh!K30/RES_summary!K$19)</f>
        <v>0</v>
      </c>
      <c r="L30" s="95">
        <f>IF(RES_hh_tesh!L30=0,0,RES_hh_tesh!L30/RES_summary!L$19)</f>
        <v>0</v>
      </c>
      <c r="M30" s="95">
        <f>IF(RES_hh_tesh!M30=0,0,RES_hh_tesh!M30/RES_summary!M$19)</f>
        <v>0</v>
      </c>
      <c r="N30" s="95">
        <f>IF(RES_hh_tesh!N30=0,0,RES_hh_tesh!N30/RES_summary!N$19)</f>
        <v>0</v>
      </c>
      <c r="O30" s="95">
        <f>IF(RES_hh_tesh!O30=0,0,RES_hh_tesh!O30/RES_summary!O$19)</f>
        <v>0</v>
      </c>
      <c r="P30" s="95">
        <f>IF(RES_hh_tesh!P30=0,0,RES_hh_tesh!P30/RES_summary!P$19)</f>
        <v>0</v>
      </c>
      <c r="Q30" s="95">
        <f>IF(RES_hh_tesh!Q30=0,0,RES_hh_tesh!Q30/RES_summary!Q$19)</f>
        <v>0</v>
      </c>
    </row>
    <row r="31" spans="1:17" ht="12" customHeight="1" x14ac:dyDescent="0.25">
      <c r="A31" s="87" t="s">
        <v>55</v>
      </c>
      <c r="B31" s="95">
        <f>IF(RES_hh_tesh!B31=0,0,RES_hh_tesh!B31/RES_summary!B$19)</f>
        <v>7.5515994154227943</v>
      </c>
      <c r="C31" s="95">
        <f>IF(RES_hh_tesh!C31=0,0,RES_hh_tesh!C31/RES_summary!C$19)</f>
        <v>5.8626398468303957</v>
      </c>
      <c r="D31" s="95">
        <f>IF(RES_hh_tesh!D31=0,0,RES_hh_tesh!D31/RES_summary!D$19)</f>
        <v>6.1089587856889231</v>
      </c>
      <c r="E31" s="95">
        <f>IF(RES_hh_tesh!E31=0,0,RES_hh_tesh!E31/RES_summary!E$19)</f>
        <v>6.034591275011076</v>
      </c>
      <c r="F31" s="95">
        <f>IF(RES_hh_tesh!F31=0,0,RES_hh_tesh!F31/RES_summary!F$19)</f>
        <v>6.7495661338966091</v>
      </c>
      <c r="G31" s="95">
        <f>IF(RES_hh_tesh!G31=0,0,RES_hh_tesh!G31/RES_summary!G$19)</f>
        <v>6.6578635995012769</v>
      </c>
      <c r="H31" s="95">
        <f>IF(RES_hh_tesh!H31=0,0,RES_hh_tesh!H31/RES_summary!H$19)</f>
        <v>5.6231337546849192</v>
      </c>
      <c r="I31" s="95">
        <f>IF(RES_hh_tesh!I31=0,0,RES_hh_tesh!I31/RES_summary!I$19)</f>
        <v>6.7644635607193075</v>
      </c>
      <c r="J31" s="95">
        <f>IF(RES_hh_tesh!J31=0,0,RES_hh_tesh!J31/RES_summary!J$19)</f>
        <v>6.7490086849729911</v>
      </c>
      <c r="K31" s="95">
        <f>IF(RES_hh_tesh!K31=0,0,RES_hh_tesh!K31/RES_summary!K$19)</f>
        <v>6.4832512281971066</v>
      </c>
      <c r="L31" s="95">
        <f>IF(RES_hh_tesh!L31=0,0,RES_hh_tesh!L31/RES_summary!L$19)</f>
        <v>6.4183581809330734</v>
      </c>
      <c r="M31" s="95">
        <f>IF(RES_hh_tesh!M31=0,0,RES_hh_tesh!M31/RES_summary!M$19)</f>
        <v>6.3570152950786651</v>
      </c>
      <c r="N31" s="95">
        <f>IF(RES_hh_tesh!N31=0,0,RES_hh_tesh!N31/RES_summary!N$19)</f>
        <v>6.1912806620050693</v>
      </c>
      <c r="O31" s="95">
        <f>IF(RES_hh_tesh!O31=0,0,RES_hh_tesh!O31/RES_summary!O$19)</f>
        <v>5.843636812507218</v>
      </c>
      <c r="P31" s="95">
        <f>IF(RES_hh_tesh!P31=0,0,RES_hh_tesh!P31/RES_summary!P$19)</f>
        <v>5.7839673689609787</v>
      </c>
      <c r="Q31" s="95">
        <f>IF(RES_hh_tesh!Q31=0,0,RES_hh_tesh!Q31/RES_summary!Q$19)</f>
        <v>5.743876981777901</v>
      </c>
    </row>
    <row r="32" spans="1:17" ht="12" customHeight="1" x14ac:dyDescent="0.25">
      <c r="A32" s="49" t="s">
        <v>60</v>
      </c>
      <c r="B32" s="18">
        <f>IF(RES_hh_tesh!B32=0,0,RES_hh_tesh!B32/RES_summary!B$19)</f>
        <v>7.8758640843574863</v>
      </c>
      <c r="C32" s="18">
        <f>IF(RES_hh_tesh!C32=0,0,RES_hh_tesh!C32/RES_summary!C$19)</f>
        <v>5.9556152630968935</v>
      </c>
      <c r="D32" s="18">
        <f>IF(RES_hh_tesh!D32=0,0,RES_hh_tesh!D32/RES_summary!D$19)</f>
        <v>6.0098617928946947</v>
      </c>
      <c r="E32" s="18">
        <f>IF(RES_hh_tesh!E32=0,0,RES_hh_tesh!E32/RES_summary!E$19)</f>
        <v>7.0726749001460991</v>
      </c>
      <c r="F32" s="18">
        <f>IF(RES_hh_tesh!F32=0,0,RES_hh_tesh!F32/RES_summary!F$19)</f>
        <v>7.146322566001575</v>
      </c>
      <c r="G32" s="18">
        <f>IF(RES_hh_tesh!G32=0,0,RES_hh_tesh!G32/RES_summary!G$19)</f>
        <v>6.9141845976373046</v>
      </c>
      <c r="H32" s="18">
        <f>IF(RES_hh_tesh!H32=0,0,RES_hh_tesh!H32/RES_summary!H$19)</f>
        <v>7.645551333319581</v>
      </c>
      <c r="I32" s="18">
        <f>IF(RES_hh_tesh!I32=0,0,RES_hh_tesh!I32/RES_summary!I$19)</f>
        <v>8.2955467128142164</v>
      </c>
      <c r="J32" s="18">
        <f>IF(RES_hh_tesh!J32=0,0,RES_hh_tesh!J32/RES_summary!J$19)</f>
        <v>8.1050625824263207</v>
      </c>
      <c r="K32" s="18">
        <f>IF(RES_hh_tesh!K32=0,0,RES_hh_tesh!K32/RES_summary!K$19)</f>
        <v>8.2250627137609662</v>
      </c>
      <c r="L32" s="18">
        <f>IF(RES_hh_tesh!L32=0,0,RES_hh_tesh!L32/RES_summary!L$19)</f>
        <v>8.5781897375032621</v>
      </c>
      <c r="M32" s="18">
        <f>IF(RES_hh_tesh!M32=0,0,RES_hh_tesh!M32/RES_summary!M$19)</f>
        <v>8.5572926338826427</v>
      </c>
      <c r="N32" s="18">
        <f>IF(RES_hh_tesh!N32=0,0,RES_hh_tesh!N32/RES_summary!N$19)</f>
        <v>8.0998327999509172</v>
      </c>
      <c r="O32" s="18">
        <f>IF(RES_hh_tesh!O32=0,0,RES_hh_tesh!O32/RES_summary!O$19)</f>
        <v>7.3514741310090166</v>
      </c>
      <c r="P32" s="18">
        <f>IF(RES_hh_tesh!P32=0,0,RES_hh_tesh!P32/RES_summary!P$19)</f>
        <v>7.0252009872558423</v>
      </c>
      <c r="Q32" s="18">
        <f>IF(RES_hh_tesh!Q32=0,0,RES_hh_tesh!Q32/RES_summary!Q$19)</f>
        <v>7.3975961257472358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127</v>
      </c>
      <c r="B3" s="100">
        <f>IF(RES_hh_emih!B3=0,0,RES_hh_emih!B3/RES_summary!B$19)</f>
        <v>17.937553276487911</v>
      </c>
      <c r="C3" s="100">
        <f>IF(RES_hh_emih!C3=0,0,RES_hh_emih!C3/RES_summary!C$19)</f>
        <v>17.643782142579102</v>
      </c>
      <c r="D3" s="100">
        <f>IF(RES_hh_emih!D3=0,0,RES_hh_emih!D3/RES_summary!D$19)</f>
        <v>17.512926633420957</v>
      </c>
      <c r="E3" s="100">
        <f>IF(RES_hh_emih!E3=0,0,RES_hh_emih!E3/RES_summary!E$19)</f>
        <v>17.612055561409637</v>
      </c>
      <c r="F3" s="100">
        <f>IF(RES_hh_emih!F3=0,0,RES_hh_emih!F3/RES_summary!F$19)</f>
        <v>15.304284939169118</v>
      </c>
      <c r="G3" s="100">
        <f>IF(RES_hh_emih!G3=0,0,RES_hh_emih!G3/RES_summary!G$19)</f>
        <v>12.905562566489538</v>
      </c>
      <c r="H3" s="100">
        <f>IF(RES_hh_emih!H3=0,0,RES_hh_emih!H3/RES_summary!H$19)</f>
        <v>13.5069830704432</v>
      </c>
      <c r="I3" s="100">
        <f>IF(RES_hh_emih!I3=0,0,RES_hh_emih!I3/RES_summary!I$19)</f>
        <v>12.331338242578621</v>
      </c>
      <c r="J3" s="100">
        <f>IF(RES_hh_emih!J3=0,0,RES_hh_emih!J3/RES_summary!J$19)</f>
        <v>10.235635198403546</v>
      </c>
      <c r="K3" s="100">
        <f>IF(RES_hh_emih!K3=0,0,RES_hh_emih!K3/RES_summary!K$19)</f>
        <v>10.888181969697625</v>
      </c>
      <c r="L3" s="100">
        <f>IF(RES_hh_emih!L3=0,0,RES_hh_emih!L3/RES_summary!L$19)</f>
        <v>9.0256724436486415</v>
      </c>
      <c r="M3" s="100">
        <f>IF(RES_hh_emih!M3=0,0,RES_hh_emih!M3/RES_summary!M$19)</f>
        <v>9.9604612489708408</v>
      </c>
      <c r="N3" s="100">
        <f>IF(RES_hh_emih!N3=0,0,RES_hh_emih!N3/RES_summary!N$19)</f>
        <v>9.2844612007103393</v>
      </c>
      <c r="O3" s="100">
        <f>IF(RES_hh_emih!O3=0,0,RES_hh_emih!O3/RES_summary!O$19)</f>
        <v>7.683913075215842</v>
      </c>
      <c r="P3" s="100">
        <f>IF(RES_hh_emih!P3=0,0,RES_hh_emih!P3/RES_summary!P$19)</f>
        <v>6.9212298679730138</v>
      </c>
      <c r="Q3" s="100">
        <f>IF(RES_hh_emih!Q3=0,0,RES_hh_emih!Q3/RES_summary!Q$19)</f>
        <v>7.9582191641190692</v>
      </c>
    </row>
    <row r="4" spans="1:17" ht="12.95" customHeight="1" x14ac:dyDescent="0.25">
      <c r="A4" s="89" t="s">
        <v>65</v>
      </c>
      <c r="B4" s="96">
        <f>IF(RES_hh_emih!B4=0,0,RES_hh_emih!B4/RES_summary!B$19)</f>
        <v>15.431507796572959</v>
      </c>
      <c r="C4" s="96">
        <f>IF(RES_hh_emih!C4=0,0,RES_hh_emih!C4/RES_summary!C$19)</f>
        <v>15.202548879920961</v>
      </c>
      <c r="D4" s="96">
        <f>IF(RES_hh_emih!D4=0,0,RES_hh_emih!D4/RES_summary!D$19)</f>
        <v>15.104855026546115</v>
      </c>
      <c r="E4" s="96">
        <f>IF(RES_hh_emih!E4=0,0,RES_hh_emih!E4/RES_summary!E$19)</f>
        <v>15.068626391184303</v>
      </c>
      <c r="F4" s="96">
        <f>IF(RES_hh_emih!F4=0,0,RES_hh_emih!F4/RES_summary!F$19)</f>
        <v>12.800636977155317</v>
      </c>
      <c r="G4" s="96">
        <f>IF(RES_hh_emih!G4=0,0,RES_hh_emih!G4/RES_summary!G$19)</f>
        <v>10.517428231990248</v>
      </c>
      <c r="H4" s="96">
        <f>IF(RES_hh_emih!H4=0,0,RES_hh_emih!H4/RES_summary!H$19)</f>
        <v>11.579460011726441</v>
      </c>
      <c r="I4" s="96">
        <f>IF(RES_hh_emih!I4=0,0,RES_hh_emih!I4/RES_summary!I$19)</f>
        <v>10.400014195228337</v>
      </c>
      <c r="J4" s="96">
        <f>IF(RES_hh_emih!J4=0,0,RES_hh_emih!J4/RES_summary!J$19)</f>
        <v>8.4819853057544403</v>
      </c>
      <c r="K4" s="96">
        <f>IF(RES_hh_emih!K4=0,0,RES_hh_emih!K4/RES_summary!K$19)</f>
        <v>9.1744094409174828</v>
      </c>
      <c r="L4" s="96">
        <f>IF(RES_hh_emih!L4=0,0,RES_hh_emih!L4/RES_summary!L$19)</f>
        <v>7.3849549781758839</v>
      </c>
      <c r="M4" s="96">
        <f>IF(RES_hh_emih!M4=0,0,RES_hh_emih!M4/RES_summary!M$19)</f>
        <v>8.1951554826536608</v>
      </c>
      <c r="N4" s="96">
        <f>IF(RES_hh_emih!N4=0,0,RES_hh_emih!N4/RES_summary!N$19)</f>
        <v>7.6267683208038823</v>
      </c>
      <c r="O4" s="96">
        <f>IF(RES_hh_emih!O4=0,0,RES_hh_emih!O4/RES_summary!O$19)</f>
        <v>6.116283221703295</v>
      </c>
      <c r="P4" s="96">
        <f>IF(RES_hh_emih!P4=0,0,RES_hh_emih!P4/RES_summary!P$19)</f>
        <v>5.4166506853518595</v>
      </c>
      <c r="Q4" s="96">
        <f>IF(RES_hh_emih!Q4=0,0,RES_hh_emih!Q4/RES_summary!Q$19)</f>
        <v>6.3721260506016151</v>
      </c>
    </row>
    <row r="5" spans="1:17" ht="12" customHeight="1" x14ac:dyDescent="0.25">
      <c r="A5" s="87" t="s">
        <v>58</v>
      </c>
      <c r="B5" s="95">
        <f>IF(RES_hh_emih!B5=0,0,RES_hh_emih!B5/RES_summary!B$19)</f>
        <v>0</v>
      </c>
      <c r="C5" s="95">
        <f>IF(RES_hh_emih!C5=0,0,RES_hh_emih!C5/RES_summary!C$19)</f>
        <v>0</v>
      </c>
      <c r="D5" s="95">
        <f>IF(RES_hh_emih!D5=0,0,RES_hh_emih!D5/RES_summary!D$19)</f>
        <v>0</v>
      </c>
      <c r="E5" s="95">
        <f>IF(RES_hh_emih!E5=0,0,RES_hh_emih!E5/RES_summary!E$19)</f>
        <v>0</v>
      </c>
      <c r="F5" s="95">
        <f>IF(RES_hh_emih!F5=0,0,RES_hh_emih!F5/RES_summary!F$19)</f>
        <v>0</v>
      </c>
      <c r="G5" s="95">
        <f>IF(RES_hh_emih!G5=0,0,RES_hh_emih!G5/RES_summary!G$19)</f>
        <v>0</v>
      </c>
      <c r="H5" s="95">
        <f>IF(RES_hh_emih!H5=0,0,RES_hh_emih!H5/RES_summary!H$19)</f>
        <v>0</v>
      </c>
      <c r="I5" s="95">
        <f>IF(RES_hh_emih!I5=0,0,RES_hh_emih!I5/RES_summary!I$19)</f>
        <v>0</v>
      </c>
      <c r="J5" s="95">
        <f>IF(RES_hh_emih!J5=0,0,RES_hh_emih!J5/RES_summary!J$19)</f>
        <v>0</v>
      </c>
      <c r="K5" s="95">
        <f>IF(RES_hh_emih!K5=0,0,RES_hh_emih!K5/RES_summary!K$19)</f>
        <v>0</v>
      </c>
      <c r="L5" s="95">
        <f>IF(RES_hh_emih!L5=0,0,RES_hh_emih!L5/RES_summary!L$19)</f>
        <v>0</v>
      </c>
      <c r="M5" s="95">
        <f>IF(RES_hh_emih!M5=0,0,RES_hh_emih!M5/RES_summary!M$19)</f>
        <v>0</v>
      </c>
      <c r="N5" s="95">
        <f>IF(RES_hh_emih!N5=0,0,RES_hh_emih!N5/RES_summary!N$19)</f>
        <v>0</v>
      </c>
      <c r="O5" s="95">
        <f>IF(RES_hh_emih!O5=0,0,RES_hh_emih!O5/RES_summary!O$19)</f>
        <v>0</v>
      </c>
      <c r="P5" s="95">
        <f>IF(RES_hh_emih!P5=0,0,RES_hh_emih!P5/RES_summary!P$19)</f>
        <v>0</v>
      </c>
      <c r="Q5" s="95">
        <f>IF(RES_hh_emih!Q5=0,0,RES_hh_emih!Q5/RES_summary!Q$19)</f>
        <v>0</v>
      </c>
    </row>
    <row r="6" spans="1:17" ht="12" customHeight="1" x14ac:dyDescent="0.25">
      <c r="A6" s="87" t="s">
        <v>84</v>
      </c>
      <c r="B6" s="95">
        <f>IF(RES_hh_emih!B6=0,0,RES_hh_emih!B6/RES_summary!B$19)</f>
        <v>14.705013920488444</v>
      </c>
      <c r="C6" s="95">
        <f>IF(RES_hh_emih!C6=0,0,RES_hh_emih!C6/RES_summary!C$19)</f>
        <v>14.527440624977736</v>
      </c>
      <c r="D6" s="95">
        <f>IF(RES_hh_emih!D6=0,0,RES_hh_emih!D6/RES_summary!D$19)</f>
        <v>14.779866968745033</v>
      </c>
      <c r="E6" s="95">
        <f>IF(RES_hh_emih!E6=0,0,RES_hh_emih!E6/RES_summary!E$19)</f>
        <v>15.00137567280512</v>
      </c>
      <c r="F6" s="95">
        <f>IF(RES_hh_emih!F6=0,0,RES_hh_emih!F6/RES_summary!F$19)</f>
        <v>12.935631986502781</v>
      </c>
      <c r="G6" s="95">
        <f>IF(RES_hh_emih!G6=0,0,RES_hh_emih!G6/RES_summary!G$19)</f>
        <v>10.965079184245191</v>
      </c>
      <c r="H6" s="95">
        <f>IF(RES_hh_emih!H6=0,0,RES_hh_emih!H6/RES_summary!H$19)</f>
        <v>12.204624150405644</v>
      </c>
      <c r="I6" s="95">
        <f>IF(RES_hh_emih!I6=0,0,RES_hh_emih!I6/RES_summary!I$19)</f>
        <v>11.928297887975713</v>
      </c>
      <c r="J6" s="95">
        <f>IF(RES_hh_emih!J6=0,0,RES_hh_emih!J6/RES_summary!J$19)</f>
        <v>10.45908114523289</v>
      </c>
      <c r="K6" s="95">
        <f>IF(RES_hh_emih!K6=0,0,RES_hh_emih!K6/RES_summary!K$19)</f>
        <v>11.355187776983877</v>
      </c>
      <c r="L6" s="95">
        <f>IF(RES_hh_emih!L6=0,0,RES_hh_emih!L6/RES_summary!L$19)</f>
        <v>9.3171506395246428</v>
      </c>
      <c r="M6" s="95">
        <f>IF(RES_hh_emih!M6=0,0,RES_hh_emih!M6/RES_summary!M$19)</f>
        <v>10.162816432176578</v>
      </c>
      <c r="N6" s="95">
        <f>IF(RES_hh_emih!N6=0,0,RES_hh_emih!N6/RES_summary!N$19)</f>
        <v>9.5083642035991662</v>
      </c>
      <c r="O6" s="95">
        <f>IF(RES_hh_emih!O6=0,0,RES_hh_emih!O6/RES_summary!O$19)</f>
        <v>7.7252160633942157</v>
      </c>
      <c r="P6" s="95">
        <f>IF(RES_hh_emih!P6=0,0,RES_hh_emih!P6/RES_summary!P$19)</f>
        <v>6.899966163313743</v>
      </c>
      <c r="Q6" s="95">
        <f>IF(RES_hh_emih!Q6=0,0,RES_hh_emih!Q6/RES_summary!Q$19)</f>
        <v>8.2530362417733478</v>
      </c>
    </row>
    <row r="7" spans="1:17" ht="12" customHeight="1" x14ac:dyDescent="0.25">
      <c r="A7" s="87" t="s">
        <v>110</v>
      </c>
      <c r="B7" s="95">
        <f>IF(RES_hh_emih!B7=0,0,RES_hh_emih!B7/RES_summary!B$19)</f>
        <v>17.63224432396731</v>
      </c>
      <c r="C7" s="95">
        <f>IF(RES_hh_emih!C7=0,0,RES_hh_emih!C7/RES_summary!C$19)</f>
        <v>17.419696556593433</v>
      </c>
      <c r="D7" s="95">
        <f>IF(RES_hh_emih!D7=0,0,RES_hh_emih!D7/RES_summary!D$19)</f>
        <v>17.682339128293535</v>
      </c>
      <c r="E7" s="95">
        <f>IF(RES_hh_emih!E7=0,0,RES_hh_emih!E7/RES_summary!E$19)</f>
        <v>17.97759196420543</v>
      </c>
      <c r="F7" s="95">
        <f>IF(RES_hh_emih!F7=0,0,RES_hh_emih!F7/RES_summary!F$19)</f>
        <v>15.502527323638121</v>
      </c>
      <c r="G7" s="95">
        <f>IF(RES_hh_emih!G7=0,0,RES_hh_emih!G7/RES_summary!G$19)</f>
        <v>12.98122009067465</v>
      </c>
      <c r="H7" s="95">
        <f>IF(RES_hh_emih!H7=0,0,RES_hh_emih!H7/RES_summary!H$19)</f>
        <v>14.824933199703295</v>
      </c>
      <c r="I7" s="95">
        <f>IF(RES_hh_emih!I7=0,0,RES_hh_emih!I7/RES_summary!I$19)</f>
        <v>14.339811782609679</v>
      </c>
      <c r="J7" s="95">
        <f>IF(RES_hh_emih!J7=0,0,RES_hh_emih!J7/RES_summary!J$19)</f>
        <v>12.532931614453632</v>
      </c>
      <c r="K7" s="95">
        <f>IF(RES_hh_emih!K7=0,0,RES_hh_emih!K7/RES_summary!K$19)</f>
        <v>13.51540715690262</v>
      </c>
      <c r="L7" s="95">
        <f>IF(RES_hh_emih!L7=0,0,RES_hh_emih!L7/RES_summary!L$19)</f>
        <v>11.271210131535943</v>
      </c>
      <c r="M7" s="95">
        <f>IF(RES_hh_emih!M7=0,0,RES_hh_emih!M7/RES_summary!M$19)</f>
        <v>12.178369801537759</v>
      </c>
      <c r="N7" s="95">
        <f>IF(RES_hh_emih!N7=0,0,RES_hh_emih!N7/RES_summary!N$19)</f>
        <v>11.383444113020268</v>
      </c>
      <c r="O7" s="95">
        <f>IF(RES_hh_emih!O7=0,0,RES_hh_emih!O7/RES_summary!O$19)</f>
        <v>9.2297755749804917</v>
      </c>
      <c r="P7" s="95">
        <f>IF(RES_hh_emih!P7=0,0,RES_hh_emih!P7/RES_summary!P$19)</f>
        <v>8.2472990414266061</v>
      </c>
      <c r="Q7" s="95">
        <f>IF(RES_hh_emih!Q7=0,0,RES_hh_emih!Q7/RES_summary!Q$19)</f>
        <v>9.882570552162564</v>
      </c>
    </row>
    <row r="8" spans="1:17" ht="12" customHeight="1" x14ac:dyDescent="0.25">
      <c r="A8" s="87" t="s">
        <v>109</v>
      </c>
      <c r="B8" s="95">
        <f>IF(RES_hh_emih!B8=0,0,RES_hh_emih!B8/RES_summary!B$19)</f>
        <v>0</v>
      </c>
      <c r="C8" s="95">
        <f>IF(RES_hh_emih!C8=0,0,RES_hh_emih!C8/RES_summary!C$19)</f>
        <v>0</v>
      </c>
      <c r="D8" s="95">
        <f>IF(RES_hh_emih!D8=0,0,RES_hh_emih!D8/RES_summary!D$19)</f>
        <v>0</v>
      </c>
      <c r="E8" s="95">
        <f>IF(RES_hh_emih!E8=0,0,RES_hh_emih!E8/RES_summary!E$19)</f>
        <v>0</v>
      </c>
      <c r="F8" s="95">
        <f>IF(RES_hh_emih!F8=0,0,RES_hh_emih!F8/RES_summary!F$19)</f>
        <v>0</v>
      </c>
      <c r="G8" s="95">
        <f>IF(RES_hh_emih!G8=0,0,RES_hh_emih!G8/RES_summary!G$19)</f>
        <v>0</v>
      </c>
      <c r="H8" s="95">
        <f>IF(RES_hh_emih!H8=0,0,RES_hh_emih!H8/RES_summary!H$19)</f>
        <v>0</v>
      </c>
      <c r="I8" s="95">
        <f>IF(RES_hh_emih!I8=0,0,RES_hh_emih!I8/RES_summary!I$19)</f>
        <v>0</v>
      </c>
      <c r="J8" s="95">
        <f>IF(RES_hh_emih!J8=0,0,RES_hh_emih!J8/RES_summary!J$19)</f>
        <v>0</v>
      </c>
      <c r="K8" s="95">
        <f>IF(RES_hh_emih!K8=0,0,RES_hh_emih!K8/RES_summary!K$19)</f>
        <v>0</v>
      </c>
      <c r="L8" s="95">
        <f>IF(RES_hh_emih!L8=0,0,RES_hh_emih!L8/RES_summary!L$19)</f>
        <v>0</v>
      </c>
      <c r="M8" s="95">
        <f>IF(RES_hh_emih!M8=0,0,RES_hh_emih!M8/RES_summary!M$19)</f>
        <v>0</v>
      </c>
      <c r="N8" s="95">
        <f>IF(RES_hh_emih!N8=0,0,RES_hh_emih!N8/RES_summary!N$19)</f>
        <v>0</v>
      </c>
      <c r="O8" s="95">
        <f>IF(RES_hh_emih!O8=0,0,RES_hh_emih!O8/RES_summary!O$19)</f>
        <v>0</v>
      </c>
      <c r="P8" s="95">
        <f>IF(RES_hh_emih!P8=0,0,RES_hh_emih!P8/RES_summary!P$19)</f>
        <v>0</v>
      </c>
      <c r="Q8" s="95">
        <f>IF(RES_hh_emih!Q8=0,0,RES_hh_emih!Q8/RES_summary!Q$19)</f>
        <v>0</v>
      </c>
    </row>
    <row r="9" spans="1:17" ht="12" customHeight="1" x14ac:dyDescent="0.25">
      <c r="A9" s="87" t="s">
        <v>55</v>
      </c>
      <c r="B9" s="95">
        <f>IF(RES_hh_emih!B9=0,0,RES_hh_emih!B9/RES_summary!B$19)</f>
        <v>0</v>
      </c>
      <c r="C9" s="95">
        <f>IF(RES_hh_emih!C9=0,0,RES_hh_emih!C9/RES_summary!C$19)</f>
        <v>0</v>
      </c>
      <c r="D9" s="95">
        <f>IF(RES_hh_emih!D9=0,0,RES_hh_emih!D9/RES_summary!D$19)</f>
        <v>0</v>
      </c>
      <c r="E9" s="95">
        <f>IF(RES_hh_emih!E9=0,0,RES_hh_emih!E9/RES_summary!E$19)</f>
        <v>0</v>
      </c>
      <c r="F9" s="95">
        <f>IF(RES_hh_emih!F9=0,0,RES_hh_emih!F9/RES_summary!F$19)</f>
        <v>0</v>
      </c>
      <c r="G9" s="95">
        <f>IF(RES_hh_emih!G9=0,0,RES_hh_emih!G9/RES_summary!G$19)</f>
        <v>0</v>
      </c>
      <c r="H9" s="95">
        <f>IF(RES_hh_emih!H9=0,0,RES_hh_emih!H9/RES_summary!H$19)</f>
        <v>0</v>
      </c>
      <c r="I9" s="95">
        <f>IF(RES_hh_emih!I9=0,0,RES_hh_emih!I9/RES_summary!I$19)</f>
        <v>0</v>
      </c>
      <c r="J9" s="95">
        <f>IF(RES_hh_emih!J9=0,0,RES_hh_emih!J9/RES_summary!J$19)</f>
        <v>0</v>
      </c>
      <c r="K9" s="95">
        <f>IF(RES_hh_emih!K9=0,0,RES_hh_emih!K9/RES_summary!K$19)</f>
        <v>0</v>
      </c>
      <c r="L9" s="95">
        <f>IF(RES_hh_emih!L9=0,0,RES_hh_emih!L9/RES_summary!L$19)</f>
        <v>0</v>
      </c>
      <c r="M9" s="95">
        <f>IF(RES_hh_emih!M9=0,0,RES_hh_emih!M9/RES_summary!M$19)</f>
        <v>0</v>
      </c>
      <c r="N9" s="95">
        <f>IF(RES_hh_emih!N9=0,0,RES_hh_emih!N9/RES_summary!N$19)</f>
        <v>0</v>
      </c>
      <c r="O9" s="95">
        <f>IF(RES_hh_emih!O9=0,0,RES_hh_emih!O9/RES_summary!O$19)</f>
        <v>0</v>
      </c>
      <c r="P9" s="95">
        <f>IF(RES_hh_emih!P9=0,0,RES_hh_emih!P9/RES_summary!P$19)</f>
        <v>0</v>
      </c>
      <c r="Q9" s="95">
        <f>IF(RES_hh_emih!Q9=0,0,RES_hh_emih!Q9/RES_summary!Q$19)</f>
        <v>0</v>
      </c>
    </row>
    <row r="10" spans="1:17" ht="12" customHeight="1" x14ac:dyDescent="0.25">
      <c r="A10" s="87" t="s">
        <v>79</v>
      </c>
      <c r="B10" s="95">
        <f>IF(RES_hh_emih!B10=0,0,RES_hh_emih!B10/RES_summary!B$19)</f>
        <v>0</v>
      </c>
      <c r="C10" s="95">
        <f>IF(RES_hh_emih!C10=0,0,RES_hh_emih!C10/RES_summary!C$19)</f>
        <v>0</v>
      </c>
      <c r="D10" s="95">
        <f>IF(RES_hh_emih!D10=0,0,RES_hh_emih!D10/RES_summary!D$19)</f>
        <v>0</v>
      </c>
      <c r="E10" s="95">
        <f>IF(RES_hh_emih!E10=0,0,RES_hh_emih!E10/RES_summary!E$19)</f>
        <v>0</v>
      </c>
      <c r="F10" s="95">
        <f>IF(RES_hh_emih!F10=0,0,RES_hh_emih!F10/RES_summary!F$19)</f>
        <v>0</v>
      </c>
      <c r="G10" s="95">
        <f>IF(RES_hh_emih!G10=0,0,RES_hh_emih!G10/RES_summary!G$19)</f>
        <v>0</v>
      </c>
      <c r="H10" s="95">
        <f>IF(RES_hh_emih!H10=0,0,RES_hh_emih!H10/RES_summary!H$19)</f>
        <v>0</v>
      </c>
      <c r="I10" s="95">
        <f>IF(RES_hh_emih!I10=0,0,RES_hh_emih!I10/RES_summary!I$19)</f>
        <v>0</v>
      </c>
      <c r="J10" s="95">
        <f>IF(RES_hh_emih!J10=0,0,RES_hh_emih!J10/RES_summary!J$19)</f>
        <v>0</v>
      </c>
      <c r="K10" s="95">
        <f>IF(RES_hh_emih!K10=0,0,RES_hh_emih!K10/RES_summary!K$19)</f>
        <v>0</v>
      </c>
      <c r="L10" s="95">
        <f>IF(RES_hh_emih!L10=0,0,RES_hh_emih!L10/RES_summary!L$19)</f>
        <v>0</v>
      </c>
      <c r="M10" s="95">
        <f>IF(RES_hh_emih!M10=0,0,RES_hh_emih!M10/RES_summary!M$19)</f>
        <v>0</v>
      </c>
      <c r="N10" s="95">
        <f>IF(RES_hh_emih!N10=0,0,RES_hh_emih!N10/RES_summary!N$19)</f>
        <v>0</v>
      </c>
      <c r="O10" s="95">
        <f>IF(RES_hh_emih!O10=0,0,RES_hh_emih!O10/RES_summary!O$19)</f>
        <v>0</v>
      </c>
      <c r="P10" s="95">
        <f>IF(RES_hh_emih!P10=0,0,RES_hh_emih!P10/RES_summary!P$19)</f>
        <v>0</v>
      </c>
      <c r="Q10" s="95">
        <f>IF(RES_hh_emih!Q10=0,0,RES_hh_emih!Q10/RES_summary!Q$19)</f>
        <v>0</v>
      </c>
    </row>
    <row r="11" spans="1:17" ht="12" customHeight="1" x14ac:dyDescent="0.25">
      <c r="A11" s="87" t="s">
        <v>61</v>
      </c>
      <c r="B11" s="95">
        <f>IF(RES_hh_emih!B11=0,0,RES_hh_emih!B11/RES_summary!B$19)</f>
        <v>0</v>
      </c>
      <c r="C11" s="95">
        <f>IF(RES_hh_emih!C11=0,0,RES_hh_emih!C11/RES_summary!C$19)</f>
        <v>0</v>
      </c>
      <c r="D11" s="95">
        <f>IF(RES_hh_emih!D11=0,0,RES_hh_emih!D11/RES_summary!D$19)</f>
        <v>0</v>
      </c>
      <c r="E11" s="95">
        <f>IF(RES_hh_emih!E11=0,0,RES_hh_emih!E11/RES_summary!E$19)</f>
        <v>0</v>
      </c>
      <c r="F11" s="95">
        <f>IF(RES_hh_emih!F11=0,0,RES_hh_emih!F11/RES_summary!F$19)</f>
        <v>0</v>
      </c>
      <c r="G11" s="95">
        <f>IF(RES_hh_emih!G11=0,0,RES_hh_emih!G11/RES_summary!G$19)</f>
        <v>0</v>
      </c>
      <c r="H11" s="95">
        <f>IF(RES_hh_emih!H11=0,0,RES_hh_emih!H11/RES_summary!H$19)</f>
        <v>0</v>
      </c>
      <c r="I11" s="95">
        <f>IF(RES_hh_emih!I11=0,0,RES_hh_emih!I11/RES_summary!I$19)</f>
        <v>0</v>
      </c>
      <c r="J11" s="95">
        <f>IF(RES_hh_emih!J11=0,0,RES_hh_emih!J11/RES_summary!J$19)</f>
        <v>0</v>
      </c>
      <c r="K11" s="95">
        <f>IF(RES_hh_emih!K11=0,0,RES_hh_emih!K11/RES_summary!K$19)</f>
        <v>0</v>
      </c>
      <c r="L11" s="95">
        <f>IF(RES_hh_emih!L11=0,0,RES_hh_emih!L11/RES_summary!L$19)</f>
        <v>0</v>
      </c>
      <c r="M11" s="95">
        <f>IF(RES_hh_emih!M11=0,0,RES_hh_emih!M11/RES_summary!M$19)</f>
        <v>0</v>
      </c>
      <c r="N11" s="95">
        <f>IF(RES_hh_emih!N11=0,0,RES_hh_emih!N11/RES_summary!N$19)</f>
        <v>0</v>
      </c>
      <c r="O11" s="95">
        <f>IF(RES_hh_emih!O11=0,0,RES_hh_emih!O11/RES_summary!O$19)</f>
        <v>0</v>
      </c>
      <c r="P11" s="95">
        <f>IF(RES_hh_emih!P11=0,0,RES_hh_emih!P11/RES_summary!P$19)</f>
        <v>0</v>
      </c>
      <c r="Q11" s="95">
        <f>IF(RES_hh_emih!Q11=0,0,RES_hh_emih!Q11/RES_summary!Q$19)</f>
        <v>0</v>
      </c>
    </row>
    <row r="12" spans="1:17" ht="12" customHeight="1" x14ac:dyDescent="0.25">
      <c r="A12" s="87" t="s">
        <v>115</v>
      </c>
      <c r="B12" s="95">
        <f>IF(RES_hh_emih!B12=0,0,RES_hh_emih!B12/RES_summary!B$19)</f>
        <v>0</v>
      </c>
      <c r="C12" s="95">
        <f>IF(RES_hh_emih!C12=0,0,RES_hh_emih!C12/RES_summary!C$19)</f>
        <v>0</v>
      </c>
      <c r="D12" s="95">
        <f>IF(RES_hh_emih!D12=0,0,RES_hh_emih!D12/RES_summary!D$19)</f>
        <v>0</v>
      </c>
      <c r="E12" s="95">
        <f>IF(RES_hh_emih!E12=0,0,RES_hh_emih!E12/RES_summary!E$19)</f>
        <v>0</v>
      </c>
      <c r="F12" s="95">
        <f>IF(RES_hh_emih!F12=0,0,RES_hh_emih!F12/RES_summary!F$19)</f>
        <v>0</v>
      </c>
      <c r="G12" s="95">
        <f>IF(RES_hh_emih!G12=0,0,RES_hh_emih!G12/RES_summary!G$19)</f>
        <v>0</v>
      </c>
      <c r="H12" s="95">
        <f>IF(RES_hh_emih!H12=0,0,RES_hh_emih!H12/RES_summary!H$19)</f>
        <v>0</v>
      </c>
      <c r="I12" s="95">
        <f>IF(RES_hh_emih!I12=0,0,RES_hh_emih!I12/RES_summary!I$19)</f>
        <v>0</v>
      </c>
      <c r="J12" s="95">
        <f>IF(RES_hh_emih!J12=0,0,RES_hh_emih!J12/RES_summary!J$19)</f>
        <v>0</v>
      </c>
      <c r="K12" s="95">
        <f>IF(RES_hh_emih!K12=0,0,RES_hh_emih!K12/RES_summary!K$19)</f>
        <v>0</v>
      </c>
      <c r="L12" s="95">
        <f>IF(RES_hh_emih!L12=0,0,RES_hh_emih!L12/RES_summary!L$19)</f>
        <v>0</v>
      </c>
      <c r="M12" s="95">
        <f>IF(RES_hh_emih!M12=0,0,RES_hh_emih!M12/RES_summary!M$19)</f>
        <v>0</v>
      </c>
      <c r="N12" s="95">
        <f>IF(RES_hh_emih!N12=0,0,RES_hh_emih!N12/RES_summary!N$19)</f>
        <v>0</v>
      </c>
      <c r="O12" s="95">
        <f>IF(RES_hh_emih!O12=0,0,RES_hh_emih!O12/RES_summary!O$19)</f>
        <v>0</v>
      </c>
      <c r="P12" s="95">
        <f>IF(RES_hh_emih!P12=0,0,RES_hh_emih!P12/RES_summary!P$19)</f>
        <v>0</v>
      </c>
      <c r="Q12" s="95">
        <f>IF(RES_hh_emih!Q12=0,0,RES_hh_emih!Q12/RES_summary!Q$19)</f>
        <v>0</v>
      </c>
    </row>
    <row r="13" spans="1:17" ht="12" customHeight="1" x14ac:dyDescent="0.25">
      <c r="A13" s="51" t="s">
        <v>114</v>
      </c>
      <c r="B13" s="22">
        <f>IF(RES_hh_emih!B13=0,0,RES_hh_emih!B13/RES_summary!B$19)</f>
        <v>0</v>
      </c>
      <c r="C13" s="22">
        <f>IF(RES_hh_emih!C13=0,0,RES_hh_emih!C13/RES_summary!C$19)</f>
        <v>0</v>
      </c>
      <c r="D13" s="22">
        <f>IF(RES_hh_emih!D13=0,0,RES_hh_emih!D13/RES_summary!D$19)</f>
        <v>0</v>
      </c>
      <c r="E13" s="22">
        <f>IF(RES_hh_emih!E13=0,0,RES_hh_emih!E13/RES_summary!E$19)</f>
        <v>0</v>
      </c>
      <c r="F13" s="22">
        <f>IF(RES_hh_emih!F13=0,0,RES_hh_emih!F13/RES_summary!F$19)</f>
        <v>0</v>
      </c>
      <c r="G13" s="22">
        <f>IF(RES_hh_emih!G13=0,0,RES_hh_emih!G13/RES_summary!G$19)</f>
        <v>0</v>
      </c>
      <c r="H13" s="22">
        <f>IF(RES_hh_emih!H13=0,0,RES_hh_emih!H13/RES_summary!H$19)</f>
        <v>0</v>
      </c>
      <c r="I13" s="22">
        <f>IF(RES_hh_emih!I13=0,0,RES_hh_emih!I13/RES_summary!I$19)</f>
        <v>0</v>
      </c>
      <c r="J13" s="22">
        <f>IF(RES_hh_emih!J13=0,0,RES_hh_emih!J13/RES_summary!J$19)</f>
        <v>0</v>
      </c>
      <c r="K13" s="22">
        <f>IF(RES_hh_emih!K13=0,0,RES_hh_emih!K13/RES_summary!K$19)</f>
        <v>0</v>
      </c>
      <c r="L13" s="22">
        <f>IF(RES_hh_emih!L13=0,0,RES_hh_emih!L13/RES_summary!L$19)</f>
        <v>0</v>
      </c>
      <c r="M13" s="22">
        <f>IF(RES_hh_emih!M13=0,0,RES_hh_emih!M13/RES_summary!M$19)</f>
        <v>0</v>
      </c>
      <c r="N13" s="22">
        <f>IF(RES_hh_emih!N13=0,0,RES_hh_emih!N13/RES_summary!N$19)</f>
        <v>0</v>
      </c>
      <c r="O13" s="22">
        <f>IF(RES_hh_emih!O13=0,0,RES_hh_emih!O13/RES_summary!O$19)</f>
        <v>0</v>
      </c>
      <c r="P13" s="22">
        <f>IF(RES_hh_emih!P13=0,0,RES_hh_emih!P13/RES_summary!P$19)</f>
        <v>0</v>
      </c>
      <c r="Q13" s="22">
        <f>IF(RES_hh_emih!Q13=0,0,RES_hh_emih!Q13/RES_summary!Q$19)</f>
        <v>0</v>
      </c>
    </row>
    <row r="14" spans="1:17" ht="12" customHeight="1" x14ac:dyDescent="0.25">
      <c r="A14" s="99" t="s">
        <v>117</v>
      </c>
      <c r="B14" s="98">
        <f>IF(RES_hh_emih!B14=0,0,RES_hh_emih!B14/RES_summary!B$19)</f>
        <v>0</v>
      </c>
      <c r="C14" s="98">
        <f>IF(RES_hh_emih!C14=0,0,RES_hh_emih!C14/RES_summary!C$19)</f>
        <v>0</v>
      </c>
      <c r="D14" s="98">
        <f>IF(RES_hh_emih!D14=0,0,RES_hh_emih!D14/RES_summary!D$19)</f>
        <v>0</v>
      </c>
      <c r="E14" s="98">
        <f>IF(RES_hh_emih!E14=0,0,RES_hh_emih!E14/RES_summary!E$19)</f>
        <v>0</v>
      </c>
      <c r="F14" s="98">
        <f>IF(RES_hh_emih!F14=0,0,RES_hh_emih!F14/RES_summary!F$19)</f>
        <v>0</v>
      </c>
      <c r="G14" s="98">
        <f>IF(RES_hh_emih!G14=0,0,RES_hh_emih!G14/RES_summary!G$19)</f>
        <v>0</v>
      </c>
      <c r="H14" s="98">
        <f>IF(RES_hh_emih!H14=0,0,RES_hh_emih!H14/RES_summary!H$19)</f>
        <v>0</v>
      </c>
      <c r="I14" s="98">
        <f>IF(RES_hh_emih!I14=0,0,RES_hh_emih!I14/RES_summary!I$19)</f>
        <v>0</v>
      </c>
      <c r="J14" s="98">
        <f>IF(RES_hh_emih!J14=0,0,RES_hh_emih!J14/RES_summary!J$19)</f>
        <v>0</v>
      </c>
      <c r="K14" s="98">
        <f>IF(RES_hh_emih!K14=0,0,RES_hh_emih!K14/RES_summary!K$19)</f>
        <v>0</v>
      </c>
      <c r="L14" s="98">
        <f>IF(RES_hh_emih!L14=0,0,RES_hh_emih!L14/RES_summary!L$19)</f>
        <v>0</v>
      </c>
      <c r="M14" s="98">
        <f>IF(RES_hh_emih!M14=0,0,RES_hh_emih!M14/RES_summary!M$19)</f>
        <v>0</v>
      </c>
      <c r="N14" s="98">
        <f>IF(RES_hh_emih!N14=0,0,RES_hh_emih!N14/RES_summary!N$19)</f>
        <v>0</v>
      </c>
      <c r="O14" s="98">
        <f>IF(RES_hh_emih!O14=0,0,RES_hh_emih!O14/RES_summary!O$19)</f>
        <v>0</v>
      </c>
      <c r="P14" s="98">
        <f>IF(RES_hh_emih!P14=0,0,RES_hh_emih!P14/RES_summary!P$19)</f>
        <v>0</v>
      </c>
      <c r="Q14" s="98">
        <f>IF(RES_hh_emih!Q14=0,0,RES_hh_emih!Q14/RES_summary!Q$19)</f>
        <v>0</v>
      </c>
    </row>
    <row r="15" spans="1:17" ht="12.95" customHeight="1" x14ac:dyDescent="0.25">
      <c r="A15" s="89" t="s">
        <v>112</v>
      </c>
      <c r="B15" s="96">
        <f>IF(RES_hh_emih!B15=0,0,RES_hh_emih!B15/RES_summary!B$19)</f>
        <v>0</v>
      </c>
      <c r="C15" s="96">
        <f>IF(RES_hh_emih!C15=0,0,RES_hh_emih!C15/RES_summary!C$19)</f>
        <v>0</v>
      </c>
      <c r="D15" s="96">
        <f>IF(RES_hh_emih!D15=0,0,RES_hh_emih!D15/RES_summary!D$19)</f>
        <v>0</v>
      </c>
      <c r="E15" s="96">
        <f>IF(RES_hh_emih!E15=0,0,RES_hh_emih!E15/RES_summary!E$19)</f>
        <v>0</v>
      </c>
      <c r="F15" s="96">
        <f>IF(RES_hh_emih!F15=0,0,RES_hh_emih!F15/RES_summary!F$19)</f>
        <v>0</v>
      </c>
      <c r="G15" s="96">
        <f>IF(RES_hh_emih!G15=0,0,RES_hh_emih!G15/RES_summary!G$19)</f>
        <v>0</v>
      </c>
      <c r="H15" s="96">
        <f>IF(RES_hh_emih!H15=0,0,RES_hh_emih!H15/RES_summary!H$19)</f>
        <v>0</v>
      </c>
      <c r="I15" s="96">
        <f>IF(RES_hh_emih!I15=0,0,RES_hh_emih!I15/RES_summary!I$19)</f>
        <v>0</v>
      </c>
      <c r="J15" s="96">
        <f>IF(RES_hh_emih!J15=0,0,RES_hh_emih!J15/RES_summary!J$19)</f>
        <v>0</v>
      </c>
      <c r="K15" s="96">
        <f>IF(RES_hh_emih!K15=0,0,RES_hh_emih!K15/RES_summary!K$19)</f>
        <v>0</v>
      </c>
      <c r="L15" s="96">
        <f>IF(RES_hh_emih!L15=0,0,RES_hh_emih!L15/RES_summary!L$19)</f>
        <v>0</v>
      </c>
      <c r="M15" s="96">
        <f>IF(RES_hh_emih!M15=0,0,RES_hh_emih!M15/RES_summary!M$19)</f>
        <v>0</v>
      </c>
      <c r="N15" s="96">
        <f>IF(RES_hh_emih!N15=0,0,RES_hh_emih!N15/RES_summary!N$19)</f>
        <v>0</v>
      </c>
      <c r="O15" s="96">
        <f>IF(RES_hh_emih!O15=0,0,RES_hh_emih!O15/RES_summary!O$19)</f>
        <v>0</v>
      </c>
      <c r="P15" s="96">
        <f>IF(RES_hh_emih!P15=0,0,RES_hh_emih!P15/RES_summary!P$19)</f>
        <v>0</v>
      </c>
      <c r="Q15" s="96">
        <f>IF(RES_hh_emih!Q15=0,0,RES_hh_emih!Q15/RES_summary!Q$19)</f>
        <v>0</v>
      </c>
    </row>
    <row r="16" spans="1:17" ht="12" customHeight="1" x14ac:dyDescent="0.25">
      <c r="A16" s="87" t="s">
        <v>111</v>
      </c>
      <c r="B16" s="97">
        <f>IF(RES_hh_emih!B16=0,0,RES_hh_emih!B16/RES_summary!B$19)</f>
        <v>0</v>
      </c>
      <c r="C16" s="97">
        <f>IF(RES_hh_emih!C16=0,0,RES_hh_emih!C16/RES_summary!C$19)</f>
        <v>0</v>
      </c>
      <c r="D16" s="97">
        <f>IF(RES_hh_emih!D16=0,0,RES_hh_emih!D16/RES_summary!D$19)</f>
        <v>0</v>
      </c>
      <c r="E16" s="97">
        <f>IF(RES_hh_emih!E16=0,0,RES_hh_emih!E16/RES_summary!E$19)</f>
        <v>0</v>
      </c>
      <c r="F16" s="97">
        <f>IF(RES_hh_emih!F16=0,0,RES_hh_emih!F16/RES_summary!F$19)</f>
        <v>0</v>
      </c>
      <c r="G16" s="97">
        <f>IF(RES_hh_emih!G16=0,0,RES_hh_emih!G16/RES_summary!G$19)</f>
        <v>0</v>
      </c>
      <c r="H16" s="97">
        <f>IF(RES_hh_emih!H16=0,0,RES_hh_emih!H16/RES_summary!H$19)</f>
        <v>0</v>
      </c>
      <c r="I16" s="97">
        <f>IF(RES_hh_emih!I16=0,0,RES_hh_emih!I16/RES_summary!I$19)</f>
        <v>0</v>
      </c>
      <c r="J16" s="97">
        <f>IF(RES_hh_emih!J16=0,0,RES_hh_emih!J16/RES_summary!J$19)</f>
        <v>0</v>
      </c>
      <c r="K16" s="97">
        <f>IF(RES_hh_emih!K16=0,0,RES_hh_emih!K16/RES_summary!K$19)</f>
        <v>0</v>
      </c>
      <c r="L16" s="97">
        <f>IF(RES_hh_emih!L16=0,0,RES_hh_emih!L16/RES_summary!L$19)</f>
        <v>0</v>
      </c>
      <c r="M16" s="97">
        <f>IF(RES_hh_emih!M16=0,0,RES_hh_emih!M16/RES_summary!M$19)</f>
        <v>0</v>
      </c>
      <c r="N16" s="97">
        <f>IF(RES_hh_emih!N16=0,0,RES_hh_emih!N16/RES_summary!N$19)</f>
        <v>0</v>
      </c>
      <c r="O16" s="97">
        <f>IF(RES_hh_emih!O16=0,0,RES_hh_emih!O16/RES_summary!O$19)</f>
        <v>0</v>
      </c>
      <c r="P16" s="97">
        <f>IF(RES_hh_emih!P16=0,0,RES_hh_emih!P16/RES_summary!P$19)</f>
        <v>0</v>
      </c>
      <c r="Q16" s="97">
        <f>IF(RES_hh_emih!Q16=0,0,RES_hh_emih!Q16/RES_summary!Q$19)</f>
        <v>0</v>
      </c>
    </row>
    <row r="17" spans="1:17" ht="12.95" customHeight="1" x14ac:dyDescent="0.25">
      <c r="A17" s="89" t="s">
        <v>63</v>
      </c>
      <c r="B17" s="96">
        <f>IF(RES_hh_emih!B17=0,0,RES_hh_emih!B17/RES_summary!B$19)</f>
        <v>0.22647389818361718</v>
      </c>
      <c r="C17" s="96">
        <f>IF(RES_hh_emih!C17=0,0,RES_hh_emih!C17/RES_summary!C$19)</f>
        <v>0.21556533194190586</v>
      </c>
      <c r="D17" s="96">
        <f>IF(RES_hh_emih!D17=0,0,RES_hh_emih!D17/RES_summary!D$19)</f>
        <v>0.24911499124843539</v>
      </c>
      <c r="E17" s="96">
        <f>IF(RES_hh_emih!E17=0,0,RES_hh_emih!E17/RES_summary!E$19)</f>
        <v>0.24953328973473629</v>
      </c>
      <c r="F17" s="96">
        <f>IF(RES_hh_emih!F17=0,0,RES_hh_emih!F17/RES_summary!F$19)</f>
        <v>0.18394399063078701</v>
      </c>
      <c r="G17" s="96">
        <f>IF(RES_hh_emih!G17=0,0,RES_hh_emih!G17/RES_summary!G$19)</f>
        <v>0.2715316240717805</v>
      </c>
      <c r="H17" s="96">
        <f>IF(RES_hh_emih!H17=0,0,RES_hh_emih!H17/RES_summary!H$19)</f>
        <v>0.20170185612669217</v>
      </c>
      <c r="I17" s="96">
        <f>IF(RES_hh_emih!I17=0,0,RES_hh_emih!I17/RES_summary!I$19)</f>
        <v>8.9125462959056961E-2</v>
      </c>
      <c r="J17" s="96">
        <f>IF(RES_hh_emih!J17=0,0,RES_hh_emih!J17/RES_summary!J$19)</f>
        <v>9.2059674438458E-2</v>
      </c>
      <c r="K17" s="96">
        <f>IF(RES_hh_emih!K17=0,0,RES_hh_emih!K17/RES_summary!K$19)</f>
        <v>8.6494727187493223E-2</v>
      </c>
      <c r="L17" s="96">
        <f>IF(RES_hh_emih!L17=0,0,RES_hh_emih!L17/RES_summary!L$19)</f>
        <v>6.1326051776009992E-2</v>
      </c>
      <c r="M17" s="96">
        <f>IF(RES_hh_emih!M17=0,0,RES_hh_emih!M17/RES_summary!M$19)</f>
        <v>5.3520391011443604E-2</v>
      </c>
      <c r="N17" s="96">
        <f>IF(RES_hh_emih!N17=0,0,RES_hh_emih!N17/RES_summary!N$19)</f>
        <v>3.907563660663179E-2</v>
      </c>
      <c r="O17" s="96">
        <f>IF(RES_hh_emih!O17=0,0,RES_hh_emih!O17/RES_summary!O$19)</f>
        <v>2.058342047547939E-2</v>
      </c>
      <c r="P17" s="96">
        <f>IF(RES_hh_emih!P17=0,0,RES_hh_emih!P17/RES_summary!P$19)</f>
        <v>3.2661830644579823E-2</v>
      </c>
      <c r="Q17" s="96">
        <f>IF(RES_hh_emih!Q17=0,0,RES_hh_emih!Q17/RES_summary!Q$19)</f>
        <v>5.9072800184853461E-2</v>
      </c>
    </row>
    <row r="18" spans="1:17" ht="12" customHeight="1" x14ac:dyDescent="0.25">
      <c r="A18" s="87" t="s">
        <v>58</v>
      </c>
      <c r="B18" s="95">
        <f>IF(RES_hh_emih!B18=0,0,RES_hh_emih!B18/RES_summary!B$19)</f>
        <v>0</v>
      </c>
      <c r="C18" s="95">
        <f>IF(RES_hh_emih!C18=0,0,RES_hh_emih!C18/RES_summary!C$19)</f>
        <v>0</v>
      </c>
      <c r="D18" s="95">
        <f>IF(RES_hh_emih!D18=0,0,RES_hh_emih!D18/RES_summary!D$19)</f>
        <v>0</v>
      </c>
      <c r="E18" s="95">
        <f>IF(RES_hh_emih!E18=0,0,RES_hh_emih!E18/RES_summary!E$19)</f>
        <v>0</v>
      </c>
      <c r="F18" s="95">
        <f>IF(RES_hh_emih!F18=0,0,RES_hh_emih!F18/RES_summary!F$19)</f>
        <v>0</v>
      </c>
      <c r="G18" s="95">
        <f>IF(RES_hh_emih!G18=0,0,RES_hh_emih!G18/RES_summary!G$19)</f>
        <v>0</v>
      </c>
      <c r="H18" s="95">
        <f>IF(RES_hh_emih!H18=0,0,RES_hh_emih!H18/RES_summary!H$19)</f>
        <v>0</v>
      </c>
      <c r="I18" s="95">
        <f>IF(RES_hh_emih!I18=0,0,RES_hh_emih!I18/RES_summary!I$19)</f>
        <v>0</v>
      </c>
      <c r="J18" s="95">
        <f>IF(RES_hh_emih!J18=0,0,RES_hh_emih!J18/RES_summary!J$19)</f>
        <v>0</v>
      </c>
      <c r="K18" s="95">
        <f>IF(RES_hh_emih!K18=0,0,RES_hh_emih!K18/RES_summary!K$19)</f>
        <v>0</v>
      </c>
      <c r="L18" s="95">
        <f>IF(RES_hh_emih!L18=0,0,RES_hh_emih!L18/RES_summary!L$19)</f>
        <v>0</v>
      </c>
      <c r="M18" s="95">
        <f>IF(RES_hh_emih!M18=0,0,RES_hh_emih!M18/RES_summary!M$19)</f>
        <v>0</v>
      </c>
      <c r="N18" s="95">
        <f>IF(RES_hh_emih!N18=0,0,RES_hh_emih!N18/RES_summary!N$19)</f>
        <v>0</v>
      </c>
      <c r="O18" s="95">
        <f>IF(RES_hh_emih!O18=0,0,RES_hh_emih!O18/RES_summary!O$19)</f>
        <v>0</v>
      </c>
      <c r="P18" s="95">
        <f>IF(RES_hh_emih!P18=0,0,RES_hh_emih!P18/RES_summary!P$19)</f>
        <v>0</v>
      </c>
      <c r="Q18" s="95">
        <f>IF(RES_hh_emih!Q18=0,0,RES_hh_emih!Q18/RES_summary!Q$19)</f>
        <v>0</v>
      </c>
    </row>
    <row r="19" spans="1:17" s="28" customFormat="1" ht="12" customHeight="1" x14ac:dyDescent="0.25">
      <c r="A19" s="87" t="s">
        <v>84</v>
      </c>
      <c r="B19" s="95">
        <f>IF(RES_hh_emih!B19=0,0,RES_hh_emih!B19/RES_summary!B$19)</f>
        <v>2.5137442236521803</v>
      </c>
      <c r="C19" s="95">
        <f>IF(RES_hh_emih!C19=0,0,RES_hh_emih!C19/RES_summary!C$19)</f>
        <v>2.2835279471578747</v>
      </c>
      <c r="D19" s="95">
        <f>IF(RES_hh_emih!D19=0,0,RES_hh_emih!D19/RES_summary!D$19)</f>
        <v>2.5844568070677982</v>
      </c>
      <c r="E19" s="95">
        <f>IF(RES_hh_emih!E19=0,0,RES_hh_emih!E19/RES_summary!E$19)</f>
        <v>2.572793875602005</v>
      </c>
      <c r="F19" s="95">
        <f>IF(RES_hh_emih!F19=0,0,RES_hh_emih!F19/RES_summary!F$19)</f>
        <v>1.8279188053309132</v>
      </c>
      <c r="G19" s="95">
        <f>IF(RES_hh_emih!G19=0,0,RES_hh_emih!G19/RES_summary!G$19)</f>
        <v>2.7187661040494957</v>
      </c>
      <c r="H19" s="95">
        <f>IF(RES_hh_emih!H19=0,0,RES_hh_emih!H19/RES_summary!H$19)</f>
        <v>2.0348184003004346</v>
      </c>
      <c r="I19" s="95">
        <f>IF(RES_hh_emih!I19=0,0,RES_hh_emih!I19/RES_summary!I$19)</f>
        <v>0.91300500439878107</v>
      </c>
      <c r="J19" s="95">
        <f>IF(RES_hh_emih!J19=0,0,RES_hh_emih!J19/RES_summary!J$19)</f>
        <v>0.98046598796269124</v>
      </c>
      <c r="K19" s="95">
        <f>IF(RES_hh_emih!K19=0,0,RES_hh_emih!K19/RES_summary!K$19)</f>
        <v>0.95116268347409105</v>
      </c>
      <c r="L19" s="95">
        <f>IF(RES_hh_emih!L19=0,0,RES_hh_emih!L19/RES_summary!L$19)</f>
        <v>0.68182200437834684</v>
      </c>
      <c r="M19" s="95">
        <f>IF(RES_hh_emih!M19=0,0,RES_hh_emih!M19/RES_summary!M$19)</f>
        <v>0.58780652042949377</v>
      </c>
      <c r="N19" s="95">
        <f>IF(RES_hh_emih!N19=0,0,RES_hh_emih!N19/RES_summary!N$19)</f>
        <v>0.43553519820203368</v>
      </c>
      <c r="O19" s="95">
        <f>IF(RES_hh_emih!O19=0,0,RES_hh_emih!O19/RES_summary!O$19)</f>
        <v>0.22681540742498565</v>
      </c>
      <c r="P19" s="95">
        <f>IF(RES_hh_emih!P19=0,0,RES_hh_emih!P19/RES_summary!P$19)</f>
        <v>0.36147940973958226</v>
      </c>
      <c r="Q19" s="95">
        <f>IF(RES_hh_emih!Q19=0,0,RES_hh_emih!Q19/RES_summary!Q$19)</f>
        <v>0.65292859875577258</v>
      </c>
    </row>
    <row r="20" spans="1:17" ht="12" customHeight="1" x14ac:dyDescent="0.25">
      <c r="A20" s="87" t="s">
        <v>110</v>
      </c>
      <c r="B20" s="95">
        <f>IF(RES_hh_emih!B20=0,0,RES_hh_emih!B20/RES_summary!B$19)</f>
        <v>0</v>
      </c>
      <c r="C20" s="95">
        <f>IF(RES_hh_emih!C20=0,0,RES_hh_emih!C20/RES_summary!C$19)</f>
        <v>0</v>
      </c>
      <c r="D20" s="95">
        <f>IF(RES_hh_emih!D20=0,0,RES_hh_emih!D20/RES_summary!D$19)</f>
        <v>0</v>
      </c>
      <c r="E20" s="95">
        <f>IF(RES_hh_emih!E20=0,0,RES_hh_emih!E20/RES_summary!E$19)</f>
        <v>0</v>
      </c>
      <c r="F20" s="95">
        <f>IF(RES_hh_emih!F20=0,0,RES_hh_emih!F20/RES_summary!F$19)</f>
        <v>0</v>
      </c>
      <c r="G20" s="95">
        <f>IF(RES_hh_emih!G20=0,0,RES_hh_emih!G20/RES_summary!G$19)</f>
        <v>0</v>
      </c>
      <c r="H20" s="95">
        <f>IF(RES_hh_emih!H20=0,0,RES_hh_emih!H20/RES_summary!H$19)</f>
        <v>0</v>
      </c>
      <c r="I20" s="95">
        <f>IF(RES_hh_emih!I20=0,0,RES_hh_emih!I20/RES_summary!I$19)</f>
        <v>0</v>
      </c>
      <c r="J20" s="95">
        <f>IF(RES_hh_emih!J20=0,0,RES_hh_emih!J20/RES_summary!J$19)</f>
        <v>0</v>
      </c>
      <c r="K20" s="95">
        <f>IF(RES_hh_emih!K20=0,0,RES_hh_emih!K20/RES_summary!K$19)</f>
        <v>0</v>
      </c>
      <c r="L20" s="95">
        <f>IF(RES_hh_emih!L20=0,0,RES_hh_emih!L20/RES_summary!L$19)</f>
        <v>0</v>
      </c>
      <c r="M20" s="95">
        <f>IF(RES_hh_emih!M20=0,0,RES_hh_emih!M20/RES_summary!M$19)</f>
        <v>0</v>
      </c>
      <c r="N20" s="95">
        <f>IF(RES_hh_emih!N20=0,0,RES_hh_emih!N20/RES_summary!N$19)</f>
        <v>0</v>
      </c>
      <c r="O20" s="95">
        <f>IF(RES_hh_emih!O20=0,0,RES_hh_emih!O20/RES_summary!O$19)</f>
        <v>0</v>
      </c>
      <c r="P20" s="95">
        <f>IF(RES_hh_emih!P20=0,0,RES_hh_emih!P20/RES_summary!P$19)</f>
        <v>0</v>
      </c>
      <c r="Q20" s="95">
        <f>IF(RES_hh_emih!Q20=0,0,RES_hh_emih!Q20/RES_summary!Q$19)</f>
        <v>0</v>
      </c>
    </row>
    <row r="21" spans="1:17" ht="12" customHeight="1" x14ac:dyDescent="0.25">
      <c r="A21" s="87" t="s">
        <v>109</v>
      </c>
      <c r="B21" s="95">
        <f>IF(RES_hh_emih!B21=0,0,RES_hh_emih!B21/RES_summary!B$19)</f>
        <v>0</v>
      </c>
      <c r="C21" s="95">
        <f>IF(RES_hh_emih!C21=0,0,RES_hh_emih!C21/RES_summary!C$19)</f>
        <v>0</v>
      </c>
      <c r="D21" s="95">
        <f>IF(RES_hh_emih!D21=0,0,RES_hh_emih!D21/RES_summary!D$19)</f>
        <v>0</v>
      </c>
      <c r="E21" s="95">
        <f>IF(RES_hh_emih!E21=0,0,RES_hh_emih!E21/RES_summary!E$19)</f>
        <v>0</v>
      </c>
      <c r="F21" s="95">
        <f>IF(RES_hh_emih!F21=0,0,RES_hh_emih!F21/RES_summary!F$19)</f>
        <v>0</v>
      </c>
      <c r="G21" s="95">
        <f>IF(RES_hh_emih!G21=0,0,RES_hh_emih!G21/RES_summary!G$19)</f>
        <v>0</v>
      </c>
      <c r="H21" s="95">
        <f>IF(RES_hh_emih!H21=0,0,RES_hh_emih!H21/RES_summary!H$19)</f>
        <v>0</v>
      </c>
      <c r="I21" s="95">
        <f>IF(RES_hh_emih!I21=0,0,RES_hh_emih!I21/RES_summary!I$19)</f>
        <v>0</v>
      </c>
      <c r="J21" s="95">
        <f>IF(RES_hh_emih!J21=0,0,RES_hh_emih!J21/RES_summary!J$19)</f>
        <v>0</v>
      </c>
      <c r="K21" s="95">
        <f>IF(RES_hh_emih!K21=0,0,RES_hh_emih!K21/RES_summary!K$19)</f>
        <v>0</v>
      </c>
      <c r="L21" s="95">
        <f>IF(RES_hh_emih!L21=0,0,RES_hh_emih!L21/RES_summary!L$19)</f>
        <v>0</v>
      </c>
      <c r="M21" s="95">
        <f>IF(RES_hh_emih!M21=0,0,RES_hh_emih!M21/RES_summary!M$19)</f>
        <v>0</v>
      </c>
      <c r="N21" s="95">
        <f>IF(RES_hh_emih!N21=0,0,RES_hh_emih!N21/RES_summary!N$19)</f>
        <v>0</v>
      </c>
      <c r="O21" s="95">
        <f>IF(RES_hh_emih!O21=0,0,RES_hh_emih!O21/RES_summary!O$19)</f>
        <v>0</v>
      </c>
      <c r="P21" s="95">
        <f>IF(RES_hh_emih!P21=0,0,RES_hh_emih!P21/RES_summary!P$19)</f>
        <v>0</v>
      </c>
      <c r="Q21" s="95">
        <f>IF(RES_hh_emih!Q21=0,0,RES_hh_emih!Q21/RES_summary!Q$19)</f>
        <v>0</v>
      </c>
    </row>
    <row r="22" spans="1:17" ht="12" customHeight="1" x14ac:dyDescent="0.25">
      <c r="A22" s="87" t="s">
        <v>55</v>
      </c>
      <c r="B22" s="95">
        <f>IF(RES_hh_emih!B22=0,0,RES_hh_emih!B22/RES_summary!B$19)</f>
        <v>0</v>
      </c>
      <c r="C22" s="95">
        <f>IF(RES_hh_emih!C22=0,0,RES_hh_emih!C22/RES_summary!C$19)</f>
        <v>0</v>
      </c>
      <c r="D22" s="95">
        <f>IF(RES_hh_emih!D22=0,0,RES_hh_emih!D22/RES_summary!D$19)</f>
        <v>0</v>
      </c>
      <c r="E22" s="95">
        <f>IF(RES_hh_emih!E22=0,0,RES_hh_emih!E22/RES_summary!E$19)</f>
        <v>0</v>
      </c>
      <c r="F22" s="95">
        <f>IF(RES_hh_emih!F22=0,0,RES_hh_emih!F22/RES_summary!F$19)</f>
        <v>0</v>
      </c>
      <c r="G22" s="95">
        <f>IF(RES_hh_emih!G22=0,0,RES_hh_emih!G22/RES_summary!G$19)</f>
        <v>0</v>
      </c>
      <c r="H22" s="95">
        <f>IF(RES_hh_emih!H22=0,0,RES_hh_emih!H22/RES_summary!H$19)</f>
        <v>0</v>
      </c>
      <c r="I22" s="95">
        <f>IF(RES_hh_emih!I22=0,0,RES_hh_emih!I22/RES_summary!I$19)</f>
        <v>0</v>
      </c>
      <c r="J22" s="95">
        <f>IF(RES_hh_emih!J22=0,0,RES_hh_emih!J22/RES_summary!J$19)</f>
        <v>0</v>
      </c>
      <c r="K22" s="95">
        <f>IF(RES_hh_emih!K22=0,0,RES_hh_emih!K22/RES_summary!K$19)</f>
        <v>0</v>
      </c>
      <c r="L22" s="95">
        <f>IF(RES_hh_emih!L22=0,0,RES_hh_emih!L22/RES_summary!L$19)</f>
        <v>0</v>
      </c>
      <c r="M22" s="95">
        <f>IF(RES_hh_emih!M22=0,0,RES_hh_emih!M22/RES_summary!M$19)</f>
        <v>0</v>
      </c>
      <c r="N22" s="95">
        <f>IF(RES_hh_emih!N22=0,0,RES_hh_emih!N22/RES_summary!N$19)</f>
        <v>0</v>
      </c>
      <c r="O22" s="95">
        <f>IF(RES_hh_emih!O22=0,0,RES_hh_emih!O22/RES_summary!O$19)</f>
        <v>0</v>
      </c>
      <c r="P22" s="95">
        <f>IF(RES_hh_emih!P22=0,0,RES_hh_emih!P22/RES_summary!P$19)</f>
        <v>0</v>
      </c>
      <c r="Q22" s="95">
        <f>IF(RES_hh_emih!Q22=0,0,RES_hh_emih!Q22/RES_summary!Q$19)</f>
        <v>0</v>
      </c>
    </row>
    <row r="23" spans="1:17" ht="12" customHeight="1" x14ac:dyDescent="0.25">
      <c r="A23" s="87" t="s">
        <v>79</v>
      </c>
      <c r="B23" s="95">
        <f>IF(RES_hh_emih!B23=0,0,RES_hh_emih!B23/RES_summary!B$19)</f>
        <v>0</v>
      </c>
      <c r="C23" s="95">
        <f>IF(RES_hh_emih!C23=0,0,RES_hh_emih!C23/RES_summary!C$19)</f>
        <v>0</v>
      </c>
      <c r="D23" s="95">
        <f>IF(RES_hh_emih!D23=0,0,RES_hh_emih!D23/RES_summary!D$19)</f>
        <v>0</v>
      </c>
      <c r="E23" s="95">
        <f>IF(RES_hh_emih!E23=0,0,RES_hh_emih!E23/RES_summary!E$19)</f>
        <v>0</v>
      </c>
      <c r="F23" s="95">
        <f>IF(RES_hh_emih!F23=0,0,RES_hh_emih!F23/RES_summary!F$19)</f>
        <v>0</v>
      </c>
      <c r="G23" s="95">
        <f>IF(RES_hh_emih!G23=0,0,RES_hh_emih!G23/RES_summary!G$19)</f>
        <v>0</v>
      </c>
      <c r="H23" s="95">
        <f>IF(RES_hh_emih!H23=0,0,RES_hh_emih!H23/RES_summary!H$19)</f>
        <v>0</v>
      </c>
      <c r="I23" s="95">
        <f>IF(RES_hh_emih!I23=0,0,RES_hh_emih!I23/RES_summary!I$19)</f>
        <v>0</v>
      </c>
      <c r="J23" s="95">
        <f>IF(RES_hh_emih!J23=0,0,RES_hh_emih!J23/RES_summary!J$19)</f>
        <v>0</v>
      </c>
      <c r="K23" s="95">
        <f>IF(RES_hh_emih!K23=0,0,RES_hh_emih!K23/RES_summary!K$19)</f>
        <v>0</v>
      </c>
      <c r="L23" s="95">
        <f>IF(RES_hh_emih!L23=0,0,RES_hh_emih!L23/RES_summary!L$19)</f>
        <v>0</v>
      </c>
      <c r="M23" s="95">
        <f>IF(RES_hh_emih!M23=0,0,RES_hh_emih!M23/RES_summary!M$19)</f>
        <v>0</v>
      </c>
      <c r="N23" s="95">
        <f>IF(RES_hh_emih!N23=0,0,RES_hh_emih!N23/RES_summary!N$19)</f>
        <v>0</v>
      </c>
      <c r="O23" s="95">
        <f>IF(RES_hh_emih!O23=0,0,RES_hh_emih!O23/RES_summary!O$19)</f>
        <v>0</v>
      </c>
      <c r="P23" s="95">
        <f>IF(RES_hh_emih!P23=0,0,RES_hh_emih!P23/RES_summary!P$19)</f>
        <v>0</v>
      </c>
      <c r="Q23" s="95">
        <f>IF(RES_hh_emih!Q23=0,0,RES_hh_emih!Q23/RES_summary!Q$19)</f>
        <v>0</v>
      </c>
    </row>
    <row r="24" spans="1:17" ht="12" customHeight="1" x14ac:dyDescent="0.25">
      <c r="A24" s="87" t="s">
        <v>61</v>
      </c>
      <c r="B24" s="95">
        <f>IF(RES_hh_emih!B24=0,0,RES_hh_emih!B24/RES_summary!B$19)</f>
        <v>0</v>
      </c>
      <c r="C24" s="95">
        <f>IF(RES_hh_emih!C24=0,0,RES_hh_emih!C24/RES_summary!C$19)</f>
        <v>0</v>
      </c>
      <c r="D24" s="95">
        <f>IF(RES_hh_emih!D24=0,0,RES_hh_emih!D24/RES_summary!D$19)</f>
        <v>0</v>
      </c>
      <c r="E24" s="95">
        <f>IF(RES_hh_emih!E24=0,0,RES_hh_emih!E24/RES_summary!E$19)</f>
        <v>0</v>
      </c>
      <c r="F24" s="95">
        <f>IF(RES_hh_emih!F24=0,0,RES_hh_emih!F24/RES_summary!F$19)</f>
        <v>0</v>
      </c>
      <c r="G24" s="95">
        <f>IF(RES_hh_emih!G24=0,0,RES_hh_emih!G24/RES_summary!G$19)</f>
        <v>0</v>
      </c>
      <c r="H24" s="95">
        <f>IF(RES_hh_emih!H24=0,0,RES_hh_emih!H24/RES_summary!H$19)</f>
        <v>0</v>
      </c>
      <c r="I24" s="95">
        <f>IF(RES_hh_emih!I24=0,0,RES_hh_emih!I24/RES_summary!I$19)</f>
        <v>0</v>
      </c>
      <c r="J24" s="95">
        <f>IF(RES_hh_emih!J24=0,0,RES_hh_emih!J24/RES_summary!J$19)</f>
        <v>0</v>
      </c>
      <c r="K24" s="95">
        <f>IF(RES_hh_emih!K24=0,0,RES_hh_emih!K24/RES_summary!K$19)</f>
        <v>0</v>
      </c>
      <c r="L24" s="95">
        <f>IF(RES_hh_emih!L24=0,0,RES_hh_emih!L24/RES_summary!L$19)</f>
        <v>0</v>
      </c>
      <c r="M24" s="95">
        <f>IF(RES_hh_emih!M24=0,0,RES_hh_emih!M24/RES_summary!M$19)</f>
        <v>0</v>
      </c>
      <c r="N24" s="95">
        <f>IF(RES_hh_emih!N24=0,0,RES_hh_emih!N24/RES_summary!N$19)</f>
        <v>0</v>
      </c>
      <c r="O24" s="95">
        <f>IF(RES_hh_emih!O24=0,0,RES_hh_emih!O24/RES_summary!O$19)</f>
        <v>0</v>
      </c>
      <c r="P24" s="95">
        <f>IF(RES_hh_emih!P24=0,0,RES_hh_emih!P24/RES_summary!P$19)</f>
        <v>0</v>
      </c>
      <c r="Q24" s="95">
        <f>IF(RES_hh_emih!Q24=0,0,RES_hh_emih!Q24/RES_summary!Q$19)</f>
        <v>0</v>
      </c>
    </row>
    <row r="25" spans="1:17" ht="12" customHeight="1" x14ac:dyDescent="0.25">
      <c r="A25" s="51" t="s">
        <v>60</v>
      </c>
      <c r="B25" s="22">
        <f>IF(RES_hh_emih!B25=0,0,RES_hh_emih!B25/RES_summary!B$19)</f>
        <v>0</v>
      </c>
      <c r="C25" s="22">
        <f>IF(RES_hh_emih!C25=0,0,RES_hh_emih!C25/RES_summary!C$19)</f>
        <v>0</v>
      </c>
      <c r="D25" s="22">
        <f>IF(RES_hh_emih!D25=0,0,RES_hh_emih!D25/RES_summary!D$19)</f>
        <v>0</v>
      </c>
      <c r="E25" s="22">
        <f>IF(RES_hh_emih!E25=0,0,RES_hh_emih!E25/RES_summary!E$19)</f>
        <v>0</v>
      </c>
      <c r="F25" s="22">
        <f>IF(RES_hh_emih!F25=0,0,RES_hh_emih!F25/RES_summary!F$19)</f>
        <v>0</v>
      </c>
      <c r="G25" s="22">
        <f>IF(RES_hh_emih!G25=0,0,RES_hh_emih!G25/RES_summary!G$19)</f>
        <v>0</v>
      </c>
      <c r="H25" s="22">
        <f>IF(RES_hh_emih!H25=0,0,RES_hh_emih!H25/RES_summary!H$19)</f>
        <v>0</v>
      </c>
      <c r="I25" s="22">
        <f>IF(RES_hh_emih!I25=0,0,RES_hh_emih!I25/RES_summary!I$19)</f>
        <v>0</v>
      </c>
      <c r="J25" s="22">
        <f>IF(RES_hh_emih!J25=0,0,RES_hh_emih!J25/RES_summary!J$19)</f>
        <v>0</v>
      </c>
      <c r="K25" s="22">
        <f>IF(RES_hh_emih!K25=0,0,RES_hh_emih!K25/RES_summary!K$19)</f>
        <v>0</v>
      </c>
      <c r="L25" s="22">
        <f>IF(RES_hh_emih!L25=0,0,RES_hh_emih!L25/RES_summary!L$19)</f>
        <v>0</v>
      </c>
      <c r="M25" s="22">
        <f>IF(RES_hh_emih!M25=0,0,RES_hh_emih!M25/RES_summary!M$19)</f>
        <v>0</v>
      </c>
      <c r="N25" s="22">
        <f>IF(RES_hh_emih!N25=0,0,RES_hh_emih!N25/RES_summary!N$19)</f>
        <v>0</v>
      </c>
      <c r="O25" s="22">
        <f>IF(RES_hh_emih!O25=0,0,RES_hh_emih!O25/RES_summary!O$19)</f>
        <v>0</v>
      </c>
      <c r="P25" s="22">
        <f>IF(RES_hh_emih!P25=0,0,RES_hh_emih!P25/RES_summary!P$19)</f>
        <v>0</v>
      </c>
      <c r="Q25" s="22">
        <f>IF(RES_hh_emih!Q25=0,0,RES_hh_emih!Q25/RES_summary!Q$19)</f>
        <v>0</v>
      </c>
    </row>
    <row r="26" spans="1:17" ht="12" customHeight="1" x14ac:dyDescent="0.25">
      <c r="A26" s="49" t="s">
        <v>59</v>
      </c>
      <c r="B26" s="18">
        <f>IF(RES_hh_emih!B26=0,0,RES_hh_emih!B26/RES_summary!B$19)</f>
        <v>0</v>
      </c>
      <c r="C26" s="18">
        <f>IF(RES_hh_emih!C26=0,0,RES_hh_emih!C26/RES_summary!C$19)</f>
        <v>0</v>
      </c>
      <c r="D26" s="18">
        <f>IF(RES_hh_emih!D26=0,0,RES_hh_emih!D26/RES_summary!D$19)</f>
        <v>0</v>
      </c>
      <c r="E26" s="18">
        <f>IF(RES_hh_emih!E26=0,0,RES_hh_emih!E26/RES_summary!E$19)</f>
        <v>0</v>
      </c>
      <c r="F26" s="18">
        <f>IF(RES_hh_emih!F26=0,0,RES_hh_emih!F26/RES_summary!F$19)</f>
        <v>0</v>
      </c>
      <c r="G26" s="18">
        <f>IF(RES_hh_emih!G26=0,0,RES_hh_emih!G26/RES_summary!G$19)</f>
        <v>0</v>
      </c>
      <c r="H26" s="18">
        <f>IF(RES_hh_emih!H26=0,0,RES_hh_emih!H26/RES_summary!H$19)</f>
        <v>0</v>
      </c>
      <c r="I26" s="18">
        <f>IF(RES_hh_emih!I26=0,0,RES_hh_emih!I26/RES_summary!I$19)</f>
        <v>0</v>
      </c>
      <c r="J26" s="18">
        <f>IF(RES_hh_emih!J26=0,0,RES_hh_emih!J26/RES_summary!J$19)</f>
        <v>0</v>
      </c>
      <c r="K26" s="18">
        <f>IF(RES_hh_emih!K26=0,0,RES_hh_emih!K26/RES_summary!K$19)</f>
        <v>0</v>
      </c>
      <c r="L26" s="18">
        <f>IF(RES_hh_emih!L26=0,0,RES_hh_emih!L26/RES_summary!L$19)</f>
        <v>0</v>
      </c>
      <c r="M26" s="18">
        <f>IF(RES_hh_emih!M26=0,0,RES_hh_emih!M26/RES_summary!M$19)</f>
        <v>0</v>
      </c>
      <c r="N26" s="18">
        <f>IF(RES_hh_emih!N26=0,0,RES_hh_emih!N26/RES_summary!N$19)</f>
        <v>0</v>
      </c>
      <c r="O26" s="18">
        <f>IF(RES_hh_emih!O26=0,0,RES_hh_emih!O26/RES_summary!O$19)</f>
        <v>0</v>
      </c>
      <c r="P26" s="18">
        <f>IF(RES_hh_emih!P26=0,0,RES_hh_emih!P26/RES_summary!P$19)</f>
        <v>0</v>
      </c>
      <c r="Q26" s="18">
        <f>IF(RES_hh_emih!Q26=0,0,RES_hh_emih!Q26/RES_summary!Q$19)</f>
        <v>0</v>
      </c>
    </row>
    <row r="27" spans="1:17" ht="12.95" customHeight="1" x14ac:dyDescent="0.25">
      <c r="A27" s="89" t="s">
        <v>62</v>
      </c>
      <c r="B27" s="96">
        <f>IF(RES_hh_emih!B27=0,0,RES_hh_emih!B27/RES_summary!B$19)</f>
        <v>2.2795715817313336</v>
      </c>
      <c r="C27" s="96">
        <f>IF(RES_hh_emih!C27=0,0,RES_hh_emih!C27/RES_summary!C$19)</f>
        <v>2.2256679307162344</v>
      </c>
      <c r="D27" s="96">
        <f>IF(RES_hh_emih!D27=0,0,RES_hh_emih!D27/RES_summary!D$19)</f>
        <v>2.1589566156264053</v>
      </c>
      <c r="E27" s="96">
        <f>IF(RES_hh_emih!E27=0,0,RES_hh_emih!E27/RES_summary!E$19)</f>
        <v>2.2938958804905978</v>
      </c>
      <c r="F27" s="96">
        <f>IF(RES_hh_emih!F27=0,0,RES_hh_emih!F27/RES_summary!F$19)</f>
        <v>2.3197039713830137</v>
      </c>
      <c r="G27" s="96">
        <f>IF(RES_hh_emih!G27=0,0,RES_hh_emih!G27/RES_summary!G$19)</f>
        <v>2.1166027104275087</v>
      </c>
      <c r="H27" s="96">
        <f>IF(RES_hh_emih!H27=0,0,RES_hh_emih!H27/RES_summary!H$19)</f>
        <v>1.725821202590067</v>
      </c>
      <c r="I27" s="96">
        <f>IF(RES_hh_emih!I27=0,0,RES_hh_emih!I27/RES_summary!I$19)</f>
        <v>1.8421985843912276</v>
      </c>
      <c r="J27" s="96">
        <f>IF(RES_hh_emih!J27=0,0,RES_hh_emih!J27/RES_summary!J$19)</f>
        <v>1.6615902182106503</v>
      </c>
      <c r="K27" s="96">
        <f>IF(RES_hh_emih!K27=0,0,RES_hh_emih!K27/RES_summary!K$19)</f>
        <v>1.627277801592649</v>
      </c>
      <c r="L27" s="96">
        <f>IF(RES_hh_emih!L27=0,0,RES_hh_emih!L27/RES_summary!L$19)</f>
        <v>1.5793914136967462</v>
      </c>
      <c r="M27" s="96">
        <f>IF(RES_hh_emih!M27=0,0,RES_hh_emih!M27/RES_summary!M$19)</f>
        <v>1.7117853753057373</v>
      </c>
      <c r="N27" s="96">
        <f>IF(RES_hh_emih!N27=0,0,RES_hh_emih!N27/RES_summary!N$19)</f>
        <v>1.6186172432998243</v>
      </c>
      <c r="O27" s="96">
        <f>IF(RES_hh_emih!O27=0,0,RES_hh_emih!O27/RES_summary!O$19)</f>
        <v>1.5470464330370677</v>
      </c>
      <c r="P27" s="96">
        <f>IF(RES_hh_emih!P27=0,0,RES_hh_emih!P27/RES_summary!P$19)</f>
        <v>1.4719173519765734</v>
      </c>
      <c r="Q27" s="96">
        <f>IF(RES_hh_emih!Q27=0,0,RES_hh_emih!Q27/RES_summary!Q$19)</f>
        <v>1.5270203133326001</v>
      </c>
    </row>
    <row r="28" spans="1:17" ht="12" customHeight="1" x14ac:dyDescent="0.25">
      <c r="A28" s="87" t="s">
        <v>58</v>
      </c>
      <c r="B28" s="95">
        <f>IF(RES_hh_emih!B28=0,0,RES_hh_emih!B28/RES_summary!B$19)</f>
        <v>0</v>
      </c>
      <c r="C28" s="95">
        <f>IF(RES_hh_emih!C28=0,0,RES_hh_emih!C28/RES_summary!C$19)</f>
        <v>0</v>
      </c>
      <c r="D28" s="95">
        <f>IF(RES_hh_emih!D28=0,0,RES_hh_emih!D28/RES_summary!D$19)</f>
        <v>0</v>
      </c>
      <c r="E28" s="95">
        <f>IF(RES_hh_emih!E28=0,0,RES_hh_emih!E28/RES_summary!E$19)</f>
        <v>0</v>
      </c>
      <c r="F28" s="95">
        <f>IF(RES_hh_emih!F28=0,0,RES_hh_emih!F28/RES_summary!F$19)</f>
        <v>0</v>
      </c>
      <c r="G28" s="95">
        <f>IF(RES_hh_emih!G28=0,0,RES_hh_emih!G28/RES_summary!G$19)</f>
        <v>0</v>
      </c>
      <c r="H28" s="95">
        <f>IF(RES_hh_emih!H28=0,0,RES_hh_emih!H28/RES_summary!H$19)</f>
        <v>0</v>
      </c>
      <c r="I28" s="95">
        <f>IF(RES_hh_emih!I28=0,0,RES_hh_emih!I28/RES_summary!I$19)</f>
        <v>0</v>
      </c>
      <c r="J28" s="95">
        <f>IF(RES_hh_emih!J28=0,0,RES_hh_emih!J28/RES_summary!J$19)</f>
        <v>0</v>
      </c>
      <c r="K28" s="95">
        <f>IF(RES_hh_emih!K28=0,0,RES_hh_emih!K28/RES_summary!K$19)</f>
        <v>0</v>
      </c>
      <c r="L28" s="95">
        <f>IF(RES_hh_emih!L28=0,0,RES_hh_emih!L28/RES_summary!L$19)</f>
        <v>0</v>
      </c>
      <c r="M28" s="95">
        <f>IF(RES_hh_emih!M28=0,0,RES_hh_emih!M28/RES_summary!M$19)</f>
        <v>0</v>
      </c>
      <c r="N28" s="95">
        <f>IF(RES_hh_emih!N28=0,0,RES_hh_emih!N28/RES_summary!N$19)</f>
        <v>0</v>
      </c>
      <c r="O28" s="95">
        <f>IF(RES_hh_emih!O28=0,0,RES_hh_emih!O28/RES_summary!O$19)</f>
        <v>0</v>
      </c>
      <c r="P28" s="95">
        <f>IF(RES_hh_emih!P28=0,0,RES_hh_emih!P28/RES_summary!P$19)</f>
        <v>0</v>
      </c>
      <c r="Q28" s="95">
        <f>IF(RES_hh_emih!Q28=0,0,RES_hh_emih!Q28/RES_summary!Q$19)</f>
        <v>0</v>
      </c>
    </row>
    <row r="29" spans="1:17" s="28" customFormat="1" ht="12" customHeight="1" x14ac:dyDescent="0.25">
      <c r="A29" s="87" t="s">
        <v>84</v>
      </c>
      <c r="B29" s="95">
        <f>IF(RES_hh_emih!B29=0,0,RES_hh_emih!B29/RES_summary!B$19)</f>
        <v>4.5793626711935271</v>
      </c>
      <c r="C29" s="95">
        <f>IF(RES_hh_emih!C29=0,0,RES_hh_emih!C29/RES_summary!C$19)</f>
        <v>3.5197742470687774</v>
      </c>
      <c r="D29" s="95">
        <f>IF(RES_hh_emih!D29=0,0,RES_hh_emih!D29/RES_summary!D$19)</f>
        <v>3.4894602985379581</v>
      </c>
      <c r="E29" s="95">
        <f>IF(RES_hh_emih!E29=0,0,RES_hh_emih!E29/RES_summary!E$19)</f>
        <v>3.7982977030400433</v>
      </c>
      <c r="F29" s="95">
        <f>IF(RES_hh_emih!F29=0,0,RES_hh_emih!F29/RES_summary!F$19)</f>
        <v>3.929357910180681</v>
      </c>
      <c r="G29" s="95">
        <f>IF(RES_hh_emih!G29=0,0,RES_hh_emih!G29/RES_summary!G$19)</f>
        <v>3.8341241360318499</v>
      </c>
      <c r="H29" s="95">
        <f>IF(RES_hh_emih!H29=0,0,RES_hh_emih!H29/RES_summary!H$19)</f>
        <v>3.4828845625487399</v>
      </c>
      <c r="I29" s="95">
        <f>IF(RES_hh_emih!I29=0,0,RES_hh_emih!I29/RES_summary!I$19)</f>
        <v>3.7450361091975788</v>
      </c>
      <c r="J29" s="95">
        <f>IF(RES_hh_emih!J29=0,0,RES_hh_emih!J29/RES_summary!J$19)</f>
        <v>3.5136435576160343</v>
      </c>
      <c r="K29" s="95">
        <f>IF(RES_hh_emih!K29=0,0,RES_hh_emih!K29/RES_summary!K$19)</f>
        <v>3.5447554398962344</v>
      </c>
      <c r="L29" s="95">
        <f>IF(RES_hh_emih!L29=0,0,RES_hh_emih!L29/RES_summary!L$19)</f>
        <v>3.4855072559105524</v>
      </c>
      <c r="M29" s="95">
        <f>IF(RES_hh_emih!M29=0,0,RES_hh_emih!M29/RES_summary!M$19)</f>
        <v>3.4320903649060854</v>
      </c>
      <c r="N29" s="95">
        <f>IF(RES_hh_emih!N29=0,0,RES_hh_emih!N29/RES_summary!N$19)</f>
        <v>3.3160341871539747</v>
      </c>
      <c r="O29" s="95">
        <f>IF(RES_hh_emih!O29=0,0,RES_hh_emih!O29/RES_summary!O$19)</f>
        <v>2.9747463571439816</v>
      </c>
      <c r="P29" s="95">
        <f>IF(RES_hh_emih!P29=0,0,RES_hh_emih!P29/RES_summary!P$19)</f>
        <v>2.9259219921565025</v>
      </c>
      <c r="Q29" s="95">
        <f>IF(RES_hh_emih!Q29=0,0,RES_hh_emih!Q29/RES_summary!Q$19)</f>
        <v>3.0567874487790982</v>
      </c>
    </row>
    <row r="30" spans="1:17" ht="12" customHeight="1" x14ac:dyDescent="0.25">
      <c r="A30" s="87" t="s">
        <v>109</v>
      </c>
      <c r="B30" s="95">
        <f>IF(RES_hh_emih!B30=0,0,RES_hh_emih!B30/RES_summary!B$19)</f>
        <v>0</v>
      </c>
      <c r="C30" s="95">
        <f>IF(RES_hh_emih!C30=0,0,RES_hh_emih!C30/RES_summary!C$19)</f>
        <v>0</v>
      </c>
      <c r="D30" s="95">
        <f>IF(RES_hh_emih!D30=0,0,RES_hh_emih!D30/RES_summary!D$19)</f>
        <v>0</v>
      </c>
      <c r="E30" s="95">
        <f>IF(RES_hh_emih!E30=0,0,RES_hh_emih!E30/RES_summary!E$19)</f>
        <v>0</v>
      </c>
      <c r="F30" s="95">
        <f>IF(RES_hh_emih!F30=0,0,RES_hh_emih!F30/RES_summary!F$19)</f>
        <v>0</v>
      </c>
      <c r="G30" s="95">
        <f>IF(RES_hh_emih!G30=0,0,RES_hh_emih!G30/RES_summary!G$19)</f>
        <v>0</v>
      </c>
      <c r="H30" s="95">
        <f>IF(RES_hh_emih!H30=0,0,RES_hh_emih!H30/RES_summary!H$19)</f>
        <v>0</v>
      </c>
      <c r="I30" s="95">
        <f>IF(RES_hh_emih!I30=0,0,RES_hh_emih!I30/RES_summary!I$19)</f>
        <v>0</v>
      </c>
      <c r="J30" s="95">
        <f>IF(RES_hh_emih!J30=0,0,RES_hh_emih!J30/RES_summary!J$19)</f>
        <v>0</v>
      </c>
      <c r="K30" s="95">
        <f>IF(RES_hh_emih!K30=0,0,RES_hh_emih!K30/RES_summary!K$19)</f>
        <v>0</v>
      </c>
      <c r="L30" s="95">
        <f>IF(RES_hh_emih!L30=0,0,RES_hh_emih!L30/RES_summary!L$19)</f>
        <v>0</v>
      </c>
      <c r="M30" s="95">
        <f>IF(RES_hh_emih!M30=0,0,RES_hh_emih!M30/RES_summary!M$19)</f>
        <v>0</v>
      </c>
      <c r="N30" s="95">
        <f>IF(RES_hh_emih!N30=0,0,RES_hh_emih!N30/RES_summary!N$19)</f>
        <v>0</v>
      </c>
      <c r="O30" s="95">
        <f>IF(RES_hh_emih!O30=0,0,RES_hh_emih!O30/RES_summary!O$19)</f>
        <v>0</v>
      </c>
      <c r="P30" s="95">
        <f>IF(RES_hh_emih!P30=0,0,RES_hh_emih!P30/RES_summary!P$19)</f>
        <v>0</v>
      </c>
      <c r="Q30" s="95">
        <f>IF(RES_hh_emih!Q30=0,0,RES_hh_emih!Q30/RES_summary!Q$19)</f>
        <v>0</v>
      </c>
    </row>
    <row r="31" spans="1:17" ht="12" customHeight="1" x14ac:dyDescent="0.25">
      <c r="A31" s="87" t="s">
        <v>55</v>
      </c>
      <c r="B31" s="95">
        <f>IF(RES_hh_emih!B31=0,0,RES_hh_emih!B31/RES_summary!B$19)</f>
        <v>0</v>
      </c>
      <c r="C31" s="95">
        <f>IF(RES_hh_emih!C31=0,0,RES_hh_emih!C31/RES_summary!C$19)</f>
        <v>0</v>
      </c>
      <c r="D31" s="95">
        <f>IF(RES_hh_emih!D31=0,0,RES_hh_emih!D31/RES_summary!D$19)</f>
        <v>0</v>
      </c>
      <c r="E31" s="95">
        <f>IF(RES_hh_emih!E31=0,0,RES_hh_emih!E31/RES_summary!E$19)</f>
        <v>0</v>
      </c>
      <c r="F31" s="95">
        <f>IF(RES_hh_emih!F31=0,0,RES_hh_emih!F31/RES_summary!F$19)</f>
        <v>0</v>
      </c>
      <c r="G31" s="95">
        <f>IF(RES_hh_emih!G31=0,0,RES_hh_emih!G31/RES_summary!G$19)</f>
        <v>0</v>
      </c>
      <c r="H31" s="95">
        <f>IF(RES_hh_emih!H31=0,0,RES_hh_emih!H31/RES_summary!H$19)</f>
        <v>0</v>
      </c>
      <c r="I31" s="95">
        <f>IF(RES_hh_emih!I31=0,0,RES_hh_emih!I31/RES_summary!I$19)</f>
        <v>0</v>
      </c>
      <c r="J31" s="95">
        <f>IF(RES_hh_emih!J31=0,0,RES_hh_emih!J31/RES_summary!J$19)</f>
        <v>0</v>
      </c>
      <c r="K31" s="95">
        <f>IF(RES_hh_emih!K31=0,0,RES_hh_emih!K31/RES_summary!K$19)</f>
        <v>0</v>
      </c>
      <c r="L31" s="95">
        <f>IF(RES_hh_emih!L31=0,0,RES_hh_emih!L31/RES_summary!L$19)</f>
        <v>0</v>
      </c>
      <c r="M31" s="95">
        <f>IF(RES_hh_emih!M31=0,0,RES_hh_emih!M31/RES_summary!M$19)</f>
        <v>0</v>
      </c>
      <c r="N31" s="95">
        <f>IF(RES_hh_emih!N31=0,0,RES_hh_emih!N31/RES_summary!N$19)</f>
        <v>0</v>
      </c>
      <c r="O31" s="95">
        <f>IF(RES_hh_emih!O31=0,0,RES_hh_emih!O31/RES_summary!O$19)</f>
        <v>0</v>
      </c>
      <c r="P31" s="95">
        <f>IF(RES_hh_emih!P31=0,0,RES_hh_emih!P31/RES_summary!P$19)</f>
        <v>0</v>
      </c>
      <c r="Q31" s="95">
        <f>IF(RES_hh_emih!Q31=0,0,RES_hh_emih!Q31/RES_summary!Q$19)</f>
        <v>0</v>
      </c>
    </row>
    <row r="32" spans="1:17" ht="12" customHeight="1" x14ac:dyDescent="0.25">
      <c r="A32" s="49" t="s">
        <v>60</v>
      </c>
      <c r="B32" s="18">
        <f>IF(RES_hh_emih!B32=0,0,RES_hh_emih!B32/RES_summary!B$19)</f>
        <v>0</v>
      </c>
      <c r="C32" s="18">
        <f>IF(RES_hh_emih!C32=0,0,RES_hh_emih!C32/RES_summary!C$19)</f>
        <v>0</v>
      </c>
      <c r="D32" s="18">
        <f>IF(RES_hh_emih!D32=0,0,RES_hh_emih!D32/RES_summary!D$19)</f>
        <v>0</v>
      </c>
      <c r="E32" s="18">
        <f>IF(RES_hh_emih!E32=0,0,RES_hh_emih!E32/RES_summary!E$19)</f>
        <v>0</v>
      </c>
      <c r="F32" s="18">
        <f>IF(RES_hh_emih!F32=0,0,RES_hh_emih!F32/RES_summary!F$19)</f>
        <v>0</v>
      </c>
      <c r="G32" s="18">
        <f>IF(RES_hh_emih!G32=0,0,RES_hh_emih!G32/RES_summary!G$19)</f>
        <v>0</v>
      </c>
      <c r="H32" s="18">
        <f>IF(RES_hh_emih!H32=0,0,RES_hh_emih!H32/RES_summary!H$19)</f>
        <v>0</v>
      </c>
      <c r="I32" s="18">
        <f>IF(RES_hh_emih!I32=0,0,RES_hh_emih!I32/RES_summary!I$19)</f>
        <v>0</v>
      </c>
      <c r="J32" s="18">
        <f>IF(RES_hh_emih!J32=0,0,RES_hh_emih!J32/RES_summary!J$19)</f>
        <v>0</v>
      </c>
      <c r="K32" s="18">
        <f>IF(RES_hh_emih!K32=0,0,RES_hh_emih!K32/RES_summary!K$19)</f>
        <v>0</v>
      </c>
      <c r="L32" s="18">
        <f>IF(RES_hh_emih!L32=0,0,RES_hh_emih!L32/RES_summary!L$19)</f>
        <v>0</v>
      </c>
      <c r="M32" s="18">
        <f>IF(RES_hh_emih!M32=0,0,RES_hh_emih!M32/RES_summary!M$19)</f>
        <v>0</v>
      </c>
      <c r="N32" s="18">
        <f>IF(RES_hh_emih!N32=0,0,RES_hh_emih!N32/RES_summary!N$19)</f>
        <v>0</v>
      </c>
      <c r="O32" s="18">
        <f>IF(RES_hh_emih!O32=0,0,RES_hh_emih!O32/RES_summary!O$19)</f>
        <v>0</v>
      </c>
      <c r="P32" s="18">
        <f>IF(RES_hh_emih!P32=0,0,RES_hh_emih!P32/RES_summary!P$19)</f>
        <v>0</v>
      </c>
      <c r="Q32" s="18">
        <f>IF(RES_hh_emih!Q32=0,0,RES_hh_emih!Q32/RES_summary!Q$19)</f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116</v>
      </c>
      <c r="B3" s="93"/>
      <c r="C3" s="93">
        <f t="shared" ref="C3" si="0">C4</f>
        <v>10203.953488372092</v>
      </c>
      <c r="D3" s="93">
        <f t="shared" ref="D3:Q3" si="1">D4</f>
        <v>10762.930232558139</v>
      </c>
      <c r="E3" s="93">
        <f t="shared" si="1"/>
        <v>11104.139534883721</v>
      </c>
      <c r="F3" s="93">
        <f t="shared" si="1"/>
        <v>11726.279069767443</v>
      </c>
      <c r="G3" s="93">
        <f t="shared" si="1"/>
        <v>12382.767441860467</v>
      </c>
      <c r="H3" s="93">
        <f t="shared" si="1"/>
        <v>9139.1395348837232</v>
      </c>
      <c r="I3" s="93">
        <f t="shared" si="1"/>
        <v>13445.418604651168</v>
      </c>
      <c r="J3" s="93">
        <f t="shared" si="1"/>
        <v>23689.023255813951</v>
      </c>
      <c r="K3" s="93">
        <f t="shared" si="1"/>
        <v>15620.744186046511</v>
      </c>
      <c r="L3" s="93">
        <f t="shared" si="1"/>
        <v>14519.279069767441</v>
      </c>
      <c r="M3" s="93">
        <f t="shared" si="1"/>
        <v>15860.232558139534</v>
      </c>
      <c r="N3" s="93">
        <f t="shared" si="1"/>
        <v>15300.116279069765</v>
      </c>
      <c r="O3" s="93">
        <f t="shared" si="1"/>
        <v>9652.0930232558112</v>
      </c>
      <c r="P3" s="93">
        <f t="shared" si="1"/>
        <v>9589.2558139534849</v>
      </c>
      <c r="Q3" s="93">
        <f t="shared" si="1"/>
        <v>7488.651162790693</v>
      </c>
    </row>
    <row r="4" spans="1:17" ht="12.95" customHeight="1" x14ac:dyDescent="0.25">
      <c r="A4" s="89" t="s">
        <v>65</v>
      </c>
      <c r="B4" s="88"/>
      <c r="C4" s="88">
        <f t="shared" ref="C4" si="2">SUM(C5:C13)</f>
        <v>10203.953488372092</v>
      </c>
      <c r="D4" s="88">
        <f t="shared" ref="D4:Q4" si="3">SUM(D5:D13)</f>
        <v>10762.930232558139</v>
      </c>
      <c r="E4" s="88">
        <f t="shared" si="3"/>
        <v>11104.139534883721</v>
      </c>
      <c r="F4" s="88">
        <f t="shared" si="3"/>
        <v>11726.279069767443</v>
      </c>
      <c r="G4" s="88">
        <f t="shared" si="3"/>
        <v>12382.767441860467</v>
      </c>
      <c r="H4" s="88">
        <f t="shared" si="3"/>
        <v>9139.1395348837232</v>
      </c>
      <c r="I4" s="88">
        <f t="shared" si="3"/>
        <v>13445.418604651168</v>
      </c>
      <c r="J4" s="88">
        <f t="shared" si="3"/>
        <v>23689.023255813951</v>
      </c>
      <c r="K4" s="88">
        <f t="shared" si="3"/>
        <v>15620.744186046511</v>
      </c>
      <c r="L4" s="88">
        <f t="shared" si="3"/>
        <v>14519.279069767441</v>
      </c>
      <c r="M4" s="88">
        <f t="shared" si="3"/>
        <v>15860.232558139534</v>
      </c>
      <c r="N4" s="88">
        <f t="shared" si="3"/>
        <v>15300.116279069765</v>
      </c>
      <c r="O4" s="88">
        <f t="shared" si="3"/>
        <v>9652.0930232558112</v>
      </c>
      <c r="P4" s="88">
        <f t="shared" si="3"/>
        <v>9589.2558139534849</v>
      </c>
      <c r="Q4" s="88">
        <f t="shared" si="3"/>
        <v>7488.651162790693</v>
      </c>
    </row>
    <row r="5" spans="1:17" ht="12" customHeight="1" x14ac:dyDescent="0.25">
      <c r="A5" s="87" t="s">
        <v>58</v>
      </c>
      <c r="B5" s="86"/>
      <c r="C5" s="86">
        <v>0</v>
      </c>
      <c r="D5" s="86">
        <v>0</v>
      </c>
      <c r="E5" s="86">
        <v>0</v>
      </c>
      <c r="F5" s="86">
        <v>0</v>
      </c>
      <c r="G5" s="86">
        <v>0</v>
      </c>
      <c r="H5" s="86">
        <v>0</v>
      </c>
      <c r="I5" s="86">
        <v>0</v>
      </c>
      <c r="J5" s="86">
        <v>0</v>
      </c>
      <c r="K5" s="86">
        <v>0</v>
      </c>
      <c r="L5" s="86">
        <v>0</v>
      </c>
      <c r="M5" s="86">
        <v>0</v>
      </c>
      <c r="N5" s="86">
        <v>0</v>
      </c>
      <c r="O5" s="86">
        <v>0</v>
      </c>
      <c r="P5" s="86">
        <v>0</v>
      </c>
      <c r="Q5" s="86">
        <v>0</v>
      </c>
    </row>
    <row r="6" spans="1:17" ht="12" customHeight="1" x14ac:dyDescent="0.25">
      <c r="A6" s="87" t="s">
        <v>84</v>
      </c>
      <c r="B6" s="86"/>
      <c r="C6" s="86">
        <v>887.35342837565429</v>
      </c>
      <c r="D6" s="86">
        <v>845.14458108348549</v>
      </c>
      <c r="E6" s="86">
        <v>1180.55776094665</v>
      </c>
      <c r="F6" s="86">
        <v>1023.7758932956353</v>
      </c>
      <c r="G6" s="86">
        <v>1056.4883557384239</v>
      </c>
      <c r="H6" s="86">
        <v>679.00443231906297</v>
      </c>
      <c r="I6" s="86">
        <v>1282.7212097511958</v>
      </c>
      <c r="J6" s="86">
        <v>963.13821669647541</v>
      </c>
      <c r="K6" s="86">
        <v>1567.0888911238239</v>
      </c>
      <c r="L6" s="86">
        <v>1743.7255893035156</v>
      </c>
      <c r="M6" s="86">
        <v>1142.7418040143659</v>
      </c>
      <c r="N6" s="86">
        <v>1711.6284372859632</v>
      </c>
      <c r="O6" s="86">
        <v>1405.1410823684528</v>
      </c>
      <c r="P6" s="86">
        <v>434.61015647816379</v>
      </c>
      <c r="Q6" s="86">
        <v>465.60048456135456</v>
      </c>
    </row>
    <row r="7" spans="1:17" ht="12" customHeight="1" x14ac:dyDescent="0.25">
      <c r="A7" s="87" t="s">
        <v>110</v>
      </c>
      <c r="B7" s="86"/>
      <c r="C7" s="86">
        <v>7890.8066535091175</v>
      </c>
      <c r="D7" s="86">
        <v>6310.8093251219898</v>
      </c>
      <c r="E7" s="86">
        <v>6525.5515858615545</v>
      </c>
      <c r="F7" s="86">
        <v>7500.2616251720974</v>
      </c>
      <c r="G7" s="86">
        <v>7280.5465839436811</v>
      </c>
      <c r="H7" s="86">
        <v>3644.0843126681148</v>
      </c>
      <c r="I7" s="86">
        <v>976.34429192188429</v>
      </c>
      <c r="J7" s="86">
        <v>7732.6050684480469</v>
      </c>
      <c r="K7" s="86">
        <v>9970.1337908376863</v>
      </c>
      <c r="L7" s="86">
        <v>5766.6124134470683</v>
      </c>
      <c r="M7" s="86">
        <v>12663.147947263898</v>
      </c>
      <c r="N7" s="86">
        <v>9918.3976596466327</v>
      </c>
      <c r="O7" s="86">
        <v>5542.5258286726294</v>
      </c>
      <c r="P7" s="86">
        <v>6969.1155798305554</v>
      </c>
      <c r="Q7" s="86">
        <v>4236.2273478093493</v>
      </c>
    </row>
    <row r="8" spans="1:17" ht="12" customHeight="1" x14ac:dyDescent="0.25">
      <c r="A8" s="87" t="s">
        <v>109</v>
      </c>
      <c r="B8" s="86"/>
      <c r="C8" s="86">
        <v>0</v>
      </c>
      <c r="D8" s="86">
        <v>0</v>
      </c>
      <c r="E8" s="86">
        <v>0</v>
      </c>
      <c r="F8" s="86">
        <v>0</v>
      </c>
      <c r="G8" s="86">
        <v>0</v>
      </c>
      <c r="H8" s="86">
        <v>0</v>
      </c>
      <c r="I8" s="86">
        <v>0</v>
      </c>
      <c r="J8" s="86">
        <v>0</v>
      </c>
      <c r="K8" s="86">
        <v>0</v>
      </c>
      <c r="L8" s="86">
        <v>0</v>
      </c>
      <c r="M8" s="86">
        <v>0</v>
      </c>
      <c r="N8" s="86">
        <v>0</v>
      </c>
      <c r="O8" s="86">
        <v>0</v>
      </c>
      <c r="P8" s="86">
        <v>0</v>
      </c>
      <c r="Q8" s="86">
        <v>0</v>
      </c>
    </row>
    <row r="9" spans="1:17" ht="12" customHeight="1" x14ac:dyDescent="0.25">
      <c r="A9" s="87" t="s">
        <v>55</v>
      </c>
      <c r="B9" s="86"/>
      <c r="C9" s="86">
        <v>250.3148536670154</v>
      </c>
      <c r="D9" s="86">
        <v>732.05052352376254</v>
      </c>
      <c r="E9" s="86">
        <v>206.14783107967173</v>
      </c>
      <c r="F9" s="86">
        <v>1052.5695902945749</v>
      </c>
      <c r="G9" s="86">
        <v>514.27327035532585</v>
      </c>
      <c r="H9" s="86">
        <v>212.8928292682844</v>
      </c>
      <c r="I9" s="86">
        <v>238.29754854637329</v>
      </c>
      <c r="J9" s="86">
        <v>1000.8907400059576</v>
      </c>
      <c r="K9" s="86">
        <v>497.09506822139264</v>
      </c>
      <c r="L9" s="86">
        <v>307.31731189527318</v>
      </c>
      <c r="M9" s="86">
        <v>282.98960845921943</v>
      </c>
      <c r="N9" s="86">
        <v>1234.081024814767</v>
      </c>
      <c r="O9" s="86">
        <v>785.57512840002869</v>
      </c>
      <c r="P9" s="86">
        <v>254.42802910492503</v>
      </c>
      <c r="Q9" s="86">
        <v>685.29354474229842</v>
      </c>
    </row>
    <row r="10" spans="1:17" ht="12" customHeight="1" x14ac:dyDescent="0.25">
      <c r="A10" s="87" t="s">
        <v>79</v>
      </c>
      <c r="B10" s="86"/>
      <c r="C10" s="86">
        <v>0</v>
      </c>
      <c r="D10" s="86">
        <v>0</v>
      </c>
      <c r="E10" s="86">
        <v>0</v>
      </c>
      <c r="F10" s="86">
        <v>0</v>
      </c>
      <c r="G10" s="86">
        <v>0</v>
      </c>
      <c r="H10" s="86">
        <v>0</v>
      </c>
      <c r="I10" s="86">
        <v>250.34874276070659</v>
      </c>
      <c r="J10" s="86">
        <v>208.65474710221915</v>
      </c>
      <c r="K10" s="86">
        <v>91.433702689218478</v>
      </c>
      <c r="L10" s="86">
        <v>731.32673536695575</v>
      </c>
      <c r="M10" s="86">
        <v>291.29871219187299</v>
      </c>
      <c r="N10" s="86">
        <v>818.87259769436366</v>
      </c>
      <c r="O10" s="86">
        <v>486.30307867683695</v>
      </c>
      <c r="P10" s="86">
        <v>90.701250047616796</v>
      </c>
      <c r="Q10" s="86">
        <v>19.469554312601446</v>
      </c>
    </row>
    <row r="11" spans="1:17" ht="12" customHeight="1" x14ac:dyDescent="0.25">
      <c r="A11" s="87" t="s">
        <v>61</v>
      </c>
      <c r="B11" s="86"/>
      <c r="C11" s="86">
        <v>0</v>
      </c>
      <c r="D11" s="86">
        <v>0</v>
      </c>
      <c r="E11" s="86">
        <v>0</v>
      </c>
      <c r="F11" s="86">
        <v>0</v>
      </c>
      <c r="G11" s="86">
        <v>0</v>
      </c>
      <c r="H11" s="86">
        <v>0</v>
      </c>
      <c r="I11" s="86">
        <v>0</v>
      </c>
      <c r="J11" s="86">
        <v>0</v>
      </c>
      <c r="K11" s="86">
        <v>0</v>
      </c>
      <c r="L11" s="86">
        <v>0</v>
      </c>
      <c r="M11" s="86">
        <v>0</v>
      </c>
      <c r="N11" s="86">
        <v>0</v>
      </c>
      <c r="O11" s="86">
        <v>0</v>
      </c>
      <c r="P11" s="86">
        <v>0</v>
      </c>
      <c r="Q11" s="86">
        <v>0</v>
      </c>
    </row>
    <row r="12" spans="1:17" ht="12" customHeight="1" x14ac:dyDescent="0.25">
      <c r="A12" s="87" t="s">
        <v>115</v>
      </c>
      <c r="B12" s="86"/>
      <c r="C12" s="86">
        <v>385.50184514575744</v>
      </c>
      <c r="D12" s="86">
        <v>768.39593824833787</v>
      </c>
      <c r="E12" s="86">
        <v>1255.8775745532487</v>
      </c>
      <c r="F12" s="86">
        <v>528.28895413380383</v>
      </c>
      <c r="G12" s="86">
        <v>738.9814982548221</v>
      </c>
      <c r="H12" s="86">
        <v>2021.9287790591056</v>
      </c>
      <c r="I12" s="86">
        <v>7578.0279946458195</v>
      </c>
      <c r="J12" s="86">
        <v>12055.765109404716</v>
      </c>
      <c r="K12" s="86">
        <v>3494.9927331743902</v>
      </c>
      <c r="L12" s="86">
        <v>5456.8938559345188</v>
      </c>
      <c r="M12" s="86">
        <v>1480.0544862101781</v>
      </c>
      <c r="N12" s="86">
        <v>1617.13655962804</v>
      </c>
      <c r="O12" s="86">
        <v>1432.5479051378629</v>
      </c>
      <c r="P12" s="86">
        <v>1840.4007984922243</v>
      </c>
      <c r="Q12" s="86">
        <v>2082.0602313650893</v>
      </c>
    </row>
    <row r="13" spans="1:17" ht="12" customHeight="1" x14ac:dyDescent="0.25">
      <c r="A13" s="51" t="s">
        <v>114</v>
      </c>
      <c r="B13" s="92"/>
      <c r="C13" s="92">
        <v>789.9767076745469</v>
      </c>
      <c r="D13" s="92">
        <v>2106.5298645805633</v>
      </c>
      <c r="E13" s="92">
        <v>1936.0047824425967</v>
      </c>
      <c r="F13" s="92">
        <v>1621.383006871331</v>
      </c>
      <c r="G13" s="92">
        <v>2792.4777335682143</v>
      </c>
      <c r="H13" s="92">
        <v>2581.2291815691551</v>
      </c>
      <c r="I13" s="92">
        <v>3119.6788170251875</v>
      </c>
      <c r="J13" s="92">
        <v>1727.9693741565345</v>
      </c>
      <c r="K13" s="92">
        <v>0</v>
      </c>
      <c r="L13" s="92">
        <v>513.40316382010883</v>
      </c>
      <c r="M13" s="92">
        <v>0</v>
      </c>
      <c r="N13" s="92">
        <v>0</v>
      </c>
      <c r="O13" s="92">
        <v>0</v>
      </c>
      <c r="P13" s="92">
        <v>0</v>
      </c>
      <c r="Q13" s="92">
        <v>0</v>
      </c>
    </row>
    <row r="14" spans="1:17" ht="12" hidden="1" customHeight="1" x14ac:dyDescent="0.25">
      <c r="A14" s="91" t="s">
        <v>113</v>
      </c>
      <c r="B14" s="90"/>
      <c r="C14" s="90">
        <f t="shared" ref="C14" si="4">SUM(C5:C11)</f>
        <v>9028.474935551787</v>
      </c>
      <c r="D14" s="90">
        <f t="shared" ref="D14:Q14" si="5">SUM(D5:D11)</f>
        <v>7888.0044297292379</v>
      </c>
      <c r="E14" s="90">
        <f t="shared" si="5"/>
        <v>7912.2571778878764</v>
      </c>
      <c r="F14" s="90">
        <f t="shared" si="5"/>
        <v>9576.6071087623077</v>
      </c>
      <c r="G14" s="90">
        <f t="shared" si="5"/>
        <v>8851.3082100374322</v>
      </c>
      <c r="H14" s="90">
        <f t="shared" si="5"/>
        <v>4535.981574255462</v>
      </c>
      <c r="I14" s="90">
        <f t="shared" si="5"/>
        <v>2747.7117929801602</v>
      </c>
      <c r="J14" s="90">
        <f t="shared" si="5"/>
        <v>9905.2887722526993</v>
      </c>
      <c r="K14" s="90">
        <f t="shared" si="5"/>
        <v>12125.751452872122</v>
      </c>
      <c r="L14" s="90">
        <f t="shared" si="5"/>
        <v>8548.9820500128135</v>
      </c>
      <c r="M14" s="90">
        <f t="shared" si="5"/>
        <v>14380.178071929357</v>
      </c>
      <c r="N14" s="90">
        <f t="shared" si="5"/>
        <v>13682.979719441726</v>
      </c>
      <c r="O14" s="90">
        <f t="shared" si="5"/>
        <v>8219.5451181179487</v>
      </c>
      <c r="P14" s="90">
        <f t="shared" si="5"/>
        <v>7748.8550154612612</v>
      </c>
      <c r="Q14" s="90">
        <f t="shared" si="5"/>
        <v>5406.5909314256041</v>
      </c>
    </row>
    <row r="15" spans="1:17" ht="12.95" customHeight="1" x14ac:dyDescent="0.25">
      <c r="A15" s="89" t="s">
        <v>112</v>
      </c>
      <c r="B15" s="88"/>
      <c r="C15" s="88">
        <f t="shared" ref="C15" si="6">C16</f>
        <v>2970</v>
      </c>
      <c r="D15" s="88">
        <f t="shared" ref="D15:Q15" si="7">D16</f>
        <v>2820</v>
      </c>
      <c r="E15" s="88">
        <f t="shared" si="7"/>
        <v>3030</v>
      </c>
      <c r="F15" s="88">
        <f t="shared" si="7"/>
        <v>3607</v>
      </c>
      <c r="G15" s="88">
        <f t="shared" si="7"/>
        <v>3214.0000000000005</v>
      </c>
      <c r="H15" s="88">
        <f t="shared" si="7"/>
        <v>3008.0000000000005</v>
      </c>
      <c r="I15" s="88">
        <f t="shared" si="7"/>
        <v>4782.0000000000009</v>
      </c>
      <c r="J15" s="88">
        <f t="shared" si="7"/>
        <v>9069.9999999999982</v>
      </c>
      <c r="K15" s="88">
        <f t="shared" si="7"/>
        <v>7924</v>
      </c>
      <c r="L15" s="88">
        <f t="shared" si="7"/>
        <v>8667.4031638201068</v>
      </c>
      <c r="M15" s="88">
        <f t="shared" si="7"/>
        <v>6459</v>
      </c>
      <c r="N15" s="88">
        <f t="shared" si="7"/>
        <v>6711</v>
      </c>
      <c r="O15" s="88">
        <f t="shared" si="7"/>
        <v>4893.9999999999991</v>
      </c>
      <c r="P15" s="88">
        <f t="shared" si="7"/>
        <v>4755.9999999999991</v>
      </c>
      <c r="Q15" s="88">
        <f t="shared" si="7"/>
        <v>4719.0700388739542</v>
      </c>
    </row>
    <row r="16" spans="1:17" ht="12" customHeight="1" x14ac:dyDescent="0.25">
      <c r="A16" s="87" t="s">
        <v>111</v>
      </c>
      <c r="B16" s="86"/>
      <c r="C16" s="86">
        <v>2970</v>
      </c>
      <c r="D16" s="86">
        <v>2820</v>
      </c>
      <c r="E16" s="86">
        <v>3030</v>
      </c>
      <c r="F16" s="86">
        <v>3607</v>
      </c>
      <c r="G16" s="86">
        <v>3214.0000000000005</v>
      </c>
      <c r="H16" s="86">
        <v>3008.0000000000005</v>
      </c>
      <c r="I16" s="86">
        <v>4782.0000000000009</v>
      </c>
      <c r="J16" s="86">
        <v>9069.9999999999982</v>
      </c>
      <c r="K16" s="86">
        <v>7924</v>
      </c>
      <c r="L16" s="86">
        <v>8667.4031638201068</v>
      </c>
      <c r="M16" s="86">
        <v>6459</v>
      </c>
      <c r="N16" s="86">
        <v>6711</v>
      </c>
      <c r="O16" s="86">
        <v>4893.9999999999991</v>
      </c>
      <c r="P16" s="86">
        <v>4755.9999999999991</v>
      </c>
      <c r="Q16" s="86">
        <v>4719.0700388739542</v>
      </c>
    </row>
    <row r="17" spans="1:17" ht="12.95" customHeight="1" x14ac:dyDescent="0.25">
      <c r="A17" s="89" t="s">
        <v>63</v>
      </c>
      <c r="B17" s="88"/>
      <c r="C17" s="88">
        <f t="shared" ref="C17" si="8">SUM(C18:C25)</f>
        <v>10203.953488372092</v>
      </c>
      <c r="D17" s="88">
        <f t="shared" ref="D17:Q17" si="9">SUM(D18:D25)</f>
        <v>10762.930232558139</v>
      </c>
      <c r="E17" s="88">
        <f t="shared" si="9"/>
        <v>11104.139534883723</v>
      </c>
      <c r="F17" s="88">
        <f t="shared" si="9"/>
        <v>11726.279069767443</v>
      </c>
      <c r="G17" s="88">
        <f t="shared" si="9"/>
        <v>12382.767441860469</v>
      </c>
      <c r="H17" s="88">
        <f t="shared" si="9"/>
        <v>9139.1395348837232</v>
      </c>
      <c r="I17" s="88">
        <f t="shared" si="9"/>
        <v>13445.418604651166</v>
      </c>
      <c r="J17" s="88">
        <f t="shared" si="9"/>
        <v>23689.023255813951</v>
      </c>
      <c r="K17" s="88">
        <f t="shared" si="9"/>
        <v>15620.744186046513</v>
      </c>
      <c r="L17" s="88">
        <f t="shared" si="9"/>
        <v>14519.279069767441</v>
      </c>
      <c r="M17" s="88">
        <f t="shared" si="9"/>
        <v>15860.232558139533</v>
      </c>
      <c r="N17" s="88">
        <f t="shared" si="9"/>
        <v>15300.116279069765</v>
      </c>
      <c r="O17" s="88">
        <f t="shared" si="9"/>
        <v>9652.0930232558112</v>
      </c>
      <c r="P17" s="88">
        <f t="shared" si="9"/>
        <v>9589.2558139534849</v>
      </c>
      <c r="Q17" s="88">
        <f t="shared" si="9"/>
        <v>7488.6511627906939</v>
      </c>
    </row>
    <row r="18" spans="1:17" ht="12" customHeight="1" x14ac:dyDescent="0.25">
      <c r="A18" s="87" t="s">
        <v>58</v>
      </c>
      <c r="B18" s="86"/>
      <c r="C18" s="86">
        <v>0</v>
      </c>
      <c r="D18" s="86">
        <v>0</v>
      </c>
      <c r="E18" s="86">
        <v>0</v>
      </c>
      <c r="F18" s="86">
        <v>0</v>
      </c>
      <c r="G18" s="86">
        <v>0</v>
      </c>
      <c r="H18" s="86">
        <v>0</v>
      </c>
      <c r="I18" s="86">
        <v>0</v>
      </c>
      <c r="J18" s="86">
        <v>0</v>
      </c>
      <c r="K18" s="86">
        <v>0</v>
      </c>
      <c r="L18" s="86">
        <v>0</v>
      </c>
      <c r="M18" s="86">
        <v>0</v>
      </c>
      <c r="N18" s="86">
        <v>0</v>
      </c>
      <c r="O18" s="86">
        <v>0</v>
      </c>
      <c r="P18" s="86">
        <v>0</v>
      </c>
      <c r="Q18" s="86">
        <v>0</v>
      </c>
    </row>
    <row r="19" spans="1:17" s="28" customFormat="1" ht="12" customHeight="1" x14ac:dyDescent="0.25">
      <c r="A19" s="87" t="s">
        <v>84</v>
      </c>
      <c r="B19" s="86"/>
      <c r="C19" s="86">
        <v>887.35342837565429</v>
      </c>
      <c r="D19" s="86">
        <v>845.14458108348549</v>
      </c>
      <c r="E19" s="86">
        <v>1059.8822932388844</v>
      </c>
      <c r="F19" s="86">
        <v>1023.7758932956353</v>
      </c>
      <c r="G19" s="86">
        <v>1056.4883557384239</v>
      </c>
      <c r="H19" s="86">
        <v>679.00443231906297</v>
      </c>
      <c r="I19" s="86">
        <v>1087.3832106124798</v>
      </c>
      <c r="J19" s="86">
        <v>963.13821669647541</v>
      </c>
      <c r="K19" s="86">
        <v>1464.6645444850524</v>
      </c>
      <c r="L19" s="86">
        <v>1675.0641194999666</v>
      </c>
      <c r="M19" s="86">
        <v>1142.7418040143659</v>
      </c>
      <c r="N19" s="86">
        <v>1601.0722339934771</v>
      </c>
      <c r="O19" s="86">
        <v>1124.0932558914076</v>
      </c>
      <c r="P19" s="86">
        <v>434.61015647816379</v>
      </c>
      <c r="Q19" s="86">
        <v>465.60048456135456</v>
      </c>
    </row>
    <row r="20" spans="1:17" ht="12" customHeight="1" x14ac:dyDescent="0.25">
      <c r="A20" s="87" t="s">
        <v>110</v>
      </c>
      <c r="B20" s="86"/>
      <c r="C20" s="86">
        <v>0</v>
      </c>
      <c r="D20" s="86">
        <v>0</v>
      </c>
      <c r="E20" s="86">
        <v>0</v>
      </c>
      <c r="F20" s="86">
        <v>0</v>
      </c>
      <c r="G20" s="86">
        <v>0</v>
      </c>
      <c r="H20" s="86">
        <v>0</v>
      </c>
      <c r="I20" s="86">
        <v>0</v>
      </c>
      <c r="J20" s="86">
        <v>0</v>
      </c>
      <c r="K20" s="86">
        <v>0</v>
      </c>
      <c r="L20" s="86">
        <v>0</v>
      </c>
      <c r="M20" s="86">
        <v>0</v>
      </c>
      <c r="N20" s="86">
        <v>0</v>
      </c>
      <c r="O20" s="86">
        <v>0</v>
      </c>
      <c r="P20" s="86">
        <v>0</v>
      </c>
      <c r="Q20" s="86">
        <v>0</v>
      </c>
    </row>
    <row r="21" spans="1:17" ht="12" customHeight="1" x14ac:dyDescent="0.25">
      <c r="A21" s="87" t="s">
        <v>109</v>
      </c>
      <c r="B21" s="86"/>
      <c r="C21" s="86">
        <v>0</v>
      </c>
      <c r="D21" s="86">
        <v>0</v>
      </c>
      <c r="E21" s="86">
        <v>0</v>
      </c>
      <c r="F21" s="86">
        <v>0</v>
      </c>
      <c r="G21" s="86">
        <v>0</v>
      </c>
      <c r="H21" s="86">
        <v>0</v>
      </c>
      <c r="I21" s="86">
        <v>0</v>
      </c>
      <c r="J21" s="86">
        <v>0</v>
      </c>
      <c r="K21" s="86">
        <v>0</v>
      </c>
      <c r="L21" s="86">
        <v>0</v>
      </c>
      <c r="M21" s="86">
        <v>0</v>
      </c>
      <c r="N21" s="86">
        <v>0</v>
      </c>
      <c r="O21" s="86">
        <v>0</v>
      </c>
      <c r="P21" s="86">
        <v>0</v>
      </c>
      <c r="Q21" s="86">
        <v>0</v>
      </c>
    </row>
    <row r="22" spans="1:17" ht="12" customHeight="1" x14ac:dyDescent="0.25">
      <c r="A22" s="87" t="s">
        <v>55</v>
      </c>
      <c r="B22" s="86"/>
      <c r="C22" s="86">
        <v>0</v>
      </c>
      <c r="D22" s="86">
        <v>0</v>
      </c>
      <c r="E22" s="86">
        <v>0</v>
      </c>
      <c r="F22" s="86">
        <v>0</v>
      </c>
      <c r="G22" s="86">
        <v>0</v>
      </c>
      <c r="H22" s="86">
        <v>0</v>
      </c>
      <c r="I22" s="86">
        <v>0</v>
      </c>
      <c r="J22" s="86">
        <v>0</v>
      </c>
      <c r="K22" s="86">
        <v>0</v>
      </c>
      <c r="L22" s="86">
        <v>0</v>
      </c>
      <c r="M22" s="86">
        <v>0</v>
      </c>
      <c r="N22" s="86">
        <v>0</v>
      </c>
      <c r="O22" s="86">
        <v>0</v>
      </c>
      <c r="P22" s="86">
        <v>0</v>
      </c>
      <c r="Q22" s="86">
        <v>0</v>
      </c>
    </row>
    <row r="23" spans="1:17" ht="12" customHeight="1" x14ac:dyDescent="0.25">
      <c r="A23" s="87" t="s">
        <v>79</v>
      </c>
      <c r="B23" s="86"/>
      <c r="C23" s="86">
        <v>0</v>
      </c>
      <c r="D23" s="86">
        <v>0</v>
      </c>
      <c r="E23" s="86">
        <v>0</v>
      </c>
      <c r="F23" s="86">
        <v>0</v>
      </c>
      <c r="G23" s="86">
        <v>0</v>
      </c>
      <c r="H23" s="86">
        <v>0</v>
      </c>
      <c r="I23" s="86">
        <v>0</v>
      </c>
      <c r="J23" s="86">
        <v>0</v>
      </c>
      <c r="K23" s="86">
        <v>0</v>
      </c>
      <c r="L23" s="86">
        <v>0</v>
      </c>
      <c r="M23" s="86">
        <v>0</v>
      </c>
      <c r="N23" s="86">
        <v>0</v>
      </c>
      <c r="O23" s="86">
        <v>0</v>
      </c>
      <c r="P23" s="86">
        <v>0</v>
      </c>
      <c r="Q23" s="86">
        <v>0</v>
      </c>
    </row>
    <row r="24" spans="1:17" ht="12" customHeight="1" x14ac:dyDescent="0.25">
      <c r="A24" s="87" t="s">
        <v>61</v>
      </c>
      <c r="B24" s="86"/>
      <c r="C24" s="86">
        <v>0</v>
      </c>
      <c r="D24" s="86">
        <v>0</v>
      </c>
      <c r="E24" s="86">
        <v>0</v>
      </c>
      <c r="F24" s="86">
        <v>0</v>
      </c>
      <c r="G24" s="86">
        <v>0</v>
      </c>
      <c r="H24" s="86">
        <v>0</v>
      </c>
      <c r="I24" s="86">
        <v>0</v>
      </c>
      <c r="J24" s="86">
        <v>0</v>
      </c>
      <c r="K24" s="86">
        <v>0</v>
      </c>
      <c r="L24" s="86">
        <v>0</v>
      </c>
      <c r="M24" s="86">
        <v>0</v>
      </c>
      <c r="N24" s="86">
        <v>0</v>
      </c>
      <c r="O24" s="86">
        <v>0</v>
      </c>
      <c r="P24" s="86">
        <v>0</v>
      </c>
      <c r="Q24" s="86">
        <v>0</v>
      </c>
    </row>
    <row r="25" spans="1:17" ht="12" customHeight="1" x14ac:dyDescent="0.25">
      <c r="A25" s="51" t="s">
        <v>60</v>
      </c>
      <c r="B25" s="92"/>
      <c r="C25" s="92">
        <v>9316.6000599964373</v>
      </c>
      <c r="D25" s="92">
        <v>9917.7856514746545</v>
      </c>
      <c r="E25" s="92">
        <v>10044.257241644838</v>
      </c>
      <c r="F25" s="92">
        <v>10702.503176471808</v>
      </c>
      <c r="G25" s="92">
        <v>11326.279086122046</v>
      </c>
      <c r="H25" s="92">
        <v>8460.13510256466</v>
      </c>
      <c r="I25" s="92">
        <v>12358.035394038687</v>
      </c>
      <c r="J25" s="92">
        <v>22725.885039117475</v>
      </c>
      <c r="K25" s="92">
        <v>14156.07964156146</v>
      </c>
      <c r="L25" s="92">
        <v>12844.214950267475</v>
      </c>
      <c r="M25" s="92">
        <v>14717.490754125167</v>
      </c>
      <c r="N25" s="92">
        <v>13699.044045076289</v>
      </c>
      <c r="O25" s="92">
        <v>8527.9997673644029</v>
      </c>
      <c r="P25" s="92">
        <v>9154.6456574753211</v>
      </c>
      <c r="Q25" s="92">
        <v>7023.0506782293396</v>
      </c>
    </row>
    <row r="26" spans="1:17" ht="12" customHeight="1" x14ac:dyDescent="0.25">
      <c r="A26" s="91" t="s">
        <v>59</v>
      </c>
      <c r="B26" s="90"/>
      <c r="C26" s="90">
        <v>8572.2711397119947</v>
      </c>
      <c r="D26" s="90">
        <v>8914.5349330124845</v>
      </c>
      <c r="E26" s="90">
        <v>9334.9378231427363</v>
      </c>
      <c r="F26" s="90">
        <v>11709.935837566323</v>
      </c>
      <c r="G26" s="90">
        <v>10765.791002530092</v>
      </c>
      <c r="H26" s="90">
        <v>8301.96014746742</v>
      </c>
      <c r="I26" s="90">
        <v>13445.418604651168</v>
      </c>
      <c r="J26" s="90">
        <v>22766.169072232529</v>
      </c>
      <c r="K26" s="90">
        <v>15124.595552122104</v>
      </c>
      <c r="L26" s="90">
        <v>14302.710562413002</v>
      </c>
      <c r="M26" s="90">
        <v>15709.888390352606</v>
      </c>
      <c r="N26" s="90">
        <v>15122.659723504035</v>
      </c>
      <c r="O26" s="90">
        <v>9623.3016340850863</v>
      </c>
      <c r="P26" s="90">
        <v>9447.8670245049198</v>
      </c>
      <c r="Q26" s="90">
        <v>7457.1583929802364</v>
      </c>
    </row>
    <row r="27" spans="1:17" ht="12.95" customHeight="1" x14ac:dyDescent="0.25">
      <c r="A27" s="89" t="s">
        <v>62</v>
      </c>
      <c r="B27" s="88"/>
      <c r="C27" s="88">
        <f t="shared" ref="C27" si="10">SUM(C28:C32)</f>
        <v>10203.953488372092</v>
      </c>
      <c r="D27" s="88">
        <f t="shared" ref="D27:Q27" si="11">SUM(D28:D32)</f>
        <v>10762.930232558139</v>
      </c>
      <c r="E27" s="88">
        <f t="shared" si="11"/>
        <v>11104.139534883721</v>
      </c>
      <c r="F27" s="88">
        <f t="shared" si="11"/>
        <v>11726.279069767443</v>
      </c>
      <c r="G27" s="88">
        <f t="shared" si="11"/>
        <v>12382.767441860467</v>
      </c>
      <c r="H27" s="88">
        <f t="shared" si="11"/>
        <v>9139.1395348837232</v>
      </c>
      <c r="I27" s="88">
        <f t="shared" si="11"/>
        <v>13445.418604651168</v>
      </c>
      <c r="J27" s="88">
        <f t="shared" si="11"/>
        <v>23689.023255813951</v>
      </c>
      <c r="K27" s="88">
        <f t="shared" si="11"/>
        <v>15620.744186046513</v>
      </c>
      <c r="L27" s="88">
        <f t="shared" si="11"/>
        <v>14519.279069767441</v>
      </c>
      <c r="M27" s="88">
        <f t="shared" si="11"/>
        <v>15860.232558139534</v>
      </c>
      <c r="N27" s="88">
        <f t="shared" si="11"/>
        <v>15300.116279069765</v>
      </c>
      <c r="O27" s="88">
        <f t="shared" si="11"/>
        <v>9652.0930232558112</v>
      </c>
      <c r="P27" s="88">
        <f t="shared" si="11"/>
        <v>9589.2558139534849</v>
      </c>
      <c r="Q27" s="88">
        <f t="shared" si="11"/>
        <v>7488.651162790693</v>
      </c>
    </row>
    <row r="28" spans="1:17" ht="12" customHeight="1" x14ac:dyDescent="0.25">
      <c r="A28" s="87" t="s">
        <v>58</v>
      </c>
      <c r="B28" s="86"/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0</v>
      </c>
      <c r="N28" s="86">
        <v>0</v>
      </c>
      <c r="O28" s="86">
        <v>0</v>
      </c>
      <c r="P28" s="86">
        <v>0</v>
      </c>
      <c r="Q28" s="86">
        <v>0</v>
      </c>
    </row>
    <row r="29" spans="1:17" s="28" customFormat="1" ht="12" customHeight="1" x14ac:dyDescent="0.25">
      <c r="A29" s="87" t="s">
        <v>84</v>
      </c>
      <c r="B29" s="86"/>
      <c r="C29" s="86">
        <v>887.35342837565429</v>
      </c>
      <c r="D29" s="86">
        <v>845.14458108348549</v>
      </c>
      <c r="E29" s="86">
        <v>1180.55776094665</v>
      </c>
      <c r="F29" s="86">
        <v>1023.7758932956353</v>
      </c>
      <c r="G29" s="86">
        <v>1056.4883557384239</v>
      </c>
      <c r="H29" s="86">
        <v>358.84284676512368</v>
      </c>
      <c r="I29" s="86">
        <v>1282.7212097511958</v>
      </c>
      <c r="J29" s="86">
        <v>963.13821669647541</v>
      </c>
      <c r="K29" s="86">
        <v>1567.0888911238239</v>
      </c>
      <c r="L29" s="86">
        <v>1743.7255893035156</v>
      </c>
      <c r="M29" s="86">
        <v>1142.7418040143659</v>
      </c>
      <c r="N29" s="86">
        <v>1711.6284372859632</v>
      </c>
      <c r="O29" s="86">
        <v>1405.1410823684528</v>
      </c>
      <c r="P29" s="86">
        <v>0</v>
      </c>
      <c r="Q29" s="86">
        <v>0</v>
      </c>
    </row>
    <row r="30" spans="1:17" ht="12" customHeight="1" x14ac:dyDescent="0.25">
      <c r="A30" s="87" t="s">
        <v>109</v>
      </c>
      <c r="B30" s="86"/>
      <c r="C30" s="86">
        <v>0</v>
      </c>
      <c r="D30" s="86">
        <v>0</v>
      </c>
      <c r="E30" s="86">
        <v>0</v>
      </c>
      <c r="F30" s="86">
        <v>0</v>
      </c>
      <c r="G30" s="86">
        <v>0</v>
      </c>
      <c r="H30" s="86">
        <v>0</v>
      </c>
      <c r="I30" s="86">
        <v>0</v>
      </c>
      <c r="J30" s="86">
        <v>0</v>
      </c>
      <c r="K30" s="86">
        <v>0</v>
      </c>
      <c r="L30" s="86">
        <v>0</v>
      </c>
      <c r="M30" s="86">
        <v>0</v>
      </c>
      <c r="N30" s="86">
        <v>0</v>
      </c>
      <c r="O30" s="86">
        <v>0</v>
      </c>
      <c r="P30" s="86">
        <v>0</v>
      </c>
      <c r="Q30" s="86">
        <v>0</v>
      </c>
    </row>
    <row r="31" spans="1:17" ht="12" customHeight="1" x14ac:dyDescent="0.25">
      <c r="A31" s="87" t="s">
        <v>55</v>
      </c>
      <c r="B31" s="86"/>
      <c r="C31" s="86">
        <v>131.12404506130159</v>
      </c>
      <c r="D31" s="86">
        <v>260.21079664172015</v>
      </c>
      <c r="E31" s="86">
        <v>76.619007080344858</v>
      </c>
      <c r="F31" s="86">
        <v>71.012842039881704</v>
      </c>
      <c r="G31" s="86">
        <v>316.33184547978215</v>
      </c>
      <c r="H31" s="86">
        <v>0</v>
      </c>
      <c r="I31" s="86">
        <v>62.144429075566144</v>
      </c>
      <c r="J31" s="86">
        <v>92.369230014060562</v>
      </c>
      <c r="K31" s="86">
        <v>0</v>
      </c>
      <c r="L31" s="86">
        <v>124.69753090855596</v>
      </c>
      <c r="M31" s="86">
        <v>282.98960845921943</v>
      </c>
      <c r="N31" s="86">
        <v>120.30936705141553</v>
      </c>
      <c r="O31" s="86">
        <v>228.86237525561711</v>
      </c>
      <c r="P31" s="86">
        <v>137.7041466506243</v>
      </c>
      <c r="Q31" s="86">
        <v>1.2305475876004015</v>
      </c>
    </row>
    <row r="32" spans="1:17" ht="12" customHeight="1" x14ac:dyDescent="0.25">
      <c r="A32" s="49" t="s">
        <v>60</v>
      </c>
      <c r="B32" s="85"/>
      <c r="C32" s="85">
        <v>9185.476014935135</v>
      </c>
      <c r="D32" s="85">
        <v>9657.5748548329339</v>
      </c>
      <c r="E32" s="85">
        <v>9846.9627668567264</v>
      </c>
      <c r="F32" s="85">
        <v>10631.490334431926</v>
      </c>
      <c r="G32" s="85">
        <v>11009.947240642261</v>
      </c>
      <c r="H32" s="85">
        <v>8780.2966881186003</v>
      </c>
      <c r="I32" s="85">
        <v>12100.552965824405</v>
      </c>
      <c r="J32" s="85">
        <v>22633.515809103414</v>
      </c>
      <c r="K32" s="85">
        <v>14053.65529492269</v>
      </c>
      <c r="L32" s="85">
        <v>12650.855949555369</v>
      </c>
      <c r="M32" s="85">
        <v>14434.501145665949</v>
      </c>
      <c r="N32" s="85">
        <v>13468.178474732387</v>
      </c>
      <c r="O32" s="85">
        <v>8018.0895656317407</v>
      </c>
      <c r="P32" s="85">
        <v>9451.5516673028615</v>
      </c>
      <c r="Q32" s="85">
        <v>7487.4206152030929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118</v>
      </c>
      <c r="B3" s="100"/>
      <c r="C3" s="100">
        <f t="shared" ref="C3" si="0">SUM(C4,C15,C17,C27)</f>
        <v>11.060742399135172</v>
      </c>
      <c r="D3" s="100">
        <f t="shared" ref="D3:Q3" si="1">SUM(D4,D15,D17,D27)</f>
        <v>11.709681597386895</v>
      </c>
      <c r="E3" s="100">
        <f t="shared" si="1"/>
        <v>12.289712855902557</v>
      </c>
      <c r="F3" s="100">
        <f t="shared" si="1"/>
        <v>11.9920113723068</v>
      </c>
      <c r="G3" s="100">
        <f t="shared" si="1"/>
        <v>11.746203731021346</v>
      </c>
      <c r="H3" s="100">
        <f t="shared" si="1"/>
        <v>8.3350554739541529</v>
      </c>
      <c r="I3" s="100">
        <f t="shared" si="1"/>
        <v>10.87335472042372</v>
      </c>
      <c r="J3" s="100">
        <f t="shared" si="1"/>
        <v>18.538131372968699</v>
      </c>
      <c r="K3" s="100">
        <f t="shared" si="1"/>
        <v>14.838127820079983</v>
      </c>
      <c r="L3" s="100">
        <f t="shared" si="1"/>
        <v>11.701135488083992</v>
      </c>
      <c r="M3" s="100">
        <f t="shared" si="1"/>
        <v>14.566950494114277</v>
      </c>
      <c r="N3" s="100">
        <f t="shared" si="1"/>
        <v>13.463693615844839</v>
      </c>
      <c r="O3" s="100">
        <f t="shared" si="1"/>
        <v>7.4357097060210577</v>
      </c>
      <c r="P3" s="100">
        <f t="shared" si="1"/>
        <v>6.8362030133595466</v>
      </c>
      <c r="Q3" s="100">
        <f t="shared" si="1"/>
        <v>5.9833000197069293</v>
      </c>
    </row>
    <row r="4" spans="1:17" ht="12.95" customHeight="1" x14ac:dyDescent="0.25">
      <c r="A4" s="89" t="s">
        <v>65</v>
      </c>
      <c r="B4" s="96"/>
      <c r="C4" s="96">
        <f t="shared" ref="C4" si="2">SUM(C5:C14)</f>
        <v>7.072236495324181</v>
      </c>
      <c r="D4" s="96">
        <f t="shared" ref="D4:Q4" si="3">SUM(D5:D14)</f>
        <v>7.456913728692772</v>
      </c>
      <c r="E4" s="96">
        <f t="shared" si="3"/>
        <v>7.7583182266406912</v>
      </c>
      <c r="F4" s="96">
        <f t="shared" si="3"/>
        <v>7.5672049541763009</v>
      </c>
      <c r="G4" s="96">
        <f t="shared" si="3"/>
        <v>6.6005850567454498</v>
      </c>
      <c r="H4" s="96">
        <f t="shared" si="3"/>
        <v>4.8071520312256784</v>
      </c>
      <c r="I4" s="96">
        <f t="shared" si="3"/>
        <v>5.5197525595018035</v>
      </c>
      <c r="J4" s="96">
        <f t="shared" si="3"/>
        <v>8.9031469900110629</v>
      </c>
      <c r="K4" s="96">
        <f t="shared" si="3"/>
        <v>8.1024898708167221</v>
      </c>
      <c r="L4" s="96">
        <f t="shared" si="3"/>
        <v>5.2905939986471626</v>
      </c>
      <c r="M4" s="96">
        <f t="shared" si="3"/>
        <v>8.2945700853057058</v>
      </c>
      <c r="N4" s="96">
        <f t="shared" si="3"/>
        <v>7.5074528554498059</v>
      </c>
      <c r="O4" s="96">
        <f t="shared" si="3"/>
        <v>3.7428997878072248</v>
      </c>
      <c r="P4" s="96">
        <f t="shared" si="3"/>
        <v>3.2181146753992587</v>
      </c>
      <c r="Q4" s="96">
        <f t="shared" si="3"/>
        <v>2.8320562524789197</v>
      </c>
    </row>
    <row r="5" spans="1:17" ht="12" customHeight="1" x14ac:dyDescent="0.25">
      <c r="A5" s="87" t="s">
        <v>58</v>
      </c>
      <c r="B5" s="95"/>
      <c r="C5" s="95">
        <v>0</v>
      </c>
      <c r="D5" s="95">
        <v>0</v>
      </c>
      <c r="E5" s="95">
        <v>0</v>
      </c>
      <c r="F5" s="95">
        <v>0</v>
      </c>
      <c r="G5" s="95">
        <v>0</v>
      </c>
      <c r="H5" s="95">
        <v>0</v>
      </c>
      <c r="I5" s="95">
        <v>0</v>
      </c>
      <c r="J5" s="95">
        <v>0</v>
      </c>
      <c r="K5" s="95">
        <v>0</v>
      </c>
      <c r="L5" s="95">
        <v>0</v>
      </c>
      <c r="M5" s="95">
        <v>0</v>
      </c>
      <c r="N5" s="95">
        <v>0</v>
      </c>
      <c r="O5" s="95">
        <v>0</v>
      </c>
      <c r="P5" s="95">
        <v>0</v>
      </c>
      <c r="Q5" s="95">
        <v>0</v>
      </c>
    </row>
    <row r="6" spans="1:17" ht="12" customHeight="1" x14ac:dyDescent="0.25">
      <c r="A6" s="87" t="s">
        <v>84</v>
      </c>
      <c r="B6" s="95"/>
      <c r="C6" s="95">
        <v>0.62116936649607446</v>
      </c>
      <c r="D6" s="95">
        <v>0.61014604708198794</v>
      </c>
      <c r="E6" s="95">
        <v>0.87112437935002118</v>
      </c>
      <c r="F6" s="95">
        <v>0.66046342282008941</v>
      </c>
      <c r="G6" s="95">
        <v>0.58728328051318734</v>
      </c>
      <c r="H6" s="95">
        <v>0.42578811036047864</v>
      </c>
      <c r="I6" s="95">
        <v>0.79874823214485036</v>
      </c>
      <c r="J6" s="95">
        <v>0.53268977200391965</v>
      </c>
      <c r="K6" s="95">
        <v>0.94673058584956904</v>
      </c>
      <c r="L6" s="95">
        <v>0.87082526723715514</v>
      </c>
      <c r="M6" s="95">
        <v>0.62719678965423731</v>
      </c>
      <c r="N6" s="95">
        <v>0.88381029854394066</v>
      </c>
      <c r="O6" s="95">
        <v>0.59384777049818527</v>
      </c>
      <c r="P6" s="95">
        <v>0.16347863273269106</v>
      </c>
      <c r="Q6" s="95">
        <v>0.20919703252157021</v>
      </c>
    </row>
    <row r="7" spans="1:17" ht="12" customHeight="1" x14ac:dyDescent="0.25">
      <c r="A7" s="87" t="s">
        <v>110</v>
      </c>
      <c r="B7" s="95"/>
      <c r="C7" s="95">
        <v>5.6526240375499306</v>
      </c>
      <c r="D7" s="95">
        <v>4.6399992408228039</v>
      </c>
      <c r="E7" s="95">
        <v>4.8921938339128488</v>
      </c>
      <c r="F7" s="95">
        <v>4.8855297710752659</v>
      </c>
      <c r="G7" s="95">
        <v>4.0181363392847578</v>
      </c>
      <c r="H7" s="95">
        <v>2.3246762319587155</v>
      </c>
      <c r="I7" s="95">
        <v>0.61315846097288185</v>
      </c>
      <c r="J7" s="95">
        <v>4.2849187492006715</v>
      </c>
      <c r="K7" s="95">
        <v>6.0215387788280079</v>
      </c>
      <c r="L7" s="95">
        <v>2.9314347237505234</v>
      </c>
      <c r="M7" s="95">
        <v>7.0592523956942665</v>
      </c>
      <c r="N7" s="95">
        <v>5.2433770126650794</v>
      </c>
      <c r="O7" s="95">
        <v>2.4005006128890494</v>
      </c>
      <c r="P7" s="95">
        <v>2.7190520161808474</v>
      </c>
      <c r="Q7" s="95">
        <v>1.9942139974590658</v>
      </c>
    </row>
    <row r="8" spans="1:17" ht="12" customHeight="1" x14ac:dyDescent="0.25">
      <c r="A8" s="87" t="s">
        <v>109</v>
      </c>
      <c r="B8" s="95"/>
      <c r="C8" s="95">
        <v>0</v>
      </c>
      <c r="D8" s="95">
        <v>0</v>
      </c>
      <c r="E8" s="95">
        <v>0</v>
      </c>
      <c r="F8" s="95">
        <v>0</v>
      </c>
      <c r="G8" s="95">
        <v>0</v>
      </c>
      <c r="H8" s="95">
        <v>0</v>
      </c>
      <c r="I8" s="95">
        <v>0</v>
      </c>
      <c r="J8" s="95">
        <v>0</v>
      </c>
      <c r="K8" s="95">
        <v>0</v>
      </c>
      <c r="L8" s="95">
        <v>0</v>
      </c>
      <c r="M8" s="95">
        <v>0</v>
      </c>
      <c r="N8" s="95">
        <v>0</v>
      </c>
      <c r="O8" s="95">
        <v>0</v>
      </c>
      <c r="P8" s="95">
        <v>0</v>
      </c>
      <c r="Q8" s="95">
        <v>0</v>
      </c>
    </row>
    <row r="9" spans="1:17" ht="12" customHeight="1" x14ac:dyDescent="0.25">
      <c r="A9" s="87" t="s">
        <v>55</v>
      </c>
      <c r="B9" s="95"/>
      <c r="C9" s="95">
        <v>0.21475608808281219</v>
      </c>
      <c r="D9" s="95">
        <v>0.67428150905664885</v>
      </c>
      <c r="E9" s="95">
        <v>0.18507695791481452</v>
      </c>
      <c r="F9" s="95">
        <v>0.85146120025857719</v>
      </c>
      <c r="G9" s="95">
        <v>0.46740481178019821</v>
      </c>
      <c r="H9" s="95">
        <v>0.1254912660238823</v>
      </c>
      <c r="I9" s="95">
        <v>0.17556882543112498</v>
      </c>
      <c r="J9" s="95">
        <v>0.72534651613322054</v>
      </c>
      <c r="K9" s="95">
        <v>0.42835068458067238</v>
      </c>
      <c r="L9" s="95">
        <v>0.16220341278633588</v>
      </c>
      <c r="M9" s="95">
        <v>0.19273584094874333</v>
      </c>
      <c r="N9" s="95">
        <v>0.79126747364930772</v>
      </c>
      <c r="O9" s="95">
        <v>0.42185198042203625</v>
      </c>
      <c r="P9" s="95">
        <v>0.11622348564285814</v>
      </c>
      <c r="Q9" s="95">
        <v>0.38483961302412484</v>
      </c>
    </row>
    <row r="10" spans="1:17" ht="12" customHeight="1" x14ac:dyDescent="0.25">
      <c r="A10" s="87" t="s">
        <v>79</v>
      </c>
      <c r="B10" s="95"/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0.12953528647460696</v>
      </c>
      <c r="J10" s="95">
        <v>9.4647243184964883E-2</v>
      </c>
      <c r="K10" s="95">
        <v>4.5248519233877883E-2</v>
      </c>
      <c r="L10" s="95">
        <v>0.30019419151218801</v>
      </c>
      <c r="M10" s="95">
        <v>0.13139713162030522</v>
      </c>
      <c r="N10" s="95">
        <v>0.34914663430996545</v>
      </c>
      <c r="O10" s="95">
        <v>0.17026201000028171</v>
      </c>
      <c r="P10" s="95">
        <v>3.2308680230261642E-2</v>
      </c>
      <c r="Q10" s="95">
        <v>6.8933669997711363E-3</v>
      </c>
    </row>
    <row r="11" spans="1:17" ht="12" customHeight="1" x14ac:dyDescent="0.25">
      <c r="A11" s="87" t="s">
        <v>61</v>
      </c>
      <c r="B11" s="95"/>
      <c r="C11" s="95">
        <v>0</v>
      </c>
      <c r="D11" s="95">
        <v>0</v>
      </c>
      <c r="E11" s="95">
        <v>0</v>
      </c>
      <c r="F11" s="95">
        <v>0</v>
      </c>
      <c r="G11" s="95">
        <v>0</v>
      </c>
      <c r="H11" s="95">
        <v>0</v>
      </c>
      <c r="I11" s="95">
        <v>0</v>
      </c>
      <c r="J11" s="95">
        <v>0</v>
      </c>
      <c r="K11" s="95">
        <v>0</v>
      </c>
      <c r="L11" s="95">
        <v>0</v>
      </c>
      <c r="M11" s="95">
        <v>0</v>
      </c>
      <c r="N11" s="95">
        <v>0</v>
      </c>
      <c r="O11" s="95">
        <v>0</v>
      </c>
      <c r="P11" s="95">
        <v>0</v>
      </c>
      <c r="Q11" s="95">
        <v>0</v>
      </c>
    </row>
    <row r="12" spans="1:17" ht="12" customHeight="1" x14ac:dyDescent="0.25">
      <c r="A12" s="87" t="s">
        <v>115</v>
      </c>
      <c r="B12" s="95"/>
      <c r="C12" s="95">
        <v>0.14306571702476431</v>
      </c>
      <c r="D12" s="95">
        <v>0.29380237668571357</v>
      </c>
      <c r="E12" s="95">
        <v>0.48775303407258158</v>
      </c>
      <c r="F12" s="95">
        <v>0.16616886208467693</v>
      </c>
      <c r="G12" s="95">
        <v>0.18143551469568558</v>
      </c>
      <c r="H12" s="95">
        <v>0.50455840853883149</v>
      </c>
      <c r="I12" s="95">
        <v>1.7970167375961215</v>
      </c>
      <c r="J12" s="95">
        <v>2.2232073462574453</v>
      </c>
      <c r="K12" s="95">
        <v>0.60761335258284754</v>
      </c>
      <c r="L12" s="95">
        <v>0.70812178581730589</v>
      </c>
      <c r="M12" s="95">
        <v>0.19259936436736916</v>
      </c>
      <c r="N12" s="95">
        <v>0.18602776970086352</v>
      </c>
      <c r="O12" s="95">
        <v>0.12927703719813424</v>
      </c>
      <c r="P12" s="95">
        <v>0.14593671734743954</v>
      </c>
      <c r="Q12" s="95">
        <v>0.1938581409000435</v>
      </c>
    </row>
    <row r="13" spans="1:17" ht="12" customHeight="1" x14ac:dyDescent="0.25">
      <c r="A13" s="51" t="s">
        <v>114</v>
      </c>
      <c r="B13" s="22"/>
      <c r="C13" s="22">
        <v>0.40260764097937701</v>
      </c>
      <c r="D13" s="22">
        <v>1.1931505641692306</v>
      </c>
      <c r="E13" s="22">
        <v>1.2151147089140517</v>
      </c>
      <c r="F13" s="22">
        <v>0.90219981899320167</v>
      </c>
      <c r="G13" s="22">
        <v>1.3111555297420416</v>
      </c>
      <c r="H13" s="22">
        <v>1.4015869616658183</v>
      </c>
      <c r="I13" s="22">
        <v>1.9369987374348714</v>
      </c>
      <c r="J13" s="22">
        <v>0.89841892117621125</v>
      </c>
      <c r="K13" s="22">
        <v>0</v>
      </c>
      <c r="L13" s="22">
        <v>0.23982931911699609</v>
      </c>
      <c r="M13" s="22">
        <v>0</v>
      </c>
      <c r="N13" s="22">
        <v>0</v>
      </c>
      <c r="O13" s="22">
        <v>0</v>
      </c>
      <c r="P13" s="22">
        <v>0</v>
      </c>
      <c r="Q13" s="22">
        <v>0</v>
      </c>
    </row>
    <row r="14" spans="1:17" ht="12" customHeight="1" x14ac:dyDescent="0.25">
      <c r="A14" s="99" t="s">
        <v>117</v>
      </c>
      <c r="B14" s="98"/>
      <c r="C14" s="98">
        <v>3.8013645191222911E-2</v>
      </c>
      <c r="D14" s="98">
        <v>4.5533990876387737E-2</v>
      </c>
      <c r="E14" s="98">
        <v>0.10705531247637254</v>
      </c>
      <c r="F14" s="98">
        <v>0.1013818789444898</v>
      </c>
      <c r="G14" s="98">
        <v>3.5169580729579847E-2</v>
      </c>
      <c r="H14" s="98">
        <v>2.5051052677952348E-2</v>
      </c>
      <c r="I14" s="98">
        <v>6.8726279447346939E-2</v>
      </c>
      <c r="J14" s="98">
        <v>0.14391844205463031</v>
      </c>
      <c r="K14" s="98">
        <v>5.3007949741746718E-2</v>
      </c>
      <c r="L14" s="98">
        <v>7.7985298426658398E-2</v>
      </c>
      <c r="M14" s="98">
        <v>9.1388563020784422E-2</v>
      </c>
      <c r="N14" s="98">
        <v>5.3823666580648459E-2</v>
      </c>
      <c r="O14" s="98">
        <v>2.7160376799538279E-2</v>
      </c>
      <c r="P14" s="98">
        <v>4.1115143265160949E-2</v>
      </c>
      <c r="Q14" s="98">
        <v>4.3054101574343778E-2</v>
      </c>
    </row>
    <row r="15" spans="1:17" ht="12.95" customHeight="1" x14ac:dyDescent="0.25">
      <c r="A15" s="89" t="s">
        <v>112</v>
      </c>
      <c r="B15" s="96"/>
      <c r="C15" s="96">
        <f t="shared" ref="C15:Q15" si="4">C16</f>
        <v>0.68771740754805488</v>
      </c>
      <c r="D15" s="96">
        <f t="shared" si="4"/>
        <v>0.61510917191059344</v>
      </c>
      <c r="E15" s="96">
        <f t="shared" si="4"/>
        <v>0.6206341201002249</v>
      </c>
      <c r="F15" s="96">
        <f t="shared" si="4"/>
        <v>0.70110659699945099</v>
      </c>
      <c r="G15" s="96">
        <f t="shared" si="4"/>
        <v>0.59374749776035551</v>
      </c>
      <c r="H15" s="96">
        <f t="shared" si="4"/>
        <v>0.53017625084962505</v>
      </c>
      <c r="I15" s="96">
        <f t="shared" si="4"/>
        <v>0.97650959053992081</v>
      </c>
      <c r="J15" s="96">
        <f t="shared" si="4"/>
        <v>1.8986534418773817</v>
      </c>
      <c r="K15" s="96">
        <f t="shared" si="4"/>
        <v>1.5967905423192257</v>
      </c>
      <c r="L15" s="96">
        <f t="shared" si="4"/>
        <v>1.6135962092009732</v>
      </c>
      <c r="M15" s="96">
        <f t="shared" si="4"/>
        <v>1.1091098535095631</v>
      </c>
      <c r="N15" s="96">
        <f t="shared" si="4"/>
        <v>1.0940090438419188</v>
      </c>
      <c r="O15" s="96">
        <f t="shared" si="4"/>
        <v>0.75200044748882267</v>
      </c>
      <c r="P15" s="96">
        <f t="shared" si="4"/>
        <v>0.6995016355965239</v>
      </c>
      <c r="Q15" s="96">
        <f t="shared" si="4"/>
        <v>0.64040557876946846</v>
      </c>
    </row>
    <row r="16" spans="1:17" ht="12" customHeight="1" x14ac:dyDescent="0.25">
      <c r="A16" s="87" t="s">
        <v>111</v>
      </c>
      <c r="B16" s="97"/>
      <c r="C16" s="97">
        <v>0.68771740754805488</v>
      </c>
      <c r="D16" s="97">
        <v>0.61510917191059344</v>
      </c>
      <c r="E16" s="97">
        <v>0.6206341201002249</v>
      </c>
      <c r="F16" s="97">
        <v>0.70110659699945099</v>
      </c>
      <c r="G16" s="97">
        <v>0.59374749776035551</v>
      </c>
      <c r="H16" s="97">
        <v>0.53017625084962505</v>
      </c>
      <c r="I16" s="97">
        <v>0.97650959053992081</v>
      </c>
      <c r="J16" s="97">
        <v>1.8986534418773817</v>
      </c>
      <c r="K16" s="97">
        <v>1.5967905423192257</v>
      </c>
      <c r="L16" s="97">
        <v>1.6135962092009732</v>
      </c>
      <c r="M16" s="97">
        <v>1.1091098535095631</v>
      </c>
      <c r="N16" s="97">
        <v>1.0940090438419188</v>
      </c>
      <c r="O16" s="97">
        <v>0.75200044748882267</v>
      </c>
      <c r="P16" s="97">
        <v>0.6995016355965239</v>
      </c>
      <c r="Q16" s="97">
        <v>0.64040557876946846</v>
      </c>
    </row>
    <row r="17" spans="1:17" ht="12.95" customHeight="1" x14ac:dyDescent="0.25">
      <c r="A17" s="89" t="s">
        <v>63</v>
      </c>
      <c r="B17" s="96"/>
      <c r="C17" s="96">
        <f t="shared" ref="C17" si="5">SUM(C18:C26)</f>
        <v>2.3263536902761861</v>
      </c>
      <c r="D17" s="96">
        <f t="shared" ref="D17:Q17" si="6">SUM(D18:D26)</f>
        <v>2.5968438555170215</v>
      </c>
      <c r="E17" s="96">
        <f t="shared" si="6"/>
        <v>2.6660333221535248</v>
      </c>
      <c r="F17" s="96">
        <f t="shared" si="6"/>
        <v>2.4108766681515124</v>
      </c>
      <c r="G17" s="96">
        <f t="shared" si="6"/>
        <v>3.1828105383112524</v>
      </c>
      <c r="H17" s="96">
        <f t="shared" si="6"/>
        <v>1.9665174611872847</v>
      </c>
      <c r="I17" s="96">
        <f t="shared" si="6"/>
        <v>2.675321893657777</v>
      </c>
      <c r="J17" s="96">
        <f t="shared" si="6"/>
        <v>4.9026703350833696</v>
      </c>
      <c r="K17" s="96">
        <f t="shared" si="6"/>
        <v>3.1883025755379664</v>
      </c>
      <c r="L17" s="96">
        <f t="shared" si="6"/>
        <v>2.8872336859560779</v>
      </c>
      <c r="M17" s="96">
        <f t="shared" si="6"/>
        <v>3.1096661803870567</v>
      </c>
      <c r="N17" s="96">
        <f t="shared" si="6"/>
        <v>2.9520285993549735</v>
      </c>
      <c r="O17" s="96">
        <f t="shared" si="6"/>
        <v>1.8174847139329799</v>
      </c>
      <c r="P17" s="96">
        <f t="shared" si="6"/>
        <v>1.9275489039418257</v>
      </c>
      <c r="Q17" s="96">
        <f t="shared" si="6"/>
        <v>1.7068712967801043</v>
      </c>
    </row>
    <row r="18" spans="1:17" ht="12" customHeight="1" x14ac:dyDescent="0.25">
      <c r="A18" s="87" t="s">
        <v>58</v>
      </c>
      <c r="B18" s="95"/>
      <c r="C18" s="95">
        <v>0</v>
      </c>
      <c r="D18" s="95">
        <v>0</v>
      </c>
      <c r="E18" s="95">
        <v>0</v>
      </c>
      <c r="F18" s="95">
        <v>0</v>
      </c>
      <c r="G18" s="95">
        <v>0</v>
      </c>
      <c r="H18" s="95">
        <v>0</v>
      </c>
      <c r="I18" s="95">
        <v>0</v>
      </c>
      <c r="J18" s="95">
        <v>0</v>
      </c>
      <c r="K18" s="95">
        <v>0</v>
      </c>
      <c r="L18" s="95">
        <v>0</v>
      </c>
      <c r="M18" s="95">
        <v>0</v>
      </c>
      <c r="N18" s="95">
        <v>0</v>
      </c>
      <c r="O18" s="95">
        <v>0</v>
      </c>
      <c r="P18" s="95">
        <v>0</v>
      </c>
      <c r="Q18" s="95">
        <v>0</v>
      </c>
    </row>
    <row r="19" spans="1:17" s="28" customFormat="1" ht="12" customHeight="1" x14ac:dyDescent="0.25">
      <c r="A19" s="87" t="s">
        <v>84</v>
      </c>
      <c r="B19" s="95"/>
      <c r="C19" s="95">
        <v>7.7965583525016022E-2</v>
      </c>
      <c r="D19" s="95">
        <v>0.10342714497056621</v>
      </c>
      <c r="E19" s="95">
        <v>9.3195589490678465E-2</v>
      </c>
      <c r="F19" s="95">
        <v>1.798438120812829E-2</v>
      </c>
      <c r="G19" s="95">
        <v>0.14300825377485088</v>
      </c>
      <c r="H19" s="95">
        <v>6.4084108926437511E-2</v>
      </c>
      <c r="I19" s="95">
        <v>1.0290823759713795E-2</v>
      </c>
      <c r="J19" s="95">
        <v>4.8239473189700226E-2</v>
      </c>
      <c r="K19" s="95">
        <v>4.4668399743336078E-2</v>
      </c>
      <c r="L19" s="95">
        <v>3.1811084608628248E-2</v>
      </c>
      <c r="M19" s="95">
        <v>2.4392884850938254E-2</v>
      </c>
      <c r="N19" s="95">
        <v>2.3255958115461529E-2</v>
      </c>
      <c r="O19" s="95">
        <v>8.8419653588976341E-3</v>
      </c>
      <c r="P19" s="95">
        <v>8.4064792197283029E-3</v>
      </c>
      <c r="Q19" s="95">
        <v>1.6958597658477181E-2</v>
      </c>
    </row>
    <row r="20" spans="1:17" ht="12" customHeight="1" x14ac:dyDescent="0.25">
      <c r="A20" s="87" t="s">
        <v>110</v>
      </c>
      <c r="B20" s="95"/>
      <c r="C20" s="95">
        <v>0</v>
      </c>
      <c r="D20" s="95">
        <v>0</v>
      </c>
      <c r="E20" s="95">
        <v>0</v>
      </c>
      <c r="F20" s="95">
        <v>0</v>
      </c>
      <c r="G20" s="95">
        <v>0</v>
      </c>
      <c r="H20" s="95">
        <v>0</v>
      </c>
      <c r="I20" s="95">
        <v>0</v>
      </c>
      <c r="J20" s="95">
        <v>0</v>
      </c>
      <c r="K20" s="95">
        <v>0</v>
      </c>
      <c r="L20" s="95">
        <v>0</v>
      </c>
      <c r="M20" s="95">
        <v>0</v>
      </c>
      <c r="N20" s="95">
        <v>0</v>
      </c>
      <c r="O20" s="95">
        <v>0</v>
      </c>
      <c r="P20" s="95">
        <v>0</v>
      </c>
      <c r="Q20" s="95">
        <v>0</v>
      </c>
    </row>
    <row r="21" spans="1:17" ht="12" customHeight="1" x14ac:dyDescent="0.25">
      <c r="A21" s="87" t="s">
        <v>109</v>
      </c>
      <c r="B21" s="95"/>
      <c r="C21" s="95">
        <v>0</v>
      </c>
      <c r="D21" s="95">
        <v>0</v>
      </c>
      <c r="E21" s="95">
        <v>0</v>
      </c>
      <c r="F21" s="95">
        <v>0</v>
      </c>
      <c r="G21" s="95">
        <v>0</v>
      </c>
      <c r="H21" s="95">
        <v>0</v>
      </c>
      <c r="I21" s="95">
        <v>0</v>
      </c>
      <c r="J21" s="95">
        <v>0</v>
      </c>
      <c r="K21" s="95">
        <v>0</v>
      </c>
      <c r="L21" s="95">
        <v>0</v>
      </c>
      <c r="M21" s="95">
        <v>0</v>
      </c>
      <c r="N21" s="95">
        <v>0</v>
      </c>
      <c r="O21" s="95">
        <v>0</v>
      </c>
      <c r="P21" s="95">
        <v>0</v>
      </c>
      <c r="Q21" s="95">
        <v>0</v>
      </c>
    </row>
    <row r="22" spans="1:17" ht="12" customHeight="1" x14ac:dyDescent="0.25">
      <c r="A22" s="87" t="s">
        <v>55</v>
      </c>
      <c r="B22" s="95"/>
      <c r="C22" s="95">
        <v>0</v>
      </c>
      <c r="D22" s="95">
        <v>0</v>
      </c>
      <c r="E22" s="95">
        <v>0</v>
      </c>
      <c r="F22" s="95">
        <v>0</v>
      </c>
      <c r="G22" s="95">
        <v>0</v>
      </c>
      <c r="H22" s="95">
        <v>0</v>
      </c>
      <c r="I22" s="95">
        <v>0</v>
      </c>
      <c r="J22" s="95">
        <v>0</v>
      </c>
      <c r="K22" s="95">
        <v>0</v>
      </c>
      <c r="L22" s="95">
        <v>0</v>
      </c>
      <c r="M22" s="95">
        <v>0</v>
      </c>
      <c r="N22" s="95">
        <v>0</v>
      </c>
      <c r="O22" s="95">
        <v>0</v>
      </c>
      <c r="P22" s="95">
        <v>0</v>
      </c>
      <c r="Q22" s="95">
        <v>0</v>
      </c>
    </row>
    <row r="23" spans="1:17" ht="12" customHeight="1" x14ac:dyDescent="0.25">
      <c r="A23" s="87" t="s">
        <v>79</v>
      </c>
      <c r="B23" s="95"/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/>
      <c r="C24" s="95">
        <v>0</v>
      </c>
      <c r="D24" s="95">
        <v>0</v>
      </c>
      <c r="E24" s="95">
        <v>0</v>
      </c>
      <c r="F24" s="95">
        <v>0</v>
      </c>
      <c r="G24" s="95">
        <v>0</v>
      </c>
      <c r="H24" s="95">
        <v>0</v>
      </c>
      <c r="I24" s="95">
        <v>0</v>
      </c>
      <c r="J24" s="95">
        <v>0</v>
      </c>
      <c r="K24" s="95">
        <v>0</v>
      </c>
      <c r="L24" s="95">
        <v>0</v>
      </c>
      <c r="M24" s="95">
        <v>0</v>
      </c>
      <c r="N24" s="95">
        <v>0</v>
      </c>
      <c r="O24" s="95">
        <v>0</v>
      </c>
      <c r="P24" s="95">
        <v>0</v>
      </c>
      <c r="Q24" s="95">
        <v>0</v>
      </c>
    </row>
    <row r="25" spans="1:17" ht="12" customHeight="1" x14ac:dyDescent="0.25">
      <c r="A25" s="51" t="s">
        <v>60</v>
      </c>
      <c r="B25" s="22"/>
      <c r="C25" s="22">
        <v>0.58302132949954899</v>
      </c>
      <c r="D25" s="22">
        <v>0.70802228608644857</v>
      </c>
      <c r="E25" s="22">
        <v>0.69860479951177912</v>
      </c>
      <c r="F25" s="22">
        <v>8.8825645903649747E-2</v>
      </c>
      <c r="G25" s="22">
        <v>1.0291560751600946</v>
      </c>
      <c r="H25" s="22">
        <v>0.39132083240442783</v>
      </c>
      <c r="I25" s="22">
        <v>0.11223691428065295</v>
      </c>
      <c r="J25" s="22">
        <v>0.56722832510545318</v>
      </c>
      <c r="K25" s="22">
        <v>0.30513065183559451</v>
      </c>
      <c r="L25" s="22">
        <v>0.19552877203180336</v>
      </c>
      <c r="M25" s="22">
        <v>0.18100946187693459</v>
      </c>
      <c r="N25" s="22">
        <v>0.17465937838045806</v>
      </c>
      <c r="O25" s="22">
        <v>8.0050426729940408E-2</v>
      </c>
      <c r="P25" s="22">
        <v>0.17791727578754818</v>
      </c>
      <c r="Q25" s="22">
        <v>0.26506535654348978</v>
      </c>
    </row>
    <row r="26" spans="1:17" ht="12" customHeight="1" x14ac:dyDescent="0.25">
      <c r="A26" s="49" t="s">
        <v>59</v>
      </c>
      <c r="B26" s="18"/>
      <c r="C26" s="18">
        <v>1.6653667772516212</v>
      </c>
      <c r="D26" s="18">
        <v>1.7853944244600066</v>
      </c>
      <c r="E26" s="18">
        <v>1.8742329331510672</v>
      </c>
      <c r="F26" s="18">
        <v>2.3040666410397344</v>
      </c>
      <c r="G26" s="18">
        <v>2.0106462093763069</v>
      </c>
      <c r="H26" s="18">
        <v>1.5111125198564193</v>
      </c>
      <c r="I26" s="18">
        <v>2.5527941556174101</v>
      </c>
      <c r="J26" s="18">
        <v>4.2872025367882163</v>
      </c>
      <c r="K26" s="18">
        <v>2.8385035239590359</v>
      </c>
      <c r="L26" s="18">
        <v>2.6598938293156462</v>
      </c>
      <c r="M26" s="18">
        <v>2.9042638336591837</v>
      </c>
      <c r="N26" s="18">
        <v>2.7541132628590539</v>
      </c>
      <c r="O26" s="18">
        <v>1.7285923218441419</v>
      </c>
      <c r="P26" s="18">
        <v>1.7412251489345492</v>
      </c>
      <c r="Q26" s="18">
        <v>1.4248473425781374</v>
      </c>
    </row>
    <row r="27" spans="1:17" ht="12.95" customHeight="1" x14ac:dyDescent="0.25">
      <c r="A27" s="89" t="s">
        <v>62</v>
      </c>
      <c r="B27" s="96"/>
      <c r="C27" s="96">
        <f t="shared" ref="C27" si="7">SUM(C28:C32)</f>
        <v>0.97443480598674914</v>
      </c>
      <c r="D27" s="96">
        <f t="shared" ref="D27:Q27" si="8">SUM(D28:D32)</f>
        <v>1.0408148412665079</v>
      </c>
      <c r="E27" s="96">
        <f t="shared" si="8"/>
        <v>1.2447271870081165</v>
      </c>
      <c r="F27" s="96">
        <f t="shared" si="8"/>
        <v>1.3128231529795349</v>
      </c>
      <c r="G27" s="96">
        <f t="shared" si="8"/>
        <v>1.3690606382042891</v>
      </c>
      <c r="H27" s="96">
        <f t="shared" si="8"/>
        <v>1.031209730691566</v>
      </c>
      <c r="I27" s="96">
        <f t="shared" si="8"/>
        <v>1.7017706767242173</v>
      </c>
      <c r="J27" s="96">
        <f t="shared" si="8"/>
        <v>2.8336606059968856</v>
      </c>
      <c r="K27" s="96">
        <f t="shared" si="8"/>
        <v>1.9505448314060685</v>
      </c>
      <c r="L27" s="96">
        <f t="shared" si="8"/>
        <v>1.9097115942797767</v>
      </c>
      <c r="M27" s="96">
        <f t="shared" si="8"/>
        <v>2.0536043749119504</v>
      </c>
      <c r="N27" s="96">
        <f t="shared" si="8"/>
        <v>1.9102031171981417</v>
      </c>
      <c r="O27" s="96">
        <f t="shared" si="8"/>
        <v>1.1233247567920308</v>
      </c>
      <c r="P27" s="96">
        <f t="shared" si="8"/>
        <v>0.99103779842193773</v>
      </c>
      <c r="Q27" s="96">
        <f t="shared" si="8"/>
        <v>0.80396689167843716</v>
      </c>
    </row>
    <row r="28" spans="1:17" ht="12" customHeight="1" x14ac:dyDescent="0.25">
      <c r="A28" s="87" t="s">
        <v>58</v>
      </c>
      <c r="B28" s="95"/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/>
      <c r="C29" s="95">
        <v>0.14904623464764011</v>
      </c>
      <c r="D29" s="95">
        <v>0.14117071986768145</v>
      </c>
      <c r="E29" s="95">
        <v>0.2157378738055987</v>
      </c>
      <c r="F29" s="95">
        <v>0.1946460103818107</v>
      </c>
      <c r="G29" s="95">
        <v>0.19708464069712586</v>
      </c>
      <c r="H29" s="95">
        <v>6.1208049248456978E-2</v>
      </c>
      <c r="I29" s="95">
        <v>0.23826373936795528</v>
      </c>
      <c r="J29" s="95">
        <v>0.17043189734152642</v>
      </c>
      <c r="K29" s="95">
        <v>0.28515076302797276</v>
      </c>
      <c r="L29" s="95">
        <v>0.31419980399651359</v>
      </c>
      <c r="M29" s="95">
        <v>0.20457573803708914</v>
      </c>
      <c r="N29" s="95">
        <v>0.29746240885431074</v>
      </c>
      <c r="O29" s="95">
        <v>0.2199671659069625</v>
      </c>
      <c r="P29" s="95">
        <v>0</v>
      </c>
      <c r="Q29" s="95">
        <v>0</v>
      </c>
    </row>
    <row r="30" spans="1:17" ht="12" customHeight="1" x14ac:dyDescent="0.25">
      <c r="A30" s="87" t="s">
        <v>109</v>
      </c>
      <c r="B30" s="95"/>
      <c r="C30" s="95">
        <v>0</v>
      </c>
      <c r="D30" s="95">
        <v>0</v>
      </c>
      <c r="E30" s="95">
        <v>0</v>
      </c>
      <c r="F30" s="95">
        <v>0</v>
      </c>
      <c r="G30" s="95">
        <v>0</v>
      </c>
      <c r="H30" s="95">
        <v>0</v>
      </c>
      <c r="I30" s="95">
        <v>0</v>
      </c>
      <c r="J30" s="95">
        <v>0</v>
      </c>
      <c r="K30" s="95">
        <v>0</v>
      </c>
      <c r="L30" s="95">
        <v>0</v>
      </c>
      <c r="M30" s="95">
        <v>0</v>
      </c>
      <c r="N30" s="95">
        <v>0</v>
      </c>
      <c r="O30" s="95">
        <v>0</v>
      </c>
      <c r="P30" s="95">
        <v>0</v>
      </c>
      <c r="Q30" s="95">
        <v>0</v>
      </c>
    </row>
    <row r="31" spans="1:17" ht="12" customHeight="1" x14ac:dyDescent="0.25">
      <c r="A31" s="87" t="s">
        <v>55</v>
      </c>
      <c r="B31" s="95"/>
      <c r="C31" s="95">
        <v>2.5399488566580534E-2</v>
      </c>
      <c r="D31" s="95">
        <v>5.2559422117261487E-2</v>
      </c>
      <c r="E31" s="95">
        <v>1.5301319848773346E-2</v>
      </c>
      <c r="F31" s="95">
        <v>1.5883901664085921E-2</v>
      </c>
      <c r="G31" s="95">
        <v>6.9939466585103735E-2</v>
      </c>
      <c r="H31" s="95">
        <v>0</v>
      </c>
      <c r="I31" s="95">
        <v>1.4043986518646285E-2</v>
      </c>
      <c r="J31" s="95">
        <v>2.0955547973556657E-2</v>
      </c>
      <c r="K31" s="95">
        <v>0</v>
      </c>
      <c r="L31" s="95">
        <v>2.7142811368692597E-2</v>
      </c>
      <c r="M31" s="95">
        <v>6.1289880311398225E-2</v>
      </c>
      <c r="N31" s="95">
        <v>2.549509115980865E-2</v>
      </c>
      <c r="O31" s="95">
        <v>4.5910942913168752E-2</v>
      </c>
      <c r="P31" s="95">
        <v>2.7419564010482001E-2</v>
      </c>
      <c r="Q31" s="95">
        <v>2.4389348668656224E-4</v>
      </c>
    </row>
    <row r="32" spans="1:17" ht="12" customHeight="1" x14ac:dyDescent="0.25">
      <c r="A32" s="49" t="s">
        <v>60</v>
      </c>
      <c r="B32" s="18"/>
      <c r="C32" s="18">
        <v>0.79998908277252845</v>
      </c>
      <c r="D32" s="18">
        <v>0.84708469928156505</v>
      </c>
      <c r="E32" s="18">
        <v>1.0136879933537444</v>
      </c>
      <c r="F32" s="18">
        <v>1.1022932409336383</v>
      </c>
      <c r="G32" s="18">
        <v>1.1020365309220594</v>
      </c>
      <c r="H32" s="18">
        <v>0.97000168144310894</v>
      </c>
      <c r="I32" s="18">
        <v>1.4494629508376158</v>
      </c>
      <c r="J32" s="18">
        <v>2.6422731606818024</v>
      </c>
      <c r="K32" s="18">
        <v>1.6653940683780957</v>
      </c>
      <c r="L32" s="18">
        <v>1.5683689789145705</v>
      </c>
      <c r="M32" s="18">
        <v>1.7877387565634628</v>
      </c>
      <c r="N32" s="18">
        <v>1.5872456171840224</v>
      </c>
      <c r="O32" s="18">
        <v>0.85744664797189951</v>
      </c>
      <c r="P32" s="18">
        <v>0.96361823441145578</v>
      </c>
      <c r="Q32" s="18">
        <v>0.80372299819175064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119</v>
      </c>
      <c r="B3" s="100"/>
      <c r="C3" s="100">
        <f t="shared" ref="C3" si="0">SUM(C4,C15,C17,C27)</f>
        <v>7.3646776055851246</v>
      </c>
      <c r="D3" s="100">
        <f t="shared" ref="D3:Q3" si="1">SUM(D4,D15,D17,D27)</f>
        <v>7.9352020086764279</v>
      </c>
      <c r="E3" s="100">
        <f t="shared" si="1"/>
        <v>8.6059280025513178</v>
      </c>
      <c r="F3" s="100">
        <f t="shared" si="1"/>
        <v>8.5750221364080055</v>
      </c>
      <c r="G3" s="100">
        <f t="shared" si="1"/>
        <v>8.2410807560208301</v>
      </c>
      <c r="H3" s="100">
        <f t="shared" si="1"/>
        <v>6.7607733293287042</v>
      </c>
      <c r="I3" s="100">
        <f t="shared" si="1"/>
        <v>11.093045193377911</v>
      </c>
      <c r="J3" s="100">
        <f t="shared" si="1"/>
        <v>18.472853551304851</v>
      </c>
      <c r="K3" s="100">
        <f t="shared" si="1"/>
        <v>13.302814790640635</v>
      </c>
      <c r="L3" s="100">
        <f t="shared" si="1"/>
        <v>12.440271217270803</v>
      </c>
      <c r="M3" s="100">
        <f t="shared" si="1"/>
        <v>12.393191780057217</v>
      </c>
      <c r="N3" s="100">
        <f t="shared" si="1"/>
        <v>11.859579763593006</v>
      </c>
      <c r="O3" s="100">
        <f t="shared" si="1"/>
        <v>7.193206158641809</v>
      </c>
      <c r="P3" s="100">
        <f t="shared" si="1"/>
        <v>6.9643939170295939</v>
      </c>
      <c r="Q3" s="100">
        <f t="shared" si="1"/>
        <v>6.3468001146905761</v>
      </c>
    </row>
    <row r="4" spans="1:17" ht="12.95" customHeight="1" x14ac:dyDescent="0.25">
      <c r="A4" s="89" t="s">
        <v>65</v>
      </c>
      <c r="B4" s="96"/>
      <c r="C4" s="96">
        <f t="shared" ref="C4" si="2">SUM(C5:C14)</f>
        <v>3.483609086409023</v>
      </c>
      <c r="D4" s="96">
        <f t="shared" ref="D4:Q4" si="3">SUM(D5:D14)</f>
        <v>3.9115407475108985</v>
      </c>
      <c r="E4" s="96">
        <f t="shared" si="3"/>
        <v>4.2924177233536502</v>
      </c>
      <c r="F4" s="96">
        <f t="shared" si="3"/>
        <v>3.9358665772625439</v>
      </c>
      <c r="G4" s="96">
        <f t="shared" si="3"/>
        <v>3.6039077148420344</v>
      </c>
      <c r="H4" s="96">
        <f t="shared" si="3"/>
        <v>3.1068433136770799</v>
      </c>
      <c r="I4" s="96">
        <f t="shared" si="3"/>
        <v>5.1313362360815375</v>
      </c>
      <c r="J4" s="96">
        <f t="shared" si="3"/>
        <v>7.3906582790534578</v>
      </c>
      <c r="K4" s="96">
        <f t="shared" si="3"/>
        <v>4.9775351154302863</v>
      </c>
      <c r="L4" s="96">
        <f t="shared" si="3"/>
        <v>4.0676437149128466</v>
      </c>
      <c r="M4" s="96">
        <f t="shared" si="3"/>
        <v>4.7127827312907344</v>
      </c>
      <c r="N4" s="96">
        <f t="shared" si="3"/>
        <v>4.3274301351106477</v>
      </c>
      <c r="O4" s="96">
        <f t="shared" si="3"/>
        <v>2.2657339752380268</v>
      </c>
      <c r="P4" s="96">
        <f t="shared" si="3"/>
        <v>2.0576921548093581</v>
      </c>
      <c r="Q4" s="96">
        <f t="shared" si="3"/>
        <v>1.9689299436258987</v>
      </c>
    </row>
    <row r="5" spans="1:17" ht="12" customHeight="1" x14ac:dyDescent="0.25">
      <c r="A5" s="87" t="s">
        <v>58</v>
      </c>
      <c r="B5" s="95"/>
      <c r="C5" s="95">
        <v>0</v>
      </c>
      <c r="D5" s="95">
        <v>0</v>
      </c>
      <c r="E5" s="95">
        <v>0</v>
      </c>
      <c r="F5" s="95">
        <v>0</v>
      </c>
      <c r="G5" s="95">
        <v>0</v>
      </c>
      <c r="H5" s="95">
        <v>0</v>
      </c>
      <c r="I5" s="95">
        <v>0</v>
      </c>
      <c r="J5" s="95">
        <v>0</v>
      </c>
      <c r="K5" s="95">
        <v>0</v>
      </c>
      <c r="L5" s="95">
        <v>0</v>
      </c>
      <c r="M5" s="95">
        <v>0</v>
      </c>
      <c r="N5" s="95">
        <v>0</v>
      </c>
      <c r="O5" s="95">
        <v>0</v>
      </c>
      <c r="P5" s="95">
        <v>0</v>
      </c>
      <c r="Q5" s="95">
        <v>0</v>
      </c>
    </row>
    <row r="6" spans="1:17" ht="12" customHeight="1" x14ac:dyDescent="0.25">
      <c r="A6" s="87" t="s">
        <v>84</v>
      </c>
      <c r="B6" s="95"/>
      <c r="C6" s="95">
        <v>0.29743815910870902</v>
      </c>
      <c r="D6" s="95">
        <v>0.2938454502466506</v>
      </c>
      <c r="E6" s="95">
        <v>0.42292705593691798</v>
      </c>
      <c r="F6" s="95">
        <v>0.32162164593944331</v>
      </c>
      <c r="G6" s="95">
        <v>0.28764064431848785</v>
      </c>
      <c r="H6" s="95">
        <v>0.20960530795585422</v>
      </c>
      <c r="I6" s="95">
        <v>0.40052827574652189</v>
      </c>
      <c r="J6" s="95">
        <v>0.26677165908756384</v>
      </c>
      <c r="K6" s="95">
        <v>0.48004677200617812</v>
      </c>
      <c r="L6" s="95">
        <v>0.44442339259216923</v>
      </c>
      <c r="M6" s="95">
        <v>0.32217605619963996</v>
      </c>
      <c r="N6" s="95">
        <v>0.46059003397101306</v>
      </c>
      <c r="O6" s="95">
        <v>0.31491539458686307</v>
      </c>
      <c r="P6" s="95">
        <v>8.6729309183381773E-2</v>
      </c>
      <c r="Q6" s="95">
        <v>0.11209623573832855</v>
      </c>
    </row>
    <row r="7" spans="1:17" ht="12" customHeight="1" x14ac:dyDescent="0.25">
      <c r="A7" s="87" t="s">
        <v>110</v>
      </c>
      <c r="B7" s="95"/>
      <c r="C7" s="95">
        <v>2.6461824436497352</v>
      </c>
      <c r="D7" s="95">
        <v>2.1928616916127281</v>
      </c>
      <c r="E7" s="95">
        <v>2.3339333064001129</v>
      </c>
      <c r="F7" s="95">
        <v>2.3539986379359501</v>
      </c>
      <c r="G7" s="95">
        <v>1.9544833736798966</v>
      </c>
      <c r="H7" s="95">
        <v>1.1391398874533136</v>
      </c>
      <c r="I7" s="95">
        <v>0.30436547815317411</v>
      </c>
      <c r="J7" s="95">
        <v>2.1472072308164463</v>
      </c>
      <c r="K7" s="95">
        <v>3.0547249815227873</v>
      </c>
      <c r="L7" s="95">
        <v>1.4997965838359963</v>
      </c>
      <c r="M7" s="95">
        <v>3.6435328788025938</v>
      </c>
      <c r="N7" s="95">
        <v>2.7250994452980004</v>
      </c>
      <c r="O7" s="95">
        <v>1.255501922061641</v>
      </c>
      <c r="P7" s="95">
        <v>1.4296164835280185</v>
      </c>
      <c r="Q7" s="95">
        <v>1.0545198106765612</v>
      </c>
    </row>
    <row r="8" spans="1:17" ht="12" customHeight="1" x14ac:dyDescent="0.25">
      <c r="A8" s="87" t="s">
        <v>109</v>
      </c>
      <c r="B8" s="95"/>
      <c r="C8" s="95">
        <v>0</v>
      </c>
      <c r="D8" s="95">
        <v>0</v>
      </c>
      <c r="E8" s="95">
        <v>0</v>
      </c>
      <c r="F8" s="95">
        <v>0</v>
      </c>
      <c r="G8" s="95">
        <v>0</v>
      </c>
      <c r="H8" s="95">
        <v>0</v>
      </c>
      <c r="I8" s="95">
        <v>0</v>
      </c>
      <c r="J8" s="95">
        <v>0</v>
      </c>
      <c r="K8" s="95">
        <v>0</v>
      </c>
      <c r="L8" s="95">
        <v>0</v>
      </c>
      <c r="M8" s="95">
        <v>0</v>
      </c>
      <c r="N8" s="95">
        <v>0</v>
      </c>
      <c r="O8" s="95">
        <v>0</v>
      </c>
      <c r="P8" s="95">
        <v>0</v>
      </c>
      <c r="Q8" s="95">
        <v>0</v>
      </c>
    </row>
    <row r="9" spans="1:17" ht="12" customHeight="1" x14ac:dyDescent="0.25">
      <c r="A9" s="87" t="s">
        <v>55</v>
      </c>
      <c r="B9" s="95"/>
      <c r="C9" s="95">
        <v>8.3949534192099606E-2</v>
      </c>
      <c r="D9" s="95">
        <v>0.26379668917484383</v>
      </c>
      <c r="E9" s="95">
        <v>7.3045648855645837E-2</v>
      </c>
      <c r="F9" s="95">
        <v>0.33709830743972563</v>
      </c>
      <c r="G9" s="95">
        <v>0.18669237722388005</v>
      </c>
      <c r="H9" s="95">
        <v>5.0558885905694975E-2</v>
      </c>
      <c r="I9" s="95">
        <v>7.1512756278060197E-2</v>
      </c>
      <c r="J9" s="95">
        <v>0.29770125836071515</v>
      </c>
      <c r="K9" s="95">
        <v>0.17795957853477623</v>
      </c>
      <c r="L9" s="95">
        <v>6.802946815858063E-2</v>
      </c>
      <c r="M9" s="95">
        <v>8.1295109662596746E-2</v>
      </c>
      <c r="N9" s="95">
        <v>0.33613918478961213</v>
      </c>
      <c r="O9" s="95">
        <v>0.18032749353353739</v>
      </c>
      <c r="P9" s="95">
        <v>4.9929749944719548E-2</v>
      </c>
      <c r="Q9" s="95">
        <v>0.166491525957984</v>
      </c>
    </row>
    <row r="10" spans="1:17" ht="12" customHeight="1" x14ac:dyDescent="0.25">
      <c r="A10" s="87" t="s">
        <v>79</v>
      </c>
      <c r="B10" s="95"/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9.2384775275160508E-2</v>
      </c>
      <c r="J10" s="95">
        <v>6.8317499638780838E-2</v>
      </c>
      <c r="K10" s="95">
        <v>3.2924540461907452E-2</v>
      </c>
      <c r="L10" s="95">
        <v>0.22000673653634492</v>
      </c>
      <c r="M10" s="95">
        <v>9.680027593010701E-2</v>
      </c>
      <c r="N10" s="95">
        <v>0.25812910953027995</v>
      </c>
      <c r="O10" s="95">
        <v>0.12624027649606442</v>
      </c>
      <c r="P10" s="95">
        <v>2.3996078309592481E-2</v>
      </c>
      <c r="Q10" s="95">
        <v>5.1266895195201771E-3</v>
      </c>
    </row>
    <row r="11" spans="1:17" ht="12" customHeight="1" x14ac:dyDescent="0.25">
      <c r="A11" s="87" t="s">
        <v>61</v>
      </c>
      <c r="B11" s="95"/>
      <c r="C11" s="95">
        <v>0</v>
      </c>
      <c r="D11" s="95">
        <v>0</v>
      </c>
      <c r="E11" s="95">
        <v>0</v>
      </c>
      <c r="F11" s="95">
        <v>0</v>
      </c>
      <c r="G11" s="95">
        <v>0</v>
      </c>
      <c r="H11" s="95">
        <v>0</v>
      </c>
      <c r="I11" s="95">
        <v>0</v>
      </c>
      <c r="J11" s="95">
        <v>0</v>
      </c>
      <c r="K11" s="95">
        <v>0</v>
      </c>
      <c r="L11" s="95">
        <v>0</v>
      </c>
      <c r="M11" s="95">
        <v>0</v>
      </c>
      <c r="N11" s="95">
        <v>0</v>
      </c>
      <c r="O11" s="95">
        <v>0</v>
      </c>
      <c r="P11" s="95">
        <v>0</v>
      </c>
      <c r="Q11" s="95">
        <v>0</v>
      </c>
    </row>
    <row r="12" spans="1:17" ht="12" customHeight="1" x14ac:dyDescent="0.25">
      <c r="A12" s="87" t="s">
        <v>115</v>
      </c>
      <c r="B12" s="95"/>
      <c r="C12" s="95">
        <v>0.13491424349998499</v>
      </c>
      <c r="D12" s="95">
        <v>0.29005898589150991</v>
      </c>
      <c r="E12" s="95">
        <v>0.51119654896314304</v>
      </c>
      <c r="F12" s="95">
        <v>0.18843468181951006</v>
      </c>
      <c r="G12" s="95">
        <v>0.22347388149312555</v>
      </c>
      <c r="H12" s="95">
        <v>0.69182983991116609</v>
      </c>
      <c r="I12" s="95">
        <v>2.7774972138822798</v>
      </c>
      <c r="J12" s="95">
        <v>3.7970815193487444</v>
      </c>
      <c r="K12" s="95">
        <v>1.1744551916377701</v>
      </c>
      <c r="L12" s="95">
        <v>1.5744328439778832</v>
      </c>
      <c r="M12" s="95">
        <v>0.47074129687017896</v>
      </c>
      <c r="N12" s="95">
        <v>0.49012364868563812</v>
      </c>
      <c r="O12" s="95">
        <v>0.35992955134648291</v>
      </c>
      <c r="P12" s="95">
        <v>0.42388461446291664</v>
      </c>
      <c r="Q12" s="95">
        <v>0.5853719196726892</v>
      </c>
    </row>
    <row r="13" spans="1:17" ht="12" customHeight="1" x14ac:dyDescent="0.25">
      <c r="A13" s="51" t="s">
        <v>114</v>
      </c>
      <c r="B13" s="22"/>
      <c r="C13" s="22">
        <v>0.28005160522290395</v>
      </c>
      <c r="D13" s="22">
        <v>0.82176366233256659</v>
      </c>
      <c r="E13" s="22">
        <v>0.83555765758425515</v>
      </c>
      <c r="F13" s="22">
        <v>0.62525767500070739</v>
      </c>
      <c r="G13" s="22">
        <v>0.91365626398024524</v>
      </c>
      <c r="H13" s="22">
        <v>0.98867234667047466</v>
      </c>
      <c r="I13" s="22">
        <v>1.4113799324250891</v>
      </c>
      <c r="J13" s="22">
        <v>0.6573655650964656</v>
      </c>
      <c r="K13" s="22">
        <v>0</v>
      </c>
      <c r="L13" s="22">
        <v>0.17712481114196191</v>
      </c>
      <c r="M13" s="22">
        <v>0</v>
      </c>
      <c r="N13" s="22">
        <v>0</v>
      </c>
      <c r="O13" s="22">
        <v>0</v>
      </c>
      <c r="P13" s="22">
        <v>0</v>
      </c>
      <c r="Q13" s="22">
        <v>0</v>
      </c>
    </row>
    <row r="14" spans="1:17" ht="12" customHeight="1" x14ac:dyDescent="0.25">
      <c r="A14" s="99" t="s">
        <v>117</v>
      </c>
      <c r="B14" s="98"/>
      <c r="C14" s="98">
        <v>4.10731007355905E-2</v>
      </c>
      <c r="D14" s="98">
        <v>4.9214268252599384E-2</v>
      </c>
      <c r="E14" s="98">
        <v>0.11575750561357558</v>
      </c>
      <c r="F14" s="98">
        <v>0.10945562912720741</v>
      </c>
      <c r="G14" s="98">
        <v>3.7961174146399428E-2</v>
      </c>
      <c r="H14" s="98">
        <v>2.7037045780576186E-2</v>
      </c>
      <c r="I14" s="98">
        <v>7.3667804321251668E-2</v>
      </c>
      <c r="J14" s="98">
        <v>0.15621354670474119</v>
      </c>
      <c r="K14" s="98">
        <v>5.7424051266866595E-2</v>
      </c>
      <c r="L14" s="98">
        <v>8.3829878669910166E-2</v>
      </c>
      <c r="M14" s="98">
        <v>9.8237113825617839E-2</v>
      </c>
      <c r="N14" s="98">
        <v>5.7348712836104328E-2</v>
      </c>
      <c r="O14" s="98">
        <v>2.881933721343807E-2</v>
      </c>
      <c r="P14" s="98">
        <v>4.3535919380729066E-2</v>
      </c>
      <c r="Q14" s="98">
        <v>4.5323762060815578E-2</v>
      </c>
    </row>
    <row r="15" spans="1:17" ht="12.95" customHeight="1" x14ac:dyDescent="0.25">
      <c r="A15" s="89" t="s">
        <v>112</v>
      </c>
      <c r="B15" s="96"/>
      <c r="C15" s="96">
        <f t="shared" ref="C15:Q15" si="4">C16</f>
        <v>1.1341093339598527</v>
      </c>
      <c r="D15" s="96">
        <f t="shared" si="4"/>
        <v>1.0471765247644567</v>
      </c>
      <c r="E15" s="96">
        <f t="shared" si="4"/>
        <v>1.0969443337652212</v>
      </c>
      <c r="F15" s="96">
        <f t="shared" si="4"/>
        <v>1.2931012125194026</v>
      </c>
      <c r="G15" s="96">
        <f t="shared" si="4"/>
        <v>1.1497809501531344</v>
      </c>
      <c r="H15" s="96">
        <f t="shared" si="4"/>
        <v>1.0855687484294061</v>
      </c>
      <c r="I15" s="96">
        <f t="shared" si="4"/>
        <v>2.0181161204483091</v>
      </c>
      <c r="J15" s="96">
        <f t="shared" si="4"/>
        <v>4.1515648310627595</v>
      </c>
      <c r="K15" s="96">
        <f t="shared" si="4"/>
        <v>3.7588095421572598</v>
      </c>
      <c r="L15" s="96">
        <f t="shared" si="4"/>
        <v>4.1125856489668831</v>
      </c>
      <c r="M15" s="96">
        <f t="shared" si="4"/>
        <v>3.0341850243044046</v>
      </c>
      <c r="N15" s="96">
        <f t="shared" si="4"/>
        <v>3.1759781780744758</v>
      </c>
      <c r="O15" s="96">
        <f t="shared" si="4"/>
        <v>2.3063079776952549</v>
      </c>
      <c r="P15" s="96">
        <f t="shared" si="4"/>
        <v>2.2502962433306259</v>
      </c>
      <c r="Q15" s="96">
        <f t="shared" si="4"/>
        <v>2.1728573030751752</v>
      </c>
    </row>
    <row r="16" spans="1:17" ht="12" customHeight="1" x14ac:dyDescent="0.25">
      <c r="A16" s="87" t="s">
        <v>111</v>
      </c>
      <c r="B16" s="97"/>
      <c r="C16" s="97">
        <v>1.1341093339598527</v>
      </c>
      <c r="D16" s="97">
        <v>1.0471765247644567</v>
      </c>
      <c r="E16" s="97">
        <v>1.0969443337652212</v>
      </c>
      <c r="F16" s="97">
        <v>1.2931012125194026</v>
      </c>
      <c r="G16" s="97">
        <v>1.1497809501531344</v>
      </c>
      <c r="H16" s="97">
        <v>1.0855687484294061</v>
      </c>
      <c r="I16" s="97">
        <v>2.0181161204483091</v>
      </c>
      <c r="J16" s="97">
        <v>4.1515648310627595</v>
      </c>
      <c r="K16" s="97">
        <v>3.7588095421572598</v>
      </c>
      <c r="L16" s="97">
        <v>4.1125856489668831</v>
      </c>
      <c r="M16" s="97">
        <v>3.0341850243044046</v>
      </c>
      <c r="N16" s="97">
        <v>3.1759781780744758</v>
      </c>
      <c r="O16" s="97">
        <v>2.3063079776952549</v>
      </c>
      <c r="P16" s="97">
        <v>2.2502962433306259</v>
      </c>
      <c r="Q16" s="97">
        <v>2.1728573030751752</v>
      </c>
    </row>
    <row r="17" spans="1:17" ht="12.95" customHeight="1" x14ac:dyDescent="0.25">
      <c r="A17" s="89" t="s">
        <v>63</v>
      </c>
      <c r="B17" s="96"/>
      <c r="C17" s="96">
        <f t="shared" ref="C17:Q17" si="5">SUM(C18:C26)</f>
        <v>2.0328761009278868</v>
      </c>
      <c r="D17" s="96">
        <f t="shared" si="5"/>
        <v>2.2158584256402309</v>
      </c>
      <c r="E17" s="96">
        <f t="shared" si="5"/>
        <v>2.2996253039993348</v>
      </c>
      <c r="F17" s="96">
        <f t="shared" si="5"/>
        <v>2.3615349069386542</v>
      </c>
      <c r="G17" s="96">
        <f t="shared" si="5"/>
        <v>2.4782966385147227</v>
      </c>
      <c r="H17" s="96">
        <f t="shared" si="5"/>
        <v>1.7477172186829573</v>
      </c>
      <c r="I17" s="96">
        <f t="shared" si="5"/>
        <v>2.6415049128657859</v>
      </c>
      <c r="J17" s="96">
        <f t="shared" si="5"/>
        <v>4.6558687540088179</v>
      </c>
      <c r="K17" s="96">
        <f t="shared" si="5"/>
        <v>3.0517358854202357</v>
      </c>
      <c r="L17" s="96">
        <f t="shared" si="5"/>
        <v>2.8012989184744277</v>
      </c>
      <c r="M17" s="96">
        <f t="shared" si="5"/>
        <v>3.0368654228660006</v>
      </c>
      <c r="N17" s="96">
        <f t="shared" si="5"/>
        <v>2.8850846500076934</v>
      </c>
      <c r="O17" s="96">
        <f t="shared" si="5"/>
        <v>1.7853175772098533</v>
      </c>
      <c r="P17" s="96">
        <f t="shared" si="5"/>
        <v>1.834471993761505</v>
      </c>
      <c r="Q17" s="96">
        <f t="shared" si="5"/>
        <v>1.5258090597962046</v>
      </c>
    </row>
    <row r="18" spans="1:17" ht="12" customHeight="1" x14ac:dyDescent="0.25">
      <c r="A18" s="87" t="s">
        <v>58</v>
      </c>
      <c r="B18" s="95"/>
      <c r="C18" s="95">
        <v>0</v>
      </c>
      <c r="D18" s="95">
        <v>0</v>
      </c>
      <c r="E18" s="95">
        <v>0</v>
      </c>
      <c r="F18" s="95">
        <v>0</v>
      </c>
      <c r="G18" s="95">
        <v>0</v>
      </c>
      <c r="H18" s="95">
        <v>0</v>
      </c>
      <c r="I18" s="95">
        <v>0</v>
      </c>
      <c r="J18" s="95">
        <v>0</v>
      </c>
      <c r="K18" s="95">
        <v>0</v>
      </c>
      <c r="L18" s="95">
        <v>0</v>
      </c>
      <c r="M18" s="95">
        <v>0</v>
      </c>
      <c r="N18" s="95">
        <v>0</v>
      </c>
      <c r="O18" s="95">
        <v>0</v>
      </c>
      <c r="P18" s="95">
        <v>0</v>
      </c>
      <c r="Q18" s="95">
        <v>0</v>
      </c>
    </row>
    <row r="19" spans="1:17" s="28" customFormat="1" ht="12" customHeight="1" x14ac:dyDescent="0.25">
      <c r="A19" s="87" t="s">
        <v>84</v>
      </c>
      <c r="B19" s="95"/>
      <c r="C19" s="95">
        <v>3.2777649166134668E-2</v>
      </c>
      <c r="D19" s="95">
        <v>4.356221134193116E-2</v>
      </c>
      <c r="E19" s="95">
        <v>3.9327062287592855E-2</v>
      </c>
      <c r="F19" s="95">
        <v>7.3729201419912588E-3</v>
      </c>
      <c r="G19" s="95">
        <v>5.7423680500003446E-2</v>
      </c>
      <c r="H19" s="95">
        <v>2.7174661696052496E-2</v>
      </c>
      <c r="I19" s="95">
        <v>4.3116392667556375E-3</v>
      </c>
      <c r="J19" s="95">
        <v>2.1334820688165831E-2</v>
      </c>
      <c r="K19" s="95">
        <v>1.9863375283197919E-2</v>
      </c>
      <c r="L19" s="95">
        <v>1.4208043783540144E-2</v>
      </c>
      <c r="M19" s="95">
        <v>1.1026647096311423E-2</v>
      </c>
      <c r="N19" s="95">
        <v>1.0571849093142568E-2</v>
      </c>
      <c r="O19" s="95">
        <v>3.9959729985273099E-3</v>
      </c>
      <c r="P19" s="95">
        <v>3.8084591582088043E-3</v>
      </c>
      <c r="Q19" s="95">
        <v>7.3217046267141433E-3</v>
      </c>
    </row>
    <row r="20" spans="1:17" ht="12" customHeight="1" x14ac:dyDescent="0.25">
      <c r="A20" s="87" t="s">
        <v>110</v>
      </c>
      <c r="B20" s="95"/>
      <c r="C20" s="95">
        <v>0</v>
      </c>
      <c r="D20" s="95">
        <v>0</v>
      </c>
      <c r="E20" s="95">
        <v>0</v>
      </c>
      <c r="F20" s="95">
        <v>0</v>
      </c>
      <c r="G20" s="95">
        <v>0</v>
      </c>
      <c r="H20" s="95">
        <v>0</v>
      </c>
      <c r="I20" s="95">
        <v>0</v>
      </c>
      <c r="J20" s="95">
        <v>0</v>
      </c>
      <c r="K20" s="95">
        <v>0</v>
      </c>
      <c r="L20" s="95">
        <v>0</v>
      </c>
      <c r="M20" s="95">
        <v>0</v>
      </c>
      <c r="N20" s="95">
        <v>0</v>
      </c>
      <c r="O20" s="95">
        <v>0</v>
      </c>
      <c r="P20" s="95">
        <v>0</v>
      </c>
      <c r="Q20" s="95">
        <v>0</v>
      </c>
    </row>
    <row r="21" spans="1:17" ht="12" customHeight="1" x14ac:dyDescent="0.25">
      <c r="A21" s="87" t="s">
        <v>109</v>
      </c>
      <c r="B21" s="95"/>
      <c r="C21" s="95">
        <v>0</v>
      </c>
      <c r="D21" s="95">
        <v>0</v>
      </c>
      <c r="E21" s="95">
        <v>0</v>
      </c>
      <c r="F21" s="95">
        <v>0</v>
      </c>
      <c r="G21" s="95">
        <v>0</v>
      </c>
      <c r="H21" s="95">
        <v>0</v>
      </c>
      <c r="I21" s="95">
        <v>0</v>
      </c>
      <c r="J21" s="95">
        <v>0</v>
      </c>
      <c r="K21" s="95">
        <v>0</v>
      </c>
      <c r="L21" s="95">
        <v>0</v>
      </c>
      <c r="M21" s="95">
        <v>0</v>
      </c>
      <c r="N21" s="95">
        <v>0</v>
      </c>
      <c r="O21" s="95">
        <v>0</v>
      </c>
      <c r="P21" s="95">
        <v>0</v>
      </c>
      <c r="Q21" s="95">
        <v>0</v>
      </c>
    </row>
    <row r="22" spans="1:17" ht="12" customHeight="1" x14ac:dyDescent="0.25">
      <c r="A22" s="87" t="s">
        <v>55</v>
      </c>
      <c r="B22" s="95"/>
      <c r="C22" s="95">
        <v>0</v>
      </c>
      <c r="D22" s="95">
        <v>0</v>
      </c>
      <c r="E22" s="95">
        <v>0</v>
      </c>
      <c r="F22" s="95">
        <v>0</v>
      </c>
      <c r="G22" s="95">
        <v>0</v>
      </c>
      <c r="H22" s="95">
        <v>0</v>
      </c>
      <c r="I22" s="95">
        <v>0</v>
      </c>
      <c r="J22" s="95">
        <v>0</v>
      </c>
      <c r="K22" s="95">
        <v>0</v>
      </c>
      <c r="L22" s="95">
        <v>0</v>
      </c>
      <c r="M22" s="95">
        <v>0</v>
      </c>
      <c r="N22" s="95">
        <v>0</v>
      </c>
      <c r="O22" s="95">
        <v>0</v>
      </c>
      <c r="P22" s="95">
        <v>0</v>
      </c>
      <c r="Q22" s="95">
        <v>0</v>
      </c>
    </row>
    <row r="23" spans="1:17" ht="12" customHeight="1" x14ac:dyDescent="0.25">
      <c r="A23" s="87" t="s">
        <v>79</v>
      </c>
      <c r="B23" s="95"/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/>
      <c r="C24" s="95">
        <v>0</v>
      </c>
      <c r="D24" s="95">
        <v>0</v>
      </c>
      <c r="E24" s="95">
        <v>0</v>
      </c>
      <c r="F24" s="95">
        <v>0</v>
      </c>
      <c r="G24" s="95">
        <v>0</v>
      </c>
      <c r="H24" s="95">
        <v>0</v>
      </c>
      <c r="I24" s="95">
        <v>0</v>
      </c>
      <c r="J24" s="95">
        <v>0</v>
      </c>
      <c r="K24" s="95">
        <v>0</v>
      </c>
      <c r="L24" s="95">
        <v>0</v>
      </c>
      <c r="M24" s="95">
        <v>0</v>
      </c>
      <c r="N24" s="95">
        <v>0</v>
      </c>
      <c r="O24" s="95">
        <v>0</v>
      </c>
      <c r="P24" s="95">
        <v>0</v>
      </c>
      <c r="Q24" s="95">
        <v>0</v>
      </c>
    </row>
    <row r="25" spans="1:17" ht="12" customHeight="1" x14ac:dyDescent="0.25">
      <c r="A25" s="51" t="s">
        <v>60</v>
      </c>
      <c r="B25" s="22"/>
      <c r="C25" s="22">
        <v>0.31427648082135412</v>
      </c>
      <c r="D25" s="22">
        <v>0.3825913178143957</v>
      </c>
      <c r="E25" s="22">
        <v>0.38283362251914987</v>
      </c>
      <c r="F25" s="22">
        <v>4.6349353666541526E-2</v>
      </c>
      <c r="G25" s="22">
        <v>0.54664436513350911</v>
      </c>
      <c r="H25" s="22">
        <v>0.2190668536193339</v>
      </c>
      <c r="I25" s="22">
        <v>6.2999705838435685E-2</v>
      </c>
      <c r="J25" s="22">
        <v>0.32358739888267785</v>
      </c>
      <c r="K25" s="22">
        <v>0.17447246735717134</v>
      </c>
      <c r="L25" s="22">
        <v>0.11264653551383295</v>
      </c>
      <c r="M25" s="22">
        <v>0.10430281572899087</v>
      </c>
      <c r="N25" s="22">
        <v>0.10196859125465764</v>
      </c>
      <c r="O25" s="22">
        <v>4.6605348675429148E-2</v>
      </c>
      <c r="P25" s="22">
        <v>0.10348500475112049</v>
      </c>
      <c r="Q25" s="22">
        <v>0.1491860428231184</v>
      </c>
    </row>
    <row r="26" spans="1:17" ht="12" customHeight="1" x14ac:dyDescent="0.25">
      <c r="A26" s="49" t="s">
        <v>59</v>
      </c>
      <c r="B26" s="18"/>
      <c r="C26" s="18">
        <v>1.6858219709403981</v>
      </c>
      <c r="D26" s="18">
        <v>1.789704896483904</v>
      </c>
      <c r="E26" s="18">
        <v>1.8774646191925921</v>
      </c>
      <c r="F26" s="18">
        <v>2.3078126331301214</v>
      </c>
      <c r="G26" s="18">
        <v>1.8742285928812101</v>
      </c>
      <c r="H26" s="18">
        <v>1.5014757033675707</v>
      </c>
      <c r="I26" s="18">
        <v>2.5741935677605947</v>
      </c>
      <c r="J26" s="18">
        <v>4.3109465344379743</v>
      </c>
      <c r="K26" s="18">
        <v>2.8574000427798665</v>
      </c>
      <c r="L26" s="18">
        <v>2.6744443391770547</v>
      </c>
      <c r="M26" s="18">
        <v>2.9215359600406985</v>
      </c>
      <c r="N26" s="18">
        <v>2.7725442096598933</v>
      </c>
      <c r="O26" s="18">
        <v>1.7347162555358968</v>
      </c>
      <c r="P26" s="18">
        <v>1.7271785298521758</v>
      </c>
      <c r="Q26" s="18">
        <v>1.369301312346372</v>
      </c>
    </row>
    <row r="27" spans="1:17" ht="12.95" customHeight="1" x14ac:dyDescent="0.25">
      <c r="A27" s="89" t="s">
        <v>62</v>
      </c>
      <c r="B27" s="96"/>
      <c r="C27" s="96">
        <f t="shared" ref="C27:Q27" si="6">SUM(C28:C32)</f>
        <v>0.71408308428836276</v>
      </c>
      <c r="D27" s="96">
        <f t="shared" si="6"/>
        <v>0.76062631076084253</v>
      </c>
      <c r="E27" s="96">
        <f t="shared" si="6"/>
        <v>0.91694064143311205</v>
      </c>
      <c r="F27" s="96">
        <f t="shared" si="6"/>
        <v>0.98451943968740463</v>
      </c>
      <c r="G27" s="96">
        <f t="shared" si="6"/>
        <v>1.0090954525109397</v>
      </c>
      <c r="H27" s="96">
        <f t="shared" si="6"/>
        <v>0.82064404853926043</v>
      </c>
      <c r="I27" s="96">
        <f t="shared" si="6"/>
        <v>1.3020879239822769</v>
      </c>
      <c r="J27" s="96">
        <f t="shared" si="6"/>
        <v>2.274761687179816</v>
      </c>
      <c r="K27" s="96">
        <f t="shared" si="6"/>
        <v>1.5147342476328534</v>
      </c>
      <c r="L27" s="96">
        <f t="shared" si="6"/>
        <v>1.4587429349166465</v>
      </c>
      <c r="M27" s="96">
        <f t="shared" si="6"/>
        <v>1.6093586015960759</v>
      </c>
      <c r="N27" s="96">
        <f t="shared" si="6"/>
        <v>1.4710868004001882</v>
      </c>
      <c r="O27" s="96">
        <f t="shared" si="6"/>
        <v>0.8358466284986743</v>
      </c>
      <c r="P27" s="96">
        <f t="shared" si="6"/>
        <v>0.82193352512810525</v>
      </c>
      <c r="Q27" s="96">
        <f t="shared" si="6"/>
        <v>0.67920380819329707</v>
      </c>
    </row>
    <row r="28" spans="1:17" ht="12" customHeight="1" x14ac:dyDescent="0.25">
      <c r="A28" s="87" t="s">
        <v>58</v>
      </c>
      <c r="B28" s="95"/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/>
      <c r="C29" s="95">
        <v>6.2815617550702307E-2</v>
      </c>
      <c r="D29" s="95">
        <v>6.0060809214291806E-2</v>
      </c>
      <c r="E29" s="95">
        <v>9.2531895563457256E-2</v>
      </c>
      <c r="F29" s="95">
        <v>8.4216021476236955E-2</v>
      </c>
      <c r="G29" s="95">
        <v>8.5966772648298884E-2</v>
      </c>
      <c r="H29" s="95">
        <v>2.6911174510395316E-2</v>
      </c>
      <c r="I29" s="95">
        <v>0.10548728845081728</v>
      </c>
      <c r="J29" s="95">
        <v>7.6016286840188046E-2</v>
      </c>
      <c r="K29" s="95">
        <v>0.12811537149127422</v>
      </c>
      <c r="L29" s="95">
        <v>0.1417595097544613</v>
      </c>
      <c r="M29" s="95">
        <v>9.2731824219305814E-2</v>
      </c>
      <c r="N29" s="95">
        <v>0.13561392157329663</v>
      </c>
      <c r="O29" s="95">
        <v>0.10064987155072071</v>
      </c>
      <c r="P29" s="95">
        <v>0</v>
      </c>
      <c r="Q29" s="95">
        <v>0</v>
      </c>
    </row>
    <row r="30" spans="1:17" ht="12" customHeight="1" x14ac:dyDescent="0.25">
      <c r="A30" s="87" t="s">
        <v>109</v>
      </c>
      <c r="B30" s="95"/>
      <c r="C30" s="95">
        <v>0</v>
      </c>
      <c r="D30" s="95">
        <v>0</v>
      </c>
      <c r="E30" s="95">
        <v>0</v>
      </c>
      <c r="F30" s="95">
        <v>0</v>
      </c>
      <c r="G30" s="95">
        <v>0</v>
      </c>
      <c r="H30" s="95">
        <v>0</v>
      </c>
      <c r="I30" s="95">
        <v>0</v>
      </c>
      <c r="J30" s="95">
        <v>0</v>
      </c>
      <c r="K30" s="95">
        <v>0</v>
      </c>
      <c r="L30" s="95">
        <v>0</v>
      </c>
      <c r="M30" s="95">
        <v>0</v>
      </c>
      <c r="N30" s="95">
        <v>0</v>
      </c>
      <c r="O30" s="95">
        <v>0</v>
      </c>
      <c r="P30" s="95">
        <v>0</v>
      </c>
      <c r="Q30" s="95">
        <v>0</v>
      </c>
    </row>
    <row r="31" spans="1:17" ht="12" customHeight="1" x14ac:dyDescent="0.25">
      <c r="A31" s="87" t="s">
        <v>55</v>
      </c>
      <c r="B31" s="95"/>
      <c r="C31" s="95">
        <v>9.0249265283788814E-3</v>
      </c>
      <c r="D31" s="95">
        <v>1.867537299969331E-2</v>
      </c>
      <c r="E31" s="95">
        <v>5.436853071289857E-3</v>
      </c>
      <c r="F31" s="95">
        <v>5.6438555889265132E-3</v>
      </c>
      <c r="G31" s="95">
        <v>2.4850836886340821E-2</v>
      </c>
      <c r="H31" s="95">
        <v>0</v>
      </c>
      <c r="I31" s="95">
        <v>4.9896105402632354E-3</v>
      </c>
      <c r="J31" s="95">
        <v>7.4451795767220179E-3</v>
      </c>
      <c r="K31" s="95">
        <v>0</v>
      </c>
      <c r="L31" s="95">
        <v>9.6400861492686087E-3</v>
      </c>
      <c r="M31" s="95">
        <v>2.1769468550898934E-2</v>
      </c>
      <c r="N31" s="95">
        <v>9.0556383060079928E-3</v>
      </c>
      <c r="O31" s="95">
        <v>1.6307889355950081E-2</v>
      </c>
      <c r="P31" s="95">
        <v>9.7411534097902094E-3</v>
      </c>
      <c r="Q31" s="95">
        <v>8.6646340744550221E-5</v>
      </c>
    </row>
    <row r="32" spans="1:17" ht="12" customHeight="1" x14ac:dyDescent="0.25">
      <c r="A32" s="49" t="s">
        <v>60</v>
      </c>
      <c r="B32" s="18"/>
      <c r="C32" s="18">
        <v>0.64224254020928151</v>
      </c>
      <c r="D32" s="18">
        <v>0.68189012854685738</v>
      </c>
      <c r="E32" s="18">
        <v>0.81897189279836491</v>
      </c>
      <c r="F32" s="18">
        <v>0.89465956262224111</v>
      </c>
      <c r="G32" s="18">
        <v>0.89827784297630009</v>
      </c>
      <c r="H32" s="18">
        <v>0.79373287402886517</v>
      </c>
      <c r="I32" s="18">
        <v>1.1916110249911964</v>
      </c>
      <c r="J32" s="18">
        <v>2.1913002207629058</v>
      </c>
      <c r="K32" s="18">
        <v>1.3866188761415792</v>
      </c>
      <c r="L32" s="18">
        <v>1.3073433390129165</v>
      </c>
      <c r="M32" s="18">
        <v>1.4948573088258712</v>
      </c>
      <c r="N32" s="18">
        <v>1.3264172405208836</v>
      </c>
      <c r="O32" s="18">
        <v>0.71888886759200354</v>
      </c>
      <c r="P32" s="18">
        <v>0.81219237171831504</v>
      </c>
      <c r="Q32" s="18">
        <v>0.67911716185255255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120</v>
      </c>
      <c r="B3" s="107"/>
      <c r="C3" s="107">
        <f>IF(RES_hh_tes_in!C3=0,"",RES_hh_tes_in!C3/RES_hh_fec_in!C3)</f>
        <v>0.66583935687363638</v>
      </c>
      <c r="D3" s="107">
        <f>IF(RES_hh_tes_in!D3=0,"",RES_hh_tes_in!D3/RES_hh_fec_in!D3)</f>
        <v>0.67766163773806021</v>
      </c>
      <c r="E3" s="107">
        <f>IF(RES_hh_tes_in!E3=0,"",RES_hh_tes_in!E3/RES_hh_fec_in!E3)</f>
        <v>0.7002546034603262</v>
      </c>
      <c r="F3" s="107">
        <f>IF(RES_hh_tes_in!F3=0,"",RES_hh_tes_in!F3/RES_hh_fec_in!F3)</f>
        <v>0.71506120784794602</v>
      </c>
      <c r="G3" s="107">
        <f>IF(RES_hh_tes_in!G3=0,"",RES_hh_tes_in!G3/RES_hh_fec_in!G3)</f>
        <v>0.70159525109005227</v>
      </c>
      <c r="H3" s="107">
        <f>IF(RES_hh_tes_in!H3=0,"",RES_hh_tes_in!H3/RES_hh_fec_in!H3)</f>
        <v>0.81112517492596736</v>
      </c>
      <c r="I3" s="107">
        <f>IF(RES_hh_tes_in!I3=0,"",RES_hh_tes_in!I3/RES_hh_fec_in!I3)</f>
        <v>1.0202044795376297</v>
      </c>
      <c r="J3" s="107">
        <f>IF(RES_hh_tes_in!J3=0,"",RES_hh_tes_in!J3/RES_hh_fec_in!J3)</f>
        <v>0.99647872698976381</v>
      </c>
      <c r="K3" s="107">
        <f>IF(RES_hh_tes_in!K3=0,"",RES_hh_tes_in!K3/RES_hh_fec_in!K3)</f>
        <v>0.89652919505372808</v>
      </c>
      <c r="L3" s="107">
        <f>IF(RES_hh_tes_in!L3=0,"",RES_hh_tes_in!L3/RES_hh_fec_in!L3)</f>
        <v>1.0631678634897888</v>
      </c>
      <c r="M3" s="107">
        <f>IF(RES_hh_tes_in!M3=0,"",RES_hh_tes_in!M3/RES_hh_fec_in!M3)</f>
        <v>0.85077462060879805</v>
      </c>
      <c r="N3" s="107">
        <f>IF(RES_hh_tes_in!N3=0,"",RES_hh_tes_in!N3/RES_hh_fec_in!N3)</f>
        <v>0.88085633125489271</v>
      </c>
      <c r="O3" s="107">
        <f>IF(RES_hh_tes_in!O3=0,"",RES_hh_tes_in!O3/RES_hh_fec_in!O3)</f>
        <v>0.96738663060193408</v>
      </c>
      <c r="P3" s="107">
        <f>IF(RES_hh_tes_in!P3=0,"",RES_hh_tes_in!P3/RES_hh_fec_in!P3)</f>
        <v>1.0187517695743575</v>
      </c>
      <c r="Q3" s="107">
        <f>IF(RES_hh_tes_in!Q3=0,"",RES_hh_tes_in!Q3/RES_hh_fec_in!Q3)</f>
        <v>1.060752443264821</v>
      </c>
    </row>
    <row r="4" spans="1:17" ht="12.95" customHeight="1" x14ac:dyDescent="0.25">
      <c r="A4" s="89" t="s">
        <v>65</v>
      </c>
      <c r="B4" s="103"/>
      <c r="C4" s="103">
        <f>IF(RES_hh_tes_in!C4=0,"",RES_hh_tes_in!C4/RES_hh_fec_in!C4)</f>
        <v>0.4925753103296554</v>
      </c>
      <c r="D4" s="103">
        <f>IF(RES_hh_tes_in!D4=0,"",RES_hh_tes_in!D4/RES_hh_fec_in!D4)</f>
        <v>0.52455223297810738</v>
      </c>
      <c r="E4" s="103">
        <f>IF(RES_hh_tes_in!E4=0,"",RES_hh_tes_in!E4/RES_hh_fec_in!E4)</f>
        <v>0.5532665196194515</v>
      </c>
      <c r="F4" s="103">
        <f>IF(RES_hh_tes_in!F4=0,"",RES_hh_tes_in!F4/RES_hh_fec_in!F4)</f>
        <v>0.52012157739831799</v>
      </c>
      <c r="G4" s="103">
        <f>IF(RES_hh_tes_in!G4=0,"",RES_hh_tes_in!G4/RES_hh_fec_in!G4)</f>
        <v>0.54599822346945304</v>
      </c>
      <c r="H4" s="103">
        <f>IF(RES_hh_tes_in!H4=0,"",RES_hh_tes_in!H4/RES_hh_fec_in!H4)</f>
        <v>0.64629603838115535</v>
      </c>
      <c r="I4" s="103">
        <f>IF(RES_hh_tes_in!I4=0,"",RES_hh_tes_in!I4/RES_hh_fec_in!I4)</f>
        <v>0.92963156967033989</v>
      </c>
      <c r="J4" s="103">
        <f>IF(RES_hh_tes_in!J4=0,"",RES_hh_tes_in!J4/RES_hh_fec_in!J4)</f>
        <v>0.83011751769856768</v>
      </c>
      <c r="K4" s="103">
        <f>IF(RES_hh_tes_in!K4=0,"",RES_hh_tes_in!K4/RES_hh_fec_in!K4)</f>
        <v>0.61432167084320666</v>
      </c>
      <c r="L4" s="103">
        <f>IF(RES_hh_tes_in!L4=0,"",RES_hh_tes_in!L4/RES_hh_fec_in!L4)</f>
        <v>0.76884442766785133</v>
      </c>
      <c r="M4" s="103">
        <f>IF(RES_hh_tes_in!M4=0,"",RES_hh_tes_in!M4/RES_hh_fec_in!M4)</f>
        <v>0.56817685338986912</v>
      </c>
      <c r="N4" s="103">
        <f>IF(RES_hh_tes_in!N4=0,"",RES_hh_tes_in!N4/RES_hh_fec_in!N4)</f>
        <v>0.57641789011958722</v>
      </c>
      <c r="O4" s="103">
        <f>IF(RES_hh_tes_in!O4=0,"",RES_hh_tes_in!O4/RES_hh_fec_in!O4)</f>
        <v>0.60534187493312652</v>
      </c>
      <c r="P4" s="103">
        <f>IF(RES_hh_tes_in!P4=0,"",RES_hh_tes_in!P4/RES_hh_fec_in!P4)</f>
        <v>0.63940920767656251</v>
      </c>
      <c r="Q4" s="103">
        <f>IF(RES_hh_tes_in!Q4=0,"",RES_hh_tes_in!Q4/RES_hh_fec_in!Q4)</f>
        <v>0.69522981469823553</v>
      </c>
    </row>
    <row r="5" spans="1:17" ht="12" customHeight="1" x14ac:dyDescent="0.25">
      <c r="A5" s="87" t="s">
        <v>58</v>
      </c>
      <c r="B5" s="102"/>
      <c r="C5" s="102" t="str">
        <f>IF(RES_hh_tes_in!C5=0,"",RES_hh_tes_in!C5/RES_hh_fec_in!C5)</f>
        <v/>
      </c>
      <c r="D5" s="102" t="str">
        <f>IF(RES_hh_tes_in!D5=0,"",RES_hh_tes_in!D5/RES_hh_fec_in!D5)</f>
        <v/>
      </c>
      <c r="E5" s="102" t="str">
        <f>IF(RES_hh_tes_in!E5=0,"",RES_hh_tes_in!E5/RES_hh_fec_in!E5)</f>
        <v/>
      </c>
      <c r="F5" s="102" t="str">
        <f>IF(RES_hh_tes_in!F5=0,"",RES_hh_tes_in!F5/RES_hh_fec_in!F5)</f>
        <v/>
      </c>
      <c r="G5" s="102" t="str">
        <f>IF(RES_hh_tes_in!G5=0,"",RES_hh_tes_in!G5/RES_hh_fec_in!G5)</f>
        <v/>
      </c>
      <c r="H5" s="102" t="str">
        <f>IF(RES_hh_tes_in!H5=0,"",RES_hh_tes_in!H5/RES_hh_fec_in!H5)</f>
        <v/>
      </c>
      <c r="I5" s="102" t="str">
        <f>IF(RES_hh_tes_in!I5=0,"",RES_hh_tes_in!I5/RES_hh_fec_in!I5)</f>
        <v/>
      </c>
      <c r="J5" s="102" t="str">
        <f>IF(RES_hh_tes_in!J5=0,"",RES_hh_tes_in!J5/RES_hh_fec_in!J5)</f>
        <v/>
      </c>
      <c r="K5" s="102" t="str">
        <f>IF(RES_hh_tes_in!K5=0,"",RES_hh_tes_in!K5/RES_hh_fec_in!K5)</f>
        <v/>
      </c>
      <c r="L5" s="102" t="str">
        <f>IF(RES_hh_tes_in!L5=0,"",RES_hh_tes_in!L5/RES_hh_fec_in!L5)</f>
        <v/>
      </c>
      <c r="M5" s="102" t="str">
        <f>IF(RES_hh_tes_in!M5=0,"",RES_hh_tes_in!M5/RES_hh_fec_in!M5)</f>
        <v/>
      </c>
      <c r="N5" s="102" t="str">
        <f>IF(RES_hh_tes_in!N5=0,"",RES_hh_tes_in!N5/RES_hh_fec_in!N5)</f>
        <v/>
      </c>
      <c r="O5" s="102" t="str">
        <f>IF(RES_hh_tes_in!O5=0,"",RES_hh_tes_in!O5/RES_hh_fec_in!O5)</f>
        <v/>
      </c>
      <c r="P5" s="102" t="str">
        <f>IF(RES_hh_tes_in!P5=0,"",RES_hh_tes_in!P5/RES_hh_fec_in!P5)</f>
        <v/>
      </c>
      <c r="Q5" s="102" t="str">
        <f>IF(RES_hh_tes_in!Q5=0,"",RES_hh_tes_in!Q5/RES_hh_fec_in!Q5)</f>
        <v/>
      </c>
    </row>
    <row r="6" spans="1:17" ht="12" customHeight="1" x14ac:dyDescent="0.25">
      <c r="A6" s="87" t="s">
        <v>84</v>
      </c>
      <c r="B6" s="102"/>
      <c r="C6" s="102">
        <f>IF(RES_hh_tes_in!C6=0,"",RES_hh_tes_in!C6/RES_hh_fec_in!C6)</f>
        <v>0.47883584598917711</v>
      </c>
      <c r="D6" s="102">
        <f>IF(RES_hh_tes_in!D6=0,"",RES_hh_tes_in!D6/RES_hh_fec_in!D6)</f>
        <v>0.48159854784270251</v>
      </c>
      <c r="E6" s="102">
        <f>IF(RES_hh_tes_in!E6=0,"",RES_hh_tes_in!E6/RES_hh_fec_in!E6)</f>
        <v>0.48549560311063711</v>
      </c>
      <c r="F6" s="102">
        <f>IF(RES_hh_tes_in!F6=0,"",RES_hh_tes_in!F6/RES_hh_fec_in!F6)</f>
        <v>0.48696359984049142</v>
      </c>
      <c r="G6" s="102">
        <f>IF(RES_hh_tes_in!G6=0,"",RES_hh_tes_in!G6/RES_hh_fec_in!G6)</f>
        <v>0.48978176948463109</v>
      </c>
      <c r="H6" s="102">
        <f>IF(RES_hh_tes_in!H6=0,"",RES_hh_tes_in!H6/RES_hh_fec_in!H6)</f>
        <v>0.49227609427233465</v>
      </c>
      <c r="I6" s="102">
        <f>IF(RES_hh_tes_in!I6=0,"",RES_hh_tes_in!I6/RES_hh_fec_in!I6)</f>
        <v>0.5014449605365604</v>
      </c>
      <c r="J6" s="102">
        <f>IF(RES_hh_tes_in!J6=0,"",RES_hh_tes_in!J6/RES_hh_fec_in!J6)</f>
        <v>0.50080116628483129</v>
      </c>
      <c r="K6" s="102">
        <f>IF(RES_hh_tes_in!K6=0,"",RES_hh_tes_in!K6/RES_hh_fec_in!K6)</f>
        <v>0.50705742391896824</v>
      </c>
      <c r="L6" s="102">
        <f>IF(RES_hh_tes_in!L6=0,"",RES_hh_tes_in!L6/RES_hh_fec_in!L6)</f>
        <v>0.51034737887450121</v>
      </c>
      <c r="M6" s="102">
        <f>IF(RES_hh_tes_in!M6=0,"",RES_hh_tes_in!M6/RES_hh_fec_in!M6)</f>
        <v>0.51367618826182138</v>
      </c>
      <c r="N6" s="102">
        <f>IF(RES_hh_tes_in!N6=0,"",RES_hh_tes_in!N6/RES_hh_fec_in!N6)</f>
        <v>0.5211412841984594</v>
      </c>
      <c r="O6" s="102">
        <f>IF(RES_hh_tes_in!O6=0,"",RES_hh_tes_in!O6/RES_hh_fec_in!O6)</f>
        <v>0.53029650060431677</v>
      </c>
      <c r="P6" s="102">
        <f>IF(RES_hh_tes_in!P6=0,"",RES_hh_tes_in!P6/RES_hh_fec_in!P6)</f>
        <v>0.53052382279949417</v>
      </c>
      <c r="Q6" s="102">
        <f>IF(RES_hh_tes_in!Q6=0,"",RES_hh_tes_in!Q6/RES_hh_fec_in!Q6)</f>
        <v>0.53584046765467552</v>
      </c>
    </row>
    <row r="7" spans="1:17" ht="12" customHeight="1" x14ac:dyDescent="0.25">
      <c r="A7" s="87" t="s">
        <v>110</v>
      </c>
      <c r="B7" s="102"/>
      <c r="C7" s="102">
        <f>IF(RES_hh_tes_in!C7=0,"",RES_hh_tes_in!C7/RES_hh_fec_in!C7)</f>
        <v>0.46813345909286663</v>
      </c>
      <c r="D7" s="102">
        <f>IF(RES_hh_tes_in!D7=0,"",RES_hh_tes_in!D7/RES_hh_fec_in!D7)</f>
        <v>0.47259957982748968</v>
      </c>
      <c r="E7" s="102">
        <f>IF(RES_hh_tes_in!E7=0,"",RES_hh_tes_in!E7/RES_hh_fec_in!E7)</f>
        <v>0.47707294224959162</v>
      </c>
      <c r="F7" s="102">
        <f>IF(RES_hh_tes_in!F7=0,"",RES_hh_tes_in!F7/RES_hh_fec_in!F7)</f>
        <v>0.48183078360770154</v>
      </c>
      <c r="G7" s="102">
        <f>IF(RES_hh_tes_in!G7=0,"",RES_hh_tes_in!G7/RES_hh_fec_in!G7)</f>
        <v>0.48641539476179185</v>
      </c>
      <c r="H7" s="102">
        <f>IF(RES_hh_tes_in!H7=0,"",RES_hh_tes_in!H7/RES_hh_fec_in!H7)</f>
        <v>0.49002087765723062</v>
      </c>
      <c r="I7" s="102">
        <f>IF(RES_hh_tes_in!I7=0,"",RES_hh_tes_in!I7/RES_hh_fec_in!I7)</f>
        <v>0.49638959180347225</v>
      </c>
      <c r="J7" s="102">
        <f>IF(RES_hh_tes_in!J7=0,"",RES_hh_tes_in!J7/RES_hh_fec_in!J7)</f>
        <v>0.50110803879700083</v>
      </c>
      <c r="K7" s="102">
        <f>IF(RES_hh_tes_in!K7=0,"",RES_hh_tes_in!K7/RES_hh_fec_in!K7)</f>
        <v>0.50729972748217333</v>
      </c>
      <c r="L7" s="102">
        <f>IF(RES_hh_tes_in!L7=0,"",RES_hh_tes_in!L7/RES_hh_fec_in!L7)</f>
        <v>0.51162544118230724</v>
      </c>
      <c r="M7" s="102">
        <f>IF(RES_hh_tes_in!M7=0,"",RES_hh_tes_in!M7/RES_hh_fec_in!M7)</f>
        <v>0.51613579945447718</v>
      </c>
      <c r="N7" s="102">
        <f>IF(RES_hh_tes_in!N7=0,"",RES_hh_tes_in!N7/RES_hh_fec_in!N7)</f>
        <v>0.51972220168713357</v>
      </c>
      <c r="O7" s="102">
        <f>IF(RES_hh_tes_in!O7=0,"",RES_hh_tes_in!O7/RES_hh_fec_in!O7)</f>
        <v>0.52301670548237011</v>
      </c>
      <c r="P7" s="102">
        <f>IF(RES_hh_tes_in!P7=0,"",RES_hh_tes_in!P7/RES_hh_fec_in!P7)</f>
        <v>0.52577754122410769</v>
      </c>
      <c r="Q7" s="102">
        <f>IF(RES_hh_tes_in!Q7=0,"",RES_hh_tes_in!Q7/RES_hh_fec_in!Q7)</f>
        <v>0.52878969459655834</v>
      </c>
    </row>
    <row r="8" spans="1:17" ht="12" customHeight="1" x14ac:dyDescent="0.25">
      <c r="A8" s="87" t="s">
        <v>109</v>
      </c>
      <c r="B8" s="102"/>
      <c r="C8" s="102" t="str">
        <f>IF(RES_hh_tes_in!C8=0,"",RES_hh_tes_in!C8/RES_hh_fec_in!C8)</f>
        <v/>
      </c>
      <c r="D8" s="102" t="str">
        <f>IF(RES_hh_tes_in!D8=0,"",RES_hh_tes_in!D8/RES_hh_fec_in!D8)</f>
        <v/>
      </c>
      <c r="E8" s="102" t="str">
        <f>IF(RES_hh_tes_in!E8=0,"",RES_hh_tes_in!E8/RES_hh_fec_in!E8)</f>
        <v/>
      </c>
      <c r="F8" s="102" t="str">
        <f>IF(RES_hh_tes_in!F8=0,"",RES_hh_tes_in!F8/RES_hh_fec_in!F8)</f>
        <v/>
      </c>
      <c r="G8" s="102" t="str">
        <f>IF(RES_hh_tes_in!G8=0,"",RES_hh_tes_in!G8/RES_hh_fec_in!G8)</f>
        <v/>
      </c>
      <c r="H8" s="102" t="str">
        <f>IF(RES_hh_tes_in!H8=0,"",RES_hh_tes_in!H8/RES_hh_fec_in!H8)</f>
        <v/>
      </c>
      <c r="I8" s="102" t="str">
        <f>IF(RES_hh_tes_in!I8=0,"",RES_hh_tes_in!I8/RES_hh_fec_in!I8)</f>
        <v/>
      </c>
      <c r="J8" s="102" t="str">
        <f>IF(RES_hh_tes_in!J8=0,"",RES_hh_tes_in!J8/RES_hh_fec_in!J8)</f>
        <v/>
      </c>
      <c r="K8" s="102" t="str">
        <f>IF(RES_hh_tes_in!K8=0,"",RES_hh_tes_in!K8/RES_hh_fec_in!K8)</f>
        <v/>
      </c>
      <c r="L8" s="102" t="str">
        <f>IF(RES_hh_tes_in!L8=0,"",RES_hh_tes_in!L8/RES_hh_fec_in!L8)</f>
        <v/>
      </c>
      <c r="M8" s="102" t="str">
        <f>IF(RES_hh_tes_in!M8=0,"",RES_hh_tes_in!M8/RES_hh_fec_in!M8)</f>
        <v/>
      </c>
      <c r="N8" s="102" t="str">
        <f>IF(RES_hh_tes_in!N8=0,"",RES_hh_tes_in!N8/RES_hh_fec_in!N8)</f>
        <v/>
      </c>
      <c r="O8" s="102" t="str">
        <f>IF(RES_hh_tes_in!O8=0,"",RES_hh_tes_in!O8/RES_hh_fec_in!O8)</f>
        <v/>
      </c>
      <c r="P8" s="102" t="str">
        <f>IF(RES_hh_tes_in!P8=0,"",RES_hh_tes_in!P8/RES_hh_fec_in!P8)</f>
        <v/>
      </c>
      <c r="Q8" s="102" t="str">
        <f>IF(RES_hh_tes_in!Q8=0,"",RES_hh_tes_in!Q8/RES_hh_fec_in!Q8)</f>
        <v/>
      </c>
    </row>
    <row r="9" spans="1:17" ht="12" customHeight="1" x14ac:dyDescent="0.25">
      <c r="A9" s="87" t="s">
        <v>55</v>
      </c>
      <c r="B9" s="102"/>
      <c r="C9" s="102">
        <f>IF(RES_hh_tes_in!C9=0,"",RES_hh_tes_in!C9/RES_hh_fec_in!C9)</f>
        <v>0.39090642291699684</v>
      </c>
      <c r="D9" s="102">
        <f>IF(RES_hh_tes_in!D9=0,"",RES_hh_tes_in!D9/RES_hh_fec_in!D9)</f>
        <v>0.3912263433471691</v>
      </c>
      <c r="E9" s="102">
        <f>IF(RES_hh_tes_in!E9=0,"",RES_hh_tes_in!E9/RES_hh_fec_in!E9)</f>
        <v>0.39467716391397895</v>
      </c>
      <c r="F9" s="102">
        <f>IF(RES_hh_tes_in!F9=0,"",RES_hh_tes_in!F9/RES_hh_fec_in!F9)</f>
        <v>0.39590565881023521</v>
      </c>
      <c r="G9" s="102">
        <f>IF(RES_hh_tes_in!G9=0,"",RES_hh_tes_in!G9/RES_hh_fec_in!G9)</f>
        <v>0.3994233104122899</v>
      </c>
      <c r="H9" s="102">
        <f>IF(RES_hh_tes_in!H9=0,"",RES_hh_tes_in!H9/RES_hh_fec_in!H9)</f>
        <v>0.40288768698909366</v>
      </c>
      <c r="I9" s="102">
        <f>IF(RES_hh_tes_in!I9=0,"",RES_hh_tes_in!I9/RES_hh_fec_in!I9)</f>
        <v>0.40732035486627094</v>
      </c>
      <c r="J9" s="102">
        <f>IF(RES_hh_tes_in!J9=0,"",RES_hh_tes_in!J9/RES_hh_fec_in!J9)</f>
        <v>0.41042626074464794</v>
      </c>
      <c r="K9" s="102">
        <f>IF(RES_hh_tes_in!K9=0,"",RES_hh_tes_in!K9/RES_hh_fec_in!K9)</f>
        <v>0.41545300367381727</v>
      </c>
      <c r="L9" s="102">
        <f>IF(RES_hh_tes_in!L9=0,"",RES_hh_tes_in!L9/RES_hh_fec_in!L9)</f>
        <v>0.41940836502739404</v>
      </c>
      <c r="M9" s="102">
        <f>IF(RES_hh_tes_in!M9=0,"",RES_hh_tes_in!M9/RES_hh_fec_in!M9)</f>
        <v>0.42179549616937401</v>
      </c>
      <c r="N9" s="102">
        <f>IF(RES_hh_tes_in!N9=0,"",RES_hh_tes_in!N9/RES_hh_fec_in!N9)</f>
        <v>0.42481107335215712</v>
      </c>
      <c r="O9" s="102">
        <f>IF(RES_hh_tes_in!O9=0,"",RES_hh_tes_in!O9/RES_hh_fec_in!O9)</f>
        <v>0.4274662723003721</v>
      </c>
      <c r="P9" s="102">
        <f>IF(RES_hh_tes_in!P9=0,"",RES_hh_tes_in!P9/RES_hh_fec_in!P9)</f>
        <v>0.42960120898583376</v>
      </c>
      <c r="Q9" s="102">
        <f>IF(RES_hh_tes_in!Q9=0,"",RES_hh_tes_in!Q9/RES_hh_fec_in!Q9)</f>
        <v>0.43262574933404002</v>
      </c>
    </row>
    <row r="10" spans="1:17" ht="12" customHeight="1" x14ac:dyDescent="0.25">
      <c r="A10" s="87" t="s">
        <v>79</v>
      </c>
      <c r="B10" s="102"/>
      <c r="C10" s="102" t="str">
        <f>IF(RES_hh_tes_in!C10=0,"",RES_hh_tes_in!C10/RES_hh_fec_in!C10)</f>
        <v/>
      </c>
      <c r="D10" s="102" t="str">
        <f>IF(RES_hh_tes_in!D10=0,"",RES_hh_tes_in!D10/RES_hh_fec_in!D10)</f>
        <v/>
      </c>
      <c r="E10" s="102" t="str">
        <f>IF(RES_hh_tes_in!E10=0,"",RES_hh_tes_in!E10/RES_hh_fec_in!E10)</f>
        <v/>
      </c>
      <c r="F10" s="102" t="str">
        <f>IF(RES_hh_tes_in!F10=0,"",RES_hh_tes_in!F10/RES_hh_fec_in!F10)</f>
        <v/>
      </c>
      <c r="G10" s="102" t="str">
        <f>IF(RES_hh_tes_in!G10=0,"",RES_hh_tes_in!G10/RES_hh_fec_in!G10)</f>
        <v/>
      </c>
      <c r="H10" s="102" t="str">
        <f>IF(RES_hh_tes_in!H10=0,"",RES_hh_tes_in!H10/RES_hh_fec_in!H10)</f>
        <v/>
      </c>
      <c r="I10" s="102">
        <f>IF(RES_hh_tes_in!I10=0,"",RES_hh_tes_in!I10/RES_hh_fec_in!I10)</f>
        <v>0.71320161316253283</v>
      </c>
      <c r="J10" s="102">
        <f>IF(RES_hh_tes_in!J10=0,"",RES_hh_tes_in!J10/RES_hh_fec_in!J10)</f>
        <v>0.7218118282142777</v>
      </c>
      <c r="K10" s="102">
        <f>IF(RES_hh_tes_in!K10=0,"",RES_hh_tes_in!K10/RES_hh_fec_in!K10)</f>
        <v>0.72763796516144597</v>
      </c>
      <c r="L10" s="102">
        <f>IF(RES_hh_tes_in!L10=0,"",RES_hh_tes_in!L10/RES_hh_fec_in!L10)</f>
        <v>0.73288139063614277</v>
      </c>
      <c r="M10" s="102">
        <f>IF(RES_hh_tes_in!M10=0,"",RES_hh_tes_in!M10/RES_hh_fec_in!M10)</f>
        <v>0.73670006899258789</v>
      </c>
      <c r="N10" s="102">
        <f>IF(RES_hh_tes_in!N10=0,"",RES_hh_tes_in!N10/RES_hh_fec_in!N10)</f>
        <v>0.73931432860704038</v>
      </c>
      <c r="O10" s="102">
        <f>IF(RES_hh_tes_in!O10=0,"",RES_hh_tes_in!O10/RES_hh_fec_in!O10)</f>
        <v>0.74144711727446155</v>
      </c>
      <c r="P10" s="102">
        <f>IF(RES_hh_tes_in!P10=0,"",RES_hh_tes_in!P10/RES_hh_fec_in!P10)</f>
        <v>0.74271304610940947</v>
      </c>
      <c r="Q10" s="102">
        <f>IF(RES_hh_tes_in!Q10=0,"",RES_hh_tes_in!Q10/RES_hh_fec_in!Q10)</f>
        <v>0.7437134160549389</v>
      </c>
    </row>
    <row r="11" spans="1:17" ht="12" customHeight="1" x14ac:dyDescent="0.25">
      <c r="A11" s="87" t="s">
        <v>61</v>
      </c>
      <c r="B11" s="102"/>
      <c r="C11" s="102" t="str">
        <f>IF(RES_hh_tes_in!C11=0,"",RES_hh_tes_in!C11/RES_hh_fec_in!C11)</f>
        <v/>
      </c>
      <c r="D11" s="102" t="str">
        <f>IF(RES_hh_tes_in!D11=0,"",RES_hh_tes_in!D11/RES_hh_fec_in!D11)</f>
        <v/>
      </c>
      <c r="E11" s="102" t="str">
        <f>IF(RES_hh_tes_in!E11=0,"",RES_hh_tes_in!E11/RES_hh_fec_in!E11)</f>
        <v/>
      </c>
      <c r="F11" s="102" t="str">
        <f>IF(RES_hh_tes_in!F11=0,"",RES_hh_tes_in!F11/RES_hh_fec_in!F11)</f>
        <v/>
      </c>
      <c r="G11" s="102" t="str">
        <f>IF(RES_hh_tes_in!G11=0,"",RES_hh_tes_in!G11/RES_hh_fec_in!G11)</f>
        <v/>
      </c>
      <c r="H11" s="102" t="str">
        <f>IF(RES_hh_tes_in!H11=0,"",RES_hh_tes_in!H11/RES_hh_fec_in!H11)</f>
        <v/>
      </c>
      <c r="I11" s="102" t="str">
        <f>IF(RES_hh_tes_in!I11=0,"",RES_hh_tes_in!I11/RES_hh_fec_in!I11)</f>
        <v/>
      </c>
      <c r="J11" s="102" t="str">
        <f>IF(RES_hh_tes_in!J11=0,"",RES_hh_tes_in!J11/RES_hh_fec_in!J11)</f>
        <v/>
      </c>
      <c r="K11" s="102" t="str">
        <f>IF(RES_hh_tes_in!K11=0,"",RES_hh_tes_in!K11/RES_hh_fec_in!K11)</f>
        <v/>
      </c>
      <c r="L11" s="102" t="str">
        <f>IF(RES_hh_tes_in!L11=0,"",RES_hh_tes_in!L11/RES_hh_fec_in!L11)</f>
        <v/>
      </c>
      <c r="M11" s="102" t="str">
        <f>IF(RES_hh_tes_in!M11=0,"",RES_hh_tes_in!M11/RES_hh_fec_in!M11)</f>
        <v/>
      </c>
      <c r="N11" s="102" t="str">
        <f>IF(RES_hh_tes_in!N11=0,"",RES_hh_tes_in!N11/RES_hh_fec_in!N11)</f>
        <v/>
      </c>
      <c r="O11" s="102" t="str">
        <f>IF(RES_hh_tes_in!O11=0,"",RES_hh_tes_in!O11/RES_hh_fec_in!O11)</f>
        <v/>
      </c>
      <c r="P11" s="102" t="str">
        <f>IF(RES_hh_tes_in!P11=0,"",RES_hh_tes_in!P11/RES_hh_fec_in!P11)</f>
        <v/>
      </c>
      <c r="Q11" s="102" t="str">
        <f>IF(RES_hh_tes_in!Q11=0,"",RES_hh_tes_in!Q11/RES_hh_fec_in!Q11)</f>
        <v/>
      </c>
    </row>
    <row r="12" spans="1:17" ht="12" customHeight="1" x14ac:dyDescent="0.25">
      <c r="A12" s="87" t="s">
        <v>115</v>
      </c>
      <c r="B12" s="102"/>
      <c r="C12" s="102">
        <f>IF(RES_hh_tes_in!C12=0,"",RES_hh_tes_in!C12/RES_hh_fec_in!C12)</f>
        <v>0.9430228730243716</v>
      </c>
      <c r="D12" s="102">
        <f>IF(RES_hh_tes_in!D12=0,"",RES_hh_tes_in!D12/RES_hh_fec_in!D12)</f>
        <v>0.98725881377669034</v>
      </c>
      <c r="E12" s="102">
        <f>IF(RES_hh_tes_in!E12=0,"",RES_hh_tes_in!E12/RES_hh_fec_in!E12)</f>
        <v>1.0480643138081902</v>
      </c>
      <c r="F12" s="102">
        <f>IF(RES_hh_tes_in!F12=0,"",RES_hh_tes_in!F12/RES_hh_fec_in!F12)</f>
        <v>1.133995138773273</v>
      </c>
      <c r="G12" s="102">
        <f>IF(RES_hh_tes_in!G12=0,"",RES_hh_tes_in!G12/RES_hh_fec_in!G12)</f>
        <v>1.2316986664267424</v>
      </c>
      <c r="H12" s="102">
        <f>IF(RES_hh_tes_in!H12=0,"",RES_hh_tes_in!H12/RES_hh_fec_in!H12)</f>
        <v>1.3711590733660757</v>
      </c>
      <c r="I12" s="102">
        <f>IF(RES_hh_tes_in!I12=0,"",RES_hh_tes_in!I12/RES_hh_fec_in!I12)</f>
        <v>1.5456156616536316</v>
      </c>
      <c r="J12" s="102">
        <f>IF(RES_hh_tes_in!J12=0,"",RES_hh_tes_in!J12/RES_hh_fec_in!J12)</f>
        <v>1.7079295486049757</v>
      </c>
      <c r="K12" s="102">
        <f>IF(RES_hh_tes_in!K12=0,"",RES_hh_tes_in!K12/RES_hh_fec_in!K12)</f>
        <v>1.9328989177828086</v>
      </c>
      <c r="L12" s="102">
        <f>IF(RES_hh_tes_in!L12=0,"",RES_hh_tes_in!L12/RES_hh_fec_in!L12)</f>
        <v>2.2233927489756455</v>
      </c>
      <c r="M12" s="102">
        <f>IF(RES_hh_tes_in!M12=0,"",RES_hh_tes_in!M12/RES_hh_fec_in!M12)</f>
        <v>2.4441477178100883</v>
      </c>
      <c r="N12" s="102">
        <f>IF(RES_hh_tes_in!N12=0,"",RES_hh_tes_in!N12/RES_hh_fec_in!N12)</f>
        <v>2.6346800237070358</v>
      </c>
      <c r="O12" s="102">
        <f>IF(RES_hh_tes_in!O12=0,"",RES_hh_tes_in!O12/RES_hh_fec_in!O12)</f>
        <v>2.784172341410045</v>
      </c>
      <c r="P12" s="102">
        <f>IF(RES_hh_tes_in!P12=0,"",RES_hh_tes_in!P12/RES_hh_fec_in!P12)</f>
        <v>2.9045782457457316</v>
      </c>
      <c r="Q12" s="102">
        <f>IF(RES_hh_tes_in!Q12=0,"",RES_hh_tes_in!Q12/RES_hh_fec_in!Q12)</f>
        <v>3.0195890508127627</v>
      </c>
    </row>
    <row r="13" spans="1:17" ht="12" customHeight="1" x14ac:dyDescent="0.25">
      <c r="A13" s="51" t="s">
        <v>114</v>
      </c>
      <c r="B13" s="104"/>
      <c r="C13" s="104">
        <f>IF(RES_hh_tes_in!C13=0,"",RES_hh_tes_in!C13/RES_hh_fec_in!C13)</f>
        <v>0.69559436214785897</v>
      </c>
      <c r="D13" s="104">
        <f>IF(RES_hh_tes_in!D13=0,"",RES_hh_tes_in!D13/RES_hh_fec_in!D13)</f>
        <v>0.68873425283484313</v>
      </c>
      <c r="E13" s="104">
        <f>IF(RES_hh_tes_in!E13=0,"",RES_hh_tes_in!E13/RES_hh_fec_in!E13)</f>
        <v>0.68763685556155696</v>
      </c>
      <c r="F13" s="104">
        <f>IF(RES_hh_tes_in!F13=0,"",RES_hh_tes_in!F13/RES_hh_fec_in!F13)</f>
        <v>0.69303679942926133</v>
      </c>
      <c r="G13" s="104">
        <f>IF(RES_hh_tes_in!G13=0,"",RES_hh_tes_in!G13/RES_hh_fec_in!G13)</f>
        <v>0.69683286479369777</v>
      </c>
      <c r="H13" s="104">
        <f>IF(RES_hh_tes_in!H13=0,"",RES_hh_tes_in!H13/RES_hh_fec_in!H13)</f>
        <v>0.70539493710430556</v>
      </c>
      <c r="I13" s="104">
        <f>IF(RES_hh_tes_in!I13=0,"",RES_hh_tes_in!I13/RES_hh_fec_in!I13)</f>
        <v>0.72864267030661634</v>
      </c>
      <c r="J13" s="104">
        <f>IF(RES_hh_tes_in!J13=0,"",RES_hh_tes_in!J13/RES_hh_fec_in!J13)</f>
        <v>0.73169158574247495</v>
      </c>
      <c r="K13" s="104" t="str">
        <f>IF(RES_hh_tes_in!K13=0,"",RES_hh_tes_in!K13/RES_hh_fec_in!K13)</f>
        <v/>
      </c>
      <c r="L13" s="104">
        <f>IF(RES_hh_tes_in!L13=0,"",RES_hh_tes_in!L13/RES_hh_fec_in!L13)</f>
        <v>0.73854527792556923</v>
      </c>
      <c r="M13" s="104" t="str">
        <f>IF(RES_hh_tes_in!M13=0,"",RES_hh_tes_in!M13/RES_hh_fec_in!M13)</f>
        <v/>
      </c>
      <c r="N13" s="104" t="str">
        <f>IF(RES_hh_tes_in!N13=0,"",RES_hh_tes_in!N13/RES_hh_fec_in!N13)</f>
        <v/>
      </c>
      <c r="O13" s="104" t="str">
        <f>IF(RES_hh_tes_in!O13=0,"",RES_hh_tes_in!O13/RES_hh_fec_in!O13)</f>
        <v/>
      </c>
      <c r="P13" s="104" t="str">
        <f>IF(RES_hh_tes_in!P13=0,"",RES_hh_tes_in!P13/RES_hh_fec_in!P13)</f>
        <v/>
      </c>
      <c r="Q13" s="104" t="str">
        <f>IF(RES_hh_tes_in!Q13=0,"",RES_hh_tes_in!Q13/RES_hh_fec_in!Q13)</f>
        <v/>
      </c>
    </row>
    <row r="14" spans="1:17" ht="12" customHeight="1" x14ac:dyDescent="0.25">
      <c r="A14" s="99" t="s">
        <v>117</v>
      </c>
      <c r="B14" s="106"/>
      <c r="C14" s="106">
        <f>IF(RES_hh_tes_in!C14=0,"",RES_hh_tes_in!C14/RES_hh_fec_in!C14)</f>
        <v>1.0804830878222116</v>
      </c>
      <c r="D14" s="106">
        <f>IF(RES_hh_tes_in!D14=0,"",RES_hh_tes_in!D14/RES_hh_fec_in!D14)</f>
        <v>1.0808248366852489</v>
      </c>
      <c r="E14" s="106">
        <f>IF(RES_hh_tes_in!E14=0,"",RES_hh_tes_in!E14/RES_hh_fec_in!E14)</f>
        <v>1.081286887459449</v>
      </c>
      <c r="F14" s="106">
        <f>IF(RES_hh_tes_in!F14=0,"",RES_hh_tes_in!F14/RES_hh_fec_in!F14)</f>
        <v>1.0796370146891663</v>
      </c>
      <c r="G14" s="106">
        <f>IF(RES_hh_tes_in!G14=0,"",RES_hh_tes_in!G14/RES_hh_fec_in!G14)</f>
        <v>1.0793752259455194</v>
      </c>
      <c r="H14" s="106">
        <f>IF(RES_hh_tes_in!H14=0,"",RES_hh_tes_in!H14/RES_hh_fec_in!H14)</f>
        <v>1.0792778302834247</v>
      </c>
      <c r="I14" s="106">
        <f>IF(RES_hh_tes_in!I14=0,"",RES_hh_tes_in!I14/RES_hh_fec_in!I14)</f>
        <v>1.0719015333529085</v>
      </c>
      <c r="J14" s="106">
        <f>IF(RES_hh_tes_in!J14=0,"",RES_hh_tes_in!J14/RES_hh_fec_in!J14)</f>
        <v>1.0854310571639163</v>
      </c>
      <c r="K14" s="106">
        <f>IF(RES_hh_tes_in!K14=0,"",RES_hh_tes_in!K14/RES_hh_fec_in!K14)</f>
        <v>1.0833101741651017</v>
      </c>
      <c r="L14" s="106">
        <f>IF(RES_hh_tes_in!L14=0,"",RES_hh_tes_in!L14/RES_hh_fec_in!L14)</f>
        <v>1.0749446416332986</v>
      </c>
      <c r="M14" s="106">
        <f>IF(RES_hh_tes_in!M14=0,"",RES_hh_tes_in!M14/RES_hh_fec_in!M14)</f>
        <v>1.074938817051712</v>
      </c>
      <c r="N14" s="106">
        <f>IF(RES_hh_tes_in!N14=0,"",RES_hh_tes_in!N14/RES_hh_fec_in!N14)</f>
        <v>1.06549249576251</v>
      </c>
      <c r="O14" s="106">
        <f>IF(RES_hh_tes_in!O14=0,"",RES_hh_tes_in!O14/RES_hh_fec_in!O14)</f>
        <v>1.0610801693269585</v>
      </c>
      <c r="P14" s="106">
        <f>IF(RES_hh_tes_in!P14=0,"",RES_hh_tes_in!P14/RES_hh_fec_in!P14)</f>
        <v>1.0588779686344756</v>
      </c>
      <c r="Q14" s="106">
        <f>IF(RES_hh_tes_in!Q14=0,"",RES_hh_tes_in!Q14/RES_hh_fec_in!Q14)</f>
        <v>1.0527164753990432</v>
      </c>
    </row>
    <row r="15" spans="1:17" ht="12.95" customHeight="1" x14ac:dyDescent="0.25">
      <c r="A15" s="89" t="s">
        <v>112</v>
      </c>
      <c r="B15" s="103"/>
      <c r="C15" s="103">
        <f>IF(RES_hh_tes_in!C15=0,"",RES_hh_tes_in!C15/RES_hh_fec_in!C15)</f>
        <v>1.649092085662534</v>
      </c>
      <c r="D15" s="103">
        <f>IF(RES_hh_tes_in!D15=0,"",RES_hh_tes_in!D15/RES_hh_fec_in!D15)</f>
        <v>1.7024238502440416</v>
      </c>
      <c r="E15" s="103">
        <f>IF(RES_hh_tes_in!E15=0,"",RES_hh_tes_in!E15/RES_hh_fec_in!E15)</f>
        <v>1.7674573444142547</v>
      </c>
      <c r="F15" s="103">
        <f>IF(RES_hh_tes_in!F15=0,"",RES_hh_tes_in!F15/RES_hh_fec_in!F15)</f>
        <v>1.8443717660816921</v>
      </c>
      <c r="G15" s="103">
        <f>IF(RES_hh_tes_in!G15=0,"",RES_hh_tes_in!G15/RES_hh_fec_in!G15)</f>
        <v>1.9364813401153929</v>
      </c>
      <c r="H15" s="103">
        <f>IF(RES_hh_tes_in!H15=0,"",RES_hh_tes_in!H15/RES_hh_fec_in!H15)</f>
        <v>2.0475620073319885</v>
      </c>
      <c r="I15" s="103">
        <f>IF(RES_hh_tes_in!I15=0,"",RES_hh_tes_in!I15/RES_hh_fec_in!I15)</f>
        <v>2.0666628776604998</v>
      </c>
      <c r="J15" s="103">
        <f>IF(RES_hh_tes_in!J15=0,"",RES_hh_tes_in!J15/RES_hh_fec_in!J15)</f>
        <v>2.1865837859055031</v>
      </c>
      <c r="K15" s="103">
        <f>IF(RES_hh_tes_in!K15=0,"",RES_hh_tes_in!K15/RES_hh_fec_in!K15)</f>
        <v>2.3539778339980986</v>
      </c>
      <c r="L15" s="103">
        <f>IF(RES_hh_tes_in!L15=0,"",RES_hh_tes_in!L15/RES_hh_fec_in!L15)</f>
        <v>2.5487080506983646</v>
      </c>
      <c r="M15" s="103">
        <f>IF(RES_hh_tes_in!M15=0,"",RES_hh_tes_in!M15/RES_hh_fec_in!M15)</f>
        <v>2.7356938672064937</v>
      </c>
      <c r="N15" s="103">
        <f>IF(RES_hh_tes_in!N15=0,"",RES_hh_tes_in!N15/RES_hh_fec_in!N15)</f>
        <v>2.9030639151950153</v>
      </c>
      <c r="O15" s="103">
        <f>IF(RES_hh_tes_in!O15=0,"",RES_hh_tes_in!O15/RES_hh_fec_in!O15)</f>
        <v>3.0668970815067693</v>
      </c>
      <c r="P15" s="103">
        <f>IF(RES_hh_tes_in!P15=0,"",RES_hh_tes_in!P15/RES_hh_fec_in!P15)</f>
        <v>3.2169992589246901</v>
      </c>
      <c r="Q15" s="103">
        <f>IF(RES_hh_tes_in!Q15=0,"",RES_hh_tes_in!Q15/RES_hh_fec_in!Q15)</f>
        <v>3.3929393732801238</v>
      </c>
    </row>
    <row r="16" spans="1:17" ht="12" customHeight="1" x14ac:dyDescent="0.25">
      <c r="A16" s="87" t="s">
        <v>111</v>
      </c>
      <c r="B16" s="105"/>
      <c r="C16" s="105">
        <f>IF(RES_hh_tes_in!C16=0,"",RES_hh_tes_in!C16/RES_hh_fec_in!C16)</f>
        <v>1.649092085662534</v>
      </c>
      <c r="D16" s="105">
        <f>IF(RES_hh_tes_in!D16=0,"",RES_hh_tes_in!D16/RES_hh_fec_in!D16)</f>
        <v>1.7024238502440416</v>
      </c>
      <c r="E16" s="105">
        <f>IF(RES_hh_tes_in!E16=0,"",RES_hh_tes_in!E16/RES_hh_fec_in!E16)</f>
        <v>1.7674573444142547</v>
      </c>
      <c r="F16" s="105">
        <f>IF(RES_hh_tes_in!F16=0,"",RES_hh_tes_in!F16/RES_hh_fec_in!F16)</f>
        <v>1.8443717660816921</v>
      </c>
      <c r="G16" s="105">
        <f>IF(RES_hh_tes_in!G16=0,"",RES_hh_tes_in!G16/RES_hh_fec_in!G16)</f>
        <v>1.9364813401153929</v>
      </c>
      <c r="H16" s="105">
        <f>IF(RES_hh_tes_in!H16=0,"",RES_hh_tes_in!H16/RES_hh_fec_in!H16)</f>
        <v>2.0475620073319885</v>
      </c>
      <c r="I16" s="105">
        <f>IF(RES_hh_tes_in!I16=0,"",RES_hh_tes_in!I16/RES_hh_fec_in!I16)</f>
        <v>2.0666628776604998</v>
      </c>
      <c r="J16" s="105">
        <f>IF(RES_hh_tes_in!J16=0,"",RES_hh_tes_in!J16/RES_hh_fec_in!J16)</f>
        <v>2.1865837859055031</v>
      </c>
      <c r="K16" s="105">
        <f>IF(RES_hh_tes_in!K16=0,"",RES_hh_tes_in!K16/RES_hh_fec_in!K16)</f>
        <v>2.3539778339980986</v>
      </c>
      <c r="L16" s="105">
        <f>IF(RES_hh_tes_in!L16=0,"",RES_hh_tes_in!L16/RES_hh_fec_in!L16)</f>
        <v>2.5487080506983646</v>
      </c>
      <c r="M16" s="105">
        <f>IF(RES_hh_tes_in!M16=0,"",RES_hh_tes_in!M16/RES_hh_fec_in!M16)</f>
        <v>2.7356938672064937</v>
      </c>
      <c r="N16" s="105">
        <f>IF(RES_hh_tes_in!N16=0,"",RES_hh_tes_in!N16/RES_hh_fec_in!N16)</f>
        <v>2.9030639151950153</v>
      </c>
      <c r="O16" s="105">
        <f>IF(RES_hh_tes_in!O16=0,"",RES_hh_tes_in!O16/RES_hh_fec_in!O16)</f>
        <v>3.0668970815067693</v>
      </c>
      <c r="P16" s="105">
        <f>IF(RES_hh_tes_in!P16=0,"",RES_hh_tes_in!P16/RES_hh_fec_in!P16)</f>
        <v>3.2169992589246901</v>
      </c>
      <c r="Q16" s="105">
        <f>IF(RES_hh_tes_in!Q16=0,"",RES_hh_tes_in!Q16/RES_hh_fec_in!Q16)</f>
        <v>3.3929393732801238</v>
      </c>
    </row>
    <row r="17" spans="1:17" ht="12.95" customHeight="1" x14ac:dyDescent="0.25">
      <c r="A17" s="89" t="s">
        <v>63</v>
      </c>
      <c r="B17" s="103"/>
      <c r="C17" s="103">
        <f>IF(RES_hh_tes_in!C17=0,"",RES_hh_tes_in!C17/RES_hh_fec_in!C17)</f>
        <v>0.87384653048459826</v>
      </c>
      <c r="D17" s="103">
        <f>IF(RES_hh_tes_in!D17=0,"",RES_hh_tes_in!D17/RES_hh_fec_in!D17)</f>
        <v>0.85328904967952424</v>
      </c>
      <c r="E17" s="103">
        <f>IF(RES_hh_tes_in!E17=0,"",RES_hh_tes_in!E17/RES_hh_fec_in!E17)</f>
        <v>0.8625643516495064</v>
      </c>
      <c r="F17" s="103">
        <f>IF(RES_hh_tes_in!F17=0,"",RES_hh_tes_in!F17/RES_hh_fec_in!F17)</f>
        <v>0.97953368504300553</v>
      </c>
      <c r="G17" s="103">
        <f>IF(RES_hh_tes_in!G17=0,"",RES_hh_tes_in!G17/RES_hh_fec_in!G17)</f>
        <v>0.77865038106530426</v>
      </c>
      <c r="H17" s="103">
        <f>IF(RES_hh_tes_in!H17=0,"",RES_hh_tes_in!H17/RES_hh_fec_in!H17)</f>
        <v>0.88873719820813246</v>
      </c>
      <c r="I17" s="103">
        <f>IF(RES_hh_tes_in!I17=0,"",RES_hh_tes_in!I17/RES_hh_fec_in!I17)</f>
        <v>0.98735965908545098</v>
      </c>
      <c r="J17" s="103">
        <f>IF(RES_hh_tes_in!J17=0,"",RES_hh_tes_in!J17/RES_hh_fec_in!J17)</f>
        <v>0.94965976412722541</v>
      </c>
      <c r="K17" s="103">
        <f>IF(RES_hh_tes_in!K17=0,"",RES_hh_tes_in!K17/RES_hh_fec_in!K17)</f>
        <v>0.95716633321895817</v>
      </c>
      <c r="L17" s="103">
        <f>IF(RES_hh_tes_in!L17=0,"",RES_hh_tes_in!L17/RES_hh_fec_in!L17)</f>
        <v>0.97023629645925469</v>
      </c>
      <c r="M17" s="103">
        <f>IF(RES_hh_tes_in!M17=0,"",RES_hh_tes_in!M17/RES_hh_fec_in!M17)</f>
        <v>0.97658888340484362</v>
      </c>
      <c r="N17" s="103">
        <f>IF(RES_hh_tes_in!N17=0,"",RES_hh_tes_in!N17/RES_hh_fec_in!N17)</f>
        <v>0.97732273008401493</v>
      </c>
      <c r="O17" s="103">
        <f>IF(RES_hh_tes_in!O17=0,"",RES_hh_tes_in!O17/RES_hh_fec_in!O17)</f>
        <v>0.98230128898662483</v>
      </c>
      <c r="P17" s="103">
        <f>IF(RES_hh_tes_in!P17=0,"",RES_hh_tes_in!P17/RES_hh_fec_in!P17)</f>
        <v>0.95171229638325705</v>
      </c>
      <c r="Q17" s="103">
        <f>IF(RES_hh_tes_in!Q17=0,"",RES_hh_tes_in!Q17/RES_hh_fec_in!Q17)</f>
        <v>0.8939215643701659</v>
      </c>
    </row>
    <row r="18" spans="1:17" ht="12" customHeight="1" x14ac:dyDescent="0.25">
      <c r="A18" s="87" t="s">
        <v>58</v>
      </c>
      <c r="B18" s="102"/>
      <c r="C18" s="102" t="str">
        <f>IF(RES_hh_tes_in!C18=0,"",RES_hh_tes_in!C18/RES_hh_fec_in!C18)</f>
        <v/>
      </c>
      <c r="D18" s="102" t="str">
        <f>IF(RES_hh_tes_in!D18=0,"",RES_hh_tes_in!D18/RES_hh_fec_in!D18)</f>
        <v/>
      </c>
      <c r="E18" s="102" t="str">
        <f>IF(RES_hh_tes_in!E18=0,"",RES_hh_tes_in!E18/RES_hh_fec_in!E18)</f>
        <v/>
      </c>
      <c r="F18" s="102" t="str">
        <f>IF(RES_hh_tes_in!F18=0,"",RES_hh_tes_in!F18/RES_hh_fec_in!F18)</f>
        <v/>
      </c>
      <c r="G18" s="102" t="str">
        <f>IF(RES_hh_tes_in!G18=0,"",RES_hh_tes_in!G18/RES_hh_fec_in!G18)</f>
        <v/>
      </c>
      <c r="H18" s="102" t="str">
        <f>IF(RES_hh_tes_in!H18=0,"",RES_hh_tes_in!H18/RES_hh_fec_in!H18)</f>
        <v/>
      </c>
      <c r="I18" s="102" t="str">
        <f>IF(RES_hh_tes_in!I18=0,"",RES_hh_tes_in!I18/RES_hh_fec_in!I18)</f>
        <v/>
      </c>
      <c r="J18" s="102" t="str">
        <f>IF(RES_hh_tes_in!J18=0,"",RES_hh_tes_in!J18/RES_hh_fec_in!J18)</f>
        <v/>
      </c>
      <c r="K18" s="102" t="str">
        <f>IF(RES_hh_tes_in!K18=0,"",RES_hh_tes_in!K18/RES_hh_fec_in!K18)</f>
        <v/>
      </c>
      <c r="L18" s="102" t="str">
        <f>IF(RES_hh_tes_in!L18=0,"",RES_hh_tes_in!L18/RES_hh_fec_in!L18)</f>
        <v/>
      </c>
      <c r="M18" s="102" t="str">
        <f>IF(RES_hh_tes_in!M18=0,"",RES_hh_tes_in!M18/RES_hh_fec_in!M18)</f>
        <v/>
      </c>
      <c r="N18" s="102" t="str">
        <f>IF(RES_hh_tes_in!N18=0,"",RES_hh_tes_in!N18/RES_hh_fec_in!N18)</f>
        <v/>
      </c>
      <c r="O18" s="102" t="str">
        <f>IF(RES_hh_tes_in!O18=0,"",RES_hh_tes_in!O18/RES_hh_fec_in!O18)</f>
        <v/>
      </c>
      <c r="P18" s="102" t="str">
        <f>IF(RES_hh_tes_in!P18=0,"",RES_hh_tes_in!P18/RES_hh_fec_in!P18)</f>
        <v/>
      </c>
      <c r="Q18" s="102" t="str">
        <f>IF(RES_hh_tes_in!Q18=0,"",RES_hh_tes_in!Q18/RES_hh_fec_in!Q18)</f>
        <v/>
      </c>
    </row>
    <row r="19" spans="1:17" s="28" customFormat="1" ht="12" customHeight="1" x14ac:dyDescent="0.25">
      <c r="A19" s="87" t="s">
        <v>84</v>
      </c>
      <c r="B19" s="102"/>
      <c r="C19" s="102">
        <f>IF(RES_hh_tes_in!C19=0,"",RES_hh_tes_in!C19/RES_hh_fec_in!C19)</f>
        <v>0.42041177253060175</v>
      </c>
      <c r="D19" s="102">
        <f>IF(RES_hh_tes_in!D19=0,"",RES_hh_tes_in!D19/RES_hh_fec_in!D19)</f>
        <v>0.42118741027153273</v>
      </c>
      <c r="E19" s="102">
        <f>IF(RES_hh_tes_in!E19=0,"",RES_hh_tes_in!E19/RES_hh_fec_in!E19)</f>
        <v>0.42198415721729399</v>
      </c>
      <c r="F19" s="102">
        <f>IF(RES_hh_tes_in!F19=0,"",RES_hh_tes_in!F19/RES_hh_fec_in!F19)</f>
        <v>0.40996240330242589</v>
      </c>
      <c r="G19" s="102">
        <f>IF(RES_hh_tes_in!G19=0,"",RES_hh_tes_in!G19/RES_hh_fec_in!G19)</f>
        <v>0.40154102287277804</v>
      </c>
      <c r="H19" s="102">
        <f>IF(RES_hh_tes_in!H19=0,"",RES_hh_tes_in!H19/RES_hh_fec_in!H19)</f>
        <v>0.4240468058508301</v>
      </c>
      <c r="I19" s="102">
        <f>IF(RES_hh_tes_in!I19=0,"",RES_hh_tes_in!I19/RES_hh_fec_in!I19)</f>
        <v>0.41897902125529662</v>
      </c>
      <c r="J19" s="102">
        <f>IF(RES_hh_tes_in!J19=0,"",RES_hh_tes_in!J19/RES_hh_fec_in!J19)</f>
        <v>0.44226894029848363</v>
      </c>
      <c r="K19" s="102">
        <f>IF(RES_hh_tes_in!K19=0,"",RES_hh_tes_in!K19/RES_hh_fec_in!K19)</f>
        <v>0.44468517782890277</v>
      </c>
      <c r="L19" s="102">
        <f>IF(RES_hh_tes_in!L19=0,"",RES_hh_tes_in!L19/RES_hh_fec_in!L19)</f>
        <v>0.44663814385273864</v>
      </c>
      <c r="M19" s="102">
        <f>IF(RES_hh_tes_in!M19=0,"",RES_hh_tes_in!M19/RES_hh_fec_in!M19)</f>
        <v>0.45204358417193491</v>
      </c>
      <c r="N19" s="102">
        <f>IF(RES_hh_tes_in!N19=0,"",RES_hh_tes_in!N19/RES_hh_fec_in!N19)</f>
        <v>0.45458669303820093</v>
      </c>
      <c r="O19" s="102">
        <f>IF(RES_hh_tes_in!O19=0,"",RES_hh_tes_in!O19/RES_hh_fec_in!O19)</f>
        <v>0.45193266839777635</v>
      </c>
      <c r="P19" s="102">
        <f>IF(RES_hh_tes_in!P19=0,"",RES_hh_tes_in!P19/RES_hh_fec_in!P19)</f>
        <v>0.45303855022577377</v>
      </c>
      <c r="Q19" s="102">
        <f>IF(RES_hh_tes_in!Q19=0,"",RES_hh_tes_in!Q19/RES_hh_fec_in!Q19)</f>
        <v>0.43173998075567321</v>
      </c>
    </row>
    <row r="20" spans="1:17" ht="12" customHeight="1" x14ac:dyDescent="0.25">
      <c r="A20" s="87" t="s">
        <v>110</v>
      </c>
      <c r="B20" s="102"/>
      <c r="C20" s="102" t="str">
        <f>IF(RES_hh_tes_in!C20=0,"",RES_hh_tes_in!C20/RES_hh_fec_in!C20)</f>
        <v/>
      </c>
      <c r="D20" s="102" t="str">
        <f>IF(RES_hh_tes_in!D20=0,"",RES_hh_tes_in!D20/RES_hh_fec_in!D20)</f>
        <v/>
      </c>
      <c r="E20" s="102" t="str">
        <f>IF(RES_hh_tes_in!E20=0,"",RES_hh_tes_in!E20/RES_hh_fec_in!E20)</f>
        <v/>
      </c>
      <c r="F20" s="102" t="str">
        <f>IF(RES_hh_tes_in!F20=0,"",RES_hh_tes_in!F20/RES_hh_fec_in!F20)</f>
        <v/>
      </c>
      <c r="G20" s="102" t="str">
        <f>IF(RES_hh_tes_in!G20=0,"",RES_hh_tes_in!G20/RES_hh_fec_in!G20)</f>
        <v/>
      </c>
      <c r="H20" s="102" t="str">
        <f>IF(RES_hh_tes_in!H20=0,"",RES_hh_tes_in!H20/RES_hh_fec_in!H20)</f>
        <v/>
      </c>
      <c r="I20" s="102" t="str">
        <f>IF(RES_hh_tes_in!I20=0,"",RES_hh_tes_in!I20/RES_hh_fec_in!I20)</f>
        <v/>
      </c>
      <c r="J20" s="102" t="str">
        <f>IF(RES_hh_tes_in!J20=0,"",RES_hh_tes_in!J20/RES_hh_fec_in!J20)</f>
        <v/>
      </c>
      <c r="K20" s="102" t="str">
        <f>IF(RES_hh_tes_in!K20=0,"",RES_hh_tes_in!K20/RES_hh_fec_in!K20)</f>
        <v/>
      </c>
      <c r="L20" s="102" t="str">
        <f>IF(RES_hh_tes_in!L20=0,"",RES_hh_tes_in!L20/RES_hh_fec_in!L20)</f>
        <v/>
      </c>
      <c r="M20" s="102" t="str">
        <f>IF(RES_hh_tes_in!M20=0,"",RES_hh_tes_in!M20/RES_hh_fec_in!M20)</f>
        <v/>
      </c>
      <c r="N20" s="102" t="str">
        <f>IF(RES_hh_tes_in!N20=0,"",RES_hh_tes_in!N20/RES_hh_fec_in!N20)</f>
        <v/>
      </c>
      <c r="O20" s="102" t="str">
        <f>IF(RES_hh_tes_in!O20=0,"",RES_hh_tes_in!O20/RES_hh_fec_in!O20)</f>
        <v/>
      </c>
      <c r="P20" s="102" t="str">
        <f>IF(RES_hh_tes_in!P20=0,"",RES_hh_tes_in!P20/RES_hh_fec_in!P20)</f>
        <v/>
      </c>
      <c r="Q20" s="102" t="str">
        <f>IF(RES_hh_tes_in!Q20=0,"",RES_hh_tes_in!Q20/RES_hh_fec_in!Q20)</f>
        <v/>
      </c>
    </row>
    <row r="21" spans="1:17" ht="12" customHeight="1" x14ac:dyDescent="0.25">
      <c r="A21" s="87" t="s">
        <v>109</v>
      </c>
      <c r="B21" s="102"/>
      <c r="C21" s="102" t="str">
        <f>IF(RES_hh_tes_in!C21=0,"",RES_hh_tes_in!C21/RES_hh_fec_in!C21)</f>
        <v/>
      </c>
      <c r="D21" s="102" t="str">
        <f>IF(RES_hh_tes_in!D21=0,"",RES_hh_tes_in!D21/RES_hh_fec_in!D21)</f>
        <v/>
      </c>
      <c r="E21" s="102" t="str">
        <f>IF(RES_hh_tes_in!E21=0,"",RES_hh_tes_in!E21/RES_hh_fec_in!E21)</f>
        <v/>
      </c>
      <c r="F21" s="102" t="str">
        <f>IF(RES_hh_tes_in!F21=0,"",RES_hh_tes_in!F21/RES_hh_fec_in!F21)</f>
        <v/>
      </c>
      <c r="G21" s="102" t="str">
        <f>IF(RES_hh_tes_in!G21=0,"",RES_hh_tes_in!G21/RES_hh_fec_in!G21)</f>
        <v/>
      </c>
      <c r="H21" s="102" t="str">
        <f>IF(RES_hh_tes_in!H21=0,"",RES_hh_tes_in!H21/RES_hh_fec_in!H21)</f>
        <v/>
      </c>
      <c r="I21" s="102" t="str">
        <f>IF(RES_hh_tes_in!I21=0,"",RES_hh_tes_in!I21/RES_hh_fec_in!I21)</f>
        <v/>
      </c>
      <c r="J21" s="102" t="str">
        <f>IF(RES_hh_tes_in!J21=0,"",RES_hh_tes_in!J21/RES_hh_fec_in!J21)</f>
        <v/>
      </c>
      <c r="K21" s="102" t="str">
        <f>IF(RES_hh_tes_in!K21=0,"",RES_hh_tes_in!K21/RES_hh_fec_in!K21)</f>
        <v/>
      </c>
      <c r="L21" s="102" t="str">
        <f>IF(RES_hh_tes_in!L21=0,"",RES_hh_tes_in!L21/RES_hh_fec_in!L21)</f>
        <v/>
      </c>
      <c r="M21" s="102" t="str">
        <f>IF(RES_hh_tes_in!M21=0,"",RES_hh_tes_in!M21/RES_hh_fec_in!M21)</f>
        <v/>
      </c>
      <c r="N21" s="102" t="str">
        <f>IF(RES_hh_tes_in!N21=0,"",RES_hh_tes_in!N21/RES_hh_fec_in!N21)</f>
        <v/>
      </c>
      <c r="O21" s="102" t="str">
        <f>IF(RES_hh_tes_in!O21=0,"",RES_hh_tes_in!O21/RES_hh_fec_in!O21)</f>
        <v/>
      </c>
      <c r="P21" s="102" t="str">
        <f>IF(RES_hh_tes_in!P21=0,"",RES_hh_tes_in!P21/RES_hh_fec_in!P21)</f>
        <v/>
      </c>
      <c r="Q21" s="102" t="str">
        <f>IF(RES_hh_tes_in!Q21=0,"",RES_hh_tes_in!Q21/RES_hh_fec_in!Q21)</f>
        <v/>
      </c>
    </row>
    <row r="22" spans="1:17" ht="12" customHeight="1" x14ac:dyDescent="0.25">
      <c r="A22" s="87" t="s">
        <v>55</v>
      </c>
      <c r="B22" s="102"/>
      <c r="C22" s="102" t="str">
        <f>IF(RES_hh_tes_in!C22=0,"",RES_hh_tes_in!C22/RES_hh_fec_in!C22)</f>
        <v/>
      </c>
      <c r="D22" s="102" t="str">
        <f>IF(RES_hh_tes_in!D22=0,"",RES_hh_tes_in!D22/RES_hh_fec_in!D22)</f>
        <v/>
      </c>
      <c r="E22" s="102" t="str">
        <f>IF(RES_hh_tes_in!E22=0,"",RES_hh_tes_in!E22/RES_hh_fec_in!E22)</f>
        <v/>
      </c>
      <c r="F22" s="102" t="str">
        <f>IF(RES_hh_tes_in!F22=0,"",RES_hh_tes_in!F22/RES_hh_fec_in!F22)</f>
        <v/>
      </c>
      <c r="G22" s="102" t="str">
        <f>IF(RES_hh_tes_in!G22=0,"",RES_hh_tes_in!G22/RES_hh_fec_in!G22)</f>
        <v/>
      </c>
      <c r="H22" s="102" t="str">
        <f>IF(RES_hh_tes_in!H22=0,"",RES_hh_tes_in!H22/RES_hh_fec_in!H22)</f>
        <v/>
      </c>
      <c r="I22" s="102" t="str">
        <f>IF(RES_hh_tes_in!I22=0,"",RES_hh_tes_in!I22/RES_hh_fec_in!I22)</f>
        <v/>
      </c>
      <c r="J22" s="102" t="str">
        <f>IF(RES_hh_tes_in!J22=0,"",RES_hh_tes_in!J22/RES_hh_fec_in!J22)</f>
        <v/>
      </c>
      <c r="K22" s="102" t="str">
        <f>IF(RES_hh_tes_in!K22=0,"",RES_hh_tes_in!K22/RES_hh_fec_in!K22)</f>
        <v/>
      </c>
      <c r="L22" s="102" t="str">
        <f>IF(RES_hh_tes_in!L22=0,"",RES_hh_tes_in!L22/RES_hh_fec_in!L22)</f>
        <v/>
      </c>
      <c r="M22" s="102" t="str">
        <f>IF(RES_hh_tes_in!M22=0,"",RES_hh_tes_in!M22/RES_hh_fec_in!M22)</f>
        <v/>
      </c>
      <c r="N22" s="102" t="str">
        <f>IF(RES_hh_tes_in!N22=0,"",RES_hh_tes_in!N22/RES_hh_fec_in!N22)</f>
        <v/>
      </c>
      <c r="O22" s="102" t="str">
        <f>IF(RES_hh_tes_in!O22=0,"",RES_hh_tes_in!O22/RES_hh_fec_in!O22)</f>
        <v/>
      </c>
      <c r="P22" s="102" t="str">
        <f>IF(RES_hh_tes_in!P22=0,"",RES_hh_tes_in!P22/RES_hh_fec_in!P22)</f>
        <v/>
      </c>
      <c r="Q22" s="102" t="str">
        <f>IF(RES_hh_tes_in!Q22=0,"",RES_hh_tes_in!Q22/RES_hh_fec_in!Q22)</f>
        <v/>
      </c>
    </row>
    <row r="23" spans="1:17" ht="12" customHeight="1" x14ac:dyDescent="0.25">
      <c r="A23" s="87" t="s">
        <v>79</v>
      </c>
      <c r="B23" s="102"/>
      <c r="C23" s="102" t="str">
        <f>IF(RES_hh_tes_in!C23=0,"",RES_hh_tes_in!C23/RES_hh_fec_in!C23)</f>
        <v/>
      </c>
      <c r="D23" s="102" t="str">
        <f>IF(RES_hh_tes_in!D23=0,"",RES_hh_tes_in!D23/RES_hh_fec_in!D23)</f>
        <v/>
      </c>
      <c r="E23" s="102" t="str">
        <f>IF(RES_hh_tes_in!E23=0,"",RES_hh_tes_in!E23/RES_hh_fec_in!E23)</f>
        <v/>
      </c>
      <c r="F23" s="102" t="str">
        <f>IF(RES_hh_tes_in!F23=0,"",RES_hh_tes_in!F23/RES_hh_fec_in!F23)</f>
        <v/>
      </c>
      <c r="G23" s="102" t="str">
        <f>IF(RES_hh_tes_in!G23=0,"",RES_hh_tes_in!G23/RES_hh_fec_in!G23)</f>
        <v/>
      </c>
      <c r="H23" s="102" t="str">
        <f>IF(RES_hh_tes_in!H23=0,"",RES_hh_tes_in!H23/RES_hh_fec_in!H23)</f>
        <v/>
      </c>
      <c r="I23" s="102" t="str">
        <f>IF(RES_hh_tes_in!I23=0,"",RES_hh_tes_in!I23/RES_hh_fec_in!I23)</f>
        <v/>
      </c>
      <c r="J23" s="102" t="str">
        <f>IF(RES_hh_tes_in!J23=0,"",RES_hh_tes_in!J23/RES_hh_fec_in!J23)</f>
        <v/>
      </c>
      <c r="K23" s="102" t="str">
        <f>IF(RES_hh_tes_in!K23=0,"",RES_hh_tes_in!K23/RES_hh_fec_in!K23)</f>
        <v/>
      </c>
      <c r="L23" s="102" t="str">
        <f>IF(RES_hh_tes_in!L23=0,"",RES_hh_tes_in!L23/RES_hh_fec_in!L23)</f>
        <v/>
      </c>
      <c r="M23" s="102" t="str">
        <f>IF(RES_hh_tes_in!M23=0,"",RES_hh_tes_in!M23/RES_hh_fec_in!M23)</f>
        <v/>
      </c>
      <c r="N23" s="102" t="str">
        <f>IF(RES_hh_tes_in!N23=0,"",RES_hh_tes_in!N23/RES_hh_fec_in!N23)</f>
        <v/>
      </c>
      <c r="O23" s="102" t="str">
        <f>IF(RES_hh_tes_in!O23=0,"",RES_hh_tes_in!O23/RES_hh_fec_in!O23)</f>
        <v/>
      </c>
      <c r="P23" s="102" t="str">
        <f>IF(RES_hh_tes_in!P23=0,"",RES_hh_tes_in!P23/RES_hh_fec_in!P23)</f>
        <v/>
      </c>
      <c r="Q23" s="102" t="str">
        <f>IF(RES_hh_tes_in!Q23=0,"",RES_hh_tes_in!Q23/RES_hh_fec_in!Q23)</f>
        <v/>
      </c>
    </row>
    <row r="24" spans="1:17" ht="12" customHeight="1" x14ac:dyDescent="0.25">
      <c r="A24" s="87" t="s">
        <v>61</v>
      </c>
      <c r="B24" s="102"/>
      <c r="C24" s="102" t="str">
        <f>IF(RES_hh_tes_in!C24=0,"",RES_hh_tes_in!C24/RES_hh_fec_in!C24)</f>
        <v/>
      </c>
      <c r="D24" s="102" t="str">
        <f>IF(RES_hh_tes_in!D24=0,"",RES_hh_tes_in!D24/RES_hh_fec_in!D24)</f>
        <v/>
      </c>
      <c r="E24" s="102" t="str">
        <f>IF(RES_hh_tes_in!E24=0,"",RES_hh_tes_in!E24/RES_hh_fec_in!E24)</f>
        <v/>
      </c>
      <c r="F24" s="102" t="str">
        <f>IF(RES_hh_tes_in!F24=0,"",RES_hh_tes_in!F24/RES_hh_fec_in!F24)</f>
        <v/>
      </c>
      <c r="G24" s="102" t="str">
        <f>IF(RES_hh_tes_in!G24=0,"",RES_hh_tes_in!G24/RES_hh_fec_in!G24)</f>
        <v/>
      </c>
      <c r="H24" s="102" t="str">
        <f>IF(RES_hh_tes_in!H24=0,"",RES_hh_tes_in!H24/RES_hh_fec_in!H24)</f>
        <v/>
      </c>
      <c r="I24" s="102" t="str">
        <f>IF(RES_hh_tes_in!I24=0,"",RES_hh_tes_in!I24/RES_hh_fec_in!I24)</f>
        <v/>
      </c>
      <c r="J24" s="102" t="str">
        <f>IF(RES_hh_tes_in!J24=0,"",RES_hh_tes_in!J24/RES_hh_fec_in!J24)</f>
        <v/>
      </c>
      <c r="K24" s="102" t="str">
        <f>IF(RES_hh_tes_in!K24=0,"",RES_hh_tes_in!K24/RES_hh_fec_in!K24)</f>
        <v/>
      </c>
      <c r="L24" s="102" t="str">
        <f>IF(RES_hh_tes_in!L24=0,"",RES_hh_tes_in!L24/RES_hh_fec_in!L24)</f>
        <v/>
      </c>
      <c r="M24" s="102" t="str">
        <f>IF(RES_hh_tes_in!M24=0,"",RES_hh_tes_in!M24/RES_hh_fec_in!M24)</f>
        <v/>
      </c>
      <c r="N24" s="102" t="str">
        <f>IF(RES_hh_tes_in!N24=0,"",RES_hh_tes_in!N24/RES_hh_fec_in!N24)</f>
        <v/>
      </c>
      <c r="O24" s="102" t="str">
        <f>IF(RES_hh_tes_in!O24=0,"",RES_hh_tes_in!O24/RES_hh_fec_in!O24)</f>
        <v/>
      </c>
      <c r="P24" s="102" t="str">
        <f>IF(RES_hh_tes_in!P24=0,"",RES_hh_tes_in!P24/RES_hh_fec_in!P24)</f>
        <v/>
      </c>
      <c r="Q24" s="102" t="str">
        <f>IF(RES_hh_tes_in!Q24=0,"",RES_hh_tes_in!Q24/RES_hh_fec_in!Q24)</f>
        <v/>
      </c>
    </row>
    <row r="25" spans="1:17" ht="12" customHeight="1" x14ac:dyDescent="0.25">
      <c r="A25" s="51" t="s">
        <v>60</v>
      </c>
      <c r="B25" s="104"/>
      <c r="C25" s="104">
        <f>IF(RES_hh_tes_in!C25=0,"",RES_hh_tes_in!C25/RES_hh_fec_in!C25)</f>
        <v>0.53904799862317432</v>
      </c>
      <c r="D25" s="104">
        <f>IF(RES_hh_tes_in!D25=0,"",RES_hh_tes_in!D25/RES_hh_fec_in!D25)</f>
        <v>0.54036620786210932</v>
      </c>
      <c r="E25" s="104">
        <f>IF(RES_hh_tes_in!E25=0,"",RES_hh_tes_in!E25/RES_hh_fec_in!E25)</f>
        <v>0.54799741253809542</v>
      </c>
      <c r="F25" s="104">
        <f>IF(RES_hh_tes_in!F25=0,"",RES_hh_tes_in!F25/RES_hh_fec_in!F25)</f>
        <v>0.5218014819370661</v>
      </c>
      <c r="G25" s="104">
        <f>IF(RES_hh_tes_in!G25=0,"",RES_hh_tes_in!G25/RES_hh_fec_in!G25)</f>
        <v>0.53115788589060564</v>
      </c>
      <c r="H25" s="104">
        <f>IF(RES_hh_tes_in!H25=0,"",RES_hh_tes_in!H25/RES_hh_fec_in!H25)</f>
        <v>0.55981393138029911</v>
      </c>
      <c r="I25" s="104">
        <f>IF(RES_hh_tes_in!I25=0,"",RES_hh_tes_in!I25/RES_hh_fec_in!I25)</f>
        <v>0.56131003103758148</v>
      </c>
      <c r="J25" s="104">
        <f>IF(RES_hh_tes_in!J25=0,"",RES_hh_tes_in!J25/RES_hh_fec_in!J25)</f>
        <v>0.57047115695874295</v>
      </c>
      <c r="K25" s="104">
        <f>IF(RES_hh_tes_in!K25=0,"",RES_hh_tes_in!K25/RES_hh_fec_in!K25)</f>
        <v>0.57179593825656605</v>
      </c>
      <c r="L25" s="104">
        <f>IF(RES_hh_tes_in!L25=0,"",RES_hh_tes_in!L25/RES_hh_fec_in!L25)</f>
        <v>0.57611232527717526</v>
      </c>
      <c r="M25" s="104">
        <f>IF(RES_hh_tes_in!M25=0,"",RES_hh_tes_in!M25/RES_hh_fec_in!M25)</f>
        <v>0.57622852776560751</v>
      </c>
      <c r="N25" s="104">
        <f>IF(RES_hh_tes_in!N25=0,"",RES_hh_tes_in!N25/RES_hh_fec_in!N25)</f>
        <v>0.58381400529515737</v>
      </c>
      <c r="O25" s="104">
        <f>IF(RES_hh_tes_in!O25=0,"",RES_hh_tes_in!O25/RES_hh_fec_in!O25)</f>
        <v>0.5821998779926284</v>
      </c>
      <c r="P25" s="104">
        <f>IF(RES_hh_tes_in!P25=0,"",RES_hh_tes_in!P25/RES_hh_fec_in!P25)</f>
        <v>0.58164674730458665</v>
      </c>
      <c r="Q25" s="104">
        <f>IF(RES_hh_tes_in!Q25=0,"",RES_hh_tes_in!Q25/RES_hh_fec_in!Q25)</f>
        <v>0.56282739007668536</v>
      </c>
    </row>
    <row r="26" spans="1:17" ht="12" customHeight="1" x14ac:dyDescent="0.25">
      <c r="A26" s="49" t="s">
        <v>59</v>
      </c>
      <c r="B26" s="101"/>
      <c r="C26" s="101">
        <f>IF(RES_hh_tes_in!C26=0,"",RES_hh_tes_in!C26/RES_hh_fec_in!C26)</f>
        <v>1.0122826959011002</v>
      </c>
      <c r="D26" s="101">
        <f>IF(RES_hh_tes_in!D26=0,"",RES_hh_tes_in!D26/RES_hh_fec_in!D26)</f>
        <v>1.0024142967877818</v>
      </c>
      <c r="E26" s="101">
        <f>IF(RES_hh_tes_in!E26=0,"",RES_hh_tes_in!E26/RES_hh_fec_in!E26)</f>
        <v>1.0017242712921983</v>
      </c>
      <c r="F26" s="101">
        <f>IF(RES_hh_tes_in!F26=0,"",RES_hh_tes_in!F26/RES_hh_fec_in!F26)</f>
        <v>1.0016258175973143</v>
      </c>
      <c r="G26" s="101">
        <f>IF(RES_hh_tes_in!G26=0,"",RES_hh_tes_in!G26/RES_hh_fec_in!G26)</f>
        <v>0.93215235188620638</v>
      </c>
      <c r="H26" s="101">
        <f>IF(RES_hh_tes_in!H26=0,"",RES_hh_tes_in!H26/RES_hh_fec_in!H26)</f>
        <v>0.99362270091590255</v>
      </c>
      <c r="I26" s="101">
        <f>IF(RES_hh_tes_in!I26=0,"",RES_hh_tes_in!I26/RES_hh_fec_in!I26)</f>
        <v>1.0083827409648738</v>
      </c>
      <c r="J26" s="101">
        <f>IF(RES_hh_tes_in!J26=0,"",RES_hh_tes_in!J26/RES_hh_fec_in!J26)</f>
        <v>1.0055383428811706</v>
      </c>
      <c r="K26" s="101">
        <f>IF(RES_hh_tes_in!K26=0,"",RES_hh_tes_in!K26/RES_hh_fec_in!K26)</f>
        <v>1.0066572116826102</v>
      </c>
      <c r="L26" s="101">
        <f>IF(RES_hh_tes_in!L26=0,"",RES_hh_tes_in!L26/RES_hh_fec_in!L26)</f>
        <v>1.005470334831053</v>
      </c>
      <c r="M26" s="101">
        <f>IF(RES_hh_tes_in!M26=0,"",RES_hh_tes_in!M26/RES_hh_fec_in!M26)</f>
        <v>1.0059471616116065</v>
      </c>
      <c r="N26" s="101">
        <f>IF(RES_hh_tes_in!N26=0,"",RES_hh_tes_in!N26/RES_hh_fec_in!N26)</f>
        <v>1.0066921528062742</v>
      </c>
      <c r="O26" s="101">
        <f>IF(RES_hh_tes_in!O26=0,"",RES_hh_tes_in!O26/RES_hh_fec_in!O26)</f>
        <v>1.0035427287361902</v>
      </c>
      <c r="P26" s="101">
        <f>IF(RES_hh_tes_in!P26=0,"",RES_hh_tes_in!P26/RES_hh_fec_in!P26)</f>
        <v>0.99193291051937282</v>
      </c>
      <c r="Q26" s="101">
        <f>IF(RES_hh_tes_in!Q26=0,"",RES_hh_tes_in!Q26/RES_hh_fec_in!Q26)</f>
        <v>0.96101615339980229</v>
      </c>
    </row>
    <row r="27" spans="1:17" ht="12.95" customHeight="1" x14ac:dyDescent="0.25">
      <c r="A27" s="89" t="s">
        <v>62</v>
      </c>
      <c r="B27" s="103"/>
      <c r="C27" s="103">
        <f>IF(RES_hh_tes_in!C27=0,"",RES_hh_tes_in!C27/RES_hh_fec_in!C27)</f>
        <v>0.7328177112528893</v>
      </c>
      <c r="D27" s="103">
        <f>IF(RES_hh_tes_in!D27=0,"",RES_hh_tes_in!D27/RES_hh_fec_in!D27)</f>
        <v>0.73079887084938178</v>
      </c>
      <c r="E27" s="103">
        <f>IF(RES_hh_tes_in!E27=0,"",RES_hh_tes_in!E27/RES_hh_fec_in!E27)</f>
        <v>0.736659929182645</v>
      </c>
      <c r="F27" s="103">
        <f>IF(RES_hh_tes_in!F27=0,"",RES_hh_tes_in!F27/RES_hh_fec_in!F27)</f>
        <v>0.74992540880542491</v>
      </c>
      <c r="G27" s="103">
        <f>IF(RES_hh_tes_in!G27=0,"",RES_hh_tes_in!G27/RES_hh_fec_in!G27)</f>
        <v>0.73707140819891426</v>
      </c>
      <c r="H27" s="103">
        <f>IF(RES_hh_tes_in!H27=0,"",RES_hh_tes_in!H27/RES_hh_fec_in!H27)</f>
        <v>0.7958071225616804</v>
      </c>
      <c r="I27" s="103">
        <f>IF(RES_hh_tes_in!I27=0,"",RES_hh_tes_in!I27/RES_hh_fec_in!I27)</f>
        <v>0.76513712557834168</v>
      </c>
      <c r="J27" s="103">
        <f>IF(RES_hh_tes_in!J27=0,"",RES_hh_tes_in!J27/RES_hh_fec_in!J27)</f>
        <v>0.80276434036092048</v>
      </c>
      <c r="K27" s="103">
        <f>IF(RES_hh_tes_in!K27=0,"",RES_hh_tes_in!K27/RES_hh_fec_in!K27)</f>
        <v>0.77656981949035386</v>
      </c>
      <c r="L27" s="103">
        <f>IF(RES_hh_tes_in!L27=0,"",RES_hh_tes_in!L27/RES_hh_fec_in!L27)</f>
        <v>0.76385509690890929</v>
      </c>
      <c r="M27" s="103">
        <f>IF(RES_hh_tes_in!M27=0,"",RES_hh_tes_in!M27/RES_hh_fec_in!M27)</f>
        <v>0.78367509402344271</v>
      </c>
      <c r="N27" s="103">
        <f>IF(RES_hh_tes_in!N27=0,"",RES_hh_tes_in!N27/RES_hh_fec_in!N27)</f>
        <v>0.77012061552802669</v>
      </c>
      <c r="O27" s="103">
        <f>IF(RES_hh_tes_in!O27=0,"",RES_hh_tes_in!O27/RES_hh_fec_in!O27)</f>
        <v>0.74408279835803581</v>
      </c>
      <c r="P27" s="103">
        <f>IF(RES_hh_tes_in!P27=0,"",RES_hh_tes_in!P27/RES_hh_fec_in!P27)</f>
        <v>0.82936647465605973</v>
      </c>
      <c r="Q27" s="103">
        <f>IF(RES_hh_tes_in!Q27=0,"",RES_hh_tes_in!Q27/RES_hh_fec_in!Q27)</f>
        <v>0.84481564505141138</v>
      </c>
    </row>
    <row r="28" spans="1:17" ht="12" customHeight="1" x14ac:dyDescent="0.25">
      <c r="A28" s="87" t="s">
        <v>58</v>
      </c>
      <c r="B28" s="102"/>
      <c r="C28" s="102" t="str">
        <f>IF(RES_hh_tes_in!C28=0,"",RES_hh_tes_in!C28/RES_hh_fec_in!C28)</f>
        <v/>
      </c>
      <c r="D28" s="102" t="str">
        <f>IF(RES_hh_tes_in!D28=0,"",RES_hh_tes_in!D28/RES_hh_fec_in!D28)</f>
        <v/>
      </c>
      <c r="E28" s="102" t="str">
        <f>IF(RES_hh_tes_in!E28=0,"",RES_hh_tes_in!E28/RES_hh_fec_in!E28)</f>
        <v/>
      </c>
      <c r="F28" s="102" t="str">
        <f>IF(RES_hh_tes_in!F28=0,"",RES_hh_tes_in!F28/RES_hh_fec_in!F28)</f>
        <v/>
      </c>
      <c r="G28" s="102" t="str">
        <f>IF(RES_hh_tes_in!G28=0,"",RES_hh_tes_in!G28/RES_hh_fec_in!G28)</f>
        <v/>
      </c>
      <c r="H28" s="102" t="str">
        <f>IF(RES_hh_tes_in!H28=0,"",RES_hh_tes_in!H28/RES_hh_fec_in!H28)</f>
        <v/>
      </c>
      <c r="I28" s="102" t="str">
        <f>IF(RES_hh_tes_in!I28=0,"",RES_hh_tes_in!I28/RES_hh_fec_in!I28)</f>
        <v/>
      </c>
      <c r="J28" s="102" t="str">
        <f>IF(RES_hh_tes_in!J28=0,"",RES_hh_tes_in!J28/RES_hh_fec_in!J28)</f>
        <v/>
      </c>
      <c r="K28" s="102" t="str">
        <f>IF(RES_hh_tes_in!K28=0,"",RES_hh_tes_in!K28/RES_hh_fec_in!K28)</f>
        <v/>
      </c>
      <c r="L28" s="102" t="str">
        <f>IF(RES_hh_tes_in!L28=0,"",RES_hh_tes_in!L28/RES_hh_fec_in!L28)</f>
        <v/>
      </c>
      <c r="M28" s="102" t="str">
        <f>IF(RES_hh_tes_in!M28=0,"",RES_hh_tes_in!M28/RES_hh_fec_in!M28)</f>
        <v/>
      </c>
      <c r="N28" s="102" t="str">
        <f>IF(RES_hh_tes_in!N28=0,"",RES_hh_tes_in!N28/RES_hh_fec_in!N28)</f>
        <v/>
      </c>
      <c r="O28" s="102" t="str">
        <f>IF(RES_hh_tes_in!O28=0,"",RES_hh_tes_in!O28/RES_hh_fec_in!O28)</f>
        <v/>
      </c>
      <c r="P28" s="102" t="str">
        <f>IF(RES_hh_tes_in!P28=0,"",RES_hh_tes_in!P28/RES_hh_fec_in!P28)</f>
        <v/>
      </c>
      <c r="Q28" s="102" t="str">
        <f>IF(RES_hh_tes_in!Q28=0,"",RES_hh_tes_in!Q28/RES_hh_fec_in!Q28)</f>
        <v/>
      </c>
    </row>
    <row r="29" spans="1:17" s="28" customFormat="1" ht="12" customHeight="1" x14ac:dyDescent="0.25">
      <c r="A29" s="87" t="s">
        <v>84</v>
      </c>
      <c r="B29" s="102"/>
      <c r="C29" s="102">
        <f>IF(RES_hh_tes_in!C29=0,"",RES_hh_tes_in!C29/RES_hh_fec_in!C29)</f>
        <v>0.42145054988611136</v>
      </c>
      <c r="D29" s="102">
        <f>IF(RES_hh_tes_in!D29=0,"",RES_hh_tes_in!D29/RES_hh_fec_in!D29)</f>
        <v>0.42544806225105658</v>
      </c>
      <c r="E29" s="102">
        <f>IF(RES_hh_tes_in!E29=0,"",RES_hh_tes_in!E29/RES_hh_fec_in!E29)</f>
        <v>0.42890890658743447</v>
      </c>
      <c r="F29" s="102">
        <f>IF(RES_hh_tes_in!F29=0,"",RES_hh_tes_in!F29/RES_hh_fec_in!F29)</f>
        <v>0.43266245894812744</v>
      </c>
      <c r="G29" s="102">
        <f>IF(RES_hh_tes_in!G29=0,"",RES_hh_tes_in!G29/RES_hh_fec_in!G29)</f>
        <v>0.43619214741553708</v>
      </c>
      <c r="H29" s="102">
        <f>IF(RES_hh_tes_in!H29=0,"",RES_hh_tes_in!H29/RES_hh_fec_in!H29)</f>
        <v>0.43966724705041521</v>
      </c>
      <c r="I29" s="102">
        <f>IF(RES_hh_tes_in!I29=0,"",RES_hh_tes_in!I29/RES_hh_fec_in!I29)</f>
        <v>0.44273328677978663</v>
      </c>
      <c r="J29" s="102">
        <f>IF(RES_hh_tes_in!J29=0,"",RES_hh_tes_in!J29/RES_hh_fec_in!J29)</f>
        <v>0.44602147852558333</v>
      </c>
      <c r="K29" s="102">
        <f>IF(RES_hh_tes_in!K29=0,"",RES_hh_tes_in!K29/RES_hh_fec_in!K29)</f>
        <v>0.44928994799395411</v>
      </c>
      <c r="L29" s="102">
        <f>IF(RES_hh_tes_in!L29=0,"",RES_hh_tes_in!L29/RES_hh_fec_in!L29)</f>
        <v>0.45117631504325917</v>
      </c>
      <c r="M29" s="102">
        <f>IF(RES_hh_tes_in!M29=0,"",RES_hh_tes_in!M29/RES_hh_fec_in!M29)</f>
        <v>0.4532884745232777</v>
      </c>
      <c r="N29" s="102">
        <f>IF(RES_hh_tes_in!N29=0,"",RES_hh_tes_in!N29/RES_hh_fec_in!N29)</f>
        <v>0.45590272093747736</v>
      </c>
      <c r="O29" s="102">
        <f>IF(RES_hh_tes_in!O29=0,"",RES_hh_tes_in!O29/RES_hh_fec_in!O29)</f>
        <v>0.45756770623344606</v>
      </c>
      <c r="P29" s="102" t="str">
        <f>IF(RES_hh_tes_in!P29=0,"",RES_hh_tes_in!P29/RES_hh_fec_in!P29)</f>
        <v/>
      </c>
      <c r="Q29" s="102" t="str">
        <f>IF(RES_hh_tes_in!Q29=0,"",RES_hh_tes_in!Q29/RES_hh_fec_in!Q29)</f>
        <v/>
      </c>
    </row>
    <row r="30" spans="1:17" ht="12" customHeight="1" x14ac:dyDescent="0.25">
      <c r="A30" s="87" t="s">
        <v>109</v>
      </c>
      <c r="B30" s="102"/>
      <c r="C30" s="102" t="str">
        <f>IF(RES_hh_tes_in!C30=0,"",RES_hh_tes_in!C30/RES_hh_fec_in!C30)</f>
        <v/>
      </c>
      <c r="D30" s="102" t="str">
        <f>IF(RES_hh_tes_in!D30=0,"",RES_hh_tes_in!D30/RES_hh_fec_in!D30)</f>
        <v/>
      </c>
      <c r="E30" s="102" t="str">
        <f>IF(RES_hh_tes_in!E30=0,"",RES_hh_tes_in!E30/RES_hh_fec_in!E30)</f>
        <v/>
      </c>
      <c r="F30" s="102" t="str">
        <f>IF(RES_hh_tes_in!F30=0,"",RES_hh_tes_in!F30/RES_hh_fec_in!F30)</f>
        <v/>
      </c>
      <c r="G30" s="102" t="str">
        <f>IF(RES_hh_tes_in!G30=0,"",RES_hh_tes_in!G30/RES_hh_fec_in!G30)</f>
        <v/>
      </c>
      <c r="H30" s="102" t="str">
        <f>IF(RES_hh_tes_in!H30=0,"",RES_hh_tes_in!H30/RES_hh_fec_in!H30)</f>
        <v/>
      </c>
      <c r="I30" s="102" t="str">
        <f>IF(RES_hh_tes_in!I30=0,"",RES_hh_tes_in!I30/RES_hh_fec_in!I30)</f>
        <v/>
      </c>
      <c r="J30" s="102" t="str">
        <f>IF(RES_hh_tes_in!J30=0,"",RES_hh_tes_in!J30/RES_hh_fec_in!J30)</f>
        <v/>
      </c>
      <c r="K30" s="102" t="str">
        <f>IF(RES_hh_tes_in!K30=0,"",RES_hh_tes_in!K30/RES_hh_fec_in!K30)</f>
        <v/>
      </c>
      <c r="L30" s="102" t="str">
        <f>IF(RES_hh_tes_in!L30=0,"",RES_hh_tes_in!L30/RES_hh_fec_in!L30)</f>
        <v/>
      </c>
      <c r="M30" s="102" t="str">
        <f>IF(RES_hh_tes_in!M30=0,"",RES_hh_tes_in!M30/RES_hh_fec_in!M30)</f>
        <v/>
      </c>
      <c r="N30" s="102" t="str">
        <f>IF(RES_hh_tes_in!N30=0,"",RES_hh_tes_in!N30/RES_hh_fec_in!N30)</f>
        <v/>
      </c>
      <c r="O30" s="102" t="str">
        <f>IF(RES_hh_tes_in!O30=0,"",RES_hh_tes_in!O30/RES_hh_fec_in!O30)</f>
        <v/>
      </c>
      <c r="P30" s="102" t="str">
        <f>IF(RES_hh_tes_in!P30=0,"",RES_hh_tes_in!P30/RES_hh_fec_in!P30)</f>
        <v/>
      </c>
      <c r="Q30" s="102" t="str">
        <f>IF(RES_hh_tes_in!Q30=0,"",RES_hh_tes_in!Q30/RES_hh_fec_in!Q30)</f>
        <v/>
      </c>
    </row>
    <row r="31" spans="1:17" ht="12" customHeight="1" x14ac:dyDescent="0.25">
      <c r="A31" s="87" t="s">
        <v>55</v>
      </c>
      <c r="B31" s="102"/>
      <c r="C31" s="102">
        <f>IF(RES_hh_tes_in!C31=0,"",RES_hh_tes_in!C31/RES_hh_fec_in!C31)</f>
        <v>0.35531922246078057</v>
      </c>
      <c r="D31" s="102">
        <f>IF(RES_hh_tes_in!D31=0,"",RES_hh_tes_in!D31/RES_hh_fec_in!D31)</f>
        <v>0.35531922246078068</v>
      </c>
      <c r="E31" s="102">
        <f>IF(RES_hh_tes_in!E31=0,"",RES_hh_tes_in!E31/RES_hh_fec_in!E31)</f>
        <v>0.35531922246078079</v>
      </c>
      <c r="F31" s="102">
        <f>IF(RES_hh_tes_in!F31=0,"",RES_hh_tes_in!F31/RES_hh_fec_in!F31)</f>
        <v>0.3553192224607809</v>
      </c>
      <c r="G31" s="102">
        <f>IF(RES_hh_tes_in!G31=0,"",RES_hh_tes_in!G31/RES_hh_fec_in!G31)</f>
        <v>0.35531922246078085</v>
      </c>
      <c r="H31" s="102" t="str">
        <f>IF(RES_hh_tes_in!H31=0,"",RES_hh_tes_in!H31/RES_hh_fec_in!H31)</f>
        <v/>
      </c>
      <c r="I31" s="102">
        <f>IF(RES_hh_tes_in!I31=0,"",RES_hh_tes_in!I31/RES_hh_fec_in!I31)</f>
        <v>0.35528448661201001</v>
      </c>
      <c r="J31" s="102">
        <f>IF(RES_hh_tes_in!J31=0,"",RES_hh_tes_in!J31/RES_hh_fec_in!J31)</f>
        <v>0.35528441375605763</v>
      </c>
      <c r="K31" s="102" t="str">
        <f>IF(RES_hh_tes_in!K31=0,"",RES_hh_tes_in!K31/RES_hh_fec_in!K31)</f>
        <v/>
      </c>
      <c r="L31" s="102">
        <f>IF(RES_hh_tes_in!L31=0,"",RES_hh_tes_in!L31/RES_hh_fec_in!L31)</f>
        <v>0.35516166760779239</v>
      </c>
      <c r="M31" s="102">
        <f>IF(RES_hh_tes_in!M31=0,"",RES_hh_tes_in!M31/RES_hh_fec_in!M31)</f>
        <v>0.35518862886162977</v>
      </c>
      <c r="N31" s="102">
        <f>IF(RES_hh_tes_in!N31=0,"",RES_hh_tes_in!N31/RES_hh_fec_in!N31)</f>
        <v>0.35519144643356354</v>
      </c>
      <c r="O31" s="102">
        <f>IF(RES_hh_tes_in!O31=0,"",RES_hh_tes_in!O31/RES_hh_fec_in!O31)</f>
        <v>0.35520702301395007</v>
      </c>
      <c r="P31" s="102">
        <f>IF(RES_hh_tes_in!P31=0,"",RES_hh_tes_in!P31/RES_hh_fec_in!P31)</f>
        <v>0.35526288478060203</v>
      </c>
      <c r="Q31" s="102">
        <f>IF(RES_hh_tes_in!Q31=0,"",RES_hh_tes_in!Q31/RES_hh_fec_in!Q31)</f>
        <v>0.35526303683502247</v>
      </c>
    </row>
    <row r="32" spans="1:17" ht="12" customHeight="1" x14ac:dyDescent="0.25">
      <c r="A32" s="49" t="s">
        <v>60</v>
      </c>
      <c r="B32" s="101"/>
      <c r="C32" s="101">
        <f>IF(RES_hh_tes_in!C32=0,"",RES_hh_tes_in!C32/RES_hh_fec_in!C32)</f>
        <v>0.80281413089220732</v>
      </c>
      <c r="D32" s="101">
        <f>IF(RES_hh_tes_in!D32=0,"",RES_hh_tes_in!D32/RES_hh_fec_in!D32)</f>
        <v>0.80498458905607251</v>
      </c>
      <c r="E32" s="101">
        <f>IF(RES_hh_tes_in!E32=0,"",RES_hh_tes_in!E32/RES_hh_fec_in!E32)</f>
        <v>0.80791318252555266</v>
      </c>
      <c r="F32" s="101">
        <f>IF(RES_hh_tes_in!F32=0,"",RES_hh_tes_in!F32/RES_hh_fec_in!F32)</f>
        <v>0.81163480768916607</v>
      </c>
      <c r="G32" s="101">
        <f>IF(RES_hh_tes_in!G32=0,"",RES_hh_tes_in!G32/RES_hh_fec_in!G32)</f>
        <v>0.81510713825858649</v>
      </c>
      <c r="H32" s="101">
        <f>IF(RES_hh_tes_in!H32=0,"",RES_hh_tes_in!H32/RES_hh_fec_in!H32)</f>
        <v>0.81827989498739639</v>
      </c>
      <c r="I32" s="101">
        <f>IF(RES_hh_tes_in!I32=0,"",RES_hh_tes_in!I32/RES_hh_fec_in!I32)</f>
        <v>0.82210519717153729</v>
      </c>
      <c r="J32" s="101">
        <f>IF(RES_hh_tes_in!J32=0,"",RES_hh_tes_in!J32/RES_hh_fec_in!J32)</f>
        <v>0.82932387664168328</v>
      </c>
      <c r="K32" s="101">
        <f>IF(RES_hh_tes_in!K32=0,"",RES_hh_tes_in!K32/RES_hh_fec_in!K32)</f>
        <v>0.83260707028456526</v>
      </c>
      <c r="L32" s="101">
        <f>IF(RES_hh_tes_in!L32=0,"",RES_hh_tes_in!L32/RES_hh_fec_in!L32)</f>
        <v>0.83356873069352377</v>
      </c>
      <c r="M32" s="101">
        <f>IF(RES_hh_tes_in!M32=0,"",RES_hh_tes_in!M32/RES_hh_fec_in!M32)</f>
        <v>0.83617212153492038</v>
      </c>
      <c r="N32" s="101">
        <f>IF(RES_hh_tes_in!N32=0,"",RES_hh_tes_in!N32/RES_hh_fec_in!N32)</f>
        <v>0.83567232831558746</v>
      </c>
      <c r="O32" s="101">
        <f>IF(RES_hh_tes_in!O32=0,"",RES_hh_tes_in!O32/RES_hh_fec_in!O32)</f>
        <v>0.83840652860720399</v>
      </c>
      <c r="P32" s="101">
        <f>IF(RES_hh_tes_in!P32=0,"",RES_hh_tes_in!P32/RES_hh_fec_in!P32)</f>
        <v>0.84285699742323128</v>
      </c>
      <c r="Q32" s="101">
        <f>IF(RES_hh_tes_in!Q32=0,"",RES_hh_tes_in!Q32/RES_hh_fec_in!Q32)</f>
        <v>0.84496420207018907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121</v>
      </c>
      <c r="B3" s="100"/>
      <c r="C3" s="100">
        <f t="shared" ref="C3:Q3" si="0">SUM(C4,C15,C17,C27)</f>
        <v>19.682483073119151</v>
      </c>
      <c r="D3" s="100">
        <f t="shared" si="0"/>
        <v>16.554483706481939</v>
      </c>
      <c r="E3" s="100">
        <f t="shared" si="0"/>
        <v>18.193061611804367</v>
      </c>
      <c r="F3" s="100">
        <f t="shared" si="0"/>
        <v>17.372891226561066</v>
      </c>
      <c r="G3" s="100">
        <f t="shared" si="0"/>
        <v>14.867961645845133</v>
      </c>
      <c r="H3" s="100">
        <f t="shared" si="0"/>
        <v>8.637407050259208</v>
      </c>
      <c r="I3" s="100">
        <f t="shared" si="0"/>
        <v>4.6603843114849894</v>
      </c>
      <c r="J3" s="100">
        <f t="shared" si="0"/>
        <v>15.217734309915787</v>
      </c>
      <c r="K3" s="100">
        <f t="shared" si="0"/>
        <v>21.944004149648453</v>
      </c>
      <c r="L3" s="100">
        <f t="shared" si="0"/>
        <v>12.260871146004492</v>
      </c>
      <c r="M3" s="100">
        <f t="shared" si="0"/>
        <v>24.041195251694656</v>
      </c>
      <c r="N3" s="100">
        <f t="shared" si="0"/>
        <v>19.355170895987222</v>
      </c>
      <c r="O3" s="100">
        <f t="shared" si="0"/>
        <v>9.5791349659889793</v>
      </c>
      <c r="P3" s="100">
        <f t="shared" si="0"/>
        <v>8.8484228877057767</v>
      </c>
      <c r="Q3" s="100">
        <f t="shared" si="0"/>
        <v>6.7493314550755636</v>
      </c>
    </row>
    <row r="4" spans="1:17" ht="12.95" customHeight="1" x14ac:dyDescent="0.25">
      <c r="A4" s="89" t="s">
        <v>65</v>
      </c>
      <c r="B4" s="96"/>
      <c r="C4" s="96">
        <f t="shared" ref="C4:Q4" si="1">SUM(C5:C14)</f>
        <v>19.082747179433902</v>
      </c>
      <c r="D4" s="96">
        <f t="shared" si="1"/>
        <v>15.908287749623424</v>
      </c>
      <c r="E4" s="96">
        <f t="shared" si="1"/>
        <v>17.376899315979063</v>
      </c>
      <c r="F4" s="96">
        <f t="shared" si="1"/>
        <v>16.811149203827039</v>
      </c>
      <c r="G4" s="96">
        <f t="shared" si="1"/>
        <v>13.969480158652138</v>
      </c>
      <c r="H4" s="96">
        <f t="shared" si="1"/>
        <v>8.3064013561079726</v>
      </c>
      <c r="I4" s="96">
        <f t="shared" si="1"/>
        <v>4.0037352689512433</v>
      </c>
      <c r="J4" s="96">
        <f t="shared" si="1"/>
        <v>14.640032801313358</v>
      </c>
      <c r="K4" s="96">
        <f t="shared" si="1"/>
        <v>21.072664534242485</v>
      </c>
      <c r="L4" s="96">
        <f t="shared" si="1"/>
        <v>11.346755082916516</v>
      </c>
      <c r="M4" s="96">
        <f t="shared" si="1"/>
        <v>23.436289732770565</v>
      </c>
      <c r="N4" s="96">
        <f t="shared" si="1"/>
        <v>18.507874407266094</v>
      </c>
      <c r="O4" s="96">
        <f t="shared" si="1"/>
        <v>8.9746508033243355</v>
      </c>
      <c r="P4" s="96">
        <f t="shared" si="1"/>
        <v>8.8262140557243693</v>
      </c>
      <c r="Q4" s="96">
        <f t="shared" si="1"/>
        <v>6.7045290311126848</v>
      </c>
    </row>
    <row r="5" spans="1:17" ht="12" customHeight="1" x14ac:dyDescent="0.25">
      <c r="A5" s="87" t="s">
        <v>58</v>
      </c>
      <c r="B5" s="95"/>
      <c r="C5" s="95">
        <v>0</v>
      </c>
      <c r="D5" s="95">
        <v>0</v>
      </c>
      <c r="E5" s="95">
        <v>0</v>
      </c>
      <c r="F5" s="95">
        <v>0</v>
      </c>
      <c r="G5" s="95">
        <v>0</v>
      </c>
      <c r="H5" s="95">
        <v>0</v>
      </c>
      <c r="I5" s="95">
        <v>0</v>
      </c>
      <c r="J5" s="95">
        <v>0</v>
      </c>
      <c r="K5" s="95">
        <v>0</v>
      </c>
      <c r="L5" s="95">
        <v>0</v>
      </c>
      <c r="M5" s="95">
        <v>0</v>
      </c>
      <c r="N5" s="95">
        <v>0</v>
      </c>
      <c r="O5" s="95">
        <v>0</v>
      </c>
      <c r="P5" s="95">
        <v>0</v>
      </c>
      <c r="Q5" s="95">
        <v>0</v>
      </c>
    </row>
    <row r="6" spans="1:17" ht="12" customHeight="1" x14ac:dyDescent="0.25">
      <c r="A6" s="87" t="s">
        <v>84</v>
      </c>
      <c r="B6" s="95"/>
      <c r="C6" s="95">
        <v>1.6410492112004778</v>
      </c>
      <c r="D6" s="95">
        <v>1.6119270255213294</v>
      </c>
      <c r="E6" s="95">
        <v>2.3013980609729447</v>
      </c>
      <c r="F6" s="95">
        <v>1.7448590312164485</v>
      </c>
      <c r="G6" s="95">
        <v>1.5515265501159992</v>
      </c>
      <c r="H6" s="95">
        <v>1.1248771757485265</v>
      </c>
      <c r="I6" s="95">
        <v>2.1101896310551025</v>
      </c>
      <c r="J6" s="95">
        <v>1.407297554115813</v>
      </c>
      <c r="K6" s="95">
        <v>2.5011398902228699</v>
      </c>
      <c r="L6" s="95">
        <v>2.3006078454160375</v>
      </c>
      <c r="M6" s="95">
        <v>1.6569728844412721</v>
      </c>
      <c r="N6" s="95">
        <v>2.3349126204625206</v>
      </c>
      <c r="O6" s="95">
        <v>1.5688690845242577</v>
      </c>
      <c r="P6" s="95">
        <v>0.43188942624042087</v>
      </c>
      <c r="Q6" s="95">
        <v>0.55267153166538696</v>
      </c>
    </row>
    <row r="7" spans="1:17" ht="12" customHeight="1" x14ac:dyDescent="0.25">
      <c r="A7" s="87" t="s">
        <v>110</v>
      </c>
      <c r="B7" s="95"/>
      <c r="C7" s="95">
        <v>17.441697968233424</v>
      </c>
      <c r="D7" s="95">
        <v>14.296360724102096</v>
      </c>
      <c r="E7" s="95">
        <v>15.075501255006118</v>
      </c>
      <c r="F7" s="95">
        <v>15.066290172610589</v>
      </c>
      <c r="G7" s="95">
        <v>12.417953608536138</v>
      </c>
      <c r="H7" s="95">
        <v>7.1815241803594461</v>
      </c>
      <c r="I7" s="95">
        <v>1.8935456378961406</v>
      </c>
      <c r="J7" s="95">
        <v>13.232735247197546</v>
      </c>
      <c r="K7" s="95">
        <v>18.571524644019615</v>
      </c>
      <c r="L7" s="95">
        <v>9.0461472375004792</v>
      </c>
      <c r="M7" s="95">
        <v>21.779316848329291</v>
      </c>
      <c r="N7" s="95">
        <v>16.172961786803572</v>
      </c>
      <c r="O7" s="95">
        <v>7.4057817188000783</v>
      </c>
      <c r="P7" s="95">
        <v>8.3943246294839486</v>
      </c>
      <c r="Q7" s="95">
        <v>6.1518574994472983</v>
      </c>
    </row>
    <row r="8" spans="1:17" ht="12" customHeight="1" x14ac:dyDescent="0.25">
      <c r="A8" s="87" t="s">
        <v>109</v>
      </c>
      <c r="B8" s="95"/>
      <c r="C8" s="95">
        <v>0</v>
      </c>
      <c r="D8" s="95">
        <v>0</v>
      </c>
      <c r="E8" s="95">
        <v>0</v>
      </c>
      <c r="F8" s="95">
        <v>0</v>
      </c>
      <c r="G8" s="95">
        <v>0</v>
      </c>
      <c r="H8" s="95">
        <v>0</v>
      </c>
      <c r="I8" s="95">
        <v>0</v>
      </c>
      <c r="J8" s="95">
        <v>0</v>
      </c>
      <c r="K8" s="95">
        <v>0</v>
      </c>
      <c r="L8" s="95">
        <v>0</v>
      </c>
      <c r="M8" s="95">
        <v>0</v>
      </c>
      <c r="N8" s="95">
        <v>0</v>
      </c>
      <c r="O8" s="95">
        <v>0</v>
      </c>
      <c r="P8" s="95">
        <v>0</v>
      </c>
      <c r="Q8" s="95">
        <v>0</v>
      </c>
    </row>
    <row r="9" spans="1:17" ht="12" customHeight="1" x14ac:dyDescent="0.25">
      <c r="A9" s="87" t="s">
        <v>55</v>
      </c>
      <c r="B9" s="95"/>
      <c r="C9" s="95">
        <v>0</v>
      </c>
      <c r="D9" s="95">
        <v>0</v>
      </c>
      <c r="E9" s="95">
        <v>0</v>
      </c>
      <c r="F9" s="95">
        <v>0</v>
      </c>
      <c r="G9" s="95">
        <v>0</v>
      </c>
      <c r="H9" s="95">
        <v>0</v>
      </c>
      <c r="I9" s="95">
        <v>0</v>
      </c>
      <c r="J9" s="95">
        <v>0</v>
      </c>
      <c r="K9" s="95">
        <v>0</v>
      </c>
      <c r="L9" s="95">
        <v>0</v>
      </c>
      <c r="M9" s="95">
        <v>0</v>
      </c>
      <c r="N9" s="95">
        <v>0</v>
      </c>
      <c r="O9" s="95">
        <v>0</v>
      </c>
      <c r="P9" s="95">
        <v>0</v>
      </c>
      <c r="Q9" s="95">
        <v>0</v>
      </c>
    </row>
    <row r="10" spans="1:17" ht="12" customHeight="1" x14ac:dyDescent="0.25">
      <c r="A10" s="87" t="s">
        <v>79</v>
      </c>
      <c r="B10" s="95"/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</v>
      </c>
      <c r="L10" s="95">
        <v>0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/>
      <c r="C11" s="95">
        <v>0</v>
      </c>
      <c r="D11" s="95">
        <v>0</v>
      </c>
      <c r="E11" s="95">
        <v>0</v>
      </c>
      <c r="F11" s="95">
        <v>0</v>
      </c>
      <c r="G11" s="95">
        <v>0</v>
      </c>
      <c r="H11" s="95">
        <v>0</v>
      </c>
      <c r="I11" s="95">
        <v>0</v>
      </c>
      <c r="J11" s="95">
        <v>0</v>
      </c>
      <c r="K11" s="95">
        <v>0</v>
      </c>
      <c r="L11" s="95">
        <v>0</v>
      </c>
      <c r="M11" s="95">
        <v>0</v>
      </c>
      <c r="N11" s="95">
        <v>0</v>
      </c>
      <c r="O11" s="95">
        <v>0</v>
      </c>
      <c r="P11" s="95">
        <v>0</v>
      </c>
      <c r="Q11" s="95">
        <v>0</v>
      </c>
    </row>
    <row r="12" spans="1:17" ht="12" customHeight="1" x14ac:dyDescent="0.25">
      <c r="A12" s="87" t="s">
        <v>115</v>
      </c>
      <c r="B12" s="95"/>
      <c r="C12" s="95">
        <v>0</v>
      </c>
      <c r="D12" s="95">
        <v>0</v>
      </c>
      <c r="E12" s="95">
        <v>0</v>
      </c>
      <c r="F12" s="95">
        <v>0</v>
      </c>
      <c r="G12" s="95">
        <v>0</v>
      </c>
      <c r="H12" s="95">
        <v>0</v>
      </c>
      <c r="I12" s="95">
        <v>0</v>
      </c>
      <c r="J12" s="95">
        <v>0</v>
      </c>
      <c r="K12" s="95">
        <v>0</v>
      </c>
      <c r="L12" s="95">
        <v>0</v>
      </c>
      <c r="M12" s="95">
        <v>0</v>
      </c>
      <c r="N12" s="95">
        <v>0</v>
      </c>
      <c r="O12" s="95">
        <v>0</v>
      </c>
      <c r="P12" s="95">
        <v>0</v>
      </c>
      <c r="Q12" s="95">
        <v>0</v>
      </c>
    </row>
    <row r="13" spans="1:17" ht="12" customHeight="1" x14ac:dyDescent="0.25">
      <c r="A13" s="51" t="s">
        <v>114</v>
      </c>
      <c r="B13" s="22"/>
      <c r="C13" s="22">
        <v>0</v>
      </c>
      <c r="D13" s="22">
        <v>0</v>
      </c>
      <c r="E13" s="22">
        <v>0</v>
      </c>
      <c r="F13" s="22">
        <v>0</v>
      </c>
      <c r="G13" s="22">
        <v>0</v>
      </c>
      <c r="H13" s="22">
        <v>0</v>
      </c>
      <c r="I13" s="22">
        <v>0</v>
      </c>
      <c r="J13" s="22">
        <v>0</v>
      </c>
      <c r="K13" s="22">
        <v>0</v>
      </c>
      <c r="L13" s="22">
        <v>0</v>
      </c>
      <c r="M13" s="22">
        <v>0</v>
      </c>
      <c r="N13" s="22">
        <v>0</v>
      </c>
      <c r="O13" s="22">
        <v>0</v>
      </c>
      <c r="P13" s="22">
        <v>0</v>
      </c>
      <c r="Q13" s="22">
        <v>0</v>
      </c>
    </row>
    <row r="14" spans="1:17" ht="12" customHeight="1" x14ac:dyDescent="0.25">
      <c r="A14" s="99" t="s">
        <v>117</v>
      </c>
      <c r="B14" s="98"/>
      <c r="C14" s="98">
        <v>0</v>
      </c>
      <c r="D14" s="98">
        <v>0</v>
      </c>
      <c r="E14" s="98">
        <v>0</v>
      </c>
      <c r="F14" s="98">
        <v>0</v>
      </c>
      <c r="G14" s="98">
        <v>0</v>
      </c>
      <c r="H14" s="98">
        <v>0</v>
      </c>
      <c r="I14" s="98">
        <v>0</v>
      </c>
      <c r="J14" s="98">
        <v>0</v>
      </c>
      <c r="K14" s="98">
        <v>0</v>
      </c>
      <c r="L14" s="98">
        <v>0</v>
      </c>
      <c r="M14" s="98">
        <v>0</v>
      </c>
      <c r="N14" s="98">
        <v>0</v>
      </c>
      <c r="O14" s="98">
        <v>0</v>
      </c>
      <c r="P14" s="98">
        <v>0</v>
      </c>
      <c r="Q14" s="98">
        <v>0</v>
      </c>
    </row>
    <row r="15" spans="1:17" ht="12.95" customHeight="1" x14ac:dyDescent="0.25">
      <c r="A15" s="89" t="s">
        <v>112</v>
      </c>
      <c r="B15" s="96"/>
      <c r="C15" s="96">
        <f t="shared" ref="C15:Q15" si="2">C16</f>
        <v>0</v>
      </c>
      <c r="D15" s="96">
        <f t="shared" si="2"/>
        <v>0</v>
      </c>
      <c r="E15" s="96">
        <f t="shared" si="2"/>
        <v>0</v>
      </c>
      <c r="F15" s="96">
        <f t="shared" si="2"/>
        <v>0</v>
      </c>
      <c r="G15" s="96">
        <f t="shared" si="2"/>
        <v>0</v>
      </c>
      <c r="H15" s="96">
        <f t="shared" si="2"/>
        <v>0</v>
      </c>
      <c r="I15" s="96">
        <f t="shared" si="2"/>
        <v>0</v>
      </c>
      <c r="J15" s="96">
        <f t="shared" si="2"/>
        <v>0</v>
      </c>
      <c r="K15" s="96">
        <f t="shared" si="2"/>
        <v>0</v>
      </c>
      <c r="L15" s="96">
        <f t="shared" si="2"/>
        <v>0</v>
      </c>
      <c r="M15" s="96">
        <f t="shared" si="2"/>
        <v>0</v>
      </c>
      <c r="N15" s="96">
        <f t="shared" si="2"/>
        <v>0</v>
      </c>
      <c r="O15" s="96">
        <f t="shared" si="2"/>
        <v>0</v>
      </c>
      <c r="P15" s="96">
        <f t="shared" si="2"/>
        <v>0</v>
      </c>
      <c r="Q15" s="96">
        <f t="shared" si="2"/>
        <v>0</v>
      </c>
    </row>
    <row r="16" spans="1:17" ht="12" customHeight="1" x14ac:dyDescent="0.25">
      <c r="A16" s="87" t="s">
        <v>111</v>
      </c>
      <c r="B16" s="97"/>
      <c r="C16" s="97">
        <v>0</v>
      </c>
      <c r="D16" s="97">
        <v>0</v>
      </c>
      <c r="E16" s="97">
        <v>0</v>
      </c>
      <c r="F16" s="97">
        <v>0</v>
      </c>
      <c r="G16" s="97">
        <v>0</v>
      </c>
      <c r="H16" s="97">
        <v>0</v>
      </c>
      <c r="I16" s="97">
        <v>0</v>
      </c>
      <c r="J16" s="97">
        <v>0</v>
      </c>
      <c r="K16" s="97">
        <v>0</v>
      </c>
      <c r="L16" s="97">
        <v>0</v>
      </c>
      <c r="M16" s="97">
        <v>0</v>
      </c>
      <c r="N16" s="97">
        <v>0</v>
      </c>
      <c r="O16" s="97">
        <v>0</v>
      </c>
      <c r="P16" s="97">
        <v>0</v>
      </c>
      <c r="Q16" s="97">
        <v>0</v>
      </c>
    </row>
    <row r="17" spans="1:17" ht="12.95" customHeight="1" x14ac:dyDescent="0.25">
      <c r="A17" s="89" t="s">
        <v>63</v>
      </c>
      <c r="B17" s="96"/>
      <c r="C17" s="96">
        <f t="shared" ref="C17:Q17" si="3">SUM(C18:C26)</f>
        <v>0.205974998519701</v>
      </c>
      <c r="D17" s="96">
        <f t="shared" si="3"/>
        <v>0.27324115422510581</v>
      </c>
      <c r="E17" s="96">
        <f t="shared" si="3"/>
        <v>0.24621070656421037</v>
      </c>
      <c r="F17" s="96">
        <f t="shared" si="3"/>
        <v>4.751241156982286E-2</v>
      </c>
      <c r="G17" s="96">
        <f t="shared" si="3"/>
        <v>0.37780932980676846</v>
      </c>
      <c r="H17" s="96">
        <f t="shared" si="3"/>
        <v>0.16930193611677463</v>
      </c>
      <c r="I17" s="96">
        <f t="shared" si="3"/>
        <v>2.7187026798734099E-2</v>
      </c>
      <c r="J17" s="96">
        <f t="shared" si="3"/>
        <v>0.12744245562725193</v>
      </c>
      <c r="K17" s="96">
        <f t="shared" si="3"/>
        <v>0.11800814096464711</v>
      </c>
      <c r="L17" s="96">
        <f t="shared" si="3"/>
        <v>8.404077554386441E-2</v>
      </c>
      <c r="M17" s="96">
        <f t="shared" si="3"/>
        <v>6.4442850215456149E-2</v>
      </c>
      <c r="N17" s="96">
        <f t="shared" si="3"/>
        <v>6.1439236671260861E-2</v>
      </c>
      <c r="O17" s="96">
        <f t="shared" si="3"/>
        <v>2.3359330096283184E-2</v>
      </c>
      <c r="P17" s="96">
        <f t="shared" si="3"/>
        <v>2.2208831981406999E-2</v>
      </c>
      <c r="Q17" s="96">
        <f t="shared" si="3"/>
        <v>4.4802423962879249E-2</v>
      </c>
    </row>
    <row r="18" spans="1:17" ht="12" customHeight="1" x14ac:dyDescent="0.25">
      <c r="A18" s="87" t="s">
        <v>58</v>
      </c>
      <c r="B18" s="95"/>
      <c r="C18" s="95">
        <v>0</v>
      </c>
      <c r="D18" s="95">
        <v>0</v>
      </c>
      <c r="E18" s="95">
        <v>0</v>
      </c>
      <c r="F18" s="95">
        <v>0</v>
      </c>
      <c r="G18" s="95">
        <v>0</v>
      </c>
      <c r="H18" s="95">
        <v>0</v>
      </c>
      <c r="I18" s="95">
        <v>0</v>
      </c>
      <c r="J18" s="95">
        <v>0</v>
      </c>
      <c r="K18" s="95">
        <v>0</v>
      </c>
      <c r="L18" s="95">
        <v>0</v>
      </c>
      <c r="M18" s="95">
        <v>0</v>
      </c>
      <c r="N18" s="95">
        <v>0</v>
      </c>
      <c r="O18" s="95">
        <v>0</v>
      </c>
      <c r="P18" s="95">
        <v>0</v>
      </c>
      <c r="Q18" s="95">
        <v>0</v>
      </c>
    </row>
    <row r="19" spans="1:17" s="28" customFormat="1" ht="12" customHeight="1" x14ac:dyDescent="0.25">
      <c r="A19" s="87" t="s">
        <v>84</v>
      </c>
      <c r="B19" s="95"/>
      <c r="C19" s="95">
        <v>0.205974998519701</v>
      </c>
      <c r="D19" s="95">
        <v>0.27324115422510581</v>
      </c>
      <c r="E19" s="95">
        <v>0.24621070656421037</v>
      </c>
      <c r="F19" s="95">
        <v>4.751241156982286E-2</v>
      </c>
      <c r="G19" s="95">
        <v>0.37780932980676846</v>
      </c>
      <c r="H19" s="95">
        <v>0.16930193611677463</v>
      </c>
      <c r="I19" s="95">
        <v>2.7187026798734099E-2</v>
      </c>
      <c r="J19" s="95">
        <v>0.12744245562725193</v>
      </c>
      <c r="K19" s="95">
        <v>0.11800814096464711</v>
      </c>
      <c r="L19" s="95">
        <v>8.404077554386441E-2</v>
      </c>
      <c r="M19" s="95">
        <v>6.4442850215456149E-2</v>
      </c>
      <c r="N19" s="95">
        <v>6.1439236671260861E-2</v>
      </c>
      <c r="O19" s="95">
        <v>2.3359330096283184E-2</v>
      </c>
      <c r="P19" s="95">
        <v>2.2208831981406999E-2</v>
      </c>
      <c r="Q19" s="95">
        <v>4.4802423962879249E-2</v>
      </c>
    </row>
    <row r="20" spans="1:17" ht="12" customHeight="1" x14ac:dyDescent="0.25">
      <c r="A20" s="87" t="s">
        <v>110</v>
      </c>
      <c r="B20" s="95"/>
      <c r="C20" s="95">
        <v>0</v>
      </c>
      <c r="D20" s="95">
        <v>0</v>
      </c>
      <c r="E20" s="95">
        <v>0</v>
      </c>
      <c r="F20" s="95">
        <v>0</v>
      </c>
      <c r="G20" s="95">
        <v>0</v>
      </c>
      <c r="H20" s="95">
        <v>0</v>
      </c>
      <c r="I20" s="95">
        <v>0</v>
      </c>
      <c r="J20" s="95">
        <v>0</v>
      </c>
      <c r="K20" s="95">
        <v>0</v>
      </c>
      <c r="L20" s="95">
        <v>0</v>
      </c>
      <c r="M20" s="95">
        <v>0</v>
      </c>
      <c r="N20" s="95">
        <v>0</v>
      </c>
      <c r="O20" s="95">
        <v>0</v>
      </c>
      <c r="P20" s="95">
        <v>0</v>
      </c>
      <c r="Q20" s="95">
        <v>0</v>
      </c>
    </row>
    <row r="21" spans="1:17" ht="12" customHeight="1" x14ac:dyDescent="0.25">
      <c r="A21" s="87" t="s">
        <v>109</v>
      </c>
      <c r="B21" s="95"/>
      <c r="C21" s="95">
        <v>0</v>
      </c>
      <c r="D21" s="95">
        <v>0</v>
      </c>
      <c r="E21" s="95">
        <v>0</v>
      </c>
      <c r="F21" s="95">
        <v>0</v>
      </c>
      <c r="G21" s="95">
        <v>0</v>
      </c>
      <c r="H21" s="95">
        <v>0</v>
      </c>
      <c r="I21" s="95">
        <v>0</v>
      </c>
      <c r="J21" s="95">
        <v>0</v>
      </c>
      <c r="K21" s="95">
        <v>0</v>
      </c>
      <c r="L21" s="95">
        <v>0</v>
      </c>
      <c r="M21" s="95">
        <v>0</v>
      </c>
      <c r="N21" s="95">
        <v>0</v>
      </c>
      <c r="O21" s="95">
        <v>0</v>
      </c>
      <c r="P21" s="95">
        <v>0</v>
      </c>
      <c r="Q21" s="95">
        <v>0</v>
      </c>
    </row>
    <row r="22" spans="1:17" ht="12" customHeight="1" x14ac:dyDescent="0.25">
      <c r="A22" s="87" t="s">
        <v>55</v>
      </c>
      <c r="B22" s="95"/>
      <c r="C22" s="95">
        <v>0</v>
      </c>
      <c r="D22" s="95">
        <v>0</v>
      </c>
      <c r="E22" s="95">
        <v>0</v>
      </c>
      <c r="F22" s="95">
        <v>0</v>
      </c>
      <c r="G22" s="95">
        <v>0</v>
      </c>
      <c r="H22" s="95">
        <v>0</v>
      </c>
      <c r="I22" s="95">
        <v>0</v>
      </c>
      <c r="J22" s="95">
        <v>0</v>
      </c>
      <c r="K22" s="95">
        <v>0</v>
      </c>
      <c r="L22" s="95">
        <v>0</v>
      </c>
      <c r="M22" s="95">
        <v>0</v>
      </c>
      <c r="N22" s="95">
        <v>0</v>
      </c>
      <c r="O22" s="95">
        <v>0</v>
      </c>
      <c r="P22" s="95">
        <v>0</v>
      </c>
      <c r="Q22" s="95">
        <v>0</v>
      </c>
    </row>
    <row r="23" spans="1:17" ht="12" customHeight="1" x14ac:dyDescent="0.25">
      <c r="A23" s="87" t="s">
        <v>79</v>
      </c>
      <c r="B23" s="95"/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/>
      <c r="C24" s="95">
        <v>0</v>
      </c>
      <c r="D24" s="95">
        <v>0</v>
      </c>
      <c r="E24" s="95">
        <v>0</v>
      </c>
      <c r="F24" s="95">
        <v>0</v>
      </c>
      <c r="G24" s="95">
        <v>0</v>
      </c>
      <c r="H24" s="95">
        <v>0</v>
      </c>
      <c r="I24" s="95">
        <v>0</v>
      </c>
      <c r="J24" s="95">
        <v>0</v>
      </c>
      <c r="K24" s="95">
        <v>0</v>
      </c>
      <c r="L24" s="95">
        <v>0</v>
      </c>
      <c r="M24" s="95">
        <v>0</v>
      </c>
      <c r="N24" s="95">
        <v>0</v>
      </c>
      <c r="O24" s="95">
        <v>0</v>
      </c>
      <c r="P24" s="95">
        <v>0</v>
      </c>
      <c r="Q24" s="95">
        <v>0</v>
      </c>
    </row>
    <row r="25" spans="1:17" ht="12" customHeight="1" x14ac:dyDescent="0.25">
      <c r="A25" s="51" t="s">
        <v>60</v>
      </c>
      <c r="B25" s="22"/>
      <c r="C25" s="22">
        <v>0</v>
      </c>
      <c r="D25" s="22">
        <v>0</v>
      </c>
      <c r="E25" s="22">
        <v>0</v>
      </c>
      <c r="F25" s="22">
        <v>0</v>
      </c>
      <c r="G25" s="22">
        <v>0</v>
      </c>
      <c r="H25" s="22">
        <v>0</v>
      </c>
      <c r="I25" s="22">
        <v>0</v>
      </c>
      <c r="J25" s="22">
        <v>0</v>
      </c>
      <c r="K25" s="22">
        <v>0</v>
      </c>
      <c r="L25" s="22">
        <v>0</v>
      </c>
      <c r="M25" s="22">
        <v>0</v>
      </c>
      <c r="N25" s="22">
        <v>0</v>
      </c>
      <c r="O25" s="22">
        <v>0</v>
      </c>
      <c r="P25" s="22">
        <v>0</v>
      </c>
      <c r="Q25" s="22">
        <v>0</v>
      </c>
    </row>
    <row r="26" spans="1:17" ht="12" customHeight="1" x14ac:dyDescent="0.25">
      <c r="A26" s="49" t="s">
        <v>59</v>
      </c>
      <c r="B26" s="18"/>
      <c r="C26" s="18">
        <v>0</v>
      </c>
      <c r="D26" s="18">
        <v>0</v>
      </c>
      <c r="E26" s="18">
        <v>0</v>
      </c>
      <c r="F26" s="18">
        <v>0</v>
      </c>
      <c r="G26" s="18">
        <v>0</v>
      </c>
      <c r="H26" s="18">
        <v>0</v>
      </c>
      <c r="I26" s="18">
        <v>0</v>
      </c>
      <c r="J26" s="18">
        <v>0</v>
      </c>
      <c r="K26" s="18">
        <v>0</v>
      </c>
      <c r="L26" s="18">
        <v>0</v>
      </c>
      <c r="M26" s="18">
        <v>0</v>
      </c>
      <c r="N26" s="18">
        <v>0</v>
      </c>
      <c r="O26" s="18">
        <v>0</v>
      </c>
      <c r="P26" s="18">
        <v>0</v>
      </c>
      <c r="Q26" s="18">
        <v>0</v>
      </c>
    </row>
    <row r="27" spans="1:17" ht="12.95" customHeight="1" x14ac:dyDescent="0.25">
      <c r="A27" s="89" t="s">
        <v>62</v>
      </c>
      <c r="B27" s="96"/>
      <c r="C27" s="96">
        <f t="shared" ref="C27:Q27" si="4">SUM(C28:C32)</f>
        <v>0.39376089516554885</v>
      </c>
      <c r="D27" s="96">
        <f t="shared" si="4"/>
        <v>0.37295480263340763</v>
      </c>
      <c r="E27" s="96">
        <f t="shared" si="4"/>
        <v>0.56995158926109624</v>
      </c>
      <c r="F27" s="96">
        <f t="shared" si="4"/>
        <v>0.51422961116420263</v>
      </c>
      <c r="G27" s="96">
        <f t="shared" si="4"/>
        <v>0.52067215738622863</v>
      </c>
      <c r="H27" s="96">
        <f t="shared" si="4"/>
        <v>0.16170375803446047</v>
      </c>
      <c r="I27" s="96">
        <f t="shared" si="4"/>
        <v>0.62946201573501159</v>
      </c>
      <c r="J27" s="96">
        <f t="shared" si="4"/>
        <v>0.45025905297517643</v>
      </c>
      <c r="K27" s="96">
        <f t="shared" si="4"/>
        <v>0.75333147444132098</v>
      </c>
      <c r="L27" s="96">
        <f t="shared" si="4"/>
        <v>0.83007528754411275</v>
      </c>
      <c r="M27" s="96">
        <f t="shared" si="4"/>
        <v>0.54046266870863535</v>
      </c>
      <c r="N27" s="96">
        <f t="shared" si="4"/>
        <v>0.78585725204986523</v>
      </c>
      <c r="O27" s="96">
        <f t="shared" si="4"/>
        <v>0.58112483256835989</v>
      </c>
      <c r="P27" s="96">
        <f t="shared" si="4"/>
        <v>0</v>
      </c>
      <c r="Q27" s="96">
        <f t="shared" si="4"/>
        <v>0</v>
      </c>
    </row>
    <row r="28" spans="1:17" ht="12" customHeight="1" x14ac:dyDescent="0.25">
      <c r="A28" s="87" t="s">
        <v>58</v>
      </c>
      <c r="B28" s="95"/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/>
      <c r="C29" s="95">
        <v>0.39376089516554885</v>
      </c>
      <c r="D29" s="95">
        <v>0.37295480263340763</v>
      </c>
      <c r="E29" s="95">
        <v>0.56995158926109624</v>
      </c>
      <c r="F29" s="95">
        <v>0.51422961116420263</v>
      </c>
      <c r="G29" s="95">
        <v>0.52067215738622863</v>
      </c>
      <c r="H29" s="95">
        <v>0.16170375803446047</v>
      </c>
      <c r="I29" s="95">
        <v>0.62946201573501159</v>
      </c>
      <c r="J29" s="95">
        <v>0.45025905297517643</v>
      </c>
      <c r="K29" s="95">
        <v>0.75333147444132098</v>
      </c>
      <c r="L29" s="95">
        <v>0.83007528754411275</v>
      </c>
      <c r="M29" s="95">
        <v>0.54046266870863535</v>
      </c>
      <c r="N29" s="95">
        <v>0.78585725204986523</v>
      </c>
      <c r="O29" s="95">
        <v>0.58112483256835989</v>
      </c>
      <c r="P29" s="95">
        <v>0</v>
      </c>
      <c r="Q29" s="95">
        <v>0</v>
      </c>
    </row>
    <row r="30" spans="1:17" ht="12" customHeight="1" x14ac:dyDescent="0.25">
      <c r="A30" s="87" t="s">
        <v>109</v>
      </c>
      <c r="B30" s="95"/>
      <c r="C30" s="95">
        <v>0</v>
      </c>
      <c r="D30" s="95">
        <v>0</v>
      </c>
      <c r="E30" s="95">
        <v>0</v>
      </c>
      <c r="F30" s="95">
        <v>0</v>
      </c>
      <c r="G30" s="95">
        <v>0</v>
      </c>
      <c r="H30" s="95">
        <v>0</v>
      </c>
      <c r="I30" s="95">
        <v>0</v>
      </c>
      <c r="J30" s="95">
        <v>0</v>
      </c>
      <c r="K30" s="95">
        <v>0</v>
      </c>
      <c r="L30" s="95">
        <v>0</v>
      </c>
      <c r="M30" s="95">
        <v>0</v>
      </c>
      <c r="N30" s="95">
        <v>0</v>
      </c>
      <c r="O30" s="95">
        <v>0</v>
      </c>
      <c r="P30" s="95">
        <v>0</v>
      </c>
      <c r="Q30" s="95">
        <v>0</v>
      </c>
    </row>
    <row r="31" spans="1:17" ht="12" customHeight="1" x14ac:dyDescent="0.25">
      <c r="A31" s="87" t="s">
        <v>55</v>
      </c>
      <c r="B31" s="95"/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0</v>
      </c>
      <c r="L31" s="95">
        <v>0</v>
      </c>
      <c r="M31" s="95">
        <v>0</v>
      </c>
      <c r="N31" s="95">
        <v>0</v>
      </c>
      <c r="O31" s="95">
        <v>0</v>
      </c>
      <c r="P31" s="95">
        <v>0</v>
      </c>
      <c r="Q31" s="95">
        <v>0</v>
      </c>
    </row>
    <row r="32" spans="1:17" ht="12" customHeight="1" x14ac:dyDescent="0.25">
      <c r="A32" s="49" t="s">
        <v>60</v>
      </c>
      <c r="B32" s="18"/>
      <c r="C32" s="18">
        <v>0</v>
      </c>
      <c r="D32" s="18">
        <v>0</v>
      </c>
      <c r="E32" s="18">
        <v>0</v>
      </c>
      <c r="F32" s="18">
        <v>0</v>
      </c>
      <c r="G32" s="18">
        <v>0</v>
      </c>
      <c r="H32" s="18">
        <v>0</v>
      </c>
      <c r="I32" s="18">
        <v>0</v>
      </c>
      <c r="J32" s="18">
        <v>0</v>
      </c>
      <c r="K32" s="18">
        <v>0</v>
      </c>
      <c r="L32" s="18">
        <v>0</v>
      </c>
      <c r="M32" s="18">
        <v>0</v>
      </c>
      <c r="N32" s="18">
        <v>0</v>
      </c>
      <c r="O32" s="18">
        <v>0</v>
      </c>
      <c r="P32" s="18">
        <v>0</v>
      </c>
      <c r="Q32" s="18"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122</v>
      </c>
      <c r="B3" s="100"/>
      <c r="C3" s="100">
        <f>IF(RES_hh_fec_in!C3=0,0,1000000/0.086*RES_hh_fec_in!C3/RES_hh_num_in!C3)</f>
        <v>12604.260089722604</v>
      </c>
      <c r="D3" s="100">
        <f>IF(RES_hh_fec_in!D3=0,0,1000000/0.086*RES_hh_fec_in!D3/RES_hh_num_in!D3)</f>
        <v>12650.74523384193</v>
      </c>
      <c r="E3" s="100">
        <f>IF(RES_hh_fec_in!E3=0,0,1000000/0.086*RES_hh_fec_in!E3/RES_hh_num_in!E3)</f>
        <v>12869.402209004977</v>
      </c>
      <c r="F3" s="100">
        <f>IF(RES_hh_fec_in!F3=0,0,1000000/0.086*RES_hh_fec_in!F3/RES_hh_num_in!F3)</f>
        <v>11891.41004334014</v>
      </c>
      <c r="G3" s="100">
        <f>IF(RES_hh_fec_in!G3=0,0,1000000/0.086*RES_hh_fec_in!G3/RES_hh_num_in!G3)</f>
        <v>11030.148547607745</v>
      </c>
      <c r="H3" s="100">
        <f>IF(RES_hh_fec_in!H3=0,0,1000000/0.086*RES_hh_fec_in!H3/RES_hh_num_in!H3)</f>
        <v>10604.855011481606</v>
      </c>
      <c r="I3" s="100">
        <f>IF(RES_hh_fec_in!I3=0,0,1000000/0.086*RES_hh_fec_in!I3/RES_hh_num_in!I3)</f>
        <v>9403.5270252197224</v>
      </c>
      <c r="J3" s="100">
        <f>IF(RES_hh_fec_in!J3=0,0,1000000/0.086*RES_hh_fec_in!J3/RES_hh_num_in!J3)</f>
        <v>9099.5590995774237</v>
      </c>
      <c r="K3" s="100">
        <f>IF(RES_hh_fec_in!K3=0,0,1000000/0.086*RES_hh_fec_in!K3/RES_hh_num_in!K3)</f>
        <v>11045.336121377048</v>
      </c>
      <c r="L3" s="100">
        <f>IF(RES_hh_fec_in!L3=0,0,1000000/0.086*RES_hh_fec_in!L3/RES_hh_num_in!L3)</f>
        <v>9370.9690628530734</v>
      </c>
      <c r="M3" s="100">
        <f>IF(RES_hh_fec_in!M3=0,0,1000000/0.086*RES_hh_fec_in!M3/RES_hh_num_in!M3)</f>
        <v>10679.739068105308</v>
      </c>
      <c r="N3" s="100">
        <f>IF(RES_hh_fec_in!N3=0,0,1000000/0.086*RES_hh_fec_in!N3/RES_hh_num_in!N3)</f>
        <v>10232.247524980688</v>
      </c>
      <c r="O3" s="100">
        <f>IF(RES_hh_fec_in!O3=0,0,1000000/0.086*RES_hh_fec_in!O3/RES_hh_num_in!O3)</f>
        <v>8957.8229881710922</v>
      </c>
      <c r="P3" s="100">
        <f>IF(RES_hh_fec_in!P3=0,0,1000000/0.086*RES_hh_fec_in!P3/RES_hh_num_in!P3)</f>
        <v>8289.5622200228318</v>
      </c>
      <c r="Q3" s="100">
        <f>IF(RES_hh_fec_in!Q3=0,0,1000000/0.086*RES_hh_fec_in!Q3/RES_hh_num_in!Q3)</f>
        <v>9290.4923103905021</v>
      </c>
    </row>
    <row r="4" spans="1:17" ht="12.95" customHeight="1" x14ac:dyDescent="0.25">
      <c r="A4" s="89" t="s">
        <v>65</v>
      </c>
      <c r="B4" s="96"/>
      <c r="C4" s="96">
        <f>IF(RES_hh_fec_in!C4=0,0,1000000/0.086*RES_hh_fec_in!C4/RES_hh_num_in!C4)</f>
        <v>8059.1614004195608</v>
      </c>
      <c r="D4" s="96">
        <f>IF(RES_hh_fec_in!D4=0,0,1000000/0.086*RES_hh_fec_in!D4/RES_hh_num_in!D4)</f>
        <v>8056.1982004260672</v>
      </c>
      <c r="E4" s="96">
        <f>IF(RES_hh_fec_in!E4=0,0,1000000/0.086*RES_hh_fec_in!E4/RES_hh_num_in!E4)</f>
        <v>8124.267742849609</v>
      </c>
      <c r="F4" s="96">
        <f>IF(RES_hh_fec_in!F4=0,0,1000000/0.086*RES_hh_fec_in!F4/RES_hh_num_in!F4)</f>
        <v>7503.7234537575123</v>
      </c>
      <c r="G4" s="96">
        <f>IF(RES_hh_fec_in!G4=0,0,1000000/0.086*RES_hh_fec_in!G4/RES_hh_num_in!G4)</f>
        <v>6198.2096806941454</v>
      </c>
      <c r="H4" s="96">
        <f>IF(RES_hh_fec_in!H4=0,0,1000000/0.086*RES_hh_fec_in!H4/RES_hh_num_in!H4)</f>
        <v>6116.2340752980117</v>
      </c>
      <c r="I4" s="96">
        <f>IF(RES_hh_fec_in!I4=0,0,1000000/0.086*RES_hh_fec_in!I4/RES_hh_num_in!I4)</f>
        <v>4773.6088539727389</v>
      </c>
      <c r="J4" s="96">
        <f>IF(RES_hh_fec_in!J4=0,0,1000000/0.086*RES_hh_fec_in!J4/RES_hh_num_in!J4)</f>
        <v>4370.1660419756108</v>
      </c>
      <c r="K4" s="96">
        <f>IF(RES_hh_fec_in!K4=0,0,1000000/0.086*RES_hh_fec_in!K4/RES_hh_num_in!K4)</f>
        <v>6031.4026896380501</v>
      </c>
      <c r="L4" s="96">
        <f>IF(RES_hh_fec_in!L4=0,0,1000000/0.086*RES_hh_fec_in!L4/RES_hh_num_in!L4)</f>
        <v>4237.0240679570888</v>
      </c>
      <c r="M4" s="96">
        <f>IF(RES_hh_fec_in!M4=0,0,1000000/0.086*RES_hh_fec_in!M4/RES_hh_num_in!M4)</f>
        <v>6081.1522788499151</v>
      </c>
      <c r="N4" s="96">
        <f>IF(RES_hh_fec_in!N4=0,0,1000000/0.086*RES_hh_fec_in!N4/RES_hh_num_in!N4)</f>
        <v>5705.5751631693083</v>
      </c>
      <c r="O4" s="96">
        <f>IF(RES_hh_fec_in!O4=0,0,1000000/0.086*RES_hh_fec_in!O4/RES_hh_num_in!O4)</f>
        <v>4509.0832062056988</v>
      </c>
      <c r="P4" s="96">
        <f>IF(RES_hh_fec_in!P4=0,0,1000000/0.086*RES_hh_fec_in!P4/RES_hh_num_in!P4)</f>
        <v>3902.2775919261135</v>
      </c>
      <c r="Q4" s="96">
        <f>IF(RES_hh_fec_in!Q4=0,0,1000000/0.086*RES_hh_fec_in!Q4/RES_hh_num_in!Q4)</f>
        <v>4397.4389968058977</v>
      </c>
    </row>
    <row r="5" spans="1:17" ht="12" customHeight="1" x14ac:dyDescent="0.25">
      <c r="A5" s="87" t="s">
        <v>58</v>
      </c>
      <c r="B5" s="95"/>
      <c r="C5" s="95">
        <f>IF(RES_hh_fec_in!C5=0,0,1000000/0.086*RES_hh_fec_in!C5/RES_hh_num_in!C5)</f>
        <v>0</v>
      </c>
      <c r="D5" s="95">
        <f>IF(RES_hh_fec_in!D5=0,0,1000000/0.086*RES_hh_fec_in!D5/RES_hh_num_in!D5)</f>
        <v>0</v>
      </c>
      <c r="E5" s="95">
        <f>IF(RES_hh_fec_in!E5=0,0,1000000/0.086*RES_hh_fec_in!E5/RES_hh_num_in!E5)</f>
        <v>0</v>
      </c>
      <c r="F5" s="95">
        <f>IF(RES_hh_fec_in!F5=0,0,1000000/0.086*RES_hh_fec_in!F5/RES_hh_num_in!F5)</f>
        <v>0</v>
      </c>
      <c r="G5" s="95">
        <f>IF(RES_hh_fec_in!G5=0,0,1000000/0.086*RES_hh_fec_in!G5/RES_hh_num_in!G5)</f>
        <v>0</v>
      </c>
      <c r="H5" s="95">
        <f>IF(RES_hh_fec_in!H5=0,0,1000000/0.086*RES_hh_fec_in!H5/RES_hh_num_in!H5)</f>
        <v>0</v>
      </c>
      <c r="I5" s="95">
        <f>IF(RES_hh_fec_in!I5=0,0,1000000/0.086*RES_hh_fec_in!I5/RES_hh_num_in!I5)</f>
        <v>0</v>
      </c>
      <c r="J5" s="95">
        <f>IF(RES_hh_fec_in!J5=0,0,1000000/0.086*RES_hh_fec_in!J5/RES_hh_num_in!J5)</f>
        <v>0</v>
      </c>
      <c r="K5" s="95">
        <f>IF(RES_hh_fec_in!K5=0,0,1000000/0.086*RES_hh_fec_in!K5/RES_hh_num_in!K5)</f>
        <v>0</v>
      </c>
      <c r="L5" s="95">
        <f>IF(RES_hh_fec_in!L5=0,0,1000000/0.086*RES_hh_fec_in!L5/RES_hh_num_in!L5)</f>
        <v>0</v>
      </c>
      <c r="M5" s="95">
        <f>IF(RES_hh_fec_in!M5=0,0,1000000/0.086*RES_hh_fec_in!M5/RES_hh_num_in!M5)</f>
        <v>0</v>
      </c>
      <c r="N5" s="95">
        <f>IF(RES_hh_fec_in!N5=0,0,1000000/0.086*RES_hh_fec_in!N5/RES_hh_num_in!N5)</f>
        <v>0</v>
      </c>
      <c r="O5" s="95">
        <f>IF(RES_hh_fec_in!O5=0,0,1000000/0.086*RES_hh_fec_in!O5/RES_hh_num_in!O5)</f>
        <v>0</v>
      </c>
      <c r="P5" s="95">
        <f>IF(RES_hh_fec_in!P5=0,0,1000000/0.086*RES_hh_fec_in!P5/RES_hh_num_in!P5)</f>
        <v>0</v>
      </c>
      <c r="Q5" s="95">
        <f>IF(RES_hh_fec_in!Q5=0,0,1000000/0.086*RES_hh_fec_in!Q5/RES_hh_num_in!Q5)</f>
        <v>0</v>
      </c>
    </row>
    <row r="6" spans="1:17" ht="12" customHeight="1" x14ac:dyDescent="0.25">
      <c r="A6" s="87" t="s">
        <v>84</v>
      </c>
      <c r="B6" s="95"/>
      <c r="C6" s="95">
        <f>IF(RES_hh_fec_in!C6=0,0,1000000/0.086*RES_hh_fec_in!C6/RES_hh_num_in!C6)</f>
        <v>8139.8227351658034</v>
      </c>
      <c r="D6" s="95">
        <f>IF(RES_hh_fec_in!D6=0,0,1000000/0.086*RES_hh_fec_in!D6/RES_hh_num_in!D6)</f>
        <v>8394.6837458296377</v>
      </c>
      <c r="E6" s="95">
        <f>IF(RES_hh_fec_in!E6=0,0,1000000/0.086*RES_hh_fec_in!E6/RES_hh_num_in!E6)</f>
        <v>8580.1420170527454</v>
      </c>
      <c r="F6" s="95">
        <f>IF(RES_hh_fec_in!F6=0,0,1000000/0.086*RES_hh_fec_in!F6/RES_hh_num_in!F6)</f>
        <v>7501.4534844847813</v>
      </c>
      <c r="G6" s="95">
        <f>IF(RES_hh_fec_in!G6=0,0,1000000/0.086*RES_hh_fec_in!G6/RES_hh_num_in!G6)</f>
        <v>6463.748812481248</v>
      </c>
      <c r="H6" s="95">
        <f>IF(RES_hh_fec_in!H6=0,0,1000000/0.086*RES_hh_fec_in!H6/RES_hh_num_in!H6)</f>
        <v>7291.5938444844423</v>
      </c>
      <c r="I6" s="95">
        <f>IF(RES_hh_fec_in!I6=0,0,1000000/0.086*RES_hh_fec_in!I6/RES_hh_num_in!I6)</f>
        <v>7240.677140608519</v>
      </c>
      <c r="J6" s="95">
        <f>IF(RES_hh_fec_in!J6=0,0,1000000/0.086*RES_hh_fec_in!J6/RES_hh_num_in!J6)</f>
        <v>6431.1300381891642</v>
      </c>
      <c r="K6" s="95">
        <f>IF(RES_hh_fec_in!K6=0,0,1000000/0.086*RES_hh_fec_in!K6/RES_hh_num_in!K6)</f>
        <v>7024.8058337026878</v>
      </c>
      <c r="L6" s="95">
        <f>IF(RES_hh_fec_in!L6=0,0,1000000/0.086*RES_hh_fec_in!L6/RES_hh_num_in!L6)</f>
        <v>5807.0348124423326</v>
      </c>
      <c r="M6" s="95">
        <f>IF(RES_hh_fec_in!M6=0,0,1000000/0.086*RES_hh_fec_in!M6/RES_hh_num_in!M6)</f>
        <v>6382.0067670512726</v>
      </c>
      <c r="N6" s="95">
        <f>IF(RES_hh_fec_in!N6=0,0,1000000/0.086*RES_hh_fec_in!N6/RES_hh_num_in!N6)</f>
        <v>6004.1441896425358</v>
      </c>
      <c r="O6" s="95">
        <f>IF(RES_hh_fec_in!O6=0,0,1000000/0.086*RES_hh_fec_in!O6/RES_hh_num_in!O6)</f>
        <v>4914.244356204199</v>
      </c>
      <c r="P6" s="95">
        <f>IF(RES_hh_fec_in!P6=0,0,1000000/0.086*RES_hh_fec_in!P6/RES_hh_num_in!P6)</f>
        <v>4373.8378078989208</v>
      </c>
      <c r="Q6" s="95">
        <f>IF(RES_hh_fec_in!Q6=0,0,1000000/0.086*RES_hh_fec_in!Q6/RES_hh_num_in!Q6)</f>
        <v>5224.4869037527824</v>
      </c>
    </row>
    <row r="7" spans="1:17" ht="12" customHeight="1" x14ac:dyDescent="0.25">
      <c r="A7" s="87" t="s">
        <v>110</v>
      </c>
      <c r="B7" s="95"/>
      <c r="C7" s="95">
        <f>IF(RES_hh_fec_in!C7=0,0,1000000/0.086*RES_hh_fec_in!C7/RES_hh_num_in!C7)</f>
        <v>8329.7170199841057</v>
      </c>
      <c r="D7" s="95">
        <f>IF(RES_hh_fec_in!D7=0,0,1000000/0.086*RES_hh_fec_in!D7/RES_hh_num_in!D7)</f>
        <v>8549.3756450022793</v>
      </c>
      <c r="E7" s="95">
        <f>IF(RES_hh_fec_in!E7=0,0,1000000/0.086*RES_hh_fec_in!E7/RES_hh_num_in!E7)</f>
        <v>8717.4201390409471</v>
      </c>
      <c r="F7" s="95">
        <f>IF(RES_hh_fec_in!F7=0,0,1000000/0.086*RES_hh_fec_in!F7/RES_hh_num_in!F7)</f>
        <v>7574.2005478207584</v>
      </c>
      <c r="G7" s="95">
        <f>IF(RES_hh_fec_in!G7=0,0,1000000/0.086*RES_hh_fec_in!G7/RES_hh_num_in!G7)</f>
        <v>6417.4461401179879</v>
      </c>
      <c r="H7" s="95">
        <f>IF(RES_hh_fec_in!H7=0,0,1000000/0.086*RES_hh_fec_in!H7/RES_hh_num_in!H7)</f>
        <v>7417.8083317925675</v>
      </c>
      <c r="I7" s="95">
        <f>IF(RES_hh_fec_in!I7=0,0,1000000/0.086*RES_hh_fec_in!I7/RES_hh_num_in!I7)</f>
        <v>7302.495241880044</v>
      </c>
      <c r="J7" s="95">
        <f>IF(RES_hh_fec_in!J7=0,0,1000000/0.086*RES_hh_fec_in!J7/RES_hh_num_in!J7)</f>
        <v>6443.4477356041134</v>
      </c>
      <c r="K7" s="95">
        <f>IF(RES_hh_fec_in!K7=0,0,1000000/0.086*RES_hh_fec_in!K7/RES_hh_num_in!K7)</f>
        <v>7022.7636103955429</v>
      </c>
      <c r="L7" s="95">
        <f>IF(RES_hh_fec_in!L7=0,0,1000000/0.086*RES_hh_fec_in!L7/RES_hh_num_in!L7)</f>
        <v>5911.0007457208749</v>
      </c>
      <c r="M7" s="95">
        <f>IF(RES_hh_fec_in!M7=0,0,1000000/0.086*RES_hh_fec_in!M7/RES_hh_num_in!M7)</f>
        <v>6482.1425544686354</v>
      </c>
      <c r="N7" s="95">
        <f>IF(RES_hh_fec_in!N7=0,0,1000000/0.086*RES_hh_fec_in!N7/RES_hh_num_in!N7)</f>
        <v>6147.1118863609418</v>
      </c>
      <c r="O7" s="95">
        <f>IF(RES_hh_fec_in!O7=0,0,1000000/0.086*RES_hh_fec_in!O7/RES_hh_num_in!O7)</f>
        <v>5036.1150650652107</v>
      </c>
      <c r="P7" s="95">
        <f>IF(RES_hh_fec_in!P7=0,0,1000000/0.086*RES_hh_fec_in!P7/RES_hh_num_in!P7)</f>
        <v>4536.7139555817703</v>
      </c>
      <c r="Q7" s="95">
        <f>IF(RES_hh_fec_in!Q7=0,0,1000000/0.086*RES_hh_fec_in!Q7/RES_hh_num_in!Q7)</f>
        <v>5473.8645852344325</v>
      </c>
    </row>
    <row r="8" spans="1:17" ht="12" customHeight="1" x14ac:dyDescent="0.25">
      <c r="A8" s="87" t="s">
        <v>109</v>
      </c>
      <c r="B8" s="95"/>
      <c r="C8" s="95">
        <f>IF(RES_hh_fec_in!C8=0,0,1000000/0.086*RES_hh_fec_in!C8/RES_hh_num_in!C8)</f>
        <v>0</v>
      </c>
      <c r="D8" s="95">
        <f>IF(RES_hh_fec_in!D8=0,0,1000000/0.086*RES_hh_fec_in!D8/RES_hh_num_in!D8)</f>
        <v>0</v>
      </c>
      <c r="E8" s="95">
        <f>IF(RES_hh_fec_in!E8=0,0,1000000/0.086*RES_hh_fec_in!E8/RES_hh_num_in!E8)</f>
        <v>0</v>
      </c>
      <c r="F8" s="95">
        <f>IF(RES_hh_fec_in!F8=0,0,1000000/0.086*RES_hh_fec_in!F8/RES_hh_num_in!F8)</f>
        <v>0</v>
      </c>
      <c r="G8" s="95">
        <f>IF(RES_hh_fec_in!G8=0,0,1000000/0.086*RES_hh_fec_in!G8/RES_hh_num_in!G8)</f>
        <v>0</v>
      </c>
      <c r="H8" s="95">
        <f>IF(RES_hh_fec_in!H8=0,0,1000000/0.086*RES_hh_fec_in!H8/RES_hh_num_in!H8)</f>
        <v>0</v>
      </c>
      <c r="I8" s="95">
        <f>IF(RES_hh_fec_in!I8=0,0,1000000/0.086*RES_hh_fec_in!I8/RES_hh_num_in!I8)</f>
        <v>0</v>
      </c>
      <c r="J8" s="95">
        <f>IF(RES_hh_fec_in!J8=0,0,1000000/0.086*RES_hh_fec_in!J8/RES_hh_num_in!J8)</f>
        <v>0</v>
      </c>
      <c r="K8" s="95">
        <f>IF(RES_hh_fec_in!K8=0,0,1000000/0.086*RES_hh_fec_in!K8/RES_hh_num_in!K8)</f>
        <v>0</v>
      </c>
      <c r="L8" s="95">
        <f>IF(RES_hh_fec_in!L8=0,0,1000000/0.086*RES_hh_fec_in!L8/RES_hh_num_in!L8)</f>
        <v>0</v>
      </c>
      <c r="M8" s="95">
        <f>IF(RES_hh_fec_in!M8=0,0,1000000/0.086*RES_hh_fec_in!M8/RES_hh_num_in!M8)</f>
        <v>0</v>
      </c>
      <c r="N8" s="95">
        <f>IF(RES_hh_fec_in!N8=0,0,1000000/0.086*RES_hh_fec_in!N8/RES_hh_num_in!N8)</f>
        <v>0</v>
      </c>
      <c r="O8" s="95">
        <f>IF(RES_hh_fec_in!O8=0,0,1000000/0.086*RES_hh_fec_in!O8/RES_hh_num_in!O8)</f>
        <v>0</v>
      </c>
      <c r="P8" s="95">
        <f>IF(RES_hh_fec_in!P8=0,0,1000000/0.086*RES_hh_fec_in!P8/RES_hh_num_in!P8)</f>
        <v>0</v>
      </c>
      <c r="Q8" s="95">
        <f>IF(RES_hh_fec_in!Q8=0,0,1000000/0.086*RES_hh_fec_in!Q8/RES_hh_num_in!Q8)</f>
        <v>0</v>
      </c>
    </row>
    <row r="9" spans="1:17" ht="12" customHeight="1" x14ac:dyDescent="0.25">
      <c r="A9" s="87" t="s">
        <v>55</v>
      </c>
      <c r="B9" s="95"/>
      <c r="C9" s="95">
        <f>IF(RES_hh_fec_in!C9=0,0,1000000/0.086*RES_hh_fec_in!C9/RES_hh_num_in!C9)</f>
        <v>9976.0912240481957</v>
      </c>
      <c r="D9" s="95">
        <f>IF(RES_hh_fec_in!D9=0,0,1000000/0.086*RES_hh_fec_in!D9/RES_hh_num_in!D9)</f>
        <v>10710.302651938342</v>
      </c>
      <c r="E9" s="95">
        <f>IF(RES_hh_fec_in!E9=0,0,1000000/0.086*RES_hh_fec_in!E9/RES_hh_num_in!E9)</f>
        <v>10439.390212844575</v>
      </c>
      <c r="F9" s="95">
        <f>IF(RES_hh_fec_in!F9=0,0,1000000/0.086*RES_hh_fec_in!F9/RES_hh_num_in!F9)</f>
        <v>9406.2299749158137</v>
      </c>
      <c r="G9" s="95">
        <f>IF(RES_hh_fec_in!G9=0,0,1000000/0.086*RES_hh_fec_in!G9/RES_hh_num_in!G9)</f>
        <v>10568.193964480435</v>
      </c>
      <c r="H9" s="95">
        <f>IF(RES_hh_fec_in!H9=0,0,1000000/0.086*RES_hh_fec_in!H9/RES_hh_num_in!H9)</f>
        <v>6854.15649148379</v>
      </c>
      <c r="I9" s="95">
        <f>IF(RES_hh_fec_in!I9=0,0,1000000/0.086*RES_hh_fec_in!I9/RES_hh_num_in!I9)</f>
        <v>8567.0120510370234</v>
      </c>
      <c r="J9" s="95">
        <f>IF(RES_hh_fec_in!J9=0,0,1000000/0.086*RES_hh_fec_in!J9/RES_hh_num_in!J9)</f>
        <v>8426.755767020446</v>
      </c>
      <c r="K9" s="95">
        <f>IF(RES_hh_fec_in!K9=0,0,1000000/0.086*RES_hh_fec_in!K9/RES_hh_num_in!K9)</f>
        <v>10019.857834337688</v>
      </c>
      <c r="L9" s="95">
        <f>IF(RES_hh_fec_in!L9=0,0,1000000/0.086*RES_hh_fec_in!L9/RES_hh_num_in!L9)</f>
        <v>6137.2598359596741</v>
      </c>
      <c r="M9" s="95">
        <f>IF(RES_hh_fec_in!M9=0,0,1000000/0.086*RES_hh_fec_in!M9/RES_hh_num_in!M9)</f>
        <v>7919.4230552798153</v>
      </c>
      <c r="N9" s="95">
        <f>IF(RES_hh_fec_in!N9=0,0,1000000/0.086*RES_hh_fec_in!N9/RES_hh_num_in!N9)</f>
        <v>7455.5757622953088</v>
      </c>
      <c r="O9" s="95">
        <f>IF(RES_hh_fec_in!O9=0,0,1000000/0.086*RES_hh_fec_in!O9/RES_hh_num_in!O9)</f>
        <v>6244.1584629763183</v>
      </c>
      <c r="P9" s="95">
        <f>IF(RES_hh_fec_in!P9=0,0,1000000/0.086*RES_hh_fec_in!P9/RES_hh_num_in!P9)</f>
        <v>5311.6627296232036</v>
      </c>
      <c r="Q9" s="95">
        <f>IF(RES_hh_fec_in!Q9=0,0,1000000/0.086*RES_hh_fec_in!Q9/RES_hh_num_in!Q9)</f>
        <v>6529.872133690551</v>
      </c>
    </row>
    <row r="10" spans="1:17" ht="12" customHeight="1" x14ac:dyDescent="0.25">
      <c r="A10" s="87" t="s">
        <v>79</v>
      </c>
      <c r="B10" s="95"/>
      <c r="C10" s="95">
        <f>IF(RES_hh_fec_in!C10=0,0,1000000/0.086*RES_hh_fec_in!C10/RES_hh_num_in!C10)</f>
        <v>0</v>
      </c>
      <c r="D10" s="95">
        <f>IF(RES_hh_fec_in!D10=0,0,1000000/0.086*RES_hh_fec_in!D10/RES_hh_num_in!D10)</f>
        <v>0</v>
      </c>
      <c r="E10" s="95">
        <f>IF(RES_hh_fec_in!E10=0,0,1000000/0.086*RES_hh_fec_in!E10/RES_hh_num_in!E10)</f>
        <v>0</v>
      </c>
      <c r="F10" s="95">
        <f>IF(RES_hh_fec_in!F10=0,0,1000000/0.086*RES_hh_fec_in!F10/RES_hh_num_in!F10)</f>
        <v>0</v>
      </c>
      <c r="G10" s="95">
        <f>IF(RES_hh_fec_in!G10=0,0,1000000/0.086*RES_hh_fec_in!G10/RES_hh_num_in!G10)</f>
        <v>0</v>
      </c>
      <c r="H10" s="95">
        <f>IF(RES_hh_fec_in!H10=0,0,1000000/0.086*RES_hh_fec_in!H10/RES_hh_num_in!H10)</f>
        <v>0</v>
      </c>
      <c r="I10" s="95">
        <f>IF(RES_hh_fec_in!I10=0,0,1000000/0.086*RES_hh_fec_in!I10/RES_hh_num_in!I10)</f>
        <v>6016.5041961978168</v>
      </c>
      <c r="J10" s="95">
        <f>IF(RES_hh_fec_in!J10=0,0,1000000/0.086*RES_hh_fec_in!J10/RES_hh_num_in!J10)</f>
        <v>5274.4994046116853</v>
      </c>
      <c r="K10" s="95">
        <f>IF(RES_hh_fec_in!K10=0,0,1000000/0.086*RES_hh_fec_in!K10/RES_hh_num_in!K10)</f>
        <v>5754.39424426802</v>
      </c>
      <c r="L10" s="95">
        <f>IF(RES_hh_fec_in!L10=0,0,1000000/0.086*RES_hh_fec_in!L10/RES_hh_num_in!L10)</f>
        <v>4773.0104275637723</v>
      </c>
      <c r="M10" s="95">
        <f>IF(RES_hh_fec_in!M10=0,0,1000000/0.086*RES_hh_fec_in!M10/RES_hh_num_in!M10)</f>
        <v>5245.0407761691013</v>
      </c>
      <c r="N10" s="95">
        <f>IF(RES_hh_fec_in!N10=0,0,1000000/0.086*RES_hh_fec_in!N10/RES_hh_num_in!N10)</f>
        <v>4957.8464298727167</v>
      </c>
      <c r="O10" s="95">
        <f>IF(RES_hh_fec_in!O10=0,0,1000000/0.086*RES_hh_fec_in!O10/RES_hh_num_in!O10)</f>
        <v>4071.1048331083971</v>
      </c>
      <c r="P10" s="95">
        <f>IF(RES_hh_fec_in!P10=0,0,1000000/0.086*RES_hh_fec_in!P10/RES_hh_num_in!P10)</f>
        <v>4141.9751994777216</v>
      </c>
      <c r="Q10" s="95">
        <f>IF(RES_hh_fec_in!Q10=0,0,1000000/0.086*RES_hh_fec_in!Q10/RES_hh_num_in!Q10)</f>
        <v>4116.9627687890752</v>
      </c>
    </row>
    <row r="11" spans="1:17" ht="12" customHeight="1" x14ac:dyDescent="0.25">
      <c r="A11" s="87" t="s">
        <v>61</v>
      </c>
      <c r="B11" s="95"/>
      <c r="C11" s="95">
        <f>IF(RES_hh_fec_in!C11=0,0,1000000/0.086*RES_hh_fec_in!C11/RES_hh_num_in!C11)</f>
        <v>0</v>
      </c>
      <c r="D11" s="95">
        <f>IF(RES_hh_fec_in!D11=0,0,1000000/0.086*RES_hh_fec_in!D11/RES_hh_num_in!D11)</f>
        <v>0</v>
      </c>
      <c r="E11" s="95">
        <f>IF(RES_hh_fec_in!E11=0,0,1000000/0.086*RES_hh_fec_in!E11/RES_hh_num_in!E11)</f>
        <v>0</v>
      </c>
      <c r="F11" s="95">
        <f>IF(RES_hh_fec_in!F11=0,0,1000000/0.086*RES_hh_fec_in!F11/RES_hh_num_in!F11)</f>
        <v>0</v>
      </c>
      <c r="G11" s="95">
        <f>IF(RES_hh_fec_in!G11=0,0,1000000/0.086*RES_hh_fec_in!G11/RES_hh_num_in!G11)</f>
        <v>0</v>
      </c>
      <c r="H11" s="95">
        <f>IF(RES_hh_fec_in!H11=0,0,1000000/0.086*RES_hh_fec_in!H11/RES_hh_num_in!H11)</f>
        <v>0</v>
      </c>
      <c r="I11" s="95">
        <f>IF(RES_hh_fec_in!I11=0,0,1000000/0.086*RES_hh_fec_in!I11/RES_hh_num_in!I11)</f>
        <v>0</v>
      </c>
      <c r="J11" s="95">
        <f>IF(RES_hh_fec_in!J11=0,0,1000000/0.086*RES_hh_fec_in!J11/RES_hh_num_in!J11)</f>
        <v>0</v>
      </c>
      <c r="K11" s="95">
        <f>IF(RES_hh_fec_in!K11=0,0,1000000/0.086*RES_hh_fec_in!K11/RES_hh_num_in!K11)</f>
        <v>0</v>
      </c>
      <c r="L11" s="95">
        <f>IF(RES_hh_fec_in!L11=0,0,1000000/0.086*RES_hh_fec_in!L11/RES_hh_num_in!L11)</f>
        <v>0</v>
      </c>
      <c r="M11" s="95">
        <f>IF(RES_hh_fec_in!M11=0,0,1000000/0.086*RES_hh_fec_in!M11/RES_hh_num_in!M11)</f>
        <v>0</v>
      </c>
      <c r="N11" s="95">
        <f>IF(RES_hh_fec_in!N11=0,0,1000000/0.086*RES_hh_fec_in!N11/RES_hh_num_in!N11)</f>
        <v>0</v>
      </c>
      <c r="O11" s="95">
        <f>IF(RES_hh_fec_in!O11=0,0,1000000/0.086*RES_hh_fec_in!O11/RES_hh_num_in!O11)</f>
        <v>0</v>
      </c>
      <c r="P11" s="95">
        <f>IF(RES_hh_fec_in!P11=0,0,1000000/0.086*RES_hh_fec_in!P11/RES_hh_num_in!P11)</f>
        <v>0</v>
      </c>
      <c r="Q11" s="95">
        <f>IF(RES_hh_fec_in!Q11=0,0,1000000/0.086*RES_hh_fec_in!Q11/RES_hh_num_in!Q11)</f>
        <v>0</v>
      </c>
    </row>
    <row r="12" spans="1:17" ht="12" customHeight="1" x14ac:dyDescent="0.25">
      <c r="A12" s="87" t="s">
        <v>115</v>
      </c>
      <c r="B12" s="95"/>
      <c r="C12" s="95">
        <f>IF(RES_hh_fec_in!C12=0,0,1000000/0.086*RES_hh_fec_in!C12/RES_hh_num_in!C12)</f>
        <v>4315.2967231484454</v>
      </c>
      <c r="D12" s="95">
        <f>IF(RES_hh_fec_in!D12=0,0,1000000/0.086*RES_hh_fec_in!D12/RES_hh_num_in!D12)</f>
        <v>4446.0238993919775</v>
      </c>
      <c r="E12" s="95">
        <f>IF(RES_hh_fec_in!E12=0,0,1000000/0.086*RES_hh_fec_in!E12/RES_hh_num_in!E12)</f>
        <v>4516.0030107538523</v>
      </c>
      <c r="F12" s="95">
        <f>IF(RES_hh_fec_in!F12=0,0,1000000/0.086*RES_hh_fec_in!F12/RES_hh_num_in!F12)</f>
        <v>3657.4606673730968</v>
      </c>
      <c r="G12" s="95">
        <f>IF(RES_hh_fec_in!G12=0,0,1000000/0.086*RES_hh_fec_in!G12/RES_hh_num_in!G12)</f>
        <v>2854.8959509019319</v>
      </c>
      <c r="H12" s="95">
        <f>IF(RES_hh_fec_in!H12=0,0,1000000/0.086*RES_hh_fec_in!H12/RES_hh_num_in!H12)</f>
        <v>2901.6641434589906</v>
      </c>
      <c r="I12" s="95">
        <f>IF(RES_hh_fec_in!I12=0,0,1000000/0.086*RES_hh_fec_in!I12/RES_hh_num_in!I12)</f>
        <v>2757.3853613609708</v>
      </c>
      <c r="J12" s="95">
        <f>IF(RES_hh_fec_in!J12=0,0,1000000/0.086*RES_hh_fec_in!J12/RES_hh_num_in!J12)</f>
        <v>2144.305896614499</v>
      </c>
      <c r="K12" s="95">
        <f>IF(RES_hh_fec_in!K12=0,0,1000000/0.086*RES_hh_fec_in!K12/RES_hh_num_in!K12)</f>
        <v>2021.5411249922277</v>
      </c>
      <c r="L12" s="95">
        <f>IF(RES_hh_fec_in!L12=0,0,1000000/0.086*RES_hh_fec_in!L12/RES_hh_num_in!L12)</f>
        <v>1508.9122990242765</v>
      </c>
      <c r="M12" s="95">
        <f>IF(RES_hh_fec_in!M12=0,0,1000000/0.086*RES_hh_fec_in!M12/RES_hh_num_in!M12)</f>
        <v>1513.1385455804084</v>
      </c>
      <c r="N12" s="95">
        <f>IF(RES_hh_fec_in!N12=0,0,1000000/0.086*RES_hh_fec_in!N12/RES_hh_num_in!N12)</f>
        <v>1337.6196266754196</v>
      </c>
      <c r="O12" s="95">
        <f>IF(RES_hh_fec_in!O12=0,0,1000000/0.086*RES_hh_fec_in!O12/RES_hh_num_in!O12)</f>
        <v>1049.3340972247197</v>
      </c>
      <c r="P12" s="95">
        <f>IF(RES_hh_fec_in!P12=0,0,1000000/0.086*RES_hh_fec_in!P12/RES_hh_num_in!P12)</f>
        <v>922.04837946042983</v>
      </c>
      <c r="Q12" s="95">
        <f>IF(RES_hh_fec_in!Q12=0,0,1000000/0.086*RES_hh_fec_in!Q12/RES_hh_num_in!Q12)</f>
        <v>1082.6605278332152</v>
      </c>
    </row>
    <row r="13" spans="1:17" ht="12" customHeight="1" x14ac:dyDescent="0.25">
      <c r="A13" s="51" t="s">
        <v>114</v>
      </c>
      <c r="B13" s="22"/>
      <c r="C13" s="22">
        <f>IF(RES_hh_fec_in!C13=0,0,1000000/0.086*RES_hh_fec_in!C13/RES_hh_num_in!C13)</f>
        <v>5926.1040888350917</v>
      </c>
      <c r="D13" s="22">
        <f>IF(RES_hh_fec_in!D13=0,0,1000000/0.086*RES_hh_fec_in!D13/RES_hh_num_in!D13)</f>
        <v>6586.1130206061025</v>
      </c>
      <c r="E13" s="22">
        <f>IF(RES_hh_fec_in!E13=0,0,1000000/0.086*RES_hh_fec_in!E13/RES_hh_num_in!E13)</f>
        <v>7298.1435425483623</v>
      </c>
      <c r="F13" s="22">
        <f>IF(RES_hh_fec_in!F13=0,0,1000000/0.086*RES_hh_fec_in!F13/RES_hh_num_in!F13)</f>
        <v>6470.2143325971756</v>
      </c>
      <c r="G13" s="22">
        <f>IF(RES_hh_fec_in!G13=0,0,1000000/0.086*RES_hh_fec_in!G13/RES_hh_num_in!G13)</f>
        <v>5459.6655681844768</v>
      </c>
      <c r="H13" s="22">
        <f>IF(RES_hh_fec_in!H13=0,0,1000000/0.086*RES_hh_fec_in!H13/RES_hh_num_in!H13)</f>
        <v>6313.8612124942074</v>
      </c>
      <c r="I13" s="22">
        <f>IF(RES_hh_fec_in!I13=0,0,1000000/0.086*RES_hh_fec_in!I13/RES_hh_num_in!I13)</f>
        <v>7219.7307652462014</v>
      </c>
      <c r="J13" s="22">
        <f>IF(RES_hh_fec_in!J13=0,0,1000000/0.086*RES_hh_fec_in!J13/RES_hh_num_in!J13)</f>
        <v>6045.6694417302197</v>
      </c>
      <c r="K13" s="22">
        <f>IF(RES_hh_fec_in!K13=0,0,1000000/0.086*RES_hh_fec_in!K13/RES_hh_num_in!K13)</f>
        <v>0</v>
      </c>
      <c r="L13" s="22">
        <f>IF(RES_hh_fec_in!L13=0,0,1000000/0.086*RES_hh_fec_in!L13/RES_hh_num_in!L13)</f>
        <v>5431.8189086295988</v>
      </c>
      <c r="M13" s="22">
        <f>IF(RES_hh_fec_in!M13=0,0,1000000/0.086*RES_hh_fec_in!M13/RES_hh_num_in!M13)</f>
        <v>0</v>
      </c>
      <c r="N13" s="22">
        <f>IF(RES_hh_fec_in!N13=0,0,1000000/0.086*RES_hh_fec_in!N13/RES_hh_num_in!N13)</f>
        <v>0</v>
      </c>
      <c r="O13" s="22">
        <f>IF(RES_hh_fec_in!O13=0,0,1000000/0.086*RES_hh_fec_in!O13/RES_hh_num_in!O13)</f>
        <v>0</v>
      </c>
      <c r="P13" s="22">
        <f>IF(RES_hh_fec_in!P13=0,0,1000000/0.086*RES_hh_fec_in!P13/RES_hh_num_in!P13)</f>
        <v>0</v>
      </c>
      <c r="Q13" s="22">
        <f>IF(RES_hh_fec_in!Q13=0,0,1000000/0.086*RES_hh_fec_in!Q13/RES_hh_num_in!Q13)</f>
        <v>0</v>
      </c>
    </row>
    <row r="14" spans="1:17" ht="12" customHeight="1" x14ac:dyDescent="0.25">
      <c r="A14" s="99" t="s">
        <v>117</v>
      </c>
      <c r="B14" s="98"/>
      <c r="C14" s="98">
        <f>IF(RES_hh_fec_in!C14=0,0,1000000/0.086*RES_hh_fec_in!C14/RES_hh_num_in!C14)</f>
        <v>48.958338289221203</v>
      </c>
      <c r="D14" s="98">
        <f>IF(RES_hh_fec_in!D14=0,0,1000000/0.086*RES_hh_fec_in!D14/RES_hh_num_in!D14)</f>
        <v>67.122808424782974</v>
      </c>
      <c r="E14" s="98">
        <f>IF(RES_hh_fec_in!E14=0,0,1000000/0.086*RES_hh_fec_in!E14/RES_hh_num_in!E14)</f>
        <v>157.32921552656606</v>
      </c>
      <c r="F14" s="98">
        <f>IF(RES_hh_fec_in!F14=0,0,1000000/0.086*RES_hh_fec_in!F14/RES_hh_num_in!F14)</f>
        <v>123.09777816983289</v>
      </c>
      <c r="G14" s="98">
        <f>IF(RES_hh_fec_in!G14=0,0,1000000/0.086*RES_hh_fec_in!G14/RES_hh_num_in!G14)</f>
        <v>46.202053236706796</v>
      </c>
      <c r="H14" s="98">
        <f>IF(RES_hh_fec_in!H14=0,0,1000000/0.086*RES_hh_fec_in!H14/RES_hh_num_in!H14)</f>
        <v>64.217921841219322</v>
      </c>
      <c r="I14" s="98">
        <f>IF(RES_hh_fec_in!I14=0,0,1000000/0.086*RES_hh_fec_in!I14/RES_hh_num_in!I14)</f>
        <v>290.8393763542166</v>
      </c>
      <c r="J14" s="98">
        <f>IF(RES_hh_fec_in!J14=0,0,1000000/0.086*RES_hh_fec_in!J14/RES_hh_num_in!J14)</f>
        <v>168.94714479571934</v>
      </c>
      <c r="K14" s="98">
        <f>IF(RES_hh_fec_in!K14=0,0,1000000/0.086*RES_hh_fec_in!K14/RES_hh_num_in!K14)</f>
        <v>50.831613283560024</v>
      </c>
      <c r="L14" s="98">
        <f>IF(RES_hh_fec_in!L14=0,0,1000000/0.086*RES_hh_fec_in!L14/RES_hh_num_in!L14)</f>
        <v>106.07178613241554</v>
      </c>
      <c r="M14" s="98">
        <f>IF(RES_hh_fec_in!M14=0,0,1000000/0.086*RES_hh_fec_in!M14/RES_hh_num_in!M14)</f>
        <v>73.897395722682489</v>
      </c>
      <c r="N14" s="98">
        <f>IF(RES_hh_fec_in!N14=0,0,1000000/0.086*RES_hh_fec_in!N14/RES_hh_num_in!N14)</f>
        <v>45.739787749434043</v>
      </c>
      <c r="O14" s="98">
        <f>IF(RES_hh_fec_in!O14=0,0,1000000/0.086*RES_hh_fec_in!O14/RES_hh_num_in!O14)</f>
        <v>38.42284826470614</v>
      </c>
      <c r="P14" s="98">
        <f>IF(RES_hh_fec_in!P14=0,0,1000000/0.086*RES_hh_fec_in!P14/RES_hh_num_in!P14)</f>
        <v>61.697252080324695</v>
      </c>
      <c r="Q14" s="98">
        <f>IF(RES_hh_fec_in!Q14=0,0,1000000/0.086*RES_hh_fec_in!Q14/RES_hh_num_in!Q14)</f>
        <v>92.59607290869323</v>
      </c>
    </row>
    <row r="15" spans="1:17" ht="12.95" customHeight="1" x14ac:dyDescent="0.25">
      <c r="A15" s="89" t="s">
        <v>112</v>
      </c>
      <c r="B15" s="96"/>
      <c r="C15" s="96">
        <f t="shared" ref="C15:Q15" si="0">C16</f>
        <v>783.68781770409896</v>
      </c>
      <c r="D15" s="96">
        <f t="shared" si="0"/>
        <v>664.54321239417106</v>
      </c>
      <c r="E15" s="96">
        <f t="shared" si="0"/>
        <v>649.90860322383946</v>
      </c>
      <c r="F15" s="96">
        <f t="shared" si="0"/>
        <v>695.22499355398429</v>
      </c>
      <c r="G15" s="96">
        <f t="shared" si="0"/>
        <v>557.55231647916128</v>
      </c>
      <c r="H15" s="96">
        <f t="shared" si="0"/>
        <v>674.55367134154017</v>
      </c>
      <c r="I15" s="96">
        <f t="shared" si="0"/>
        <v>844.50793348812556</v>
      </c>
      <c r="J15" s="96">
        <f t="shared" si="0"/>
        <v>931.96605722470906</v>
      </c>
      <c r="K15" s="96">
        <f t="shared" si="0"/>
        <v>1188.6329912513665</v>
      </c>
      <c r="L15" s="96">
        <f t="shared" si="0"/>
        <v>1292.2643423587349</v>
      </c>
      <c r="M15" s="96">
        <f t="shared" si="0"/>
        <v>813.14231404387397</v>
      </c>
      <c r="N15" s="96">
        <f t="shared" si="0"/>
        <v>831.43390295097242</v>
      </c>
      <c r="O15" s="96">
        <f t="shared" si="0"/>
        <v>905.93731626930276</v>
      </c>
      <c r="P15" s="96">
        <f t="shared" si="0"/>
        <v>848.21388714661771</v>
      </c>
      <c r="Q15" s="96">
        <f t="shared" si="0"/>
        <v>994.38154287645943</v>
      </c>
    </row>
    <row r="16" spans="1:17" ht="12" customHeight="1" x14ac:dyDescent="0.25">
      <c r="A16" s="87" t="s">
        <v>111</v>
      </c>
      <c r="B16" s="97"/>
      <c r="C16" s="97">
        <f>IF(RES_hh_fec_in!C16=0,0,1000000/0.086*RES_hh_fec_in!C16/RES_hh_num_in!C$3)</f>
        <v>783.68781770409896</v>
      </c>
      <c r="D16" s="97">
        <f>IF(RES_hh_fec_in!D16=0,0,1000000/0.086*RES_hh_fec_in!D16/RES_hh_num_in!D$3)</f>
        <v>664.54321239417106</v>
      </c>
      <c r="E16" s="97">
        <f>IF(RES_hh_fec_in!E16=0,0,1000000/0.086*RES_hh_fec_in!E16/RES_hh_num_in!E$3)</f>
        <v>649.90860322383946</v>
      </c>
      <c r="F16" s="97">
        <f>IF(RES_hh_fec_in!F16=0,0,1000000/0.086*RES_hh_fec_in!F16/RES_hh_num_in!F$3)</f>
        <v>695.22499355398429</v>
      </c>
      <c r="G16" s="97">
        <f>IF(RES_hh_fec_in!G16=0,0,1000000/0.086*RES_hh_fec_in!G16/RES_hh_num_in!G$3)</f>
        <v>557.55231647916128</v>
      </c>
      <c r="H16" s="97">
        <f>IF(RES_hh_fec_in!H16=0,0,1000000/0.086*RES_hh_fec_in!H16/RES_hh_num_in!H$3)</f>
        <v>674.55367134154017</v>
      </c>
      <c r="I16" s="97">
        <f>IF(RES_hh_fec_in!I16=0,0,1000000/0.086*RES_hh_fec_in!I16/RES_hh_num_in!I$3)</f>
        <v>844.50793348812556</v>
      </c>
      <c r="J16" s="97">
        <f>IF(RES_hh_fec_in!J16=0,0,1000000/0.086*RES_hh_fec_in!J16/RES_hh_num_in!J$3)</f>
        <v>931.96605722470906</v>
      </c>
      <c r="K16" s="97">
        <f>IF(RES_hh_fec_in!K16=0,0,1000000/0.086*RES_hh_fec_in!K16/RES_hh_num_in!K$3)</f>
        <v>1188.6329912513665</v>
      </c>
      <c r="L16" s="97">
        <f>IF(RES_hh_fec_in!L16=0,0,1000000/0.086*RES_hh_fec_in!L16/RES_hh_num_in!L$3)</f>
        <v>1292.2643423587349</v>
      </c>
      <c r="M16" s="97">
        <f>IF(RES_hh_fec_in!M16=0,0,1000000/0.086*RES_hh_fec_in!M16/RES_hh_num_in!M$3)</f>
        <v>813.14231404387397</v>
      </c>
      <c r="N16" s="97">
        <f>IF(RES_hh_fec_in!N16=0,0,1000000/0.086*RES_hh_fec_in!N16/RES_hh_num_in!N$3)</f>
        <v>831.43390295097242</v>
      </c>
      <c r="O16" s="97">
        <f>IF(RES_hh_fec_in!O16=0,0,1000000/0.086*RES_hh_fec_in!O16/RES_hh_num_in!O$3)</f>
        <v>905.93731626930276</v>
      </c>
      <c r="P16" s="97">
        <f>IF(RES_hh_fec_in!P16=0,0,1000000/0.086*RES_hh_fec_in!P16/RES_hh_num_in!P$3)</f>
        <v>848.21388714661771</v>
      </c>
      <c r="Q16" s="97">
        <f>IF(RES_hh_fec_in!Q16=0,0,1000000/0.086*RES_hh_fec_in!Q16/RES_hh_num_in!Q$3)</f>
        <v>994.38154287645943</v>
      </c>
    </row>
    <row r="17" spans="1:17" ht="12.95" customHeight="1" x14ac:dyDescent="0.25">
      <c r="A17" s="89" t="s">
        <v>63</v>
      </c>
      <c r="B17" s="96"/>
      <c r="C17" s="96">
        <f>IF(RES_hh_fec_in!C17=0,0,1000000/0.086*RES_hh_fec_in!C17/RES_hh_num_in!C17)</f>
        <v>2650.9944735011354</v>
      </c>
      <c r="D17" s="96">
        <f>IF(RES_hh_fec_in!D17=0,0,1000000/0.086*RES_hh_fec_in!D17/RES_hh_num_in!D17)</f>
        <v>2805.5425551062663</v>
      </c>
      <c r="E17" s="96">
        <f>IF(RES_hh_fec_in!E17=0,0,1000000/0.086*RES_hh_fec_in!E17/RES_hh_num_in!E17)</f>
        <v>2791.786555771705</v>
      </c>
      <c r="F17" s="96">
        <f>IF(RES_hh_fec_in!F17=0,0,1000000/0.086*RES_hh_fec_in!F17/RES_hh_num_in!F17)</f>
        <v>2390.6517543100495</v>
      </c>
      <c r="G17" s="96">
        <f>IF(RES_hh_fec_in!G17=0,0,1000000/0.086*RES_hh_fec_in!G17/RES_hh_num_in!G17)</f>
        <v>2988.7846184506711</v>
      </c>
      <c r="H17" s="96">
        <f>IF(RES_hh_fec_in!H17=0,0,1000000/0.086*RES_hh_fec_in!H17/RES_hh_num_in!H17)</f>
        <v>2502.0388428854226</v>
      </c>
      <c r="I17" s="96">
        <f>IF(RES_hh_fec_in!I17=0,0,1000000/0.086*RES_hh_fec_in!I17/RES_hh_num_in!I17)</f>
        <v>2313.6798508852989</v>
      </c>
      <c r="J17" s="96">
        <f>IF(RES_hh_fec_in!J17=0,0,1000000/0.086*RES_hh_fec_in!J17/RES_hh_num_in!J17)</f>
        <v>2406.5067596234203</v>
      </c>
      <c r="K17" s="96">
        <f>IF(RES_hh_fec_in!K17=0,0,1000000/0.086*RES_hh_fec_in!K17/RES_hh_num_in!K17)</f>
        <v>2373.3367194621687</v>
      </c>
      <c r="L17" s="96">
        <f>IF(RES_hh_fec_in!L17=0,0,1000000/0.086*RES_hh_fec_in!L17/RES_hh_num_in!L17)</f>
        <v>2312.2694011939843</v>
      </c>
      <c r="M17" s="96">
        <f>IF(RES_hh_fec_in!M17=0,0,1000000/0.086*RES_hh_fec_in!M17/RES_hh_num_in!M17)</f>
        <v>2279.8473440864655</v>
      </c>
      <c r="N17" s="96">
        <f>IF(RES_hh_fec_in!N17=0,0,1000000/0.086*RES_hh_fec_in!N17/RES_hh_num_in!N17)</f>
        <v>2243.5067368046862</v>
      </c>
      <c r="O17" s="96">
        <f>IF(RES_hh_fec_in!O17=0,0,1000000/0.086*RES_hh_fec_in!O17/RES_hh_num_in!O17)</f>
        <v>2189.5295802006804</v>
      </c>
      <c r="P17" s="96">
        <f>IF(RES_hh_fec_in!P17=0,0,1000000/0.086*RES_hh_fec_in!P17/RES_hh_num_in!P17)</f>
        <v>2337.3408513668714</v>
      </c>
      <c r="Q17" s="96">
        <f>IF(RES_hh_fec_in!Q17=0,0,1000000/0.086*RES_hh_fec_in!Q17/RES_hh_num_in!Q17)</f>
        <v>2650.3224985095353</v>
      </c>
    </row>
    <row r="18" spans="1:17" ht="12" customHeight="1" x14ac:dyDescent="0.25">
      <c r="A18" s="87" t="s">
        <v>58</v>
      </c>
      <c r="B18" s="95"/>
      <c r="C18" s="95">
        <f>IF(RES_hh_fec_in!C18=0,0,1000000/0.086*RES_hh_fec_in!C18/RES_hh_num_in!C18)</f>
        <v>0</v>
      </c>
      <c r="D18" s="95">
        <f>IF(RES_hh_fec_in!D18=0,0,1000000/0.086*RES_hh_fec_in!D18/RES_hh_num_in!D18)</f>
        <v>0</v>
      </c>
      <c r="E18" s="95">
        <f>IF(RES_hh_fec_in!E18=0,0,1000000/0.086*RES_hh_fec_in!E18/RES_hh_num_in!E18)</f>
        <v>0</v>
      </c>
      <c r="F18" s="95">
        <f>IF(RES_hh_fec_in!F18=0,0,1000000/0.086*RES_hh_fec_in!F18/RES_hh_num_in!F18)</f>
        <v>0</v>
      </c>
      <c r="G18" s="95">
        <f>IF(RES_hh_fec_in!G18=0,0,1000000/0.086*RES_hh_fec_in!G18/RES_hh_num_in!G18)</f>
        <v>0</v>
      </c>
      <c r="H18" s="95">
        <f>IF(RES_hh_fec_in!H18=0,0,1000000/0.086*RES_hh_fec_in!H18/RES_hh_num_in!H18)</f>
        <v>0</v>
      </c>
      <c r="I18" s="95">
        <f>IF(RES_hh_fec_in!I18=0,0,1000000/0.086*RES_hh_fec_in!I18/RES_hh_num_in!I18)</f>
        <v>0</v>
      </c>
      <c r="J18" s="95">
        <f>IF(RES_hh_fec_in!J18=0,0,1000000/0.086*RES_hh_fec_in!J18/RES_hh_num_in!J18)</f>
        <v>0</v>
      </c>
      <c r="K18" s="95">
        <f>IF(RES_hh_fec_in!K18=0,0,1000000/0.086*RES_hh_fec_in!K18/RES_hh_num_in!K18)</f>
        <v>0</v>
      </c>
      <c r="L18" s="95">
        <f>IF(RES_hh_fec_in!L18=0,0,1000000/0.086*RES_hh_fec_in!L18/RES_hh_num_in!L18)</f>
        <v>0</v>
      </c>
      <c r="M18" s="95">
        <f>IF(RES_hh_fec_in!M18=0,0,1000000/0.086*RES_hh_fec_in!M18/RES_hh_num_in!M18)</f>
        <v>0</v>
      </c>
      <c r="N18" s="95">
        <f>IF(RES_hh_fec_in!N18=0,0,1000000/0.086*RES_hh_fec_in!N18/RES_hh_num_in!N18)</f>
        <v>0</v>
      </c>
      <c r="O18" s="95">
        <f>IF(RES_hh_fec_in!O18=0,0,1000000/0.086*RES_hh_fec_in!O18/RES_hh_num_in!O18)</f>
        <v>0</v>
      </c>
      <c r="P18" s="95">
        <f>IF(RES_hh_fec_in!P18=0,0,1000000/0.086*RES_hh_fec_in!P18/RES_hh_num_in!P18)</f>
        <v>0</v>
      </c>
      <c r="Q18" s="95">
        <f>IF(RES_hh_fec_in!Q18=0,0,1000000/0.086*RES_hh_fec_in!Q18/RES_hh_num_in!Q18)</f>
        <v>0</v>
      </c>
    </row>
    <row r="19" spans="1:17" s="28" customFormat="1" ht="12" customHeight="1" x14ac:dyDescent="0.25">
      <c r="A19" s="87" t="s">
        <v>84</v>
      </c>
      <c r="B19" s="95"/>
      <c r="C19" s="95">
        <f>IF(RES_hh_fec_in!C19=0,0,1000000/0.086*RES_hh_fec_in!C19/RES_hh_num_in!C19)</f>
        <v>1021.663436040361</v>
      </c>
      <c r="D19" s="95">
        <f>IF(RES_hh_fec_in!D19=0,0,1000000/0.086*RES_hh_fec_in!D19/RES_hh_num_in!D19)</f>
        <v>1423.0005699689618</v>
      </c>
      <c r="E19" s="95">
        <f>IF(RES_hh_fec_in!E19=0,0,1000000/0.086*RES_hh_fec_in!E19/RES_hh_num_in!E19)</f>
        <v>1022.4433903210812</v>
      </c>
      <c r="F19" s="95">
        <f>IF(RES_hh_fec_in!F19=0,0,1000000/0.086*RES_hh_fec_in!F19/RES_hh_num_in!F19)</f>
        <v>204.26414910908073</v>
      </c>
      <c r="G19" s="95">
        <f>IF(RES_hh_fec_in!G19=0,0,1000000/0.086*RES_hh_fec_in!G19/RES_hh_num_in!G19)</f>
        <v>1573.9753900442477</v>
      </c>
      <c r="H19" s="95">
        <f>IF(RES_hh_fec_in!H19=0,0,1000000/0.086*RES_hh_fec_in!H19/RES_hh_num_in!H19)</f>
        <v>1097.4362195827403</v>
      </c>
      <c r="I19" s="95">
        <f>IF(RES_hh_fec_in!I19=0,0,1000000/0.086*RES_hh_fec_in!I19/RES_hh_num_in!I19)</f>
        <v>110.0446836259507</v>
      </c>
      <c r="J19" s="95">
        <f>IF(RES_hh_fec_in!J19=0,0,1000000/0.086*RES_hh_fec_in!J19/RES_hh_num_in!J19)</f>
        <v>582.39211894314201</v>
      </c>
      <c r="K19" s="95">
        <f>IF(RES_hh_fec_in!K19=0,0,1000000/0.086*RES_hh_fec_in!K19/RES_hh_num_in!K19)</f>
        <v>354.62044805498226</v>
      </c>
      <c r="L19" s="95">
        <f>IF(RES_hh_fec_in!L19=0,0,1000000/0.086*RES_hh_fec_in!L19/RES_hh_num_in!L19)</f>
        <v>220.82517818415687</v>
      </c>
      <c r="M19" s="95">
        <f>IF(RES_hh_fec_in!M19=0,0,1000000/0.086*RES_hh_fec_in!M19/RES_hh_num_in!M19)</f>
        <v>248.20847101658737</v>
      </c>
      <c r="N19" s="95">
        <f>IF(RES_hh_fec_in!N19=0,0,1000000/0.086*RES_hh_fec_in!N19/RES_hh_num_in!N19)</f>
        <v>168.89813706103368</v>
      </c>
      <c r="O19" s="95">
        <f>IF(RES_hh_fec_in!O19=0,0,1000000/0.086*RES_hh_fec_in!O19/RES_hh_num_in!O19)</f>
        <v>91.46354196683167</v>
      </c>
      <c r="P19" s="95">
        <f>IF(RES_hh_fec_in!P19=0,0,1000000/0.086*RES_hh_fec_in!P19/RES_hh_num_in!P19)</f>
        <v>224.91365402282085</v>
      </c>
      <c r="Q19" s="95">
        <f>IF(RES_hh_fec_in!Q19=0,0,1000000/0.086*RES_hh_fec_in!Q19/RES_hh_num_in!Q19)</f>
        <v>423.52403523501766</v>
      </c>
    </row>
    <row r="20" spans="1:17" ht="12" customHeight="1" x14ac:dyDescent="0.25">
      <c r="A20" s="87" t="s">
        <v>110</v>
      </c>
      <c r="B20" s="95"/>
      <c r="C20" s="95">
        <f>IF(RES_hh_fec_in!C20=0,0,1000000/0.086*RES_hh_fec_in!C20/RES_hh_num_in!C20)</f>
        <v>0</v>
      </c>
      <c r="D20" s="95">
        <f>IF(RES_hh_fec_in!D20=0,0,1000000/0.086*RES_hh_fec_in!D20/RES_hh_num_in!D20)</f>
        <v>0</v>
      </c>
      <c r="E20" s="95">
        <f>IF(RES_hh_fec_in!E20=0,0,1000000/0.086*RES_hh_fec_in!E20/RES_hh_num_in!E20)</f>
        <v>0</v>
      </c>
      <c r="F20" s="95">
        <f>IF(RES_hh_fec_in!F20=0,0,1000000/0.086*RES_hh_fec_in!F20/RES_hh_num_in!F20)</f>
        <v>0</v>
      </c>
      <c r="G20" s="95">
        <f>IF(RES_hh_fec_in!G20=0,0,1000000/0.086*RES_hh_fec_in!G20/RES_hh_num_in!G20)</f>
        <v>0</v>
      </c>
      <c r="H20" s="95">
        <f>IF(RES_hh_fec_in!H20=0,0,1000000/0.086*RES_hh_fec_in!H20/RES_hh_num_in!H20)</f>
        <v>0</v>
      </c>
      <c r="I20" s="95">
        <f>IF(RES_hh_fec_in!I20=0,0,1000000/0.086*RES_hh_fec_in!I20/RES_hh_num_in!I20)</f>
        <v>0</v>
      </c>
      <c r="J20" s="95">
        <f>IF(RES_hh_fec_in!J20=0,0,1000000/0.086*RES_hh_fec_in!J20/RES_hh_num_in!J20)</f>
        <v>0</v>
      </c>
      <c r="K20" s="95">
        <f>IF(RES_hh_fec_in!K20=0,0,1000000/0.086*RES_hh_fec_in!K20/RES_hh_num_in!K20)</f>
        <v>0</v>
      </c>
      <c r="L20" s="95">
        <f>IF(RES_hh_fec_in!L20=0,0,1000000/0.086*RES_hh_fec_in!L20/RES_hh_num_in!L20)</f>
        <v>0</v>
      </c>
      <c r="M20" s="95">
        <f>IF(RES_hh_fec_in!M20=0,0,1000000/0.086*RES_hh_fec_in!M20/RES_hh_num_in!M20)</f>
        <v>0</v>
      </c>
      <c r="N20" s="95">
        <f>IF(RES_hh_fec_in!N20=0,0,1000000/0.086*RES_hh_fec_in!N20/RES_hh_num_in!N20)</f>
        <v>0</v>
      </c>
      <c r="O20" s="95">
        <f>IF(RES_hh_fec_in!O20=0,0,1000000/0.086*RES_hh_fec_in!O20/RES_hh_num_in!O20)</f>
        <v>0</v>
      </c>
      <c r="P20" s="95">
        <f>IF(RES_hh_fec_in!P20=0,0,1000000/0.086*RES_hh_fec_in!P20/RES_hh_num_in!P20)</f>
        <v>0</v>
      </c>
      <c r="Q20" s="95">
        <f>IF(RES_hh_fec_in!Q20=0,0,1000000/0.086*RES_hh_fec_in!Q20/RES_hh_num_in!Q20)</f>
        <v>0</v>
      </c>
    </row>
    <row r="21" spans="1:17" ht="12" customHeight="1" x14ac:dyDescent="0.25">
      <c r="A21" s="87" t="s">
        <v>109</v>
      </c>
      <c r="B21" s="95"/>
      <c r="C21" s="95">
        <f>IF(RES_hh_fec_in!C21=0,0,1000000/0.086*RES_hh_fec_in!C21/RES_hh_num_in!C21)</f>
        <v>0</v>
      </c>
      <c r="D21" s="95">
        <f>IF(RES_hh_fec_in!D21=0,0,1000000/0.086*RES_hh_fec_in!D21/RES_hh_num_in!D21)</f>
        <v>0</v>
      </c>
      <c r="E21" s="95">
        <f>IF(RES_hh_fec_in!E21=0,0,1000000/0.086*RES_hh_fec_in!E21/RES_hh_num_in!E21)</f>
        <v>0</v>
      </c>
      <c r="F21" s="95">
        <f>IF(RES_hh_fec_in!F21=0,0,1000000/0.086*RES_hh_fec_in!F21/RES_hh_num_in!F21)</f>
        <v>0</v>
      </c>
      <c r="G21" s="95">
        <f>IF(RES_hh_fec_in!G21=0,0,1000000/0.086*RES_hh_fec_in!G21/RES_hh_num_in!G21)</f>
        <v>0</v>
      </c>
      <c r="H21" s="95">
        <f>IF(RES_hh_fec_in!H21=0,0,1000000/0.086*RES_hh_fec_in!H21/RES_hh_num_in!H21)</f>
        <v>0</v>
      </c>
      <c r="I21" s="95">
        <f>IF(RES_hh_fec_in!I21=0,0,1000000/0.086*RES_hh_fec_in!I21/RES_hh_num_in!I21)</f>
        <v>0</v>
      </c>
      <c r="J21" s="95">
        <f>IF(RES_hh_fec_in!J21=0,0,1000000/0.086*RES_hh_fec_in!J21/RES_hh_num_in!J21)</f>
        <v>0</v>
      </c>
      <c r="K21" s="95">
        <f>IF(RES_hh_fec_in!K21=0,0,1000000/0.086*RES_hh_fec_in!K21/RES_hh_num_in!K21)</f>
        <v>0</v>
      </c>
      <c r="L21" s="95">
        <f>IF(RES_hh_fec_in!L21=0,0,1000000/0.086*RES_hh_fec_in!L21/RES_hh_num_in!L21)</f>
        <v>0</v>
      </c>
      <c r="M21" s="95">
        <f>IF(RES_hh_fec_in!M21=0,0,1000000/0.086*RES_hh_fec_in!M21/RES_hh_num_in!M21)</f>
        <v>0</v>
      </c>
      <c r="N21" s="95">
        <f>IF(RES_hh_fec_in!N21=0,0,1000000/0.086*RES_hh_fec_in!N21/RES_hh_num_in!N21)</f>
        <v>0</v>
      </c>
      <c r="O21" s="95">
        <f>IF(RES_hh_fec_in!O21=0,0,1000000/0.086*RES_hh_fec_in!O21/RES_hh_num_in!O21)</f>
        <v>0</v>
      </c>
      <c r="P21" s="95">
        <f>IF(RES_hh_fec_in!P21=0,0,1000000/0.086*RES_hh_fec_in!P21/RES_hh_num_in!P21)</f>
        <v>0</v>
      </c>
      <c r="Q21" s="95">
        <f>IF(RES_hh_fec_in!Q21=0,0,1000000/0.086*RES_hh_fec_in!Q21/RES_hh_num_in!Q21)</f>
        <v>0</v>
      </c>
    </row>
    <row r="22" spans="1:17" ht="12" customHeight="1" x14ac:dyDescent="0.25">
      <c r="A22" s="87" t="s">
        <v>55</v>
      </c>
      <c r="B22" s="95"/>
      <c r="C22" s="95">
        <f>IF(RES_hh_fec_in!C22=0,0,1000000/0.086*RES_hh_fec_in!C22/RES_hh_num_in!C22)</f>
        <v>0</v>
      </c>
      <c r="D22" s="95">
        <f>IF(RES_hh_fec_in!D22=0,0,1000000/0.086*RES_hh_fec_in!D22/RES_hh_num_in!D22)</f>
        <v>0</v>
      </c>
      <c r="E22" s="95">
        <f>IF(RES_hh_fec_in!E22=0,0,1000000/0.086*RES_hh_fec_in!E22/RES_hh_num_in!E22)</f>
        <v>0</v>
      </c>
      <c r="F22" s="95">
        <f>IF(RES_hh_fec_in!F22=0,0,1000000/0.086*RES_hh_fec_in!F22/RES_hh_num_in!F22)</f>
        <v>0</v>
      </c>
      <c r="G22" s="95">
        <f>IF(RES_hh_fec_in!G22=0,0,1000000/0.086*RES_hh_fec_in!G22/RES_hh_num_in!G22)</f>
        <v>0</v>
      </c>
      <c r="H22" s="95">
        <f>IF(RES_hh_fec_in!H22=0,0,1000000/0.086*RES_hh_fec_in!H22/RES_hh_num_in!H22)</f>
        <v>0</v>
      </c>
      <c r="I22" s="95">
        <f>IF(RES_hh_fec_in!I22=0,0,1000000/0.086*RES_hh_fec_in!I22/RES_hh_num_in!I22)</f>
        <v>0</v>
      </c>
      <c r="J22" s="95">
        <f>IF(RES_hh_fec_in!J22=0,0,1000000/0.086*RES_hh_fec_in!J22/RES_hh_num_in!J22)</f>
        <v>0</v>
      </c>
      <c r="K22" s="95">
        <f>IF(RES_hh_fec_in!K22=0,0,1000000/0.086*RES_hh_fec_in!K22/RES_hh_num_in!K22)</f>
        <v>0</v>
      </c>
      <c r="L22" s="95">
        <f>IF(RES_hh_fec_in!L22=0,0,1000000/0.086*RES_hh_fec_in!L22/RES_hh_num_in!L22)</f>
        <v>0</v>
      </c>
      <c r="M22" s="95">
        <f>IF(RES_hh_fec_in!M22=0,0,1000000/0.086*RES_hh_fec_in!M22/RES_hh_num_in!M22)</f>
        <v>0</v>
      </c>
      <c r="N22" s="95">
        <f>IF(RES_hh_fec_in!N22=0,0,1000000/0.086*RES_hh_fec_in!N22/RES_hh_num_in!N22)</f>
        <v>0</v>
      </c>
      <c r="O22" s="95">
        <f>IF(RES_hh_fec_in!O22=0,0,1000000/0.086*RES_hh_fec_in!O22/RES_hh_num_in!O22)</f>
        <v>0</v>
      </c>
      <c r="P22" s="95">
        <f>IF(RES_hh_fec_in!P22=0,0,1000000/0.086*RES_hh_fec_in!P22/RES_hh_num_in!P22)</f>
        <v>0</v>
      </c>
      <c r="Q22" s="95">
        <f>IF(RES_hh_fec_in!Q22=0,0,1000000/0.086*RES_hh_fec_in!Q22/RES_hh_num_in!Q22)</f>
        <v>0</v>
      </c>
    </row>
    <row r="23" spans="1:17" ht="12" customHeight="1" x14ac:dyDescent="0.25">
      <c r="A23" s="87" t="s">
        <v>79</v>
      </c>
      <c r="B23" s="95"/>
      <c r="C23" s="95">
        <f>IF(RES_hh_fec_in!C23=0,0,1000000/0.086*RES_hh_fec_in!C23/RES_hh_num_in!C23)</f>
        <v>0</v>
      </c>
      <c r="D23" s="95">
        <f>IF(RES_hh_fec_in!D23=0,0,1000000/0.086*RES_hh_fec_in!D23/RES_hh_num_in!D23)</f>
        <v>0</v>
      </c>
      <c r="E23" s="95">
        <f>IF(RES_hh_fec_in!E23=0,0,1000000/0.086*RES_hh_fec_in!E23/RES_hh_num_in!E23)</f>
        <v>0</v>
      </c>
      <c r="F23" s="95">
        <f>IF(RES_hh_fec_in!F23=0,0,1000000/0.086*RES_hh_fec_in!F23/RES_hh_num_in!F23)</f>
        <v>0</v>
      </c>
      <c r="G23" s="95">
        <f>IF(RES_hh_fec_in!G23=0,0,1000000/0.086*RES_hh_fec_in!G23/RES_hh_num_in!G23)</f>
        <v>0</v>
      </c>
      <c r="H23" s="95">
        <f>IF(RES_hh_fec_in!H23=0,0,1000000/0.086*RES_hh_fec_in!H23/RES_hh_num_in!H23)</f>
        <v>0</v>
      </c>
      <c r="I23" s="95">
        <f>IF(RES_hh_fec_in!I23=0,0,1000000/0.086*RES_hh_fec_in!I23/RES_hh_num_in!I23)</f>
        <v>0</v>
      </c>
      <c r="J23" s="95">
        <f>IF(RES_hh_fec_in!J23=0,0,1000000/0.086*RES_hh_fec_in!J23/RES_hh_num_in!J23)</f>
        <v>0</v>
      </c>
      <c r="K23" s="95">
        <f>IF(RES_hh_fec_in!K23=0,0,1000000/0.086*RES_hh_fec_in!K23/RES_hh_num_in!K23)</f>
        <v>0</v>
      </c>
      <c r="L23" s="95">
        <f>IF(RES_hh_fec_in!L23=0,0,1000000/0.086*RES_hh_fec_in!L23/RES_hh_num_in!L23)</f>
        <v>0</v>
      </c>
      <c r="M23" s="95">
        <f>IF(RES_hh_fec_in!M23=0,0,1000000/0.086*RES_hh_fec_in!M23/RES_hh_num_in!M23)</f>
        <v>0</v>
      </c>
      <c r="N23" s="95">
        <f>IF(RES_hh_fec_in!N23=0,0,1000000/0.086*RES_hh_fec_in!N23/RES_hh_num_in!N23)</f>
        <v>0</v>
      </c>
      <c r="O23" s="95">
        <f>IF(RES_hh_fec_in!O23=0,0,1000000/0.086*RES_hh_fec_in!O23/RES_hh_num_in!O23)</f>
        <v>0</v>
      </c>
      <c r="P23" s="95">
        <f>IF(RES_hh_fec_in!P23=0,0,1000000/0.086*RES_hh_fec_in!P23/RES_hh_num_in!P23)</f>
        <v>0</v>
      </c>
      <c r="Q23" s="95">
        <f>IF(RES_hh_fec_in!Q23=0,0,1000000/0.086*RES_hh_fec_in!Q23/RES_hh_num_in!Q23)</f>
        <v>0</v>
      </c>
    </row>
    <row r="24" spans="1:17" ht="12" customHeight="1" x14ac:dyDescent="0.25">
      <c r="A24" s="87" t="s">
        <v>61</v>
      </c>
      <c r="B24" s="95"/>
      <c r="C24" s="95">
        <f>IF(RES_hh_fec_in!C24=0,0,1000000/0.086*RES_hh_fec_in!C24/RES_hh_num_in!C24)</f>
        <v>0</v>
      </c>
      <c r="D24" s="95">
        <f>IF(RES_hh_fec_in!D24=0,0,1000000/0.086*RES_hh_fec_in!D24/RES_hh_num_in!D24)</f>
        <v>0</v>
      </c>
      <c r="E24" s="95">
        <f>IF(RES_hh_fec_in!E24=0,0,1000000/0.086*RES_hh_fec_in!E24/RES_hh_num_in!E24)</f>
        <v>0</v>
      </c>
      <c r="F24" s="95">
        <f>IF(RES_hh_fec_in!F24=0,0,1000000/0.086*RES_hh_fec_in!F24/RES_hh_num_in!F24)</f>
        <v>0</v>
      </c>
      <c r="G24" s="95">
        <f>IF(RES_hh_fec_in!G24=0,0,1000000/0.086*RES_hh_fec_in!G24/RES_hh_num_in!G24)</f>
        <v>0</v>
      </c>
      <c r="H24" s="95">
        <f>IF(RES_hh_fec_in!H24=0,0,1000000/0.086*RES_hh_fec_in!H24/RES_hh_num_in!H24)</f>
        <v>0</v>
      </c>
      <c r="I24" s="95">
        <f>IF(RES_hh_fec_in!I24=0,0,1000000/0.086*RES_hh_fec_in!I24/RES_hh_num_in!I24)</f>
        <v>0</v>
      </c>
      <c r="J24" s="95">
        <f>IF(RES_hh_fec_in!J24=0,0,1000000/0.086*RES_hh_fec_in!J24/RES_hh_num_in!J24)</f>
        <v>0</v>
      </c>
      <c r="K24" s="95">
        <f>IF(RES_hh_fec_in!K24=0,0,1000000/0.086*RES_hh_fec_in!K24/RES_hh_num_in!K24)</f>
        <v>0</v>
      </c>
      <c r="L24" s="95">
        <f>IF(RES_hh_fec_in!L24=0,0,1000000/0.086*RES_hh_fec_in!L24/RES_hh_num_in!L24)</f>
        <v>0</v>
      </c>
      <c r="M24" s="95">
        <f>IF(RES_hh_fec_in!M24=0,0,1000000/0.086*RES_hh_fec_in!M24/RES_hh_num_in!M24)</f>
        <v>0</v>
      </c>
      <c r="N24" s="95">
        <f>IF(RES_hh_fec_in!N24=0,0,1000000/0.086*RES_hh_fec_in!N24/RES_hh_num_in!N24)</f>
        <v>0</v>
      </c>
      <c r="O24" s="95">
        <f>IF(RES_hh_fec_in!O24=0,0,1000000/0.086*RES_hh_fec_in!O24/RES_hh_num_in!O24)</f>
        <v>0</v>
      </c>
      <c r="P24" s="95">
        <f>IF(RES_hh_fec_in!P24=0,0,1000000/0.086*RES_hh_fec_in!P24/RES_hh_num_in!P24)</f>
        <v>0</v>
      </c>
      <c r="Q24" s="95">
        <f>IF(RES_hh_fec_in!Q24=0,0,1000000/0.086*RES_hh_fec_in!Q24/RES_hh_num_in!Q24)</f>
        <v>0</v>
      </c>
    </row>
    <row r="25" spans="1:17" ht="12" customHeight="1" x14ac:dyDescent="0.25">
      <c r="A25" s="51" t="s">
        <v>60</v>
      </c>
      <c r="B25" s="22"/>
      <c r="C25" s="22">
        <f>IF(RES_hh_fec_in!C25=0,0,1000000/0.086*RES_hh_fec_in!C25/RES_hh_num_in!C25)</f>
        <v>727.66006281491798</v>
      </c>
      <c r="D25" s="22">
        <f>IF(RES_hh_fec_in!D25=0,0,1000000/0.086*RES_hh_fec_in!D25/RES_hh_num_in!D25)</f>
        <v>830.10639364351096</v>
      </c>
      <c r="E25" s="22">
        <f>IF(RES_hh_fec_in!E25=0,0,1000000/0.086*RES_hh_fec_in!E25/RES_hh_num_in!E25)</f>
        <v>808.75184961906882</v>
      </c>
      <c r="F25" s="22">
        <f>IF(RES_hh_fec_in!F25=0,0,1000000/0.086*RES_hh_fec_in!F25/RES_hh_num_in!F25)</f>
        <v>96.506053834907576</v>
      </c>
      <c r="G25" s="22">
        <f>IF(RES_hh_fec_in!G25=0,0,1000000/0.086*RES_hh_fec_in!G25/RES_hh_num_in!G25)</f>
        <v>1056.5633263598161</v>
      </c>
      <c r="H25" s="22">
        <f>IF(RES_hh_fec_in!H25=0,0,1000000/0.086*RES_hh_fec_in!H25/RES_hh_num_in!H25)</f>
        <v>537.84510319242997</v>
      </c>
      <c r="I25" s="22">
        <f>IF(RES_hh_fec_in!I25=0,0,1000000/0.086*RES_hh_fec_in!I25/RES_hh_num_in!I25)</f>
        <v>105.60581492118018</v>
      </c>
      <c r="J25" s="22">
        <f>IF(RES_hh_fec_in!J25=0,0,1000000/0.086*RES_hh_fec_in!J25/RES_hh_num_in!J25)</f>
        <v>290.22756154700465</v>
      </c>
      <c r="K25" s="22">
        <f>IF(RES_hh_fec_in!K25=0,0,1000000/0.086*RES_hh_fec_in!K25/RES_hh_num_in!K25)</f>
        <v>250.63654098701099</v>
      </c>
      <c r="L25" s="22">
        <f>IF(RES_hh_fec_in!L25=0,0,1000000/0.086*RES_hh_fec_in!L25/RES_hh_num_in!L25)</f>
        <v>177.01279379597139</v>
      </c>
      <c r="M25" s="22">
        <f>IF(RES_hh_fec_in!M25=0,0,1000000/0.086*RES_hh_fec_in!M25/RES_hh_num_in!M25)</f>
        <v>143.01087187879324</v>
      </c>
      <c r="N25" s="22">
        <f>IF(RES_hh_fec_in!N25=0,0,1000000/0.086*RES_hh_fec_in!N25/RES_hh_num_in!N25)</f>
        <v>148.25289981850125</v>
      </c>
      <c r="O25" s="22">
        <f>IF(RES_hh_fec_in!O25=0,0,1000000/0.086*RES_hh_fec_in!O25/RES_hh_num_in!O25)</f>
        <v>109.14856248314544</v>
      </c>
      <c r="P25" s="22">
        <f>IF(RES_hh_fec_in!P25=0,0,1000000/0.086*RES_hh_fec_in!P25/RES_hh_num_in!P25)</f>
        <v>225.98422809779058</v>
      </c>
      <c r="Q25" s="22">
        <f>IF(RES_hh_fec_in!Q25=0,0,1000000/0.086*RES_hh_fec_in!Q25/RES_hh_num_in!Q25)</f>
        <v>438.86274638449669</v>
      </c>
    </row>
    <row r="26" spans="1:17" ht="12" customHeight="1" x14ac:dyDescent="0.25">
      <c r="A26" s="49" t="s">
        <v>59</v>
      </c>
      <c r="B26" s="18"/>
      <c r="C26" s="18">
        <f>IF(RES_hh_fec_in!C26=0,0,1000000/0.086*RES_hh_fec_in!C26/RES_hh_num_in!C26)</f>
        <v>2258.9964377506508</v>
      </c>
      <c r="D26" s="18">
        <f>IF(RES_hh_fec_in!D26=0,0,1000000/0.086*RES_hh_fec_in!D26/RES_hh_num_in!D26)</f>
        <v>2328.825950026664</v>
      </c>
      <c r="E26" s="18">
        <f>IF(RES_hh_fec_in!E26=0,0,1000000/0.086*RES_hh_fec_in!E26/RES_hh_num_in!E26)</f>
        <v>2334.6064657658276</v>
      </c>
      <c r="F26" s="18">
        <f>IF(RES_hh_fec_in!F26=0,0,1000000/0.086*RES_hh_fec_in!F26/RES_hh_num_in!F26)</f>
        <v>2287.9265046252845</v>
      </c>
      <c r="G26" s="18">
        <f>IF(RES_hh_fec_in!G26=0,0,1000000/0.086*RES_hh_fec_in!G26/RES_hh_num_in!G26)</f>
        <v>2171.6571574050172</v>
      </c>
      <c r="H26" s="18">
        <f>IF(RES_hh_fec_in!H26=0,0,1000000/0.086*RES_hh_fec_in!H26/RES_hh_num_in!H26)</f>
        <v>2116.4972488628655</v>
      </c>
      <c r="I26" s="18">
        <f>IF(RES_hh_fec_in!I26=0,0,1000000/0.086*RES_hh_fec_in!I26/RES_hh_num_in!I26)</f>
        <v>2207.7150474160035</v>
      </c>
      <c r="J26" s="18">
        <f>IF(RES_hh_fec_in!J26=0,0,1000000/0.086*RES_hh_fec_in!J26/RES_hh_num_in!J26)</f>
        <v>2189.7049139039227</v>
      </c>
      <c r="K26" s="18">
        <f>IF(RES_hh_fec_in!K26=0,0,1000000/0.086*RES_hh_fec_in!K26/RES_hh_num_in!K26)</f>
        <v>2182.2636391176252</v>
      </c>
      <c r="L26" s="18">
        <f>IF(RES_hh_fec_in!L26=0,0,1000000/0.086*RES_hh_fec_in!L26/RES_hh_num_in!L26)</f>
        <v>2162.4571007245636</v>
      </c>
      <c r="M26" s="18">
        <f>IF(RES_hh_fec_in!M26=0,0,1000000/0.086*RES_hh_fec_in!M26/RES_hh_num_in!M26)</f>
        <v>2149.6339664927095</v>
      </c>
      <c r="N26" s="18">
        <f>IF(RES_hh_fec_in!N26=0,0,1000000/0.086*RES_hh_fec_in!N26/RES_hh_num_in!N26)</f>
        <v>2117.6547915158767</v>
      </c>
      <c r="O26" s="18">
        <f>IF(RES_hh_fec_in!O26=0,0,1000000/0.086*RES_hh_fec_in!O26/RES_hh_num_in!O26)</f>
        <v>2088.6709658902719</v>
      </c>
      <c r="P26" s="18">
        <f>IF(RES_hh_fec_in!P26=0,0,1000000/0.086*RES_hh_fec_in!P26/RES_hh_num_in!P26)</f>
        <v>2143.0026486258084</v>
      </c>
      <c r="Q26" s="18">
        <f>IF(RES_hh_fec_in!Q26=0,0,1000000/0.086*RES_hh_fec_in!Q26/RES_hh_num_in!Q26)</f>
        <v>2221.7567982940986</v>
      </c>
    </row>
    <row r="27" spans="1:17" ht="12.95" customHeight="1" x14ac:dyDescent="0.25">
      <c r="A27" s="89" t="s">
        <v>62</v>
      </c>
      <c r="B27" s="96"/>
      <c r="C27" s="96">
        <f>IF(RES_hh_fec_in!C27=0,0,1000000/0.086*RES_hh_fec_in!C27/RES_hh_num_in!C27)</f>
        <v>1110.4163980978067</v>
      </c>
      <c r="D27" s="96">
        <f>IF(RES_hh_fec_in!D27=0,0,1000000/0.086*RES_hh_fec_in!D27/RES_hh_num_in!D27)</f>
        <v>1124.4612659154245</v>
      </c>
      <c r="E27" s="96">
        <f>IF(RES_hh_fec_in!E27=0,0,1000000/0.086*RES_hh_fec_in!E27/RES_hh_num_in!E27)</f>
        <v>1303.4393071598233</v>
      </c>
      <c r="F27" s="96">
        <f>IF(RES_hh_fec_in!F27=0,0,1000000/0.086*RES_hh_fec_in!F27/RES_hh_num_in!F27)</f>
        <v>1301.8098417185954</v>
      </c>
      <c r="G27" s="96">
        <f>IF(RES_hh_fec_in!G27=0,0,1000000/0.086*RES_hh_fec_in!G27/RES_hh_num_in!G27)</f>
        <v>1285.6019319837667</v>
      </c>
      <c r="H27" s="96">
        <f>IF(RES_hh_fec_in!H27=0,0,1000000/0.086*RES_hh_fec_in!H27/RES_hh_num_in!H27)</f>
        <v>1312.0284219566313</v>
      </c>
      <c r="I27" s="96">
        <f>IF(RES_hh_fec_in!I27=0,0,1000000/0.086*RES_hh_fec_in!I27/RES_hh_num_in!I27)</f>
        <v>1471.7303868735585</v>
      </c>
      <c r="J27" s="96">
        <f>IF(RES_hh_fec_in!J27=0,0,1000000/0.086*RES_hh_fec_in!J27/RES_hh_num_in!J27)</f>
        <v>1390.9202407536834</v>
      </c>
      <c r="K27" s="96">
        <f>IF(RES_hh_fec_in!K27=0,0,1000000/0.086*RES_hh_fec_in!K27/RES_hh_num_in!K27)</f>
        <v>1451.9637210254612</v>
      </c>
      <c r="L27" s="96">
        <f>IF(RES_hh_fec_in!L27=0,0,1000000/0.086*RES_hh_fec_in!L27/RES_hh_num_in!L27)</f>
        <v>1529.4112513432638</v>
      </c>
      <c r="M27" s="96">
        <f>IF(RES_hh_fec_in!M27=0,0,1000000/0.086*RES_hh_fec_in!M27/RES_hh_num_in!M27)</f>
        <v>1505.5971311250535</v>
      </c>
      <c r="N27" s="96">
        <f>IF(RES_hh_fec_in!N27=0,0,1000000/0.086*RES_hh_fec_in!N27/RES_hh_num_in!N27)</f>
        <v>1451.7317220557238</v>
      </c>
      <c r="O27" s="96">
        <f>IF(RES_hh_fec_in!O27=0,0,1000000/0.086*RES_hh_fec_in!O27/RES_hh_num_in!O27)</f>
        <v>1353.2728854954114</v>
      </c>
      <c r="P27" s="96">
        <f>IF(RES_hh_fec_in!P27=0,0,1000000/0.086*RES_hh_fec_in!P27/RES_hh_num_in!P27)</f>
        <v>1201.729889583228</v>
      </c>
      <c r="Q27" s="96">
        <f>IF(RES_hh_fec_in!Q27=0,0,1000000/0.086*RES_hh_fec_in!Q27/RES_hh_num_in!Q27)</f>
        <v>1248.3492721986102</v>
      </c>
    </row>
    <row r="28" spans="1:17" ht="12" customHeight="1" x14ac:dyDescent="0.25">
      <c r="A28" s="87" t="s">
        <v>58</v>
      </c>
      <c r="B28" s="95"/>
      <c r="C28" s="95">
        <f>IF(RES_hh_fec_in!C28=0,0,1000000/0.086*RES_hh_fec_in!C28/RES_hh_num_in!C28)</f>
        <v>0</v>
      </c>
      <c r="D28" s="95">
        <f>IF(RES_hh_fec_in!D28=0,0,1000000/0.086*RES_hh_fec_in!D28/RES_hh_num_in!D28)</f>
        <v>0</v>
      </c>
      <c r="E28" s="95">
        <f>IF(RES_hh_fec_in!E28=0,0,1000000/0.086*RES_hh_fec_in!E28/RES_hh_num_in!E28)</f>
        <v>0</v>
      </c>
      <c r="F28" s="95">
        <f>IF(RES_hh_fec_in!F28=0,0,1000000/0.086*RES_hh_fec_in!F28/RES_hh_num_in!F28)</f>
        <v>0</v>
      </c>
      <c r="G28" s="95">
        <f>IF(RES_hh_fec_in!G28=0,0,1000000/0.086*RES_hh_fec_in!G28/RES_hh_num_in!G28)</f>
        <v>0</v>
      </c>
      <c r="H28" s="95">
        <f>IF(RES_hh_fec_in!H28=0,0,1000000/0.086*RES_hh_fec_in!H28/RES_hh_num_in!H28)</f>
        <v>0</v>
      </c>
      <c r="I28" s="95">
        <f>IF(RES_hh_fec_in!I28=0,0,1000000/0.086*RES_hh_fec_in!I28/RES_hh_num_in!I28)</f>
        <v>0</v>
      </c>
      <c r="J28" s="95">
        <f>IF(RES_hh_fec_in!J28=0,0,1000000/0.086*RES_hh_fec_in!J28/RES_hh_num_in!J28)</f>
        <v>0</v>
      </c>
      <c r="K28" s="95">
        <f>IF(RES_hh_fec_in!K28=0,0,1000000/0.086*RES_hh_fec_in!K28/RES_hh_num_in!K28)</f>
        <v>0</v>
      </c>
      <c r="L28" s="95">
        <f>IF(RES_hh_fec_in!L28=0,0,1000000/0.086*RES_hh_fec_in!L28/RES_hh_num_in!L28)</f>
        <v>0</v>
      </c>
      <c r="M28" s="95">
        <f>IF(RES_hh_fec_in!M28=0,0,1000000/0.086*RES_hh_fec_in!M28/RES_hh_num_in!M28)</f>
        <v>0</v>
      </c>
      <c r="N28" s="95">
        <f>IF(RES_hh_fec_in!N28=0,0,1000000/0.086*RES_hh_fec_in!N28/RES_hh_num_in!N28)</f>
        <v>0</v>
      </c>
      <c r="O28" s="95">
        <f>IF(RES_hh_fec_in!O28=0,0,1000000/0.086*RES_hh_fec_in!O28/RES_hh_num_in!O28)</f>
        <v>0</v>
      </c>
      <c r="P28" s="95">
        <f>IF(RES_hh_fec_in!P28=0,0,1000000/0.086*RES_hh_fec_in!P28/RES_hh_num_in!P28)</f>
        <v>0</v>
      </c>
      <c r="Q28" s="95">
        <f>IF(RES_hh_fec_in!Q28=0,0,1000000/0.086*RES_hh_fec_in!Q28/RES_hh_num_in!Q28)</f>
        <v>0</v>
      </c>
    </row>
    <row r="29" spans="1:17" s="28" customFormat="1" ht="12" customHeight="1" x14ac:dyDescent="0.25">
      <c r="A29" s="87" t="s">
        <v>84</v>
      </c>
      <c r="B29" s="95"/>
      <c r="C29" s="95">
        <f>IF(RES_hh_fec_in!C29=0,0,1000000/0.086*RES_hh_fec_in!C29/RES_hh_num_in!C29)</f>
        <v>1953.1065033346022</v>
      </c>
      <c r="D29" s="95">
        <f>IF(RES_hh_fec_in!D29=0,0,1000000/0.086*RES_hh_fec_in!D29/RES_hh_num_in!D29)</f>
        <v>1942.2948868192043</v>
      </c>
      <c r="E29" s="95">
        <f>IF(RES_hh_fec_in!E29=0,0,1000000/0.086*RES_hh_fec_in!E29/RES_hh_num_in!E29)</f>
        <v>2124.9107929802021</v>
      </c>
      <c r="F29" s="95">
        <f>IF(RES_hh_fec_in!F29=0,0,1000000/0.086*RES_hh_fec_in!F29/RES_hh_num_in!F29)</f>
        <v>2210.7628407113684</v>
      </c>
      <c r="G29" s="95">
        <f>IF(RES_hh_fec_in!G29=0,0,1000000/0.086*RES_hh_fec_in!G29/RES_hh_num_in!G29)</f>
        <v>2169.1501436089929</v>
      </c>
      <c r="H29" s="95">
        <f>IF(RES_hh_fec_in!H29=0,0,1000000/0.086*RES_hh_fec_in!H29/RES_hh_num_in!H29)</f>
        <v>1983.3793798734507</v>
      </c>
      <c r="I29" s="95">
        <f>IF(RES_hh_fec_in!I29=0,0,1000000/0.086*RES_hh_fec_in!I29/RES_hh_num_in!I29)</f>
        <v>2159.8680806402112</v>
      </c>
      <c r="J29" s="95">
        <f>IF(RES_hh_fec_in!J29=0,0,1000000/0.086*RES_hh_fec_in!J29/RES_hh_num_in!J29)</f>
        <v>2057.6135530730585</v>
      </c>
      <c r="K29" s="95">
        <f>IF(RES_hh_fec_in!K29=0,0,1000000/0.086*RES_hh_fec_in!K29/RES_hh_num_in!K29)</f>
        <v>2115.8382052335674</v>
      </c>
      <c r="L29" s="95">
        <f>IF(RES_hh_fec_in!L29=0,0,1000000/0.086*RES_hh_fec_in!L29/RES_hh_num_in!L29)</f>
        <v>2095.2184881578778</v>
      </c>
      <c r="M29" s="95">
        <f>IF(RES_hh_fec_in!M29=0,0,1000000/0.086*RES_hh_fec_in!M29/RES_hh_num_in!M29)</f>
        <v>2081.6492782862742</v>
      </c>
      <c r="N29" s="95">
        <f>IF(RES_hh_fec_in!N29=0,0,1000000/0.086*RES_hh_fec_in!N29/RES_hh_num_in!N29)</f>
        <v>2020.8037818772789</v>
      </c>
      <c r="O29" s="95">
        <f>IF(RES_hh_fec_in!O29=0,0,1000000/0.086*RES_hh_fec_in!O29/RES_hh_num_in!O29)</f>
        <v>1820.2853615189695</v>
      </c>
      <c r="P29" s="95">
        <f>IF(RES_hh_fec_in!P29=0,0,1000000/0.086*RES_hh_fec_in!P29/RES_hh_num_in!P29)</f>
        <v>0</v>
      </c>
      <c r="Q29" s="95">
        <f>IF(RES_hh_fec_in!Q29=0,0,1000000/0.086*RES_hh_fec_in!Q29/RES_hh_num_in!Q29)</f>
        <v>0</v>
      </c>
    </row>
    <row r="30" spans="1:17" ht="12" customHeight="1" x14ac:dyDescent="0.25">
      <c r="A30" s="87" t="s">
        <v>109</v>
      </c>
      <c r="B30" s="95"/>
      <c r="C30" s="95">
        <f>IF(RES_hh_fec_in!C30=0,0,1000000/0.086*RES_hh_fec_in!C30/RES_hh_num_in!C30)</f>
        <v>0</v>
      </c>
      <c r="D30" s="95">
        <f>IF(RES_hh_fec_in!D30=0,0,1000000/0.086*RES_hh_fec_in!D30/RES_hh_num_in!D30)</f>
        <v>0</v>
      </c>
      <c r="E30" s="95">
        <f>IF(RES_hh_fec_in!E30=0,0,1000000/0.086*RES_hh_fec_in!E30/RES_hh_num_in!E30)</f>
        <v>0</v>
      </c>
      <c r="F30" s="95">
        <f>IF(RES_hh_fec_in!F30=0,0,1000000/0.086*RES_hh_fec_in!F30/RES_hh_num_in!F30)</f>
        <v>0</v>
      </c>
      <c r="G30" s="95">
        <f>IF(RES_hh_fec_in!G30=0,0,1000000/0.086*RES_hh_fec_in!G30/RES_hh_num_in!G30)</f>
        <v>0</v>
      </c>
      <c r="H30" s="95">
        <f>IF(RES_hh_fec_in!H30=0,0,1000000/0.086*RES_hh_fec_in!H30/RES_hh_num_in!H30)</f>
        <v>0</v>
      </c>
      <c r="I30" s="95">
        <f>IF(RES_hh_fec_in!I30=0,0,1000000/0.086*RES_hh_fec_in!I30/RES_hh_num_in!I30)</f>
        <v>0</v>
      </c>
      <c r="J30" s="95">
        <f>IF(RES_hh_fec_in!J30=0,0,1000000/0.086*RES_hh_fec_in!J30/RES_hh_num_in!J30)</f>
        <v>0</v>
      </c>
      <c r="K30" s="95">
        <f>IF(RES_hh_fec_in!K30=0,0,1000000/0.086*RES_hh_fec_in!K30/RES_hh_num_in!K30)</f>
        <v>0</v>
      </c>
      <c r="L30" s="95">
        <f>IF(RES_hh_fec_in!L30=0,0,1000000/0.086*RES_hh_fec_in!L30/RES_hh_num_in!L30)</f>
        <v>0</v>
      </c>
      <c r="M30" s="95">
        <f>IF(RES_hh_fec_in!M30=0,0,1000000/0.086*RES_hh_fec_in!M30/RES_hh_num_in!M30)</f>
        <v>0</v>
      </c>
      <c r="N30" s="95">
        <f>IF(RES_hh_fec_in!N30=0,0,1000000/0.086*RES_hh_fec_in!N30/RES_hh_num_in!N30)</f>
        <v>0</v>
      </c>
      <c r="O30" s="95">
        <f>IF(RES_hh_fec_in!O30=0,0,1000000/0.086*RES_hh_fec_in!O30/RES_hh_num_in!O30)</f>
        <v>0</v>
      </c>
      <c r="P30" s="95">
        <f>IF(RES_hh_fec_in!P30=0,0,1000000/0.086*RES_hh_fec_in!P30/RES_hh_num_in!P30)</f>
        <v>0</v>
      </c>
      <c r="Q30" s="95">
        <f>IF(RES_hh_fec_in!Q30=0,0,1000000/0.086*RES_hh_fec_in!Q30/RES_hh_num_in!Q30)</f>
        <v>0</v>
      </c>
    </row>
    <row r="31" spans="1:17" ht="12" customHeight="1" x14ac:dyDescent="0.25">
      <c r="A31" s="87" t="s">
        <v>55</v>
      </c>
      <c r="B31" s="95"/>
      <c r="C31" s="95">
        <f>IF(RES_hh_fec_in!C31=0,0,1000000/0.086*RES_hh_fec_in!C31/RES_hh_num_in!C31)</f>
        <v>2252.3930692574404</v>
      </c>
      <c r="D31" s="95">
        <f>IF(RES_hh_fec_in!D31=0,0,1000000/0.086*RES_hh_fec_in!D31/RES_hh_num_in!D31)</f>
        <v>2348.6960534248624</v>
      </c>
      <c r="E31" s="95">
        <f>IF(RES_hh_fec_in!E31=0,0,1000000/0.086*RES_hh_fec_in!E31/RES_hh_num_in!E31)</f>
        <v>2322.1695321158559</v>
      </c>
      <c r="F31" s="95">
        <f>IF(RES_hh_fec_in!F31=0,0,1000000/0.086*RES_hh_fec_in!F31/RES_hh_num_in!F31)</f>
        <v>2600.8891585273459</v>
      </c>
      <c r="G31" s="95">
        <f>IF(RES_hh_fec_in!G31=0,0,1000000/0.086*RES_hh_fec_in!G31/RES_hh_num_in!G31)</f>
        <v>2570.874931106714</v>
      </c>
      <c r="H31" s="95">
        <f>IF(RES_hh_fec_in!H31=0,0,1000000/0.086*RES_hh_fec_in!H31/RES_hh_num_in!H31)</f>
        <v>0</v>
      </c>
      <c r="I31" s="95">
        <f>IF(RES_hh_fec_in!I31=0,0,1000000/0.086*RES_hh_fec_in!I31/RES_hh_num_in!I31)</f>
        <v>2627.7845214877889</v>
      </c>
      <c r="J31" s="95">
        <f>IF(RES_hh_fec_in!J31=0,0,1000000/0.086*RES_hh_fec_in!J31/RES_hh_num_in!J31)</f>
        <v>2637.9906214020111</v>
      </c>
      <c r="K31" s="95">
        <f>IF(RES_hh_fec_in!K31=0,0,1000000/0.086*RES_hh_fec_in!K31/RES_hh_num_in!K31)</f>
        <v>0</v>
      </c>
      <c r="L31" s="95">
        <f>IF(RES_hh_fec_in!L31=0,0,1000000/0.086*RES_hh_fec_in!L31/RES_hh_num_in!L31)</f>
        <v>2531.0371695644903</v>
      </c>
      <c r="M31" s="95">
        <f>IF(RES_hh_fec_in!M31=0,0,1000000/0.086*RES_hh_fec_in!M31/RES_hh_num_in!M31)</f>
        <v>2518.3717195729614</v>
      </c>
      <c r="N31" s="95">
        <f>IF(RES_hh_fec_in!N31=0,0,1000000/0.086*RES_hh_fec_in!N31/RES_hh_num_in!N31)</f>
        <v>2464.1019700749894</v>
      </c>
      <c r="O31" s="95">
        <f>IF(RES_hh_fec_in!O31=0,0,1000000/0.086*RES_hh_fec_in!O31/RES_hh_num_in!O31)</f>
        <v>2332.6165902660159</v>
      </c>
      <c r="P31" s="95">
        <f>IF(RES_hh_fec_in!P31=0,0,1000000/0.086*RES_hh_fec_in!P31/RES_hh_num_in!P31)</f>
        <v>2315.3416030796197</v>
      </c>
      <c r="Q31" s="95">
        <f>IF(RES_hh_fec_in!Q31=0,0,1000000/0.086*RES_hh_fec_in!Q31/RES_hh_num_in!Q31)</f>
        <v>2304.6412865311095</v>
      </c>
    </row>
    <row r="32" spans="1:17" ht="12" customHeight="1" x14ac:dyDescent="0.25">
      <c r="A32" s="49" t="s">
        <v>60</v>
      </c>
      <c r="B32" s="18"/>
      <c r="C32" s="18">
        <f>IF(RES_hh_fec_in!C32=0,0,1000000/0.086*RES_hh_fec_in!C32/RES_hh_num_in!C32)</f>
        <v>1012.7073024593332</v>
      </c>
      <c r="D32" s="18">
        <f>IF(RES_hh_fec_in!D32=0,0,1000000/0.086*RES_hh_fec_in!D32/RES_hh_num_in!D32)</f>
        <v>1019.906367046197</v>
      </c>
      <c r="E32" s="18">
        <f>IF(RES_hh_fec_in!E32=0,0,1000000/0.086*RES_hh_fec_in!E32/RES_hh_num_in!E32)</f>
        <v>1197.0259225345276</v>
      </c>
      <c r="F32" s="18">
        <f>IF(RES_hh_fec_in!F32=0,0,1000000/0.086*RES_hh_fec_in!F32/RES_hh_num_in!F32)</f>
        <v>1205.6036231495182</v>
      </c>
      <c r="G32" s="18">
        <f>IF(RES_hh_fec_in!G32=0,0,1000000/0.086*RES_hh_fec_in!G32/RES_hh_num_in!G32)</f>
        <v>1163.8909784446935</v>
      </c>
      <c r="H32" s="18">
        <f>IF(RES_hh_fec_in!H32=0,0,1000000/0.086*RES_hh_fec_in!H32/RES_hh_num_in!H32)</f>
        <v>1284.5909107341049</v>
      </c>
      <c r="I32" s="18">
        <f>IF(RES_hh_fec_in!I32=0,0,1000000/0.086*RES_hh_fec_in!I32/RES_hh_num_in!I32)</f>
        <v>1392.8471208033473</v>
      </c>
      <c r="J32" s="18">
        <f>IF(RES_hh_fec_in!J32=0,0,1000000/0.086*RES_hh_fec_in!J32/RES_hh_num_in!J32)</f>
        <v>1357.4606251494661</v>
      </c>
      <c r="K32" s="18">
        <f>IF(RES_hh_fec_in!K32=0,0,1000000/0.086*RES_hh_fec_in!K32/RES_hh_num_in!K32)</f>
        <v>1377.9366933610684</v>
      </c>
      <c r="L32" s="18">
        <f>IF(RES_hh_fec_in!L32=0,0,1000000/0.086*RES_hh_fec_in!L32/RES_hh_num_in!L32)</f>
        <v>1441.5505689692757</v>
      </c>
      <c r="M32" s="18">
        <f>IF(RES_hh_fec_in!M32=0,0,1000000/0.086*RES_hh_fec_in!M32/RES_hh_num_in!M32)</f>
        <v>1440.1370542882871</v>
      </c>
      <c r="N32" s="18">
        <f>IF(RES_hh_fec_in!N32=0,0,1000000/0.086*RES_hh_fec_in!N32/RES_hh_num_in!N32)</f>
        <v>1370.3667812604817</v>
      </c>
      <c r="O32" s="18">
        <f>IF(RES_hh_fec_in!O32=0,0,1000000/0.086*RES_hh_fec_in!O32/RES_hh_num_in!O32)</f>
        <v>1243.4769876947378</v>
      </c>
      <c r="P32" s="18">
        <f>IF(RES_hh_fec_in!P32=0,0,1000000/0.086*RES_hh_fec_in!P32/RES_hh_num_in!P32)</f>
        <v>1185.505151455026</v>
      </c>
      <c r="Q32" s="18">
        <f>IF(RES_hh_fec_in!Q32=0,0,1000000/0.086*RES_hh_fec_in!Q32/RES_hh_num_in!Q32)</f>
        <v>1248.175672015471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123</v>
      </c>
      <c r="B3" s="100"/>
      <c r="C3" s="100">
        <f>IF(RES_hh_tes_in!C3=0,0,1000000/0.086*RES_hh_tes_in!C3/RES_hh_num_in!C3)</f>
        <v>8392.4124320089395</v>
      </c>
      <c r="D3" s="100">
        <f>IF(RES_hh_tes_in!D3=0,0,1000000/0.086*RES_hh_tes_in!D3/RES_hh_num_in!D3)</f>
        <v>8572.9247337722809</v>
      </c>
      <c r="E3" s="100">
        <f>IF(RES_hh_tes_in!E3=0,0,1000000/0.086*RES_hh_tes_in!E3/RES_hh_num_in!E3)</f>
        <v>9011.8581406382254</v>
      </c>
      <c r="F3" s="100">
        <f>IF(RES_hh_tes_in!F3=0,0,1000000/0.086*RES_hh_tes_in!F3/RES_hh_num_in!F3)</f>
        <v>8503.0860286059979</v>
      </c>
      <c r="G3" s="100">
        <f>IF(RES_hh_tes_in!G3=0,0,1000000/0.086*RES_hh_tes_in!G3/RES_hh_num_in!G3)</f>
        <v>7738.699839819431</v>
      </c>
      <c r="H3" s="100">
        <f>IF(RES_hh_tes_in!H3=0,0,1000000/0.086*RES_hh_tes_in!H3/RES_hh_num_in!H3)</f>
        <v>8601.864876252539</v>
      </c>
      <c r="I3" s="100">
        <f>IF(RES_hh_tes_in!I3=0,0,1000000/0.086*RES_hh_tes_in!I3/RES_hh_num_in!I3)</f>
        <v>9593.5203945823232</v>
      </c>
      <c r="J3" s="100">
        <f>IF(RES_hh_tes_in!J3=0,0,1000000/0.086*RES_hh_tes_in!J3/RES_hh_num_in!J3)</f>
        <v>9067.5170677150309</v>
      </c>
      <c r="K3" s="100">
        <f>IF(RES_hh_tes_in!K3=0,0,1000000/0.086*RES_hh_tes_in!K3/RES_hh_num_in!K3)</f>
        <v>9902.4663019960317</v>
      </c>
      <c r="L3" s="100">
        <f>IF(RES_hh_tes_in!L3=0,0,1000000/0.086*RES_hh_tes_in!L3/RES_hh_num_in!L3)</f>
        <v>9962.9131573824088</v>
      </c>
      <c r="M3" s="100">
        <f>IF(RES_hh_tes_in!M3=0,0,1000000/0.086*RES_hh_tes_in!M3/RES_hh_num_in!M3)</f>
        <v>9086.0509538682527</v>
      </c>
      <c r="N3" s="100">
        <f>IF(RES_hh_tes_in!N3=0,0,1000000/0.086*RES_hh_tes_in!N3/RES_hh_num_in!N3)</f>
        <v>9013.1400153464474</v>
      </c>
      <c r="O3" s="100">
        <f>IF(RES_hh_tes_in!O3=0,0,1000000/0.086*RES_hh_tes_in!O3/RES_hh_num_in!O3)</f>
        <v>8665.6781980553806</v>
      </c>
      <c r="P3" s="100">
        <f>IF(RES_hh_tes_in!P3=0,0,1000000/0.086*RES_hh_tes_in!P3/RES_hh_num_in!P3)</f>
        <v>8445.0061806449994</v>
      </c>
      <c r="Q3" s="100">
        <f>IF(RES_hh_tes_in!Q3=0,0,1000000/0.086*RES_hh_tes_in!Q3/RES_hh_num_in!Q3)</f>
        <v>9854.9124173797572</v>
      </c>
    </row>
    <row r="4" spans="1:17" ht="12.95" customHeight="1" x14ac:dyDescent="0.25">
      <c r="A4" s="89" t="s">
        <v>65</v>
      </c>
      <c r="B4" s="96"/>
      <c r="C4" s="96">
        <f>IF(RES_hh_tes_in!C4=0,0,1000000/0.086*RES_hh_tes_in!C4/RES_hh_num_in!C4)</f>
        <v>3969.7439278084457</v>
      </c>
      <c r="D4" s="96">
        <f>IF(RES_hh_tes_in!D4=0,0,1000000/0.086*RES_hh_tes_in!D4/RES_hh_num_in!D4)</f>
        <v>4225.8967553477032</v>
      </c>
      <c r="E4" s="96">
        <f>IF(RES_hh_tes_in!E4=0,0,1000000/0.086*RES_hh_tes_in!E4/RES_hh_num_in!E4)</f>
        <v>4494.8853385429802</v>
      </c>
      <c r="F4" s="96">
        <f>IF(RES_hh_tes_in!F4=0,0,1000000/0.086*RES_hh_tes_in!F4/RES_hh_num_in!F4)</f>
        <v>3902.8484791291112</v>
      </c>
      <c r="G4" s="96">
        <f>IF(RES_hh_tes_in!G4=0,0,1000000/0.086*RES_hh_tes_in!G4/RES_hh_num_in!G4)</f>
        <v>3384.2114743501693</v>
      </c>
      <c r="H4" s="96">
        <f>IF(RES_hh_tes_in!H4=0,0,1000000/0.086*RES_hh_tes_in!H4/RES_hh_num_in!H4)</f>
        <v>3952.8978526769342</v>
      </c>
      <c r="I4" s="96">
        <f>IF(RES_hh_tes_in!I4=0,0,1000000/0.086*RES_hh_tes_in!I4/RES_hh_num_in!I4)</f>
        <v>4437.6974919109098</v>
      </c>
      <c r="J4" s="96">
        <f>IF(RES_hh_tes_in!J4=0,0,1000000/0.086*RES_hh_tes_in!J4/RES_hh_num_in!J4)</f>
        <v>3627.7513866953682</v>
      </c>
      <c r="K4" s="96">
        <f>IF(RES_hh_tes_in!K4=0,0,1000000/0.086*RES_hh_tes_in!K4/RES_hh_num_in!K4)</f>
        <v>3705.2213778266573</v>
      </c>
      <c r="L4" s="96">
        <f>IF(RES_hh_tes_in!L4=0,0,1000000/0.086*RES_hh_tes_in!L4/RES_hh_num_in!L4)</f>
        <v>3257.6123445433791</v>
      </c>
      <c r="M4" s="96">
        <f>IF(RES_hh_tes_in!M4=0,0,1000000/0.086*RES_hh_tes_in!M4/RES_hh_num_in!M4)</f>
        <v>3455.1699667815765</v>
      </c>
      <c r="N4" s="96">
        <f>IF(RES_hh_tes_in!N4=0,0,1000000/0.086*RES_hh_tes_in!N4/RES_hh_num_in!N4)</f>
        <v>3288.795597472772</v>
      </c>
      <c r="O4" s="96">
        <f>IF(RES_hh_tes_in!O4=0,0,1000000/0.086*RES_hh_tes_in!O4/RES_hh_num_in!O4)</f>
        <v>2729.5368822740311</v>
      </c>
      <c r="P4" s="96">
        <f>IF(RES_hh_tes_in!P4=0,0,1000000/0.086*RES_hh_tes_in!P4/RES_hh_num_in!P4)</f>
        <v>2495.152223187481</v>
      </c>
      <c r="Q4" s="96">
        <f>IF(RES_hh_tes_in!Q4=0,0,1000000/0.086*RES_hh_tes_in!Q4/RES_hh_num_in!Q4)</f>
        <v>3057.2306988961591</v>
      </c>
    </row>
    <row r="5" spans="1:17" ht="12" customHeight="1" x14ac:dyDescent="0.25">
      <c r="A5" s="87" t="s">
        <v>58</v>
      </c>
      <c r="B5" s="95"/>
      <c r="C5" s="95">
        <f>IF(RES_hh_tes_in!C5=0,0,1000000/0.086*RES_hh_tes_in!C5/RES_hh_num_in!C5)</f>
        <v>0</v>
      </c>
      <c r="D5" s="95">
        <f>IF(RES_hh_tes_in!D5=0,0,1000000/0.086*RES_hh_tes_in!D5/RES_hh_num_in!D5)</f>
        <v>0</v>
      </c>
      <c r="E5" s="95">
        <f>IF(RES_hh_tes_in!E5=0,0,1000000/0.086*RES_hh_tes_in!E5/RES_hh_num_in!E5)</f>
        <v>0</v>
      </c>
      <c r="F5" s="95">
        <f>IF(RES_hh_tes_in!F5=0,0,1000000/0.086*RES_hh_tes_in!F5/RES_hh_num_in!F5)</f>
        <v>0</v>
      </c>
      <c r="G5" s="95">
        <f>IF(RES_hh_tes_in!G5=0,0,1000000/0.086*RES_hh_tes_in!G5/RES_hh_num_in!G5)</f>
        <v>0</v>
      </c>
      <c r="H5" s="95">
        <f>IF(RES_hh_tes_in!H5=0,0,1000000/0.086*RES_hh_tes_in!H5/RES_hh_num_in!H5)</f>
        <v>0</v>
      </c>
      <c r="I5" s="95">
        <f>IF(RES_hh_tes_in!I5=0,0,1000000/0.086*RES_hh_tes_in!I5/RES_hh_num_in!I5)</f>
        <v>0</v>
      </c>
      <c r="J5" s="95">
        <f>IF(RES_hh_tes_in!J5=0,0,1000000/0.086*RES_hh_tes_in!J5/RES_hh_num_in!J5)</f>
        <v>0</v>
      </c>
      <c r="K5" s="95">
        <f>IF(RES_hh_tes_in!K5=0,0,1000000/0.086*RES_hh_tes_in!K5/RES_hh_num_in!K5)</f>
        <v>0</v>
      </c>
      <c r="L5" s="95">
        <f>IF(RES_hh_tes_in!L5=0,0,1000000/0.086*RES_hh_tes_in!L5/RES_hh_num_in!L5)</f>
        <v>0</v>
      </c>
      <c r="M5" s="95">
        <f>IF(RES_hh_tes_in!M5=0,0,1000000/0.086*RES_hh_tes_in!M5/RES_hh_num_in!M5)</f>
        <v>0</v>
      </c>
      <c r="N5" s="95">
        <f>IF(RES_hh_tes_in!N5=0,0,1000000/0.086*RES_hh_tes_in!N5/RES_hh_num_in!N5)</f>
        <v>0</v>
      </c>
      <c r="O5" s="95">
        <f>IF(RES_hh_tes_in!O5=0,0,1000000/0.086*RES_hh_tes_in!O5/RES_hh_num_in!O5)</f>
        <v>0</v>
      </c>
      <c r="P5" s="95">
        <f>IF(RES_hh_tes_in!P5=0,0,1000000/0.086*RES_hh_tes_in!P5/RES_hh_num_in!P5)</f>
        <v>0</v>
      </c>
      <c r="Q5" s="95">
        <f>IF(RES_hh_tes_in!Q5=0,0,1000000/0.086*RES_hh_tes_in!Q5/RES_hh_num_in!Q5)</f>
        <v>0</v>
      </c>
    </row>
    <row r="6" spans="1:17" ht="12" customHeight="1" x14ac:dyDescent="0.25">
      <c r="A6" s="87" t="s">
        <v>84</v>
      </c>
      <c r="B6" s="95"/>
      <c r="C6" s="95">
        <f>IF(RES_hh_tes_in!C6=0,0,1000000/0.086*RES_hh_tes_in!C6/RES_hh_num_in!C6)</f>
        <v>3897.6389055950549</v>
      </c>
      <c r="D6" s="95">
        <f>IF(RES_hh_tes_in!D6=0,0,1000000/0.086*RES_hh_tes_in!D6/RES_hh_num_in!D6)</f>
        <v>4042.8675015902918</v>
      </c>
      <c r="E6" s="95">
        <f>IF(RES_hh_tes_in!E6=0,0,1000000/0.086*RES_hh_tes_in!E6/RES_hh_num_in!E6)</f>
        <v>4165.621223343941</v>
      </c>
      <c r="F6" s="95">
        <f>IF(RES_hh_tes_in!F6=0,0,1000000/0.086*RES_hh_tes_in!F6/RES_hh_num_in!F6)</f>
        <v>3652.9347928407069</v>
      </c>
      <c r="G6" s="95">
        <f>IF(RES_hh_tes_in!G6=0,0,1000000/0.086*RES_hh_tes_in!G6/RES_hh_num_in!G6)</f>
        <v>3165.8263308812489</v>
      </c>
      <c r="H6" s="95">
        <f>IF(RES_hh_tes_in!H6=0,0,1000000/0.086*RES_hh_tes_in!H6/RES_hh_num_in!H6)</f>
        <v>3589.4773387829987</v>
      </c>
      <c r="I6" s="95">
        <f>IF(RES_hh_tes_in!I6=0,0,1000000/0.086*RES_hh_tes_in!I6/RES_hh_num_in!I6)</f>
        <v>3630.8010630304143</v>
      </c>
      <c r="J6" s="95">
        <f>IF(RES_hh_tes_in!J6=0,0,1000000/0.086*RES_hh_tes_in!J6/RES_hh_num_in!J6)</f>
        <v>3220.7174236545447</v>
      </c>
      <c r="K6" s="95">
        <f>IF(RES_hh_tes_in!K6=0,0,1000000/0.086*RES_hh_tes_in!K6/RES_hh_num_in!K6)</f>
        <v>3561.979949568225</v>
      </c>
      <c r="L6" s="95">
        <f>IF(RES_hh_tes_in!L6=0,0,1000000/0.086*RES_hh_tes_in!L6/RES_hh_num_in!L6)</f>
        <v>2963.6049955629255</v>
      </c>
      <c r="M6" s="95">
        <f>IF(RES_hh_tes_in!M6=0,0,1000000/0.086*RES_hh_tes_in!M6/RES_hh_num_in!M6)</f>
        <v>3278.2849095600468</v>
      </c>
      <c r="N6" s="95">
        <f>IF(RES_hh_tes_in!N6=0,0,1000000/0.086*RES_hh_tes_in!N6/RES_hh_num_in!N6)</f>
        <v>3129.00741350303</v>
      </c>
      <c r="O6" s="95">
        <f>IF(RES_hh_tes_in!O6=0,0,1000000/0.086*RES_hh_tes_in!O6/RES_hh_num_in!O6)</f>
        <v>2606.0065852096004</v>
      </c>
      <c r="P6" s="95">
        <f>IF(RES_hh_tes_in!P6=0,0,1000000/0.086*RES_hh_tes_in!P6/RES_hh_num_in!P6)</f>
        <v>2320.425154151495</v>
      </c>
      <c r="Q6" s="95">
        <f>IF(RES_hh_tes_in!Q6=0,0,1000000/0.086*RES_hh_tes_in!Q6/RES_hh_num_in!Q6)</f>
        <v>2799.491505762619</v>
      </c>
    </row>
    <row r="7" spans="1:17" ht="12" customHeight="1" x14ac:dyDescent="0.25">
      <c r="A7" s="87" t="s">
        <v>110</v>
      </c>
      <c r="B7" s="95"/>
      <c r="C7" s="95">
        <f>IF(RES_hh_tes_in!C7=0,0,1000000/0.086*RES_hh_tes_in!C7/RES_hh_num_in!C7)</f>
        <v>3899.4192418298849</v>
      </c>
      <c r="D7" s="95">
        <f>IF(RES_hh_tes_in!D7=0,0,1000000/0.086*RES_hh_tes_in!D7/RES_hh_num_in!D7)</f>
        <v>4040.4313376154505</v>
      </c>
      <c r="E7" s="95">
        <f>IF(RES_hh_tes_in!E7=0,0,1000000/0.086*RES_hh_tes_in!E7/RES_hh_num_in!E7)</f>
        <v>4158.8452745581089</v>
      </c>
      <c r="F7" s="95">
        <f>IF(RES_hh_tes_in!F7=0,0,1000000/0.086*RES_hh_tes_in!F7/RES_hh_num_in!F7)</f>
        <v>3649.4829851583586</v>
      </c>
      <c r="G7" s="95">
        <f>IF(RES_hh_tes_in!G7=0,0,1000000/0.086*RES_hh_tes_in!G7/RES_hh_num_in!G7)</f>
        <v>3121.5445976080282</v>
      </c>
      <c r="H7" s="95">
        <f>IF(RES_hh_tes_in!H7=0,0,1000000/0.086*RES_hh_tes_in!H7/RES_hh_num_in!H7)</f>
        <v>3634.8809490381122</v>
      </c>
      <c r="I7" s="95">
        <f>IF(RES_hh_tes_in!I7=0,0,1000000/0.086*RES_hh_tes_in!I7/RES_hh_num_in!I7)</f>
        <v>3624.8826322636337</v>
      </c>
      <c r="J7" s="95">
        <f>IF(RES_hh_tes_in!J7=0,0,1000000/0.086*RES_hh_tes_in!J7/RES_hh_num_in!J7)</f>
        <v>3228.8634578795532</v>
      </c>
      <c r="K7" s="95">
        <f>IF(RES_hh_tes_in!K7=0,0,1000000/0.086*RES_hh_tes_in!K7/RES_hh_num_in!K7)</f>
        <v>3562.646065725382</v>
      </c>
      <c r="L7" s="95">
        <f>IF(RES_hh_tes_in!L7=0,0,1000000/0.086*RES_hh_tes_in!L7/RES_hh_num_in!L7)</f>
        <v>3024.2183643583899</v>
      </c>
      <c r="M7" s="95">
        <f>IF(RES_hh_tes_in!M7=0,0,1000000/0.086*RES_hh_tes_in!M7/RES_hh_num_in!M7)</f>
        <v>3345.6658295285565</v>
      </c>
      <c r="N7" s="95">
        <f>IF(RES_hh_tes_in!N7=0,0,1000000/0.086*RES_hh_tes_in!N7/RES_hh_num_in!N7)</f>
        <v>3194.7905235966577</v>
      </c>
      <c r="O7" s="95">
        <f>IF(RES_hh_tes_in!O7=0,0,1000000/0.086*RES_hh_tes_in!O7/RES_hh_num_in!O7)</f>
        <v>2633.9723097605392</v>
      </c>
      <c r="P7" s="95">
        <f>IF(RES_hh_tes_in!P7=0,0,1000000/0.086*RES_hh_tes_in!P7/RES_hh_num_in!P7)</f>
        <v>2385.3023088028785</v>
      </c>
      <c r="Q7" s="95">
        <f>IF(RES_hh_tes_in!Q7=0,0,1000000/0.086*RES_hh_tes_in!Q7/RES_hh_num_in!Q7)</f>
        <v>2894.5231822890319</v>
      </c>
    </row>
    <row r="8" spans="1:17" ht="12" customHeight="1" x14ac:dyDescent="0.25">
      <c r="A8" s="87" t="s">
        <v>109</v>
      </c>
      <c r="B8" s="95"/>
      <c r="C8" s="95">
        <f>IF(RES_hh_tes_in!C8=0,0,1000000/0.086*RES_hh_tes_in!C8/RES_hh_num_in!C8)</f>
        <v>0</v>
      </c>
      <c r="D8" s="95">
        <f>IF(RES_hh_tes_in!D8=0,0,1000000/0.086*RES_hh_tes_in!D8/RES_hh_num_in!D8)</f>
        <v>0</v>
      </c>
      <c r="E8" s="95">
        <f>IF(RES_hh_tes_in!E8=0,0,1000000/0.086*RES_hh_tes_in!E8/RES_hh_num_in!E8)</f>
        <v>0</v>
      </c>
      <c r="F8" s="95">
        <f>IF(RES_hh_tes_in!F8=0,0,1000000/0.086*RES_hh_tes_in!F8/RES_hh_num_in!F8)</f>
        <v>0</v>
      </c>
      <c r="G8" s="95">
        <f>IF(RES_hh_tes_in!G8=0,0,1000000/0.086*RES_hh_tes_in!G8/RES_hh_num_in!G8)</f>
        <v>0</v>
      </c>
      <c r="H8" s="95">
        <f>IF(RES_hh_tes_in!H8=0,0,1000000/0.086*RES_hh_tes_in!H8/RES_hh_num_in!H8)</f>
        <v>0</v>
      </c>
      <c r="I8" s="95">
        <f>IF(RES_hh_tes_in!I8=0,0,1000000/0.086*RES_hh_tes_in!I8/RES_hh_num_in!I8)</f>
        <v>0</v>
      </c>
      <c r="J8" s="95">
        <f>IF(RES_hh_tes_in!J8=0,0,1000000/0.086*RES_hh_tes_in!J8/RES_hh_num_in!J8)</f>
        <v>0</v>
      </c>
      <c r="K8" s="95">
        <f>IF(RES_hh_tes_in!K8=0,0,1000000/0.086*RES_hh_tes_in!K8/RES_hh_num_in!K8)</f>
        <v>0</v>
      </c>
      <c r="L8" s="95">
        <f>IF(RES_hh_tes_in!L8=0,0,1000000/0.086*RES_hh_tes_in!L8/RES_hh_num_in!L8)</f>
        <v>0</v>
      </c>
      <c r="M8" s="95">
        <f>IF(RES_hh_tes_in!M8=0,0,1000000/0.086*RES_hh_tes_in!M8/RES_hh_num_in!M8)</f>
        <v>0</v>
      </c>
      <c r="N8" s="95">
        <f>IF(RES_hh_tes_in!N8=0,0,1000000/0.086*RES_hh_tes_in!N8/RES_hh_num_in!N8)</f>
        <v>0</v>
      </c>
      <c r="O8" s="95">
        <f>IF(RES_hh_tes_in!O8=0,0,1000000/0.086*RES_hh_tes_in!O8/RES_hh_num_in!O8)</f>
        <v>0</v>
      </c>
      <c r="P8" s="95">
        <f>IF(RES_hh_tes_in!P8=0,0,1000000/0.086*RES_hh_tes_in!P8/RES_hh_num_in!P8)</f>
        <v>0</v>
      </c>
      <c r="Q8" s="95">
        <f>IF(RES_hh_tes_in!Q8=0,0,1000000/0.086*RES_hh_tes_in!Q8/RES_hh_num_in!Q8)</f>
        <v>0</v>
      </c>
    </row>
    <row r="9" spans="1:17" ht="12" customHeight="1" x14ac:dyDescent="0.25">
      <c r="A9" s="87" t="s">
        <v>55</v>
      </c>
      <c r="B9" s="95"/>
      <c r="C9" s="95">
        <f>IF(RES_hh_tes_in!C9=0,0,1000000/0.086*RES_hh_tes_in!C9/RES_hh_num_in!C9)</f>
        <v>3899.7181350863248</v>
      </c>
      <c r="D9" s="95">
        <f>IF(RES_hh_tes_in!D9=0,0,1000000/0.086*RES_hh_tes_in!D9/RES_hh_num_in!D9)</f>
        <v>4190.1525426593262</v>
      </c>
      <c r="E9" s="95">
        <f>IF(RES_hh_tes_in!E9=0,0,1000000/0.086*RES_hh_tes_in!E9/RES_hh_num_in!E9)</f>
        <v>4120.1889221968459</v>
      </c>
      <c r="F9" s="95">
        <f>IF(RES_hh_tes_in!F9=0,0,1000000/0.086*RES_hh_tes_in!F9/RES_hh_num_in!F9)</f>
        <v>3723.9796751396279</v>
      </c>
      <c r="G9" s="95">
        <f>IF(RES_hh_tes_in!G9=0,0,1000000/0.086*RES_hh_tes_in!G9/RES_hh_num_in!G9)</f>
        <v>4221.1830183719576</v>
      </c>
      <c r="H9" s="95">
        <f>IF(RES_hh_tes_in!H9=0,0,1000000/0.086*RES_hh_tes_in!H9/RES_hh_num_in!H9)</f>
        <v>2761.4552551151855</v>
      </c>
      <c r="I9" s="95">
        <f>IF(RES_hh_tes_in!I9=0,0,1000000/0.086*RES_hh_tes_in!I9/RES_hh_num_in!I9)</f>
        <v>3489.51838877202</v>
      </c>
      <c r="J9" s="95">
        <f>IF(RES_hh_tes_in!J9=0,0,1000000/0.086*RES_hh_tes_in!J9/RES_hh_num_in!J9)</f>
        <v>3458.561859666599</v>
      </c>
      <c r="K9" s="95">
        <f>IF(RES_hh_tes_in!K9=0,0,1000000/0.086*RES_hh_tes_in!K9/RES_hh_num_in!K9)</f>
        <v>4162.7800336602222</v>
      </c>
      <c r="L9" s="95">
        <f>IF(RES_hh_tes_in!L9=0,0,1000000/0.086*RES_hh_tes_in!L9/RES_hh_num_in!L9)</f>
        <v>2574.0181135481389</v>
      </c>
      <c r="M9" s="95">
        <f>IF(RES_hh_tes_in!M9=0,0,1000000/0.086*RES_hh_tes_in!M9/RES_hh_num_in!M9)</f>
        <v>3340.3769769769297</v>
      </c>
      <c r="N9" s="95">
        <f>IF(RES_hh_tes_in!N9=0,0,1000000/0.086*RES_hh_tes_in!N9/RES_hh_num_in!N9)</f>
        <v>3167.211142038997</v>
      </c>
      <c r="O9" s="95">
        <f>IF(RES_hh_tes_in!O9=0,0,1000000/0.086*RES_hh_tes_in!O9/RES_hh_num_in!O9)</f>
        <v>2669.1671418213077</v>
      </c>
      <c r="P9" s="95">
        <f>IF(RES_hh_tes_in!P9=0,0,1000000/0.086*RES_hh_tes_in!P9/RES_hh_num_in!P9)</f>
        <v>2281.8967303711215</v>
      </c>
      <c r="Q9" s="95">
        <f>IF(RES_hh_tes_in!Q9=0,0,1000000/0.086*RES_hh_tes_in!Q9/RES_hh_num_in!Q9)</f>
        <v>2824.9908248933416</v>
      </c>
    </row>
    <row r="10" spans="1:17" ht="12" customHeight="1" x14ac:dyDescent="0.25">
      <c r="A10" s="87" t="s">
        <v>79</v>
      </c>
      <c r="B10" s="95"/>
      <c r="C10" s="95">
        <f>IF(RES_hh_tes_in!C10=0,0,1000000/0.086*RES_hh_tes_in!C10/RES_hh_num_in!C10)</f>
        <v>0</v>
      </c>
      <c r="D10" s="95">
        <f>IF(RES_hh_tes_in!D10=0,0,1000000/0.086*RES_hh_tes_in!D10/RES_hh_num_in!D10)</f>
        <v>0</v>
      </c>
      <c r="E10" s="95">
        <f>IF(RES_hh_tes_in!E10=0,0,1000000/0.086*RES_hh_tes_in!E10/RES_hh_num_in!E10)</f>
        <v>0</v>
      </c>
      <c r="F10" s="95">
        <f>IF(RES_hh_tes_in!F10=0,0,1000000/0.086*RES_hh_tes_in!F10/RES_hh_num_in!F10)</f>
        <v>0</v>
      </c>
      <c r="G10" s="95">
        <f>IF(RES_hh_tes_in!G10=0,0,1000000/0.086*RES_hh_tes_in!G10/RES_hh_num_in!G10)</f>
        <v>0</v>
      </c>
      <c r="H10" s="95">
        <f>IF(RES_hh_tes_in!H10=0,0,1000000/0.086*RES_hh_tes_in!H10/RES_hh_num_in!H10)</f>
        <v>0</v>
      </c>
      <c r="I10" s="95">
        <f>IF(RES_hh_tes_in!I10=0,0,1000000/0.086*RES_hh_tes_in!I10/RES_hh_num_in!I10)</f>
        <v>4290.9804983274307</v>
      </c>
      <c r="J10" s="95">
        <f>IF(RES_hh_tes_in!J10=0,0,1000000/0.086*RES_hh_tes_in!J10/RES_hh_num_in!J10)</f>
        <v>3807.1960581578801</v>
      </c>
      <c r="K10" s="95">
        <f>IF(RES_hh_tes_in!K10=0,0,1000000/0.086*RES_hh_tes_in!K10/RES_hh_num_in!K10)</f>
        <v>4187.1157186359187</v>
      </c>
      <c r="L10" s="95">
        <f>IF(RES_hh_tes_in!L10=0,0,1000000/0.086*RES_hh_tes_in!L10/RES_hh_num_in!L10)</f>
        <v>3498.0505196737481</v>
      </c>
      <c r="M10" s="95">
        <f>IF(RES_hh_tes_in!M10=0,0,1000000/0.086*RES_hh_tes_in!M10/RES_hh_num_in!M10)</f>
        <v>3864.0219016727133</v>
      </c>
      <c r="N10" s="95">
        <f>IF(RES_hh_tes_in!N10=0,0,1000000/0.086*RES_hh_tes_in!N10/RES_hh_num_in!N10)</f>
        <v>3665.4069046381596</v>
      </c>
      <c r="O10" s="95">
        <f>IF(RES_hh_tes_in!O10=0,0,1000000/0.086*RES_hh_tes_in!O10/RES_hh_num_in!O10)</f>
        <v>3018.5089426303493</v>
      </c>
      <c r="P10" s="95">
        <f>IF(RES_hh_tes_in!P10=0,0,1000000/0.086*RES_hh_tes_in!P10/RES_hh_num_in!P10)</f>
        <v>3076.2990173137273</v>
      </c>
      <c r="Q10" s="95">
        <f>IF(RES_hh_tes_in!Q10=0,0,1000000/0.086*RES_hh_tes_in!Q10/RES_hh_num_in!Q10)</f>
        <v>3061.8404445471233</v>
      </c>
    </row>
    <row r="11" spans="1:17" ht="12" customHeight="1" x14ac:dyDescent="0.25">
      <c r="A11" s="87" t="s">
        <v>61</v>
      </c>
      <c r="B11" s="95"/>
      <c r="C11" s="95">
        <f>IF(RES_hh_tes_in!C11=0,0,1000000/0.086*RES_hh_tes_in!C11/RES_hh_num_in!C11)</f>
        <v>0</v>
      </c>
      <c r="D11" s="95">
        <f>IF(RES_hh_tes_in!D11=0,0,1000000/0.086*RES_hh_tes_in!D11/RES_hh_num_in!D11)</f>
        <v>0</v>
      </c>
      <c r="E11" s="95">
        <f>IF(RES_hh_tes_in!E11=0,0,1000000/0.086*RES_hh_tes_in!E11/RES_hh_num_in!E11)</f>
        <v>0</v>
      </c>
      <c r="F11" s="95">
        <f>IF(RES_hh_tes_in!F11=0,0,1000000/0.086*RES_hh_tes_in!F11/RES_hh_num_in!F11)</f>
        <v>0</v>
      </c>
      <c r="G11" s="95">
        <f>IF(RES_hh_tes_in!G11=0,0,1000000/0.086*RES_hh_tes_in!G11/RES_hh_num_in!G11)</f>
        <v>0</v>
      </c>
      <c r="H11" s="95">
        <f>IF(RES_hh_tes_in!H11=0,0,1000000/0.086*RES_hh_tes_in!H11/RES_hh_num_in!H11)</f>
        <v>0</v>
      </c>
      <c r="I11" s="95">
        <f>IF(RES_hh_tes_in!I11=0,0,1000000/0.086*RES_hh_tes_in!I11/RES_hh_num_in!I11)</f>
        <v>0</v>
      </c>
      <c r="J11" s="95">
        <f>IF(RES_hh_tes_in!J11=0,0,1000000/0.086*RES_hh_tes_in!J11/RES_hh_num_in!J11)</f>
        <v>0</v>
      </c>
      <c r="K11" s="95">
        <f>IF(RES_hh_tes_in!K11=0,0,1000000/0.086*RES_hh_tes_in!K11/RES_hh_num_in!K11)</f>
        <v>0</v>
      </c>
      <c r="L11" s="95">
        <f>IF(RES_hh_tes_in!L11=0,0,1000000/0.086*RES_hh_tes_in!L11/RES_hh_num_in!L11)</f>
        <v>0</v>
      </c>
      <c r="M11" s="95">
        <f>IF(RES_hh_tes_in!M11=0,0,1000000/0.086*RES_hh_tes_in!M11/RES_hh_num_in!M11)</f>
        <v>0</v>
      </c>
      <c r="N11" s="95">
        <f>IF(RES_hh_tes_in!N11=0,0,1000000/0.086*RES_hh_tes_in!N11/RES_hh_num_in!N11)</f>
        <v>0</v>
      </c>
      <c r="O11" s="95">
        <f>IF(RES_hh_tes_in!O11=0,0,1000000/0.086*RES_hh_tes_in!O11/RES_hh_num_in!O11)</f>
        <v>0</v>
      </c>
      <c r="P11" s="95">
        <f>IF(RES_hh_tes_in!P11=0,0,1000000/0.086*RES_hh_tes_in!P11/RES_hh_num_in!P11)</f>
        <v>0</v>
      </c>
      <c r="Q11" s="95">
        <f>IF(RES_hh_tes_in!Q11=0,0,1000000/0.086*RES_hh_tes_in!Q11/RES_hh_num_in!Q11)</f>
        <v>0</v>
      </c>
    </row>
    <row r="12" spans="1:17" ht="12" customHeight="1" x14ac:dyDescent="0.25">
      <c r="A12" s="87" t="s">
        <v>115</v>
      </c>
      <c r="B12" s="95"/>
      <c r="C12" s="95">
        <f>IF(RES_hh_tes_in!C12=0,0,1000000/0.086*RES_hh_tes_in!C12/RES_hh_num_in!C12)</f>
        <v>4069.423513816103</v>
      </c>
      <c r="D12" s="95">
        <f>IF(RES_hh_tes_in!D12=0,0,1000000/0.086*RES_hh_tes_in!D12/RES_hh_num_in!D12)</f>
        <v>4389.3762809365389</v>
      </c>
      <c r="E12" s="95">
        <f>IF(RES_hh_tes_in!E12=0,0,1000000/0.086*RES_hh_tes_in!E12/RES_hh_num_in!E12)</f>
        <v>4733.0615966214573</v>
      </c>
      <c r="F12" s="95">
        <f>IF(RES_hh_tes_in!F12=0,0,1000000/0.086*RES_hh_tes_in!F12/RES_hh_num_in!F12)</f>
        <v>4147.542617055542</v>
      </c>
      <c r="G12" s="95">
        <f>IF(RES_hh_tes_in!G12=0,0,1000000/0.086*RES_hh_tes_in!G12/RES_hh_num_in!G12)</f>
        <v>3516.3715355130162</v>
      </c>
      <c r="H12" s="95">
        <f>IF(RES_hh_tes_in!H12=0,0,1000000/0.086*RES_hh_tes_in!H12/RES_hh_num_in!H12)</f>
        <v>3978.6431181647972</v>
      </c>
      <c r="I12" s="95">
        <f>IF(RES_hh_tes_in!I12=0,0,1000000/0.086*RES_hh_tes_in!I12/RES_hh_num_in!I12)</f>
        <v>4261.8579997339748</v>
      </c>
      <c r="J12" s="95">
        <f>IF(RES_hh_tes_in!J12=0,0,1000000/0.086*RES_hh_tes_in!J12/RES_hh_num_in!J12)</f>
        <v>3662.3234020757891</v>
      </c>
      <c r="K12" s="95">
        <f>IF(RES_hh_tes_in!K12=0,0,1000000/0.086*RES_hh_tes_in!K12/RES_hh_num_in!K12)</f>
        <v>3907.4346527509183</v>
      </c>
      <c r="L12" s="95">
        <f>IF(RES_hh_tes_in!L12=0,0,1000000/0.086*RES_hh_tes_in!L12/RES_hh_num_in!L12)</f>
        <v>3354.904664490748</v>
      </c>
      <c r="M12" s="95">
        <f>IF(RES_hh_tes_in!M12=0,0,1000000/0.086*RES_hh_tes_in!M12/RES_hh_num_in!M12)</f>
        <v>3698.334122910831</v>
      </c>
      <c r="N12" s="95">
        <f>IF(RES_hh_tes_in!N12=0,0,1000000/0.086*RES_hh_tes_in!N12/RES_hh_num_in!N12)</f>
        <v>3524.1997097201915</v>
      </c>
      <c r="O12" s="95">
        <f>IF(RES_hh_tes_in!O12=0,0,1000000/0.086*RES_hh_tes_in!O12/RES_hh_num_in!O12)</f>
        <v>2921.5269703915442</v>
      </c>
      <c r="P12" s="95">
        <f>IF(RES_hh_tes_in!P12=0,0,1000000/0.086*RES_hh_tes_in!P12/RES_hh_num_in!P12)</f>
        <v>2678.1616645058702</v>
      </c>
      <c r="Q12" s="95">
        <f>IF(RES_hh_tes_in!Q12=0,0,1000000/0.086*RES_hh_tes_in!Q12/RES_hh_num_in!Q12)</f>
        <v>3269.1898755923426</v>
      </c>
    </row>
    <row r="13" spans="1:17" ht="12" customHeight="1" x14ac:dyDescent="0.25">
      <c r="A13" s="51" t="s">
        <v>114</v>
      </c>
      <c r="B13" s="22"/>
      <c r="C13" s="22">
        <f>IF(RES_hh_tes_in!C13=0,0,1000000/0.086*RES_hh_tes_in!C13/RES_hh_num_in!C13)</f>
        <v>4122.1645936950645</v>
      </c>
      <c r="D13" s="22">
        <f>IF(RES_hh_tes_in!D13=0,0,1000000/0.086*RES_hh_tes_in!D13/RES_hh_num_in!D13)</f>
        <v>4536.0816303329757</v>
      </c>
      <c r="E13" s="22">
        <f>IF(RES_hh_tes_in!E13=0,0,1000000/0.086*RES_hh_tes_in!E13/RES_hh_num_in!E13)</f>
        <v>5018.4724770348375</v>
      </c>
      <c r="F13" s="22">
        <f>IF(RES_hh_tes_in!F13=0,0,1000000/0.086*RES_hh_tes_in!F13/RES_hh_num_in!F13)</f>
        <v>4484.0966326844809</v>
      </c>
      <c r="G13" s="22">
        <f>IF(RES_hh_tes_in!G13=0,0,1000000/0.086*RES_hh_tes_in!G13/RES_hh_num_in!G13)</f>
        <v>3804.4743986935005</v>
      </c>
      <c r="H13" s="22">
        <f>IF(RES_hh_tes_in!H13=0,0,1000000/0.086*RES_hh_tes_in!H13/RES_hh_num_in!H13)</f>
        <v>4453.7657328726655</v>
      </c>
      <c r="I13" s="22">
        <f>IF(RES_hh_tes_in!I13=0,0,1000000/0.086*RES_hh_tes_in!I13/RES_hh_num_in!I13)</f>
        <v>5260.603903683822</v>
      </c>
      <c r="J13" s="22">
        <f>IF(RES_hh_tes_in!J13=0,0,1000000/0.086*RES_hh_tes_in!J13/RES_hh_num_in!J13)</f>
        <v>4423.5654606944072</v>
      </c>
      <c r="K13" s="22">
        <f>IF(RES_hh_tes_in!K13=0,0,1000000/0.086*RES_hh_tes_in!K13/RES_hh_num_in!K13)</f>
        <v>0</v>
      </c>
      <c r="L13" s="22">
        <f>IF(RES_hh_tes_in!L13=0,0,1000000/0.086*RES_hh_tes_in!L13/RES_hh_num_in!L13)</f>
        <v>4011.6442055152093</v>
      </c>
      <c r="M13" s="22">
        <f>IF(RES_hh_tes_in!M13=0,0,1000000/0.086*RES_hh_tes_in!M13/RES_hh_num_in!M13)</f>
        <v>0</v>
      </c>
      <c r="N13" s="22">
        <f>IF(RES_hh_tes_in!N13=0,0,1000000/0.086*RES_hh_tes_in!N13/RES_hh_num_in!N13)</f>
        <v>0</v>
      </c>
      <c r="O13" s="22">
        <f>IF(RES_hh_tes_in!O13=0,0,1000000/0.086*RES_hh_tes_in!O13/RES_hh_num_in!O13)</f>
        <v>0</v>
      </c>
      <c r="P13" s="22">
        <f>IF(RES_hh_tes_in!P13=0,0,1000000/0.086*RES_hh_tes_in!P13/RES_hh_num_in!P13)</f>
        <v>0</v>
      </c>
      <c r="Q13" s="22">
        <f>IF(RES_hh_tes_in!Q13=0,0,1000000/0.086*RES_hh_tes_in!Q13/RES_hh_num_in!Q13)</f>
        <v>0</v>
      </c>
    </row>
    <row r="14" spans="1:17" ht="12" customHeight="1" x14ac:dyDescent="0.25">
      <c r="A14" s="99" t="s">
        <v>117</v>
      </c>
      <c r="B14" s="98"/>
      <c r="C14" s="98">
        <f>IF(RES_hh_tes_in!C14=0,0,1000000/0.086*RES_hh_tes_in!C14/RES_hh_num_in!C14)</f>
        <v>52.898656529382137</v>
      </c>
      <c r="D14" s="98">
        <f>IF(RES_hh_tes_in!D14=0,0,1000000/0.086*RES_hh_tes_in!D14/RES_hh_num_in!D14)</f>
        <v>72.547998453571296</v>
      </c>
      <c r="E14" s="98">
        <f>IF(RES_hh_tes_in!E14=0,0,1000000/0.086*RES_hh_tes_in!E14/RES_hh_num_in!E14)</f>
        <v>170.11801776315747</v>
      </c>
      <c r="F14" s="98">
        <f>IF(RES_hh_tes_in!F14=0,0,1000000/0.086*RES_hh_tes_in!F14/RES_hh_num_in!F14)</f>
        <v>132.90091773814763</v>
      </c>
      <c r="G14" s="98">
        <f>IF(RES_hh_tes_in!G14=0,0,1000000/0.086*RES_hh_tes_in!G14/RES_hh_num_in!G14)</f>
        <v>49.869351651517313</v>
      </c>
      <c r="H14" s="98">
        <f>IF(RES_hh_tes_in!H14=0,0,1000000/0.086*RES_hh_tes_in!H14/RES_hh_num_in!H14)</f>
        <v>69.308979350101737</v>
      </c>
      <c r="I14" s="98">
        <f>IF(RES_hh_tes_in!I14=0,0,1000000/0.086*RES_hh_tes_in!I14/RES_hh_num_in!I14)</f>
        <v>311.75117347348839</v>
      </c>
      <c r="J14" s="98">
        <f>IF(RES_hh_tes_in!J14=0,0,1000000/0.086*RES_hh_tes_in!J14/RES_hh_num_in!J14)</f>
        <v>183.38047798044286</v>
      </c>
      <c r="K14" s="98">
        <f>IF(RES_hh_tes_in!K14=0,0,1000000/0.086*RES_hh_tes_in!K14/RES_hh_num_in!K14)</f>
        <v>55.066403839306503</v>
      </c>
      <c r="L14" s="98">
        <f>IF(RES_hh_tes_in!L14=0,0,1000000/0.086*RES_hh_tes_in!L14/RES_hh_num_in!L14)</f>
        <v>114.02129813151333</v>
      </c>
      <c r="M14" s="98">
        <f>IF(RES_hh_tes_in!M14=0,0,1000000/0.086*RES_hh_tes_in!M14/RES_hh_num_in!M14)</f>
        <v>79.435179141342559</v>
      </c>
      <c r="N14" s="98">
        <f>IF(RES_hh_tes_in!N14=0,0,1000000/0.086*RES_hh_tes_in!N14/RES_hh_num_in!N14)</f>
        <v>48.735400604791955</v>
      </c>
      <c r="O14" s="98">
        <f>IF(RES_hh_tes_in!O14=0,0,1000000/0.086*RES_hh_tes_in!O14/RES_hh_num_in!O14)</f>
        <v>40.769722342738426</v>
      </c>
      <c r="P14" s="98">
        <f>IF(RES_hh_tes_in!P14=0,0,1000000/0.086*RES_hh_tes_in!P14/RES_hh_num_in!P14)</f>
        <v>65.329860953143381</v>
      </c>
      <c r="Q14" s="98">
        <f>IF(RES_hh_tes_in!Q14=0,0,1000000/0.086*RES_hh_tes_in!Q14/RES_hh_num_in!Q14)</f>
        <v>97.477411508232365</v>
      </c>
    </row>
    <row r="15" spans="1:17" ht="12.95" customHeight="1" x14ac:dyDescent="0.25">
      <c r="A15" s="89" t="s">
        <v>112</v>
      </c>
      <c r="B15" s="96"/>
      <c r="C15" s="96">
        <f t="shared" ref="C15:Q15" si="0">C16</f>
        <v>1292.3733778059723</v>
      </c>
      <c r="D15" s="96">
        <f t="shared" si="0"/>
        <v>1131.3342142976287</v>
      </c>
      <c r="E15" s="96">
        <f t="shared" si="0"/>
        <v>1148.685733965985</v>
      </c>
      <c r="F15" s="96">
        <f t="shared" si="0"/>
        <v>1282.2533491852948</v>
      </c>
      <c r="G15" s="96">
        <f t="shared" si="0"/>
        <v>1079.6896570000076</v>
      </c>
      <c r="H15" s="96">
        <f t="shared" si="0"/>
        <v>1381.1904693452464</v>
      </c>
      <c r="I15" s="96">
        <f t="shared" si="0"/>
        <v>1745.3131960296914</v>
      </c>
      <c r="J15" s="96">
        <f t="shared" si="0"/>
        <v>2037.8218697418295</v>
      </c>
      <c r="K15" s="96">
        <f t="shared" si="0"/>
        <v>2798.0157141645723</v>
      </c>
      <c r="L15" s="96">
        <f t="shared" si="0"/>
        <v>3293.6045330001357</v>
      </c>
      <c r="M15" s="96">
        <f t="shared" si="0"/>
        <v>2224.5084416959226</v>
      </c>
      <c r="N15" s="96">
        <f t="shared" si="0"/>
        <v>2413.7057615267222</v>
      </c>
      <c r="O15" s="96">
        <f t="shared" si="0"/>
        <v>2778.4165112944002</v>
      </c>
      <c r="P15" s="96">
        <f t="shared" si="0"/>
        <v>2728.7034463602999</v>
      </c>
      <c r="Q15" s="96">
        <f t="shared" si="0"/>
        <v>3373.8762888885767</v>
      </c>
    </row>
    <row r="16" spans="1:17" ht="12" customHeight="1" x14ac:dyDescent="0.25">
      <c r="A16" s="87" t="s">
        <v>111</v>
      </c>
      <c r="B16" s="97"/>
      <c r="C16" s="97">
        <f>IF(RES_hh_tes_in!C16=0,0,1000000/0.086*RES_hh_tes_in!C16/RES_hh_num_in!C$3)</f>
        <v>1292.3733778059723</v>
      </c>
      <c r="D16" s="97">
        <f>IF(RES_hh_tes_in!D16=0,0,1000000/0.086*RES_hh_tes_in!D16/RES_hh_num_in!D$3)</f>
        <v>1131.3342142976287</v>
      </c>
      <c r="E16" s="97">
        <f>IF(RES_hh_tes_in!E16=0,0,1000000/0.086*RES_hh_tes_in!E16/RES_hh_num_in!E$3)</f>
        <v>1148.685733965985</v>
      </c>
      <c r="F16" s="97">
        <f>IF(RES_hh_tes_in!F16=0,0,1000000/0.086*RES_hh_tes_in!F16/RES_hh_num_in!F$3)</f>
        <v>1282.2533491852948</v>
      </c>
      <c r="G16" s="97">
        <f>IF(RES_hh_tes_in!G16=0,0,1000000/0.086*RES_hh_tes_in!G16/RES_hh_num_in!G$3)</f>
        <v>1079.6896570000076</v>
      </c>
      <c r="H16" s="97">
        <f>IF(RES_hh_tes_in!H16=0,0,1000000/0.086*RES_hh_tes_in!H16/RES_hh_num_in!H$3)</f>
        <v>1381.1904693452464</v>
      </c>
      <c r="I16" s="97">
        <f>IF(RES_hh_tes_in!I16=0,0,1000000/0.086*RES_hh_tes_in!I16/RES_hh_num_in!I$3)</f>
        <v>1745.3131960296914</v>
      </c>
      <c r="J16" s="97">
        <f>IF(RES_hh_tes_in!J16=0,0,1000000/0.086*RES_hh_tes_in!J16/RES_hh_num_in!J$3)</f>
        <v>2037.8218697418295</v>
      </c>
      <c r="K16" s="97">
        <f>IF(RES_hh_tes_in!K16=0,0,1000000/0.086*RES_hh_tes_in!K16/RES_hh_num_in!K$3)</f>
        <v>2798.0157141645723</v>
      </c>
      <c r="L16" s="97">
        <f>IF(RES_hh_tes_in!L16=0,0,1000000/0.086*RES_hh_tes_in!L16/RES_hh_num_in!L$3)</f>
        <v>3293.6045330001357</v>
      </c>
      <c r="M16" s="97">
        <f>IF(RES_hh_tes_in!M16=0,0,1000000/0.086*RES_hh_tes_in!M16/RES_hh_num_in!M$3)</f>
        <v>2224.5084416959226</v>
      </c>
      <c r="N16" s="97">
        <f>IF(RES_hh_tes_in!N16=0,0,1000000/0.086*RES_hh_tes_in!N16/RES_hh_num_in!N$3)</f>
        <v>2413.7057615267222</v>
      </c>
      <c r="O16" s="97">
        <f>IF(RES_hh_tes_in!O16=0,0,1000000/0.086*RES_hh_tes_in!O16/RES_hh_num_in!O$3)</f>
        <v>2778.4165112944002</v>
      </c>
      <c r="P16" s="97">
        <f>IF(RES_hh_tes_in!P16=0,0,1000000/0.086*RES_hh_tes_in!P16/RES_hh_num_in!P$3)</f>
        <v>2728.7034463602999</v>
      </c>
      <c r="Q16" s="97">
        <f>IF(RES_hh_tes_in!Q16=0,0,1000000/0.086*RES_hh_tes_in!Q16/RES_hh_num_in!Q$3)</f>
        <v>3373.8762888885767</v>
      </c>
    </row>
    <row r="17" spans="1:17" ht="12.95" customHeight="1" x14ac:dyDescent="0.25">
      <c r="A17" s="89" t="s">
        <v>63</v>
      </c>
      <c r="B17" s="96"/>
      <c r="C17" s="96">
        <f>IF(RES_hh_tes_in!C17=0,0,1000000/0.086*RES_hh_tes_in!C17/RES_hh_num_in!C17)</f>
        <v>2316.5623230028114</v>
      </c>
      <c r="D17" s="96">
        <f>IF(RES_hh_tes_in!D17=0,0,1000000/0.086*RES_hh_tes_in!D17/RES_hh_num_in!D17)</f>
        <v>2393.9387406820902</v>
      </c>
      <c r="E17" s="96">
        <f>IF(RES_hh_tes_in!E17=0,0,1000000/0.086*RES_hh_tes_in!E17/RES_hh_num_in!E17)</f>
        <v>2408.0955604230294</v>
      </c>
      <c r="F17" s="96">
        <f>IF(RES_hh_tes_in!F17=0,0,1000000/0.086*RES_hh_tes_in!F17/RES_hh_num_in!F17)</f>
        <v>2341.7239225538488</v>
      </c>
      <c r="G17" s="96">
        <f>IF(RES_hh_tes_in!G17=0,0,1000000/0.086*RES_hh_tes_in!G17/RES_hh_num_in!G17)</f>
        <v>2327.2182820787348</v>
      </c>
      <c r="H17" s="96">
        <f>IF(RES_hh_tes_in!H17=0,0,1000000/0.086*RES_hh_tes_in!H17/RES_hh_num_in!H17)</f>
        <v>2223.6549910339086</v>
      </c>
      <c r="I17" s="96">
        <f>IF(RES_hh_tes_in!I17=0,0,1000000/0.086*RES_hh_tes_in!I17/RES_hh_num_in!I17)</f>
        <v>2284.4341488029859</v>
      </c>
      <c r="J17" s="96">
        <f>IF(RES_hh_tes_in!J17=0,0,1000000/0.086*RES_hh_tes_in!J17/RES_hh_num_in!J17)</f>
        <v>2285.3626417145506</v>
      </c>
      <c r="K17" s="96">
        <f>IF(RES_hh_tes_in!K17=0,0,1000000/0.086*RES_hh_tes_in!K17/RES_hh_num_in!K17)</f>
        <v>2271.678005261515</v>
      </c>
      <c r="L17" s="96">
        <f>IF(RES_hh_tes_in!L17=0,0,1000000/0.086*RES_hh_tes_in!L17/RES_hh_num_in!L17)</f>
        <v>2243.4477002305098</v>
      </c>
      <c r="M17" s="96">
        <f>IF(RES_hh_tes_in!M17=0,0,1000000/0.086*RES_hh_tes_in!M17/RES_hh_num_in!M17)</f>
        <v>2226.4735720948993</v>
      </c>
      <c r="N17" s="96">
        <f>IF(RES_hh_tes_in!N17=0,0,1000000/0.086*RES_hh_tes_in!N17/RES_hh_num_in!N17)</f>
        <v>2192.6301289758353</v>
      </c>
      <c r="O17" s="96">
        <f>IF(RES_hh_tes_in!O17=0,0,1000000/0.086*RES_hh_tes_in!O17/RES_hh_num_in!O17)</f>
        <v>2150.7777289054716</v>
      </c>
      <c r="P17" s="96">
        <f>IF(RES_hh_tes_in!P17=0,0,1000000/0.086*RES_hh_tes_in!P17/RES_hh_num_in!P17)</f>
        <v>2224.4760290847626</v>
      </c>
      <c r="Q17" s="96">
        <f>IF(RES_hh_tes_in!Q17=0,0,1000000/0.086*RES_hh_tes_in!Q17/RES_hh_num_in!Q17)</f>
        <v>2369.1804339530909</v>
      </c>
    </row>
    <row r="18" spans="1:17" ht="12" customHeight="1" x14ac:dyDescent="0.25">
      <c r="A18" s="87" t="s">
        <v>58</v>
      </c>
      <c r="B18" s="95"/>
      <c r="C18" s="95">
        <f>IF(RES_hh_tes_in!C18=0,0,1000000/0.086*RES_hh_tes_in!C18/RES_hh_num_in!C18)</f>
        <v>0</v>
      </c>
      <c r="D18" s="95">
        <f>IF(RES_hh_tes_in!D18=0,0,1000000/0.086*RES_hh_tes_in!D18/RES_hh_num_in!D18)</f>
        <v>0</v>
      </c>
      <c r="E18" s="95">
        <f>IF(RES_hh_tes_in!E18=0,0,1000000/0.086*RES_hh_tes_in!E18/RES_hh_num_in!E18)</f>
        <v>0</v>
      </c>
      <c r="F18" s="95">
        <f>IF(RES_hh_tes_in!F18=0,0,1000000/0.086*RES_hh_tes_in!F18/RES_hh_num_in!F18)</f>
        <v>0</v>
      </c>
      <c r="G18" s="95">
        <f>IF(RES_hh_tes_in!G18=0,0,1000000/0.086*RES_hh_tes_in!G18/RES_hh_num_in!G18)</f>
        <v>0</v>
      </c>
      <c r="H18" s="95">
        <f>IF(RES_hh_tes_in!H18=0,0,1000000/0.086*RES_hh_tes_in!H18/RES_hh_num_in!H18)</f>
        <v>0</v>
      </c>
      <c r="I18" s="95">
        <f>IF(RES_hh_tes_in!I18=0,0,1000000/0.086*RES_hh_tes_in!I18/RES_hh_num_in!I18)</f>
        <v>0</v>
      </c>
      <c r="J18" s="95">
        <f>IF(RES_hh_tes_in!J18=0,0,1000000/0.086*RES_hh_tes_in!J18/RES_hh_num_in!J18)</f>
        <v>0</v>
      </c>
      <c r="K18" s="95">
        <f>IF(RES_hh_tes_in!K18=0,0,1000000/0.086*RES_hh_tes_in!K18/RES_hh_num_in!K18)</f>
        <v>0</v>
      </c>
      <c r="L18" s="95">
        <f>IF(RES_hh_tes_in!L18=0,0,1000000/0.086*RES_hh_tes_in!L18/RES_hh_num_in!L18)</f>
        <v>0</v>
      </c>
      <c r="M18" s="95">
        <f>IF(RES_hh_tes_in!M18=0,0,1000000/0.086*RES_hh_tes_in!M18/RES_hh_num_in!M18)</f>
        <v>0</v>
      </c>
      <c r="N18" s="95">
        <f>IF(RES_hh_tes_in!N18=0,0,1000000/0.086*RES_hh_tes_in!N18/RES_hh_num_in!N18)</f>
        <v>0</v>
      </c>
      <c r="O18" s="95">
        <f>IF(RES_hh_tes_in!O18=0,0,1000000/0.086*RES_hh_tes_in!O18/RES_hh_num_in!O18)</f>
        <v>0</v>
      </c>
      <c r="P18" s="95">
        <f>IF(RES_hh_tes_in!P18=0,0,1000000/0.086*RES_hh_tes_in!P18/RES_hh_num_in!P18)</f>
        <v>0</v>
      </c>
      <c r="Q18" s="95">
        <f>IF(RES_hh_tes_in!Q18=0,0,1000000/0.086*RES_hh_tes_in!Q18/RES_hh_num_in!Q18)</f>
        <v>0</v>
      </c>
    </row>
    <row r="19" spans="1:17" s="28" customFormat="1" ht="12" customHeight="1" x14ac:dyDescent="0.25">
      <c r="A19" s="87" t="s">
        <v>84</v>
      </c>
      <c r="B19" s="95"/>
      <c r="C19" s="95">
        <f>IF(RES_hh_tes_in!C19=0,0,1000000/0.086*RES_hh_tes_in!C19/RES_hh_num_in!C19)</f>
        <v>429.51933607543327</v>
      </c>
      <c r="D19" s="95">
        <f>IF(RES_hh_tes_in!D19=0,0,1000000/0.086*RES_hh_tes_in!D19/RES_hh_num_in!D19)</f>
        <v>599.349924880142</v>
      </c>
      <c r="E19" s="95">
        <f>IF(RES_hh_tes_in!E19=0,0,1000000/0.086*RES_hh_tes_in!E19/RES_hh_num_in!E19)</f>
        <v>431.45491236703424</v>
      </c>
      <c r="F19" s="95">
        <f>IF(RES_hh_tes_in!F19=0,0,1000000/0.086*RES_hh_tes_in!F19/RES_hh_num_in!F19)</f>
        <v>83.74062147728381</v>
      </c>
      <c r="G19" s="95">
        <f>IF(RES_hh_tes_in!G19=0,0,1000000/0.086*RES_hh_tes_in!G19/RES_hh_num_in!G19)</f>
        <v>632.015688094947</v>
      </c>
      <c r="H19" s="95">
        <f>IF(RES_hh_tes_in!H19=0,0,1000000/0.086*RES_hh_tes_in!H19/RES_hh_num_in!H19)</f>
        <v>465.36432353907122</v>
      </c>
      <c r="I19" s="95">
        <f>IF(RES_hh_tes_in!I19=0,0,1000000/0.086*RES_hh_tes_in!I19/RES_hh_num_in!I19)</f>
        <v>46.106413839949596</v>
      </c>
      <c r="J19" s="95">
        <f>IF(RES_hh_tes_in!J19=0,0,1000000/0.086*RES_hh_tes_in!J19/RES_hh_num_in!J19)</f>
        <v>257.57394528317184</v>
      </c>
      <c r="K19" s="95">
        <f>IF(RES_hh_tes_in!K19=0,0,1000000/0.086*RES_hh_tes_in!K19/RES_hh_num_in!K19)</f>
        <v>157.69445700509496</v>
      </c>
      <c r="L19" s="95">
        <f>IF(RES_hh_tes_in!L19=0,0,1000000/0.086*RES_hh_tes_in!L19/RES_hh_num_in!L19)</f>
        <v>98.628947700122112</v>
      </c>
      <c r="M19" s="95">
        <f>IF(RES_hh_tes_in!M19=0,0,1000000/0.086*RES_hh_tes_in!M19/RES_hh_num_in!M19)</f>
        <v>112.20104686017397</v>
      </c>
      <c r="N19" s="95">
        <f>IF(RES_hh_tes_in!N19=0,0,1000000/0.086*RES_hh_tes_in!N19/RES_hh_num_in!N19)</f>
        <v>76.77884558688811</v>
      </c>
      <c r="O19" s="95">
        <f>IF(RES_hh_tes_in!O19=0,0,1000000/0.086*RES_hh_tes_in!O19/RES_hh_num_in!O19)</f>
        <v>41.335362582182235</v>
      </c>
      <c r="P19" s="95">
        <f>IF(RES_hh_tes_in!P19=0,0,1000000/0.086*RES_hh_tes_in!P19/RES_hh_num_in!P19)</f>
        <v>101.89455574448002</v>
      </c>
      <c r="Q19" s="95">
        <f>IF(RES_hh_tes_in!Q19=0,0,1000000/0.086*RES_hh_tes_in!Q19/RES_hh_num_in!Q19)</f>
        <v>182.8522588219316</v>
      </c>
    </row>
    <row r="20" spans="1:17" ht="12" customHeight="1" x14ac:dyDescent="0.25">
      <c r="A20" s="87" t="s">
        <v>110</v>
      </c>
      <c r="B20" s="95"/>
      <c r="C20" s="95">
        <f>IF(RES_hh_tes_in!C20=0,0,1000000/0.086*RES_hh_tes_in!C20/RES_hh_num_in!C20)</f>
        <v>0</v>
      </c>
      <c r="D20" s="95">
        <f>IF(RES_hh_tes_in!D20=0,0,1000000/0.086*RES_hh_tes_in!D20/RES_hh_num_in!D20)</f>
        <v>0</v>
      </c>
      <c r="E20" s="95">
        <f>IF(RES_hh_tes_in!E20=0,0,1000000/0.086*RES_hh_tes_in!E20/RES_hh_num_in!E20)</f>
        <v>0</v>
      </c>
      <c r="F20" s="95">
        <f>IF(RES_hh_tes_in!F20=0,0,1000000/0.086*RES_hh_tes_in!F20/RES_hh_num_in!F20)</f>
        <v>0</v>
      </c>
      <c r="G20" s="95">
        <f>IF(RES_hh_tes_in!G20=0,0,1000000/0.086*RES_hh_tes_in!G20/RES_hh_num_in!G20)</f>
        <v>0</v>
      </c>
      <c r="H20" s="95">
        <f>IF(RES_hh_tes_in!H20=0,0,1000000/0.086*RES_hh_tes_in!H20/RES_hh_num_in!H20)</f>
        <v>0</v>
      </c>
      <c r="I20" s="95">
        <f>IF(RES_hh_tes_in!I20=0,0,1000000/0.086*RES_hh_tes_in!I20/RES_hh_num_in!I20)</f>
        <v>0</v>
      </c>
      <c r="J20" s="95">
        <f>IF(RES_hh_tes_in!J20=0,0,1000000/0.086*RES_hh_tes_in!J20/RES_hh_num_in!J20)</f>
        <v>0</v>
      </c>
      <c r="K20" s="95">
        <f>IF(RES_hh_tes_in!K20=0,0,1000000/0.086*RES_hh_tes_in!K20/RES_hh_num_in!K20)</f>
        <v>0</v>
      </c>
      <c r="L20" s="95">
        <f>IF(RES_hh_tes_in!L20=0,0,1000000/0.086*RES_hh_tes_in!L20/RES_hh_num_in!L20)</f>
        <v>0</v>
      </c>
      <c r="M20" s="95">
        <f>IF(RES_hh_tes_in!M20=0,0,1000000/0.086*RES_hh_tes_in!M20/RES_hh_num_in!M20)</f>
        <v>0</v>
      </c>
      <c r="N20" s="95">
        <f>IF(RES_hh_tes_in!N20=0,0,1000000/0.086*RES_hh_tes_in!N20/RES_hh_num_in!N20)</f>
        <v>0</v>
      </c>
      <c r="O20" s="95">
        <f>IF(RES_hh_tes_in!O20=0,0,1000000/0.086*RES_hh_tes_in!O20/RES_hh_num_in!O20)</f>
        <v>0</v>
      </c>
      <c r="P20" s="95">
        <f>IF(RES_hh_tes_in!P20=0,0,1000000/0.086*RES_hh_tes_in!P20/RES_hh_num_in!P20)</f>
        <v>0</v>
      </c>
      <c r="Q20" s="95">
        <f>IF(RES_hh_tes_in!Q20=0,0,1000000/0.086*RES_hh_tes_in!Q20/RES_hh_num_in!Q20)</f>
        <v>0</v>
      </c>
    </row>
    <row r="21" spans="1:17" ht="12" customHeight="1" x14ac:dyDescent="0.25">
      <c r="A21" s="87" t="s">
        <v>109</v>
      </c>
      <c r="B21" s="95"/>
      <c r="C21" s="95">
        <f>IF(RES_hh_tes_in!C21=0,0,1000000/0.086*RES_hh_tes_in!C21/RES_hh_num_in!C21)</f>
        <v>0</v>
      </c>
      <c r="D21" s="95">
        <f>IF(RES_hh_tes_in!D21=0,0,1000000/0.086*RES_hh_tes_in!D21/RES_hh_num_in!D21)</f>
        <v>0</v>
      </c>
      <c r="E21" s="95">
        <f>IF(RES_hh_tes_in!E21=0,0,1000000/0.086*RES_hh_tes_in!E21/RES_hh_num_in!E21)</f>
        <v>0</v>
      </c>
      <c r="F21" s="95">
        <f>IF(RES_hh_tes_in!F21=0,0,1000000/0.086*RES_hh_tes_in!F21/RES_hh_num_in!F21)</f>
        <v>0</v>
      </c>
      <c r="G21" s="95">
        <f>IF(RES_hh_tes_in!G21=0,0,1000000/0.086*RES_hh_tes_in!G21/RES_hh_num_in!G21)</f>
        <v>0</v>
      </c>
      <c r="H21" s="95">
        <f>IF(RES_hh_tes_in!H21=0,0,1000000/0.086*RES_hh_tes_in!H21/RES_hh_num_in!H21)</f>
        <v>0</v>
      </c>
      <c r="I21" s="95">
        <f>IF(RES_hh_tes_in!I21=0,0,1000000/0.086*RES_hh_tes_in!I21/RES_hh_num_in!I21)</f>
        <v>0</v>
      </c>
      <c r="J21" s="95">
        <f>IF(RES_hh_tes_in!J21=0,0,1000000/0.086*RES_hh_tes_in!J21/RES_hh_num_in!J21)</f>
        <v>0</v>
      </c>
      <c r="K21" s="95">
        <f>IF(RES_hh_tes_in!K21=0,0,1000000/0.086*RES_hh_tes_in!K21/RES_hh_num_in!K21)</f>
        <v>0</v>
      </c>
      <c r="L21" s="95">
        <f>IF(RES_hh_tes_in!L21=0,0,1000000/0.086*RES_hh_tes_in!L21/RES_hh_num_in!L21)</f>
        <v>0</v>
      </c>
      <c r="M21" s="95">
        <f>IF(RES_hh_tes_in!M21=0,0,1000000/0.086*RES_hh_tes_in!M21/RES_hh_num_in!M21)</f>
        <v>0</v>
      </c>
      <c r="N21" s="95">
        <f>IF(RES_hh_tes_in!N21=0,0,1000000/0.086*RES_hh_tes_in!N21/RES_hh_num_in!N21)</f>
        <v>0</v>
      </c>
      <c r="O21" s="95">
        <f>IF(RES_hh_tes_in!O21=0,0,1000000/0.086*RES_hh_tes_in!O21/RES_hh_num_in!O21)</f>
        <v>0</v>
      </c>
      <c r="P21" s="95">
        <f>IF(RES_hh_tes_in!P21=0,0,1000000/0.086*RES_hh_tes_in!P21/RES_hh_num_in!P21)</f>
        <v>0</v>
      </c>
      <c r="Q21" s="95">
        <f>IF(RES_hh_tes_in!Q21=0,0,1000000/0.086*RES_hh_tes_in!Q21/RES_hh_num_in!Q21)</f>
        <v>0</v>
      </c>
    </row>
    <row r="22" spans="1:17" ht="12" customHeight="1" x14ac:dyDescent="0.25">
      <c r="A22" s="87" t="s">
        <v>55</v>
      </c>
      <c r="B22" s="95"/>
      <c r="C22" s="95">
        <f>IF(RES_hh_tes_in!C22=0,0,1000000/0.086*RES_hh_tes_in!C22/RES_hh_num_in!C22)</f>
        <v>0</v>
      </c>
      <c r="D22" s="95">
        <f>IF(RES_hh_tes_in!D22=0,0,1000000/0.086*RES_hh_tes_in!D22/RES_hh_num_in!D22)</f>
        <v>0</v>
      </c>
      <c r="E22" s="95">
        <f>IF(RES_hh_tes_in!E22=0,0,1000000/0.086*RES_hh_tes_in!E22/RES_hh_num_in!E22)</f>
        <v>0</v>
      </c>
      <c r="F22" s="95">
        <f>IF(RES_hh_tes_in!F22=0,0,1000000/0.086*RES_hh_tes_in!F22/RES_hh_num_in!F22)</f>
        <v>0</v>
      </c>
      <c r="G22" s="95">
        <f>IF(RES_hh_tes_in!G22=0,0,1000000/0.086*RES_hh_tes_in!G22/RES_hh_num_in!G22)</f>
        <v>0</v>
      </c>
      <c r="H22" s="95">
        <f>IF(RES_hh_tes_in!H22=0,0,1000000/0.086*RES_hh_tes_in!H22/RES_hh_num_in!H22)</f>
        <v>0</v>
      </c>
      <c r="I22" s="95">
        <f>IF(RES_hh_tes_in!I22=0,0,1000000/0.086*RES_hh_tes_in!I22/RES_hh_num_in!I22)</f>
        <v>0</v>
      </c>
      <c r="J22" s="95">
        <f>IF(RES_hh_tes_in!J22=0,0,1000000/0.086*RES_hh_tes_in!J22/RES_hh_num_in!J22)</f>
        <v>0</v>
      </c>
      <c r="K22" s="95">
        <f>IF(RES_hh_tes_in!K22=0,0,1000000/0.086*RES_hh_tes_in!K22/RES_hh_num_in!K22)</f>
        <v>0</v>
      </c>
      <c r="L22" s="95">
        <f>IF(RES_hh_tes_in!L22=0,0,1000000/0.086*RES_hh_tes_in!L22/RES_hh_num_in!L22)</f>
        <v>0</v>
      </c>
      <c r="M22" s="95">
        <f>IF(RES_hh_tes_in!M22=0,0,1000000/0.086*RES_hh_tes_in!M22/RES_hh_num_in!M22)</f>
        <v>0</v>
      </c>
      <c r="N22" s="95">
        <f>IF(RES_hh_tes_in!N22=0,0,1000000/0.086*RES_hh_tes_in!N22/RES_hh_num_in!N22)</f>
        <v>0</v>
      </c>
      <c r="O22" s="95">
        <f>IF(RES_hh_tes_in!O22=0,0,1000000/0.086*RES_hh_tes_in!O22/RES_hh_num_in!O22)</f>
        <v>0</v>
      </c>
      <c r="P22" s="95">
        <f>IF(RES_hh_tes_in!P22=0,0,1000000/0.086*RES_hh_tes_in!P22/RES_hh_num_in!P22)</f>
        <v>0</v>
      </c>
      <c r="Q22" s="95">
        <f>IF(RES_hh_tes_in!Q22=0,0,1000000/0.086*RES_hh_tes_in!Q22/RES_hh_num_in!Q22)</f>
        <v>0</v>
      </c>
    </row>
    <row r="23" spans="1:17" ht="12" customHeight="1" x14ac:dyDescent="0.25">
      <c r="A23" s="87" t="s">
        <v>79</v>
      </c>
      <c r="B23" s="95"/>
      <c r="C23" s="95">
        <f>IF(RES_hh_tes_in!C23=0,0,1000000/0.086*RES_hh_tes_in!C23/RES_hh_num_in!C23)</f>
        <v>0</v>
      </c>
      <c r="D23" s="95">
        <f>IF(RES_hh_tes_in!D23=0,0,1000000/0.086*RES_hh_tes_in!D23/RES_hh_num_in!D23)</f>
        <v>0</v>
      </c>
      <c r="E23" s="95">
        <f>IF(RES_hh_tes_in!E23=0,0,1000000/0.086*RES_hh_tes_in!E23/RES_hh_num_in!E23)</f>
        <v>0</v>
      </c>
      <c r="F23" s="95">
        <f>IF(RES_hh_tes_in!F23=0,0,1000000/0.086*RES_hh_tes_in!F23/RES_hh_num_in!F23)</f>
        <v>0</v>
      </c>
      <c r="G23" s="95">
        <f>IF(RES_hh_tes_in!G23=0,0,1000000/0.086*RES_hh_tes_in!G23/RES_hh_num_in!G23)</f>
        <v>0</v>
      </c>
      <c r="H23" s="95">
        <f>IF(RES_hh_tes_in!H23=0,0,1000000/0.086*RES_hh_tes_in!H23/RES_hh_num_in!H23)</f>
        <v>0</v>
      </c>
      <c r="I23" s="95">
        <f>IF(RES_hh_tes_in!I23=0,0,1000000/0.086*RES_hh_tes_in!I23/RES_hh_num_in!I23)</f>
        <v>0</v>
      </c>
      <c r="J23" s="95">
        <f>IF(RES_hh_tes_in!J23=0,0,1000000/0.086*RES_hh_tes_in!J23/RES_hh_num_in!J23)</f>
        <v>0</v>
      </c>
      <c r="K23" s="95">
        <f>IF(RES_hh_tes_in!K23=0,0,1000000/0.086*RES_hh_tes_in!K23/RES_hh_num_in!K23)</f>
        <v>0</v>
      </c>
      <c r="L23" s="95">
        <f>IF(RES_hh_tes_in!L23=0,0,1000000/0.086*RES_hh_tes_in!L23/RES_hh_num_in!L23)</f>
        <v>0</v>
      </c>
      <c r="M23" s="95">
        <f>IF(RES_hh_tes_in!M23=0,0,1000000/0.086*RES_hh_tes_in!M23/RES_hh_num_in!M23)</f>
        <v>0</v>
      </c>
      <c r="N23" s="95">
        <f>IF(RES_hh_tes_in!N23=0,0,1000000/0.086*RES_hh_tes_in!N23/RES_hh_num_in!N23)</f>
        <v>0</v>
      </c>
      <c r="O23" s="95">
        <f>IF(RES_hh_tes_in!O23=0,0,1000000/0.086*RES_hh_tes_in!O23/RES_hh_num_in!O23)</f>
        <v>0</v>
      </c>
      <c r="P23" s="95">
        <f>IF(RES_hh_tes_in!P23=0,0,1000000/0.086*RES_hh_tes_in!P23/RES_hh_num_in!P23)</f>
        <v>0</v>
      </c>
      <c r="Q23" s="95">
        <f>IF(RES_hh_tes_in!Q23=0,0,1000000/0.086*RES_hh_tes_in!Q23/RES_hh_num_in!Q23)</f>
        <v>0</v>
      </c>
    </row>
    <row r="24" spans="1:17" ht="12" customHeight="1" x14ac:dyDescent="0.25">
      <c r="A24" s="87" t="s">
        <v>61</v>
      </c>
      <c r="B24" s="95"/>
      <c r="C24" s="95">
        <f>IF(RES_hh_tes_in!C24=0,0,1000000/0.086*RES_hh_tes_in!C24/RES_hh_num_in!C24)</f>
        <v>0</v>
      </c>
      <c r="D24" s="95">
        <f>IF(RES_hh_tes_in!D24=0,0,1000000/0.086*RES_hh_tes_in!D24/RES_hh_num_in!D24)</f>
        <v>0</v>
      </c>
      <c r="E24" s="95">
        <f>IF(RES_hh_tes_in!E24=0,0,1000000/0.086*RES_hh_tes_in!E24/RES_hh_num_in!E24)</f>
        <v>0</v>
      </c>
      <c r="F24" s="95">
        <f>IF(RES_hh_tes_in!F24=0,0,1000000/0.086*RES_hh_tes_in!F24/RES_hh_num_in!F24)</f>
        <v>0</v>
      </c>
      <c r="G24" s="95">
        <f>IF(RES_hh_tes_in!G24=0,0,1000000/0.086*RES_hh_tes_in!G24/RES_hh_num_in!G24)</f>
        <v>0</v>
      </c>
      <c r="H24" s="95">
        <f>IF(RES_hh_tes_in!H24=0,0,1000000/0.086*RES_hh_tes_in!H24/RES_hh_num_in!H24)</f>
        <v>0</v>
      </c>
      <c r="I24" s="95">
        <f>IF(RES_hh_tes_in!I24=0,0,1000000/0.086*RES_hh_tes_in!I24/RES_hh_num_in!I24)</f>
        <v>0</v>
      </c>
      <c r="J24" s="95">
        <f>IF(RES_hh_tes_in!J24=0,0,1000000/0.086*RES_hh_tes_in!J24/RES_hh_num_in!J24)</f>
        <v>0</v>
      </c>
      <c r="K24" s="95">
        <f>IF(RES_hh_tes_in!K24=0,0,1000000/0.086*RES_hh_tes_in!K24/RES_hh_num_in!K24)</f>
        <v>0</v>
      </c>
      <c r="L24" s="95">
        <f>IF(RES_hh_tes_in!L24=0,0,1000000/0.086*RES_hh_tes_in!L24/RES_hh_num_in!L24)</f>
        <v>0</v>
      </c>
      <c r="M24" s="95">
        <f>IF(RES_hh_tes_in!M24=0,0,1000000/0.086*RES_hh_tes_in!M24/RES_hh_num_in!M24)</f>
        <v>0</v>
      </c>
      <c r="N24" s="95">
        <f>IF(RES_hh_tes_in!N24=0,0,1000000/0.086*RES_hh_tes_in!N24/RES_hh_num_in!N24)</f>
        <v>0</v>
      </c>
      <c r="O24" s="95">
        <f>IF(RES_hh_tes_in!O24=0,0,1000000/0.086*RES_hh_tes_in!O24/RES_hh_num_in!O24)</f>
        <v>0</v>
      </c>
      <c r="P24" s="95">
        <f>IF(RES_hh_tes_in!P24=0,0,1000000/0.086*RES_hh_tes_in!P24/RES_hh_num_in!P24)</f>
        <v>0</v>
      </c>
      <c r="Q24" s="95">
        <f>IF(RES_hh_tes_in!Q24=0,0,1000000/0.086*RES_hh_tes_in!Q24/RES_hh_num_in!Q24)</f>
        <v>0</v>
      </c>
    </row>
    <row r="25" spans="1:17" ht="12" customHeight="1" x14ac:dyDescent="0.25">
      <c r="A25" s="51" t="s">
        <v>60</v>
      </c>
      <c r="B25" s="22"/>
      <c r="C25" s="22">
        <f>IF(RES_hh_tes_in!C25=0,0,1000000/0.086*RES_hh_tes_in!C25/RES_hh_num_in!C25)</f>
        <v>392.24370053839488</v>
      </c>
      <c r="D25" s="22">
        <f>IF(RES_hh_tes_in!D25=0,0,1000000/0.086*RES_hh_tes_in!D25/RES_hh_num_in!D25)</f>
        <v>448.56144405523537</v>
      </c>
      <c r="E25" s="22">
        <f>IF(RES_hh_tes_in!E25=0,0,1000000/0.086*RES_hh_tes_in!E25/RES_hh_num_in!E25)</f>
        <v>443.1939209766486</v>
      </c>
      <c r="F25" s="22">
        <f>IF(RES_hh_tes_in!F25=0,0,1000000/0.086*RES_hh_tes_in!F25/RES_hh_num_in!F25)</f>
        <v>50.357001906953059</v>
      </c>
      <c r="G25" s="22">
        <f>IF(RES_hh_tes_in!G25=0,0,1000000/0.086*RES_hh_tes_in!G25/RES_hh_num_in!G25)</f>
        <v>561.20194273882601</v>
      </c>
      <c r="H25" s="22">
        <f>IF(RES_hh_tes_in!H25=0,0,1000000/0.086*RES_hh_tes_in!H25/RES_hh_num_in!H25)</f>
        <v>301.09318169179693</v>
      </c>
      <c r="I25" s="22">
        <f>IF(RES_hh_tes_in!I25=0,0,1000000/0.086*RES_hh_tes_in!I25/RES_hh_num_in!I25)</f>
        <v>59.277603251156741</v>
      </c>
      <c r="J25" s="22">
        <f>IF(RES_hh_tes_in!J25=0,0,1000000/0.086*RES_hh_tes_in!J25/RES_hh_num_in!J25)</f>
        <v>165.5664528170345</v>
      </c>
      <c r="K25" s="22">
        <f>IF(RES_hh_tes_in!K25=0,0,1000000/0.086*RES_hh_tes_in!K25/RES_hh_num_in!K25)</f>
        <v>143.31295611504819</v>
      </c>
      <c r="L25" s="22">
        <f>IF(RES_hh_tes_in!L25=0,0,1000000/0.086*RES_hh_tes_in!L25/RES_hh_num_in!L25)</f>
        <v>101.97925223760625</v>
      </c>
      <c r="M25" s="22">
        <f>IF(RES_hh_tes_in!M25=0,0,1000000/0.086*RES_hh_tes_in!M25/RES_hh_num_in!M25)</f>
        <v>82.406944157192953</v>
      </c>
      <c r="N25" s="22">
        <f>IF(RES_hh_tes_in!N25=0,0,1000000/0.086*RES_hh_tes_in!N25/RES_hh_num_in!N25)</f>
        <v>86.552119239660911</v>
      </c>
      <c r="O25" s="22">
        <f>IF(RES_hh_tes_in!O25=0,0,1000000/0.086*RES_hh_tes_in!O25/RES_hh_num_in!O25)</f>
        <v>63.546279760758061</v>
      </c>
      <c r="P25" s="22">
        <f>IF(RES_hh_tes_in!P25=0,0,1000000/0.086*RES_hh_tes_in!P25/RES_hh_num_in!P25)</f>
        <v>131.44299121521766</v>
      </c>
      <c r="Q25" s="22">
        <f>IF(RES_hh_tes_in!Q25=0,0,1000000/0.086*RES_hh_tes_in!Q25/RES_hh_num_in!Q25)</f>
        <v>247.00397414947253</v>
      </c>
    </row>
    <row r="26" spans="1:17" ht="12" customHeight="1" x14ac:dyDescent="0.25">
      <c r="A26" s="49" t="s">
        <v>59</v>
      </c>
      <c r="B26" s="18"/>
      <c r="C26" s="18">
        <f>IF(RES_hh_tes_in!C26=0,0,1000000/0.086*RES_hh_tes_in!C26/RES_hh_num_in!C26)</f>
        <v>2286.7430040372105</v>
      </c>
      <c r="D26" s="18">
        <f>IF(RES_hh_tes_in!D26=0,0,1000000/0.086*RES_hh_tes_in!D26/RES_hh_num_in!D26)</f>
        <v>2334.4484270371163</v>
      </c>
      <c r="E26" s="18">
        <f>IF(RES_hh_tes_in!E26=0,0,1000000/0.086*RES_hh_tes_in!E26/RES_hh_num_in!E26)</f>
        <v>2338.6319606733282</v>
      </c>
      <c r="F26" s="18">
        <f>IF(RES_hh_tes_in!F26=0,0,1000000/0.086*RES_hh_tes_in!F26/RES_hh_num_in!F26)</f>
        <v>2291.6462557978657</v>
      </c>
      <c r="G26" s="18">
        <f>IF(RES_hh_tes_in!G26=0,0,1000000/0.086*RES_hh_tes_in!G26/RES_hh_num_in!G26)</f>
        <v>2024.3153267656003</v>
      </c>
      <c r="H26" s="18">
        <f>IF(RES_hh_tes_in!H26=0,0,1000000/0.086*RES_hh_tes_in!H26/RES_hh_num_in!H26)</f>
        <v>2102.9997128961982</v>
      </c>
      <c r="I26" s="18">
        <f>IF(RES_hh_tes_in!I26=0,0,1000000/0.086*RES_hh_tes_in!I26/RES_hh_num_in!I26)</f>
        <v>2226.2217507827459</v>
      </c>
      <c r="J26" s="18">
        <f>IF(RES_hh_tes_in!J26=0,0,1000000/0.086*RES_hh_tes_in!J26/RES_hh_num_in!J26)</f>
        <v>2201.832250525707</v>
      </c>
      <c r="K26" s="18">
        <f>IF(RES_hh_tes_in!K26=0,0,1000000/0.086*RES_hh_tes_in!K26/RES_hh_num_in!K26)</f>
        <v>2196.7914301104947</v>
      </c>
      <c r="L26" s="18">
        <f>IF(RES_hh_tes_in!L26=0,0,1000000/0.086*RES_hh_tes_in!L26/RES_hh_num_in!L26)</f>
        <v>2174.2864651233153</v>
      </c>
      <c r="M26" s="18">
        <f>IF(RES_hh_tes_in!M26=0,0,1000000/0.086*RES_hh_tes_in!M26/RES_hh_num_in!M26)</f>
        <v>2162.4181870972402</v>
      </c>
      <c r="N26" s="18">
        <f>IF(RES_hh_tes_in!N26=0,0,1000000/0.086*RES_hh_tes_in!N26/RES_hh_num_in!N26)</f>
        <v>2131.8264609716402</v>
      </c>
      <c r="O26" s="18">
        <f>IF(RES_hh_tes_in!O26=0,0,1000000/0.086*RES_hh_tes_in!O26/RES_hh_num_in!O26)</f>
        <v>2096.0705605415774</v>
      </c>
      <c r="P26" s="18">
        <f>IF(RES_hh_tes_in!P26=0,0,1000000/0.086*RES_hh_tes_in!P26/RES_hh_num_in!P26)</f>
        <v>2125.7148545021228</v>
      </c>
      <c r="Q26" s="18">
        <f>IF(RES_hh_tes_in!Q26=0,0,1000000/0.086*RES_hh_tes_in!Q26/RES_hh_num_in!Q26)</f>
        <v>2135.1441720864555</v>
      </c>
    </row>
    <row r="27" spans="1:17" ht="12.95" customHeight="1" x14ac:dyDescent="0.25">
      <c r="A27" s="89" t="s">
        <v>62</v>
      </c>
      <c r="B27" s="96"/>
      <c r="C27" s="96">
        <f>IF(RES_hh_tes_in!C27=0,0,1000000/0.086*RES_hh_tes_in!C27/RES_hh_num_in!C27)</f>
        <v>813.73280339171185</v>
      </c>
      <c r="D27" s="96">
        <f>IF(RES_hh_tes_in!D27=0,0,1000000/0.086*RES_hh_tes_in!D27/RES_hh_num_in!D27)</f>
        <v>821.75502344485869</v>
      </c>
      <c r="E27" s="96">
        <f>IF(RES_hh_tes_in!E27=0,0,1000000/0.086*RES_hh_tes_in!E27/RES_hh_num_in!E27)</f>
        <v>960.1915077062315</v>
      </c>
      <c r="F27" s="96">
        <f>IF(RES_hh_tes_in!F27=0,0,1000000/0.086*RES_hh_tes_in!F27/RES_hh_num_in!F27)</f>
        <v>976.26027773774331</v>
      </c>
      <c r="G27" s="96">
        <f>IF(RES_hh_tes_in!G27=0,0,1000000/0.086*RES_hh_tes_in!G27/RES_hh_num_in!G27)</f>
        <v>947.58042639051985</v>
      </c>
      <c r="H27" s="96">
        <f>IF(RES_hh_tes_in!H27=0,0,1000000/0.086*RES_hh_tes_in!H27/RES_hh_num_in!H27)</f>
        <v>1044.121563196449</v>
      </c>
      <c r="I27" s="96">
        <f>IF(RES_hh_tes_in!I27=0,0,1000000/0.086*RES_hh_tes_in!I27/RES_hh_num_in!I27)</f>
        <v>1126.0755578387352</v>
      </c>
      <c r="J27" s="96">
        <f>IF(RES_hh_tes_in!J27=0,0,1000000/0.086*RES_hh_tes_in!J27/RES_hh_num_in!J27)</f>
        <v>1116.5811695632833</v>
      </c>
      <c r="K27" s="96">
        <f>IF(RES_hh_tes_in!K27=0,0,1000000/0.086*RES_hh_tes_in!K27/RES_hh_num_in!K27)</f>
        <v>1127.5512047432851</v>
      </c>
      <c r="L27" s="96">
        <f>IF(RES_hh_tes_in!L27=0,0,1000000/0.086*RES_hh_tes_in!L27/RES_hh_num_in!L27)</f>
        <v>1168.2485796083849</v>
      </c>
      <c r="M27" s="96">
        <f>IF(RES_hh_tes_in!M27=0,0,1000000/0.086*RES_hh_tes_in!M27/RES_hh_num_in!M27)</f>
        <v>1179.8989732958519</v>
      </c>
      <c r="N27" s="96">
        <f>IF(RES_hh_tes_in!N27=0,0,1000000/0.086*RES_hh_tes_in!N27/RES_hh_num_in!N27)</f>
        <v>1118.0085273711163</v>
      </c>
      <c r="O27" s="96">
        <f>IF(RES_hh_tes_in!O27=0,0,1000000/0.086*RES_hh_tes_in!O27/RES_hh_num_in!O27)</f>
        <v>1006.9470755814795</v>
      </c>
      <c r="P27" s="96">
        <f>IF(RES_hh_tes_in!P27=0,0,1000000/0.086*RES_hh_tes_in!P27/RES_hh_num_in!P27)</f>
        <v>996.6744820124577</v>
      </c>
      <c r="Q27" s="96">
        <f>IF(RES_hh_tes_in!Q27=0,0,1000000/0.086*RES_hh_tes_in!Q27/RES_hh_num_in!Q27)</f>
        <v>1054.6249956419288</v>
      </c>
    </row>
    <row r="28" spans="1:17" ht="12" customHeight="1" x14ac:dyDescent="0.25">
      <c r="A28" s="87" t="s">
        <v>58</v>
      </c>
      <c r="B28" s="95"/>
      <c r="C28" s="95">
        <f>IF(RES_hh_tes_in!C28=0,0,1000000/0.086*RES_hh_tes_in!C28/RES_hh_num_in!C28)</f>
        <v>0</v>
      </c>
      <c r="D28" s="95">
        <f>IF(RES_hh_tes_in!D28=0,0,1000000/0.086*RES_hh_tes_in!D28/RES_hh_num_in!D28)</f>
        <v>0</v>
      </c>
      <c r="E28" s="95">
        <f>IF(RES_hh_tes_in!E28=0,0,1000000/0.086*RES_hh_tes_in!E28/RES_hh_num_in!E28)</f>
        <v>0</v>
      </c>
      <c r="F28" s="95">
        <f>IF(RES_hh_tes_in!F28=0,0,1000000/0.086*RES_hh_tes_in!F28/RES_hh_num_in!F28)</f>
        <v>0</v>
      </c>
      <c r="G28" s="95">
        <f>IF(RES_hh_tes_in!G28=0,0,1000000/0.086*RES_hh_tes_in!G28/RES_hh_num_in!G28)</f>
        <v>0</v>
      </c>
      <c r="H28" s="95">
        <f>IF(RES_hh_tes_in!H28=0,0,1000000/0.086*RES_hh_tes_in!H28/RES_hh_num_in!H28)</f>
        <v>0</v>
      </c>
      <c r="I28" s="95">
        <f>IF(RES_hh_tes_in!I28=0,0,1000000/0.086*RES_hh_tes_in!I28/RES_hh_num_in!I28)</f>
        <v>0</v>
      </c>
      <c r="J28" s="95">
        <f>IF(RES_hh_tes_in!J28=0,0,1000000/0.086*RES_hh_tes_in!J28/RES_hh_num_in!J28)</f>
        <v>0</v>
      </c>
      <c r="K28" s="95">
        <f>IF(RES_hh_tes_in!K28=0,0,1000000/0.086*RES_hh_tes_in!K28/RES_hh_num_in!K28)</f>
        <v>0</v>
      </c>
      <c r="L28" s="95">
        <f>IF(RES_hh_tes_in!L28=0,0,1000000/0.086*RES_hh_tes_in!L28/RES_hh_num_in!L28)</f>
        <v>0</v>
      </c>
      <c r="M28" s="95">
        <f>IF(RES_hh_tes_in!M28=0,0,1000000/0.086*RES_hh_tes_in!M28/RES_hh_num_in!M28)</f>
        <v>0</v>
      </c>
      <c r="N28" s="95">
        <f>IF(RES_hh_tes_in!N28=0,0,1000000/0.086*RES_hh_tes_in!N28/RES_hh_num_in!N28)</f>
        <v>0</v>
      </c>
      <c r="O28" s="95">
        <f>IF(RES_hh_tes_in!O28=0,0,1000000/0.086*RES_hh_tes_in!O28/RES_hh_num_in!O28)</f>
        <v>0</v>
      </c>
      <c r="P28" s="95">
        <f>IF(RES_hh_tes_in!P28=0,0,1000000/0.086*RES_hh_tes_in!P28/RES_hh_num_in!P28)</f>
        <v>0</v>
      </c>
      <c r="Q28" s="95">
        <f>IF(RES_hh_tes_in!Q28=0,0,1000000/0.086*RES_hh_tes_in!Q28/RES_hh_num_in!Q28)</f>
        <v>0</v>
      </c>
    </row>
    <row r="29" spans="1:17" s="28" customFormat="1" ht="12" customHeight="1" x14ac:dyDescent="0.25">
      <c r="A29" s="87" t="s">
        <v>84</v>
      </c>
      <c r="B29" s="95"/>
      <c r="C29" s="95">
        <f>IF(RES_hh_tes_in!C29=0,0,1000000/0.086*RES_hh_tes_in!C29/RES_hh_num_in!C29)</f>
        <v>823.13780981650837</v>
      </c>
      <c r="D29" s="95">
        <f>IF(RES_hh_tes_in!D29=0,0,1000000/0.086*RES_hh_tes_in!D29/RES_hh_num_in!D29)</f>
        <v>826.3455959173657</v>
      </c>
      <c r="E29" s="95">
        <f>IF(RES_hh_tes_in!E29=0,0,1000000/0.086*RES_hh_tes_in!E29/RES_hh_num_in!E29)</f>
        <v>911.39316481297681</v>
      </c>
      <c r="F29" s="95">
        <f>IF(RES_hh_tes_in!F29=0,0,1000000/0.086*RES_hh_tes_in!F29/RES_hh_num_in!F29)</f>
        <v>956.51408681332816</v>
      </c>
      <c r="G29" s="95">
        <f>IF(RES_hh_tes_in!G29=0,0,1000000/0.086*RES_hh_tes_in!G29/RES_hh_num_in!G29)</f>
        <v>946.16625920752722</v>
      </c>
      <c r="H29" s="95">
        <f>IF(RES_hh_tes_in!H29=0,0,1000000/0.086*RES_hh_tes_in!H29/RES_hh_num_in!H29)</f>
        <v>872.02695180551962</v>
      </c>
      <c r="I29" s="95">
        <f>IF(RES_hh_tes_in!I29=0,0,1000000/0.086*RES_hh_tes_in!I29/RES_hh_num_in!I29)</f>
        <v>956.24549435259007</v>
      </c>
      <c r="J29" s="95">
        <f>IF(RES_hh_tes_in!J29=0,0,1000000/0.086*RES_hh_tes_in!J29/RES_hh_num_in!J29)</f>
        <v>917.73983917592432</v>
      </c>
      <c r="K29" s="95">
        <f>IF(RES_hh_tes_in!K29=0,0,1000000/0.086*RES_hh_tes_in!K29/RES_hh_num_in!K29)</f>
        <v>950.62483719301065</v>
      </c>
      <c r="L29" s="95">
        <f>IF(RES_hh_tes_in!L29=0,0,1000000/0.086*RES_hh_tes_in!L29/RES_hh_num_in!L29)</f>
        <v>945.31295669757981</v>
      </c>
      <c r="M29" s="95">
        <f>IF(RES_hh_tes_in!M29=0,0,1000000/0.086*RES_hh_tes_in!M29/RES_hh_num_in!M29)</f>
        <v>943.58762584686713</v>
      </c>
      <c r="N29" s="95">
        <f>IF(RES_hh_tes_in!N29=0,0,1000000/0.086*RES_hh_tes_in!N29/RES_hh_num_in!N29)</f>
        <v>921.28994263859602</v>
      </c>
      <c r="O29" s="95">
        <f>IF(RES_hh_tes_in!O29=0,0,1000000/0.086*RES_hh_tes_in!O29/RES_hh_num_in!O29)</f>
        <v>832.90379756055404</v>
      </c>
      <c r="P29" s="95">
        <f>IF(RES_hh_tes_in!P29=0,0,1000000/0.086*RES_hh_tes_in!P29/RES_hh_num_in!P29)</f>
        <v>0</v>
      </c>
      <c r="Q29" s="95">
        <f>IF(RES_hh_tes_in!Q29=0,0,1000000/0.086*RES_hh_tes_in!Q29/RES_hh_num_in!Q29)</f>
        <v>0</v>
      </c>
    </row>
    <row r="30" spans="1:17" ht="12" customHeight="1" x14ac:dyDescent="0.25">
      <c r="A30" s="87" t="s">
        <v>109</v>
      </c>
      <c r="B30" s="95"/>
      <c r="C30" s="95">
        <f>IF(RES_hh_tes_in!C30=0,0,1000000/0.086*RES_hh_tes_in!C30/RES_hh_num_in!C30)</f>
        <v>0</v>
      </c>
      <c r="D30" s="95">
        <f>IF(RES_hh_tes_in!D30=0,0,1000000/0.086*RES_hh_tes_in!D30/RES_hh_num_in!D30)</f>
        <v>0</v>
      </c>
      <c r="E30" s="95">
        <f>IF(RES_hh_tes_in!E30=0,0,1000000/0.086*RES_hh_tes_in!E30/RES_hh_num_in!E30)</f>
        <v>0</v>
      </c>
      <c r="F30" s="95">
        <f>IF(RES_hh_tes_in!F30=0,0,1000000/0.086*RES_hh_tes_in!F30/RES_hh_num_in!F30)</f>
        <v>0</v>
      </c>
      <c r="G30" s="95">
        <f>IF(RES_hh_tes_in!G30=0,0,1000000/0.086*RES_hh_tes_in!G30/RES_hh_num_in!G30)</f>
        <v>0</v>
      </c>
      <c r="H30" s="95">
        <f>IF(RES_hh_tes_in!H30=0,0,1000000/0.086*RES_hh_tes_in!H30/RES_hh_num_in!H30)</f>
        <v>0</v>
      </c>
      <c r="I30" s="95">
        <f>IF(RES_hh_tes_in!I30=0,0,1000000/0.086*RES_hh_tes_in!I30/RES_hh_num_in!I30)</f>
        <v>0</v>
      </c>
      <c r="J30" s="95">
        <f>IF(RES_hh_tes_in!J30=0,0,1000000/0.086*RES_hh_tes_in!J30/RES_hh_num_in!J30)</f>
        <v>0</v>
      </c>
      <c r="K30" s="95">
        <f>IF(RES_hh_tes_in!K30=0,0,1000000/0.086*RES_hh_tes_in!K30/RES_hh_num_in!K30)</f>
        <v>0</v>
      </c>
      <c r="L30" s="95">
        <f>IF(RES_hh_tes_in!L30=0,0,1000000/0.086*RES_hh_tes_in!L30/RES_hh_num_in!L30)</f>
        <v>0</v>
      </c>
      <c r="M30" s="95">
        <f>IF(RES_hh_tes_in!M30=0,0,1000000/0.086*RES_hh_tes_in!M30/RES_hh_num_in!M30)</f>
        <v>0</v>
      </c>
      <c r="N30" s="95">
        <f>IF(RES_hh_tes_in!N30=0,0,1000000/0.086*RES_hh_tes_in!N30/RES_hh_num_in!N30)</f>
        <v>0</v>
      </c>
      <c r="O30" s="95">
        <f>IF(RES_hh_tes_in!O30=0,0,1000000/0.086*RES_hh_tes_in!O30/RES_hh_num_in!O30)</f>
        <v>0</v>
      </c>
      <c r="P30" s="95">
        <f>IF(RES_hh_tes_in!P30=0,0,1000000/0.086*RES_hh_tes_in!P30/RES_hh_num_in!P30)</f>
        <v>0</v>
      </c>
      <c r="Q30" s="95">
        <f>IF(RES_hh_tes_in!Q30=0,0,1000000/0.086*RES_hh_tes_in!Q30/RES_hh_num_in!Q30)</f>
        <v>0</v>
      </c>
    </row>
    <row r="31" spans="1:17" ht="12" customHeight="1" x14ac:dyDescent="0.25">
      <c r="A31" s="87" t="s">
        <v>55</v>
      </c>
      <c r="B31" s="95"/>
      <c r="C31" s="95">
        <f>IF(RES_hh_tes_in!C31=0,0,1000000/0.086*RES_hh_tes_in!C31/RES_hh_num_in!C31)</f>
        <v>800.31855404460475</v>
      </c>
      <c r="D31" s="95">
        <f>IF(RES_hh_tes_in!D31=0,0,1000000/0.086*RES_hh_tes_in!D31/RES_hh_num_in!D31)</f>
        <v>834.53685549962631</v>
      </c>
      <c r="E31" s="95">
        <f>IF(RES_hh_tes_in!E31=0,0,1000000/0.086*RES_hh_tes_in!E31/RES_hh_num_in!E31)</f>
        <v>825.11147257352116</v>
      </c>
      <c r="F31" s="95">
        <f>IF(RES_hh_tes_in!F31=0,0,1000000/0.086*RES_hh_tes_in!F31/RES_hh_num_in!F31)</f>
        <v>924.14591351461127</v>
      </c>
      <c r="G31" s="95">
        <f>IF(RES_hh_tes_in!G31=0,0,1000000/0.086*RES_hh_tes_in!G31/RES_hh_num_in!G31)</f>
        <v>913.48128156475116</v>
      </c>
      <c r="H31" s="95">
        <f>IF(RES_hh_tes_in!H31=0,0,1000000/0.086*RES_hh_tes_in!H31/RES_hh_num_in!H31)</f>
        <v>0</v>
      </c>
      <c r="I31" s="95">
        <f>IF(RES_hh_tes_in!I31=0,0,1000000/0.086*RES_hh_tes_in!I31/RES_hh_num_in!I31)</f>
        <v>933.61107464377562</v>
      </c>
      <c r="J31" s="95">
        <f>IF(RES_hh_tes_in!J31=0,0,1000000/0.086*RES_hh_tes_in!J31/RES_hh_num_in!J31)</f>
        <v>937.2369514187917</v>
      </c>
      <c r="K31" s="95">
        <f>IF(RES_hh_tes_in!K31=0,0,1000000/0.086*RES_hh_tes_in!K31/RES_hh_num_in!K31)</f>
        <v>0</v>
      </c>
      <c r="L31" s="95">
        <f>IF(RES_hh_tes_in!L31=0,0,1000000/0.086*RES_hh_tes_in!L31/RES_hh_num_in!L31)</f>
        <v>898.9273819198313</v>
      </c>
      <c r="M31" s="95">
        <f>IF(RES_hh_tes_in!M31=0,0,1000000/0.086*RES_hh_tes_in!M31/RES_hh_num_in!M31)</f>
        <v>894.49699803902502</v>
      </c>
      <c r="N31" s="95">
        <f>IF(RES_hh_tes_in!N31=0,0,1000000/0.086*RES_hh_tes_in!N31/RES_hh_num_in!N31)</f>
        <v>875.22794291072898</v>
      </c>
      <c r="O31" s="95">
        <f>IF(RES_hh_tes_in!O31=0,0,1000000/0.086*RES_hh_tes_in!O31/RES_hh_num_in!O31)</f>
        <v>828.56179486134238</v>
      </c>
      <c r="P31" s="95">
        <f>IF(RES_hh_tes_in!P31=0,0,1000000/0.086*RES_hh_tes_in!P31/RES_hh_num_in!P31)</f>
        <v>822.55493716260924</v>
      </c>
      <c r="Q31" s="95">
        <f>IF(RES_hh_tes_in!Q31=0,0,1000000/0.086*RES_hh_tes_in!Q31/RES_hh_num_in!Q31)</f>
        <v>818.75386226841511</v>
      </c>
    </row>
    <row r="32" spans="1:17" ht="12" customHeight="1" x14ac:dyDescent="0.25">
      <c r="A32" s="49" t="s">
        <v>60</v>
      </c>
      <c r="B32" s="18"/>
      <c r="C32" s="18">
        <f>IF(RES_hh_tes_in!C32=0,0,1000000/0.086*RES_hh_tes_in!C32/RES_hh_num_in!C32)</f>
        <v>813.01573287208123</v>
      </c>
      <c r="D32" s="18">
        <f>IF(RES_hh_tes_in!D32=0,0,1000000/0.086*RES_hh_tes_in!D32/RES_hh_num_in!D32)</f>
        <v>821.00890775235473</v>
      </c>
      <c r="E32" s="18">
        <f>IF(RES_hh_tes_in!E32=0,0,1000000/0.086*RES_hh_tes_in!E32/RES_hh_num_in!E32)</f>
        <v>967.09302264045607</v>
      </c>
      <c r="F32" s="18">
        <f>IF(RES_hh_tes_in!F32=0,0,1000000/0.086*RES_hh_tes_in!F32/RES_hh_num_in!F32)</f>
        <v>978.50986482432108</v>
      </c>
      <c r="G32" s="18">
        <f>IF(RES_hh_tes_in!G32=0,0,1000000/0.086*RES_hh_tes_in!G32/RES_hh_num_in!G32)</f>
        <v>948.69584468504024</v>
      </c>
      <c r="H32" s="18">
        <f>IF(RES_hh_tes_in!H32=0,0,1000000/0.086*RES_hh_tes_in!H32/RES_hh_num_in!H32)</f>
        <v>1051.1549155372672</v>
      </c>
      <c r="I32" s="18">
        <f>IF(RES_hh_tes_in!I32=0,0,1000000/0.086*RES_hh_tes_in!I32/RES_hh_num_in!I32)</f>
        <v>1145.0668568778437</v>
      </c>
      <c r="J32" s="18">
        <f>IF(RES_hh_tes_in!J32=0,0,1000000/0.086*RES_hh_tes_in!J32/RES_hh_num_in!J32)</f>
        <v>1125.7745080373979</v>
      </c>
      <c r="K32" s="18">
        <f>IF(RES_hh_tes_in!K32=0,0,1000000/0.086*RES_hh_tes_in!K32/RES_hh_num_in!K32)</f>
        <v>1147.2798332969605</v>
      </c>
      <c r="L32" s="18">
        <f>IF(RES_hh_tes_in!L32=0,0,1000000/0.086*RES_hh_tes_in!L32/RES_hh_num_in!L32)</f>
        <v>1201.6314780062462</v>
      </c>
      <c r="M32" s="18">
        <f>IF(RES_hh_tes_in!M32=0,0,1000000/0.086*RES_hh_tes_in!M32/RES_hh_num_in!M32)</f>
        <v>1204.202455985288</v>
      </c>
      <c r="N32" s="18">
        <f>IF(RES_hh_tes_in!N32=0,0,1000000/0.086*RES_hh_tes_in!N32/RES_hh_num_in!N32)</f>
        <v>1145.1775987422841</v>
      </c>
      <c r="O32" s="18">
        <f>IF(RES_hh_tes_in!O32=0,0,1000000/0.086*RES_hh_tes_in!O32/RES_hh_num_in!O32)</f>
        <v>1042.5392246560882</v>
      </c>
      <c r="P32" s="18">
        <f>IF(RES_hh_tes_in!P32=0,0,1000000/0.086*RES_hh_tes_in!P32/RES_hh_num_in!P32)</f>
        <v>999.21131238515613</v>
      </c>
      <c r="Q32" s="18">
        <f>IF(RES_hh_tes_in!Q32=0,0,1000000/0.086*RES_hh_tes_in!Q32/RES_hh_num_in!Q32)</f>
        <v>1054.6637607479745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124</v>
      </c>
      <c r="B3" s="100"/>
      <c r="C3" s="100">
        <f>IF(RES_hh_emi_in!C3=0,0,1000000*RES_hh_emi_in!C3/RES_hh_num_in!C3)</f>
        <v>1928.9075646560241</v>
      </c>
      <c r="D3" s="100">
        <f>IF(RES_hh_emi_in!D3=0,0,1000000*RES_hh_emi_in!D3/RES_hh_num_in!D3)</f>
        <v>1538.1019247346046</v>
      </c>
      <c r="E3" s="100">
        <f>IF(RES_hh_emi_in!E3=0,0,1000000*RES_hh_emi_in!E3/RES_hh_num_in!E3)</f>
        <v>1638.4035480327632</v>
      </c>
      <c r="F3" s="100">
        <f>IF(RES_hh_emi_in!F3=0,0,1000000*RES_hh_emi_in!F3/RES_hh_num_in!F3)</f>
        <v>1481.534860563881</v>
      </c>
      <c r="G3" s="100">
        <f>IF(RES_hh_emi_in!G3=0,0,1000000*RES_hh_emi_in!G3/RES_hh_num_in!G3)</f>
        <v>1200.6978016548517</v>
      </c>
      <c r="H3" s="100">
        <f>IF(RES_hh_emi_in!H3=0,0,1000000*RES_hh_emi_in!H3/RES_hh_num_in!H3)</f>
        <v>945.10068669928694</v>
      </c>
      <c r="I3" s="100">
        <f>IF(RES_hh_emi_in!I3=0,0,1000000*RES_hh_emi_in!I3/RES_hh_num_in!I3)</f>
        <v>346.61504029876949</v>
      </c>
      <c r="J3" s="100">
        <f>IF(RES_hh_emi_in!J3=0,0,1000000*RES_hh_emi_in!J3/RES_hh_num_in!J3)</f>
        <v>642.39602222438305</v>
      </c>
      <c r="K3" s="100">
        <f>IF(RES_hh_emi_in!K3=0,0,1000000*RES_hh_emi_in!K3/RES_hh_num_in!K3)</f>
        <v>1404.7988935924257</v>
      </c>
      <c r="L3" s="100">
        <f>IF(RES_hh_emi_in!L3=0,0,1000000*RES_hh_emi_in!L3/RES_hh_num_in!L3)</f>
        <v>844.45454124058506</v>
      </c>
      <c r="M3" s="100">
        <f>IF(RES_hh_emi_in!M3=0,0,1000000*RES_hh_emi_in!M3/RES_hh_num_in!M3)</f>
        <v>1515.8160615593636</v>
      </c>
      <c r="N3" s="100">
        <f>IF(RES_hh_emi_in!N3=0,0,1000000*RES_hh_emi_in!N3/RES_hh_num_in!N3)</f>
        <v>1265.0342352276552</v>
      </c>
      <c r="O3" s="100">
        <f>IF(RES_hh_emi_in!O3=0,0,1000000*RES_hh_emi_in!O3/RES_hh_num_in!O3)</f>
        <v>992.4412190090743</v>
      </c>
      <c r="P3" s="100">
        <f>IF(RES_hh_emi_in!P3=0,0,1000000*RES_hh_emi_in!P3/RES_hh_num_in!P3)</f>
        <v>922.743439050848</v>
      </c>
      <c r="Q3" s="100">
        <f>IF(RES_hh_emi_in!Q3=0,0,1000000*RES_hh_emi_in!Q3/RES_hh_num_in!Q3)</f>
        <v>901.27464991444242</v>
      </c>
    </row>
    <row r="4" spans="1:17" ht="12.95" customHeight="1" x14ac:dyDescent="0.25">
      <c r="A4" s="89" t="s">
        <v>65</v>
      </c>
      <c r="B4" s="96"/>
      <c r="C4" s="96">
        <f>IF(RES_hh_emi_in!C4=0,0,1000000*RES_hh_emi_in!C4/RES_hh_num_in!C4)</f>
        <v>1870.1327089720305</v>
      </c>
      <c r="D4" s="96">
        <f>IF(RES_hh_emi_in!D4=0,0,1000000*RES_hh_emi_in!D4/RES_hh_num_in!D4)</f>
        <v>1478.0628886267837</v>
      </c>
      <c r="E4" s="96">
        <f>IF(RES_hh_emi_in!E4=0,0,1000000*RES_hh_emi_in!E4/RES_hh_num_in!E4)</f>
        <v>1564.9028239774391</v>
      </c>
      <c r="F4" s="96">
        <f>IF(RES_hh_emi_in!F4=0,0,1000000*RES_hh_emi_in!F4/RES_hh_num_in!F4)</f>
        <v>1433.6303190301303</v>
      </c>
      <c r="G4" s="96">
        <f>IF(RES_hh_emi_in!G4=0,0,1000000*RES_hh_emi_in!G4/RES_hh_num_in!G4)</f>
        <v>1128.1387803042899</v>
      </c>
      <c r="H4" s="96">
        <f>IF(RES_hh_emi_in!H4=0,0,1000000*RES_hh_emi_in!H4/RES_hh_num_in!H4)</f>
        <v>908.88221198535996</v>
      </c>
      <c r="I4" s="96">
        <f>IF(RES_hh_emi_in!I4=0,0,1000000*RES_hh_emi_in!I4/RES_hh_num_in!I4)</f>
        <v>297.77691470061279</v>
      </c>
      <c r="J4" s="96">
        <f>IF(RES_hh_emi_in!J4=0,0,1000000*RES_hh_emi_in!J4/RES_hh_num_in!J4)</f>
        <v>618.00913626610941</v>
      </c>
      <c r="K4" s="96">
        <f>IF(RES_hh_emi_in!K4=0,0,1000000*RES_hh_emi_in!K4/RES_hh_num_in!K4)</f>
        <v>1349.0179650381824</v>
      </c>
      <c r="L4" s="96">
        <f>IF(RES_hh_emi_in!L4=0,0,1000000*RES_hh_emi_in!L4/RES_hh_num_in!L4)</f>
        <v>781.49576355641057</v>
      </c>
      <c r="M4" s="96">
        <f>IF(RES_hh_emi_in!M4=0,0,1000000*RES_hh_emi_in!M4/RES_hh_num_in!M4)</f>
        <v>1477.6762980529543</v>
      </c>
      <c r="N4" s="96">
        <f>IF(RES_hh_emi_in!N4=0,0,1000000*RES_hh_emi_in!N4/RES_hh_num_in!N4)</f>
        <v>1209.6558006284224</v>
      </c>
      <c r="O4" s="96">
        <f>IF(RES_hh_emi_in!O4=0,0,1000000*RES_hh_emi_in!O4/RES_hh_num_in!O4)</f>
        <v>929.81395658959752</v>
      </c>
      <c r="P4" s="96">
        <f>IF(RES_hh_emi_in!P4=0,0,1000000*RES_hh_emi_in!P4/RES_hh_num_in!P4)</f>
        <v>920.42742700441875</v>
      </c>
      <c r="Q4" s="96">
        <f>IF(RES_hh_emi_in!Q4=0,0,1000000*RES_hh_emi_in!Q4/RES_hh_num_in!Q4)</f>
        <v>895.29194047999965</v>
      </c>
    </row>
    <row r="5" spans="1:17" ht="12" customHeight="1" x14ac:dyDescent="0.25">
      <c r="A5" s="87" t="s">
        <v>58</v>
      </c>
      <c r="B5" s="95"/>
      <c r="C5" s="95">
        <f>IF(RES_hh_emi_in!C5=0,0,1000000*RES_hh_emi_in!C5/RES_hh_num_in!C5)</f>
        <v>0</v>
      </c>
      <c r="D5" s="95">
        <f>IF(RES_hh_emi_in!D5=0,0,1000000*RES_hh_emi_in!D5/RES_hh_num_in!D5)</f>
        <v>0</v>
      </c>
      <c r="E5" s="95">
        <f>IF(RES_hh_emi_in!E5=0,0,1000000*RES_hh_emi_in!E5/RES_hh_num_in!E5)</f>
        <v>0</v>
      </c>
      <c r="F5" s="95">
        <f>IF(RES_hh_emi_in!F5=0,0,1000000*RES_hh_emi_in!F5/RES_hh_num_in!F5)</f>
        <v>0</v>
      </c>
      <c r="G5" s="95">
        <f>IF(RES_hh_emi_in!G5=0,0,1000000*RES_hh_emi_in!G5/RES_hh_num_in!G5)</f>
        <v>0</v>
      </c>
      <c r="H5" s="95">
        <f>IF(RES_hh_emi_in!H5=0,0,1000000*RES_hh_emi_in!H5/RES_hh_num_in!H5)</f>
        <v>0</v>
      </c>
      <c r="I5" s="95">
        <f>IF(RES_hh_emi_in!I5=0,0,1000000*RES_hh_emi_in!I5/RES_hh_num_in!I5)</f>
        <v>0</v>
      </c>
      <c r="J5" s="95">
        <f>IF(RES_hh_emi_in!J5=0,0,1000000*RES_hh_emi_in!J5/RES_hh_num_in!J5)</f>
        <v>0</v>
      </c>
      <c r="K5" s="95">
        <f>IF(RES_hh_emi_in!K5=0,0,1000000*RES_hh_emi_in!K5/RES_hh_num_in!K5)</f>
        <v>0</v>
      </c>
      <c r="L5" s="95">
        <f>IF(RES_hh_emi_in!L5=0,0,1000000*RES_hh_emi_in!L5/RES_hh_num_in!L5)</f>
        <v>0</v>
      </c>
      <c r="M5" s="95">
        <f>IF(RES_hh_emi_in!M5=0,0,1000000*RES_hh_emi_in!M5/RES_hh_num_in!M5)</f>
        <v>0</v>
      </c>
      <c r="N5" s="95">
        <f>IF(RES_hh_emi_in!N5=0,0,1000000*RES_hh_emi_in!N5/RES_hh_num_in!N5)</f>
        <v>0</v>
      </c>
      <c r="O5" s="95">
        <f>IF(RES_hh_emi_in!O5=0,0,1000000*RES_hh_emi_in!O5/RES_hh_num_in!O5)</f>
        <v>0</v>
      </c>
      <c r="P5" s="95">
        <f>IF(RES_hh_emi_in!P5=0,0,1000000*RES_hh_emi_in!P5/RES_hh_num_in!P5)</f>
        <v>0</v>
      </c>
      <c r="Q5" s="95">
        <f>IF(RES_hh_emi_in!Q5=0,0,1000000*RES_hh_emi_in!Q5/RES_hh_num_in!Q5)</f>
        <v>0</v>
      </c>
    </row>
    <row r="6" spans="1:17" ht="12" customHeight="1" x14ac:dyDescent="0.25">
      <c r="A6" s="87" t="s">
        <v>84</v>
      </c>
      <c r="B6" s="95"/>
      <c r="C6" s="95">
        <f>IF(RES_hh_emi_in!C6=0,0,1000000*RES_hh_emi_in!C6/RES_hh_num_in!C6)</f>
        <v>1849.3749601041177</v>
      </c>
      <c r="D6" s="95">
        <f>IF(RES_hh_emi_in!D6=0,0,1000000*RES_hh_emi_in!D6/RES_hh_num_in!D6)</f>
        <v>1907.2796082474074</v>
      </c>
      <c r="E6" s="95">
        <f>IF(RES_hh_emi_in!E6=0,0,1000000*RES_hh_emi_in!E6/RES_hh_num_in!E6)</f>
        <v>1949.4158923046089</v>
      </c>
      <c r="F6" s="95">
        <f>IF(RES_hh_emi_in!F6=0,0,1000000*RES_hh_emi_in!F6/RES_hh_num_in!F6)</f>
        <v>1704.3368989667997</v>
      </c>
      <c r="G6" s="95">
        <f>IF(RES_hh_emi_in!G6=0,0,1000000*RES_hh_emi_in!G6/RES_hh_num_in!G6)</f>
        <v>1468.5694751756844</v>
      </c>
      <c r="H6" s="95">
        <f>IF(RES_hh_emi_in!H6=0,0,1000000*RES_hh_emi_in!H6/RES_hh_num_in!H6)</f>
        <v>1656.6566022354752</v>
      </c>
      <c r="I6" s="95">
        <f>IF(RES_hh_emi_in!I6=0,0,1000000*RES_hh_emi_in!I6/RES_hh_num_in!I6)</f>
        <v>1645.0882818600992</v>
      </c>
      <c r="J6" s="95">
        <f>IF(RES_hh_emi_in!J6=0,0,1000000*RES_hh_emi_in!J6/RES_hh_num_in!J6)</f>
        <v>1461.1584606649562</v>
      </c>
      <c r="K6" s="95">
        <f>IF(RES_hh_emi_in!K6=0,0,1000000*RES_hh_emi_in!K6/RES_hh_num_in!K6)</f>
        <v>1596.0421290646757</v>
      </c>
      <c r="L6" s="95">
        <f>IF(RES_hh_emi_in!L6=0,0,1000000*RES_hh_emi_in!L6/RES_hh_num_in!L6)</f>
        <v>1319.3634706794396</v>
      </c>
      <c r="M6" s="95">
        <f>IF(RES_hh_emi_in!M6=0,0,1000000*RES_hh_emi_in!M6/RES_hh_num_in!M6)</f>
        <v>1449.9976098016639</v>
      </c>
      <c r="N6" s="95">
        <f>IF(RES_hh_emi_in!N6=0,0,1000000*RES_hh_emi_in!N6/RES_hh_num_in!N6)</f>
        <v>1364.1468963701407</v>
      </c>
      <c r="O6" s="95">
        <f>IF(RES_hh_emi_in!O6=0,0,1000000*RES_hh_emi_in!O6/RES_hh_num_in!O6)</f>
        <v>1116.5206855099782</v>
      </c>
      <c r="P6" s="95">
        <f>IF(RES_hh_emi_in!P6=0,0,1000000*RES_hh_emi_in!P6/RES_hh_num_in!P6)</f>
        <v>993.73983742167877</v>
      </c>
      <c r="Q6" s="95">
        <f>IF(RES_hh_emi_in!Q6=0,0,1000000*RES_hh_emi_in!Q6/RES_hh_num_in!Q6)</f>
        <v>1187.0080680565929</v>
      </c>
    </row>
    <row r="7" spans="1:17" ht="12" customHeight="1" x14ac:dyDescent="0.25">
      <c r="A7" s="87" t="s">
        <v>110</v>
      </c>
      <c r="B7" s="95"/>
      <c r="C7" s="95">
        <f>IF(RES_hh_emi_in!C7=0,0,1000000*RES_hh_emi_in!C7/RES_hh_num_in!C7)</f>
        <v>2210.3821236675385</v>
      </c>
      <c r="D7" s="95">
        <f>IF(RES_hh_emi_in!D7=0,0,1000000*RES_hh_emi_in!D7/RES_hh_num_in!D7)</f>
        <v>2265.376750837856</v>
      </c>
      <c r="E7" s="95">
        <f>IF(RES_hh_emi_in!E7=0,0,1000000*RES_hh_emi_in!E7/RES_hh_num_in!E7)</f>
        <v>2310.2263550669231</v>
      </c>
      <c r="F7" s="95">
        <f>IF(RES_hh_emi_in!F7=0,0,1000000*RES_hh_emi_in!F7/RES_hh_num_in!F7)</f>
        <v>2008.7686170900588</v>
      </c>
      <c r="G7" s="95">
        <f>IF(RES_hh_emi_in!G7=0,0,1000000*RES_hh_emi_in!G7/RES_hh_num_in!G7)</f>
        <v>1705.6347988930329</v>
      </c>
      <c r="H7" s="95">
        <f>IF(RES_hh_emi_in!H7=0,0,1000000*RES_hh_emi_in!H7/RES_hh_num_in!H7)</f>
        <v>1970.7349128542253</v>
      </c>
      <c r="I7" s="95">
        <f>IF(RES_hh_emi_in!I7=0,0,1000000*RES_hh_emi_in!I7/RES_hh_num_in!I7)</f>
        <v>1939.4240879606025</v>
      </c>
      <c r="J7" s="95">
        <f>IF(RES_hh_emi_in!J7=0,0,1000000*RES_hh_emi_in!J7/RES_hh_num_in!J7)</f>
        <v>1711.2907138102928</v>
      </c>
      <c r="K7" s="95">
        <f>IF(RES_hh_emi_in!K7=0,0,1000000*RES_hh_emi_in!K7/RES_hh_num_in!K7)</f>
        <v>1862.7156900428358</v>
      </c>
      <c r="L7" s="95">
        <f>IF(RES_hh_emi_in!L7=0,0,1000000*RES_hh_emi_in!L7/RES_hh_num_in!L7)</f>
        <v>1568.7108112912042</v>
      </c>
      <c r="M7" s="95">
        <f>IF(RES_hh_emi_in!M7=0,0,1000000*RES_hh_emi_in!M7/RES_hh_num_in!M7)</f>
        <v>1719.8975277735033</v>
      </c>
      <c r="N7" s="95">
        <f>IF(RES_hh_emi_in!N7=0,0,1000000*RES_hh_emi_in!N7/RES_hh_num_in!N7)</f>
        <v>1630.6022748617818</v>
      </c>
      <c r="O7" s="95">
        <f>IF(RES_hh_emi_in!O7=0,0,1000000*RES_hh_emi_in!O7/RES_hh_num_in!O7)</f>
        <v>1336.174507385864</v>
      </c>
      <c r="P7" s="95">
        <f>IF(RES_hh_emi_in!P7=0,0,1000000*RES_hh_emi_in!P7/RES_hh_num_in!P7)</f>
        <v>1204.5035748550531</v>
      </c>
      <c r="Q7" s="95">
        <f>IF(RES_hh_emi_in!Q7=0,0,1000000*RES_hh_emi_in!Q7/RES_hh_num_in!Q7)</f>
        <v>1452.2019226915584</v>
      </c>
    </row>
    <row r="8" spans="1:17" ht="12" customHeight="1" x14ac:dyDescent="0.25">
      <c r="A8" s="87" t="s">
        <v>109</v>
      </c>
      <c r="B8" s="95"/>
      <c r="C8" s="95">
        <f>IF(RES_hh_emi_in!C8=0,0,1000000*RES_hh_emi_in!C8/RES_hh_num_in!C8)</f>
        <v>0</v>
      </c>
      <c r="D8" s="95">
        <f>IF(RES_hh_emi_in!D8=0,0,1000000*RES_hh_emi_in!D8/RES_hh_num_in!D8)</f>
        <v>0</v>
      </c>
      <c r="E8" s="95">
        <f>IF(RES_hh_emi_in!E8=0,0,1000000*RES_hh_emi_in!E8/RES_hh_num_in!E8)</f>
        <v>0</v>
      </c>
      <c r="F8" s="95">
        <f>IF(RES_hh_emi_in!F8=0,0,1000000*RES_hh_emi_in!F8/RES_hh_num_in!F8)</f>
        <v>0</v>
      </c>
      <c r="G8" s="95">
        <f>IF(RES_hh_emi_in!G8=0,0,1000000*RES_hh_emi_in!G8/RES_hh_num_in!G8)</f>
        <v>0</v>
      </c>
      <c r="H8" s="95">
        <f>IF(RES_hh_emi_in!H8=0,0,1000000*RES_hh_emi_in!H8/RES_hh_num_in!H8)</f>
        <v>0</v>
      </c>
      <c r="I8" s="95">
        <f>IF(RES_hh_emi_in!I8=0,0,1000000*RES_hh_emi_in!I8/RES_hh_num_in!I8)</f>
        <v>0</v>
      </c>
      <c r="J8" s="95">
        <f>IF(RES_hh_emi_in!J8=0,0,1000000*RES_hh_emi_in!J8/RES_hh_num_in!J8)</f>
        <v>0</v>
      </c>
      <c r="K8" s="95">
        <f>IF(RES_hh_emi_in!K8=0,0,1000000*RES_hh_emi_in!K8/RES_hh_num_in!K8)</f>
        <v>0</v>
      </c>
      <c r="L8" s="95">
        <f>IF(RES_hh_emi_in!L8=0,0,1000000*RES_hh_emi_in!L8/RES_hh_num_in!L8)</f>
        <v>0</v>
      </c>
      <c r="M8" s="95">
        <f>IF(RES_hh_emi_in!M8=0,0,1000000*RES_hh_emi_in!M8/RES_hh_num_in!M8)</f>
        <v>0</v>
      </c>
      <c r="N8" s="95">
        <f>IF(RES_hh_emi_in!N8=0,0,1000000*RES_hh_emi_in!N8/RES_hh_num_in!N8)</f>
        <v>0</v>
      </c>
      <c r="O8" s="95">
        <f>IF(RES_hh_emi_in!O8=0,0,1000000*RES_hh_emi_in!O8/RES_hh_num_in!O8)</f>
        <v>0</v>
      </c>
      <c r="P8" s="95">
        <f>IF(RES_hh_emi_in!P8=0,0,1000000*RES_hh_emi_in!P8/RES_hh_num_in!P8)</f>
        <v>0</v>
      </c>
      <c r="Q8" s="95">
        <f>IF(RES_hh_emi_in!Q8=0,0,1000000*RES_hh_emi_in!Q8/RES_hh_num_in!Q8)</f>
        <v>0</v>
      </c>
    </row>
    <row r="9" spans="1:17" ht="12" customHeight="1" x14ac:dyDescent="0.25">
      <c r="A9" s="87" t="s">
        <v>55</v>
      </c>
      <c r="B9" s="95"/>
      <c r="C9" s="95">
        <f>IF(RES_hh_emi_in!C9=0,0,1000000*RES_hh_emi_in!C9/RES_hh_num_in!C9)</f>
        <v>0</v>
      </c>
      <c r="D9" s="95">
        <f>IF(RES_hh_emi_in!D9=0,0,1000000*RES_hh_emi_in!D9/RES_hh_num_in!D9)</f>
        <v>0</v>
      </c>
      <c r="E9" s="95">
        <f>IF(RES_hh_emi_in!E9=0,0,1000000*RES_hh_emi_in!E9/RES_hh_num_in!E9)</f>
        <v>0</v>
      </c>
      <c r="F9" s="95">
        <f>IF(RES_hh_emi_in!F9=0,0,1000000*RES_hh_emi_in!F9/RES_hh_num_in!F9)</f>
        <v>0</v>
      </c>
      <c r="G9" s="95">
        <f>IF(RES_hh_emi_in!G9=0,0,1000000*RES_hh_emi_in!G9/RES_hh_num_in!G9)</f>
        <v>0</v>
      </c>
      <c r="H9" s="95">
        <f>IF(RES_hh_emi_in!H9=0,0,1000000*RES_hh_emi_in!H9/RES_hh_num_in!H9)</f>
        <v>0</v>
      </c>
      <c r="I9" s="95">
        <f>IF(RES_hh_emi_in!I9=0,0,1000000*RES_hh_emi_in!I9/RES_hh_num_in!I9)</f>
        <v>0</v>
      </c>
      <c r="J9" s="95">
        <f>IF(RES_hh_emi_in!J9=0,0,1000000*RES_hh_emi_in!J9/RES_hh_num_in!J9)</f>
        <v>0</v>
      </c>
      <c r="K9" s="95">
        <f>IF(RES_hh_emi_in!K9=0,0,1000000*RES_hh_emi_in!K9/RES_hh_num_in!K9)</f>
        <v>0</v>
      </c>
      <c r="L9" s="95">
        <f>IF(RES_hh_emi_in!L9=0,0,1000000*RES_hh_emi_in!L9/RES_hh_num_in!L9)</f>
        <v>0</v>
      </c>
      <c r="M9" s="95">
        <f>IF(RES_hh_emi_in!M9=0,0,1000000*RES_hh_emi_in!M9/RES_hh_num_in!M9)</f>
        <v>0</v>
      </c>
      <c r="N9" s="95">
        <f>IF(RES_hh_emi_in!N9=0,0,1000000*RES_hh_emi_in!N9/RES_hh_num_in!N9)</f>
        <v>0</v>
      </c>
      <c r="O9" s="95">
        <f>IF(RES_hh_emi_in!O9=0,0,1000000*RES_hh_emi_in!O9/RES_hh_num_in!O9)</f>
        <v>0</v>
      </c>
      <c r="P9" s="95">
        <f>IF(RES_hh_emi_in!P9=0,0,1000000*RES_hh_emi_in!P9/RES_hh_num_in!P9)</f>
        <v>0</v>
      </c>
      <c r="Q9" s="95">
        <f>IF(RES_hh_emi_in!Q9=0,0,1000000*RES_hh_emi_in!Q9/RES_hh_num_in!Q9)</f>
        <v>0</v>
      </c>
    </row>
    <row r="10" spans="1:17" ht="12" customHeight="1" x14ac:dyDescent="0.25">
      <c r="A10" s="87" t="s">
        <v>79</v>
      </c>
      <c r="B10" s="95"/>
      <c r="C10" s="95">
        <f>IF(RES_hh_emi_in!C10=0,0,1000000*RES_hh_emi_in!C10/RES_hh_num_in!C10)</f>
        <v>0</v>
      </c>
      <c r="D10" s="95">
        <f>IF(RES_hh_emi_in!D10=0,0,1000000*RES_hh_emi_in!D10/RES_hh_num_in!D10)</f>
        <v>0</v>
      </c>
      <c r="E10" s="95">
        <f>IF(RES_hh_emi_in!E10=0,0,1000000*RES_hh_emi_in!E10/RES_hh_num_in!E10)</f>
        <v>0</v>
      </c>
      <c r="F10" s="95">
        <f>IF(RES_hh_emi_in!F10=0,0,1000000*RES_hh_emi_in!F10/RES_hh_num_in!F10)</f>
        <v>0</v>
      </c>
      <c r="G10" s="95">
        <f>IF(RES_hh_emi_in!G10=0,0,1000000*RES_hh_emi_in!G10/RES_hh_num_in!G10)</f>
        <v>0</v>
      </c>
      <c r="H10" s="95">
        <f>IF(RES_hh_emi_in!H10=0,0,1000000*RES_hh_emi_in!H10/RES_hh_num_in!H10)</f>
        <v>0</v>
      </c>
      <c r="I10" s="95">
        <f>IF(RES_hh_emi_in!I10=0,0,1000000*RES_hh_emi_in!I10/RES_hh_num_in!I10)</f>
        <v>0</v>
      </c>
      <c r="J10" s="95">
        <f>IF(RES_hh_emi_in!J10=0,0,1000000*RES_hh_emi_in!J10/RES_hh_num_in!J10)</f>
        <v>0</v>
      </c>
      <c r="K10" s="95">
        <f>IF(RES_hh_emi_in!K10=0,0,1000000*RES_hh_emi_in!K10/RES_hh_num_in!K10)</f>
        <v>0</v>
      </c>
      <c r="L10" s="95">
        <f>IF(RES_hh_emi_in!L10=0,0,1000000*RES_hh_emi_in!L10/RES_hh_num_in!L10)</f>
        <v>0</v>
      </c>
      <c r="M10" s="95">
        <f>IF(RES_hh_emi_in!M10=0,0,1000000*RES_hh_emi_in!M10/RES_hh_num_in!M10)</f>
        <v>0</v>
      </c>
      <c r="N10" s="95">
        <f>IF(RES_hh_emi_in!N10=0,0,1000000*RES_hh_emi_in!N10/RES_hh_num_in!N10)</f>
        <v>0</v>
      </c>
      <c r="O10" s="95">
        <f>IF(RES_hh_emi_in!O10=0,0,1000000*RES_hh_emi_in!O10/RES_hh_num_in!O10)</f>
        <v>0</v>
      </c>
      <c r="P10" s="95">
        <f>IF(RES_hh_emi_in!P10=0,0,1000000*RES_hh_emi_in!P10/RES_hh_num_in!P10)</f>
        <v>0</v>
      </c>
      <c r="Q10" s="95">
        <f>IF(RES_hh_emi_in!Q10=0,0,1000000*RES_hh_emi_in!Q10/RES_hh_num_in!Q10)</f>
        <v>0</v>
      </c>
    </row>
    <row r="11" spans="1:17" ht="12" customHeight="1" x14ac:dyDescent="0.25">
      <c r="A11" s="87" t="s">
        <v>61</v>
      </c>
      <c r="B11" s="95"/>
      <c r="C11" s="95">
        <f>IF(RES_hh_emi_in!C11=0,0,1000000*RES_hh_emi_in!C11/RES_hh_num_in!C11)</f>
        <v>0</v>
      </c>
      <c r="D11" s="95">
        <f>IF(RES_hh_emi_in!D11=0,0,1000000*RES_hh_emi_in!D11/RES_hh_num_in!D11)</f>
        <v>0</v>
      </c>
      <c r="E11" s="95">
        <f>IF(RES_hh_emi_in!E11=0,0,1000000*RES_hh_emi_in!E11/RES_hh_num_in!E11)</f>
        <v>0</v>
      </c>
      <c r="F11" s="95">
        <f>IF(RES_hh_emi_in!F11=0,0,1000000*RES_hh_emi_in!F11/RES_hh_num_in!F11)</f>
        <v>0</v>
      </c>
      <c r="G11" s="95">
        <f>IF(RES_hh_emi_in!G11=0,0,1000000*RES_hh_emi_in!G11/RES_hh_num_in!G11)</f>
        <v>0</v>
      </c>
      <c r="H11" s="95">
        <f>IF(RES_hh_emi_in!H11=0,0,1000000*RES_hh_emi_in!H11/RES_hh_num_in!H11)</f>
        <v>0</v>
      </c>
      <c r="I11" s="95">
        <f>IF(RES_hh_emi_in!I11=0,0,1000000*RES_hh_emi_in!I11/RES_hh_num_in!I11)</f>
        <v>0</v>
      </c>
      <c r="J11" s="95">
        <f>IF(RES_hh_emi_in!J11=0,0,1000000*RES_hh_emi_in!J11/RES_hh_num_in!J11)</f>
        <v>0</v>
      </c>
      <c r="K11" s="95">
        <f>IF(RES_hh_emi_in!K11=0,0,1000000*RES_hh_emi_in!K11/RES_hh_num_in!K11)</f>
        <v>0</v>
      </c>
      <c r="L11" s="95">
        <f>IF(RES_hh_emi_in!L11=0,0,1000000*RES_hh_emi_in!L11/RES_hh_num_in!L11)</f>
        <v>0</v>
      </c>
      <c r="M11" s="95">
        <f>IF(RES_hh_emi_in!M11=0,0,1000000*RES_hh_emi_in!M11/RES_hh_num_in!M11)</f>
        <v>0</v>
      </c>
      <c r="N11" s="95">
        <f>IF(RES_hh_emi_in!N11=0,0,1000000*RES_hh_emi_in!N11/RES_hh_num_in!N11)</f>
        <v>0</v>
      </c>
      <c r="O11" s="95">
        <f>IF(RES_hh_emi_in!O11=0,0,1000000*RES_hh_emi_in!O11/RES_hh_num_in!O11)</f>
        <v>0</v>
      </c>
      <c r="P11" s="95">
        <f>IF(RES_hh_emi_in!P11=0,0,1000000*RES_hh_emi_in!P11/RES_hh_num_in!P11)</f>
        <v>0</v>
      </c>
      <c r="Q11" s="95">
        <f>IF(RES_hh_emi_in!Q11=0,0,1000000*RES_hh_emi_in!Q11/RES_hh_num_in!Q11)</f>
        <v>0</v>
      </c>
    </row>
    <row r="12" spans="1:17" ht="12" customHeight="1" x14ac:dyDescent="0.25">
      <c r="A12" s="87" t="s">
        <v>115</v>
      </c>
      <c r="B12" s="95"/>
      <c r="C12" s="95">
        <f>IF(RES_hh_emi_in!C12=0,0,1000000*RES_hh_emi_in!C12/RES_hh_num_in!C12)</f>
        <v>0</v>
      </c>
      <c r="D12" s="95">
        <f>IF(RES_hh_emi_in!D12=0,0,1000000*RES_hh_emi_in!D12/RES_hh_num_in!D12)</f>
        <v>0</v>
      </c>
      <c r="E12" s="95">
        <f>IF(RES_hh_emi_in!E12=0,0,1000000*RES_hh_emi_in!E12/RES_hh_num_in!E12)</f>
        <v>0</v>
      </c>
      <c r="F12" s="95">
        <f>IF(RES_hh_emi_in!F12=0,0,1000000*RES_hh_emi_in!F12/RES_hh_num_in!F12)</f>
        <v>0</v>
      </c>
      <c r="G12" s="95">
        <f>IF(RES_hh_emi_in!G12=0,0,1000000*RES_hh_emi_in!G12/RES_hh_num_in!G12)</f>
        <v>0</v>
      </c>
      <c r="H12" s="95">
        <f>IF(RES_hh_emi_in!H12=0,0,1000000*RES_hh_emi_in!H12/RES_hh_num_in!H12)</f>
        <v>0</v>
      </c>
      <c r="I12" s="95">
        <f>IF(RES_hh_emi_in!I12=0,0,1000000*RES_hh_emi_in!I12/RES_hh_num_in!I12)</f>
        <v>0</v>
      </c>
      <c r="J12" s="95">
        <f>IF(RES_hh_emi_in!J12=0,0,1000000*RES_hh_emi_in!J12/RES_hh_num_in!J12)</f>
        <v>0</v>
      </c>
      <c r="K12" s="95">
        <f>IF(RES_hh_emi_in!K12=0,0,1000000*RES_hh_emi_in!K12/RES_hh_num_in!K12)</f>
        <v>0</v>
      </c>
      <c r="L12" s="95">
        <f>IF(RES_hh_emi_in!L12=0,0,1000000*RES_hh_emi_in!L12/RES_hh_num_in!L12)</f>
        <v>0</v>
      </c>
      <c r="M12" s="95">
        <f>IF(RES_hh_emi_in!M12=0,0,1000000*RES_hh_emi_in!M12/RES_hh_num_in!M12)</f>
        <v>0</v>
      </c>
      <c r="N12" s="95">
        <f>IF(RES_hh_emi_in!N12=0,0,1000000*RES_hh_emi_in!N12/RES_hh_num_in!N12)</f>
        <v>0</v>
      </c>
      <c r="O12" s="95">
        <f>IF(RES_hh_emi_in!O12=0,0,1000000*RES_hh_emi_in!O12/RES_hh_num_in!O12)</f>
        <v>0</v>
      </c>
      <c r="P12" s="95">
        <f>IF(RES_hh_emi_in!P12=0,0,1000000*RES_hh_emi_in!P12/RES_hh_num_in!P12)</f>
        <v>0</v>
      </c>
      <c r="Q12" s="95">
        <f>IF(RES_hh_emi_in!Q12=0,0,1000000*RES_hh_emi_in!Q12/RES_hh_num_in!Q12)</f>
        <v>0</v>
      </c>
    </row>
    <row r="13" spans="1:17" ht="12" customHeight="1" x14ac:dyDescent="0.25">
      <c r="A13" s="51" t="s">
        <v>114</v>
      </c>
      <c r="B13" s="22"/>
      <c r="C13" s="22">
        <f>IF(RES_hh_emi_in!C13=0,0,1000000*RES_hh_emi_in!C13/RES_hh_num_in!C13)</f>
        <v>0</v>
      </c>
      <c r="D13" s="22">
        <f>IF(RES_hh_emi_in!D13=0,0,1000000*RES_hh_emi_in!D13/RES_hh_num_in!D13)</f>
        <v>0</v>
      </c>
      <c r="E13" s="22">
        <f>IF(RES_hh_emi_in!E13=0,0,1000000*RES_hh_emi_in!E13/RES_hh_num_in!E13)</f>
        <v>0</v>
      </c>
      <c r="F13" s="22">
        <f>IF(RES_hh_emi_in!F13=0,0,1000000*RES_hh_emi_in!F13/RES_hh_num_in!F13)</f>
        <v>0</v>
      </c>
      <c r="G13" s="22">
        <f>IF(RES_hh_emi_in!G13=0,0,1000000*RES_hh_emi_in!G13/RES_hh_num_in!G13)</f>
        <v>0</v>
      </c>
      <c r="H13" s="22">
        <f>IF(RES_hh_emi_in!H13=0,0,1000000*RES_hh_emi_in!H13/RES_hh_num_in!H13)</f>
        <v>0</v>
      </c>
      <c r="I13" s="22">
        <f>IF(RES_hh_emi_in!I13=0,0,1000000*RES_hh_emi_in!I13/RES_hh_num_in!I13)</f>
        <v>0</v>
      </c>
      <c r="J13" s="22">
        <f>IF(RES_hh_emi_in!J13=0,0,1000000*RES_hh_emi_in!J13/RES_hh_num_in!J13)</f>
        <v>0</v>
      </c>
      <c r="K13" s="22">
        <f>IF(RES_hh_emi_in!K13=0,0,1000000*RES_hh_emi_in!K13/RES_hh_num_in!K13)</f>
        <v>0</v>
      </c>
      <c r="L13" s="22">
        <f>IF(RES_hh_emi_in!L13=0,0,1000000*RES_hh_emi_in!L13/RES_hh_num_in!L13)</f>
        <v>0</v>
      </c>
      <c r="M13" s="22">
        <f>IF(RES_hh_emi_in!M13=0,0,1000000*RES_hh_emi_in!M13/RES_hh_num_in!M13)</f>
        <v>0</v>
      </c>
      <c r="N13" s="22">
        <f>IF(RES_hh_emi_in!N13=0,0,1000000*RES_hh_emi_in!N13/RES_hh_num_in!N13)</f>
        <v>0</v>
      </c>
      <c r="O13" s="22">
        <f>IF(RES_hh_emi_in!O13=0,0,1000000*RES_hh_emi_in!O13/RES_hh_num_in!O13)</f>
        <v>0</v>
      </c>
      <c r="P13" s="22">
        <f>IF(RES_hh_emi_in!P13=0,0,1000000*RES_hh_emi_in!P13/RES_hh_num_in!P13)</f>
        <v>0</v>
      </c>
      <c r="Q13" s="22">
        <f>IF(RES_hh_emi_in!Q13=0,0,1000000*RES_hh_emi_in!Q13/RES_hh_num_in!Q13)</f>
        <v>0</v>
      </c>
    </row>
    <row r="14" spans="1:17" ht="12" customHeight="1" x14ac:dyDescent="0.25">
      <c r="A14" s="99" t="s">
        <v>117</v>
      </c>
      <c r="B14" s="98"/>
      <c r="C14" s="98">
        <f>IF(RES_hh_emi_in!C14=0,0,1000000*RES_hh_emi_in!C14/RES_hh_num_in!C14)</f>
        <v>0</v>
      </c>
      <c r="D14" s="98">
        <f>IF(RES_hh_emi_in!D14=0,0,1000000*RES_hh_emi_in!D14/RES_hh_num_in!D14)</f>
        <v>0</v>
      </c>
      <c r="E14" s="98">
        <f>IF(RES_hh_emi_in!E14=0,0,1000000*RES_hh_emi_in!E14/RES_hh_num_in!E14)</f>
        <v>0</v>
      </c>
      <c r="F14" s="98">
        <f>IF(RES_hh_emi_in!F14=0,0,1000000*RES_hh_emi_in!F14/RES_hh_num_in!F14)</f>
        <v>0</v>
      </c>
      <c r="G14" s="98">
        <f>IF(RES_hh_emi_in!G14=0,0,1000000*RES_hh_emi_in!G14/RES_hh_num_in!G14)</f>
        <v>0</v>
      </c>
      <c r="H14" s="98">
        <f>IF(RES_hh_emi_in!H14=0,0,1000000*RES_hh_emi_in!H14/RES_hh_num_in!H14)</f>
        <v>0</v>
      </c>
      <c r="I14" s="98">
        <f>IF(RES_hh_emi_in!I14=0,0,1000000*RES_hh_emi_in!I14/RES_hh_num_in!I14)</f>
        <v>0</v>
      </c>
      <c r="J14" s="98">
        <f>IF(RES_hh_emi_in!J14=0,0,1000000*RES_hh_emi_in!J14/RES_hh_num_in!J14)</f>
        <v>0</v>
      </c>
      <c r="K14" s="98">
        <f>IF(RES_hh_emi_in!K14=0,0,1000000*RES_hh_emi_in!K14/RES_hh_num_in!K14)</f>
        <v>0</v>
      </c>
      <c r="L14" s="98">
        <f>IF(RES_hh_emi_in!L14=0,0,1000000*RES_hh_emi_in!L14/RES_hh_num_in!L14)</f>
        <v>0</v>
      </c>
      <c r="M14" s="98">
        <f>IF(RES_hh_emi_in!M14=0,0,1000000*RES_hh_emi_in!M14/RES_hh_num_in!M14)</f>
        <v>0</v>
      </c>
      <c r="N14" s="98">
        <f>IF(RES_hh_emi_in!N14=0,0,1000000*RES_hh_emi_in!N14/RES_hh_num_in!N14)</f>
        <v>0</v>
      </c>
      <c r="O14" s="98">
        <f>IF(RES_hh_emi_in!O14=0,0,1000000*RES_hh_emi_in!O14/RES_hh_num_in!O14)</f>
        <v>0</v>
      </c>
      <c r="P14" s="98">
        <f>IF(RES_hh_emi_in!P14=0,0,1000000*RES_hh_emi_in!P14/RES_hh_num_in!P14)</f>
        <v>0</v>
      </c>
      <c r="Q14" s="98">
        <f>IF(RES_hh_emi_in!Q14=0,0,1000000*RES_hh_emi_in!Q14/RES_hh_num_in!Q14)</f>
        <v>0</v>
      </c>
    </row>
    <row r="15" spans="1:17" ht="12.95" customHeight="1" x14ac:dyDescent="0.25">
      <c r="A15" s="89" t="s">
        <v>112</v>
      </c>
      <c r="B15" s="96"/>
      <c r="C15" s="96">
        <f t="shared" ref="C15:Q15" si="0">C16</f>
        <v>0</v>
      </c>
      <c r="D15" s="96">
        <f t="shared" si="0"/>
        <v>0</v>
      </c>
      <c r="E15" s="96">
        <f t="shared" si="0"/>
        <v>0</v>
      </c>
      <c r="F15" s="96">
        <f t="shared" si="0"/>
        <v>0</v>
      </c>
      <c r="G15" s="96">
        <f t="shared" si="0"/>
        <v>0</v>
      </c>
      <c r="H15" s="96">
        <f t="shared" si="0"/>
        <v>0</v>
      </c>
      <c r="I15" s="96">
        <f t="shared" si="0"/>
        <v>0</v>
      </c>
      <c r="J15" s="96">
        <f t="shared" si="0"/>
        <v>0</v>
      </c>
      <c r="K15" s="96">
        <f t="shared" si="0"/>
        <v>0</v>
      </c>
      <c r="L15" s="96">
        <f t="shared" si="0"/>
        <v>0</v>
      </c>
      <c r="M15" s="96">
        <f t="shared" si="0"/>
        <v>0</v>
      </c>
      <c r="N15" s="96">
        <f t="shared" si="0"/>
        <v>0</v>
      </c>
      <c r="O15" s="96">
        <f t="shared" si="0"/>
        <v>0</v>
      </c>
      <c r="P15" s="96">
        <f t="shared" si="0"/>
        <v>0</v>
      </c>
      <c r="Q15" s="96">
        <f t="shared" si="0"/>
        <v>0</v>
      </c>
    </row>
    <row r="16" spans="1:17" ht="12" customHeight="1" x14ac:dyDescent="0.25">
      <c r="A16" s="87" t="s">
        <v>111</v>
      </c>
      <c r="B16" s="97"/>
      <c r="C16" s="97">
        <f>IF(RES_hh_emi_in!C16=0,0,1000000*RES_hh_emi_in!C16/RES_hh_num_in!C$3)</f>
        <v>0</v>
      </c>
      <c r="D16" s="97">
        <f>IF(RES_hh_emi_in!D16=0,0,1000000*RES_hh_emi_in!D16/RES_hh_num_in!D$3)</f>
        <v>0</v>
      </c>
      <c r="E16" s="97">
        <f>IF(RES_hh_emi_in!E16=0,0,1000000*RES_hh_emi_in!E16/RES_hh_num_in!E$3)</f>
        <v>0</v>
      </c>
      <c r="F16" s="97">
        <f>IF(RES_hh_emi_in!F16=0,0,1000000*RES_hh_emi_in!F16/RES_hh_num_in!F$3)</f>
        <v>0</v>
      </c>
      <c r="G16" s="97">
        <f>IF(RES_hh_emi_in!G16=0,0,1000000*RES_hh_emi_in!G16/RES_hh_num_in!G$3)</f>
        <v>0</v>
      </c>
      <c r="H16" s="97">
        <f>IF(RES_hh_emi_in!H16=0,0,1000000*RES_hh_emi_in!H16/RES_hh_num_in!H$3)</f>
        <v>0</v>
      </c>
      <c r="I16" s="97">
        <f>IF(RES_hh_emi_in!I16=0,0,1000000*RES_hh_emi_in!I16/RES_hh_num_in!I$3)</f>
        <v>0</v>
      </c>
      <c r="J16" s="97">
        <f>IF(RES_hh_emi_in!J16=0,0,1000000*RES_hh_emi_in!J16/RES_hh_num_in!J$3)</f>
        <v>0</v>
      </c>
      <c r="K16" s="97">
        <f>IF(RES_hh_emi_in!K16=0,0,1000000*RES_hh_emi_in!K16/RES_hh_num_in!K$3)</f>
        <v>0</v>
      </c>
      <c r="L16" s="97">
        <f>IF(RES_hh_emi_in!L16=0,0,1000000*RES_hh_emi_in!L16/RES_hh_num_in!L$3)</f>
        <v>0</v>
      </c>
      <c r="M16" s="97">
        <f>IF(RES_hh_emi_in!M16=0,0,1000000*RES_hh_emi_in!M16/RES_hh_num_in!M$3)</f>
        <v>0</v>
      </c>
      <c r="N16" s="97">
        <f>IF(RES_hh_emi_in!N16=0,0,1000000*RES_hh_emi_in!N16/RES_hh_num_in!N$3)</f>
        <v>0</v>
      </c>
      <c r="O16" s="97">
        <f>IF(RES_hh_emi_in!O16=0,0,1000000*RES_hh_emi_in!O16/RES_hh_num_in!O$3)</f>
        <v>0</v>
      </c>
      <c r="P16" s="97">
        <f>IF(RES_hh_emi_in!P16=0,0,1000000*RES_hh_emi_in!P16/RES_hh_num_in!P$3)</f>
        <v>0</v>
      </c>
      <c r="Q16" s="97">
        <f>IF(RES_hh_emi_in!Q16=0,0,1000000*RES_hh_emi_in!Q16/RES_hh_num_in!Q$3)</f>
        <v>0</v>
      </c>
    </row>
    <row r="17" spans="1:17" ht="12.95" customHeight="1" x14ac:dyDescent="0.25">
      <c r="A17" s="89" t="s">
        <v>63</v>
      </c>
      <c r="B17" s="96"/>
      <c r="C17" s="96">
        <f>IF(RES_hh_emi_in!C17=0,0,1000000*RES_hh_emi_in!C17/RES_hh_num_in!C17)</f>
        <v>20.185803351065807</v>
      </c>
      <c r="D17" s="96">
        <f>IF(RES_hh_emi_in!D17=0,0,1000000*RES_hh_emi_in!D17/RES_hh_num_in!D17)</f>
        <v>25.387245696208673</v>
      </c>
      <c r="E17" s="96">
        <f>IF(RES_hh_emi_in!E17=0,0,1000000*RES_hh_emi_in!E17/RES_hh_num_in!E17)</f>
        <v>22.172875781210955</v>
      </c>
      <c r="F17" s="96">
        <f>IF(RES_hh_emi_in!F17=0,0,1000000*RES_hh_emi_in!F17/RES_hh_num_in!F17)</f>
        <v>4.0517892578830752</v>
      </c>
      <c r="G17" s="96">
        <f>IF(RES_hh_emi_in!G17=0,0,1000000*RES_hh_emi_in!G17/RES_hh_num_in!G17)</f>
        <v>30.510896015826642</v>
      </c>
      <c r="H17" s="96">
        <f>IF(RES_hh_emi_in!H17=0,0,1000000*RES_hh_emi_in!H17/RES_hh_num_in!H17)</f>
        <v>18.524931747737959</v>
      </c>
      <c r="I17" s="96">
        <f>IF(RES_hh_emi_in!I17=0,0,1000000*RES_hh_emi_in!I17/RES_hh_num_in!I17)</f>
        <v>2.0220290344347709</v>
      </c>
      <c r="J17" s="96">
        <f>IF(RES_hh_emi_in!J17=0,0,1000000*RES_hh_emi_in!J17/RES_hh_num_in!J17)</f>
        <v>5.3798104823074109</v>
      </c>
      <c r="K17" s="96">
        <f>IF(RES_hh_emi_in!K17=0,0,1000000*RES_hh_emi_in!K17/RES_hh_num_in!K17)</f>
        <v>7.5545786781438897</v>
      </c>
      <c r="L17" s="96">
        <f>IF(RES_hh_emi_in!L17=0,0,1000000*RES_hh_emi_in!L17/RES_hh_num_in!L17)</f>
        <v>5.7882195899696631</v>
      </c>
      <c r="M17" s="96">
        <f>IF(RES_hh_emi_in!M17=0,0,1000000*RES_hh_emi_in!M17/RES_hh_num_in!M17)</f>
        <v>4.0631718342858614</v>
      </c>
      <c r="N17" s="96">
        <f>IF(RES_hh_emi_in!N17=0,0,1000000*RES_hh_emi_in!N17/RES_hh_num_in!N17)</f>
        <v>4.0156058653821107</v>
      </c>
      <c r="O17" s="96">
        <f>IF(RES_hh_emi_in!O17=0,0,1000000*RES_hh_emi_in!O17/RES_hh_num_in!O17)</f>
        <v>2.4201310575852384</v>
      </c>
      <c r="P17" s="96">
        <f>IF(RES_hh_emi_in!P17=0,0,1000000*RES_hh_emi_in!P17/RES_hh_num_in!P17)</f>
        <v>2.316012046429146</v>
      </c>
      <c r="Q17" s="96">
        <f>IF(RES_hh_emi_in!Q17=0,0,1000000*RES_hh_emi_in!Q17/RES_hh_num_in!Q17)</f>
        <v>5.9827094344428424</v>
      </c>
    </row>
    <row r="18" spans="1:17" ht="12" customHeight="1" x14ac:dyDescent="0.25">
      <c r="A18" s="87" t="s">
        <v>58</v>
      </c>
      <c r="B18" s="95"/>
      <c r="C18" s="95">
        <f>IF(RES_hh_emi_in!C18=0,0,1000000*RES_hh_emi_in!C18/RES_hh_num_in!C18)</f>
        <v>0</v>
      </c>
      <c r="D18" s="95">
        <f>IF(RES_hh_emi_in!D18=0,0,1000000*RES_hh_emi_in!D18/RES_hh_num_in!D18)</f>
        <v>0</v>
      </c>
      <c r="E18" s="95">
        <f>IF(RES_hh_emi_in!E18=0,0,1000000*RES_hh_emi_in!E18/RES_hh_num_in!E18)</f>
        <v>0</v>
      </c>
      <c r="F18" s="95">
        <f>IF(RES_hh_emi_in!F18=0,0,1000000*RES_hh_emi_in!F18/RES_hh_num_in!F18)</f>
        <v>0</v>
      </c>
      <c r="G18" s="95">
        <f>IF(RES_hh_emi_in!G18=0,0,1000000*RES_hh_emi_in!G18/RES_hh_num_in!G18)</f>
        <v>0</v>
      </c>
      <c r="H18" s="95">
        <f>IF(RES_hh_emi_in!H18=0,0,1000000*RES_hh_emi_in!H18/RES_hh_num_in!H18)</f>
        <v>0</v>
      </c>
      <c r="I18" s="95">
        <f>IF(RES_hh_emi_in!I18=0,0,1000000*RES_hh_emi_in!I18/RES_hh_num_in!I18)</f>
        <v>0</v>
      </c>
      <c r="J18" s="95">
        <f>IF(RES_hh_emi_in!J18=0,0,1000000*RES_hh_emi_in!J18/RES_hh_num_in!J18)</f>
        <v>0</v>
      </c>
      <c r="K18" s="95">
        <f>IF(RES_hh_emi_in!K18=0,0,1000000*RES_hh_emi_in!K18/RES_hh_num_in!K18)</f>
        <v>0</v>
      </c>
      <c r="L18" s="95">
        <f>IF(RES_hh_emi_in!L18=0,0,1000000*RES_hh_emi_in!L18/RES_hh_num_in!L18)</f>
        <v>0</v>
      </c>
      <c r="M18" s="95">
        <f>IF(RES_hh_emi_in!M18=0,0,1000000*RES_hh_emi_in!M18/RES_hh_num_in!M18)</f>
        <v>0</v>
      </c>
      <c r="N18" s="95">
        <f>IF(RES_hh_emi_in!N18=0,0,1000000*RES_hh_emi_in!N18/RES_hh_num_in!N18)</f>
        <v>0</v>
      </c>
      <c r="O18" s="95">
        <f>IF(RES_hh_emi_in!O18=0,0,1000000*RES_hh_emi_in!O18/RES_hh_num_in!O18)</f>
        <v>0</v>
      </c>
      <c r="P18" s="95">
        <f>IF(RES_hh_emi_in!P18=0,0,1000000*RES_hh_emi_in!P18/RES_hh_num_in!P18)</f>
        <v>0</v>
      </c>
      <c r="Q18" s="95">
        <f>IF(RES_hh_emi_in!Q18=0,0,1000000*RES_hh_emi_in!Q18/RES_hh_num_in!Q18)</f>
        <v>0</v>
      </c>
    </row>
    <row r="19" spans="1:17" s="28" customFormat="1" ht="12" customHeight="1" x14ac:dyDescent="0.25">
      <c r="A19" s="87" t="s">
        <v>84</v>
      </c>
      <c r="B19" s="95"/>
      <c r="C19" s="95">
        <f>IF(RES_hh_emi_in!C19=0,0,1000000*RES_hh_emi_in!C19/RES_hh_num_in!C19)</f>
        <v>232.12284072283211</v>
      </c>
      <c r="D19" s="95">
        <f>IF(RES_hh_emi_in!D19=0,0,1000000*RES_hh_emi_in!D19/RES_hh_num_in!D19)</f>
        <v>323.30699425985478</v>
      </c>
      <c r="E19" s="95">
        <f>IF(RES_hh_emi_in!E19=0,0,1000000*RES_hh_emi_in!E19/RES_hh_num_in!E19)</f>
        <v>232.30004702863502</v>
      </c>
      <c r="F19" s="95">
        <f>IF(RES_hh_emi_in!F19=0,0,1000000*RES_hh_emi_in!F19/RES_hh_num_in!F19)</f>
        <v>46.40899622755888</v>
      </c>
      <c r="G19" s="95">
        <f>IF(RES_hh_emi_in!G19=0,0,1000000*RES_hh_emi_in!G19/RES_hh_num_in!G19)</f>
        <v>357.60860756737986</v>
      </c>
      <c r="H19" s="95">
        <f>IF(RES_hh_emi_in!H19=0,0,1000000*RES_hh_emi_in!H19/RES_hh_num_in!H19)</f>
        <v>249.33848449051058</v>
      </c>
      <c r="I19" s="95">
        <f>IF(RES_hh_emi_in!I19=0,0,1000000*RES_hh_emi_in!I19/RES_hh_num_in!I19)</f>
        <v>25.002249927530816</v>
      </c>
      <c r="J19" s="95">
        <f>IF(RES_hh_emi_in!J19=0,0,1000000*RES_hh_emi_in!J19/RES_hh_num_in!J19)</f>
        <v>132.32000705399722</v>
      </c>
      <c r="K19" s="95">
        <f>IF(RES_hh_emi_in!K19=0,0,1000000*RES_hh_emi_in!K19/RES_hh_num_in!K19)</f>
        <v>80.570080984746227</v>
      </c>
      <c r="L19" s="95">
        <f>IF(RES_hh_emi_in!L19=0,0,1000000*RES_hh_emi_in!L19/RES_hh_num_in!L19)</f>
        <v>50.171676752858822</v>
      </c>
      <c r="M19" s="95">
        <f>IF(RES_hh_emi_in!M19=0,0,1000000*RES_hh_emi_in!M19/RES_hh_num_in!M19)</f>
        <v>56.393185222657706</v>
      </c>
      <c r="N19" s="95">
        <f>IF(RES_hh_emi_in!N19=0,0,1000000*RES_hh_emi_in!N19/RES_hh_num_in!N19)</f>
        <v>38.37380685693109</v>
      </c>
      <c r="O19" s="95">
        <f>IF(RES_hh_emi_in!O19=0,0,1000000*RES_hh_emi_in!O19/RES_hh_num_in!O19)</f>
        <v>20.780598027660261</v>
      </c>
      <c r="P19" s="95">
        <f>IF(RES_hh_emi_in!P19=0,0,1000000*RES_hh_emi_in!P19/RES_hh_num_in!P19)</f>
        <v>51.100582097240611</v>
      </c>
      <c r="Q19" s="95">
        <f>IF(RES_hh_emi_in!Q19=0,0,1000000*RES_hh_emi_in!Q19/RES_hh_num_in!Q19)</f>
        <v>96.225037233558552</v>
      </c>
    </row>
    <row r="20" spans="1:17" ht="12" customHeight="1" x14ac:dyDescent="0.25">
      <c r="A20" s="87" t="s">
        <v>110</v>
      </c>
      <c r="B20" s="95"/>
      <c r="C20" s="95">
        <f>IF(RES_hh_emi_in!C20=0,0,1000000*RES_hh_emi_in!C20/RES_hh_num_in!C20)</f>
        <v>0</v>
      </c>
      <c r="D20" s="95">
        <f>IF(RES_hh_emi_in!D20=0,0,1000000*RES_hh_emi_in!D20/RES_hh_num_in!D20)</f>
        <v>0</v>
      </c>
      <c r="E20" s="95">
        <f>IF(RES_hh_emi_in!E20=0,0,1000000*RES_hh_emi_in!E20/RES_hh_num_in!E20)</f>
        <v>0</v>
      </c>
      <c r="F20" s="95">
        <f>IF(RES_hh_emi_in!F20=0,0,1000000*RES_hh_emi_in!F20/RES_hh_num_in!F20)</f>
        <v>0</v>
      </c>
      <c r="G20" s="95">
        <f>IF(RES_hh_emi_in!G20=0,0,1000000*RES_hh_emi_in!G20/RES_hh_num_in!G20)</f>
        <v>0</v>
      </c>
      <c r="H20" s="95">
        <f>IF(RES_hh_emi_in!H20=0,0,1000000*RES_hh_emi_in!H20/RES_hh_num_in!H20)</f>
        <v>0</v>
      </c>
      <c r="I20" s="95">
        <f>IF(RES_hh_emi_in!I20=0,0,1000000*RES_hh_emi_in!I20/RES_hh_num_in!I20)</f>
        <v>0</v>
      </c>
      <c r="J20" s="95">
        <f>IF(RES_hh_emi_in!J20=0,0,1000000*RES_hh_emi_in!J20/RES_hh_num_in!J20)</f>
        <v>0</v>
      </c>
      <c r="K20" s="95">
        <f>IF(RES_hh_emi_in!K20=0,0,1000000*RES_hh_emi_in!K20/RES_hh_num_in!K20)</f>
        <v>0</v>
      </c>
      <c r="L20" s="95">
        <f>IF(RES_hh_emi_in!L20=0,0,1000000*RES_hh_emi_in!L20/RES_hh_num_in!L20)</f>
        <v>0</v>
      </c>
      <c r="M20" s="95">
        <f>IF(RES_hh_emi_in!M20=0,0,1000000*RES_hh_emi_in!M20/RES_hh_num_in!M20)</f>
        <v>0</v>
      </c>
      <c r="N20" s="95">
        <f>IF(RES_hh_emi_in!N20=0,0,1000000*RES_hh_emi_in!N20/RES_hh_num_in!N20)</f>
        <v>0</v>
      </c>
      <c r="O20" s="95">
        <f>IF(RES_hh_emi_in!O20=0,0,1000000*RES_hh_emi_in!O20/RES_hh_num_in!O20)</f>
        <v>0</v>
      </c>
      <c r="P20" s="95">
        <f>IF(RES_hh_emi_in!P20=0,0,1000000*RES_hh_emi_in!P20/RES_hh_num_in!P20)</f>
        <v>0</v>
      </c>
      <c r="Q20" s="95">
        <f>IF(RES_hh_emi_in!Q20=0,0,1000000*RES_hh_emi_in!Q20/RES_hh_num_in!Q20)</f>
        <v>0</v>
      </c>
    </row>
    <row r="21" spans="1:17" ht="12" customHeight="1" x14ac:dyDescent="0.25">
      <c r="A21" s="87" t="s">
        <v>109</v>
      </c>
      <c r="B21" s="95"/>
      <c r="C21" s="95">
        <f>IF(RES_hh_emi_in!C21=0,0,1000000*RES_hh_emi_in!C21/RES_hh_num_in!C21)</f>
        <v>0</v>
      </c>
      <c r="D21" s="95">
        <f>IF(RES_hh_emi_in!D21=0,0,1000000*RES_hh_emi_in!D21/RES_hh_num_in!D21)</f>
        <v>0</v>
      </c>
      <c r="E21" s="95">
        <f>IF(RES_hh_emi_in!E21=0,0,1000000*RES_hh_emi_in!E21/RES_hh_num_in!E21)</f>
        <v>0</v>
      </c>
      <c r="F21" s="95">
        <f>IF(RES_hh_emi_in!F21=0,0,1000000*RES_hh_emi_in!F21/RES_hh_num_in!F21)</f>
        <v>0</v>
      </c>
      <c r="G21" s="95">
        <f>IF(RES_hh_emi_in!G21=0,0,1000000*RES_hh_emi_in!G21/RES_hh_num_in!G21)</f>
        <v>0</v>
      </c>
      <c r="H21" s="95">
        <f>IF(RES_hh_emi_in!H21=0,0,1000000*RES_hh_emi_in!H21/RES_hh_num_in!H21)</f>
        <v>0</v>
      </c>
      <c r="I21" s="95">
        <f>IF(RES_hh_emi_in!I21=0,0,1000000*RES_hh_emi_in!I21/RES_hh_num_in!I21)</f>
        <v>0</v>
      </c>
      <c r="J21" s="95">
        <f>IF(RES_hh_emi_in!J21=0,0,1000000*RES_hh_emi_in!J21/RES_hh_num_in!J21)</f>
        <v>0</v>
      </c>
      <c r="K21" s="95">
        <f>IF(RES_hh_emi_in!K21=0,0,1000000*RES_hh_emi_in!K21/RES_hh_num_in!K21)</f>
        <v>0</v>
      </c>
      <c r="L21" s="95">
        <f>IF(RES_hh_emi_in!L21=0,0,1000000*RES_hh_emi_in!L21/RES_hh_num_in!L21)</f>
        <v>0</v>
      </c>
      <c r="M21" s="95">
        <f>IF(RES_hh_emi_in!M21=0,0,1000000*RES_hh_emi_in!M21/RES_hh_num_in!M21)</f>
        <v>0</v>
      </c>
      <c r="N21" s="95">
        <f>IF(RES_hh_emi_in!N21=0,0,1000000*RES_hh_emi_in!N21/RES_hh_num_in!N21)</f>
        <v>0</v>
      </c>
      <c r="O21" s="95">
        <f>IF(RES_hh_emi_in!O21=0,0,1000000*RES_hh_emi_in!O21/RES_hh_num_in!O21)</f>
        <v>0</v>
      </c>
      <c r="P21" s="95">
        <f>IF(RES_hh_emi_in!P21=0,0,1000000*RES_hh_emi_in!P21/RES_hh_num_in!P21)</f>
        <v>0</v>
      </c>
      <c r="Q21" s="95">
        <f>IF(RES_hh_emi_in!Q21=0,0,1000000*RES_hh_emi_in!Q21/RES_hh_num_in!Q21)</f>
        <v>0</v>
      </c>
    </row>
    <row r="22" spans="1:17" ht="12" customHeight="1" x14ac:dyDescent="0.25">
      <c r="A22" s="87" t="s">
        <v>55</v>
      </c>
      <c r="B22" s="95"/>
      <c r="C22" s="95">
        <f>IF(RES_hh_emi_in!C22=0,0,1000000*RES_hh_emi_in!C22/RES_hh_num_in!C22)</f>
        <v>0</v>
      </c>
      <c r="D22" s="95">
        <f>IF(RES_hh_emi_in!D22=0,0,1000000*RES_hh_emi_in!D22/RES_hh_num_in!D22)</f>
        <v>0</v>
      </c>
      <c r="E22" s="95">
        <f>IF(RES_hh_emi_in!E22=0,0,1000000*RES_hh_emi_in!E22/RES_hh_num_in!E22)</f>
        <v>0</v>
      </c>
      <c r="F22" s="95">
        <f>IF(RES_hh_emi_in!F22=0,0,1000000*RES_hh_emi_in!F22/RES_hh_num_in!F22)</f>
        <v>0</v>
      </c>
      <c r="G22" s="95">
        <f>IF(RES_hh_emi_in!G22=0,0,1000000*RES_hh_emi_in!G22/RES_hh_num_in!G22)</f>
        <v>0</v>
      </c>
      <c r="H22" s="95">
        <f>IF(RES_hh_emi_in!H22=0,0,1000000*RES_hh_emi_in!H22/RES_hh_num_in!H22)</f>
        <v>0</v>
      </c>
      <c r="I22" s="95">
        <f>IF(RES_hh_emi_in!I22=0,0,1000000*RES_hh_emi_in!I22/RES_hh_num_in!I22)</f>
        <v>0</v>
      </c>
      <c r="J22" s="95">
        <f>IF(RES_hh_emi_in!J22=0,0,1000000*RES_hh_emi_in!J22/RES_hh_num_in!J22)</f>
        <v>0</v>
      </c>
      <c r="K22" s="95">
        <f>IF(RES_hh_emi_in!K22=0,0,1000000*RES_hh_emi_in!K22/RES_hh_num_in!K22)</f>
        <v>0</v>
      </c>
      <c r="L22" s="95">
        <f>IF(RES_hh_emi_in!L22=0,0,1000000*RES_hh_emi_in!L22/RES_hh_num_in!L22)</f>
        <v>0</v>
      </c>
      <c r="M22" s="95">
        <f>IF(RES_hh_emi_in!M22=0,0,1000000*RES_hh_emi_in!M22/RES_hh_num_in!M22)</f>
        <v>0</v>
      </c>
      <c r="N22" s="95">
        <f>IF(RES_hh_emi_in!N22=0,0,1000000*RES_hh_emi_in!N22/RES_hh_num_in!N22)</f>
        <v>0</v>
      </c>
      <c r="O22" s="95">
        <f>IF(RES_hh_emi_in!O22=0,0,1000000*RES_hh_emi_in!O22/RES_hh_num_in!O22)</f>
        <v>0</v>
      </c>
      <c r="P22" s="95">
        <f>IF(RES_hh_emi_in!P22=0,0,1000000*RES_hh_emi_in!P22/RES_hh_num_in!P22)</f>
        <v>0</v>
      </c>
      <c r="Q22" s="95">
        <f>IF(RES_hh_emi_in!Q22=0,0,1000000*RES_hh_emi_in!Q22/RES_hh_num_in!Q22)</f>
        <v>0</v>
      </c>
    </row>
    <row r="23" spans="1:17" ht="12" customHeight="1" x14ac:dyDescent="0.25">
      <c r="A23" s="87" t="s">
        <v>79</v>
      </c>
      <c r="B23" s="95"/>
      <c r="C23" s="95">
        <f>IF(RES_hh_emi_in!C23=0,0,1000000*RES_hh_emi_in!C23/RES_hh_num_in!C23)</f>
        <v>0</v>
      </c>
      <c r="D23" s="95">
        <f>IF(RES_hh_emi_in!D23=0,0,1000000*RES_hh_emi_in!D23/RES_hh_num_in!D23)</f>
        <v>0</v>
      </c>
      <c r="E23" s="95">
        <f>IF(RES_hh_emi_in!E23=0,0,1000000*RES_hh_emi_in!E23/RES_hh_num_in!E23)</f>
        <v>0</v>
      </c>
      <c r="F23" s="95">
        <f>IF(RES_hh_emi_in!F23=0,0,1000000*RES_hh_emi_in!F23/RES_hh_num_in!F23)</f>
        <v>0</v>
      </c>
      <c r="G23" s="95">
        <f>IF(RES_hh_emi_in!G23=0,0,1000000*RES_hh_emi_in!G23/RES_hh_num_in!G23)</f>
        <v>0</v>
      </c>
      <c r="H23" s="95">
        <f>IF(RES_hh_emi_in!H23=0,0,1000000*RES_hh_emi_in!H23/RES_hh_num_in!H23)</f>
        <v>0</v>
      </c>
      <c r="I23" s="95">
        <f>IF(RES_hh_emi_in!I23=0,0,1000000*RES_hh_emi_in!I23/RES_hh_num_in!I23)</f>
        <v>0</v>
      </c>
      <c r="J23" s="95">
        <f>IF(RES_hh_emi_in!J23=0,0,1000000*RES_hh_emi_in!J23/RES_hh_num_in!J23)</f>
        <v>0</v>
      </c>
      <c r="K23" s="95">
        <f>IF(RES_hh_emi_in!K23=0,0,1000000*RES_hh_emi_in!K23/RES_hh_num_in!K23)</f>
        <v>0</v>
      </c>
      <c r="L23" s="95">
        <f>IF(RES_hh_emi_in!L23=0,0,1000000*RES_hh_emi_in!L23/RES_hh_num_in!L23)</f>
        <v>0</v>
      </c>
      <c r="M23" s="95">
        <f>IF(RES_hh_emi_in!M23=0,0,1000000*RES_hh_emi_in!M23/RES_hh_num_in!M23)</f>
        <v>0</v>
      </c>
      <c r="N23" s="95">
        <f>IF(RES_hh_emi_in!N23=0,0,1000000*RES_hh_emi_in!N23/RES_hh_num_in!N23)</f>
        <v>0</v>
      </c>
      <c r="O23" s="95">
        <f>IF(RES_hh_emi_in!O23=0,0,1000000*RES_hh_emi_in!O23/RES_hh_num_in!O23)</f>
        <v>0</v>
      </c>
      <c r="P23" s="95">
        <f>IF(RES_hh_emi_in!P23=0,0,1000000*RES_hh_emi_in!P23/RES_hh_num_in!P23)</f>
        <v>0</v>
      </c>
      <c r="Q23" s="95">
        <f>IF(RES_hh_emi_in!Q23=0,0,1000000*RES_hh_emi_in!Q23/RES_hh_num_in!Q23)</f>
        <v>0</v>
      </c>
    </row>
    <row r="24" spans="1:17" ht="12" customHeight="1" x14ac:dyDescent="0.25">
      <c r="A24" s="87" t="s">
        <v>61</v>
      </c>
      <c r="B24" s="95"/>
      <c r="C24" s="95">
        <f>IF(RES_hh_emi_in!C24=0,0,1000000*RES_hh_emi_in!C24/RES_hh_num_in!C24)</f>
        <v>0</v>
      </c>
      <c r="D24" s="95">
        <f>IF(RES_hh_emi_in!D24=0,0,1000000*RES_hh_emi_in!D24/RES_hh_num_in!D24)</f>
        <v>0</v>
      </c>
      <c r="E24" s="95">
        <f>IF(RES_hh_emi_in!E24=0,0,1000000*RES_hh_emi_in!E24/RES_hh_num_in!E24)</f>
        <v>0</v>
      </c>
      <c r="F24" s="95">
        <f>IF(RES_hh_emi_in!F24=0,0,1000000*RES_hh_emi_in!F24/RES_hh_num_in!F24)</f>
        <v>0</v>
      </c>
      <c r="G24" s="95">
        <f>IF(RES_hh_emi_in!G24=0,0,1000000*RES_hh_emi_in!G24/RES_hh_num_in!G24)</f>
        <v>0</v>
      </c>
      <c r="H24" s="95">
        <f>IF(RES_hh_emi_in!H24=0,0,1000000*RES_hh_emi_in!H24/RES_hh_num_in!H24)</f>
        <v>0</v>
      </c>
      <c r="I24" s="95">
        <f>IF(RES_hh_emi_in!I24=0,0,1000000*RES_hh_emi_in!I24/RES_hh_num_in!I24)</f>
        <v>0</v>
      </c>
      <c r="J24" s="95">
        <f>IF(RES_hh_emi_in!J24=0,0,1000000*RES_hh_emi_in!J24/RES_hh_num_in!J24)</f>
        <v>0</v>
      </c>
      <c r="K24" s="95">
        <f>IF(RES_hh_emi_in!K24=0,0,1000000*RES_hh_emi_in!K24/RES_hh_num_in!K24)</f>
        <v>0</v>
      </c>
      <c r="L24" s="95">
        <f>IF(RES_hh_emi_in!L24=0,0,1000000*RES_hh_emi_in!L24/RES_hh_num_in!L24)</f>
        <v>0</v>
      </c>
      <c r="M24" s="95">
        <f>IF(RES_hh_emi_in!M24=0,0,1000000*RES_hh_emi_in!M24/RES_hh_num_in!M24)</f>
        <v>0</v>
      </c>
      <c r="N24" s="95">
        <f>IF(RES_hh_emi_in!N24=0,0,1000000*RES_hh_emi_in!N24/RES_hh_num_in!N24)</f>
        <v>0</v>
      </c>
      <c r="O24" s="95">
        <f>IF(RES_hh_emi_in!O24=0,0,1000000*RES_hh_emi_in!O24/RES_hh_num_in!O24)</f>
        <v>0</v>
      </c>
      <c r="P24" s="95">
        <f>IF(RES_hh_emi_in!P24=0,0,1000000*RES_hh_emi_in!P24/RES_hh_num_in!P24)</f>
        <v>0</v>
      </c>
      <c r="Q24" s="95">
        <f>IF(RES_hh_emi_in!Q24=0,0,1000000*RES_hh_emi_in!Q24/RES_hh_num_in!Q24)</f>
        <v>0</v>
      </c>
    </row>
    <row r="25" spans="1:17" ht="12" customHeight="1" x14ac:dyDescent="0.25">
      <c r="A25" s="51" t="s">
        <v>60</v>
      </c>
      <c r="B25" s="22"/>
      <c r="C25" s="22">
        <f>IF(RES_hh_emi_in!C25=0,0,1000000*RES_hh_emi_in!C25/RES_hh_num_in!C25)</f>
        <v>0</v>
      </c>
      <c r="D25" s="22">
        <f>IF(RES_hh_emi_in!D25=0,0,1000000*RES_hh_emi_in!D25/RES_hh_num_in!D25)</f>
        <v>0</v>
      </c>
      <c r="E25" s="22">
        <f>IF(RES_hh_emi_in!E25=0,0,1000000*RES_hh_emi_in!E25/RES_hh_num_in!E25)</f>
        <v>0</v>
      </c>
      <c r="F25" s="22">
        <f>IF(RES_hh_emi_in!F25=0,0,1000000*RES_hh_emi_in!F25/RES_hh_num_in!F25)</f>
        <v>0</v>
      </c>
      <c r="G25" s="22">
        <f>IF(RES_hh_emi_in!G25=0,0,1000000*RES_hh_emi_in!G25/RES_hh_num_in!G25)</f>
        <v>0</v>
      </c>
      <c r="H25" s="22">
        <f>IF(RES_hh_emi_in!H25=0,0,1000000*RES_hh_emi_in!H25/RES_hh_num_in!H25)</f>
        <v>0</v>
      </c>
      <c r="I25" s="22">
        <f>IF(RES_hh_emi_in!I25=0,0,1000000*RES_hh_emi_in!I25/RES_hh_num_in!I25)</f>
        <v>0</v>
      </c>
      <c r="J25" s="22">
        <f>IF(RES_hh_emi_in!J25=0,0,1000000*RES_hh_emi_in!J25/RES_hh_num_in!J25)</f>
        <v>0</v>
      </c>
      <c r="K25" s="22">
        <f>IF(RES_hh_emi_in!K25=0,0,1000000*RES_hh_emi_in!K25/RES_hh_num_in!K25)</f>
        <v>0</v>
      </c>
      <c r="L25" s="22">
        <f>IF(RES_hh_emi_in!L25=0,0,1000000*RES_hh_emi_in!L25/RES_hh_num_in!L25)</f>
        <v>0</v>
      </c>
      <c r="M25" s="22">
        <f>IF(RES_hh_emi_in!M25=0,0,1000000*RES_hh_emi_in!M25/RES_hh_num_in!M25)</f>
        <v>0</v>
      </c>
      <c r="N25" s="22">
        <f>IF(RES_hh_emi_in!N25=0,0,1000000*RES_hh_emi_in!N25/RES_hh_num_in!N25)</f>
        <v>0</v>
      </c>
      <c r="O25" s="22">
        <f>IF(RES_hh_emi_in!O25=0,0,1000000*RES_hh_emi_in!O25/RES_hh_num_in!O25)</f>
        <v>0</v>
      </c>
      <c r="P25" s="22">
        <f>IF(RES_hh_emi_in!P25=0,0,1000000*RES_hh_emi_in!P25/RES_hh_num_in!P25)</f>
        <v>0</v>
      </c>
      <c r="Q25" s="22">
        <f>IF(RES_hh_emi_in!Q25=0,0,1000000*RES_hh_emi_in!Q25/RES_hh_num_in!Q25)</f>
        <v>0</v>
      </c>
    </row>
    <row r="26" spans="1:17" ht="12" customHeight="1" x14ac:dyDescent="0.25">
      <c r="A26" s="49" t="s">
        <v>59</v>
      </c>
      <c r="B26" s="18"/>
      <c r="C26" s="18">
        <f>IF(RES_hh_emi_in!C26=0,0,1000000*RES_hh_emi_in!C26/RES_hh_num_in!C26)</f>
        <v>0</v>
      </c>
      <c r="D26" s="18">
        <f>IF(RES_hh_emi_in!D26=0,0,1000000*RES_hh_emi_in!D26/RES_hh_num_in!D26)</f>
        <v>0</v>
      </c>
      <c r="E26" s="18">
        <f>IF(RES_hh_emi_in!E26=0,0,1000000*RES_hh_emi_in!E26/RES_hh_num_in!E26)</f>
        <v>0</v>
      </c>
      <c r="F26" s="18">
        <f>IF(RES_hh_emi_in!F26=0,0,1000000*RES_hh_emi_in!F26/RES_hh_num_in!F26)</f>
        <v>0</v>
      </c>
      <c r="G26" s="18">
        <f>IF(RES_hh_emi_in!G26=0,0,1000000*RES_hh_emi_in!G26/RES_hh_num_in!G26)</f>
        <v>0</v>
      </c>
      <c r="H26" s="18">
        <f>IF(RES_hh_emi_in!H26=0,0,1000000*RES_hh_emi_in!H26/RES_hh_num_in!H26)</f>
        <v>0</v>
      </c>
      <c r="I26" s="18">
        <f>IF(RES_hh_emi_in!I26=0,0,1000000*RES_hh_emi_in!I26/RES_hh_num_in!I26)</f>
        <v>0</v>
      </c>
      <c r="J26" s="18">
        <f>IF(RES_hh_emi_in!J26=0,0,1000000*RES_hh_emi_in!J26/RES_hh_num_in!J26)</f>
        <v>0</v>
      </c>
      <c r="K26" s="18">
        <f>IF(RES_hh_emi_in!K26=0,0,1000000*RES_hh_emi_in!K26/RES_hh_num_in!K26)</f>
        <v>0</v>
      </c>
      <c r="L26" s="18">
        <f>IF(RES_hh_emi_in!L26=0,0,1000000*RES_hh_emi_in!L26/RES_hh_num_in!L26)</f>
        <v>0</v>
      </c>
      <c r="M26" s="18">
        <f>IF(RES_hh_emi_in!M26=0,0,1000000*RES_hh_emi_in!M26/RES_hh_num_in!M26)</f>
        <v>0</v>
      </c>
      <c r="N26" s="18">
        <f>IF(RES_hh_emi_in!N26=0,0,1000000*RES_hh_emi_in!N26/RES_hh_num_in!N26)</f>
        <v>0</v>
      </c>
      <c r="O26" s="18">
        <f>IF(RES_hh_emi_in!O26=0,0,1000000*RES_hh_emi_in!O26/RES_hh_num_in!O26)</f>
        <v>0</v>
      </c>
      <c r="P26" s="18">
        <f>IF(RES_hh_emi_in!P26=0,0,1000000*RES_hh_emi_in!P26/RES_hh_num_in!P26)</f>
        <v>0</v>
      </c>
      <c r="Q26" s="18">
        <f>IF(RES_hh_emi_in!Q26=0,0,1000000*RES_hh_emi_in!Q26/RES_hh_num_in!Q26)</f>
        <v>0</v>
      </c>
    </row>
    <row r="27" spans="1:17" ht="12.95" customHeight="1" x14ac:dyDescent="0.25">
      <c r="A27" s="89" t="s">
        <v>62</v>
      </c>
      <c r="B27" s="96"/>
      <c r="C27" s="96">
        <f>IF(RES_hh_emi_in!C27=0,0,1000000*RES_hh_emi_in!C27/RES_hh_num_in!C27)</f>
        <v>38.589052332927508</v>
      </c>
      <c r="D27" s="96">
        <f>IF(RES_hh_emi_in!D27=0,0,1000000*RES_hh_emi_in!D27/RES_hh_num_in!D27)</f>
        <v>34.651790411612055</v>
      </c>
      <c r="E27" s="96">
        <f>IF(RES_hh_emi_in!E27=0,0,1000000*RES_hh_emi_in!E27/RES_hh_num_in!E27)</f>
        <v>51.327848274113435</v>
      </c>
      <c r="F27" s="96">
        <f>IF(RES_hh_emi_in!F27=0,0,1000000*RES_hh_emi_in!F27/RES_hh_num_in!F27)</f>
        <v>43.85275227586758</v>
      </c>
      <c r="G27" s="96">
        <f>IF(RES_hh_emi_in!G27=0,0,1000000*RES_hh_emi_in!G27/RES_hh_num_in!G27)</f>
        <v>42.048125334735303</v>
      </c>
      <c r="H27" s="96">
        <f>IF(RES_hh_emi_in!H27=0,0,1000000*RES_hh_emi_in!H27/RES_hh_num_in!H27)</f>
        <v>17.693542966188865</v>
      </c>
      <c r="I27" s="96">
        <f>IF(RES_hh_emi_in!I27=0,0,1000000*RES_hh_emi_in!I27/RES_hh_num_in!I27)</f>
        <v>46.816096563721864</v>
      </c>
      <c r="J27" s="96">
        <f>IF(RES_hh_emi_in!J27=0,0,1000000*RES_hh_emi_in!J27/RES_hh_num_in!J27)</f>
        <v>19.007075475966289</v>
      </c>
      <c r="K27" s="96">
        <f>IF(RES_hh_emi_in!K27=0,0,1000000*RES_hh_emi_in!K27/RES_hh_num_in!K27)</f>
        <v>48.226349876099164</v>
      </c>
      <c r="L27" s="96">
        <f>IF(RES_hh_emi_in!L27=0,0,1000000*RES_hh_emi_in!L27/RES_hh_num_in!L27)</f>
        <v>57.1705580942049</v>
      </c>
      <c r="M27" s="96">
        <f>IF(RES_hh_emi_in!M27=0,0,1000000*RES_hh_emi_in!M27/RES_hh_num_in!M27)</f>
        <v>34.076591672123229</v>
      </c>
      <c r="N27" s="96">
        <f>IF(RES_hh_emi_in!N27=0,0,1000000*RES_hh_emi_in!N27/RES_hh_num_in!N27)</f>
        <v>51.362828733850947</v>
      </c>
      <c r="O27" s="96">
        <f>IF(RES_hh_emi_in!O27=0,0,1000000*RES_hh_emi_in!O27/RES_hh_num_in!O27)</f>
        <v>60.207131361891584</v>
      </c>
      <c r="P27" s="96">
        <f>IF(RES_hh_emi_in!P27=0,0,1000000*RES_hh_emi_in!P27/RES_hh_num_in!P27)</f>
        <v>0</v>
      </c>
      <c r="Q27" s="96">
        <f>IF(RES_hh_emi_in!Q27=0,0,1000000*RES_hh_emi_in!Q27/RES_hh_num_in!Q27)</f>
        <v>0</v>
      </c>
    </row>
    <row r="28" spans="1:17" ht="12" customHeight="1" x14ac:dyDescent="0.25">
      <c r="A28" s="87" t="s">
        <v>58</v>
      </c>
      <c r="B28" s="95"/>
      <c r="C28" s="95">
        <f>IF(RES_hh_emi_in!C28=0,0,1000000*RES_hh_emi_in!C28/RES_hh_num_in!C28)</f>
        <v>0</v>
      </c>
      <c r="D28" s="95">
        <f>IF(RES_hh_emi_in!D28=0,0,1000000*RES_hh_emi_in!D28/RES_hh_num_in!D28)</f>
        <v>0</v>
      </c>
      <c r="E28" s="95">
        <f>IF(RES_hh_emi_in!E28=0,0,1000000*RES_hh_emi_in!E28/RES_hh_num_in!E28)</f>
        <v>0</v>
      </c>
      <c r="F28" s="95">
        <f>IF(RES_hh_emi_in!F28=0,0,1000000*RES_hh_emi_in!F28/RES_hh_num_in!F28)</f>
        <v>0</v>
      </c>
      <c r="G28" s="95">
        <f>IF(RES_hh_emi_in!G28=0,0,1000000*RES_hh_emi_in!G28/RES_hh_num_in!G28)</f>
        <v>0</v>
      </c>
      <c r="H28" s="95">
        <f>IF(RES_hh_emi_in!H28=0,0,1000000*RES_hh_emi_in!H28/RES_hh_num_in!H28)</f>
        <v>0</v>
      </c>
      <c r="I28" s="95">
        <f>IF(RES_hh_emi_in!I28=0,0,1000000*RES_hh_emi_in!I28/RES_hh_num_in!I28)</f>
        <v>0</v>
      </c>
      <c r="J28" s="95">
        <f>IF(RES_hh_emi_in!J28=0,0,1000000*RES_hh_emi_in!J28/RES_hh_num_in!J28)</f>
        <v>0</v>
      </c>
      <c r="K28" s="95">
        <f>IF(RES_hh_emi_in!K28=0,0,1000000*RES_hh_emi_in!K28/RES_hh_num_in!K28)</f>
        <v>0</v>
      </c>
      <c r="L28" s="95">
        <f>IF(RES_hh_emi_in!L28=0,0,1000000*RES_hh_emi_in!L28/RES_hh_num_in!L28)</f>
        <v>0</v>
      </c>
      <c r="M28" s="95">
        <f>IF(RES_hh_emi_in!M28=0,0,1000000*RES_hh_emi_in!M28/RES_hh_num_in!M28)</f>
        <v>0</v>
      </c>
      <c r="N28" s="95">
        <f>IF(RES_hh_emi_in!N28=0,0,1000000*RES_hh_emi_in!N28/RES_hh_num_in!N28)</f>
        <v>0</v>
      </c>
      <c r="O28" s="95">
        <f>IF(RES_hh_emi_in!O28=0,0,1000000*RES_hh_emi_in!O28/RES_hh_num_in!O28)</f>
        <v>0</v>
      </c>
      <c r="P28" s="95">
        <f>IF(RES_hh_emi_in!P28=0,0,1000000*RES_hh_emi_in!P28/RES_hh_num_in!P28)</f>
        <v>0</v>
      </c>
      <c r="Q28" s="95">
        <f>IF(RES_hh_emi_in!Q28=0,0,1000000*RES_hh_emi_in!Q28/RES_hh_num_in!Q28)</f>
        <v>0</v>
      </c>
    </row>
    <row r="29" spans="1:17" s="28" customFormat="1" ht="12" customHeight="1" x14ac:dyDescent="0.25">
      <c r="A29" s="87" t="s">
        <v>84</v>
      </c>
      <c r="B29" s="95"/>
      <c r="C29" s="95">
        <f>IF(RES_hh_emi_in!C29=0,0,1000000*RES_hh_emi_in!C29/RES_hh_num_in!C29)</f>
        <v>443.74753347868193</v>
      </c>
      <c r="D29" s="95">
        <f>IF(RES_hh_emi_in!D29=0,0,1000000*RES_hh_emi_in!D29/RES_hh_num_in!D29)</f>
        <v>441.29112459701878</v>
      </c>
      <c r="E29" s="95">
        <f>IF(RES_hh_emi_in!E29=0,0,1000000*RES_hh_emi_in!E29/RES_hh_num_in!E29)</f>
        <v>482.78162078581482</v>
      </c>
      <c r="F29" s="95">
        <f>IF(RES_hh_emi_in!F29=0,0,1000000*RES_hh_emi_in!F29/RES_hh_num_in!F29)</f>
        <v>502.28728233563589</v>
      </c>
      <c r="G29" s="95">
        <f>IF(RES_hh_emi_in!G29=0,0,1000000*RES_hh_emi_in!G29/RES_hh_num_in!G29)</f>
        <v>492.83284056861095</v>
      </c>
      <c r="H29" s="95">
        <f>IF(RES_hh_emi_in!H29=0,0,1000000*RES_hh_emi_in!H29/RES_hh_num_in!H29)</f>
        <v>450.62555793484091</v>
      </c>
      <c r="I29" s="95">
        <f>IF(RES_hh_emi_in!I29=0,0,1000000*RES_hh_emi_in!I29/RES_hh_num_in!I29)</f>
        <v>490.72394761220619</v>
      </c>
      <c r="J29" s="95">
        <f>IF(RES_hh_emi_in!J29=0,0,1000000*RES_hh_emi_in!J29/RES_hh_num_in!J29)</f>
        <v>467.49162806512498</v>
      </c>
      <c r="K29" s="95">
        <f>IF(RES_hh_emi_in!K29=0,0,1000000*RES_hh_emi_in!K29/RES_hh_num_in!K29)</f>
        <v>480.72032078606338</v>
      </c>
      <c r="L29" s="95">
        <f>IF(RES_hh_emi_in!L29=0,0,1000000*RES_hh_emi_in!L29/RES_hh_num_in!L29)</f>
        <v>476.03550273966221</v>
      </c>
      <c r="M29" s="95">
        <f>IF(RES_hh_emi_in!M29=0,0,1000000*RES_hh_emi_in!M29/RES_hh_num_in!M29)</f>
        <v>472.95256619652025</v>
      </c>
      <c r="N29" s="95">
        <f>IF(RES_hh_emi_in!N29=0,0,1000000*RES_hh_emi_in!N29/RES_hh_num_in!N29)</f>
        <v>459.12841533291925</v>
      </c>
      <c r="O29" s="95">
        <f>IF(RES_hh_emi_in!O29=0,0,1000000*RES_hh_emi_in!O29/RES_hh_num_in!O29)</f>
        <v>413.57045200673929</v>
      </c>
      <c r="P29" s="95">
        <f>IF(RES_hh_emi_in!P29=0,0,1000000*RES_hh_emi_in!P29/RES_hh_num_in!P29)</f>
        <v>0</v>
      </c>
      <c r="Q29" s="95">
        <f>IF(RES_hh_emi_in!Q29=0,0,1000000*RES_hh_emi_in!Q29/RES_hh_num_in!Q29)</f>
        <v>0</v>
      </c>
    </row>
    <row r="30" spans="1:17" ht="12" customHeight="1" x14ac:dyDescent="0.25">
      <c r="A30" s="87" t="s">
        <v>109</v>
      </c>
      <c r="B30" s="95"/>
      <c r="C30" s="95">
        <f>IF(RES_hh_emi_in!C30=0,0,1000000*RES_hh_emi_in!C30/RES_hh_num_in!C30)</f>
        <v>0</v>
      </c>
      <c r="D30" s="95">
        <f>IF(RES_hh_emi_in!D30=0,0,1000000*RES_hh_emi_in!D30/RES_hh_num_in!D30)</f>
        <v>0</v>
      </c>
      <c r="E30" s="95">
        <f>IF(RES_hh_emi_in!E30=0,0,1000000*RES_hh_emi_in!E30/RES_hh_num_in!E30)</f>
        <v>0</v>
      </c>
      <c r="F30" s="95">
        <f>IF(RES_hh_emi_in!F30=0,0,1000000*RES_hh_emi_in!F30/RES_hh_num_in!F30)</f>
        <v>0</v>
      </c>
      <c r="G30" s="95">
        <f>IF(RES_hh_emi_in!G30=0,0,1000000*RES_hh_emi_in!G30/RES_hh_num_in!G30)</f>
        <v>0</v>
      </c>
      <c r="H30" s="95">
        <f>IF(RES_hh_emi_in!H30=0,0,1000000*RES_hh_emi_in!H30/RES_hh_num_in!H30)</f>
        <v>0</v>
      </c>
      <c r="I30" s="95">
        <f>IF(RES_hh_emi_in!I30=0,0,1000000*RES_hh_emi_in!I30/RES_hh_num_in!I30)</f>
        <v>0</v>
      </c>
      <c r="J30" s="95">
        <f>IF(RES_hh_emi_in!J30=0,0,1000000*RES_hh_emi_in!J30/RES_hh_num_in!J30)</f>
        <v>0</v>
      </c>
      <c r="K30" s="95">
        <f>IF(RES_hh_emi_in!K30=0,0,1000000*RES_hh_emi_in!K30/RES_hh_num_in!K30)</f>
        <v>0</v>
      </c>
      <c r="L30" s="95">
        <f>IF(RES_hh_emi_in!L30=0,0,1000000*RES_hh_emi_in!L30/RES_hh_num_in!L30)</f>
        <v>0</v>
      </c>
      <c r="M30" s="95">
        <f>IF(RES_hh_emi_in!M30=0,0,1000000*RES_hh_emi_in!M30/RES_hh_num_in!M30)</f>
        <v>0</v>
      </c>
      <c r="N30" s="95">
        <f>IF(RES_hh_emi_in!N30=0,0,1000000*RES_hh_emi_in!N30/RES_hh_num_in!N30)</f>
        <v>0</v>
      </c>
      <c r="O30" s="95">
        <f>IF(RES_hh_emi_in!O30=0,0,1000000*RES_hh_emi_in!O30/RES_hh_num_in!O30)</f>
        <v>0</v>
      </c>
      <c r="P30" s="95">
        <f>IF(RES_hh_emi_in!P30=0,0,1000000*RES_hh_emi_in!P30/RES_hh_num_in!P30)</f>
        <v>0</v>
      </c>
      <c r="Q30" s="95">
        <f>IF(RES_hh_emi_in!Q30=0,0,1000000*RES_hh_emi_in!Q30/RES_hh_num_in!Q30)</f>
        <v>0</v>
      </c>
    </row>
    <row r="31" spans="1:17" ht="12" customHeight="1" x14ac:dyDescent="0.25">
      <c r="A31" s="87" t="s">
        <v>55</v>
      </c>
      <c r="B31" s="95"/>
      <c r="C31" s="95">
        <f>IF(RES_hh_emi_in!C31=0,0,1000000*RES_hh_emi_in!C31/RES_hh_num_in!C31)</f>
        <v>0</v>
      </c>
      <c r="D31" s="95">
        <f>IF(RES_hh_emi_in!D31=0,0,1000000*RES_hh_emi_in!D31/RES_hh_num_in!D31)</f>
        <v>0</v>
      </c>
      <c r="E31" s="95">
        <f>IF(RES_hh_emi_in!E31=0,0,1000000*RES_hh_emi_in!E31/RES_hh_num_in!E31)</f>
        <v>0</v>
      </c>
      <c r="F31" s="95">
        <f>IF(RES_hh_emi_in!F31=0,0,1000000*RES_hh_emi_in!F31/RES_hh_num_in!F31)</f>
        <v>0</v>
      </c>
      <c r="G31" s="95">
        <f>IF(RES_hh_emi_in!G31=0,0,1000000*RES_hh_emi_in!G31/RES_hh_num_in!G31)</f>
        <v>0</v>
      </c>
      <c r="H31" s="95">
        <f>IF(RES_hh_emi_in!H31=0,0,1000000*RES_hh_emi_in!H31/RES_hh_num_in!H31)</f>
        <v>0</v>
      </c>
      <c r="I31" s="95">
        <f>IF(RES_hh_emi_in!I31=0,0,1000000*RES_hh_emi_in!I31/RES_hh_num_in!I31)</f>
        <v>0</v>
      </c>
      <c r="J31" s="95">
        <f>IF(RES_hh_emi_in!J31=0,0,1000000*RES_hh_emi_in!J31/RES_hh_num_in!J31)</f>
        <v>0</v>
      </c>
      <c r="K31" s="95">
        <f>IF(RES_hh_emi_in!K31=0,0,1000000*RES_hh_emi_in!K31/RES_hh_num_in!K31)</f>
        <v>0</v>
      </c>
      <c r="L31" s="95">
        <f>IF(RES_hh_emi_in!L31=0,0,1000000*RES_hh_emi_in!L31/RES_hh_num_in!L31)</f>
        <v>0</v>
      </c>
      <c r="M31" s="95">
        <f>IF(RES_hh_emi_in!M31=0,0,1000000*RES_hh_emi_in!M31/RES_hh_num_in!M31)</f>
        <v>0</v>
      </c>
      <c r="N31" s="95">
        <f>IF(RES_hh_emi_in!N31=0,0,1000000*RES_hh_emi_in!N31/RES_hh_num_in!N31)</f>
        <v>0</v>
      </c>
      <c r="O31" s="95">
        <f>IF(RES_hh_emi_in!O31=0,0,1000000*RES_hh_emi_in!O31/RES_hh_num_in!O31)</f>
        <v>0</v>
      </c>
      <c r="P31" s="95">
        <f>IF(RES_hh_emi_in!P31=0,0,1000000*RES_hh_emi_in!P31/RES_hh_num_in!P31)</f>
        <v>0</v>
      </c>
      <c r="Q31" s="95">
        <f>IF(RES_hh_emi_in!Q31=0,0,1000000*RES_hh_emi_in!Q31/RES_hh_num_in!Q31)</f>
        <v>0</v>
      </c>
    </row>
    <row r="32" spans="1:17" ht="12" customHeight="1" x14ac:dyDescent="0.25">
      <c r="A32" s="49" t="s">
        <v>60</v>
      </c>
      <c r="B32" s="18"/>
      <c r="C32" s="18">
        <f>IF(RES_hh_emi_in!C32=0,0,1000000*RES_hh_emi_in!C32/RES_hh_num_in!C32)</f>
        <v>0</v>
      </c>
      <c r="D32" s="18">
        <f>IF(RES_hh_emi_in!D32=0,0,1000000*RES_hh_emi_in!D32/RES_hh_num_in!D32)</f>
        <v>0</v>
      </c>
      <c r="E32" s="18">
        <f>IF(RES_hh_emi_in!E32=0,0,1000000*RES_hh_emi_in!E32/RES_hh_num_in!E32)</f>
        <v>0</v>
      </c>
      <c r="F32" s="18">
        <f>IF(RES_hh_emi_in!F32=0,0,1000000*RES_hh_emi_in!F32/RES_hh_num_in!F32)</f>
        <v>0</v>
      </c>
      <c r="G32" s="18">
        <f>IF(RES_hh_emi_in!G32=0,0,1000000*RES_hh_emi_in!G32/RES_hh_num_in!G32)</f>
        <v>0</v>
      </c>
      <c r="H32" s="18">
        <f>IF(RES_hh_emi_in!H32=0,0,1000000*RES_hh_emi_in!H32/RES_hh_num_in!H32)</f>
        <v>0</v>
      </c>
      <c r="I32" s="18">
        <f>IF(RES_hh_emi_in!I32=0,0,1000000*RES_hh_emi_in!I32/RES_hh_num_in!I32)</f>
        <v>0</v>
      </c>
      <c r="J32" s="18">
        <f>IF(RES_hh_emi_in!J32=0,0,1000000*RES_hh_emi_in!J32/RES_hh_num_in!J32)</f>
        <v>0</v>
      </c>
      <c r="K32" s="18">
        <f>IF(RES_hh_emi_in!K32=0,0,1000000*RES_hh_emi_in!K32/RES_hh_num_in!K32)</f>
        <v>0</v>
      </c>
      <c r="L32" s="18">
        <f>IF(RES_hh_emi_in!L32=0,0,1000000*RES_hh_emi_in!L32/RES_hh_num_in!L32)</f>
        <v>0</v>
      </c>
      <c r="M32" s="18">
        <f>IF(RES_hh_emi_in!M32=0,0,1000000*RES_hh_emi_in!M32/RES_hh_num_in!M32)</f>
        <v>0</v>
      </c>
      <c r="N32" s="18">
        <f>IF(RES_hh_emi_in!N32=0,0,1000000*RES_hh_emi_in!N32/RES_hh_num_in!N32)</f>
        <v>0</v>
      </c>
      <c r="O32" s="18">
        <f>IF(RES_hh_emi_in!O32=0,0,1000000*RES_hh_emi_in!O32/RES_hh_num_in!O32)</f>
        <v>0</v>
      </c>
      <c r="P32" s="18">
        <f>IF(RES_hh_emi_in!P32=0,0,1000000*RES_hh_emi_in!P32/RES_hh_num_in!P32)</f>
        <v>0</v>
      </c>
      <c r="Q32" s="18">
        <f>IF(RES_hh_emi_in!Q32=0,0,1000000*RES_hh_emi_in!Q32/RES_hh_num_in!Q32)</f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125</v>
      </c>
      <c r="B3" s="100"/>
      <c r="C3" s="100">
        <f>IF(RES_hh_fech_in!C3=0,0,RES_hh_fech_in!C3/RES_summary!C$21)</f>
        <v>91.874256972127469</v>
      </c>
      <c r="D3" s="100">
        <f>IF(RES_hh_fech_in!D3=0,0,RES_hh_fech_in!D3/RES_summary!D$21)</f>
        <v>91.158060167839508</v>
      </c>
      <c r="E3" s="100">
        <f>IF(RES_hh_fech_in!E3=0,0,RES_hh_fech_in!E3/RES_summary!E$21)</f>
        <v>92.299759775518211</v>
      </c>
      <c r="F3" s="100">
        <f>IF(RES_hh_fech_in!F3=0,0,RES_hh_fech_in!F3/RES_summary!F$21)</f>
        <v>84.479769743664747</v>
      </c>
      <c r="G3" s="100">
        <f>IF(RES_hh_fech_in!G3=0,0,RES_hh_fech_in!G3/RES_summary!G$21)</f>
        <v>77.265235861945527</v>
      </c>
      <c r="H3" s="100">
        <f>IF(RES_hh_fech_in!H3=0,0,RES_hh_fech_in!H3/RES_summary!H$21)</f>
        <v>73.373714850433672</v>
      </c>
      <c r="I3" s="100">
        <f>IF(RES_hh_fech_in!I3=0,0,RES_hh_fech_in!I3/RES_summary!I$21)</f>
        <v>63.619138190954097</v>
      </c>
      <c r="J3" s="100">
        <f>IF(RES_hh_fech_in!J3=0,0,RES_hh_fech_in!J3/RES_summary!J$21)</f>
        <v>61.228417862622813</v>
      </c>
      <c r="K3" s="100">
        <f>IF(RES_hh_fech_in!K3=0,0,RES_hh_fech_in!K3/RES_summary!K$21)</f>
        <v>73.714647987332384</v>
      </c>
      <c r="L3" s="100">
        <f>IF(RES_hh_fech_in!L3=0,0,RES_hh_fech_in!L3/RES_summary!L$21)</f>
        <v>62.055830709369516</v>
      </c>
      <c r="M3" s="100">
        <f>IF(RES_hh_fech_in!M3=0,0,RES_hh_fech_in!M3/RES_summary!M$21)</f>
        <v>70.065518047897129</v>
      </c>
      <c r="N3" s="100">
        <f>IF(RES_hh_fech_in!N3=0,0,RES_hh_fech_in!N3/RES_summary!N$21)</f>
        <v>66.49998588553791</v>
      </c>
      <c r="O3" s="100">
        <f>IF(RES_hh_fech_in!O3=0,0,RES_hh_fech_in!O3/RES_summary!O$21)</f>
        <v>57.774757147231355</v>
      </c>
      <c r="P3" s="100">
        <f>IF(RES_hh_fech_in!P3=0,0,RES_hh_fech_in!P3/RES_summary!P$21)</f>
        <v>53.196195381431416</v>
      </c>
      <c r="Q3" s="100">
        <f>IF(RES_hh_fech_in!Q3=0,0,RES_hh_fech_in!Q3/RES_summary!Q$21)</f>
        <v>59.412665288471473</v>
      </c>
    </row>
    <row r="4" spans="1:17" ht="12.95" customHeight="1" x14ac:dyDescent="0.25">
      <c r="A4" s="89" t="s">
        <v>65</v>
      </c>
      <c r="B4" s="96"/>
      <c r="C4" s="96">
        <f>IF(RES_hh_fech_in!C4=0,0,RES_hh_fech_in!C4/RES_summary!C$21)</f>
        <v>58.74438167820233</v>
      </c>
      <c r="D4" s="96">
        <f>IF(RES_hh_fech_in!D4=0,0,RES_hh_fech_in!D4/RES_summary!D$21)</f>
        <v>58.050920060734811</v>
      </c>
      <c r="E4" s="96">
        <f>IF(RES_hh_fech_in!E4=0,0,RES_hh_fech_in!E4/RES_summary!E$21)</f>
        <v>58.267505268606264</v>
      </c>
      <c r="F4" s="96">
        <f>IF(RES_hh_fech_in!F4=0,0,RES_hh_fech_in!F4/RES_summary!F$21)</f>
        <v>53.308466135065146</v>
      </c>
      <c r="G4" s="96">
        <f>IF(RES_hh_fech_in!G4=0,0,RES_hh_fech_in!G4/RES_summary!G$21)</f>
        <v>43.417922327482522</v>
      </c>
      <c r="H4" s="96">
        <f>IF(RES_hh_fech_in!H4=0,0,RES_hh_fech_in!H4/RES_summary!H$21)</f>
        <v>42.317487086202448</v>
      </c>
      <c r="I4" s="96">
        <f>IF(RES_hh_fech_in!I4=0,0,RES_hh_fech_in!I4/RES_summary!I$21)</f>
        <v>32.295635513777619</v>
      </c>
      <c r="J4" s="96">
        <f>IF(RES_hh_fech_in!J4=0,0,RES_hh_fech_in!J4/RES_summary!J$21)</f>
        <v>29.405639286364242</v>
      </c>
      <c r="K4" s="96">
        <f>IF(RES_hh_fech_in!K4=0,0,RES_hh_fech_in!K4/RES_summary!K$21)</f>
        <v>40.252530230930539</v>
      </c>
      <c r="L4" s="96">
        <f>IF(RES_hh_fech_in!L4=0,0,RES_hh_fech_in!L4/RES_summary!L$21)</f>
        <v>28.058149216919656</v>
      </c>
      <c r="M4" s="96">
        <f>IF(RES_hh_fech_in!M4=0,0,RES_hh_fech_in!M4/RES_summary!M$21)</f>
        <v>39.896020120776242</v>
      </c>
      <c r="N4" s="96">
        <f>IF(RES_hh_fech_in!N4=0,0,RES_hh_fech_in!N4/RES_summary!N$21)</f>
        <v>37.080872691295724</v>
      </c>
      <c r="O4" s="96">
        <f>IF(RES_hh_fech_in!O4=0,0,RES_hh_fech_in!O4/RES_summary!O$21)</f>
        <v>29.081975334766224</v>
      </c>
      <c r="P4" s="96">
        <f>IF(RES_hh_fech_in!P4=0,0,RES_hh_fech_in!P4/RES_summary!P$21)</f>
        <v>25.041891924192768</v>
      </c>
      <c r="Q4" s="96">
        <f>IF(RES_hh_fech_in!Q4=0,0,RES_hh_fech_in!Q4/RES_summary!Q$21)</f>
        <v>28.121606747524343</v>
      </c>
    </row>
    <row r="5" spans="1:17" ht="12" customHeight="1" x14ac:dyDescent="0.25">
      <c r="A5" s="87" t="s">
        <v>58</v>
      </c>
      <c r="B5" s="95"/>
      <c r="C5" s="95">
        <f>IF(RES_hh_fech_in!C5=0,0,RES_hh_fech_in!C5/RES_summary!C$21)</f>
        <v>0</v>
      </c>
      <c r="D5" s="95">
        <f>IF(RES_hh_fech_in!D5=0,0,RES_hh_fech_in!D5/RES_summary!D$21)</f>
        <v>0</v>
      </c>
      <c r="E5" s="95">
        <f>IF(RES_hh_fech_in!E5=0,0,RES_hh_fech_in!E5/RES_summary!E$21)</f>
        <v>0</v>
      </c>
      <c r="F5" s="95">
        <f>IF(RES_hh_fech_in!F5=0,0,RES_hh_fech_in!F5/RES_summary!F$21)</f>
        <v>0</v>
      </c>
      <c r="G5" s="95">
        <f>IF(RES_hh_fech_in!G5=0,0,RES_hh_fech_in!G5/RES_summary!G$21)</f>
        <v>0</v>
      </c>
      <c r="H5" s="95">
        <f>IF(RES_hh_fech_in!H5=0,0,RES_hh_fech_in!H5/RES_summary!H$21)</f>
        <v>0</v>
      </c>
      <c r="I5" s="95">
        <f>IF(RES_hh_fech_in!I5=0,0,RES_hh_fech_in!I5/RES_summary!I$21)</f>
        <v>0</v>
      </c>
      <c r="J5" s="95">
        <f>IF(RES_hh_fech_in!J5=0,0,RES_hh_fech_in!J5/RES_summary!J$21)</f>
        <v>0</v>
      </c>
      <c r="K5" s="95">
        <f>IF(RES_hh_fech_in!K5=0,0,RES_hh_fech_in!K5/RES_summary!K$21)</f>
        <v>0</v>
      </c>
      <c r="L5" s="95">
        <f>IF(RES_hh_fech_in!L5=0,0,RES_hh_fech_in!L5/RES_summary!L$21)</f>
        <v>0</v>
      </c>
      <c r="M5" s="95">
        <f>IF(RES_hh_fech_in!M5=0,0,RES_hh_fech_in!M5/RES_summary!M$21)</f>
        <v>0</v>
      </c>
      <c r="N5" s="95">
        <f>IF(RES_hh_fech_in!N5=0,0,RES_hh_fech_in!N5/RES_summary!N$21)</f>
        <v>0</v>
      </c>
      <c r="O5" s="95">
        <f>IF(RES_hh_fech_in!O5=0,0,RES_hh_fech_in!O5/RES_summary!O$21)</f>
        <v>0</v>
      </c>
      <c r="P5" s="95">
        <f>IF(RES_hh_fech_in!P5=0,0,RES_hh_fech_in!P5/RES_summary!P$21)</f>
        <v>0</v>
      </c>
      <c r="Q5" s="95">
        <f>IF(RES_hh_fech_in!Q5=0,0,RES_hh_fech_in!Q5/RES_summary!Q$21)</f>
        <v>0</v>
      </c>
    </row>
    <row r="6" spans="1:17" ht="12" customHeight="1" x14ac:dyDescent="0.25">
      <c r="A6" s="87" t="s">
        <v>84</v>
      </c>
      <c r="B6" s="95"/>
      <c r="C6" s="95">
        <f>IF(RES_hh_fech_in!C6=0,0,RES_hh_fech_in!C6/RES_summary!C$21)</f>
        <v>59.332333699458516</v>
      </c>
      <c r="D6" s="95">
        <f>IF(RES_hh_fech_in!D6=0,0,RES_hh_fech_in!D6/RES_summary!D$21)</f>
        <v>60.489961013935009</v>
      </c>
      <c r="E6" s="95">
        <f>IF(RES_hh_fech_in!E6=0,0,RES_hh_fech_in!E6/RES_summary!E$21)</f>
        <v>61.537049985092473</v>
      </c>
      <c r="F6" s="95">
        <f>IF(RES_hh_fech_in!F6=0,0,RES_hh_fech_in!F6/RES_summary!F$21)</f>
        <v>53.292339663874039</v>
      </c>
      <c r="G6" s="95">
        <f>IF(RES_hh_fech_in!G6=0,0,RES_hh_fech_in!G6/RES_summary!G$21)</f>
        <v>45.278000961922722</v>
      </c>
      <c r="H6" s="95">
        <f>IF(RES_hh_fech_in!H6=0,0,RES_hh_fech_in!H6/RES_summary!H$21)</f>
        <v>50.449659799321701</v>
      </c>
      <c r="I6" s="95">
        <f>IF(RES_hh_fech_in!I6=0,0,RES_hh_fech_in!I6/RES_summary!I$21)</f>
        <v>48.98647479493922</v>
      </c>
      <c r="J6" s="95">
        <f>IF(RES_hh_fech_in!J6=0,0,RES_hh_fech_in!J6/RES_summary!J$21)</f>
        <v>43.273296321070966</v>
      </c>
      <c r="K6" s="95">
        <f>IF(RES_hh_fech_in!K6=0,0,RES_hh_fech_in!K6/RES_summary!K$21)</f>
        <v>46.882329656636422</v>
      </c>
      <c r="L6" s="95">
        <f>IF(RES_hh_fech_in!L6=0,0,RES_hh_fech_in!L6/RES_summary!L$21)</f>
        <v>38.454973741490711</v>
      </c>
      <c r="M6" s="95">
        <f>IF(RES_hh_fech_in!M6=0,0,RES_hh_fech_in!M6/RES_summary!M$21)</f>
        <v>41.869806693504067</v>
      </c>
      <c r="N6" s="95">
        <f>IF(RES_hh_fech_in!N6=0,0,RES_hh_fech_in!N6/RES_summary!N$21)</f>
        <v>39.021290570931207</v>
      </c>
      <c r="O6" s="95">
        <f>IF(RES_hh_fech_in!O6=0,0,RES_hh_fech_in!O6/RES_summary!O$21)</f>
        <v>31.695119965729234</v>
      </c>
      <c r="P6" s="95">
        <f>IF(RES_hh_fech_in!P6=0,0,RES_hh_fech_in!P6/RES_summary!P$21)</f>
        <v>28.068011846715088</v>
      </c>
      <c r="Q6" s="95">
        <f>IF(RES_hh_fech_in!Q6=0,0,RES_hh_fech_in!Q6/RES_summary!Q$21)</f>
        <v>33.410575171513152</v>
      </c>
    </row>
    <row r="7" spans="1:17" ht="12" customHeight="1" x14ac:dyDescent="0.25">
      <c r="A7" s="87" t="s">
        <v>110</v>
      </c>
      <c r="B7" s="95"/>
      <c r="C7" s="95">
        <f>IF(RES_hh_fech_in!C7=0,0,RES_hh_fech_in!C7/RES_summary!C$21)</f>
        <v>60.71650033809847</v>
      </c>
      <c r="D7" s="95">
        <f>IF(RES_hh_fech_in!D7=0,0,RES_hh_fech_in!D7/RES_summary!D$21)</f>
        <v>61.60463158800794</v>
      </c>
      <c r="E7" s="95">
        <f>IF(RES_hh_fech_in!E7=0,0,RES_hh_fech_in!E7/RES_summary!E$21)</f>
        <v>62.521613018881204</v>
      </c>
      <c r="F7" s="95">
        <f>IF(RES_hh_fech_in!F7=0,0,RES_hh_fech_in!F7/RES_summary!F$21)</f>
        <v>53.809154334106786</v>
      </c>
      <c r="G7" s="95">
        <f>IF(RES_hh_fech_in!G7=0,0,RES_hh_fech_in!G7/RES_summary!G$21)</f>
        <v>44.953654749743954</v>
      </c>
      <c r="H7" s="95">
        <f>IF(RES_hh_fech_in!H7=0,0,RES_hh_fech_in!H7/RES_summary!H$21)</f>
        <v>51.322922639003487</v>
      </c>
      <c r="I7" s="95">
        <f>IF(RES_hh_fech_in!I7=0,0,RES_hh_fech_in!I7/RES_summary!I$21)</f>
        <v>49.404702372416054</v>
      </c>
      <c r="J7" s="95">
        <f>IF(RES_hh_fech_in!J7=0,0,RES_hh_fech_in!J7/RES_summary!J$21)</f>
        <v>43.356178702093459</v>
      </c>
      <c r="K7" s="95">
        <f>IF(RES_hh_fech_in!K7=0,0,RES_hh_fech_in!K7/RES_summary!K$21)</f>
        <v>46.868700214259711</v>
      </c>
      <c r="L7" s="95">
        <f>IF(RES_hh_fech_in!L7=0,0,RES_hh_fech_in!L7/RES_summary!L$21)</f>
        <v>39.143450281302336</v>
      </c>
      <c r="M7" s="95">
        <f>IF(RES_hh_fech_in!M7=0,0,RES_hh_fech_in!M7/RES_summary!M$21)</f>
        <v>42.526757745939875</v>
      </c>
      <c r="N7" s="95">
        <f>IF(RES_hh_fech_in!N7=0,0,RES_hh_fech_in!N7/RES_summary!N$21)</f>
        <v>39.950446144098379</v>
      </c>
      <c r="O7" s="95">
        <f>IF(RES_hh_fech_in!O7=0,0,RES_hh_fech_in!O7/RES_summary!O$21)</f>
        <v>32.4811424867261</v>
      </c>
      <c r="P7" s="95">
        <f>IF(RES_hh_fech_in!P7=0,0,RES_hh_fech_in!P7/RES_summary!P$21)</f>
        <v>29.113228849150214</v>
      </c>
      <c r="Q7" s="95">
        <f>IF(RES_hh_fech_in!Q7=0,0,RES_hh_fech_in!Q7/RES_summary!Q$21)</f>
        <v>35.005344557815086</v>
      </c>
    </row>
    <row r="8" spans="1:17" ht="12" customHeight="1" x14ac:dyDescent="0.25">
      <c r="A8" s="87" t="s">
        <v>109</v>
      </c>
      <c r="B8" s="95"/>
      <c r="C8" s="95">
        <f>IF(RES_hh_fech_in!C8=0,0,RES_hh_fech_in!C8/RES_summary!C$21)</f>
        <v>0</v>
      </c>
      <c r="D8" s="95">
        <f>IF(RES_hh_fech_in!D8=0,0,RES_hh_fech_in!D8/RES_summary!D$21)</f>
        <v>0</v>
      </c>
      <c r="E8" s="95">
        <f>IF(RES_hh_fech_in!E8=0,0,RES_hh_fech_in!E8/RES_summary!E$21)</f>
        <v>0</v>
      </c>
      <c r="F8" s="95">
        <f>IF(RES_hh_fech_in!F8=0,0,RES_hh_fech_in!F8/RES_summary!F$21)</f>
        <v>0</v>
      </c>
      <c r="G8" s="95">
        <f>IF(RES_hh_fech_in!G8=0,0,RES_hh_fech_in!G8/RES_summary!G$21)</f>
        <v>0</v>
      </c>
      <c r="H8" s="95">
        <f>IF(RES_hh_fech_in!H8=0,0,RES_hh_fech_in!H8/RES_summary!H$21)</f>
        <v>0</v>
      </c>
      <c r="I8" s="95">
        <f>IF(RES_hh_fech_in!I8=0,0,RES_hh_fech_in!I8/RES_summary!I$21)</f>
        <v>0</v>
      </c>
      <c r="J8" s="95">
        <f>IF(RES_hh_fech_in!J8=0,0,RES_hh_fech_in!J8/RES_summary!J$21)</f>
        <v>0</v>
      </c>
      <c r="K8" s="95">
        <f>IF(RES_hh_fech_in!K8=0,0,RES_hh_fech_in!K8/RES_summary!K$21)</f>
        <v>0</v>
      </c>
      <c r="L8" s="95">
        <f>IF(RES_hh_fech_in!L8=0,0,RES_hh_fech_in!L8/RES_summary!L$21)</f>
        <v>0</v>
      </c>
      <c r="M8" s="95">
        <f>IF(RES_hh_fech_in!M8=0,0,RES_hh_fech_in!M8/RES_summary!M$21)</f>
        <v>0</v>
      </c>
      <c r="N8" s="95">
        <f>IF(RES_hh_fech_in!N8=0,0,RES_hh_fech_in!N8/RES_summary!N$21)</f>
        <v>0</v>
      </c>
      <c r="O8" s="95">
        <f>IF(RES_hh_fech_in!O8=0,0,RES_hh_fech_in!O8/RES_summary!O$21)</f>
        <v>0</v>
      </c>
      <c r="P8" s="95">
        <f>IF(RES_hh_fech_in!P8=0,0,RES_hh_fech_in!P8/RES_summary!P$21)</f>
        <v>0</v>
      </c>
      <c r="Q8" s="95">
        <f>IF(RES_hh_fech_in!Q8=0,0,RES_hh_fech_in!Q8/RES_summary!Q$21)</f>
        <v>0</v>
      </c>
    </row>
    <row r="9" spans="1:17" ht="12" customHeight="1" x14ac:dyDescent="0.25">
      <c r="A9" s="87" t="s">
        <v>55</v>
      </c>
      <c r="B9" s="95"/>
      <c r="C9" s="95">
        <f>IF(RES_hh_fech_in!C9=0,0,RES_hh_fech_in!C9/RES_summary!C$21)</f>
        <v>72.71715770471387</v>
      </c>
      <c r="D9" s="95">
        <f>IF(RES_hh_fech_in!D9=0,0,RES_hh_fech_in!D9/RES_summary!D$21)</f>
        <v>77.175723288568889</v>
      </c>
      <c r="E9" s="95">
        <f>IF(RES_hh_fech_in!E9=0,0,RES_hh_fech_in!E9/RES_summary!E$21)</f>
        <v>74.871636863927762</v>
      </c>
      <c r="F9" s="95">
        <f>IF(RES_hh_fech_in!F9=0,0,RES_hh_fech_in!F9/RES_summary!F$21)</f>
        <v>66.824383276723893</v>
      </c>
      <c r="G9" s="95">
        <f>IF(RES_hh_fech_in!G9=0,0,RES_hh_fech_in!G9/RES_summary!G$21)</f>
        <v>74.029283991598362</v>
      </c>
      <c r="H9" s="95">
        <f>IF(RES_hh_fech_in!H9=0,0,RES_hh_fech_in!H9/RES_summary!H$21)</f>
        <v>47.423083427532703</v>
      </c>
      <c r="I9" s="95">
        <f>IF(RES_hh_fech_in!I9=0,0,RES_hh_fech_in!I9/RES_summary!I$21)</f>
        <v>57.959733842074904</v>
      </c>
      <c r="J9" s="95">
        <f>IF(RES_hh_fech_in!J9=0,0,RES_hh_fech_in!J9/RES_summary!J$21)</f>
        <v>56.701310215497706</v>
      </c>
      <c r="K9" s="95">
        <f>IF(RES_hh_fech_in!K9=0,0,RES_hh_fech_in!K9/RES_summary!K$21)</f>
        <v>66.870784648356462</v>
      </c>
      <c r="L9" s="95">
        <f>IF(RES_hh_fech_in!L9=0,0,RES_hh_fech_in!L9/RES_summary!L$21)</f>
        <v>40.641768726933833</v>
      </c>
      <c r="M9" s="95">
        <f>IF(RES_hh_fech_in!M9=0,0,RES_hh_fech_in!M9/RES_summary!M$21)</f>
        <v>51.956183149246307</v>
      </c>
      <c r="N9" s="95">
        <f>IF(RES_hh_fech_in!N9=0,0,RES_hh_fech_in!N9/RES_summary!N$21)</f>
        <v>48.454230778797772</v>
      </c>
      <c r="O9" s="95">
        <f>IF(RES_hh_fech_in!O9=0,0,RES_hh_fech_in!O9/RES_summary!O$21)</f>
        <v>40.27259070241363</v>
      </c>
      <c r="P9" s="95">
        <f>IF(RES_hh_fech_in!P9=0,0,RES_hh_fech_in!P9/RES_summary!P$21)</f>
        <v>34.086269077370531</v>
      </c>
      <c r="Q9" s="95">
        <f>IF(RES_hh_fech_in!Q9=0,0,RES_hh_fech_in!Q9/RES_summary!Q$21)</f>
        <v>41.758509075087645</v>
      </c>
    </row>
    <row r="10" spans="1:17" ht="12" customHeight="1" x14ac:dyDescent="0.25">
      <c r="A10" s="87" t="s">
        <v>79</v>
      </c>
      <c r="B10" s="95"/>
      <c r="C10" s="95">
        <f>IF(RES_hh_fech_in!C10=0,0,RES_hh_fech_in!C10/RES_summary!C$21)</f>
        <v>0</v>
      </c>
      <c r="D10" s="95">
        <f>IF(RES_hh_fech_in!D10=0,0,RES_hh_fech_in!D10/RES_summary!D$21)</f>
        <v>0</v>
      </c>
      <c r="E10" s="95">
        <f>IF(RES_hh_fech_in!E10=0,0,RES_hh_fech_in!E10/RES_summary!E$21)</f>
        <v>0</v>
      </c>
      <c r="F10" s="95">
        <f>IF(RES_hh_fech_in!F10=0,0,RES_hh_fech_in!F10/RES_summary!F$21)</f>
        <v>0</v>
      </c>
      <c r="G10" s="95">
        <f>IF(RES_hh_fech_in!G10=0,0,RES_hh_fech_in!G10/RES_summary!G$21)</f>
        <v>0</v>
      </c>
      <c r="H10" s="95">
        <f>IF(RES_hh_fech_in!H10=0,0,RES_hh_fech_in!H10/RES_summary!H$21)</f>
        <v>0</v>
      </c>
      <c r="I10" s="95">
        <f>IF(RES_hh_fech_in!I10=0,0,RES_hh_fech_in!I10/RES_summary!I$21)</f>
        <v>40.704387923574927</v>
      </c>
      <c r="J10" s="95">
        <f>IF(RES_hh_fech_in!J10=0,0,RES_hh_fech_in!J10/RES_summary!J$21)</f>
        <v>35.490648505894868</v>
      </c>
      <c r="K10" s="95">
        <f>IF(RES_hh_fech_in!K10=0,0,RES_hh_fech_in!K10/RES_summary!K$21)</f>
        <v>38.40382415122599</v>
      </c>
      <c r="L10" s="95">
        <f>IF(RES_hh_fech_in!L10=0,0,RES_hh_fech_in!L10/RES_summary!L$21)</f>
        <v>31.607523734239528</v>
      </c>
      <c r="M10" s="95">
        <f>IF(RES_hh_fech_in!M10=0,0,RES_hh_fech_in!M10/RES_summary!M$21)</f>
        <v>34.41062528036371</v>
      </c>
      <c r="N10" s="95">
        <f>IF(RES_hh_fech_in!N10=0,0,RES_hh_fech_in!N10/RES_summary!N$21)</f>
        <v>32.22133913436798</v>
      </c>
      <c r="O10" s="95">
        <f>IF(RES_hh_fech_in!O10=0,0,RES_hh_fech_in!O10/RES_summary!O$21)</f>
        <v>26.257171342228034</v>
      </c>
      <c r="P10" s="95">
        <f>IF(RES_hh_fech_in!P10=0,0,RES_hh_fech_in!P10/RES_summary!P$21)</f>
        <v>26.580091460590229</v>
      </c>
      <c r="Q10" s="95">
        <f>IF(RES_hh_fech_in!Q10=0,0,RES_hh_fech_in!Q10/RES_summary!Q$21)</f>
        <v>26.327962266714689</v>
      </c>
    </row>
    <row r="11" spans="1:17" ht="12" customHeight="1" x14ac:dyDescent="0.25">
      <c r="A11" s="87" t="s">
        <v>61</v>
      </c>
      <c r="B11" s="95"/>
      <c r="C11" s="95">
        <f>IF(RES_hh_fech_in!C11=0,0,RES_hh_fech_in!C11/RES_summary!C$21)</f>
        <v>0</v>
      </c>
      <c r="D11" s="95">
        <f>IF(RES_hh_fech_in!D11=0,0,RES_hh_fech_in!D11/RES_summary!D$21)</f>
        <v>0</v>
      </c>
      <c r="E11" s="95">
        <f>IF(RES_hh_fech_in!E11=0,0,RES_hh_fech_in!E11/RES_summary!E$21)</f>
        <v>0</v>
      </c>
      <c r="F11" s="95">
        <f>IF(RES_hh_fech_in!F11=0,0,RES_hh_fech_in!F11/RES_summary!F$21)</f>
        <v>0</v>
      </c>
      <c r="G11" s="95">
        <f>IF(RES_hh_fech_in!G11=0,0,RES_hh_fech_in!G11/RES_summary!G$21)</f>
        <v>0</v>
      </c>
      <c r="H11" s="95">
        <f>IF(RES_hh_fech_in!H11=0,0,RES_hh_fech_in!H11/RES_summary!H$21)</f>
        <v>0</v>
      </c>
      <c r="I11" s="95">
        <f>IF(RES_hh_fech_in!I11=0,0,RES_hh_fech_in!I11/RES_summary!I$21)</f>
        <v>0</v>
      </c>
      <c r="J11" s="95">
        <f>IF(RES_hh_fech_in!J11=0,0,RES_hh_fech_in!J11/RES_summary!J$21)</f>
        <v>0</v>
      </c>
      <c r="K11" s="95">
        <f>IF(RES_hh_fech_in!K11=0,0,RES_hh_fech_in!K11/RES_summary!K$21)</f>
        <v>0</v>
      </c>
      <c r="L11" s="95">
        <f>IF(RES_hh_fech_in!L11=0,0,RES_hh_fech_in!L11/RES_summary!L$21)</f>
        <v>0</v>
      </c>
      <c r="M11" s="95">
        <f>IF(RES_hh_fech_in!M11=0,0,RES_hh_fech_in!M11/RES_summary!M$21)</f>
        <v>0</v>
      </c>
      <c r="N11" s="95">
        <f>IF(RES_hh_fech_in!N11=0,0,RES_hh_fech_in!N11/RES_summary!N$21)</f>
        <v>0</v>
      </c>
      <c r="O11" s="95">
        <f>IF(RES_hh_fech_in!O11=0,0,RES_hh_fech_in!O11/RES_summary!O$21)</f>
        <v>0</v>
      </c>
      <c r="P11" s="95">
        <f>IF(RES_hh_fech_in!P11=0,0,RES_hh_fech_in!P11/RES_summary!P$21)</f>
        <v>0</v>
      </c>
      <c r="Q11" s="95">
        <f>IF(RES_hh_fech_in!Q11=0,0,RES_hh_fech_in!Q11/RES_summary!Q$21)</f>
        <v>0</v>
      </c>
    </row>
    <row r="12" spans="1:17" ht="12" customHeight="1" x14ac:dyDescent="0.25">
      <c r="A12" s="87" t="s">
        <v>115</v>
      </c>
      <c r="B12" s="95"/>
      <c r="C12" s="95">
        <f>IF(RES_hh_fech_in!C12=0,0,RES_hh_fech_in!C12/RES_summary!C$21)</f>
        <v>31.454815850459436</v>
      </c>
      <c r="D12" s="95">
        <f>IF(RES_hh_fech_in!D12=0,0,RES_hh_fech_in!D12/RES_summary!D$21)</f>
        <v>32.036920089437508</v>
      </c>
      <c r="E12" s="95">
        <f>IF(RES_hh_fech_in!E12=0,0,RES_hh_fech_in!E12/RES_summary!E$21)</f>
        <v>32.388916460038537</v>
      </c>
      <c r="F12" s="95">
        <f>IF(RES_hh_fech_in!F12=0,0,RES_hh_fech_in!F12/RES_summary!F$21)</f>
        <v>25.983582594499516</v>
      </c>
      <c r="G12" s="95">
        <f>IF(RES_hh_fech_in!G12=0,0,RES_hh_fech_in!G12/RES_summary!G$21)</f>
        <v>19.998299030668274</v>
      </c>
      <c r="H12" s="95">
        <f>IF(RES_hh_fech_in!H12=0,0,RES_hh_fech_in!H12/RES_summary!H$21)</f>
        <v>20.076264807334006</v>
      </c>
      <c r="I12" s="95">
        <f>IF(RES_hh_fech_in!I12=0,0,RES_hh_fech_in!I12/RES_summary!I$21)</f>
        <v>18.654966363117204</v>
      </c>
      <c r="J12" s="95">
        <f>IF(RES_hh_fech_in!J12=0,0,RES_hh_fech_in!J12/RES_summary!J$21)</f>
        <v>14.428441644968901</v>
      </c>
      <c r="K12" s="95">
        <f>IF(RES_hh_fech_in!K12=0,0,RES_hh_fech_in!K12/RES_summary!K$21)</f>
        <v>13.491413098086838</v>
      </c>
      <c r="L12" s="95">
        <f>IF(RES_hh_fech_in!L12=0,0,RES_hh_fech_in!L12/RES_summary!L$21)</f>
        <v>9.9922223150555922</v>
      </c>
      <c r="M12" s="95">
        <f>IF(RES_hh_fech_in!M12=0,0,RES_hh_fech_in!M12/RES_summary!M$21)</f>
        <v>9.927099847500461</v>
      </c>
      <c r="N12" s="95">
        <f>IF(RES_hh_fech_in!N12=0,0,RES_hh_fech_in!N12/RES_summary!N$21)</f>
        <v>8.6932695946780054</v>
      </c>
      <c r="O12" s="95">
        <f>IF(RES_hh_fech_in!O12=0,0,RES_hh_fech_in!O12/RES_summary!O$21)</f>
        <v>6.7678299418869381</v>
      </c>
      <c r="P12" s="95">
        <f>IF(RES_hh_fech_in!P12=0,0,RES_hh_fech_in!P12/RES_summary!P$21)</f>
        <v>5.9170152105781701</v>
      </c>
      <c r="Q12" s="95">
        <f>IF(RES_hh_fech_in!Q12=0,0,RES_hh_fech_in!Q12/RES_summary!Q$21)</f>
        <v>6.923610225612574</v>
      </c>
    </row>
    <row r="13" spans="1:17" ht="12" customHeight="1" x14ac:dyDescent="0.25">
      <c r="A13" s="51" t="s">
        <v>114</v>
      </c>
      <c r="B13" s="22"/>
      <c r="C13" s="22">
        <f>IF(RES_hh_fech_in!C13=0,0,RES_hh_fech_in!C13/RES_summary!C$21)</f>
        <v>43.196221438270314</v>
      </c>
      <c r="D13" s="22">
        <f>IF(RES_hh_fech_in!D13=0,0,RES_hh_fech_in!D13/RES_summary!D$21)</f>
        <v>47.457859272870088</v>
      </c>
      <c r="E13" s="22">
        <f>IF(RES_hh_fech_in!E13=0,0,RES_hh_fech_in!E13/RES_summary!E$21)</f>
        <v>52.342516369029184</v>
      </c>
      <c r="F13" s="22">
        <f>IF(RES_hh_fech_in!F13=0,0,RES_hh_fech_in!F13/RES_summary!F$21)</f>
        <v>45.966139845299246</v>
      </c>
      <c r="G13" s="22">
        <f>IF(RES_hh_fech_in!G13=0,0,RES_hh_fech_in!G13/RES_summary!G$21)</f>
        <v>38.244484744007096</v>
      </c>
      <c r="H13" s="22">
        <f>IF(RES_hh_fech_in!H13=0,0,RES_hh_fech_in!H13/RES_summary!H$21)</f>
        <v>43.684845451370258</v>
      </c>
      <c r="I13" s="22">
        <f>IF(RES_hh_fech_in!I13=0,0,RES_hh_fech_in!I13/RES_summary!I$21)</f>
        <v>48.844763036659486</v>
      </c>
      <c r="J13" s="22">
        <f>IF(RES_hh_fech_in!J13=0,0,RES_hh_fech_in!J13/RES_summary!J$21)</f>
        <v>40.679638517292304</v>
      </c>
      <c r="K13" s="22">
        <f>IF(RES_hh_fech_in!K13=0,0,RES_hh_fech_in!K13/RES_summary!K$21)</f>
        <v>0</v>
      </c>
      <c r="L13" s="22">
        <f>IF(RES_hh_fech_in!L13=0,0,RES_hh_fech_in!L13/RES_summary!L$21)</f>
        <v>35.970243032180598</v>
      </c>
      <c r="M13" s="22">
        <f>IF(RES_hh_fech_in!M13=0,0,RES_hh_fech_in!M13/RES_summary!M$21)</f>
        <v>0</v>
      </c>
      <c r="N13" s="22">
        <f>IF(RES_hh_fech_in!N13=0,0,RES_hh_fech_in!N13/RES_summary!N$21)</f>
        <v>0</v>
      </c>
      <c r="O13" s="22">
        <f>IF(RES_hh_fech_in!O13=0,0,RES_hh_fech_in!O13/RES_summary!O$21)</f>
        <v>0</v>
      </c>
      <c r="P13" s="22">
        <f>IF(RES_hh_fech_in!P13=0,0,RES_hh_fech_in!P13/RES_summary!P$21)</f>
        <v>0</v>
      </c>
      <c r="Q13" s="22">
        <f>IF(RES_hh_fech_in!Q13=0,0,RES_hh_fech_in!Q13/RES_summary!Q$21)</f>
        <v>0</v>
      </c>
    </row>
    <row r="14" spans="1:17" ht="12" customHeight="1" x14ac:dyDescent="0.25">
      <c r="A14" s="99" t="s">
        <v>117</v>
      </c>
      <c r="B14" s="98"/>
      <c r="C14" s="98">
        <f>IF(RES_hh_fech_in!C14=0,0,RES_hh_fech_in!C14/RES_summary!C$21)</f>
        <v>0.35686433958784236</v>
      </c>
      <c r="D14" s="98">
        <f>IF(RES_hh_fech_in!D14=0,0,RES_hh_fech_in!D14/RES_summary!D$21)</f>
        <v>0.4836699258358636</v>
      </c>
      <c r="E14" s="98">
        <f>IF(RES_hh_fech_in!E14=0,0,RES_hh_fech_in!E14/RES_summary!E$21)</f>
        <v>1.1283701109762372</v>
      </c>
      <c r="F14" s="98">
        <f>IF(RES_hh_fech_in!F14=0,0,RES_hh_fech_in!F14/RES_summary!F$21)</f>
        <v>0.87451966737690467</v>
      </c>
      <c r="G14" s="98">
        <f>IF(RES_hh_fech_in!G14=0,0,RES_hh_fech_in!G14/RES_summary!G$21)</f>
        <v>0.32364138390634339</v>
      </c>
      <c r="H14" s="98">
        <f>IF(RES_hh_fech_in!H14=0,0,RES_hh_fech_in!H14/RES_summary!H$21)</f>
        <v>0.44431606847652333</v>
      </c>
      <c r="I14" s="98">
        <f>IF(RES_hh_fech_in!I14=0,0,RES_hh_fech_in!I14/RES_summary!I$21)</f>
        <v>1.9676606900821316</v>
      </c>
      <c r="J14" s="98">
        <f>IF(RES_hh_fech_in!J14=0,0,RES_hh_fech_in!J14/RES_summary!J$21)</f>
        <v>1.136798636620727</v>
      </c>
      <c r="K14" s="98">
        <f>IF(RES_hh_fech_in!K14=0,0,RES_hh_fech_in!K14/RES_summary!K$21)</f>
        <v>0.33924132671470797</v>
      </c>
      <c r="L14" s="98">
        <f>IF(RES_hh_fech_in!L14=0,0,RES_hh_fech_in!L14/RES_summary!L$21)</f>
        <v>0.70242178360895868</v>
      </c>
      <c r="M14" s="98">
        <f>IF(RES_hh_fech_in!M14=0,0,RES_hh_fech_in!M14/RES_summary!M$21)</f>
        <v>0.48481140603548228</v>
      </c>
      <c r="N14" s="98">
        <f>IF(RES_hh_fech_in!N14=0,0,RES_hh_fech_in!N14/RES_summary!N$21)</f>
        <v>0.29726560389777168</v>
      </c>
      <c r="O14" s="98">
        <f>IF(RES_hh_fech_in!O14=0,0,RES_hh_fech_in!O14/RES_summary!O$21)</f>
        <v>0.24781364069480741</v>
      </c>
      <c r="P14" s="98">
        <f>IF(RES_hh_fech_in!P14=0,0,RES_hh_fech_in!P14/RES_summary!P$21)</f>
        <v>0.3959267074725375</v>
      </c>
      <c r="Q14" s="98">
        <f>IF(RES_hh_fech_in!Q14=0,0,RES_hh_fech_in!Q14/RES_summary!Q$21)</f>
        <v>0.59215155698458954</v>
      </c>
    </row>
    <row r="15" spans="1:17" ht="12.95" customHeight="1" x14ac:dyDescent="0.25">
      <c r="A15" s="89" t="s">
        <v>112</v>
      </c>
      <c r="B15" s="96"/>
      <c r="C15" s="96">
        <f>IF(RES_hh_fech_in!C15=0,0,RES_hh_fech_in!C15/RES_summary!C$21)</f>
        <v>5.712412742766305</v>
      </c>
      <c r="D15" s="96">
        <f>IF(RES_hh_fech_in!D15=0,0,RES_hh_fech_in!D15/RES_summary!D$21)</f>
        <v>4.7885297679937553</v>
      </c>
      <c r="E15" s="96">
        <f>IF(RES_hh_fech_in!E15=0,0,RES_hh_fech_in!E15/RES_summary!E$21)</f>
        <v>4.6611650626343222</v>
      </c>
      <c r="F15" s="96">
        <f>IF(RES_hh_fech_in!F15=0,0,RES_hh_fech_in!F15/RES_summary!F$21)</f>
        <v>4.9390650193224879</v>
      </c>
      <c r="G15" s="96">
        <f>IF(RES_hh_fech_in!G15=0,0,RES_hh_fech_in!G15/RES_summary!G$21)</f>
        <v>3.9056057180190651</v>
      </c>
      <c r="H15" s="96">
        <f>IF(RES_hh_fech_in!H15=0,0,RES_hh_fech_in!H15/RES_summary!H$21)</f>
        <v>4.6671556262429688</v>
      </c>
      <c r="I15" s="96">
        <f>IF(RES_hh_fech_in!I15=0,0,RES_hh_fech_in!I15/RES_summary!I$21)</f>
        <v>5.7134803547483557</v>
      </c>
      <c r="J15" s="96">
        <f>IF(RES_hh_fech_in!J15=0,0,RES_hh_fech_in!J15/RES_summary!J$21)</f>
        <v>6.2709419831325102</v>
      </c>
      <c r="K15" s="96">
        <f>IF(RES_hh_fech_in!K15=0,0,RES_hh_fech_in!K15/RES_summary!K$21)</f>
        <v>7.9327293957714957</v>
      </c>
      <c r="L15" s="96">
        <f>IF(RES_hh_fech_in!L15=0,0,RES_hh_fech_in!L15/RES_summary!L$21)</f>
        <v>8.557550102161267</v>
      </c>
      <c r="M15" s="96">
        <f>IF(RES_hh_fech_in!M15=0,0,RES_hh_fech_in!M15/RES_summary!M$21)</f>
        <v>5.3347031343020914</v>
      </c>
      <c r="N15" s="96">
        <f>IF(RES_hh_fech_in!N15=0,0,RES_hh_fech_in!N15/RES_summary!N$21)</f>
        <v>5.4035384382574065</v>
      </c>
      <c r="O15" s="96">
        <f>IF(RES_hh_fech_in!O15=0,0,RES_hh_fech_in!O15/RES_summary!O$21)</f>
        <v>5.8429719483393976</v>
      </c>
      <c r="P15" s="96">
        <f>IF(RES_hh_fech_in!P15=0,0,RES_hh_fech_in!P15/RES_summary!P$21)</f>
        <v>5.4432007949595453</v>
      </c>
      <c r="Q15" s="96">
        <f>IF(RES_hh_fech_in!Q15=0,0,RES_hh_fech_in!Q15/RES_summary!Q$21)</f>
        <v>6.3590664307292988</v>
      </c>
    </row>
    <row r="16" spans="1:17" ht="12" customHeight="1" x14ac:dyDescent="0.25">
      <c r="A16" s="87" t="s">
        <v>111</v>
      </c>
      <c r="B16" s="97"/>
      <c r="C16" s="97">
        <f>IF(RES_hh_fech_in!C16=0,0,RES_hh_fech_in!C16/RES_summary!C$21)</f>
        <v>5.712412742766305</v>
      </c>
      <c r="D16" s="97">
        <f>IF(RES_hh_fech_in!D16=0,0,RES_hh_fech_in!D16/RES_summary!D$21)</f>
        <v>4.7885297679937553</v>
      </c>
      <c r="E16" s="97">
        <f>IF(RES_hh_fech_in!E16=0,0,RES_hh_fech_in!E16/RES_summary!E$21)</f>
        <v>4.6611650626343222</v>
      </c>
      <c r="F16" s="97">
        <f>IF(RES_hh_fech_in!F16=0,0,RES_hh_fech_in!F16/RES_summary!F$21)</f>
        <v>4.9390650193224879</v>
      </c>
      <c r="G16" s="97">
        <f>IF(RES_hh_fech_in!G16=0,0,RES_hh_fech_in!G16/RES_summary!G$21)</f>
        <v>3.9056057180190651</v>
      </c>
      <c r="H16" s="97">
        <f>IF(RES_hh_fech_in!H16=0,0,RES_hh_fech_in!H16/RES_summary!H$21)</f>
        <v>4.6671556262429688</v>
      </c>
      <c r="I16" s="97">
        <f>IF(RES_hh_fech_in!I16=0,0,RES_hh_fech_in!I16/RES_summary!I$21)</f>
        <v>5.7134803547483557</v>
      </c>
      <c r="J16" s="97">
        <f>IF(RES_hh_fech_in!J16=0,0,RES_hh_fech_in!J16/RES_summary!J$21)</f>
        <v>6.2709419831325102</v>
      </c>
      <c r="K16" s="97">
        <f>IF(RES_hh_fech_in!K16=0,0,RES_hh_fech_in!K16/RES_summary!K$21)</f>
        <v>7.9327293957714957</v>
      </c>
      <c r="L16" s="97">
        <f>IF(RES_hh_fech_in!L16=0,0,RES_hh_fech_in!L16/RES_summary!L$21)</f>
        <v>8.557550102161267</v>
      </c>
      <c r="M16" s="97">
        <f>IF(RES_hh_fech_in!M16=0,0,RES_hh_fech_in!M16/RES_summary!M$21)</f>
        <v>5.3347031343020914</v>
      </c>
      <c r="N16" s="97">
        <f>IF(RES_hh_fech_in!N16=0,0,RES_hh_fech_in!N16/RES_summary!N$21)</f>
        <v>5.4035384382574065</v>
      </c>
      <c r="O16" s="97">
        <f>IF(RES_hh_fech_in!O16=0,0,RES_hh_fech_in!O16/RES_summary!O$21)</f>
        <v>5.8429719483393976</v>
      </c>
      <c r="P16" s="97">
        <f>IF(RES_hh_fech_in!P16=0,0,RES_hh_fech_in!P16/RES_summary!P$21)</f>
        <v>5.4432007949595453</v>
      </c>
      <c r="Q16" s="97">
        <f>IF(RES_hh_fech_in!Q16=0,0,RES_hh_fech_in!Q16/RES_summary!Q$21)</f>
        <v>6.3590664307292988</v>
      </c>
    </row>
    <row r="17" spans="1:17" ht="12.95" customHeight="1" x14ac:dyDescent="0.25">
      <c r="A17" s="89" t="s">
        <v>63</v>
      </c>
      <c r="B17" s="96"/>
      <c r="C17" s="96">
        <f>IF(RES_hh_fech_in!C17=0,0,RES_hh_fech_in!C17/RES_summary!C$21)</f>
        <v>19.323478391938938</v>
      </c>
      <c r="D17" s="96">
        <f>IF(RES_hh_fech_in!D17=0,0,RES_hh_fech_in!D17/RES_summary!D$21)</f>
        <v>20.216027776582031</v>
      </c>
      <c r="E17" s="96">
        <f>IF(RES_hh_fech_in!E17=0,0,RES_hh_fech_in!E17/RES_summary!E$21)</f>
        <v>20.022781498113805</v>
      </c>
      <c r="F17" s="96">
        <f>IF(RES_hh_fech_in!F17=0,0,RES_hh_fech_in!F17/RES_summary!F$21)</f>
        <v>16.98383194300083</v>
      </c>
      <c r="G17" s="96">
        <f>IF(RES_hh_fech_in!G17=0,0,RES_hh_fech_in!G17/RES_summary!G$21)</f>
        <v>20.936177558119166</v>
      </c>
      <c r="H17" s="96">
        <f>IF(RES_hh_fech_in!H17=0,0,RES_hh_fech_in!H17/RES_summary!H$21)</f>
        <v>17.311305473183971</v>
      </c>
      <c r="I17" s="96">
        <f>IF(RES_hh_fech_in!I17=0,0,RES_hh_fech_in!I17/RES_summary!I$21)</f>
        <v>15.65309673363315</v>
      </c>
      <c r="J17" s="96">
        <f>IF(RES_hh_fech_in!J17=0,0,RES_hh_fech_in!J17/RES_summary!J$21)</f>
        <v>16.19271877406586</v>
      </c>
      <c r="K17" s="96">
        <f>IF(RES_hh_fech_in!K17=0,0,RES_hh_fech_in!K17/RES_summary!K$21)</f>
        <v>15.839235574910926</v>
      </c>
      <c r="L17" s="96">
        <f>IF(RES_hh_fech_in!L17=0,0,RES_hh_fech_in!L17/RES_summary!L$21)</f>
        <v>15.312162227036785</v>
      </c>
      <c r="M17" s="96">
        <f>IF(RES_hh_fech_in!M17=0,0,RES_hh_fech_in!M17/RES_summary!M$21)</f>
        <v>14.957171164471138</v>
      </c>
      <c r="N17" s="96">
        <f>IF(RES_hh_fech_in!N17=0,0,RES_hh_fech_in!N17/RES_summary!N$21)</f>
        <v>14.580683859277771</v>
      </c>
      <c r="O17" s="96">
        <f>IF(RES_hh_fech_in!O17=0,0,RES_hh_fech_in!O17/RES_summary!O$21)</f>
        <v>14.121683352061972</v>
      </c>
      <c r="P17" s="96">
        <f>IF(RES_hh_fech_in!P17=0,0,RES_hh_fech_in!P17/RES_summary!P$21)</f>
        <v>14.999301205796472</v>
      </c>
      <c r="Q17" s="96">
        <f>IF(RES_hh_fech_in!Q17=0,0,RES_hh_fech_in!Q17/RES_summary!Q$21)</f>
        <v>16.948802953568553</v>
      </c>
    </row>
    <row r="18" spans="1:17" ht="12" customHeight="1" x14ac:dyDescent="0.25">
      <c r="A18" s="87" t="s">
        <v>58</v>
      </c>
      <c r="B18" s="95"/>
      <c r="C18" s="95">
        <f>IF(RES_hh_fech_in!C18=0,0,RES_hh_fech_in!C18/RES_summary!C$21)</f>
        <v>0</v>
      </c>
      <c r="D18" s="95">
        <f>IF(RES_hh_fech_in!D18=0,0,RES_hh_fech_in!D18/RES_summary!D$21)</f>
        <v>0</v>
      </c>
      <c r="E18" s="95">
        <f>IF(RES_hh_fech_in!E18=0,0,RES_hh_fech_in!E18/RES_summary!E$21)</f>
        <v>0</v>
      </c>
      <c r="F18" s="95">
        <f>IF(RES_hh_fech_in!F18=0,0,RES_hh_fech_in!F18/RES_summary!F$21)</f>
        <v>0</v>
      </c>
      <c r="G18" s="95">
        <f>IF(RES_hh_fech_in!G18=0,0,RES_hh_fech_in!G18/RES_summary!G$21)</f>
        <v>0</v>
      </c>
      <c r="H18" s="95">
        <f>IF(RES_hh_fech_in!H18=0,0,RES_hh_fech_in!H18/RES_summary!H$21)</f>
        <v>0</v>
      </c>
      <c r="I18" s="95">
        <f>IF(RES_hh_fech_in!I18=0,0,RES_hh_fech_in!I18/RES_summary!I$21)</f>
        <v>0</v>
      </c>
      <c r="J18" s="95">
        <f>IF(RES_hh_fech_in!J18=0,0,RES_hh_fech_in!J18/RES_summary!J$21)</f>
        <v>0</v>
      </c>
      <c r="K18" s="95">
        <f>IF(RES_hh_fech_in!K18=0,0,RES_hh_fech_in!K18/RES_summary!K$21)</f>
        <v>0</v>
      </c>
      <c r="L18" s="95">
        <f>IF(RES_hh_fech_in!L18=0,0,RES_hh_fech_in!L18/RES_summary!L$21)</f>
        <v>0</v>
      </c>
      <c r="M18" s="95">
        <f>IF(RES_hh_fech_in!M18=0,0,RES_hh_fech_in!M18/RES_summary!M$21)</f>
        <v>0</v>
      </c>
      <c r="N18" s="95">
        <f>IF(RES_hh_fech_in!N18=0,0,RES_hh_fech_in!N18/RES_summary!N$21)</f>
        <v>0</v>
      </c>
      <c r="O18" s="95">
        <f>IF(RES_hh_fech_in!O18=0,0,RES_hh_fech_in!O18/RES_summary!O$21)</f>
        <v>0</v>
      </c>
      <c r="P18" s="95">
        <f>IF(RES_hh_fech_in!P18=0,0,RES_hh_fech_in!P18/RES_summary!P$21)</f>
        <v>0</v>
      </c>
      <c r="Q18" s="95">
        <f>IF(RES_hh_fech_in!Q18=0,0,RES_hh_fech_in!Q18/RES_summary!Q$21)</f>
        <v>0</v>
      </c>
    </row>
    <row r="19" spans="1:17" s="28" customFormat="1" ht="12" customHeight="1" x14ac:dyDescent="0.25">
      <c r="A19" s="87" t="s">
        <v>84</v>
      </c>
      <c r="B19" s="95"/>
      <c r="C19" s="95">
        <f>IF(RES_hh_fech_in!C19=0,0,RES_hh_fech_in!C19/RES_summary!C$21)</f>
        <v>7.4470511076120314</v>
      </c>
      <c r="D19" s="95">
        <f>IF(RES_hh_fech_in!D19=0,0,RES_hh_fech_in!D19/RES_summary!D$21)</f>
        <v>10.253781036479401</v>
      </c>
      <c r="E19" s="95">
        <f>IF(RES_hh_fech_in!E19=0,0,RES_hh_fech_in!E19/RES_summary!E$21)</f>
        <v>7.3329963410941295</v>
      </c>
      <c r="F19" s="95">
        <f>IF(RES_hh_fech_in!F19=0,0,RES_hh_fech_in!F19/RES_summary!F$21)</f>
        <v>1.4511473593735151</v>
      </c>
      <c r="G19" s="95">
        <f>IF(RES_hh_fech_in!G19=0,0,RES_hh_fech_in!G19/RES_summary!G$21)</f>
        <v>11.025561371885827</v>
      </c>
      <c r="H19" s="95">
        <f>IF(RES_hh_fech_in!H19=0,0,RES_hh_fech_in!H19/RES_summary!H$21)</f>
        <v>7.5930290565049425</v>
      </c>
      <c r="I19" s="95">
        <f>IF(RES_hh_fech_in!I19=0,0,RES_hh_fech_in!I19/RES_summary!I$21)</f>
        <v>0.7445023464071554</v>
      </c>
      <c r="J19" s="95">
        <f>IF(RES_hh_fech_in!J19=0,0,RES_hh_fech_in!J19/RES_summary!J$21)</f>
        <v>3.9187555823671718</v>
      </c>
      <c r="K19" s="95">
        <f>IF(RES_hh_fech_in!K19=0,0,RES_hh_fech_in!K19/RES_summary!K$21)</f>
        <v>2.3666750572570248</v>
      </c>
      <c r="L19" s="95">
        <f>IF(RES_hh_fech_in!L19=0,0,RES_hh_fech_in!L19/RES_summary!L$21)</f>
        <v>1.4623343415019503</v>
      </c>
      <c r="M19" s="95">
        <f>IF(RES_hh_fech_in!M19=0,0,RES_hh_fech_in!M19/RES_summary!M$21)</f>
        <v>1.6283970043416953</v>
      </c>
      <c r="N19" s="95">
        <f>IF(RES_hh_fech_in!N19=0,0,RES_hh_fech_in!N19/RES_summary!N$21)</f>
        <v>1.0976790488337591</v>
      </c>
      <c r="O19" s="95">
        <f>IF(RES_hh_fech_in!O19=0,0,RES_hh_fech_in!O19/RES_summary!O$21)</f>
        <v>0.58990716069487648</v>
      </c>
      <c r="P19" s="95">
        <f>IF(RES_hh_fech_in!P19=0,0,RES_hh_fech_in!P19/RES_summary!P$21)</f>
        <v>1.4433272066467091</v>
      </c>
      <c r="Q19" s="95">
        <f>IF(RES_hh_fech_in!Q19=0,0,RES_hh_fech_in!Q19/RES_summary!Q$21)</f>
        <v>2.7084346992999397</v>
      </c>
    </row>
    <row r="20" spans="1:17" ht="12" customHeight="1" x14ac:dyDescent="0.25">
      <c r="A20" s="87" t="s">
        <v>110</v>
      </c>
      <c r="B20" s="95"/>
      <c r="C20" s="95">
        <f>IF(RES_hh_fech_in!C20=0,0,RES_hh_fech_in!C20/RES_summary!C$21)</f>
        <v>0</v>
      </c>
      <c r="D20" s="95">
        <f>IF(RES_hh_fech_in!D20=0,0,RES_hh_fech_in!D20/RES_summary!D$21)</f>
        <v>0</v>
      </c>
      <c r="E20" s="95">
        <f>IF(RES_hh_fech_in!E20=0,0,RES_hh_fech_in!E20/RES_summary!E$21)</f>
        <v>0</v>
      </c>
      <c r="F20" s="95">
        <f>IF(RES_hh_fech_in!F20=0,0,RES_hh_fech_in!F20/RES_summary!F$21)</f>
        <v>0</v>
      </c>
      <c r="G20" s="95">
        <f>IF(RES_hh_fech_in!G20=0,0,RES_hh_fech_in!G20/RES_summary!G$21)</f>
        <v>0</v>
      </c>
      <c r="H20" s="95">
        <f>IF(RES_hh_fech_in!H20=0,0,RES_hh_fech_in!H20/RES_summary!H$21)</f>
        <v>0</v>
      </c>
      <c r="I20" s="95">
        <f>IF(RES_hh_fech_in!I20=0,0,RES_hh_fech_in!I20/RES_summary!I$21)</f>
        <v>0</v>
      </c>
      <c r="J20" s="95">
        <f>IF(RES_hh_fech_in!J20=0,0,RES_hh_fech_in!J20/RES_summary!J$21)</f>
        <v>0</v>
      </c>
      <c r="K20" s="95">
        <f>IF(RES_hh_fech_in!K20=0,0,RES_hh_fech_in!K20/RES_summary!K$21)</f>
        <v>0</v>
      </c>
      <c r="L20" s="95">
        <f>IF(RES_hh_fech_in!L20=0,0,RES_hh_fech_in!L20/RES_summary!L$21)</f>
        <v>0</v>
      </c>
      <c r="M20" s="95">
        <f>IF(RES_hh_fech_in!M20=0,0,RES_hh_fech_in!M20/RES_summary!M$21)</f>
        <v>0</v>
      </c>
      <c r="N20" s="95">
        <f>IF(RES_hh_fech_in!N20=0,0,RES_hh_fech_in!N20/RES_summary!N$21)</f>
        <v>0</v>
      </c>
      <c r="O20" s="95">
        <f>IF(RES_hh_fech_in!O20=0,0,RES_hh_fech_in!O20/RES_summary!O$21)</f>
        <v>0</v>
      </c>
      <c r="P20" s="95">
        <f>IF(RES_hh_fech_in!P20=0,0,RES_hh_fech_in!P20/RES_summary!P$21)</f>
        <v>0</v>
      </c>
      <c r="Q20" s="95">
        <f>IF(RES_hh_fech_in!Q20=0,0,RES_hh_fech_in!Q20/RES_summary!Q$21)</f>
        <v>0</v>
      </c>
    </row>
    <row r="21" spans="1:17" ht="12" customHeight="1" x14ac:dyDescent="0.25">
      <c r="A21" s="87" t="s">
        <v>109</v>
      </c>
      <c r="B21" s="95"/>
      <c r="C21" s="95">
        <f>IF(RES_hh_fech_in!C21=0,0,RES_hh_fech_in!C21/RES_summary!C$21)</f>
        <v>0</v>
      </c>
      <c r="D21" s="95">
        <f>IF(RES_hh_fech_in!D21=0,0,RES_hh_fech_in!D21/RES_summary!D$21)</f>
        <v>0</v>
      </c>
      <c r="E21" s="95">
        <f>IF(RES_hh_fech_in!E21=0,0,RES_hh_fech_in!E21/RES_summary!E$21)</f>
        <v>0</v>
      </c>
      <c r="F21" s="95">
        <f>IF(RES_hh_fech_in!F21=0,0,RES_hh_fech_in!F21/RES_summary!F$21)</f>
        <v>0</v>
      </c>
      <c r="G21" s="95">
        <f>IF(RES_hh_fech_in!G21=0,0,RES_hh_fech_in!G21/RES_summary!G$21)</f>
        <v>0</v>
      </c>
      <c r="H21" s="95">
        <f>IF(RES_hh_fech_in!H21=0,0,RES_hh_fech_in!H21/RES_summary!H$21)</f>
        <v>0</v>
      </c>
      <c r="I21" s="95">
        <f>IF(RES_hh_fech_in!I21=0,0,RES_hh_fech_in!I21/RES_summary!I$21)</f>
        <v>0</v>
      </c>
      <c r="J21" s="95">
        <f>IF(RES_hh_fech_in!J21=0,0,RES_hh_fech_in!J21/RES_summary!J$21)</f>
        <v>0</v>
      </c>
      <c r="K21" s="95">
        <f>IF(RES_hh_fech_in!K21=0,0,RES_hh_fech_in!K21/RES_summary!K$21)</f>
        <v>0</v>
      </c>
      <c r="L21" s="95">
        <f>IF(RES_hh_fech_in!L21=0,0,RES_hh_fech_in!L21/RES_summary!L$21)</f>
        <v>0</v>
      </c>
      <c r="M21" s="95">
        <f>IF(RES_hh_fech_in!M21=0,0,RES_hh_fech_in!M21/RES_summary!M$21)</f>
        <v>0</v>
      </c>
      <c r="N21" s="95">
        <f>IF(RES_hh_fech_in!N21=0,0,RES_hh_fech_in!N21/RES_summary!N$21)</f>
        <v>0</v>
      </c>
      <c r="O21" s="95">
        <f>IF(RES_hh_fech_in!O21=0,0,RES_hh_fech_in!O21/RES_summary!O$21)</f>
        <v>0</v>
      </c>
      <c r="P21" s="95">
        <f>IF(RES_hh_fech_in!P21=0,0,RES_hh_fech_in!P21/RES_summary!P$21)</f>
        <v>0</v>
      </c>
      <c r="Q21" s="95">
        <f>IF(RES_hh_fech_in!Q21=0,0,RES_hh_fech_in!Q21/RES_summary!Q$21)</f>
        <v>0</v>
      </c>
    </row>
    <row r="22" spans="1:17" ht="12" customHeight="1" x14ac:dyDescent="0.25">
      <c r="A22" s="87" t="s">
        <v>55</v>
      </c>
      <c r="B22" s="95"/>
      <c r="C22" s="95">
        <f>IF(RES_hh_fech_in!C22=0,0,RES_hh_fech_in!C22/RES_summary!C$21)</f>
        <v>0</v>
      </c>
      <c r="D22" s="95">
        <f>IF(RES_hh_fech_in!D22=0,0,RES_hh_fech_in!D22/RES_summary!D$21)</f>
        <v>0</v>
      </c>
      <c r="E22" s="95">
        <f>IF(RES_hh_fech_in!E22=0,0,RES_hh_fech_in!E22/RES_summary!E$21)</f>
        <v>0</v>
      </c>
      <c r="F22" s="95">
        <f>IF(RES_hh_fech_in!F22=0,0,RES_hh_fech_in!F22/RES_summary!F$21)</f>
        <v>0</v>
      </c>
      <c r="G22" s="95">
        <f>IF(RES_hh_fech_in!G22=0,0,RES_hh_fech_in!G22/RES_summary!G$21)</f>
        <v>0</v>
      </c>
      <c r="H22" s="95">
        <f>IF(RES_hh_fech_in!H22=0,0,RES_hh_fech_in!H22/RES_summary!H$21)</f>
        <v>0</v>
      </c>
      <c r="I22" s="95">
        <f>IF(RES_hh_fech_in!I22=0,0,RES_hh_fech_in!I22/RES_summary!I$21)</f>
        <v>0</v>
      </c>
      <c r="J22" s="95">
        <f>IF(RES_hh_fech_in!J22=0,0,RES_hh_fech_in!J22/RES_summary!J$21)</f>
        <v>0</v>
      </c>
      <c r="K22" s="95">
        <f>IF(RES_hh_fech_in!K22=0,0,RES_hh_fech_in!K22/RES_summary!K$21)</f>
        <v>0</v>
      </c>
      <c r="L22" s="95">
        <f>IF(RES_hh_fech_in!L22=0,0,RES_hh_fech_in!L22/RES_summary!L$21)</f>
        <v>0</v>
      </c>
      <c r="M22" s="95">
        <f>IF(RES_hh_fech_in!M22=0,0,RES_hh_fech_in!M22/RES_summary!M$21)</f>
        <v>0</v>
      </c>
      <c r="N22" s="95">
        <f>IF(RES_hh_fech_in!N22=0,0,RES_hh_fech_in!N22/RES_summary!N$21)</f>
        <v>0</v>
      </c>
      <c r="O22" s="95">
        <f>IF(RES_hh_fech_in!O22=0,0,RES_hh_fech_in!O22/RES_summary!O$21)</f>
        <v>0</v>
      </c>
      <c r="P22" s="95">
        <f>IF(RES_hh_fech_in!P22=0,0,RES_hh_fech_in!P22/RES_summary!P$21)</f>
        <v>0</v>
      </c>
      <c r="Q22" s="95">
        <f>IF(RES_hh_fech_in!Q22=0,0,RES_hh_fech_in!Q22/RES_summary!Q$21)</f>
        <v>0</v>
      </c>
    </row>
    <row r="23" spans="1:17" ht="12" customHeight="1" x14ac:dyDescent="0.25">
      <c r="A23" s="87" t="s">
        <v>79</v>
      </c>
      <c r="B23" s="95"/>
      <c r="C23" s="95">
        <f>IF(RES_hh_fech_in!C23=0,0,RES_hh_fech_in!C23/RES_summary!C$21)</f>
        <v>0</v>
      </c>
      <c r="D23" s="95">
        <f>IF(RES_hh_fech_in!D23=0,0,RES_hh_fech_in!D23/RES_summary!D$21)</f>
        <v>0</v>
      </c>
      <c r="E23" s="95">
        <f>IF(RES_hh_fech_in!E23=0,0,RES_hh_fech_in!E23/RES_summary!E$21)</f>
        <v>0</v>
      </c>
      <c r="F23" s="95">
        <f>IF(RES_hh_fech_in!F23=0,0,RES_hh_fech_in!F23/RES_summary!F$21)</f>
        <v>0</v>
      </c>
      <c r="G23" s="95">
        <f>IF(RES_hh_fech_in!G23=0,0,RES_hh_fech_in!G23/RES_summary!G$21)</f>
        <v>0</v>
      </c>
      <c r="H23" s="95">
        <f>IF(RES_hh_fech_in!H23=0,0,RES_hh_fech_in!H23/RES_summary!H$21)</f>
        <v>0</v>
      </c>
      <c r="I23" s="95">
        <f>IF(RES_hh_fech_in!I23=0,0,RES_hh_fech_in!I23/RES_summary!I$21)</f>
        <v>0</v>
      </c>
      <c r="J23" s="95">
        <f>IF(RES_hh_fech_in!J23=0,0,RES_hh_fech_in!J23/RES_summary!J$21)</f>
        <v>0</v>
      </c>
      <c r="K23" s="95">
        <f>IF(RES_hh_fech_in!K23=0,0,RES_hh_fech_in!K23/RES_summary!K$21)</f>
        <v>0</v>
      </c>
      <c r="L23" s="95">
        <f>IF(RES_hh_fech_in!L23=0,0,RES_hh_fech_in!L23/RES_summary!L$21)</f>
        <v>0</v>
      </c>
      <c r="M23" s="95">
        <f>IF(RES_hh_fech_in!M23=0,0,RES_hh_fech_in!M23/RES_summary!M$21)</f>
        <v>0</v>
      </c>
      <c r="N23" s="95">
        <f>IF(RES_hh_fech_in!N23=0,0,RES_hh_fech_in!N23/RES_summary!N$21)</f>
        <v>0</v>
      </c>
      <c r="O23" s="95">
        <f>IF(RES_hh_fech_in!O23=0,0,RES_hh_fech_in!O23/RES_summary!O$21)</f>
        <v>0</v>
      </c>
      <c r="P23" s="95">
        <f>IF(RES_hh_fech_in!P23=0,0,RES_hh_fech_in!P23/RES_summary!P$21)</f>
        <v>0</v>
      </c>
      <c r="Q23" s="95">
        <f>IF(RES_hh_fech_in!Q23=0,0,RES_hh_fech_in!Q23/RES_summary!Q$21)</f>
        <v>0</v>
      </c>
    </row>
    <row r="24" spans="1:17" ht="12" customHeight="1" x14ac:dyDescent="0.25">
      <c r="A24" s="87" t="s">
        <v>61</v>
      </c>
      <c r="B24" s="95"/>
      <c r="C24" s="95">
        <f>IF(RES_hh_fech_in!C24=0,0,RES_hh_fech_in!C24/RES_summary!C$21)</f>
        <v>0</v>
      </c>
      <c r="D24" s="95">
        <f>IF(RES_hh_fech_in!D24=0,0,RES_hh_fech_in!D24/RES_summary!D$21)</f>
        <v>0</v>
      </c>
      <c r="E24" s="95">
        <f>IF(RES_hh_fech_in!E24=0,0,RES_hh_fech_in!E24/RES_summary!E$21)</f>
        <v>0</v>
      </c>
      <c r="F24" s="95">
        <f>IF(RES_hh_fech_in!F24=0,0,RES_hh_fech_in!F24/RES_summary!F$21)</f>
        <v>0</v>
      </c>
      <c r="G24" s="95">
        <f>IF(RES_hh_fech_in!G24=0,0,RES_hh_fech_in!G24/RES_summary!G$21)</f>
        <v>0</v>
      </c>
      <c r="H24" s="95">
        <f>IF(RES_hh_fech_in!H24=0,0,RES_hh_fech_in!H24/RES_summary!H$21)</f>
        <v>0</v>
      </c>
      <c r="I24" s="95">
        <f>IF(RES_hh_fech_in!I24=0,0,RES_hh_fech_in!I24/RES_summary!I$21)</f>
        <v>0</v>
      </c>
      <c r="J24" s="95">
        <f>IF(RES_hh_fech_in!J24=0,0,RES_hh_fech_in!J24/RES_summary!J$21)</f>
        <v>0</v>
      </c>
      <c r="K24" s="95">
        <f>IF(RES_hh_fech_in!K24=0,0,RES_hh_fech_in!K24/RES_summary!K$21)</f>
        <v>0</v>
      </c>
      <c r="L24" s="95">
        <f>IF(RES_hh_fech_in!L24=0,0,RES_hh_fech_in!L24/RES_summary!L$21)</f>
        <v>0</v>
      </c>
      <c r="M24" s="95">
        <f>IF(RES_hh_fech_in!M24=0,0,RES_hh_fech_in!M24/RES_summary!M$21)</f>
        <v>0</v>
      </c>
      <c r="N24" s="95">
        <f>IF(RES_hh_fech_in!N24=0,0,RES_hh_fech_in!N24/RES_summary!N$21)</f>
        <v>0</v>
      </c>
      <c r="O24" s="95">
        <f>IF(RES_hh_fech_in!O24=0,0,RES_hh_fech_in!O24/RES_summary!O$21)</f>
        <v>0</v>
      </c>
      <c r="P24" s="95">
        <f>IF(RES_hh_fech_in!P24=0,0,RES_hh_fech_in!P24/RES_summary!P$21)</f>
        <v>0</v>
      </c>
      <c r="Q24" s="95">
        <f>IF(RES_hh_fech_in!Q24=0,0,RES_hh_fech_in!Q24/RES_summary!Q$21)</f>
        <v>0</v>
      </c>
    </row>
    <row r="25" spans="1:17" ht="12" customHeight="1" x14ac:dyDescent="0.25">
      <c r="A25" s="51" t="s">
        <v>60</v>
      </c>
      <c r="B25" s="22"/>
      <c r="C25" s="22">
        <f>IF(RES_hh_fech_in!C25=0,0,RES_hh_fech_in!C25/RES_summary!C$21)</f>
        <v>5.3040184131017485</v>
      </c>
      <c r="D25" s="22">
        <f>IF(RES_hh_fech_in!D25=0,0,RES_hh_fech_in!D25/RES_summary!D$21)</f>
        <v>5.9815360422433228</v>
      </c>
      <c r="E25" s="22">
        <f>IF(RES_hh_fech_in!E25=0,0,RES_hh_fech_in!E25/RES_summary!E$21)</f>
        <v>5.8003938508980379</v>
      </c>
      <c r="F25" s="22">
        <f>IF(RES_hh_fech_in!F25=0,0,RES_hh_fech_in!F25/RES_summary!F$21)</f>
        <v>0.68560491793054756</v>
      </c>
      <c r="G25" s="22">
        <f>IF(RES_hh_fech_in!G25=0,0,RES_hh_fech_in!G25/RES_summary!G$21)</f>
        <v>7.4011346503559396</v>
      </c>
      <c r="H25" s="22">
        <f>IF(RES_hh_fech_in!H25=0,0,RES_hh_fech_in!H25/RES_summary!H$21)</f>
        <v>3.7212855048576423</v>
      </c>
      <c r="I25" s="22">
        <f>IF(RES_hh_fech_in!I25=0,0,RES_hh_fech_in!I25/RES_summary!I$21)</f>
        <v>0.71447138028317614</v>
      </c>
      <c r="J25" s="22">
        <f>IF(RES_hh_fech_in!J25=0,0,RES_hh_fech_in!J25/RES_summary!J$21)</f>
        <v>1.9528610363633239</v>
      </c>
      <c r="K25" s="22">
        <f>IF(RES_hh_fech_in!K25=0,0,RES_hh_fech_in!K25/RES_summary!K$21)</f>
        <v>1.6727045866773249</v>
      </c>
      <c r="L25" s="22">
        <f>IF(RES_hh_fech_in!L25=0,0,RES_hh_fech_in!L25/RES_summary!L$21)</f>
        <v>1.1722027776976733</v>
      </c>
      <c r="M25" s="22">
        <f>IF(RES_hh_fech_in!M25=0,0,RES_hh_fech_in!M25/RES_summary!M$21)</f>
        <v>0.93823741954462958</v>
      </c>
      <c r="N25" s="22">
        <f>IF(RES_hh_fech_in!N25=0,0,RES_hh_fech_in!N25/RES_summary!N$21)</f>
        <v>0.96350442279190329</v>
      </c>
      <c r="O25" s="22">
        <f>IF(RES_hh_fech_in!O25=0,0,RES_hh_fech_in!O25/RES_summary!O$21)</f>
        <v>0.70396922318741084</v>
      </c>
      <c r="P25" s="22">
        <f>IF(RES_hh_fech_in!P25=0,0,RES_hh_fech_in!P25/RES_summary!P$21)</f>
        <v>1.4501973484166599</v>
      </c>
      <c r="Q25" s="22">
        <f>IF(RES_hh_fech_in!Q25=0,0,RES_hh_fech_in!Q25/RES_summary!Q$21)</f>
        <v>2.8065257025572516</v>
      </c>
    </row>
    <row r="26" spans="1:17" ht="12" customHeight="1" x14ac:dyDescent="0.25">
      <c r="A26" s="49" t="s">
        <v>59</v>
      </c>
      <c r="B26" s="18"/>
      <c r="C26" s="18">
        <f>IF(RES_hh_fech_in!C26=0,0,RES_hh_fech_in!C26/RES_summary!C$21)</f>
        <v>16.466148567519085</v>
      </c>
      <c r="D26" s="18">
        <f>IF(RES_hh_fech_in!D26=0,0,RES_hh_fech_in!D26/RES_summary!D$21)</f>
        <v>16.780928881964805</v>
      </c>
      <c r="E26" s="18">
        <f>IF(RES_hh_fech_in!E26=0,0,RES_hh_fech_in!E26/RES_summary!E$21)</f>
        <v>16.743871429379936</v>
      </c>
      <c r="F26" s="18">
        <f>IF(RES_hh_fech_in!F26=0,0,RES_hh_fech_in!F26/RES_summary!F$21)</f>
        <v>16.254044187923821</v>
      </c>
      <c r="G26" s="18">
        <f>IF(RES_hh_fech_in!G26=0,0,RES_hh_fech_in!G26/RES_summary!G$21)</f>
        <v>15.212270419927613</v>
      </c>
      <c r="H26" s="18">
        <f>IF(RES_hh_fech_in!H26=0,0,RES_hh_fech_in!H26/RES_summary!H$21)</f>
        <v>14.643789608783619</v>
      </c>
      <c r="I26" s="18">
        <f>IF(RES_hh_fech_in!I26=0,0,RES_hh_fech_in!I26/RES_summary!I$21)</f>
        <v>14.936196632510415</v>
      </c>
      <c r="J26" s="18">
        <f>IF(RES_hh_fech_in!J26=0,0,RES_hh_fech_in!J26/RES_summary!J$21)</f>
        <v>14.733919083021735</v>
      </c>
      <c r="K26" s="18">
        <f>IF(RES_hh_fech_in!K26=0,0,RES_hh_fech_in!K26/RES_summary!K$21)</f>
        <v>14.564047142193742</v>
      </c>
      <c r="L26" s="18">
        <f>IF(RES_hh_fech_in!L26=0,0,RES_hh_fech_in!L26/RES_summary!L$21)</f>
        <v>14.320084812870068</v>
      </c>
      <c r="M26" s="18">
        <f>IF(RES_hh_fech_in!M26=0,0,RES_hh_fech_in!M26/RES_summary!M$21)</f>
        <v>14.102893012196811</v>
      </c>
      <c r="N26" s="18">
        <f>IF(RES_hh_fech_in!N26=0,0,RES_hh_fech_in!N26/RES_summary!N$21)</f>
        <v>13.762764573711122</v>
      </c>
      <c r="O26" s="18">
        <f>IF(RES_hh_fech_in!O26=0,0,RES_hh_fech_in!O26/RES_summary!O$21)</f>
        <v>13.471181332130916</v>
      </c>
      <c r="P26" s="18">
        <f>IF(RES_hh_fech_in!P26=0,0,RES_hh_fech_in!P26/RES_summary!P$21)</f>
        <v>13.752184322094338</v>
      </c>
      <c r="Q26" s="18">
        <f>IF(RES_hh_fech_in!Q26=0,0,RES_hh_fech_in!Q26/RES_summary!Q$21)</f>
        <v>14.208126824646714</v>
      </c>
    </row>
    <row r="27" spans="1:17" ht="12.95" customHeight="1" x14ac:dyDescent="0.25">
      <c r="A27" s="89" t="s">
        <v>62</v>
      </c>
      <c r="B27" s="96"/>
      <c r="C27" s="96">
        <f>IF(RES_hh_fech_in!C27=0,0,RES_hh_fech_in!C27/RES_summary!C$21)</f>
        <v>8.0939841592198789</v>
      </c>
      <c r="D27" s="96">
        <f>IF(RES_hh_fech_in!D27=0,0,RES_hh_fech_in!D27/RES_summary!D$21)</f>
        <v>8.1025825625289034</v>
      </c>
      <c r="E27" s="96">
        <f>IF(RES_hh_fech_in!E27=0,0,RES_hh_fech_in!E27/RES_summary!E$21)</f>
        <v>9.3483079461638319</v>
      </c>
      <c r="F27" s="96">
        <f>IF(RES_hh_fech_in!F27=0,0,RES_hh_fech_in!F27/RES_summary!F$21)</f>
        <v>9.2484066462762904</v>
      </c>
      <c r="G27" s="96">
        <f>IF(RES_hh_fech_in!G27=0,0,RES_hh_fech_in!G27/RES_summary!G$21)</f>
        <v>9.0055302583247716</v>
      </c>
      <c r="H27" s="96">
        <f>IF(RES_hh_fech_in!H27=0,0,RES_hh_fech_in!H27/RES_summary!H$21)</f>
        <v>9.0777666648042796</v>
      </c>
      <c r="I27" s="96">
        <f>IF(RES_hh_fech_in!I27=0,0,RES_hh_fech_in!I27/RES_summary!I$21)</f>
        <v>9.9569255887949648</v>
      </c>
      <c r="J27" s="96">
        <f>IF(RES_hh_fech_in!J27=0,0,RES_hh_fech_in!J27/RES_summary!J$21)</f>
        <v>9.3591178190602005</v>
      </c>
      <c r="K27" s="96">
        <f>IF(RES_hh_fech_in!K27=0,0,RES_hh_fech_in!K27/RES_summary!K$21)</f>
        <v>9.6901527857194214</v>
      </c>
      <c r="L27" s="96">
        <f>IF(RES_hh_fech_in!L27=0,0,RES_hh_fech_in!L27/RES_summary!L$21)</f>
        <v>10.127969163251803</v>
      </c>
      <c r="M27" s="96">
        <f>IF(RES_hh_fech_in!M27=0,0,RES_hh_fech_in!M27/RES_summary!M$21)</f>
        <v>9.8776236283476564</v>
      </c>
      <c r="N27" s="96">
        <f>IF(RES_hh_fech_in!N27=0,0,RES_hh_fech_in!N27/RES_summary!N$21)</f>
        <v>9.4348908967070244</v>
      </c>
      <c r="O27" s="96">
        <f>IF(RES_hh_fech_in!O27=0,0,RES_hh_fech_in!O27/RES_summary!O$21)</f>
        <v>8.7281265120637705</v>
      </c>
      <c r="P27" s="96">
        <f>IF(RES_hh_fech_in!P27=0,0,RES_hh_fech_in!P27/RES_summary!P$21)</f>
        <v>7.7118014564826227</v>
      </c>
      <c r="Q27" s="96">
        <f>IF(RES_hh_fech_in!Q27=0,0,RES_hh_fech_in!Q27/RES_summary!Q$21)</f>
        <v>7.9831891566492823</v>
      </c>
    </row>
    <row r="28" spans="1:17" ht="12" customHeight="1" x14ac:dyDescent="0.25">
      <c r="A28" s="87" t="s">
        <v>58</v>
      </c>
      <c r="B28" s="95"/>
      <c r="C28" s="95">
        <f>IF(RES_hh_fech_in!C28=0,0,RES_hh_fech_in!C28/RES_summary!C$21)</f>
        <v>0</v>
      </c>
      <c r="D28" s="95">
        <f>IF(RES_hh_fech_in!D28=0,0,RES_hh_fech_in!D28/RES_summary!D$21)</f>
        <v>0</v>
      </c>
      <c r="E28" s="95">
        <f>IF(RES_hh_fech_in!E28=0,0,RES_hh_fech_in!E28/RES_summary!E$21)</f>
        <v>0</v>
      </c>
      <c r="F28" s="95">
        <f>IF(RES_hh_fech_in!F28=0,0,RES_hh_fech_in!F28/RES_summary!F$21)</f>
        <v>0</v>
      </c>
      <c r="G28" s="95">
        <f>IF(RES_hh_fech_in!G28=0,0,RES_hh_fech_in!G28/RES_summary!G$21)</f>
        <v>0</v>
      </c>
      <c r="H28" s="95">
        <f>IF(RES_hh_fech_in!H28=0,0,RES_hh_fech_in!H28/RES_summary!H$21)</f>
        <v>0</v>
      </c>
      <c r="I28" s="95">
        <f>IF(RES_hh_fech_in!I28=0,0,RES_hh_fech_in!I28/RES_summary!I$21)</f>
        <v>0</v>
      </c>
      <c r="J28" s="95">
        <f>IF(RES_hh_fech_in!J28=0,0,RES_hh_fech_in!J28/RES_summary!J$21)</f>
        <v>0</v>
      </c>
      <c r="K28" s="95">
        <f>IF(RES_hh_fech_in!K28=0,0,RES_hh_fech_in!K28/RES_summary!K$21)</f>
        <v>0</v>
      </c>
      <c r="L28" s="95">
        <f>IF(RES_hh_fech_in!L28=0,0,RES_hh_fech_in!L28/RES_summary!L$21)</f>
        <v>0</v>
      </c>
      <c r="M28" s="95">
        <f>IF(RES_hh_fech_in!M28=0,0,RES_hh_fech_in!M28/RES_summary!M$21)</f>
        <v>0</v>
      </c>
      <c r="N28" s="95">
        <f>IF(RES_hh_fech_in!N28=0,0,RES_hh_fech_in!N28/RES_summary!N$21)</f>
        <v>0</v>
      </c>
      <c r="O28" s="95">
        <f>IF(RES_hh_fech_in!O28=0,0,RES_hh_fech_in!O28/RES_summary!O$21)</f>
        <v>0</v>
      </c>
      <c r="P28" s="95">
        <f>IF(RES_hh_fech_in!P28=0,0,RES_hh_fech_in!P28/RES_summary!P$21)</f>
        <v>0</v>
      </c>
      <c r="Q28" s="95">
        <f>IF(RES_hh_fech_in!Q28=0,0,RES_hh_fech_in!Q28/RES_summary!Q$21)</f>
        <v>0</v>
      </c>
    </row>
    <row r="29" spans="1:17" s="28" customFormat="1" ht="12" customHeight="1" x14ac:dyDescent="0.25">
      <c r="A29" s="87" t="s">
        <v>84</v>
      </c>
      <c r="B29" s="95"/>
      <c r="C29" s="95">
        <f>IF(RES_hh_fech_in!C29=0,0,RES_hh_fech_in!C29/RES_summary!C$21)</f>
        <v>14.236473026100947</v>
      </c>
      <c r="D29" s="95">
        <f>IF(RES_hh_fech_in!D29=0,0,RES_hh_fech_in!D29/RES_summary!D$21)</f>
        <v>13.995684118490592</v>
      </c>
      <c r="E29" s="95">
        <f>IF(RES_hh_fech_in!E29=0,0,RES_hh_fech_in!E29/RES_summary!E$21)</f>
        <v>15.239927430292248</v>
      </c>
      <c r="F29" s="95">
        <f>IF(RES_hh_fech_in!F29=0,0,RES_hh_fech_in!F29/RES_summary!F$21)</f>
        <v>15.705852801345905</v>
      </c>
      <c r="G29" s="95">
        <f>IF(RES_hh_fech_in!G29=0,0,RES_hh_fech_in!G29/RES_summary!G$21)</f>
        <v>15.194709005280938</v>
      </c>
      <c r="H29" s="95">
        <f>IF(RES_hh_fech_in!H29=0,0,RES_hh_fech_in!H29/RES_summary!H$21)</f>
        <v>13.72276310251344</v>
      </c>
      <c r="I29" s="95">
        <f>IF(RES_hh_fech_in!I29=0,0,RES_hh_fech_in!I29/RES_summary!I$21)</f>
        <v>14.612490135664782</v>
      </c>
      <c r="J29" s="95">
        <f>IF(RES_hh_fech_in!J29=0,0,RES_hh_fech_in!J29/RES_summary!J$21)</f>
        <v>13.845112828950565</v>
      </c>
      <c r="K29" s="95">
        <f>IF(RES_hh_fech_in!K29=0,0,RES_hh_fech_in!K29/RES_summary!K$21)</f>
        <v>14.120735374913755</v>
      </c>
      <c r="L29" s="95">
        <f>IF(RES_hh_fech_in!L29=0,0,RES_hh_fech_in!L29/RES_summary!L$21)</f>
        <v>13.874821582292208</v>
      </c>
      <c r="M29" s="95">
        <f>IF(RES_hh_fech_in!M29=0,0,RES_hh_fech_in!M29/RES_summary!M$21)</f>
        <v>13.656872527226879</v>
      </c>
      <c r="N29" s="95">
        <f>IF(RES_hh_fech_in!N29=0,0,RES_hh_fech_in!N29/RES_summary!N$21)</f>
        <v>13.133324095630133</v>
      </c>
      <c r="O29" s="95">
        <f>IF(RES_hh_fech_in!O29=0,0,RES_hh_fech_in!O29/RES_summary!O$21)</f>
        <v>11.740190092982672</v>
      </c>
      <c r="P29" s="95">
        <f>IF(RES_hh_fech_in!P29=0,0,RES_hh_fech_in!P29/RES_summary!P$21)</f>
        <v>0</v>
      </c>
      <c r="Q29" s="95">
        <f>IF(RES_hh_fech_in!Q29=0,0,RES_hh_fech_in!Q29/RES_summary!Q$21)</f>
        <v>0</v>
      </c>
    </row>
    <row r="30" spans="1:17" ht="12" customHeight="1" x14ac:dyDescent="0.25">
      <c r="A30" s="87" t="s">
        <v>109</v>
      </c>
      <c r="B30" s="95"/>
      <c r="C30" s="95">
        <f>IF(RES_hh_fech_in!C30=0,0,RES_hh_fech_in!C30/RES_summary!C$21)</f>
        <v>0</v>
      </c>
      <c r="D30" s="95">
        <f>IF(RES_hh_fech_in!D30=0,0,RES_hh_fech_in!D30/RES_summary!D$21)</f>
        <v>0</v>
      </c>
      <c r="E30" s="95">
        <f>IF(RES_hh_fech_in!E30=0,0,RES_hh_fech_in!E30/RES_summary!E$21)</f>
        <v>0</v>
      </c>
      <c r="F30" s="95">
        <f>IF(RES_hh_fech_in!F30=0,0,RES_hh_fech_in!F30/RES_summary!F$21)</f>
        <v>0</v>
      </c>
      <c r="G30" s="95">
        <f>IF(RES_hh_fech_in!G30=0,0,RES_hh_fech_in!G30/RES_summary!G$21)</f>
        <v>0</v>
      </c>
      <c r="H30" s="95">
        <f>IF(RES_hh_fech_in!H30=0,0,RES_hh_fech_in!H30/RES_summary!H$21)</f>
        <v>0</v>
      </c>
      <c r="I30" s="95">
        <f>IF(RES_hh_fech_in!I30=0,0,RES_hh_fech_in!I30/RES_summary!I$21)</f>
        <v>0</v>
      </c>
      <c r="J30" s="95">
        <f>IF(RES_hh_fech_in!J30=0,0,RES_hh_fech_in!J30/RES_summary!J$21)</f>
        <v>0</v>
      </c>
      <c r="K30" s="95">
        <f>IF(RES_hh_fech_in!K30=0,0,RES_hh_fech_in!K30/RES_summary!K$21)</f>
        <v>0</v>
      </c>
      <c r="L30" s="95">
        <f>IF(RES_hh_fech_in!L30=0,0,RES_hh_fech_in!L30/RES_summary!L$21)</f>
        <v>0</v>
      </c>
      <c r="M30" s="95">
        <f>IF(RES_hh_fech_in!M30=0,0,RES_hh_fech_in!M30/RES_summary!M$21)</f>
        <v>0</v>
      </c>
      <c r="N30" s="95">
        <f>IF(RES_hh_fech_in!N30=0,0,RES_hh_fech_in!N30/RES_summary!N$21)</f>
        <v>0</v>
      </c>
      <c r="O30" s="95">
        <f>IF(RES_hh_fech_in!O30=0,0,RES_hh_fech_in!O30/RES_summary!O$21)</f>
        <v>0</v>
      </c>
      <c r="P30" s="95">
        <f>IF(RES_hh_fech_in!P30=0,0,RES_hh_fech_in!P30/RES_summary!P$21)</f>
        <v>0</v>
      </c>
      <c r="Q30" s="95">
        <f>IF(RES_hh_fech_in!Q30=0,0,RES_hh_fech_in!Q30/RES_summary!Q$21)</f>
        <v>0</v>
      </c>
    </row>
    <row r="31" spans="1:17" ht="12" customHeight="1" x14ac:dyDescent="0.25">
      <c r="A31" s="87" t="s">
        <v>55</v>
      </c>
      <c r="B31" s="95"/>
      <c r="C31" s="95">
        <f>IF(RES_hh_fech_in!C31=0,0,RES_hh_fech_in!C31/RES_summary!C$21)</f>
        <v>16.418015668839729</v>
      </c>
      <c r="D31" s="95">
        <f>IF(RES_hh_fech_in!D31=0,0,RES_hh_fech_in!D31/RES_summary!D$21)</f>
        <v>16.924107805232403</v>
      </c>
      <c r="E31" s="95">
        <f>IF(RES_hh_fech_in!E31=0,0,RES_hh_fech_in!E31/RES_summary!E$21)</f>
        <v>16.654673347791253</v>
      </c>
      <c r="F31" s="95">
        <f>IF(RES_hh_fech_in!F31=0,0,RES_hh_fech_in!F31/RES_summary!F$21)</f>
        <v>18.477414910458084</v>
      </c>
      <c r="G31" s="95">
        <f>IF(RES_hh_fech_in!G31=0,0,RES_hh_fech_in!G31/RES_summary!G$21)</f>
        <v>18.008756370430277</v>
      </c>
      <c r="H31" s="95">
        <f>IF(RES_hh_fech_in!H31=0,0,RES_hh_fech_in!H31/RES_summary!H$21)</f>
        <v>0</v>
      </c>
      <c r="I31" s="95">
        <f>IF(RES_hh_fech_in!I31=0,0,RES_hh_fech_in!I31/RES_summary!I$21)</f>
        <v>17.77815772318425</v>
      </c>
      <c r="J31" s="95">
        <f>IF(RES_hh_fech_in!J31=0,0,RES_hh_fech_in!J31/RES_summary!J$21)</f>
        <v>17.750309692739201</v>
      </c>
      <c r="K31" s="95">
        <f>IF(RES_hh_fech_in!K31=0,0,RES_hh_fech_in!K31/RES_summary!K$21)</f>
        <v>0</v>
      </c>
      <c r="L31" s="95">
        <f>IF(RES_hh_fech_in!L31=0,0,RES_hh_fech_in!L31/RES_summary!L$21)</f>
        <v>16.760872121137471</v>
      </c>
      <c r="M31" s="95">
        <f>IF(RES_hh_fech_in!M31=0,0,RES_hh_fech_in!M31/RES_summary!M$21)</f>
        <v>16.522034671803755</v>
      </c>
      <c r="N31" s="95">
        <f>IF(RES_hh_fech_in!N31=0,0,RES_hh_fech_in!N31/RES_summary!N$21)</f>
        <v>16.014345414383651</v>
      </c>
      <c r="O31" s="95">
        <f>IF(RES_hh_fech_in!O31=0,0,RES_hh_fech_in!O31/RES_summary!O$21)</f>
        <v>15.044543434066789</v>
      </c>
      <c r="P31" s="95">
        <f>IF(RES_hh_fech_in!P31=0,0,RES_hh_fech_in!P31/RES_summary!P$21)</f>
        <v>14.858126523820319</v>
      </c>
      <c r="Q31" s="95">
        <f>IF(RES_hh_fech_in!Q31=0,0,RES_hh_fech_in!Q31/RES_summary!Q$21)</f>
        <v>14.73817283218975</v>
      </c>
    </row>
    <row r="32" spans="1:17" ht="12" customHeight="1" x14ac:dyDescent="0.25">
      <c r="A32" s="49" t="s">
        <v>60</v>
      </c>
      <c r="B32" s="18"/>
      <c r="C32" s="18">
        <f>IF(RES_hh_fech_in!C32=0,0,RES_hh_fech_in!C32/RES_summary!C$21)</f>
        <v>7.3817685672453033</v>
      </c>
      <c r="D32" s="18">
        <f>IF(RES_hh_fech_in!D32=0,0,RES_hh_fech_in!D32/RES_summary!D$21)</f>
        <v>7.3491864909309204</v>
      </c>
      <c r="E32" s="18">
        <f>IF(RES_hh_fech_in!E32=0,0,RES_hh_fech_in!E32/RES_summary!E$21)</f>
        <v>8.5851077851694058</v>
      </c>
      <c r="F32" s="18">
        <f>IF(RES_hh_fech_in!F32=0,0,RES_hh_fech_in!F32/RES_summary!F$21)</f>
        <v>8.5649318385787652</v>
      </c>
      <c r="G32" s="18">
        <f>IF(RES_hh_fech_in!G32=0,0,RES_hh_fech_in!G32/RES_summary!G$21)</f>
        <v>8.1529555634700639</v>
      </c>
      <c r="H32" s="18">
        <f>IF(RES_hh_fech_in!H32=0,0,RES_hh_fech_in!H32/RES_summary!H$21)</f>
        <v>8.8879298285186739</v>
      </c>
      <c r="I32" s="18">
        <f>IF(RES_hh_fech_in!I32=0,0,RES_hh_fech_in!I32/RES_summary!I$21)</f>
        <v>9.4232444081469726</v>
      </c>
      <c r="J32" s="18">
        <f>IF(RES_hh_fech_in!J32=0,0,RES_hh_fech_in!J32/RES_summary!J$21)</f>
        <v>9.1339773146336842</v>
      </c>
      <c r="K32" s="18">
        <f>IF(RES_hh_fech_in!K32=0,0,RES_hh_fech_in!K32/RES_summary!K$21)</f>
        <v>9.1961093065655337</v>
      </c>
      <c r="L32" s="18">
        <f>IF(RES_hh_fech_in!L32=0,0,RES_hh_fech_in!L32/RES_summary!L$21)</f>
        <v>9.5461437837376479</v>
      </c>
      <c r="M32" s="18">
        <f>IF(RES_hh_fech_in!M32=0,0,RES_hh_fech_in!M32/RES_summary!M$21)</f>
        <v>9.4481661139107533</v>
      </c>
      <c r="N32" s="18">
        <f>IF(RES_hh_fech_in!N32=0,0,RES_hh_fech_in!N32/RES_summary!N$21)</f>
        <v>8.9060953020684508</v>
      </c>
      <c r="O32" s="18">
        <f>IF(RES_hh_fech_in!O32=0,0,RES_hh_fech_in!O32/RES_summary!O$21)</f>
        <v>8.0199822074070788</v>
      </c>
      <c r="P32" s="18">
        <f>IF(RES_hh_fech_in!P32=0,0,RES_hh_fech_in!P32/RES_summary!P$21)</f>
        <v>7.6076832513745591</v>
      </c>
      <c r="Q32" s="18">
        <f>IF(RES_hh_fech_in!Q32=0,0,RES_hh_fech_in!Q32/RES_summary!Q$21)</f>
        <v>7.9820789840954198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>
    <tabColor theme="6" tint="0.79998168889431442"/>
    <pageSetUpPr fitToPage="1"/>
  </sheetPr>
  <dimension ref="A1:S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9" ht="25.5" customHeight="1" x14ac:dyDescent="0.25">
      <c r="A1" s="108" t="s">
        <v>244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9" s="28" customFormat="1" ht="12" customHeight="1" x14ac:dyDescent="0.25"/>
    <row r="3" spans="1:19" ht="12.95" customHeight="1" x14ac:dyDescent="0.25">
      <c r="A3" s="94" t="s">
        <v>126</v>
      </c>
      <c r="B3" s="100"/>
      <c r="C3" s="100">
        <f>IF(RES_hh_tesh_in!C3=0,0,RES_hh_tesh_in!C3/RES_summary!C$21)</f>
        <v>61.173496175564544</v>
      </c>
      <c r="D3" s="100">
        <f>IF(RES_hh_tesh_in!D3=0,0,RES_hh_tesh_in!D3/RES_summary!D$21)</f>
        <v>61.774320346362749</v>
      </c>
      <c r="E3" s="100">
        <f>IF(RES_hh_tesh_in!E3=0,0,RES_hh_tesh_in!E3/RES_summary!E$21)</f>
        <v>64.633331681088876</v>
      </c>
      <c r="F3" s="100">
        <f>IF(RES_hh_tesh_in!F3=0,0,RES_hh_tesh_in!F3/RES_summary!F$21)</f>
        <v>60.408206191621282</v>
      </c>
      <c r="G3" s="100">
        <f>IF(RES_hh_tesh_in!G3=0,0,RES_hh_tesh_in!G3/RES_summary!G$21)</f>
        <v>54.208922555093785</v>
      </c>
      <c r="H3" s="100">
        <f>IF(RES_hh_tesh_in!H3=0,0,RES_hh_tesh_in!H3/RES_summary!H$21)</f>
        <v>59.515267293026056</v>
      </c>
      <c r="I3" s="100">
        <f>IF(RES_hh_tesh_in!I3=0,0,RES_hh_tesh_in!I3/RES_summary!I$21)</f>
        <v>64.904529766734868</v>
      </c>
      <c r="J3" s="100">
        <f>IF(RES_hh_tesh_in!J3=0,0,RES_hh_tesh_in!J3/RES_summary!J$21)</f>
        <v>61.012815887343685</v>
      </c>
      <c r="K3" s="100">
        <f>IF(RES_hh_tesh_in!K3=0,0,RES_hh_tesh_in!K3/RES_summary!K$21)</f>
        <v>66.087334023752021</v>
      </c>
      <c r="L3" s="100">
        <f>IF(RES_hh_tesh_in!L3=0,0,RES_hh_tesh_in!L3/RES_summary!L$21)</f>
        <v>65.975764952364401</v>
      </c>
      <c r="M3" s="100">
        <f>IF(RES_hh_tesh_in!M3=0,0,RES_hh_tesh_in!M3/RES_summary!M$21)</f>
        <v>59.609964534958571</v>
      </c>
      <c r="N3" s="100">
        <f>IF(RES_hh_tesh_in!N3=0,0,RES_hh_tesh_in!N3/RES_summary!N$21)</f>
        <v>58.576933595637087</v>
      </c>
      <c r="O3" s="100">
        <f>IF(RES_hh_tesh_in!O3=0,0,RES_hh_tesh_in!O3/RES_summary!O$21)</f>
        <v>55.890527650505142</v>
      </c>
      <c r="P3" s="100">
        <f>IF(RES_hh_tesh_in!P3=0,0,RES_hh_tesh_in!P3/RES_summary!P$21)</f>
        <v>54.193718179456518</v>
      </c>
      <c r="Q3" s="100">
        <f>IF(RES_hh_tesh_in!Q3=0,0,RES_hh_tesh_in!Q3/RES_summary!Q$21)</f>
        <v>63.022129865621139</v>
      </c>
      <c r="S3" s="28"/>
    </row>
    <row r="4" spans="1:19" ht="12.95" customHeight="1" x14ac:dyDescent="0.25">
      <c r="A4" s="89" t="s">
        <v>65</v>
      </c>
      <c r="B4" s="96"/>
      <c r="C4" s="96">
        <f>IF(RES_hh_tesh_in!C4=0,0,RES_hh_tesh_in!C4/RES_summary!C$21)</f>
        <v>28.936032035264237</v>
      </c>
      <c r="D4" s="96">
        <f>IF(RES_hh_tesh_in!D4=0,0,RES_hh_tesh_in!D4/RES_summary!D$21)</f>
        <v>30.450739744292051</v>
      </c>
      <c r="E4" s="96">
        <f>IF(RES_hh_tesh_in!E4=0,0,RES_hh_tesh_in!E4/RES_summary!E$21)</f>
        <v>32.237459846869839</v>
      </c>
      <c r="F4" s="96">
        <f>IF(RES_hh_tesh_in!F4=0,0,RES_hh_tesh_in!F4/RES_summary!F$21)</f>
        <v>27.726883494854892</v>
      </c>
      <c r="G4" s="96">
        <f>IF(RES_hh_tesh_in!G4=0,0,RES_hh_tesh_in!G4/RES_summary!G$21)</f>
        <v>23.706108457540157</v>
      </c>
      <c r="H4" s="96">
        <f>IF(RES_hh_tesh_in!H4=0,0,RES_hh_tesh_in!H4/RES_summary!H$21)</f>
        <v>27.349624258058345</v>
      </c>
      <c r="I4" s="96">
        <f>IF(RES_hh_tesh_in!I4=0,0,RES_hh_tesh_in!I4/RES_summary!I$21)</f>
        <v>30.023042336174264</v>
      </c>
      <c r="J4" s="96">
        <f>IF(RES_hh_tesh_in!J4=0,0,RES_hh_tesh_in!J4/RES_summary!J$21)</f>
        <v>24.410136290736165</v>
      </c>
      <c r="K4" s="96">
        <f>IF(RES_hh_tesh_in!K4=0,0,RES_hh_tesh_in!K4/RES_summary!K$21)</f>
        <v>24.728001627131931</v>
      </c>
      <c r="L4" s="96">
        <f>IF(RES_hh_tesh_in!L4=0,0,RES_hh_tesh_in!L4/RES_summary!L$21)</f>
        <v>21.572351676101764</v>
      </c>
      <c r="M4" s="96">
        <f>IF(RES_hh_tesh_in!M4=0,0,RES_hh_tesh_in!M4/RES_summary!M$21)</f>
        <v>22.667995175001547</v>
      </c>
      <c r="N4" s="96">
        <f>IF(RES_hh_tesh_in!N4=0,0,RES_hh_tesh_in!N4/RES_summary!N$21)</f>
        <v>21.374078400509699</v>
      </c>
      <c r="O4" s="96">
        <f>IF(RES_hh_tesh_in!O4=0,0,RES_hh_tesh_in!O4/RES_summary!O$21)</f>
        <v>17.604537475906326</v>
      </c>
      <c r="P4" s="96">
        <f>IF(RES_hh_tesh_in!P4=0,0,RES_hh_tesh_in!P4/RES_summary!P$21)</f>
        <v>16.012016273970211</v>
      </c>
      <c r="Q4" s="96">
        <f>IF(RES_hh_tesh_in!Q4=0,0,RES_hh_tesh_in!Q4/RES_summary!Q$21)</f>
        <v>19.550979448098001</v>
      </c>
      <c r="S4" s="28"/>
    </row>
    <row r="5" spans="1:19" ht="12" customHeight="1" x14ac:dyDescent="0.25">
      <c r="A5" s="87" t="s">
        <v>58</v>
      </c>
      <c r="B5" s="95"/>
      <c r="C5" s="95">
        <f>IF(RES_hh_tesh_in!C5=0,0,RES_hh_tesh_in!C5/RES_summary!C$21)</f>
        <v>0</v>
      </c>
      <c r="D5" s="95">
        <f>IF(RES_hh_tesh_in!D5=0,0,RES_hh_tesh_in!D5/RES_summary!D$21)</f>
        <v>0</v>
      </c>
      <c r="E5" s="95">
        <f>IF(RES_hh_tesh_in!E5=0,0,RES_hh_tesh_in!E5/RES_summary!E$21)</f>
        <v>0</v>
      </c>
      <c r="F5" s="95">
        <f>IF(RES_hh_tesh_in!F5=0,0,RES_hh_tesh_in!F5/RES_summary!F$21)</f>
        <v>0</v>
      </c>
      <c r="G5" s="95">
        <f>IF(RES_hh_tesh_in!G5=0,0,RES_hh_tesh_in!G5/RES_summary!G$21)</f>
        <v>0</v>
      </c>
      <c r="H5" s="95">
        <f>IF(RES_hh_tesh_in!H5=0,0,RES_hh_tesh_in!H5/RES_summary!H$21)</f>
        <v>0</v>
      </c>
      <c r="I5" s="95">
        <f>IF(RES_hh_tesh_in!I5=0,0,RES_hh_tesh_in!I5/RES_summary!I$21)</f>
        <v>0</v>
      </c>
      <c r="J5" s="95">
        <f>IF(RES_hh_tesh_in!J5=0,0,RES_hh_tesh_in!J5/RES_summary!J$21)</f>
        <v>0</v>
      </c>
      <c r="K5" s="95">
        <f>IF(RES_hh_tesh_in!K5=0,0,RES_hh_tesh_in!K5/RES_summary!K$21)</f>
        <v>0</v>
      </c>
      <c r="L5" s="95">
        <f>IF(RES_hh_tesh_in!L5=0,0,RES_hh_tesh_in!L5/RES_summary!L$21)</f>
        <v>0</v>
      </c>
      <c r="M5" s="95">
        <f>IF(RES_hh_tesh_in!M5=0,0,RES_hh_tesh_in!M5/RES_summary!M$21)</f>
        <v>0</v>
      </c>
      <c r="N5" s="95">
        <f>IF(RES_hh_tesh_in!N5=0,0,RES_hh_tesh_in!N5/RES_summary!N$21)</f>
        <v>0</v>
      </c>
      <c r="O5" s="95">
        <f>IF(RES_hh_tesh_in!O5=0,0,RES_hh_tesh_in!O5/RES_summary!O$21)</f>
        <v>0</v>
      </c>
      <c r="P5" s="95">
        <f>IF(RES_hh_tesh_in!P5=0,0,RES_hh_tesh_in!P5/RES_summary!P$21)</f>
        <v>0</v>
      </c>
      <c r="Q5" s="95">
        <f>IF(RES_hh_tesh_in!Q5=0,0,RES_hh_tesh_in!Q5/RES_summary!Q$21)</f>
        <v>0</v>
      </c>
      <c r="S5" s="28"/>
    </row>
    <row r="6" spans="1:19" ht="12" customHeight="1" x14ac:dyDescent="0.25">
      <c r="A6" s="87" t="s">
        <v>84</v>
      </c>
      <c r="B6" s="95"/>
      <c r="C6" s="95">
        <f>IF(RES_hh_tesh_in!C6=0,0,RES_hh_tesh_in!C6/RES_summary!C$21)</f>
        <v>28.410448201492379</v>
      </c>
      <c r="D6" s="95">
        <f>IF(RES_hh_tesh_in!D6=0,0,RES_hh_tesh_in!D6/RES_summary!D$21)</f>
        <v>29.131877383372789</v>
      </c>
      <c r="E6" s="95">
        <f>IF(RES_hh_tesh_in!E6=0,0,RES_hh_tesh_in!E6/RES_summary!E$21)</f>
        <v>29.875967196161891</v>
      </c>
      <c r="F6" s="95">
        <f>IF(RES_hh_tesh_in!F6=0,0,RES_hh_tesh_in!F6/RES_summary!F$21)</f>
        <v>25.951429566642307</v>
      </c>
      <c r="G6" s="95">
        <f>IF(RES_hh_tesh_in!G6=0,0,RES_hh_tesh_in!G6/RES_summary!G$21)</f>
        <v>22.17633942985734</v>
      </c>
      <c r="H6" s="95">
        <f>IF(RES_hh_tesh_in!H6=0,0,RES_hh_tesh_in!H6/RES_summary!H$21)</f>
        <v>24.835161483378105</v>
      </c>
      <c r="I6" s="95">
        <f>IF(RES_hh_tesh_in!I6=0,0,RES_hh_tesh_in!I6/RES_summary!I$21)</f>
        <v>24.564020920373512</v>
      </c>
      <c r="J6" s="95">
        <f>IF(RES_hh_tesh_in!J6=0,0,RES_hh_tesh_in!J6/RES_summary!J$21)</f>
        <v>21.671317266581436</v>
      </c>
      <c r="K6" s="95">
        <f>IF(RES_hh_tesh_in!K6=0,0,RES_hh_tesh_in!K6/RES_summary!K$21)</f>
        <v>23.772033303013909</v>
      </c>
      <c r="L6" s="95">
        <f>IF(RES_hh_tesh_in!L6=0,0,RES_hh_tesh_in!L6/RES_summary!L$21)</f>
        <v>19.625395053657559</v>
      </c>
      <c r="M6" s="95">
        <f>IF(RES_hh_tesh_in!M6=0,0,RES_hh_tesh_in!M6/RES_summary!M$21)</f>
        <v>21.507522705578459</v>
      </c>
      <c r="N6" s="95">
        <f>IF(RES_hh_tesh_in!N6=0,0,RES_hh_tesh_in!N6/RES_summary!N$21)</f>
        <v>20.335605479216326</v>
      </c>
      <c r="O6" s="95">
        <f>IF(RES_hh_tesh_in!O6=0,0,RES_hh_tesh_in!O6/RES_summary!O$21)</f>
        <v>16.807811204060226</v>
      </c>
      <c r="P6" s="95">
        <f>IF(RES_hh_tesh_in!P6=0,0,RES_hh_tesh_in!P6/RES_summary!P$21)</f>
        <v>14.890748943300778</v>
      </c>
      <c r="Q6" s="95">
        <f>IF(RES_hh_tesh_in!Q6=0,0,RES_hh_tesh_in!Q6/RES_summary!Q$21)</f>
        <v>17.9027382245153</v>
      </c>
      <c r="S6" s="28"/>
    </row>
    <row r="7" spans="1:19" ht="12" customHeight="1" x14ac:dyDescent="0.25">
      <c r="A7" s="87" t="s">
        <v>110</v>
      </c>
      <c r="B7" s="95"/>
      <c r="C7" s="95">
        <f>IF(RES_hh_tesh_in!C7=0,0,RES_hh_tesh_in!C7/RES_summary!C$21)</f>
        <v>28.423425327287248</v>
      </c>
      <c r="D7" s="95">
        <f>IF(RES_hh_tesh_in!D7=0,0,RES_hh_tesh_in!D7/RES_summary!D$21)</f>
        <v>29.11432300391985</v>
      </c>
      <c r="E7" s="95">
        <f>IF(RES_hh_tesh_in!E7=0,0,RES_hh_tesh_in!E7/RES_summary!E$21)</f>
        <v>29.82736987710803</v>
      </c>
      <c r="F7" s="95">
        <f>IF(RES_hh_tesh_in!F7=0,0,RES_hh_tesh_in!F7/RES_summary!F$21)</f>
        <v>25.926906998070422</v>
      </c>
      <c r="G7" s="95">
        <f>IF(RES_hh_tesh_in!G7=0,0,RES_hh_tesh_in!G7/RES_summary!G$21)</f>
        <v>21.866149721082003</v>
      </c>
      <c r="H7" s="95">
        <f>IF(RES_hh_tesh_in!H7=0,0,RES_hh_tesh_in!H7/RES_summary!H$21)</f>
        <v>25.149303595498644</v>
      </c>
      <c r="I7" s="95">
        <f>IF(RES_hh_tesh_in!I7=0,0,RES_hh_tesh_in!I7/RES_summary!I$21)</f>
        <v>24.523980043815644</v>
      </c>
      <c r="J7" s="95">
        <f>IF(RES_hh_tesh_in!J7=0,0,RES_hh_tesh_in!J7/RES_summary!J$21)</f>
        <v>21.726129679138349</v>
      </c>
      <c r="K7" s="95">
        <f>IF(RES_hh_tesh_in!K7=0,0,RES_hh_tesh_in!K7/RES_summary!K$21)</f>
        <v>23.776478846137625</v>
      </c>
      <c r="L7" s="95">
        <f>IF(RES_hh_tesh_in!L7=0,0,RES_hh_tesh_in!L7/RES_summary!L$21)</f>
        <v>20.026785019569015</v>
      </c>
      <c r="M7" s="95">
        <f>IF(RES_hh_tesh_in!M7=0,0,RES_hh_tesh_in!M7/RES_summary!M$21)</f>
        <v>21.949582107407561</v>
      </c>
      <c r="N7" s="95">
        <f>IF(RES_hh_tesh_in!N7=0,0,RES_hh_tesh_in!N7/RES_summary!N$21)</f>
        <v>20.763133828394068</v>
      </c>
      <c r="O7" s="95">
        <f>IF(RES_hh_tesh_in!O7=0,0,RES_hh_tesh_in!O7/RES_summary!O$21)</f>
        <v>16.988180133710927</v>
      </c>
      <c r="P7" s="95">
        <f>IF(RES_hh_tesh_in!P7=0,0,RES_hh_tesh_in!P7/RES_summary!P$21)</f>
        <v>15.307081881400956</v>
      </c>
      <c r="Q7" s="95">
        <f>IF(RES_hh_tesh_in!Q7=0,0,RES_hh_tesh_in!Q7/RES_summary!Q$21)</f>
        <v>18.510465457974334</v>
      </c>
      <c r="S7" s="28"/>
    </row>
    <row r="8" spans="1:19" ht="12" customHeight="1" x14ac:dyDescent="0.25">
      <c r="A8" s="87" t="s">
        <v>109</v>
      </c>
      <c r="B8" s="95"/>
      <c r="C8" s="95">
        <f>IF(RES_hh_tesh_in!C8=0,0,RES_hh_tesh_in!C8/RES_summary!C$21)</f>
        <v>0</v>
      </c>
      <c r="D8" s="95">
        <f>IF(RES_hh_tesh_in!D8=0,0,RES_hh_tesh_in!D8/RES_summary!D$21)</f>
        <v>0</v>
      </c>
      <c r="E8" s="95">
        <f>IF(RES_hh_tesh_in!E8=0,0,RES_hh_tesh_in!E8/RES_summary!E$21)</f>
        <v>0</v>
      </c>
      <c r="F8" s="95">
        <f>IF(RES_hh_tesh_in!F8=0,0,RES_hh_tesh_in!F8/RES_summary!F$21)</f>
        <v>0</v>
      </c>
      <c r="G8" s="95">
        <f>IF(RES_hh_tesh_in!G8=0,0,RES_hh_tesh_in!G8/RES_summary!G$21)</f>
        <v>0</v>
      </c>
      <c r="H8" s="95">
        <f>IF(RES_hh_tesh_in!H8=0,0,RES_hh_tesh_in!H8/RES_summary!H$21)</f>
        <v>0</v>
      </c>
      <c r="I8" s="95">
        <f>IF(RES_hh_tesh_in!I8=0,0,RES_hh_tesh_in!I8/RES_summary!I$21)</f>
        <v>0</v>
      </c>
      <c r="J8" s="95">
        <f>IF(RES_hh_tesh_in!J8=0,0,RES_hh_tesh_in!J8/RES_summary!J$21)</f>
        <v>0</v>
      </c>
      <c r="K8" s="95">
        <f>IF(RES_hh_tesh_in!K8=0,0,RES_hh_tesh_in!K8/RES_summary!K$21)</f>
        <v>0</v>
      </c>
      <c r="L8" s="95">
        <f>IF(RES_hh_tesh_in!L8=0,0,RES_hh_tesh_in!L8/RES_summary!L$21)</f>
        <v>0</v>
      </c>
      <c r="M8" s="95">
        <f>IF(RES_hh_tesh_in!M8=0,0,RES_hh_tesh_in!M8/RES_summary!M$21)</f>
        <v>0</v>
      </c>
      <c r="N8" s="95">
        <f>IF(RES_hh_tesh_in!N8=0,0,RES_hh_tesh_in!N8/RES_summary!N$21)</f>
        <v>0</v>
      </c>
      <c r="O8" s="95">
        <f>IF(RES_hh_tesh_in!O8=0,0,RES_hh_tesh_in!O8/RES_summary!O$21)</f>
        <v>0</v>
      </c>
      <c r="P8" s="95">
        <f>IF(RES_hh_tesh_in!P8=0,0,RES_hh_tesh_in!P8/RES_summary!P$21)</f>
        <v>0</v>
      </c>
      <c r="Q8" s="95">
        <f>IF(RES_hh_tesh_in!Q8=0,0,RES_hh_tesh_in!Q8/RES_summary!Q$21)</f>
        <v>0</v>
      </c>
      <c r="S8" s="28"/>
    </row>
    <row r="9" spans="1:19" ht="12" customHeight="1" x14ac:dyDescent="0.25">
      <c r="A9" s="87" t="s">
        <v>55</v>
      </c>
      <c r="B9" s="95"/>
      <c r="C9" s="95">
        <f>IF(RES_hh_tesh_in!C9=0,0,RES_hh_tesh_in!C9/RES_summary!C$21)</f>
        <v>28.425604003040835</v>
      </c>
      <c r="D9" s="95">
        <f>IF(RES_hh_tesh_in!D9=0,0,RES_hh_tesh_in!D9/RES_summary!D$21)</f>
        <v>30.193176017359768</v>
      </c>
      <c r="E9" s="95">
        <f>IF(RES_hh_tesh_in!E9=0,0,RES_hh_tesh_in!E9/RES_summary!E$21)</f>
        <v>29.550125295052322</v>
      </c>
      <c r="F9" s="95">
        <f>IF(RES_hh_tesh_in!F9=0,0,RES_hh_tesh_in!F9/RES_summary!F$21)</f>
        <v>26.456151485759037</v>
      </c>
      <c r="G9" s="95">
        <f>IF(RES_hh_tesh_in!G9=0,0,RES_hh_tesh_in!G9/RES_summary!G$21)</f>
        <v>29.569021679375759</v>
      </c>
      <c r="H9" s="95">
        <f>IF(RES_hh_tesh_in!H9=0,0,RES_hh_tesh_in!H9/RES_summary!H$21)</f>
        <v>19.10617639200947</v>
      </c>
      <c r="I9" s="95">
        <f>IF(RES_hh_tesh_in!I9=0,0,RES_hh_tesh_in!I9/RES_summary!I$21)</f>
        <v>23.608179356508561</v>
      </c>
      <c r="J9" s="95">
        <f>IF(RES_hh_tesh_in!J9=0,0,RES_hh_tesh_in!J9/RES_summary!J$21)</f>
        <v>23.271706731069031</v>
      </c>
      <c r="K9" s="95">
        <f>IF(RES_hh_tesh_in!K9=0,0,RES_hh_tesh_in!K9/RES_summary!K$21)</f>
        <v>27.781668340184677</v>
      </c>
      <c r="L9" s="95">
        <f>IF(RES_hh_tesh_in!L9=0,0,RES_hh_tesh_in!L9/RES_summary!L$21)</f>
        <v>17.045497773584788</v>
      </c>
      <c r="M9" s="95">
        <f>IF(RES_hh_tesh_in!M9=0,0,RES_hh_tesh_in!M9/RES_summary!M$21)</f>
        <v>21.914884050503218</v>
      </c>
      <c r="N9" s="95">
        <f>IF(RES_hh_tesh_in!N9=0,0,RES_hh_tesh_in!N9/RES_summary!N$21)</f>
        <v>20.583893785594206</v>
      </c>
      <c r="O9" s="95">
        <f>IF(RES_hh_tesh_in!O9=0,0,RES_hh_tesh_in!O9/RES_summary!O$21)</f>
        <v>17.215174223439377</v>
      </c>
      <c r="P9" s="95">
        <f>IF(RES_hh_tesh_in!P9=0,0,RES_hh_tesh_in!P9/RES_summary!P$21)</f>
        <v>14.643502405454816</v>
      </c>
      <c r="Q9" s="95">
        <f>IF(RES_hh_tesh_in!Q9=0,0,RES_hh_tesh_in!Q9/RES_summary!Q$21)</f>
        <v>18.065806279682104</v>
      </c>
      <c r="S9" s="28"/>
    </row>
    <row r="10" spans="1:19" ht="12" customHeight="1" x14ac:dyDescent="0.25">
      <c r="A10" s="87" t="s">
        <v>79</v>
      </c>
      <c r="B10" s="95"/>
      <c r="C10" s="95">
        <f>IF(RES_hh_tesh_in!C10=0,0,RES_hh_tesh_in!C10/RES_summary!C$21)</f>
        <v>0</v>
      </c>
      <c r="D10" s="95">
        <f>IF(RES_hh_tesh_in!D10=0,0,RES_hh_tesh_in!D10/RES_summary!D$21)</f>
        <v>0</v>
      </c>
      <c r="E10" s="95">
        <f>IF(RES_hh_tesh_in!E10=0,0,RES_hh_tesh_in!E10/RES_summary!E$21)</f>
        <v>0</v>
      </c>
      <c r="F10" s="95">
        <f>IF(RES_hh_tesh_in!F10=0,0,RES_hh_tesh_in!F10/RES_summary!F$21)</f>
        <v>0</v>
      </c>
      <c r="G10" s="95">
        <f>IF(RES_hh_tesh_in!G10=0,0,RES_hh_tesh_in!G10/RES_summary!G$21)</f>
        <v>0</v>
      </c>
      <c r="H10" s="95">
        <f>IF(RES_hh_tesh_in!H10=0,0,RES_hh_tesh_in!H10/RES_summary!H$21)</f>
        <v>0</v>
      </c>
      <c r="I10" s="95">
        <f>IF(RES_hh_tesh_in!I10=0,0,RES_hh_tesh_in!I10/RES_summary!I$21)</f>
        <v>29.030435129887156</v>
      </c>
      <c r="J10" s="95">
        <f>IF(RES_hh_tesh_in!J10=0,0,RES_hh_tesh_in!J10/RES_summary!J$21)</f>
        <v>25.617569882550296</v>
      </c>
      <c r="K10" s="95">
        <f>IF(RES_hh_tesh_in!K10=0,0,RES_hh_tesh_in!K10/RES_summary!K$21)</f>
        <v>27.944080459816075</v>
      </c>
      <c r="L10" s="95">
        <f>IF(RES_hh_tesh_in!L10=0,0,RES_hh_tesh_in!L10/RES_summary!L$21)</f>
        <v>23.164565948914358</v>
      </c>
      <c r="M10" s="95">
        <f>IF(RES_hh_tesh_in!M10=0,0,RES_hh_tesh_in!M10/RES_summary!M$21)</f>
        <v>25.350310018122034</v>
      </c>
      <c r="N10" s="95">
        <f>IF(RES_hh_tesh_in!N10=0,0,RES_hh_tesh_in!N10/RES_summary!N$21)</f>
        <v>23.82169770894502</v>
      </c>
      <c r="O10" s="95">
        <f>IF(RES_hh_tesh_in!O10=0,0,RES_hh_tesh_in!O10/RES_summary!O$21)</f>
        <v>19.468303999476582</v>
      </c>
      <c r="P10" s="95">
        <f>IF(RES_hh_tesh_in!P10=0,0,RES_hh_tesh_in!P10/RES_summary!P$21)</f>
        <v>19.74138069456167</v>
      </c>
      <c r="Q10" s="95">
        <f>IF(RES_hh_tesh_in!Q10=0,0,RES_hh_tesh_in!Q10/RES_summary!Q$21)</f>
        <v>19.580458755143916</v>
      </c>
      <c r="S10" s="28"/>
    </row>
    <row r="11" spans="1:19" ht="12" customHeight="1" x14ac:dyDescent="0.25">
      <c r="A11" s="87" t="s">
        <v>61</v>
      </c>
      <c r="B11" s="95"/>
      <c r="C11" s="95">
        <f>IF(RES_hh_tesh_in!C11=0,0,RES_hh_tesh_in!C11/RES_summary!C$21)</f>
        <v>0</v>
      </c>
      <c r="D11" s="95">
        <f>IF(RES_hh_tesh_in!D11=0,0,RES_hh_tesh_in!D11/RES_summary!D$21)</f>
        <v>0</v>
      </c>
      <c r="E11" s="95">
        <f>IF(RES_hh_tesh_in!E11=0,0,RES_hh_tesh_in!E11/RES_summary!E$21)</f>
        <v>0</v>
      </c>
      <c r="F11" s="95">
        <f>IF(RES_hh_tesh_in!F11=0,0,RES_hh_tesh_in!F11/RES_summary!F$21)</f>
        <v>0</v>
      </c>
      <c r="G11" s="95">
        <f>IF(RES_hh_tesh_in!G11=0,0,RES_hh_tesh_in!G11/RES_summary!G$21)</f>
        <v>0</v>
      </c>
      <c r="H11" s="95">
        <f>IF(RES_hh_tesh_in!H11=0,0,RES_hh_tesh_in!H11/RES_summary!H$21)</f>
        <v>0</v>
      </c>
      <c r="I11" s="95">
        <f>IF(RES_hh_tesh_in!I11=0,0,RES_hh_tesh_in!I11/RES_summary!I$21)</f>
        <v>0</v>
      </c>
      <c r="J11" s="95">
        <f>IF(RES_hh_tesh_in!J11=0,0,RES_hh_tesh_in!J11/RES_summary!J$21)</f>
        <v>0</v>
      </c>
      <c r="K11" s="95">
        <f>IF(RES_hh_tesh_in!K11=0,0,RES_hh_tesh_in!K11/RES_summary!K$21)</f>
        <v>0</v>
      </c>
      <c r="L11" s="95">
        <f>IF(RES_hh_tesh_in!L11=0,0,RES_hh_tesh_in!L11/RES_summary!L$21)</f>
        <v>0</v>
      </c>
      <c r="M11" s="95">
        <f>IF(RES_hh_tesh_in!M11=0,0,RES_hh_tesh_in!M11/RES_summary!M$21)</f>
        <v>0</v>
      </c>
      <c r="N11" s="95">
        <f>IF(RES_hh_tesh_in!N11=0,0,RES_hh_tesh_in!N11/RES_summary!N$21)</f>
        <v>0</v>
      </c>
      <c r="O11" s="95">
        <f>IF(RES_hh_tesh_in!O11=0,0,RES_hh_tesh_in!O11/RES_summary!O$21)</f>
        <v>0</v>
      </c>
      <c r="P11" s="95">
        <f>IF(RES_hh_tesh_in!P11=0,0,RES_hh_tesh_in!P11/RES_summary!P$21)</f>
        <v>0</v>
      </c>
      <c r="Q11" s="95">
        <f>IF(RES_hh_tesh_in!Q11=0,0,RES_hh_tesh_in!Q11/RES_summary!Q$21)</f>
        <v>0</v>
      </c>
      <c r="S11" s="28"/>
    </row>
    <row r="12" spans="1:19" ht="12" customHeight="1" x14ac:dyDescent="0.25">
      <c r="A12" s="87" t="s">
        <v>115</v>
      </c>
      <c r="B12" s="95"/>
      <c r="C12" s="95">
        <f>IF(RES_hh_tesh_in!C12=0,0,RES_hh_tesh_in!C12/RES_summary!C$21)</f>
        <v>29.662610813752799</v>
      </c>
      <c r="D12" s="95">
        <f>IF(RES_hh_tesh_in!D12=0,0,RES_hh_tesh_in!D12/RES_summary!D$21)</f>
        <v>31.628731724556694</v>
      </c>
      <c r="E12" s="95">
        <f>IF(RES_hh_tesh_in!E12=0,0,RES_hh_tesh_in!E12/RES_summary!E$21)</f>
        <v>33.945667504681083</v>
      </c>
      <c r="F12" s="95">
        <f>IF(RES_hh_tesh_in!F12=0,0,RES_hh_tesh_in!F12/RES_summary!F$21)</f>
        <v>29.465256350076274</v>
      </c>
      <c r="G12" s="95">
        <f>IF(RES_hh_tesh_in!G12=0,0,RES_hh_tesh_in!G12/RES_summary!G$21)</f>
        <v>24.631878246877328</v>
      </c>
      <c r="H12" s="95">
        <f>IF(RES_hh_tesh_in!H12=0,0,RES_hh_tesh_in!H12/RES_summary!H$21)</f>
        <v>27.527752649876049</v>
      </c>
      <c r="I12" s="95">
        <f>IF(RES_hh_tesh_in!I12=0,0,RES_hh_tesh_in!I12/RES_summary!I$21)</f>
        <v>28.833408178455638</v>
      </c>
      <c r="J12" s="95">
        <f>IF(RES_hh_tesh_in!J12=0,0,RES_hh_tesh_in!J12/RES_summary!J$21)</f>
        <v>24.642761825764968</v>
      </c>
      <c r="K12" s="95">
        <f>IF(RES_hh_tesh_in!K12=0,0,RES_hh_tesh_in!K12/RES_summary!K$21)</f>
        <v>26.077537776652857</v>
      </c>
      <c r="L12" s="95">
        <f>IF(RES_hh_tesh_in!L12=0,0,RES_hh_tesh_in!L12/RES_summary!L$21)</f>
        <v>22.216634641447243</v>
      </c>
      <c r="M12" s="95">
        <f>IF(RES_hh_tesh_in!M12=0,0,RES_hh_tesh_in!M12/RES_summary!M$21)</f>
        <v>24.263298436741124</v>
      </c>
      <c r="N12" s="95">
        <f>IF(RES_hh_tesh_in!N12=0,0,RES_hh_tesh_in!N12/RES_summary!N$21)</f>
        <v>22.903983741797905</v>
      </c>
      <c r="O12" s="95">
        <f>IF(RES_hh_tesh_in!O12=0,0,RES_hh_tesh_in!O12/RES_summary!O$21)</f>
        <v>18.842804935568367</v>
      </c>
      <c r="P12" s="95">
        <f>IF(RES_hh_tesh_in!P12=0,0,RES_hh_tesh_in!P12/RES_summary!P$21)</f>
        <v>17.186433660391955</v>
      </c>
      <c r="Q12" s="95">
        <f>IF(RES_hh_tesh_in!Q12=0,0,RES_hh_tesh_in!Q12/RES_summary!Q$21)</f>
        <v>20.906457629355007</v>
      </c>
      <c r="S12" s="28"/>
    </row>
    <row r="13" spans="1:19" ht="12" customHeight="1" x14ac:dyDescent="0.25">
      <c r="A13" s="51" t="s">
        <v>114</v>
      </c>
      <c r="B13" s="22"/>
      <c r="C13" s="22">
        <f>IF(RES_hh_tesh_in!C13=0,0,RES_hh_tesh_in!C13/RES_summary!C$21)</f>
        <v>30.047048098551311</v>
      </c>
      <c r="D13" s="22">
        <f>IF(RES_hh_tesh_in!D13=0,0,RES_hh_tesh_in!D13/RES_summary!D$21)</f>
        <v>32.685853247441308</v>
      </c>
      <c r="E13" s="22">
        <f>IF(RES_hh_tesh_in!E13=0,0,RES_hh_tesh_in!E13/RES_summary!E$21)</f>
        <v>35.992643368178548</v>
      </c>
      <c r="F13" s="22">
        <f>IF(RES_hh_tesh_in!F13=0,0,RES_hh_tesh_in!F13/RES_summary!F$21)</f>
        <v>31.856226440504031</v>
      </c>
      <c r="G13" s="22">
        <f>IF(RES_hh_tesh_in!G13=0,0,RES_hh_tesh_in!G13/RES_summary!G$21)</f>
        <v>26.650013866725335</v>
      </c>
      <c r="H13" s="22">
        <f>IF(RES_hh_tesh_in!H13=0,0,RES_hh_tesh_in!H13/RES_summary!H$21)</f>
        <v>30.81506880958063</v>
      </c>
      <c r="I13" s="22">
        <f>IF(RES_hh_tesh_in!I13=0,0,RES_hh_tesh_in!I13/RES_summary!I$21)</f>
        <v>35.590378569525477</v>
      </c>
      <c r="J13" s="22">
        <f>IF(RES_hh_tesh_in!J13=0,0,RES_hh_tesh_in!J13/RES_summary!J$21)</f>
        <v>29.764949214148267</v>
      </c>
      <c r="K13" s="22">
        <f>IF(RES_hh_tesh_in!K13=0,0,RES_hh_tesh_in!K13/RES_summary!K$21)</f>
        <v>0</v>
      </c>
      <c r="L13" s="22">
        <f>IF(RES_hh_tesh_in!L13=0,0,RES_hh_tesh_in!L13/RES_summary!L$21)</f>
        <v>26.565653137252088</v>
      </c>
      <c r="M13" s="22">
        <f>IF(RES_hh_tesh_in!M13=0,0,RES_hh_tesh_in!M13/RES_summary!M$21)</f>
        <v>0</v>
      </c>
      <c r="N13" s="22">
        <f>IF(RES_hh_tesh_in!N13=0,0,RES_hh_tesh_in!N13/RES_summary!N$21)</f>
        <v>0</v>
      </c>
      <c r="O13" s="22">
        <f>IF(RES_hh_tesh_in!O13=0,0,RES_hh_tesh_in!O13/RES_summary!O$21)</f>
        <v>0</v>
      </c>
      <c r="P13" s="22">
        <f>IF(RES_hh_tesh_in!P13=0,0,RES_hh_tesh_in!P13/RES_summary!P$21)</f>
        <v>0</v>
      </c>
      <c r="Q13" s="22">
        <f>IF(RES_hh_tesh_in!Q13=0,0,RES_hh_tesh_in!Q13/RES_summary!Q$21)</f>
        <v>0</v>
      </c>
      <c r="S13" s="28"/>
    </row>
    <row r="14" spans="1:19" ht="12" customHeight="1" x14ac:dyDescent="0.25">
      <c r="A14" s="99" t="s">
        <v>117</v>
      </c>
      <c r="B14" s="98"/>
      <c r="C14" s="98">
        <f>IF(RES_hh_tesh_in!C14=0,0,RES_hh_tesh_in!C14/RES_summary!C$21)</f>
        <v>0.38558588357150625</v>
      </c>
      <c r="D14" s="98">
        <f>IF(RES_hh_tesh_in!D14=0,0,RES_hh_tesh_in!D14/RES_summary!D$21)</f>
        <v>0.52276246860111364</v>
      </c>
      <c r="E14" s="98">
        <f>IF(RES_hh_tesh_in!E14=0,0,RES_hh_tesh_in!E14/RES_summary!E$21)</f>
        <v>1.2200918051997689</v>
      </c>
      <c r="F14" s="98">
        <f>IF(RES_hh_tesh_in!F14=0,0,RES_hh_tesh_in!F14/RES_summary!F$21)</f>
        <v>0.94416380297376423</v>
      </c>
      <c r="G14" s="98">
        <f>IF(RES_hh_tesh_in!G14=0,0,RES_hh_tesh_in!G14/RES_summary!G$21)</f>
        <v>0.34933049187922999</v>
      </c>
      <c r="H14" s="98">
        <f>IF(RES_hh_tesh_in!H14=0,0,RES_hh_tesh_in!H14/RES_summary!H$21)</f>
        <v>0.47954048234540364</v>
      </c>
      <c r="I14" s="98">
        <f>IF(RES_hh_tesh_in!I14=0,0,RES_hh_tesh_in!I14/RES_summary!I$21)</f>
        <v>2.1091385108172789</v>
      </c>
      <c r="J14" s="98">
        <f>IF(RES_hh_tesh_in!J14=0,0,RES_hh_tesh_in!J14/RES_summary!J$21)</f>
        <v>1.2339165459297343</v>
      </c>
      <c r="K14" s="98">
        <f>IF(RES_hh_tesh_in!K14=0,0,RES_hh_tesh_in!K14/RES_summary!K$21)</f>
        <v>0.36750358072731043</v>
      </c>
      <c r="L14" s="98">
        <f>IF(RES_hh_tesh_in!L14=0,0,RES_hh_tesh_in!L14/RES_summary!L$21)</f>
        <v>0.75506453245695471</v>
      </c>
      <c r="M14" s="98">
        <f>IF(RES_hh_tesh_in!M14=0,0,RES_hh_tesh_in!M14/RES_summary!M$21)</f>
        <v>0.52114259929695861</v>
      </c>
      <c r="N14" s="98">
        <f>IF(RES_hh_tesh_in!N14=0,0,RES_hh_tesh_in!N14/RES_summary!N$21)</f>
        <v>0.31673427020138639</v>
      </c>
      <c r="O14" s="98">
        <f>IF(RES_hh_tesh_in!O14=0,0,RES_hh_tesh_in!O14/RES_summary!O$21)</f>
        <v>0.26295013982997628</v>
      </c>
      <c r="P14" s="98">
        <f>IF(RES_hh_tesh_in!P14=0,0,RES_hh_tesh_in!P14/RES_summary!P$21)</f>
        <v>0.41923806773665673</v>
      </c>
      <c r="Q14" s="98">
        <f>IF(RES_hh_tesh_in!Q14=0,0,RES_hh_tesh_in!Q14/RES_summary!Q$21)</f>
        <v>0.62336769997087271</v>
      </c>
      <c r="S14" s="28"/>
    </row>
    <row r="15" spans="1:19" ht="12.95" customHeight="1" x14ac:dyDescent="0.25">
      <c r="A15" s="89" t="s">
        <v>112</v>
      </c>
      <c r="B15" s="96"/>
      <c r="C15" s="96">
        <f>IF(RES_hh_tesh_in!C15=0,0,RES_hh_tesh_in!C15/RES_summary!C$21)</f>
        <v>9.4202946441337225</v>
      </c>
      <c r="D15" s="96">
        <f>IF(RES_hh_tesh_in!D15=0,0,RES_hh_tesh_in!D15/RES_summary!D$21)</f>
        <v>8.152107284636136</v>
      </c>
      <c r="E15" s="96">
        <f>IF(RES_hh_tesh_in!E15=0,0,RES_hh_tesh_in!E15/RES_summary!E$21)</f>
        <v>8.2384104234801647</v>
      </c>
      <c r="F15" s="96">
        <f>IF(RES_hh_tesh_in!F15=0,0,RES_hh_tesh_in!F15/RES_summary!F$21)</f>
        <v>9.1094720724801235</v>
      </c>
      <c r="G15" s="96">
        <f>IF(RES_hh_tesh_in!G15=0,0,RES_hh_tesh_in!G15/RES_summary!G$21)</f>
        <v>7.5631325947918988</v>
      </c>
      <c r="H15" s="96">
        <f>IF(RES_hh_tesh_in!H15=0,0,RES_hh_tesh_in!H15/RES_summary!H$21)</f>
        <v>9.556290542600836</v>
      </c>
      <c r="I15" s="96">
        <f>IF(RES_hh_tesh_in!I15=0,0,RES_hh_tesh_in!I15/RES_summary!I$21)</f>
        <v>11.807837751400969</v>
      </c>
      <c r="J15" s="96">
        <f>IF(RES_hh_tesh_in!J15=0,0,RES_hh_tesh_in!J15/RES_summary!J$21)</f>
        <v>13.711940062671651</v>
      </c>
      <c r="K15" s="96">
        <f>IF(RES_hh_tesh_in!K15=0,0,RES_hh_tesh_in!K15/RES_summary!K$21)</f>
        <v>18.673469160751228</v>
      </c>
      <c r="L15" s="96">
        <f>IF(RES_hh_tesh_in!L15=0,0,RES_hh_tesh_in!L15/RES_summary!L$21)</f>
        <v>21.810696839633035</v>
      </c>
      <c r="M15" s="96">
        <f>IF(RES_hh_tesh_in!M15=0,0,RES_hh_tesh_in!M15/RES_summary!M$21)</f>
        <v>14.59411464787749</v>
      </c>
      <c r="N15" s="96">
        <f>IF(RES_hh_tesh_in!N15=0,0,RES_hh_tesh_in!N15/RES_summary!N$21)</f>
        <v>15.686817454474303</v>
      </c>
      <c r="O15" s="96">
        <f>IF(RES_hh_tesh_in!O15=0,0,RES_hh_tesh_in!O15/RES_summary!O$21)</f>
        <v>17.919793615688025</v>
      </c>
      <c r="P15" s="96">
        <f>IF(RES_hh_tesh_in!P15=0,0,RES_hh_tesh_in!P15/RES_summary!P$21)</f>
        <v>17.510772923563142</v>
      </c>
      <c r="Q15" s="96">
        <f>IF(RES_hh_tesh_in!Q15=0,0,RES_hh_tesh_in!Q15/RES_summary!Q$21)</f>
        <v>21.57592687012534</v>
      </c>
      <c r="S15" s="28"/>
    </row>
    <row r="16" spans="1:19" ht="12" customHeight="1" x14ac:dyDescent="0.25">
      <c r="A16" s="87" t="s">
        <v>111</v>
      </c>
      <c r="B16" s="97"/>
      <c r="C16" s="97">
        <f>IF(RES_hh_tesh_in!C16=0,0,RES_hh_tesh_in!C16/RES_summary!C$21)</f>
        <v>9.4202946441337225</v>
      </c>
      <c r="D16" s="97">
        <f>IF(RES_hh_tesh_in!D16=0,0,RES_hh_tesh_in!D16/RES_summary!D$21)</f>
        <v>8.152107284636136</v>
      </c>
      <c r="E16" s="97">
        <f>IF(RES_hh_tesh_in!E16=0,0,RES_hh_tesh_in!E16/RES_summary!E$21)</f>
        <v>8.2384104234801647</v>
      </c>
      <c r="F16" s="97">
        <f>IF(RES_hh_tesh_in!F16=0,0,RES_hh_tesh_in!F16/RES_summary!F$21)</f>
        <v>9.1094720724801235</v>
      </c>
      <c r="G16" s="97">
        <f>IF(RES_hh_tesh_in!G16=0,0,RES_hh_tesh_in!G16/RES_summary!G$21)</f>
        <v>7.5631325947918988</v>
      </c>
      <c r="H16" s="97">
        <f>IF(RES_hh_tesh_in!H16=0,0,RES_hh_tesh_in!H16/RES_summary!H$21)</f>
        <v>9.556290542600836</v>
      </c>
      <c r="I16" s="97">
        <f>IF(RES_hh_tesh_in!I16=0,0,RES_hh_tesh_in!I16/RES_summary!I$21)</f>
        <v>11.807837751400969</v>
      </c>
      <c r="J16" s="97">
        <f>IF(RES_hh_tesh_in!J16=0,0,RES_hh_tesh_in!J16/RES_summary!J$21)</f>
        <v>13.711940062671651</v>
      </c>
      <c r="K16" s="97">
        <f>IF(RES_hh_tesh_in!K16=0,0,RES_hh_tesh_in!K16/RES_summary!K$21)</f>
        <v>18.673469160751228</v>
      </c>
      <c r="L16" s="97">
        <f>IF(RES_hh_tesh_in!L16=0,0,RES_hh_tesh_in!L16/RES_summary!L$21)</f>
        <v>21.810696839633035</v>
      </c>
      <c r="M16" s="97">
        <f>IF(RES_hh_tesh_in!M16=0,0,RES_hh_tesh_in!M16/RES_summary!M$21)</f>
        <v>14.59411464787749</v>
      </c>
      <c r="N16" s="97">
        <f>IF(RES_hh_tesh_in!N16=0,0,RES_hh_tesh_in!N16/RES_summary!N$21)</f>
        <v>15.686817454474303</v>
      </c>
      <c r="O16" s="97">
        <f>IF(RES_hh_tesh_in!O16=0,0,RES_hh_tesh_in!O16/RES_summary!O$21)</f>
        <v>17.919793615688025</v>
      </c>
      <c r="P16" s="97">
        <f>IF(RES_hh_tesh_in!P16=0,0,RES_hh_tesh_in!P16/RES_summary!P$21)</f>
        <v>17.510772923563142</v>
      </c>
      <c r="Q16" s="97">
        <f>IF(RES_hh_tesh_in!Q16=0,0,RES_hh_tesh_in!Q16/RES_summary!Q$21)</f>
        <v>21.57592687012534</v>
      </c>
      <c r="S16" s="28"/>
    </row>
    <row r="17" spans="1:19" ht="12.95" customHeight="1" x14ac:dyDescent="0.25">
      <c r="A17" s="89" t="s">
        <v>63</v>
      </c>
      <c r="B17" s="96"/>
      <c r="C17" s="96">
        <f>IF(RES_hh_tesh_in!C17=0,0,RES_hh_tesh_in!C17/RES_summary!C$21)</f>
        <v>16.885754549689942</v>
      </c>
      <c r="D17" s="96">
        <f>IF(RES_hh_tesh_in!D17=0,0,RES_hh_tesh_in!D17/RES_summary!D$21)</f>
        <v>17.250115129774546</v>
      </c>
      <c r="E17" s="96">
        <f>IF(RES_hh_tesh_in!E17=0,0,RES_hh_tesh_in!E17/RES_summary!E$21)</f>
        <v>17.270937541140267</v>
      </c>
      <c r="F17" s="96">
        <f>IF(RES_hh_tesh_in!F17=0,0,RES_hh_tesh_in!F17/RES_summary!F$21)</f>
        <v>16.636235489278711</v>
      </c>
      <c r="G17" s="96">
        <f>IF(RES_hh_tesh_in!G17=0,0,RES_hh_tesh_in!G17/RES_summary!G$21)</f>
        <v>16.301962633680358</v>
      </c>
      <c r="H17" s="96">
        <f>IF(RES_hh_tesh_in!H17=0,0,RES_hh_tesh_in!H17/RES_summary!H$21)</f>
        <v>15.385201123562634</v>
      </c>
      <c r="I17" s="96">
        <f>IF(RES_hh_tesh_in!I17=0,0,RES_hh_tesh_in!I17/RES_summary!I$21)</f>
        <v>15.455236254551615</v>
      </c>
      <c r="J17" s="96">
        <f>IF(RES_hh_tesh_in!J17=0,0,RES_hh_tesh_in!J17/RES_summary!J$21)</f>
        <v>15.377573491557877</v>
      </c>
      <c r="K17" s="96">
        <f>IF(RES_hh_tesh_in!K17=0,0,RES_hh_tesh_in!K17/RES_summary!K$21)</f>
        <v>15.160783036228766</v>
      </c>
      <c r="L17" s="96">
        <f>IF(RES_hh_tesh_in!L17=0,0,RES_hh_tesh_in!L17/RES_summary!L$21)</f>
        <v>14.856415569943461</v>
      </c>
      <c r="M17" s="96">
        <f>IF(RES_hh_tesh_in!M17=0,0,RES_hh_tesh_in!M17/RES_summary!M$21)</f>
        <v>14.607007086405991</v>
      </c>
      <c r="N17" s="96">
        <f>IF(RES_hh_tesh_in!N17=0,0,RES_hh_tesh_in!N17/RES_summary!N$21)</f>
        <v>14.250033755841281</v>
      </c>
      <c r="O17" s="96">
        <f>IF(RES_hh_tesh_in!O17=0,0,RES_hh_tesh_in!O17/RES_summary!O$21)</f>
        <v>13.871747759391432</v>
      </c>
      <c r="P17" s="96">
        <f>IF(RES_hh_tesh_in!P17=0,0,RES_hh_tesh_in!P17/RES_summary!P$21)</f>
        <v>14.275019394712718</v>
      </c>
      <c r="Q17" s="96">
        <f>IF(RES_hh_tesh_in!Q17=0,0,RES_hh_tesh_in!Q17/RES_summary!Q$21)</f>
        <v>15.150900450455691</v>
      </c>
      <c r="S17" s="28"/>
    </row>
    <row r="18" spans="1:19" ht="12" customHeight="1" x14ac:dyDescent="0.25">
      <c r="A18" s="87" t="s">
        <v>58</v>
      </c>
      <c r="B18" s="95"/>
      <c r="C18" s="95">
        <f>IF(RES_hh_tesh_in!C18=0,0,RES_hh_tesh_in!C18/RES_summary!C$21)</f>
        <v>0</v>
      </c>
      <c r="D18" s="95">
        <f>IF(RES_hh_tesh_in!D18=0,0,RES_hh_tesh_in!D18/RES_summary!D$21)</f>
        <v>0</v>
      </c>
      <c r="E18" s="95">
        <f>IF(RES_hh_tesh_in!E18=0,0,RES_hh_tesh_in!E18/RES_summary!E$21)</f>
        <v>0</v>
      </c>
      <c r="F18" s="95">
        <f>IF(RES_hh_tesh_in!F18=0,0,RES_hh_tesh_in!F18/RES_summary!F$21)</f>
        <v>0</v>
      </c>
      <c r="G18" s="95">
        <f>IF(RES_hh_tesh_in!G18=0,0,RES_hh_tesh_in!G18/RES_summary!G$21)</f>
        <v>0</v>
      </c>
      <c r="H18" s="95">
        <f>IF(RES_hh_tesh_in!H18=0,0,RES_hh_tesh_in!H18/RES_summary!H$21)</f>
        <v>0</v>
      </c>
      <c r="I18" s="95">
        <f>IF(RES_hh_tesh_in!I18=0,0,RES_hh_tesh_in!I18/RES_summary!I$21)</f>
        <v>0</v>
      </c>
      <c r="J18" s="95">
        <f>IF(RES_hh_tesh_in!J18=0,0,RES_hh_tesh_in!J18/RES_summary!J$21)</f>
        <v>0</v>
      </c>
      <c r="K18" s="95">
        <f>IF(RES_hh_tesh_in!K18=0,0,RES_hh_tesh_in!K18/RES_summary!K$21)</f>
        <v>0</v>
      </c>
      <c r="L18" s="95">
        <f>IF(RES_hh_tesh_in!L18=0,0,RES_hh_tesh_in!L18/RES_summary!L$21)</f>
        <v>0</v>
      </c>
      <c r="M18" s="95">
        <f>IF(RES_hh_tesh_in!M18=0,0,RES_hh_tesh_in!M18/RES_summary!M$21)</f>
        <v>0</v>
      </c>
      <c r="N18" s="95">
        <f>IF(RES_hh_tesh_in!N18=0,0,RES_hh_tesh_in!N18/RES_summary!N$21)</f>
        <v>0</v>
      </c>
      <c r="O18" s="95">
        <f>IF(RES_hh_tesh_in!O18=0,0,RES_hh_tesh_in!O18/RES_summary!O$21)</f>
        <v>0</v>
      </c>
      <c r="P18" s="95">
        <f>IF(RES_hh_tesh_in!P18=0,0,RES_hh_tesh_in!P18/RES_summary!P$21)</f>
        <v>0</v>
      </c>
      <c r="Q18" s="95">
        <f>IF(RES_hh_tesh_in!Q18=0,0,RES_hh_tesh_in!Q18/RES_summary!Q$21)</f>
        <v>0</v>
      </c>
      <c r="S18" s="28"/>
    </row>
    <row r="19" spans="1:19" s="28" customFormat="1" ht="12" customHeight="1" x14ac:dyDescent="0.25">
      <c r="A19" s="87" t="s">
        <v>84</v>
      </c>
      <c r="B19" s="95"/>
      <c r="C19" s="95">
        <f>IF(RES_hh_tesh_in!C19=0,0,RES_hh_tesh_in!C19/RES_summary!C$21)</f>
        <v>3.1308279562771553</v>
      </c>
      <c r="D19" s="95">
        <f>IF(RES_hh_tesh_in!D19=0,0,RES_hh_tesh_in!D19/RES_summary!D$21)</f>
        <v>4.318763480246111</v>
      </c>
      <c r="E19" s="95">
        <f>IF(RES_hh_tesh_in!E19=0,0,RES_hh_tesh_in!E19/RES_summary!E$21)</f>
        <v>3.0944082808741071</v>
      </c>
      <c r="F19" s="95">
        <f>IF(RES_hh_tesh_in!F19=0,0,RES_hh_tesh_in!F19/RES_summary!F$21)</f>
        <v>0.59491585899473531</v>
      </c>
      <c r="G19" s="95">
        <f>IF(RES_hh_tesh_in!G19=0,0,RES_hh_tesh_in!G19/RES_summary!G$21)</f>
        <v>4.4272151910136248</v>
      </c>
      <c r="H19" s="95">
        <f>IF(RES_hh_tesh_in!H19=0,0,RES_hh_tesh_in!H19/RES_summary!H$21)</f>
        <v>3.2197997181434634</v>
      </c>
      <c r="I19" s="95">
        <f>IF(RES_hh_tesh_in!I19=0,0,RES_hh_tesh_in!I19/RES_summary!I$21)</f>
        <v>0.31193086441994178</v>
      </c>
      <c r="J19" s="95">
        <f>IF(RES_hh_tesh_in!J19=0,0,RES_hh_tesh_in!J19/RES_summary!J$21)</f>
        <v>1.7331438787022961</v>
      </c>
      <c r="K19" s="95">
        <f>IF(RES_hh_tesh_in!K19=0,0,RES_hh_tesh_in!K19/RES_summary!K$21)</f>
        <v>1.0524253186995687</v>
      </c>
      <c r="L19" s="95">
        <f>IF(RES_hh_tesh_in!L19=0,0,RES_hh_tesh_in!L19/RES_summary!L$21)</f>
        <v>0.65313429598054806</v>
      </c>
      <c r="M19" s="95">
        <f>IF(RES_hh_tesh_in!M19=0,0,RES_hh_tesh_in!M19/RES_summary!M$21)</f>
        <v>0.73610641829746182</v>
      </c>
      <c r="N19" s="95">
        <f>IF(RES_hh_tesh_in!N19=0,0,RES_hh_tesh_in!N19/RES_summary!N$21)</f>
        <v>0.49899028882665641</v>
      </c>
      <c r="O19" s="95">
        <f>IF(RES_hh_tesh_in!O19=0,0,RES_hh_tesh_in!O19/RES_summary!O$21)</f>
        <v>0.26659831723979138</v>
      </c>
      <c r="P19" s="95">
        <f>IF(RES_hh_tesh_in!P19=0,0,RES_hh_tesh_in!P19/RES_summary!P$21)</f>
        <v>0.65388286520064076</v>
      </c>
      <c r="Q19" s="95">
        <f>IF(RES_hh_tesh_in!Q19=0,0,RES_hh_tesh_in!Q19/RES_summary!Q$21)</f>
        <v>1.1693395449537536</v>
      </c>
    </row>
    <row r="20" spans="1:19" ht="12" customHeight="1" x14ac:dyDescent="0.25">
      <c r="A20" s="87" t="s">
        <v>110</v>
      </c>
      <c r="B20" s="95"/>
      <c r="C20" s="95">
        <f>IF(RES_hh_tesh_in!C20=0,0,RES_hh_tesh_in!C20/RES_summary!C$21)</f>
        <v>0</v>
      </c>
      <c r="D20" s="95">
        <f>IF(RES_hh_tesh_in!D20=0,0,RES_hh_tesh_in!D20/RES_summary!D$21)</f>
        <v>0</v>
      </c>
      <c r="E20" s="95">
        <f>IF(RES_hh_tesh_in!E20=0,0,RES_hh_tesh_in!E20/RES_summary!E$21)</f>
        <v>0</v>
      </c>
      <c r="F20" s="95">
        <f>IF(RES_hh_tesh_in!F20=0,0,RES_hh_tesh_in!F20/RES_summary!F$21)</f>
        <v>0</v>
      </c>
      <c r="G20" s="95">
        <f>IF(RES_hh_tesh_in!G20=0,0,RES_hh_tesh_in!G20/RES_summary!G$21)</f>
        <v>0</v>
      </c>
      <c r="H20" s="95">
        <f>IF(RES_hh_tesh_in!H20=0,0,RES_hh_tesh_in!H20/RES_summary!H$21)</f>
        <v>0</v>
      </c>
      <c r="I20" s="95">
        <f>IF(RES_hh_tesh_in!I20=0,0,RES_hh_tesh_in!I20/RES_summary!I$21)</f>
        <v>0</v>
      </c>
      <c r="J20" s="95">
        <f>IF(RES_hh_tesh_in!J20=0,0,RES_hh_tesh_in!J20/RES_summary!J$21)</f>
        <v>0</v>
      </c>
      <c r="K20" s="95">
        <f>IF(RES_hh_tesh_in!K20=0,0,RES_hh_tesh_in!K20/RES_summary!K$21)</f>
        <v>0</v>
      </c>
      <c r="L20" s="95">
        <f>IF(RES_hh_tesh_in!L20=0,0,RES_hh_tesh_in!L20/RES_summary!L$21)</f>
        <v>0</v>
      </c>
      <c r="M20" s="95">
        <f>IF(RES_hh_tesh_in!M20=0,0,RES_hh_tesh_in!M20/RES_summary!M$21)</f>
        <v>0</v>
      </c>
      <c r="N20" s="95">
        <f>IF(RES_hh_tesh_in!N20=0,0,RES_hh_tesh_in!N20/RES_summary!N$21)</f>
        <v>0</v>
      </c>
      <c r="O20" s="95">
        <f>IF(RES_hh_tesh_in!O20=0,0,RES_hh_tesh_in!O20/RES_summary!O$21)</f>
        <v>0</v>
      </c>
      <c r="P20" s="95">
        <f>IF(RES_hh_tesh_in!P20=0,0,RES_hh_tesh_in!P20/RES_summary!P$21)</f>
        <v>0</v>
      </c>
      <c r="Q20" s="95">
        <f>IF(RES_hh_tesh_in!Q20=0,0,RES_hh_tesh_in!Q20/RES_summary!Q$21)</f>
        <v>0</v>
      </c>
      <c r="S20" s="28"/>
    </row>
    <row r="21" spans="1:19" ht="12" customHeight="1" x14ac:dyDescent="0.25">
      <c r="A21" s="87" t="s">
        <v>109</v>
      </c>
      <c r="B21" s="95"/>
      <c r="C21" s="95">
        <f>IF(RES_hh_tesh_in!C21=0,0,RES_hh_tesh_in!C21/RES_summary!C$21)</f>
        <v>0</v>
      </c>
      <c r="D21" s="95">
        <f>IF(RES_hh_tesh_in!D21=0,0,RES_hh_tesh_in!D21/RES_summary!D$21)</f>
        <v>0</v>
      </c>
      <c r="E21" s="95">
        <f>IF(RES_hh_tesh_in!E21=0,0,RES_hh_tesh_in!E21/RES_summary!E$21)</f>
        <v>0</v>
      </c>
      <c r="F21" s="95">
        <f>IF(RES_hh_tesh_in!F21=0,0,RES_hh_tesh_in!F21/RES_summary!F$21)</f>
        <v>0</v>
      </c>
      <c r="G21" s="95">
        <f>IF(RES_hh_tesh_in!G21=0,0,RES_hh_tesh_in!G21/RES_summary!G$21)</f>
        <v>0</v>
      </c>
      <c r="H21" s="95">
        <f>IF(RES_hh_tesh_in!H21=0,0,RES_hh_tesh_in!H21/RES_summary!H$21)</f>
        <v>0</v>
      </c>
      <c r="I21" s="95">
        <f>IF(RES_hh_tesh_in!I21=0,0,RES_hh_tesh_in!I21/RES_summary!I$21)</f>
        <v>0</v>
      </c>
      <c r="J21" s="95">
        <f>IF(RES_hh_tesh_in!J21=0,0,RES_hh_tesh_in!J21/RES_summary!J$21)</f>
        <v>0</v>
      </c>
      <c r="K21" s="95">
        <f>IF(RES_hh_tesh_in!K21=0,0,RES_hh_tesh_in!K21/RES_summary!K$21)</f>
        <v>0</v>
      </c>
      <c r="L21" s="95">
        <f>IF(RES_hh_tesh_in!L21=0,0,RES_hh_tesh_in!L21/RES_summary!L$21)</f>
        <v>0</v>
      </c>
      <c r="M21" s="95">
        <f>IF(RES_hh_tesh_in!M21=0,0,RES_hh_tesh_in!M21/RES_summary!M$21)</f>
        <v>0</v>
      </c>
      <c r="N21" s="95">
        <f>IF(RES_hh_tesh_in!N21=0,0,RES_hh_tesh_in!N21/RES_summary!N$21)</f>
        <v>0</v>
      </c>
      <c r="O21" s="95">
        <f>IF(RES_hh_tesh_in!O21=0,0,RES_hh_tesh_in!O21/RES_summary!O$21)</f>
        <v>0</v>
      </c>
      <c r="P21" s="95">
        <f>IF(RES_hh_tesh_in!P21=0,0,RES_hh_tesh_in!P21/RES_summary!P$21)</f>
        <v>0</v>
      </c>
      <c r="Q21" s="95">
        <f>IF(RES_hh_tesh_in!Q21=0,0,RES_hh_tesh_in!Q21/RES_summary!Q$21)</f>
        <v>0</v>
      </c>
      <c r="S21" s="28"/>
    </row>
    <row r="22" spans="1:19" ht="12" customHeight="1" x14ac:dyDescent="0.25">
      <c r="A22" s="87" t="s">
        <v>55</v>
      </c>
      <c r="B22" s="95"/>
      <c r="C22" s="95">
        <f>IF(RES_hh_tesh_in!C22=0,0,RES_hh_tesh_in!C22/RES_summary!C$21)</f>
        <v>0</v>
      </c>
      <c r="D22" s="95">
        <f>IF(RES_hh_tesh_in!D22=0,0,RES_hh_tesh_in!D22/RES_summary!D$21)</f>
        <v>0</v>
      </c>
      <c r="E22" s="95">
        <f>IF(RES_hh_tesh_in!E22=0,0,RES_hh_tesh_in!E22/RES_summary!E$21)</f>
        <v>0</v>
      </c>
      <c r="F22" s="95">
        <f>IF(RES_hh_tesh_in!F22=0,0,RES_hh_tesh_in!F22/RES_summary!F$21)</f>
        <v>0</v>
      </c>
      <c r="G22" s="95">
        <f>IF(RES_hh_tesh_in!G22=0,0,RES_hh_tesh_in!G22/RES_summary!G$21)</f>
        <v>0</v>
      </c>
      <c r="H22" s="95">
        <f>IF(RES_hh_tesh_in!H22=0,0,RES_hh_tesh_in!H22/RES_summary!H$21)</f>
        <v>0</v>
      </c>
      <c r="I22" s="95">
        <f>IF(RES_hh_tesh_in!I22=0,0,RES_hh_tesh_in!I22/RES_summary!I$21)</f>
        <v>0</v>
      </c>
      <c r="J22" s="95">
        <f>IF(RES_hh_tesh_in!J22=0,0,RES_hh_tesh_in!J22/RES_summary!J$21)</f>
        <v>0</v>
      </c>
      <c r="K22" s="95">
        <f>IF(RES_hh_tesh_in!K22=0,0,RES_hh_tesh_in!K22/RES_summary!K$21)</f>
        <v>0</v>
      </c>
      <c r="L22" s="95">
        <f>IF(RES_hh_tesh_in!L22=0,0,RES_hh_tesh_in!L22/RES_summary!L$21)</f>
        <v>0</v>
      </c>
      <c r="M22" s="95">
        <f>IF(RES_hh_tesh_in!M22=0,0,RES_hh_tesh_in!M22/RES_summary!M$21)</f>
        <v>0</v>
      </c>
      <c r="N22" s="95">
        <f>IF(RES_hh_tesh_in!N22=0,0,RES_hh_tesh_in!N22/RES_summary!N$21)</f>
        <v>0</v>
      </c>
      <c r="O22" s="95">
        <f>IF(RES_hh_tesh_in!O22=0,0,RES_hh_tesh_in!O22/RES_summary!O$21)</f>
        <v>0</v>
      </c>
      <c r="P22" s="95">
        <f>IF(RES_hh_tesh_in!P22=0,0,RES_hh_tesh_in!P22/RES_summary!P$21)</f>
        <v>0</v>
      </c>
      <c r="Q22" s="95">
        <f>IF(RES_hh_tesh_in!Q22=0,0,RES_hh_tesh_in!Q22/RES_summary!Q$21)</f>
        <v>0</v>
      </c>
      <c r="S22" s="28"/>
    </row>
    <row r="23" spans="1:19" ht="12" customHeight="1" x14ac:dyDescent="0.25">
      <c r="A23" s="87" t="s">
        <v>79</v>
      </c>
      <c r="B23" s="95"/>
      <c r="C23" s="95">
        <f>IF(RES_hh_tesh_in!C23=0,0,RES_hh_tesh_in!C23/RES_summary!C$21)</f>
        <v>0</v>
      </c>
      <c r="D23" s="95">
        <f>IF(RES_hh_tesh_in!D23=0,0,RES_hh_tesh_in!D23/RES_summary!D$21)</f>
        <v>0</v>
      </c>
      <c r="E23" s="95">
        <f>IF(RES_hh_tesh_in!E23=0,0,RES_hh_tesh_in!E23/RES_summary!E$21)</f>
        <v>0</v>
      </c>
      <c r="F23" s="95">
        <f>IF(RES_hh_tesh_in!F23=0,0,RES_hh_tesh_in!F23/RES_summary!F$21)</f>
        <v>0</v>
      </c>
      <c r="G23" s="95">
        <f>IF(RES_hh_tesh_in!G23=0,0,RES_hh_tesh_in!G23/RES_summary!G$21)</f>
        <v>0</v>
      </c>
      <c r="H23" s="95">
        <f>IF(RES_hh_tesh_in!H23=0,0,RES_hh_tesh_in!H23/RES_summary!H$21)</f>
        <v>0</v>
      </c>
      <c r="I23" s="95">
        <f>IF(RES_hh_tesh_in!I23=0,0,RES_hh_tesh_in!I23/RES_summary!I$21)</f>
        <v>0</v>
      </c>
      <c r="J23" s="95">
        <f>IF(RES_hh_tesh_in!J23=0,0,RES_hh_tesh_in!J23/RES_summary!J$21)</f>
        <v>0</v>
      </c>
      <c r="K23" s="95">
        <f>IF(RES_hh_tesh_in!K23=0,0,RES_hh_tesh_in!K23/RES_summary!K$21)</f>
        <v>0</v>
      </c>
      <c r="L23" s="95">
        <f>IF(RES_hh_tesh_in!L23=0,0,RES_hh_tesh_in!L23/RES_summary!L$21)</f>
        <v>0</v>
      </c>
      <c r="M23" s="95">
        <f>IF(RES_hh_tesh_in!M23=0,0,RES_hh_tesh_in!M23/RES_summary!M$21)</f>
        <v>0</v>
      </c>
      <c r="N23" s="95">
        <f>IF(RES_hh_tesh_in!N23=0,0,RES_hh_tesh_in!N23/RES_summary!N$21)</f>
        <v>0</v>
      </c>
      <c r="O23" s="95">
        <f>IF(RES_hh_tesh_in!O23=0,0,RES_hh_tesh_in!O23/RES_summary!O$21)</f>
        <v>0</v>
      </c>
      <c r="P23" s="95">
        <f>IF(RES_hh_tesh_in!P23=0,0,RES_hh_tesh_in!P23/RES_summary!P$21)</f>
        <v>0</v>
      </c>
      <c r="Q23" s="95">
        <f>IF(RES_hh_tesh_in!Q23=0,0,RES_hh_tesh_in!Q23/RES_summary!Q$21)</f>
        <v>0</v>
      </c>
      <c r="S23" s="28"/>
    </row>
    <row r="24" spans="1:19" ht="12" customHeight="1" x14ac:dyDescent="0.25">
      <c r="A24" s="87" t="s">
        <v>61</v>
      </c>
      <c r="B24" s="95"/>
      <c r="C24" s="95">
        <f>IF(RES_hh_tesh_in!C24=0,0,RES_hh_tesh_in!C24/RES_summary!C$21)</f>
        <v>0</v>
      </c>
      <c r="D24" s="95">
        <f>IF(RES_hh_tesh_in!D24=0,0,RES_hh_tesh_in!D24/RES_summary!D$21)</f>
        <v>0</v>
      </c>
      <c r="E24" s="95">
        <f>IF(RES_hh_tesh_in!E24=0,0,RES_hh_tesh_in!E24/RES_summary!E$21)</f>
        <v>0</v>
      </c>
      <c r="F24" s="95">
        <f>IF(RES_hh_tesh_in!F24=0,0,RES_hh_tesh_in!F24/RES_summary!F$21)</f>
        <v>0</v>
      </c>
      <c r="G24" s="95">
        <f>IF(RES_hh_tesh_in!G24=0,0,RES_hh_tesh_in!G24/RES_summary!G$21)</f>
        <v>0</v>
      </c>
      <c r="H24" s="95">
        <f>IF(RES_hh_tesh_in!H24=0,0,RES_hh_tesh_in!H24/RES_summary!H$21)</f>
        <v>0</v>
      </c>
      <c r="I24" s="95">
        <f>IF(RES_hh_tesh_in!I24=0,0,RES_hh_tesh_in!I24/RES_summary!I$21)</f>
        <v>0</v>
      </c>
      <c r="J24" s="95">
        <f>IF(RES_hh_tesh_in!J24=0,0,RES_hh_tesh_in!J24/RES_summary!J$21)</f>
        <v>0</v>
      </c>
      <c r="K24" s="95">
        <f>IF(RES_hh_tesh_in!K24=0,0,RES_hh_tesh_in!K24/RES_summary!K$21)</f>
        <v>0</v>
      </c>
      <c r="L24" s="95">
        <f>IF(RES_hh_tesh_in!L24=0,0,RES_hh_tesh_in!L24/RES_summary!L$21)</f>
        <v>0</v>
      </c>
      <c r="M24" s="95">
        <f>IF(RES_hh_tesh_in!M24=0,0,RES_hh_tesh_in!M24/RES_summary!M$21)</f>
        <v>0</v>
      </c>
      <c r="N24" s="95">
        <f>IF(RES_hh_tesh_in!N24=0,0,RES_hh_tesh_in!N24/RES_summary!N$21)</f>
        <v>0</v>
      </c>
      <c r="O24" s="95">
        <f>IF(RES_hh_tesh_in!O24=0,0,RES_hh_tesh_in!O24/RES_summary!O$21)</f>
        <v>0</v>
      </c>
      <c r="P24" s="95">
        <f>IF(RES_hh_tesh_in!P24=0,0,RES_hh_tesh_in!P24/RES_summary!P$21)</f>
        <v>0</v>
      </c>
      <c r="Q24" s="95">
        <f>IF(RES_hh_tesh_in!Q24=0,0,RES_hh_tesh_in!Q24/RES_summary!Q$21)</f>
        <v>0</v>
      </c>
      <c r="S24" s="28"/>
    </row>
    <row r="25" spans="1:19" ht="12" customHeight="1" x14ac:dyDescent="0.25">
      <c r="A25" s="51" t="s">
        <v>60</v>
      </c>
      <c r="B25" s="22"/>
      <c r="C25" s="22">
        <f>IF(RES_hh_tesh_in!C25=0,0,RES_hh_tesh_in!C25/RES_summary!C$21)</f>
        <v>2.8591205102429629</v>
      </c>
      <c r="D25" s="22">
        <f>IF(RES_hh_tesh_in!D25=0,0,RES_hh_tesh_in!D25/RES_summary!D$21)</f>
        <v>3.232219948337554</v>
      </c>
      <c r="E25" s="22">
        <f>IF(RES_hh_tesh_in!E25=0,0,RES_hh_tesh_in!E25/RES_summary!E$21)</f>
        <v>3.1786008219940038</v>
      </c>
      <c r="F25" s="22">
        <f>IF(RES_hh_tesh_in!F25=0,0,RES_hh_tesh_in!F25/RES_summary!F$21)</f>
        <v>0.35774966219950033</v>
      </c>
      <c r="G25" s="22">
        <f>IF(RES_hh_tesh_in!G25=0,0,RES_hh_tesh_in!G25/RES_summary!G$21)</f>
        <v>3.9311710340747683</v>
      </c>
      <c r="H25" s="22">
        <f>IF(RES_hh_tesh_in!H25=0,0,RES_hh_tesh_in!H25/RES_summary!H$21)</f>
        <v>2.0832274682628782</v>
      </c>
      <c r="I25" s="22">
        <f>IF(RES_hh_tesh_in!I25=0,0,RES_hh_tesh_in!I25/RES_summary!I$21)</f>
        <v>0.40103995264221332</v>
      </c>
      <c r="J25" s="22">
        <f>IF(RES_hh_tesh_in!J25=0,0,RES_hh_tesh_in!J25/RES_summary!J$21)</f>
        <v>1.114050894793835</v>
      </c>
      <c r="K25" s="22">
        <f>IF(RES_hh_tesh_in!K25=0,0,RES_hh_tesh_in!K25/RES_summary!K$21)</f>
        <v>0.95644568856522227</v>
      </c>
      <c r="L25" s="22">
        <f>IF(RES_hh_tesh_in!L25=0,0,RES_hh_tesh_in!L25/RES_summary!L$21)</f>
        <v>0.6753204679557705</v>
      </c>
      <c r="M25" s="22">
        <f>IF(RES_hh_tesh_in!M25=0,0,RES_hh_tesh_in!M25/RES_summary!M$21)</f>
        <v>0.54063916695880454</v>
      </c>
      <c r="N25" s="22">
        <f>IF(RES_hh_tesh_in!N25=0,0,RES_hh_tesh_in!N25/RES_summary!N$21)</f>
        <v>0.56250737618973967</v>
      </c>
      <c r="O25" s="22">
        <f>IF(RES_hh_tesh_in!O25=0,0,RES_hh_tesh_in!O25/RES_summary!O$21)</f>
        <v>0.40985079585027606</v>
      </c>
      <c r="P25" s="22">
        <f>IF(RES_hh_tesh_in!P25=0,0,RES_hh_tesh_in!P25/RES_summary!P$21)</f>
        <v>0.84350257065628653</v>
      </c>
      <c r="Q25" s="22">
        <f>IF(RES_hh_tesh_in!Q25=0,0,RES_hh_tesh_in!Q25/RES_summary!Q$21)</f>
        <v>1.5795895363534334</v>
      </c>
      <c r="S25" s="28"/>
    </row>
    <row r="26" spans="1:19" ht="12" customHeight="1" x14ac:dyDescent="0.25">
      <c r="A26" s="49" t="s">
        <v>59</v>
      </c>
      <c r="B26" s="18"/>
      <c r="C26" s="18">
        <f>IF(RES_hh_tesh_in!C26=0,0,RES_hh_tesh_in!C26/RES_summary!C$21)</f>
        <v>16.668397263036258</v>
      </c>
      <c r="D26" s="18">
        <f>IF(RES_hh_tesh_in!D26=0,0,RES_hh_tesh_in!D26/RES_summary!D$21)</f>
        <v>16.821443024660528</v>
      </c>
      <c r="E26" s="18">
        <f>IF(RES_hh_tesh_in!E26=0,0,RES_hh_tesh_in!E26/RES_summary!E$21)</f>
        <v>16.772742406205879</v>
      </c>
      <c r="F26" s="18">
        <f>IF(RES_hh_tesh_in!F26=0,0,RES_hh_tesh_in!F26/RES_summary!F$21)</f>
        <v>16.280470298992068</v>
      </c>
      <c r="G26" s="18">
        <f>IF(RES_hh_tesh_in!G26=0,0,RES_hh_tesh_in!G26/RES_summary!G$21)</f>
        <v>14.180153649464494</v>
      </c>
      <c r="H26" s="18">
        <f>IF(RES_hh_tesh_in!H26=0,0,RES_hh_tesh_in!H26/RES_summary!H$21)</f>
        <v>14.550401782723812</v>
      </c>
      <c r="I26" s="18">
        <f>IF(RES_hh_tesh_in!I26=0,0,RES_hh_tesh_in!I26/RES_summary!I$21)</f>
        <v>15.06140289988117</v>
      </c>
      <c r="J26" s="18">
        <f>IF(RES_hh_tesh_in!J26=0,0,RES_hh_tesh_in!J26/RES_summary!J$21)</f>
        <v>14.815520578886934</v>
      </c>
      <c r="K26" s="18">
        <f>IF(RES_hh_tesh_in!K26=0,0,RES_hh_tesh_in!K26/RES_summary!K$21)</f>
        <v>14.661003086974841</v>
      </c>
      <c r="L26" s="18">
        <f>IF(RES_hh_tesh_in!L26=0,0,RES_hh_tesh_in!L26/RES_summary!L$21)</f>
        <v>14.398420471605546</v>
      </c>
      <c r="M26" s="18">
        <f>IF(RES_hh_tesh_in!M26=0,0,RES_hh_tesh_in!M26/RES_summary!M$21)</f>
        <v>14.186765196131539</v>
      </c>
      <c r="N26" s="18">
        <f>IF(RES_hh_tesh_in!N26=0,0,RES_hh_tesh_in!N26/RES_summary!N$21)</f>
        <v>13.854867097275177</v>
      </c>
      <c r="O26" s="18">
        <f>IF(RES_hh_tesh_in!O26=0,0,RES_hh_tesh_in!O26/RES_summary!O$21)</f>
        <v>13.518906073346686</v>
      </c>
      <c r="P26" s="18">
        <f>IF(RES_hh_tesh_in!P26=0,0,RES_hh_tesh_in!P26/RES_summary!P$21)</f>
        <v>13.641244220613924</v>
      </c>
      <c r="Q26" s="18">
        <f>IF(RES_hh_tesh_in!Q26=0,0,RES_hh_tesh_in!Q26/RES_summary!Q$21)</f>
        <v>13.654239388038533</v>
      </c>
      <c r="S26" s="28"/>
    </row>
    <row r="27" spans="1:19" ht="12.95" customHeight="1" x14ac:dyDescent="0.25">
      <c r="A27" s="89" t="s">
        <v>62</v>
      </c>
      <c r="B27" s="96"/>
      <c r="C27" s="96">
        <f>IF(RES_hh_tesh_in!C27=0,0,RES_hh_tesh_in!C27/RES_summary!C$21)</f>
        <v>5.9314149464766528</v>
      </c>
      <c r="D27" s="96">
        <f>IF(RES_hh_tesh_in!D27=0,0,RES_hh_tesh_in!D27/RES_summary!D$21)</f>
        <v>5.9213581876600125</v>
      </c>
      <c r="E27" s="96">
        <f>IF(RES_hh_tesh_in!E27=0,0,RES_hh_tesh_in!E27/RES_summary!E$21)</f>
        <v>6.8865238695986077</v>
      </c>
      <c r="F27" s="96">
        <f>IF(RES_hh_tesh_in!F27=0,0,RES_hh_tesh_in!F27/RES_summary!F$21)</f>
        <v>6.9356151350075574</v>
      </c>
      <c r="G27" s="96">
        <f>IF(RES_hh_tesh_in!G27=0,0,RES_hh_tesh_in!G27/RES_summary!G$21)</f>
        <v>6.6377188690813727</v>
      </c>
      <c r="H27" s="96">
        <f>IF(RES_hh_tesh_in!H27=0,0,RES_hh_tesh_in!H27/RES_summary!H$21)</f>
        <v>7.224151368804236</v>
      </c>
      <c r="I27" s="96">
        <f>IF(RES_hh_tesh_in!I27=0,0,RES_hh_tesh_in!I27/RES_summary!I$21)</f>
        <v>7.6184134246080166</v>
      </c>
      <c r="J27" s="96">
        <f>IF(RES_hh_tesh_in!J27=0,0,RES_hh_tesh_in!J27/RES_summary!J$21)</f>
        <v>7.513166042377998</v>
      </c>
      <c r="K27" s="96">
        <f>IF(RES_hh_tesh_in!K27=0,0,RES_hh_tesh_in!K27/RES_summary!K$21)</f>
        <v>7.5250801996400822</v>
      </c>
      <c r="L27" s="96">
        <f>IF(RES_hh_tesh_in!L27=0,0,RES_hh_tesh_in!L27/RES_summary!L$21)</f>
        <v>7.7363008666861504</v>
      </c>
      <c r="M27" s="96">
        <f>IF(RES_hh_tesh_in!M27=0,0,RES_hh_tesh_in!M27/RES_summary!M$21)</f>
        <v>7.7408476256735286</v>
      </c>
      <c r="N27" s="96">
        <f>IF(RES_hh_tesh_in!N27=0,0,RES_hh_tesh_in!N27/RES_summary!N$21)</f>
        <v>7.2660039848117899</v>
      </c>
      <c r="O27" s="96">
        <f>IF(RES_hh_tesh_in!O27=0,0,RES_hh_tesh_in!O27/RES_summary!O$21)</f>
        <v>6.4944487995193727</v>
      </c>
      <c r="P27" s="96">
        <f>IF(RES_hh_tesh_in!P27=0,0,RES_hh_tesh_in!P27/RES_summary!P$21)</f>
        <v>6.3959095872104594</v>
      </c>
      <c r="Q27" s="96">
        <f>IF(RES_hh_tesh_in!Q27=0,0,RES_hh_tesh_in!Q27/RES_summary!Q$21)</f>
        <v>6.7443230969420958</v>
      </c>
      <c r="S27" s="28"/>
    </row>
    <row r="28" spans="1:19" ht="12" customHeight="1" x14ac:dyDescent="0.25">
      <c r="A28" s="87" t="s">
        <v>58</v>
      </c>
      <c r="B28" s="95"/>
      <c r="C28" s="95">
        <f>IF(RES_hh_tesh_in!C28=0,0,RES_hh_tesh_in!C28/RES_summary!C$21)</f>
        <v>0</v>
      </c>
      <c r="D28" s="95">
        <f>IF(RES_hh_tesh_in!D28=0,0,RES_hh_tesh_in!D28/RES_summary!D$21)</f>
        <v>0</v>
      </c>
      <c r="E28" s="95">
        <f>IF(RES_hh_tesh_in!E28=0,0,RES_hh_tesh_in!E28/RES_summary!E$21)</f>
        <v>0</v>
      </c>
      <c r="F28" s="95">
        <f>IF(RES_hh_tesh_in!F28=0,0,RES_hh_tesh_in!F28/RES_summary!F$21)</f>
        <v>0</v>
      </c>
      <c r="G28" s="95">
        <f>IF(RES_hh_tesh_in!G28=0,0,RES_hh_tesh_in!G28/RES_summary!G$21)</f>
        <v>0</v>
      </c>
      <c r="H28" s="95">
        <f>IF(RES_hh_tesh_in!H28=0,0,RES_hh_tesh_in!H28/RES_summary!H$21)</f>
        <v>0</v>
      </c>
      <c r="I28" s="95">
        <f>IF(RES_hh_tesh_in!I28=0,0,RES_hh_tesh_in!I28/RES_summary!I$21)</f>
        <v>0</v>
      </c>
      <c r="J28" s="95">
        <f>IF(RES_hh_tesh_in!J28=0,0,RES_hh_tesh_in!J28/RES_summary!J$21)</f>
        <v>0</v>
      </c>
      <c r="K28" s="95">
        <f>IF(RES_hh_tesh_in!K28=0,0,RES_hh_tesh_in!K28/RES_summary!K$21)</f>
        <v>0</v>
      </c>
      <c r="L28" s="95">
        <f>IF(RES_hh_tesh_in!L28=0,0,RES_hh_tesh_in!L28/RES_summary!L$21)</f>
        <v>0</v>
      </c>
      <c r="M28" s="95">
        <f>IF(RES_hh_tesh_in!M28=0,0,RES_hh_tesh_in!M28/RES_summary!M$21)</f>
        <v>0</v>
      </c>
      <c r="N28" s="95">
        <f>IF(RES_hh_tesh_in!N28=0,0,RES_hh_tesh_in!N28/RES_summary!N$21)</f>
        <v>0</v>
      </c>
      <c r="O28" s="95">
        <f>IF(RES_hh_tesh_in!O28=0,0,RES_hh_tesh_in!O28/RES_summary!O$21)</f>
        <v>0</v>
      </c>
      <c r="P28" s="95">
        <f>IF(RES_hh_tesh_in!P28=0,0,RES_hh_tesh_in!P28/RES_summary!P$21)</f>
        <v>0</v>
      </c>
      <c r="Q28" s="95">
        <f>IF(RES_hh_tesh_in!Q28=0,0,RES_hh_tesh_in!Q28/RES_summary!Q$21)</f>
        <v>0</v>
      </c>
      <c r="S28" s="28"/>
    </row>
    <row r="29" spans="1:19" s="28" customFormat="1" ht="12" customHeight="1" x14ac:dyDescent="0.25">
      <c r="A29" s="87" t="s">
        <v>84</v>
      </c>
      <c r="B29" s="95"/>
      <c r="C29" s="95">
        <f>IF(RES_hh_tesh_in!C29=0,0,RES_hh_tesh_in!C29/RES_summary!C$21)</f>
        <v>5.9999693852890372</v>
      </c>
      <c r="D29" s="95">
        <f>IF(RES_hh_tesh_in!D29=0,0,RES_hh_tesh_in!D29/RES_summary!D$21)</f>
        <v>5.9544366880897091</v>
      </c>
      <c r="E29" s="95">
        <f>IF(RES_hh_tesh_in!E29=0,0,RES_hh_tesh_in!E29/RES_summary!E$21)</f>
        <v>6.5365406105984976</v>
      </c>
      <c r="F29" s="95">
        <f>IF(RES_hh_tesh_in!F29=0,0,RES_hh_tesh_in!F29/RES_summary!F$21)</f>
        <v>6.7953328929076564</v>
      </c>
      <c r="G29" s="95">
        <f>IF(RES_hh_tesh_in!G29=0,0,RES_hh_tesh_in!G29/RES_summary!G$21)</f>
        <v>6.6278127503676911</v>
      </c>
      <c r="H29" s="95">
        <f>IF(RES_hh_tesh_in!H29=0,0,RES_hh_tesh_in!H29/RES_summary!H$21)</f>
        <v>6.0334494752070977</v>
      </c>
      <c r="I29" s="95">
        <f>IF(RES_hh_tesh_in!I29=0,0,RES_hh_tesh_in!I29/RES_summary!I$21)</f>
        <v>6.4694357858000799</v>
      </c>
      <c r="J29" s="95">
        <f>IF(RES_hh_tesh_in!J29=0,0,RES_hh_tesh_in!J29/RES_summary!J$21)</f>
        <v>6.1752176943220523</v>
      </c>
      <c r="K29" s="95">
        <f>IF(RES_hh_tesh_in!K29=0,0,RES_hh_tesh_in!K29/RES_summary!K$21)</f>
        <v>6.3443044622313884</v>
      </c>
      <c r="L29" s="95">
        <f>IF(RES_hh_tesh_in!L29=0,0,RES_hh_tesh_in!L29/RES_summary!L$21)</f>
        <v>6.2599908733812804</v>
      </c>
      <c r="M29" s="95">
        <f>IF(RES_hh_tesh_in!M29=0,0,RES_hh_tesh_in!M29/RES_summary!M$21)</f>
        <v>6.1905029146255313</v>
      </c>
      <c r="N29" s="95">
        <f>IF(RES_hh_tesh_in!N29=0,0,RES_hh_tesh_in!N29/RES_summary!N$21)</f>
        <v>5.9875181901515129</v>
      </c>
      <c r="O29" s="95">
        <f>IF(RES_hh_tesh_in!O29=0,0,RES_hh_tesh_in!O29/RES_summary!O$21)</f>
        <v>5.37193185159071</v>
      </c>
      <c r="P29" s="95">
        <f>IF(RES_hh_tesh_in!P29=0,0,RES_hh_tesh_in!P29/RES_summary!P$21)</f>
        <v>0</v>
      </c>
      <c r="Q29" s="95">
        <f>IF(RES_hh_tesh_in!Q29=0,0,RES_hh_tesh_in!Q29/RES_summary!Q$21)</f>
        <v>0</v>
      </c>
    </row>
    <row r="30" spans="1:19" ht="12" customHeight="1" x14ac:dyDescent="0.25">
      <c r="A30" s="87" t="s">
        <v>109</v>
      </c>
      <c r="B30" s="95"/>
      <c r="C30" s="95">
        <f>IF(RES_hh_tesh_in!C30=0,0,RES_hh_tesh_in!C30/RES_summary!C$21)</f>
        <v>0</v>
      </c>
      <c r="D30" s="95">
        <f>IF(RES_hh_tesh_in!D30=0,0,RES_hh_tesh_in!D30/RES_summary!D$21)</f>
        <v>0</v>
      </c>
      <c r="E30" s="95">
        <f>IF(RES_hh_tesh_in!E30=0,0,RES_hh_tesh_in!E30/RES_summary!E$21)</f>
        <v>0</v>
      </c>
      <c r="F30" s="95">
        <f>IF(RES_hh_tesh_in!F30=0,0,RES_hh_tesh_in!F30/RES_summary!F$21)</f>
        <v>0</v>
      </c>
      <c r="G30" s="95">
        <f>IF(RES_hh_tesh_in!G30=0,0,RES_hh_tesh_in!G30/RES_summary!G$21)</f>
        <v>0</v>
      </c>
      <c r="H30" s="95">
        <f>IF(RES_hh_tesh_in!H30=0,0,RES_hh_tesh_in!H30/RES_summary!H$21)</f>
        <v>0</v>
      </c>
      <c r="I30" s="95">
        <f>IF(RES_hh_tesh_in!I30=0,0,RES_hh_tesh_in!I30/RES_summary!I$21)</f>
        <v>0</v>
      </c>
      <c r="J30" s="95">
        <f>IF(RES_hh_tesh_in!J30=0,0,RES_hh_tesh_in!J30/RES_summary!J$21)</f>
        <v>0</v>
      </c>
      <c r="K30" s="95">
        <f>IF(RES_hh_tesh_in!K30=0,0,RES_hh_tesh_in!K30/RES_summary!K$21)</f>
        <v>0</v>
      </c>
      <c r="L30" s="95">
        <f>IF(RES_hh_tesh_in!L30=0,0,RES_hh_tesh_in!L30/RES_summary!L$21)</f>
        <v>0</v>
      </c>
      <c r="M30" s="95">
        <f>IF(RES_hh_tesh_in!M30=0,0,RES_hh_tesh_in!M30/RES_summary!M$21)</f>
        <v>0</v>
      </c>
      <c r="N30" s="95">
        <f>IF(RES_hh_tesh_in!N30=0,0,RES_hh_tesh_in!N30/RES_summary!N$21)</f>
        <v>0</v>
      </c>
      <c r="O30" s="95">
        <f>IF(RES_hh_tesh_in!O30=0,0,RES_hh_tesh_in!O30/RES_summary!O$21)</f>
        <v>0</v>
      </c>
      <c r="P30" s="95">
        <f>IF(RES_hh_tesh_in!P30=0,0,RES_hh_tesh_in!P30/RES_summary!P$21)</f>
        <v>0</v>
      </c>
      <c r="Q30" s="95">
        <f>IF(RES_hh_tesh_in!Q30=0,0,RES_hh_tesh_in!Q30/RES_summary!Q$21)</f>
        <v>0</v>
      </c>
      <c r="S30" s="28"/>
    </row>
    <row r="31" spans="1:19" ht="12" customHeight="1" x14ac:dyDescent="0.25">
      <c r="A31" s="87" t="s">
        <v>55</v>
      </c>
      <c r="B31" s="95"/>
      <c r="C31" s="95">
        <f>IF(RES_hh_tesh_in!C31=0,0,RES_hh_tesh_in!C31/RES_summary!C$21)</f>
        <v>5.8336365618010451</v>
      </c>
      <c r="D31" s="95">
        <f>IF(RES_hh_tesh_in!D31=0,0,RES_hh_tesh_in!D31/RES_summary!D$21)</f>
        <v>6.0134608261976066</v>
      </c>
      <c r="E31" s="95">
        <f>IF(RES_hh_tesh_in!E31=0,0,RES_hh_tesh_in!E31/RES_summary!E$21)</f>
        <v>5.9177255842754768</v>
      </c>
      <c r="F31" s="95">
        <f>IF(RES_hh_tesh_in!F31=0,0,RES_hh_tesh_in!F31/RES_summary!F$21)</f>
        <v>6.5653806990692063</v>
      </c>
      <c r="G31" s="95">
        <f>IF(RES_hh_tesh_in!G31=0,0,RES_hh_tesh_in!G31/RES_summary!G$21)</f>
        <v>6.3988573110269193</v>
      </c>
      <c r="H31" s="95">
        <f>IF(RES_hh_tesh_in!H31=0,0,RES_hh_tesh_in!H31/RES_summary!H$21)</f>
        <v>0</v>
      </c>
      <c r="I31" s="95">
        <f>IF(RES_hh_tesh_in!I31=0,0,RES_hh_tesh_in!I31/RES_summary!I$21)</f>
        <v>6.3163036395888579</v>
      </c>
      <c r="J31" s="95">
        <f>IF(RES_hh_tesh_in!J31=0,0,RES_hh_tesh_in!J31/RES_summary!J$21)</f>
        <v>6.3064083731733147</v>
      </c>
      <c r="K31" s="95">
        <f>IF(RES_hh_tesh_in!K31=0,0,RES_hh_tesh_in!K31/RES_summary!K$21)</f>
        <v>0</v>
      </c>
      <c r="L31" s="95">
        <f>IF(RES_hh_tesh_in!L31=0,0,RES_hh_tesh_in!L31/RES_summary!L$21)</f>
        <v>5.9528192931041417</v>
      </c>
      <c r="M31" s="95">
        <f>IF(RES_hh_tesh_in!M31=0,0,RES_hh_tesh_in!M31/RES_summary!M$21)</f>
        <v>5.8684388410822841</v>
      </c>
      <c r="N31" s="95">
        <f>IF(RES_hh_tesh_in!N31=0,0,RES_hh_tesh_in!N31/RES_summary!N$21)</f>
        <v>5.6881585114216344</v>
      </c>
      <c r="O31" s="95">
        <f>IF(RES_hh_tesh_in!O31=0,0,RES_hh_tesh_in!O31/RES_summary!O$21)</f>
        <v>5.3439274858189325</v>
      </c>
      <c r="P31" s="95">
        <f>IF(RES_hh_tesh_in!P31=0,0,RES_hh_tesh_in!P31/RES_summary!P$21)</f>
        <v>5.2785408912875837</v>
      </c>
      <c r="Q31" s="95">
        <f>IF(RES_hh_tesh_in!Q31=0,0,RES_hh_tesh_in!Q31/RES_summary!Q$21)</f>
        <v>5.2359280377631547</v>
      </c>
      <c r="S31" s="28"/>
    </row>
    <row r="32" spans="1:19" ht="12" customHeight="1" x14ac:dyDescent="0.25">
      <c r="A32" s="49" t="s">
        <v>60</v>
      </c>
      <c r="B32" s="18"/>
      <c r="C32" s="18">
        <f>IF(RES_hh_tesh_in!C32=0,0,RES_hh_tesh_in!C32/RES_summary!C$21)</f>
        <v>5.9261881167604527</v>
      </c>
      <c r="D32" s="18">
        <f>IF(RES_hh_tesh_in!D32=0,0,RES_hh_tesh_in!D32/RES_summary!D$21)</f>
        <v>5.9159818672984663</v>
      </c>
      <c r="E32" s="18">
        <f>IF(RES_hh_tesh_in!E32=0,0,RES_hh_tesh_in!E32/RES_summary!E$21)</f>
        <v>6.936021753041115</v>
      </c>
      <c r="F32" s="18">
        <f>IF(RES_hh_tesh_in!F32=0,0,RES_hh_tesh_in!F32/RES_summary!F$21)</f>
        <v>6.9515968056756918</v>
      </c>
      <c r="G32" s="18">
        <f>IF(RES_hh_tesh_in!G32=0,0,RES_hh_tesh_in!G32/RES_summary!G$21)</f>
        <v>6.6455322776895045</v>
      </c>
      <c r="H32" s="18">
        <f>IF(RES_hh_tesh_in!H32=0,0,RES_hh_tesh_in!H32/RES_summary!H$21)</f>
        <v>7.272814286735608</v>
      </c>
      <c r="I32" s="18">
        <f>IF(RES_hh_tesh_in!I32=0,0,RES_hh_tesh_in!I32/RES_summary!I$21)</f>
        <v>7.7468982021552524</v>
      </c>
      <c r="J32" s="18">
        <f>IF(RES_hh_tesh_in!J32=0,0,RES_hh_tesh_in!J32/RES_summary!J$21)</f>
        <v>7.5750254757291975</v>
      </c>
      <c r="K32" s="18">
        <f>IF(RES_hh_tesh_in!K32=0,0,RES_hh_tesh_in!K32/RES_summary!K$21)</f>
        <v>7.6567456277561545</v>
      </c>
      <c r="L32" s="18">
        <f>IF(RES_hh_tesh_in!L32=0,0,RES_hh_tesh_in!L32/RES_summary!L$21)</f>
        <v>7.9573669568280643</v>
      </c>
      <c r="M32" s="18">
        <f>IF(RES_hh_tesh_in!M32=0,0,RES_hh_tesh_in!M32/RES_summary!M$21)</f>
        <v>7.9002931040830999</v>
      </c>
      <c r="N32" s="18">
        <f>IF(RES_hh_tesh_in!N32=0,0,RES_hh_tesh_in!N32/RES_summary!N$21)</f>
        <v>7.4425773972800577</v>
      </c>
      <c r="O32" s="18">
        <f>IF(RES_hh_tesh_in!O32=0,0,RES_hh_tesh_in!O32/RES_summary!O$21)</f>
        <v>6.724005442003711</v>
      </c>
      <c r="P32" s="18">
        <f>IF(RES_hh_tesh_in!P32=0,0,RES_hh_tesh_in!P32/RES_summary!P$21)</f>
        <v>6.4121890626005653</v>
      </c>
      <c r="Q32" s="18">
        <f>IF(RES_hh_tesh_in!Q32=0,0,RES_hh_tesh_in!Q32/RES_summary!Q$21)</f>
        <v>6.7445709996574124</v>
      </c>
      <c r="S32" s="28"/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127</v>
      </c>
      <c r="B3" s="100"/>
      <c r="C3" s="100">
        <f>IF(RES_hh_emih_in!C3=0,0,RES_hh_emih_in!C3/RES_summary!C$21)</f>
        <v>14.060083496308456</v>
      </c>
      <c r="D3" s="100">
        <f>IF(RES_hh_emih_in!D3=0,0,RES_hh_emih_in!D3/RES_summary!D$21)</f>
        <v>11.083172193219962</v>
      </c>
      <c r="E3" s="100">
        <f>IF(RES_hh_emih_in!E3=0,0,RES_hh_emih_in!E3/RES_summary!E$21)</f>
        <v>11.750682078532455</v>
      </c>
      <c r="F3" s="100">
        <f>IF(RES_hh_emih_in!F3=0,0,RES_hh_emih_in!F3/RES_summary!F$21)</f>
        <v>10.525221435598011</v>
      </c>
      <c r="G3" s="100">
        <f>IF(RES_hh_emih_in!G3=0,0,RES_hh_emih_in!G3/RES_summary!G$21)</f>
        <v>8.410784174244176</v>
      </c>
      <c r="H3" s="100">
        <f>IF(RES_hh_emih_in!H3=0,0,RES_hh_emih_in!H3/RES_summary!H$21)</f>
        <v>6.5390378478294959</v>
      </c>
      <c r="I3" s="100">
        <f>IF(RES_hh_emih_in!I3=0,0,RES_hh_emih_in!I3/RES_summary!I$21)</f>
        <v>2.3450084302081633</v>
      </c>
      <c r="J3" s="100">
        <f>IF(RES_hh_emih_in!J3=0,0,RES_hh_emih_in!J3/RES_summary!J$21)</f>
        <v>4.3225052611469765</v>
      </c>
      <c r="K3" s="100">
        <f>IF(RES_hh_emih_in!K3=0,0,RES_hh_emih_in!K3/RES_summary!K$21)</f>
        <v>9.3753829486222386</v>
      </c>
      <c r="L3" s="100">
        <f>IF(RES_hh_emih_in!L3=0,0,RES_hh_emih_in!L3/RES_summary!L$21)</f>
        <v>5.5920927389156692</v>
      </c>
      <c r="M3" s="100">
        <f>IF(RES_hh_emih_in!M3=0,0,RES_hh_emih_in!M3/RES_summary!M$21)</f>
        <v>9.9446659643269744</v>
      </c>
      <c r="N3" s="100">
        <f>IF(RES_hh_emih_in!N3=0,0,RES_hh_emih_in!N3/RES_summary!N$21)</f>
        <v>8.2215328139767703</v>
      </c>
      <c r="O3" s="100">
        <f>IF(RES_hh_emih_in!O3=0,0,RES_hh_emih_in!O3/RES_summary!O$21)</f>
        <v>6.4008912083736265</v>
      </c>
      <c r="P3" s="100">
        <f>IF(RES_hh_emih_in!P3=0,0,RES_hh_emih_in!P3/RES_summary!P$21)</f>
        <v>5.9214755819213414</v>
      </c>
      <c r="Q3" s="100">
        <f>IF(RES_hh_emih_in!Q3=0,0,RES_hh_emih_in!Q3/RES_summary!Q$21)</f>
        <v>5.7636481813201517</v>
      </c>
    </row>
    <row r="4" spans="1:17" ht="12.95" customHeight="1" x14ac:dyDescent="0.25">
      <c r="A4" s="89" t="s">
        <v>65</v>
      </c>
      <c r="B4" s="96"/>
      <c r="C4" s="96">
        <f>IF(RES_hh_emih_in!C4=0,0,RES_hh_emih_in!C4/RES_summary!C$21)</f>
        <v>13.631665155511605</v>
      </c>
      <c r="D4" s="96">
        <f>IF(RES_hh_emih_in!D4=0,0,RES_hh_emih_in!D4/RES_summary!D$21)</f>
        <v>10.650546133270947</v>
      </c>
      <c r="E4" s="96">
        <f>IF(RES_hh_emih_in!E4=0,0,RES_hh_emih_in!E4/RES_summary!E$21)</f>
        <v>11.223532560360889</v>
      </c>
      <c r="F4" s="96">
        <f>IF(RES_hh_emih_in!F4=0,0,RES_hh_emih_in!F4/RES_summary!F$21)</f>
        <v>10.184894710365489</v>
      </c>
      <c r="G4" s="96">
        <f>IF(RES_hh_emih_in!G4=0,0,RES_hh_emih_in!G4/RES_summary!G$21)</f>
        <v>7.9025145100265526</v>
      </c>
      <c r="H4" s="96">
        <f>IF(RES_hh_emih_in!H4=0,0,RES_hh_emih_in!H4/RES_summary!H$21)</f>
        <v>6.2884465824986515</v>
      </c>
      <c r="I4" s="96">
        <f>IF(RES_hh_emih_in!I4=0,0,RES_hh_emih_in!I4/RES_summary!I$21)</f>
        <v>2.0145962930299106</v>
      </c>
      <c r="J4" s="96">
        <f>IF(RES_hh_emih_in!J4=0,0,RES_hh_emih_in!J4/RES_summary!J$21)</f>
        <v>4.1584126466058331</v>
      </c>
      <c r="K4" s="96">
        <f>IF(RES_hh_emih_in!K4=0,0,RES_hh_emih_in!K4/RES_summary!K$21)</f>
        <v>9.0031107544945748</v>
      </c>
      <c r="L4" s="96">
        <f>IF(RES_hh_emih_in!L4=0,0,RES_hh_emih_in!L4/RES_summary!L$21)</f>
        <v>5.1751711565869734</v>
      </c>
      <c r="M4" s="96">
        <f>IF(RES_hh_emih_in!M4=0,0,RES_hh_emih_in!M4/RES_summary!M$21)</f>
        <v>9.6944461535938142</v>
      </c>
      <c r="N4" s="96">
        <f>IF(RES_hh_emih_in!N4=0,0,RES_hh_emih_in!N4/RES_summary!N$21)</f>
        <v>7.8616250703240267</v>
      </c>
      <c r="O4" s="96">
        <f>IF(RES_hh_emih_in!O4=0,0,RES_hh_emih_in!O4/RES_summary!O$21)</f>
        <v>5.9969677459588002</v>
      </c>
      <c r="P4" s="96">
        <f>IF(RES_hh_emih_in!P4=0,0,RES_hh_emih_in!P4/RES_summary!P$21)</f>
        <v>5.9066131529947556</v>
      </c>
      <c r="Q4" s="96">
        <f>IF(RES_hh_emih_in!Q4=0,0,RES_hh_emih_in!Q4/RES_summary!Q$21)</f>
        <v>5.7253887757610737</v>
      </c>
    </row>
    <row r="5" spans="1:17" ht="12" customHeight="1" x14ac:dyDescent="0.25">
      <c r="A5" s="87" t="s">
        <v>58</v>
      </c>
      <c r="B5" s="95"/>
      <c r="C5" s="95">
        <f>IF(RES_hh_emih_in!C5=0,0,RES_hh_emih_in!C5/RES_summary!C$21)</f>
        <v>0</v>
      </c>
      <c r="D5" s="95">
        <f>IF(RES_hh_emih_in!D5=0,0,RES_hh_emih_in!D5/RES_summary!D$21)</f>
        <v>0</v>
      </c>
      <c r="E5" s="95">
        <f>IF(RES_hh_emih_in!E5=0,0,RES_hh_emih_in!E5/RES_summary!E$21)</f>
        <v>0</v>
      </c>
      <c r="F5" s="95">
        <f>IF(RES_hh_emih_in!F5=0,0,RES_hh_emih_in!F5/RES_summary!F$21)</f>
        <v>0</v>
      </c>
      <c r="G5" s="95">
        <f>IF(RES_hh_emih_in!G5=0,0,RES_hh_emih_in!G5/RES_summary!G$21)</f>
        <v>0</v>
      </c>
      <c r="H5" s="95">
        <f>IF(RES_hh_emih_in!H5=0,0,RES_hh_emih_in!H5/RES_summary!H$21)</f>
        <v>0</v>
      </c>
      <c r="I5" s="95">
        <f>IF(RES_hh_emih_in!I5=0,0,RES_hh_emih_in!I5/RES_summary!I$21)</f>
        <v>0</v>
      </c>
      <c r="J5" s="95">
        <f>IF(RES_hh_emih_in!J5=0,0,RES_hh_emih_in!J5/RES_summary!J$21)</f>
        <v>0</v>
      </c>
      <c r="K5" s="95">
        <f>IF(RES_hh_emih_in!K5=0,0,RES_hh_emih_in!K5/RES_summary!K$21)</f>
        <v>0</v>
      </c>
      <c r="L5" s="95">
        <f>IF(RES_hh_emih_in!L5=0,0,RES_hh_emih_in!L5/RES_summary!L$21)</f>
        <v>0</v>
      </c>
      <c r="M5" s="95">
        <f>IF(RES_hh_emih_in!M5=0,0,RES_hh_emih_in!M5/RES_summary!M$21)</f>
        <v>0</v>
      </c>
      <c r="N5" s="95">
        <f>IF(RES_hh_emih_in!N5=0,0,RES_hh_emih_in!N5/RES_summary!N$21)</f>
        <v>0</v>
      </c>
      <c r="O5" s="95">
        <f>IF(RES_hh_emih_in!O5=0,0,RES_hh_emih_in!O5/RES_summary!O$21)</f>
        <v>0</v>
      </c>
      <c r="P5" s="95">
        <f>IF(RES_hh_emih_in!P5=0,0,RES_hh_emih_in!P5/RES_summary!P$21)</f>
        <v>0</v>
      </c>
      <c r="Q5" s="95">
        <f>IF(RES_hh_emih_in!Q5=0,0,RES_hh_emih_in!Q5/RES_summary!Q$21)</f>
        <v>0</v>
      </c>
    </row>
    <row r="6" spans="1:17" ht="12" customHeight="1" x14ac:dyDescent="0.25">
      <c r="A6" s="87" t="s">
        <v>84</v>
      </c>
      <c r="B6" s="95"/>
      <c r="C6" s="95">
        <f>IF(RES_hh_emih_in!C6=0,0,RES_hh_emih_in!C6/RES_summary!C$21)</f>
        <v>13.480358951095168</v>
      </c>
      <c r="D6" s="95">
        <f>IF(RES_hh_emih_in!D6=0,0,RES_hh_emih_in!D6/RES_summary!D$21)</f>
        <v>13.743372905843387</v>
      </c>
      <c r="E6" s="95">
        <f>IF(RES_hh_emih_in!E6=0,0,RES_hh_emih_in!E6/RES_summary!E$21)</f>
        <v>13.98127245074304</v>
      </c>
      <c r="F6" s="95">
        <f>IF(RES_hh_emih_in!F6=0,0,RES_hh_emih_in!F6/RES_summary!F$21)</f>
        <v>12.108066937863677</v>
      </c>
      <c r="G6" s="95">
        <f>IF(RES_hh_emih_in!G6=0,0,RES_hh_emih_in!G6/RES_summary!G$21)</f>
        <v>10.287202061636098</v>
      </c>
      <c r="H6" s="95">
        <f>IF(RES_hh_emih_in!H6=0,0,RES_hh_emih_in!H6/RES_summary!H$21)</f>
        <v>11.462207546063526</v>
      </c>
      <c r="I6" s="95">
        <f>IF(RES_hh_emih_in!I6=0,0,RES_hh_emih_in!I6/RES_summary!I$21)</f>
        <v>11.129770612588997</v>
      </c>
      <c r="J6" s="95">
        <f>IF(RES_hh_emih_in!J6=0,0,RES_hh_emih_in!J6/RES_summary!J$21)</f>
        <v>9.8317313854530948</v>
      </c>
      <c r="K6" s="95">
        <f>IF(RES_hh_emih_in!K6=0,0,RES_hh_emih_in!K6/RES_summary!K$21)</f>
        <v>10.651706967002394</v>
      </c>
      <c r="L6" s="95">
        <f>IF(RES_hh_emih_in!L6=0,0,RES_hh_emih_in!L6/RES_summary!L$21)</f>
        <v>8.7370042128473528</v>
      </c>
      <c r="M6" s="95">
        <f>IF(RES_hh_emih_in!M6=0,0,RES_hh_emih_in!M6/RES_summary!M$21)</f>
        <v>9.512857294648315</v>
      </c>
      <c r="N6" s="95">
        <f>IF(RES_hh_emih_in!N6=0,0,RES_hh_emih_in!N6/RES_summary!N$21)</f>
        <v>8.8656718998386346</v>
      </c>
      <c r="O6" s="95">
        <f>IF(RES_hh_emih_in!O6=0,0,RES_hh_emih_in!O6/RES_summary!O$21)</f>
        <v>7.2011594268363099</v>
      </c>
      <c r="P6" s="95">
        <f>IF(RES_hh_emih_in!P6=0,0,RES_hh_emih_in!P6/RES_summary!P$21)</f>
        <v>6.3770772384225998</v>
      </c>
      <c r="Q6" s="95">
        <f>IF(RES_hh_emih_in!Q6=0,0,RES_hh_emih_in!Q6/RES_summary!Q$21)</f>
        <v>7.5909123742870044</v>
      </c>
    </row>
    <row r="7" spans="1:17" ht="12" customHeight="1" x14ac:dyDescent="0.25">
      <c r="A7" s="87" t="s">
        <v>110</v>
      </c>
      <c r="B7" s="95"/>
      <c r="C7" s="95">
        <f>IF(RES_hh_emih_in!C7=0,0,RES_hh_emih_in!C7/RES_summary!C$21)</f>
        <v>16.111791869640609</v>
      </c>
      <c r="D7" s="95">
        <f>IF(RES_hh_emih_in!D7=0,0,RES_hh_emih_in!D7/RES_summary!D$21)</f>
        <v>16.323730052145507</v>
      </c>
      <c r="E7" s="95">
        <f>IF(RES_hh_emih_in!E7=0,0,RES_hh_emih_in!E7/RES_summary!E$21)</f>
        <v>16.56901650416555</v>
      </c>
      <c r="F7" s="95">
        <f>IF(RES_hh_emih_in!F7=0,0,RES_hh_emih_in!F7/RES_summary!F$21)</f>
        <v>14.270831602103382</v>
      </c>
      <c r="G7" s="95">
        <f>IF(RES_hh_emih_in!G7=0,0,RES_hh_emih_in!G7/RES_summary!G$21)</f>
        <v>11.947824135096935</v>
      </c>
      <c r="H7" s="95">
        <f>IF(RES_hh_emih_in!H7=0,0,RES_hh_emih_in!H7/RES_summary!H$21)</f>
        <v>13.635277557779458</v>
      </c>
      <c r="I7" s="95">
        <f>IF(RES_hh_emih_in!I7=0,0,RES_hh_emih_in!I7/RES_summary!I$21)</f>
        <v>13.121086240505347</v>
      </c>
      <c r="J7" s="95">
        <f>IF(RES_hh_emih_in!J7=0,0,RES_hh_emih_in!J7/RES_summary!J$21)</f>
        <v>11.514802174807411</v>
      </c>
      <c r="K7" s="95">
        <f>IF(RES_hh_emih_in!K7=0,0,RES_hh_emih_in!K7/RES_summary!K$21)</f>
        <v>12.431439829725155</v>
      </c>
      <c r="L7" s="95">
        <f>IF(RES_hh_emih_in!L7=0,0,RES_hh_emih_in!L7/RES_summary!L$21)</f>
        <v>10.388216190290819</v>
      </c>
      <c r="M7" s="95">
        <f>IF(RES_hh_emih_in!M7=0,0,RES_hh_emih_in!M7/RES_summary!M$21)</f>
        <v>11.283563250401297</v>
      </c>
      <c r="N7" s="95">
        <f>IF(RES_hh_emih_in!N7=0,0,RES_hh_emih_in!N7/RES_summary!N$21)</f>
        <v>10.597381269218186</v>
      </c>
      <c r="O7" s="95">
        <f>IF(RES_hh_emih_in!O7=0,0,RES_hh_emih_in!O7/RES_summary!O$21)</f>
        <v>8.6178480834550442</v>
      </c>
      <c r="P7" s="95">
        <f>IF(RES_hh_emih_in!P7=0,0,RES_hh_emih_in!P7/RES_summary!P$21)</f>
        <v>7.7296008890377239</v>
      </c>
      <c r="Q7" s="95">
        <f>IF(RES_hh_emih_in!Q7=0,0,RES_hh_emih_in!Q7/RES_summary!Q$21)</f>
        <v>9.2868261316629575</v>
      </c>
    </row>
    <row r="8" spans="1:17" ht="12" customHeight="1" x14ac:dyDescent="0.25">
      <c r="A8" s="87" t="s">
        <v>109</v>
      </c>
      <c r="B8" s="95"/>
      <c r="C8" s="95">
        <f>IF(RES_hh_emih_in!C8=0,0,RES_hh_emih_in!C8/RES_summary!C$21)</f>
        <v>0</v>
      </c>
      <c r="D8" s="95">
        <f>IF(RES_hh_emih_in!D8=0,0,RES_hh_emih_in!D8/RES_summary!D$21)</f>
        <v>0</v>
      </c>
      <c r="E8" s="95">
        <f>IF(RES_hh_emih_in!E8=0,0,RES_hh_emih_in!E8/RES_summary!E$21)</f>
        <v>0</v>
      </c>
      <c r="F8" s="95">
        <f>IF(RES_hh_emih_in!F8=0,0,RES_hh_emih_in!F8/RES_summary!F$21)</f>
        <v>0</v>
      </c>
      <c r="G8" s="95">
        <f>IF(RES_hh_emih_in!G8=0,0,RES_hh_emih_in!G8/RES_summary!G$21)</f>
        <v>0</v>
      </c>
      <c r="H8" s="95">
        <f>IF(RES_hh_emih_in!H8=0,0,RES_hh_emih_in!H8/RES_summary!H$21)</f>
        <v>0</v>
      </c>
      <c r="I8" s="95">
        <f>IF(RES_hh_emih_in!I8=0,0,RES_hh_emih_in!I8/RES_summary!I$21)</f>
        <v>0</v>
      </c>
      <c r="J8" s="95">
        <f>IF(RES_hh_emih_in!J8=0,0,RES_hh_emih_in!J8/RES_summary!J$21)</f>
        <v>0</v>
      </c>
      <c r="K8" s="95">
        <f>IF(RES_hh_emih_in!K8=0,0,RES_hh_emih_in!K8/RES_summary!K$21)</f>
        <v>0</v>
      </c>
      <c r="L8" s="95">
        <f>IF(RES_hh_emih_in!L8=0,0,RES_hh_emih_in!L8/RES_summary!L$21)</f>
        <v>0</v>
      </c>
      <c r="M8" s="95">
        <f>IF(RES_hh_emih_in!M8=0,0,RES_hh_emih_in!M8/RES_summary!M$21)</f>
        <v>0</v>
      </c>
      <c r="N8" s="95">
        <f>IF(RES_hh_emih_in!N8=0,0,RES_hh_emih_in!N8/RES_summary!N$21)</f>
        <v>0</v>
      </c>
      <c r="O8" s="95">
        <f>IF(RES_hh_emih_in!O8=0,0,RES_hh_emih_in!O8/RES_summary!O$21)</f>
        <v>0</v>
      </c>
      <c r="P8" s="95">
        <f>IF(RES_hh_emih_in!P8=0,0,RES_hh_emih_in!P8/RES_summary!P$21)</f>
        <v>0</v>
      </c>
      <c r="Q8" s="95">
        <f>IF(RES_hh_emih_in!Q8=0,0,RES_hh_emih_in!Q8/RES_summary!Q$21)</f>
        <v>0</v>
      </c>
    </row>
    <row r="9" spans="1:17" ht="12" customHeight="1" x14ac:dyDescent="0.25">
      <c r="A9" s="87" t="s">
        <v>55</v>
      </c>
      <c r="B9" s="95"/>
      <c r="C9" s="95">
        <f>IF(RES_hh_emih_in!C9=0,0,RES_hh_emih_in!C9/RES_summary!C$21)</f>
        <v>0</v>
      </c>
      <c r="D9" s="95">
        <f>IF(RES_hh_emih_in!D9=0,0,RES_hh_emih_in!D9/RES_summary!D$21)</f>
        <v>0</v>
      </c>
      <c r="E9" s="95">
        <f>IF(RES_hh_emih_in!E9=0,0,RES_hh_emih_in!E9/RES_summary!E$21)</f>
        <v>0</v>
      </c>
      <c r="F9" s="95">
        <f>IF(RES_hh_emih_in!F9=0,0,RES_hh_emih_in!F9/RES_summary!F$21)</f>
        <v>0</v>
      </c>
      <c r="G9" s="95">
        <f>IF(RES_hh_emih_in!G9=0,0,RES_hh_emih_in!G9/RES_summary!G$21)</f>
        <v>0</v>
      </c>
      <c r="H9" s="95">
        <f>IF(RES_hh_emih_in!H9=0,0,RES_hh_emih_in!H9/RES_summary!H$21)</f>
        <v>0</v>
      </c>
      <c r="I9" s="95">
        <f>IF(RES_hh_emih_in!I9=0,0,RES_hh_emih_in!I9/RES_summary!I$21)</f>
        <v>0</v>
      </c>
      <c r="J9" s="95">
        <f>IF(RES_hh_emih_in!J9=0,0,RES_hh_emih_in!J9/RES_summary!J$21)</f>
        <v>0</v>
      </c>
      <c r="K9" s="95">
        <f>IF(RES_hh_emih_in!K9=0,0,RES_hh_emih_in!K9/RES_summary!K$21)</f>
        <v>0</v>
      </c>
      <c r="L9" s="95">
        <f>IF(RES_hh_emih_in!L9=0,0,RES_hh_emih_in!L9/RES_summary!L$21)</f>
        <v>0</v>
      </c>
      <c r="M9" s="95">
        <f>IF(RES_hh_emih_in!M9=0,0,RES_hh_emih_in!M9/RES_summary!M$21)</f>
        <v>0</v>
      </c>
      <c r="N9" s="95">
        <f>IF(RES_hh_emih_in!N9=0,0,RES_hh_emih_in!N9/RES_summary!N$21)</f>
        <v>0</v>
      </c>
      <c r="O9" s="95">
        <f>IF(RES_hh_emih_in!O9=0,0,RES_hh_emih_in!O9/RES_summary!O$21)</f>
        <v>0</v>
      </c>
      <c r="P9" s="95">
        <f>IF(RES_hh_emih_in!P9=0,0,RES_hh_emih_in!P9/RES_summary!P$21)</f>
        <v>0</v>
      </c>
      <c r="Q9" s="95">
        <f>IF(RES_hh_emih_in!Q9=0,0,RES_hh_emih_in!Q9/RES_summary!Q$21)</f>
        <v>0</v>
      </c>
    </row>
    <row r="10" spans="1:17" ht="12" customHeight="1" x14ac:dyDescent="0.25">
      <c r="A10" s="87" t="s">
        <v>79</v>
      </c>
      <c r="B10" s="95"/>
      <c r="C10" s="95">
        <f>IF(RES_hh_emih_in!C10=0,0,RES_hh_emih_in!C10/RES_summary!C$21)</f>
        <v>0</v>
      </c>
      <c r="D10" s="95">
        <f>IF(RES_hh_emih_in!D10=0,0,RES_hh_emih_in!D10/RES_summary!D$21)</f>
        <v>0</v>
      </c>
      <c r="E10" s="95">
        <f>IF(RES_hh_emih_in!E10=0,0,RES_hh_emih_in!E10/RES_summary!E$21)</f>
        <v>0</v>
      </c>
      <c r="F10" s="95">
        <f>IF(RES_hh_emih_in!F10=0,0,RES_hh_emih_in!F10/RES_summary!F$21)</f>
        <v>0</v>
      </c>
      <c r="G10" s="95">
        <f>IF(RES_hh_emih_in!G10=0,0,RES_hh_emih_in!G10/RES_summary!G$21)</f>
        <v>0</v>
      </c>
      <c r="H10" s="95">
        <f>IF(RES_hh_emih_in!H10=0,0,RES_hh_emih_in!H10/RES_summary!H$21)</f>
        <v>0</v>
      </c>
      <c r="I10" s="95">
        <f>IF(RES_hh_emih_in!I10=0,0,RES_hh_emih_in!I10/RES_summary!I$21)</f>
        <v>0</v>
      </c>
      <c r="J10" s="95">
        <f>IF(RES_hh_emih_in!J10=0,0,RES_hh_emih_in!J10/RES_summary!J$21)</f>
        <v>0</v>
      </c>
      <c r="K10" s="95">
        <f>IF(RES_hh_emih_in!K10=0,0,RES_hh_emih_in!K10/RES_summary!K$21)</f>
        <v>0</v>
      </c>
      <c r="L10" s="95">
        <f>IF(RES_hh_emih_in!L10=0,0,RES_hh_emih_in!L10/RES_summary!L$21)</f>
        <v>0</v>
      </c>
      <c r="M10" s="95">
        <f>IF(RES_hh_emih_in!M10=0,0,RES_hh_emih_in!M10/RES_summary!M$21)</f>
        <v>0</v>
      </c>
      <c r="N10" s="95">
        <f>IF(RES_hh_emih_in!N10=0,0,RES_hh_emih_in!N10/RES_summary!N$21)</f>
        <v>0</v>
      </c>
      <c r="O10" s="95">
        <f>IF(RES_hh_emih_in!O10=0,0,RES_hh_emih_in!O10/RES_summary!O$21)</f>
        <v>0</v>
      </c>
      <c r="P10" s="95">
        <f>IF(RES_hh_emih_in!P10=0,0,RES_hh_emih_in!P10/RES_summary!P$21)</f>
        <v>0</v>
      </c>
      <c r="Q10" s="95">
        <f>IF(RES_hh_emih_in!Q10=0,0,RES_hh_emih_in!Q10/RES_summary!Q$21)</f>
        <v>0</v>
      </c>
    </row>
    <row r="11" spans="1:17" ht="12" customHeight="1" x14ac:dyDescent="0.25">
      <c r="A11" s="87" t="s">
        <v>61</v>
      </c>
      <c r="B11" s="95"/>
      <c r="C11" s="95">
        <f>IF(RES_hh_emih_in!C11=0,0,RES_hh_emih_in!C11/RES_summary!C$21)</f>
        <v>0</v>
      </c>
      <c r="D11" s="95">
        <f>IF(RES_hh_emih_in!D11=0,0,RES_hh_emih_in!D11/RES_summary!D$21)</f>
        <v>0</v>
      </c>
      <c r="E11" s="95">
        <f>IF(RES_hh_emih_in!E11=0,0,RES_hh_emih_in!E11/RES_summary!E$21)</f>
        <v>0</v>
      </c>
      <c r="F11" s="95">
        <f>IF(RES_hh_emih_in!F11=0,0,RES_hh_emih_in!F11/RES_summary!F$21)</f>
        <v>0</v>
      </c>
      <c r="G11" s="95">
        <f>IF(RES_hh_emih_in!G11=0,0,RES_hh_emih_in!G11/RES_summary!G$21)</f>
        <v>0</v>
      </c>
      <c r="H11" s="95">
        <f>IF(RES_hh_emih_in!H11=0,0,RES_hh_emih_in!H11/RES_summary!H$21)</f>
        <v>0</v>
      </c>
      <c r="I11" s="95">
        <f>IF(RES_hh_emih_in!I11=0,0,RES_hh_emih_in!I11/RES_summary!I$21)</f>
        <v>0</v>
      </c>
      <c r="J11" s="95">
        <f>IF(RES_hh_emih_in!J11=0,0,RES_hh_emih_in!J11/RES_summary!J$21)</f>
        <v>0</v>
      </c>
      <c r="K11" s="95">
        <f>IF(RES_hh_emih_in!K11=0,0,RES_hh_emih_in!K11/RES_summary!K$21)</f>
        <v>0</v>
      </c>
      <c r="L11" s="95">
        <f>IF(RES_hh_emih_in!L11=0,0,RES_hh_emih_in!L11/RES_summary!L$21)</f>
        <v>0</v>
      </c>
      <c r="M11" s="95">
        <f>IF(RES_hh_emih_in!M11=0,0,RES_hh_emih_in!M11/RES_summary!M$21)</f>
        <v>0</v>
      </c>
      <c r="N11" s="95">
        <f>IF(RES_hh_emih_in!N11=0,0,RES_hh_emih_in!N11/RES_summary!N$21)</f>
        <v>0</v>
      </c>
      <c r="O11" s="95">
        <f>IF(RES_hh_emih_in!O11=0,0,RES_hh_emih_in!O11/RES_summary!O$21)</f>
        <v>0</v>
      </c>
      <c r="P11" s="95">
        <f>IF(RES_hh_emih_in!P11=0,0,RES_hh_emih_in!P11/RES_summary!P$21)</f>
        <v>0</v>
      </c>
      <c r="Q11" s="95">
        <f>IF(RES_hh_emih_in!Q11=0,0,RES_hh_emih_in!Q11/RES_summary!Q$21)</f>
        <v>0</v>
      </c>
    </row>
    <row r="12" spans="1:17" ht="12" customHeight="1" x14ac:dyDescent="0.25">
      <c r="A12" s="87" t="s">
        <v>115</v>
      </c>
      <c r="B12" s="95"/>
      <c r="C12" s="95">
        <f>IF(RES_hh_emih_in!C12=0,0,RES_hh_emih_in!C12/RES_summary!C$21)</f>
        <v>0</v>
      </c>
      <c r="D12" s="95">
        <f>IF(RES_hh_emih_in!D12=0,0,RES_hh_emih_in!D12/RES_summary!D$21)</f>
        <v>0</v>
      </c>
      <c r="E12" s="95">
        <f>IF(RES_hh_emih_in!E12=0,0,RES_hh_emih_in!E12/RES_summary!E$21)</f>
        <v>0</v>
      </c>
      <c r="F12" s="95">
        <f>IF(RES_hh_emih_in!F12=0,0,RES_hh_emih_in!F12/RES_summary!F$21)</f>
        <v>0</v>
      </c>
      <c r="G12" s="95">
        <f>IF(RES_hh_emih_in!G12=0,0,RES_hh_emih_in!G12/RES_summary!G$21)</f>
        <v>0</v>
      </c>
      <c r="H12" s="95">
        <f>IF(RES_hh_emih_in!H12=0,0,RES_hh_emih_in!H12/RES_summary!H$21)</f>
        <v>0</v>
      </c>
      <c r="I12" s="95">
        <f>IF(RES_hh_emih_in!I12=0,0,RES_hh_emih_in!I12/RES_summary!I$21)</f>
        <v>0</v>
      </c>
      <c r="J12" s="95">
        <f>IF(RES_hh_emih_in!J12=0,0,RES_hh_emih_in!J12/RES_summary!J$21)</f>
        <v>0</v>
      </c>
      <c r="K12" s="95">
        <f>IF(RES_hh_emih_in!K12=0,0,RES_hh_emih_in!K12/RES_summary!K$21)</f>
        <v>0</v>
      </c>
      <c r="L12" s="95">
        <f>IF(RES_hh_emih_in!L12=0,0,RES_hh_emih_in!L12/RES_summary!L$21)</f>
        <v>0</v>
      </c>
      <c r="M12" s="95">
        <f>IF(RES_hh_emih_in!M12=0,0,RES_hh_emih_in!M12/RES_summary!M$21)</f>
        <v>0</v>
      </c>
      <c r="N12" s="95">
        <f>IF(RES_hh_emih_in!N12=0,0,RES_hh_emih_in!N12/RES_summary!N$21)</f>
        <v>0</v>
      </c>
      <c r="O12" s="95">
        <f>IF(RES_hh_emih_in!O12=0,0,RES_hh_emih_in!O12/RES_summary!O$21)</f>
        <v>0</v>
      </c>
      <c r="P12" s="95">
        <f>IF(RES_hh_emih_in!P12=0,0,RES_hh_emih_in!P12/RES_summary!P$21)</f>
        <v>0</v>
      </c>
      <c r="Q12" s="95">
        <f>IF(RES_hh_emih_in!Q12=0,0,RES_hh_emih_in!Q12/RES_summary!Q$21)</f>
        <v>0</v>
      </c>
    </row>
    <row r="13" spans="1:17" ht="12" customHeight="1" x14ac:dyDescent="0.25">
      <c r="A13" s="51" t="s">
        <v>114</v>
      </c>
      <c r="B13" s="22"/>
      <c r="C13" s="22">
        <f>IF(RES_hh_emih_in!C13=0,0,RES_hh_emih_in!C13/RES_summary!C$21)</f>
        <v>0</v>
      </c>
      <c r="D13" s="22">
        <f>IF(RES_hh_emih_in!D13=0,0,RES_hh_emih_in!D13/RES_summary!D$21)</f>
        <v>0</v>
      </c>
      <c r="E13" s="22">
        <f>IF(RES_hh_emih_in!E13=0,0,RES_hh_emih_in!E13/RES_summary!E$21)</f>
        <v>0</v>
      </c>
      <c r="F13" s="22">
        <f>IF(RES_hh_emih_in!F13=0,0,RES_hh_emih_in!F13/RES_summary!F$21)</f>
        <v>0</v>
      </c>
      <c r="G13" s="22">
        <f>IF(RES_hh_emih_in!G13=0,0,RES_hh_emih_in!G13/RES_summary!G$21)</f>
        <v>0</v>
      </c>
      <c r="H13" s="22">
        <f>IF(RES_hh_emih_in!H13=0,0,RES_hh_emih_in!H13/RES_summary!H$21)</f>
        <v>0</v>
      </c>
      <c r="I13" s="22">
        <f>IF(RES_hh_emih_in!I13=0,0,RES_hh_emih_in!I13/RES_summary!I$21)</f>
        <v>0</v>
      </c>
      <c r="J13" s="22">
        <f>IF(RES_hh_emih_in!J13=0,0,RES_hh_emih_in!J13/RES_summary!J$21)</f>
        <v>0</v>
      </c>
      <c r="K13" s="22">
        <f>IF(RES_hh_emih_in!K13=0,0,RES_hh_emih_in!K13/RES_summary!K$21)</f>
        <v>0</v>
      </c>
      <c r="L13" s="22">
        <f>IF(RES_hh_emih_in!L13=0,0,RES_hh_emih_in!L13/RES_summary!L$21)</f>
        <v>0</v>
      </c>
      <c r="M13" s="22">
        <f>IF(RES_hh_emih_in!M13=0,0,RES_hh_emih_in!M13/RES_summary!M$21)</f>
        <v>0</v>
      </c>
      <c r="N13" s="22">
        <f>IF(RES_hh_emih_in!N13=0,0,RES_hh_emih_in!N13/RES_summary!N$21)</f>
        <v>0</v>
      </c>
      <c r="O13" s="22">
        <f>IF(RES_hh_emih_in!O13=0,0,RES_hh_emih_in!O13/RES_summary!O$21)</f>
        <v>0</v>
      </c>
      <c r="P13" s="22">
        <f>IF(RES_hh_emih_in!P13=0,0,RES_hh_emih_in!P13/RES_summary!P$21)</f>
        <v>0</v>
      </c>
      <c r="Q13" s="22">
        <f>IF(RES_hh_emih_in!Q13=0,0,RES_hh_emih_in!Q13/RES_summary!Q$21)</f>
        <v>0</v>
      </c>
    </row>
    <row r="14" spans="1:17" ht="12" customHeight="1" x14ac:dyDescent="0.25">
      <c r="A14" s="99" t="s">
        <v>117</v>
      </c>
      <c r="B14" s="98"/>
      <c r="C14" s="98">
        <f>IF(RES_hh_emih_in!C14=0,0,RES_hh_emih_in!C14/RES_summary!C$21)</f>
        <v>0</v>
      </c>
      <c r="D14" s="98">
        <f>IF(RES_hh_emih_in!D14=0,0,RES_hh_emih_in!D14/RES_summary!D$21)</f>
        <v>0</v>
      </c>
      <c r="E14" s="98">
        <f>IF(RES_hh_emih_in!E14=0,0,RES_hh_emih_in!E14/RES_summary!E$21)</f>
        <v>0</v>
      </c>
      <c r="F14" s="98">
        <f>IF(RES_hh_emih_in!F14=0,0,RES_hh_emih_in!F14/RES_summary!F$21)</f>
        <v>0</v>
      </c>
      <c r="G14" s="98">
        <f>IF(RES_hh_emih_in!G14=0,0,RES_hh_emih_in!G14/RES_summary!G$21)</f>
        <v>0</v>
      </c>
      <c r="H14" s="98">
        <f>IF(RES_hh_emih_in!H14=0,0,RES_hh_emih_in!H14/RES_summary!H$21)</f>
        <v>0</v>
      </c>
      <c r="I14" s="98">
        <f>IF(RES_hh_emih_in!I14=0,0,RES_hh_emih_in!I14/RES_summary!I$21)</f>
        <v>0</v>
      </c>
      <c r="J14" s="98">
        <f>IF(RES_hh_emih_in!J14=0,0,RES_hh_emih_in!J14/RES_summary!J$21)</f>
        <v>0</v>
      </c>
      <c r="K14" s="98">
        <f>IF(RES_hh_emih_in!K14=0,0,RES_hh_emih_in!K14/RES_summary!K$21)</f>
        <v>0</v>
      </c>
      <c r="L14" s="98">
        <f>IF(RES_hh_emih_in!L14=0,0,RES_hh_emih_in!L14/RES_summary!L$21)</f>
        <v>0</v>
      </c>
      <c r="M14" s="98">
        <f>IF(RES_hh_emih_in!M14=0,0,RES_hh_emih_in!M14/RES_summary!M$21)</f>
        <v>0</v>
      </c>
      <c r="N14" s="98">
        <f>IF(RES_hh_emih_in!N14=0,0,RES_hh_emih_in!N14/RES_summary!N$21)</f>
        <v>0</v>
      </c>
      <c r="O14" s="98">
        <f>IF(RES_hh_emih_in!O14=0,0,RES_hh_emih_in!O14/RES_summary!O$21)</f>
        <v>0</v>
      </c>
      <c r="P14" s="98">
        <f>IF(RES_hh_emih_in!P14=0,0,RES_hh_emih_in!P14/RES_summary!P$21)</f>
        <v>0</v>
      </c>
      <c r="Q14" s="98">
        <f>IF(RES_hh_emih_in!Q14=0,0,RES_hh_emih_in!Q14/RES_summary!Q$21)</f>
        <v>0</v>
      </c>
    </row>
    <row r="15" spans="1:17" ht="12.95" customHeight="1" x14ac:dyDescent="0.25">
      <c r="A15" s="89" t="s">
        <v>112</v>
      </c>
      <c r="B15" s="96"/>
      <c r="C15" s="96">
        <f>IF(RES_hh_emih_in!C15=0,0,RES_hh_emih_in!C15/RES_summary!C$21)</f>
        <v>0</v>
      </c>
      <c r="D15" s="96">
        <f>IF(RES_hh_emih_in!D15=0,0,RES_hh_emih_in!D15/RES_summary!D$21)</f>
        <v>0</v>
      </c>
      <c r="E15" s="96">
        <f>IF(RES_hh_emih_in!E15=0,0,RES_hh_emih_in!E15/RES_summary!E$21)</f>
        <v>0</v>
      </c>
      <c r="F15" s="96">
        <f>IF(RES_hh_emih_in!F15=0,0,RES_hh_emih_in!F15/RES_summary!F$21)</f>
        <v>0</v>
      </c>
      <c r="G15" s="96">
        <f>IF(RES_hh_emih_in!G15=0,0,RES_hh_emih_in!G15/RES_summary!G$21)</f>
        <v>0</v>
      </c>
      <c r="H15" s="96">
        <f>IF(RES_hh_emih_in!H15=0,0,RES_hh_emih_in!H15/RES_summary!H$21)</f>
        <v>0</v>
      </c>
      <c r="I15" s="96">
        <f>IF(RES_hh_emih_in!I15=0,0,RES_hh_emih_in!I15/RES_summary!I$21)</f>
        <v>0</v>
      </c>
      <c r="J15" s="96">
        <f>IF(RES_hh_emih_in!J15=0,0,RES_hh_emih_in!J15/RES_summary!J$21)</f>
        <v>0</v>
      </c>
      <c r="K15" s="96">
        <f>IF(RES_hh_emih_in!K15=0,0,RES_hh_emih_in!K15/RES_summary!K$21)</f>
        <v>0</v>
      </c>
      <c r="L15" s="96">
        <f>IF(RES_hh_emih_in!L15=0,0,RES_hh_emih_in!L15/RES_summary!L$21)</f>
        <v>0</v>
      </c>
      <c r="M15" s="96">
        <f>IF(RES_hh_emih_in!M15=0,0,RES_hh_emih_in!M15/RES_summary!M$21)</f>
        <v>0</v>
      </c>
      <c r="N15" s="96">
        <f>IF(RES_hh_emih_in!N15=0,0,RES_hh_emih_in!N15/RES_summary!N$21)</f>
        <v>0</v>
      </c>
      <c r="O15" s="96">
        <f>IF(RES_hh_emih_in!O15=0,0,RES_hh_emih_in!O15/RES_summary!O$21)</f>
        <v>0</v>
      </c>
      <c r="P15" s="96">
        <f>IF(RES_hh_emih_in!P15=0,0,RES_hh_emih_in!P15/RES_summary!P$21)</f>
        <v>0</v>
      </c>
      <c r="Q15" s="96">
        <f>IF(RES_hh_emih_in!Q15=0,0,RES_hh_emih_in!Q15/RES_summary!Q$21)</f>
        <v>0</v>
      </c>
    </row>
    <row r="16" spans="1:17" ht="12" customHeight="1" x14ac:dyDescent="0.25">
      <c r="A16" s="87" t="s">
        <v>111</v>
      </c>
      <c r="B16" s="97"/>
      <c r="C16" s="97">
        <f>IF(RES_hh_emih_in!C16=0,0,RES_hh_emih_in!C16/RES_summary!C$21)</f>
        <v>0</v>
      </c>
      <c r="D16" s="97">
        <f>IF(RES_hh_emih_in!D16=0,0,RES_hh_emih_in!D16/RES_summary!D$21)</f>
        <v>0</v>
      </c>
      <c r="E16" s="97">
        <f>IF(RES_hh_emih_in!E16=0,0,RES_hh_emih_in!E16/RES_summary!E$21)</f>
        <v>0</v>
      </c>
      <c r="F16" s="97">
        <f>IF(RES_hh_emih_in!F16=0,0,RES_hh_emih_in!F16/RES_summary!F$21)</f>
        <v>0</v>
      </c>
      <c r="G16" s="97">
        <f>IF(RES_hh_emih_in!G16=0,0,RES_hh_emih_in!G16/RES_summary!G$21)</f>
        <v>0</v>
      </c>
      <c r="H16" s="97">
        <f>IF(RES_hh_emih_in!H16=0,0,RES_hh_emih_in!H16/RES_summary!H$21)</f>
        <v>0</v>
      </c>
      <c r="I16" s="97">
        <f>IF(RES_hh_emih_in!I16=0,0,RES_hh_emih_in!I16/RES_summary!I$21)</f>
        <v>0</v>
      </c>
      <c r="J16" s="97">
        <f>IF(RES_hh_emih_in!J16=0,0,RES_hh_emih_in!J16/RES_summary!J$21)</f>
        <v>0</v>
      </c>
      <c r="K16" s="97">
        <f>IF(RES_hh_emih_in!K16=0,0,RES_hh_emih_in!K16/RES_summary!K$21)</f>
        <v>0</v>
      </c>
      <c r="L16" s="97">
        <f>IF(RES_hh_emih_in!L16=0,0,RES_hh_emih_in!L16/RES_summary!L$21)</f>
        <v>0</v>
      </c>
      <c r="M16" s="97">
        <f>IF(RES_hh_emih_in!M16=0,0,RES_hh_emih_in!M16/RES_summary!M$21)</f>
        <v>0</v>
      </c>
      <c r="N16" s="97">
        <f>IF(RES_hh_emih_in!N16=0,0,RES_hh_emih_in!N16/RES_summary!N$21)</f>
        <v>0</v>
      </c>
      <c r="O16" s="97">
        <f>IF(RES_hh_emih_in!O16=0,0,RES_hh_emih_in!O16/RES_summary!O$21)</f>
        <v>0</v>
      </c>
      <c r="P16" s="97">
        <f>IF(RES_hh_emih_in!P16=0,0,RES_hh_emih_in!P16/RES_summary!P$21)</f>
        <v>0</v>
      </c>
      <c r="Q16" s="97">
        <f>IF(RES_hh_emih_in!Q16=0,0,RES_hh_emih_in!Q16/RES_summary!Q$21)</f>
        <v>0</v>
      </c>
    </row>
    <row r="17" spans="1:17" ht="12.95" customHeight="1" x14ac:dyDescent="0.25">
      <c r="A17" s="89" t="s">
        <v>63</v>
      </c>
      <c r="B17" s="96"/>
      <c r="C17" s="96">
        <f>IF(RES_hh_emih_in!C17=0,0,RES_hh_emih_in!C17/RES_summary!C$21)</f>
        <v>0.14713721163028357</v>
      </c>
      <c r="D17" s="96">
        <f>IF(RES_hh_emih_in!D17=0,0,RES_hh_emih_in!D17/RES_summary!D$21)</f>
        <v>0.18293405075298438</v>
      </c>
      <c r="E17" s="96">
        <f>IF(RES_hh_emih_in!E17=0,0,RES_hh_emih_in!E17/RES_summary!E$21)</f>
        <v>0.15902456655726904</v>
      </c>
      <c r="F17" s="96">
        <f>IF(RES_hh_emih_in!F17=0,0,RES_hh_emih_in!F17/RES_summary!F$21)</f>
        <v>2.8784998777123198E-2</v>
      </c>
      <c r="G17" s="96">
        <f>IF(RES_hh_emih_in!G17=0,0,RES_hh_emih_in!G17/RES_summary!G$21)</f>
        <v>0.21372618572153565</v>
      </c>
      <c r="H17" s="96">
        <f>IF(RES_hh_emih_in!H17=0,0,RES_hh_emih_in!H17/RES_summary!H$21)</f>
        <v>0.12817177209972724</v>
      </c>
      <c r="I17" s="96">
        <f>IF(RES_hh_emih_in!I17=0,0,RES_hh_emih_in!I17/RES_summary!I$21)</f>
        <v>1.3679946282158037E-2</v>
      </c>
      <c r="J17" s="96">
        <f>IF(RES_hh_emih_in!J17=0,0,RES_hh_emih_in!J17/RES_summary!J$21)</f>
        <v>3.6199257637409429E-2</v>
      </c>
      <c r="K17" s="96">
        <f>IF(RES_hh_emih_in!K17=0,0,RES_hh_emih_in!K17/RES_summary!K$21)</f>
        <v>5.0417941276970003E-2</v>
      </c>
      <c r="L17" s="96">
        <f>IF(RES_hh_emih_in!L17=0,0,RES_hh_emih_in!L17/RES_summary!L$21)</f>
        <v>3.8330376781166568E-2</v>
      </c>
      <c r="M17" s="96">
        <f>IF(RES_hh_emih_in!M17=0,0,RES_hh_emih_in!M17/RES_summary!M$21)</f>
        <v>2.6656853474732862E-2</v>
      </c>
      <c r="N17" s="96">
        <f>IF(RES_hh_emih_in!N17=0,0,RES_hh_emih_in!N17/RES_summary!N$21)</f>
        <v>2.6097661605415236E-2</v>
      </c>
      <c r="O17" s="96">
        <f>IF(RES_hh_emih_in!O17=0,0,RES_hh_emih_in!O17/RES_summary!O$21)</f>
        <v>1.5608980474507759E-2</v>
      </c>
      <c r="P17" s="96">
        <f>IF(RES_hh_emih_in!P17=0,0,RES_hh_emih_in!P17/RES_summary!P$21)</f>
        <v>1.4862428926585019E-2</v>
      </c>
      <c r="Q17" s="96">
        <f>IF(RES_hh_emih_in!Q17=0,0,RES_hh_emih_in!Q17/RES_summary!Q$21)</f>
        <v>3.8259405559078787E-2</v>
      </c>
    </row>
    <row r="18" spans="1:17" ht="12" customHeight="1" x14ac:dyDescent="0.25">
      <c r="A18" s="87" t="s">
        <v>58</v>
      </c>
      <c r="B18" s="95"/>
      <c r="C18" s="95">
        <f>IF(RES_hh_emih_in!C18=0,0,RES_hh_emih_in!C18/RES_summary!C$21)</f>
        <v>0</v>
      </c>
      <c r="D18" s="95">
        <f>IF(RES_hh_emih_in!D18=0,0,RES_hh_emih_in!D18/RES_summary!D$21)</f>
        <v>0</v>
      </c>
      <c r="E18" s="95">
        <f>IF(RES_hh_emih_in!E18=0,0,RES_hh_emih_in!E18/RES_summary!E$21)</f>
        <v>0</v>
      </c>
      <c r="F18" s="95">
        <f>IF(RES_hh_emih_in!F18=0,0,RES_hh_emih_in!F18/RES_summary!F$21)</f>
        <v>0</v>
      </c>
      <c r="G18" s="95">
        <f>IF(RES_hh_emih_in!G18=0,0,RES_hh_emih_in!G18/RES_summary!G$21)</f>
        <v>0</v>
      </c>
      <c r="H18" s="95">
        <f>IF(RES_hh_emih_in!H18=0,0,RES_hh_emih_in!H18/RES_summary!H$21)</f>
        <v>0</v>
      </c>
      <c r="I18" s="95">
        <f>IF(RES_hh_emih_in!I18=0,0,RES_hh_emih_in!I18/RES_summary!I$21)</f>
        <v>0</v>
      </c>
      <c r="J18" s="95">
        <f>IF(RES_hh_emih_in!J18=0,0,RES_hh_emih_in!J18/RES_summary!J$21)</f>
        <v>0</v>
      </c>
      <c r="K18" s="95">
        <f>IF(RES_hh_emih_in!K18=0,0,RES_hh_emih_in!K18/RES_summary!K$21)</f>
        <v>0</v>
      </c>
      <c r="L18" s="95">
        <f>IF(RES_hh_emih_in!L18=0,0,RES_hh_emih_in!L18/RES_summary!L$21)</f>
        <v>0</v>
      </c>
      <c r="M18" s="95">
        <f>IF(RES_hh_emih_in!M18=0,0,RES_hh_emih_in!M18/RES_summary!M$21)</f>
        <v>0</v>
      </c>
      <c r="N18" s="95">
        <f>IF(RES_hh_emih_in!N18=0,0,RES_hh_emih_in!N18/RES_summary!N$21)</f>
        <v>0</v>
      </c>
      <c r="O18" s="95">
        <f>IF(RES_hh_emih_in!O18=0,0,RES_hh_emih_in!O18/RES_summary!O$21)</f>
        <v>0</v>
      </c>
      <c r="P18" s="95">
        <f>IF(RES_hh_emih_in!P18=0,0,RES_hh_emih_in!P18/RES_summary!P$21)</f>
        <v>0</v>
      </c>
      <c r="Q18" s="95">
        <f>IF(RES_hh_emih_in!Q18=0,0,RES_hh_emih_in!Q18/RES_summary!Q$21)</f>
        <v>0</v>
      </c>
    </row>
    <row r="19" spans="1:17" s="28" customFormat="1" ht="12" customHeight="1" x14ac:dyDescent="0.25">
      <c r="A19" s="87" t="s">
        <v>84</v>
      </c>
      <c r="B19" s="95"/>
      <c r="C19" s="95">
        <f>IF(RES_hh_emih_in!C19=0,0,RES_hh_emih_in!C19/RES_summary!C$21)</f>
        <v>1.6919766305884789</v>
      </c>
      <c r="D19" s="95">
        <f>IF(RES_hh_emih_in!D19=0,0,RES_hh_emih_in!D19/RES_summary!D$21)</f>
        <v>2.3296681650487052</v>
      </c>
      <c r="E19" s="95">
        <f>IF(RES_hh_emih_in!E19=0,0,RES_hh_emih_in!E19/RES_summary!E$21)</f>
        <v>1.6660632862637346</v>
      </c>
      <c r="F19" s="95">
        <f>IF(RES_hh_emih_in!F19=0,0,RES_hh_emih_in!F19/RES_summary!F$21)</f>
        <v>0.32970196982943573</v>
      </c>
      <c r="G19" s="95">
        <f>IF(RES_hh_emih_in!G19=0,0,RES_hh_emih_in!G19/RES_summary!G$21)</f>
        <v>2.5050173432114078</v>
      </c>
      <c r="H19" s="95">
        <f>IF(RES_hh_emih_in!H19=0,0,RES_hh_emih_in!H19/RES_summary!H$21)</f>
        <v>1.7251429503221487</v>
      </c>
      <c r="I19" s="95">
        <f>IF(RES_hh_emih_in!I19=0,0,RES_hh_emih_in!I19/RES_summary!I$21)</f>
        <v>0.16915159481739125</v>
      </c>
      <c r="J19" s="95">
        <f>IF(RES_hh_emih_in!J19=0,0,RES_hh_emih_in!J19/RES_summary!J$21)</f>
        <v>0.89034475130378332</v>
      </c>
      <c r="K19" s="95">
        <f>IF(RES_hh_emih_in!K19=0,0,RES_hh_emih_in!K19/RES_summary!K$21)</f>
        <v>0.53771067650958704</v>
      </c>
      <c r="L19" s="95">
        <f>IF(RES_hh_emih_in!L19=0,0,RES_hh_emih_in!L19/RES_summary!L$21)</f>
        <v>0.3322436621120059</v>
      </c>
      <c r="M19" s="95">
        <f>IF(RES_hh_emih_in!M19=0,0,RES_hh_emih_in!M19/RES_summary!M$21)</f>
        <v>0.36997324670569076</v>
      </c>
      <c r="N19" s="95">
        <f>IF(RES_hh_emih_in!N19=0,0,RES_hh_emih_in!N19/RES_summary!N$21)</f>
        <v>0.24939365551216877</v>
      </c>
      <c r="O19" s="95">
        <f>IF(RES_hh_emih_in!O19=0,0,RES_hh_emih_in!O19/RES_summary!O$21)</f>
        <v>0.13402743121936039</v>
      </c>
      <c r="P19" s="95">
        <f>IF(RES_hh_emih_in!P19=0,0,RES_hh_emih_in!P19/RES_summary!P$21)</f>
        <v>0.32792522417935366</v>
      </c>
      <c r="Q19" s="95">
        <f>IF(RES_hh_emih_in!Q19=0,0,RES_hh_emih_in!Q19/RES_summary!Q$21)</f>
        <v>0.61535877093770719</v>
      </c>
    </row>
    <row r="20" spans="1:17" ht="12" customHeight="1" x14ac:dyDescent="0.25">
      <c r="A20" s="87" t="s">
        <v>110</v>
      </c>
      <c r="B20" s="95"/>
      <c r="C20" s="95">
        <f>IF(RES_hh_emih_in!C20=0,0,RES_hh_emih_in!C20/RES_summary!C$21)</f>
        <v>0</v>
      </c>
      <c r="D20" s="95">
        <f>IF(RES_hh_emih_in!D20=0,0,RES_hh_emih_in!D20/RES_summary!D$21)</f>
        <v>0</v>
      </c>
      <c r="E20" s="95">
        <f>IF(RES_hh_emih_in!E20=0,0,RES_hh_emih_in!E20/RES_summary!E$21)</f>
        <v>0</v>
      </c>
      <c r="F20" s="95">
        <f>IF(RES_hh_emih_in!F20=0,0,RES_hh_emih_in!F20/RES_summary!F$21)</f>
        <v>0</v>
      </c>
      <c r="G20" s="95">
        <f>IF(RES_hh_emih_in!G20=0,0,RES_hh_emih_in!G20/RES_summary!G$21)</f>
        <v>0</v>
      </c>
      <c r="H20" s="95">
        <f>IF(RES_hh_emih_in!H20=0,0,RES_hh_emih_in!H20/RES_summary!H$21)</f>
        <v>0</v>
      </c>
      <c r="I20" s="95">
        <f>IF(RES_hh_emih_in!I20=0,0,RES_hh_emih_in!I20/RES_summary!I$21)</f>
        <v>0</v>
      </c>
      <c r="J20" s="95">
        <f>IF(RES_hh_emih_in!J20=0,0,RES_hh_emih_in!J20/RES_summary!J$21)</f>
        <v>0</v>
      </c>
      <c r="K20" s="95">
        <f>IF(RES_hh_emih_in!K20=0,0,RES_hh_emih_in!K20/RES_summary!K$21)</f>
        <v>0</v>
      </c>
      <c r="L20" s="95">
        <f>IF(RES_hh_emih_in!L20=0,0,RES_hh_emih_in!L20/RES_summary!L$21)</f>
        <v>0</v>
      </c>
      <c r="M20" s="95">
        <f>IF(RES_hh_emih_in!M20=0,0,RES_hh_emih_in!M20/RES_summary!M$21)</f>
        <v>0</v>
      </c>
      <c r="N20" s="95">
        <f>IF(RES_hh_emih_in!N20=0,0,RES_hh_emih_in!N20/RES_summary!N$21)</f>
        <v>0</v>
      </c>
      <c r="O20" s="95">
        <f>IF(RES_hh_emih_in!O20=0,0,RES_hh_emih_in!O20/RES_summary!O$21)</f>
        <v>0</v>
      </c>
      <c r="P20" s="95">
        <f>IF(RES_hh_emih_in!P20=0,0,RES_hh_emih_in!P20/RES_summary!P$21)</f>
        <v>0</v>
      </c>
      <c r="Q20" s="95">
        <f>IF(RES_hh_emih_in!Q20=0,0,RES_hh_emih_in!Q20/RES_summary!Q$21)</f>
        <v>0</v>
      </c>
    </row>
    <row r="21" spans="1:17" ht="12" customHeight="1" x14ac:dyDescent="0.25">
      <c r="A21" s="87" t="s">
        <v>109</v>
      </c>
      <c r="B21" s="95"/>
      <c r="C21" s="95">
        <f>IF(RES_hh_emih_in!C21=0,0,RES_hh_emih_in!C21/RES_summary!C$21)</f>
        <v>0</v>
      </c>
      <c r="D21" s="95">
        <f>IF(RES_hh_emih_in!D21=0,0,RES_hh_emih_in!D21/RES_summary!D$21)</f>
        <v>0</v>
      </c>
      <c r="E21" s="95">
        <f>IF(RES_hh_emih_in!E21=0,0,RES_hh_emih_in!E21/RES_summary!E$21)</f>
        <v>0</v>
      </c>
      <c r="F21" s="95">
        <f>IF(RES_hh_emih_in!F21=0,0,RES_hh_emih_in!F21/RES_summary!F$21)</f>
        <v>0</v>
      </c>
      <c r="G21" s="95">
        <f>IF(RES_hh_emih_in!G21=0,0,RES_hh_emih_in!G21/RES_summary!G$21)</f>
        <v>0</v>
      </c>
      <c r="H21" s="95">
        <f>IF(RES_hh_emih_in!H21=0,0,RES_hh_emih_in!H21/RES_summary!H$21)</f>
        <v>0</v>
      </c>
      <c r="I21" s="95">
        <f>IF(RES_hh_emih_in!I21=0,0,RES_hh_emih_in!I21/RES_summary!I$21)</f>
        <v>0</v>
      </c>
      <c r="J21" s="95">
        <f>IF(RES_hh_emih_in!J21=0,0,RES_hh_emih_in!J21/RES_summary!J$21)</f>
        <v>0</v>
      </c>
      <c r="K21" s="95">
        <f>IF(RES_hh_emih_in!K21=0,0,RES_hh_emih_in!K21/RES_summary!K$21)</f>
        <v>0</v>
      </c>
      <c r="L21" s="95">
        <f>IF(RES_hh_emih_in!L21=0,0,RES_hh_emih_in!L21/RES_summary!L$21)</f>
        <v>0</v>
      </c>
      <c r="M21" s="95">
        <f>IF(RES_hh_emih_in!M21=0,0,RES_hh_emih_in!M21/RES_summary!M$21)</f>
        <v>0</v>
      </c>
      <c r="N21" s="95">
        <f>IF(RES_hh_emih_in!N21=0,0,RES_hh_emih_in!N21/RES_summary!N$21)</f>
        <v>0</v>
      </c>
      <c r="O21" s="95">
        <f>IF(RES_hh_emih_in!O21=0,0,RES_hh_emih_in!O21/RES_summary!O$21)</f>
        <v>0</v>
      </c>
      <c r="P21" s="95">
        <f>IF(RES_hh_emih_in!P21=0,0,RES_hh_emih_in!P21/RES_summary!P$21)</f>
        <v>0</v>
      </c>
      <c r="Q21" s="95">
        <f>IF(RES_hh_emih_in!Q21=0,0,RES_hh_emih_in!Q21/RES_summary!Q$21)</f>
        <v>0</v>
      </c>
    </row>
    <row r="22" spans="1:17" ht="12" customHeight="1" x14ac:dyDescent="0.25">
      <c r="A22" s="87" t="s">
        <v>55</v>
      </c>
      <c r="B22" s="95"/>
      <c r="C22" s="95">
        <f>IF(RES_hh_emih_in!C22=0,0,RES_hh_emih_in!C22/RES_summary!C$21)</f>
        <v>0</v>
      </c>
      <c r="D22" s="95">
        <f>IF(RES_hh_emih_in!D22=0,0,RES_hh_emih_in!D22/RES_summary!D$21)</f>
        <v>0</v>
      </c>
      <c r="E22" s="95">
        <f>IF(RES_hh_emih_in!E22=0,0,RES_hh_emih_in!E22/RES_summary!E$21)</f>
        <v>0</v>
      </c>
      <c r="F22" s="95">
        <f>IF(RES_hh_emih_in!F22=0,0,RES_hh_emih_in!F22/RES_summary!F$21)</f>
        <v>0</v>
      </c>
      <c r="G22" s="95">
        <f>IF(RES_hh_emih_in!G22=0,0,RES_hh_emih_in!G22/RES_summary!G$21)</f>
        <v>0</v>
      </c>
      <c r="H22" s="95">
        <f>IF(RES_hh_emih_in!H22=0,0,RES_hh_emih_in!H22/RES_summary!H$21)</f>
        <v>0</v>
      </c>
      <c r="I22" s="95">
        <f>IF(RES_hh_emih_in!I22=0,0,RES_hh_emih_in!I22/RES_summary!I$21)</f>
        <v>0</v>
      </c>
      <c r="J22" s="95">
        <f>IF(RES_hh_emih_in!J22=0,0,RES_hh_emih_in!J22/RES_summary!J$21)</f>
        <v>0</v>
      </c>
      <c r="K22" s="95">
        <f>IF(RES_hh_emih_in!K22=0,0,RES_hh_emih_in!K22/RES_summary!K$21)</f>
        <v>0</v>
      </c>
      <c r="L22" s="95">
        <f>IF(RES_hh_emih_in!L22=0,0,RES_hh_emih_in!L22/RES_summary!L$21)</f>
        <v>0</v>
      </c>
      <c r="M22" s="95">
        <f>IF(RES_hh_emih_in!M22=0,0,RES_hh_emih_in!M22/RES_summary!M$21)</f>
        <v>0</v>
      </c>
      <c r="N22" s="95">
        <f>IF(RES_hh_emih_in!N22=0,0,RES_hh_emih_in!N22/RES_summary!N$21)</f>
        <v>0</v>
      </c>
      <c r="O22" s="95">
        <f>IF(RES_hh_emih_in!O22=0,0,RES_hh_emih_in!O22/RES_summary!O$21)</f>
        <v>0</v>
      </c>
      <c r="P22" s="95">
        <f>IF(RES_hh_emih_in!P22=0,0,RES_hh_emih_in!P22/RES_summary!P$21)</f>
        <v>0</v>
      </c>
      <c r="Q22" s="95">
        <f>IF(RES_hh_emih_in!Q22=0,0,RES_hh_emih_in!Q22/RES_summary!Q$21)</f>
        <v>0</v>
      </c>
    </row>
    <row r="23" spans="1:17" ht="12" customHeight="1" x14ac:dyDescent="0.25">
      <c r="A23" s="87" t="s">
        <v>79</v>
      </c>
      <c r="B23" s="95"/>
      <c r="C23" s="95">
        <f>IF(RES_hh_emih_in!C23=0,0,RES_hh_emih_in!C23/RES_summary!C$21)</f>
        <v>0</v>
      </c>
      <c r="D23" s="95">
        <f>IF(RES_hh_emih_in!D23=0,0,RES_hh_emih_in!D23/RES_summary!D$21)</f>
        <v>0</v>
      </c>
      <c r="E23" s="95">
        <f>IF(RES_hh_emih_in!E23=0,0,RES_hh_emih_in!E23/RES_summary!E$21)</f>
        <v>0</v>
      </c>
      <c r="F23" s="95">
        <f>IF(RES_hh_emih_in!F23=0,0,RES_hh_emih_in!F23/RES_summary!F$21)</f>
        <v>0</v>
      </c>
      <c r="G23" s="95">
        <f>IF(RES_hh_emih_in!G23=0,0,RES_hh_emih_in!G23/RES_summary!G$21)</f>
        <v>0</v>
      </c>
      <c r="H23" s="95">
        <f>IF(RES_hh_emih_in!H23=0,0,RES_hh_emih_in!H23/RES_summary!H$21)</f>
        <v>0</v>
      </c>
      <c r="I23" s="95">
        <f>IF(RES_hh_emih_in!I23=0,0,RES_hh_emih_in!I23/RES_summary!I$21)</f>
        <v>0</v>
      </c>
      <c r="J23" s="95">
        <f>IF(RES_hh_emih_in!J23=0,0,RES_hh_emih_in!J23/RES_summary!J$21)</f>
        <v>0</v>
      </c>
      <c r="K23" s="95">
        <f>IF(RES_hh_emih_in!K23=0,0,RES_hh_emih_in!K23/RES_summary!K$21)</f>
        <v>0</v>
      </c>
      <c r="L23" s="95">
        <f>IF(RES_hh_emih_in!L23=0,0,RES_hh_emih_in!L23/RES_summary!L$21)</f>
        <v>0</v>
      </c>
      <c r="M23" s="95">
        <f>IF(RES_hh_emih_in!M23=0,0,RES_hh_emih_in!M23/RES_summary!M$21)</f>
        <v>0</v>
      </c>
      <c r="N23" s="95">
        <f>IF(RES_hh_emih_in!N23=0,0,RES_hh_emih_in!N23/RES_summary!N$21)</f>
        <v>0</v>
      </c>
      <c r="O23" s="95">
        <f>IF(RES_hh_emih_in!O23=0,0,RES_hh_emih_in!O23/RES_summary!O$21)</f>
        <v>0</v>
      </c>
      <c r="P23" s="95">
        <f>IF(RES_hh_emih_in!P23=0,0,RES_hh_emih_in!P23/RES_summary!P$21)</f>
        <v>0</v>
      </c>
      <c r="Q23" s="95">
        <f>IF(RES_hh_emih_in!Q23=0,0,RES_hh_emih_in!Q23/RES_summary!Q$21)</f>
        <v>0</v>
      </c>
    </row>
    <row r="24" spans="1:17" ht="12" customHeight="1" x14ac:dyDescent="0.25">
      <c r="A24" s="87" t="s">
        <v>61</v>
      </c>
      <c r="B24" s="95"/>
      <c r="C24" s="95">
        <f>IF(RES_hh_emih_in!C24=0,0,RES_hh_emih_in!C24/RES_summary!C$21)</f>
        <v>0</v>
      </c>
      <c r="D24" s="95">
        <f>IF(RES_hh_emih_in!D24=0,0,RES_hh_emih_in!D24/RES_summary!D$21)</f>
        <v>0</v>
      </c>
      <c r="E24" s="95">
        <f>IF(RES_hh_emih_in!E24=0,0,RES_hh_emih_in!E24/RES_summary!E$21)</f>
        <v>0</v>
      </c>
      <c r="F24" s="95">
        <f>IF(RES_hh_emih_in!F24=0,0,RES_hh_emih_in!F24/RES_summary!F$21)</f>
        <v>0</v>
      </c>
      <c r="G24" s="95">
        <f>IF(RES_hh_emih_in!G24=0,0,RES_hh_emih_in!G24/RES_summary!G$21)</f>
        <v>0</v>
      </c>
      <c r="H24" s="95">
        <f>IF(RES_hh_emih_in!H24=0,0,RES_hh_emih_in!H24/RES_summary!H$21)</f>
        <v>0</v>
      </c>
      <c r="I24" s="95">
        <f>IF(RES_hh_emih_in!I24=0,0,RES_hh_emih_in!I24/RES_summary!I$21)</f>
        <v>0</v>
      </c>
      <c r="J24" s="95">
        <f>IF(RES_hh_emih_in!J24=0,0,RES_hh_emih_in!J24/RES_summary!J$21)</f>
        <v>0</v>
      </c>
      <c r="K24" s="95">
        <f>IF(RES_hh_emih_in!K24=0,0,RES_hh_emih_in!K24/RES_summary!K$21)</f>
        <v>0</v>
      </c>
      <c r="L24" s="95">
        <f>IF(RES_hh_emih_in!L24=0,0,RES_hh_emih_in!L24/RES_summary!L$21)</f>
        <v>0</v>
      </c>
      <c r="M24" s="95">
        <f>IF(RES_hh_emih_in!M24=0,0,RES_hh_emih_in!M24/RES_summary!M$21)</f>
        <v>0</v>
      </c>
      <c r="N24" s="95">
        <f>IF(RES_hh_emih_in!N24=0,0,RES_hh_emih_in!N24/RES_summary!N$21)</f>
        <v>0</v>
      </c>
      <c r="O24" s="95">
        <f>IF(RES_hh_emih_in!O24=0,0,RES_hh_emih_in!O24/RES_summary!O$21)</f>
        <v>0</v>
      </c>
      <c r="P24" s="95">
        <f>IF(RES_hh_emih_in!P24=0,0,RES_hh_emih_in!P24/RES_summary!P$21)</f>
        <v>0</v>
      </c>
      <c r="Q24" s="95">
        <f>IF(RES_hh_emih_in!Q24=0,0,RES_hh_emih_in!Q24/RES_summary!Q$21)</f>
        <v>0</v>
      </c>
    </row>
    <row r="25" spans="1:17" ht="12" customHeight="1" x14ac:dyDescent="0.25">
      <c r="A25" s="51" t="s">
        <v>60</v>
      </c>
      <c r="B25" s="22"/>
      <c r="C25" s="22">
        <f>IF(RES_hh_emih_in!C25=0,0,RES_hh_emih_in!C25/RES_summary!C$21)</f>
        <v>0</v>
      </c>
      <c r="D25" s="22">
        <f>IF(RES_hh_emih_in!D25=0,0,RES_hh_emih_in!D25/RES_summary!D$21)</f>
        <v>0</v>
      </c>
      <c r="E25" s="22">
        <f>IF(RES_hh_emih_in!E25=0,0,RES_hh_emih_in!E25/RES_summary!E$21)</f>
        <v>0</v>
      </c>
      <c r="F25" s="22">
        <f>IF(RES_hh_emih_in!F25=0,0,RES_hh_emih_in!F25/RES_summary!F$21)</f>
        <v>0</v>
      </c>
      <c r="G25" s="22">
        <f>IF(RES_hh_emih_in!G25=0,0,RES_hh_emih_in!G25/RES_summary!G$21)</f>
        <v>0</v>
      </c>
      <c r="H25" s="22">
        <f>IF(RES_hh_emih_in!H25=0,0,RES_hh_emih_in!H25/RES_summary!H$21)</f>
        <v>0</v>
      </c>
      <c r="I25" s="22">
        <f>IF(RES_hh_emih_in!I25=0,0,RES_hh_emih_in!I25/RES_summary!I$21)</f>
        <v>0</v>
      </c>
      <c r="J25" s="22">
        <f>IF(RES_hh_emih_in!J25=0,0,RES_hh_emih_in!J25/RES_summary!J$21)</f>
        <v>0</v>
      </c>
      <c r="K25" s="22">
        <f>IF(RES_hh_emih_in!K25=0,0,RES_hh_emih_in!K25/RES_summary!K$21)</f>
        <v>0</v>
      </c>
      <c r="L25" s="22">
        <f>IF(RES_hh_emih_in!L25=0,0,RES_hh_emih_in!L25/RES_summary!L$21)</f>
        <v>0</v>
      </c>
      <c r="M25" s="22">
        <f>IF(RES_hh_emih_in!M25=0,0,RES_hh_emih_in!M25/RES_summary!M$21)</f>
        <v>0</v>
      </c>
      <c r="N25" s="22">
        <f>IF(RES_hh_emih_in!N25=0,0,RES_hh_emih_in!N25/RES_summary!N$21)</f>
        <v>0</v>
      </c>
      <c r="O25" s="22">
        <f>IF(RES_hh_emih_in!O25=0,0,RES_hh_emih_in!O25/RES_summary!O$21)</f>
        <v>0</v>
      </c>
      <c r="P25" s="22">
        <f>IF(RES_hh_emih_in!P25=0,0,RES_hh_emih_in!P25/RES_summary!P$21)</f>
        <v>0</v>
      </c>
      <c r="Q25" s="22">
        <f>IF(RES_hh_emih_in!Q25=0,0,RES_hh_emih_in!Q25/RES_summary!Q$21)</f>
        <v>0</v>
      </c>
    </row>
    <row r="26" spans="1:17" ht="12" customHeight="1" x14ac:dyDescent="0.25">
      <c r="A26" s="49" t="s">
        <v>59</v>
      </c>
      <c r="B26" s="18"/>
      <c r="C26" s="18">
        <f>IF(RES_hh_emih_in!C26=0,0,RES_hh_emih_in!C26/RES_summary!C$21)</f>
        <v>0</v>
      </c>
      <c r="D26" s="18">
        <f>IF(RES_hh_emih_in!D26=0,0,RES_hh_emih_in!D26/RES_summary!D$21)</f>
        <v>0</v>
      </c>
      <c r="E26" s="18">
        <f>IF(RES_hh_emih_in!E26=0,0,RES_hh_emih_in!E26/RES_summary!E$21)</f>
        <v>0</v>
      </c>
      <c r="F26" s="18">
        <f>IF(RES_hh_emih_in!F26=0,0,RES_hh_emih_in!F26/RES_summary!F$21)</f>
        <v>0</v>
      </c>
      <c r="G26" s="18">
        <f>IF(RES_hh_emih_in!G26=0,0,RES_hh_emih_in!G26/RES_summary!G$21)</f>
        <v>0</v>
      </c>
      <c r="H26" s="18">
        <f>IF(RES_hh_emih_in!H26=0,0,RES_hh_emih_in!H26/RES_summary!H$21)</f>
        <v>0</v>
      </c>
      <c r="I26" s="18">
        <f>IF(RES_hh_emih_in!I26=0,0,RES_hh_emih_in!I26/RES_summary!I$21)</f>
        <v>0</v>
      </c>
      <c r="J26" s="18">
        <f>IF(RES_hh_emih_in!J26=0,0,RES_hh_emih_in!J26/RES_summary!J$21)</f>
        <v>0</v>
      </c>
      <c r="K26" s="18">
        <f>IF(RES_hh_emih_in!K26=0,0,RES_hh_emih_in!K26/RES_summary!K$21)</f>
        <v>0</v>
      </c>
      <c r="L26" s="18">
        <f>IF(RES_hh_emih_in!L26=0,0,RES_hh_emih_in!L26/RES_summary!L$21)</f>
        <v>0</v>
      </c>
      <c r="M26" s="18">
        <f>IF(RES_hh_emih_in!M26=0,0,RES_hh_emih_in!M26/RES_summary!M$21)</f>
        <v>0</v>
      </c>
      <c r="N26" s="18">
        <f>IF(RES_hh_emih_in!N26=0,0,RES_hh_emih_in!N26/RES_summary!N$21)</f>
        <v>0</v>
      </c>
      <c r="O26" s="18">
        <f>IF(RES_hh_emih_in!O26=0,0,RES_hh_emih_in!O26/RES_summary!O$21)</f>
        <v>0</v>
      </c>
      <c r="P26" s="18">
        <f>IF(RES_hh_emih_in!P26=0,0,RES_hh_emih_in!P26/RES_summary!P$21)</f>
        <v>0</v>
      </c>
      <c r="Q26" s="18">
        <f>IF(RES_hh_emih_in!Q26=0,0,RES_hh_emih_in!Q26/RES_summary!Q$21)</f>
        <v>0</v>
      </c>
    </row>
    <row r="27" spans="1:17" ht="12.95" customHeight="1" x14ac:dyDescent="0.25">
      <c r="A27" s="89" t="s">
        <v>62</v>
      </c>
      <c r="B27" s="96"/>
      <c r="C27" s="96">
        <f>IF(RES_hh_emih_in!C27=0,0,RES_hh_emih_in!C27/RES_summary!C$21)</f>
        <v>0.281281129166566</v>
      </c>
      <c r="D27" s="96">
        <f>IF(RES_hh_emih_in!D27=0,0,RES_hh_emih_in!D27/RES_summary!D$21)</f>
        <v>0.24969200919603032</v>
      </c>
      <c r="E27" s="96">
        <f>IF(RES_hh_emih_in!E27=0,0,RES_hh_emih_in!E27/RES_summary!E$21)</f>
        <v>0.36812495161429959</v>
      </c>
      <c r="F27" s="96">
        <f>IF(RES_hh_emih_in!F27=0,0,RES_hh_emih_in!F27/RES_summary!F$21)</f>
        <v>0.3115417264553994</v>
      </c>
      <c r="G27" s="96">
        <f>IF(RES_hh_emih_in!G27=0,0,RES_hh_emih_in!G27/RES_summary!G$21)</f>
        <v>0.29454347849608914</v>
      </c>
      <c r="H27" s="96">
        <f>IF(RES_hh_emih_in!H27=0,0,RES_hh_emih_in!H27/RES_summary!H$21)</f>
        <v>0.12241949323111591</v>
      </c>
      <c r="I27" s="96">
        <f>IF(RES_hh_emih_in!I27=0,0,RES_hh_emih_in!I27/RES_summary!I$21)</f>
        <v>0.31673219089609406</v>
      </c>
      <c r="J27" s="96">
        <f>IF(RES_hh_emih_in!J27=0,0,RES_hh_emih_in!J27/RES_summary!J$21)</f>
        <v>0.12789335690373382</v>
      </c>
      <c r="K27" s="96">
        <f>IF(RES_hh_emih_in!K27=0,0,RES_hh_emih_in!K27/RES_summary!K$21)</f>
        <v>0.32185425285069297</v>
      </c>
      <c r="L27" s="96">
        <f>IF(RES_hh_emih_in!L27=0,0,RES_hh_emih_in!L27/RES_summary!L$21)</f>
        <v>0.37859120554753023</v>
      </c>
      <c r="M27" s="96">
        <f>IF(RES_hh_emih_in!M27=0,0,RES_hh_emih_in!M27/RES_summary!M$21)</f>
        <v>0.22356295725842615</v>
      </c>
      <c r="N27" s="96">
        <f>IF(RES_hh_emih_in!N27=0,0,RES_hh_emih_in!N27/RES_summary!N$21)</f>
        <v>0.33381008204732959</v>
      </c>
      <c r="O27" s="96">
        <f>IF(RES_hh_emih_in!O27=0,0,RES_hh_emih_in!O27/RES_summary!O$21)</f>
        <v>0.38831448194031953</v>
      </c>
      <c r="P27" s="96">
        <f>IF(RES_hh_emih_in!P27=0,0,RES_hh_emih_in!P27/RES_summary!P$21)</f>
        <v>0</v>
      </c>
      <c r="Q27" s="96">
        <f>IF(RES_hh_emih_in!Q27=0,0,RES_hh_emih_in!Q27/RES_summary!Q$21)</f>
        <v>0</v>
      </c>
    </row>
    <row r="28" spans="1:17" ht="12" customHeight="1" x14ac:dyDescent="0.25">
      <c r="A28" s="87" t="s">
        <v>58</v>
      </c>
      <c r="B28" s="95"/>
      <c r="C28" s="95">
        <f>IF(RES_hh_emih_in!C28=0,0,RES_hh_emih_in!C28/RES_summary!C$21)</f>
        <v>0</v>
      </c>
      <c r="D28" s="95">
        <f>IF(RES_hh_emih_in!D28=0,0,RES_hh_emih_in!D28/RES_summary!D$21)</f>
        <v>0</v>
      </c>
      <c r="E28" s="95">
        <f>IF(RES_hh_emih_in!E28=0,0,RES_hh_emih_in!E28/RES_summary!E$21)</f>
        <v>0</v>
      </c>
      <c r="F28" s="95">
        <f>IF(RES_hh_emih_in!F28=0,0,RES_hh_emih_in!F28/RES_summary!F$21)</f>
        <v>0</v>
      </c>
      <c r="G28" s="95">
        <f>IF(RES_hh_emih_in!G28=0,0,RES_hh_emih_in!G28/RES_summary!G$21)</f>
        <v>0</v>
      </c>
      <c r="H28" s="95">
        <f>IF(RES_hh_emih_in!H28=0,0,RES_hh_emih_in!H28/RES_summary!H$21)</f>
        <v>0</v>
      </c>
      <c r="I28" s="95">
        <f>IF(RES_hh_emih_in!I28=0,0,RES_hh_emih_in!I28/RES_summary!I$21)</f>
        <v>0</v>
      </c>
      <c r="J28" s="95">
        <f>IF(RES_hh_emih_in!J28=0,0,RES_hh_emih_in!J28/RES_summary!J$21)</f>
        <v>0</v>
      </c>
      <c r="K28" s="95">
        <f>IF(RES_hh_emih_in!K28=0,0,RES_hh_emih_in!K28/RES_summary!K$21)</f>
        <v>0</v>
      </c>
      <c r="L28" s="95">
        <f>IF(RES_hh_emih_in!L28=0,0,RES_hh_emih_in!L28/RES_summary!L$21)</f>
        <v>0</v>
      </c>
      <c r="M28" s="95">
        <f>IF(RES_hh_emih_in!M28=0,0,RES_hh_emih_in!M28/RES_summary!M$21)</f>
        <v>0</v>
      </c>
      <c r="N28" s="95">
        <f>IF(RES_hh_emih_in!N28=0,0,RES_hh_emih_in!N28/RES_summary!N$21)</f>
        <v>0</v>
      </c>
      <c r="O28" s="95">
        <f>IF(RES_hh_emih_in!O28=0,0,RES_hh_emih_in!O28/RES_summary!O$21)</f>
        <v>0</v>
      </c>
      <c r="P28" s="95">
        <f>IF(RES_hh_emih_in!P28=0,0,RES_hh_emih_in!P28/RES_summary!P$21)</f>
        <v>0</v>
      </c>
      <c r="Q28" s="95">
        <f>IF(RES_hh_emih_in!Q28=0,0,RES_hh_emih_in!Q28/RES_summary!Q$21)</f>
        <v>0</v>
      </c>
    </row>
    <row r="29" spans="1:17" s="28" customFormat="1" ht="12" customHeight="1" x14ac:dyDescent="0.25">
      <c r="A29" s="87" t="s">
        <v>84</v>
      </c>
      <c r="B29" s="95"/>
      <c r="C29" s="95">
        <f>IF(RES_hh_emih_in!C29=0,0,RES_hh_emih_in!C29/RES_summary!C$21)</f>
        <v>3.2345393249073622</v>
      </c>
      <c r="D29" s="95">
        <f>IF(RES_hh_emih_in!D29=0,0,RES_hh_emih_in!D29/RES_summary!D$21)</f>
        <v>3.1798318710851081</v>
      </c>
      <c r="E29" s="95">
        <f>IF(RES_hh_emih_in!E29=0,0,RES_hh_emih_in!E29/RES_summary!E$21)</f>
        <v>3.4625250574098994</v>
      </c>
      <c r="F29" s="95">
        <f>IF(RES_hh_emih_in!F29=0,0,RES_hh_emih_in!F29/RES_summary!F$21)</f>
        <v>3.5683837158277609</v>
      </c>
      <c r="G29" s="95">
        <f>IF(RES_hh_emih_in!G29=0,0,RES_hh_emih_in!G29/RES_summary!G$21)</f>
        <v>3.4522513910571937</v>
      </c>
      <c r="H29" s="95">
        <f>IF(RES_hh_emih_in!H29=0,0,RES_hh_emih_in!H29/RES_summary!H$21)</f>
        <v>3.1178239736828997</v>
      </c>
      <c r="I29" s="95">
        <f>IF(RES_hh_emih_in!I29=0,0,RES_hh_emih_in!I29/RES_summary!I$21)</f>
        <v>3.3199707464042718</v>
      </c>
      <c r="J29" s="95">
        <f>IF(RES_hh_emih_in!J29=0,0,RES_hh_emih_in!J29/RES_summary!J$21)</f>
        <v>3.1456219402738519</v>
      </c>
      <c r="K29" s="95">
        <f>IF(RES_hh_emih_in!K29=0,0,RES_hh_emih_in!K29/RES_summary!K$21)</f>
        <v>3.2082436276900066</v>
      </c>
      <c r="L29" s="95">
        <f>IF(RES_hh_emih_in!L29=0,0,RES_hh_emih_in!L29/RES_summary!L$21)</f>
        <v>3.1523717954382127</v>
      </c>
      <c r="M29" s="95">
        <f>IF(RES_hh_emih_in!M29=0,0,RES_hh_emih_in!M29/RES_summary!M$21)</f>
        <v>3.1028535764142506</v>
      </c>
      <c r="N29" s="95">
        <f>IF(RES_hh_emih_in!N29=0,0,RES_hh_emih_in!N29/RES_summary!N$21)</f>
        <v>2.9839029074256236</v>
      </c>
      <c r="O29" s="95">
        <f>IF(RES_hh_emih_in!O29=0,0,RES_hh_emih_in!O29/RES_summary!O$21)</f>
        <v>2.6673816238066186</v>
      </c>
      <c r="P29" s="95">
        <f>IF(RES_hh_emih_in!P29=0,0,RES_hh_emih_in!P29/RES_summary!P$21)</f>
        <v>0</v>
      </c>
      <c r="Q29" s="95">
        <f>IF(RES_hh_emih_in!Q29=0,0,RES_hh_emih_in!Q29/RES_summary!Q$21)</f>
        <v>0</v>
      </c>
    </row>
    <row r="30" spans="1:17" ht="12" customHeight="1" x14ac:dyDescent="0.25">
      <c r="A30" s="87" t="s">
        <v>109</v>
      </c>
      <c r="B30" s="95"/>
      <c r="C30" s="95">
        <f>IF(RES_hh_emih_in!C30=0,0,RES_hh_emih_in!C30/RES_summary!C$21)</f>
        <v>0</v>
      </c>
      <c r="D30" s="95">
        <f>IF(RES_hh_emih_in!D30=0,0,RES_hh_emih_in!D30/RES_summary!D$21)</f>
        <v>0</v>
      </c>
      <c r="E30" s="95">
        <f>IF(RES_hh_emih_in!E30=0,0,RES_hh_emih_in!E30/RES_summary!E$21)</f>
        <v>0</v>
      </c>
      <c r="F30" s="95">
        <f>IF(RES_hh_emih_in!F30=0,0,RES_hh_emih_in!F30/RES_summary!F$21)</f>
        <v>0</v>
      </c>
      <c r="G30" s="95">
        <f>IF(RES_hh_emih_in!G30=0,0,RES_hh_emih_in!G30/RES_summary!G$21)</f>
        <v>0</v>
      </c>
      <c r="H30" s="95">
        <f>IF(RES_hh_emih_in!H30=0,0,RES_hh_emih_in!H30/RES_summary!H$21)</f>
        <v>0</v>
      </c>
      <c r="I30" s="95">
        <f>IF(RES_hh_emih_in!I30=0,0,RES_hh_emih_in!I30/RES_summary!I$21)</f>
        <v>0</v>
      </c>
      <c r="J30" s="95">
        <f>IF(RES_hh_emih_in!J30=0,0,RES_hh_emih_in!J30/RES_summary!J$21)</f>
        <v>0</v>
      </c>
      <c r="K30" s="95">
        <f>IF(RES_hh_emih_in!K30=0,0,RES_hh_emih_in!K30/RES_summary!K$21)</f>
        <v>0</v>
      </c>
      <c r="L30" s="95">
        <f>IF(RES_hh_emih_in!L30=0,0,RES_hh_emih_in!L30/RES_summary!L$21)</f>
        <v>0</v>
      </c>
      <c r="M30" s="95">
        <f>IF(RES_hh_emih_in!M30=0,0,RES_hh_emih_in!M30/RES_summary!M$21)</f>
        <v>0</v>
      </c>
      <c r="N30" s="95">
        <f>IF(RES_hh_emih_in!N30=0,0,RES_hh_emih_in!N30/RES_summary!N$21)</f>
        <v>0</v>
      </c>
      <c r="O30" s="95">
        <f>IF(RES_hh_emih_in!O30=0,0,RES_hh_emih_in!O30/RES_summary!O$21)</f>
        <v>0</v>
      </c>
      <c r="P30" s="95">
        <f>IF(RES_hh_emih_in!P30=0,0,RES_hh_emih_in!P30/RES_summary!P$21)</f>
        <v>0</v>
      </c>
      <c r="Q30" s="95">
        <f>IF(RES_hh_emih_in!Q30=0,0,RES_hh_emih_in!Q30/RES_summary!Q$21)</f>
        <v>0</v>
      </c>
    </row>
    <row r="31" spans="1:17" ht="12" customHeight="1" x14ac:dyDescent="0.25">
      <c r="A31" s="87" t="s">
        <v>55</v>
      </c>
      <c r="B31" s="95"/>
      <c r="C31" s="95">
        <f>IF(RES_hh_emih_in!C31=0,0,RES_hh_emih_in!C31/RES_summary!C$21)</f>
        <v>0</v>
      </c>
      <c r="D31" s="95">
        <f>IF(RES_hh_emih_in!D31=0,0,RES_hh_emih_in!D31/RES_summary!D$21)</f>
        <v>0</v>
      </c>
      <c r="E31" s="95">
        <f>IF(RES_hh_emih_in!E31=0,0,RES_hh_emih_in!E31/RES_summary!E$21)</f>
        <v>0</v>
      </c>
      <c r="F31" s="95">
        <f>IF(RES_hh_emih_in!F31=0,0,RES_hh_emih_in!F31/RES_summary!F$21)</f>
        <v>0</v>
      </c>
      <c r="G31" s="95">
        <f>IF(RES_hh_emih_in!G31=0,0,RES_hh_emih_in!G31/RES_summary!G$21)</f>
        <v>0</v>
      </c>
      <c r="H31" s="95">
        <f>IF(RES_hh_emih_in!H31=0,0,RES_hh_emih_in!H31/RES_summary!H$21)</f>
        <v>0</v>
      </c>
      <c r="I31" s="95">
        <f>IF(RES_hh_emih_in!I31=0,0,RES_hh_emih_in!I31/RES_summary!I$21)</f>
        <v>0</v>
      </c>
      <c r="J31" s="95">
        <f>IF(RES_hh_emih_in!J31=0,0,RES_hh_emih_in!J31/RES_summary!J$21)</f>
        <v>0</v>
      </c>
      <c r="K31" s="95">
        <f>IF(RES_hh_emih_in!K31=0,0,RES_hh_emih_in!K31/RES_summary!K$21)</f>
        <v>0</v>
      </c>
      <c r="L31" s="95">
        <f>IF(RES_hh_emih_in!L31=0,0,RES_hh_emih_in!L31/RES_summary!L$21)</f>
        <v>0</v>
      </c>
      <c r="M31" s="95">
        <f>IF(RES_hh_emih_in!M31=0,0,RES_hh_emih_in!M31/RES_summary!M$21)</f>
        <v>0</v>
      </c>
      <c r="N31" s="95">
        <f>IF(RES_hh_emih_in!N31=0,0,RES_hh_emih_in!N31/RES_summary!N$21)</f>
        <v>0</v>
      </c>
      <c r="O31" s="95">
        <f>IF(RES_hh_emih_in!O31=0,0,RES_hh_emih_in!O31/RES_summary!O$21)</f>
        <v>0</v>
      </c>
      <c r="P31" s="95">
        <f>IF(RES_hh_emih_in!P31=0,0,RES_hh_emih_in!P31/RES_summary!P$21)</f>
        <v>0</v>
      </c>
      <c r="Q31" s="95">
        <f>IF(RES_hh_emih_in!Q31=0,0,RES_hh_emih_in!Q31/RES_summary!Q$21)</f>
        <v>0</v>
      </c>
    </row>
    <row r="32" spans="1:17" ht="12" customHeight="1" x14ac:dyDescent="0.25">
      <c r="A32" s="49" t="s">
        <v>60</v>
      </c>
      <c r="B32" s="18"/>
      <c r="C32" s="18">
        <f>IF(RES_hh_emih_in!C32=0,0,RES_hh_emih_in!C32/RES_summary!C$21)</f>
        <v>0</v>
      </c>
      <c r="D32" s="18">
        <f>IF(RES_hh_emih_in!D32=0,0,RES_hh_emih_in!D32/RES_summary!D$21)</f>
        <v>0</v>
      </c>
      <c r="E32" s="18">
        <f>IF(RES_hh_emih_in!E32=0,0,RES_hh_emih_in!E32/RES_summary!E$21)</f>
        <v>0</v>
      </c>
      <c r="F32" s="18">
        <f>IF(RES_hh_emih_in!F32=0,0,RES_hh_emih_in!F32/RES_summary!F$21)</f>
        <v>0</v>
      </c>
      <c r="G32" s="18">
        <f>IF(RES_hh_emih_in!G32=0,0,RES_hh_emih_in!G32/RES_summary!G$21)</f>
        <v>0</v>
      </c>
      <c r="H32" s="18">
        <f>IF(RES_hh_emih_in!H32=0,0,RES_hh_emih_in!H32/RES_summary!H$21)</f>
        <v>0</v>
      </c>
      <c r="I32" s="18">
        <f>IF(RES_hh_emih_in!I32=0,0,RES_hh_emih_in!I32/RES_summary!I$21)</f>
        <v>0</v>
      </c>
      <c r="J32" s="18">
        <f>IF(RES_hh_emih_in!J32=0,0,RES_hh_emih_in!J32/RES_summary!J$21)</f>
        <v>0</v>
      </c>
      <c r="K32" s="18">
        <f>IF(RES_hh_emih_in!K32=0,0,RES_hh_emih_in!K32/RES_summary!K$21)</f>
        <v>0</v>
      </c>
      <c r="L32" s="18">
        <f>IF(RES_hh_emih_in!L32=0,0,RES_hh_emih_in!L32/RES_summary!L$21)</f>
        <v>0</v>
      </c>
      <c r="M32" s="18">
        <f>IF(RES_hh_emih_in!M32=0,0,RES_hh_emih_in!M32/RES_summary!M$21)</f>
        <v>0</v>
      </c>
      <c r="N32" s="18">
        <f>IF(RES_hh_emih_in!N32=0,0,RES_hh_emih_in!N32/RES_summary!N$21)</f>
        <v>0</v>
      </c>
      <c r="O32" s="18">
        <f>IF(RES_hh_emih_in!O32=0,0,RES_hh_emih_in!O32/RES_summary!O$21)</f>
        <v>0</v>
      </c>
      <c r="P32" s="18">
        <f>IF(RES_hh_emih_in!P32=0,0,RES_hh_emih_in!P32/RES_summary!P$21)</f>
        <v>0</v>
      </c>
      <c r="Q32" s="18">
        <f>IF(RES_hh_emih_in!Q32=0,0,RES_hh_emih_in!Q32/RES_summary!Q$21)</f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theme="8" tint="0.59999389629810485"/>
    <pageSetUpPr fitToPage="1"/>
  </sheetPr>
  <dimension ref="A1:Q144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246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11" t="s">
        <v>118</v>
      </c>
      <c r="B3" s="110">
        <f>SUM(B4,B9,B12)</f>
        <v>47.317526801874983</v>
      </c>
      <c r="C3" s="110">
        <f t="shared" ref="C3:Q3" si="0">SUM(C4,C9,C12)</f>
        <v>49.347228662411908</v>
      </c>
      <c r="D3" s="110">
        <f t="shared" si="0"/>
        <v>52.426443752599127</v>
      </c>
      <c r="E3" s="110">
        <f t="shared" si="0"/>
        <v>55.177436072312432</v>
      </c>
      <c r="F3" s="110">
        <f t="shared" si="0"/>
        <v>58.482580368725294</v>
      </c>
      <c r="G3" s="110">
        <f t="shared" si="0"/>
        <v>61.620486423400038</v>
      </c>
      <c r="H3" s="110">
        <f t="shared" si="0"/>
        <v>64.304156258145923</v>
      </c>
      <c r="I3" s="110">
        <f t="shared" si="0"/>
        <v>67.918018978015056</v>
      </c>
      <c r="J3" s="110">
        <f t="shared" si="0"/>
        <v>73.646754527626896</v>
      </c>
      <c r="K3" s="110">
        <f t="shared" si="0"/>
        <v>77.408577174258923</v>
      </c>
      <c r="L3" s="110">
        <f t="shared" si="0"/>
        <v>80.588743895054364</v>
      </c>
      <c r="M3" s="110">
        <f t="shared" si="0"/>
        <v>82.042823221387579</v>
      </c>
      <c r="N3" s="110">
        <f t="shared" si="0"/>
        <v>82.226051748025938</v>
      </c>
      <c r="O3" s="110">
        <f t="shared" si="0"/>
        <v>80.069294758078627</v>
      </c>
      <c r="P3" s="110">
        <f t="shared" si="0"/>
        <v>77.558290847754108</v>
      </c>
      <c r="Q3" s="110">
        <f t="shared" si="0"/>
        <v>75.107021577522403</v>
      </c>
    </row>
    <row r="4" spans="1:17" ht="12.95" customHeight="1" x14ac:dyDescent="0.25">
      <c r="A4" s="40" t="s">
        <v>130</v>
      </c>
      <c r="B4" s="55">
        <f>SUM(B5:B8)</f>
        <v>19.533303191967931</v>
      </c>
      <c r="C4" s="55">
        <f t="shared" ref="C4:Q4" si="1">SUM(C5:C8)</f>
        <v>19.868727295814395</v>
      </c>
      <c r="D4" s="55">
        <f t="shared" si="1"/>
        <v>20.35001681365457</v>
      </c>
      <c r="E4" s="55">
        <f t="shared" si="1"/>
        <v>20.834131986668165</v>
      </c>
      <c r="F4" s="55">
        <f t="shared" si="1"/>
        <v>21.384628230749069</v>
      </c>
      <c r="G4" s="55">
        <f t="shared" si="1"/>
        <v>21.96499956114398</v>
      </c>
      <c r="H4" s="55">
        <f t="shared" si="1"/>
        <v>22.355591251518732</v>
      </c>
      <c r="I4" s="55">
        <f t="shared" si="1"/>
        <v>23.235988531353978</v>
      </c>
      <c r="J4" s="55">
        <f t="shared" si="1"/>
        <v>24.915143133906508</v>
      </c>
      <c r="K4" s="55">
        <f t="shared" si="1"/>
        <v>25.905527263480138</v>
      </c>
      <c r="L4" s="55">
        <f t="shared" si="1"/>
        <v>26.752681258675143</v>
      </c>
      <c r="M4" s="55">
        <f t="shared" si="1"/>
        <v>27.504698240878291</v>
      </c>
      <c r="N4" s="55">
        <f t="shared" si="1"/>
        <v>28.178729136898514</v>
      </c>
      <c r="O4" s="55">
        <f t="shared" si="1"/>
        <v>28.163631509472729</v>
      </c>
      <c r="P4" s="55">
        <f t="shared" si="1"/>
        <v>28.110613752113569</v>
      </c>
      <c r="Q4" s="55">
        <f t="shared" si="1"/>
        <v>28.036200582743131</v>
      </c>
    </row>
    <row r="5" spans="1:17" ht="12" customHeight="1" x14ac:dyDescent="0.25">
      <c r="A5" s="87" t="s">
        <v>33</v>
      </c>
      <c r="B5" s="109">
        <v>11.108805047668511</v>
      </c>
      <c r="C5" s="109">
        <v>11.191369025744144</v>
      </c>
      <c r="D5" s="109">
        <v>11.29447812519323</v>
      </c>
      <c r="E5" s="109">
        <v>11.419556583342828</v>
      </c>
      <c r="F5" s="109">
        <v>11.577201909713533</v>
      </c>
      <c r="G5" s="109">
        <v>11.736365967875336</v>
      </c>
      <c r="H5" s="109">
        <v>11.794129247034819</v>
      </c>
      <c r="I5" s="109">
        <v>12.176935253751596</v>
      </c>
      <c r="J5" s="109">
        <v>13.022799889630376</v>
      </c>
      <c r="K5" s="109">
        <v>13.500495403069751</v>
      </c>
      <c r="L5" s="109">
        <v>13.805800895171208</v>
      </c>
      <c r="M5" s="109">
        <v>14.193181148193363</v>
      </c>
      <c r="N5" s="109">
        <v>14.511926734990531</v>
      </c>
      <c r="O5" s="109">
        <v>14.447658988064211</v>
      </c>
      <c r="P5" s="109">
        <v>14.553369048877617</v>
      </c>
      <c r="Q5" s="109">
        <v>14.52363156196229</v>
      </c>
    </row>
    <row r="6" spans="1:17" ht="12" customHeight="1" x14ac:dyDescent="0.25">
      <c r="A6" s="87" t="s">
        <v>53</v>
      </c>
      <c r="B6" s="109">
        <v>4.6991249279603773</v>
      </c>
      <c r="C6" s="109">
        <v>4.7391407965706067</v>
      </c>
      <c r="D6" s="109">
        <v>4.8653577953379168</v>
      </c>
      <c r="E6" s="109">
        <v>4.9962399165549236</v>
      </c>
      <c r="F6" s="109">
        <v>5.083264348930804</v>
      </c>
      <c r="G6" s="109">
        <v>5.1820673350120527</v>
      </c>
      <c r="H6" s="109">
        <v>5.2264827070378761</v>
      </c>
      <c r="I6" s="109">
        <v>5.3354820622041004</v>
      </c>
      <c r="J6" s="109">
        <v>5.5786643318012779</v>
      </c>
      <c r="K6" s="109">
        <v>5.6845563640511063</v>
      </c>
      <c r="L6" s="109">
        <v>5.7826440310800855</v>
      </c>
      <c r="M6" s="109">
        <v>5.8944602274846352</v>
      </c>
      <c r="N6" s="109">
        <v>6.0056280830750568</v>
      </c>
      <c r="O6" s="109">
        <v>6.0171279866126097</v>
      </c>
      <c r="P6" s="109">
        <v>5.9136428514436066</v>
      </c>
      <c r="Q6" s="109">
        <v>5.8149067703820396</v>
      </c>
    </row>
    <row r="7" spans="1:17" ht="12" customHeight="1" x14ac:dyDescent="0.25">
      <c r="A7" s="87" t="s">
        <v>52</v>
      </c>
      <c r="B7" s="109">
        <v>1.6932163042611454</v>
      </c>
      <c r="C7" s="109">
        <v>1.8122139617352502</v>
      </c>
      <c r="D7" s="109">
        <v>1.9499223046175074</v>
      </c>
      <c r="E7" s="109">
        <v>2.0841871530585632</v>
      </c>
      <c r="F7" s="109">
        <v>2.2679758161408028</v>
      </c>
      <c r="G7" s="109">
        <v>2.4874197731725887</v>
      </c>
      <c r="H7" s="109">
        <v>2.684125082841569</v>
      </c>
      <c r="I7" s="109">
        <v>2.940050689270266</v>
      </c>
      <c r="J7" s="109">
        <v>3.3033944742288495</v>
      </c>
      <c r="K7" s="109">
        <v>3.5741183177345026</v>
      </c>
      <c r="L7" s="109">
        <v>3.8691916423940143</v>
      </c>
      <c r="M7" s="109">
        <v>4.0045766823070164</v>
      </c>
      <c r="N7" s="109">
        <v>4.1366021508925757</v>
      </c>
      <c r="O7" s="109">
        <v>4.1110259860444627</v>
      </c>
      <c r="P7" s="109">
        <v>4.0326683533400987</v>
      </c>
      <c r="Q7" s="109">
        <v>4.0640439996599014</v>
      </c>
    </row>
    <row r="8" spans="1:17" ht="12" customHeight="1" x14ac:dyDescent="0.25">
      <c r="A8" s="87" t="s">
        <v>51</v>
      </c>
      <c r="B8" s="109">
        <v>2.0321569120778986</v>
      </c>
      <c r="C8" s="109">
        <v>2.1260035117643943</v>
      </c>
      <c r="D8" s="109">
        <v>2.2402585885059136</v>
      </c>
      <c r="E8" s="109">
        <v>2.3341483337118469</v>
      </c>
      <c r="F8" s="109">
        <v>2.4561861559639317</v>
      </c>
      <c r="G8" s="109">
        <v>2.5591464850839984</v>
      </c>
      <c r="H8" s="109">
        <v>2.6508542146044674</v>
      </c>
      <c r="I8" s="109">
        <v>2.7835205261280183</v>
      </c>
      <c r="J8" s="109">
        <v>3.0102844382460021</v>
      </c>
      <c r="K8" s="109">
        <v>3.1463571786247804</v>
      </c>
      <c r="L8" s="109">
        <v>3.2950446900298354</v>
      </c>
      <c r="M8" s="109">
        <v>3.4124801828932743</v>
      </c>
      <c r="N8" s="109">
        <v>3.524572167940351</v>
      </c>
      <c r="O8" s="109">
        <v>3.5878185487514478</v>
      </c>
      <c r="P8" s="109">
        <v>3.6109334984522454</v>
      </c>
      <c r="Q8" s="109">
        <v>3.6336182507389028</v>
      </c>
    </row>
    <row r="9" spans="1:17" ht="12.95" customHeight="1" x14ac:dyDescent="0.25">
      <c r="A9" s="40" t="s">
        <v>129</v>
      </c>
      <c r="B9" s="55">
        <f>SUM(B10:B11)</f>
        <v>14.93935014245446</v>
      </c>
      <c r="C9" s="55">
        <f t="shared" ref="C9:Q9" si="2">SUM(C10:C11)</f>
        <v>16.459871453588573</v>
      </c>
      <c r="D9" s="55">
        <f t="shared" si="2"/>
        <v>18.764175538287471</v>
      </c>
      <c r="E9" s="55">
        <f t="shared" si="2"/>
        <v>20.708463893112146</v>
      </c>
      <c r="F9" s="55">
        <f t="shared" si="2"/>
        <v>23.056248639548386</v>
      </c>
      <c r="G9" s="55">
        <f t="shared" si="2"/>
        <v>25.27758383981822</v>
      </c>
      <c r="H9" s="55">
        <f t="shared" si="2"/>
        <v>27.306702637010886</v>
      </c>
      <c r="I9" s="55">
        <f t="shared" si="2"/>
        <v>29.426508816118218</v>
      </c>
      <c r="J9" s="55">
        <f t="shared" si="2"/>
        <v>32.5044846375121</v>
      </c>
      <c r="K9" s="55">
        <f t="shared" si="2"/>
        <v>34.734080281338464</v>
      </c>
      <c r="L9" s="55">
        <f t="shared" si="2"/>
        <v>36.790462933512671</v>
      </c>
      <c r="M9" s="55">
        <f t="shared" si="2"/>
        <v>37.746643717995866</v>
      </c>
      <c r="N9" s="55">
        <f t="shared" si="2"/>
        <v>38.176106897876885</v>
      </c>
      <c r="O9" s="55">
        <f t="shared" si="2"/>
        <v>37.53899896839031</v>
      </c>
      <c r="P9" s="55">
        <f t="shared" si="2"/>
        <v>36.764689078816133</v>
      </c>
      <c r="Q9" s="55">
        <f t="shared" si="2"/>
        <v>36.033521029493841</v>
      </c>
    </row>
    <row r="10" spans="1:17" ht="12" customHeight="1" x14ac:dyDescent="0.25">
      <c r="A10" s="87" t="s">
        <v>29</v>
      </c>
      <c r="B10" s="109">
        <v>12.961258530931703</v>
      </c>
      <c r="C10" s="109">
        <v>14.212814212980007</v>
      </c>
      <c r="D10" s="109">
        <v>16.285329552487266</v>
      </c>
      <c r="E10" s="109">
        <v>17.950488786106099</v>
      </c>
      <c r="F10" s="109">
        <v>19.905398522798738</v>
      </c>
      <c r="G10" s="109">
        <v>21.691548439541823</v>
      </c>
      <c r="H10" s="109">
        <v>23.390096658304785</v>
      </c>
      <c r="I10" s="109">
        <v>25.217632057527432</v>
      </c>
      <c r="J10" s="109">
        <v>27.863332751967135</v>
      </c>
      <c r="K10" s="109">
        <v>29.855272444299473</v>
      </c>
      <c r="L10" s="109">
        <v>31.753870795452279</v>
      </c>
      <c r="M10" s="109">
        <v>32.596061778262971</v>
      </c>
      <c r="N10" s="109">
        <v>32.866240625391583</v>
      </c>
      <c r="O10" s="109">
        <v>32.187403390496087</v>
      </c>
      <c r="P10" s="109">
        <v>31.50468272295473</v>
      </c>
      <c r="Q10" s="109">
        <v>30.981667322076046</v>
      </c>
    </row>
    <row r="11" spans="1:17" ht="12" customHeight="1" x14ac:dyDescent="0.25">
      <c r="A11" s="87" t="s">
        <v>28</v>
      </c>
      <c r="B11" s="109">
        <v>1.9780916115227574</v>
      </c>
      <c r="C11" s="109">
        <v>2.2470572406085654</v>
      </c>
      <c r="D11" s="109">
        <v>2.4788459858002052</v>
      </c>
      <c r="E11" s="109">
        <v>2.7579751070060454</v>
      </c>
      <c r="F11" s="109">
        <v>3.1508501167496488</v>
      </c>
      <c r="G11" s="109">
        <v>3.5860354002763981</v>
      </c>
      <c r="H11" s="109">
        <v>3.9166059787061016</v>
      </c>
      <c r="I11" s="109">
        <v>4.2088767585907858</v>
      </c>
      <c r="J11" s="109">
        <v>4.6411518855449625</v>
      </c>
      <c r="K11" s="109">
        <v>4.8788078370389938</v>
      </c>
      <c r="L11" s="109">
        <v>5.0365921380603886</v>
      </c>
      <c r="M11" s="109">
        <v>5.1505819397328931</v>
      </c>
      <c r="N11" s="109">
        <v>5.3098662724853041</v>
      </c>
      <c r="O11" s="109">
        <v>5.3515955778942219</v>
      </c>
      <c r="P11" s="109">
        <v>5.2600063558614005</v>
      </c>
      <c r="Q11" s="109">
        <v>5.0518537074177967</v>
      </c>
    </row>
    <row r="12" spans="1:17" ht="12.95" customHeight="1" x14ac:dyDescent="0.25">
      <c r="A12" s="40" t="s">
        <v>128</v>
      </c>
      <c r="B12" s="55">
        <f>SUM(B13:B14)</f>
        <v>12.844873467452594</v>
      </c>
      <c r="C12" s="55">
        <f t="shared" ref="C12:Q12" si="3">SUM(C13:C14)</f>
        <v>13.018629913008937</v>
      </c>
      <c r="D12" s="55">
        <f t="shared" si="3"/>
        <v>13.312251400657088</v>
      </c>
      <c r="E12" s="55">
        <f t="shared" si="3"/>
        <v>13.634840192532128</v>
      </c>
      <c r="F12" s="55">
        <f t="shared" si="3"/>
        <v>14.041703498427836</v>
      </c>
      <c r="G12" s="55">
        <f t="shared" si="3"/>
        <v>14.377903022437836</v>
      </c>
      <c r="H12" s="55">
        <f t="shared" si="3"/>
        <v>14.641862369616298</v>
      </c>
      <c r="I12" s="55">
        <f t="shared" si="3"/>
        <v>15.255521630542866</v>
      </c>
      <c r="J12" s="55">
        <f t="shared" si="3"/>
        <v>16.227126756208296</v>
      </c>
      <c r="K12" s="55">
        <f t="shared" si="3"/>
        <v>16.768969629440321</v>
      </c>
      <c r="L12" s="55">
        <f t="shared" si="3"/>
        <v>17.045599702866546</v>
      </c>
      <c r="M12" s="55">
        <f t="shared" si="3"/>
        <v>16.791481262513429</v>
      </c>
      <c r="N12" s="55">
        <f t="shared" si="3"/>
        <v>15.871215713250532</v>
      </c>
      <c r="O12" s="55">
        <f t="shared" si="3"/>
        <v>14.366664280215591</v>
      </c>
      <c r="P12" s="55">
        <f t="shared" si="3"/>
        <v>12.68298801682441</v>
      </c>
      <c r="Q12" s="55">
        <f t="shared" si="3"/>
        <v>11.037299965285424</v>
      </c>
    </row>
    <row r="13" spans="1:17" ht="12" customHeight="1" x14ac:dyDescent="0.25">
      <c r="A13" s="54" t="s">
        <v>50</v>
      </c>
      <c r="B13" s="53">
        <v>9.9354646122875856</v>
      </c>
      <c r="C13" s="53">
        <v>9.9446952956141885</v>
      </c>
      <c r="D13" s="53">
        <v>10.014940919076146</v>
      </c>
      <c r="E13" s="53">
        <v>10.118329782942153</v>
      </c>
      <c r="F13" s="53">
        <v>10.266740799846028</v>
      </c>
      <c r="G13" s="53">
        <v>10.364826446730365</v>
      </c>
      <c r="H13" s="53">
        <v>10.429435185228881</v>
      </c>
      <c r="I13" s="53">
        <v>10.790055815385308</v>
      </c>
      <c r="J13" s="53">
        <v>11.399109036659086</v>
      </c>
      <c r="K13" s="53">
        <v>11.742470234774883</v>
      </c>
      <c r="L13" s="53">
        <v>11.81330633479851</v>
      </c>
      <c r="M13" s="53">
        <v>11.356007692944903</v>
      </c>
      <c r="N13" s="53">
        <v>10.209290549956407</v>
      </c>
      <c r="O13" s="53">
        <v>8.61760633623269</v>
      </c>
      <c r="P13" s="53">
        <v>6.848395537781971</v>
      </c>
      <c r="Q13" s="53">
        <v>5.2109743726986775</v>
      </c>
    </row>
    <row r="14" spans="1:17" ht="12" customHeight="1" x14ac:dyDescent="0.25">
      <c r="A14" s="49" t="s">
        <v>26</v>
      </c>
      <c r="B14" s="48">
        <v>2.909408855165009</v>
      </c>
      <c r="C14" s="48">
        <v>3.0739346173947482</v>
      </c>
      <c r="D14" s="48">
        <v>3.2973104815809413</v>
      </c>
      <c r="E14" s="48">
        <v>3.5165104095899737</v>
      </c>
      <c r="F14" s="48">
        <v>3.7749626985818074</v>
      </c>
      <c r="G14" s="48">
        <v>4.0130765757074709</v>
      </c>
      <c r="H14" s="48">
        <v>4.2124271843874164</v>
      </c>
      <c r="I14" s="48">
        <v>4.4654658151575566</v>
      </c>
      <c r="J14" s="48">
        <v>4.8280177195492113</v>
      </c>
      <c r="K14" s="48">
        <v>5.0264993946654375</v>
      </c>
      <c r="L14" s="48">
        <v>5.2322933680680359</v>
      </c>
      <c r="M14" s="48">
        <v>5.4354735695685266</v>
      </c>
      <c r="N14" s="48">
        <v>5.6619251632941241</v>
      </c>
      <c r="O14" s="48">
        <v>5.7490579439829022</v>
      </c>
      <c r="P14" s="48">
        <v>5.8345924790424402</v>
      </c>
      <c r="Q14" s="48">
        <v>5.8263255925867456</v>
      </c>
    </row>
    <row r="15" spans="1:17" s="28" customFormat="1" ht="12" customHeight="1" x14ac:dyDescent="0.25"/>
    <row r="16" spans="1:17" ht="12.95" customHeight="1" x14ac:dyDescent="0.25">
      <c r="A16" s="111" t="s">
        <v>138</v>
      </c>
      <c r="B16" s="110">
        <f>SUM(B17,B22,B25)</f>
        <v>1726.0074460293977</v>
      </c>
      <c r="C16" s="110">
        <f t="shared" ref="C16:Q16" si="4">SUM(C17,C22,C25)</f>
        <v>1788.319503596359</v>
      </c>
      <c r="D16" s="110">
        <f t="shared" si="4"/>
        <v>1881.1001461493188</v>
      </c>
      <c r="E16" s="110">
        <f t="shared" si="4"/>
        <v>1970.1646956695192</v>
      </c>
      <c r="F16" s="110">
        <f t="shared" si="4"/>
        <v>2079.656711067541</v>
      </c>
      <c r="G16" s="110">
        <f t="shared" si="4"/>
        <v>2180.6711663239103</v>
      </c>
      <c r="H16" s="110">
        <f t="shared" si="4"/>
        <v>2257.9594649848127</v>
      </c>
      <c r="I16" s="110">
        <f t="shared" si="4"/>
        <v>2369.6797998302827</v>
      </c>
      <c r="J16" s="110">
        <f t="shared" si="4"/>
        <v>2554.8184445075785</v>
      </c>
      <c r="K16" s="110">
        <f t="shared" si="4"/>
        <v>2655.28792669929</v>
      </c>
      <c r="L16" s="110">
        <f t="shared" si="4"/>
        <v>2742.5050966988829</v>
      </c>
      <c r="M16" s="110">
        <f t="shared" si="4"/>
        <v>2810.7265405778157</v>
      </c>
      <c r="N16" s="110">
        <f t="shared" si="4"/>
        <v>2865.5402322331965</v>
      </c>
      <c r="O16" s="110">
        <f t="shared" si="4"/>
        <v>2844.5268605076481</v>
      </c>
      <c r="P16" s="110">
        <f t="shared" si="4"/>
        <v>2817.1288954534502</v>
      </c>
      <c r="Q16" s="110">
        <f t="shared" si="4"/>
        <v>2749.9777216156631</v>
      </c>
    </row>
    <row r="17" spans="1:17" ht="12.95" customHeight="1" x14ac:dyDescent="0.25">
      <c r="A17" s="40" t="s">
        <v>130</v>
      </c>
      <c r="B17" s="55">
        <f>SUM(B18:B21)</f>
        <v>234.09746753178027</v>
      </c>
      <c r="C17" s="55">
        <f t="shared" ref="C17:Q17" si="5">SUM(C18:C21)</f>
        <v>241.59274502532386</v>
      </c>
      <c r="D17" s="55">
        <f t="shared" si="5"/>
        <v>250.57336621208972</v>
      </c>
      <c r="E17" s="55">
        <f t="shared" si="5"/>
        <v>259.03695793911686</v>
      </c>
      <c r="F17" s="55">
        <f t="shared" si="5"/>
        <v>270.586327438502</v>
      </c>
      <c r="G17" s="55">
        <f t="shared" si="5"/>
        <v>283.82751764082246</v>
      </c>
      <c r="H17" s="55">
        <f t="shared" si="5"/>
        <v>294.14397911800279</v>
      </c>
      <c r="I17" s="55">
        <f t="shared" si="5"/>
        <v>310.06648291901291</v>
      </c>
      <c r="J17" s="55">
        <f t="shared" si="5"/>
        <v>337.40089007281841</v>
      </c>
      <c r="K17" s="55">
        <f t="shared" si="5"/>
        <v>355.07717003614471</v>
      </c>
      <c r="L17" s="55">
        <f t="shared" si="5"/>
        <v>372.89293725603801</v>
      </c>
      <c r="M17" s="55">
        <f t="shared" si="5"/>
        <v>386.25069480861117</v>
      </c>
      <c r="N17" s="55">
        <f t="shared" si="5"/>
        <v>396.9533485178253</v>
      </c>
      <c r="O17" s="55">
        <f t="shared" si="5"/>
        <v>397.67331696155378</v>
      </c>
      <c r="P17" s="55">
        <f t="shared" si="5"/>
        <v>399.80835736656758</v>
      </c>
      <c r="Q17" s="55">
        <f t="shared" si="5"/>
        <v>396.53182126206974</v>
      </c>
    </row>
    <row r="18" spans="1:17" ht="12" customHeight="1" x14ac:dyDescent="0.25">
      <c r="A18" s="87" t="s">
        <v>33</v>
      </c>
      <c r="B18" s="109">
        <v>14.745679419757513</v>
      </c>
      <c r="C18" s="109">
        <v>14.855273741297859</v>
      </c>
      <c r="D18" s="109">
        <v>14.992139382490755</v>
      </c>
      <c r="E18" s="109">
        <v>15.158166856938033</v>
      </c>
      <c r="F18" s="109">
        <v>15.367423157207092</v>
      </c>
      <c r="G18" s="109">
        <v>15.578695401767206</v>
      </c>
      <c r="H18" s="109">
        <v>15.655369606874304</v>
      </c>
      <c r="I18" s="109">
        <v>16.163501186353937</v>
      </c>
      <c r="J18" s="109">
        <v>17.286290604266725</v>
      </c>
      <c r="K18" s="109">
        <v>17.920377247358179</v>
      </c>
      <c r="L18" s="109">
        <v>18.325635679052805</v>
      </c>
      <c r="M18" s="109">
        <v>18.839839051971662</v>
      </c>
      <c r="N18" s="109">
        <v>19.262937685821569</v>
      </c>
      <c r="O18" s="109">
        <v>19.177629537092781</v>
      </c>
      <c r="P18" s="109">
        <v>19.317947659654916</v>
      </c>
      <c r="Q18" s="109">
        <v>19.27847451678122</v>
      </c>
    </row>
    <row r="19" spans="1:17" ht="12" customHeight="1" x14ac:dyDescent="0.25">
      <c r="A19" s="87" t="s">
        <v>53</v>
      </c>
      <c r="B19" s="109">
        <v>75.677779705572078</v>
      </c>
      <c r="C19" s="109">
        <v>76.483473369704214</v>
      </c>
      <c r="D19" s="109">
        <v>77.19089801066194</v>
      </c>
      <c r="E19" s="109">
        <v>78.011855732189474</v>
      </c>
      <c r="F19" s="109">
        <v>78.662129066757416</v>
      </c>
      <c r="G19" s="109">
        <v>79.522108086500992</v>
      </c>
      <c r="H19" s="109">
        <v>79.443695286455352</v>
      </c>
      <c r="I19" s="109">
        <v>80.478698828314535</v>
      </c>
      <c r="J19" s="109">
        <v>83.972989439798624</v>
      </c>
      <c r="K19" s="109">
        <v>85.266593146099936</v>
      </c>
      <c r="L19" s="109">
        <v>86.20042041320302</v>
      </c>
      <c r="M19" s="109">
        <v>87.377080852667916</v>
      </c>
      <c r="N19" s="109">
        <v>87.822545449479193</v>
      </c>
      <c r="O19" s="109">
        <v>86.158274767908168</v>
      </c>
      <c r="P19" s="109">
        <v>84.835798813766004</v>
      </c>
      <c r="Q19" s="109">
        <v>81.269402395824685</v>
      </c>
    </row>
    <row r="20" spans="1:17" ht="12" customHeight="1" x14ac:dyDescent="0.25">
      <c r="A20" s="87" t="s">
        <v>52</v>
      </c>
      <c r="B20" s="109">
        <v>100.74794261369354</v>
      </c>
      <c r="C20" s="109">
        <v>106.20391095961995</v>
      </c>
      <c r="D20" s="109">
        <v>112.75778629969942</v>
      </c>
      <c r="E20" s="109">
        <v>119.05649086137119</v>
      </c>
      <c r="F20" s="109">
        <v>128.02719940921239</v>
      </c>
      <c r="G20" s="109">
        <v>138.86064503212833</v>
      </c>
      <c r="H20" s="109">
        <v>148.14481582267223</v>
      </c>
      <c r="I20" s="109">
        <v>160.64320517733188</v>
      </c>
      <c r="J20" s="109">
        <v>179.43840932757732</v>
      </c>
      <c r="K20" s="109">
        <v>193.08678768683598</v>
      </c>
      <c r="L20" s="109">
        <v>207.41679947405382</v>
      </c>
      <c r="M20" s="109">
        <v>217.26354990373255</v>
      </c>
      <c r="N20" s="109">
        <v>225.34343314052006</v>
      </c>
      <c r="O20" s="109">
        <v>226.97950098576922</v>
      </c>
      <c r="P20" s="109">
        <v>230.16295323510914</v>
      </c>
      <c r="Q20" s="109">
        <v>230.44684001849927</v>
      </c>
    </row>
    <row r="21" spans="1:17" ht="12" customHeight="1" x14ac:dyDescent="0.25">
      <c r="A21" s="87" t="s">
        <v>51</v>
      </c>
      <c r="B21" s="109">
        <v>42.92606579275715</v>
      </c>
      <c r="C21" s="109">
        <v>44.050086954701833</v>
      </c>
      <c r="D21" s="109">
        <v>45.632542519237596</v>
      </c>
      <c r="E21" s="109">
        <v>46.810444488618131</v>
      </c>
      <c r="F21" s="109">
        <v>48.529575805325116</v>
      </c>
      <c r="G21" s="109">
        <v>49.866069120425969</v>
      </c>
      <c r="H21" s="109">
        <v>50.900098402000921</v>
      </c>
      <c r="I21" s="109">
        <v>52.781077727012601</v>
      </c>
      <c r="J21" s="109">
        <v>56.70320070117571</v>
      </c>
      <c r="K21" s="109">
        <v>58.803411955850585</v>
      </c>
      <c r="L21" s="109">
        <v>60.950081689728393</v>
      </c>
      <c r="M21" s="109">
        <v>62.770225000239002</v>
      </c>
      <c r="N21" s="109">
        <v>64.524432242004494</v>
      </c>
      <c r="O21" s="109">
        <v>65.357911670783608</v>
      </c>
      <c r="P21" s="109">
        <v>65.491657658037539</v>
      </c>
      <c r="Q21" s="109">
        <v>65.537104330964567</v>
      </c>
    </row>
    <row r="22" spans="1:17" ht="12.95" customHeight="1" x14ac:dyDescent="0.25">
      <c r="A22" s="40" t="s">
        <v>129</v>
      </c>
      <c r="B22" s="55">
        <f>SUM(B23:B24)</f>
        <v>118.8348818268922</v>
      </c>
      <c r="C22" s="55">
        <f t="shared" ref="C22:Q22" si="6">SUM(C23:C24)</f>
        <v>129.02408112691194</v>
      </c>
      <c r="D22" s="55">
        <f t="shared" si="6"/>
        <v>143.88172014296941</v>
      </c>
      <c r="E22" s="55">
        <f t="shared" si="6"/>
        <v>156.5272523510825</v>
      </c>
      <c r="F22" s="55">
        <f t="shared" si="6"/>
        <v>172.37123481631403</v>
      </c>
      <c r="G22" s="55">
        <f t="shared" si="6"/>
        <v>187.46221033379254</v>
      </c>
      <c r="H22" s="55">
        <f t="shared" si="6"/>
        <v>199.90766074553227</v>
      </c>
      <c r="I22" s="55">
        <f t="shared" si="6"/>
        <v>212.64533938692128</v>
      </c>
      <c r="J22" s="55">
        <f t="shared" si="6"/>
        <v>233.26934157229891</v>
      </c>
      <c r="K22" s="55">
        <f t="shared" si="6"/>
        <v>246.68091393457831</v>
      </c>
      <c r="L22" s="55">
        <f t="shared" si="6"/>
        <v>257.57072506094704</v>
      </c>
      <c r="M22" s="55">
        <f t="shared" si="6"/>
        <v>264.74689273848156</v>
      </c>
      <c r="N22" s="55">
        <f t="shared" si="6"/>
        <v>269.9439184265924</v>
      </c>
      <c r="O22" s="55">
        <f t="shared" si="6"/>
        <v>269.20557451205065</v>
      </c>
      <c r="P22" s="55">
        <f t="shared" si="6"/>
        <v>264.66019244733855</v>
      </c>
      <c r="Q22" s="55">
        <f t="shared" si="6"/>
        <v>256.59251524255865</v>
      </c>
    </row>
    <row r="23" spans="1:17" ht="12" customHeight="1" x14ac:dyDescent="0.25">
      <c r="A23" s="87" t="s">
        <v>29</v>
      </c>
      <c r="B23" s="109">
        <v>87.664634079590599</v>
      </c>
      <c r="C23" s="109">
        <v>94.292309808656412</v>
      </c>
      <c r="D23" s="109">
        <v>106.2151509200956</v>
      </c>
      <c r="E23" s="109">
        <v>115.26673586490425</v>
      </c>
      <c r="F23" s="109">
        <v>125.93008481499901</v>
      </c>
      <c r="G23" s="109">
        <v>135.33619032415848</v>
      </c>
      <c r="H23" s="109">
        <v>143.80639431194956</v>
      </c>
      <c r="I23" s="109">
        <v>153.10928635148815</v>
      </c>
      <c r="J23" s="109">
        <v>168.05309100505846</v>
      </c>
      <c r="K23" s="109">
        <v>178.66066441844262</v>
      </c>
      <c r="L23" s="109">
        <v>188.07153060850112</v>
      </c>
      <c r="M23" s="109">
        <v>193.46540270122719</v>
      </c>
      <c r="N23" s="109">
        <v>196.62603333014263</v>
      </c>
      <c r="O23" s="109">
        <v>195.06395969750486</v>
      </c>
      <c r="P23" s="109">
        <v>191.50787194740948</v>
      </c>
      <c r="Q23" s="109">
        <v>185.73259161270917</v>
      </c>
    </row>
    <row r="24" spans="1:17" ht="12" customHeight="1" x14ac:dyDescent="0.25">
      <c r="A24" s="87" t="s">
        <v>28</v>
      </c>
      <c r="B24" s="109">
        <v>31.170247747301598</v>
      </c>
      <c r="C24" s="109">
        <v>34.731771318255532</v>
      </c>
      <c r="D24" s="109">
        <v>37.666569222873818</v>
      </c>
      <c r="E24" s="109">
        <v>41.260516486178254</v>
      </c>
      <c r="F24" s="109">
        <v>46.441150001315023</v>
      </c>
      <c r="G24" s="109">
        <v>52.126020009634054</v>
      </c>
      <c r="H24" s="109">
        <v>56.101266433582708</v>
      </c>
      <c r="I24" s="109">
        <v>59.536053035433127</v>
      </c>
      <c r="J24" s="109">
        <v>65.216250567240465</v>
      </c>
      <c r="K24" s="109">
        <v>68.020249516135692</v>
      </c>
      <c r="L24" s="109">
        <v>69.49919445244592</v>
      </c>
      <c r="M24" s="109">
        <v>71.281490037254372</v>
      </c>
      <c r="N24" s="109">
        <v>73.317885096449785</v>
      </c>
      <c r="O24" s="109">
        <v>74.141614814545804</v>
      </c>
      <c r="P24" s="109">
        <v>73.152320499929075</v>
      </c>
      <c r="Q24" s="109">
        <v>70.859923629849476</v>
      </c>
    </row>
    <row r="25" spans="1:17" ht="12.95" customHeight="1" x14ac:dyDescent="0.25">
      <c r="A25" s="40" t="s">
        <v>128</v>
      </c>
      <c r="B25" s="55">
        <f>SUM(B26:B27)</f>
        <v>1373.0750966707253</v>
      </c>
      <c r="C25" s="55">
        <f t="shared" ref="C25:Q25" si="7">SUM(C26:C27)</f>
        <v>1417.7026774441233</v>
      </c>
      <c r="D25" s="55">
        <f t="shared" si="7"/>
        <v>1486.6450597942596</v>
      </c>
      <c r="E25" s="55">
        <f t="shared" si="7"/>
        <v>1554.6004853793199</v>
      </c>
      <c r="F25" s="55">
        <f t="shared" si="7"/>
        <v>1636.6991488127251</v>
      </c>
      <c r="G25" s="55">
        <f t="shared" si="7"/>
        <v>1709.3814383492954</v>
      </c>
      <c r="H25" s="55">
        <f t="shared" si="7"/>
        <v>1763.9078251212775</v>
      </c>
      <c r="I25" s="55">
        <f t="shared" si="7"/>
        <v>1846.9679775243483</v>
      </c>
      <c r="J25" s="55">
        <f t="shared" si="7"/>
        <v>1984.1482128624609</v>
      </c>
      <c r="K25" s="55">
        <f t="shared" si="7"/>
        <v>2053.529842728567</v>
      </c>
      <c r="L25" s="55">
        <f t="shared" si="7"/>
        <v>2112.0414343818979</v>
      </c>
      <c r="M25" s="55">
        <f t="shared" si="7"/>
        <v>2159.728953030723</v>
      </c>
      <c r="N25" s="55">
        <f t="shared" si="7"/>
        <v>2198.6429652887791</v>
      </c>
      <c r="O25" s="55">
        <f t="shared" si="7"/>
        <v>2177.6479690340434</v>
      </c>
      <c r="P25" s="55">
        <f t="shared" si="7"/>
        <v>2152.6603456395442</v>
      </c>
      <c r="Q25" s="55">
        <f t="shared" si="7"/>
        <v>2096.8533851110346</v>
      </c>
    </row>
    <row r="26" spans="1:17" ht="12" customHeight="1" x14ac:dyDescent="0.25">
      <c r="A26" s="54" t="s">
        <v>50</v>
      </c>
      <c r="B26" s="53">
        <v>266.44678995721256</v>
      </c>
      <c r="C26" s="53">
        <v>265.36377677732082</v>
      </c>
      <c r="D26" s="53">
        <v>266.17089084801256</v>
      </c>
      <c r="E26" s="53">
        <v>267.96193771461822</v>
      </c>
      <c r="F26" s="53">
        <v>270.86661629632624</v>
      </c>
      <c r="G26" s="53">
        <v>272.48598886662597</v>
      </c>
      <c r="H26" s="53">
        <v>272.81612005418492</v>
      </c>
      <c r="I26" s="53">
        <v>281.27641518301806</v>
      </c>
      <c r="J26" s="53">
        <v>297.7284164993348</v>
      </c>
      <c r="K26" s="53">
        <v>306.77889211711346</v>
      </c>
      <c r="L26" s="53">
        <v>307.8204094680703</v>
      </c>
      <c r="M26" s="53">
        <v>295.14396459559447</v>
      </c>
      <c r="N26" s="53">
        <v>264.84313204144166</v>
      </c>
      <c r="O26" s="53">
        <v>223.06159098514212</v>
      </c>
      <c r="P26" s="53">
        <v>176.95791286983726</v>
      </c>
      <c r="Q26" s="53">
        <v>134.23910313562138</v>
      </c>
    </row>
    <row r="27" spans="1:17" ht="12" customHeight="1" x14ac:dyDescent="0.25">
      <c r="A27" s="49" t="s">
        <v>26</v>
      </c>
      <c r="B27" s="48">
        <v>1106.6283067135128</v>
      </c>
      <c r="C27" s="48">
        <v>1152.3389006668024</v>
      </c>
      <c r="D27" s="48">
        <v>1220.4741689462471</v>
      </c>
      <c r="E27" s="48">
        <v>1286.6385476647017</v>
      </c>
      <c r="F27" s="48">
        <v>1365.8325325163989</v>
      </c>
      <c r="G27" s="48">
        <v>1436.8954494826694</v>
      </c>
      <c r="H27" s="48">
        <v>1491.0917050670926</v>
      </c>
      <c r="I27" s="48">
        <v>1565.6915623413302</v>
      </c>
      <c r="J27" s="48">
        <v>1686.4197963631261</v>
      </c>
      <c r="K27" s="48">
        <v>1746.7509506114534</v>
      </c>
      <c r="L27" s="48">
        <v>1804.2210249138277</v>
      </c>
      <c r="M27" s="48">
        <v>1864.5849884351285</v>
      </c>
      <c r="N27" s="48">
        <v>1933.7998332473376</v>
      </c>
      <c r="O27" s="48">
        <v>1954.5863780489015</v>
      </c>
      <c r="P27" s="48">
        <v>1975.7024327697068</v>
      </c>
      <c r="Q27" s="48">
        <v>1962.6142819754132</v>
      </c>
    </row>
    <row r="28" spans="1:17" s="28" customFormat="1" ht="12" customHeight="1" x14ac:dyDescent="0.25"/>
    <row r="29" spans="1:17" ht="12.95" customHeight="1" x14ac:dyDescent="0.25">
      <c r="A29" s="111" t="s">
        <v>137</v>
      </c>
      <c r="B29" s="110"/>
      <c r="C29" s="110"/>
      <c r="D29" s="110"/>
      <c r="E29" s="110"/>
      <c r="F29" s="110"/>
      <c r="G29" s="110"/>
      <c r="H29" s="110"/>
      <c r="I29" s="110"/>
      <c r="J29" s="110"/>
      <c r="K29" s="110"/>
      <c r="L29" s="110"/>
      <c r="M29" s="110"/>
      <c r="N29" s="110"/>
      <c r="O29" s="110"/>
      <c r="P29" s="110"/>
      <c r="Q29" s="110"/>
    </row>
    <row r="30" spans="1:17" ht="12.95" customHeight="1" x14ac:dyDescent="0.25">
      <c r="A30" s="40" t="s">
        <v>130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</row>
    <row r="31" spans="1:17" ht="12" customHeight="1" x14ac:dyDescent="0.25">
      <c r="A31" s="87" t="s">
        <v>33</v>
      </c>
      <c r="B31" s="129">
        <v>251545.98045094049</v>
      </c>
      <c r="C31" s="129">
        <v>258424.47384850087</v>
      </c>
      <c r="D31" s="129">
        <v>267053.30795314716</v>
      </c>
      <c r="E31" s="129">
        <v>276803.29248796427</v>
      </c>
      <c r="F31" s="129">
        <v>288081.85377421707</v>
      </c>
      <c r="G31" s="129">
        <v>300179.45900517295</v>
      </c>
      <c r="H31" s="129">
        <v>309573.96873481263</v>
      </c>
      <c r="I31" s="129">
        <v>330246.75246129325</v>
      </c>
      <c r="J31" s="129">
        <v>366453.52415445645</v>
      </c>
      <c r="K31" s="129">
        <v>391801.54954438715</v>
      </c>
      <c r="L31" s="129">
        <v>412943.12250279781</v>
      </c>
      <c r="M31" s="129">
        <v>438903.17406033905</v>
      </c>
      <c r="N31" s="129">
        <v>465385.68904572033</v>
      </c>
      <c r="O31" s="129">
        <v>479389.24805423146</v>
      </c>
      <c r="P31" s="129">
        <v>495101.86008533766</v>
      </c>
      <c r="Q31" s="129">
        <v>506820.80640801223</v>
      </c>
    </row>
    <row r="32" spans="1:17" ht="12" customHeight="1" x14ac:dyDescent="0.25">
      <c r="A32" s="87" t="s">
        <v>53</v>
      </c>
      <c r="B32" s="129">
        <v>187869.5367050996</v>
      </c>
      <c r="C32" s="129">
        <v>193356.73605773874</v>
      </c>
      <c r="D32" s="129">
        <v>199083.44167100341</v>
      </c>
      <c r="E32" s="129">
        <v>205355.46331762959</v>
      </c>
      <c r="F32" s="129">
        <v>211337.69834182769</v>
      </c>
      <c r="G32" s="129">
        <v>218468.00154152955</v>
      </c>
      <c r="H32" s="129">
        <v>222938.15512358386</v>
      </c>
      <c r="I32" s="129">
        <v>231717.17697092853</v>
      </c>
      <c r="J32" s="129">
        <v>249631.93525466754</v>
      </c>
      <c r="K32" s="129">
        <v>260486.6414623016</v>
      </c>
      <c r="L32" s="129">
        <v>270982.66901247809</v>
      </c>
      <c r="M32" s="129">
        <v>283068.97956002899</v>
      </c>
      <c r="N32" s="129">
        <v>293979.6764408414</v>
      </c>
      <c r="O32" s="129">
        <v>299362.12764383573</v>
      </c>
      <c r="P32" s="129">
        <v>304644.96008534823</v>
      </c>
      <c r="Q32" s="129">
        <v>307297.19644843292</v>
      </c>
    </row>
    <row r="33" spans="1:17" ht="12" customHeight="1" x14ac:dyDescent="0.25">
      <c r="A33" s="87" t="s">
        <v>52</v>
      </c>
      <c r="B33" s="129">
        <v>44200.787128743672</v>
      </c>
      <c r="C33" s="129">
        <v>46968.785702566529</v>
      </c>
      <c r="D33" s="129">
        <v>50451.324118824639</v>
      </c>
      <c r="E33" s="129">
        <v>53946.184876594045</v>
      </c>
      <c r="F33" s="129">
        <v>58944.448143577603</v>
      </c>
      <c r="G33" s="129">
        <v>65057.759456168729</v>
      </c>
      <c r="H33" s="129">
        <v>70535.768567762614</v>
      </c>
      <c r="I33" s="129">
        <v>77913.576363189713</v>
      </c>
      <c r="J33" s="129">
        <v>88985.439481792448</v>
      </c>
      <c r="K33" s="129">
        <v>97551.70239522976</v>
      </c>
      <c r="L33" s="129">
        <v>106904.96553279621</v>
      </c>
      <c r="M33" s="129">
        <v>114084.41319543259</v>
      </c>
      <c r="N33" s="129">
        <v>120827.72918221304</v>
      </c>
      <c r="O33" s="129">
        <v>124324.14377040903</v>
      </c>
      <c r="P33" s="129">
        <v>129537.05194032045</v>
      </c>
      <c r="Q33" s="129">
        <v>134304.3742818406</v>
      </c>
    </row>
    <row r="34" spans="1:17" ht="12" customHeight="1" x14ac:dyDescent="0.25">
      <c r="A34" s="87" t="s">
        <v>51</v>
      </c>
      <c r="B34" s="129">
        <v>66008.675939477849</v>
      </c>
      <c r="C34" s="129">
        <v>68410.929880689233</v>
      </c>
      <c r="D34" s="129">
        <v>71721.198755857273</v>
      </c>
      <c r="E34" s="129">
        <v>74359.508074218626</v>
      </c>
      <c r="F34" s="129">
        <v>77992.141514505362</v>
      </c>
      <c r="G34" s="129">
        <v>81044.707272713553</v>
      </c>
      <c r="H34" s="129">
        <v>83677.477106577659</v>
      </c>
      <c r="I34" s="129">
        <v>88102.149585321604</v>
      </c>
      <c r="J34" s="129">
        <v>96563.450689886784</v>
      </c>
      <c r="K34" s="129">
        <v>101932.60599684042</v>
      </c>
      <c r="L34" s="129">
        <v>107732.067756702</v>
      </c>
      <c r="M34" s="129">
        <v>113254.88516689149</v>
      </c>
      <c r="N34" s="129">
        <v>119428.0181200136</v>
      </c>
      <c r="O34" s="129">
        <v>124600.30833643061</v>
      </c>
      <c r="P34" s="129">
        <v>128538.21056067762</v>
      </c>
      <c r="Q34" s="129">
        <v>134319.52724756795</v>
      </c>
    </row>
    <row r="35" spans="1:17" ht="12.95" customHeight="1" x14ac:dyDescent="0.25">
      <c r="A35" s="40" t="s">
        <v>129</v>
      </c>
      <c r="B35" s="128"/>
      <c r="C35" s="128"/>
      <c r="D35" s="128"/>
      <c r="E35" s="128"/>
      <c r="F35" s="128"/>
      <c r="G35" s="128"/>
      <c r="H35" s="128"/>
      <c r="I35" s="128"/>
      <c r="J35" s="128"/>
      <c r="K35" s="128"/>
      <c r="L35" s="128"/>
      <c r="M35" s="128"/>
      <c r="N35" s="128"/>
      <c r="O35" s="128"/>
      <c r="P35" s="128"/>
      <c r="Q35" s="128"/>
    </row>
    <row r="36" spans="1:17" ht="12" customHeight="1" x14ac:dyDescent="0.25">
      <c r="A36" s="87" t="s">
        <v>29</v>
      </c>
      <c r="B36" s="129">
        <v>188910.42514217651</v>
      </c>
      <c r="C36" s="129">
        <v>206149.9807213989</v>
      </c>
      <c r="D36" s="129">
        <v>236514.20424502346</v>
      </c>
      <c r="E36" s="129">
        <v>261121.95513703159</v>
      </c>
      <c r="F36" s="129">
        <v>291382.9440053766</v>
      </c>
      <c r="G36" s="129">
        <v>321620.52309566346</v>
      </c>
      <c r="H36" s="129">
        <v>352459.55778616661</v>
      </c>
      <c r="I36" s="129">
        <v>386105.61661519535</v>
      </c>
      <c r="J36" s="129">
        <v>442216.11701098148</v>
      </c>
      <c r="K36" s="129">
        <v>492275.01107760001</v>
      </c>
      <c r="L36" s="129">
        <v>546519.24095067219</v>
      </c>
      <c r="M36" s="129">
        <v>598723.43987859215</v>
      </c>
      <c r="N36" s="129">
        <v>655733.89698375424</v>
      </c>
      <c r="O36" s="129">
        <v>700080.68362418038</v>
      </c>
      <c r="P36" s="129">
        <v>788999.68738904258</v>
      </c>
      <c r="Q36" s="129">
        <v>903312.35605352523</v>
      </c>
    </row>
    <row r="37" spans="1:17" ht="12" customHeight="1" x14ac:dyDescent="0.25">
      <c r="A37" s="87" t="s">
        <v>28</v>
      </c>
      <c r="B37" s="129">
        <v>79338.947844022754</v>
      </c>
      <c r="C37" s="129">
        <v>90045.114943631866</v>
      </c>
      <c r="D37" s="129">
        <v>99622.942516966999</v>
      </c>
      <c r="E37" s="129">
        <v>111589.44044708816</v>
      </c>
      <c r="F37" s="129">
        <v>129102.20114831295</v>
      </c>
      <c r="G37" s="129">
        <v>149407.03009931048</v>
      </c>
      <c r="H37" s="129">
        <v>165129.38331456628</v>
      </c>
      <c r="I37" s="129">
        <v>180665.88159696027</v>
      </c>
      <c r="J37" s="129">
        <v>206649.60804643756</v>
      </c>
      <c r="K37" s="129">
        <v>226675.34562889321</v>
      </c>
      <c r="L37" s="129">
        <v>246339.8178238929</v>
      </c>
      <c r="M37" s="129">
        <v>269039.72434993961</v>
      </c>
      <c r="N37" s="129">
        <v>295966.63816006493</v>
      </c>
      <c r="O37" s="129">
        <v>328463.03123759117</v>
      </c>
      <c r="P37" s="129">
        <v>360104.84310709935</v>
      </c>
      <c r="Q37" s="129">
        <v>400979.01817102364</v>
      </c>
    </row>
    <row r="38" spans="1:17" ht="12.95" customHeight="1" x14ac:dyDescent="0.25">
      <c r="A38" s="40" t="s">
        <v>128</v>
      </c>
      <c r="B38" s="128"/>
      <c r="C38" s="128"/>
      <c r="D38" s="128"/>
      <c r="E38" s="128"/>
      <c r="F38" s="128"/>
      <c r="G38" s="128"/>
      <c r="H38" s="128"/>
      <c r="I38" s="128"/>
      <c r="J38" s="128"/>
      <c r="K38" s="128"/>
      <c r="L38" s="128"/>
      <c r="M38" s="128"/>
      <c r="N38" s="128"/>
      <c r="O38" s="128"/>
      <c r="P38" s="128"/>
      <c r="Q38" s="128"/>
    </row>
    <row r="39" spans="1:17" ht="12" customHeight="1" x14ac:dyDescent="0.25">
      <c r="A39" s="54" t="s">
        <v>50</v>
      </c>
      <c r="B39" s="127">
        <v>3753987.6276398599</v>
      </c>
      <c r="C39" s="127">
        <v>3843837.225643951</v>
      </c>
      <c r="D39" s="127">
        <v>3981819.9285140363</v>
      </c>
      <c r="E39" s="127">
        <v>4109950.828434519</v>
      </c>
      <c r="F39" s="127">
        <v>4279200.4921005294</v>
      </c>
      <c r="G39" s="127">
        <v>4426744.0957803251</v>
      </c>
      <c r="H39" s="127">
        <v>4557218.7748935521</v>
      </c>
      <c r="I39" s="127">
        <v>4834126.9145576945</v>
      </c>
      <c r="J39" s="127">
        <v>5294639.4471450737</v>
      </c>
      <c r="K39" s="127">
        <v>5663306.3728311658</v>
      </c>
      <c r="L39" s="127">
        <v>6032529.4500248935</v>
      </c>
      <c r="M39" s="127">
        <v>6396637.0431123022</v>
      </c>
      <c r="N39" s="127">
        <v>6713717.6299787704</v>
      </c>
      <c r="O39" s="127">
        <v>6879721.5671479777</v>
      </c>
      <c r="P39" s="127">
        <v>7040524.6666104738</v>
      </c>
      <c r="Q39" s="127">
        <v>7132011.163729284</v>
      </c>
    </row>
    <row r="40" spans="1:17" ht="12" customHeight="1" x14ac:dyDescent="0.25">
      <c r="A40" s="49" t="s">
        <v>26</v>
      </c>
      <c r="B40" s="126">
        <v>93707.002727338971</v>
      </c>
      <c r="C40" s="126">
        <v>98485.033855700371</v>
      </c>
      <c r="D40" s="126">
        <v>105431.91742253464</v>
      </c>
      <c r="E40" s="126">
        <v>112302.5760581776</v>
      </c>
      <c r="F40" s="126">
        <v>120550.47380643713</v>
      </c>
      <c r="G40" s="126">
        <v>128208.80816609098</v>
      </c>
      <c r="H40" s="126">
        <v>134418.98005284421</v>
      </c>
      <c r="I40" s="126">
        <v>142769.69541619756</v>
      </c>
      <c r="J40" s="126">
        <v>155947.37339028224</v>
      </c>
      <c r="K40" s="126">
        <v>163853.84600139598</v>
      </c>
      <c r="L40" s="126">
        <v>172107.47403660411</v>
      </c>
      <c r="M40" s="126">
        <v>180438.20842860642</v>
      </c>
      <c r="N40" s="126">
        <v>191496.61177916423</v>
      </c>
      <c r="O40" s="126">
        <v>198938.01076087955</v>
      </c>
      <c r="P40" s="126">
        <v>209155.08674305098</v>
      </c>
      <c r="Q40" s="126">
        <v>216806.13404777949</v>
      </c>
    </row>
    <row r="41" spans="1:17" s="28" customFormat="1" ht="12" customHeight="1" x14ac:dyDescent="0.25"/>
    <row r="42" spans="1:17" ht="12.95" customHeight="1" x14ac:dyDescent="0.25">
      <c r="A42" s="111" t="s">
        <v>136</v>
      </c>
      <c r="B42" s="110"/>
      <c r="C42" s="110"/>
      <c r="D42" s="110"/>
      <c r="E42" s="110"/>
      <c r="F42" s="110"/>
      <c r="G42" s="110"/>
      <c r="H42" s="110"/>
      <c r="I42" s="110"/>
      <c r="J42" s="110"/>
      <c r="K42" s="110"/>
      <c r="L42" s="110"/>
      <c r="M42" s="110"/>
      <c r="N42" s="110"/>
      <c r="O42" s="110"/>
      <c r="P42" s="110"/>
      <c r="Q42" s="110"/>
    </row>
    <row r="43" spans="1:17" ht="12.95" customHeight="1" x14ac:dyDescent="0.25">
      <c r="A43" s="40" t="s">
        <v>130</v>
      </c>
      <c r="B43" s="55"/>
      <c r="C43" s="55"/>
      <c r="D43" s="55"/>
      <c r="E43" s="55"/>
      <c r="F43" s="55"/>
      <c r="G43" s="55"/>
      <c r="H43" s="55"/>
      <c r="I43" s="55"/>
      <c r="J43" s="55"/>
      <c r="K43" s="55"/>
      <c r="L43" s="55"/>
      <c r="M43" s="55"/>
      <c r="N43" s="55"/>
      <c r="O43" s="55"/>
      <c r="P43" s="55"/>
      <c r="Q43" s="55"/>
    </row>
    <row r="44" spans="1:17" ht="12" customHeight="1" x14ac:dyDescent="0.25">
      <c r="A44" s="87" t="s">
        <v>33</v>
      </c>
      <c r="B44" s="125"/>
      <c r="C44" s="125">
        <v>23492.670438879806</v>
      </c>
      <c r="D44" s="125">
        <v>25658.365571998773</v>
      </c>
      <c r="E44" s="125">
        <v>27205.254288853313</v>
      </c>
      <c r="F44" s="125">
        <v>29170.212784140072</v>
      </c>
      <c r="G44" s="125">
        <v>30436.548016290104</v>
      </c>
      <c r="H44" s="125">
        <v>28191.926084607399</v>
      </c>
      <c r="I44" s="125">
        <v>39940.135490322486</v>
      </c>
      <c r="J44" s="125">
        <v>55955.807251101141</v>
      </c>
      <c r="K44" s="125">
        <v>45590.786836817068</v>
      </c>
      <c r="L44" s="125">
        <v>41890.403441469141</v>
      </c>
      <c r="M44" s="125">
        <v>47227.602802676294</v>
      </c>
      <c r="N44" s="125">
        <v>48281.75501164468</v>
      </c>
      <c r="O44" s="125">
        <v>36347.780035430995</v>
      </c>
      <c r="P44" s="125">
        <v>39205.282469985941</v>
      </c>
      <c r="Q44" s="125">
        <v>37377.311894673345</v>
      </c>
    </row>
    <row r="45" spans="1:17" ht="12" customHeight="1" x14ac:dyDescent="0.25">
      <c r="A45" s="87" t="s">
        <v>53</v>
      </c>
      <c r="B45" s="125"/>
      <c r="C45" s="125">
        <v>17666.952338160987</v>
      </c>
      <c r="D45" s="125">
        <v>18247.4916823811</v>
      </c>
      <c r="E45" s="125">
        <v>19143.389725677796</v>
      </c>
      <c r="F45" s="125">
        <v>19214.001409463232</v>
      </c>
      <c r="G45" s="125">
        <v>20732.559043754434</v>
      </c>
      <c r="H45" s="125">
        <v>18453.272589740347</v>
      </c>
      <c r="I45" s="125">
        <v>23153.668187245974</v>
      </c>
      <c r="J45" s="125">
        <v>32691.894721157372</v>
      </c>
      <c r="K45" s="125">
        <v>26045.602465300326</v>
      </c>
      <c r="L45" s="125">
        <v>26112.268903057302</v>
      </c>
      <c r="M45" s="125">
        <v>28139.806658312336</v>
      </c>
      <c r="N45" s="125">
        <v>27413.69088267527</v>
      </c>
      <c r="O45" s="125">
        <v>22347.529036909316</v>
      </c>
      <c r="P45" s="125">
        <v>22949.784779673471</v>
      </c>
      <c r="Q45" s="125">
        <v>20899.728045465825</v>
      </c>
    </row>
    <row r="46" spans="1:17" ht="12" customHeight="1" x14ac:dyDescent="0.25">
      <c r="A46" s="87" t="s">
        <v>52</v>
      </c>
      <c r="B46" s="125"/>
      <c r="C46" s="125">
        <v>5108.8769162728886</v>
      </c>
      <c r="D46" s="125">
        <v>5963.8694592551428</v>
      </c>
      <c r="E46" s="125">
        <v>6125.0716633462571</v>
      </c>
      <c r="F46" s="125">
        <v>7786.286826895006</v>
      </c>
      <c r="G46" s="125">
        <v>9068.6162860973</v>
      </c>
      <c r="H46" s="125">
        <v>8610.632383510394</v>
      </c>
      <c r="I46" s="125">
        <v>10698.388463658579</v>
      </c>
      <c r="J46" s="125">
        <v>14591.678626928162</v>
      </c>
      <c r="K46" s="125">
        <v>12297.267352262215</v>
      </c>
      <c r="L46" s="125">
        <v>13308.127842720869</v>
      </c>
      <c r="M46" s="125">
        <v>11371.604250100067</v>
      </c>
      <c r="N46" s="125">
        <v>11187.001969491965</v>
      </c>
      <c r="O46" s="125">
        <v>8206.7217298702017</v>
      </c>
      <c r="P46" s="125">
        <v>10321.785086184289</v>
      </c>
      <c r="Q46" s="125">
        <v>10731.191800775314</v>
      </c>
    </row>
    <row r="47" spans="1:17" ht="12" customHeight="1" x14ac:dyDescent="0.25">
      <c r="A47" s="87" t="s">
        <v>51</v>
      </c>
      <c r="B47" s="125"/>
      <c r="C47" s="125">
        <v>6628.7593587112051</v>
      </c>
      <c r="D47" s="125">
        <v>7663.5694551928163</v>
      </c>
      <c r="E47" s="125">
        <v>7122.2089157869405</v>
      </c>
      <c r="F47" s="125">
        <v>8251.0500256350351</v>
      </c>
      <c r="G47" s="125">
        <v>7809.5348411169562</v>
      </c>
      <c r="H47" s="125">
        <v>7532.4479892601248</v>
      </c>
      <c r="I47" s="125">
        <v>9471.340978801838</v>
      </c>
      <c r="J47" s="125">
        <v>13659.369659624839</v>
      </c>
      <c r="K47" s="125">
        <v>10723.165918665034</v>
      </c>
      <c r="L47" s="125">
        <v>11314.092689924393</v>
      </c>
      <c r="M47" s="125">
        <v>11202.887268154105</v>
      </c>
      <c r="N47" s="125">
        <v>12023.604906825743</v>
      </c>
      <c r="O47" s="125">
        <v>11198.276328731734</v>
      </c>
      <c r="P47" s="125">
        <v>10566.66158295819</v>
      </c>
      <c r="Q47" s="125">
        <v>13444.88614208316</v>
      </c>
    </row>
    <row r="48" spans="1:17" ht="12.95" customHeight="1" x14ac:dyDescent="0.25">
      <c r="A48" s="40" t="s">
        <v>129</v>
      </c>
      <c r="B48" s="124"/>
      <c r="C48" s="124"/>
      <c r="D48" s="124"/>
      <c r="E48" s="124"/>
      <c r="F48" s="124"/>
      <c r="G48" s="124"/>
      <c r="H48" s="124"/>
      <c r="I48" s="124"/>
      <c r="J48" s="124"/>
      <c r="K48" s="124"/>
      <c r="L48" s="124"/>
      <c r="M48" s="124"/>
      <c r="N48" s="124"/>
      <c r="O48" s="124"/>
      <c r="P48" s="124"/>
      <c r="Q48" s="124"/>
    </row>
    <row r="49" spans="1:17" ht="12" customHeight="1" x14ac:dyDescent="0.25">
      <c r="A49" s="87" t="s">
        <v>29</v>
      </c>
      <c r="B49" s="125"/>
      <c r="C49" s="125">
        <v>41723.740905097664</v>
      </c>
      <c r="D49" s="125">
        <v>57296.827382087366</v>
      </c>
      <c r="E49" s="125">
        <v>54233.615136317203</v>
      </c>
      <c r="F49" s="125">
        <v>62849.439537084982</v>
      </c>
      <c r="G49" s="125">
        <v>66084.874825900872</v>
      </c>
      <c r="H49" s="125">
        <v>70271.059999678488</v>
      </c>
      <c r="I49" s="125">
        <v>75369.7997341265</v>
      </c>
      <c r="J49" s="125">
        <v>113407.32777787345</v>
      </c>
      <c r="K49" s="125">
        <v>104292.50920293575</v>
      </c>
      <c r="L49" s="125">
        <v>117093.66941015713</v>
      </c>
      <c r="M49" s="125">
        <v>118289.07375382088</v>
      </c>
      <c r="N49" s="125">
        <v>127281.51710484075</v>
      </c>
      <c r="O49" s="125">
        <v>119716.58637455251</v>
      </c>
      <c r="P49" s="125">
        <v>202326.33154273583</v>
      </c>
      <c r="Q49" s="125">
        <v>218605.17786741836</v>
      </c>
    </row>
    <row r="50" spans="1:17" ht="12" customHeight="1" x14ac:dyDescent="0.25">
      <c r="A50" s="87" t="s">
        <v>28</v>
      </c>
      <c r="B50" s="125"/>
      <c r="C50" s="125">
        <v>23445.646511497234</v>
      </c>
      <c r="D50" s="125">
        <v>23718.649720530932</v>
      </c>
      <c r="E50" s="125">
        <v>27662.810513508473</v>
      </c>
      <c r="F50" s="125">
        <v>34935.667668784794</v>
      </c>
      <c r="G50" s="125">
        <v>39644.255684989068</v>
      </c>
      <c r="H50" s="125">
        <v>39167.999726753027</v>
      </c>
      <c r="I50" s="125">
        <v>39255.148002924965</v>
      </c>
      <c r="J50" s="125">
        <v>53646.53696298573</v>
      </c>
      <c r="K50" s="125">
        <v>54961.405251240474</v>
      </c>
      <c r="L50" s="125">
        <v>59308.727879988743</v>
      </c>
      <c r="M50" s="125">
        <v>61867.906252799759</v>
      </c>
      <c r="N50" s="125">
        <v>66182.061813050284</v>
      </c>
      <c r="O50" s="125">
        <v>86142.930040511987</v>
      </c>
      <c r="P50" s="125">
        <v>86603.217120748566</v>
      </c>
      <c r="Q50" s="125">
        <v>100182.90294391311</v>
      </c>
    </row>
    <row r="51" spans="1:17" ht="12.95" customHeight="1" x14ac:dyDescent="0.25">
      <c r="A51" s="40" t="s">
        <v>128</v>
      </c>
      <c r="B51" s="124"/>
      <c r="C51" s="124"/>
      <c r="D51" s="124"/>
      <c r="E51" s="124"/>
      <c r="F51" s="124"/>
      <c r="G51" s="124"/>
      <c r="H51" s="124"/>
      <c r="I51" s="124"/>
      <c r="J51" s="124"/>
      <c r="K51" s="124"/>
      <c r="L51" s="124"/>
      <c r="M51" s="124"/>
      <c r="N51" s="124"/>
      <c r="O51" s="124"/>
      <c r="P51" s="124"/>
      <c r="Q51" s="124"/>
    </row>
    <row r="52" spans="1:17" ht="12" customHeight="1" x14ac:dyDescent="0.25">
      <c r="A52" s="54" t="s">
        <v>50</v>
      </c>
      <c r="B52" s="123"/>
      <c r="C52" s="123">
        <v>2234985.3852268681</v>
      </c>
      <c r="D52" s="123">
        <v>2283118.4900928624</v>
      </c>
      <c r="E52" s="123">
        <v>2273266.6871432597</v>
      </c>
      <c r="F52" s="123">
        <v>2314385.4508887874</v>
      </c>
      <c r="G52" s="123">
        <v>2292679.3909025728</v>
      </c>
      <c r="H52" s="123">
        <v>2275610.466336004</v>
      </c>
      <c r="I52" s="123">
        <v>2422043.9268869194</v>
      </c>
      <c r="J52" s="123">
        <v>2605648.3198101562</v>
      </c>
      <c r="K52" s="123">
        <v>2513802.7129088691</v>
      </c>
      <c r="L52" s="123">
        <v>2514358.8644165047</v>
      </c>
      <c r="M52" s="123">
        <v>2509243.3803101857</v>
      </c>
      <c r="N52" s="123">
        <v>2462216.3740892443</v>
      </c>
      <c r="O52" s="123">
        <v>2311139.7243919852</v>
      </c>
      <c r="P52" s="123">
        <v>2305938.8866852731</v>
      </c>
      <c r="Q52" s="123">
        <v>2236622.2843415872</v>
      </c>
    </row>
    <row r="53" spans="1:17" ht="12" customHeight="1" x14ac:dyDescent="0.25">
      <c r="A53" s="49" t="s">
        <v>26</v>
      </c>
      <c r="B53" s="122"/>
      <c r="C53" s="122">
        <v>12403.796599290332</v>
      </c>
      <c r="D53" s="122">
        <v>14915.808483954988</v>
      </c>
      <c r="E53" s="122">
        <v>15198.185174034114</v>
      </c>
      <c r="F53" s="122">
        <v>16950.162980878256</v>
      </c>
      <c r="G53" s="122">
        <v>16752.20152774049</v>
      </c>
      <c r="H53" s="122">
        <v>15713.263077403719</v>
      </c>
      <c r="I53" s="122">
        <v>18281.445657583121</v>
      </c>
      <c r="J53" s="122">
        <v>23555.291131554804</v>
      </c>
      <c r="K53" s="122">
        <v>18751.078360669981</v>
      </c>
      <c r="L53" s="122">
        <v>19586.241043494392</v>
      </c>
      <c r="M53" s="122">
        <v>20734.53099129265</v>
      </c>
      <c r="N53" s="122">
        <v>25974.211834512804</v>
      </c>
      <c r="O53" s="122">
        <v>22639.584155749402</v>
      </c>
      <c r="P53" s="122">
        <v>27167.238963049724</v>
      </c>
      <c r="Q53" s="122">
        <v>24403.248832468977</v>
      </c>
    </row>
    <row r="54" spans="1:17" s="28" customFormat="1" ht="12" customHeight="1" x14ac:dyDescent="0.25"/>
    <row r="55" spans="1:17" ht="12.95" customHeight="1" x14ac:dyDescent="0.25">
      <c r="A55" s="111" t="s">
        <v>135</v>
      </c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</row>
    <row r="56" spans="1:17" ht="12.95" customHeight="1" x14ac:dyDescent="0.25">
      <c r="A56" s="40" t="s">
        <v>130</v>
      </c>
      <c r="B56" s="55"/>
      <c r="C56" s="55"/>
      <c r="D56" s="55"/>
      <c r="E56" s="55"/>
      <c r="F56" s="55"/>
      <c r="G56" s="55"/>
      <c r="H56" s="55"/>
      <c r="I56" s="55"/>
      <c r="J56" s="55"/>
      <c r="K56" s="55"/>
      <c r="L56" s="55"/>
      <c r="M56" s="55"/>
      <c r="N56" s="55"/>
      <c r="O56" s="55"/>
      <c r="P56" s="55"/>
      <c r="Q56" s="55"/>
    </row>
    <row r="57" spans="1:17" ht="12" customHeight="1" x14ac:dyDescent="0.25">
      <c r="A57" s="87" t="s">
        <v>33</v>
      </c>
      <c r="B57" s="125"/>
      <c r="C57" s="125">
        <f t="shared" ref="C57:P57" si="8">B31+C44-C31</f>
        <v>16614.177041319432</v>
      </c>
      <c r="D57" s="125">
        <f t="shared" si="8"/>
        <v>17029.53146735247</v>
      </c>
      <c r="E57" s="125">
        <f t="shared" si="8"/>
        <v>17455.269754036213</v>
      </c>
      <c r="F57" s="125">
        <f t="shared" si="8"/>
        <v>17891.651497887273</v>
      </c>
      <c r="G57" s="125">
        <f t="shared" si="8"/>
        <v>18338.942785334249</v>
      </c>
      <c r="H57" s="125">
        <f t="shared" si="8"/>
        <v>18797.416354967689</v>
      </c>
      <c r="I57" s="125">
        <f t="shared" si="8"/>
        <v>19267.351763841871</v>
      </c>
      <c r="J57" s="125">
        <f t="shared" si="8"/>
        <v>19749.035557937925</v>
      </c>
      <c r="K57" s="125">
        <f t="shared" si="8"/>
        <v>20242.761446886347</v>
      </c>
      <c r="L57" s="125">
        <f t="shared" si="8"/>
        <v>20748.830483058468</v>
      </c>
      <c r="M57" s="125">
        <f t="shared" si="8"/>
        <v>21267.551245135081</v>
      </c>
      <c r="N57" s="125">
        <f t="shared" si="8"/>
        <v>21799.240026263404</v>
      </c>
      <c r="O57" s="125">
        <f t="shared" si="8"/>
        <v>22344.22102691984</v>
      </c>
      <c r="P57" s="125">
        <f t="shared" si="8"/>
        <v>23492.670438879752</v>
      </c>
      <c r="Q57" s="125">
        <f t="shared" ref="Q57" si="9">P31+Q44-Q31</f>
        <v>25658.365571998816</v>
      </c>
    </row>
    <row r="58" spans="1:17" ht="12" customHeight="1" x14ac:dyDescent="0.25">
      <c r="A58" s="87" t="s">
        <v>53</v>
      </c>
      <c r="B58" s="125"/>
      <c r="C58" s="125">
        <f t="shared" ref="C58:P58" si="10">B32+C45-C32</f>
        <v>12179.752985521831</v>
      </c>
      <c r="D58" s="125">
        <f t="shared" si="10"/>
        <v>12520.786069116439</v>
      </c>
      <c r="E58" s="125">
        <f t="shared" si="10"/>
        <v>12871.368079051608</v>
      </c>
      <c r="F58" s="125">
        <f t="shared" si="10"/>
        <v>13231.766385265131</v>
      </c>
      <c r="G58" s="125">
        <f t="shared" si="10"/>
        <v>13602.25584405259</v>
      </c>
      <c r="H58" s="125">
        <f t="shared" si="10"/>
        <v>13983.119007686037</v>
      </c>
      <c r="I58" s="125">
        <f t="shared" si="10"/>
        <v>14374.646339901286</v>
      </c>
      <c r="J58" s="125">
        <f t="shared" si="10"/>
        <v>14777.136437418347</v>
      </c>
      <c r="K58" s="125">
        <f t="shared" si="10"/>
        <v>15190.896257666289</v>
      </c>
      <c r="L58" s="125">
        <f t="shared" si="10"/>
        <v>15616.241352880839</v>
      </c>
      <c r="M58" s="125">
        <f t="shared" si="10"/>
        <v>16053.496110761422</v>
      </c>
      <c r="N58" s="125">
        <f t="shared" si="10"/>
        <v>16502.994001862884</v>
      </c>
      <c r="O58" s="125">
        <f t="shared" si="10"/>
        <v>16965.077833915013</v>
      </c>
      <c r="P58" s="125">
        <f t="shared" si="10"/>
        <v>17666.952338160947</v>
      </c>
      <c r="Q58" s="125">
        <f t="shared" ref="Q58" si="11">P32+Q45-Q32</f>
        <v>18247.491682381136</v>
      </c>
    </row>
    <row r="59" spans="1:17" ht="12" customHeight="1" x14ac:dyDescent="0.25">
      <c r="A59" s="87" t="s">
        <v>52</v>
      </c>
      <c r="B59" s="125"/>
      <c r="C59" s="125">
        <f t="shared" ref="C59:P59" si="12">B33+C46-C33</f>
        <v>2340.8783424500289</v>
      </c>
      <c r="D59" s="125">
        <f t="shared" si="12"/>
        <v>2481.3310429970297</v>
      </c>
      <c r="E59" s="125">
        <f t="shared" si="12"/>
        <v>2630.2109055768524</v>
      </c>
      <c r="F59" s="125">
        <f t="shared" si="12"/>
        <v>2788.0235599114458</v>
      </c>
      <c r="G59" s="125">
        <f t="shared" si="12"/>
        <v>2955.3049735061795</v>
      </c>
      <c r="H59" s="125">
        <f t="shared" si="12"/>
        <v>3132.6232719165127</v>
      </c>
      <c r="I59" s="125">
        <f t="shared" si="12"/>
        <v>3320.5806682314869</v>
      </c>
      <c r="J59" s="125">
        <f t="shared" si="12"/>
        <v>3519.8155083254242</v>
      </c>
      <c r="K59" s="125">
        <f t="shared" si="12"/>
        <v>3731.004438824908</v>
      </c>
      <c r="L59" s="125">
        <f t="shared" si="12"/>
        <v>3954.8647051544249</v>
      </c>
      <c r="M59" s="125">
        <f t="shared" si="12"/>
        <v>4192.1565874636872</v>
      </c>
      <c r="N59" s="125">
        <f t="shared" si="12"/>
        <v>4443.6859827115113</v>
      </c>
      <c r="O59" s="125">
        <f t="shared" si="12"/>
        <v>4710.3071416742023</v>
      </c>
      <c r="P59" s="125">
        <f t="shared" si="12"/>
        <v>5108.8769162728713</v>
      </c>
      <c r="Q59" s="125">
        <f t="shared" ref="Q59" si="13">P33+Q46-Q33</f>
        <v>5963.8694592551619</v>
      </c>
    </row>
    <row r="60" spans="1:17" ht="12" customHeight="1" x14ac:dyDescent="0.25">
      <c r="A60" s="87" t="s">
        <v>51</v>
      </c>
      <c r="B60" s="125"/>
      <c r="C60" s="125">
        <f t="shared" ref="C60:P60" si="14">B34+C47-C34</f>
        <v>4226.5054174998222</v>
      </c>
      <c r="D60" s="125">
        <f t="shared" si="14"/>
        <v>4353.3005800247774</v>
      </c>
      <c r="E60" s="125">
        <f t="shared" si="14"/>
        <v>4483.8995974255813</v>
      </c>
      <c r="F60" s="125">
        <f t="shared" si="14"/>
        <v>4618.4165853482991</v>
      </c>
      <c r="G60" s="125">
        <f t="shared" si="14"/>
        <v>4756.9690829087631</v>
      </c>
      <c r="H60" s="125">
        <f t="shared" si="14"/>
        <v>4899.6781553960172</v>
      </c>
      <c r="I60" s="125">
        <f t="shared" si="14"/>
        <v>5046.6685000578873</v>
      </c>
      <c r="J60" s="125">
        <f t="shared" si="14"/>
        <v>5198.0685550596536</v>
      </c>
      <c r="K60" s="125">
        <f t="shared" si="14"/>
        <v>5354.0106117114046</v>
      </c>
      <c r="L60" s="125">
        <f t="shared" si="14"/>
        <v>5514.6309300628054</v>
      </c>
      <c r="M60" s="125">
        <f t="shared" si="14"/>
        <v>5680.0698579646269</v>
      </c>
      <c r="N60" s="125">
        <f t="shared" si="14"/>
        <v>5850.471953703629</v>
      </c>
      <c r="O60" s="125">
        <f t="shared" si="14"/>
        <v>6025.9861123147275</v>
      </c>
      <c r="P60" s="125">
        <f t="shared" si="14"/>
        <v>6628.7593587111769</v>
      </c>
      <c r="Q60" s="125">
        <f t="shared" ref="Q60" si="15">P34+Q47-Q34</f>
        <v>7663.5694551928318</v>
      </c>
    </row>
    <row r="61" spans="1:17" ht="12.95" customHeight="1" x14ac:dyDescent="0.25">
      <c r="A61" s="40" t="s">
        <v>129</v>
      </c>
      <c r="B61" s="124"/>
      <c r="C61" s="124"/>
      <c r="D61" s="124"/>
      <c r="E61" s="124"/>
      <c r="F61" s="124"/>
      <c r="G61" s="124"/>
      <c r="H61" s="124"/>
      <c r="I61" s="124"/>
      <c r="J61" s="124"/>
      <c r="K61" s="124"/>
      <c r="L61" s="124"/>
      <c r="M61" s="124"/>
      <c r="N61" s="124"/>
      <c r="O61" s="124"/>
      <c r="P61" s="124"/>
      <c r="Q61" s="124"/>
    </row>
    <row r="62" spans="1:17" ht="12" customHeight="1" x14ac:dyDescent="0.25">
      <c r="A62" s="87" t="s">
        <v>29</v>
      </c>
      <c r="B62" s="125"/>
      <c r="C62" s="125">
        <f t="shared" ref="C62:P62" si="16">B36+C49-C36</f>
        <v>24484.185325875267</v>
      </c>
      <c r="D62" s="125">
        <f t="shared" si="16"/>
        <v>26932.603858462797</v>
      </c>
      <c r="E62" s="125">
        <f t="shared" si="16"/>
        <v>29625.86424430905</v>
      </c>
      <c r="F62" s="125">
        <f t="shared" si="16"/>
        <v>32588.45066873997</v>
      </c>
      <c r="G62" s="125">
        <f t="shared" si="16"/>
        <v>35847.295735614025</v>
      </c>
      <c r="H62" s="125">
        <f t="shared" si="16"/>
        <v>39432.025309175311</v>
      </c>
      <c r="I62" s="125">
        <f t="shared" si="16"/>
        <v>41723.740905097744</v>
      </c>
      <c r="J62" s="125">
        <f t="shared" si="16"/>
        <v>57296.8273820873</v>
      </c>
      <c r="K62" s="125">
        <f t="shared" si="16"/>
        <v>54233.615136317268</v>
      </c>
      <c r="L62" s="125">
        <f t="shared" si="16"/>
        <v>62849.439537084894</v>
      </c>
      <c r="M62" s="125">
        <f t="shared" si="16"/>
        <v>66084.874825900886</v>
      </c>
      <c r="N62" s="125">
        <f t="shared" si="16"/>
        <v>70271.059999678633</v>
      </c>
      <c r="O62" s="125">
        <f t="shared" si="16"/>
        <v>75369.799734126427</v>
      </c>
      <c r="P62" s="125">
        <f t="shared" si="16"/>
        <v>113407.32777787361</v>
      </c>
      <c r="Q62" s="125">
        <f t="shared" ref="Q62" si="17">P36+Q49-Q36</f>
        <v>104292.50920293573</v>
      </c>
    </row>
    <row r="63" spans="1:17" ht="12" customHeight="1" x14ac:dyDescent="0.25">
      <c r="A63" s="87" t="s">
        <v>28</v>
      </c>
      <c r="B63" s="125"/>
      <c r="C63" s="125">
        <f t="shared" ref="C63:P63" si="18">B37+C50-C37</f>
        <v>12739.479411888125</v>
      </c>
      <c r="D63" s="125">
        <f t="shared" si="18"/>
        <v>14140.822147195795</v>
      </c>
      <c r="E63" s="125">
        <f t="shared" si="18"/>
        <v>15696.31258338732</v>
      </c>
      <c r="F63" s="125">
        <f t="shared" si="18"/>
        <v>17422.906967560004</v>
      </c>
      <c r="G63" s="125">
        <f t="shared" si="18"/>
        <v>19339.426733991539</v>
      </c>
      <c r="H63" s="125">
        <f t="shared" si="18"/>
        <v>23445.646511497209</v>
      </c>
      <c r="I63" s="125">
        <f t="shared" si="18"/>
        <v>23718.649720530986</v>
      </c>
      <c r="J63" s="125">
        <f t="shared" si="18"/>
        <v>27662.810513508448</v>
      </c>
      <c r="K63" s="125">
        <f t="shared" si="18"/>
        <v>34935.667668784823</v>
      </c>
      <c r="L63" s="125">
        <f t="shared" si="18"/>
        <v>39644.255684989068</v>
      </c>
      <c r="M63" s="125">
        <f t="shared" si="18"/>
        <v>39167.999726753042</v>
      </c>
      <c r="N63" s="125">
        <f t="shared" si="18"/>
        <v>39255.14800292498</v>
      </c>
      <c r="O63" s="125">
        <f t="shared" si="18"/>
        <v>53646.53696298576</v>
      </c>
      <c r="P63" s="125">
        <f t="shared" si="18"/>
        <v>54961.405251240416</v>
      </c>
      <c r="Q63" s="125">
        <f t="shared" ref="Q63" si="19">P37+Q50-Q37</f>
        <v>59308.727879988845</v>
      </c>
    </row>
    <row r="64" spans="1:17" ht="12.95" customHeight="1" x14ac:dyDescent="0.25">
      <c r="A64" s="40" t="s">
        <v>128</v>
      </c>
      <c r="B64" s="124"/>
      <c r="C64" s="124"/>
      <c r="D64" s="124"/>
      <c r="E64" s="124"/>
      <c r="F64" s="124"/>
      <c r="G64" s="124"/>
      <c r="H64" s="124"/>
      <c r="I64" s="124"/>
      <c r="J64" s="124"/>
      <c r="K64" s="124"/>
      <c r="L64" s="124"/>
      <c r="M64" s="124"/>
      <c r="N64" s="124"/>
      <c r="O64" s="124"/>
      <c r="P64" s="124"/>
      <c r="Q64" s="124"/>
    </row>
    <row r="65" spans="1:17" ht="12" customHeight="1" x14ac:dyDescent="0.25">
      <c r="A65" s="54" t="s">
        <v>50</v>
      </c>
      <c r="B65" s="123"/>
      <c r="C65" s="123">
        <f t="shared" ref="C65:P65" si="20">B39+C52-C39</f>
        <v>2145135.787222777</v>
      </c>
      <c r="D65" s="123">
        <f t="shared" si="20"/>
        <v>2145135.7872227775</v>
      </c>
      <c r="E65" s="123">
        <f t="shared" si="20"/>
        <v>2145135.787222777</v>
      </c>
      <c r="F65" s="123">
        <f t="shared" si="20"/>
        <v>2145135.7872227766</v>
      </c>
      <c r="G65" s="123">
        <f t="shared" si="20"/>
        <v>2145135.7872227775</v>
      </c>
      <c r="H65" s="123">
        <f t="shared" si="20"/>
        <v>2145135.7872227766</v>
      </c>
      <c r="I65" s="123">
        <f t="shared" si="20"/>
        <v>2145135.7872227775</v>
      </c>
      <c r="J65" s="123">
        <f t="shared" si="20"/>
        <v>2145135.7872227775</v>
      </c>
      <c r="K65" s="123">
        <f t="shared" si="20"/>
        <v>2145135.7872227766</v>
      </c>
      <c r="L65" s="123">
        <f t="shared" si="20"/>
        <v>2145135.7872227766</v>
      </c>
      <c r="M65" s="123">
        <f t="shared" si="20"/>
        <v>2145135.7872227766</v>
      </c>
      <c r="N65" s="123">
        <f t="shared" si="20"/>
        <v>2145135.7872227766</v>
      </c>
      <c r="O65" s="123">
        <f t="shared" si="20"/>
        <v>2145135.7872227784</v>
      </c>
      <c r="P65" s="123">
        <f t="shared" si="20"/>
        <v>2145135.7872227766</v>
      </c>
      <c r="Q65" s="123">
        <f t="shared" ref="Q65" si="21">P39+Q52-Q39</f>
        <v>2145135.7872227766</v>
      </c>
    </row>
    <row r="66" spans="1:17" ht="12" customHeight="1" x14ac:dyDescent="0.25">
      <c r="A66" s="49" t="s">
        <v>26</v>
      </c>
      <c r="B66" s="122"/>
      <c r="C66" s="122">
        <f t="shared" ref="C66:P66" si="22">B40+C53-C40</f>
        <v>7625.7654709289345</v>
      </c>
      <c r="D66" s="122">
        <f t="shared" si="22"/>
        <v>7968.9249171207193</v>
      </c>
      <c r="E66" s="122">
        <f t="shared" si="22"/>
        <v>8327.5265383911465</v>
      </c>
      <c r="F66" s="122">
        <f t="shared" si="22"/>
        <v>8702.2652326187235</v>
      </c>
      <c r="G66" s="122">
        <f t="shared" si="22"/>
        <v>9093.8671680866391</v>
      </c>
      <c r="H66" s="122">
        <f t="shared" si="22"/>
        <v>9503.0911906504771</v>
      </c>
      <c r="I66" s="122">
        <f t="shared" si="22"/>
        <v>9930.7302942297829</v>
      </c>
      <c r="J66" s="122">
        <f t="shared" si="22"/>
        <v>10377.613157470128</v>
      </c>
      <c r="K66" s="122">
        <f t="shared" si="22"/>
        <v>10844.605749556242</v>
      </c>
      <c r="L66" s="122">
        <f t="shared" si="22"/>
        <v>11332.61300828628</v>
      </c>
      <c r="M66" s="122">
        <f t="shared" si="22"/>
        <v>12403.796599290334</v>
      </c>
      <c r="N66" s="122">
        <f t="shared" si="22"/>
        <v>14915.808483954985</v>
      </c>
      <c r="O66" s="122">
        <f t="shared" si="22"/>
        <v>15198.185174034094</v>
      </c>
      <c r="P66" s="122">
        <f t="shared" si="22"/>
        <v>16950.162980878289</v>
      </c>
      <c r="Q66" s="122">
        <f t="shared" ref="Q66" si="23">P40+Q53-Q40</f>
        <v>16752.201527740457</v>
      </c>
    </row>
    <row r="67" spans="1:17" s="28" customFormat="1" ht="12" customHeight="1" x14ac:dyDescent="0.25"/>
    <row r="68" spans="1:17" ht="12.95" customHeight="1" x14ac:dyDescent="0.25">
      <c r="A68" s="111" t="s">
        <v>134</v>
      </c>
      <c r="B68" s="121"/>
      <c r="C68" s="121"/>
      <c r="D68" s="121"/>
      <c r="E68" s="121"/>
      <c r="F68" s="121"/>
      <c r="G68" s="121"/>
      <c r="H68" s="121"/>
      <c r="I68" s="121"/>
      <c r="J68" s="121"/>
      <c r="K68" s="121"/>
      <c r="L68" s="121"/>
      <c r="M68" s="121"/>
      <c r="N68" s="121"/>
      <c r="O68" s="121"/>
      <c r="P68" s="121"/>
      <c r="Q68" s="121"/>
    </row>
    <row r="69" spans="1:17" ht="12.95" customHeight="1" x14ac:dyDescent="0.25">
      <c r="A69" s="40" t="s">
        <v>130</v>
      </c>
      <c r="B69" s="119"/>
      <c r="C69" s="119"/>
      <c r="D69" s="119"/>
      <c r="E69" s="119"/>
      <c r="F69" s="119"/>
      <c r="G69" s="119"/>
      <c r="H69" s="119"/>
      <c r="I69" s="119"/>
      <c r="J69" s="119"/>
      <c r="K69" s="119"/>
      <c r="L69" s="119"/>
      <c r="M69" s="119"/>
      <c r="N69" s="119"/>
      <c r="O69" s="119"/>
      <c r="P69" s="119"/>
      <c r="Q69" s="119"/>
    </row>
    <row r="70" spans="1:17" ht="12" customHeight="1" x14ac:dyDescent="0.25">
      <c r="A70" s="87" t="s">
        <v>33</v>
      </c>
      <c r="B70" s="120">
        <v>8759.9999999999945</v>
      </c>
      <c r="C70" s="120">
        <v>8759.9999999999927</v>
      </c>
      <c r="D70" s="120">
        <v>8759.9999999999964</v>
      </c>
      <c r="E70" s="120">
        <v>8759.9999999999945</v>
      </c>
      <c r="F70" s="120">
        <v>8760</v>
      </c>
      <c r="G70" s="120">
        <v>8759.9999999999964</v>
      </c>
      <c r="H70" s="120">
        <v>8759.9999999999964</v>
      </c>
      <c r="I70" s="120">
        <v>8759.9999999999964</v>
      </c>
      <c r="J70" s="120">
        <v>8759.9999999999982</v>
      </c>
      <c r="K70" s="120">
        <v>8759.9999999999964</v>
      </c>
      <c r="L70" s="120">
        <v>8759.9999999999927</v>
      </c>
      <c r="M70" s="120">
        <v>8759.9999999999945</v>
      </c>
      <c r="N70" s="120">
        <v>8759.9999999999964</v>
      </c>
      <c r="O70" s="120">
        <v>8759.9999999999982</v>
      </c>
      <c r="P70" s="120">
        <v>8759.9999999999945</v>
      </c>
      <c r="Q70" s="120">
        <v>8759.9999999999964</v>
      </c>
    </row>
    <row r="71" spans="1:17" ht="12" customHeight="1" x14ac:dyDescent="0.25">
      <c r="A71" s="87" t="s">
        <v>53</v>
      </c>
      <c r="B71" s="120">
        <v>722.02154644343818</v>
      </c>
      <c r="C71" s="120">
        <v>720.49929094936294</v>
      </c>
      <c r="D71" s="120">
        <v>732.90931069298142</v>
      </c>
      <c r="E71" s="120">
        <v>744.70492257787851</v>
      </c>
      <c r="F71" s="120">
        <v>751.41272793932546</v>
      </c>
      <c r="G71" s="120">
        <v>757.73389776337513</v>
      </c>
      <c r="H71" s="120">
        <v>764.98272787872179</v>
      </c>
      <c r="I71" s="120">
        <v>770.89329224553808</v>
      </c>
      <c r="J71" s="120">
        <v>772.48875307899948</v>
      </c>
      <c r="K71" s="120">
        <v>775.20972946564586</v>
      </c>
      <c r="L71" s="120">
        <v>780.04314306946617</v>
      </c>
      <c r="M71" s="120">
        <v>784.41891780385504</v>
      </c>
      <c r="N71" s="120">
        <v>795.15896891295802</v>
      </c>
      <c r="O71" s="120">
        <v>812.07063029024698</v>
      </c>
      <c r="P71" s="120">
        <v>810.54566505851699</v>
      </c>
      <c r="Q71" s="120">
        <v>831.98833769098997</v>
      </c>
    </row>
    <row r="72" spans="1:17" ht="12" customHeight="1" x14ac:dyDescent="0.25">
      <c r="A72" s="87" t="s">
        <v>52</v>
      </c>
      <c r="B72" s="120">
        <v>195.42395771741684</v>
      </c>
      <c r="C72" s="120">
        <v>198.41317686527077</v>
      </c>
      <c r="D72" s="120">
        <v>201.08159191514261</v>
      </c>
      <c r="E72" s="120">
        <v>203.55659874192898</v>
      </c>
      <c r="F72" s="120">
        <v>205.98600873318108</v>
      </c>
      <c r="G72" s="120">
        <v>208.29145455771814</v>
      </c>
      <c r="H72" s="120">
        <v>210.6773470533488</v>
      </c>
      <c r="I72" s="120">
        <v>212.81096753522263</v>
      </c>
      <c r="J72" s="120">
        <v>214.06544896249528</v>
      </c>
      <c r="K72" s="120">
        <v>215.23748890524226</v>
      </c>
      <c r="L72" s="120">
        <v>216.90914432695999</v>
      </c>
      <c r="M72" s="120">
        <v>214.32423967912382</v>
      </c>
      <c r="N72" s="120">
        <v>213.45208218419435</v>
      </c>
      <c r="O72" s="120">
        <v>210.60328151703931</v>
      </c>
      <c r="P72" s="120">
        <v>203.73171190934298</v>
      </c>
      <c r="Q72" s="120">
        <v>205.06389054259623</v>
      </c>
    </row>
    <row r="73" spans="1:17" ht="12" customHeight="1" x14ac:dyDescent="0.25">
      <c r="A73" s="87" t="s">
        <v>51</v>
      </c>
      <c r="B73" s="120">
        <v>550.47512739396052</v>
      </c>
      <c r="C73" s="120">
        <v>561.2014135738084</v>
      </c>
      <c r="D73" s="120">
        <v>570.85397904394961</v>
      </c>
      <c r="E73" s="120">
        <v>579.81204816209663</v>
      </c>
      <c r="F73" s="120">
        <v>588.51336870703881</v>
      </c>
      <c r="G73" s="120">
        <v>596.74880722108924</v>
      </c>
      <c r="H73" s="120">
        <v>605.57616161935186</v>
      </c>
      <c r="I73" s="120">
        <v>613.22199431160755</v>
      </c>
      <c r="J73" s="120">
        <v>617.30743571128551</v>
      </c>
      <c r="K73" s="120">
        <v>622.16710513547332</v>
      </c>
      <c r="L73" s="120">
        <v>628.62053794980807</v>
      </c>
      <c r="M73" s="120">
        <v>632.14688375762398</v>
      </c>
      <c r="N73" s="120">
        <v>635.16091312388767</v>
      </c>
      <c r="O73" s="120">
        <v>638.31323963443549</v>
      </c>
      <c r="P73" s="120">
        <v>641.1136978460521</v>
      </c>
      <c r="Q73" s="120">
        <v>644.69395527792994</v>
      </c>
    </row>
    <row r="74" spans="1:17" ht="12.95" customHeight="1" x14ac:dyDescent="0.25">
      <c r="A74" s="40" t="s">
        <v>129</v>
      </c>
      <c r="B74" s="119"/>
      <c r="C74" s="119"/>
      <c r="D74" s="119"/>
      <c r="E74" s="119"/>
      <c r="F74" s="119"/>
      <c r="G74" s="119"/>
      <c r="H74" s="119"/>
      <c r="I74" s="119"/>
      <c r="J74" s="119"/>
      <c r="K74" s="119"/>
      <c r="L74" s="119"/>
      <c r="M74" s="119"/>
      <c r="N74" s="119"/>
      <c r="O74" s="119"/>
      <c r="P74" s="119"/>
      <c r="Q74" s="119"/>
    </row>
    <row r="75" spans="1:17" ht="12" customHeight="1" x14ac:dyDescent="0.25">
      <c r="A75" s="87" t="s">
        <v>29</v>
      </c>
      <c r="B75" s="120">
        <v>1719.1916681289556</v>
      </c>
      <c r="C75" s="120">
        <v>1752.6909870131014</v>
      </c>
      <c r="D75" s="120">
        <v>1782.836963291626</v>
      </c>
      <c r="E75" s="120">
        <v>1810.8139544834921</v>
      </c>
      <c r="F75" s="120">
        <v>1837.9890929014675</v>
      </c>
      <c r="G75" s="120">
        <v>1863.7092327809414</v>
      </c>
      <c r="H75" s="120">
        <v>1891.2779881667832</v>
      </c>
      <c r="I75" s="120">
        <v>1915.1567271075655</v>
      </c>
      <c r="J75" s="120">
        <v>1927.9159899069705</v>
      </c>
      <c r="K75" s="120">
        <v>1943.0932481847001</v>
      </c>
      <c r="L75" s="120">
        <v>1963.2479970064287</v>
      </c>
      <c r="M75" s="120">
        <v>1959.1305157087104</v>
      </c>
      <c r="N75" s="120">
        <v>1943.6164285818315</v>
      </c>
      <c r="O75" s="120">
        <v>1918.7149334404517</v>
      </c>
      <c r="P75" s="120">
        <v>1912.8901402807985</v>
      </c>
      <c r="Q75" s="120">
        <v>1939.6269791827124</v>
      </c>
    </row>
    <row r="76" spans="1:17" ht="12" customHeight="1" x14ac:dyDescent="0.25">
      <c r="A76" s="87" t="s">
        <v>28</v>
      </c>
      <c r="B76" s="120">
        <v>737.91730616757195</v>
      </c>
      <c r="C76" s="120">
        <v>752.29599797239018</v>
      </c>
      <c r="D76" s="120">
        <v>765.23535663706468</v>
      </c>
      <c r="E76" s="120">
        <v>777.24373613173884</v>
      </c>
      <c r="F76" s="120">
        <v>788.90794164638578</v>
      </c>
      <c r="G76" s="120">
        <v>799.94762773023569</v>
      </c>
      <c r="H76" s="120">
        <v>811.78078286113134</v>
      </c>
      <c r="I76" s="120">
        <v>822.03009655925894</v>
      </c>
      <c r="J76" s="120">
        <v>827.50667081689676</v>
      </c>
      <c r="K76" s="120">
        <v>834.02110533338202</v>
      </c>
      <c r="L76" s="120">
        <v>842.67199530261905</v>
      </c>
      <c r="M76" s="120">
        <v>840.1969100254737</v>
      </c>
      <c r="N76" s="120">
        <v>842.12236883521666</v>
      </c>
      <c r="O76" s="120">
        <v>839.3107664644649</v>
      </c>
      <c r="P76" s="120">
        <v>836.10286297204811</v>
      </c>
      <c r="Q76" s="120">
        <v>828.99447192219861</v>
      </c>
    </row>
    <row r="77" spans="1:17" ht="12.95" customHeight="1" x14ac:dyDescent="0.25">
      <c r="A77" s="40" t="s">
        <v>128</v>
      </c>
      <c r="B77" s="119"/>
      <c r="C77" s="119"/>
      <c r="D77" s="119"/>
      <c r="E77" s="119"/>
      <c r="F77" s="119"/>
      <c r="G77" s="119"/>
      <c r="H77" s="119"/>
      <c r="I77" s="119"/>
      <c r="J77" s="119"/>
      <c r="K77" s="119"/>
      <c r="L77" s="119"/>
      <c r="M77" s="119"/>
      <c r="N77" s="119"/>
      <c r="O77" s="119"/>
      <c r="P77" s="119"/>
      <c r="Q77" s="119"/>
    </row>
    <row r="78" spans="1:17" ht="12" customHeight="1" x14ac:dyDescent="0.25">
      <c r="A78" s="54" t="s">
        <v>50</v>
      </c>
      <c r="B78" s="118">
        <v>433.58997982661379</v>
      </c>
      <c r="C78" s="118">
        <v>435.76404139930105</v>
      </c>
      <c r="D78" s="118">
        <v>437.51140860516784</v>
      </c>
      <c r="E78" s="118">
        <v>439.07354335291888</v>
      </c>
      <c r="F78" s="118">
        <v>440.73614019806769</v>
      </c>
      <c r="G78" s="118">
        <v>442.3025134392152</v>
      </c>
      <c r="H78" s="118">
        <v>444.5210280453291</v>
      </c>
      <c r="I78" s="118">
        <v>446.05860471288088</v>
      </c>
      <c r="J78" s="118">
        <v>445.19693838606787</v>
      </c>
      <c r="K78" s="118">
        <v>445.07739963747332</v>
      </c>
      <c r="L78" s="118">
        <v>446.24730175036825</v>
      </c>
      <c r="M78" s="118">
        <v>447.39726005132661</v>
      </c>
      <c r="N78" s="118">
        <v>448.23771678878529</v>
      </c>
      <c r="O78" s="118">
        <v>449.22446933766173</v>
      </c>
      <c r="P78" s="118">
        <v>450.00816839342497</v>
      </c>
      <c r="Q78" s="118">
        <v>451.37909780819575</v>
      </c>
    </row>
    <row r="79" spans="1:17" ht="12" customHeight="1" x14ac:dyDescent="0.25">
      <c r="A79" s="49" t="s">
        <v>26</v>
      </c>
      <c r="B79" s="117">
        <v>30.570639951949669</v>
      </c>
      <c r="C79" s="117">
        <v>31.01815426258446</v>
      </c>
      <c r="D79" s="117">
        <v>31.414691542689582</v>
      </c>
      <c r="E79" s="117">
        <v>31.7802198602561</v>
      </c>
      <c r="F79" s="117">
        <v>32.137845639770219</v>
      </c>
      <c r="G79" s="117">
        <v>32.475348940438266</v>
      </c>
      <c r="H79" s="117">
        <v>32.849563363482964</v>
      </c>
      <c r="I79" s="117">
        <v>33.163633473783435</v>
      </c>
      <c r="J79" s="117">
        <v>33.289303793788385</v>
      </c>
      <c r="K79" s="117">
        <v>33.460790365891</v>
      </c>
      <c r="L79" s="117">
        <v>33.721267914964301</v>
      </c>
      <c r="M79" s="117">
        <v>33.896648012026745</v>
      </c>
      <c r="N79" s="117">
        <v>34.045064011364303</v>
      </c>
      <c r="O79" s="117">
        <v>34.20135928874916</v>
      </c>
      <c r="P79" s="117">
        <v>34.339229161350559</v>
      </c>
      <c r="Q79" s="117">
        <v>34.519249466906381</v>
      </c>
    </row>
    <row r="80" spans="1:17" s="28" customFormat="1" ht="12" customHeight="1" x14ac:dyDescent="0.25"/>
    <row r="81" spans="1:17" ht="12.95" customHeight="1" x14ac:dyDescent="0.25">
      <c r="A81" s="111" t="s">
        <v>133</v>
      </c>
      <c r="B81" s="110"/>
      <c r="C81" s="110"/>
      <c r="D81" s="110"/>
      <c r="E81" s="110"/>
      <c r="F81" s="110"/>
      <c r="G81" s="110"/>
      <c r="H81" s="110"/>
      <c r="I81" s="110"/>
      <c r="J81" s="110"/>
      <c r="K81" s="110"/>
      <c r="L81" s="110"/>
      <c r="M81" s="110"/>
      <c r="N81" s="110"/>
      <c r="O81" s="110"/>
      <c r="P81" s="110"/>
      <c r="Q81" s="110"/>
    </row>
    <row r="82" spans="1:17" ht="12.95" customHeight="1" x14ac:dyDescent="0.25">
      <c r="A82" s="40" t="s">
        <v>130</v>
      </c>
      <c r="B82" s="55"/>
      <c r="C82" s="55"/>
      <c r="D82" s="55"/>
      <c r="E82" s="55"/>
      <c r="F82" s="55"/>
      <c r="G82" s="55"/>
      <c r="H82" s="55"/>
      <c r="I82" s="55"/>
      <c r="J82" s="55"/>
      <c r="K82" s="55"/>
      <c r="L82" s="55"/>
      <c r="M82" s="55"/>
      <c r="N82" s="55"/>
      <c r="O82" s="55"/>
      <c r="P82" s="55"/>
      <c r="Q82" s="55"/>
    </row>
    <row r="83" spans="1:17" ht="12" customHeight="1" x14ac:dyDescent="0.25">
      <c r="A83" s="87" t="s">
        <v>33</v>
      </c>
      <c r="B83" s="109">
        <f t="shared" ref="B83:P83" si="24">IF(B18=0,0,1000000*B18/B31)</f>
        <v>58.620214854251635</v>
      </c>
      <c r="C83" s="109">
        <f t="shared" si="24"/>
        <v>57.484004978594392</v>
      </c>
      <c r="D83" s="109">
        <f t="shared" si="24"/>
        <v>56.139126294294144</v>
      </c>
      <c r="E83" s="109">
        <f t="shared" si="24"/>
        <v>54.761512121815265</v>
      </c>
      <c r="F83" s="109">
        <f t="shared" si="24"/>
        <v>53.343947061834882</v>
      </c>
      <c r="G83" s="109">
        <f t="shared" si="24"/>
        <v>51.897939497248345</v>
      </c>
      <c r="H83" s="109">
        <f t="shared" si="24"/>
        <v>50.570691298288757</v>
      </c>
      <c r="I83" s="109">
        <f t="shared" si="24"/>
        <v>48.943709713688669</v>
      </c>
      <c r="J83" s="109">
        <f t="shared" si="24"/>
        <v>47.171849811384895</v>
      </c>
      <c r="K83" s="109">
        <f t="shared" si="24"/>
        <v>45.738403199775959</v>
      </c>
      <c r="L83" s="109">
        <f t="shared" si="24"/>
        <v>44.378110883608777</v>
      </c>
      <c r="M83" s="109">
        <f t="shared" si="24"/>
        <v>42.924818423349159</v>
      </c>
      <c r="N83" s="109">
        <f t="shared" si="24"/>
        <v>41.391340858204053</v>
      </c>
      <c r="O83" s="109">
        <f t="shared" si="24"/>
        <v>40.004296331075174</v>
      </c>
      <c r="P83" s="109">
        <f t="shared" si="24"/>
        <v>39.018127817829651</v>
      </c>
      <c r="Q83" s="109">
        <f t="shared" ref="Q83" si="25">IF(Q18=0,0,1000000*Q18/Q31)</f>
        <v>38.038048700907574</v>
      </c>
    </row>
    <row r="84" spans="1:17" ht="12" customHeight="1" x14ac:dyDescent="0.25">
      <c r="A84" s="87" t="s">
        <v>53</v>
      </c>
      <c r="B84" s="109">
        <f t="shared" ref="B84:P84" si="26">IF(B19=0,0,1000000*B19/B32)</f>
        <v>402.82092047932247</v>
      </c>
      <c r="C84" s="109">
        <f t="shared" si="26"/>
        <v>395.55629107674474</v>
      </c>
      <c r="D84" s="109">
        <f t="shared" si="26"/>
        <v>387.73138219211745</v>
      </c>
      <c r="E84" s="109">
        <f t="shared" si="26"/>
        <v>379.88692617116374</v>
      </c>
      <c r="F84" s="109">
        <f t="shared" si="26"/>
        <v>372.21058847497017</v>
      </c>
      <c r="G84" s="109">
        <f t="shared" si="26"/>
        <v>363.99888095916089</v>
      </c>
      <c r="H84" s="109">
        <f t="shared" si="26"/>
        <v>356.34858125750799</v>
      </c>
      <c r="I84" s="109">
        <f t="shared" si="26"/>
        <v>347.31434190746882</v>
      </c>
      <c r="J84" s="109">
        <f t="shared" si="26"/>
        <v>336.3872068456775</v>
      </c>
      <c r="K84" s="109">
        <f t="shared" si="26"/>
        <v>327.33576150944373</v>
      </c>
      <c r="L84" s="109">
        <f t="shared" si="26"/>
        <v>318.10307547466698</v>
      </c>
      <c r="M84" s="109">
        <f t="shared" si="26"/>
        <v>308.67769752968746</v>
      </c>
      <c r="N84" s="109">
        <f t="shared" si="26"/>
        <v>298.73679198756463</v>
      </c>
      <c r="O84" s="109">
        <f t="shared" si="26"/>
        <v>287.80619461127844</v>
      </c>
      <c r="P84" s="109">
        <f t="shared" si="26"/>
        <v>278.47432233902282</v>
      </c>
      <c r="Q84" s="109">
        <f t="shared" ref="Q84" si="27">IF(Q19=0,0,1000000*Q19/Q32)</f>
        <v>264.46516055170838</v>
      </c>
    </row>
    <row r="85" spans="1:17" ht="12" customHeight="1" x14ac:dyDescent="0.25">
      <c r="A85" s="87" t="s">
        <v>52</v>
      </c>
      <c r="B85" s="109">
        <f t="shared" ref="B85:P85" si="28">IF(B20=0,0,1000000*B20/B33)</f>
        <v>2279.3246265104945</v>
      </c>
      <c r="C85" s="109">
        <f t="shared" si="28"/>
        <v>2261.1593927968338</v>
      </c>
      <c r="D85" s="109">
        <f t="shared" si="28"/>
        <v>2234.9817030397166</v>
      </c>
      <c r="E85" s="109">
        <f t="shared" si="28"/>
        <v>2206.949224189289</v>
      </c>
      <c r="F85" s="109">
        <f t="shared" si="28"/>
        <v>2171.9975916537919</v>
      </c>
      <c r="G85" s="109">
        <f t="shared" si="28"/>
        <v>2134.420954439458</v>
      </c>
      <c r="H85" s="109">
        <f t="shared" si="28"/>
        <v>2100.2793168738467</v>
      </c>
      <c r="I85" s="109">
        <f t="shared" si="28"/>
        <v>2061.8127504313584</v>
      </c>
      <c r="J85" s="109">
        <f t="shared" si="28"/>
        <v>2016.491803294321</v>
      </c>
      <c r="K85" s="109">
        <f t="shared" si="28"/>
        <v>1979.3277097773932</v>
      </c>
      <c r="L85" s="109">
        <f t="shared" si="28"/>
        <v>1940.1979921168647</v>
      </c>
      <c r="M85" s="109">
        <f t="shared" si="28"/>
        <v>1904.4104608010621</v>
      </c>
      <c r="N85" s="109">
        <f t="shared" si="28"/>
        <v>1864.9976678837784</v>
      </c>
      <c r="O85" s="109">
        <f t="shared" si="28"/>
        <v>1825.7073332830275</v>
      </c>
      <c r="P85" s="109">
        <f t="shared" si="28"/>
        <v>1776.8117290576326</v>
      </c>
      <c r="Q85" s="109">
        <f t="shared" ref="Q85" si="29">IF(Q20=0,0,1000000*Q20/Q33)</f>
        <v>1715.8550587109073</v>
      </c>
    </row>
    <row r="86" spans="1:17" ht="12" customHeight="1" x14ac:dyDescent="0.25">
      <c r="A86" s="87" t="s">
        <v>51</v>
      </c>
      <c r="B86" s="109">
        <f t="shared" ref="B86:P86" si="30">IF(B21=0,0,1000000*B21/B34)</f>
        <v>650.30945071698272</v>
      </c>
      <c r="C86" s="109">
        <f t="shared" si="30"/>
        <v>643.90422746082447</v>
      </c>
      <c r="D86" s="109">
        <f t="shared" si="30"/>
        <v>636.2490213607997</v>
      </c>
      <c r="E86" s="109">
        <f t="shared" si="30"/>
        <v>629.5152523319058</v>
      </c>
      <c r="F86" s="109">
        <f t="shared" si="30"/>
        <v>622.23673902196083</v>
      </c>
      <c r="G86" s="109">
        <f t="shared" si="30"/>
        <v>615.29087831272943</v>
      </c>
      <c r="H86" s="109">
        <f t="shared" si="30"/>
        <v>608.28911389346604</v>
      </c>
      <c r="I86" s="109">
        <f t="shared" si="30"/>
        <v>599.08955655954026</v>
      </c>
      <c r="J86" s="109">
        <f t="shared" si="30"/>
        <v>587.21183114383371</v>
      </c>
      <c r="K86" s="109">
        <f t="shared" si="30"/>
        <v>576.8852015583052</v>
      </c>
      <c r="L86" s="109">
        <f t="shared" si="30"/>
        <v>565.75616674670846</v>
      </c>
      <c r="M86" s="109">
        <f t="shared" si="30"/>
        <v>554.23856470068642</v>
      </c>
      <c r="N86" s="109">
        <f t="shared" si="30"/>
        <v>540.2788496177144</v>
      </c>
      <c r="O86" s="109">
        <f t="shared" si="30"/>
        <v>524.54052918000912</v>
      </c>
      <c r="P86" s="109">
        <f t="shared" si="30"/>
        <v>509.51119805049416</v>
      </c>
      <c r="Q86" s="109">
        <f t="shared" ref="Q86" si="31">IF(Q21=0,0,1000000*Q21/Q34)</f>
        <v>487.9194088449355</v>
      </c>
    </row>
    <row r="87" spans="1:17" ht="12.95" customHeight="1" x14ac:dyDescent="0.25">
      <c r="A87" s="40" t="s">
        <v>129</v>
      </c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</row>
    <row r="88" spans="1:17" ht="12" customHeight="1" x14ac:dyDescent="0.25">
      <c r="A88" s="87" t="s">
        <v>29</v>
      </c>
      <c r="B88" s="109">
        <f t="shared" ref="B88:P88" si="32">IF(B23=0,0,1000000*B23/B36)</f>
        <v>464.05397697672339</v>
      </c>
      <c r="C88" s="109">
        <f t="shared" si="32"/>
        <v>457.39664626060585</v>
      </c>
      <c r="D88" s="109">
        <f t="shared" si="32"/>
        <v>449.0857166872695</v>
      </c>
      <c r="E88" s="109">
        <f t="shared" si="32"/>
        <v>441.42874085181603</v>
      </c>
      <c r="F88" s="109">
        <f t="shared" si="32"/>
        <v>432.18070036616604</v>
      </c>
      <c r="G88" s="109">
        <f t="shared" si="32"/>
        <v>420.79463406601019</v>
      </c>
      <c r="H88" s="109">
        <f t="shared" si="32"/>
        <v>408.00821295700354</v>
      </c>
      <c r="I88" s="109">
        <f t="shared" si="32"/>
        <v>396.54767960571144</v>
      </c>
      <c r="J88" s="109">
        <f t="shared" si="32"/>
        <v>380.02479905291472</v>
      </c>
      <c r="K88" s="109">
        <f t="shared" si="32"/>
        <v>362.92856715873262</v>
      </c>
      <c r="L88" s="109">
        <f t="shared" si="32"/>
        <v>344.12609203172792</v>
      </c>
      <c r="M88" s="109">
        <f t="shared" si="32"/>
        <v>323.12982892478317</v>
      </c>
      <c r="N88" s="109">
        <f t="shared" si="32"/>
        <v>299.85644212474506</v>
      </c>
      <c r="O88" s="109">
        <f t="shared" si="32"/>
        <v>278.63068394873716</v>
      </c>
      <c r="P88" s="109">
        <f t="shared" si="32"/>
        <v>242.72236733216872</v>
      </c>
      <c r="Q88" s="109">
        <f t="shared" ref="Q88" si="33">IF(Q23=0,0,1000000*Q23/Q36)</f>
        <v>205.61280975293522</v>
      </c>
    </row>
    <row r="89" spans="1:17" ht="12" customHeight="1" x14ac:dyDescent="0.25">
      <c r="A89" s="87" t="s">
        <v>28</v>
      </c>
      <c r="B89" s="109">
        <f t="shared" ref="B89:P89" si="34">IF(B24=0,0,1000000*B24/B37)</f>
        <v>392.87447835306659</v>
      </c>
      <c r="C89" s="109">
        <f t="shared" si="34"/>
        <v>385.71521997609284</v>
      </c>
      <c r="D89" s="109">
        <f t="shared" si="34"/>
        <v>378.09131382019496</v>
      </c>
      <c r="E89" s="109">
        <f t="shared" si="34"/>
        <v>369.7528755486731</v>
      </c>
      <c r="F89" s="109">
        <f t="shared" si="34"/>
        <v>359.72392095750024</v>
      </c>
      <c r="G89" s="109">
        <f t="shared" si="34"/>
        <v>348.88599268043828</v>
      </c>
      <c r="H89" s="109">
        <f t="shared" si="34"/>
        <v>339.74127019363698</v>
      </c>
      <c r="I89" s="109">
        <f t="shared" si="34"/>
        <v>329.53678087514908</v>
      </c>
      <c r="J89" s="109">
        <f t="shared" si="34"/>
        <v>315.58855196369547</v>
      </c>
      <c r="K89" s="109">
        <f t="shared" si="34"/>
        <v>300.07784625813088</v>
      </c>
      <c r="L89" s="109">
        <f t="shared" si="34"/>
        <v>282.12732747139785</v>
      </c>
      <c r="M89" s="109">
        <f t="shared" si="34"/>
        <v>264.94782586284038</v>
      </c>
      <c r="N89" s="109">
        <f t="shared" si="34"/>
        <v>247.72347840366371</v>
      </c>
      <c r="O89" s="109">
        <f t="shared" si="34"/>
        <v>225.72285999795224</v>
      </c>
      <c r="P89" s="109">
        <f t="shared" si="34"/>
        <v>203.14172913851291</v>
      </c>
      <c r="Q89" s="109">
        <f t="shared" ref="Q89" si="35">IF(Q24=0,0,1000000*Q24/Q37)</f>
        <v>176.71728549055064</v>
      </c>
    </row>
    <row r="90" spans="1:17" ht="12.95" customHeight="1" x14ac:dyDescent="0.25">
      <c r="A90" s="40" t="s">
        <v>128</v>
      </c>
      <c r="B90" s="55"/>
      <c r="C90" s="55"/>
      <c r="D90" s="55"/>
      <c r="E90" s="55"/>
      <c r="F90" s="55"/>
      <c r="G90" s="55"/>
      <c r="H90" s="55"/>
      <c r="I90" s="55"/>
      <c r="J90" s="55"/>
      <c r="K90" s="55"/>
      <c r="L90" s="55"/>
      <c r="M90" s="55"/>
      <c r="N90" s="55"/>
      <c r="O90" s="55"/>
      <c r="P90" s="55"/>
      <c r="Q90" s="55"/>
    </row>
    <row r="91" spans="1:17" ht="12" customHeight="1" x14ac:dyDescent="0.25">
      <c r="A91" s="54" t="s">
        <v>50</v>
      </c>
      <c r="B91" s="53">
        <f t="shared" ref="B91:P91" si="36">IF(B26=0,0,1000000*B26/B39)</f>
        <v>70.977002693194336</v>
      </c>
      <c r="C91" s="53">
        <f t="shared" si="36"/>
        <v>69.036163916349224</v>
      </c>
      <c r="D91" s="53">
        <f t="shared" si="36"/>
        <v>66.846541437483864</v>
      </c>
      <c r="E91" s="53">
        <f t="shared" si="36"/>
        <v>65.198331780695526</v>
      </c>
      <c r="F91" s="53">
        <f t="shared" si="36"/>
        <v>63.298416794527434</v>
      </c>
      <c r="G91" s="53">
        <f t="shared" si="36"/>
        <v>61.554493092647014</v>
      </c>
      <c r="H91" s="53">
        <f t="shared" si="36"/>
        <v>59.864608992917482</v>
      </c>
      <c r="I91" s="53">
        <f t="shared" si="36"/>
        <v>58.18556693991016</v>
      </c>
      <c r="J91" s="53">
        <f t="shared" si="36"/>
        <v>56.23204742673709</v>
      </c>
      <c r="K91" s="53">
        <f t="shared" si="36"/>
        <v>54.169573729727503</v>
      </c>
      <c r="L91" s="53">
        <f t="shared" si="36"/>
        <v>51.026756192097835</v>
      </c>
      <c r="M91" s="53">
        <f t="shared" si="36"/>
        <v>46.140489542609927</v>
      </c>
      <c r="N91" s="53">
        <f t="shared" si="36"/>
        <v>39.448059426693391</v>
      </c>
      <c r="O91" s="53">
        <f t="shared" si="36"/>
        <v>32.423055033259637</v>
      </c>
      <c r="P91" s="53">
        <f t="shared" si="36"/>
        <v>25.134194005321234</v>
      </c>
      <c r="Q91" s="53">
        <f t="shared" ref="Q91" si="37">IF(Q26=0,0,1000000*Q26/Q39)</f>
        <v>18.822054544489607</v>
      </c>
    </row>
    <row r="92" spans="1:17" ht="12" customHeight="1" x14ac:dyDescent="0.25">
      <c r="A92" s="49" t="s">
        <v>26</v>
      </c>
      <c r="B92" s="48">
        <f t="shared" ref="B92:P92" si="38">IF(B27=0,0,1000000*B27/B40)</f>
        <v>11809.451529823122</v>
      </c>
      <c r="C92" s="48">
        <f t="shared" si="38"/>
        <v>11700.649891182469</v>
      </c>
      <c r="D92" s="48">
        <f t="shared" si="38"/>
        <v>11575.945868982057</v>
      </c>
      <c r="E92" s="48">
        <f t="shared" si="38"/>
        <v>11456.892556036892</v>
      </c>
      <c r="F92" s="48">
        <f t="shared" si="38"/>
        <v>11329.964034064762</v>
      </c>
      <c r="G92" s="48">
        <f t="shared" si="38"/>
        <v>11207.462810364876</v>
      </c>
      <c r="H92" s="48">
        <f t="shared" si="38"/>
        <v>11092.865787858967</v>
      </c>
      <c r="I92" s="48">
        <f t="shared" si="38"/>
        <v>10966.553915920862</v>
      </c>
      <c r="J92" s="48">
        <f t="shared" si="38"/>
        <v>10814.031424194633</v>
      </c>
      <c r="K92" s="48">
        <f t="shared" si="38"/>
        <v>10660.420815490479</v>
      </c>
      <c r="L92" s="48">
        <f t="shared" si="38"/>
        <v>10483.106762290305</v>
      </c>
      <c r="M92" s="48">
        <f t="shared" si="38"/>
        <v>10333.648314696522</v>
      </c>
      <c r="N92" s="48">
        <f t="shared" si="38"/>
        <v>10098.350123695214</v>
      </c>
      <c r="O92" s="48">
        <f t="shared" si="38"/>
        <v>9825.1026567179488</v>
      </c>
      <c r="P92" s="48">
        <f t="shared" si="38"/>
        <v>9446.1122774263476</v>
      </c>
      <c r="Q92" s="48">
        <f t="shared" ref="Q92" si="39">IF(Q27=0,0,1000000*Q27/Q40)</f>
        <v>9052.3927775165921</v>
      </c>
    </row>
    <row r="93" spans="1:17" s="28" customFormat="1" ht="12" customHeight="1" x14ac:dyDescent="0.25"/>
    <row r="94" spans="1:17" ht="12.95" customHeight="1" x14ac:dyDescent="0.25">
      <c r="A94" s="111" t="s">
        <v>132</v>
      </c>
      <c r="B94" s="110"/>
      <c r="C94" s="110"/>
      <c r="D94" s="110"/>
      <c r="E94" s="110"/>
      <c r="F94" s="110"/>
      <c r="G94" s="110"/>
      <c r="H94" s="110"/>
      <c r="I94" s="110"/>
      <c r="J94" s="110"/>
      <c r="K94" s="110"/>
      <c r="L94" s="110"/>
      <c r="M94" s="110"/>
      <c r="N94" s="110"/>
      <c r="O94" s="110"/>
      <c r="P94" s="110"/>
      <c r="Q94" s="110"/>
    </row>
    <row r="95" spans="1:17" ht="12.95" customHeight="1" x14ac:dyDescent="0.25">
      <c r="A95" s="40" t="s">
        <v>130</v>
      </c>
      <c r="B95" s="55"/>
      <c r="C95" s="55"/>
      <c r="D95" s="55"/>
      <c r="E95" s="55"/>
      <c r="F95" s="55"/>
      <c r="G95" s="55"/>
      <c r="H95" s="55"/>
      <c r="I95" s="55"/>
      <c r="J95" s="55"/>
      <c r="K95" s="55"/>
      <c r="L95" s="55"/>
      <c r="M95" s="55"/>
      <c r="N95" s="55"/>
      <c r="O95" s="55"/>
      <c r="P95" s="55"/>
      <c r="Q95" s="55"/>
    </row>
    <row r="96" spans="1:17" ht="12" customHeight="1" x14ac:dyDescent="0.25">
      <c r="A96" s="87" t="s">
        <v>33</v>
      </c>
      <c r="B96" s="109"/>
      <c r="C96" s="109">
        <v>46.121659610729651</v>
      </c>
      <c r="D96" s="109">
        <v>44.240558951078697</v>
      </c>
      <c r="E96" s="109">
        <v>43.714318018893323</v>
      </c>
      <c r="F96" s="109">
        <v>43.128542272980312</v>
      </c>
      <c r="G96" s="109">
        <v>42.261856047136988</v>
      </c>
      <c r="H96" s="109">
        <v>41.80568532292029</v>
      </c>
      <c r="I96" s="109">
        <v>41.001059697087918</v>
      </c>
      <c r="J96" s="109">
        <v>40.755057205228439</v>
      </c>
      <c r="K96" s="109">
        <v>39.936175588901008</v>
      </c>
      <c r="L96" s="109">
        <v>38.709565899780998</v>
      </c>
      <c r="M96" s="109">
        <v>37.285648473199707</v>
      </c>
      <c r="N96" s="109">
        <v>35.230176853318945</v>
      </c>
      <c r="O96" s="109">
        <v>33.68884942702185</v>
      </c>
      <c r="P96" s="109">
        <v>31.216177892051164</v>
      </c>
      <c r="Q96" s="109">
        <v>29.313699575029865</v>
      </c>
    </row>
    <row r="97" spans="1:17" ht="12" customHeight="1" x14ac:dyDescent="0.25">
      <c r="A97" s="87" t="s">
        <v>53</v>
      </c>
      <c r="B97" s="109"/>
      <c r="C97" s="109">
        <v>323.31286481330005</v>
      </c>
      <c r="D97" s="109">
        <v>315.16984967291864</v>
      </c>
      <c r="E97" s="109">
        <v>313.72782694296853</v>
      </c>
      <c r="F97" s="109">
        <v>311.24727858625056</v>
      </c>
      <c r="G97" s="109">
        <v>305.76313450074304</v>
      </c>
      <c r="H97" s="109">
        <v>300.99160150543935</v>
      </c>
      <c r="I97" s="109">
        <v>294.78749357834567</v>
      </c>
      <c r="J97" s="109">
        <v>288.96551863479959</v>
      </c>
      <c r="K97" s="109">
        <v>284.60906326111029</v>
      </c>
      <c r="L97" s="109">
        <v>276.66596151098474</v>
      </c>
      <c r="M97" s="109">
        <v>271.62036372610521</v>
      </c>
      <c r="N97" s="109">
        <v>258.74720269021321</v>
      </c>
      <c r="O97" s="109">
        <v>231.32837545268609</v>
      </c>
      <c r="P97" s="109">
        <v>191.26440883734941</v>
      </c>
      <c r="Q97" s="109">
        <v>104.53068038732626</v>
      </c>
    </row>
    <row r="98" spans="1:17" ht="12" customHeight="1" x14ac:dyDescent="0.25">
      <c r="A98" s="87" t="s">
        <v>52</v>
      </c>
      <c r="B98" s="109"/>
      <c r="C98" s="109">
        <v>2112.3213920390713</v>
      </c>
      <c r="D98" s="109">
        <v>2047.2671939456739</v>
      </c>
      <c r="E98" s="109">
        <v>2007.1290145449798</v>
      </c>
      <c r="F98" s="109">
        <v>1968.2705823656711</v>
      </c>
      <c r="G98" s="109">
        <v>1937.4008639898775</v>
      </c>
      <c r="H98" s="109">
        <v>1907.4599202790589</v>
      </c>
      <c r="I98" s="109">
        <v>1875.709665454784</v>
      </c>
      <c r="J98" s="109">
        <v>1837.8972704109469</v>
      </c>
      <c r="K98" s="109">
        <v>1801.420431362511</v>
      </c>
      <c r="L98" s="109">
        <v>1754.148485803895</v>
      </c>
      <c r="M98" s="109">
        <v>1706.1828525647256</v>
      </c>
      <c r="N98" s="109">
        <v>1627.6466366339869</v>
      </c>
      <c r="O98" s="109">
        <v>1507.5918641987589</v>
      </c>
      <c r="P98" s="109">
        <v>1353.936565447691</v>
      </c>
      <c r="Q98" s="109">
        <v>1164.2249349597107</v>
      </c>
    </row>
    <row r="99" spans="1:17" ht="12" customHeight="1" x14ac:dyDescent="0.25">
      <c r="A99" s="87" t="s">
        <v>51</v>
      </c>
      <c r="B99" s="109"/>
      <c r="C99" s="109">
        <v>584.20548535408727</v>
      </c>
      <c r="D99" s="109">
        <v>575.89979438981516</v>
      </c>
      <c r="E99" s="109">
        <v>574.79699094169302</v>
      </c>
      <c r="F99" s="109">
        <v>572.35518568360544</v>
      </c>
      <c r="G99" s="109">
        <v>567.25469014635098</v>
      </c>
      <c r="H99" s="109">
        <v>560.28747858836084</v>
      </c>
      <c r="I99" s="109">
        <v>545.10502333199463</v>
      </c>
      <c r="J99" s="109">
        <v>534.61296260092035</v>
      </c>
      <c r="K99" s="109">
        <v>520.55288494545096</v>
      </c>
      <c r="L99" s="109">
        <v>506.70314465597176</v>
      </c>
      <c r="M99" s="109">
        <v>492.18976214746766</v>
      </c>
      <c r="N99" s="109">
        <v>462.32594030579668</v>
      </c>
      <c r="O99" s="109">
        <v>424.37202012185929</v>
      </c>
      <c r="P99" s="109">
        <v>379.14563026855433</v>
      </c>
      <c r="Q99" s="109">
        <v>331.64243262039128</v>
      </c>
    </row>
    <row r="100" spans="1:17" ht="12.95" customHeight="1" x14ac:dyDescent="0.25">
      <c r="A100" s="40" t="s">
        <v>129</v>
      </c>
      <c r="B100" s="55"/>
      <c r="C100" s="55"/>
      <c r="D100" s="55"/>
      <c r="E100" s="55"/>
      <c r="F100" s="55"/>
      <c r="G100" s="55"/>
      <c r="H100" s="55"/>
      <c r="I100" s="55"/>
      <c r="J100" s="55"/>
      <c r="K100" s="55"/>
      <c r="L100" s="55"/>
      <c r="M100" s="55"/>
      <c r="N100" s="55"/>
      <c r="O100" s="55"/>
      <c r="P100" s="55"/>
      <c r="Q100" s="55"/>
    </row>
    <row r="101" spans="1:17" ht="12" customHeight="1" x14ac:dyDescent="0.25">
      <c r="A101" s="87" t="s">
        <v>29</v>
      </c>
      <c r="B101" s="109"/>
      <c r="C101" s="109">
        <v>431.16122649432441</v>
      </c>
      <c r="D101" s="109">
        <v>426.21946376619496</v>
      </c>
      <c r="E101" s="109">
        <v>420.39581929852176</v>
      </c>
      <c r="F101" s="109">
        <v>410.28447153005851</v>
      </c>
      <c r="G101" s="109">
        <v>394.05666921117438</v>
      </c>
      <c r="H101" s="109">
        <v>380.93622257702134</v>
      </c>
      <c r="I101" s="109">
        <v>362.11521641809873</v>
      </c>
      <c r="J101" s="109">
        <v>347.11008950823862</v>
      </c>
      <c r="K101" s="109">
        <v>320.32174446135997</v>
      </c>
      <c r="L101" s="109">
        <v>300.58854124046042</v>
      </c>
      <c r="M101" s="109">
        <v>265.74777157592331</v>
      </c>
      <c r="N101" s="109">
        <v>235.14351071902774</v>
      </c>
      <c r="O101" s="109">
        <v>214.92826089253944</v>
      </c>
      <c r="P101" s="109">
        <v>176.98506997448814</v>
      </c>
      <c r="Q101" s="109">
        <v>126.40084016763272</v>
      </c>
    </row>
    <row r="102" spans="1:17" ht="12" customHeight="1" x14ac:dyDescent="0.25">
      <c r="A102" s="87" t="s">
        <v>28</v>
      </c>
      <c r="B102" s="109"/>
      <c r="C102" s="109">
        <v>365.378702403803</v>
      </c>
      <c r="D102" s="109">
        <v>357.96160950224953</v>
      </c>
      <c r="E102" s="109">
        <v>352.84295776103539</v>
      </c>
      <c r="F102" s="109">
        <v>344.2226756741191</v>
      </c>
      <c r="G102" s="109">
        <v>335.05073985063416</v>
      </c>
      <c r="H102" s="109">
        <v>320.20492266219281</v>
      </c>
      <c r="I102" s="109">
        <v>303.78570041675187</v>
      </c>
      <c r="J102" s="109">
        <v>287.82520340558619</v>
      </c>
      <c r="K102" s="109">
        <v>269.81930106256664</v>
      </c>
      <c r="L102" s="109">
        <v>248.8972982908009</v>
      </c>
      <c r="M102" s="109">
        <v>231.52685739220391</v>
      </c>
      <c r="N102" s="109">
        <v>210.95667478093247</v>
      </c>
      <c r="O102" s="109">
        <v>188.80893793400892</v>
      </c>
      <c r="P102" s="109">
        <v>159.81338910761437</v>
      </c>
      <c r="Q102" s="109">
        <v>124.46620029861684</v>
      </c>
    </row>
    <row r="103" spans="1:17" ht="12.95" customHeight="1" x14ac:dyDescent="0.25">
      <c r="A103" s="40" t="s">
        <v>128</v>
      </c>
      <c r="B103" s="55"/>
      <c r="C103" s="55"/>
      <c r="D103" s="55"/>
      <c r="E103" s="55"/>
      <c r="F103" s="55"/>
      <c r="G103" s="55"/>
      <c r="H103" s="55"/>
      <c r="I103" s="55"/>
      <c r="J103" s="55"/>
      <c r="K103" s="55"/>
      <c r="L103" s="55"/>
      <c r="M103" s="55"/>
      <c r="N103" s="55"/>
      <c r="O103" s="55"/>
      <c r="P103" s="55"/>
      <c r="Q103" s="55"/>
    </row>
    <row r="104" spans="1:17" ht="12" customHeight="1" x14ac:dyDescent="0.25">
      <c r="A104" s="54" t="s">
        <v>50</v>
      </c>
      <c r="B104" s="53"/>
      <c r="C104" s="53">
        <v>67.639053197541045</v>
      </c>
      <c r="D104" s="53">
        <v>66.256891415981897</v>
      </c>
      <c r="E104" s="53">
        <v>64.343069305009124</v>
      </c>
      <c r="F104" s="53">
        <v>62.411551140992579</v>
      </c>
      <c r="G104" s="53">
        <v>60.756728983865315</v>
      </c>
      <c r="H104" s="53">
        <v>58.970137635148475</v>
      </c>
      <c r="I104" s="53">
        <v>57.303555582127132</v>
      </c>
      <c r="J104" s="53">
        <v>54.955526220558404</v>
      </c>
      <c r="K104" s="53">
        <v>52.676875621734737</v>
      </c>
      <c r="L104" s="53">
        <v>47.80764327659378</v>
      </c>
      <c r="M104" s="53">
        <v>40.89328697349076</v>
      </c>
      <c r="N104" s="53">
        <v>32.060009113435804</v>
      </c>
      <c r="O104" s="53">
        <v>25.090090140095086</v>
      </c>
      <c r="P104" s="53">
        <v>17.89965313933595</v>
      </c>
      <c r="Q104" s="53">
        <v>11.648933007646136</v>
      </c>
    </row>
    <row r="105" spans="1:17" ht="12" customHeight="1" x14ac:dyDescent="0.25">
      <c r="A105" s="49" t="s">
        <v>26</v>
      </c>
      <c r="B105" s="48"/>
      <c r="C105" s="48">
        <v>10945.576265559845</v>
      </c>
      <c r="D105" s="48">
        <v>10877.311880714151</v>
      </c>
      <c r="E105" s="48">
        <v>10824.180509259782</v>
      </c>
      <c r="F105" s="48">
        <v>10735.174907831157</v>
      </c>
      <c r="G105" s="48">
        <v>10652.719298471206</v>
      </c>
      <c r="H105" s="48">
        <v>10591.215176892301</v>
      </c>
      <c r="I105" s="48">
        <v>10495.687208418303</v>
      </c>
      <c r="J105" s="48">
        <v>10328.131893657313</v>
      </c>
      <c r="K105" s="48">
        <v>10047.422158019324</v>
      </c>
      <c r="L105" s="48">
        <v>9767.1634850790433</v>
      </c>
      <c r="M105" s="48">
        <v>9459.1319795797754</v>
      </c>
      <c r="N105" s="48">
        <v>8911.0979428312621</v>
      </c>
      <c r="O105" s="48">
        <v>8184.53392357956</v>
      </c>
      <c r="P105" s="48">
        <v>7475.1438419261658</v>
      </c>
      <c r="Q105" s="48">
        <v>6776.4890997678267</v>
      </c>
    </row>
    <row r="106" spans="1:17" s="28" customFormat="1" ht="12" customHeight="1" x14ac:dyDescent="0.25"/>
    <row r="107" spans="1:17" ht="12.95" customHeight="1" x14ac:dyDescent="0.25">
      <c r="A107" s="111" t="s">
        <v>131</v>
      </c>
      <c r="B107" s="116"/>
      <c r="C107" s="116"/>
      <c r="D107" s="116"/>
      <c r="E107" s="116"/>
      <c r="F107" s="116"/>
      <c r="G107" s="116"/>
      <c r="H107" s="116"/>
      <c r="I107" s="116"/>
      <c r="J107" s="116"/>
      <c r="K107" s="116"/>
      <c r="L107" s="116"/>
      <c r="M107" s="116"/>
      <c r="N107" s="116"/>
      <c r="O107" s="116"/>
      <c r="P107" s="116"/>
      <c r="Q107" s="116"/>
    </row>
    <row r="108" spans="1:17" ht="12.95" customHeight="1" x14ac:dyDescent="0.25">
      <c r="A108" s="40" t="s">
        <v>130</v>
      </c>
      <c r="B108" s="114"/>
      <c r="C108" s="114"/>
      <c r="D108" s="114"/>
      <c r="E108" s="114"/>
      <c r="F108" s="114"/>
      <c r="G108" s="114"/>
      <c r="H108" s="114"/>
      <c r="I108" s="114"/>
      <c r="J108" s="114"/>
      <c r="K108" s="114"/>
      <c r="L108" s="114"/>
      <c r="M108" s="114"/>
      <c r="N108" s="114"/>
      <c r="O108" s="114"/>
      <c r="P108" s="114"/>
      <c r="Q108" s="114"/>
    </row>
    <row r="109" spans="1:17" ht="12" customHeight="1" x14ac:dyDescent="0.25">
      <c r="A109" s="87" t="s">
        <v>33</v>
      </c>
      <c r="B109" s="115">
        <f>B31/RES_summary!B$6</f>
        <v>1.1497562891414308</v>
      </c>
      <c r="C109" s="115">
        <f>C31/RES_summary!C$6</f>
        <v>1.154206262889802</v>
      </c>
      <c r="D109" s="115">
        <f>D31/RES_summary!D$6</f>
        <v>1.1638642514540918</v>
      </c>
      <c r="E109" s="115">
        <f>E31/RES_summary!E$6</f>
        <v>1.1767746745115859</v>
      </c>
      <c r="F109" s="115">
        <f>F31/RES_summary!F$6</f>
        <v>1.1929942014353982</v>
      </c>
      <c r="G109" s="115">
        <f>G31/RES_summary!G$6</f>
        <v>1.2092064654078549</v>
      </c>
      <c r="H109" s="115">
        <f>H31/RES_summary!H$6</f>
        <v>1.2303673874942376</v>
      </c>
      <c r="I109" s="115">
        <f>I31/RES_summary!I$6</f>
        <v>1.2740755481618535</v>
      </c>
      <c r="J109" s="115">
        <f>J31/RES_summary!J$6</f>
        <v>1.3235771967466443</v>
      </c>
      <c r="K109" s="115">
        <f>K31/RES_summary!K$6</f>
        <v>1.3697056072560798</v>
      </c>
      <c r="L109" s="115">
        <f>L31/RES_summary!L$6</f>
        <v>1.4049746440392556</v>
      </c>
      <c r="M109" s="115">
        <f>M31/RES_summary!M$6</f>
        <v>1.4488122204408103</v>
      </c>
      <c r="N109" s="115">
        <f>N31/RES_summary!N$6</f>
        <v>1.4954793266142461</v>
      </c>
      <c r="O109" s="115">
        <f>O31/RES_summary!O$6</f>
        <v>1.528615949919427</v>
      </c>
      <c r="P109" s="115">
        <f>P31/RES_summary!P$6</f>
        <v>1.5672442438109364</v>
      </c>
      <c r="Q109" s="115">
        <f>Q31/RES_summary!Q$6</f>
        <v>1.6036197236116421</v>
      </c>
    </row>
    <row r="110" spans="1:17" ht="12" customHeight="1" x14ac:dyDescent="0.25">
      <c r="A110" s="87" t="s">
        <v>53</v>
      </c>
      <c r="B110" s="115">
        <f>B32/RES_summary!B$6</f>
        <v>0.85870655129352325</v>
      </c>
      <c r="C110" s="115">
        <f>C32/RES_summary!C$6</f>
        <v>0.86359295776531608</v>
      </c>
      <c r="D110" s="115">
        <f>D32/RES_summary!D$6</f>
        <v>0.86763988281312776</v>
      </c>
      <c r="E110" s="115">
        <f>E32/RES_summary!E$6</f>
        <v>0.87302830227457295</v>
      </c>
      <c r="F110" s="115">
        <f>F32/RES_summary!F$6</f>
        <v>0.87518406787296443</v>
      </c>
      <c r="G110" s="115">
        <f>G32/RES_summary!G$6</f>
        <v>0.88004995686329857</v>
      </c>
      <c r="H110" s="115">
        <f>H32/RES_summary!H$6</f>
        <v>0.88604295966227176</v>
      </c>
      <c r="I110" s="115">
        <f>I32/RES_summary!I$6</f>
        <v>0.89395334569521623</v>
      </c>
      <c r="J110" s="115">
        <f>J32/RES_summary!J$6</f>
        <v>0.90163449197325618</v>
      </c>
      <c r="K110" s="115">
        <f>K32/RES_summary!K$6</f>
        <v>0.91063961804418003</v>
      </c>
      <c r="L110" s="115">
        <f>L32/RES_summary!L$6</f>
        <v>0.92197631632437294</v>
      </c>
      <c r="M110" s="115">
        <f>M32/RES_summary!M$6</f>
        <v>0.93440608556159299</v>
      </c>
      <c r="N110" s="115">
        <f>N32/RES_summary!N$6</f>
        <v>0.94467994807384892</v>
      </c>
      <c r="O110" s="115">
        <f>O32/RES_summary!O$6</f>
        <v>0.95456818227682705</v>
      </c>
      <c r="P110" s="115">
        <f>P32/RES_summary!P$6</f>
        <v>0.96435319394170493</v>
      </c>
      <c r="Q110" s="115">
        <f>Q32/RES_summary!Q$6</f>
        <v>0.97231178950169883</v>
      </c>
    </row>
    <row r="111" spans="1:17" ht="12" customHeight="1" x14ac:dyDescent="0.25">
      <c r="A111" s="87" t="s">
        <v>52</v>
      </c>
      <c r="B111" s="115">
        <f>B33/RES_summary!B$6</f>
        <v>0.20203118688348984</v>
      </c>
      <c r="C111" s="115">
        <f>C33/RES_summary!C$6</f>
        <v>0.20977760275914267</v>
      </c>
      <c r="D111" s="115">
        <f>D33/RES_summary!D$6</f>
        <v>0.21987554855798827</v>
      </c>
      <c r="E111" s="115">
        <f>E33/RES_summary!E$6</f>
        <v>0.2293415789194635</v>
      </c>
      <c r="F111" s="115">
        <f>F33/RES_summary!F$6</f>
        <v>0.24409862655636375</v>
      </c>
      <c r="G111" s="115">
        <f>G33/RES_summary!G$6</f>
        <v>0.26207077466280781</v>
      </c>
      <c r="H111" s="115">
        <f>H33/RES_summary!H$6</f>
        <v>0.28033658531527877</v>
      </c>
      <c r="I111" s="115">
        <f>I33/RES_summary!I$6</f>
        <v>0.30058670304658364</v>
      </c>
      <c r="J111" s="115">
        <f>J33/RES_summary!J$6</f>
        <v>0.32140255387729966</v>
      </c>
      <c r="K111" s="115">
        <f>K33/RES_summary!K$6</f>
        <v>0.3410326322688142</v>
      </c>
      <c r="L111" s="115">
        <f>L33/RES_summary!L$6</f>
        <v>0.36372749105284252</v>
      </c>
      <c r="M111" s="115">
        <f>M33/RES_summary!M$6</f>
        <v>0.37659078759963222</v>
      </c>
      <c r="N111" s="115">
        <f>N33/RES_summary!N$6</f>
        <v>0.3882701495275086</v>
      </c>
      <c r="O111" s="115">
        <f>O33/RES_summary!O$6</f>
        <v>0.39642914374672056</v>
      </c>
      <c r="P111" s="115">
        <f>P33/RES_summary!P$6</f>
        <v>0.41004935626521954</v>
      </c>
      <c r="Q111" s="115">
        <f>Q33/RES_summary!Q$6</f>
        <v>0.42494929340429494</v>
      </c>
    </row>
    <row r="112" spans="1:17" ht="12" customHeight="1" x14ac:dyDescent="0.25">
      <c r="A112" s="87" t="s">
        <v>51</v>
      </c>
      <c r="B112" s="115">
        <f>B34/RES_summary!B$6</f>
        <v>0.30170981131664326</v>
      </c>
      <c r="C112" s="115">
        <f>C34/RES_summary!C$6</f>
        <v>0.30554506909704077</v>
      </c>
      <c r="D112" s="115">
        <f>D34/RES_summary!D$6</f>
        <v>0.31257332082185219</v>
      </c>
      <c r="E112" s="115">
        <f>E34/RES_summary!E$6</f>
        <v>0.31612480156710948</v>
      </c>
      <c r="F112" s="115">
        <f>F34/RES_summary!F$6</f>
        <v>0.32297824859616758</v>
      </c>
      <c r="G112" s="115">
        <f>G34/RES_summary!G$6</f>
        <v>0.32647065307544382</v>
      </c>
      <c r="H112" s="115">
        <f>H34/RES_summary!H$6</f>
        <v>0.33256684765998967</v>
      </c>
      <c r="I112" s="115">
        <f>I34/RES_summary!I$6</f>
        <v>0.33989371187022471</v>
      </c>
      <c r="J112" s="115">
        <f>J34/RES_summary!J$6</f>
        <v>0.34877323575262686</v>
      </c>
      <c r="K112" s="115">
        <f>K34/RES_summary!K$6</f>
        <v>0.35634790663399296</v>
      </c>
      <c r="L112" s="115">
        <f>L34/RES_summary!L$6</f>
        <v>0.3665415775196979</v>
      </c>
      <c r="M112" s="115">
        <f>M34/RES_summary!M$6</f>
        <v>0.37385252910441502</v>
      </c>
      <c r="N112" s="115">
        <f>N34/RES_summary!N$6</f>
        <v>0.38377229107155836</v>
      </c>
      <c r="O112" s="115">
        <f>O34/RES_summary!O$6</f>
        <v>0.39730974247131984</v>
      </c>
      <c r="P112" s="115">
        <f>P34/RES_summary!P$6</f>
        <v>0.4068875252786513</v>
      </c>
      <c r="Q112" s="115">
        <f>Q34/RES_summary!Q$6</f>
        <v>0.42499723854467658</v>
      </c>
    </row>
    <row r="113" spans="1:17" ht="12.95" customHeight="1" x14ac:dyDescent="0.25">
      <c r="A113" s="40" t="s">
        <v>129</v>
      </c>
      <c r="B113" s="114"/>
      <c r="C113" s="114"/>
      <c r="D113" s="114"/>
      <c r="E113" s="114"/>
      <c r="F113" s="114"/>
      <c r="G113" s="114"/>
      <c r="H113" s="114"/>
      <c r="I113" s="114"/>
      <c r="J113" s="114"/>
      <c r="K113" s="114"/>
      <c r="L113" s="114"/>
      <c r="M113" s="114"/>
      <c r="N113" s="114"/>
      <c r="O113" s="114"/>
      <c r="P113" s="114"/>
      <c r="Q113" s="114"/>
    </row>
    <row r="114" spans="1:17" ht="12" customHeight="1" x14ac:dyDescent="0.25">
      <c r="A114" s="87" t="s">
        <v>29</v>
      </c>
      <c r="B114" s="115">
        <f>B36/RES_summary!B$6</f>
        <v>0.86346420245804734</v>
      </c>
      <c r="C114" s="115">
        <f>C36/RES_summary!C$6</f>
        <v>0.92073167567999226</v>
      </c>
      <c r="D114" s="115">
        <f>D36/RES_summary!D$6</f>
        <v>1.0307695845137739</v>
      </c>
      <c r="E114" s="115">
        <f>E36/RES_summary!E$6</f>
        <v>1.1101085576052903</v>
      </c>
      <c r="F114" s="115">
        <f>F36/RES_summary!F$6</f>
        <v>1.2066645574560688</v>
      </c>
      <c r="G114" s="115">
        <f>G36/RES_summary!G$6</f>
        <v>1.2955770432261011</v>
      </c>
      <c r="H114" s="115">
        <f>H36/RES_summary!H$6</f>
        <v>1.4008114024671681</v>
      </c>
      <c r="I114" s="115">
        <f>I36/RES_summary!I$6</f>
        <v>1.4895762682633258</v>
      </c>
      <c r="J114" s="115">
        <f>J36/RES_summary!J$6</f>
        <v>1.5972207385918873</v>
      </c>
      <c r="K114" s="115">
        <f>K36/RES_summary!K$6</f>
        <v>1.7209524662909721</v>
      </c>
      <c r="L114" s="115">
        <f>L36/RES_summary!L$6</f>
        <v>1.8594465779244753</v>
      </c>
      <c r="M114" s="115">
        <f>M36/RES_summary!M$6</f>
        <v>1.9763763117402526</v>
      </c>
      <c r="N114" s="115">
        <f>N36/RES_summary!N$6</f>
        <v>2.1071479200621934</v>
      </c>
      <c r="O114" s="115">
        <f>O36/RES_summary!O$6</f>
        <v>2.2323289551486889</v>
      </c>
      <c r="P114" s="115">
        <f>P36/RES_summary!P$6</f>
        <v>2.4975774040032244</v>
      </c>
      <c r="Q114" s="115">
        <f>Q36/RES_summary!Q$6</f>
        <v>2.8581492559786019</v>
      </c>
    </row>
    <row r="115" spans="1:17" ht="12" customHeight="1" x14ac:dyDescent="0.25">
      <c r="A115" s="87" t="s">
        <v>28</v>
      </c>
      <c r="B115" s="115">
        <f>B37/RES_summary!B$6</f>
        <v>0.36263928405455087</v>
      </c>
      <c r="C115" s="115">
        <f>C37/RES_summary!C$6</f>
        <v>0.40217025138068169</v>
      </c>
      <c r="D115" s="115">
        <f>D37/RES_summary!D$6</f>
        <v>0.43417391946519562</v>
      </c>
      <c r="E115" s="115">
        <f>E37/RES_summary!E$6</f>
        <v>0.47440052566123986</v>
      </c>
      <c r="F115" s="115">
        <f>F37/RES_summary!F$6</f>
        <v>0.53463338750657596</v>
      </c>
      <c r="G115" s="115">
        <f>G37/RES_summary!G$6</f>
        <v>0.60185312936538693</v>
      </c>
      <c r="H115" s="115">
        <f>H37/RES_summary!H$6</f>
        <v>0.65628841073945998</v>
      </c>
      <c r="I115" s="115">
        <f>I37/RES_summary!I$6</f>
        <v>0.69699998687124198</v>
      </c>
      <c r="J115" s="115">
        <f>J37/RES_summary!J$6</f>
        <v>0.74638853469345301</v>
      </c>
      <c r="K115" s="115">
        <f>K37/RES_summary!K$6</f>
        <v>0.79243814195132711</v>
      </c>
      <c r="L115" s="115">
        <f>L37/RES_summary!L$6</f>
        <v>0.83813285413773675</v>
      </c>
      <c r="M115" s="115">
        <f>M37/RES_summary!M$6</f>
        <v>0.88809574288618076</v>
      </c>
      <c r="N115" s="115">
        <f>N37/RES_summary!N$6</f>
        <v>0.95106488908904363</v>
      </c>
      <c r="O115" s="115">
        <f>O37/RES_summary!O$6</f>
        <v>1.0473614720117062</v>
      </c>
      <c r="P115" s="115">
        <f>P37/RES_summary!P$6</f>
        <v>1.1399113758747834</v>
      </c>
      <c r="Q115" s="115">
        <f>Q37/RES_summary!Q$6</f>
        <v>1.2687282253677405</v>
      </c>
    </row>
    <row r="116" spans="1:17" ht="12.95" customHeight="1" x14ac:dyDescent="0.25">
      <c r="A116" s="40" t="s">
        <v>128</v>
      </c>
      <c r="B116" s="114"/>
      <c r="C116" s="114"/>
      <c r="D116" s="114"/>
      <c r="E116" s="114"/>
      <c r="F116" s="114"/>
      <c r="G116" s="114"/>
      <c r="H116" s="114"/>
      <c r="I116" s="114"/>
      <c r="J116" s="114"/>
      <c r="K116" s="114"/>
      <c r="L116" s="114"/>
      <c r="M116" s="114"/>
      <c r="N116" s="114"/>
      <c r="O116" s="114"/>
      <c r="P116" s="114"/>
      <c r="Q116" s="114"/>
    </row>
    <row r="117" spans="1:17" ht="12" customHeight="1" x14ac:dyDescent="0.25">
      <c r="A117" s="54" t="s">
        <v>50</v>
      </c>
      <c r="B117" s="113">
        <f>B39/RES_summary!B$6</f>
        <v>17.158576243200354</v>
      </c>
      <c r="C117" s="113">
        <f>C39/RES_summary!C$6</f>
        <v>17.167805097160095</v>
      </c>
      <c r="D117" s="113">
        <f>D39/RES_summary!D$6</f>
        <v>17.353456154671683</v>
      </c>
      <c r="E117" s="113">
        <f>E39/RES_summary!E$6</f>
        <v>17.47264638696431</v>
      </c>
      <c r="F117" s="113">
        <f>F39/RES_summary!F$6</f>
        <v>17.720871019722416</v>
      </c>
      <c r="G117" s="113">
        <f>G39/RES_summary!G$6</f>
        <v>17.832158133216481</v>
      </c>
      <c r="H117" s="113">
        <f>H39/RES_summary!H$6</f>
        <v>18.112160338353856</v>
      </c>
      <c r="I117" s="113">
        <f>I39/RES_summary!I$6</f>
        <v>18.6498212401678</v>
      </c>
      <c r="J117" s="113">
        <f>J39/RES_summary!J$6</f>
        <v>19.123472897159903</v>
      </c>
      <c r="K117" s="113">
        <f>K39/RES_summary!K$6</f>
        <v>19.798447717974486</v>
      </c>
      <c r="L117" s="113">
        <f>L39/RES_summary!L$6</f>
        <v>20.52474167710016</v>
      </c>
      <c r="M117" s="113">
        <f>M39/RES_summary!M$6</f>
        <v>21.115194570252534</v>
      </c>
      <c r="N117" s="113">
        <f>N39/RES_summary!N$6</f>
        <v>21.573989395648294</v>
      </c>
      <c r="O117" s="113">
        <f>O39/RES_summary!O$6</f>
        <v>21.937188122661833</v>
      </c>
      <c r="P117" s="113">
        <f>P39/RES_summary!P$6</f>
        <v>22.28677095911592</v>
      </c>
      <c r="Q117" s="113">
        <f>Q39/RES_summary!Q$6</f>
        <v>22.566227799983814</v>
      </c>
    </row>
    <row r="118" spans="1:17" ht="12" customHeight="1" x14ac:dyDescent="0.25">
      <c r="A118" s="49" t="s">
        <v>26</v>
      </c>
      <c r="B118" s="112">
        <f>B40/RES_summary!B$6</f>
        <v>0.42831221365258099</v>
      </c>
      <c r="C118" s="112">
        <f>C40/RES_summary!C$6</f>
        <v>0.4398656256674931</v>
      </c>
      <c r="D118" s="112">
        <f>D40/RES_summary!D$6</f>
        <v>0.45949043129574835</v>
      </c>
      <c r="E118" s="112">
        <f>E40/RES_summary!E$6</f>
        <v>0.47743228124145531</v>
      </c>
      <c r="F118" s="112">
        <f>F40/RES_summary!F$6</f>
        <v>0.49921928211446648</v>
      </c>
      <c r="G118" s="112">
        <f>G40/RES_summary!G$6</f>
        <v>0.51646078739185475</v>
      </c>
      <c r="H118" s="112">
        <f>H40/RES_summary!H$6</f>
        <v>0.53423332069283225</v>
      </c>
      <c r="I118" s="112">
        <f>I40/RES_summary!I$6</f>
        <v>0.55079838512450596</v>
      </c>
      <c r="J118" s="112">
        <f>J40/RES_summary!J$6</f>
        <v>0.56325938681630194</v>
      </c>
      <c r="K118" s="112">
        <f>K40/RES_summary!K$6</f>
        <v>0.57281940793641617</v>
      </c>
      <c r="L118" s="112">
        <f>L40/RES_summary!L$6</f>
        <v>0.58556886867497104</v>
      </c>
      <c r="M118" s="112">
        <f>M40/RES_summary!M$6</f>
        <v>0.59562358364232659</v>
      </c>
      <c r="N118" s="112">
        <f>N40/RES_summary!N$6</f>
        <v>0.6153588964448794</v>
      </c>
      <c r="O118" s="112">
        <f>O40/RES_summary!O$6</f>
        <v>0.63434842881566134</v>
      </c>
      <c r="P118" s="112">
        <f>P40/RES_summary!P$6</f>
        <v>0.66208013378362862</v>
      </c>
      <c r="Q118" s="112">
        <f>Q40/RES_summary!Q$6</f>
        <v>0.68599115972187608</v>
      </c>
    </row>
    <row r="119" spans="1:17" s="28" customFormat="1" ht="12" customHeight="1" x14ac:dyDescent="0.25"/>
    <row r="120" spans="1:17" ht="12.95" customHeight="1" x14ac:dyDescent="0.25">
      <c r="A120" s="111" t="s">
        <v>49</v>
      </c>
      <c r="B120" s="110"/>
      <c r="C120" s="110"/>
      <c r="D120" s="110"/>
      <c r="E120" s="110"/>
      <c r="F120" s="110"/>
      <c r="G120" s="110"/>
      <c r="H120" s="110"/>
      <c r="I120" s="110"/>
      <c r="J120" s="110"/>
      <c r="K120" s="110"/>
      <c r="L120" s="110"/>
      <c r="M120" s="110"/>
      <c r="N120" s="110"/>
      <c r="O120" s="110"/>
      <c r="P120" s="110"/>
      <c r="Q120" s="110"/>
    </row>
    <row r="121" spans="1:17" ht="12.95" customHeight="1" x14ac:dyDescent="0.25">
      <c r="A121" s="40" t="s">
        <v>130</v>
      </c>
      <c r="B121" s="55"/>
      <c r="C121" s="55"/>
      <c r="D121" s="55"/>
      <c r="E121" s="55"/>
      <c r="F121" s="55"/>
      <c r="G121" s="55"/>
      <c r="H121" s="55"/>
      <c r="I121" s="55"/>
      <c r="J121" s="55"/>
      <c r="K121" s="55"/>
      <c r="L121" s="55"/>
      <c r="M121" s="55"/>
      <c r="N121" s="55"/>
      <c r="O121" s="55"/>
      <c r="P121" s="55"/>
      <c r="Q121" s="55"/>
    </row>
    <row r="122" spans="1:17" ht="12" customHeight="1" x14ac:dyDescent="0.25">
      <c r="A122" s="87" t="s">
        <v>33</v>
      </c>
      <c r="B122" s="109">
        <f t="shared" ref="B122:Q122" si="40">B83*B109</f>
        <v>67.398960699497735</v>
      </c>
      <c r="C122" s="109">
        <f t="shared" si="40"/>
        <v>66.348398562282199</v>
      </c>
      <c r="D122" s="109">
        <f t="shared" si="40"/>
        <v>65.338322201795378</v>
      </c>
      <c r="E122" s="109">
        <f t="shared" si="40"/>
        <v>64.441960602911422</v>
      </c>
      <c r="F122" s="109">
        <f t="shared" si="40"/>
        <v>63.639019526445864</v>
      </c>
      <c r="G122" s="109">
        <f t="shared" si="40"/>
        <v>62.755323981418378</v>
      </c>
      <c r="H122" s="109">
        <f t="shared" si="40"/>
        <v>62.220529336453112</v>
      </c>
      <c r="I122" s="109">
        <f t="shared" si="40"/>
        <v>62.357983782542526</v>
      </c>
      <c r="J122" s="109">
        <f t="shared" si="40"/>
        <v>62.435584738706545</v>
      </c>
      <c r="K122" s="109">
        <f t="shared" si="40"/>
        <v>62.648147329672554</v>
      </c>
      <c r="L122" s="109">
        <f t="shared" si="40"/>
        <v>62.350120541832858</v>
      </c>
      <c r="M122" s="109">
        <f t="shared" si="40"/>
        <v>62.190001491951094</v>
      </c>
      <c r="N122" s="109">
        <f t="shared" si="40"/>
        <v>61.899894554287727</v>
      </c>
      <c r="O122" s="109">
        <f t="shared" si="40"/>
        <v>61.151205436984725</v>
      </c>
      <c r="P122" s="109">
        <f t="shared" si="40"/>
        <v>61.150936226772892</v>
      </c>
      <c r="Q122" s="109">
        <f t="shared" si="40"/>
        <v>60.998565144475585</v>
      </c>
    </row>
    <row r="123" spans="1:17" ht="12" customHeight="1" x14ac:dyDescent="0.25">
      <c r="A123" s="87" t="s">
        <v>53</v>
      </c>
      <c r="B123" s="109">
        <f t="shared" ref="B123:Q123" si="41">B84*B110</f>
        <v>345.90496341368157</v>
      </c>
      <c r="C123" s="109">
        <f t="shared" si="41"/>
        <v>341.5996273736443</v>
      </c>
      <c r="D123" s="109">
        <f t="shared" si="41"/>
        <v>336.41121100814081</v>
      </c>
      <c r="E123" s="109">
        <f t="shared" si="41"/>
        <v>331.65203821151709</v>
      </c>
      <c r="F123" s="109">
        <f t="shared" si="41"/>
        <v>325.75277692691435</v>
      </c>
      <c r="G123" s="109">
        <f t="shared" si="41"/>
        <v>320.3371994863985</v>
      </c>
      <c r="H123" s="109">
        <f t="shared" si="41"/>
        <v>315.74015160885392</v>
      </c>
      <c r="I123" s="109">
        <f t="shared" si="41"/>
        <v>310.48281795611399</v>
      </c>
      <c r="J123" s="109">
        <f t="shared" si="41"/>
        <v>303.29830835060505</v>
      </c>
      <c r="K123" s="109">
        <f t="shared" si="41"/>
        <v>298.08491283316067</v>
      </c>
      <c r="L123" s="109">
        <f t="shared" si="41"/>
        <v>293.28350173758741</v>
      </c>
      <c r="M123" s="109">
        <f t="shared" si="41"/>
        <v>288.43031904888068</v>
      </c>
      <c r="N123" s="109">
        <f t="shared" si="41"/>
        <v>282.21065714256076</v>
      </c>
      <c r="O123" s="109">
        <f t="shared" si="41"/>
        <v>274.73063603809879</v>
      </c>
      <c r="P123" s="109">
        <f t="shared" si="41"/>
        <v>268.5476021783885</v>
      </c>
      <c r="Q123" s="109">
        <f t="shared" si="41"/>
        <v>257.14259351688565</v>
      </c>
    </row>
    <row r="124" spans="1:17" ht="12" customHeight="1" x14ac:dyDescent="0.25">
      <c r="A124" s="87" t="s">
        <v>52</v>
      </c>
      <c r="B124" s="109">
        <f t="shared" ref="B124:Q124" si="42">B85*B111</f>
        <v>460.49465958668236</v>
      </c>
      <c r="C124" s="109">
        <f t="shared" si="42"/>
        <v>474.34059687723845</v>
      </c>
      <c r="D124" s="109">
        <f t="shared" si="42"/>
        <v>491.41782797292456</v>
      </c>
      <c r="E124" s="109">
        <f t="shared" si="42"/>
        <v>506.14521967065656</v>
      </c>
      <c r="F124" s="109">
        <f t="shared" si="42"/>
        <v>530.18162900642039</v>
      </c>
      <c r="G124" s="109">
        <f t="shared" si="42"/>
        <v>559.36935298647836</v>
      </c>
      <c r="H124" s="109">
        <f t="shared" si="42"/>
        <v>588.78513190072056</v>
      </c>
      <c r="I124" s="109">
        <f t="shared" si="42"/>
        <v>619.75349695157058</v>
      </c>
      <c r="J124" s="109">
        <f t="shared" si="42"/>
        <v>648.10561545143617</v>
      </c>
      <c r="K124" s="109">
        <f t="shared" si="42"/>
        <v>675.01533898798789</v>
      </c>
      <c r="L124" s="109">
        <f t="shared" si="42"/>
        <v>705.70334781842996</v>
      </c>
      <c r="M124" s="109">
        <f t="shared" si="42"/>
        <v>717.18343534605049</v>
      </c>
      <c r="N124" s="109">
        <f t="shared" si="42"/>
        <v>724.1229233776894</v>
      </c>
      <c r="O124" s="109">
        <f t="shared" si="42"/>
        <v>723.76359486549916</v>
      </c>
      <c r="P124" s="109">
        <f t="shared" si="42"/>
        <v>728.58050570457397</v>
      </c>
      <c r="Q124" s="109">
        <f t="shared" si="42"/>
        <v>729.15139478338506</v>
      </c>
    </row>
    <row r="125" spans="1:17" ht="12" customHeight="1" x14ac:dyDescent="0.25">
      <c r="A125" s="87" t="s">
        <v>51</v>
      </c>
      <c r="B125" s="109">
        <f t="shared" ref="B125:Q125" si="43">B86*B112</f>
        <v>196.20474167325077</v>
      </c>
      <c r="C125" s="109">
        <f t="shared" si="43"/>
        <v>196.74176167139427</v>
      </c>
      <c r="D125" s="109">
        <f t="shared" si="43"/>
        <v>198.87446947639873</v>
      </c>
      <c r="E125" s="109">
        <f t="shared" si="43"/>
        <v>199.00538422689257</v>
      </c>
      <c r="F125" s="109">
        <f t="shared" si="43"/>
        <v>200.9689321815035</v>
      </c>
      <c r="G125" s="109">
        <f t="shared" si="43"/>
        <v>200.87441487412022</v>
      </c>
      <c r="H125" s="109">
        <f t="shared" si="43"/>
        <v>202.29679307343844</v>
      </c>
      <c r="I125" s="109">
        <f t="shared" si="43"/>
        <v>203.62677312170908</v>
      </c>
      <c r="J125" s="109">
        <f t="shared" si="43"/>
        <v>204.80377042026004</v>
      </c>
      <c r="K125" s="109">
        <f t="shared" si="43"/>
        <v>205.57183394343116</v>
      </c>
      <c r="L125" s="109">
        <f t="shared" si="43"/>
        <v>207.37315785083578</v>
      </c>
      <c r="M125" s="109">
        <f t="shared" si="43"/>
        <v>207.20348914055259</v>
      </c>
      <c r="N125" s="109">
        <f t="shared" si="43"/>
        <v>207.34405193529619</v>
      </c>
      <c r="O125" s="109">
        <f t="shared" si="43"/>
        <v>208.40506256427926</v>
      </c>
      <c r="P125" s="109">
        <f t="shared" si="43"/>
        <v>207.31375047652634</v>
      </c>
      <c r="Q125" s="109">
        <f t="shared" si="43"/>
        <v>207.36440139144864</v>
      </c>
    </row>
    <row r="126" spans="1:17" ht="12.95" customHeight="1" x14ac:dyDescent="0.25">
      <c r="A126" s="40" t="s">
        <v>129</v>
      </c>
      <c r="B126" s="55"/>
      <c r="C126" s="55"/>
      <c r="D126" s="55"/>
      <c r="E126" s="55"/>
      <c r="F126" s="55"/>
      <c r="G126" s="55"/>
      <c r="H126" s="55"/>
      <c r="I126" s="55"/>
      <c r="J126" s="55"/>
      <c r="K126" s="55"/>
      <c r="L126" s="55"/>
      <c r="M126" s="55"/>
      <c r="N126" s="55"/>
      <c r="O126" s="55"/>
      <c r="P126" s="55"/>
      <c r="Q126" s="55"/>
    </row>
    <row r="127" spans="1:17" ht="12" customHeight="1" x14ac:dyDescent="0.25">
      <c r="A127" s="87" t="s">
        <v>29</v>
      </c>
      <c r="B127" s="109">
        <f t="shared" ref="B127:Q127" si="44">B88*B114</f>
        <v>400.69399712769155</v>
      </c>
      <c r="C127" s="109">
        <f t="shared" si="44"/>
        <v>421.13958056193627</v>
      </c>
      <c r="D127" s="109">
        <f t="shared" si="44"/>
        <v>462.90389760080717</v>
      </c>
      <c r="E127" s="109">
        <f t="shared" si="44"/>
        <v>490.03382279252895</v>
      </c>
      <c r="F127" s="109">
        <f t="shared" si="44"/>
        <v>521.49713354839366</v>
      </c>
      <c r="G127" s="109">
        <f t="shared" si="44"/>
        <v>545.17186780865063</v>
      </c>
      <c r="H127" s="109">
        <f t="shared" si="44"/>
        <v>571.54255701042314</v>
      </c>
      <c r="I127" s="109">
        <f t="shared" si="44"/>
        <v>590.68801277555656</v>
      </c>
      <c r="J127" s="109">
        <f t="shared" si="44"/>
        <v>606.98349022652997</v>
      </c>
      <c r="K127" s="109">
        <f t="shared" si="44"/>
        <v>624.58281273926957</v>
      </c>
      <c r="L127" s="109">
        <f t="shared" si="44"/>
        <v>639.88408420291955</v>
      </c>
      <c r="M127" s="109">
        <f t="shared" si="44"/>
        <v>638.62613950362174</v>
      </c>
      <c r="N127" s="109">
        <f t="shared" si="44"/>
        <v>631.84187834040608</v>
      </c>
      <c r="O127" s="109">
        <f t="shared" si="44"/>
        <v>621.99534357164896</v>
      </c>
      <c r="P127" s="109">
        <f t="shared" si="44"/>
        <v>606.217900094995</v>
      </c>
      <c r="Q127" s="109">
        <f t="shared" si="44"/>
        <v>587.6720992150216</v>
      </c>
    </row>
    <row r="128" spans="1:17" ht="12" customHeight="1" x14ac:dyDescent="0.25">
      <c r="A128" s="87" t="s">
        <v>28</v>
      </c>
      <c r="B128" s="109">
        <f t="shared" ref="B128:Q128" si="45">B89*B115</f>
        <v>142.47171955326121</v>
      </c>
      <c r="C128" s="109">
        <f t="shared" si="45"/>
        <v>155.1231869791402</v>
      </c>
      <c r="D128" s="109">
        <f t="shared" si="45"/>
        <v>164.15738763705932</v>
      </c>
      <c r="E128" s="109">
        <f t="shared" si="45"/>
        <v>175.41095852504552</v>
      </c>
      <c r="F128" s="109">
        <f t="shared" si="45"/>
        <v>192.32041842865613</v>
      </c>
      <c r="G128" s="109">
        <f t="shared" si="45"/>
        <v>209.97812648647127</v>
      </c>
      <c r="H128" s="109">
        <f t="shared" si="45"/>
        <v>222.96825827798747</v>
      </c>
      <c r="I128" s="109">
        <f t="shared" si="45"/>
        <v>229.68713194357025</v>
      </c>
      <c r="J128" s="109">
        <f t="shared" si="45"/>
        <v>235.55167686621132</v>
      </c>
      <c r="K128" s="109">
        <f t="shared" si="45"/>
        <v>237.79313092954922</v>
      </c>
      <c r="L128" s="109">
        <f t="shared" si="45"/>
        <v>236.46018220385457</v>
      </c>
      <c r="M128" s="109">
        <f t="shared" si="45"/>
        <v>235.29903623573767</v>
      </c>
      <c r="N128" s="109">
        <f t="shared" si="45"/>
        <v>235.60110251273252</v>
      </c>
      <c r="O128" s="109">
        <f t="shared" si="45"/>
        <v>236.41342691414752</v>
      </c>
      <c r="P128" s="109">
        <f t="shared" si="45"/>
        <v>231.56356795986483</v>
      </c>
      <c r="Q128" s="109">
        <f t="shared" si="45"/>
        <v>224.20620801223066</v>
      </c>
    </row>
    <row r="129" spans="1:17" ht="12.95" customHeight="1" x14ac:dyDescent="0.25">
      <c r="A129" s="40" t="s">
        <v>128</v>
      </c>
      <c r="B129" s="55"/>
      <c r="C129" s="55"/>
      <c r="D129" s="55"/>
      <c r="E129" s="55"/>
      <c r="F129" s="55"/>
      <c r="G129" s="55"/>
      <c r="H129" s="55"/>
      <c r="I129" s="55"/>
      <c r="J129" s="55"/>
      <c r="K129" s="55"/>
      <c r="L129" s="55"/>
      <c r="M129" s="55"/>
      <c r="N129" s="55"/>
      <c r="O129" s="55"/>
      <c r="P129" s="55"/>
      <c r="Q129" s="55"/>
    </row>
    <row r="130" spans="1:17" ht="12" customHeight="1" x14ac:dyDescent="0.25">
      <c r="A130" s="54" t="s">
        <v>50</v>
      </c>
      <c r="B130" s="53">
        <f t="shared" ref="B130:Q130" si="46">B91*B117</f>
        <v>1217.8643122250119</v>
      </c>
      <c r="C130" s="53">
        <f t="shared" si="46"/>
        <v>1185.19940677148</v>
      </c>
      <c r="D130" s="53">
        <f t="shared" si="46"/>
        <v>1160.0185259268201</v>
      </c>
      <c r="E130" s="53">
        <f t="shared" si="46"/>
        <v>1139.18739622407</v>
      </c>
      <c r="F130" s="53">
        <f t="shared" si="46"/>
        <v>1121.703079768452</v>
      </c>
      <c r="G130" s="53">
        <f t="shared" si="46"/>
        <v>1097.6494546380632</v>
      </c>
      <c r="H130" s="53">
        <f t="shared" si="46"/>
        <v>1084.2773966725815</v>
      </c>
      <c r="I130" s="53">
        <f t="shared" si="46"/>
        <v>1085.1504221871419</v>
      </c>
      <c r="J130" s="53">
        <f t="shared" si="46"/>
        <v>1075.3520349170169</v>
      </c>
      <c r="K130" s="53">
        <f t="shared" si="46"/>
        <v>1072.4734733929743</v>
      </c>
      <c r="L130" s="53">
        <f t="shared" si="46"/>
        <v>1047.3109894631791</v>
      </c>
      <c r="M130" s="53">
        <f t="shared" si="46"/>
        <v>974.26541425891094</v>
      </c>
      <c r="N130" s="53">
        <f t="shared" si="46"/>
        <v>851.05201575038689</v>
      </c>
      <c r="O130" s="53">
        <f t="shared" si="46"/>
        <v>711.27065777603423</v>
      </c>
      <c r="P130" s="53">
        <f t="shared" si="46"/>
        <v>560.16002503857874</v>
      </c>
      <c r="Q130" s="53">
        <f t="shared" si="46"/>
        <v>424.74277051467305</v>
      </c>
    </row>
    <row r="131" spans="1:17" ht="12" customHeight="1" x14ac:dyDescent="0.25">
      <c r="A131" s="49" t="s">
        <v>26</v>
      </c>
      <c r="B131" s="48">
        <f t="shared" ref="B131:Q131" si="47">B92*B118</f>
        <v>5058.1323267614007</v>
      </c>
      <c r="C131" s="48">
        <f t="shared" si="47"/>
        <v>5146.7136851012619</v>
      </c>
      <c r="D131" s="48">
        <f t="shared" si="47"/>
        <v>5319.0363599948014</v>
      </c>
      <c r="E131" s="48">
        <f t="shared" si="47"/>
        <v>5469.890348966941</v>
      </c>
      <c r="F131" s="48">
        <f t="shared" si="47"/>
        <v>5656.136511468535</v>
      </c>
      <c r="G131" s="48">
        <f t="shared" si="47"/>
        <v>5788.2150677059726</v>
      </c>
      <c r="H131" s="48">
        <f t="shared" si="47"/>
        <v>5926.1785258478067</v>
      </c>
      <c r="I131" s="48">
        <f t="shared" si="47"/>
        <v>6040.3601872700383</v>
      </c>
      <c r="J131" s="48">
        <f t="shared" si="47"/>
        <v>6091.1047090040893</v>
      </c>
      <c r="K131" s="48">
        <f t="shared" si="47"/>
        <v>6106.495939882303</v>
      </c>
      <c r="L131" s="48">
        <f t="shared" si="47"/>
        <v>6138.5809669932723</v>
      </c>
      <c r="M131" s="48">
        <f t="shared" si="47"/>
        <v>6154.9646412990314</v>
      </c>
      <c r="N131" s="48">
        <f t="shared" si="47"/>
        <v>6214.1095880310986</v>
      </c>
      <c r="O131" s="48">
        <f t="shared" si="47"/>
        <v>6232.5384332416106</v>
      </c>
      <c r="P131" s="48">
        <f t="shared" si="47"/>
        <v>6254.083280373613</v>
      </c>
      <c r="Q131" s="48">
        <f t="shared" si="47"/>
        <v>6209.8614197065417</v>
      </c>
    </row>
    <row r="132" spans="1:17" s="28" customFormat="1" ht="12" customHeight="1" x14ac:dyDescent="0.25"/>
    <row r="133" spans="1:17" ht="12.95" customHeight="1" x14ac:dyDescent="0.25">
      <c r="A133" s="111" t="s">
        <v>48</v>
      </c>
      <c r="B133" s="110">
        <f t="shared" ref="B133" si="48">SUM(B134,B139,B142)</f>
        <v>2514.8494849750082</v>
      </c>
      <c r="C133" s="110">
        <f t="shared" ref="C133:Q133" si="49">SUM(C134,C139,C142)</f>
        <v>2562.7963824895714</v>
      </c>
      <c r="D133" s="110">
        <f t="shared" si="49"/>
        <v>2656.7844146396837</v>
      </c>
      <c r="E133" s="110">
        <f t="shared" si="49"/>
        <v>2727.6279168789401</v>
      </c>
      <c r="F133" s="110">
        <f t="shared" si="49"/>
        <v>2816.115771571338</v>
      </c>
      <c r="G133" s="110">
        <f t="shared" si="49"/>
        <v>2886.3311808617441</v>
      </c>
      <c r="H133" s="110">
        <f t="shared" si="49"/>
        <v>2971.7410891723466</v>
      </c>
      <c r="I133" s="110">
        <f t="shared" si="49"/>
        <v>3046.7946479470129</v>
      </c>
      <c r="J133" s="110">
        <f t="shared" si="49"/>
        <v>3093.039993304918</v>
      </c>
      <c r="K133" s="110">
        <f t="shared" si="49"/>
        <v>3146.6737560982992</v>
      </c>
      <c r="L133" s="110">
        <f t="shared" si="49"/>
        <v>3188.2633325429224</v>
      </c>
      <c r="M133" s="110">
        <f t="shared" si="49"/>
        <v>3149.0932743373692</v>
      </c>
      <c r="N133" s="110">
        <f t="shared" si="49"/>
        <v>3072.4043792188158</v>
      </c>
      <c r="O133" s="110">
        <f t="shared" si="49"/>
        <v>2968.7774979766245</v>
      </c>
      <c r="P133" s="110">
        <f t="shared" si="49"/>
        <v>2854.7751269458477</v>
      </c>
      <c r="Q133" s="110">
        <f t="shared" si="49"/>
        <v>2763.3063971414117</v>
      </c>
    </row>
    <row r="134" spans="1:17" ht="12.95" customHeight="1" x14ac:dyDescent="0.25">
      <c r="A134" s="40" t="s">
        <v>130</v>
      </c>
      <c r="B134" s="55">
        <f t="shared" ref="B134" si="50">SUM(B135:B138)</f>
        <v>1038.1632513860529</v>
      </c>
      <c r="C134" s="55">
        <f t="shared" ref="C134:Q134" si="51">SUM(C135:C138)</f>
        <v>1031.8614402184382</v>
      </c>
      <c r="D134" s="55">
        <f t="shared" si="51"/>
        <v>1031.2659726322288</v>
      </c>
      <c r="E134" s="55">
        <f t="shared" si="51"/>
        <v>1029.9093991301322</v>
      </c>
      <c r="F134" s="55">
        <f t="shared" si="51"/>
        <v>1029.7354947424105</v>
      </c>
      <c r="G134" s="55">
        <f t="shared" si="51"/>
        <v>1028.850416488586</v>
      </c>
      <c r="H134" s="55">
        <f t="shared" si="51"/>
        <v>1033.1374044965282</v>
      </c>
      <c r="I134" s="55">
        <f t="shared" si="51"/>
        <v>1042.3638168834661</v>
      </c>
      <c r="J134" s="55">
        <f t="shared" si="51"/>
        <v>1046.3941642286575</v>
      </c>
      <c r="K134" s="55">
        <f t="shared" si="51"/>
        <v>1053.0647346013868</v>
      </c>
      <c r="L134" s="55">
        <f t="shared" si="51"/>
        <v>1058.3933758207718</v>
      </c>
      <c r="M134" s="55">
        <f t="shared" si="51"/>
        <v>1055.7274462545463</v>
      </c>
      <c r="N134" s="55">
        <f t="shared" si="51"/>
        <v>1052.9077945555905</v>
      </c>
      <c r="O134" s="55">
        <f t="shared" si="51"/>
        <v>1044.2399391583508</v>
      </c>
      <c r="P134" s="55">
        <f t="shared" si="51"/>
        <v>1034.6989350273893</v>
      </c>
      <c r="Q134" s="55">
        <f t="shared" si="51"/>
        <v>1031.496267521004</v>
      </c>
    </row>
    <row r="135" spans="1:17" ht="12" customHeight="1" x14ac:dyDescent="0.25">
      <c r="A135" s="87" t="s">
        <v>33</v>
      </c>
      <c r="B135" s="109">
        <f>B5*1000000/0.086/RES_summary!B$6</f>
        <v>590.41489572759974</v>
      </c>
      <c r="C135" s="109">
        <f>C5*1000000/0.086/RES_summary!C$6</f>
        <v>581.2119714055915</v>
      </c>
      <c r="D135" s="109">
        <f>D5*1000000/0.086/RES_summary!D$6</f>
        <v>572.36370248772721</v>
      </c>
      <c r="E135" s="109">
        <f>E5*1000000/0.086/RES_summary!E$6</f>
        <v>564.51157488150375</v>
      </c>
      <c r="F135" s="109">
        <f>F5*1000000/0.086/RES_summary!F$6</f>
        <v>557.47781105166564</v>
      </c>
      <c r="G135" s="109">
        <f>G5*1000000/0.086/RES_summary!G$6</f>
        <v>549.73663807722482</v>
      </c>
      <c r="H135" s="109">
        <f>H5*1000000/0.086/RES_summary!H$6</f>
        <v>545.05183698732901</v>
      </c>
      <c r="I135" s="109">
        <f>I5*1000000/0.086/RES_summary!I$6</f>
        <v>546.25593793507232</v>
      </c>
      <c r="J135" s="109">
        <f>J5*1000000/0.086/RES_summary!J$6</f>
        <v>546.93572231106918</v>
      </c>
      <c r="K135" s="109">
        <f>K5*1000000/0.086/RES_summary!K$6</f>
        <v>548.79777060793151</v>
      </c>
      <c r="L135" s="109">
        <f>L5*1000000/0.086/RES_summary!L$6</f>
        <v>546.18705594645542</v>
      </c>
      <c r="M135" s="109">
        <f>M5*1000000/0.086/RES_summary!M$6</f>
        <v>544.78441306949128</v>
      </c>
      <c r="N135" s="109">
        <f>N5*1000000/0.086/RES_summary!N$6</f>
        <v>542.24307629556029</v>
      </c>
      <c r="O135" s="109">
        <f>O5*1000000/0.086/RES_summary!O$6</f>
        <v>535.68455962798612</v>
      </c>
      <c r="P135" s="109">
        <f>P5*1000000/0.086/RES_summary!P$6</f>
        <v>535.68220134653018</v>
      </c>
      <c r="Q135" s="109">
        <f>Q5*1000000/0.086/RES_summary!Q$6</f>
        <v>534.34743066560577</v>
      </c>
    </row>
    <row r="136" spans="1:17" ht="12" customHeight="1" x14ac:dyDescent="0.25">
      <c r="A136" s="87" t="s">
        <v>53</v>
      </c>
      <c r="B136" s="109">
        <f>B6*1000000/0.086/RES_summary!B$6</f>
        <v>249.75083660640726</v>
      </c>
      <c r="C136" s="109">
        <f>C6*1000000/0.086/RES_summary!C$6</f>
        <v>246.12228931127729</v>
      </c>
      <c r="D136" s="109">
        <f>D6*1000000/0.086/RES_summary!D$6</f>
        <v>246.5589087693676</v>
      </c>
      <c r="E136" s="109">
        <f>E6*1000000/0.086/RES_summary!E$6</f>
        <v>246.98290543910343</v>
      </c>
      <c r="F136" s="109">
        <f>F6*1000000/0.086/RES_summary!F$6</f>
        <v>244.77478274446324</v>
      </c>
      <c r="G136" s="109">
        <f>G6*1000000/0.086/RES_summary!G$6</f>
        <v>242.73035476543257</v>
      </c>
      <c r="H136" s="109">
        <f>H6*1000000/0.086/RES_summary!H$6</f>
        <v>241.53576247858228</v>
      </c>
      <c r="I136" s="109">
        <f>I6*1000000/0.086/RES_summary!I$6</f>
        <v>239.34912171986079</v>
      </c>
      <c r="J136" s="109">
        <f>J6*1000000/0.086/RES_summary!J$6</f>
        <v>234.29453202872878</v>
      </c>
      <c r="K136" s="109">
        <f>K6*1000000/0.086/RES_summary!K$6</f>
        <v>231.07832463518508</v>
      </c>
      <c r="L136" s="109">
        <f>L6*1000000/0.086/RES_summary!L$6</f>
        <v>228.77378450580696</v>
      </c>
      <c r="M136" s="109">
        <f>M6*1000000/0.086/RES_summary!M$6</f>
        <v>226.25019873014364</v>
      </c>
      <c r="N136" s="109">
        <f>N6*1000000/0.086/RES_summary!N$6</f>
        <v>224.40233514972692</v>
      </c>
      <c r="O136" s="109">
        <f>O6*1000000/0.086/RES_summary!O$6</f>
        <v>223.10068076749934</v>
      </c>
      <c r="P136" s="109">
        <f>P6*1000000/0.086/RES_summary!P$6</f>
        <v>217.67009480755192</v>
      </c>
      <c r="Q136" s="109">
        <f>Q6*1000000/0.086/RES_summary!Q$6</f>
        <v>213.9396389296636</v>
      </c>
    </row>
    <row r="137" spans="1:17" ht="12" customHeight="1" x14ac:dyDescent="0.25">
      <c r="A137" s="87" t="s">
        <v>52</v>
      </c>
      <c r="B137" s="109">
        <f>B7*1000000/0.086/RES_summary!B$6</f>
        <v>89.991688884164049</v>
      </c>
      <c r="C137" s="109">
        <f>C7*1000000/0.086/RES_summary!C$6</f>
        <v>94.115424742581624</v>
      </c>
      <c r="D137" s="109">
        <f>D7*1000000/0.086/RES_summary!D$6</f>
        <v>98.815079144277362</v>
      </c>
      <c r="E137" s="109">
        <f>E7*1000000/0.086/RES_summary!E$6</f>
        <v>103.02919938564536</v>
      </c>
      <c r="F137" s="109">
        <f>F7*1000000/0.086/RES_summary!F$6</f>
        <v>109.20999766268864</v>
      </c>
      <c r="G137" s="109">
        <f>G7*1000000/0.086/RES_summary!G$6</f>
        <v>116.51185616856326</v>
      </c>
      <c r="H137" s="109">
        <f>H7*1000000/0.086/RES_summary!H$6</f>
        <v>124.04368957329986</v>
      </c>
      <c r="I137" s="109">
        <f>I7*1000000/0.086/RES_summary!I$6</f>
        <v>131.89034131960142</v>
      </c>
      <c r="J137" s="109">
        <f>J7*1000000/0.086/RES_summary!J$6</f>
        <v>138.73701954672597</v>
      </c>
      <c r="K137" s="109">
        <f>K7*1000000/0.086/RES_summary!K$6</f>
        <v>145.28860653629539</v>
      </c>
      <c r="L137" s="109">
        <f>L7*1000000/0.086/RES_summary!L$6</f>
        <v>153.07350932396665</v>
      </c>
      <c r="M137" s="109">
        <f>M7*1000000/0.086/RES_summary!M$6</f>
        <v>153.70979449100432</v>
      </c>
      <c r="N137" s="109">
        <f>N7*1000000/0.086/RES_summary!N$6</f>
        <v>154.56554575227364</v>
      </c>
      <c r="O137" s="109">
        <f>O7*1000000/0.086/RES_summary!O$6</f>
        <v>152.42698812124314</v>
      </c>
      <c r="P137" s="109">
        <f>P7*1000000/0.086/RES_summary!P$6</f>
        <v>148.43495369096763</v>
      </c>
      <c r="Q137" s="109">
        <f>Q7*1000000/0.086/RES_summary!Q$6</f>
        <v>149.52262180884142</v>
      </c>
    </row>
    <row r="138" spans="1:17" ht="12" customHeight="1" x14ac:dyDescent="0.25">
      <c r="A138" s="87" t="s">
        <v>51</v>
      </c>
      <c r="B138" s="109">
        <f>B8*1000000/0.086/RES_summary!B$6</f>
        <v>108.00583016788181</v>
      </c>
      <c r="C138" s="109">
        <f>C8*1000000/0.086/RES_summary!C$6</f>
        <v>110.41175475898775</v>
      </c>
      <c r="D138" s="109">
        <f>D8*1000000/0.086/RES_summary!D$6</f>
        <v>113.5282822308567</v>
      </c>
      <c r="E138" s="109">
        <f>E8*1000000/0.086/RES_summary!E$6</f>
        <v>115.38571942387956</v>
      </c>
      <c r="F138" s="109">
        <f>F8*1000000/0.086/RES_summary!F$6</f>
        <v>118.27290328359307</v>
      </c>
      <c r="G138" s="109">
        <f>G8*1000000/0.086/RES_summary!G$6</f>
        <v>119.87156747736547</v>
      </c>
      <c r="H138" s="109">
        <f>H8*1000000/0.086/RES_summary!H$6</f>
        <v>122.50611545731711</v>
      </c>
      <c r="I138" s="109">
        <f>I8*1000000/0.086/RES_summary!I$6</f>
        <v>124.86841590893167</v>
      </c>
      <c r="J138" s="109">
        <f>J8*1000000/0.086/RES_summary!J$6</f>
        <v>126.42689034213353</v>
      </c>
      <c r="K138" s="109">
        <f>K8*1000000/0.086/RES_summary!K$6</f>
        <v>127.90003282197478</v>
      </c>
      <c r="L138" s="109">
        <f>L8*1000000/0.086/RES_summary!L$6</f>
        <v>130.35902604454284</v>
      </c>
      <c r="M138" s="109">
        <f>M8*1000000/0.086/RES_summary!M$6</f>
        <v>130.983039963907</v>
      </c>
      <c r="N138" s="109">
        <f>N8*1000000/0.086/RES_summary!N$6</f>
        <v>131.69683735802951</v>
      </c>
      <c r="O138" s="109">
        <f>O8*1000000/0.086/RES_summary!O$6</f>
        <v>133.02771064162229</v>
      </c>
      <c r="P138" s="109">
        <f>P8*1000000/0.086/RES_summary!P$6</f>
        <v>132.91168518233957</v>
      </c>
      <c r="Q138" s="109">
        <f>Q8*1000000/0.086/RES_summary!Q$6</f>
        <v>133.68657611689332</v>
      </c>
    </row>
    <row r="139" spans="1:17" ht="12.95" customHeight="1" x14ac:dyDescent="0.25">
      <c r="A139" s="40" t="s">
        <v>129</v>
      </c>
      <c r="B139" s="55">
        <f t="shared" ref="B139" si="52">SUM(B140:B141)</f>
        <v>794.00212882901917</v>
      </c>
      <c r="C139" s="55">
        <f t="shared" ref="C139:Q139" si="53">SUM(C140:C141)</f>
        <v>854.82609988251363</v>
      </c>
      <c r="D139" s="55">
        <f t="shared" si="53"/>
        <v>950.90121616753459</v>
      </c>
      <c r="E139" s="55">
        <f t="shared" si="53"/>
        <v>1023.6971532440579</v>
      </c>
      <c r="F139" s="55">
        <f t="shared" si="53"/>
        <v>1110.2291488804503</v>
      </c>
      <c r="G139" s="55">
        <f t="shared" si="53"/>
        <v>1184.0133476455051</v>
      </c>
      <c r="H139" s="55">
        <f t="shared" si="53"/>
        <v>1261.9472046324597</v>
      </c>
      <c r="I139" s="55">
        <f t="shared" si="53"/>
        <v>1320.0698565388993</v>
      </c>
      <c r="J139" s="55">
        <f t="shared" si="53"/>
        <v>1365.1337603461645</v>
      </c>
      <c r="K139" s="55">
        <f t="shared" si="53"/>
        <v>1411.9471362644322</v>
      </c>
      <c r="L139" s="55">
        <f t="shared" si="53"/>
        <v>1455.5095201750178</v>
      </c>
      <c r="M139" s="55">
        <f t="shared" si="53"/>
        <v>1448.8494812080321</v>
      </c>
      <c r="N139" s="55">
        <f t="shared" si="53"/>
        <v>1426.4632135566271</v>
      </c>
      <c r="O139" s="55">
        <f t="shared" si="53"/>
        <v>1391.8560887871513</v>
      </c>
      <c r="P139" s="55">
        <f t="shared" si="53"/>
        <v>1353.2392060847117</v>
      </c>
      <c r="Q139" s="55">
        <f t="shared" si="53"/>
        <v>1325.7303655631736</v>
      </c>
    </row>
    <row r="140" spans="1:17" ht="12" customHeight="1" x14ac:dyDescent="0.25">
      <c r="A140" s="87" t="s">
        <v>29</v>
      </c>
      <c r="B140" s="109">
        <f>B10*1000000/0.086/RES_summary!B$6</f>
        <v>688.86978133121488</v>
      </c>
      <c r="C140" s="109">
        <f>C10*1000000/0.086/RES_summary!C$6</f>
        <v>738.12754712538367</v>
      </c>
      <c r="D140" s="109">
        <f>D10*1000000/0.086/RES_summary!D$6</f>
        <v>825.28217909448063</v>
      </c>
      <c r="E140" s="109">
        <f>E10*1000000/0.086/RES_summary!E$6</f>
        <v>887.36008448160203</v>
      </c>
      <c r="F140" s="109">
        <f>F10*1000000/0.086/RES_summary!F$6</f>
        <v>958.50604344132751</v>
      </c>
      <c r="G140" s="109">
        <f>G10*1000000/0.086/RES_summary!G$6</f>
        <v>1016.0418434874131</v>
      </c>
      <c r="H140" s="109">
        <f>H10*1000000/0.086/RES_summary!H$6</f>
        <v>1080.9458573743721</v>
      </c>
      <c r="I140" s="109">
        <f>I10*1000000/0.086/RES_summary!I$6</f>
        <v>1131.2601212889069</v>
      </c>
      <c r="J140" s="109">
        <f>J10*1000000/0.086/RES_summary!J$6</f>
        <v>1170.2131764172686</v>
      </c>
      <c r="K140" s="109">
        <f>K10*1000000/0.086/RES_summary!K$6</f>
        <v>1213.6226463658838</v>
      </c>
      <c r="L140" s="109">
        <f>L10*1000000/0.086/RES_summary!L$6</f>
        <v>1256.2511466276749</v>
      </c>
      <c r="M140" s="109">
        <f>M10*1000000/0.086/RES_summary!M$6</f>
        <v>1251.1519580307934</v>
      </c>
      <c r="N140" s="109">
        <f>N10*1000000/0.086/RES_summary!N$6</f>
        <v>1228.0582550084162</v>
      </c>
      <c r="O140" s="109">
        <f>O10*1000000/0.086/RES_summary!O$6</f>
        <v>1193.4317542413473</v>
      </c>
      <c r="P140" s="109">
        <f>P10*1000000/0.086/RES_summary!P$6</f>
        <v>1159.6282439534461</v>
      </c>
      <c r="Q140" s="109">
        <f>Q10*1000000/0.086/RES_summary!Q$6</f>
        <v>1139.8646585503957</v>
      </c>
    </row>
    <row r="141" spans="1:17" ht="12" customHeight="1" x14ac:dyDescent="0.25">
      <c r="A141" s="87" t="s">
        <v>28</v>
      </c>
      <c r="B141" s="109">
        <f>B11*1000000/0.086/RES_summary!B$6</f>
        <v>105.1323474978043</v>
      </c>
      <c r="C141" s="109">
        <f>C11*1000000/0.086/RES_summary!C$6</f>
        <v>116.69855275712995</v>
      </c>
      <c r="D141" s="109">
        <f>D11*1000000/0.086/RES_summary!D$6</f>
        <v>125.61903707305397</v>
      </c>
      <c r="E141" s="109">
        <f>E11*1000000/0.086/RES_summary!E$6</f>
        <v>136.33706876245586</v>
      </c>
      <c r="F141" s="109">
        <f>F11*1000000/0.086/RES_summary!F$6</f>
        <v>151.72310543912272</v>
      </c>
      <c r="G141" s="109">
        <f>G11*1000000/0.086/RES_summary!G$6</f>
        <v>167.97150415809205</v>
      </c>
      <c r="H141" s="109">
        <f>H11*1000000/0.086/RES_summary!H$6</f>
        <v>181.00134725808758</v>
      </c>
      <c r="I141" s="109">
        <f>I11*1000000/0.086/RES_summary!I$6</f>
        <v>188.80973524999231</v>
      </c>
      <c r="J141" s="109">
        <f>J11*1000000/0.086/RES_summary!J$6</f>
        <v>194.92058392889595</v>
      </c>
      <c r="K141" s="109">
        <f>K11*1000000/0.086/RES_summary!K$6</f>
        <v>198.32448989854825</v>
      </c>
      <c r="L141" s="109">
        <f>L11*1000000/0.086/RES_summary!L$6</f>
        <v>199.25837354734301</v>
      </c>
      <c r="M141" s="109">
        <f>M11*1000000/0.086/RES_summary!M$6</f>
        <v>197.69752317723879</v>
      </c>
      <c r="N141" s="109">
        <f>N11*1000000/0.086/RES_summary!N$6</f>
        <v>198.40495854821097</v>
      </c>
      <c r="O141" s="109">
        <f>O11*1000000/0.086/RES_summary!O$6</f>
        <v>198.4243345458039</v>
      </c>
      <c r="P141" s="109">
        <f>P11*1000000/0.086/RES_summary!P$6</f>
        <v>193.61096213126544</v>
      </c>
      <c r="Q141" s="109">
        <f>Q11*1000000/0.086/RES_summary!Q$6</f>
        <v>185.86570701277776</v>
      </c>
    </row>
    <row r="142" spans="1:17" ht="12.95" customHeight="1" x14ac:dyDescent="0.25">
      <c r="A142" s="40" t="s">
        <v>128</v>
      </c>
      <c r="B142" s="55">
        <f t="shared" ref="B142" si="54">SUM(B143:B144)</f>
        <v>682.68410475993596</v>
      </c>
      <c r="C142" s="55">
        <f t="shared" ref="C142:Q142" si="55">SUM(C143:C144)</f>
        <v>676.10884238861968</v>
      </c>
      <c r="D142" s="55">
        <f t="shared" si="55"/>
        <v>674.61722583992059</v>
      </c>
      <c r="E142" s="55">
        <f t="shared" si="55"/>
        <v>674.0213645047503</v>
      </c>
      <c r="F142" s="55">
        <f t="shared" si="55"/>
        <v>676.15112794847687</v>
      </c>
      <c r="G142" s="55">
        <f t="shared" si="55"/>
        <v>673.46741672765313</v>
      </c>
      <c r="H142" s="55">
        <f t="shared" si="55"/>
        <v>676.65648004335867</v>
      </c>
      <c r="I142" s="55">
        <f t="shared" si="55"/>
        <v>684.36097452464742</v>
      </c>
      <c r="J142" s="55">
        <f t="shared" si="55"/>
        <v>681.51206873009596</v>
      </c>
      <c r="K142" s="55">
        <f t="shared" si="55"/>
        <v>681.66188523248024</v>
      </c>
      <c r="L142" s="55">
        <f t="shared" si="55"/>
        <v>674.36043654713285</v>
      </c>
      <c r="M142" s="55">
        <f t="shared" si="55"/>
        <v>644.516346874791</v>
      </c>
      <c r="N142" s="55">
        <f t="shared" si="55"/>
        <v>593.03337110659822</v>
      </c>
      <c r="O142" s="55">
        <f t="shared" si="55"/>
        <v>532.68147003112267</v>
      </c>
      <c r="P142" s="55">
        <f t="shared" si="55"/>
        <v>466.83698583374638</v>
      </c>
      <c r="Q142" s="55">
        <f t="shared" si="55"/>
        <v>406.07976405723417</v>
      </c>
    </row>
    <row r="143" spans="1:17" ht="12" customHeight="1" x14ac:dyDescent="0.25">
      <c r="A143" s="54" t="s">
        <v>50</v>
      </c>
      <c r="B143" s="53">
        <f>B13*1000000/0.086/RES_summary!B$6</f>
        <v>528.05376256919578</v>
      </c>
      <c r="C143" s="53">
        <f>C13*1000000/0.086/RES_summary!C$6</f>
        <v>516.46728335879425</v>
      </c>
      <c r="D143" s="53">
        <f>D13*1000000/0.086/RES_summary!D$6</f>
        <v>507.5213392863335</v>
      </c>
      <c r="E143" s="53">
        <f>E13*1000000/0.086/RES_summary!E$6</f>
        <v>500.18704660308799</v>
      </c>
      <c r="F143" s="53">
        <f>F13*1000000/0.086/RES_summary!F$6</f>
        <v>494.37508582543268</v>
      </c>
      <c r="G143" s="53">
        <f>G13*1000000/0.086/RES_summary!G$6</f>
        <v>485.49311266159913</v>
      </c>
      <c r="H143" s="53">
        <f>H13*1000000/0.086/RES_summary!H$6</f>
        <v>481.984103055209</v>
      </c>
      <c r="I143" s="53">
        <f>I13*1000000/0.086/RES_summary!I$6</f>
        <v>484.04068322439002</v>
      </c>
      <c r="J143" s="53">
        <f>J13*1000000/0.086/RES_summary!J$6</f>
        <v>478.74343363228382</v>
      </c>
      <c r="K143" s="53">
        <f>K13*1000000/0.086/RES_summary!K$6</f>
        <v>477.33370471791386</v>
      </c>
      <c r="L143" s="53">
        <f>L13*1000000/0.086/RES_summary!L$6</f>
        <v>467.35970314145209</v>
      </c>
      <c r="M143" s="53">
        <f>M13*1000000/0.086/RES_summary!M$6</f>
        <v>435.88367690220736</v>
      </c>
      <c r="N143" s="53">
        <f>N13*1000000/0.086/RES_summary!N$6</f>
        <v>381.47361240844685</v>
      </c>
      <c r="O143" s="53">
        <f>O13*1000000/0.086/RES_summary!O$6</f>
        <v>319.52018379488857</v>
      </c>
      <c r="P143" s="53">
        <f>P13*1000000/0.086/RES_summary!P$6</f>
        <v>252.07658687482584</v>
      </c>
      <c r="Q143" s="53">
        <f>Q13*1000000/0.086/RES_summary!Q$6</f>
        <v>191.72000855546662</v>
      </c>
    </row>
    <row r="144" spans="1:17" ht="12" customHeight="1" x14ac:dyDescent="0.25">
      <c r="A144" s="49" t="s">
        <v>26</v>
      </c>
      <c r="B144" s="48">
        <f>B14*1000000/0.086/RES_summary!B$6</f>
        <v>154.63034219074024</v>
      </c>
      <c r="C144" s="48">
        <f>C14*1000000/0.086/RES_summary!C$6</f>
        <v>159.64155902982549</v>
      </c>
      <c r="D144" s="48">
        <f>D14*1000000/0.086/RES_summary!D$6</f>
        <v>167.09588655358706</v>
      </c>
      <c r="E144" s="48">
        <f>E14*1000000/0.086/RES_summary!E$6</f>
        <v>173.83431790166233</v>
      </c>
      <c r="F144" s="48">
        <f>F14*1000000/0.086/RES_summary!F$6</f>
        <v>181.77604212304416</v>
      </c>
      <c r="G144" s="48">
        <f>G14*1000000/0.086/RES_summary!G$6</f>
        <v>187.97430406605397</v>
      </c>
      <c r="H144" s="48">
        <f>H14*1000000/0.086/RES_summary!H$6</f>
        <v>194.67237698814961</v>
      </c>
      <c r="I144" s="48">
        <f>I14*1000000/0.086/RES_summary!I$6</f>
        <v>200.3202913002574</v>
      </c>
      <c r="J144" s="48">
        <f>J14*1000000/0.086/RES_summary!J$6</f>
        <v>202.76863509781208</v>
      </c>
      <c r="K144" s="48">
        <f>K14*1000000/0.086/RES_summary!K$6</f>
        <v>204.32818051456636</v>
      </c>
      <c r="L144" s="48">
        <f>L14*1000000/0.086/RES_summary!L$6</f>
        <v>207.00073340568073</v>
      </c>
      <c r="M144" s="48">
        <f>M14*1000000/0.086/RES_summary!M$6</f>
        <v>208.6326699725837</v>
      </c>
      <c r="N144" s="48">
        <f>N14*1000000/0.086/RES_summary!N$6</f>
        <v>211.5597586981514</v>
      </c>
      <c r="O144" s="48">
        <f>O14*1000000/0.086/RES_summary!O$6</f>
        <v>213.1612862362341</v>
      </c>
      <c r="P144" s="48">
        <f>P14*1000000/0.086/RES_summary!P$6</f>
        <v>214.76039895892055</v>
      </c>
      <c r="Q144" s="48">
        <f>Q14*1000000/0.086/RES_summary!Q$6</f>
        <v>214.35975550176755</v>
      </c>
    </row>
  </sheetData>
  <pageMargins left="0.39370078740157483" right="0.39370078740157483" top="0.39370078740157483" bottom="0.39370078740157483" header="0.31496062992125984" footer="0.31496062992125984"/>
  <pageSetup paperSize="9" scale="41" orientation="portrait" horizontalDpi="1200" verticalDpi="1200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18" sqref="B18"/>
      <selection pane="topRight" activeCell="B18" sqref="B18"/>
      <selection pane="bottomLeft" activeCell="B18" sqref="B18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247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11.108805047668511</v>
      </c>
      <c r="C3" s="144">
        <v>11.191369025744144</v>
      </c>
      <c r="D3" s="144">
        <v>11.29447812519323</v>
      </c>
      <c r="E3" s="144">
        <v>11.419556583342828</v>
      </c>
      <c r="F3" s="144">
        <v>11.577201909713533</v>
      </c>
      <c r="G3" s="144">
        <v>11.736365967875336</v>
      </c>
      <c r="H3" s="144">
        <v>11.794129247034819</v>
      </c>
      <c r="I3" s="144">
        <v>12.176935253751596</v>
      </c>
      <c r="J3" s="144">
        <v>13.022799889630376</v>
      </c>
      <c r="K3" s="144">
        <v>13.500495403069751</v>
      </c>
      <c r="L3" s="144">
        <v>13.805800895171208</v>
      </c>
      <c r="M3" s="144">
        <v>14.193181148193363</v>
      </c>
      <c r="N3" s="144">
        <v>14.511926734990531</v>
      </c>
      <c r="O3" s="144">
        <v>14.447658988064211</v>
      </c>
      <c r="P3" s="144">
        <v>14.553369048877617</v>
      </c>
      <c r="Q3" s="144">
        <v>14.52363156196229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14.745679419757513</v>
      </c>
      <c r="C5" s="144">
        <v>14.855273741297859</v>
      </c>
      <c r="D5" s="144">
        <v>14.992139382490755</v>
      </c>
      <c r="E5" s="144">
        <v>15.158166856938033</v>
      </c>
      <c r="F5" s="144">
        <v>15.367423157207092</v>
      </c>
      <c r="G5" s="144">
        <v>15.578695401767206</v>
      </c>
      <c r="H5" s="144">
        <v>15.655369606874304</v>
      </c>
      <c r="I5" s="144">
        <v>16.163501186353937</v>
      </c>
      <c r="J5" s="144">
        <v>17.286290604266725</v>
      </c>
      <c r="K5" s="144">
        <v>17.920377247358179</v>
      </c>
      <c r="L5" s="144">
        <v>18.325635679052805</v>
      </c>
      <c r="M5" s="144">
        <v>18.839839051971662</v>
      </c>
      <c r="N5" s="144">
        <v>19.262937685821569</v>
      </c>
      <c r="O5" s="144">
        <v>19.177629537092781</v>
      </c>
      <c r="P5" s="144">
        <v>19.317947659654916</v>
      </c>
      <c r="Q5" s="144">
        <v>19.27847451678122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251545.98045094049</v>
      </c>
      <c r="C7" s="62">
        <v>258424.47384850087</v>
      </c>
      <c r="D7" s="62">
        <v>267053.30795314716</v>
      </c>
      <c r="E7" s="62">
        <v>276803.29248796427</v>
      </c>
      <c r="F7" s="62">
        <v>288081.85377421707</v>
      </c>
      <c r="G7" s="62">
        <v>300179.45900517295</v>
      </c>
      <c r="H7" s="62">
        <v>309573.96873481263</v>
      </c>
      <c r="I7" s="62">
        <v>330246.75246129325</v>
      </c>
      <c r="J7" s="62">
        <v>366453.52415445645</v>
      </c>
      <c r="K7" s="62">
        <v>391801.54954438715</v>
      </c>
      <c r="L7" s="62">
        <v>412943.12250279781</v>
      </c>
      <c r="M7" s="62">
        <v>438903.17406033905</v>
      </c>
      <c r="N7" s="62">
        <v>465385.68904572033</v>
      </c>
      <c r="O7" s="62">
        <v>479389.24805423146</v>
      </c>
      <c r="P7" s="62">
        <v>495101.86008533766</v>
      </c>
      <c r="Q7" s="62">
        <v>506820.80640801223</v>
      </c>
    </row>
    <row r="8" spans="1:17" ht="12.95" customHeight="1" x14ac:dyDescent="0.25">
      <c r="A8" s="133" t="s">
        <v>136</v>
      </c>
      <c r="B8" s="143"/>
      <c r="C8" s="143">
        <v>23492.670438879806</v>
      </c>
      <c r="D8" s="143">
        <v>25658.365571998773</v>
      </c>
      <c r="E8" s="143">
        <v>27205.254288853313</v>
      </c>
      <c r="F8" s="143">
        <v>29170.212784140072</v>
      </c>
      <c r="G8" s="143">
        <v>30436.548016290104</v>
      </c>
      <c r="H8" s="143">
        <v>28191.926084607399</v>
      </c>
      <c r="I8" s="143">
        <v>39940.135490322486</v>
      </c>
      <c r="J8" s="143">
        <v>55955.807251101141</v>
      </c>
      <c r="K8" s="143">
        <v>45590.786836817068</v>
      </c>
      <c r="L8" s="143">
        <v>41890.403441469141</v>
      </c>
      <c r="M8" s="143">
        <v>47227.602802676294</v>
      </c>
      <c r="N8" s="143">
        <v>48281.75501164468</v>
      </c>
      <c r="O8" s="143">
        <v>36347.780035430995</v>
      </c>
      <c r="P8" s="143">
        <v>39205.282469985941</v>
      </c>
      <c r="Q8" s="143">
        <v>37377.311894673345</v>
      </c>
    </row>
    <row r="9" spans="1:17" ht="12.95" customHeight="1" x14ac:dyDescent="0.25">
      <c r="A9" s="131" t="s">
        <v>135</v>
      </c>
      <c r="B9" s="142"/>
      <c r="C9" s="142">
        <f>B7+C8-C7</f>
        <v>16614.177041319432</v>
      </c>
      <c r="D9" s="142">
        <f t="shared" ref="D9:Q9" si="0">C7+D8-D7</f>
        <v>17029.53146735247</v>
      </c>
      <c r="E9" s="142">
        <f t="shared" si="0"/>
        <v>17455.269754036213</v>
      </c>
      <c r="F9" s="142">
        <f t="shared" si="0"/>
        <v>17891.651497887273</v>
      </c>
      <c r="G9" s="142">
        <f t="shared" si="0"/>
        <v>18338.942785334249</v>
      </c>
      <c r="H9" s="142">
        <f t="shared" si="0"/>
        <v>18797.416354967689</v>
      </c>
      <c r="I9" s="142">
        <f t="shared" si="0"/>
        <v>19267.351763841871</v>
      </c>
      <c r="J9" s="142">
        <f t="shared" si="0"/>
        <v>19749.035557937925</v>
      </c>
      <c r="K9" s="142">
        <f t="shared" si="0"/>
        <v>20242.761446886347</v>
      </c>
      <c r="L9" s="142">
        <f t="shared" si="0"/>
        <v>20748.830483058468</v>
      </c>
      <c r="M9" s="142">
        <f t="shared" si="0"/>
        <v>21267.551245135081</v>
      </c>
      <c r="N9" s="142">
        <f t="shared" si="0"/>
        <v>21799.240026263404</v>
      </c>
      <c r="O9" s="142">
        <f t="shared" si="0"/>
        <v>22344.22102691984</v>
      </c>
      <c r="P9" s="142">
        <f t="shared" si="0"/>
        <v>23492.670438879752</v>
      </c>
      <c r="Q9" s="142">
        <f t="shared" si="0"/>
        <v>25658.365571998816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8759.9999999999945</v>
      </c>
      <c r="C11" s="140">
        <v>8759.9999999999927</v>
      </c>
      <c r="D11" s="140">
        <v>8759.9999999999964</v>
      </c>
      <c r="E11" s="140">
        <v>8759.9999999999945</v>
      </c>
      <c r="F11" s="140">
        <v>8760</v>
      </c>
      <c r="G11" s="140">
        <v>8759.9999999999964</v>
      </c>
      <c r="H11" s="140">
        <v>8759.9999999999964</v>
      </c>
      <c r="I11" s="140">
        <v>8759.9999999999964</v>
      </c>
      <c r="J11" s="140">
        <v>8759.9999999999982</v>
      </c>
      <c r="K11" s="140">
        <v>8759.9999999999964</v>
      </c>
      <c r="L11" s="140">
        <v>8759.9999999999927</v>
      </c>
      <c r="M11" s="140">
        <v>8759.9999999999945</v>
      </c>
      <c r="N11" s="140">
        <v>8759.9999999999964</v>
      </c>
      <c r="O11" s="140">
        <v>8759.9999999999982</v>
      </c>
      <c r="P11" s="140">
        <v>8759.9999999999945</v>
      </c>
      <c r="Q11" s="140">
        <v>8759.9999999999964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58.620214854251635</v>
      </c>
      <c r="C13" s="137">
        <f t="shared" ref="C13:Q13" si="1">IF(C5=0,0,1000000*C5/C7)</f>
        <v>57.484004978594392</v>
      </c>
      <c r="D13" s="137">
        <f t="shared" si="1"/>
        <v>56.139126294294144</v>
      </c>
      <c r="E13" s="137">
        <f t="shared" si="1"/>
        <v>54.761512121815265</v>
      </c>
      <c r="F13" s="137">
        <f t="shared" si="1"/>
        <v>53.343947061834882</v>
      </c>
      <c r="G13" s="137">
        <f t="shared" si="1"/>
        <v>51.897939497248345</v>
      </c>
      <c r="H13" s="137">
        <f t="shared" si="1"/>
        <v>50.570691298288757</v>
      </c>
      <c r="I13" s="137">
        <f t="shared" si="1"/>
        <v>48.943709713688669</v>
      </c>
      <c r="J13" s="137">
        <f t="shared" si="1"/>
        <v>47.171849811384895</v>
      </c>
      <c r="K13" s="137">
        <f t="shared" si="1"/>
        <v>45.738403199775959</v>
      </c>
      <c r="L13" s="137">
        <f t="shared" si="1"/>
        <v>44.378110883608777</v>
      </c>
      <c r="M13" s="137">
        <f t="shared" si="1"/>
        <v>42.924818423349159</v>
      </c>
      <c r="N13" s="137">
        <f t="shared" si="1"/>
        <v>41.391340858204053</v>
      </c>
      <c r="O13" s="137">
        <f t="shared" si="1"/>
        <v>40.004296331075174</v>
      </c>
      <c r="P13" s="137">
        <f t="shared" si="1"/>
        <v>39.018127817829651</v>
      </c>
      <c r="Q13" s="137">
        <f t="shared" si="1"/>
        <v>38.038048700907574</v>
      </c>
    </row>
    <row r="14" spans="1:17" ht="12.95" customHeight="1" x14ac:dyDescent="0.25">
      <c r="A14" s="131" t="s">
        <v>132</v>
      </c>
      <c r="B14" s="130"/>
      <c r="C14" s="130">
        <v>46.121659610729651</v>
      </c>
      <c r="D14" s="130">
        <v>44.240558951078697</v>
      </c>
      <c r="E14" s="130">
        <v>43.714318018893323</v>
      </c>
      <c r="F14" s="130">
        <v>43.128542272980312</v>
      </c>
      <c r="G14" s="130">
        <v>42.261856047136988</v>
      </c>
      <c r="H14" s="130">
        <v>41.80568532292029</v>
      </c>
      <c r="I14" s="130">
        <v>41.001059697087918</v>
      </c>
      <c r="J14" s="130">
        <v>40.755057205228439</v>
      </c>
      <c r="K14" s="130">
        <v>39.936175588901008</v>
      </c>
      <c r="L14" s="130">
        <v>38.709565899780998</v>
      </c>
      <c r="M14" s="130">
        <v>37.285648473199707</v>
      </c>
      <c r="N14" s="130">
        <v>35.230176853318945</v>
      </c>
      <c r="O14" s="130">
        <v>33.68884942702185</v>
      </c>
      <c r="P14" s="130">
        <v>31.216177892051164</v>
      </c>
      <c r="Q14" s="130">
        <v>29.313699575029865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1.1497562891414308</v>
      </c>
      <c r="C16" s="134">
        <f>C7/RES_summary!C$6</f>
        <v>1.154206262889802</v>
      </c>
      <c r="D16" s="134">
        <f>D7/RES_summary!D$6</f>
        <v>1.1638642514540918</v>
      </c>
      <c r="E16" s="134">
        <f>E7/RES_summary!E$6</f>
        <v>1.1767746745115859</v>
      </c>
      <c r="F16" s="134">
        <f>F7/RES_summary!F$6</f>
        <v>1.1929942014353982</v>
      </c>
      <c r="G16" s="134">
        <f>G7/RES_summary!G$6</f>
        <v>1.2092064654078549</v>
      </c>
      <c r="H16" s="134">
        <f>H7/RES_summary!H$6</f>
        <v>1.2303673874942376</v>
      </c>
      <c r="I16" s="134">
        <f>I7/RES_summary!I$6</f>
        <v>1.2740755481618535</v>
      </c>
      <c r="J16" s="134">
        <f>J7/RES_summary!J$6</f>
        <v>1.3235771967466443</v>
      </c>
      <c r="K16" s="134">
        <f>K7/RES_summary!K$6</f>
        <v>1.3697056072560798</v>
      </c>
      <c r="L16" s="134">
        <f>L7/RES_summary!L$6</f>
        <v>1.4049746440392556</v>
      </c>
      <c r="M16" s="134">
        <f>M7/RES_summary!M$6</f>
        <v>1.4488122204408103</v>
      </c>
      <c r="N16" s="134">
        <f>N7/RES_summary!N$6</f>
        <v>1.4954793266142461</v>
      </c>
      <c r="O16" s="134">
        <f>O7/RES_summary!O$6</f>
        <v>1.528615949919427</v>
      </c>
      <c r="P16" s="134">
        <f>P7/RES_summary!P$6</f>
        <v>1.5672442438109364</v>
      </c>
      <c r="Q16" s="134">
        <f>Q7/RES_summary!Q$6</f>
        <v>1.6036197236116421</v>
      </c>
    </row>
    <row r="17" spans="1:17" ht="12.95" customHeight="1" x14ac:dyDescent="0.25">
      <c r="A17" s="133" t="s">
        <v>49</v>
      </c>
      <c r="B17" s="132">
        <f>1000000*B5/RES_summary!B$6</f>
        <v>67.398960699497735</v>
      </c>
      <c r="C17" s="132">
        <f>1000000*C5/RES_summary!C$6</f>
        <v>66.348398562282199</v>
      </c>
      <c r="D17" s="132">
        <f>1000000*D5/RES_summary!D$6</f>
        <v>65.338322201795378</v>
      </c>
      <c r="E17" s="132">
        <f>1000000*E5/RES_summary!E$6</f>
        <v>64.441960602911436</v>
      </c>
      <c r="F17" s="132">
        <f>1000000*F5/RES_summary!F$6</f>
        <v>63.639019526445857</v>
      </c>
      <c r="G17" s="132">
        <f>1000000*G5/RES_summary!G$6</f>
        <v>62.755323981418378</v>
      </c>
      <c r="H17" s="132">
        <f>1000000*H5/RES_summary!H$6</f>
        <v>62.220529336453112</v>
      </c>
      <c r="I17" s="132">
        <f>1000000*I5/RES_summary!I$6</f>
        <v>62.357983782542533</v>
      </c>
      <c r="J17" s="132">
        <f>1000000*J5/RES_summary!J$6</f>
        <v>62.435584738706545</v>
      </c>
      <c r="K17" s="132">
        <f>1000000*K5/RES_summary!K$6</f>
        <v>62.648147329672561</v>
      </c>
      <c r="L17" s="132">
        <f>1000000*L5/RES_summary!L$6</f>
        <v>62.350120541832858</v>
      </c>
      <c r="M17" s="132">
        <f>1000000*M5/RES_summary!M$6</f>
        <v>62.190001491951087</v>
      </c>
      <c r="N17" s="132">
        <f>1000000*N5/RES_summary!N$6</f>
        <v>61.899894554287734</v>
      </c>
      <c r="O17" s="132">
        <f>1000000*O5/RES_summary!O$6</f>
        <v>61.151205436984725</v>
      </c>
      <c r="P17" s="132">
        <f>1000000*P5/RES_summary!P$6</f>
        <v>61.150936226772885</v>
      </c>
      <c r="Q17" s="132">
        <f>1000000*Q5/RES_summary!Q$6</f>
        <v>60.998565144475577</v>
      </c>
    </row>
    <row r="18" spans="1:17" ht="12.95" customHeight="1" x14ac:dyDescent="0.25">
      <c r="A18" s="131" t="s">
        <v>48</v>
      </c>
      <c r="B18" s="130">
        <f>B3*1000000/0.086/RES_summary!B$6</f>
        <v>590.41489572759974</v>
      </c>
      <c r="C18" s="130">
        <f>C3*1000000/0.086/RES_summary!C$6</f>
        <v>581.2119714055915</v>
      </c>
      <c r="D18" s="130">
        <f>D3*1000000/0.086/RES_summary!D$6</f>
        <v>572.36370248772721</v>
      </c>
      <c r="E18" s="130">
        <f>E3*1000000/0.086/RES_summary!E$6</f>
        <v>564.51157488150375</v>
      </c>
      <c r="F18" s="130">
        <f>F3*1000000/0.086/RES_summary!F$6</f>
        <v>557.47781105166564</v>
      </c>
      <c r="G18" s="130">
        <f>G3*1000000/0.086/RES_summary!G$6</f>
        <v>549.73663807722482</v>
      </c>
      <c r="H18" s="130">
        <f>H3*1000000/0.086/RES_summary!H$6</f>
        <v>545.05183698732901</v>
      </c>
      <c r="I18" s="130">
        <f>I3*1000000/0.086/RES_summary!I$6</f>
        <v>546.25593793507232</v>
      </c>
      <c r="J18" s="130">
        <f>J3*1000000/0.086/RES_summary!J$6</f>
        <v>546.93572231106918</v>
      </c>
      <c r="K18" s="130">
        <f>K3*1000000/0.086/RES_summary!K$6</f>
        <v>548.79777060793151</v>
      </c>
      <c r="L18" s="130">
        <f>L3*1000000/0.086/RES_summary!L$6</f>
        <v>546.18705594645542</v>
      </c>
      <c r="M18" s="130">
        <f>M3*1000000/0.086/RES_summary!M$6</f>
        <v>544.78441306949128</v>
      </c>
      <c r="N18" s="130">
        <f>N3*1000000/0.086/RES_summary!N$6</f>
        <v>542.24307629556029</v>
      </c>
      <c r="O18" s="130">
        <f>O3*1000000/0.086/RES_summary!O$6</f>
        <v>535.68455962798612</v>
      </c>
      <c r="P18" s="130">
        <f>P3*1000000/0.086/RES_summary!P$6</f>
        <v>535.68220134653018</v>
      </c>
      <c r="Q18" s="130">
        <f>Q3*1000000/0.086/RES_summary!Q$6</f>
        <v>534.34743066560577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248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4.6991249279603773</v>
      </c>
      <c r="C3" s="144">
        <v>4.7391407965706067</v>
      </c>
      <c r="D3" s="144">
        <v>4.8653577953379168</v>
      </c>
      <c r="E3" s="144">
        <v>4.9962399165549236</v>
      </c>
      <c r="F3" s="144">
        <v>5.083264348930804</v>
      </c>
      <c r="G3" s="144">
        <v>5.1820673350120527</v>
      </c>
      <c r="H3" s="144">
        <v>5.2264827070378761</v>
      </c>
      <c r="I3" s="144">
        <v>5.3354820622041004</v>
      </c>
      <c r="J3" s="144">
        <v>5.5786643318012779</v>
      </c>
      <c r="K3" s="144">
        <v>5.6845563640511063</v>
      </c>
      <c r="L3" s="144">
        <v>5.7826440310800855</v>
      </c>
      <c r="M3" s="144">
        <v>5.8944602274846352</v>
      </c>
      <c r="N3" s="144">
        <v>6.0056280830750568</v>
      </c>
      <c r="O3" s="144">
        <v>6.0171279866126097</v>
      </c>
      <c r="P3" s="144">
        <v>5.9136428514436066</v>
      </c>
      <c r="Q3" s="144">
        <v>5.8149067703820396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75.677779705572078</v>
      </c>
      <c r="C5" s="144">
        <v>76.483473369704214</v>
      </c>
      <c r="D5" s="144">
        <v>77.19089801066194</v>
      </c>
      <c r="E5" s="144">
        <v>78.011855732189474</v>
      </c>
      <c r="F5" s="144">
        <v>78.662129066757416</v>
      </c>
      <c r="G5" s="144">
        <v>79.522108086500992</v>
      </c>
      <c r="H5" s="144">
        <v>79.443695286455352</v>
      </c>
      <c r="I5" s="144">
        <v>80.478698828314535</v>
      </c>
      <c r="J5" s="144">
        <v>83.972989439798624</v>
      </c>
      <c r="K5" s="144">
        <v>85.266593146099936</v>
      </c>
      <c r="L5" s="144">
        <v>86.20042041320302</v>
      </c>
      <c r="M5" s="144">
        <v>87.377080852667916</v>
      </c>
      <c r="N5" s="144">
        <v>87.822545449479193</v>
      </c>
      <c r="O5" s="144">
        <v>86.158274767908168</v>
      </c>
      <c r="P5" s="144">
        <v>84.835798813766004</v>
      </c>
      <c r="Q5" s="144">
        <v>81.269402395824685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187869.5367050996</v>
      </c>
      <c r="C7" s="62">
        <v>193356.73605773874</v>
      </c>
      <c r="D7" s="62">
        <v>199083.44167100341</v>
      </c>
      <c r="E7" s="62">
        <v>205355.46331762959</v>
      </c>
      <c r="F7" s="62">
        <v>211337.69834182769</v>
      </c>
      <c r="G7" s="62">
        <v>218468.00154152955</v>
      </c>
      <c r="H7" s="62">
        <v>222938.15512358386</v>
      </c>
      <c r="I7" s="62">
        <v>231717.17697092853</v>
      </c>
      <c r="J7" s="62">
        <v>249631.93525466754</v>
      </c>
      <c r="K7" s="62">
        <v>260486.6414623016</v>
      </c>
      <c r="L7" s="62">
        <v>270982.66901247809</v>
      </c>
      <c r="M7" s="62">
        <v>283068.97956002899</v>
      </c>
      <c r="N7" s="62">
        <v>293979.6764408414</v>
      </c>
      <c r="O7" s="62">
        <v>299362.12764383573</v>
      </c>
      <c r="P7" s="62">
        <v>304644.96008534823</v>
      </c>
      <c r="Q7" s="62">
        <v>307297.19644843292</v>
      </c>
    </row>
    <row r="8" spans="1:17" ht="12.95" customHeight="1" x14ac:dyDescent="0.25">
      <c r="A8" s="133" t="s">
        <v>136</v>
      </c>
      <c r="B8" s="143"/>
      <c r="C8" s="143">
        <v>17666.952338160987</v>
      </c>
      <c r="D8" s="143">
        <v>18247.4916823811</v>
      </c>
      <c r="E8" s="143">
        <v>19143.389725677796</v>
      </c>
      <c r="F8" s="143">
        <v>19214.001409463232</v>
      </c>
      <c r="G8" s="143">
        <v>20732.559043754434</v>
      </c>
      <c r="H8" s="143">
        <v>18453.272589740347</v>
      </c>
      <c r="I8" s="143">
        <v>23153.668187245974</v>
      </c>
      <c r="J8" s="143">
        <v>32691.894721157372</v>
      </c>
      <c r="K8" s="143">
        <v>26045.602465300326</v>
      </c>
      <c r="L8" s="143">
        <v>26112.268903057302</v>
      </c>
      <c r="M8" s="143">
        <v>28139.806658312336</v>
      </c>
      <c r="N8" s="143">
        <v>27413.69088267527</v>
      </c>
      <c r="O8" s="143">
        <v>22347.529036909316</v>
      </c>
      <c r="P8" s="143">
        <v>22949.784779673471</v>
      </c>
      <c r="Q8" s="143">
        <v>20899.728045465825</v>
      </c>
    </row>
    <row r="9" spans="1:17" ht="12.95" customHeight="1" x14ac:dyDescent="0.25">
      <c r="A9" s="131" t="s">
        <v>135</v>
      </c>
      <c r="B9" s="142"/>
      <c r="C9" s="142">
        <f>B7+C8-C7</f>
        <v>12179.752985521831</v>
      </c>
      <c r="D9" s="142">
        <f t="shared" ref="D9:Q9" si="0">C7+D8-D7</f>
        <v>12520.786069116439</v>
      </c>
      <c r="E9" s="142">
        <f t="shared" si="0"/>
        <v>12871.368079051608</v>
      </c>
      <c r="F9" s="142">
        <f t="shared" si="0"/>
        <v>13231.766385265131</v>
      </c>
      <c r="G9" s="142">
        <f t="shared" si="0"/>
        <v>13602.25584405259</v>
      </c>
      <c r="H9" s="142">
        <f t="shared" si="0"/>
        <v>13983.119007686037</v>
      </c>
      <c r="I9" s="142">
        <f t="shared" si="0"/>
        <v>14374.646339901286</v>
      </c>
      <c r="J9" s="142">
        <f t="shared" si="0"/>
        <v>14777.136437418347</v>
      </c>
      <c r="K9" s="142">
        <f t="shared" si="0"/>
        <v>15190.896257666289</v>
      </c>
      <c r="L9" s="142">
        <f t="shared" si="0"/>
        <v>15616.241352880839</v>
      </c>
      <c r="M9" s="142">
        <f t="shared" si="0"/>
        <v>16053.496110761422</v>
      </c>
      <c r="N9" s="142">
        <f t="shared" si="0"/>
        <v>16502.994001862884</v>
      </c>
      <c r="O9" s="142">
        <f t="shared" si="0"/>
        <v>16965.077833915013</v>
      </c>
      <c r="P9" s="142">
        <f t="shared" si="0"/>
        <v>17666.952338160947</v>
      </c>
      <c r="Q9" s="142">
        <f t="shared" si="0"/>
        <v>18247.491682381136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722.02154644343818</v>
      </c>
      <c r="C11" s="140">
        <v>720.49929094936294</v>
      </c>
      <c r="D11" s="140">
        <v>732.90931069298142</v>
      </c>
      <c r="E11" s="140">
        <v>744.70492257787851</v>
      </c>
      <c r="F11" s="140">
        <v>751.41272793932546</v>
      </c>
      <c r="G11" s="140">
        <v>757.73389776337513</v>
      </c>
      <c r="H11" s="140">
        <v>764.98272787872179</v>
      </c>
      <c r="I11" s="140">
        <v>770.89329224553808</v>
      </c>
      <c r="J11" s="140">
        <v>772.48875307899948</v>
      </c>
      <c r="K11" s="140">
        <v>775.20972946564586</v>
      </c>
      <c r="L11" s="140">
        <v>780.04314306946617</v>
      </c>
      <c r="M11" s="140">
        <v>784.41891780385504</v>
      </c>
      <c r="N11" s="140">
        <v>795.15896891295802</v>
      </c>
      <c r="O11" s="140">
        <v>812.07063029024698</v>
      </c>
      <c r="P11" s="140">
        <v>810.54566505851699</v>
      </c>
      <c r="Q11" s="140">
        <v>831.98833769098997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402.82092047932247</v>
      </c>
      <c r="C13" s="137">
        <f t="shared" ref="C13:Q13" si="1">IF(C5=0,0,1000000*C5/C7)</f>
        <v>395.55629107674474</v>
      </c>
      <c r="D13" s="137">
        <f t="shared" si="1"/>
        <v>387.73138219211745</v>
      </c>
      <c r="E13" s="137">
        <f t="shared" si="1"/>
        <v>379.88692617116374</v>
      </c>
      <c r="F13" s="137">
        <f t="shared" si="1"/>
        <v>372.21058847497017</v>
      </c>
      <c r="G13" s="137">
        <f t="shared" si="1"/>
        <v>363.99888095916089</v>
      </c>
      <c r="H13" s="137">
        <f t="shared" si="1"/>
        <v>356.34858125750799</v>
      </c>
      <c r="I13" s="137">
        <f t="shared" si="1"/>
        <v>347.31434190746882</v>
      </c>
      <c r="J13" s="137">
        <f t="shared" si="1"/>
        <v>336.3872068456775</v>
      </c>
      <c r="K13" s="137">
        <f t="shared" si="1"/>
        <v>327.33576150944373</v>
      </c>
      <c r="L13" s="137">
        <f t="shared" si="1"/>
        <v>318.10307547466698</v>
      </c>
      <c r="M13" s="137">
        <f t="shared" si="1"/>
        <v>308.67769752968746</v>
      </c>
      <c r="N13" s="137">
        <f t="shared" si="1"/>
        <v>298.73679198756463</v>
      </c>
      <c r="O13" s="137">
        <f t="shared" si="1"/>
        <v>287.80619461127844</v>
      </c>
      <c r="P13" s="137">
        <f t="shared" si="1"/>
        <v>278.47432233902282</v>
      </c>
      <c r="Q13" s="137">
        <f t="shared" si="1"/>
        <v>264.46516055170838</v>
      </c>
    </row>
    <row r="14" spans="1:17" ht="12.95" customHeight="1" x14ac:dyDescent="0.25">
      <c r="A14" s="131" t="s">
        <v>132</v>
      </c>
      <c r="B14" s="130"/>
      <c r="C14" s="130">
        <v>323.31286481330005</v>
      </c>
      <c r="D14" s="130">
        <v>315.16984967291864</v>
      </c>
      <c r="E14" s="130">
        <v>313.72782694296853</v>
      </c>
      <c r="F14" s="130">
        <v>311.24727858625056</v>
      </c>
      <c r="G14" s="130">
        <v>305.76313450074304</v>
      </c>
      <c r="H14" s="130">
        <v>300.99160150543935</v>
      </c>
      <c r="I14" s="130">
        <v>294.78749357834567</v>
      </c>
      <c r="J14" s="130">
        <v>288.96551863479959</v>
      </c>
      <c r="K14" s="130">
        <v>284.60906326111029</v>
      </c>
      <c r="L14" s="130">
        <v>276.66596151098474</v>
      </c>
      <c r="M14" s="130">
        <v>271.62036372610521</v>
      </c>
      <c r="N14" s="130">
        <v>258.74720269021321</v>
      </c>
      <c r="O14" s="130">
        <v>231.32837545268609</v>
      </c>
      <c r="P14" s="130">
        <v>191.26440883734941</v>
      </c>
      <c r="Q14" s="130">
        <v>104.53068038732626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0.85870655129352325</v>
      </c>
      <c r="C16" s="134">
        <f>C7/RES_summary!C$6</f>
        <v>0.86359295776531608</v>
      </c>
      <c r="D16" s="134">
        <f>D7/RES_summary!D$6</f>
        <v>0.86763988281312776</v>
      </c>
      <c r="E16" s="134">
        <f>E7/RES_summary!E$6</f>
        <v>0.87302830227457295</v>
      </c>
      <c r="F16" s="134">
        <f>F7/RES_summary!F$6</f>
        <v>0.87518406787296443</v>
      </c>
      <c r="G16" s="134">
        <f>G7/RES_summary!G$6</f>
        <v>0.88004995686329857</v>
      </c>
      <c r="H16" s="134">
        <f>H7/RES_summary!H$6</f>
        <v>0.88604295966227176</v>
      </c>
      <c r="I16" s="134">
        <f>I7/RES_summary!I$6</f>
        <v>0.89395334569521623</v>
      </c>
      <c r="J16" s="134">
        <f>J7/RES_summary!J$6</f>
        <v>0.90163449197325618</v>
      </c>
      <c r="K16" s="134">
        <f>K7/RES_summary!K$6</f>
        <v>0.91063961804418003</v>
      </c>
      <c r="L16" s="134">
        <f>L7/RES_summary!L$6</f>
        <v>0.92197631632437294</v>
      </c>
      <c r="M16" s="134">
        <f>M7/RES_summary!M$6</f>
        <v>0.93440608556159299</v>
      </c>
      <c r="N16" s="134">
        <f>N7/RES_summary!N$6</f>
        <v>0.94467994807384892</v>
      </c>
      <c r="O16" s="134">
        <f>O7/RES_summary!O$6</f>
        <v>0.95456818227682705</v>
      </c>
      <c r="P16" s="134">
        <f>P7/RES_summary!P$6</f>
        <v>0.96435319394170493</v>
      </c>
      <c r="Q16" s="134">
        <f>Q7/RES_summary!Q$6</f>
        <v>0.97231178950169883</v>
      </c>
    </row>
    <row r="17" spans="1:17" ht="12.95" customHeight="1" x14ac:dyDescent="0.25">
      <c r="A17" s="133" t="s">
        <v>49</v>
      </c>
      <c r="B17" s="132">
        <f>1000000*B5/RES_summary!B$6</f>
        <v>345.90496341368157</v>
      </c>
      <c r="C17" s="132">
        <f>1000000*C5/RES_summary!C$6</f>
        <v>341.5996273736443</v>
      </c>
      <c r="D17" s="132">
        <f>1000000*D5/RES_summary!D$6</f>
        <v>336.41121100814081</v>
      </c>
      <c r="E17" s="132">
        <f>1000000*E5/RES_summary!E$6</f>
        <v>331.65203821151709</v>
      </c>
      <c r="F17" s="132">
        <f>1000000*F5/RES_summary!F$6</f>
        <v>325.75277692691429</v>
      </c>
      <c r="G17" s="132">
        <f>1000000*G5/RES_summary!G$6</f>
        <v>320.33719948639845</v>
      </c>
      <c r="H17" s="132">
        <f>1000000*H5/RES_summary!H$6</f>
        <v>315.74015160885392</v>
      </c>
      <c r="I17" s="132">
        <f>1000000*I5/RES_summary!I$6</f>
        <v>310.48281795611399</v>
      </c>
      <c r="J17" s="132">
        <f>1000000*J5/RES_summary!J$6</f>
        <v>303.29830835060505</v>
      </c>
      <c r="K17" s="132">
        <f>1000000*K5/RES_summary!K$6</f>
        <v>298.08491283316067</v>
      </c>
      <c r="L17" s="132">
        <f>1000000*L5/RES_summary!L$6</f>
        <v>293.28350173758747</v>
      </c>
      <c r="M17" s="132">
        <f>1000000*M5/RES_summary!M$6</f>
        <v>288.43031904888068</v>
      </c>
      <c r="N17" s="132">
        <f>1000000*N5/RES_summary!N$6</f>
        <v>282.21065714256076</v>
      </c>
      <c r="O17" s="132">
        <f>1000000*O5/RES_summary!O$6</f>
        <v>274.73063603809879</v>
      </c>
      <c r="P17" s="132">
        <f>1000000*P5/RES_summary!P$6</f>
        <v>268.5476021783885</v>
      </c>
      <c r="Q17" s="132">
        <f>1000000*Q5/RES_summary!Q$6</f>
        <v>257.14259351688565</v>
      </c>
    </row>
    <row r="18" spans="1:17" ht="12.95" customHeight="1" x14ac:dyDescent="0.25">
      <c r="A18" s="131" t="s">
        <v>48</v>
      </c>
      <c r="B18" s="130">
        <f>B3*1000000/0.086/RES_summary!B$6</f>
        <v>249.75083660640726</v>
      </c>
      <c r="C18" s="130">
        <f>C3*1000000/0.086/RES_summary!C$6</f>
        <v>246.12228931127729</v>
      </c>
      <c r="D18" s="130">
        <f>D3*1000000/0.086/RES_summary!D$6</f>
        <v>246.5589087693676</v>
      </c>
      <c r="E18" s="130">
        <f>E3*1000000/0.086/RES_summary!E$6</f>
        <v>246.98290543910343</v>
      </c>
      <c r="F18" s="130">
        <f>F3*1000000/0.086/RES_summary!F$6</f>
        <v>244.77478274446324</v>
      </c>
      <c r="G18" s="130">
        <f>G3*1000000/0.086/RES_summary!G$6</f>
        <v>242.73035476543257</v>
      </c>
      <c r="H18" s="130">
        <f>H3*1000000/0.086/RES_summary!H$6</f>
        <v>241.53576247858228</v>
      </c>
      <c r="I18" s="130">
        <f>I3*1000000/0.086/RES_summary!I$6</f>
        <v>239.34912171986079</v>
      </c>
      <c r="J18" s="130">
        <f>J3*1000000/0.086/RES_summary!J$6</f>
        <v>234.29453202872878</v>
      </c>
      <c r="K18" s="130">
        <f>K3*1000000/0.086/RES_summary!K$6</f>
        <v>231.07832463518508</v>
      </c>
      <c r="L18" s="130">
        <f>L3*1000000/0.086/RES_summary!L$6</f>
        <v>228.77378450580696</v>
      </c>
      <c r="M18" s="130">
        <f>M3*1000000/0.086/RES_summary!M$6</f>
        <v>226.25019873014364</v>
      </c>
      <c r="N18" s="130">
        <f>N3*1000000/0.086/RES_summary!N$6</f>
        <v>224.40233514972692</v>
      </c>
      <c r="O18" s="130">
        <f>O3*1000000/0.086/RES_summary!O$6</f>
        <v>223.10068076749934</v>
      </c>
      <c r="P18" s="130">
        <f>P3*1000000/0.086/RES_summary!P$6</f>
        <v>217.67009480755192</v>
      </c>
      <c r="Q18" s="130">
        <f>Q3*1000000/0.086/RES_summary!Q$6</f>
        <v>213.9396389296636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249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1.6932163042611454</v>
      </c>
      <c r="C3" s="144">
        <v>1.8122139617352502</v>
      </c>
      <c r="D3" s="144">
        <v>1.9499223046175074</v>
      </c>
      <c r="E3" s="144">
        <v>2.0841871530585632</v>
      </c>
      <c r="F3" s="144">
        <v>2.2679758161408028</v>
      </c>
      <c r="G3" s="144">
        <v>2.4874197731725887</v>
      </c>
      <c r="H3" s="144">
        <v>2.684125082841569</v>
      </c>
      <c r="I3" s="144">
        <v>2.940050689270266</v>
      </c>
      <c r="J3" s="144">
        <v>3.3033944742288495</v>
      </c>
      <c r="K3" s="144">
        <v>3.5741183177345026</v>
      </c>
      <c r="L3" s="144">
        <v>3.8691916423940143</v>
      </c>
      <c r="M3" s="144">
        <v>4.0045766823070164</v>
      </c>
      <c r="N3" s="144">
        <v>4.1366021508925757</v>
      </c>
      <c r="O3" s="144">
        <v>4.1110259860444627</v>
      </c>
      <c r="P3" s="144">
        <v>4.0326683533400987</v>
      </c>
      <c r="Q3" s="144">
        <v>4.0640439996599014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100.74794261369354</v>
      </c>
      <c r="C5" s="144">
        <v>106.20391095961995</v>
      </c>
      <c r="D5" s="144">
        <v>112.75778629969942</v>
      </c>
      <c r="E5" s="144">
        <v>119.05649086137119</v>
      </c>
      <c r="F5" s="144">
        <v>128.02719940921239</v>
      </c>
      <c r="G5" s="144">
        <v>138.86064503212833</v>
      </c>
      <c r="H5" s="144">
        <v>148.14481582267223</v>
      </c>
      <c r="I5" s="144">
        <v>160.64320517733188</v>
      </c>
      <c r="J5" s="144">
        <v>179.43840932757732</v>
      </c>
      <c r="K5" s="144">
        <v>193.08678768683598</v>
      </c>
      <c r="L5" s="144">
        <v>207.41679947405382</v>
      </c>
      <c r="M5" s="144">
        <v>217.26354990373255</v>
      </c>
      <c r="N5" s="144">
        <v>225.34343314052006</v>
      </c>
      <c r="O5" s="144">
        <v>226.97950098576922</v>
      </c>
      <c r="P5" s="144">
        <v>230.16295323510914</v>
      </c>
      <c r="Q5" s="144">
        <v>230.44684001849927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44200.787128743672</v>
      </c>
      <c r="C7" s="62">
        <v>46968.785702566529</v>
      </c>
      <c r="D7" s="62">
        <v>50451.324118824639</v>
      </c>
      <c r="E7" s="62">
        <v>53946.184876594045</v>
      </c>
      <c r="F7" s="62">
        <v>58944.448143577603</v>
      </c>
      <c r="G7" s="62">
        <v>65057.759456168729</v>
      </c>
      <c r="H7" s="62">
        <v>70535.768567762614</v>
      </c>
      <c r="I7" s="62">
        <v>77913.576363189713</v>
      </c>
      <c r="J7" s="62">
        <v>88985.439481792448</v>
      </c>
      <c r="K7" s="62">
        <v>97551.70239522976</v>
      </c>
      <c r="L7" s="62">
        <v>106904.96553279621</v>
      </c>
      <c r="M7" s="62">
        <v>114084.41319543259</v>
      </c>
      <c r="N7" s="62">
        <v>120827.72918221304</v>
      </c>
      <c r="O7" s="62">
        <v>124324.14377040903</v>
      </c>
      <c r="P7" s="62">
        <v>129537.05194032045</v>
      </c>
      <c r="Q7" s="62">
        <v>134304.3742818406</v>
      </c>
    </row>
    <row r="8" spans="1:17" ht="12.95" customHeight="1" x14ac:dyDescent="0.25">
      <c r="A8" s="133" t="s">
        <v>136</v>
      </c>
      <c r="B8" s="143"/>
      <c r="C8" s="143">
        <v>5108.8769162728886</v>
      </c>
      <c r="D8" s="143">
        <v>5963.8694592551428</v>
      </c>
      <c r="E8" s="143">
        <v>6125.0716633462571</v>
      </c>
      <c r="F8" s="143">
        <v>7786.286826895006</v>
      </c>
      <c r="G8" s="143">
        <v>9068.6162860973</v>
      </c>
      <c r="H8" s="143">
        <v>8610.632383510394</v>
      </c>
      <c r="I8" s="143">
        <v>10698.388463658579</v>
      </c>
      <c r="J8" s="143">
        <v>14591.678626928162</v>
      </c>
      <c r="K8" s="143">
        <v>12297.267352262215</v>
      </c>
      <c r="L8" s="143">
        <v>13308.127842720869</v>
      </c>
      <c r="M8" s="143">
        <v>11371.604250100067</v>
      </c>
      <c r="N8" s="143">
        <v>11187.001969491965</v>
      </c>
      <c r="O8" s="143">
        <v>8206.7217298702017</v>
      </c>
      <c r="P8" s="143">
        <v>10321.785086184289</v>
      </c>
      <c r="Q8" s="143">
        <v>10731.191800775314</v>
      </c>
    </row>
    <row r="9" spans="1:17" ht="12.95" customHeight="1" x14ac:dyDescent="0.25">
      <c r="A9" s="131" t="s">
        <v>135</v>
      </c>
      <c r="B9" s="142"/>
      <c r="C9" s="142">
        <f>B7+C8-C7</f>
        <v>2340.8783424500289</v>
      </c>
      <c r="D9" s="142">
        <f t="shared" ref="D9:Q9" si="0">C7+D8-D7</f>
        <v>2481.3310429970297</v>
      </c>
      <c r="E9" s="142">
        <f t="shared" si="0"/>
        <v>2630.2109055768524</v>
      </c>
      <c r="F9" s="142">
        <f t="shared" si="0"/>
        <v>2788.0235599114458</v>
      </c>
      <c r="G9" s="142">
        <f t="shared" si="0"/>
        <v>2955.3049735061795</v>
      </c>
      <c r="H9" s="142">
        <f t="shared" si="0"/>
        <v>3132.6232719165127</v>
      </c>
      <c r="I9" s="142">
        <f t="shared" si="0"/>
        <v>3320.5806682314869</v>
      </c>
      <c r="J9" s="142">
        <f t="shared" si="0"/>
        <v>3519.8155083254242</v>
      </c>
      <c r="K9" s="142">
        <f t="shared" si="0"/>
        <v>3731.004438824908</v>
      </c>
      <c r="L9" s="142">
        <f t="shared" si="0"/>
        <v>3954.8647051544249</v>
      </c>
      <c r="M9" s="142">
        <f t="shared" si="0"/>
        <v>4192.1565874636872</v>
      </c>
      <c r="N9" s="142">
        <f t="shared" si="0"/>
        <v>4443.6859827115113</v>
      </c>
      <c r="O9" s="142">
        <f t="shared" si="0"/>
        <v>4710.3071416742023</v>
      </c>
      <c r="P9" s="142">
        <f t="shared" si="0"/>
        <v>5108.8769162728713</v>
      </c>
      <c r="Q9" s="142">
        <f t="shared" si="0"/>
        <v>5963.8694592551619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195.42395771741684</v>
      </c>
      <c r="C11" s="140">
        <v>198.41317686527077</v>
      </c>
      <c r="D11" s="140">
        <v>201.08159191514261</v>
      </c>
      <c r="E11" s="140">
        <v>203.55659874192898</v>
      </c>
      <c r="F11" s="140">
        <v>205.98600873318108</v>
      </c>
      <c r="G11" s="140">
        <v>208.29145455771814</v>
      </c>
      <c r="H11" s="140">
        <v>210.6773470533488</v>
      </c>
      <c r="I11" s="140">
        <v>212.81096753522263</v>
      </c>
      <c r="J11" s="140">
        <v>214.06544896249528</v>
      </c>
      <c r="K11" s="140">
        <v>215.23748890524226</v>
      </c>
      <c r="L11" s="140">
        <v>216.90914432695999</v>
      </c>
      <c r="M11" s="140">
        <v>214.32423967912382</v>
      </c>
      <c r="N11" s="140">
        <v>213.45208218419435</v>
      </c>
      <c r="O11" s="140">
        <v>210.60328151703931</v>
      </c>
      <c r="P11" s="140">
        <v>203.73171190934298</v>
      </c>
      <c r="Q11" s="140">
        <v>205.06389054259623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2279.3246265104945</v>
      </c>
      <c r="C13" s="137">
        <f t="shared" ref="C13:Q13" si="1">IF(C5=0,0,1000000*C5/C7)</f>
        <v>2261.1593927968338</v>
      </c>
      <c r="D13" s="137">
        <f t="shared" si="1"/>
        <v>2234.9817030397166</v>
      </c>
      <c r="E13" s="137">
        <f t="shared" si="1"/>
        <v>2206.949224189289</v>
      </c>
      <c r="F13" s="137">
        <f t="shared" si="1"/>
        <v>2171.9975916537919</v>
      </c>
      <c r="G13" s="137">
        <f t="shared" si="1"/>
        <v>2134.420954439458</v>
      </c>
      <c r="H13" s="137">
        <f t="shared" si="1"/>
        <v>2100.2793168738467</v>
      </c>
      <c r="I13" s="137">
        <f t="shared" si="1"/>
        <v>2061.8127504313584</v>
      </c>
      <c r="J13" s="137">
        <f t="shared" si="1"/>
        <v>2016.491803294321</v>
      </c>
      <c r="K13" s="137">
        <f t="shared" si="1"/>
        <v>1979.3277097773932</v>
      </c>
      <c r="L13" s="137">
        <f t="shared" si="1"/>
        <v>1940.1979921168647</v>
      </c>
      <c r="M13" s="137">
        <f t="shared" si="1"/>
        <v>1904.4104608010621</v>
      </c>
      <c r="N13" s="137">
        <f t="shared" si="1"/>
        <v>1864.9976678837784</v>
      </c>
      <c r="O13" s="137">
        <f t="shared" si="1"/>
        <v>1825.7073332830275</v>
      </c>
      <c r="P13" s="137">
        <f t="shared" si="1"/>
        <v>1776.8117290576326</v>
      </c>
      <c r="Q13" s="137">
        <f t="shared" si="1"/>
        <v>1715.8550587109073</v>
      </c>
    </row>
    <row r="14" spans="1:17" ht="12.95" customHeight="1" x14ac:dyDescent="0.25">
      <c r="A14" s="131" t="s">
        <v>132</v>
      </c>
      <c r="B14" s="130"/>
      <c r="C14" s="130">
        <v>2112.3213920390713</v>
      </c>
      <c r="D14" s="130">
        <v>2047.2671939456739</v>
      </c>
      <c r="E14" s="130">
        <v>2007.1290145449798</v>
      </c>
      <c r="F14" s="130">
        <v>1968.2705823656711</v>
      </c>
      <c r="G14" s="130">
        <v>1937.4008639898775</v>
      </c>
      <c r="H14" s="130">
        <v>1907.4599202790589</v>
      </c>
      <c r="I14" s="130">
        <v>1875.709665454784</v>
      </c>
      <c r="J14" s="130">
        <v>1837.8972704109469</v>
      </c>
      <c r="K14" s="130">
        <v>1801.420431362511</v>
      </c>
      <c r="L14" s="130">
        <v>1754.148485803895</v>
      </c>
      <c r="M14" s="130">
        <v>1706.1828525647256</v>
      </c>
      <c r="N14" s="130">
        <v>1627.6466366339869</v>
      </c>
      <c r="O14" s="130">
        <v>1507.5918641987589</v>
      </c>
      <c r="P14" s="130">
        <v>1353.936565447691</v>
      </c>
      <c r="Q14" s="130">
        <v>1164.2249349597107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0.20203118688348984</v>
      </c>
      <c r="C16" s="134">
        <f>C7/RES_summary!C$6</f>
        <v>0.20977760275914267</v>
      </c>
      <c r="D16" s="134">
        <f>D7/RES_summary!D$6</f>
        <v>0.21987554855798827</v>
      </c>
      <c r="E16" s="134">
        <f>E7/RES_summary!E$6</f>
        <v>0.2293415789194635</v>
      </c>
      <c r="F16" s="134">
        <f>F7/RES_summary!F$6</f>
        <v>0.24409862655636375</v>
      </c>
      <c r="G16" s="134">
        <f>G7/RES_summary!G$6</f>
        <v>0.26207077466280781</v>
      </c>
      <c r="H16" s="134">
        <f>H7/RES_summary!H$6</f>
        <v>0.28033658531527877</v>
      </c>
      <c r="I16" s="134">
        <f>I7/RES_summary!I$6</f>
        <v>0.30058670304658364</v>
      </c>
      <c r="J16" s="134">
        <f>J7/RES_summary!J$6</f>
        <v>0.32140255387729966</v>
      </c>
      <c r="K16" s="134">
        <f>K7/RES_summary!K$6</f>
        <v>0.3410326322688142</v>
      </c>
      <c r="L16" s="134">
        <f>L7/RES_summary!L$6</f>
        <v>0.36372749105284252</v>
      </c>
      <c r="M16" s="134">
        <f>M7/RES_summary!M$6</f>
        <v>0.37659078759963222</v>
      </c>
      <c r="N16" s="134">
        <f>N7/RES_summary!N$6</f>
        <v>0.3882701495275086</v>
      </c>
      <c r="O16" s="134">
        <f>O7/RES_summary!O$6</f>
        <v>0.39642914374672056</v>
      </c>
      <c r="P16" s="134">
        <f>P7/RES_summary!P$6</f>
        <v>0.41004935626521954</v>
      </c>
      <c r="Q16" s="134">
        <f>Q7/RES_summary!Q$6</f>
        <v>0.42494929340429494</v>
      </c>
    </row>
    <row r="17" spans="1:17" ht="12.95" customHeight="1" x14ac:dyDescent="0.25">
      <c r="A17" s="133" t="s">
        <v>49</v>
      </c>
      <c r="B17" s="132">
        <f>1000000*B5/RES_summary!B$6</f>
        <v>460.49465958668236</v>
      </c>
      <c r="C17" s="132">
        <f>1000000*C5/RES_summary!C$6</f>
        <v>474.34059687723845</v>
      </c>
      <c r="D17" s="132">
        <f>1000000*D5/RES_summary!D$6</f>
        <v>491.41782797292456</v>
      </c>
      <c r="E17" s="132">
        <f>1000000*E5/RES_summary!E$6</f>
        <v>506.14521967065662</v>
      </c>
      <c r="F17" s="132">
        <f>1000000*F5/RES_summary!F$6</f>
        <v>530.18162900642039</v>
      </c>
      <c r="G17" s="132">
        <f>1000000*G5/RES_summary!G$6</f>
        <v>559.36935298647836</v>
      </c>
      <c r="H17" s="132">
        <f>1000000*H5/RES_summary!H$6</f>
        <v>588.78513190072067</v>
      </c>
      <c r="I17" s="132">
        <f>1000000*I5/RES_summary!I$6</f>
        <v>619.75349695157058</v>
      </c>
      <c r="J17" s="132">
        <f>1000000*J5/RES_summary!J$6</f>
        <v>648.10561545143617</v>
      </c>
      <c r="K17" s="132">
        <f>1000000*K5/RES_summary!K$6</f>
        <v>675.01533898798789</v>
      </c>
      <c r="L17" s="132">
        <f>1000000*L5/RES_summary!L$6</f>
        <v>705.70334781842996</v>
      </c>
      <c r="M17" s="132">
        <f>1000000*M5/RES_summary!M$6</f>
        <v>717.18343534605049</v>
      </c>
      <c r="N17" s="132">
        <f>1000000*N5/RES_summary!N$6</f>
        <v>724.1229233776894</v>
      </c>
      <c r="O17" s="132">
        <f>1000000*O5/RES_summary!O$6</f>
        <v>723.76359486549927</v>
      </c>
      <c r="P17" s="132">
        <f>1000000*P5/RES_summary!P$6</f>
        <v>728.58050570457397</v>
      </c>
      <c r="Q17" s="132">
        <f>1000000*Q5/RES_summary!Q$6</f>
        <v>729.15139478338506</v>
      </c>
    </row>
    <row r="18" spans="1:17" ht="12.95" customHeight="1" x14ac:dyDescent="0.25">
      <c r="A18" s="131" t="s">
        <v>48</v>
      </c>
      <c r="B18" s="130">
        <f>B3*1000000/0.086/RES_summary!B$6</f>
        <v>89.991688884164049</v>
      </c>
      <c r="C18" s="130">
        <f>C3*1000000/0.086/RES_summary!C$6</f>
        <v>94.115424742581624</v>
      </c>
      <c r="D18" s="130">
        <f>D3*1000000/0.086/RES_summary!D$6</f>
        <v>98.815079144277362</v>
      </c>
      <c r="E18" s="130">
        <f>E3*1000000/0.086/RES_summary!E$6</f>
        <v>103.02919938564536</v>
      </c>
      <c r="F18" s="130">
        <f>F3*1000000/0.086/RES_summary!F$6</f>
        <v>109.20999766268864</v>
      </c>
      <c r="G18" s="130">
        <f>G3*1000000/0.086/RES_summary!G$6</f>
        <v>116.51185616856326</v>
      </c>
      <c r="H18" s="130">
        <f>H3*1000000/0.086/RES_summary!H$6</f>
        <v>124.04368957329986</v>
      </c>
      <c r="I18" s="130">
        <f>I3*1000000/0.086/RES_summary!I$6</f>
        <v>131.89034131960142</v>
      </c>
      <c r="J18" s="130">
        <f>J3*1000000/0.086/RES_summary!J$6</f>
        <v>138.73701954672597</v>
      </c>
      <c r="K18" s="130">
        <f>K3*1000000/0.086/RES_summary!K$6</f>
        <v>145.28860653629539</v>
      </c>
      <c r="L18" s="130">
        <f>L3*1000000/0.086/RES_summary!L$6</f>
        <v>153.07350932396665</v>
      </c>
      <c r="M18" s="130">
        <f>M3*1000000/0.086/RES_summary!M$6</f>
        <v>153.70979449100432</v>
      </c>
      <c r="N18" s="130">
        <f>N3*1000000/0.086/RES_summary!N$6</f>
        <v>154.56554575227364</v>
      </c>
      <c r="O18" s="130">
        <f>O3*1000000/0.086/RES_summary!O$6</f>
        <v>152.42698812124314</v>
      </c>
      <c r="P18" s="130">
        <f>P3*1000000/0.086/RES_summary!P$6</f>
        <v>148.43495369096763</v>
      </c>
      <c r="Q18" s="130">
        <f>Q3*1000000/0.086/RES_summary!Q$6</f>
        <v>149.52262180884142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2.0321569120778986</v>
      </c>
      <c r="C3" s="144">
        <v>2.1260035117643943</v>
      </c>
      <c r="D3" s="144">
        <v>2.2402585885059136</v>
      </c>
      <c r="E3" s="144">
        <v>2.3341483337118469</v>
      </c>
      <c r="F3" s="144">
        <v>2.4561861559639317</v>
      </c>
      <c r="G3" s="144">
        <v>2.5591464850839984</v>
      </c>
      <c r="H3" s="144">
        <v>2.6508542146044674</v>
      </c>
      <c r="I3" s="144">
        <v>2.7835205261280183</v>
      </c>
      <c r="J3" s="144">
        <v>3.0102844382460021</v>
      </c>
      <c r="K3" s="144">
        <v>3.1463571786247804</v>
      </c>
      <c r="L3" s="144">
        <v>3.2950446900298354</v>
      </c>
      <c r="M3" s="144">
        <v>3.4124801828932743</v>
      </c>
      <c r="N3" s="144">
        <v>3.524572167940351</v>
      </c>
      <c r="O3" s="144">
        <v>3.5878185487514478</v>
      </c>
      <c r="P3" s="144">
        <v>3.6109334984522454</v>
      </c>
      <c r="Q3" s="144">
        <v>3.6336182507389028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42.92606579275715</v>
      </c>
      <c r="C5" s="144">
        <v>44.050086954701833</v>
      </c>
      <c r="D5" s="144">
        <v>45.632542519237596</v>
      </c>
      <c r="E5" s="144">
        <v>46.810444488618131</v>
      </c>
      <c r="F5" s="144">
        <v>48.529575805325116</v>
      </c>
      <c r="G5" s="144">
        <v>49.866069120425969</v>
      </c>
      <c r="H5" s="144">
        <v>50.900098402000921</v>
      </c>
      <c r="I5" s="144">
        <v>52.781077727012601</v>
      </c>
      <c r="J5" s="144">
        <v>56.70320070117571</v>
      </c>
      <c r="K5" s="144">
        <v>58.803411955850585</v>
      </c>
      <c r="L5" s="144">
        <v>60.950081689728393</v>
      </c>
      <c r="M5" s="144">
        <v>62.770225000239002</v>
      </c>
      <c r="N5" s="144">
        <v>64.524432242004494</v>
      </c>
      <c r="O5" s="144">
        <v>65.357911670783608</v>
      </c>
      <c r="P5" s="144">
        <v>65.491657658037539</v>
      </c>
      <c r="Q5" s="144">
        <v>65.537104330964567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66008.675939477849</v>
      </c>
      <c r="C7" s="62">
        <v>68410.929880689233</v>
      </c>
      <c r="D7" s="62">
        <v>71721.198755857273</v>
      </c>
      <c r="E7" s="62">
        <v>74359.508074218626</v>
      </c>
      <c r="F7" s="62">
        <v>77992.141514505362</v>
      </c>
      <c r="G7" s="62">
        <v>81044.707272713553</v>
      </c>
      <c r="H7" s="62">
        <v>83677.477106577659</v>
      </c>
      <c r="I7" s="62">
        <v>88102.149585321604</v>
      </c>
      <c r="J7" s="62">
        <v>96563.450689886784</v>
      </c>
      <c r="K7" s="62">
        <v>101932.60599684042</v>
      </c>
      <c r="L7" s="62">
        <v>107732.067756702</v>
      </c>
      <c r="M7" s="62">
        <v>113254.88516689149</v>
      </c>
      <c r="N7" s="62">
        <v>119428.0181200136</v>
      </c>
      <c r="O7" s="62">
        <v>124600.30833643061</v>
      </c>
      <c r="P7" s="62">
        <v>128538.21056067762</v>
      </c>
      <c r="Q7" s="62">
        <v>134319.52724756795</v>
      </c>
    </row>
    <row r="8" spans="1:17" ht="12.95" customHeight="1" x14ac:dyDescent="0.25">
      <c r="A8" s="133" t="s">
        <v>136</v>
      </c>
      <c r="B8" s="143"/>
      <c r="C8" s="143">
        <v>6628.7593587112051</v>
      </c>
      <c r="D8" s="143">
        <v>7663.5694551928163</v>
      </c>
      <c r="E8" s="143">
        <v>7122.2089157869405</v>
      </c>
      <c r="F8" s="143">
        <v>8251.0500256350351</v>
      </c>
      <c r="G8" s="143">
        <v>7809.5348411169562</v>
      </c>
      <c r="H8" s="143">
        <v>7532.4479892601248</v>
      </c>
      <c r="I8" s="143">
        <v>9471.340978801838</v>
      </c>
      <c r="J8" s="143">
        <v>13659.369659624839</v>
      </c>
      <c r="K8" s="143">
        <v>10723.165918665034</v>
      </c>
      <c r="L8" s="143">
        <v>11314.092689924393</v>
      </c>
      <c r="M8" s="143">
        <v>11202.887268154105</v>
      </c>
      <c r="N8" s="143">
        <v>12023.604906825743</v>
      </c>
      <c r="O8" s="143">
        <v>11198.276328731734</v>
      </c>
      <c r="P8" s="143">
        <v>10566.66158295819</v>
      </c>
      <c r="Q8" s="143">
        <v>13444.88614208316</v>
      </c>
    </row>
    <row r="9" spans="1:17" ht="12.95" customHeight="1" x14ac:dyDescent="0.25">
      <c r="A9" s="131" t="s">
        <v>135</v>
      </c>
      <c r="B9" s="142"/>
      <c r="C9" s="142">
        <f>B7+C8-C7</f>
        <v>4226.5054174998222</v>
      </c>
      <c r="D9" s="142">
        <f t="shared" ref="D9:Q9" si="0">C7+D8-D7</f>
        <v>4353.3005800247774</v>
      </c>
      <c r="E9" s="142">
        <f t="shared" si="0"/>
        <v>4483.8995974255813</v>
      </c>
      <c r="F9" s="142">
        <f t="shared" si="0"/>
        <v>4618.4165853482991</v>
      </c>
      <c r="G9" s="142">
        <f t="shared" si="0"/>
        <v>4756.9690829087631</v>
      </c>
      <c r="H9" s="142">
        <f t="shared" si="0"/>
        <v>4899.6781553960172</v>
      </c>
      <c r="I9" s="142">
        <f t="shared" si="0"/>
        <v>5046.6685000578873</v>
      </c>
      <c r="J9" s="142">
        <f t="shared" si="0"/>
        <v>5198.0685550596536</v>
      </c>
      <c r="K9" s="142">
        <f t="shared" si="0"/>
        <v>5354.0106117114046</v>
      </c>
      <c r="L9" s="142">
        <f t="shared" si="0"/>
        <v>5514.6309300628054</v>
      </c>
      <c r="M9" s="142">
        <f t="shared" si="0"/>
        <v>5680.0698579646269</v>
      </c>
      <c r="N9" s="142">
        <f t="shared" si="0"/>
        <v>5850.471953703629</v>
      </c>
      <c r="O9" s="142">
        <f t="shared" si="0"/>
        <v>6025.9861123147275</v>
      </c>
      <c r="P9" s="142">
        <f t="shared" si="0"/>
        <v>6628.7593587111769</v>
      </c>
      <c r="Q9" s="142">
        <f t="shared" si="0"/>
        <v>7663.5694551928318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550.47512739396052</v>
      </c>
      <c r="C11" s="140">
        <v>561.2014135738084</v>
      </c>
      <c r="D11" s="140">
        <v>570.85397904394961</v>
      </c>
      <c r="E11" s="140">
        <v>579.81204816209663</v>
      </c>
      <c r="F11" s="140">
        <v>588.51336870703881</v>
      </c>
      <c r="G11" s="140">
        <v>596.74880722108924</v>
      </c>
      <c r="H11" s="140">
        <v>605.57616161935186</v>
      </c>
      <c r="I11" s="140">
        <v>613.22199431160755</v>
      </c>
      <c r="J11" s="140">
        <v>617.30743571128551</v>
      </c>
      <c r="K11" s="140">
        <v>622.16710513547332</v>
      </c>
      <c r="L11" s="140">
        <v>628.62053794980807</v>
      </c>
      <c r="M11" s="140">
        <v>632.14688375762398</v>
      </c>
      <c r="N11" s="140">
        <v>635.16091312388767</v>
      </c>
      <c r="O11" s="140">
        <v>638.31323963443549</v>
      </c>
      <c r="P11" s="140">
        <v>641.1136978460521</v>
      </c>
      <c r="Q11" s="140">
        <v>644.69395527792994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650.30945071698272</v>
      </c>
      <c r="C13" s="137">
        <f t="shared" ref="C13:Q13" si="1">IF(C5=0,0,1000000*C5/C7)</f>
        <v>643.90422746082447</v>
      </c>
      <c r="D13" s="137">
        <f t="shared" si="1"/>
        <v>636.2490213607997</v>
      </c>
      <c r="E13" s="137">
        <f t="shared" si="1"/>
        <v>629.5152523319058</v>
      </c>
      <c r="F13" s="137">
        <f t="shared" si="1"/>
        <v>622.23673902196083</v>
      </c>
      <c r="G13" s="137">
        <f t="shared" si="1"/>
        <v>615.29087831272943</v>
      </c>
      <c r="H13" s="137">
        <f t="shared" si="1"/>
        <v>608.28911389346604</v>
      </c>
      <c r="I13" s="137">
        <f t="shared" si="1"/>
        <v>599.08955655954026</v>
      </c>
      <c r="J13" s="137">
        <f t="shared" si="1"/>
        <v>587.21183114383371</v>
      </c>
      <c r="K13" s="137">
        <f t="shared" si="1"/>
        <v>576.8852015583052</v>
      </c>
      <c r="L13" s="137">
        <f t="shared" si="1"/>
        <v>565.75616674670846</v>
      </c>
      <c r="M13" s="137">
        <f t="shared" si="1"/>
        <v>554.23856470068642</v>
      </c>
      <c r="N13" s="137">
        <f t="shared" si="1"/>
        <v>540.2788496177144</v>
      </c>
      <c r="O13" s="137">
        <f t="shared" si="1"/>
        <v>524.54052918000912</v>
      </c>
      <c r="P13" s="137">
        <f t="shared" si="1"/>
        <v>509.51119805049416</v>
      </c>
      <c r="Q13" s="137">
        <f t="shared" si="1"/>
        <v>487.9194088449355</v>
      </c>
    </row>
    <row r="14" spans="1:17" ht="12.95" customHeight="1" x14ac:dyDescent="0.25">
      <c r="A14" s="131" t="s">
        <v>132</v>
      </c>
      <c r="B14" s="130"/>
      <c r="C14" s="130">
        <v>584.20548535408727</v>
      </c>
      <c r="D14" s="130">
        <v>575.89979438981516</v>
      </c>
      <c r="E14" s="130">
        <v>574.79699094169302</v>
      </c>
      <c r="F14" s="130">
        <v>572.35518568360544</v>
      </c>
      <c r="G14" s="130">
        <v>567.25469014635098</v>
      </c>
      <c r="H14" s="130">
        <v>560.28747858836084</v>
      </c>
      <c r="I14" s="130">
        <v>545.10502333199463</v>
      </c>
      <c r="J14" s="130">
        <v>534.61296260092035</v>
      </c>
      <c r="K14" s="130">
        <v>520.55288494545096</v>
      </c>
      <c r="L14" s="130">
        <v>506.70314465597176</v>
      </c>
      <c r="M14" s="130">
        <v>492.18976214746766</v>
      </c>
      <c r="N14" s="130">
        <v>462.32594030579668</v>
      </c>
      <c r="O14" s="130">
        <v>424.37202012185929</v>
      </c>
      <c r="P14" s="130">
        <v>379.14563026855433</v>
      </c>
      <c r="Q14" s="130">
        <v>331.64243262039128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0.30170981131664326</v>
      </c>
      <c r="C16" s="134">
        <f>C7/RES_summary!C$6</f>
        <v>0.30554506909704077</v>
      </c>
      <c r="D16" s="134">
        <f>D7/RES_summary!D$6</f>
        <v>0.31257332082185219</v>
      </c>
      <c r="E16" s="134">
        <f>E7/RES_summary!E$6</f>
        <v>0.31612480156710948</v>
      </c>
      <c r="F16" s="134">
        <f>F7/RES_summary!F$6</f>
        <v>0.32297824859616758</v>
      </c>
      <c r="G16" s="134">
        <f>G7/RES_summary!G$6</f>
        <v>0.32647065307544382</v>
      </c>
      <c r="H16" s="134">
        <f>H7/RES_summary!H$6</f>
        <v>0.33256684765998967</v>
      </c>
      <c r="I16" s="134">
        <f>I7/RES_summary!I$6</f>
        <v>0.33989371187022471</v>
      </c>
      <c r="J16" s="134">
        <f>J7/RES_summary!J$6</f>
        <v>0.34877323575262686</v>
      </c>
      <c r="K16" s="134">
        <f>K7/RES_summary!K$6</f>
        <v>0.35634790663399296</v>
      </c>
      <c r="L16" s="134">
        <f>L7/RES_summary!L$6</f>
        <v>0.3665415775196979</v>
      </c>
      <c r="M16" s="134">
        <f>M7/RES_summary!M$6</f>
        <v>0.37385252910441502</v>
      </c>
      <c r="N16" s="134">
        <f>N7/RES_summary!N$6</f>
        <v>0.38377229107155836</v>
      </c>
      <c r="O16" s="134">
        <f>O7/RES_summary!O$6</f>
        <v>0.39730974247131984</v>
      </c>
      <c r="P16" s="134">
        <f>P7/RES_summary!P$6</f>
        <v>0.4068875252786513</v>
      </c>
      <c r="Q16" s="134">
        <f>Q7/RES_summary!Q$6</f>
        <v>0.42499723854467658</v>
      </c>
    </row>
    <row r="17" spans="1:17" ht="12.95" customHeight="1" x14ac:dyDescent="0.25">
      <c r="A17" s="133" t="s">
        <v>49</v>
      </c>
      <c r="B17" s="132">
        <f>1000000*B5/RES_summary!B$6</f>
        <v>196.20474167325079</v>
      </c>
      <c r="C17" s="132">
        <f>1000000*C5/RES_summary!C$6</f>
        <v>196.74176167139427</v>
      </c>
      <c r="D17" s="132">
        <f>1000000*D5/RES_summary!D$6</f>
        <v>198.87446947639873</v>
      </c>
      <c r="E17" s="132">
        <f>1000000*E5/RES_summary!E$6</f>
        <v>199.00538422689257</v>
      </c>
      <c r="F17" s="132">
        <f>1000000*F5/RES_summary!F$6</f>
        <v>200.96893218150353</v>
      </c>
      <c r="G17" s="132">
        <f>1000000*G5/RES_summary!G$6</f>
        <v>200.87441487412019</v>
      </c>
      <c r="H17" s="132">
        <f>1000000*H5/RES_summary!H$6</f>
        <v>202.29679307343844</v>
      </c>
      <c r="I17" s="132">
        <f>1000000*I5/RES_summary!I$6</f>
        <v>203.62677312170908</v>
      </c>
      <c r="J17" s="132">
        <f>1000000*J5/RES_summary!J$6</f>
        <v>204.80377042026004</v>
      </c>
      <c r="K17" s="132">
        <f>1000000*K5/RES_summary!K$6</f>
        <v>205.57183394343113</v>
      </c>
      <c r="L17" s="132">
        <f>1000000*L5/RES_summary!L$6</f>
        <v>207.37315785083575</v>
      </c>
      <c r="M17" s="132">
        <f>1000000*M5/RES_summary!M$6</f>
        <v>207.20348914055259</v>
      </c>
      <c r="N17" s="132">
        <f>1000000*N5/RES_summary!N$6</f>
        <v>207.34405193529616</v>
      </c>
      <c r="O17" s="132">
        <f>1000000*O5/RES_summary!O$6</f>
        <v>208.40506256427923</v>
      </c>
      <c r="P17" s="132">
        <f>1000000*P5/RES_summary!P$6</f>
        <v>207.31375047652637</v>
      </c>
      <c r="Q17" s="132">
        <f>1000000*Q5/RES_summary!Q$6</f>
        <v>207.36440139144867</v>
      </c>
    </row>
    <row r="18" spans="1:17" ht="12.95" customHeight="1" x14ac:dyDescent="0.25">
      <c r="A18" s="131" t="s">
        <v>48</v>
      </c>
      <c r="B18" s="130">
        <f>B3*1000000/0.086/RES_summary!B$6</f>
        <v>108.00583016788181</v>
      </c>
      <c r="C18" s="130">
        <f>C3*1000000/0.086/RES_summary!C$6</f>
        <v>110.41175475898775</v>
      </c>
      <c r="D18" s="130">
        <f>D3*1000000/0.086/RES_summary!D$6</f>
        <v>113.5282822308567</v>
      </c>
      <c r="E18" s="130">
        <f>E3*1000000/0.086/RES_summary!E$6</f>
        <v>115.38571942387956</v>
      </c>
      <c r="F18" s="130">
        <f>F3*1000000/0.086/RES_summary!F$6</f>
        <v>118.27290328359307</v>
      </c>
      <c r="G18" s="130">
        <f>G3*1000000/0.086/RES_summary!G$6</f>
        <v>119.87156747736547</v>
      </c>
      <c r="H18" s="130">
        <f>H3*1000000/0.086/RES_summary!H$6</f>
        <v>122.50611545731711</v>
      </c>
      <c r="I18" s="130">
        <f>I3*1000000/0.086/RES_summary!I$6</f>
        <v>124.86841590893167</v>
      </c>
      <c r="J18" s="130">
        <f>J3*1000000/0.086/RES_summary!J$6</f>
        <v>126.42689034213353</v>
      </c>
      <c r="K18" s="130">
        <f>K3*1000000/0.086/RES_summary!K$6</f>
        <v>127.90003282197478</v>
      </c>
      <c r="L18" s="130">
        <f>L3*1000000/0.086/RES_summary!L$6</f>
        <v>130.35902604454284</v>
      </c>
      <c r="M18" s="130">
        <f>M3*1000000/0.086/RES_summary!M$6</f>
        <v>130.983039963907</v>
      </c>
      <c r="N18" s="130">
        <f>N3*1000000/0.086/RES_summary!N$6</f>
        <v>131.69683735802951</v>
      </c>
      <c r="O18" s="130">
        <f>O3*1000000/0.086/RES_summary!O$6</f>
        <v>133.02771064162229</v>
      </c>
      <c r="P18" s="130">
        <f>P3*1000000/0.086/RES_summary!P$6</f>
        <v>132.91168518233957</v>
      </c>
      <c r="Q18" s="130">
        <f>Q3*1000000/0.086/RES_summary!Q$6</f>
        <v>133.68657611689332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12.961258530931703</v>
      </c>
      <c r="C3" s="144">
        <v>14.212814212980007</v>
      </c>
      <c r="D3" s="144">
        <v>16.285329552487266</v>
      </c>
      <c r="E3" s="144">
        <v>17.950488786106099</v>
      </c>
      <c r="F3" s="144">
        <v>19.905398522798738</v>
      </c>
      <c r="G3" s="144">
        <v>21.691548439541823</v>
      </c>
      <c r="H3" s="144">
        <v>23.390096658304785</v>
      </c>
      <c r="I3" s="144">
        <v>25.217632057527432</v>
      </c>
      <c r="J3" s="144">
        <v>27.863332751967135</v>
      </c>
      <c r="K3" s="144">
        <v>29.855272444299473</v>
      </c>
      <c r="L3" s="144">
        <v>31.753870795452279</v>
      </c>
      <c r="M3" s="144">
        <v>32.596061778262971</v>
      </c>
      <c r="N3" s="144">
        <v>32.866240625391583</v>
      </c>
      <c r="O3" s="144">
        <v>32.187403390496087</v>
      </c>
      <c r="P3" s="144">
        <v>31.50468272295473</v>
      </c>
      <c r="Q3" s="144">
        <v>30.981667322076046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87.664634079590599</v>
      </c>
      <c r="C5" s="144">
        <v>94.292309808656412</v>
      </c>
      <c r="D5" s="144">
        <v>106.2151509200956</v>
      </c>
      <c r="E5" s="144">
        <v>115.26673586490425</v>
      </c>
      <c r="F5" s="144">
        <v>125.93008481499901</v>
      </c>
      <c r="G5" s="144">
        <v>135.33619032415848</v>
      </c>
      <c r="H5" s="144">
        <v>143.80639431194956</v>
      </c>
      <c r="I5" s="144">
        <v>153.10928635148815</v>
      </c>
      <c r="J5" s="144">
        <v>168.05309100505846</v>
      </c>
      <c r="K5" s="144">
        <v>178.66066441844262</v>
      </c>
      <c r="L5" s="144">
        <v>188.07153060850112</v>
      </c>
      <c r="M5" s="144">
        <v>193.46540270122719</v>
      </c>
      <c r="N5" s="144">
        <v>196.62603333014263</v>
      </c>
      <c r="O5" s="144">
        <v>195.06395969750486</v>
      </c>
      <c r="P5" s="144">
        <v>191.50787194740948</v>
      </c>
      <c r="Q5" s="144">
        <v>185.73259161270917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188910.42514217651</v>
      </c>
      <c r="C7" s="62">
        <v>206149.9807213989</v>
      </c>
      <c r="D7" s="62">
        <v>236514.20424502346</v>
      </c>
      <c r="E7" s="62">
        <v>261121.95513703159</v>
      </c>
      <c r="F7" s="62">
        <v>291382.9440053766</v>
      </c>
      <c r="G7" s="62">
        <v>321620.52309566346</v>
      </c>
      <c r="H7" s="62">
        <v>352459.55778616661</v>
      </c>
      <c r="I7" s="62">
        <v>386105.61661519535</v>
      </c>
      <c r="J7" s="62">
        <v>442216.11701098148</v>
      </c>
      <c r="K7" s="62">
        <v>492275.01107760001</v>
      </c>
      <c r="L7" s="62">
        <v>546519.24095067219</v>
      </c>
      <c r="M7" s="62">
        <v>598723.43987859215</v>
      </c>
      <c r="N7" s="62">
        <v>655733.89698375424</v>
      </c>
      <c r="O7" s="62">
        <v>700080.68362418038</v>
      </c>
      <c r="P7" s="62">
        <v>788999.68738904258</v>
      </c>
      <c r="Q7" s="62">
        <v>903312.35605352523</v>
      </c>
    </row>
    <row r="8" spans="1:17" ht="12.95" customHeight="1" x14ac:dyDescent="0.25">
      <c r="A8" s="133" t="s">
        <v>136</v>
      </c>
      <c r="B8" s="143"/>
      <c r="C8" s="143">
        <v>41723.740905097664</v>
      </c>
      <c r="D8" s="143">
        <v>57296.827382087366</v>
      </c>
      <c r="E8" s="143">
        <v>54233.615136317203</v>
      </c>
      <c r="F8" s="143">
        <v>62849.439537084982</v>
      </c>
      <c r="G8" s="143">
        <v>66084.874825900872</v>
      </c>
      <c r="H8" s="143">
        <v>70271.059999678488</v>
      </c>
      <c r="I8" s="143">
        <v>75369.7997341265</v>
      </c>
      <c r="J8" s="143">
        <v>113407.32777787345</v>
      </c>
      <c r="K8" s="143">
        <v>104292.50920293575</v>
      </c>
      <c r="L8" s="143">
        <v>117093.66941015713</v>
      </c>
      <c r="M8" s="143">
        <v>118289.07375382088</v>
      </c>
      <c r="N8" s="143">
        <v>127281.51710484075</v>
      </c>
      <c r="O8" s="143">
        <v>119716.58637455251</v>
      </c>
      <c r="P8" s="143">
        <v>202326.33154273583</v>
      </c>
      <c r="Q8" s="143">
        <v>218605.17786741836</v>
      </c>
    </row>
    <row r="9" spans="1:17" ht="12.95" customHeight="1" x14ac:dyDescent="0.25">
      <c r="A9" s="131" t="s">
        <v>135</v>
      </c>
      <c r="B9" s="142"/>
      <c r="C9" s="142">
        <f>B7+C8-C7</f>
        <v>24484.185325875267</v>
      </c>
      <c r="D9" s="142">
        <f t="shared" ref="D9:Q9" si="0">C7+D8-D7</f>
        <v>26932.603858462797</v>
      </c>
      <c r="E9" s="142">
        <f t="shared" si="0"/>
        <v>29625.86424430905</v>
      </c>
      <c r="F9" s="142">
        <f t="shared" si="0"/>
        <v>32588.45066873997</v>
      </c>
      <c r="G9" s="142">
        <f t="shared" si="0"/>
        <v>35847.295735614025</v>
      </c>
      <c r="H9" s="142">
        <f t="shared" si="0"/>
        <v>39432.025309175311</v>
      </c>
      <c r="I9" s="142">
        <f t="shared" si="0"/>
        <v>41723.740905097744</v>
      </c>
      <c r="J9" s="142">
        <f t="shared" si="0"/>
        <v>57296.8273820873</v>
      </c>
      <c r="K9" s="142">
        <f t="shared" si="0"/>
        <v>54233.615136317268</v>
      </c>
      <c r="L9" s="142">
        <f t="shared" si="0"/>
        <v>62849.439537084894</v>
      </c>
      <c r="M9" s="142">
        <f t="shared" si="0"/>
        <v>66084.874825900886</v>
      </c>
      <c r="N9" s="142">
        <f t="shared" si="0"/>
        <v>70271.059999678633</v>
      </c>
      <c r="O9" s="142">
        <f t="shared" si="0"/>
        <v>75369.799734126427</v>
      </c>
      <c r="P9" s="142">
        <f t="shared" si="0"/>
        <v>113407.32777787361</v>
      </c>
      <c r="Q9" s="142">
        <f t="shared" si="0"/>
        <v>104292.50920293573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1719.1916681289556</v>
      </c>
      <c r="C11" s="140">
        <v>1752.6909870131014</v>
      </c>
      <c r="D11" s="140">
        <v>1782.836963291626</v>
      </c>
      <c r="E11" s="140">
        <v>1810.8139544834921</v>
      </c>
      <c r="F11" s="140">
        <v>1837.9890929014675</v>
      </c>
      <c r="G11" s="140">
        <v>1863.7092327809414</v>
      </c>
      <c r="H11" s="140">
        <v>1891.2779881667832</v>
      </c>
      <c r="I11" s="140">
        <v>1915.1567271075655</v>
      </c>
      <c r="J11" s="140">
        <v>1927.9159899069705</v>
      </c>
      <c r="K11" s="140">
        <v>1943.0932481847001</v>
      </c>
      <c r="L11" s="140">
        <v>1963.2479970064287</v>
      </c>
      <c r="M11" s="140">
        <v>1959.1305157087104</v>
      </c>
      <c r="N11" s="140">
        <v>1943.6164285818315</v>
      </c>
      <c r="O11" s="140">
        <v>1918.7149334404517</v>
      </c>
      <c r="P11" s="140">
        <v>1912.8901402807985</v>
      </c>
      <c r="Q11" s="140">
        <v>1939.6269791827124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464.05397697672339</v>
      </c>
      <c r="C13" s="137">
        <f t="shared" ref="C13:Q13" si="1">IF(C5=0,0,1000000*C5/C7)</f>
        <v>457.39664626060585</v>
      </c>
      <c r="D13" s="137">
        <f t="shared" si="1"/>
        <v>449.0857166872695</v>
      </c>
      <c r="E13" s="137">
        <f t="shared" si="1"/>
        <v>441.42874085181603</v>
      </c>
      <c r="F13" s="137">
        <f t="shared" si="1"/>
        <v>432.18070036616604</v>
      </c>
      <c r="G13" s="137">
        <f t="shared" si="1"/>
        <v>420.79463406601019</v>
      </c>
      <c r="H13" s="137">
        <f t="shared" si="1"/>
        <v>408.00821295700354</v>
      </c>
      <c r="I13" s="137">
        <f t="shared" si="1"/>
        <v>396.54767960571144</v>
      </c>
      <c r="J13" s="137">
        <f t="shared" si="1"/>
        <v>380.02479905291472</v>
      </c>
      <c r="K13" s="137">
        <f t="shared" si="1"/>
        <v>362.92856715873262</v>
      </c>
      <c r="L13" s="137">
        <f t="shared" si="1"/>
        <v>344.12609203172792</v>
      </c>
      <c r="M13" s="137">
        <f t="shared" si="1"/>
        <v>323.12982892478317</v>
      </c>
      <c r="N13" s="137">
        <f t="shared" si="1"/>
        <v>299.85644212474506</v>
      </c>
      <c r="O13" s="137">
        <f t="shared" si="1"/>
        <v>278.63068394873716</v>
      </c>
      <c r="P13" s="137">
        <f t="shared" si="1"/>
        <v>242.72236733216872</v>
      </c>
      <c r="Q13" s="137">
        <f t="shared" si="1"/>
        <v>205.61280975293522</v>
      </c>
    </row>
    <row r="14" spans="1:17" ht="12.95" customHeight="1" x14ac:dyDescent="0.25">
      <c r="A14" s="131" t="s">
        <v>132</v>
      </c>
      <c r="B14" s="130"/>
      <c r="C14" s="130">
        <v>431.16122649432441</v>
      </c>
      <c r="D14" s="130">
        <v>426.21946376619496</v>
      </c>
      <c r="E14" s="130">
        <v>420.39581929852176</v>
      </c>
      <c r="F14" s="130">
        <v>410.28447153005851</v>
      </c>
      <c r="G14" s="130">
        <v>394.05666921117438</v>
      </c>
      <c r="H14" s="130">
        <v>380.93622257702134</v>
      </c>
      <c r="I14" s="130">
        <v>362.11521641809873</v>
      </c>
      <c r="J14" s="130">
        <v>347.11008950823862</v>
      </c>
      <c r="K14" s="130">
        <v>320.32174446135997</v>
      </c>
      <c r="L14" s="130">
        <v>300.58854124046042</v>
      </c>
      <c r="M14" s="130">
        <v>265.74777157592331</v>
      </c>
      <c r="N14" s="130">
        <v>235.14351071902774</v>
      </c>
      <c r="O14" s="130">
        <v>214.92826089253944</v>
      </c>
      <c r="P14" s="130">
        <v>176.98506997448814</v>
      </c>
      <c r="Q14" s="130">
        <v>126.40084016763272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0.86346420245804734</v>
      </c>
      <c r="C16" s="134">
        <f>C7/RES_summary!C$6</f>
        <v>0.92073167567999226</v>
      </c>
      <c r="D16" s="134">
        <f>D7/RES_summary!D$6</f>
        <v>1.0307695845137739</v>
      </c>
      <c r="E16" s="134">
        <f>E7/RES_summary!E$6</f>
        <v>1.1101085576052903</v>
      </c>
      <c r="F16" s="134">
        <f>F7/RES_summary!F$6</f>
        <v>1.2066645574560688</v>
      </c>
      <c r="G16" s="134">
        <f>G7/RES_summary!G$6</f>
        <v>1.2955770432261011</v>
      </c>
      <c r="H16" s="134">
        <f>H7/RES_summary!H$6</f>
        <v>1.4008114024671681</v>
      </c>
      <c r="I16" s="134">
        <f>I7/RES_summary!I$6</f>
        <v>1.4895762682633258</v>
      </c>
      <c r="J16" s="134">
        <f>J7/RES_summary!J$6</f>
        <v>1.5972207385918873</v>
      </c>
      <c r="K16" s="134">
        <f>K7/RES_summary!K$6</f>
        <v>1.7209524662909721</v>
      </c>
      <c r="L16" s="134">
        <f>L7/RES_summary!L$6</f>
        <v>1.8594465779244753</v>
      </c>
      <c r="M16" s="134">
        <f>M7/RES_summary!M$6</f>
        <v>1.9763763117402526</v>
      </c>
      <c r="N16" s="134">
        <f>N7/RES_summary!N$6</f>
        <v>2.1071479200621934</v>
      </c>
      <c r="O16" s="134">
        <f>O7/RES_summary!O$6</f>
        <v>2.2323289551486889</v>
      </c>
      <c r="P16" s="134">
        <f>P7/RES_summary!P$6</f>
        <v>2.4975774040032244</v>
      </c>
      <c r="Q16" s="134">
        <f>Q7/RES_summary!Q$6</f>
        <v>2.8581492559786019</v>
      </c>
    </row>
    <row r="17" spans="1:17" ht="12.95" customHeight="1" x14ac:dyDescent="0.25">
      <c r="A17" s="133" t="s">
        <v>49</v>
      </c>
      <c r="B17" s="132">
        <f>1000000*B5/RES_summary!B$6</f>
        <v>400.69399712769149</v>
      </c>
      <c r="C17" s="132">
        <f>1000000*C5/RES_summary!C$6</f>
        <v>421.13958056193627</v>
      </c>
      <c r="D17" s="132">
        <f>1000000*D5/RES_summary!D$6</f>
        <v>462.90389760080711</v>
      </c>
      <c r="E17" s="132">
        <f>1000000*E5/RES_summary!E$6</f>
        <v>490.03382279252901</v>
      </c>
      <c r="F17" s="132">
        <f>1000000*F5/RES_summary!F$6</f>
        <v>521.49713354839366</v>
      </c>
      <c r="G17" s="132">
        <f>1000000*G5/RES_summary!G$6</f>
        <v>545.17186780865063</v>
      </c>
      <c r="H17" s="132">
        <f>1000000*H5/RES_summary!H$6</f>
        <v>571.54255701042302</v>
      </c>
      <c r="I17" s="132">
        <f>1000000*I5/RES_summary!I$6</f>
        <v>590.68801277555656</v>
      </c>
      <c r="J17" s="132">
        <f>1000000*J5/RES_summary!J$6</f>
        <v>606.98349022653008</v>
      </c>
      <c r="K17" s="132">
        <f>1000000*K5/RES_summary!K$6</f>
        <v>624.58281273926968</v>
      </c>
      <c r="L17" s="132">
        <f>1000000*L5/RES_summary!L$6</f>
        <v>639.88408420291955</v>
      </c>
      <c r="M17" s="132">
        <f>1000000*M5/RES_summary!M$6</f>
        <v>638.62613950362174</v>
      </c>
      <c r="N17" s="132">
        <f>1000000*N5/RES_summary!N$6</f>
        <v>631.84187834040597</v>
      </c>
      <c r="O17" s="132">
        <f>1000000*O5/RES_summary!O$6</f>
        <v>621.99534357164907</v>
      </c>
      <c r="P17" s="132">
        <f>1000000*P5/RES_summary!P$6</f>
        <v>606.217900094995</v>
      </c>
      <c r="Q17" s="132">
        <f>1000000*Q5/RES_summary!Q$6</f>
        <v>587.6720992150216</v>
      </c>
    </row>
    <row r="18" spans="1:17" ht="12.95" customHeight="1" x14ac:dyDescent="0.25">
      <c r="A18" s="131" t="s">
        <v>48</v>
      </c>
      <c r="B18" s="130">
        <f>B3*1000000/0.086/RES_summary!B$6</f>
        <v>688.86978133121488</v>
      </c>
      <c r="C18" s="130">
        <f>C3*1000000/0.086/RES_summary!C$6</f>
        <v>738.12754712538367</v>
      </c>
      <c r="D18" s="130">
        <f>D3*1000000/0.086/RES_summary!D$6</f>
        <v>825.28217909448063</v>
      </c>
      <c r="E18" s="130">
        <f>E3*1000000/0.086/RES_summary!E$6</f>
        <v>887.36008448160203</v>
      </c>
      <c r="F18" s="130">
        <f>F3*1000000/0.086/RES_summary!F$6</f>
        <v>958.50604344132751</v>
      </c>
      <c r="G18" s="130">
        <f>G3*1000000/0.086/RES_summary!G$6</f>
        <v>1016.0418434874131</v>
      </c>
      <c r="H18" s="130">
        <f>H3*1000000/0.086/RES_summary!H$6</f>
        <v>1080.9458573743721</v>
      </c>
      <c r="I18" s="130">
        <f>I3*1000000/0.086/RES_summary!I$6</f>
        <v>1131.2601212889069</v>
      </c>
      <c r="J18" s="130">
        <f>J3*1000000/0.086/RES_summary!J$6</f>
        <v>1170.2131764172686</v>
      </c>
      <c r="K18" s="130">
        <f>K3*1000000/0.086/RES_summary!K$6</f>
        <v>1213.6226463658838</v>
      </c>
      <c r="L18" s="130">
        <f>L3*1000000/0.086/RES_summary!L$6</f>
        <v>1256.2511466276749</v>
      </c>
      <c r="M18" s="130">
        <f>M3*1000000/0.086/RES_summary!M$6</f>
        <v>1251.1519580307934</v>
      </c>
      <c r="N18" s="130">
        <f>N3*1000000/0.086/RES_summary!N$6</f>
        <v>1228.0582550084162</v>
      </c>
      <c r="O18" s="130">
        <f>O3*1000000/0.086/RES_summary!O$6</f>
        <v>1193.4317542413473</v>
      </c>
      <c r="P18" s="130">
        <f>P3*1000000/0.086/RES_summary!P$6</f>
        <v>1159.6282439534461</v>
      </c>
      <c r="Q18" s="130">
        <f>Q3*1000000/0.086/RES_summary!Q$6</f>
        <v>1139.8646585503957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1.9780916115227574</v>
      </c>
      <c r="C3" s="144">
        <v>2.2470572406085654</v>
      </c>
      <c r="D3" s="144">
        <v>2.4788459858002052</v>
      </c>
      <c r="E3" s="144">
        <v>2.7579751070060454</v>
      </c>
      <c r="F3" s="144">
        <v>3.1508501167496488</v>
      </c>
      <c r="G3" s="144">
        <v>3.5860354002763981</v>
      </c>
      <c r="H3" s="144">
        <v>3.9166059787061016</v>
      </c>
      <c r="I3" s="144">
        <v>4.2088767585907858</v>
      </c>
      <c r="J3" s="144">
        <v>4.6411518855449625</v>
      </c>
      <c r="K3" s="144">
        <v>4.8788078370389938</v>
      </c>
      <c r="L3" s="144">
        <v>5.0365921380603886</v>
      </c>
      <c r="M3" s="144">
        <v>5.1505819397328931</v>
      </c>
      <c r="N3" s="144">
        <v>5.3098662724853041</v>
      </c>
      <c r="O3" s="144">
        <v>5.3515955778942219</v>
      </c>
      <c r="P3" s="144">
        <v>5.2600063558614005</v>
      </c>
      <c r="Q3" s="144">
        <v>5.0518537074177967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31.170247747301598</v>
      </c>
      <c r="C5" s="144">
        <v>34.731771318255532</v>
      </c>
      <c r="D5" s="144">
        <v>37.666569222873818</v>
      </c>
      <c r="E5" s="144">
        <v>41.260516486178254</v>
      </c>
      <c r="F5" s="144">
        <v>46.441150001315023</v>
      </c>
      <c r="G5" s="144">
        <v>52.126020009634054</v>
      </c>
      <c r="H5" s="144">
        <v>56.101266433582708</v>
      </c>
      <c r="I5" s="144">
        <v>59.536053035433127</v>
      </c>
      <c r="J5" s="144">
        <v>65.216250567240465</v>
      </c>
      <c r="K5" s="144">
        <v>68.020249516135692</v>
      </c>
      <c r="L5" s="144">
        <v>69.49919445244592</v>
      </c>
      <c r="M5" s="144">
        <v>71.281490037254372</v>
      </c>
      <c r="N5" s="144">
        <v>73.317885096449785</v>
      </c>
      <c r="O5" s="144">
        <v>74.141614814545804</v>
      </c>
      <c r="P5" s="144">
        <v>73.152320499929075</v>
      </c>
      <c r="Q5" s="144">
        <v>70.859923629849476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79338.947844022754</v>
      </c>
      <c r="C7" s="62">
        <v>90045.114943631866</v>
      </c>
      <c r="D7" s="62">
        <v>99622.942516966999</v>
      </c>
      <c r="E7" s="62">
        <v>111589.44044708816</v>
      </c>
      <c r="F7" s="62">
        <v>129102.20114831295</v>
      </c>
      <c r="G7" s="62">
        <v>149407.03009931048</v>
      </c>
      <c r="H7" s="62">
        <v>165129.38331456628</v>
      </c>
      <c r="I7" s="62">
        <v>180665.88159696027</v>
      </c>
      <c r="J7" s="62">
        <v>206649.60804643756</v>
      </c>
      <c r="K7" s="62">
        <v>226675.34562889321</v>
      </c>
      <c r="L7" s="62">
        <v>246339.8178238929</v>
      </c>
      <c r="M7" s="62">
        <v>269039.72434993961</v>
      </c>
      <c r="N7" s="62">
        <v>295966.63816006493</v>
      </c>
      <c r="O7" s="62">
        <v>328463.03123759117</v>
      </c>
      <c r="P7" s="62">
        <v>360104.84310709935</v>
      </c>
      <c r="Q7" s="62">
        <v>400979.01817102364</v>
      </c>
    </row>
    <row r="8" spans="1:17" ht="12.95" customHeight="1" x14ac:dyDescent="0.25">
      <c r="A8" s="133" t="s">
        <v>136</v>
      </c>
      <c r="B8" s="143"/>
      <c r="C8" s="143">
        <v>23445.646511497234</v>
      </c>
      <c r="D8" s="143">
        <v>23718.649720530932</v>
      </c>
      <c r="E8" s="143">
        <v>27662.810513508473</v>
      </c>
      <c r="F8" s="143">
        <v>34935.667668784794</v>
      </c>
      <c r="G8" s="143">
        <v>39644.255684989068</v>
      </c>
      <c r="H8" s="143">
        <v>39167.999726753027</v>
      </c>
      <c r="I8" s="143">
        <v>39255.148002924965</v>
      </c>
      <c r="J8" s="143">
        <v>53646.53696298573</v>
      </c>
      <c r="K8" s="143">
        <v>54961.405251240474</v>
      </c>
      <c r="L8" s="143">
        <v>59308.727879988743</v>
      </c>
      <c r="M8" s="143">
        <v>61867.906252799759</v>
      </c>
      <c r="N8" s="143">
        <v>66182.061813050284</v>
      </c>
      <c r="O8" s="143">
        <v>86142.930040511987</v>
      </c>
      <c r="P8" s="143">
        <v>86603.217120748566</v>
      </c>
      <c r="Q8" s="143">
        <v>100182.90294391311</v>
      </c>
    </row>
    <row r="9" spans="1:17" ht="12.95" customHeight="1" x14ac:dyDescent="0.25">
      <c r="A9" s="131" t="s">
        <v>135</v>
      </c>
      <c r="B9" s="142"/>
      <c r="C9" s="142">
        <f>B7+C8-C7</f>
        <v>12739.479411888125</v>
      </c>
      <c r="D9" s="142">
        <f t="shared" ref="D9:Q9" si="0">C7+D8-D7</f>
        <v>14140.822147195795</v>
      </c>
      <c r="E9" s="142">
        <f t="shared" si="0"/>
        <v>15696.31258338732</v>
      </c>
      <c r="F9" s="142">
        <f t="shared" si="0"/>
        <v>17422.906967560004</v>
      </c>
      <c r="G9" s="142">
        <f t="shared" si="0"/>
        <v>19339.426733991539</v>
      </c>
      <c r="H9" s="142">
        <f t="shared" si="0"/>
        <v>23445.646511497209</v>
      </c>
      <c r="I9" s="142">
        <f t="shared" si="0"/>
        <v>23718.649720530986</v>
      </c>
      <c r="J9" s="142">
        <f t="shared" si="0"/>
        <v>27662.810513508448</v>
      </c>
      <c r="K9" s="142">
        <f t="shared" si="0"/>
        <v>34935.667668784823</v>
      </c>
      <c r="L9" s="142">
        <f t="shared" si="0"/>
        <v>39644.255684989068</v>
      </c>
      <c r="M9" s="142">
        <f t="shared" si="0"/>
        <v>39167.999726753042</v>
      </c>
      <c r="N9" s="142">
        <f t="shared" si="0"/>
        <v>39255.14800292498</v>
      </c>
      <c r="O9" s="142">
        <f t="shared" si="0"/>
        <v>53646.53696298576</v>
      </c>
      <c r="P9" s="142">
        <f t="shared" si="0"/>
        <v>54961.405251240416</v>
      </c>
      <c r="Q9" s="142">
        <f t="shared" si="0"/>
        <v>59308.727879988845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737.91730616757195</v>
      </c>
      <c r="C11" s="140">
        <v>752.29599797239018</v>
      </c>
      <c r="D11" s="140">
        <v>765.23535663706468</v>
      </c>
      <c r="E11" s="140">
        <v>777.24373613173884</v>
      </c>
      <c r="F11" s="140">
        <v>788.90794164638578</v>
      </c>
      <c r="G11" s="140">
        <v>799.94762773023569</v>
      </c>
      <c r="H11" s="140">
        <v>811.78078286113134</v>
      </c>
      <c r="I11" s="140">
        <v>822.03009655925894</v>
      </c>
      <c r="J11" s="140">
        <v>827.50667081689676</v>
      </c>
      <c r="K11" s="140">
        <v>834.02110533338202</v>
      </c>
      <c r="L11" s="140">
        <v>842.67199530261905</v>
      </c>
      <c r="M11" s="140">
        <v>840.1969100254737</v>
      </c>
      <c r="N11" s="140">
        <v>842.12236883521666</v>
      </c>
      <c r="O11" s="140">
        <v>839.3107664644649</v>
      </c>
      <c r="P11" s="140">
        <v>836.10286297204811</v>
      </c>
      <c r="Q11" s="140">
        <v>828.99447192219861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392.87447835306659</v>
      </c>
      <c r="C13" s="137">
        <f t="shared" ref="C13:Q13" si="1">IF(C5=0,0,1000000*C5/C7)</f>
        <v>385.71521997609284</v>
      </c>
      <c r="D13" s="137">
        <f t="shared" si="1"/>
        <v>378.09131382019496</v>
      </c>
      <c r="E13" s="137">
        <f t="shared" si="1"/>
        <v>369.7528755486731</v>
      </c>
      <c r="F13" s="137">
        <f t="shared" si="1"/>
        <v>359.72392095750024</v>
      </c>
      <c r="G13" s="137">
        <f t="shared" si="1"/>
        <v>348.88599268043828</v>
      </c>
      <c r="H13" s="137">
        <f t="shared" si="1"/>
        <v>339.74127019363698</v>
      </c>
      <c r="I13" s="137">
        <f t="shared" si="1"/>
        <v>329.53678087514908</v>
      </c>
      <c r="J13" s="137">
        <f t="shared" si="1"/>
        <v>315.58855196369547</v>
      </c>
      <c r="K13" s="137">
        <f t="shared" si="1"/>
        <v>300.07784625813088</v>
      </c>
      <c r="L13" s="137">
        <f t="shared" si="1"/>
        <v>282.12732747139785</v>
      </c>
      <c r="M13" s="137">
        <f t="shared" si="1"/>
        <v>264.94782586284038</v>
      </c>
      <c r="N13" s="137">
        <f t="shared" si="1"/>
        <v>247.72347840366371</v>
      </c>
      <c r="O13" s="137">
        <f t="shared" si="1"/>
        <v>225.72285999795224</v>
      </c>
      <c r="P13" s="137">
        <f t="shared" si="1"/>
        <v>203.14172913851291</v>
      </c>
      <c r="Q13" s="137">
        <f t="shared" si="1"/>
        <v>176.71728549055064</v>
      </c>
    </row>
    <row r="14" spans="1:17" ht="12.95" customHeight="1" x14ac:dyDescent="0.25">
      <c r="A14" s="131" t="s">
        <v>132</v>
      </c>
      <c r="B14" s="130"/>
      <c r="C14" s="130">
        <v>365.378702403803</v>
      </c>
      <c r="D14" s="130">
        <v>357.96160950224953</v>
      </c>
      <c r="E14" s="130">
        <v>352.84295776103539</v>
      </c>
      <c r="F14" s="130">
        <v>344.2226756741191</v>
      </c>
      <c r="G14" s="130">
        <v>335.05073985063416</v>
      </c>
      <c r="H14" s="130">
        <v>320.20492266219281</v>
      </c>
      <c r="I14" s="130">
        <v>303.78570041675187</v>
      </c>
      <c r="J14" s="130">
        <v>287.82520340558619</v>
      </c>
      <c r="K14" s="130">
        <v>269.81930106256664</v>
      </c>
      <c r="L14" s="130">
        <v>248.8972982908009</v>
      </c>
      <c r="M14" s="130">
        <v>231.52685739220391</v>
      </c>
      <c r="N14" s="130">
        <v>210.95667478093247</v>
      </c>
      <c r="O14" s="130">
        <v>188.80893793400892</v>
      </c>
      <c r="P14" s="130">
        <v>159.81338910761437</v>
      </c>
      <c r="Q14" s="130">
        <v>124.46620029861684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0.36263928405455087</v>
      </c>
      <c r="C16" s="134">
        <f>C7/RES_summary!C$6</f>
        <v>0.40217025138068169</v>
      </c>
      <c r="D16" s="134">
        <f>D7/RES_summary!D$6</f>
        <v>0.43417391946519562</v>
      </c>
      <c r="E16" s="134">
        <f>E7/RES_summary!E$6</f>
        <v>0.47440052566123986</v>
      </c>
      <c r="F16" s="134">
        <f>F7/RES_summary!F$6</f>
        <v>0.53463338750657596</v>
      </c>
      <c r="G16" s="134">
        <f>G7/RES_summary!G$6</f>
        <v>0.60185312936538693</v>
      </c>
      <c r="H16" s="134">
        <f>H7/RES_summary!H$6</f>
        <v>0.65628841073945998</v>
      </c>
      <c r="I16" s="134">
        <f>I7/RES_summary!I$6</f>
        <v>0.69699998687124198</v>
      </c>
      <c r="J16" s="134">
        <f>J7/RES_summary!J$6</f>
        <v>0.74638853469345301</v>
      </c>
      <c r="K16" s="134">
        <f>K7/RES_summary!K$6</f>
        <v>0.79243814195132711</v>
      </c>
      <c r="L16" s="134">
        <f>L7/RES_summary!L$6</f>
        <v>0.83813285413773675</v>
      </c>
      <c r="M16" s="134">
        <f>M7/RES_summary!M$6</f>
        <v>0.88809574288618076</v>
      </c>
      <c r="N16" s="134">
        <f>N7/RES_summary!N$6</f>
        <v>0.95106488908904363</v>
      </c>
      <c r="O16" s="134">
        <f>O7/RES_summary!O$6</f>
        <v>1.0473614720117062</v>
      </c>
      <c r="P16" s="134">
        <f>P7/RES_summary!P$6</f>
        <v>1.1399113758747834</v>
      </c>
      <c r="Q16" s="134">
        <f>Q7/RES_summary!Q$6</f>
        <v>1.2687282253677405</v>
      </c>
    </row>
    <row r="17" spans="1:17" ht="12.95" customHeight="1" x14ac:dyDescent="0.25">
      <c r="A17" s="133" t="s">
        <v>49</v>
      </c>
      <c r="B17" s="132">
        <f>1000000*B5/RES_summary!B$6</f>
        <v>142.47171955326124</v>
      </c>
      <c r="C17" s="132">
        <f>1000000*C5/RES_summary!C$6</f>
        <v>155.12318697914017</v>
      </c>
      <c r="D17" s="132">
        <f>1000000*D5/RES_summary!D$6</f>
        <v>164.15738763705934</v>
      </c>
      <c r="E17" s="132">
        <f>1000000*E5/RES_summary!E$6</f>
        <v>175.41095852504552</v>
      </c>
      <c r="F17" s="132">
        <f>1000000*F5/RES_summary!F$6</f>
        <v>192.3204184286561</v>
      </c>
      <c r="G17" s="132">
        <f>1000000*G5/RES_summary!G$6</f>
        <v>209.97812648647124</v>
      </c>
      <c r="H17" s="132">
        <f>1000000*H5/RES_summary!H$6</f>
        <v>222.96825827798747</v>
      </c>
      <c r="I17" s="132">
        <f>1000000*I5/RES_summary!I$6</f>
        <v>229.68713194357025</v>
      </c>
      <c r="J17" s="132">
        <f>1000000*J5/RES_summary!J$6</f>
        <v>235.55167686621132</v>
      </c>
      <c r="K17" s="132">
        <f>1000000*K5/RES_summary!K$6</f>
        <v>237.79313092954922</v>
      </c>
      <c r="L17" s="132">
        <f>1000000*L5/RES_summary!L$6</f>
        <v>236.4601822038546</v>
      </c>
      <c r="M17" s="132">
        <f>1000000*M5/RES_summary!M$6</f>
        <v>235.2990362357377</v>
      </c>
      <c r="N17" s="132">
        <f>1000000*N5/RES_summary!N$6</f>
        <v>235.6011025127325</v>
      </c>
      <c r="O17" s="132">
        <f>1000000*O5/RES_summary!O$6</f>
        <v>236.41342691414755</v>
      </c>
      <c r="P17" s="132">
        <f>1000000*P5/RES_summary!P$6</f>
        <v>231.56356795986486</v>
      </c>
      <c r="Q17" s="132">
        <f>1000000*Q5/RES_summary!Q$6</f>
        <v>224.20620801223066</v>
      </c>
    </row>
    <row r="18" spans="1:17" ht="12.95" customHeight="1" x14ac:dyDescent="0.25">
      <c r="A18" s="131" t="s">
        <v>48</v>
      </c>
      <c r="B18" s="130">
        <f>B3*1000000/0.086/RES_summary!B$6</f>
        <v>105.1323474978043</v>
      </c>
      <c r="C18" s="130">
        <f>C3*1000000/0.086/RES_summary!C$6</f>
        <v>116.69855275712995</v>
      </c>
      <c r="D18" s="130">
        <f>D3*1000000/0.086/RES_summary!D$6</f>
        <v>125.61903707305397</v>
      </c>
      <c r="E18" s="130">
        <f>E3*1000000/0.086/RES_summary!E$6</f>
        <v>136.33706876245586</v>
      </c>
      <c r="F18" s="130">
        <f>F3*1000000/0.086/RES_summary!F$6</f>
        <v>151.72310543912272</v>
      </c>
      <c r="G18" s="130">
        <f>G3*1000000/0.086/RES_summary!G$6</f>
        <v>167.97150415809205</v>
      </c>
      <c r="H18" s="130">
        <f>H3*1000000/0.086/RES_summary!H$6</f>
        <v>181.00134725808758</v>
      </c>
      <c r="I18" s="130">
        <f>I3*1000000/0.086/RES_summary!I$6</f>
        <v>188.80973524999231</v>
      </c>
      <c r="J18" s="130">
        <f>J3*1000000/0.086/RES_summary!J$6</f>
        <v>194.92058392889595</v>
      </c>
      <c r="K18" s="130">
        <f>K3*1000000/0.086/RES_summary!K$6</f>
        <v>198.32448989854825</v>
      </c>
      <c r="L18" s="130">
        <f>L3*1000000/0.086/RES_summary!L$6</f>
        <v>199.25837354734301</v>
      </c>
      <c r="M18" s="130">
        <f>M3*1000000/0.086/RES_summary!M$6</f>
        <v>197.69752317723879</v>
      </c>
      <c r="N18" s="130">
        <f>N3*1000000/0.086/RES_summary!N$6</f>
        <v>198.40495854821097</v>
      </c>
      <c r="O18" s="130">
        <f>O3*1000000/0.086/RES_summary!O$6</f>
        <v>198.4243345458039</v>
      </c>
      <c r="P18" s="130">
        <f>P3*1000000/0.086/RES_summary!P$6</f>
        <v>193.61096213126544</v>
      </c>
      <c r="Q18" s="130">
        <f>Q3*1000000/0.086/RES_summary!Q$6</f>
        <v>185.86570701277776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tabColor theme="8" tint="0.59999389629810485"/>
    <pageSetUpPr fitToPage="1"/>
  </sheetPr>
  <dimension ref="A1:Q19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9.9354646122875856</v>
      </c>
      <c r="C3" s="144">
        <v>9.9446952956141885</v>
      </c>
      <c r="D3" s="144">
        <v>10.014940919076146</v>
      </c>
      <c r="E3" s="144">
        <v>10.118329782942153</v>
      </c>
      <c r="F3" s="144">
        <v>10.266740799846028</v>
      </c>
      <c r="G3" s="144">
        <v>10.364826446730365</v>
      </c>
      <c r="H3" s="144">
        <v>10.429435185228881</v>
      </c>
      <c r="I3" s="144">
        <v>10.790055815385308</v>
      </c>
      <c r="J3" s="144">
        <v>11.399109036659086</v>
      </c>
      <c r="K3" s="144">
        <v>11.742470234774883</v>
      </c>
      <c r="L3" s="144">
        <v>11.81330633479851</v>
      </c>
      <c r="M3" s="144">
        <v>11.356007692944903</v>
      </c>
      <c r="N3" s="144">
        <v>10.209290549956407</v>
      </c>
      <c r="O3" s="144">
        <v>8.61760633623269</v>
      </c>
      <c r="P3" s="144">
        <v>6.848395537781971</v>
      </c>
      <c r="Q3" s="144">
        <v>5.2109743726986775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266.44678995721256</v>
      </c>
      <c r="C5" s="144">
        <v>265.36377677732082</v>
      </c>
      <c r="D5" s="144">
        <v>266.17089084801256</v>
      </c>
      <c r="E5" s="144">
        <v>267.96193771461822</v>
      </c>
      <c r="F5" s="144">
        <v>270.86661629632624</v>
      </c>
      <c r="G5" s="144">
        <v>272.48598886662597</v>
      </c>
      <c r="H5" s="144">
        <v>272.81612005418492</v>
      </c>
      <c r="I5" s="144">
        <v>281.27641518301806</v>
      </c>
      <c r="J5" s="144">
        <v>297.7284164993348</v>
      </c>
      <c r="K5" s="144">
        <v>306.77889211711346</v>
      </c>
      <c r="L5" s="144">
        <v>307.8204094680703</v>
      </c>
      <c r="M5" s="144">
        <v>295.14396459559447</v>
      </c>
      <c r="N5" s="144">
        <v>264.84313204144166</v>
      </c>
      <c r="O5" s="144">
        <v>223.06159098514212</v>
      </c>
      <c r="P5" s="144">
        <v>176.95791286983726</v>
      </c>
      <c r="Q5" s="144">
        <v>134.23910313562138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3753987.6276398599</v>
      </c>
      <c r="C7" s="62">
        <v>3843837.225643951</v>
      </c>
      <c r="D7" s="62">
        <v>3981819.9285140363</v>
      </c>
      <c r="E7" s="62">
        <v>4109950.828434519</v>
      </c>
      <c r="F7" s="62">
        <v>4279200.4921005294</v>
      </c>
      <c r="G7" s="62">
        <v>4426744.0957803251</v>
      </c>
      <c r="H7" s="62">
        <v>4557218.7748935521</v>
      </c>
      <c r="I7" s="62">
        <v>4834126.9145576945</v>
      </c>
      <c r="J7" s="62">
        <v>5294639.4471450737</v>
      </c>
      <c r="K7" s="62">
        <v>5663306.3728311658</v>
      </c>
      <c r="L7" s="62">
        <v>6032529.4500248935</v>
      </c>
      <c r="M7" s="62">
        <v>6396637.0431123022</v>
      </c>
      <c r="N7" s="62">
        <v>6713717.6299787704</v>
      </c>
      <c r="O7" s="62">
        <v>6879721.5671479777</v>
      </c>
      <c r="P7" s="62">
        <v>7040524.6666104738</v>
      </c>
      <c r="Q7" s="62">
        <v>7132011.163729284</v>
      </c>
    </row>
    <row r="8" spans="1:17" ht="12.95" customHeight="1" x14ac:dyDescent="0.25">
      <c r="A8" s="133" t="s">
        <v>136</v>
      </c>
      <c r="B8" s="143"/>
      <c r="C8" s="143">
        <v>2234985.3852268681</v>
      </c>
      <c r="D8" s="143">
        <v>2283118.4900928624</v>
      </c>
      <c r="E8" s="143">
        <v>2273266.6871432597</v>
      </c>
      <c r="F8" s="143">
        <v>2314385.4508887874</v>
      </c>
      <c r="G8" s="143">
        <v>2292679.3909025728</v>
      </c>
      <c r="H8" s="143">
        <v>2275610.466336004</v>
      </c>
      <c r="I8" s="143">
        <v>2422043.9268869194</v>
      </c>
      <c r="J8" s="143">
        <v>2605648.3198101562</v>
      </c>
      <c r="K8" s="143">
        <v>2513802.7129088691</v>
      </c>
      <c r="L8" s="143">
        <v>2514358.8644165047</v>
      </c>
      <c r="M8" s="143">
        <v>2509243.3803101857</v>
      </c>
      <c r="N8" s="143">
        <v>2462216.3740892443</v>
      </c>
      <c r="O8" s="143">
        <v>2311139.7243919852</v>
      </c>
      <c r="P8" s="143">
        <v>2305938.8866852731</v>
      </c>
      <c r="Q8" s="143">
        <v>2236622.2843415872</v>
      </c>
    </row>
    <row r="9" spans="1:17" ht="12.95" customHeight="1" x14ac:dyDescent="0.25">
      <c r="A9" s="131" t="s">
        <v>135</v>
      </c>
      <c r="B9" s="142"/>
      <c r="C9" s="142">
        <f>B7+C8-C7</f>
        <v>2145135.787222777</v>
      </c>
      <c r="D9" s="142">
        <f t="shared" ref="D9:Q9" si="0">C7+D8-D7</f>
        <v>2145135.7872227775</v>
      </c>
      <c r="E9" s="142">
        <f t="shared" si="0"/>
        <v>2145135.787222777</v>
      </c>
      <c r="F9" s="142">
        <f t="shared" si="0"/>
        <v>2145135.7872227766</v>
      </c>
      <c r="G9" s="142">
        <f t="shared" si="0"/>
        <v>2145135.7872227775</v>
      </c>
      <c r="H9" s="142">
        <f t="shared" si="0"/>
        <v>2145135.7872227766</v>
      </c>
      <c r="I9" s="142">
        <f t="shared" si="0"/>
        <v>2145135.7872227775</v>
      </c>
      <c r="J9" s="142">
        <f t="shared" si="0"/>
        <v>2145135.7872227775</v>
      </c>
      <c r="K9" s="142">
        <f t="shared" si="0"/>
        <v>2145135.7872227766</v>
      </c>
      <c r="L9" s="142">
        <f t="shared" si="0"/>
        <v>2145135.7872227766</v>
      </c>
      <c r="M9" s="142">
        <f t="shared" si="0"/>
        <v>2145135.7872227766</v>
      </c>
      <c r="N9" s="142">
        <f t="shared" si="0"/>
        <v>2145135.7872227766</v>
      </c>
      <c r="O9" s="142">
        <f t="shared" si="0"/>
        <v>2145135.7872227784</v>
      </c>
      <c r="P9" s="142">
        <f t="shared" si="0"/>
        <v>2145135.7872227766</v>
      </c>
      <c r="Q9" s="142">
        <f t="shared" si="0"/>
        <v>2145135.7872227766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433.58997982661379</v>
      </c>
      <c r="C11" s="140">
        <v>435.76404139930105</v>
      </c>
      <c r="D11" s="140">
        <v>437.51140860516784</v>
      </c>
      <c r="E11" s="140">
        <v>439.07354335291888</v>
      </c>
      <c r="F11" s="140">
        <v>440.73614019806769</v>
      </c>
      <c r="G11" s="140">
        <v>442.3025134392152</v>
      </c>
      <c r="H11" s="140">
        <v>444.5210280453291</v>
      </c>
      <c r="I11" s="140">
        <v>446.05860471288088</v>
      </c>
      <c r="J11" s="140">
        <v>445.19693838606787</v>
      </c>
      <c r="K11" s="140">
        <v>445.07739963747332</v>
      </c>
      <c r="L11" s="140">
        <v>446.24730175036825</v>
      </c>
      <c r="M11" s="140">
        <v>447.39726005132661</v>
      </c>
      <c r="N11" s="140">
        <v>448.23771678878529</v>
      </c>
      <c r="O11" s="140">
        <v>449.22446933766173</v>
      </c>
      <c r="P11" s="140">
        <v>450.00816839342497</v>
      </c>
      <c r="Q11" s="140">
        <v>451.37909780819575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70.977002693194336</v>
      </c>
      <c r="C13" s="137">
        <f t="shared" ref="C13:Q13" si="1">IF(C5=0,0,1000000*C5/C7)</f>
        <v>69.036163916349224</v>
      </c>
      <c r="D13" s="137">
        <f t="shared" si="1"/>
        <v>66.846541437483864</v>
      </c>
      <c r="E13" s="137">
        <f t="shared" si="1"/>
        <v>65.198331780695526</v>
      </c>
      <c r="F13" s="137">
        <f t="shared" si="1"/>
        <v>63.298416794527434</v>
      </c>
      <c r="G13" s="137">
        <f t="shared" si="1"/>
        <v>61.554493092647014</v>
      </c>
      <c r="H13" s="137">
        <f t="shared" si="1"/>
        <v>59.864608992917482</v>
      </c>
      <c r="I13" s="137">
        <f t="shared" si="1"/>
        <v>58.18556693991016</v>
      </c>
      <c r="J13" s="137">
        <f t="shared" si="1"/>
        <v>56.23204742673709</v>
      </c>
      <c r="K13" s="137">
        <f t="shared" si="1"/>
        <v>54.169573729727503</v>
      </c>
      <c r="L13" s="137">
        <f t="shared" si="1"/>
        <v>51.026756192097835</v>
      </c>
      <c r="M13" s="137">
        <f t="shared" si="1"/>
        <v>46.140489542609927</v>
      </c>
      <c r="N13" s="137">
        <f t="shared" si="1"/>
        <v>39.448059426693391</v>
      </c>
      <c r="O13" s="137">
        <f t="shared" si="1"/>
        <v>32.423055033259637</v>
      </c>
      <c r="P13" s="137">
        <f t="shared" si="1"/>
        <v>25.134194005321234</v>
      </c>
      <c r="Q13" s="137">
        <f t="shared" si="1"/>
        <v>18.822054544489607</v>
      </c>
    </row>
    <row r="14" spans="1:17" ht="12.95" customHeight="1" x14ac:dyDescent="0.25">
      <c r="A14" s="131" t="s">
        <v>132</v>
      </c>
      <c r="B14" s="130"/>
      <c r="C14" s="130">
        <v>67.639053197541045</v>
      </c>
      <c r="D14" s="130">
        <v>66.256891415981897</v>
      </c>
      <c r="E14" s="130">
        <v>64.343069305009124</v>
      </c>
      <c r="F14" s="130">
        <v>62.411551140992579</v>
      </c>
      <c r="G14" s="130">
        <v>60.756728983865315</v>
      </c>
      <c r="H14" s="130">
        <v>58.970137635148475</v>
      </c>
      <c r="I14" s="130">
        <v>57.303555582127132</v>
      </c>
      <c r="J14" s="130">
        <v>54.955526220558404</v>
      </c>
      <c r="K14" s="130">
        <v>52.676875621734737</v>
      </c>
      <c r="L14" s="130">
        <v>47.80764327659378</v>
      </c>
      <c r="M14" s="130">
        <v>40.89328697349076</v>
      </c>
      <c r="N14" s="130">
        <v>32.060009113435804</v>
      </c>
      <c r="O14" s="130">
        <v>25.090090140095086</v>
      </c>
      <c r="P14" s="130">
        <v>17.89965313933595</v>
      </c>
      <c r="Q14" s="130">
        <v>11.648933007646136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17.158576243200354</v>
      </c>
      <c r="C16" s="134">
        <f>C7/RES_summary!C$6</f>
        <v>17.167805097160095</v>
      </c>
      <c r="D16" s="134">
        <f>D7/RES_summary!D$6</f>
        <v>17.353456154671683</v>
      </c>
      <c r="E16" s="134">
        <f>E7/RES_summary!E$6</f>
        <v>17.47264638696431</v>
      </c>
      <c r="F16" s="134">
        <f>F7/RES_summary!F$6</f>
        <v>17.720871019722416</v>
      </c>
      <c r="G16" s="134">
        <f>G7/RES_summary!G$6</f>
        <v>17.832158133216481</v>
      </c>
      <c r="H16" s="134">
        <f>H7/RES_summary!H$6</f>
        <v>18.112160338353856</v>
      </c>
      <c r="I16" s="134">
        <f>I7/RES_summary!I$6</f>
        <v>18.6498212401678</v>
      </c>
      <c r="J16" s="134">
        <f>J7/RES_summary!J$6</f>
        <v>19.123472897159903</v>
      </c>
      <c r="K16" s="134">
        <f>K7/RES_summary!K$6</f>
        <v>19.798447717974486</v>
      </c>
      <c r="L16" s="134">
        <f>L7/RES_summary!L$6</f>
        <v>20.52474167710016</v>
      </c>
      <c r="M16" s="134">
        <f>M7/RES_summary!M$6</f>
        <v>21.115194570252534</v>
      </c>
      <c r="N16" s="134">
        <f>N7/RES_summary!N$6</f>
        <v>21.573989395648294</v>
      </c>
      <c r="O16" s="134">
        <f>O7/RES_summary!O$6</f>
        <v>21.937188122661833</v>
      </c>
      <c r="P16" s="134">
        <f>P7/RES_summary!P$6</f>
        <v>22.28677095911592</v>
      </c>
      <c r="Q16" s="134">
        <f>Q7/RES_summary!Q$6</f>
        <v>22.566227799983814</v>
      </c>
    </row>
    <row r="17" spans="1:17" ht="12.95" customHeight="1" x14ac:dyDescent="0.25">
      <c r="A17" s="133" t="s">
        <v>49</v>
      </c>
      <c r="B17" s="132">
        <f>1000000*B5/RES_summary!B$6</f>
        <v>1217.8643122250119</v>
      </c>
      <c r="C17" s="132">
        <f>1000000*C5/RES_summary!C$6</f>
        <v>1185.19940677148</v>
      </c>
      <c r="D17" s="132">
        <f>1000000*D5/RES_summary!D$6</f>
        <v>1160.0185259268201</v>
      </c>
      <c r="E17" s="132">
        <f>1000000*E5/RES_summary!E$6</f>
        <v>1139.18739622407</v>
      </c>
      <c r="F17" s="132">
        <f>1000000*F5/RES_summary!F$6</f>
        <v>1121.703079768452</v>
      </c>
      <c r="G17" s="132">
        <f>1000000*G5/RES_summary!G$6</f>
        <v>1097.6494546380632</v>
      </c>
      <c r="H17" s="132">
        <f>1000000*H5/RES_summary!H$6</f>
        <v>1084.2773966725815</v>
      </c>
      <c r="I17" s="132">
        <f>1000000*I5/RES_summary!I$6</f>
        <v>1085.1504221871419</v>
      </c>
      <c r="J17" s="132">
        <f>1000000*J5/RES_summary!J$6</f>
        <v>1075.3520349170169</v>
      </c>
      <c r="K17" s="132">
        <f>1000000*K5/RES_summary!K$6</f>
        <v>1072.4734733929743</v>
      </c>
      <c r="L17" s="132">
        <f>1000000*L5/RES_summary!L$6</f>
        <v>1047.3109894631791</v>
      </c>
      <c r="M17" s="132">
        <f>1000000*M5/RES_summary!M$6</f>
        <v>974.26541425891094</v>
      </c>
      <c r="N17" s="132">
        <f>1000000*N5/RES_summary!N$6</f>
        <v>851.05201575038689</v>
      </c>
      <c r="O17" s="132">
        <f>1000000*O5/RES_summary!O$6</f>
        <v>711.27065777603434</v>
      </c>
      <c r="P17" s="132">
        <f>1000000*P5/RES_summary!P$6</f>
        <v>560.16002503857874</v>
      </c>
      <c r="Q17" s="132">
        <f>1000000*Q5/RES_summary!Q$6</f>
        <v>424.742770514673</v>
      </c>
    </row>
    <row r="18" spans="1:17" ht="12.95" customHeight="1" x14ac:dyDescent="0.25">
      <c r="A18" s="133" t="s">
        <v>48</v>
      </c>
      <c r="B18" s="132">
        <f>B3*1000000/0.086/RES_summary!B$6</f>
        <v>528.05376256919578</v>
      </c>
      <c r="C18" s="132">
        <f>C3*1000000/0.086/RES_summary!C$6</f>
        <v>516.46728335879425</v>
      </c>
      <c r="D18" s="132">
        <f>D3*1000000/0.086/RES_summary!D$6</f>
        <v>507.5213392863335</v>
      </c>
      <c r="E18" s="132">
        <f>E3*1000000/0.086/RES_summary!E$6</f>
        <v>500.18704660308799</v>
      </c>
      <c r="F18" s="132">
        <f>F3*1000000/0.086/RES_summary!F$6</f>
        <v>494.37508582543268</v>
      </c>
      <c r="G18" s="132">
        <f>G3*1000000/0.086/RES_summary!G$6</f>
        <v>485.49311266159913</v>
      </c>
      <c r="H18" s="132">
        <f>H3*1000000/0.086/RES_summary!H$6</f>
        <v>481.984103055209</v>
      </c>
      <c r="I18" s="132">
        <f>I3*1000000/0.086/RES_summary!I$6</f>
        <v>484.04068322439002</v>
      </c>
      <c r="J18" s="132">
        <f>J3*1000000/0.086/RES_summary!J$6</f>
        <v>478.74343363228382</v>
      </c>
      <c r="K18" s="132">
        <f>K3*1000000/0.086/RES_summary!K$6</f>
        <v>477.33370471791386</v>
      </c>
      <c r="L18" s="132">
        <f>L3*1000000/0.086/RES_summary!L$6</f>
        <v>467.35970314145209</v>
      </c>
      <c r="M18" s="132">
        <f>M3*1000000/0.086/RES_summary!M$6</f>
        <v>435.88367690220736</v>
      </c>
      <c r="N18" s="132">
        <f>N3*1000000/0.086/RES_summary!N$6</f>
        <v>381.47361240844685</v>
      </c>
      <c r="O18" s="132">
        <f>O3*1000000/0.086/RES_summary!O$6</f>
        <v>319.52018379488857</v>
      </c>
      <c r="P18" s="132">
        <f>P3*1000000/0.086/RES_summary!P$6</f>
        <v>252.07658687482584</v>
      </c>
      <c r="Q18" s="132">
        <f>Q3*1000000/0.086/RES_summary!Q$6</f>
        <v>191.72000855546662</v>
      </c>
    </row>
    <row r="19" spans="1:17" ht="12.95" customHeight="1" x14ac:dyDescent="0.25">
      <c r="A19" s="131" t="s">
        <v>139</v>
      </c>
      <c r="B19" s="142">
        <v>125.71021560434866</v>
      </c>
      <c r="C19" s="142">
        <v>125.74855489684535</v>
      </c>
      <c r="D19" s="142">
        <v>127.01006114326208</v>
      </c>
      <c r="E19" s="142">
        <v>127.75882072960215</v>
      </c>
      <c r="F19" s="142">
        <v>129.39015740885478</v>
      </c>
      <c r="G19" s="142">
        <v>129.92826092212897</v>
      </c>
      <c r="H19" s="142">
        <v>131.71443143577324</v>
      </c>
      <c r="I19" s="142">
        <v>135.09953071299552</v>
      </c>
      <c r="J19" s="142">
        <v>137.62888014827692</v>
      </c>
      <c r="K19" s="142">
        <v>141.87937353498688</v>
      </c>
      <c r="L19" s="142">
        <v>146.4896047872947</v>
      </c>
      <c r="M19" s="142">
        <v>150.0135128056337</v>
      </c>
      <c r="N19" s="142">
        <v>152.5741824303274</v>
      </c>
      <c r="O19" s="142">
        <v>154.68328543242649</v>
      </c>
      <c r="P19" s="142">
        <v>156.67843630336742</v>
      </c>
      <c r="Q19" s="142">
        <v>158.27060406475613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2.909408855165009</v>
      </c>
      <c r="C3" s="144">
        <v>3.0739346173947482</v>
      </c>
      <c r="D3" s="144">
        <v>3.2973104815809413</v>
      </c>
      <c r="E3" s="144">
        <v>3.5165104095899737</v>
      </c>
      <c r="F3" s="144">
        <v>3.7749626985818074</v>
      </c>
      <c r="G3" s="144">
        <v>4.0130765757074709</v>
      </c>
      <c r="H3" s="144">
        <v>4.2124271843874164</v>
      </c>
      <c r="I3" s="144">
        <v>4.4654658151575566</v>
      </c>
      <c r="J3" s="144">
        <v>4.8280177195492113</v>
      </c>
      <c r="K3" s="144">
        <v>5.0264993946654375</v>
      </c>
      <c r="L3" s="144">
        <v>5.2322933680680359</v>
      </c>
      <c r="M3" s="144">
        <v>5.4354735695685266</v>
      </c>
      <c r="N3" s="144">
        <v>5.6619251632941241</v>
      </c>
      <c r="O3" s="144">
        <v>5.7490579439829022</v>
      </c>
      <c r="P3" s="144">
        <v>5.8345924790424402</v>
      </c>
      <c r="Q3" s="144">
        <v>5.8263255925867456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1106.6283067135128</v>
      </c>
      <c r="C5" s="144">
        <v>1152.3389006668024</v>
      </c>
      <c r="D5" s="144">
        <v>1220.4741689462471</v>
      </c>
      <c r="E5" s="144">
        <v>1286.6385476647017</v>
      </c>
      <c r="F5" s="144">
        <v>1365.8325325163989</v>
      </c>
      <c r="G5" s="144">
        <v>1436.8954494826694</v>
      </c>
      <c r="H5" s="144">
        <v>1491.0917050670926</v>
      </c>
      <c r="I5" s="144">
        <v>1565.6915623413302</v>
      </c>
      <c r="J5" s="144">
        <v>1686.4197963631261</v>
      </c>
      <c r="K5" s="144">
        <v>1746.7509506114534</v>
      </c>
      <c r="L5" s="144">
        <v>1804.2210249138277</v>
      </c>
      <c r="M5" s="144">
        <v>1864.5849884351285</v>
      </c>
      <c r="N5" s="144">
        <v>1933.7998332473376</v>
      </c>
      <c r="O5" s="144">
        <v>1954.5863780489015</v>
      </c>
      <c r="P5" s="144">
        <v>1975.7024327697068</v>
      </c>
      <c r="Q5" s="144">
        <v>1962.6142819754132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93707.002727338971</v>
      </c>
      <c r="C7" s="62">
        <v>98485.033855700371</v>
      </c>
      <c r="D7" s="62">
        <v>105431.91742253464</v>
      </c>
      <c r="E7" s="62">
        <v>112302.5760581776</v>
      </c>
      <c r="F7" s="62">
        <v>120550.47380643713</v>
      </c>
      <c r="G7" s="62">
        <v>128208.80816609098</v>
      </c>
      <c r="H7" s="62">
        <v>134418.98005284421</v>
      </c>
      <c r="I7" s="62">
        <v>142769.69541619756</v>
      </c>
      <c r="J7" s="62">
        <v>155947.37339028224</v>
      </c>
      <c r="K7" s="62">
        <v>163853.84600139598</v>
      </c>
      <c r="L7" s="62">
        <v>172107.47403660411</v>
      </c>
      <c r="M7" s="62">
        <v>180438.20842860642</v>
      </c>
      <c r="N7" s="62">
        <v>191496.61177916423</v>
      </c>
      <c r="O7" s="62">
        <v>198938.01076087955</v>
      </c>
      <c r="P7" s="62">
        <v>209155.08674305098</v>
      </c>
      <c r="Q7" s="62">
        <v>216806.13404777949</v>
      </c>
    </row>
    <row r="8" spans="1:17" ht="12.95" customHeight="1" x14ac:dyDescent="0.25">
      <c r="A8" s="133" t="s">
        <v>136</v>
      </c>
      <c r="B8" s="143"/>
      <c r="C8" s="143">
        <v>12403.796599290332</v>
      </c>
      <c r="D8" s="143">
        <v>14915.808483954988</v>
      </c>
      <c r="E8" s="143">
        <v>15198.185174034114</v>
      </c>
      <c r="F8" s="143">
        <v>16950.162980878256</v>
      </c>
      <c r="G8" s="143">
        <v>16752.20152774049</v>
      </c>
      <c r="H8" s="143">
        <v>15713.263077403719</v>
      </c>
      <c r="I8" s="143">
        <v>18281.445657583121</v>
      </c>
      <c r="J8" s="143">
        <v>23555.291131554804</v>
      </c>
      <c r="K8" s="143">
        <v>18751.078360669981</v>
      </c>
      <c r="L8" s="143">
        <v>19586.241043494392</v>
      </c>
      <c r="M8" s="143">
        <v>20734.53099129265</v>
      </c>
      <c r="N8" s="143">
        <v>25974.211834512804</v>
      </c>
      <c r="O8" s="143">
        <v>22639.584155749402</v>
      </c>
      <c r="P8" s="143">
        <v>27167.238963049724</v>
      </c>
      <c r="Q8" s="143">
        <v>24403.248832468977</v>
      </c>
    </row>
    <row r="9" spans="1:17" ht="12.95" customHeight="1" x14ac:dyDescent="0.25">
      <c r="A9" s="131" t="s">
        <v>135</v>
      </c>
      <c r="B9" s="142"/>
      <c r="C9" s="142">
        <f>B7+C8-C7</f>
        <v>7625.7654709289345</v>
      </c>
      <c r="D9" s="142">
        <f t="shared" ref="D9:Q9" si="0">C7+D8-D7</f>
        <v>7968.9249171207193</v>
      </c>
      <c r="E9" s="142">
        <f t="shared" si="0"/>
        <v>8327.5265383911465</v>
      </c>
      <c r="F9" s="142">
        <f t="shared" si="0"/>
        <v>8702.2652326187235</v>
      </c>
      <c r="G9" s="142">
        <f t="shared" si="0"/>
        <v>9093.8671680866391</v>
      </c>
      <c r="H9" s="142">
        <f t="shared" si="0"/>
        <v>9503.0911906504771</v>
      </c>
      <c r="I9" s="142">
        <f t="shared" si="0"/>
        <v>9930.7302942297829</v>
      </c>
      <c r="J9" s="142">
        <f t="shared" si="0"/>
        <v>10377.613157470128</v>
      </c>
      <c r="K9" s="142">
        <f t="shared" si="0"/>
        <v>10844.605749556242</v>
      </c>
      <c r="L9" s="142">
        <f t="shared" si="0"/>
        <v>11332.61300828628</v>
      </c>
      <c r="M9" s="142">
        <f t="shared" si="0"/>
        <v>12403.796599290334</v>
      </c>
      <c r="N9" s="142">
        <f t="shared" si="0"/>
        <v>14915.808483954985</v>
      </c>
      <c r="O9" s="142">
        <f t="shared" si="0"/>
        <v>15198.185174034094</v>
      </c>
      <c r="P9" s="142">
        <f t="shared" si="0"/>
        <v>16950.162980878289</v>
      </c>
      <c r="Q9" s="142">
        <f t="shared" si="0"/>
        <v>16752.201527740457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30.570639951949669</v>
      </c>
      <c r="C11" s="140">
        <v>31.01815426258446</v>
      </c>
      <c r="D11" s="140">
        <v>31.414691542689582</v>
      </c>
      <c r="E11" s="140">
        <v>31.7802198602561</v>
      </c>
      <c r="F11" s="140">
        <v>32.137845639770219</v>
      </c>
      <c r="G11" s="140">
        <v>32.475348940438266</v>
      </c>
      <c r="H11" s="140">
        <v>32.849563363482964</v>
      </c>
      <c r="I11" s="140">
        <v>33.163633473783435</v>
      </c>
      <c r="J11" s="140">
        <v>33.289303793788385</v>
      </c>
      <c r="K11" s="140">
        <v>33.460790365891</v>
      </c>
      <c r="L11" s="140">
        <v>33.721267914964301</v>
      </c>
      <c r="M11" s="140">
        <v>33.896648012026745</v>
      </c>
      <c r="N11" s="140">
        <v>34.045064011364303</v>
      </c>
      <c r="O11" s="140">
        <v>34.20135928874916</v>
      </c>
      <c r="P11" s="140">
        <v>34.339229161350559</v>
      </c>
      <c r="Q11" s="140">
        <v>34.519249466906381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11809.451529823122</v>
      </c>
      <c r="C13" s="137">
        <f t="shared" ref="C13:Q13" si="1">IF(C5=0,0,1000000*C5/C7)</f>
        <v>11700.649891182469</v>
      </c>
      <c r="D13" s="137">
        <f t="shared" si="1"/>
        <v>11575.945868982057</v>
      </c>
      <c r="E13" s="137">
        <f t="shared" si="1"/>
        <v>11456.892556036892</v>
      </c>
      <c r="F13" s="137">
        <f t="shared" si="1"/>
        <v>11329.964034064762</v>
      </c>
      <c r="G13" s="137">
        <f t="shared" si="1"/>
        <v>11207.462810364876</v>
      </c>
      <c r="H13" s="137">
        <f t="shared" si="1"/>
        <v>11092.865787858967</v>
      </c>
      <c r="I13" s="137">
        <f t="shared" si="1"/>
        <v>10966.553915920862</v>
      </c>
      <c r="J13" s="137">
        <f t="shared" si="1"/>
        <v>10814.031424194633</v>
      </c>
      <c r="K13" s="137">
        <f t="shared" si="1"/>
        <v>10660.420815490479</v>
      </c>
      <c r="L13" s="137">
        <f t="shared" si="1"/>
        <v>10483.106762290305</v>
      </c>
      <c r="M13" s="137">
        <f t="shared" si="1"/>
        <v>10333.648314696522</v>
      </c>
      <c r="N13" s="137">
        <f t="shared" si="1"/>
        <v>10098.350123695214</v>
      </c>
      <c r="O13" s="137">
        <f t="shared" si="1"/>
        <v>9825.1026567179488</v>
      </c>
      <c r="P13" s="137">
        <f t="shared" si="1"/>
        <v>9446.1122774263476</v>
      </c>
      <c r="Q13" s="137">
        <f t="shared" si="1"/>
        <v>9052.3927775165921</v>
      </c>
    </row>
    <row r="14" spans="1:17" ht="12.95" customHeight="1" x14ac:dyDescent="0.25">
      <c r="A14" s="131" t="s">
        <v>132</v>
      </c>
      <c r="B14" s="130"/>
      <c r="C14" s="130">
        <v>10945.576265559845</v>
      </c>
      <c r="D14" s="130">
        <v>10877.311880714151</v>
      </c>
      <c r="E14" s="130">
        <v>10824.180509259782</v>
      </c>
      <c r="F14" s="130">
        <v>10735.174907831157</v>
      </c>
      <c r="G14" s="130">
        <v>10652.719298471206</v>
      </c>
      <c r="H14" s="130">
        <v>10591.215176892301</v>
      </c>
      <c r="I14" s="130">
        <v>10495.687208418303</v>
      </c>
      <c r="J14" s="130">
        <v>10328.131893657313</v>
      </c>
      <c r="K14" s="130">
        <v>10047.422158019324</v>
      </c>
      <c r="L14" s="130">
        <v>9767.1634850790433</v>
      </c>
      <c r="M14" s="130">
        <v>9459.1319795797754</v>
      </c>
      <c r="N14" s="130">
        <v>8911.0979428312621</v>
      </c>
      <c r="O14" s="130">
        <v>8184.53392357956</v>
      </c>
      <c r="P14" s="130">
        <v>7475.1438419261658</v>
      </c>
      <c r="Q14" s="130">
        <v>6776.4890997678267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0.42831221365258099</v>
      </c>
      <c r="C16" s="134">
        <f>C7/RES_summary!C$6</f>
        <v>0.4398656256674931</v>
      </c>
      <c r="D16" s="134">
        <f>D7/RES_summary!D$6</f>
        <v>0.45949043129574835</v>
      </c>
      <c r="E16" s="134">
        <f>E7/RES_summary!E$6</f>
        <v>0.47743228124145531</v>
      </c>
      <c r="F16" s="134">
        <f>F7/RES_summary!F$6</f>
        <v>0.49921928211446648</v>
      </c>
      <c r="G16" s="134">
        <f>G7/RES_summary!G$6</f>
        <v>0.51646078739185475</v>
      </c>
      <c r="H16" s="134">
        <f>H7/RES_summary!H$6</f>
        <v>0.53423332069283225</v>
      </c>
      <c r="I16" s="134">
        <f>I7/RES_summary!I$6</f>
        <v>0.55079838512450596</v>
      </c>
      <c r="J16" s="134">
        <f>J7/RES_summary!J$6</f>
        <v>0.56325938681630194</v>
      </c>
      <c r="K16" s="134">
        <f>K7/RES_summary!K$6</f>
        <v>0.57281940793641617</v>
      </c>
      <c r="L16" s="134">
        <f>L7/RES_summary!L$6</f>
        <v>0.58556886867497104</v>
      </c>
      <c r="M16" s="134">
        <f>M7/RES_summary!M$6</f>
        <v>0.59562358364232659</v>
      </c>
      <c r="N16" s="134">
        <f>N7/RES_summary!N$6</f>
        <v>0.6153588964448794</v>
      </c>
      <c r="O16" s="134">
        <f>O7/RES_summary!O$6</f>
        <v>0.63434842881566134</v>
      </c>
      <c r="P16" s="134">
        <f>P7/RES_summary!P$6</f>
        <v>0.66208013378362862</v>
      </c>
      <c r="Q16" s="134">
        <f>Q7/RES_summary!Q$6</f>
        <v>0.68599115972187608</v>
      </c>
    </row>
    <row r="17" spans="1:17" ht="12.95" customHeight="1" x14ac:dyDescent="0.25">
      <c r="A17" s="133" t="s">
        <v>49</v>
      </c>
      <c r="B17" s="132">
        <f>1000000*B5/RES_summary!B$6</f>
        <v>5058.1323267613998</v>
      </c>
      <c r="C17" s="132">
        <f>1000000*C5/RES_summary!C$6</f>
        <v>5146.7136851012619</v>
      </c>
      <c r="D17" s="132">
        <f>1000000*D5/RES_summary!D$6</f>
        <v>5319.0363599948014</v>
      </c>
      <c r="E17" s="132">
        <f>1000000*E5/RES_summary!E$6</f>
        <v>5469.890348966941</v>
      </c>
      <c r="F17" s="132">
        <f>1000000*F5/RES_summary!F$6</f>
        <v>5656.136511468535</v>
      </c>
      <c r="G17" s="132">
        <f>1000000*G5/RES_summary!G$6</f>
        <v>5788.2150677059735</v>
      </c>
      <c r="H17" s="132">
        <f>1000000*H5/RES_summary!H$6</f>
        <v>5926.1785258478076</v>
      </c>
      <c r="I17" s="132">
        <f>1000000*I5/RES_summary!I$6</f>
        <v>6040.3601872700374</v>
      </c>
      <c r="J17" s="132">
        <f>1000000*J5/RES_summary!J$6</f>
        <v>6091.1047090040884</v>
      </c>
      <c r="K17" s="132">
        <f>1000000*K5/RES_summary!K$6</f>
        <v>6106.4959398823039</v>
      </c>
      <c r="L17" s="132">
        <f>1000000*L5/RES_summary!L$6</f>
        <v>6138.5809669932723</v>
      </c>
      <c r="M17" s="132">
        <f>1000000*M5/RES_summary!M$6</f>
        <v>6154.9646412990314</v>
      </c>
      <c r="N17" s="132">
        <f>1000000*N5/RES_summary!N$6</f>
        <v>6214.1095880310977</v>
      </c>
      <c r="O17" s="132">
        <f>1000000*O5/RES_summary!O$6</f>
        <v>6232.5384332416106</v>
      </c>
      <c r="P17" s="132">
        <f>1000000*P5/RES_summary!P$6</f>
        <v>6254.0832803736139</v>
      </c>
      <c r="Q17" s="132">
        <f>1000000*Q5/RES_summary!Q$6</f>
        <v>6209.8614197065417</v>
      </c>
    </row>
    <row r="18" spans="1:17" ht="12.95" customHeight="1" x14ac:dyDescent="0.25">
      <c r="A18" s="131" t="s">
        <v>48</v>
      </c>
      <c r="B18" s="130">
        <f>B3*1000000/0.086/RES_summary!B$6</f>
        <v>154.63034219074024</v>
      </c>
      <c r="C18" s="130">
        <f>C3*1000000/0.086/RES_summary!C$6</f>
        <v>159.64155902982549</v>
      </c>
      <c r="D18" s="130">
        <f>D3*1000000/0.086/RES_summary!D$6</f>
        <v>167.09588655358706</v>
      </c>
      <c r="E18" s="130">
        <f>E3*1000000/0.086/RES_summary!E$6</f>
        <v>173.83431790166233</v>
      </c>
      <c r="F18" s="130">
        <f>F3*1000000/0.086/RES_summary!F$6</f>
        <v>181.77604212304416</v>
      </c>
      <c r="G18" s="130">
        <f>G3*1000000/0.086/RES_summary!G$6</f>
        <v>187.97430406605397</v>
      </c>
      <c r="H18" s="130">
        <f>H3*1000000/0.086/RES_summary!H$6</f>
        <v>194.67237698814961</v>
      </c>
      <c r="I18" s="130">
        <f>I3*1000000/0.086/RES_summary!I$6</f>
        <v>200.3202913002574</v>
      </c>
      <c r="J18" s="130">
        <f>J3*1000000/0.086/RES_summary!J$6</f>
        <v>202.76863509781208</v>
      </c>
      <c r="K18" s="130">
        <f>K3*1000000/0.086/RES_summary!K$6</f>
        <v>204.32818051456636</v>
      </c>
      <c r="L18" s="130">
        <f>L3*1000000/0.086/RES_summary!L$6</f>
        <v>207.00073340568073</v>
      </c>
      <c r="M18" s="130">
        <f>M3*1000000/0.086/RES_summary!M$6</f>
        <v>208.6326699725837</v>
      </c>
      <c r="N18" s="130">
        <f>N3*1000000/0.086/RES_summary!N$6</f>
        <v>211.5597586981514</v>
      </c>
      <c r="O18" s="130">
        <f>O3*1000000/0.086/RES_summary!O$6</f>
        <v>213.1612862362341</v>
      </c>
      <c r="P18" s="130">
        <f>P3*1000000/0.086/RES_summary!P$6</f>
        <v>214.76039895892055</v>
      </c>
      <c r="Q18" s="130">
        <f>Q3*1000000/0.086/RES_summary!Q$6</f>
        <v>214.35975550176755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>
        <v>0</v>
      </c>
      <c r="C3" s="151">
        <v>0</v>
      </c>
      <c r="D3" s="151">
        <v>0</v>
      </c>
      <c r="E3" s="151">
        <v>0</v>
      </c>
      <c r="F3" s="151">
        <v>0</v>
      </c>
      <c r="G3" s="151">
        <v>0</v>
      </c>
      <c r="H3" s="151">
        <v>0</v>
      </c>
      <c r="I3" s="151">
        <v>0</v>
      </c>
      <c r="J3" s="151">
        <v>0</v>
      </c>
      <c r="K3" s="151">
        <v>0</v>
      </c>
      <c r="L3" s="151">
        <v>0</v>
      </c>
      <c r="M3" s="151">
        <v>0</v>
      </c>
      <c r="N3" s="151">
        <v>0</v>
      </c>
      <c r="O3" s="151">
        <v>0</v>
      </c>
      <c r="P3" s="151">
        <v>0</v>
      </c>
      <c r="Q3" s="151">
        <v>0</v>
      </c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>
        <f>B3</f>
        <v>0</v>
      </c>
      <c r="C5" s="67">
        <f t="shared" ref="C5:Q5" si="0">C3</f>
        <v>0</v>
      </c>
      <c r="D5" s="67">
        <f t="shared" si="0"/>
        <v>0</v>
      </c>
      <c r="E5" s="67">
        <f t="shared" si="0"/>
        <v>0</v>
      </c>
      <c r="F5" s="67">
        <f t="shared" si="0"/>
        <v>0</v>
      </c>
      <c r="G5" s="67">
        <f t="shared" si="0"/>
        <v>0</v>
      </c>
      <c r="H5" s="67">
        <f t="shared" si="0"/>
        <v>0</v>
      </c>
      <c r="I5" s="67">
        <f t="shared" si="0"/>
        <v>0</v>
      </c>
      <c r="J5" s="67">
        <f t="shared" si="0"/>
        <v>0</v>
      </c>
      <c r="K5" s="67">
        <f t="shared" si="0"/>
        <v>0</v>
      </c>
      <c r="L5" s="67">
        <f t="shared" si="0"/>
        <v>0</v>
      </c>
      <c r="M5" s="67">
        <f t="shared" si="0"/>
        <v>0</v>
      </c>
      <c r="N5" s="67">
        <f t="shared" si="0"/>
        <v>0</v>
      </c>
      <c r="O5" s="67">
        <f t="shared" si="0"/>
        <v>0</v>
      </c>
      <c r="P5" s="67">
        <f t="shared" si="0"/>
        <v>0</v>
      </c>
      <c r="Q5" s="67">
        <f t="shared" si="0"/>
        <v>0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>
        <v>0</v>
      </c>
      <c r="C8" s="67">
        <v>0</v>
      </c>
      <c r="D8" s="67">
        <v>0</v>
      </c>
      <c r="E8" s="67">
        <v>0</v>
      </c>
      <c r="F8" s="67">
        <v>0</v>
      </c>
      <c r="G8" s="67">
        <v>0</v>
      </c>
      <c r="H8" s="67">
        <v>0</v>
      </c>
      <c r="I8" s="67">
        <v>0</v>
      </c>
      <c r="J8" s="67">
        <v>0</v>
      </c>
      <c r="K8" s="67">
        <v>0</v>
      </c>
      <c r="L8" s="67">
        <v>0</v>
      </c>
      <c r="M8" s="67">
        <v>0</v>
      </c>
      <c r="N8" s="67">
        <v>0</v>
      </c>
      <c r="O8" s="67">
        <v>0</v>
      </c>
      <c r="P8" s="67">
        <v>0</v>
      </c>
      <c r="Q8" s="67">
        <v>0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>
        <v>0</v>
      </c>
      <c r="C10" s="67">
        <v>0</v>
      </c>
      <c r="D10" s="67">
        <v>0</v>
      </c>
      <c r="E10" s="67">
        <v>0</v>
      </c>
      <c r="F10" s="67">
        <v>0</v>
      </c>
      <c r="G10" s="67">
        <v>0</v>
      </c>
      <c r="H10" s="67">
        <v>0</v>
      </c>
      <c r="I10" s="67">
        <v>0</v>
      </c>
      <c r="J10" s="67">
        <v>0</v>
      </c>
      <c r="K10" s="67">
        <v>0</v>
      </c>
      <c r="L10" s="67">
        <v>0</v>
      </c>
      <c r="M10" s="67">
        <v>0</v>
      </c>
      <c r="N10" s="67">
        <v>0</v>
      </c>
      <c r="O10" s="67">
        <v>0</v>
      </c>
      <c r="P10" s="67">
        <v>0</v>
      </c>
      <c r="Q10" s="67">
        <v>0</v>
      </c>
    </row>
    <row r="11" spans="1:17" ht="12" customHeight="1" x14ac:dyDescent="0.25">
      <c r="A11" s="23" t="s">
        <v>144</v>
      </c>
      <c r="B11" s="67">
        <v>0</v>
      </c>
      <c r="C11" s="67">
        <v>0</v>
      </c>
      <c r="D11" s="67">
        <v>0</v>
      </c>
      <c r="E11" s="67">
        <v>0</v>
      </c>
      <c r="F11" s="67">
        <v>0</v>
      </c>
      <c r="G11" s="67">
        <v>0</v>
      </c>
      <c r="H11" s="67">
        <v>0</v>
      </c>
      <c r="I11" s="67">
        <v>0</v>
      </c>
      <c r="J11" s="67">
        <v>0</v>
      </c>
      <c r="K11" s="67">
        <v>0</v>
      </c>
      <c r="L11" s="67">
        <v>0</v>
      </c>
      <c r="M11" s="67">
        <v>0</v>
      </c>
      <c r="N11" s="67">
        <v>0</v>
      </c>
      <c r="O11" s="67">
        <v>0</v>
      </c>
      <c r="P11" s="67">
        <v>0</v>
      </c>
      <c r="Q11" s="67">
        <v>0</v>
      </c>
    </row>
    <row r="12" spans="1:17" ht="12" customHeight="1" x14ac:dyDescent="0.25">
      <c r="A12" s="23" t="s">
        <v>143</v>
      </c>
      <c r="B12" s="67">
        <v>0</v>
      </c>
      <c r="C12" s="67">
        <v>0</v>
      </c>
      <c r="D12" s="67">
        <v>0</v>
      </c>
      <c r="E12" s="67">
        <v>0</v>
      </c>
      <c r="F12" s="67">
        <v>0</v>
      </c>
      <c r="G12" s="67">
        <v>0</v>
      </c>
      <c r="H12" s="67">
        <v>0</v>
      </c>
      <c r="I12" s="67">
        <v>0</v>
      </c>
      <c r="J12" s="67">
        <v>0</v>
      </c>
      <c r="K12" s="67">
        <v>0</v>
      </c>
      <c r="L12" s="67">
        <v>0</v>
      </c>
      <c r="M12" s="67">
        <v>0</v>
      </c>
      <c r="N12" s="67">
        <v>0</v>
      </c>
      <c r="O12" s="67">
        <v>0</v>
      </c>
      <c r="P12" s="67">
        <v>0</v>
      </c>
      <c r="Q12" s="67">
        <v>0</v>
      </c>
    </row>
    <row r="13" spans="1:17" ht="12" hidden="1" customHeight="1" x14ac:dyDescent="0.25">
      <c r="A13" s="148" t="s">
        <v>57</v>
      </c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</row>
    <row r="14" spans="1:17" ht="12" hidden="1" customHeight="1" x14ac:dyDescent="0.25">
      <c r="A14" s="148" t="s">
        <v>59</v>
      </c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</row>
    <row r="15" spans="1:17" ht="12" customHeight="1" x14ac:dyDescent="0.25">
      <c r="A15" s="23" t="s">
        <v>142</v>
      </c>
      <c r="B15" s="67">
        <v>0</v>
      </c>
      <c r="C15" s="67">
        <v>0</v>
      </c>
      <c r="D15" s="67">
        <v>0</v>
      </c>
      <c r="E15" s="67">
        <v>0</v>
      </c>
      <c r="F15" s="67">
        <v>0</v>
      </c>
      <c r="G15" s="67">
        <v>0</v>
      </c>
      <c r="H15" s="67">
        <v>0</v>
      </c>
      <c r="I15" s="67">
        <v>0</v>
      </c>
      <c r="J15" s="67">
        <v>0</v>
      </c>
      <c r="K15" s="67">
        <v>0</v>
      </c>
      <c r="L15" s="67">
        <v>0</v>
      </c>
      <c r="M15" s="67">
        <v>0</v>
      </c>
      <c r="N15" s="67">
        <v>0</v>
      </c>
      <c r="O15" s="67">
        <v>0</v>
      </c>
      <c r="P15" s="67">
        <v>0</v>
      </c>
      <c r="Q15" s="67">
        <v>0</v>
      </c>
    </row>
    <row r="16" spans="1:17" ht="12" customHeight="1" x14ac:dyDescent="0.25">
      <c r="A16" s="23" t="s">
        <v>141</v>
      </c>
      <c r="B16" s="67">
        <v>0</v>
      </c>
      <c r="C16" s="67">
        <v>0</v>
      </c>
      <c r="D16" s="67">
        <v>0</v>
      </c>
      <c r="E16" s="67">
        <v>0</v>
      </c>
      <c r="F16" s="67">
        <v>0</v>
      </c>
      <c r="G16" s="67">
        <v>0</v>
      </c>
      <c r="H16" s="67">
        <v>0</v>
      </c>
      <c r="I16" s="67">
        <v>0</v>
      </c>
      <c r="J16" s="67">
        <v>0</v>
      </c>
      <c r="K16" s="67">
        <v>0</v>
      </c>
      <c r="L16" s="67">
        <v>0</v>
      </c>
      <c r="M16" s="67">
        <v>0</v>
      </c>
      <c r="N16" s="67">
        <v>0</v>
      </c>
      <c r="O16" s="67">
        <v>0</v>
      </c>
      <c r="P16" s="67">
        <v>0</v>
      </c>
      <c r="Q16" s="67">
        <v>0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>
        <v>0</v>
      </c>
      <c r="C20" s="67">
        <v>0</v>
      </c>
      <c r="D20" s="67">
        <v>0</v>
      </c>
      <c r="E20" s="67">
        <v>0</v>
      </c>
      <c r="F20" s="67">
        <v>0</v>
      </c>
      <c r="G20" s="67">
        <v>0</v>
      </c>
      <c r="H20" s="67">
        <v>0</v>
      </c>
      <c r="I20" s="67">
        <v>0</v>
      </c>
      <c r="J20" s="67">
        <v>0</v>
      </c>
      <c r="K20" s="67">
        <v>0</v>
      </c>
      <c r="L20" s="67">
        <v>0</v>
      </c>
      <c r="M20" s="67">
        <v>0</v>
      </c>
      <c r="N20" s="67">
        <v>0</v>
      </c>
      <c r="O20" s="67">
        <v>0</v>
      </c>
      <c r="P20" s="67">
        <v>0</v>
      </c>
      <c r="Q20" s="67">
        <v>0</v>
      </c>
    </row>
    <row r="21" spans="1:17" ht="12" customHeight="1" x14ac:dyDescent="0.25">
      <c r="A21" s="23" t="s">
        <v>57</v>
      </c>
      <c r="B21" s="67">
        <v>0</v>
      </c>
      <c r="C21" s="67">
        <v>0</v>
      </c>
      <c r="D21" s="67">
        <v>0</v>
      </c>
      <c r="E21" s="67">
        <v>0</v>
      </c>
      <c r="F21" s="67">
        <v>0</v>
      </c>
      <c r="G21" s="67">
        <v>0</v>
      </c>
      <c r="H21" s="67">
        <v>0</v>
      </c>
      <c r="I21" s="67">
        <v>0</v>
      </c>
      <c r="J21" s="67">
        <v>0</v>
      </c>
      <c r="K21" s="67">
        <v>0</v>
      </c>
      <c r="L21" s="67">
        <v>0</v>
      </c>
      <c r="M21" s="67">
        <v>0</v>
      </c>
      <c r="N21" s="67">
        <v>0</v>
      </c>
      <c r="O21" s="67">
        <v>0</v>
      </c>
      <c r="P21" s="67">
        <v>0</v>
      </c>
      <c r="Q21" s="67">
        <v>0</v>
      </c>
    </row>
    <row r="22" spans="1:17" ht="12" customHeight="1" x14ac:dyDescent="0.25">
      <c r="A22" s="29" t="s">
        <v>140</v>
      </c>
      <c r="B22" s="83">
        <v>0</v>
      </c>
      <c r="C22" s="83">
        <v>0</v>
      </c>
      <c r="D22" s="83">
        <v>0</v>
      </c>
      <c r="E22" s="83">
        <v>0</v>
      </c>
      <c r="F22" s="83">
        <v>0</v>
      </c>
      <c r="G22" s="83">
        <v>0</v>
      </c>
      <c r="H22" s="83">
        <v>0</v>
      </c>
      <c r="I22" s="83">
        <v>0</v>
      </c>
      <c r="J22" s="83">
        <v>0</v>
      </c>
      <c r="K22" s="83">
        <v>0</v>
      </c>
      <c r="L22" s="83">
        <v>0</v>
      </c>
      <c r="M22" s="83">
        <v>0</v>
      </c>
      <c r="N22" s="83">
        <v>0</v>
      </c>
      <c r="O22" s="83">
        <v>0</v>
      </c>
      <c r="P22" s="83">
        <v>0</v>
      </c>
      <c r="Q22" s="83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>
        <v>20160</v>
      </c>
      <c r="C24" s="151">
        <v>20534</v>
      </c>
      <c r="D24" s="151">
        <v>20784</v>
      </c>
      <c r="E24" s="151">
        <v>21591</v>
      </c>
      <c r="F24" s="151">
        <v>22071</v>
      </c>
      <c r="G24" s="151">
        <v>22555.000000000007</v>
      </c>
      <c r="H24" s="151">
        <v>22561</v>
      </c>
      <c r="I24" s="151">
        <v>23330</v>
      </c>
      <c r="J24" s="151">
        <v>23343.999999999993</v>
      </c>
      <c r="K24" s="151">
        <v>24671.999999999993</v>
      </c>
      <c r="L24" s="151">
        <v>25998.999999999985</v>
      </c>
      <c r="M24" s="151">
        <v>26673</v>
      </c>
      <c r="N24" s="151">
        <v>27914.999999999993</v>
      </c>
      <c r="O24" s="151">
        <v>29006.999999999985</v>
      </c>
      <c r="P24" s="151">
        <v>28436.999999999985</v>
      </c>
      <c r="Q24" s="151">
        <v>28013.999999999985</v>
      </c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>
        <f>B24</f>
        <v>20160</v>
      </c>
      <c r="C26" s="67">
        <f t="shared" ref="C26:Q26" si="1">C24</f>
        <v>20534</v>
      </c>
      <c r="D26" s="67">
        <f t="shared" si="1"/>
        <v>20784</v>
      </c>
      <c r="E26" s="67">
        <f t="shared" si="1"/>
        <v>21591</v>
      </c>
      <c r="F26" s="67">
        <f t="shared" si="1"/>
        <v>22071</v>
      </c>
      <c r="G26" s="67">
        <f t="shared" si="1"/>
        <v>22555.000000000007</v>
      </c>
      <c r="H26" s="67">
        <f t="shared" si="1"/>
        <v>22561</v>
      </c>
      <c r="I26" s="67">
        <f t="shared" si="1"/>
        <v>23330</v>
      </c>
      <c r="J26" s="67">
        <f t="shared" si="1"/>
        <v>23343.999999999993</v>
      </c>
      <c r="K26" s="67">
        <f t="shared" si="1"/>
        <v>24671.999999999993</v>
      </c>
      <c r="L26" s="67">
        <f t="shared" si="1"/>
        <v>25998.999999999985</v>
      </c>
      <c r="M26" s="67">
        <f t="shared" si="1"/>
        <v>26673</v>
      </c>
      <c r="N26" s="67">
        <f t="shared" si="1"/>
        <v>27914.999999999993</v>
      </c>
      <c r="O26" s="67">
        <f t="shared" si="1"/>
        <v>29006.999999999985</v>
      </c>
      <c r="P26" s="67">
        <f t="shared" si="1"/>
        <v>28436.999999999985</v>
      </c>
      <c r="Q26" s="67">
        <f t="shared" si="1"/>
        <v>28013.999999999985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>
        <v>2162</v>
      </c>
      <c r="C29" s="67">
        <v>2362</v>
      </c>
      <c r="D29" s="67">
        <v>2483</v>
      </c>
      <c r="E29" s="67">
        <v>2672</v>
      </c>
      <c r="F29" s="67">
        <v>2929</v>
      </c>
      <c r="G29" s="67">
        <v>3094.0000000000005</v>
      </c>
      <c r="H29" s="67">
        <v>3202.0000000000005</v>
      </c>
      <c r="I29" s="67">
        <v>3348.0000000000005</v>
      </c>
      <c r="J29" s="67">
        <v>3292.9999999999995</v>
      </c>
      <c r="K29" s="67">
        <v>3999</v>
      </c>
      <c r="L29" s="67">
        <v>4744.9999999999991</v>
      </c>
      <c r="M29" s="67">
        <v>5264</v>
      </c>
      <c r="N29" s="67">
        <v>5761</v>
      </c>
      <c r="O29" s="67">
        <v>6324.9999999999982</v>
      </c>
      <c r="P29" s="67">
        <v>6451.9999999999991</v>
      </c>
      <c r="Q29" s="67">
        <v>6561.9999999999964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>
        <v>1952</v>
      </c>
      <c r="C31" s="67">
        <v>2026</v>
      </c>
      <c r="D31" s="67">
        <v>2230</v>
      </c>
      <c r="E31" s="67">
        <v>2347</v>
      </c>
      <c r="F31" s="67">
        <v>1718.9999999999998</v>
      </c>
      <c r="G31" s="67">
        <v>1954.0000000000005</v>
      </c>
      <c r="H31" s="67">
        <v>1985.0000000000005</v>
      </c>
      <c r="I31" s="67">
        <v>889.00000000000011</v>
      </c>
      <c r="J31" s="67">
        <v>1019.9999999999997</v>
      </c>
      <c r="K31" s="67">
        <v>1069</v>
      </c>
      <c r="L31" s="67">
        <v>766.99999999999989</v>
      </c>
      <c r="M31" s="67">
        <v>720</v>
      </c>
      <c r="N31" s="67">
        <v>549</v>
      </c>
      <c r="O31" s="67">
        <v>183.99999999999994</v>
      </c>
      <c r="P31" s="67">
        <v>250.00000000000006</v>
      </c>
      <c r="Q31" s="67">
        <v>94.999999999999943</v>
      </c>
    </row>
    <row r="32" spans="1:17" ht="12" customHeight="1" x14ac:dyDescent="0.25">
      <c r="A32" s="23" t="s">
        <v>168</v>
      </c>
      <c r="B32" s="67">
        <v>7055</v>
      </c>
      <c r="C32" s="67">
        <v>7221.9999999999991</v>
      </c>
      <c r="D32" s="67">
        <v>7206</v>
      </c>
      <c r="E32" s="67">
        <v>7533</v>
      </c>
      <c r="F32" s="67">
        <v>8460.0000000000018</v>
      </c>
      <c r="G32" s="67">
        <v>8529.0000000000018</v>
      </c>
      <c r="H32" s="67">
        <v>8581</v>
      </c>
      <c r="I32" s="67">
        <v>10120.000000000002</v>
      </c>
      <c r="J32" s="67">
        <v>10078.999999999996</v>
      </c>
      <c r="K32" s="67">
        <v>10748.999999999998</v>
      </c>
      <c r="L32" s="67">
        <v>11778.999999999995</v>
      </c>
      <c r="M32" s="67">
        <v>12244.999999999998</v>
      </c>
      <c r="N32" s="67">
        <v>13117.999999999998</v>
      </c>
      <c r="O32" s="67">
        <v>14118.999999999995</v>
      </c>
      <c r="P32" s="67">
        <v>13870.999999999995</v>
      </c>
      <c r="Q32" s="67">
        <v>13913.999999999995</v>
      </c>
    </row>
    <row r="33" spans="1:17" ht="12" hidden="1" customHeight="1" x14ac:dyDescent="0.25">
      <c r="A33" s="148" t="s">
        <v>57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</row>
    <row r="34" spans="1:17" ht="12" hidden="1" customHeight="1" x14ac:dyDescent="0.25">
      <c r="A34" s="148" t="s">
        <v>59</v>
      </c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</row>
    <row r="35" spans="1:17" ht="12" customHeight="1" x14ac:dyDescent="0.25">
      <c r="A35" s="23" t="s">
        <v>142</v>
      </c>
      <c r="B35" s="67">
        <v>2418</v>
      </c>
      <c r="C35" s="67">
        <v>2472.0000000000005</v>
      </c>
      <c r="D35" s="67">
        <v>2681.9999999999991</v>
      </c>
      <c r="E35" s="67">
        <v>2782</v>
      </c>
      <c r="F35" s="67">
        <v>2008.0000000000002</v>
      </c>
      <c r="G35" s="67">
        <v>2250</v>
      </c>
      <c r="H35" s="67">
        <v>2254</v>
      </c>
      <c r="I35" s="67">
        <v>995.00000000000034</v>
      </c>
      <c r="J35" s="67">
        <v>1124.9999999999993</v>
      </c>
      <c r="K35" s="67">
        <v>1163</v>
      </c>
      <c r="L35" s="67">
        <v>822.99999999999989</v>
      </c>
      <c r="M35" s="67">
        <v>760.99999999999932</v>
      </c>
      <c r="N35" s="67">
        <v>572.00000000000011</v>
      </c>
      <c r="O35" s="67">
        <v>189.00000000000003</v>
      </c>
      <c r="P35" s="67">
        <v>254.00000000000017</v>
      </c>
      <c r="Q35" s="67">
        <v>94.999999999999957</v>
      </c>
    </row>
    <row r="36" spans="1:17" ht="12" customHeight="1" x14ac:dyDescent="0.25">
      <c r="A36" s="23" t="s">
        <v>141</v>
      </c>
      <c r="B36" s="67">
        <v>8735</v>
      </c>
      <c r="C36" s="67">
        <v>8814.0000000000018</v>
      </c>
      <c r="D36" s="67">
        <v>8666</v>
      </c>
      <c r="E36" s="67">
        <v>8929</v>
      </c>
      <c r="F36" s="67">
        <v>9883.9999999999982</v>
      </c>
      <c r="G36" s="67">
        <v>9822.0000000000036</v>
      </c>
      <c r="H36" s="67">
        <v>9741.0000000000018</v>
      </c>
      <c r="I36" s="67">
        <v>11325.999999999996</v>
      </c>
      <c r="J36" s="67">
        <v>11119.999999999998</v>
      </c>
      <c r="K36" s="67">
        <v>11690.999999999996</v>
      </c>
      <c r="L36" s="67">
        <v>12629.999999999993</v>
      </c>
      <c r="M36" s="67">
        <v>12947</v>
      </c>
      <c r="N36" s="67">
        <v>13675.999999999996</v>
      </c>
      <c r="O36" s="67">
        <v>14514.999999999993</v>
      </c>
      <c r="P36" s="67">
        <v>14061.999999999993</v>
      </c>
      <c r="Q36" s="67">
        <v>13909.999999999993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>
        <v>10102</v>
      </c>
      <c r="C40" s="67">
        <v>13093</v>
      </c>
      <c r="D40" s="67">
        <v>12999</v>
      </c>
      <c r="E40" s="67">
        <v>13181</v>
      </c>
      <c r="F40" s="67">
        <v>13169</v>
      </c>
      <c r="G40" s="67">
        <v>12616.000000000004</v>
      </c>
      <c r="H40" s="67">
        <v>11268</v>
      </c>
      <c r="I40" s="67">
        <v>11564.000000000002</v>
      </c>
      <c r="J40" s="67">
        <v>11117.999999999998</v>
      </c>
      <c r="K40" s="67">
        <v>11394</v>
      </c>
      <c r="L40" s="67">
        <v>11849</v>
      </c>
      <c r="M40" s="67">
        <v>13394</v>
      </c>
      <c r="N40" s="67">
        <v>13718</v>
      </c>
      <c r="O40" s="67">
        <v>15191.999999999995</v>
      </c>
      <c r="P40" s="67">
        <v>14406.999999999996</v>
      </c>
      <c r="Q40" s="67">
        <v>14093.999999999993</v>
      </c>
    </row>
    <row r="41" spans="1:17" ht="12" customHeight="1" x14ac:dyDescent="0.25">
      <c r="A41" s="29" t="s">
        <v>140</v>
      </c>
      <c r="B41" s="83">
        <v>10058</v>
      </c>
      <c r="C41" s="83">
        <v>7441</v>
      </c>
      <c r="D41" s="83">
        <v>7785</v>
      </c>
      <c r="E41" s="83">
        <v>8410.0000000000018</v>
      </c>
      <c r="F41" s="83">
        <v>8902.0000000000018</v>
      </c>
      <c r="G41" s="83">
        <v>9939.0000000000036</v>
      </c>
      <c r="H41" s="83">
        <v>11293.000000000002</v>
      </c>
      <c r="I41" s="83">
        <v>11766.000000000002</v>
      </c>
      <c r="J41" s="83">
        <v>12225.999999999998</v>
      </c>
      <c r="K41" s="83">
        <v>13278</v>
      </c>
      <c r="L41" s="83">
        <v>14149.999999999998</v>
      </c>
      <c r="M41" s="83">
        <v>13278.999999999998</v>
      </c>
      <c r="N41" s="83">
        <v>14197</v>
      </c>
      <c r="O41" s="83">
        <v>13814.999999999993</v>
      </c>
      <c r="P41" s="83">
        <v>14029.999999999991</v>
      </c>
      <c r="Q41" s="83">
        <v>13919.999999999991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>
        <v>174662</v>
      </c>
      <c r="C43" s="151">
        <v>178276</v>
      </c>
      <c r="D43" s="151">
        <v>178635</v>
      </c>
      <c r="E43" s="151">
        <v>179144</v>
      </c>
      <c r="F43" s="151">
        <v>180975.00000000003</v>
      </c>
      <c r="G43" s="151">
        <v>182077.00000000006</v>
      </c>
      <c r="H43" s="151">
        <v>177955.00000000003</v>
      </c>
      <c r="I43" s="151">
        <v>168583.00000000006</v>
      </c>
      <c r="J43" s="151">
        <v>167895</v>
      </c>
      <c r="K43" s="151">
        <v>173444</v>
      </c>
      <c r="L43" s="151">
        <v>171082.99999999997</v>
      </c>
      <c r="M43" s="151">
        <v>181598</v>
      </c>
      <c r="N43" s="151">
        <v>185180</v>
      </c>
      <c r="O43" s="151">
        <v>183540.99999999994</v>
      </c>
      <c r="P43" s="151">
        <v>183688.99999999991</v>
      </c>
      <c r="Q43" s="151">
        <v>180387.99999999988</v>
      </c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>
        <f>B43</f>
        <v>174662</v>
      </c>
      <c r="C45" s="67">
        <f t="shared" ref="C45:Q45" si="2">C43</f>
        <v>178276</v>
      </c>
      <c r="D45" s="67">
        <f t="shared" si="2"/>
        <v>178635</v>
      </c>
      <c r="E45" s="67">
        <f t="shared" si="2"/>
        <v>179144</v>
      </c>
      <c r="F45" s="67">
        <f t="shared" si="2"/>
        <v>180975.00000000003</v>
      </c>
      <c r="G45" s="67">
        <f t="shared" si="2"/>
        <v>182077.00000000006</v>
      </c>
      <c r="H45" s="67">
        <f t="shared" si="2"/>
        <v>177955.00000000003</v>
      </c>
      <c r="I45" s="67">
        <f t="shared" si="2"/>
        <v>168583.00000000006</v>
      </c>
      <c r="J45" s="67">
        <f t="shared" si="2"/>
        <v>167895</v>
      </c>
      <c r="K45" s="67">
        <f t="shared" si="2"/>
        <v>173444</v>
      </c>
      <c r="L45" s="67">
        <f t="shared" si="2"/>
        <v>171082.99999999997</v>
      </c>
      <c r="M45" s="67">
        <f t="shared" si="2"/>
        <v>181598</v>
      </c>
      <c r="N45" s="67">
        <f t="shared" si="2"/>
        <v>185180</v>
      </c>
      <c r="O45" s="67">
        <f t="shared" si="2"/>
        <v>183540.99999999994</v>
      </c>
      <c r="P45" s="67">
        <f t="shared" si="2"/>
        <v>183688.99999999991</v>
      </c>
      <c r="Q45" s="67">
        <f t="shared" si="2"/>
        <v>180387.99999999988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>
        <v>18733</v>
      </c>
      <c r="C48" s="67">
        <v>20504</v>
      </c>
      <c r="D48" s="67">
        <v>21337</v>
      </c>
      <c r="E48" s="67">
        <v>22171</v>
      </c>
      <c r="F48" s="67">
        <v>24019</v>
      </c>
      <c r="G48" s="67">
        <v>24974.000000000004</v>
      </c>
      <c r="H48" s="67">
        <v>25256.000000000004</v>
      </c>
      <c r="I48" s="67">
        <v>24192.000000000004</v>
      </c>
      <c r="J48" s="67">
        <v>23685.999999999996</v>
      </c>
      <c r="K48" s="67">
        <v>28116</v>
      </c>
      <c r="L48" s="67">
        <v>31225.999999999996</v>
      </c>
      <c r="M48" s="67">
        <v>35837</v>
      </c>
      <c r="N48" s="67">
        <v>38217</v>
      </c>
      <c r="O48" s="67">
        <v>40022.999999999993</v>
      </c>
      <c r="P48" s="67">
        <v>41675.999999999993</v>
      </c>
      <c r="Q48" s="67">
        <v>42253.999999999978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>
        <v>0</v>
      </c>
      <c r="C50" s="67">
        <v>0</v>
      </c>
      <c r="D50" s="67">
        <v>0</v>
      </c>
      <c r="E50" s="67">
        <v>0</v>
      </c>
      <c r="F50" s="67">
        <v>0</v>
      </c>
      <c r="G50" s="67">
        <v>0</v>
      </c>
      <c r="H50" s="67">
        <v>0</v>
      </c>
      <c r="I50" s="67">
        <v>0</v>
      </c>
      <c r="J50" s="67">
        <v>0</v>
      </c>
      <c r="K50" s="67">
        <v>0</v>
      </c>
      <c r="L50" s="67">
        <v>0</v>
      </c>
      <c r="M50" s="67">
        <v>0</v>
      </c>
      <c r="N50" s="67">
        <v>0</v>
      </c>
      <c r="O50" s="67">
        <v>0</v>
      </c>
      <c r="P50" s="67">
        <v>0</v>
      </c>
      <c r="Q50" s="67">
        <v>0</v>
      </c>
    </row>
    <row r="51" spans="1:17" ht="12" customHeight="1" x14ac:dyDescent="0.25">
      <c r="A51" s="23" t="s">
        <v>164</v>
      </c>
      <c r="B51" s="67">
        <v>0</v>
      </c>
      <c r="C51" s="67">
        <v>0</v>
      </c>
      <c r="D51" s="67">
        <v>0</v>
      </c>
      <c r="E51" s="67">
        <v>0</v>
      </c>
      <c r="F51" s="67">
        <v>0</v>
      </c>
      <c r="G51" s="67">
        <v>0</v>
      </c>
      <c r="H51" s="67">
        <v>0</v>
      </c>
      <c r="I51" s="67">
        <v>0</v>
      </c>
      <c r="J51" s="67">
        <v>0</v>
      </c>
      <c r="K51" s="67">
        <v>0</v>
      </c>
      <c r="L51" s="67">
        <v>0</v>
      </c>
      <c r="M51" s="67">
        <v>0</v>
      </c>
      <c r="N51" s="67">
        <v>0</v>
      </c>
      <c r="O51" s="67">
        <v>0</v>
      </c>
      <c r="P51" s="67">
        <v>0</v>
      </c>
      <c r="Q51" s="67">
        <v>0</v>
      </c>
    </row>
    <row r="52" spans="1:17" ht="12" hidden="1" customHeight="1" x14ac:dyDescent="0.25">
      <c r="A52" s="148" t="s">
        <v>163</v>
      </c>
      <c r="B52" s="67"/>
      <c r="C52" s="67"/>
      <c r="D52" s="67"/>
      <c r="E52" s="67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</row>
    <row r="53" spans="1:17" ht="12" hidden="1" customHeight="1" x14ac:dyDescent="0.25">
      <c r="A53" s="148" t="s">
        <v>59</v>
      </c>
      <c r="B53" s="67"/>
      <c r="C53" s="67"/>
      <c r="D53" s="6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</row>
    <row r="54" spans="1:17" ht="12" customHeight="1" x14ac:dyDescent="0.25">
      <c r="A54" s="23" t="s">
        <v>142</v>
      </c>
      <c r="B54" s="67">
        <v>37862</v>
      </c>
      <c r="C54" s="67">
        <v>39052.000000000007</v>
      </c>
      <c r="D54" s="67">
        <v>42225.000000000007</v>
      </c>
      <c r="E54" s="67">
        <v>42562.000000000007</v>
      </c>
      <c r="F54" s="67">
        <v>30554.999999999996</v>
      </c>
      <c r="G54" s="67">
        <v>33931.000000000015</v>
      </c>
      <c r="H54" s="67">
        <v>33434.000000000007</v>
      </c>
      <c r="I54" s="67">
        <v>13607.000000000005</v>
      </c>
      <c r="J54" s="67">
        <v>15424.999999999987</v>
      </c>
      <c r="K54" s="67">
        <v>15693.000000000005</v>
      </c>
      <c r="L54" s="67">
        <v>10462.000000000002</v>
      </c>
      <c r="M54" s="67">
        <v>10079.999999999998</v>
      </c>
      <c r="N54" s="67">
        <v>7434.9999999999991</v>
      </c>
      <c r="O54" s="67">
        <v>2364.9999999999991</v>
      </c>
      <c r="P54" s="67">
        <v>3253.9999999999991</v>
      </c>
      <c r="Q54" s="67">
        <v>1218.9999999999993</v>
      </c>
    </row>
    <row r="55" spans="1:17" ht="12" customHeight="1" x14ac:dyDescent="0.25">
      <c r="A55" s="23" t="s">
        <v>141</v>
      </c>
      <c r="B55" s="67">
        <v>136800</v>
      </c>
      <c r="C55" s="67">
        <v>139224</v>
      </c>
      <c r="D55" s="67">
        <v>136410</v>
      </c>
      <c r="E55" s="67">
        <v>136582</v>
      </c>
      <c r="F55" s="67">
        <v>150420.00000000003</v>
      </c>
      <c r="G55" s="67">
        <v>148146.00000000003</v>
      </c>
      <c r="H55" s="67">
        <v>144521.00000000003</v>
      </c>
      <c r="I55" s="67">
        <v>154976.00000000006</v>
      </c>
      <c r="J55" s="67">
        <v>152470</v>
      </c>
      <c r="K55" s="67">
        <v>157751</v>
      </c>
      <c r="L55" s="67">
        <v>160620.99999999997</v>
      </c>
      <c r="M55" s="67">
        <v>171518</v>
      </c>
      <c r="N55" s="67">
        <v>177745</v>
      </c>
      <c r="O55" s="67">
        <v>181175.99999999994</v>
      </c>
      <c r="P55" s="67">
        <v>180434.99999999991</v>
      </c>
      <c r="Q55" s="67">
        <v>179168.99999999988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>
        <v>87520</v>
      </c>
      <c r="C59" s="67">
        <v>113674</v>
      </c>
      <c r="D59" s="67">
        <v>111728</v>
      </c>
      <c r="E59" s="67">
        <v>109363</v>
      </c>
      <c r="F59" s="67">
        <v>107978</v>
      </c>
      <c r="G59" s="67">
        <v>101844.00000000004</v>
      </c>
      <c r="H59" s="67">
        <v>88878.000000000015</v>
      </c>
      <c r="I59" s="67">
        <v>83558</v>
      </c>
      <c r="J59" s="67">
        <v>79961.999999999985</v>
      </c>
      <c r="K59" s="67">
        <v>80096.999999999985</v>
      </c>
      <c r="L59" s="67">
        <v>77970.999999999985</v>
      </c>
      <c r="M59" s="67">
        <v>91187</v>
      </c>
      <c r="N59" s="67">
        <v>90998.999999999985</v>
      </c>
      <c r="O59" s="67">
        <v>96127.999999999956</v>
      </c>
      <c r="P59" s="67">
        <v>93059.999999999956</v>
      </c>
      <c r="Q59" s="67">
        <v>90751.999999999956</v>
      </c>
    </row>
    <row r="60" spans="1:17" ht="12" customHeight="1" x14ac:dyDescent="0.25">
      <c r="A60" s="29" t="s">
        <v>140</v>
      </c>
      <c r="B60" s="83">
        <v>87142</v>
      </c>
      <c r="C60" s="83">
        <v>64602</v>
      </c>
      <c r="D60" s="83">
        <v>66907</v>
      </c>
      <c r="E60" s="83">
        <v>69781</v>
      </c>
      <c r="F60" s="83">
        <v>72997</v>
      </c>
      <c r="G60" s="83">
        <v>80232.999999999985</v>
      </c>
      <c r="H60" s="83">
        <v>89077</v>
      </c>
      <c r="I60" s="83">
        <v>85025</v>
      </c>
      <c r="J60" s="83">
        <v>87932.999999999956</v>
      </c>
      <c r="K60" s="83">
        <v>93347</v>
      </c>
      <c r="L60" s="83">
        <v>93111.999999999985</v>
      </c>
      <c r="M60" s="83">
        <v>90411.000000000015</v>
      </c>
      <c r="N60" s="83">
        <v>94181.000000000029</v>
      </c>
      <c r="O60" s="83">
        <v>87412.999999999985</v>
      </c>
      <c r="P60" s="83">
        <v>90628.999999999985</v>
      </c>
      <c r="Q60" s="83">
        <v>89635.999999999956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>
        <v>0</v>
      </c>
      <c r="C62" s="151">
        <v>0</v>
      </c>
      <c r="D62" s="151">
        <v>0</v>
      </c>
      <c r="E62" s="151">
        <v>0</v>
      </c>
      <c r="F62" s="151">
        <v>0</v>
      </c>
      <c r="G62" s="151">
        <v>0</v>
      </c>
      <c r="H62" s="151">
        <v>0</v>
      </c>
      <c r="I62" s="151">
        <v>0</v>
      </c>
      <c r="J62" s="151">
        <v>0</v>
      </c>
      <c r="K62" s="151">
        <v>0</v>
      </c>
      <c r="L62" s="151">
        <v>0</v>
      </c>
      <c r="M62" s="151">
        <v>0</v>
      </c>
      <c r="N62" s="151">
        <v>0</v>
      </c>
      <c r="O62" s="151">
        <v>0</v>
      </c>
      <c r="P62" s="151">
        <v>0</v>
      </c>
      <c r="Q62" s="151">
        <v>0</v>
      </c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>
        <f>B62</f>
        <v>0</v>
      </c>
      <c r="C64" s="67">
        <f t="shared" ref="C64:Q64" si="3">C62</f>
        <v>0</v>
      </c>
      <c r="D64" s="67">
        <f t="shared" si="3"/>
        <v>0</v>
      </c>
      <c r="E64" s="67">
        <f t="shared" si="3"/>
        <v>0</v>
      </c>
      <c r="F64" s="67">
        <f t="shared" si="3"/>
        <v>0</v>
      </c>
      <c r="G64" s="67">
        <f t="shared" si="3"/>
        <v>0</v>
      </c>
      <c r="H64" s="67">
        <f t="shared" si="3"/>
        <v>0</v>
      </c>
      <c r="I64" s="67">
        <f t="shared" si="3"/>
        <v>0</v>
      </c>
      <c r="J64" s="67">
        <f t="shared" si="3"/>
        <v>0</v>
      </c>
      <c r="K64" s="67">
        <f t="shared" si="3"/>
        <v>0</v>
      </c>
      <c r="L64" s="67">
        <f t="shared" si="3"/>
        <v>0</v>
      </c>
      <c r="M64" s="67">
        <f t="shared" si="3"/>
        <v>0</v>
      </c>
      <c r="N64" s="67">
        <f t="shared" si="3"/>
        <v>0</v>
      </c>
      <c r="O64" s="67">
        <f t="shared" si="3"/>
        <v>0</v>
      </c>
      <c r="P64" s="67">
        <f t="shared" si="3"/>
        <v>0</v>
      </c>
      <c r="Q64" s="67">
        <f t="shared" si="3"/>
        <v>0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>
        <v>0</v>
      </c>
      <c r="C67" s="67">
        <v>0</v>
      </c>
      <c r="D67" s="67">
        <v>0</v>
      </c>
      <c r="E67" s="67">
        <v>0</v>
      </c>
      <c r="F67" s="67">
        <v>0</v>
      </c>
      <c r="G67" s="67">
        <v>0</v>
      </c>
      <c r="H67" s="67">
        <v>0</v>
      </c>
      <c r="I67" s="67">
        <v>0</v>
      </c>
      <c r="J67" s="67">
        <v>0</v>
      </c>
      <c r="K67" s="67">
        <v>0</v>
      </c>
      <c r="L67" s="67">
        <v>0</v>
      </c>
      <c r="M67" s="67">
        <v>0</v>
      </c>
      <c r="N67" s="67">
        <v>0</v>
      </c>
      <c r="O67" s="67">
        <v>0</v>
      </c>
      <c r="P67" s="67">
        <v>0</v>
      </c>
      <c r="Q67" s="67">
        <v>0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>
        <v>0</v>
      </c>
      <c r="C69" s="67">
        <v>0</v>
      </c>
      <c r="D69" s="67">
        <v>0</v>
      </c>
      <c r="E69" s="67">
        <v>0</v>
      </c>
      <c r="F69" s="67">
        <v>0</v>
      </c>
      <c r="G69" s="67">
        <v>0</v>
      </c>
      <c r="H69" s="67">
        <v>0</v>
      </c>
      <c r="I69" s="67">
        <v>0</v>
      </c>
      <c r="J69" s="67">
        <v>0</v>
      </c>
      <c r="K69" s="67">
        <v>0</v>
      </c>
      <c r="L69" s="67">
        <v>0</v>
      </c>
      <c r="M69" s="67">
        <v>0</v>
      </c>
      <c r="N69" s="67">
        <v>0</v>
      </c>
      <c r="O69" s="67">
        <v>0</v>
      </c>
      <c r="P69" s="67">
        <v>0</v>
      </c>
      <c r="Q69" s="67">
        <v>0</v>
      </c>
    </row>
    <row r="70" spans="1:17" ht="12" customHeight="1" x14ac:dyDescent="0.25">
      <c r="A70" s="23" t="s">
        <v>159</v>
      </c>
      <c r="B70" s="67">
        <v>0</v>
      </c>
      <c r="C70" s="67">
        <v>0</v>
      </c>
      <c r="D70" s="67">
        <v>0</v>
      </c>
      <c r="E70" s="67">
        <v>0</v>
      </c>
      <c r="F70" s="67">
        <v>0</v>
      </c>
      <c r="G70" s="67">
        <v>0</v>
      </c>
      <c r="H70" s="67">
        <v>0</v>
      </c>
      <c r="I70" s="67">
        <v>0</v>
      </c>
      <c r="J70" s="67">
        <v>0</v>
      </c>
      <c r="K70" s="67">
        <v>0</v>
      </c>
      <c r="L70" s="67">
        <v>0</v>
      </c>
      <c r="M70" s="67">
        <v>0</v>
      </c>
      <c r="N70" s="67">
        <v>0</v>
      </c>
      <c r="O70" s="67">
        <v>0</v>
      </c>
      <c r="P70" s="67">
        <v>0</v>
      </c>
      <c r="Q70" s="67">
        <v>0</v>
      </c>
    </row>
    <row r="71" spans="1:17" ht="12" hidden="1" customHeight="1" x14ac:dyDescent="0.25">
      <c r="A71" s="148" t="s">
        <v>109</v>
      </c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7"/>
      <c r="M71" s="67"/>
      <c r="N71" s="67"/>
      <c r="O71" s="67"/>
      <c r="P71" s="67"/>
      <c r="Q71" s="67"/>
    </row>
    <row r="72" spans="1:17" ht="12" hidden="1" customHeight="1" x14ac:dyDescent="0.25">
      <c r="A72" s="148" t="s">
        <v>59</v>
      </c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67"/>
      <c r="P72" s="67"/>
      <c r="Q72" s="67"/>
    </row>
    <row r="73" spans="1:17" ht="12" customHeight="1" x14ac:dyDescent="0.25">
      <c r="A73" s="23" t="s">
        <v>142</v>
      </c>
      <c r="B73" s="67">
        <v>0</v>
      </c>
      <c r="C73" s="67">
        <v>0</v>
      </c>
      <c r="D73" s="67">
        <v>0</v>
      </c>
      <c r="E73" s="67">
        <v>0</v>
      </c>
      <c r="F73" s="67">
        <v>0</v>
      </c>
      <c r="G73" s="67">
        <v>0</v>
      </c>
      <c r="H73" s="67">
        <v>0</v>
      </c>
      <c r="I73" s="67">
        <v>0</v>
      </c>
      <c r="J73" s="67">
        <v>0</v>
      </c>
      <c r="K73" s="67">
        <v>0</v>
      </c>
      <c r="L73" s="67">
        <v>0</v>
      </c>
      <c r="M73" s="67">
        <v>0</v>
      </c>
      <c r="N73" s="67">
        <v>0</v>
      </c>
      <c r="O73" s="67">
        <v>0</v>
      </c>
      <c r="P73" s="67">
        <v>0</v>
      </c>
      <c r="Q73" s="67">
        <v>0</v>
      </c>
    </row>
    <row r="74" spans="1:17" ht="12" customHeight="1" x14ac:dyDescent="0.25">
      <c r="A74" s="23" t="s">
        <v>141</v>
      </c>
      <c r="B74" s="67">
        <v>0</v>
      </c>
      <c r="C74" s="67">
        <v>0</v>
      </c>
      <c r="D74" s="67">
        <v>0</v>
      </c>
      <c r="E74" s="67">
        <v>0</v>
      </c>
      <c r="F74" s="67">
        <v>0</v>
      </c>
      <c r="G74" s="67">
        <v>0</v>
      </c>
      <c r="H74" s="67">
        <v>0</v>
      </c>
      <c r="I74" s="67">
        <v>0</v>
      </c>
      <c r="J74" s="67">
        <v>0</v>
      </c>
      <c r="K74" s="67">
        <v>0</v>
      </c>
      <c r="L74" s="67">
        <v>0</v>
      </c>
      <c r="M74" s="67">
        <v>0</v>
      </c>
      <c r="N74" s="67">
        <v>0</v>
      </c>
      <c r="O74" s="67">
        <v>0</v>
      </c>
      <c r="P74" s="67">
        <v>0</v>
      </c>
      <c r="Q74" s="67">
        <v>0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>
        <v>0</v>
      </c>
      <c r="C78" s="67">
        <v>0</v>
      </c>
      <c r="D78" s="67">
        <v>0</v>
      </c>
      <c r="E78" s="67">
        <v>0</v>
      </c>
      <c r="F78" s="67">
        <v>0</v>
      </c>
      <c r="G78" s="67">
        <v>0</v>
      </c>
      <c r="H78" s="67">
        <v>0</v>
      </c>
      <c r="I78" s="67">
        <v>0</v>
      </c>
      <c r="J78" s="67">
        <v>0</v>
      </c>
      <c r="K78" s="67">
        <v>0</v>
      </c>
      <c r="L78" s="67">
        <v>0</v>
      </c>
      <c r="M78" s="67">
        <v>0</v>
      </c>
      <c r="N78" s="67">
        <v>0</v>
      </c>
      <c r="O78" s="67">
        <v>0</v>
      </c>
      <c r="P78" s="67">
        <v>0</v>
      </c>
      <c r="Q78" s="67">
        <v>0</v>
      </c>
    </row>
    <row r="79" spans="1:17" ht="12" customHeight="1" x14ac:dyDescent="0.25">
      <c r="A79" s="29" t="s">
        <v>140</v>
      </c>
      <c r="B79" s="83">
        <v>0</v>
      </c>
      <c r="C79" s="83">
        <v>0</v>
      </c>
      <c r="D79" s="83">
        <v>0</v>
      </c>
      <c r="E79" s="83">
        <v>0</v>
      </c>
      <c r="F79" s="83">
        <v>0</v>
      </c>
      <c r="G79" s="83">
        <v>0</v>
      </c>
      <c r="H79" s="83">
        <v>0</v>
      </c>
      <c r="I79" s="83">
        <v>0</v>
      </c>
      <c r="J79" s="83">
        <v>0</v>
      </c>
      <c r="K79" s="83">
        <v>0</v>
      </c>
      <c r="L79" s="83">
        <v>0</v>
      </c>
      <c r="M79" s="83">
        <v>0</v>
      </c>
      <c r="N79" s="83">
        <v>0</v>
      </c>
      <c r="O79" s="83">
        <v>0</v>
      </c>
      <c r="P79" s="83">
        <v>0</v>
      </c>
      <c r="Q79" s="83"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>
        <v>5391</v>
      </c>
      <c r="C81" s="151">
        <v>5514.9999999999991</v>
      </c>
      <c r="D81" s="151">
        <v>6486</v>
      </c>
      <c r="E81" s="151">
        <v>6510</v>
      </c>
      <c r="F81" s="151">
        <v>7962</v>
      </c>
      <c r="G81" s="151">
        <v>8474.0000000000018</v>
      </c>
      <c r="H81" s="151">
        <v>8534.0000000000018</v>
      </c>
      <c r="I81" s="151">
        <v>8574</v>
      </c>
      <c r="J81" s="151">
        <v>9561</v>
      </c>
      <c r="K81" s="151">
        <v>10045</v>
      </c>
      <c r="L81" s="151">
        <v>10163.999999999998</v>
      </c>
      <c r="M81" s="151">
        <v>10306</v>
      </c>
      <c r="N81" s="151">
        <v>11773</v>
      </c>
      <c r="O81" s="151">
        <v>12750.999999999996</v>
      </c>
      <c r="P81" s="151">
        <v>12817.999999999993</v>
      </c>
      <c r="Q81" s="151">
        <v>13712.999999999991</v>
      </c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>
        <f>B81</f>
        <v>5391</v>
      </c>
      <c r="C83" s="67">
        <f t="shared" ref="C83:Q83" si="4">C81</f>
        <v>5514.9999999999991</v>
      </c>
      <c r="D83" s="67">
        <f t="shared" si="4"/>
        <v>6486</v>
      </c>
      <c r="E83" s="67">
        <f t="shared" si="4"/>
        <v>6510</v>
      </c>
      <c r="F83" s="67">
        <f t="shared" si="4"/>
        <v>7962</v>
      </c>
      <c r="G83" s="67">
        <f t="shared" si="4"/>
        <v>8474.0000000000018</v>
      </c>
      <c r="H83" s="67">
        <f t="shared" si="4"/>
        <v>8534.0000000000018</v>
      </c>
      <c r="I83" s="67">
        <f t="shared" si="4"/>
        <v>8574</v>
      </c>
      <c r="J83" s="67">
        <f t="shared" si="4"/>
        <v>9561</v>
      </c>
      <c r="K83" s="67">
        <f t="shared" si="4"/>
        <v>10045</v>
      </c>
      <c r="L83" s="67">
        <f t="shared" si="4"/>
        <v>10163.999999999998</v>
      </c>
      <c r="M83" s="67">
        <f t="shared" si="4"/>
        <v>10306</v>
      </c>
      <c r="N83" s="67">
        <f t="shared" si="4"/>
        <v>11773</v>
      </c>
      <c r="O83" s="67">
        <f t="shared" si="4"/>
        <v>12750.999999999996</v>
      </c>
      <c r="P83" s="67">
        <f t="shared" si="4"/>
        <v>12817.999999999993</v>
      </c>
      <c r="Q83" s="67">
        <f t="shared" si="4"/>
        <v>13712.999999999991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>
        <v>578</v>
      </c>
      <c r="C86" s="67">
        <v>634</v>
      </c>
      <c r="D86" s="67">
        <v>775</v>
      </c>
      <c r="E86" s="67">
        <v>806</v>
      </c>
      <c r="F86" s="67">
        <v>1057</v>
      </c>
      <c r="G86" s="67">
        <v>1162.0000000000002</v>
      </c>
      <c r="H86" s="67">
        <v>1211.0000000000002</v>
      </c>
      <c r="I86" s="67">
        <v>1230.0000000000002</v>
      </c>
      <c r="J86" s="67">
        <v>1348.9999999999998</v>
      </c>
      <c r="K86" s="67">
        <v>1628</v>
      </c>
      <c r="L86" s="67">
        <v>1854.9999999999998</v>
      </c>
      <c r="M86" s="67">
        <v>2034</v>
      </c>
      <c r="N86" s="67">
        <v>2430</v>
      </c>
      <c r="O86" s="67">
        <v>2779.9999999999995</v>
      </c>
      <c r="P86" s="67">
        <v>2907.9999999999995</v>
      </c>
      <c r="Q86" s="67">
        <v>3211.9999999999986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>
        <v>0</v>
      </c>
      <c r="C88" s="67">
        <v>0</v>
      </c>
      <c r="D88" s="67">
        <v>0</v>
      </c>
      <c r="E88" s="67">
        <v>0</v>
      </c>
      <c r="F88" s="67">
        <v>0</v>
      </c>
      <c r="G88" s="67">
        <v>0</v>
      </c>
      <c r="H88" s="67">
        <v>0</v>
      </c>
      <c r="I88" s="67">
        <v>0</v>
      </c>
      <c r="J88" s="67">
        <v>0</v>
      </c>
      <c r="K88" s="67">
        <v>0</v>
      </c>
      <c r="L88" s="67">
        <v>0</v>
      </c>
      <c r="M88" s="67">
        <v>0</v>
      </c>
      <c r="N88" s="67">
        <v>0</v>
      </c>
      <c r="O88" s="67">
        <v>0</v>
      </c>
      <c r="P88" s="67">
        <v>0</v>
      </c>
      <c r="Q88" s="67">
        <v>0</v>
      </c>
    </row>
    <row r="89" spans="1:17" ht="12" customHeight="1" x14ac:dyDescent="0.25">
      <c r="A89" s="23" t="s">
        <v>155</v>
      </c>
      <c r="B89" s="67">
        <v>0</v>
      </c>
      <c r="C89" s="67">
        <v>0</v>
      </c>
      <c r="D89" s="67">
        <v>0</v>
      </c>
      <c r="E89" s="67">
        <v>0</v>
      </c>
      <c r="F89" s="67">
        <v>0</v>
      </c>
      <c r="G89" s="67">
        <v>0</v>
      </c>
      <c r="H89" s="67">
        <v>0</v>
      </c>
      <c r="I89" s="67">
        <v>0</v>
      </c>
      <c r="J89" s="67">
        <v>0</v>
      </c>
      <c r="K89" s="67">
        <v>0</v>
      </c>
      <c r="L89" s="67">
        <v>0</v>
      </c>
      <c r="M89" s="67">
        <v>0</v>
      </c>
      <c r="N89" s="67">
        <v>0</v>
      </c>
      <c r="O89" s="67">
        <v>0</v>
      </c>
      <c r="P89" s="67">
        <v>0</v>
      </c>
      <c r="Q89" s="67">
        <v>0</v>
      </c>
    </row>
    <row r="90" spans="1:17" ht="12" hidden="1" customHeight="1" x14ac:dyDescent="0.25">
      <c r="A90" s="148" t="s">
        <v>55</v>
      </c>
      <c r="B90" s="67"/>
      <c r="C90" s="67"/>
      <c r="D90" s="67"/>
      <c r="E90" s="67"/>
      <c r="F90" s="67"/>
      <c r="G90" s="67"/>
      <c r="H90" s="67"/>
      <c r="I90" s="67"/>
      <c r="J90" s="67"/>
      <c r="K90" s="67"/>
      <c r="L90" s="67"/>
      <c r="M90" s="67"/>
      <c r="N90" s="67"/>
      <c r="O90" s="67"/>
      <c r="P90" s="67"/>
      <c r="Q90" s="67"/>
    </row>
    <row r="91" spans="1:17" ht="12" hidden="1" customHeight="1" x14ac:dyDescent="0.25">
      <c r="A91" s="148" t="s">
        <v>59</v>
      </c>
      <c r="B91" s="67"/>
      <c r="C91" s="67"/>
      <c r="D91" s="67"/>
      <c r="E91" s="67"/>
      <c r="F91" s="67"/>
      <c r="G91" s="67"/>
      <c r="H91" s="67"/>
      <c r="I91" s="67"/>
      <c r="J91" s="67"/>
      <c r="K91" s="67"/>
      <c r="L91" s="67"/>
      <c r="M91" s="67"/>
      <c r="N91" s="67"/>
      <c r="O91" s="67"/>
      <c r="P91" s="67"/>
      <c r="Q91" s="67"/>
    </row>
    <row r="92" spans="1:17" ht="12" customHeight="1" x14ac:dyDescent="0.25">
      <c r="A92" s="23" t="s">
        <v>144</v>
      </c>
      <c r="B92" s="67">
        <v>522</v>
      </c>
      <c r="C92" s="67">
        <v>585.99999999999977</v>
      </c>
      <c r="D92" s="67">
        <v>673.99999999999989</v>
      </c>
      <c r="E92" s="67">
        <v>690.99999999999989</v>
      </c>
      <c r="F92" s="67">
        <v>536.00000000000011</v>
      </c>
      <c r="G92" s="67">
        <v>600.00000000000011</v>
      </c>
      <c r="H92" s="67">
        <v>607.00000000000011</v>
      </c>
      <c r="I92" s="67">
        <v>260.00000000000006</v>
      </c>
      <c r="J92" s="67">
        <v>308</v>
      </c>
      <c r="K92" s="67">
        <v>289</v>
      </c>
      <c r="L92" s="67">
        <v>190.99999999999997</v>
      </c>
      <c r="M92" s="67">
        <v>183</v>
      </c>
      <c r="N92" s="67">
        <v>129</v>
      </c>
      <c r="O92" s="67">
        <v>37.999999999999979</v>
      </c>
      <c r="P92" s="67">
        <v>49.000000000000014</v>
      </c>
      <c r="Q92" s="67">
        <v>18.999999999999989</v>
      </c>
    </row>
    <row r="93" spans="1:17" ht="12" customHeight="1" x14ac:dyDescent="0.25">
      <c r="A93" s="23" t="s">
        <v>143</v>
      </c>
      <c r="B93" s="67">
        <v>1886</v>
      </c>
      <c r="C93" s="67">
        <v>2087.9999999999995</v>
      </c>
      <c r="D93" s="67">
        <v>2178</v>
      </c>
      <c r="E93" s="67">
        <v>2217.9999999999995</v>
      </c>
      <c r="F93" s="67">
        <v>2640</v>
      </c>
      <c r="G93" s="67">
        <v>2618.0000000000005</v>
      </c>
      <c r="H93" s="67">
        <v>2626.0000000000005</v>
      </c>
      <c r="I93" s="67">
        <v>2955.0000000000009</v>
      </c>
      <c r="J93" s="67">
        <v>3043</v>
      </c>
      <c r="K93" s="67">
        <v>2904.0000000000005</v>
      </c>
      <c r="L93" s="67">
        <v>2934</v>
      </c>
      <c r="M93" s="67">
        <v>3106.0000000000005</v>
      </c>
      <c r="N93" s="67">
        <v>3077.9999999999995</v>
      </c>
      <c r="O93" s="67">
        <v>2940.9999999999991</v>
      </c>
      <c r="P93" s="67">
        <v>2709.9999999999991</v>
      </c>
      <c r="Q93" s="67">
        <v>2742.9999999999986</v>
      </c>
    </row>
    <row r="94" spans="1:17" ht="12" hidden="1" customHeight="1" x14ac:dyDescent="0.25">
      <c r="A94" s="148" t="s">
        <v>57</v>
      </c>
      <c r="B94" s="67"/>
      <c r="C94" s="67"/>
      <c r="D94" s="67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7"/>
      <c r="P94" s="67"/>
      <c r="Q94" s="67"/>
    </row>
    <row r="95" spans="1:17" ht="12" hidden="1" customHeight="1" x14ac:dyDescent="0.25">
      <c r="A95" s="148" t="s">
        <v>59</v>
      </c>
      <c r="B95" s="67"/>
      <c r="C95" s="67"/>
      <c r="D95" s="67"/>
      <c r="E95" s="67"/>
      <c r="F95" s="67"/>
      <c r="G95" s="67"/>
      <c r="H95" s="67"/>
      <c r="I95" s="67"/>
      <c r="J95" s="67"/>
      <c r="K95" s="67"/>
      <c r="L95" s="67"/>
      <c r="M95" s="67"/>
      <c r="N95" s="67"/>
      <c r="O95" s="67"/>
      <c r="P95" s="67"/>
      <c r="Q95" s="67"/>
    </row>
    <row r="96" spans="1:17" ht="12" customHeight="1" x14ac:dyDescent="0.25">
      <c r="A96" s="23" t="s">
        <v>142</v>
      </c>
      <c r="B96" s="67">
        <v>647</v>
      </c>
      <c r="C96" s="67">
        <v>622</v>
      </c>
      <c r="D96" s="67">
        <v>858.99999999999977</v>
      </c>
      <c r="E96" s="67">
        <v>856</v>
      </c>
      <c r="F96" s="67">
        <v>808</v>
      </c>
      <c r="G96" s="67">
        <v>979.00000000000023</v>
      </c>
      <c r="H96" s="67">
        <v>996.00000000000023</v>
      </c>
      <c r="I96" s="67">
        <v>433.00000000000011</v>
      </c>
      <c r="J96" s="67">
        <v>570.99999999999989</v>
      </c>
      <c r="K96" s="67">
        <v>620.00000000000011</v>
      </c>
      <c r="L96" s="67">
        <v>429.99999999999989</v>
      </c>
      <c r="M96" s="67">
        <v>390</v>
      </c>
      <c r="N96" s="67">
        <v>343.99999999999989</v>
      </c>
      <c r="O96" s="67">
        <v>125.99999999999996</v>
      </c>
      <c r="P96" s="67">
        <v>178.00000000000009</v>
      </c>
      <c r="Q96" s="67">
        <v>73.999999999999957</v>
      </c>
    </row>
    <row r="97" spans="1:17" ht="12" customHeight="1" x14ac:dyDescent="0.25">
      <c r="A97" s="23" t="s">
        <v>141</v>
      </c>
      <c r="B97" s="67">
        <v>2336</v>
      </c>
      <c r="C97" s="67">
        <v>2219</v>
      </c>
      <c r="D97" s="67">
        <v>2775</v>
      </c>
      <c r="E97" s="67">
        <v>2745</v>
      </c>
      <c r="F97" s="67">
        <v>3977.9999999999995</v>
      </c>
      <c r="G97" s="67">
        <v>4277.0000000000009</v>
      </c>
      <c r="H97" s="67">
        <v>4305.0000000000009</v>
      </c>
      <c r="I97" s="67">
        <v>4926</v>
      </c>
      <c r="J97" s="67">
        <v>5638.9999999999991</v>
      </c>
      <c r="K97" s="67">
        <v>6231.9999999999991</v>
      </c>
      <c r="L97" s="67">
        <v>6608.9999999999982</v>
      </c>
      <c r="M97" s="67">
        <v>6627</v>
      </c>
      <c r="N97" s="67">
        <v>8222</v>
      </c>
      <c r="O97" s="67">
        <v>9645.9999999999964</v>
      </c>
      <c r="P97" s="67">
        <v>9880.9999999999945</v>
      </c>
      <c r="Q97" s="67">
        <v>10876.999999999993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>
        <v>1436</v>
      </c>
      <c r="C101" s="67">
        <v>1858.9999999999998</v>
      </c>
      <c r="D101" s="67">
        <v>2475.0000000000009</v>
      </c>
      <c r="E101" s="67">
        <v>2524.0000000000005</v>
      </c>
      <c r="F101" s="67">
        <v>2548.0000000000009</v>
      </c>
      <c r="G101" s="67">
        <v>3240.0000000000018</v>
      </c>
      <c r="H101" s="67">
        <v>1977.0000000000005</v>
      </c>
      <c r="I101" s="67">
        <v>1959.0000000000007</v>
      </c>
      <c r="J101" s="67">
        <v>1954.9999999999995</v>
      </c>
      <c r="K101" s="67">
        <v>1696</v>
      </c>
      <c r="L101" s="67">
        <v>1689.9999999999998</v>
      </c>
      <c r="M101" s="67">
        <v>2039.0000000000002</v>
      </c>
      <c r="N101" s="67">
        <v>2084</v>
      </c>
      <c r="O101" s="67">
        <v>2202.9999999999991</v>
      </c>
      <c r="P101" s="67">
        <v>2218.9999999999991</v>
      </c>
      <c r="Q101" s="67">
        <v>2224.9999999999991</v>
      </c>
    </row>
    <row r="102" spans="1:17" ht="12" customHeight="1" x14ac:dyDescent="0.25">
      <c r="A102" s="23" t="s">
        <v>57</v>
      </c>
      <c r="B102" s="67">
        <v>1982</v>
      </c>
      <c r="C102" s="67">
        <v>2331</v>
      </c>
      <c r="D102" s="67">
        <v>2509.0000000000005</v>
      </c>
      <c r="E102" s="67">
        <v>2433</v>
      </c>
      <c r="F102" s="67">
        <v>3230</v>
      </c>
      <c r="G102" s="67">
        <v>2928.0000000000005</v>
      </c>
      <c r="H102" s="67">
        <v>3275.0000000000009</v>
      </c>
      <c r="I102" s="67">
        <v>3279.0000000000009</v>
      </c>
      <c r="J102" s="67">
        <v>3621.9999999999986</v>
      </c>
      <c r="K102" s="67">
        <v>3855.9999999999995</v>
      </c>
      <c r="L102" s="67">
        <v>3861.9999999999991</v>
      </c>
      <c r="M102" s="67">
        <v>4151.0000000000009</v>
      </c>
      <c r="N102" s="67">
        <v>4761.0000000000009</v>
      </c>
      <c r="O102" s="67">
        <v>5523.9999999999982</v>
      </c>
      <c r="P102" s="67">
        <v>5369.9999999999991</v>
      </c>
      <c r="Q102" s="67">
        <v>5779.9999999999973</v>
      </c>
    </row>
    <row r="103" spans="1:17" ht="12" customHeight="1" x14ac:dyDescent="0.25">
      <c r="A103" s="29" t="s">
        <v>140</v>
      </c>
      <c r="B103" s="83">
        <v>1973</v>
      </c>
      <c r="C103" s="83">
        <v>1325</v>
      </c>
      <c r="D103" s="83">
        <v>1502</v>
      </c>
      <c r="E103" s="83">
        <v>1552.9999999999998</v>
      </c>
      <c r="F103" s="83">
        <v>2184</v>
      </c>
      <c r="G103" s="83">
        <v>2306.0000000000005</v>
      </c>
      <c r="H103" s="83">
        <v>3282.0000000000009</v>
      </c>
      <c r="I103" s="83">
        <v>3336.0000000000009</v>
      </c>
      <c r="J103" s="83">
        <v>3984.0000000000005</v>
      </c>
      <c r="K103" s="83">
        <v>4493.0000000000009</v>
      </c>
      <c r="L103" s="83">
        <v>4612</v>
      </c>
      <c r="M103" s="83">
        <v>4116</v>
      </c>
      <c r="N103" s="83">
        <v>4928</v>
      </c>
      <c r="O103" s="83">
        <v>5023.9999999999991</v>
      </c>
      <c r="P103" s="83">
        <v>5228.9999999999982</v>
      </c>
      <c r="Q103" s="83">
        <v>5707.9999999999973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>
        <v>0</v>
      </c>
      <c r="C105" s="151">
        <v>0</v>
      </c>
      <c r="D105" s="151">
        <v>0</v>
      </c>
      <c r="E105" s="151">
        <v>0</v>
      </c>
      <c r="F105" s="151">
        <v>0</v>
      </c>
      <c r="G105" s="151">
        <v>0</v>
      </c>
      <c r="H105" s="151">
        <v>0</v>
      </c>
      <c r="I105" s="151">
        <v>396.00000000000006</v>
      </c>
      <c r="J105" s="151">
        <v>671.99999999999989</v>
      </c>
      <c r="K105" s="151">
        <v>823</v>
      </c>
      <c r="L105" s="151">
        <v>1907.9999999999995</v>
      </c>
      <c r="M105" s="151">
        <v>2401.0000000000005</v>
      </c>
      <c r="N105" s="151">
        <v>3598.0000000000005</v>
      </c>
      <c r="O105" s="151">
        <v>4411.9999999999982</v>
      </c>
      <c r="P105" s="151">
        <v>4555.9999999999982</v>
      </c>
      <c r="Q105" s="151">
        <v>4590.9999999999973</v>
      </c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>
        <f>B105</f>
        <v>0</v>
      </c>
      <c r="C107" s="67">
        <f t="shared" ref="C107:Q107" si="5">C105</f>
        <v>0</v>
      </c>
      <c r="D107" s="67">
        <f t="shared" si="5"/>
        <v>0</v>
      </c>
      <c r="E107" s="67">
        <f t="shared" si="5"/>
        <v>0</v>
      </c>
      <c r="F107" s="67">
        <f t="shared" si="5"/>
        <v>0</v>
      </c>
      <c r="G107" s="67">
        <f t="shared" si="5"/>
        <v>0</v>
      </c>
      <c r="H107" s="67">
        <f t="shared" si="5"/>
        <v>0</v>
      </c>
      <c r="I107" s="67">
        <f t="shared" si="5"/>
        <v>396.00000000000006</v>
      </c>
      <c r="J107" s="67">
        <f t="shared" si="5"/>
        <v>671.99999999999989</v>
      </c>
      <c r="K107" s="67">
        <f t="shared" si="5"/>
        <v>823</v>
      </c>
      <c r="L107" s="67">
        <f t="shared" si="5"/>
        <v>1907.9999999999995</v>
      </c>
      <c r="M107" s="67">
        <f t="shared" si="5"/>
        <v>2401.0000000000005</v>
      </c>
      <c r="N107" s="67">
        <f t="shared" si="5"/>
        <v>3598.0000000000005</v>
      </c>
      <c r="O107" s="67">
        <f t="shared" si="5"/>
        <v>4411.9999999999982</v>
      </c>
      <c r="P107" s="67">
        <f t="shared" si="5"/>
        <v>4555.9999999999982</v>
      </c>
      <c r="Q107" s="67">
        <f t="shared" si="5"/>
        <v>4590.9999999999973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>
        <v>0</v>
      </c>
      <c r="C110" s="67">
        <v>0</v>
      </c>
      <c r="D110" s="67">
        <v>0</v>
      </c>
      <c r="E110" s="67">
        <v>0</v>
      </c>
      <c r="F110" s="67">
        <v>0</v>
      </c>
      <c r="G110" s="67">
        <v>0</v>
      </c>
      <c r="H110" s="67">
        <v>0</v>
      </c>
      <c r="I110" s="67">
        <v>57.000000000000014</v>
      </c>
      <c r="J110" s="67">
        <v>94.999999999999972</v>
      </c>
      <c r="K110" s="67">
        <v>133</v>
      </c>
      <c r="L110" s="67">
        <v>347.99999999999994</v>
      </c>
      <c r="M110" s="67">
        <v>474</v>
      </c>
      <c r="N110" s="67">
        <v>743</v>
      </c>
      <c r="O110" s="67">
        <v>961.99999999999977</v>
      </c>
      <c r="P110" s="67">
        <v>1033.9999999999998</v>
      </c>
      <c r="Q110" s="67">
        <v>1074.9999999999995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>
        <v>0</v>
      </c>
      <c r="C112" s="67">
        <v>0</v>
      </c>
      <c r="D112" s="67">
        <v>0</v>
      </c>
      <c r="E112" s="67">
        <v>0</v>
      </c>
      <c r="F112" s="67">
        <v>0</v>
      </c>
      <c r="G112" s="67">
        <v>0</v>
      </c>
      <c r="H112" s="67">
        <v>0</v>
      </c>
      <c r="I112" s="67">
        <v>0</v>
      </c>
      <c r="J112" s="67">
        <v>0</v>
      </c>
      <c r="K112" s="67">
        <v>0</v>
      </c>
      <c r="L112" s="67">
        <v>0</v>
      </c>
      <c r="M112" s="67">
        <v>0</v>
      </c>
      <c r="N112" s="67">
        <v>0</v>
      </c>
      <c r="O112" s="67">
        <v>0</v>
      </c>
      <c r="P112" s="67">
        <v>0</v>
      </c>
      <c r="Q112" s="67">
        <v>0</v>
      </c>
    </row>
    <row r="113" spans="1:17" ht="12" customHeight="1" x14ac:dyDescent="0.25">
      <c r="A113" s="23" t="s">
        <v>151</v>
      </c>
      <c r="B113" s="67">
        <v>0</v>
      </c>
      <c r="C113" s="67">
        <v>0</v>
      </c>
      <c r="D113" s="67">
        <v>0</v>
      </c>
      <c r="E113" s="67">
        <v>0</v>
      </c>
      <c r="F113" s="67">
        <v>0</v>
      </c>
      <c r="G113" s="67">
        <v>0</v>
      </c>
      <c r="H113" s="67">
        <v>0</v>
      </c>
      <c r="I113" s="67">
        <v>0</v>
      </c>
      <c r="J113" s="67">
        <v>0</v>
      </c>
      <c r="K113" s="67">
        <v>0</v>
      </c>
      <c r="L113" s="67">
        <v>0</v>
      </c>
      <c r="M113" s="67">
        <v>0</v>
      </c>
      <c r="N113" s="67">
        <v>0</v>
      </c>
      <c r="O113" s="67">
        <v>0</v>
      </c>
      <c r="P113" s="67">
        <v>0</v>
      </c>
      <c r="Q113" s="67">
        <v>0</v>
      </c>
    </row>
    <row r="114" spans="1:17" ht="12" hidden="1" customHeight="1" x14ac:dyDescent="0.25">
      <c r="A114" s="148" t="s">
        <v>79</v>
      </c>
      <c r="B114" s="67"/>
      <c r="C114" s="67"/>
      <c r="D114" s="6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</row>
    <row r="115" spans="1:17" ht="12" hidden="1" customHeight="1" x14ac:dyDescent="0.25">
      <c r="A115" s="148" t="s">
        <v>59</v>
      </c>
      <c r="B115" s="67"/>
      <c r="C115" s="67"/>
      <c r="D115" s="67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P115" s="67"/>
      <c r="Q115" s="67"/>
    </row>
    <row r="116" spans="1:17" ht="12" customHeight="1" x14ac:dyDescent="0.25">
      <c r="A116" s="23" t="s">
        <v>142</v>
      </c>
      <c r="B116" s="67">
        <v>0</v>
      </c>
      <c r="C116" s="67">
        <v>0</v>
      </c>
      <c r="D116" s="67">
        <v>0</v>
      </c>
      <c r="E116" s="67">
        <v>0</v>
      </c>
      <c r="F116" s="67">
        <v>0</v>
      </c>
      <c r="G116" s="67">
        <v>0</v>
      </c>
      <c r="H116" s="67">
        <v>0</v>
      </c>
      <c r="I116" s="67">
        <v>32.000000000000007</v>
      </c>
      <c r="J116" s="67">
        <v>61.999999999999986</v>
      </c>
      <c r="K116" s="67">
        <v>74</v>
      </c>
      <c r="L116" s="67">
        <v>116.99999999999997</v>
      </c>
      <c r="M116" s="67">
        <v>133</v>
      </c>
      <c r="N116" s="67">
        <v>144</v>
      </c>
      <c r="O116" s="67">
        <v>56.999999999999979</v>
      </c>
      <c r="P116" s="67">
        <v>81.000000000000043</v>
      </c>
      <c r="Q116" s="67">
        <v>30.999999999999986</v>
      </c>
    </row>
    <row r="117" spans="1:17" ht="12" customHeight="1" x14ac:dyDescent="0.25">
      <c r="A117" s="23" t="s">
        <v>141</v>
      </c>
      <c r="B117" s="67">
        <v>0</v>
      </c>
      <c r="C117" s="67">
        <v>0</v>
      </c>
      <c r="D117" s="67">
        <v>0</v>
      </c>
      <c r="E117" s="67">
        <v>0</v>
      </c>
      <c r="F117" s="67">
        <v>0</v>
      </c>
      <c r="G117" s="67">
        <v>0</v>
      </c>
      <c r="H117" s="67">
        <v>0</v>
      </c>
      <c r="I117" s="67">
        <v>364.00000000000006</v>
      </c>
      <c r="J117" s="67">
        <v>609.99999999999989</v>
      </c>
      <c r="K117" s="67">
        <v>749</v>
      </c>
      <c r="L117" s="67">
        <v>1790.9999999999995</v>
      </c>
      <c r="M117" s="67">
        <v>2268.0000000000005</v>
      </c>
      <c r="N117" s="67">
        <v>3454.0000000000005</v>
      </c>
      <c r="O117" s="67">
        <v>4354.9999999999982</v>
      </c>
      <c r="P117" s="67">
        <v>4474.9999999999982</v>
      </c>
      <c r="Q117" s="67">
        <v>4559.9999999999973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>
        <v>0</v>
      </c>
      <c r="C121" s="67">
        <v>0</v>
      </c>
      <c r="D121" s="67">
        <v>0</v>
      </c>
      <c r="E121" s="67">
        <v>0</v>
      </c>
      <c r="F121" s="67">
        <v>0</v>
      </c>
      <c r="G121" s="67">
        <v>0</v>
      </c>
      <c r="H121" s="67">
        <v>0</v>
      </c>
      <c r="I121" s="67">
        <v>136.00000000000003</v>
      </c>
      <c r="J121" s="67">
        <v>319.99999999999994</v>
      </c>
      <c r="K121" s="67">
        <v>380</v>
      </c>
      <c r="L121" s="67">
        <v>869.99999999999977</v>
      </c>
      <c r="M121" s="67">
        <v>1206</v>
      </c>
      <c r="N121" s="67">
        <v>1768.0000000000005</v>
      </c>
      <c r="O121" s="67">
        <v>2310.9999999999991</v>
      </c>
      <c r="P121" s="67">
        <v>2307.9999999999995</v>
      </c>
      <c r="Q121" s="67">
        <v>2309.9999999999991</v>
      </c>
    </row>
    <row r="122" spans="1:17" ht="12" customHeight="1" x14ac:dyDescent="0.25">
      <c r="A122" s="29" t="s">
        <v>140</v>
      </c>
      <c r="B122" s="83">
        <v>0</v>
      </c>
      <c r="C122" s="83">
        <v>0</v>
      </c>
      <c r="D122" s="83">
        <v>0</v>
      </c>
      <c r="E122" s="83">
        <v>0</v>
      </c>
      <c r="F122" s="83">
        <v>0</v>
      </c>
      <c r="G122" s="83">
        <v>0</v>
      </c>
      <c r="H122" s="83">
        <v>0</v>
      </c>
      <c r="I122" s="83">
        <v>260.00000000000006</v>
      </c>
      <c r="J122" s="83">
        <v>351.99999999999994</v>
      </c>
      <c r="K122" s="83">
        <v>443.00000000000006</v>
      </c>
      <c r="L122" s="83">
        <v>1037.9999999999998</v>
      </c>
      <c r="M122" s="83">
        <v>1195</v>
      </c>
      <c r="N122" s="83">
        <v>1830</v>
      </c>
      <c r="O122" s="83">
        <v>2100.9999999999991</v>
      </c>
      <c r="P122" s="83">
        <v>2247.9999999999986</v>
      </c>
      <c r="Q122" s="83">
        <v>2280.9999999999982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>
        <v>0</v>
      </c>
      <c r="C124" s="151">
        <v>0</v>
      </c>
      <c r="D124" s="151">
        <v>0</v>
      </c>
      <c r="E124" s="151">
        <v>0</v>
      </c>
      <c r="F124" s="151">
        <v>0</v>
      </c>
      <c r="G124" s="151">
        <v>0</v>
      </c>
      <c r="H124" s="151">
        <v>0</v>
      </c>
      <c r="I124" s="151">
        <v>0</v>
      </c>
      <c r="J124" s="151">
        <v>0</v>
      </c>
      <c r="K124" s="151">
        <v>0</v>
      </c>
      <c r="L124" s="151">
        <v>0</v>
      </c>
      <c r="M124" s="151">
        <v>0</v>
      </c>
      <c r="N124" s="151">
        <v>0</v>
      </c>
      <c r="O124" s="151">
        <v>0</v>
      </c>
      <c r="P124" s="151">
        <v>0</v>
      </c>
      <c r="Q124" s="151">
        <v>0</v>
      </c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>
        <f>B124</f>
        <v>0</v>
      </c>
      <c r="C126" s="67">
        <f t="shared" ref="C126:Q126" si="6">C124</f>
        <v>0</v>
      </c>
      <c r="D126" s="67">
        <f t="shared" si="6"/>
        <v>0</v>
      </c>
      <c r="E126" s="67">
        <f t="shared" si="6"/>
        <v>0</v>
      </c>
      <c r="F126" s="67">
        <f t="shared" si="6"/>
        <v>0</v>
      </c>
      <c r="G126" s="67">
        <f t="shared" si="6"/>
        <v>0</v>
      </c>
      <c r="H126" s="67">
        <f t="shared" si="6"/>
        <v>0</v>
      </c>
      <c r="I126" s="67">
        <f t="shared" si="6"/>
        <v>0</v>
      </c>
      <c r="J126" s="67">
        <f t="shared" si="6"/>
        <v>0</v>
      </c>
      <c r="K126" s="67">
        <f t="shared" si="6"/>
        <v>0</v>
      </c>
      <c r="L126" s="67">
        <f t="shared" si="6"/>
        <v>0</v>
      </c>
      <c r="M126" s="67">
        <f t="shared" si="6"/>
        <v>0</v>
      </c>
      <c r="N126" s="67">
        <f t="shared" si="6"/>
        <v>0</v>
      </c>
      <c r="O126" s="67">
        <f t="shared" si="6"/>
        <v>0</v>
      </c>
      <c r="P126" s="67">
        <f t="shared" si="6"/>
        <v>0</v>
      </c>
      <c r="Q126" s="67">
        <f t="shared" si="6"/>
        <v>0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>
        <v>0</v>
      </c>
      <c r="C129" s="67">
        <v>0</v>
      </c>
      <c r="D129" s="67">
        <v>0</v>
      </c>
      <c r="E129" s="67">
        <v>0</v>
      </c>
      <c r="F129" s="67">
        <v>0</v>
      </c>
      <c r="G129" s="67">
        <v>0</v>
      </c>
      <c r="H129" s="67">
        <v>0</v>
      </c>
      <c r="I129" s="67">
        <v>0</v>
      </c>
      <c r="J129" s="67">
        <v>0</v>
      </c>
      <c r="K129" s="67">
        <v>0</v>
      </c>
      <c r="L129" s="67">
        <v>0</v>
      </c>
      <c r="M129" s="67">
        <v>0</v>
      </c>
      <c r="N129" s="67">
        <v>0</v>
      </c>
      <c r="O129" s="67">
        <v>0</v>
      </c>
      <c r="P129" s="67">
        <v>0</v>
      </c>
      <c r="Q129" s="67">
        <v>0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>
        <v>0</v>
      </c>
      <c r="C131" s="67">
        <v>0</v>
      </c>
      <c r="D131" s="67">
        <v>0</v>
      </c>
      <c r="E131" s="67">
        <v>0</v>
      </c>
      <c r="F131" s="67">
        <v>0</v>
      </c>
      <c r="G131" s="67">
        <v>0</v>
      </c>
      <c r="H131" s="67">
        <v>0</v>
      </c>
      <c r="I131" s="67">
        <v>0</v>
      </c>
      <c r="J131" s="67">
        <v>0</v>
      </c>
      <c r="K131" s="67">
        <v>0</v>
      </c>
      <c r="L131" s="67">
        <v>0</v>
      </c>
      <c r="M131" s="67">
        <v>0</v>
      </c>
      <c r="N131" s="67">
        <v>0</v>
      </c>
      <c r="O131" s="67">
        <v>0</v>
      </c>
      <c r="P131" s="67">
        <v>0</v>
      </c>
      <c r="Q131" s="67">
        <v>0</v>
      </c>
    </row>
    <row r="132" spans="1:17" ht="12" customHeight="1" x14ac:dyDescent="0.25">
      <c r="A132" s="23" t="s">
        <v>147</v>
      </c>
      <c r="B132" s="67">
        <v>0</v>
      </c>
      <c r="C132" s="67">
        <v>0</v>
      </c>
      <c r="D132" s="67">
        <v>0</v>
      </c>
      <c r="E132" s="67">
        <v>0</v>
      </c>
      <c r="F132" s="67">
        <v>0</v>
      </c>
      <c r="G132" s="67">
        <v>0</v>
      </c>
      <c r="H132" s="67">
        <v>0</v>
      </c>
      <c r="I132" s="67">
        <v>0</v>
      </c>
      <c r="J132" s="67">
        <v>0</v>
      </c>
      <c r="K132" s="67">
        <v>0</v>
      </c>
      <c r="L132" s="67">
        <v>0</v>
      </c>
      <c r="M132" s="67">
        <v>0</v>
      </c>
      <c r="N132" s="67">
        <v>0</v>
      </c>
      <c r="O132" s="67">
        <v>0</v>
      </c>
      <c r="P132" s="67">
        <v>0</v>
      </c>
      <c r="Q132" s="67">
        <v>0</v>
      </c>
    </row>
    <row r="133" spans="1:17" ht="12" hidden="1" customHeight="1" x14ac:dyDescent="0.25">
      <c r="A133" s="148" t="s">
        <v>61</v>
      </c>
      <c r="B133" s="67"/>
      <c r="C133" s="67"/>
      <c r="D133" s="67"/>
      <c r="E133" s="67"/>
      <c r="F133" s="67"/>
      <c r="G133" s="67"/>
      <c r="H133" s="67"/>
      <c r="I133" s="67"/>
      <c r="J133" s="67"/>
      <c r="K133" s="67"/>
      <c r="L133" s="67"/>
      <c r="M133" s="67"/>
      <c r="N133" s="67"/>
      <c r="O133" s="67"/>
      <c r="P133" s="67"/>
      <c r="Q133" s="67"/>
    </row>
    <row r="134" spans="1:17" ht="12" hidden="1" customHeight="1" x14ac:dyDescent="0.25">
      <c r="A134" s="148" t="s">
        <v>59</v>
      </c>
      <c r="B134" s="67"/>
      <c r="C134" s="67"/>
      <c r="D134" s="67"/>
      <c r="E134" s="67"/>
      <c r="F134" s="67"/>
      <c r="G134" s="67"/>
      <c r="H134" s="67"/>
      <c r="I134" s="67"/>
      <c r="J134" s="67"/>
      <c r="K134" s="67"/>
      <c r="L134" s="67"/>
      <c r="M134" s="67"/>
      <c r="N134" s="67"/>
      <c r="O134" s="67"/>
      <c r="P134" s="67"/>
      <c r="Q134" s="67"/>
    </row>
    <row r="135" spans="1:17" ht="12" customHeight="1" x14ac:dyDescent="0.25">
      <c r="A135" s="23" t="s">
        <v>142</v>
      </c>
      <c r="B135" s="67">
        <v>0</v>
      </c>
      <c r="C135" s="67">
        <v>0</v>
      </c>
      <c r="D135" s="67">
        <v>0</v>
      </c>
      <c r="E135" s="67">
        <v>0</v>
      </c>
      <c r="F135" s="67">
        <v>0</v>
      </c>
      <c r="G135" s="67">
        <v>0</v>
      </c>
      <c r="H135" s="67">
        <v>0</v>
      </c>
      <c r="I135" s="67">
        <v>0</v>
      </c>
      <c r="J135" s="67">
        <v>0</v>
      </c>
      <c r="K135" s="67">
        <v>0</v>
      </c>
      <c r="L135" s="67">
        <v>0</v>
      </c>
      <c r="M135" s="67">
        <v>0</v>
      </c>
      <c r="N135" s="67">
        <v>0</v>
      </c>
      <c r="O135" s="67">
        <v>0</v>
      </c>
      <c r="P135" s="67">
        <v>0</v>
      </c>
      <c r="Q135" s="67">
        <v>0</v>
      </c>
    </row>
    <row r="136" spans="1:17" ht="12" customHeight="1" x14ac:dyDescent="0.25">
      <c r="A136" s="23" t="s">
        <v>141</v>
      </c>
      <c r="B136" s="67">
        <v>0</v>
      </c>
      <c r="C136" s="67">
        <v>0</v>
      </c>
      <c r="D136" s="67">
        <v>0</v>
      </c>
      <c r="E136" s="67">
        <v>0</v>
      </c>
      <c r="F136" s="67">
        <v>0</v>
      </c>
      <c r="G136" s="67">
        <v>0</v>
      </c>
      <c r="H136" s="67">
        <v>0</v>
      </c>
      <c r="I136" s="67">
        <v>0</v>
      </c>
      <c r="J136" s="67">
        <v>0</v>
      </c>
      <c r="K136" s="67">
        <v>0</v>
      </c>
      <c r="L136" s="67">
        <v>0</v>
      </c>
      <c r="M136" s="67">
        <v>0</v>
      </c>
      <c r="N136" s="67">
        <v>0</v>
      </c>
      <c r="O136" s="67">
        <v>0</v>
      </c>
      <c r="P136" s="67">
        <v>0</v>
      </c>
      <c r="Q136" s="67">
        <v>0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>
        <v>0</v>
      </c>
      <c r="C140" s="67">
        <v>0</v>
      </c>
      <c r="D140" s="67">
        <v>0</v>
      </c>
      <c r="E140" s="67">
        <v>0</v>
      </c>
      <c r="F140" s="67">
        <v>0</v>
      </c>
      <c r="G140" s="67">
        <v>0</v>
      </c>
      <c r="H140" s="67">
        <v>0</v>
      </c>
      <c r="I140" s="67">
        <v>0</v>
      </c>
      <c r="J140" s="67">
        <v>0</v>
      </c>
      <c r="K140" s="67">
        <v>0</v>
      </c>
      <c r="L140" s="67">
        <v>0</v>
      </c>
      <c r="M140" s="67">
        <v>0</v>
      </c>
      <c r="N140" s="67">
        <v>0</v>
      </c>
      <c r="O140" s="67">
        <v>0</v>
      </c>
      <c r="P140" s="67">
        <v>0</v>
      </c>
      <c r="Q140" s="67">
        <v>0</v>
      </c>
    </row>
    <row r="141" spans="1:17" ht="12" customHeight="1" x14ac:dyDescent="0.25">
      <c r="A141" s="29" t="s">
        <v>140</v>
      </c>
      <c r="B141" s="83">
        <v>0</v>
      </c>
      <c r="C141" s="83">
        <v>0</v>
      </c>
      <c r="D141" s="83">
        <v>0</v>
      </c>
      <c r="E141" s="83">
        <v>0</v>
      </c>
      <c r="F141" s="83">
        <v>0</v>
      </c>
      <c r="G141" s="83">
        <v>0</v>
      </c>
      <c r="H141" s="83">
        <v>0</v>
      </c>
      <c r="I141" s="83">
        <v>0</v>
      </c>
      <c r="J141" s="83">
        <v>0</v>
      </c>
      <c r="K141" s="83">
        <v>0</v>
      </c>
      <c r="L141" s="83">
        <v>0</v>
      </c>
      <c r="M141" s="83">
        <v>0</v>
      </c>
      <c r="N141" s="83">
        <v>0</v>
      </c>
      <c r="O141" s="83">
        <v>0</v>
      </c>
      <c r="P141" s="83">
        <v>0</v>
      </c>
      <c r="Q141" s="83"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>
        <v>4398</v>
      </c>
      <c r="C143" s="151">
        <v>4833</v>
      </c>
      <c r="D143" s="151">
        <v>5931</v>
      </c>
      <c r="E143" s="151">
        <v>7854.9999999999991</v>
      </c>
      <c r="F143" s="151">
        <v>8478</v>
      </c>
      <c r="G143" s="151">
        <v>9423</v>
      </c>
      <c r="H143" s="151">
        <v>12918.000000000004</v>
      </c>
      <c r="I143" s="151">
        <v>24630.000000000004</v>
      </c>
      <c r="J143" s="151">
        <v>40301.999999999985</v>
      </c>
      <c r="K143" s="151">
        <v>45799</v>
      </c>
      <c r="L143" s="151">
        <v>53619.999999999993</v>
      </c>
      <c r="M143" s="151">
        <v>55850</v>
      </c>
      <c r="N143" s="151">
        <v>57939</v>
      </c>
      <c r="O143" s="151">
        <v>60061.999999999978</v>
      </c>
      <c r="P143" s="151">
        <v>62708.999999999971</v>
      </c>
      <c r="Q143" s="151">
        <v>66176.999999999956</v>
      </c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>
        <f>B143</f>
        <v>4398</v>
      </c>
      <c r="C145" s="67">
        <f t="shared" ref="C145:Q145" si="7">C143</f>
        <v>4833</v>
      </c>
      <c r="D145" s="67">
        <f t="shared" si="7"/>
        <v>5931</v>
      </c>
      <c r="E145" s="67">
        <f t="shared" si="7"/>
        <v>7854.9999999999991</v>
      </c>
      <c r="F145" s="67">
        <f t="shared" si="7"/>
        <v>8478</v>
      </c>
      <c r="G145" s="67">
        <f t="shared" si="7"/>
        <v>9423</v>
      </c>
      <c r="H145" s="67">
        <f t="shared" si="7"/>
        <v>12918.000000000004</v>
      </c>
      <c r="I145" s="67">
        <f t="shared" si="7"/>
        <v>24630.000000000004</v>
      </c>
      <c r="J145" s="67">
        <f t="shared" si="7"/>
        <v>40301.999999999985</v>
      </c>
      <c r="K145" s="67">
        <f t="shared" si="7"/>
        <v>45799</v>
      </c>
      <c r="L145" s="67">
        <f t="shared" si="7"/>
        <v>53619.999999999993</v>
      </c>
      <c r="M145" s="67">
        <f t="shared" si="7"/>
        <v>55850</v>
      </c>
      <c r="N145" s="67">
        <f t="shared" si="7"/>
        <v>57939</v>
      </c>
      <c r="O145" s="67">
        <f t="shared" si="7"/>
        <v>60061.999999999978</v>
      </c>
      <c r="P145" s="67">
        <f t="shared" si="7"/>
        <v>62708.999999999971</v>
      </c>
      <c r="Q145" s="67">
        <f t="shared" si="7"/>
        <v>66176.999999999956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>
        <v>1759.2</v>
      </c>
      <c r="C147" s="67">
        <v>1933.2</v>
      </c>
      <c r="D147" s="67">
        <v>2372.4</v>
      </c>
      <c r="E147" s="67">
        <v>3142</v>
      </c>
      <c r="F147" s="67">
        <v>3391.2000000000003</v>
      </c>
      <c r="G147" s="67">
        <v>3769.2000000000007</v>
      </c>
      <c r="H147" s="67">
        <v>5167.2000000000016</v>
      </c>
      <c r="I147" s="67">
        <v>9852.0000000000018</v>
      </c>
      <c r="J147" s="67">
        <v>16120.8</v>
      </c>
      <c r="K147" s="67">
        <v>18319.600000000002</v>
      </c>
      <c r="L147" s="67">
        <v>21447.999999999996</v>
      </c>
      <c r="M147" s="67">
        <v>22340</v>
      </c>
      <c r="N147" s="67">
        <v>23175.600000000002</v>
      </c>
      <c r="O147" s="67">
        <v>24024.799999999996</v>
      </c>
      <c r="P147" s="67">
        <v>25083.599999999999</v>
      </c>
      <c r="Q147" s="67">
        <v>26470.799999999992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>
        <v>426</v>
      </c>
      <c r="C149" s="67">
        <v>478</v>
      </c>
      <c r="D149" s="67">
        <v>550</v>
      </c>
      <c r="E149" s="67">
        <v>564</v>
      </c>
      <c r="F149" s="67">
        <v>438</v>
      </c>
      <c r="G149" s="67">
        <v>490.00000000000011</v>
      </c>
      <c r="H149" s="67">
        <v>496.00000000000011</v>
      </c>
      <c r="I149" s="67">
        <v>212.00000000000006</v>
      </c>
      <c r="J149" s="67">
        <v>250.99999999999989</v>
      </c>
      <c r="K149" s="67">
        <v>236</v>
      </c>
      <c r="L149" s="67">
        <v>155.99999999999997</v>
      </c>
      <c r="M149" s="67">
        <v>149</v>
      </c>
      <c r="N149" s="67">
        <v>105</v>
      </c>
      <c r="O149" s="67">
        <v>42.999999999999986</v>
      </c>
      <c r="P149" s="67">
        <v>77.999999999999957</v>
      </c>
      <c r="Q149" s="67">
        <v>30.999999999999979</v>
      </c>
    </row>
    <row r="150" spans="1:17" ht="12" customHeight="1" x14ac:dyDescent="0.25">
      <c r="A150" s="23" t="s">
        <v>143</v>
      </c>
      <c r="B150" s="67">
        <v>1539</v>
      </c>
      <c r="C150" s="67">
        <v>1704</v>
      </c>
      <c r="D150" s="67">
        <v>1778</v>
      </c>
      <c r="E150" s="67">
        <v>1810</v>
      </c>
      <c r="F150" s="67">
        <v>2153.9999999999991</v>
      </c>
      <c r="G150" s="67">
        <v>2137.0000000000005</v>
      </c>
      <c r="H150" s="67">
        <v>2143.0000000000005</v>
      </c>
      <c r="I150" s="67">
        <v>2412.0000000000005</v>
      </c>
      <c r="J150" s="67">
        <v>2483.9999999999995</v>
      </c>
      <c r="K150" s="67">
        <v>2370</v>
      </c>
      <c r="L150" s="67">
        <v>2393.9999999999995</v>
      </c>
      <c r="M150" s="67">
        <v>2535</v>
      </c>
      <c r="N150" s="67">
        <v>2512</v>
      </c>
      <c r="O150" s="67">
        <v>3305.9999999999991</v>
      </c>
      <c r="P150" s="67">
        <v>4333.9999999999973</v>
      </c>
      <c r="Q150" s="67">
        <v>4530.9999999999973</v>
      </c>
    </row>
    <row r="151" spans="1:17" ht="12" hidden="1" customHeight="1" x14ac:dyDescent="0.25">
      <c r="A151" s="148" t="s">
        <v>57</v>
      </c>
      <c r="B151" s="67"/>
      <c r="C151" s="67"/>
      <c r="D151" s="67"/>
      <c r="E151" s="67"/>
      <c r="F151" s="67"/>
      <c r="G151" s="67"/>
      <c r="H151" s="67"/>
      <c r="I151" s="67"/>
      <c r="J151" s="67"/>
      <c r="K151" s="67"/>
      <c r="L151" s="67"/>
      <c r="M151" s="67"/>
      <c r="N151" s="67"/>
      <c r="O151" s="67"/>
      <c r="P151" s="67"/>
      <c r="Q151" s="67"/>
    </row>
    <row r="152" spans="1:17" ht="12" hidden="1" customHeight="1" x14ac:dyDescent="0.25">
      <c r="A152" s="148" t="s">
        <v>59</v>
      </c>
      <c r="B152" s="67"/>
      <c r="C152" s="67"/>
      <c r="D152" s="67"/>
      <c r="E152" s="67"/>
      <c r="F152" s="67"/>
      <c r="G152" s="67"/>
      <c r="H152" s="67"/>
      <c r="I152" s="67"/>
      <c r="J152" s="67"/>
      <c r="K152" s="67"/>
      <c r="L152" s="67"/>
      <c r="M152" s="67"/>
      <c r="N152" s="67"/>
      <c r="O152" s="67"/>
      <c r="P152" s="67"/>
      <c r="Q152" s="67"/>
    </row>
    <row r="153" spans="1:17" ht="12" customHeight="1" x14ac:dyDescent="0.25">
      <c r="A153" s="23" t="s">
        <v>142</v>
      </c>
      <c r="B153" s="67">
        <v>527</v>
      </c>
      <c r="C153" s="67">
        <v>581</v>
      </c>
      <c r="D153" s="67">
        <v>852.00000000000034</v>
      </c>
      <c r="E153" s="67">
        <v>1302</v>
      </c>
      <c r="F153" s="67">
        <v>994.00000000000011</v>
      </c>
      <c r="G153" s="67">
        <v>1266.0000000000002</v>
      </c>
      <c r="H153" s="67">
        <v>1931.0000000000009</v>
      </c>
      <c r="I153" s="67">
        <v>1776.0000000000005</v>
      </c>
      <c r="J153" s="67">
        <v>3450.9999999999964</v>
      </c>
      <c r="K153" s="67">
        <v>3908.0000000000005</v>
      </c>
      <c r="L153" s="67">
        <v>3122.9999999999995</v>
      </c>
      <c r="M153" s="67">
        <v>2951</v>
      </c>
      <c r="N153" s="67">
        <v>2221</v>
      </c>
      <c r="O153" s="67">
        <v>730.99999999999977</v>
      </c>
      <c r="P153" s="67">
        <v>1032.9999999999993</v>
      </c>
      <c r="Q153" s="67">
        <v>415.99999999999972</v>
      </c>
    </row>
    <row r="154" spans="1:17" ht="12" customHeight="1" x14ac:dyDescent="0.25">
      <c r="A154" s="23" t="s">
        <v>141</v>
      </c>
      <c r="B154" s="67">
        <v>1906</v>
      </c>
      <c r="C154" s="67">
        <v>2070</v>
      </c>
      <c r="D154" s="67">
        <v>2751</v>
      </c>
      <c r="E154" s="67">
        <v>4178.9999999999991</v>
      </c>
      <c r="F154" s="67">
        <v>4892</v>
      </c>
      <c r="G154" s="67">
        <v>5530</v>
      </c>
      <c r="H154" s="67">
        <v>8348.0000000000018</v>
      </c>
      <c r="I154" s="67">
        <v>20230.000000000004</v>
      </c>
      <c r="J154" s="67">
        <v>34115.999999999993</v>
      </c>
      <c r="K154" s="67">
        <v>39285</v>
      </c>
      <c r="L154" s="67">
        <v>47946.999999999993</v>
      </c>
      <c r="M154" s="67">
        <v>50215</v>
      </c>
      <c r="N154" s="67">
        <v>53101</v>
      </c>
      <c r="O154" s="67">
        <v>55981.999999999978</v>
      </c>
      <c r="P154" s="67">
        <v>57263.999999999978</v>
      </c>
      <c r="Q154" s="67">
        <v>61198.999999999964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>
        <v>2204</v>
      </c>
      <c r="C158" s="67">
        <v>3082</v>
      </c>
      <c r="D158" s="67">
        <v>3710</v>
      </c>
      <c r="E158" s="67">
        <v>4795</v>
      </c>
      <c r="F158" s="67">
        <v>5058</v>
      </c>
      <c r="G158" s="67">
        <v>5271.0000000000009</v>
      </c>
      <c r="H158" s="67">
        <v>6452.0000000000018</v>
      </c>
      <c r="I158" s="67">
        <v>12208</v>
      </c>
      <c r="J158" s="67">
        <v>19193.999999999996</v>
      </c>
      <c r="K158" s="67">
        <v>21150</v>
      </c>
      <c r="L158" s="67">
        <v>24436.999999999996</v>
      </c>
      <c r="M158" s="67">
        <v>28044</v>
      </c>
      <c r="N158" s="67">
        <v>28472</v>
      </c>
      <c r="O158" s="67">
        <v>31456.999999999989</v>
      </c>
      <c r="P158" s="67">
        <v>31769.999999999989</v>
      </c>
      <c r="Q158" s="67">
        <v>33292.999999999978</v>
      </c>
    </row>
    <row r="159" spans="1:17" ht="12" customHeight="1" x14ac:dyDescent="0.25">
      <c r="A159" s="29" t="s">
        <v>140</v>
      </c>
      <c r="B159" s="83">
        <v>2194</v>
      </c>
      <c r="C159" s="83">
        <v>1750.9999999999998</v>
      </c>
      <c r="D159" s="83">
        <v>2221</v>
      </c>
      <c r="E159" s="83">
        <v>3060</v>
      </c>
      <c r="F159" s="83">
        <v>3420</v>
      </c>
      <c r="G159" s="83">
        <v>4152.0000000000009</v>
      </c>
      <c r="H159" s="83">
        <v>6466.0000000000018</v>
      </c>
      <c r="I159" s="83">
        <v>12422.000000000004</v>
      </c>
      <c r="J159" s="83">
        <v>21107.999999999996</v>
      </c>
      <c r="K159" s="83">
        <v>24649</v>
      </c>
      <c r="L159" s="83">
        <v>29182.999999999993</v>
      </c>
      <c r="M159" s="83">
        <v>27805.999999999996</v>
      </c>
      <c r="N159" s="83">
        <v>29467</v>
      </c>
      <c r="O159" s="83">
        <v>28604.999999999989</v>
      </c>
      <c r="P159" s="83">
        <v>30938.999999999989</v>
      </c>
      <c r="Q159" s="83">
        <v>32883.999999999978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>
        <v>14171</v>
      </c>
      <c r="C161" s="151">
        <v>14740</v>
      </c>
      <c r="D161" s="151">
        <v>17618</v>
      </c>
      <c r="E161" s="151">
        <v>20122</v>
      </c>
      <c r="F161" s="151">
        <v>21992</v>
      </c>
      <c r="G161" s="151">
        <v>25716.000000000007</v>
      </c>
      <c r="H161" s="151">
        <v>29643.000000000007</v>
      </c>
      <c r="I161" s="151">
        <v>33692</v>
      </c>
      <c r="J161" s="151">
        <v>35091.999999999985</v>
      </c>
      <c r="K161" s="151">
        <v>31265</v>
      </c>
      <c r="L161" s="151">
        <v>31140.999999999993</v>
      </c>
      <c r="M161" s="151">
        <v>26111.999999999996</v>
      </c>
      <c r="N161" s="151">
        <v>24790</v>
      </c>
      <c r="O161" s="151">
        <v>23836.999999999993</v>
      </c>
      <c r="P161" s="151">
        <v>23696.999999999989</v>
      </c>
      <c r="Q161" s="151">
        <v>23164.999999999985</v>
      </c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>
        <f>B161</f>
        <v>14171</v>
      </c>
      <c r="C163" s="67">
        <f t="shared" ref="C163:Q163" si="8">C161</f>
        <v>14740</v>
      </c>
      <c r="D163" s="67">
        <f t="shared" si="8"/>
        <v>17618</v>
      </c>
      <c r="E163" s="67">
        <f t="shared" si="8"/>
        <v>20122</v>
      </c>
      <c r="F163" s="67">
        <f t="shared" si="8"/>
        <v>21992</v>
      </c>
      <c r="G163" s="67">
        <f t="shared" si="8"/>
        <v>25716.000000000007</v>
      </c>
      <c r="H163" s="67">
        <f t="shared" si="8"/>
        <v>29643.000000000007</v>
      </c>
      <c r="I163" s="67">
        <f t="shared" si="8"/>
        <v>33692</v>
      </c>
      <c r="J163" s="67">
        <f t="shared" si="8"/>
        <v>35091.999999999985</v>
      </c>
      <c r="K163" s="67">
        <f t="shared" si="8"/>
        <v>31265</v>
      </c>
      <c r="L163" s="67">
        <f t="shared" si="8"/>
        <v>31140.999999999993</v>
      </c>
      <c r="M163" s="67">
        <f t="shared" si="8"/>
        <v>26111.999999999996</v>
      </c>
      <c r="N163" s="67">
        <f t="shared" si="8"/>
        <v>24790</v>
      </c>
      <c r="O163" s="67">
        <f t="shared" si="8"/>
        <v>23836.999999999993</v>
      </c>
      <c r="P163" s="67">
        <f t="shared" si="8"/>
        <v>23696.999999999989</v>
      </c>
      <c r="Q163" s="67">
        <f t="shared" si="8"/>
        <v>23164.999999999985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>
        <v>1520</v>
      </c>
      <c r="C165" s="67">
        <v>1695</v>
      </c>
      <c r="D165" s="67">
        <v>2104</v>
      </c>
      <c r="E165" s="67">
        <v>2490</v>
      </c>
      <c r="F165" s="67">
        <v>2919</v>
      </c>
      <c r="G165" s="67">
        <v>3527.0000000000005</v>
      </c>
      <c r="H165" s="67">
        <v>4207.0000000000009</v>
      </c>
      <c r="I165" s="67">
        <v>4835.0000000000009</v>
      </c>
      <c r="J165" s="67">
        <v>4950.9999999999991</v>
      </c>
      <c r="K165" s="67">
        <v>5068</v>
      </c>
      <c r="L165" s="67">
        <v>5683.9999999999991</v>
      </c>
      <c r="M165" s="67">
        <v>5153</v>
      </c>
      <c r="N165" s="67">
        <v>5079.6875</v>
      </c>
      <c r="O165" s="67">
        <v>5197.9999999999991</v>
      </c>
      <c r="P165" s="67">
        <v>5375.9999999999982</v>
      </c>
      <c r="Q165" s="67">
        <v>5425.9999999999973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>
        <v>1372</v>
      </c>
      <c r="C167" s="67">
        <v>1540</v>
      </c>
      <c r="D167" s="67">
        <v>1773</v>
      </c>
      <c r="E167" s="67">
        <v>1818.0000000000002</v>
      </c>
      <c r="F167" s="67">
        <v>1410</v>
      </c>
      <c r="G167" s="67">
        <v>1578.0000000000002</v>
      </c>
      <c r="H167" s="67">
        <v>1598.0000000000005</v>
      </c>
      <c r="I167" s="67">
        <v>682.00000000000011</v>
      </c>
      <c r="J167" s="67">
        <v>808.99999999999989</v>
      </c>
      <c r="K167" s="67">
        <v>760.00000000000011</v>
      </c>
      <c r="L167" s="67">
        <v>501.99999999999994</v>
      </c>
      <c r="M167" s="67">
        <v>480</v>
      </c>
      <c r="N167" s="67">
        <v>338</v>
      </c>
      <c r="O167" s="67">
        <v>100.99999999999997</v>
      </c>
      <c r="P167" s="67">
        <v>127.99999999999996</v>
      </c>
      <c r="Q167" s="67">
        <v>48.999999999999972</v>
      </c>
    </row>
    <row r="168" spans="1:17" ht="12" customHeight="1" x14ac:dyDescent="0.25">
      <c r="A168" s="23" t="s">
        <v>143</v>
      </c>
      <c r="B168" s="67">
        <v>4959</v>
      </c>
      <c r="C168" s="67">
        <v>5492</v>
      </c>
      <c r="D168" s="67">
        <v>5728</v>
      </c>
      <c r="E168" s="67">
        <v>5833</v>
      </c>
      <c r="F168" s="67">
        <v>6943</v>
      </c>
      <c r="G168" s="67">
        <v>6887.0000000000018</v>
      </c>
      <c r="H168" s="67">
        <v>6905.0000000000027</v>
      </c>
      <c r="I168" s="67">
        <v>7773.0000000000027</v>
      </c>
      <c r="J168" s="67">
        <v>8001.9999999999973</v>
      </c>
      <c r="K168" s="67">
        <v>7635.0000000000027</v>
      </c>
      <c r="L168" s="67">
        <v>7712.9999999999982</v>
      </c>
      <c r="M168" s="67">
        <v>8165.0000000000009</v>
      </c>
      <c r="N168" s="67">
        <v>8091</v>
      </c>
      <c r="O168" s="67">
        <v>7727.9999999999964</v>
      </c>
      <c r="P168" s="67">
        <v>7123.9999999999973</v>
      </c>
      <c r="Q168" s="67">
        <v>7211.9999999999955</v>
      </c>
    </row>
    <row r="169" spans="1:17" ht="12" hidden="1" customHeight="1" x14ac:dyDescent="0.25">
      <c r="A169" s="148" t="s">
        <v>57</v>
      </c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</row>
    <row r="170" spans="1:17" ht="12" hidden="1" customHeight="1" x14ac:dyDescent="0.25">
      <c r="A170" s="148" t="s">
        <v>59</v>
      </c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</row>
    <row r="171" spans="1:17" ht="12" customHeight="1" x14ac:dyDescent="0.25">
      <c r="A171" s="23" t="s">
        <v>142</v>
      </c>
      <c r="B171" s="67">
        <v>1699</v>
      </c>
      <c r="C171" s="67">
        <v>1688</v>
      </c>
      <c r="D171" s="67">
        <v>2391.0000000000005</v>
      </c>
      <c r="E171" s="67">
        <v>2963.0000000000009</v>
      </c>
      <c r="F171" s="67">
        <v>2303</v>
      </c>
      <c r="G171" s="67">
        <v>3215.0000000000014</v>
      </c>
      <c r="H171" s="67">
        <v>3972.0000000000014</v>
      </c>
      <c r="I171" s="67">
        <v>2037.0000000000002</v>
      </c>
      <c r="J171" s="67">
        <v>2413.9999999999995</v>
      </c>
      <c r="K171" s="67">
        <v>2069</v>
      </c>
      <c r="L171" s="67">
        <v>1402</v>
      </c>
      <c r="M171" s="67">
        <v>970</v>
      </c>
      <c r="N171" s="67">
        <v>657</v>
      </c>
      <c r="O171" s="67">
        <v>205.99999999999994</v>
      </c>
      <c r="P171" s="67">
        <v>290.99999999999989</v>
      </c>
      <c r="Q171" s="67">
        <v>106.99999999999994</v>
      </c>
    </row>
    <row r="172" spans="1:17" ht="12" customHeight="1" x14ac:dyDescent="0.25">
      <c r="A172" s="23" t="s">
        <v>141</v>
      </c>
      <c r="B172" s="67">
        <v>6141</v>
      </c>
      <c r="C172" s="67">
        <v>6020</v>
      </c>
      <c r="D172" s="67">
        <v>7726</v>
      </c>
      <c r="E172" s="67">
        <v>9508</v>
      </c>
      <c r="F172" s="67">
        <v>11335.999999999998</v>
      </c>
      <c r="G172" s="67">
        <v>14036.000000000002</v>
      </c>
      <c r="H172" s="67">
        <v>17168</v>
      </c>
      <c r="I172" s="67">
        <v>23200</v>
      </c>
      <c r="J172" s="67">
        <v>23866.999999999993</v>
      </c>
      <c r="K172" s="67">
        <v>20800.999999999996</v>
      </c>
      <c r="L172" s="67">
        <v>21523.999999999993</v>
      </c>
      <c r="M172" s="67">
        <v>16496.999999999996</v>
      </c>
      <c r="N172" s="67">
        <v>15704</v>
      </c>
      <c r="O172" s="67">
        <v>15801.999999999995</v>
      </c>
      <c r="P172" s="67">
        <v>16153.999999999991</v>
      </c>
      <c r="Q172" s="67">
        <v>15796.999999999991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>
        <v>7100</v>
      </c>
      <c r="C176" s="67">
        <v>9398</v>
      </c>
      <c r="D176" s="67">
        <v>11019</v>
      </c>
      <c r="E176" s="67">
        <v>12285</v>
      </c>
      <c r="F176" s="67">
        <v>13122</v>
      </c>
      <c r="G176" s="67">
        <v>14383.000000000004</v>
      </c>
      <c r="H176" s="67">
        <v>14804.000000000004</v>
      </c>
      <c r="I176" s="67">
        <v>16759.000000000004</v>
      </c>
      <c r="J176" s="67">
        <v>16712.999999999996</v>
      </c>
      <c r="K176" s="67">
        <v>14438</v>
      </c>
      <c r="L176" s="67">
        <v>14192.999999999996</v>
      </c>
      <c r="M176" s="67">
        <v>13112</v>
      </c>
      <c r="N176" s="67">
        <v>12182.000000000002</v>
      </c>
      <c r="O176" s="67">
        <v>12483.999999999998</v>
      </c>
      <c r="P176" s="67">
        <v>12004.999999999998</v>
      </c>
      <c r="Q176" s="67">
        <v>11652.999999999993</v>
      </c>
    </row>
    <row r="177" spans="1:17" ht="12" customHeight="1" x14ac:dyDescent="0.25">
      <c r="A177" s="29" t="s">
        <v>140</v>
      </c>
      <c r="B177" s="83">
        <v>7071</v>
      </c>
      <c r="C177" s="83">
        <v>5342</v>
      </c>
      <c r="D177" s="83">
        <v>6599</v>
      </c>
      <c r="E177" s="83">
        <v>7837</v>
      </c>
      <c r="F177" s="83">
        <v>8870</v>
      </c>
      <c r="G177" s="83">
        <v>11333</v>
      </c>
      <c r="H177" s="83">
        <v>14839.000000000004</v>
      </c>
      <c r="I177" s="83">
        <v>16933.000000000004</v>
      </c>
      <c r="J177" s="83">
        <v>18378.999999999996</v>
      </c>
      <c r="K177" s="83">
        <v>16827</v>
      </c>
      <c r="L177" s="83">
        <v>16947.999999999996</v>
      </c>
      <c r="M177" s="83">
        <v>13000</v>
      </c>
      <c r="N177" s="83">
        <v>12608</v>
      </c>
      <c r="O177" s="83">
        <v>11352.999999999996</v>
      </c>
      <c r="P177" s="83">
        <v>11691.999999999996</v>
      </c>
      <c r="Q177" s="83">
        <v>11511.999999999993</v>
      </c>
    </row>
  </sheetData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/>
      <c r="C5" s="67">
        <f>RES_hhdet_num!B5+RES_hhdet_in!C5-RES_hhdet_num!C5</f>
        <v>0</v>
      </c>
      <c r="D5" s="67">
        <f>RES_hhdet_num!C5+RES_hhdet_in!D5-RES_hhdet_num!D5</f>
        <v>0</v>
      </c>
      <c r="E5" s="67">
        <f>RES_hhdet_num!D5+RES_hhdet_in!E5-RES_hhdet_num!E5</f>
        <v>0</v>
      </c>
      <c r="F5" s="67">
        <f>RES_hhdet_num!E5+RES_hhdet_in!F5-RES_hhdet_num!F5</f>
        <v>0</v>
      </c>
      <c r="G5" s="67">
        <f>RES_hhdet_num!F5+RES_hhdet_in!G5-RES_hhdet_num!G5</f>
        <v>0</v>
      </c>
      <c r="H5" s="67">
        <f>RES_hhdet_num!G5+RES_hhdet_in!H5-RES_hhdet_num!H5</f>
        <v>0</v>
      </c>
      <c r="I5" s="67">
        <f>RES_hhdet_num!H5+RES_hhdet_in!I5-RES_hhdet_num!I5</f>
        <v>0</v>
      </c>
      <c r="J5" s="67">
        <f>RES_hhdet_num!I5+RES_hhdet_in!J5-RES_hhdet_num!J5</f>
        <v>0</v>
      </c>
      <c r="K5" s="67">
        <f>RES_hhdet_num!J5+RES_hhdet_in!K5-RES_hhdet_num!K5</f>
        <v>0</v>
      </c>
      <c r="L5" s="67">
        <f>RES_hhdet_num!K5+RES_hhdet_in!L5-RES_hhdet_num!L5</f>
        <v>0</v>
      </c>
      <c r="M5" s="67">
        <f>RES_hhdet_num!L5+RES_hhdet_in!M5-RES_hhdet_num!M5</f>
        <v>0</v>
      </c>
      <c r="N5" s="67">
        <f>RES_hhdet_num!M5+RES_hhdet_in!N5-RES_hhdet_num!N5</f>
        <v>0</v>
      </c>
      <c r="O5" s="67">
        <f>RES_hhdet_num!N5+RES_hhdet_in!O5-RES_hhdet_num!O5</f>
        <v>0</v>
      </c>
      <c r="P5" s="67">
        <f>RES_hhdet_num!O5+RES_hhdet_in!P5-RES_hhdet_num!P5</f>
        <v>0</v>
      </c>
      <c r="Q5" s="67">
        <f>RES_hhdet_num!P5+RES_hhdet_in!Q5-RES_hhdet_num!Q5</f>
        <v>0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/>
      <c r="C8" s="67">
        <f>RES_hhdet_num!B8+RES_hhdet_in!C8-RES_hhdet_num!C8</f>
        <v>0</v>
      </c>
      <c r="D8" s="67">
        <f>RES_hhdet_num!C8+RES_hhdet_in!D8-RES_hhdet_num!D8</f>
        <v>0</v>
      </c>
      <c r="E8" s="67">
        <f>RES_hhdet_num!D8+RES_hhdet_in!E8-RES_hhdet_num!E8</f>
        <v>0</v>
      </c>
      <c r="F8" s="67">
        <f>RES_hhdet_num!E8+RES_hhdet_in!F8-RES_hhdet_num!F8</f>
        <v>0</v>
      </c>
      <c r="G8" s="67">
        <f>RES_hhdet_num!F8+RES_hhdet_in!G8-RES_hhdet_num!G8</f>
        <v>0</v>
      </c>
      <c r="H8" s="67">
        <f>RES_hhdet_num!G8+RES_hhdet_in!H8-RES_hhdet_num!H8</f>
        <v>0</v>
      </c>
      <c r="I8" s="67">
        <f>RES_hhdet_num!H8+RES_hhdet_in!I8-RES_hhdet_num!I8</f>
        <v>0</v>
      </c>
      <c r="J8" s="67">
        <f>RES_hhdet_num!I8+RES_hhdet_in!J8-RES_hhdet_num!J8</f>
        <v>0</v>
      </c>
      <c r="K8" s="67">
        <f>RES_hhdet_num!J8+RES_hhdet_in!K8-RES_hhdet_num!K8</f>
        <v>0</v>
      </c>
      <c r="L8" s="67">
        <f>RES_hhdet_num!K8+RES_hhdet_in!L8-RES_hhdet_num!L8</f>
        <v>0</v>
      </c>
      <c r="M8" s="67">
        <f>RES_hhdet_num!L8+RES_hhdet_in!M8-RES_hhdet_num!M8</f>
        <v>0</v>
      </c>
      <c r="N8" s="67">
        <f>RES_hhdet_num!M8+RES_hhdet_in!N8-RES_hhdet_num!N8</f>
        <v>0</v>
      </c>
      <c r="O8" s="67">
        <f>RES_hhdet_num!N8+RES_hhdet_in!O8-RES_hhdet_num!O8</f>
        <v>0</v>
      </c>
      <c r="P8" s="67">
        <f>RES_hhdet_num!O8+RES_hhdet_in!P8-RES_hhdet_num!P8</f>
        <v>0</v>
      </c>
      <c r="Q8" s="67">
        <f>RES_hhdet_num!P8+RES_hhdet_in!Q8-RES_hhdet_num!Q8</f>
        <v>0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/>
      <c r="C10" s="67">
        <f>RES_hhdet_num!B10+RES_hhdet_in!C10-RES_hhdet_num!C10</f>
        <v>0</v>
      </c>
      <c r="D10" s="67">
        <f>RES_hhdet_num!C10+RES_hhdet_in!D10-RES_hhdet_num!D10</f>
        <v>0</v>
      </c>
      <c r="E10" s="67">
        <f>RES_hhdet_num!D10+RES_hhdet_in!E10-RES_hhdet_num!E10</f>
        <v>0</v>
      </c>
      <c r="F10" s="67">
        <f>RES_hhdet_num!E10+RES_hhdet_in!F10-RES_hhdet_num!F10</f>
        <v>0</v>
      </c>
      <c r="G10" s="67">
        <f>RES_hhdet_num!F10+RES_hhdet_in!G10-RES_hhdet_num!G10</f>
        <v>0</v>
      </c>
      <c r="H10" s="67">
        <f>RES_hhdet_num!G10+RES_hhdet_in!H10-RES_hhdet_num!H10</f>
        <v>0</v>
      </c>
      <c r="I10" s="67">
        <f>RES_hhdet_num!H10+RES_hhdet_in!I10-RES_hhdet_num!I10</f>
        <v>0</v>
      </c>
      <c r="J10" s="67">
        <f>RES_hhdet_num!I10+RES_hhdet_in!J10-RES_hhdet_num!J10</f>
        <v>0</v>
      </c>
      <c r="K10" s="67">
        <f>RES_hhdet_num!J10+RES_hhdet_in!K10-RES_hhdet_num!K10</f>
        <v>0</v>
      </c>
      <c r="L10" s="67">
        <f>RES_hhdet_num!K10+RES_hhdet_in!L10-RES_hhdet_num!L10</f>
        <v>0</v>
      </c>
      <c r="M10" s="67">
        <f>RES_hhdet_num!L10+RES_hhdet_in!M10-RES_hhdet_num!M10</f>
        <v>0</v>
      </c>
      <c r="N10" s="67">
        <f>RES_hhdet_num!M10+RES_hhdet_in!N10-RES_hhdet_num!N10</f>
        <v>0</v>
      </c>
      <c r="O10" s="67">
        <f>RES_hhdet_num!N10+RES_hhdet_in!O10-RES_hhdet_num!O10</f>
        <v>0</v>
      </c>
      <c r="P10" s="67">
        <f>RES_hhdet_num!O10+RES_hhdet_in!P10-RES_hhdet_num!P10</f>
        <v>0</v>
      </c>
      <c r="Q10" s="67">
        <f>RES_hhdet_num!P10+RES_hhdet_in!Q10-RES_hhdet_num!Q10</f>
        <v>0</v>
      </c>
    </row>
    <row r="11" spans="1:17" ht="12" customHeight="1" x14ac:dyDescent="0.25">
      <c r="A11" s="23" t="s">
        <v>144</v>
      </c>
      <c r="B11" s="67"/>
      <c r="C11" s="67">
        <f>RES_hhdet_num!B11+RES_hhdet_in!C11-RES_hhdet_num!C11</f>
        <v>0</v>
      </c>
      <c r="D11" s="67">
        <f>RES_hhdet_num!C11+RES_hhdet_in!D11-RES_hhdet_num!D11</f>
        <v>0</v>
      </c>
      <c r="E11" s="67">
        <f>RES_hhdet_num!D11+RES_hhdet_in!E11-RES_hhdet_num!E11</f>
        <v>0</v>
      </c>
      <c r="F11" s="67">
        <f>RES_hhdet_num!E11+RES_hhdet_in!F11-RES_hhdet_num!F11</f>
        <v>0</v>
      </c>
      <c r="G11" s="67">
        <f>RES_hhdet_num!F11+RES_hhdet_in!G11-RES_hhdet_num!G11</f>
        <v>0</v>
      </c>
      <c r="H11" s="67">
        <f>RES_hhdet_num!G11+RES_hhdet_in!H11-RES_hhdet_num!H11</f>
        <v>0</v>
      </c>
      <c r="I11" s="67">
        <f>RES_hhdet_num!H11+RES_hhdet_in!I11-RES_hhdet_num!I11</f>
        <v>0</v>
      </c>
      <c r="J11" s="67">
        <f>RES_hhdet_num!I11+RES_hhdet_in!J11-RES_hhdet_num!J11</f>
        <v>0</v>
      </c>
      <c r="K11" s="67">
        <f>RES_hhdet_num!J11+RES_hhdet_in!K11-RES_hhdet_num!K11</f>
        <v>0</v>
      </c>
      <c r="L11" s="67">
        <f>RES_hhdet_num!K11+RES_hhdet_in!L11-RES_hhdet_num!L11</f>
        <v>0</v>
      </c>
      <c r="M11" s="67">
        <f>RES_hhdet_num!L11+RES_hhdet_in!M11-RES_hhdet_num!M11</f>
        <v>0</v>
      </c>
      <c r="N11" s="67">
        <f>RES_hhdet_num!M11+RES_hhdet_in!N11-RES_hhdet_num!N11</f>
        <v>0</v>
      </c>
      <c r="O11" s="67">
        <f>RES_hhdet_num!N11+RES_hhdet_in!O11-RES_hhdet_num!O11</f>
        <v>0</v>
      </c>
      <c r="P11" s="67">
        <f>RES_hhdet_num!O11+RES_hhdet_in!P11-RES_hhdet_num!P11</f>
        <v>0</v>
      </c>
      <c r="Q11" s="67">
        <f>RES_hhdet_num!P11+RES_hhdet_in!Q11-RES_hhdet_num!Q11</f>
        <v>0</v>
      </c>
    </row>
    <row r="12" spans="1:17" ht="12" customHeight="1" x14ac:dyDescent="0.25">
      <c r="A12" s="23" t="s">
        <v>143</v>
      </c>
      <c r="B12" s="67"/>
      <c r="C12" s="67">
        <f>RES_hhdet_num!B12+RES_hhdet_in!C12-RES_hhdet_num!C12</f>
        <v>0</v>
      </c>
      <c r="D12" s="67">
        <f>RES_hhdet_num!C12+RES_hhdet_in!D12-RES_hhdet_num!D12</f>
        <v>0</v>
      </c>
      <c r="E12" s="67">
        <f>RES_hhdet_num!D12+RES_hhdet_in!E12-RES_hhdet_num!E12</f>
        <v>0</v>
      </c>
      <c r="F12" s="67">
        <f>RES_hhdet_num!E12+RES_hhdet_in!F12-RES_hhdet_num!F12</f>
        <v>0</v>
      </c>
      <c r="G12" s="67">
        <f>RES_hhdet_num!F12+RES_hhdet_in!G12-RES_hhdet_num!G12</f>
        <v>0</v>
      </c>
      <c r="H12" s="67">
        <f>RES_hhdet_num!G12+RES_hhdet_in!H12-RES_hhdet_num!H12</f>
        <v>0</v>
      </c>
      <c r="I12" s="67">
        <f>RES_hhdet_num!H12+RES_hhdet_in!I12-RES_hhdet_num!I12</f>
        <v>0</v>
      </c>
      <c r="J12" s="67">
        <f>RES_hhdet_num!I12+RES_hhdet_in!J12-RES_hhdet_num!J12</f>
        <v>0</v>
      </c>
      <c r="K12" s="67">
        <f>RES_hhdet_num!J12+RES_hhdet_in!K12-RES_hhdet_num!K12</f>
        <v>0</v>
      </c>
      <c r="L12" s="67">
        <f>RES_hhdet_num!K12+RES_hhdet_in!L12-RES_hhdet_num!L12</f>
        <v>0</v>
      </c>
      <c r="M12" s="67">
        <f>RES_hhdet_num!L12+RES_hhdet_in!M12-RES_hhdet_num!M12</f>
        <v>0</v>
      </c>
      <c r="N12" s="67">
        <f>RES_hhdet_num!M12+RES_hhdet_in!N12-RES_hhdet_num!N12</f>
        <v>0</v>
      </c>
      <c r="O12" s="67">
        <f>RES_hhdet_num!N12+RES_hhdet_in!O12-RES_hhdet_num!O12</f>
        <v>0</v>
      </c>
      <c r="P12" s="67">
        <f>RES_hhdet_num!O12+RES_hhdet_in!P12-RES_hhdet_num!P12</f>
        <v>0</v>
      </c>
      <c r="Q12" s="67">
        <f>RES_hhdet_num!P12+RES_hhdet_in!Q12-RES_hhdet_num!Q12</f>
        <v>0</v>
      </c>
    </row>
    <row r="13" spans="1:17" ht="12" hidden="1" customHeight="1" x14ac:dyDescent="0.25">
      <c r="A13" s="148" t="s">
        <v>57</v>
      </c>
      <c r="B13" s="67"/>
      <c r="C13" s="67">
        <f>RES_hhdet_num!B13+RES_hhdet_in!C13-RES_hhdet_num!C13</f>
        <v>0</v>
      </c>
      <c r="D13" s="67">
        <f>RES_hhdet_num!C13+RES_hhdet_in!D13-RES_hhdet_num!D13</f>
        <v>0</v>
      </c>
      <c r="E13" s="67">
        <f>RES_hhdet_num!D13+RES_hhdet_in!E13-RES_hhdet_num!E13</f>
        <v>0</v>
      </c>
      <c r="F13" s="67">
        <f>RES_hhdet_num!E13+RES_hhdet_in!F13-RES_hhdet_num!F13</f>
        <v>0</v>
      </c>
      <c r="G13" s="67">
        <f>RES_hhdet_num!F13+RES_hhdet_in!G13-RES_hhdet_num!G13</f>
        <v>0</v>
      </c>
      <c r="H13" s="67">
        <f>RES_hhdet_num!G13+RES_hhdet_in!H13-RES_hhdet_num!H13</f>
        <v>0</v>
      </c>
      <c r="I13" s="67">
        <f>RES_hhdet_num!H13+RES_hhdet_in!I13-RES_hhdet_num!I13</f>
        <v>0</v>
      </c>
      <c r="J13" s="67">
        <f>RES_hhdet_num!I13+RES_hhdet_in!J13-RES_hhdet_num!J13</f>
        <v>0</v>
      </c>
      <c r="K13" s="67">
        <f>RES_hhdet_num!J13+RES_hhdet_in!K13-RES_hhdet_num!K13</f>
        <v>0</v>
      </c>
      <c r="L13" s="67">
        <f>RES_hhdet_num!K13+RES_hhdet_in!L13-RES_hhdet_num!L13</f>
        <v>0</v>
      </c>
      <c r="M13" s="67">
        <f>RES_hhdet_num!L13+RES_hhdet_in!M13-RES_hhdet_num!M13</f>
        <v>0</v>
      </c>
      <c r="N13" s="67">
        <f>RES_hhdet_num!M13+RES_hhdet_in!N13-RES_hhdet_num!N13</f>
        <v>0</v>
      </c>
      <c r="O13" s="67">
        <f>RES_hhdet_num!N13+RES_hhdet_in!O13-RES_hhdet_num!O13</f>
        <v>0</v>
      </c>
      <c r="P13" s="67">
        <f>RES_hhdet_num!O13+RES_hhdet_in!P13-RES_hhdet_num!P13</f>
        <v>0</v>
      </c>
      <c r="Q13" s="67">
        <f>RES_hhdet_num!P13+RES_hhdet_in!Q13-RES_hhdet_num!Q13</f>
        <v>0</v>
      </c>
    </row>
    <row r="14" spans="1:17" ht="12" hidden="1" customHeight="1" x14ac:dyDescent="0.25">
      <c r="A14" s="148" t="s">
        <v>59</v>
      </c>
      <c r="B14" s="67"/>
      <c r="C14" s="67">
        <f>RES_hhdet_num!B14+RES_hhdet_in!C14-RES_hhdet_num!C14</f>
        <v>0</v>
      </c>
      <c r="D14" s="67">
        <f>RES_hhdet_num!C14+RES_hhdet_in!D14-RES_hhdet_num!D14</f>
        <v>0</v>
      </c>
      <c r="E14" s="67">
        <f>RES_hhdet_num!D14+RES_hhdet_in!E14-RES_hhdet_num!E14</f>
        <v>0</v>
      </c>
      <c r="F14" s="67">
        <f>RES_hhdet_num!E14+RES_hhdet_in!F14-RES_hhdet_num!F14</f>
        <v>0</v>
      </c>
      <c r="G14" s="67">
        <f>RES_hhdet_num!F14+RES_hhdet_in!G14-RES_hhdet_num!G14</f>
        <v>0</v>
      </c>
      <c r="H14" s="67">
        <f>RES_hhdet_num!G14+RES_hhdet_in!H14-RES_hhdet_num!H14</f>
        <v>0</v>
      </c>
      <c r="I14" s="67">
        <f>RES_hhdet_num!H14+RES_hhdet_in!I14-RES_hhdet_num!I14</f>
        <v>0</v>
      </c>
      <c r="J14" s="67">
        <f>RES_hhdet_num!I14+RES_hhdet_in!J14-RES_hhdet_num!J14</f>
        <v>0</v>
      </c>
      <c r="K14" s="67">
        <f>RES_hhdet_num!J14+RES_hhdet_in!K14-RES_hhdet_num!K14</f>
        <v>0</v>
      </c>
      <c r="L14" s="67">
        <f>RES_hhdet_num!K14+RES_hhdet_in!L14-RES_hhdet_num!L14</f>
        <v>0</v>
      </c>
      <c r="M14" s="67">
        <f>RES_hhdet_num!L14+RES_hhdet_in!M14-RES_hhdet_num!M14</f>
        <v>0</v>
      </c>
      <c r="N14" s="67">
        <f>RES_hhdet_num!M14+RES_hhdet_in!N14-RES_hhdet_num!N14</f>
        <v>0</v>
      </c>
      <c r="O14" s="67">
        <f>RES_hhdet_num!N14+RES_hhdet_in!O14-RES_hhdet_num!O14</f>
        <v>0</v>
      </c>
      <c r="P14" s="67">
        <f>RES_hhdet_num!O14+RES_hhdet_in!P14-RES_hhdet_num!P14</f>
        <v>0</v>
      </c>
      <c r="Q14" s="67">
        <f>RES_hhdet_num!P14+RES_hhdet_in!Q14-RES_hhdet_num!Q14</f>
        <v>0</v>
      </c>
    </row>
    <row r="15" spans="1:17" ht="12" customHeight="1" x14ac:dyDescent="0.25">
      <c r="A15" s="23" t="s">
        <v>142</v>
      </c>
      <c r="B15" s="67"/>
      <c r="C15" s="67">
        <f>RES_hhdet_num!B15+RES_hhdet_in!C15-RES_hhdet_num!C15</f>
        <v>0</v>
      </c>
      <c r="D15" s="67">
        <f>RES_hhdet_num!C15+RES_hhdet_in!D15-RES_hhdet_num!D15</f>
        <v>0</v>
      </c>
      <c r="E15" s="67">
        <f>RES_hhdet_num!D15+RES_hhdet_in!E15-RES_hhdet_num!E15</f>
        <v>0</v>
      </c>
      <c r="F15" s="67">
        <f>RES_hhdet_num!E15+RES_hhdet_in!F15-RES_hhdet_num!F15</f>
        <v>0</v>
      </c>
      <c r="G15" s="67">
        <f>RES_hhdet_num!F15+RES_hhdet_in!G15-RES_hhdet_num!G15</f>
        <v>0</v>
      </c>
      <c r="H15" s="67">
        <f>RES_hhdet_num!G15+RES_hhdet_in!H15-RES_hhdet_num!H15</f>
        <v>0</v>
      </c>
      <c r="I15" s="67">
        <f>RES_hhdet_num!H15+RES_hhdet_in!I15-RES_hhdet_num!I15</f>
        <v>0</v>
      </c>
      <c r="J15" s="67">
        <f>RES_hhdet_num!I15+RES_hhdet_in!J15-RES_hhdet_num!J15</f>
        <v>0</v>
      </c>
      <c r="K15" s="67">
        <f>RES_hhdet_num!J15+RES_hhdet_in!K15-RES_hhdet_num!K15</f>
        <v>0</v>
      </c>
      <c r="L15" s="67">
        <f>RES_hhdet_num!K15+RES_hhdet_in!L15-RES_hhdet_num!L15</f>
        <v>0</v>
      </c>
      <c r="M15" s="67">
        <f>RES_hhdet_num!L15+RES_hhdet_in!M15-RES_hhdet_num!M15</f>
        <v>0</v>
      </c>
      <c r="N15" s="67">
        <f>RES_hhdet_num!M15+RES_hhdet_in!N15-RES_hhdet_num!N15</f>
        <v>0</v>
      </c>
      <c r="O15" s="67">
        <f>RES_hhdet_num!N15+RES_hhdet_in!O15-RES_hhdet_num!O15</f>
        <v>0</v>
      </c>
      <c r="P15" s="67">
        <f>RES_hhdet_num!O15+RES_hhdet_in!P15-RES_hhdet_num!P15</f>
        <v>0</v>
      </c>
      <c r="Q15" s="67">
        <f>RES_hhdet_num!P15+RES_hhdet_in!Q15-RES_hhdet_num!Q15</f>
        <v>0</v>
      </c>
    </row>
    <row r="16" spans="1:17" ht="12" customHeight="1" x14ac:dyDescent="0.25">
      <c r="A16" s="23" t="s">
        <v>141</v>
      </c>
      <c r="B16" s="67"/>
      <c r="C16" s="67">
        <f>RES_hhdet_num!B16+RES_hhdet_in!C16-RES_hhdet_num!C16</f>
        <v>0</v>
      </c>
      <c r="D16" s="67">
        <f>RES_hhdet_num!C16+RES_hhdet_in!D16-RES_hhdet_num!D16</f>
        <v>0</v>
      </c>
      <c r="E16" s="67">
        <f>RES_hhdet_num!D16+RES_hhdet_in!E16-RES_hhdet_num!E16</f>
        <v>0</v>
      </c>
      <c r="F16" s="67">
        <f>RES_hhdet_num!E16+RES_hhdet_in!F16-RES_hhdet_num!F16</f>
        <v>0</v>
      </c>
      <c r="G16" s="67">
        <f>RES_hhdet_num!F16+RES_hhdet_in!G16-RES_hhdet_num!G16</f>
        <v>0</v>
      </c>
      <c r="H16" s="67">
        <f>RES_hhdet_num!G16+RES_hhdet_in!H16-RES_hhdet_num!H16</f>
        <v>0</v>
      </c>
      <c r="I16" s="67">
        <f>RES_hhdet_num!H16+RES_hhdet_in!I16-RES_hhdet_num!I16</f>
        <v>0</v>
      </c>
      <c r="J16" s="67">
        <f>RES_hhdet_num!I16+RES_hhdet_in!J16-RES_hhdet_num!J16</f>
        <v>0</v>
      </c>
      <c r="K16" s="67">
        <f>RES_hhdet_num!J16+RES_hhdet_in!K16-RES_hhdet_num!K16</f>
        <v>0</v>
      </c>
      <c r="L16" s="67">
        <f>RES_hhdet_num!K16+RES_hhdet_in!L16-RES_hhdet_num!L16</f>
        <v>0</v>
      </c>
      <c r="M16" s="67">
        <f>RES_hhdet_num!L16+RES_hhdet_in!M16-RES_hhdet_num!M16</f>
        <v>0</v>
      </c>
      <c r="N16" s="67">
        <f>RES_hhdet_num!M16+RES_hhdet_in!N16-RES_hhdet_num!N16</f>
        <v>0</v>
      </c>
      <c r="O16" s="67">
        <f>RES_hhdet_num!N16+RES_hhdet_in!O16-RES_hhdet_num!O16</f>
        <v>0</v>
      </c>
      <c r="P16" s="67">
        <f>RES_hhdet_num!O16+RES_hhdet_in!P16-RES_hhdet_num!P16</f>
        <v>0</v>
      </c>
      <c r="Q16" s="67">
        <f>RES_hhdet_num!P16+RES_hhdet_in!Q16-RES_hhdet_num!Q16</f>
        <v>0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/>
      <c r="C20" s="67">
        <f>RES_hhdet_num!B20+RES_hhdet_in!C20-RES_hhdet_num!C20</f>
        <v>0</v>
      </c>
      <c r="D20" s="67">
        <f>RES_hhdet_num!C20+RES_hhdet_in!D20-RES_hhdet_num!D20</f>
        <v>0</v>
      </c>
      <c r="E20" s="67">
        <f>RES_hhdet_num!D20+RES_hhdet_in!E20-RES_hhdet_num!E20</f>
        <v>0</v>
      </c>
      <c r="F20" s="67">
        <f>RES_hhdet_num!E20+RES_hhdet_in!F20-RES_hhdet_num!F20</f>
        <v>0</v>
      </c>
      <c r="G20" s="67">
        <f>RES_hhdet_num!F20+RES_hhdet_in!G20-RES_hhdet_num!G20</f>
        <v>0</v>
      </c>
      <c r="H20" s="67">
        <f>RES_hhdet_num!G20+RES_hhdet_in!H20-RES_hhdet_num!H20</f>
        <v>0</v>
      </c>
      <c r="I20" s="67">
        <f>RES_hhdet_num!H20+RES_hhdet_in!I20-RES_hhdet_num!I20</f>
        <v>0</v>
      </c>
      <c r="J20" s="67">
        <f>RES_hhdet_num!I20+RES_hhdet_in!J20-RES_hhdet_num!J20</f>
        <v>0</v>
      </c>
      <c r="K20" s="67">
        <f>RES_hhdet_num!J20+RES_hhdet_in!K20-RES_hhdet_num!K20</f>
        <v>0</v>
      </c>
      <c r="L20" s="67">
        <f>RES_hhdet_num!K20+RES_hhdet_in!L20-RES_hhdet_num!L20</f>
        <v>0</v>
      </c>
      <c r="M20" s="67">
        <f>RES_hhdet_num!L20+RES_hhdet_in!M20-RES_hhdet_num!M20</f>
        <v>0</v>
      </c>
      <c r="N20" s="67">
        <f>RES_hhdet_num!M20+RES_hhdet_in!N20-RES_hhdet_num!N20</f>
        <v>0</v>
      </c>
      <c r="O20" s="67">
        <f>RES_hhdet_num!N20+RES_hhdet_in!O20-RES_hhdet_num!O20</f>
        <v>0</v>
      </c>
      <c r="P20" s="67">
        <f>RES_hhdet_num!O20+RES_hhdet_in!P20-RES_hhdet_num!P20</f>
        <v>0</v>
      </c>
      <c r="Q20" s="67">
        <f>RES_hhdet_num!P20+RES_hhdet_in!Q20-RES_hhdet_num!Q20</f>
        <v>0</v>
      </c>
    </row>
    <row r="21" spans="1:17" ht="12" customHeight="1" x14ac:dyDescent="0.25">
      <c r="A21" s="23" t="s">
        <v>57</v>
      </c>
      <c r="B21" s="67"/>
      <c r="C21" s="67">
        <f>RES_hhdet_num!B21+RES_hhdet_in!C21-RES_hhdet_num!C21</f>
        <v>0</v>
      </c>
      <c r="D21" s="67">
        <f>RES_hhdet_num!C21+RES_hhdet_in!D21-RES_hhdet_num!D21</f>
        <v>0</v>
      </c>
      <c r="E21" s="67">
        <f>RES_hhdet_num!D21+RES_hhdet_in!E21-RES_hhdet_num!E21</f>
        <v>0</v>
      </c>
      <c r="F21" s="67">
        <f>RES_hhdet_num!E21+RES_hhdet_in!F21-RES_hhdet_num!F21</f>
        <v>0</v>
      </c>
      <c r="G21" s="67">
        <f>RES_hhdet_num!F21+RES_hhdet_in!G21-RES_hhdet_num!G21</f>
        <v>0</v>
      </c>
      <c r="H21" s="67">
        <f>RES_hhdet_num!G21+RES_hhdet_in!H21-RES_hhdet_num!H21</f>
        <v>0</v>
      </c>
      <c r="I21" s="67">
        <f>RES_hhdet_num!H21+RES_hhdet_in!I21-RES_hhdet_num!I21</f>
        <v>0</v>
      </c>
      <c r="J21" s="67">
        <f>RES_hhdet_num!I21+RES_hhdet_in!J21-RES_hhdet_num!J21</f>
        <v>0</v>
      </c>
      <c r="K21" s="67">
        <f>RES_hhdet_num!J21+RES_hhdet_in!K21-RES_hhdet_num!K21</f>
        <v>0</v>
      </c>
      <c r="L21" s="67">
        <f>RES_hhdet_num!K21+RES_hhdet_in!L21-RES_hhdet_num!L21</f>
        <v>0</v>
      </c>
      <c r="M21" s="67">
        <f>RES_hhdet_num!L21+RES_hhdet_in!M21-RES_hhdet_num!M21</f>
        <v>0</v>
      </c>
      <c r="N21" s="67">
        <f>RES_hhdet_num!M21+RES_hhdet_in!N21-RES_hhdet_num!N21</f>
        <v>0</v>
      </c>
      <c r="O21" s="67">
        <f>RES_hhdet_num!N21+RES_hhdet_in!O21-RES_hhdet_num!O21</f>
        <v>0</v>
      </c>
      <c r="P21" s="67">
        <f>RES_hhdet_num!O21+RES_hhdet_in!P21-RES_hhdet_num!P21</f>
        <v>0</v>
      </c>
      <c r="Q21" s="67">
        <f>RES_hhdet_num!P21+RES_hhdet_in!Q21-RES_hhdet_num!Q21</f>
        <v>0</v>
      </c>
    </row>
    <row r="22" spans="1:17" ht="12" customHeight="1" x14ac:dyDescent="0.25">
      <c r="A22" s="29" t="s">
        <v>140</v>
      </c>
      <c r="B22" s="83"/>
      <c r="C22" s="83">
        <f>RES_hhdet_num!B22+RES_hhdet_in!C22-RES_hhdet_num!C22</f>
        <v>0</v>
      </c>
      <c r="D22" s="83">
        <f>RES_hhdet_num!C22+RES_hhdet_in!D22-RES_hhdet_num!D22</f>
        <v>0</v>
      </c>
      <c r="E22" s="83">
        <f>RES_hhdet_num!D22+RES_hhdet_in!E22-RES_hhdet_num!E22</f>
        <v>0</v>
      </c>
      <c r="F22" s="83">
        <f>RES_hhdet_num!E22+RES_hhdet_in!F22-RES_hhdet_num!F22</f>
        <v>0</v>
      </c>
      <c r="G22" s="83">
        <f>RES_hhdet_num!F22+RES_hhdet_in!G22-RES_hhdet_num!G22</f>
        <v>0</v>
      </c>
      <c r="H22" s="83">
        <f>RES_hhdet_num!G22+RES_hhdet_in!H22-RES_hhdet_num!H22</f>
        <v>0</v>
      </c>
      <c r="I22" s="83">
        <f>RES_hhdet_num!H22+RES_hhdet_in!I22-RES_hhdet_num!I22</f>
        <v>0</v>
      </c>
      <c r="J22" s="83">
        <f>RES_hhdet_num!I22+RES_hhdet_in!J22-RES_hhdet_num!J22</f>
        <v>0</v>
      </c>
      <c r="K22" s="83">
        <f>RES_hhdet_num!J22+RES_hhdet_in!K22-RES_hhdet_num!K22</f>
        <v>0</v>
      </c>
      <c r="L22" s="83">
        <f>RES_hhdet_num!K22+RES_hhdet_in!L22-RES_hhdet_num!L22</f>
        <v>0</v>
      </c>
      <c r="M22" s="83">
        <f>RES_hhdet_num!L22+RES_hhdet_in!M22-RES_hhdet_num!M22</f>
        <v>0</v>
      </c>
      <c r="N22" s="83">
        <f>RES_hhdet_num!M22+RES_hhdet_in!N22-RES_hhdet_num!N22</f>
        <v>0</v>
      </c>
      <c r="O22" s="83">
        <f>RES_hhdet_num!N22+RES_hhdet_in!O22-RES_hhdet_num!O22</f>
        <v>0</v>
      </c>
      <c r="P22" s="83">
        <f>RES_hhdet_num!O22+RES_hhdet_in!P22-RES_hhdet_num!P22</f>
        <v>0</v>
      </c>
      <c r="Q22" s="83">
        <f>RES_hhdet_num!P22+RES_hhdet_in!Q22-RES_hhdet_num!Q22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/>
      <c r="C26" s="67">
        <f>RES_hhdet_num!B26+RES_hhdet_in!C26-RES_hhdet_num!C26</f>
        <v>1260</v>
      </c>
      <c r="D26" s="67">
        <f>RES_hhdet_num!C26+RES_hhdet_in!D26-RES_hhdet_num!D26</f>
        <v>1260</v>
      </c>
      <c r="E26" s="67">
        <f>RES_hhdet_num!D26+RES_hhdet_in!E26-RES_hhdet_num!E26</f>
        <v>1260</v>
      </c>
      <c r="F26" s="67">
        <f>RES_hhdet_num!E26+RES_hhdet_in!F26-RES_hhdet_num!F26</f>
        <v>1260</v>
      </c>
      <c r="G26" s="67">
        <f>RES_hhdet_num!F26+RES_hhdet_in!G26-RES_hhdet_num!G26</f>
        <v>1259.9999999999927</v>
      </c>
      <c r="H26" s="67">
        <f>RES_hhdet_num!G26+RES_hhdet_in!H26-RES_hhdet_num!H26</f>
        <v>1260.0000000000073</v>
      </c>
      <c r="I26" s="67">
        <f>RES_hhdet_num!H26+RES_hhdet_in!I26-RES_hhdet_num!I26</f>
        <v>1260</v>
      </c>
      <c r="J26" s="67">
        <f>RES_hhdet_num!I26+RES_hhdet_in!J26-RES_hhdet_num!J26</f>
        <v>1260.0000000000073</v>
      </c>
      <c r="K26" s="67">
        <f>RES_hhdet_num!J26+RES_hhdet_in!K26-RES_hhdet_num!K26</f>
        <v>1260</v>
      </c>
      <c r="L26" s="67">
        <f>RES_hhdet_num!K26+RES_hhdet_in!L26-RES_hhdet_num!L26</f>
        <v>1260.0000000000073</v>
      </c>
      <c r="M26" s="67">
        <f>RES_hhdet_num!L26+RES_hhdet_in!M26-RES_hhdet_num!M26</f>
        <v>1259.9999999999854</v>
      </c>
      <c r="N26" s="67">
        <f>RES_hhdet_num!M26+RES_hhdet_in!N26-RES_hhdet_num!N26</f>
        <v>1260.0000000000073</v>
      </c>
      <c r="O26" s="67">
        <f>RES_hhdet_num!N26+RES_hhdet_in!O26-RES_hhdet_num!O26</f>
        <v>1260.0000000000073</v>
      </c>
      <c r="P26" s="67">
        <f>RES_hhdet_num!O26+RES_hhdet_in!P26-RES_hhdet_num!P26</f>
        <v>1260</v>
      </c>
      <c r="Q26" s="67">
        <f>RES_hhdet_num!P26+RES_hhdet_in!Q26-RES_hhdet_num!Q26</f>
        <v>1260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/>
      <c r="C29" s="67">
        <f>RES_hhdet_num!B29+RES_hhdet_in!C29-RES_hhdet_num!C29</f>
        <v>274</v>
      </c>
      <c r="D29" s="67">
        <f>RES_hhdet_num!C29+RES_hhdet_in!D29-RES_hhdet_num!D29</f>
        <v>267</v>
      </c>
      <c r="E29" s="67">
        <f>RES_hhdet_num!D29+RES_hhdet_in!E29-RES_hhdet_num!E29</f>
        <v>257</v>
      </c>
      <c r="F29" s="67">
        <f>RES_hhdet_num!E29+RES_hhdet_in!F29-RES_hhdet_num!F29</f>
        <v>275</v>
      </c>
      <c r="G29" s="67">
        <f>RES_hhdet_num!F29+RES_hhdet_in!G29-RES_hhdet_num!G29</f>
        <v>270.99999999999955</v>
      </c>
      <c r="H29" s="67">
        <f>RES_hhdet_num!G29+RES_hhdet_in!H29-RES_hhdet_num!H29</f>
        <v>246</v>
      </c>
      <c r="I29" s="67">
        <f>RES_hhdet_num!H29+RES_hhdet_in!I29-RES_hhdet_num!I29</f>
        <v>202.5</v>
      </c>
      <c r="J29" s="67">
        <f>RES_hhdet_num!I29+RES_hhdet_in!J29-RES_hhdet_num!J29</f>
        <v>504.00000000000091</v>
      </c>
      <c r="K29" s="67">
        <f>RES_hhdet_num!J29+RES_hhdet_in!K29-RES_hhdet_num!K29</f>
        <v>474</v>
      </c>
      <c r="L29" s="67">
        <f>RES_hhdet_num!K29+RES_hhdet_in!L29-RES_hhdet_num!L29</f>
        <v>388.00000000000091</v>
      </c>
      <c r="M29" s="67">
        <f>RES_hhdet_num!L29+RES_hhdet_in!M29-RES_hhdet_num!M29</f>
        <v>525.99999999999909</v>
      </c>
      <c r="N29" s="67">
        <f>RES_hhdet_num!M29+RES_hhdet_in!N29-RES_hhdet_num!N29</f>
        <v>543</v>
      </c>
      <c r="O29" s="67">
        <f>RES_hhdet_num!N29+RES_hhdet_in!O29-RES_hhdet_num!O29</f>
        <v>465.00000000000182</v>
      </c>
      <c r="P29" s="67">
        <f>RES_hhdet_num!O29+RES_hhdet_in!P29-RES_hhdet_num!P29</f>
        <v>523.99999999999909</v>
      </c>
      <c r="Q29" s="67">
        <f>RES_hhdet_num!P29+RES_hhdet_in!Q29-RES_hhdet_num!Q29</f>
        <v>727.00000000000273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/>
      <c r="C31" s="67">
        <f>RES_hhdet_num!B31+RES_hhdet_in!C31-RES_hhdet_num!C31</f>
        <v>154.80921025955968</v>
      </c>
      <c r="D31" s="67">
        <f>RES_hhdet_num!C31+RES_hhdet_in!D31-RES_hhdet_num!D31</f>
        <v>91.5</v>
      </c>
      <c r="E31" s="67">
        <f>RES_hhdet_num!D31+RES_hhdet_in!E31-RES_hhdet_num!E31</f>
        <v>143.29129588974001</v>
      </c>
      <c r="F31" s="67">
        <f>RES_hhdet_num!E31+RES_hhdet_in!F31-RES_hhdet_num!F31</f>
        <v>687.23614896739423</v>
      </c>
      <c r="G31" s="67">
        <f>RES_hhdet_num!F31+RES_hhdet_in!G31-RES_hhdet_num!G31</f>
        <v>91.499999999999318</v>
      </c>
      <c r="H31" s="67">
        <f>RES_hhdet_num!G31+RES_hhdet_in!H31-RES_hhdet_num!H31</f>
        <v>123.49179587224944</v>
      </c>
      <c r="I31" s="67">
        <f>RES_hhdet_num!H31+RES_hhdet_in!I31-RES_hhdet_num!I31</f>
        <v>1096.0000000000005</v>
      </c>
      <c r="J31" s="67">
        <f>RES_hhdet_num!I31+RES_hhdet_in!J31-RES_hhdet_num!J31</f>
        <v>0</v>
      </c>
      <c r="K31" s="67">
        <f>RES_hhdet_num!J31+RES_hhdet_in!K31-RES_hhdet_num!K31</f>
        <v>41.252965131880501</v>
      </c>
      <c r="L31" s="67">
        <f>RES_hhdet_num!K31+RES_hhdet_in!L31-RES_hhdet_num!L31</f>
        <v>341.4360098562471</v>
      </c>
      <c r="M31" s="67">
        <f>RES_hhdet_num!L31+RES_hhdet_in!M31-RES_hhdet_num!M31</f>
        <v>84.582267558067201</v>
      </c>
      <c r="N31" s="67">
        <f>RES_hhdet_num!M31+RES_hhdet_in!N31-RES_hhdet_num!N31</f>
        <v>200.24648104649282</v>
      </c>
      <c r="O31" s="67">
        <f>RES_hhdet_num!N31+RES_hhdet_in!O31-RES_hhdet_num!O31</f>
        <v>366.58352507054593</v>
      </c>
      <c r="P31" s="67">
        <f>RES_hhdet_num!O31+RES_hhdet_in!P31-RES_hhdet_num!P31</f>
        <v>0</v>
      </c>
      <c r="Q31" s="67">
        <f>RES_hhdet_num!P31+RES_hhdet_in!Q31-RES_hhdet_num!Q31</f>
        <v>157.86580384276755</v>
      </c>
    </row>
    <row r="32" spans="1:17" ht="12" customHeight="1" x14ac:dyDescent="0.25">
      <c r="A32" s="23" t="s">
        <v>168</v>
      </c>
      <c r="B32" s="67"/>
      <c r="C32" s="67">
        <f>RES_hhdet_num!B32+RES_hhdet_in!C32-RES_hhdet_num!C32</f>
        <v>809.28027940821084</v>
      </c>
      <c r="D32" s="67">
        <f>RES_hhdet_num!C32+RES_hhdet_in!D32-RES_hhdet_num!D32</f>
        <v>864.24152537199006</v>
      </c>
      <c r="E32" s="67">
        <f>RES_hhdet_num!D32+RES_hhdet_in!E32-RES_hhdet_num!E32</f>
        <v>806.37797232064804</v>
      </c>
      <c r="F32" s="67">
        <f>RES_hhdet_num!E32+RES_hhdet_in!F32-RES_hhdet_num!F32</f>
        <v>330.74999999999818</v>
      </c>
      <c r="G32" s="67">
        <f>RES_hhdet_num!F32+RES_hhdet_in!G32-RES_hhdet_num!G32</f>
        <v>968.26374303535158</v>
      </c>
      <c r="H32" s="67">
        <f>RES_hhdet_num!G32+RES_hhdet_in!H32-RES_hhdet_num!H32</f>
        <v>634.4674468568428</v>
      </c>
      <c r="I32" s="67">
        <f>RES_hhdet_num!H32+RES_hhdet_in!I32-RES_hhdet_num!I32</f>
        <v>330.74999999999818</v>
      </c>
      <c r="J32" s="67">
        <f>RES_hhdet_num!I32+RES_hhdet_in!J32-RES_hhdet_num!J32</f>
        <v>974.76893893001034</v>
      </c>
      <c r="K32" s="67">
        <f>RES_hhdet_num!J32+RES_hhdet_in!K32-RES_hhdet_num!K32</f>
        <v>844.48249121657682</v>
      </c>
      <c r="L32" s="67">
        <f>RES_hhdet_num!K32+RES_hhdet_in!L32-RES_hhdet_num!L32</f>
        <v>646.67919488310872</v>
      </c>
      <c r="M32" s="67">
        <f>RES_hhdet_num!L32+RES_hhdet_in!M32-RES_hhdet_num!M32</f>
        <v>639.15953645629452</v>
      </c>
      <c r="N32" s="67">
        <f>RES_hhdet_num!M32+RES_hhdet_in!N32-RES_hhdet_num!N32</f>
        <v>698.82575294698472</v>
      </c>
      <c r="O32" s="67">
        <f>RES_hhdet_num!N32+RES_hhdet_in!O32-RES_hhdet_num!O32</f>
        <v>121.50973082086603</v>
      </c>
      <c r="P32" s="67">
        <f>RES_hhdet_num!O32+RES_hhdet_in!P32-RES_hhdet_num!P32</f>
        <v>674.91576237579648</v>
      </c>
      <c r="Q32" s="67">
        <f>RES_hhdet_num!P32+RES_hhdet_in!Q32-RES_hhdet_num!Q32</f>
        <v>419.7346807185877</v>
      </c>
    </row>
    <row r="33" spans="1:17" ht="12" hidden="1" customHeight="1" x14ac:dyDescent="0.25">
      <c r="A33" s="148" t="s">
        <v>57</v>
      </c>
      <c r="B33" s="67"/>
      <c r="C33" s="67">
        <f>RES_hhdet_num!B33+RES_hhdet_in!C33-RES_hhdet_num!C33</f>
        <v>0</v>
      </c>
      <c r="D33" s="67">
        <f>RES_hhdet_num!C33+RES_hhdet_in!D33-RES_hhdet_num!D33</f>
        <v>0</v>
      </c>
      <c r="E33" s="67">
        <f>RES_hhdet_num!D33+RES_hhdet_in!E33-RES_hhdet_num!E33</f>
        <v>0</v>
      </c>
      <c r="F33" s="67">
        <f>RES_hhdet_num!E33+RES_hhdet_in!F33-RES_hhdet_num!F33</f>
        <v>0</v>
      </c>
      <c r="G33" s="67">
        <f>RES_hhdet_num!F33+RES_hhdet_in!G33-RES_hhdet_num!G33</f>
        <v>0</v>
      </c>
      <c r="H33" s="67">
        <f>RES_hhdet_num!G33+RES_hhdet_in!H33-RES_hhdet_num!H33</f>
        <v>0</v>
      </c>
      <c r="I33" s="67">
        <f>RES_hhdet_num!H33+RES_hhdet_in!I33-RES_hhdet_num!I33</f>
        <v>0</v>
      </c>
      <c r="J33" s="67">
        <f>RES_hhdet_num!I33+RES_hhdet_in!J33-RES_hhdet_num!J33</f>
        <v>0</v>
      </c>
      <c r="K33" s="67">
        <f>RES_hhdet_num!J33+RES_hhdet_in!K33-RES_hhdet_num!K33</f>
        <v>0</v>
      </c>
      <c r="L33" s="67">
        <f>RES_hhdet_num!K33+RES_hhdet_in!L33-RES_hhdet_num!L33</f>
        <v>0</v>
      </c>
      <c r="M33" s="67">
        <f>RES_hhdet_num!L33+RES_hhdet_in!M33-RES_hhdet_num!M33</f>
        <v>0</v>
      </c>
      <c r="N33" s="67">
        <f>RES_hhdet_num!M33+RES_hhdet_in!N33-RES_hhdet_num!N33</f>
        <v>0</v>
      </c>
      <c r="O33" s="67">
        <f>RES_hhdet_num!N33+RES_hhdet_in!O33-RES_hhdet_num!O33</f>
        <v>0</v>
      </c>
      <c r="P33" s="67">
        <f>RES_hhdet_num!O33+RES_hhdet_in!P33-RES_hhdet_num!P33</f>
        <v>0</v>
      </c>
      <c r="Q33" s="67">
        <f>RES_hhdet_num!P33+RES_hhdet_in!Q33-RES_hhdet_num!Q33</f>
        <v>0</v>
      </c>
    </row>
    <row r="34" spans="1:17" ht="12" hidden="1" customHeight="1" x14ac:dyDescent="0.25">
      <c r="A34" s="148" t="s">
        <v>59</v>
      </c>
      <c r="B34" s="67"/>
      <c r="C34" s="67">
        <f>RES_hhdet_num!B34+RES_hhdet_in!C34-RES_hhdet_num!C34</f>
        <v>0</v>
      </c>
      <c r="D34" s="67">
        <f>RES_hhdet_num!C34+RES_hhdet_in!D34-RES_hhdet_num!D34</f>
        <v>0</v>
      </c>
      <c r="E34" s="67">
        <f>RES_hhdet_num!D34+RES_hhdet_in!E34-RES_hhdet_num!E34</f>
        <v>0</v>
      </c>
      <c r="F34" s="67">
        <f>RES_hhdet_num!E34+RES_hhdet_in!F34-RES_hhdet_num!F34</f>
        <v>0</v>
      </c>
      <c r="G34" s="67">
        <f>RES_hhdet_num!F34+RES_hhdet_in!G34-RES_hhdet_num!G34</f>
        <v>0</v>
      </c>
      <c r="H34" s="67">
        <f>RES_hhdet_num!G34+RES_hhdet_in!H34-RES_hhdet_num!H34</f>
        <v>0</v>
      </c>
      <c r="I34" s="67">
        <f>RES_hhdet_num!H34+RES_hhdet_in!I34-RES_hhdet_num!I34</f>
        <v>0</v>
      </c>
      <c r="J34" s="67">
        <f>RES_hhdet_num!I34+RES_hhdet_in!J34-RES_hhdet_num!J34</f>
        <v>0</v>
      </c>
      <c r="K34" s="67">
        <f>RES_hhdet_num!J34+RES_hhdet_in!K34-RES_hhdet_num!K34</f>
        <v>0</v>
      </c>
      <c r="L34" s="67">
        <f>RES_hhdet_num!K34+RES_hhdet_in!L34-RES_hhdet_num!L34</f>
        <v>0</v>
      </c>
      <c r="M34" s="67">
        <f>RES_hhdet_num!L34+RES_hhdet_in!M34-RES_hhdet_num!M34</f>
        <v>0</v>
      </c>
      <c r="N34" s="67">
        <f>RES_hhdet_num!M34+RES_hhdet_in!N34-RES_hhdet_num!N34</f>
        <v>0</v>
      </c>
      <c r="O34" s="67">
        <f>RES_hhdet_num!N34+RES_hhdet_in!O34-RES_hhdet_num!O34</f>
        <v>0</v>
      </c>
      <c r="P34" s="67">
        <f>RES_hhdet_num!O34+RES_hhdet_in!P34-RES_hhdet_num!P34</f>
        <v>0</v>
      </c>
      <c r="Q34" s="67">
        <f>RES_hhdet_num!P34+RES_hhdet_in!Q34-RES_hhdet_num!Q34</f>
        <v>0</v>
      </c>
    </row>
    <row r="35" spans="1:17" ht="12" customHeight="1" x14ac:dyDescent="0.25">
      <c r="A35" s="23" t="s">
        <v>142</v>
      </c>
      <c r="B35" s="67"/>
      <c r="C35" s="67">
        <f>RES_hhdet_num!B35+RES_hhdet_in!C35-RES_hhdet_num!C35</f>
        <v>226.5</v>
      </c>
      <c r="D35" s="67">
        <f>RES_hhdet_num!C35+RES_hhdet_in!D35-RES_hhdet_num!D35</f>
        <v>226.5</v>
      </c>
      <c r="E35" s="67">
        <f>RES_hhdet_num!D35+RES_hhdet_in!E35-RES_hhdet_num!E35</f>
        <v>226.5</v>
      </c>
      <c r="F35" s="67">
        <f>RES_hhdet_num!E35+RES_hhdet_in!F35-RES_hhdet_num!F35</f>
        <v>850.29230642004381</v>
      </c>
      <c r="G35" s="67">
        <f>RES_hhdet_num!F35+RES_hhdet_in!G35-RES_hhdet_num!G35</f>
        <v>226.5</v>
      </c>
      <c r="H35" s="67">
        <f>RES_hhdet_num!G35+RES_hhdet_in!H35-RES_hhdet_num!H35</f>
        <v>226.5</v>
      </c>
      <c r="I35" s="67">
        <f>RES_hhdet_num!H35+RES_hhdet_in!I35-RES_hhdet_num!I35</f>
        <v>1284.9679107158004</v>
      </c>
      <c r="J35" s="67">
        <f>RES_hhdet_num!I35+RES_hhdet_in!J35-RES_hhdet_num!J35</f>
        <v>226.50000000000068</v>
      </c>
      <c r="K35" s="67">
        <f>RES_hhdet_num!J35+RES_hhdet_in!K35-RES_hhdet_num!K35</f>
        <v>320.44531114134952</v>
      </c>
      <c r="L35" s="67">
        <f>RES_hhdet_num!K35+RES_hhdet_in!L35-RES_hhdet_num!L35</f>
        <v>384.90343878219471</v>
      </c>
      <c r="M35" s="67">
        <f>RES_hhdet_num!L35+RES_hhdet_in!M35-RES_hhdet_num!M35</f>
        <v>340.4612426211886</v>
      </c>
      <c r="N35" s="67">
        <f>RES_hhdet_num!M35+RES_hhdet_in!N35-RES_hhdet_num!N35</f>
        <v>236.93630310435549</v>
      </c>
      <c r="O35" s="67">
        <f>RES_hhdet_num!N35+RES_hhdet_in!O35-RES_hhdet_num!O35</f>
        <v>398.31029821817208</v>
      </c>
      <c r="P35" s="67">
        <f>RES_hhdet_num!O35+RES_hhdet_in!P35-RES_hhdet_num!P35</f>
        <v>35.191596755552894</v>
      </c>
      <c r="Q35" s="67">
        <f>RES_hhdet_num!P35+RES_hhdet_in!Q35-RES_hhdet_num!Q35</f>
        <v>168.55850589075362</v>
      </c>
    </row>
    <row r="36" spans="1:17" ht="12" customHeight="1" x14ac:dyDescent="0.25">
      <c r="A36" s="23" t="s">
        <v>141</v>
      </c>
      <c r="B36" s="67"/>
      <c r="C36" s="67">
        <f>RES_hhdet_num!B36+RES_hhdet_in!C36-RES_hhdet_num!C36</f>
        <v>819</v>
      </c>
      <c r="D36" s="67">
        <f>RES_hhdet_num!C36+RES_hhdet_in!D36-RES_hhdet_num!D36</f>
        <v>957.38897835055832</v>
      </c>
      <c r="E36" s="67">
        <f>RES_hhdet_num!D36+RES_hhdet_in!E36-RES_hhdet_num!E36</f>
        <v>819</v>
      </c>
      <c r="F36" s="67">
        <f>RES_hhdet_num!E36+RES_hhdet_in!F36-RES_hhdet_num!F36</f>
        <v>819</v>
      </c>
      <c r="G36" s="67">
        <f>RES_hhdet_num!F36+RES_hhdet_in!G36-RES_hhdet_num!G36</f>
        <v>952.8190794423208</v>
      </c>
      <c r="H36" s="67">
        <f>RES_hhdet_num!G36+RES_hhdet_in!H36-RES_hhdet_num!H36</f>
        <v>819</v>
      </c>
      <c r="I36" s="67">
        <f>RES_hhdet_num!H36+RES_hhdet_in!I36-RES_hhdet_num!I36</f>
        <v>819.00000000000546</v>
      </c>
      <c r="J36" s="67">
        <f>RES_hhdet_num!I36+RES_hhdet_in!J36-RES_hhdet_num!J36</f>
        <v>1168.0928832707268</v>
      </c>
      <c r="K36" s="67">
        <f>RES_hhdet_num!J36+RES_hhdet_in!K36-RES_hhdet_num!K36</f>
        <v>1153.9651991908831</v>
      </c>
      <c r="L36" s="67">
        <f>RES_hhdet_num!K36+RES_hhdet_in!L36-RES_hhdet_num!L36</f>
        <v>1121.5936837925565</v>
      </c>
      <c r="M36" s="67">
        <f>RES_hhdet_num!L36+RES_hhdet_in!M36-RES_hhdet_num!M36</f>
        <v>1359.1545761816178</v>
      </c>
      <c r="N36" s="67">
        <f>RES_hhdet_num!M36+RES_hhdet_in!N36-RES_hhdet_num!N36</f>
        <v>1614.902344076123</v>
      </c>
      <c r="O36" s="67">
        <f>RES_hhdet_num!N36+RES_hhdet_in!O36-RES_hhdet_num!O36</f>
        <v>1649.9178117107585</v>
      </c>
      <c r="P36" s="67">
        <f>RES_hhdet_num!O36+RES_hhdet_in!P36-RES_hhdet_num!P36</f>
        <v>1606.2954495114864</v>
      </c>
      <c r="Q36" s="67">
        <f>RES_hhdet_num!P36+RES_hhdet_in!Q36-RES_hhdet_num!Q36</f>
        <v>2214.2885714619442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/>
      <c r="C40" s="67">
        <f>RES_hhdet_num!B40+RES_hhdet_in!C40-RES_hhdet_num!C40</f>
        <v>947.25</v>
      </c>
      <c r="D40" s="67">
        <f>RES_hhdet_num!C40+RES_hhdet_in!D40-RES_hhdet_num!D40</f>
        <v>1331.5101332800841</v>
      </c>
      <c r="E40" s="67">
        <f>RES_hhdet_num!D40+RES_hhdet_in!E40-RES_hhdet_num!E40</f>
        <v>1481.7461549406107</v>
      </c>
      <c r="F40" s="67">
        <f>RES_hhdet_num!E40+RES_hhdet_in!F40-RES_hhdet_num!F40</f>
        <v>1392.741072289813</v>
      </c>
      <c r="G40" s="67">
        <f>RES_hhdet_num!F40+RES_hhdet_in!G40-RES_hhdet_num!G40</f>
        <v>1889.5637783310704</v>
      </c>
      <c r="H40" s="67">
        <f>RES_hhdet_num!G40+RES_hhdet_in!H40-RES_hhdet_num!H40</f>
        <v>1882.1974062004429</v>
      </c>
      <c r="I40" s="67">
        <f>RES_hhdet_num!H40+RES_hhdet_in!I40-RES_hhdet_num!I40</f>
        <v>1158.2086296082889</v>
      </c>
      <c r="J40" s="67">
        <f>RES_hhdet_num!I40+RES_hhdet_in!J40-RES_hhdet_num!J40</f>
        <v>1444.9391237227992</v>
      </c>
      <c r="K40" s="67">
        <f>RES_hhdet_num!J40+RES_hhdet_in!K40-RES_hhdet_num!K40</f>
        <v>2298.4639724098761</v>
      </c>
      <c r="L40" s="67">
        <f>RES_hhdet_num!K40+RES_hhdet_in!L40-RES_hhdet_num!L40</f>
        <v>1731.4606669185723</v>
      </c>
      <c r="M40" s="67">
        <f>RES_hhdet_num!L40+RES_hhdet_in!M40-RES_hhdet_num!M40</f>
        <v>1710.127550401663</v>
      </c>
      <c r="N40" s="67">
        <f>RES_hhdet_num!M40+RES_hhdet_in!N40-RES_hhdet_num!N40</f>
        <v>1452.3827718045959</v>
      </c>
      <c r="O40" s="67">
        <f>RES_hhdet_num!N40+RES_hhdet_in!O40-RES_hhdet_num!O40</f>
        <v>1336.5637783310794</v>
      </c>
      <c r="P40" s="67">
        <f>RES_hhdet_num!O40+RES_hhdet_in!P40-RES_hhdet_num!P40</f>
        <v>819.49646986001426</v>
      </c>
      <c r="Q40" s="67">
        <f>RES_hhdet_num!P40+RES_hhdet_in!Q40-RES_hhdet_num!Q40</f>
        <v>1454.2086296082925</v>
      </c>
    </row>
    <row r="41" spans="1:17" ht="12" customHeight="1" x14ac:dyDescent="0.25">
      <c r="A41" s="29" t="s">
        <v>140</v>
      </c>
      <c r="B41" s="83"/>
      <c r="C41" s="83">
        <f>RES_hhdet_num!B41+RES_hhdet_in!C41-RES_hhdet_num!C41</f>
        <v>2899.7860275901221</v>
      </c>
      <c r="D41" s="83">
        <f>RES_hhdet_num!C41+RES_hhdet_in!D41-RES_hhdet_num!D41</f>
        <v>942.75</v>
      </c>
      <c r="E41" s="83">
        <f>RES_hhdet_num!D41+RES_hhdet_in!E41-RES_hhdet_num!E41</f>
        <v>942.74999999999818</v>
      </c>
      <c r="F41" s="83">
        <f>RES_hhdet_num!E41+RES_hhdet_in!F41-RES_hhdet_num!F41</f>
        <v>942.75</v>
      </c>
      <c r="G41" s="83">
        <f>RES_hhdet_num!F41+RES_hhdet_in!G41-RES_hhdet_num!G41</f>
        <v>942.74999999999636</v>
      </c>
      <c r="H41" s="83">
        <f>RES_hhdet_num!G41+RES_hhdet_in!H41-RES_hhdet_num!H41</f>
        <v>942.75</v>
      </c>
      <c r="I41" s="83">
        <f>RES_hhdet_num!H41+RES_hhdet_in!I41-RES_hhdet_num!I41</f>
        <v>942.75000000000182</v>
      </c>
      <c r="J41" s="83">
        <f>RES_hhdet_num!I41+RES_hhdet_in!J41-RES_hhdet_num!J41</f>
        <v>942.75000000000182</v>
      </c>
      <c r="K41" s="83">
        <f>RES_hhdet_num!J41+RES_hhdet_in!K41-RES_hhdet_num!K41</f>
        <v>1225.5360275901203</v>
      </c>
      <c r="L41" s="83">
        <f>RES_hhdet_num!K41+RES_hhdet_in!L41-RES_hhdet_num!L41</f>
        <v>1215.2398667199177</v>
      </c>
      <c r="M41" s="83">
        <f>RES_hhdet_num!L41+RES_hhdet_in!M41-RES_hhdet_num!M41</f>
        <v>1616.872449598337</v>
      </c>
      <c r="N41" s="83">
        <f>RES_hhdet_num!M41+RES_hhdet_in!N41-RES_hhdet_num!N41</f>
        <v>1619.2589277101852</v>
      </c>
      <c r="O41" s="83">
        <f>RES_hhdet_num!N41+RES_hhdet_in!O41-RES_hhdet_num!O41</f>
        <v>1667.4362216689315</v>
      </c>
      <c r="P41" s="83">
        <f>RES_hhdet_num!O41+RES_hhdet_in!P41-RES_hhdet_num!P41</f>
        <v>1991.8025937995608</v>
      </c>
      <c r="Q41" s="83">
        <f>RES_hhdet_num!P41+RES_hhdet_in!Q41-RES_hhdet_num!Q41</f>
        <v>1834.7913703917111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/>
      <c r="C45" s="67">
        <f>RES_hhdet_num!B45+RES_hhdet_in!C45-RES_hhdet_num!C45</f>
        <v>10916.375</v>
      </c>
      <c r="D45" s="67">
        <f>RES_hhdet_num!C45+RES_hhdet_in!D45-RES_hhdet_num!D45</f>
        <v>10916.375</v>
      </c>
      <c r="E45" s="67">
        <f>RES_hhdet_num!D45+RES_hhdet_in!E45-RES_hhdet_num!E45</f>
        <v>10916.375</v>
      </c>
      <c r="F45" s="67">
        <f>RES_hhdet_num!E45+RES_hhdet_in!F45-RES_hhdet_num!F45</f>
        <v>10916.374999999971</v>
      </c>
      <c r="G45" s="67">
        <f>RES_hhdet_num!F45+RES_hhdet_in!G45-RES_hhdet_num!G45</f>
        <v>10916.374999999971</v>
      </c>
      <c r="H45" s="67">
        <f>RES_hhdet_num!G45+RES_hhdet_in!H45-RES_hhdet_num!H45</f>
        <v>10916.375000000029</v>
      </c>
      <c r="I45" s="67">
        <f>RES_hhdet_num!H45+RES_hhdet_in!I45-RES_hhdet_num!I45</f>
        <v>10916.374999999971</v>
      </c>
      <c r="J45" s="67">
        <f>RES_hhdet_num!I45+RES_hhdet_in!J45-RES_hhdet_num!J45</f>
        <v>10916.375000000058</v>
      </c>
      <c r="K45" s="67">
        <f>RES_hhdet_num!J45+RES_hhdet_in!K45-RES_hhdet_num!K45</f>
        <v>10916.375</v>
      </c>
      <c r="L45" s="67">
        <f>RES_hhdet_num!K45+RES_hhdet_in!L45-RES_hhdet_num!L45</f>
        <v>10916.375000000029</v>
      </c>
      <c r="M45" s="67">
        <f>RES_hhdet_num!L45+RES_hhdet_in!M45-RES_hhdet_num!M45</f>
        <v>10916.374999999971</v>
      </c>
      <c r="N45" s="67">
        <f>RES_hhdet_num!M45+RES_hhdet_in!N45-RES_hhdet_num!N45</f>
        <v>10916.375</v>
      </c>
      <c r="O45" s="67">
        <f>RES_hhdet_num!N45+RES_hhdet_in!O45-RES_hhdet_num!O45</f>
        <v>10916.375000000058</v>
      </c>
      <c r="P45" s="67">
        <f>RES_hhdet_num!O45+RES_hhdet_in!P45-RES_hhdet_num!P45</f>
        <v>10916.375000000029</v>
      </c>
      <c r="Q45" s="67">
        <f>RES_hhdet_num!P45+RES_hhdet_in!Q45-RES_hhdet_num!Q45</f>
        <v>10916.375000000029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/>
      <c r="C48" s="67">
        <f>RES_hhdet_num!B48+RES_hhdet_in!C48-RES_hhdet_num!C48</f>
        <v>2374</v>
      </c>
      <c r="D48" s="67">
        <f>RES_hhdet_num!C48+RES_hhdet_in!D48-RES_hhdet_num!D48</f>
        <v>2318</v>
      </c>
      <c r="E48" s="67">
        <f>RES_hhdet_num!D48+RES_hhdet_in!E48-RES_hhdet_num!E48</f>
        <v>2210</v>
      </c>
      <c r="F48" s="67">
        <f>RES_hhdet_num!E48+RES_hhdet_in!F48-RES_hhdet_num!F48</f>
        <v>2282</v>
      </c>
      <c r="G48" s="67">
        <f>RES_hhdet_num!F48+RES_hhdet_in!G48-RES_hhdet_num!G48</f>
        <v>2223.9999999999964</v>
      </c>
      <c r="H48" s="67">
        <f>RES_hhdet_num!G48+RES_hhdet_in!H48-RES_hhdet_num!H48</f>
        <v>1988</v>
      </c>
      <c r="I48" s="67">
        <f>RES_hhdet_num!H48+RES_hhdet_in!I48-RES_hhdet_num!I48</f>
        <v>1756.5</v>
      </c>
      <c r="J48" s="67">
        <f>RES_hhdet_num!I48+RES_hhdet_in!J48-RES_hhdet_num!J48</f>
        <v>3735.0000000000073</v>
      </c>
      <c r="K48" s="67">
        <f>RES_hhdet_num!J48+RES_hhdet_in!K48-RES_hhdet_num!K48</f>
        <v>4144.9999999999964</v>
      </c>
      <c r="L48" s="67">
        <f>RES_hhdet_num!K48+RES_hhdet_in!L48-RES_hhdet_num!L48</f>
        <v>3151.0000000000036</v>
      </c>
      <c r="M48" s="67">
        <f>RES_hhdet_num!L48+RES_hhdet_in!M48-RES_hhdet_num!M48</f>
        <v>3570</v>
      </c>
      <c r="N48" s="67">
        <f>RES_hhdet_num!M48+RES_hhdet_in!N48-RES_hhdet_num!N48</f>
        <v>4205</v>
      </c>
      <c r="O48" s="67">
        <f>RES_hhdet_num!N48+RES_hhdet_in!O48-RES_hhdet_num!O48</f>
        <v>3370.0000000000073</v>
      </c>
      <c r="P48" s="67">
        <f>RES_hhdet_num!O48+RES_hhdet_in!P48-RES_hhdet_num!P48</f>
        <v>3344</v>
      </c>
      <c r="Q48" s="67">
        <f>RES_hhdet_num!P48+RES_hhdet_in!Q48-RES_hhdet_num!Q48</f>
        <v>4535.0000000000146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/>
      <c r="C50" s="67">
        <f>RES_hhdet_num!B50+RES_hhdet_in!C50-RES_hhdet_num!C50</f>
        <v>0</v>
      </c>
      <c r="D50" s="67">
        <f>RES_hhdet_num!C50+RES_hhdet_in!D50-RES_hhdet_num!D50</f>
        <v>0</v>
      </c>
      <c r="E50" s="67">
        <f>RES_hhdet_num!D50+RES_hhdet_in!E50-RES_hhdet_num!E50</f>
        <v>0</v>
      </c>
      <c r="F50" s="67">
        <f>RES_hhdet_num!E50+RES_hhdet_in!F50-RES_hhdet_num!F50</f>
        <v>0</v>
      </c>
      <c r="G50" s="67">
        <f>RES_hhdet_num!F50+RES_hhdet_in!G50-RES_hhdet_num!G50</f>
        <v>0</v>
      </c>
      <c r="H50" s="67">
        <f>RES_hhdet_num!G50+RES_hhdet_in!H50-RES_hhdet_num!H50</f>
        <v>0</v>
      </c>
      <c r="I50" s="67">
        <f>RES_hhdet_num!H50+RES_hhdet_in!I50-RES_hhdet_num!I50</f>
        <v>0</v>
      </c>
      <c r="J50" s="67">
        <f>RES_hhdet_num!I50+RES_hhdet_in!J50-RES_hhdet_num!J50</f>
        <v>0</v>
      </c>
      <c r="K50" s="67">
        <f>RES_hhdet_num!J50+RES_hhdet_in!K50-RES_hhdet_num!K50</f>
        <v>0</v>
      </c>
      <c r="L50" s="67">
        <f>RES_hhdet_num!K50+RES_hhdet_in!L50-RES_hhdet_num!L50</f>
        <v>0</v>
      </c>
      <c r="M50" s="67">
        <f>RES_hhdet_num!L50+RES_hhdet_in!M50-RES_hhdet_num!M50</f>
        <v>0</v>
      </c>
      <c r="N50" s="67">
        <f>RES_hhdet_num!M50+RES_hhdet_in!N50-RES_hhdet_num!N50</f>
        <v>0</v>
      </c>
      <c r="O50" s="67">
        <f>RES_hhdet_num!N50+RES_hhdet_in!O50-RES_hhdet_num!O50</f>
        <v>0</v>
      </c>
      <c r="P50" s="67">
        <f>RES_hhdet_num!O50+RES_hhdet_in!P50-RES_hhdet_num!P50</f>
        <v>0</v>
      </c>
      <c r="Q50" s="67">
        <f>RES_hhdet_num!P50+RES_hhdet_in!Q50-RES_hhdet_num!Q50</f>
        <v>0</v>
      </c>
    </row>
    <row r="51" spans="1:17" ht="12" customHeight="1" x14ac:dyDescent="0.25">
      <c r="A51" s="23" t="s">
        <v>164</v>
      </c>
      <c r="B51" s="67"/>
      <c r="C51" s="67">
        <f>RES_hhdet_num!B51+RES_hhdet_in!C51-RES_hhdet_num!C51</f>
        <v>0</v>
      </c>
      <c r="D51" s="67">
        <f>RES_hhdet_num!C51+RES_hhdet_in!D51-RES_hhdet_num!D51</f>
        <v>0</v>
      </c>
      <c r="E51" s="67">
        <f>RES_hhdet_num!D51+RES_hhdet_in!E51-RES_hhdet_num!E51</f>
        <v>0</v>
      </c>
      <c r="F51" s="67">
        <f>RES_hhdet_num!E51+RES_hhdet_in!F51-RES_hhdet_num!F51</f>
        <v>0</v>
      </c>
      <c r="G51" s="67">
        <f>RES_hhdet_num!F51+RES_hhdet_in!G51-RES_hhdet_num!G51</f>
        <v>0</v>
      </c>
      <c r="H51" s="67">
        <f>RES_hhdet_num!G51+RES_hhdet_in!H51-RES_hhdet_num!H51</f>
        <v>0</v>
      </c>
      <c r="I51" s="67">
        <f>RES_hhdet_num!H51+RES_hhdet_in!I51-RES_hhdet_num!I51</f>
        <v>0</v>
      </c>
      <c r="J51" s="67">
        <f>RES_hhdet_num!I51+RES_hhdet_in!J51-RES_hhdet_num!J51</f>
        <v>0</v>
      </c>
      <c r="K51" s="67">
        <f>RES_hhdet_num!J51+RES_hhdet_in!K51-RES_hhdet_num!K51</f>
        <v>0</v>
      </c>
      <c r="L51" s="67">
        <f>RES_hhdet_num!K51+RES_hhdet_in!L51-RES_hhdet_num!L51</f>
        <v>0</v>
      </c>
      <c r="M51" s="67">
        <f>RES_hhdet_num!L51+RES_hhdet_in!M51-RES_hhdet_num!M51</f>
        <v>0</v>
      </c>
      <c r="N51" s="67">
        <f>RES_hhdet_num!M51+RES_hhdet_in!N51-RES_hhdet_num!N51</f>
        <v>0</v>
      </c>
      <c r="O51" s="67">
        <f>RES_hhdet_num!N51+RES_hhdet_in!O51-RES_hhdet_num!O51</f>
        <v>0</v>
      </c>
      <c r="P51" s="67">
        <f>RES_hhdet_num!O51+RES_hhdet_in!P51-RES_hhdet_num!P51</f>
        <v>0</v>
      </c>
      <c r="Q51" s="67">
        <f>RES_hhdet_num!P51+RES_hhdet_in!Q51-RES_hhdet_num!Q51</f>
        <v>0</v>
      </c>
    </row>
    <row r="52" spans="1:17" ht="12" hidden="1" customHeight="1" x14ac:dyDescent="0.25">
      <c r="A52" s="148" t="s">
        <v>163</v>
      </c>
      <c r="B52" s="67"/>
      <c r="C52" s="67">
        <f>RES_hhdet_num!B52+RES_hhdet_in!C52-RES_hhdet_num!C52</f>
        <v>0</v>
      </c>
      <c r="D52" s="67">
        <f>RES_hhdet_num!C52+RES_hhdet_in!D52-RES_hhdet_num!D52</f>
        <v>0</v>
      </c>
      <c r="E52" s="67">
        <f>RES_hhdet_num!D52+RES_hhdet_in!E52-RES_hhdet_num!E52</f>
        <v>0</v>
      </c>
      <c r="F52" s="67">
        <f>RES_hhdet_num!E52+RES_hhdet_in!F52-RES_hhdet_num!F52</f>
        <v>0</v>
      </c>
      <c r="G52" s="67">
        <f>RES_hhdet_num!F52+RES_hhdet_in!G52-RES_hhdet_num!G52</f>
        <v>0</v>
      </c>
      <c r="H52" s="67">
        <f>RES_hhdet_num!G52+RES_hhdet_in!H52-RES_hhdet_num!H52</f>
        <v>0</v>
      </c>
      <c r="I52" s="67">
        <f>RES_hhdet_num!H52+RES_hhdet_in!I52-RES_hhdet_num!I52</f>
        <v>0</v>
      </c>
      <c r="J52" s="67">
        <f>RES_hhdet_num!I52+RES_hhdet_in!J52-RES_hhdet_num!J52</f>
        <v>0</v>
      </c>
      <c r="K52" s="67">
        <f>RES_hhdet_num!J52+RES_hhdet_in!K52-RES_hhdet_num!K52</f>
        <v>0</v>
      </c>
      <c r="L52" s="67">
        <f>RES_hhdet_num!K52+RES_hhdet_in!L52-RES_hhdet_num!L52</f>
        <v>0</v>
      </c>
      <c r="M52" s="67">
        <f>RES_hhdet_num!L52+RES_hhdet_in!M52-RES_hhdet_num!M52</f>
        <v>0</v>
      </c>
      <c r="N52" s="67">
        <f>RES_hhdet_num!M52+RES_hhdet_in!N52-RES_hhdet_num!N52</f>
        <v>0</v>
      </c>
      <c r="O52" s="67">
        <f>RES_hhdet_num!N52+RES_hhdet_in!O52-RES_hhdet_num!O52</f>
        <v>0</v>
      </c>
      <c r="P52" s="67">
        <f>RES_hhdet_num!O52+RES_hhdet_in!P52-RES_hhdet_num!P52</f>
        <v>0</v>
      </c>
      <c r="Q52" s="67">
        <f>RES_hhdet_num!P52+RES_hhdet_in!Q52-RES_hhdet_num!Q52</f>
        <v>0</v>
      </c>
    </row>
    <row r="53" spans="1:17" ht="12" hidden="1" customHeight="1" x14ac:dyDescent="0.25">
      <c r="A53" s="148" t="s">
        <v>59</v>
      </c>
      <c r="B53" s="67"/>
      <c r="C53" s="67">
        <f>RES_hhdet_num!B53+RES_hhdet_in!C53-RES_hhdet_num!C53</f>
        <v>0</v>
      </c>
      <c r="D53" s="67">
        <f>RES_hhdet_num!C53+RES_hhdet_in!D53-RES_hhdet_num!D53</f>
        <v>0</v>
      </c>
      <c r="E53" s="67">
        <f>RES_hhdet_num!D53+RES_hhdet_in!E53-RES_hhdet_num!E53</f>
        <v>0</v>
      </c>
      <c r="F53" s="67">
        <f>RES_hhdet_num!E53+RES_hhdet_in!F53-RES_hhdet_num!F53</f>
        <v>0</v>
      </c>
      <c r="G53" s="67">
        <f>RES_hhdet_num!F53+RES_hhdet_in!G53-RES_hhdet_num!G53</f>
        <v>0</v>
      </c>
      <c r="H53" s="67">
        <f>RES_hhdet_num!G53+RES_hhdet_in!H53-RES_hhdet_num!H53</f>
        <v>0</v>
      </c>
      <c r="I53" s="67">
        <f>RES_hhdet_num!H53+RES_hhdet_in!I53-RES_hhdet_num!I53</f>
        <v>0</v>
      </c>
      <c r="J53" s="67">
        <f>RES_hhdet_num!I53+RES_hhdet_in!J53-RES_hhdet_num!J53</f>
        <v>0</v>
      </c>
      <c r="K53" s="67">
        <f>RES_hhdet_num!J53+RES_hhdet_in!K53-RES_hhdet_num!K53</f>
        <v>0</v>
      </c>
      <c r="L53" s="67">
        <f>RES_hhdet_num!K53+RES_hhdet_in!L53-RES_hhdet_num!L53</f>
        <v>0</v>
      </c>
      <c r="M53" s="67">
        <f>RES_hhdet_num!L53+RES_hhdet_in!M53-RES_hhdet_num!M53</f>
        <v>0</v>
      </c>
      <c r="N53" s="67">
        <f>RES_hhdet_num!M53+RES_hhdet_in!N53-RES_hhdet_num!N53</f>
        <v>0</v>
      </c>
      <c r="O53" s="67">
        <f>RES_hhdet_num!N53+RES_hhdet_in!O53-RES_hhdet_num!O53</f>
        <v>0</v>
      </c>
      <c r="P53" s="67">
        <f>RES_hhdet_num!O53+RES_hhdet_in!P53-RES_hhdet_num!P53</f>
        <v>0</v>
      </c>
      <c r="Q53" s="67">
        <f>RES_hhdet_num!P53+RES_hhdet_in!Q53-RES_hhdet_num!Q53</f>
        <v>0</v>
      </c>
    </row>
    <row r="54" spans="1:17" ht="12" customHeight="1" x14ac:dyDescent="0.25">
      <c r="A54" s="23" t="s">
        <v>142</v>
      </c>
      <c r="B54" s="67"/>
      <c r="C54" s="67">
        <f>RES_hhdet_num!B54+RES_hhdet_in!C54-RES_hhdet_num!C54</f>
        <v>3549.75</v>
      </c>
      <c r="D54" s="67">
        <f>RES_hhdet_num!C54+RES_hhdet_in!D54-RES_hhdet_num!D54</f>
        <v>3549.75</v>
      </c>
      <c r="E54" s="67">
        <f>RES_hhdet_num!D54+RES_hhdet_in!E54-RES_hhdet_num!E54</f>
        <v>3549.7499999999927</v>
      </c>
      <c r="F54" s="67">
        <f>RES_hhdet_num!E54+RES_hhdet_in!F54-RES_hhdet_num!F54</f>
        <v>12873.247122192111</v>
      </c>
      <c r="G54" s="67">
        <f>RES_hhdet_num!F54+RES_hhdet_in!G54-RES_hhdet_num!G54</f>
        <v>3549.7499999999927</v>
      </c>
      <c r="H54" s="67">
        <f>RES_hhdet_num!G54+RES_hhdet_in!H54-RES_hhdet_num!H54</f>
        <v>3549.75</v>
      </c>
      <c r="I54" s="67">
        <f>RES_hhdet_num!H54+RES_hhdet_in!I54-RES_hhdet_num!I54</f>
        <v>19982.371121387398</v>
      </c>
      <c r="J54" s="67">
        <f>RES_hhdet_num!I54+RES_hhdet_in!J54-RES_hhdet_num!J54</f>
        <v>1127.8614074376619</v>
      </c>
      <c r="K54" s="67">
        <f>RES_hhdet_num!J54+RES_hhdet_in!K54-RES_hhdet_num!K54</f>
        <v>4845.9709251381701</v>
      </c>
      <c r="L54" s="67">
        <f>RES_hhdet_num!K54+RES_hhdet_in!L54-RES_hhdet_num!L54</f>
        <v>6091.0445832170208</v>
      </c>
      <c r="M54" s="67">
        <f>RES_hhdet_num!L54+RES_hhdet_in!M54-RES_hhdet_num!M54</f>
        <v>2521.3504287925516</v>
      </c>
      <c r="N54" s="67">
        <f>RES_hhdet_num!M54+RES_hhdet_in!N54-RES_hhdet_num!N54</f>
        <v>3340.6953485826043</v>
      </c>
      <c r="O54" s="67">
        <f>RES_hhdet_num!N54+RES_hhdet_in!O54-RES_hhdet_num!O54</f>
        <v>5272.9866632806243</v>
      </c>
      <c r="P54" s="67">
        <f>RES_hhdet_num!O54+RES_hhdet_in!P54-RES_hhdet_num!P54</f>
        <v>553.08160412034067</v>
      </c>
      <c r="Q54" s="67">
        <f>RES_hhdet_num!P54+RES_hhdet_in!Q54-RES_hhdet_num!Q54</f>
        <v>2068.2714710125974</v>
      </c>
    </row>
    <row r="55" spans="1:17" ht="12" customHeight="1" x14ac:dyDescent="0.25">
      <c r="A55" s="23" t="s">
        <v>141</v>
      </c>
      <c r="B55" s="67"/>
      <c r="C55" s="67">
        <f>RES_hhdet_num!B55+RES_hhdet_in!C55-RES_hhdet_num!C55</f>
        <v>12825</v>
      </c>
      <c r="D55" s="67">
        <f>RES_hhdet_num!C55+RES_hhdet_in!D55-RES_hhdet_num!D55</f>
        <v>12825</v>
      </c>
      <c r="E55" s="67">
        <f>RES_hhdet_num!D55+RES_hhdet_in!E55-RES_hhdet_num!E55</f>
        <v>12825</v>
      </c>
      <c r="F55" s="67">
        <f>RES_hhdet_num!E55+RES_hhdet_in!F55-RES_hhdet_num!F55</f>
        <v>12824.999999999971</v>
      </c>
      <c r="G55" s="67">
        <f>RES_hhdet_num!F55+RES_hhdet_in!G55-RES_hhdet_num!G55</f>
        <v>12825</v>
      </c>
      <c r="H55" s="67">
        <f>RES_hhdet_num!G55+RES_hhdet_in!H55-RES_hhdet_num!H55</f>
        <v>12825</v>
      </c>
      <c r="I55" s="67">
        <f>RES_hhdet_num!H55+RES_hhdet_in!I55-RES_hhdet_num!I55</f>
        <v>12824.999999999971</v>
      </c>
      <c r="J55" s="67">
        <f>RES_hhdet_num!I55+RES_hhdet_in!J55-RES_hhdet_num!J55</f>
        <v>12825.000000000058</v>
      </c>
      <c r="K55" s="67">
        <f>RES_hhdet_num!J55+RES_hhdet_in!K55-RES_hhdet_num!K55</f>
        <v>24682.738491727767</v>
      </c>
      <c r="L55" s="67">
        <f>RES_hhdet_num!K55+RES_hhdet_in!L55-RES_hhdet_num!L55</f>
        <v>21411.174543342495</v>
      </c>
      <c r="M55" s="67">
        <f>RES_hhdet_num!L55+RES_hhdet_in!M55-RES_hhdet_num!M55</f>
        <v>21549.700610054133</v>
      </c>
      <c r="N55" s="67">
        <f>RES_hhdet_num!M55+RES_hhdet_in!N55-RES_hhdet_num!N55</f>
        <v>24706.127877807885</v>
      </c>
      <c r="O55" s="67">
        <f>RES_hhdet_num!N55+RES_hhdet_in!O55-RES_hhdet_num!O55</f>
        <v>22589.074397878372</v>
      </c>
      <c r="P55" s="67">
        <f>RES_hhdet_num!O55+RES_hhdet_in!P55-RES_hhdet_num!P55</f>
        <v>18329.816372440866</v>
      </c>
      <c r="Q55" s="67">
        <f>RES_hhdet_num!P55+RES_hhdet_in!Q55-RES_hhdet_num!Q55</f>
        <v>14362.854114186222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/>
      <c r="C59" s="67">
        <f>RES_hhdet_num!B59+RES_hhdet_in!C59-RES_hhdet_num!C59</f>
        <v>8205</v>
      </c>
      <c r="D59" s="67">
        <f>RES_hhdet_num!C59+RES_hhdet_in!D59-RES_hhdet_num!D59</f>
        <v>8205</v>
      </c>
      <c r="E59" s="67">
        <f>RES_hhdet_num!D59+RES_hhdet_in!E59-RES_hhdet_num!E59</f>
        <v>8205</v>
      </c>
      <c r="F59" s="67">
        <f>RES_hhdet_num!E59+RES_hhdet_in!F59-RES_hhdet_num!F59</f>
        <v>8205</v>
      </c>
      <c r="G59" s="67">
        <f>RES_hhdet_num!F59+RES_hhdet_in!G59-RES_hhdet_num!G59</f>
        <v>9433.3646844731556</v>
      </c>
      <c r="H59" s="67">
        <f>RES_hhdet_num!G59+RES_hhdet_in!H59-RES_hhdet_num!H59</f>
        <v>14947.834971132383</v>
      </c>
      <c r="I59" s="67">
        <f>RES_hhdet_num!H59+RES_hhdet_in!I59-RES_hhdet_num!I59</f>
        <v>9562.8130281411577</v>
      </c>
      <c r="J59" s="67">
        <f>RES_hhdet_num!I59+RES_hhdet_in!J59-RES_hhdet_num!J59</f>
        <v>8276.7741144180181</v>
      </c>
      <c r="K59" s="67">
        <f>RES_hhdet_num!J59+RES_hhdet_in!K59-RES_hhdet_num!K59</f>
        <v>32559.697365309956</v>
      </c>
      <c r="L59" s="67">
        <f>RES_hhdet_num!K59+RES_hhdet_in!L59-RES_hhdet_num!L59</f>
        <v>11580.85929507915</v>
      </c>
      <c r="M59" s="67">
        <f>RES_hhdet_num!L59+RES_hhdet_in!M59-RES_hhdet_num!M59</f>
        <v>11594.446485223103</v>
      </c>
      <c r="N59" s="67">
        <f>RES_hhdet_num!M59+RES_hhdet_in!N59-RES_hhdet_num!N59</f>
        <v>11932.379272823149</v>
      </c>
      <c r="O59" s="67">
        <f>RES_hhdet_num!N59+RES_hhdet_in!O59-RES_hhdet_num!O59</f>
        <v>11504.364684473214</v>
      </c>
      <c r="P59" s="67">
        <f>RES_hhdet_num!O59+RES_hhdet_in!P59-RES_hhdet_num!P59</f>
        <v>12418.17802452427</v>
      </c>
      <c r="Q59" s="67">
        <f>RES_hhdet_num!P59+RES_hhdet_in!Q59-RES_hhdet_num!Q59</f>
        <v>11280.561971858886</v>
      </c>
    </row>
    <row r="60" spans="1:17" ht="12" customHeight="1" x14ac:dyDescent="0.25">
      <c r="A60" s="29" t="s">
        <v>140</v>
      </c>
      <c r="B60" s="83"/>
      <c r="C60" s="83">
        <f>RES_hhdet_num!B60+RES_hhdet_in!C60-RES_hhdet_num!C60</f>
        <v>32640.727814142883</v>
      </c>
      <c r="D60" s="83">
        <f>RES_hhdet_num!C60+RES_hhdet_in!D60-RES_hhdet_num!D60</f>
        <v>8169.75</v>
      </c>
      <c r="E60" s="83">
        <f>RES_hhdet_num!D60+RES_hhdet_in!E60-RES_hhdet_num!E60</f>
        <v>8169.75</v>
      </c>
      <c r="F60" s="83">
        <f>RES_hhdet_num!E60+RES_hhdet_in!F60-RES_hhdet_num!F60</f>
        <v>8169.75</v>
      </c>
      <c r="G60" s="83">
        <f>RES_hhdet_num!F60+RES_hhdet_in!G60-RES_hhdet_num!G60</f>
        <v>8169.75</v>
      </c>
      <c r="H60" s="83">
        <f>RES_hhdet_num!G60+RES_hhdet_in!H60-RES_hhdet_num!H60</f>
        <v>8169.75</v>
      </c>
      <c r="I60" s="83">
        <f>RES_hhdet_num!H60+RES_hhdet_in!I60-RES_hhdet_num!I60</f>
        <v>8169.75</v>
      </c>
      <c r="J60" s="83">
        <f>RES_hhdet_num!I60+RES_hhdet_in!J60-RES_hhdet_num!J60</f>
        <v>8169.7500000000437</v>
      </c>
      <c r="K60" s="83">
        <f>RES_hhdet_num!J60+RES_hhdet_in!K60-RES_hhdet_num!K60</f>
        <v>18270.477814142854</v>
      </c>
      <c r="L60" s="83">
        <f>RES_hhdet_num!K60+RES_hhdet_in!L60-RES_hhdet_num!L60</f>
        <v>16069.26570492085</v>
      </c>
      <c r="M60" s="83">
        <f>RES_hhdet_num!L60+RES_hhdet_in!M60-RES_hhdet_num!M60</f>
        <v>16567.969542579842</v>
      </c>
      <c r="N60" s="83">
        <f>RES_hhdet_num!M60+RES_hhdet_in!N60-RES_hhdet_num!N60</f>
        <v>17189.745727176836</v>
      </c>
      <c r="O60" s="83">
        <f>RES_hhdet_num!N60+RES_hhdet_in!O60-RES_hhdet_num!O60</f>
        <v>14660.521367135123</v>
      </c>
      <c r="P60" s="83">
        <f>RES_hhdet_num!O60+RES_hhdet_in!P60-RES_hhdet_num!P60</f>
        <v>9976.4834696681501</v>
      </c>
      <c r="Q60" s="83">
        <f>RES_hhdet_num!P60+RES_hhdet_in!Q60-RES_hhdet_num!Q60</f>
        <v>5229.2273478093848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/>
      <c r="C64" s="67">
        <f>RES_hhdet_num!B64+RES_hhdet_in!C64-RES_hhdet_num!C64</f>
        <v>0</v>
      </c>
      <c r="D64" s="67">
        <f>RES_hhdet_num!C64+RES_hhdet_in!D64-RES_hhdet_num!D64</f>
        <v>0</v>
      </c>
      <c r="E64" s="67">
        <f>RES_hhdet_num!D64+RES_hhdet_in!E64-RES_hhdet_num!E64</f>
        <v>0</v>
      </c>
      <c r="F64" s="67">
        <f>RES_hhdet_num!E64+RES_hhdet_in!F64-RES_hhdet_num!F64</f>
        <v>0</v>
      </c>
      <c r="G64" s="67">
        <f>RES_hhdet_num!F64+RES_hhdet_in!G64-RES_hhdet_num!G64</f>
        <v>0</v>
      </c>
      <c r="H64" s="67">
        <f>RES_hhdet_num!G64+RES_hhdet_in!H64-RES_hhdet_num!H64</f>
        <v>0</v>
      </c>
      <c r="I64" s="67">
        <f>RES_hhdet_num!H64+RES_hhdet_in!I64-RES_hhdet_num!I64</f>
        <v>0</v>
      </c>
      <c r="J64" s="67">
        <f>RES_hhdet_num!I64+RES_hhdet_in!J64-RES_hhdet_num!J64</f>
        <v>0</v>
      </c>
      <c r="K64" s="67">
        <f>RES_hhdet_num!J64+RES_hhdet_in!K64-RES_hhdet_num!K64</f>
        <v>0</v>
      </c>
      <c r="L64" s="67">
        <f>RES_hhdet_num!K64+RES_hhdet_in!L64-RES_hhdet_num!L64</f>
        <v>0</v>
      </c>
      <c r="M64" s="67">
        <f>RES_hhdet_num!L64+RES_hhdet_in!M64-RES_hhdet_num!M64</f>
        <v>0</v>
      </c>
      <c r="N64" s="67">
        <f>RES_hhdet_num!M64+RES_hhdet_in!N64-RES_hhdet_num!N64</f>
        <v>0</v>
      </c>
      <c r="O64" s="67">
        <f>RES_hhdet_num!N64+RES_hhdet_in!O64-RES_hhdet_num!O64</f>
        <v>0</v>
      </c>
      <c r="P64" s="67">
        <f>RES_hhdet_num!O64+RES_hhdet_in!P64-RES_hhdet_num!P64</f>
        <v>0</v>
      </c>
      <c r="Q64" s="67">
        <f>RES_hhdet_num!P64+RES_hhdet_in!Q64-RES_hhdet_num!Q64</f>
        <v>0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/>
      <c r="C67" s="67">
        <f>RES_hhdet_num!B67+RES_hhdet_in!C67-RES_hhdet_num!C67</f>
        <v>0</v>
      </c>
      <c r="D67" s="67">
        <f>RES_hhdet_num!C67+RES_hhdet_in!D67-RES_hhdet_num!D67</f>
        <v>0</v>
      </c>
      <c r="E67" s="67">
        <f>RES_hhdet_num!D67+RES_hhdet_in!E67-RES_hhdet_num!E67</f>
        <v>0</v>
      </c>
      <c r="F67" s="67">
        <f>RES_hhdet_num!E67+RES_hhdet_in!F67-RES_hhdet_num!F67</f>
        <v>0</v>
      </c>
      <c r="G67" s="67">
        <f>RES_hhdet_num!F67+RES_hhdet_in!G67-RES_hhdet_num!G67</f>
        <v>0</v>
      </c>
      <c r="H67" s="67">
        <f>RES_hhdet_num!G67+RES_hhdet_in!H67-RES_hhdet_num!H67</f>
        <v>0</v>
      </c>
      <c r="I67" s="67">
        <f>RES_hhdet_num!H67+RES_hhdet_in!I67-RES_hhdet_num!I67</f>
        <v>0</v>
      </c>
      <c r="J67" s="67">
        <f>RES_hhdet_num!I67+RES_hhdet_in!J67-RES_hhdet_num!J67</f>
        <v>0</v>
      </c>
      <c r="K67" s="67">
        <f>RES_hhdet_num!J67+RES_hhdet_in!K67-RES_hhdet_num!K67</f>
        <v>0</v>
      </c>
      <c r="L67" s="67">
        <f>RES_hhdet_num!K67+RES_hhdet_in!L67-RES_hhdet_num!L67</f>
        <v>0</v>
      </c>
      <c r="M67" s="67">
        <f>RES_hhdet_num!L67+RES_hhdet_in!M67-RES_hhdet_num!M67</f>
        <v>0</v>
      </c>
      <c r="N67" s="67">
        <f>RES_hhdet_num!M67+RES_hhdet_in!N67-RES_hhdet_num!N67</f>
        <v>0</v>
      </c>
      <c r="O67" s="67">
        <f>RES_hhdet_num!N67+RES_hhdet_in!O67-RES_hhdet_num!O67</f>
        <v>0</v>
      </c>
      <c r="P67" s="67">
        <f>RES_hhdet_num!O67+RES_hhdet_in!P67-RES_hhdet_num!P67</f>
        <v>0</v>
      </c>
      <c r="Q67" s="67">
        <f>RES_hhdet_num!P67+RES_hhdet_in!Q67-RES_hhdet_num!Q67</f>
        <v>0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/>
      <c r="C69" s="67">
        <f>RES_hhdet_num!B69+RES_hhdet_in!C69-RES_hhdet_num!C69</f>
        <v>0</v>
      </c>
      <c r="D69" s="67">
        <f>RES_hhdet_num!C69+RES_hhdet_in!D69-RES_hhdet_num!D69</f>
        <v>0</v>
      </c>
      <c r="E69" s="67">
        <f>RES_hhdet_num!D69+RES_hhdet_in!E69-RES_hhdet_num!E69</f>
        <v>0</v>
      </c>
      <c r="F69" s="67">
        <f>RES_hhdet_num!E69+RES_hhdet_in!F69-RES_hhdet_num!F69</f>
        <v>0</v>
      </c>
      <c r="G69" s="67">
        <f>RES_hhdet_num!F69+RES_hhdet_in!G69-RES_hhdet_num!G69</f>
        <v>0</v>
      </c>
      <c r="H69" s="67">
        <f>RES_hhdet_num!G69+RES_hhdet_in!H69-RES_hhdet_num!H69</f>
        <v>0</v>
      </c>
      <c r="I69" s="67">
        <f>RES_hhdet_num!H69+RES_hhdet_in!I69-RES_hhdet_num!I69</f>
        <v>0</v>
      </c>
      <c r="J69" s="67">
        <f>RES_hhdet_num!I69+RES_hhdet_in!J69-RES_hhdet_num!J69</f>
        <v>0</v>
      </c>
      <c r="K69" s="67">
        <f>RES_hhdet_num!J69+RES_hhdet_in!K69-RES_hhdet_num!K69</f>
        <v>0</v>
      </c>
      <c r="L69" s="67">
        <f>RES_hhdet_num!K69+RES_hhdet_in!L69-RES_hhdet_num!L69</f>
        <v>0</v>
      </c>
      <c r="M69" s="67">
        <f>RES_hhdet_num!L69+RES_hhdet_in!M69-RES_hhdet_num!M69</f>
        <v>0</v>
      </c>
      <c r="N69" s="67">
        <f>RES_hhdet_num!M69+RES_hhdet_in!N69-RES_hhdet_num!N69</f>
        <v>0</v>
      </c>
      <c r="O69" s="67">
        <f>RES_hhdet_num!N69+RES_hhdet_in!O69-RES_hhdet_num!O69</f>
        <v>0</v>
      </c>
      <c r="P69" s="67">
        <f>RES_hhdet_num!O69+RES_hhdet_in!P69-RES_hhdet_num!P69</f>
        <v>0</v>
      </c>
      <c r="Q69" s="67">
        <f>RES_hhdet_num!P69+RES_hhdet_in!Q69-RES_hhdet_num!Q69</f>
        <v>0</v>
      </c>
    </row>
    <row r="70" spans="1:17" ht="12" customHeight="1" x14ac:dyDescent="0.25">
      <c r="A70" s="23" t="s">
        <v>159</v>
      </c>
      <c r="B70" s="67"/>
      <c r="C70" s="67">
        <f>RES_hhdet_num!B70+RES_hhdet_in!C70-RES_hhdet_num!C70</f>
        <v>0</v>
      </c>
      <c r="D70" s="67">
        <f>RES_hhdet_num!C70+RES_hhdet_in!D70-RES_hhdet_num!D70</f>
        <v>0</v>
      </c>
      <c r="E70" s="67">
        <f>RES_hhdet_num!D70+RES_hhdet_in!E70-RES_hhdet_num!E70</f>
        <v>0</v>
      </c>
      <c r="F70" s="67">
        <f>RES_hhdet_num!E70+RES_hhdet_in!F70-RES_hhdet_num!F70</f>
        <v>0</v>
      </c>
      <c r="G70" s="67">
        <f>RES_hhdet_num!F70+RES_hhdet_in!G70-RES_hhdet_num!G70</f>
        <v>0</v>
      </c>
      <c r="H70" s="67">
        <f>RES_hhdet_num!G70+RES_hhdet_in!H70-RES_hhdet_num!H70</f>
        <v>0</v>
      </c>
      <c r="I70" s="67">
        <f>RES_hhdet_num!H70+RES_hhdet_in!I70-RES_hhdet_num!I70</f>
        <v>0</v>
      </c>
      <c r="J70" s="67">
        <f>RES_hhdet_num!I70+RES_hhdet_in!J70-RES_hhdet_num!J70</f>
        <v>0</v>
      </c>
      <c r="K70" s="67">
        <f>RES_hhdet_num!J70+RES_hhdet_in!K70-RES_hhdet_num!K70</f>
        <v>0</v>
      </c>
      <c r="L70" s="67">
        <f>RES_hhdet_num!K70+RES_hhdet_in!L70-RES_hhdet_num!L70</f>
        <v>0</v>
      </c>
      <c r="M70" s="67">
        <f>RES_hhdet_num!L70+RES_hhdet_in!M70-RES_hhdet_num!M70</f>
        <v>0</v>
      </c>
      <c r="N70" s="67">
        <f>RES_hhdet_num!M70+RES_hhdet_in!N70-RES_hhdet_num!N70</f>
        <v>0</v>
      </c>
      <c r="O70" s="67">
        <f>RES_hhdet_num!N70+RES_hhdet_in!O70-RES_hhdet_num!O70</f>
        <v>0</v>
      </c>
      <c r="P70" s="67">
        <f>RES_hhdet_num!O70+RES_hhdet_in!P70-RES_hhdet_num!P70</f>
        <v>0</v>
      </c>
      <c r="Q70" s="67">
        <f>RES_hhdet_num!P70+RES_hhdet_in!Q70-RES_hhdet_num!Q70</f>
        <v>0</v>
      </c>
    </row>
    <row r="71" spans="1:17" ht="12" hidden="1" customHeight="1" x14ac:dyDescent="0.25">
      <c r="A71" s="148" t="s">
        <v>109</v>
      </c>
      <c r="B71" s="67"/>
      <c r="C71" s="67">
        <f>RES_hhdet_num!B71+RES_hhdet_in!C71-RES_hhdet_num!C71</f>
        <v>0</v>
      </c>
      <c r="D71" s="67">
        <f>RES_hhdet_num!C71+RES_hhdet_in!D71-RES_hhdet_num!D71</f>
        <v>0</v>
      </c>
      <c r="E71" s="67">
        <f>RES_hhdet_num!D71+RES_hhdet_in!E71-RES_hhdet_num!E71</f>
        <v>0</v>
      </c>
      <c r="F71" s="67">
        <f>RES_hhdet_num!E71+RES_hhdet_in!F71-RES_hhdet_num!F71</f>
        <v>0</v>
      </c>
      <c r="G71" s="67">
        <f>RES_hhdet_num!F71+RES_hhdet_in!G71-RES_hhdet_num!G71</f>
        <v>0</v>
      </c>
      <c r="H71" s="67">
        <f>RES_hhdet_num!G71+RES_hhdet_in!H71-RES_hhdet_num!H71</f>
        <v>0</v>
      </c>
      <c r="I71" s="67">
        <f>RES_hhdet_num!H71+RES_hhdet_in!I71-RES_hhdet_num!I71</f>
        <v>0</v>
      </c>
      <c r="J71" s="67">
        <f>RES_hhdet_num!I71+RES_hhdet_in!J71-RES_hhdet_num!J71</f>
        <v>0</v>
      </c>
      <c r="K71" s="67">
        <f>RES_hhdet_num!J71+RES_hhdet_in!K71-RES_hhdet_num!K71</f>
        <v>0</v>
      </c>
      <c r="L71" s="67">
        <f>RES_hhdet_num!K71+RES_hhdet_in!L71-RES_hhdet_num!L71</f>
        <v>0</v>
      </c>
      <c r="M71" s="67">
        <f>RES_hhdet_num!L71+RES_hhdet_in!M71-RES_hhdet_num!M71</f>
        <v>0</v>
      </c>
      <c r="N71" s="67">
        <f>RES_hhdet_num!M71+RES_hhdet_in!N71-RES_hhdet_num!N71</f>
        <v>0</v>
      </c>
      <c r="O71" s="67">
        <f>RES_hhdet_num!N71+RES_hhdet_in!O71-RES_hhdet_num!O71</f>
        <v>0</v>
      </c>
      <c r="P71" s="67">
        <f>RES_hhdet_num!O71+RES_hhdet_in!P71-RES_hhdet_num!P71</f>
        <v>0</v>
      </c>
      <c r="Q71" s="67">
        <f>RES_hhdet_num!P71+RES_hhdet_in!Q71-RES_hhdet_num!Q71</f>
        <v>0</v>
      </c>
    </row>
    <row r="72" spans="1:17" ht="12" hidden="1" customHeight="1" x14ac:dyDescent="0.25">
      <c r="A72" s="148" t="s">
        <v>59</v>
      </c>
      <c r="B72" s="67"/>
      <c r="C72" s="67">
        <f>RES_hhdet_num!B72+RES_hhdet_in!C72-RES_hhdet_num!C72</f>
        <v>0</v>
      </c>
      <c r="D72" s="67">
        <f>RES_hhdet_num!C72+RES_hhdet_in!D72-RES_hhdet_num!D72</f>
        <v>0</v>
      </c>
      <c r="E72" s="67">
        <f>RES_hhdet_num!D72+RES_hhdet_in!E72-RES_hhdet_num!E72</f>
        <v>0</v>
      </c>
      <c r="F72" s="67">
        <f>RES_hhdet_num!E72+RES_hhdet_in!F72-RES_hhdet_num!F72</f>
        <v>0</v>
      </c>
      <c r="G72" s="67">
        <f>RES_hhdet_num!F72+RES_hhdet_in!G72-RES_hhdet_num!G72</f>
        <v>0</v>
      </c>
      <c r="H72" s="67">
        <f>RES_hhdet_num!G72+RES_hhdet_in!H72-RES_hhdet_num!H72</f>
        <v>0</v>
      </c>
      <c r="I72" s="67">
        <f>RES_hhdet_num!H72+RES_hhdet_in!I72-RES_hhdet_num!I72</f>
        <v>0</v>
      </c>
      <c r="J72" s="67">
        <f>RES_hhdet_num!I72+RES_hhdet_in!J72-RES_hhdet_num!J72</f>
        <v>0</v>
      </c>
      <c r="K72" s="67">
        <f>RES_hhdet_num!J72+RES_hhdet_in!K72-RES_hhdet_num!K72</f>
        <v>0</v>
      </c>
      <c r="L72" s="67">
        <f>RES_hhdet_num!K72+RES_hhdet_in!L72-RES_hhdet_num!L72</f>
        <v>0</v>
      </c>
      <c r="M72" s="67">
        <f>RES_hhdet_num!L72+RES_hhdet_in!M72-RES_hhdet_num!M72</f>
        <v>0</v>
      </c>
      <c r="N72" s="67">
        <f>RES_hhdet_num!M72+RES_hhdet_in!N72-RES_hhdet_num!N72</f>
        <v>0</v>
      </c>
      <c r="O72" s="67">
        <f>RES_hhdet_num!N72+RES_hhdet_in!O72-RES_hhdet_num!O72</f>
        <v>0</v>
      </c>
      <c r="P72" s="67">
        <f>RES_hhdet_num!O72+RES_hhdet_in!P72-RES_hhdet_num!P72</f>
        <v>0</v>
      </c>
      <c r="Q72" s="67">
        <f>RES_hhdet_num!P72+RES_hhdet_in!Q72-RES_hhdet_num!Q72</f>
        <v>0</v>
      </c>
    </row>
    <row r="73" spans="1:17" ht="12" customHeight="1" x14ac:dyDescent="0.25">
      <c r="A73" s="23" t="s">
        <v>142</v>
      </c>
      <c r="B73" s="67"/>
      <c r="C73" s="67">
        <f>RES_hhdet_num!B73+RES_hhdet_in!C73-RES_hhdet_num!C73</f>
        <v>0</v>
      </c>
      <c r="D73" s="67">
        <f>RES_hhdet_num!C73+RES_hhdet_in!D73-RES_hhdet_num!D73</f>
        <v>0</v>
      </c>
      <c r="E73" s="67">
        <f>RES_hhdet_num!D73+RES_hhdet_in!E73-RES_hhdet_num!E73</f>
        <v>0</v>
      </c>
      <c r="F73" s="67">
        <f>RES_hhdet_num!E73+RES_hhdet_in!F73-RES_hhdet_num!F73</f>
        <v>0</v>
      </c>
      <c r="G73" s="67">
        <f>RES_hhdet_num!F73+RES_hhdet_in!G73-RES_hhdet_num!G73</f>
        <v>0</v>
      </c>
      <c r="H73" s="67">
        <f>RES_hhdet_num!G73+RES_hhdet_in!H73-RES_hhdet_num!H73</f>
        <v>0</v>
      </c>
      <c r="I73" s="67">
        <f>RES_hhdet_num!H73+RES_hhdet_in!I73-RES_hhdet_num!I73</f>
        <v>0</v>
      </c>
      <c r="J73" s="67">
        <f>RES_hhdet_num!I73+RES_hhdet_in!J73-RES_hhdet_num!J73</f>
        <v>0</v>
      </c>
      <c r="K73" s="67">
        <f>RES_hhdet_num!J73+RES_hhdet_in!K73-RES_hhdet_num!K73</f>
        <v>0</v>
      </c>
      <c r="L73" s="67">
        <f>RES_hhdet_num!K73+RES_hhdet_in!L73-RES_hhdet_num!L73</f>
        <v>0</v>
      </c>
      <c r="M73" s="67">
        <f>RES_hhdet_num!L73+RES_hhdet_in!M73-RES_hhdet_num!M73</f>
        <v>0</v>
      </c>
      <c r="N73" s="67">
        <f>RES_hhdet_num!M73+RES_hhdet_in!N73-RES_hhdet_num!N73</f>
        <v>0</v>
      </c>
      <c r="O73" s="67">
        <f>RES_hhdet_num!N73+RES_hhdet_in!O73-RES_hhdet_num!O73</f>
        <v>0</v>
      </c>
      <c r="P73" s="67">
        <f>RES_hhdet_num!O73+RES_hhdet_in!P73-RES_hhdet_num!P73</f>
        <v>0</v>
      </c>
      <c r="Q73" s="67">
        <f>RES_hhdet_num!P73+RES_hhdet_in!Q73-RES_hhdet_num!Q73</f>
        <v>0</v>
      </c>
    </row>
    <row r="74" spans="1:17" ht="12" customHeight="1" x14ac:dyDescent="0.25">
      <c r="A74" s="23" t="s">
        <v>141</v>
      </c>
      <c r="B74" s="67"/>
      <c r="C74" s="67">
        <f>RES_hhdet_num!B74+RES_hhdet_in!C74-RES_hhdet_num!C74</f>
        <v>0</v>
      </c>
      <c r="D74" s="67">
        <f>RES_hhdet_num!C74+RES_hhdet_in!D74-RES_hhdet_num!D74</f>
        <v>0</v>
      </c>
      <c r="E74" s="67">
        <f>RES_hhdet_num!D74+RES_hhdet_in!E74-RES_hhdet_num!E74</f>
        <v>0</v>
      </c>
      <c r="F74" s="67">
        <f>RES_hhdet_num!E74+RES_hhdet_in!F74-RES_hhdet_num!F74</f>
        <v>0</v>
      </c>
      <c r="G74" s="67">
        <f>RES_hhdet_num!F74+RES_hhdet_in!G74-RES_hhdet_num!G74</f>
        <v>0</v>
      </c>
      <c r="H74" s="67">
        <f>RES_hhdet_num!G74+RES_hhdet_in!H74-RES_hhdet_num!H74</f>
        <v>0</v>
      </c>
      <c r="I74" s="67">
        <f>RES_hhdet_num!H74+RES_hhdet_in!I74-RES_hhdet_num!I74</f>
        <v>0</v>
      </c>
      <c r="J74" s="67">
        <f>RES_hhdet_num!I74+RES_hhdet_in!J74-RES_hhdet_num!J74</f>
        <v>0</v>
      </c>
      <c r="K74" s="67">
        <f>RES_hhdet_num!J74+RES_hhdet_in!K74-RES_hhdet_num!K74</f>
        <v>0</v>
      </c>
      <c r="L74" s="67">
        <f>RES_hhdet_num!K74+RES_hhdet_in!L74-RES_hhdet_num!L74</f>
        <v>0</v>
      </c>
      <c r="M74" s="67">
        <f>RES_hhdet_num!L74+RES_hhdet_in!M74-RES_hhdet_num!M74</f>
        <v>0</v>
      </c>
      <c r="N74" s="67">
        <f>RES_hhdet_num!M74+RES_hhdet_in!N74-RES_hhdet_num!N74</f>
        <v>0</v>
      </c>
      <c r="O74" s="67">
        <f>RES_hhdet_num!N74+RES_hhdet_in!O74-RES_hhdet_num!O74</f>
        <v>0</v>
      </c>
      <c r="P74" s="67">
        <f>RES_hhdet_num!O74+RES_hhdet_in!P74-RES_hhdet_num!P74</f>
        <v>0</v>
      </c>
      <c r="Q74" s="67">
        <f>RES_hhdet_num!P74+RES_hhdet_in!Q74-RES_hhdet_num!Q74</f>
        <v>0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/>
      <c r="C78" s="67">
        <f>RES_hhdet_num!B78+RES_hhdet_in!C78-RES_hhdet_num!C78</f>
        <v>0</v>
      </c>
      <c r="D78" s="67">
        <f>RES_hhdet_num!C78+RES_hhdet_in!D78-RES_hhdet_num!D78</f>
        <v>0</v>
      </c>
      <c r="E78" s="67">
        <f>RES_hhdet_num!D78+RES_hhdet_in!E78-RES_hhdet_num!E78</f>
        <v>0</v>
      </c>
      <c r="F78" s="67">
        <f>RES_hhdet_num!E78+RES_hhdet_in!F78-RES_hhdet_num!F78</f>
        <v>0</v>
      </c>
      <c r="G78" s="67">
        <f>RES_hhdet_num!F78+RES_hhdet_in!G78-RES_hhdet_num!G78</f>
        <v>0</v>
      </c>
      <c r="H78" s="67">
        <f>RES_hhdet_num!G78+RES_hhdet_in!H78-RES_hhdet_num!H78</f>
        <v>0</v>
      </c>
      <c r="I78" s="67">
        <f>RES_hhdet_num!H78+RES_hhdet_in!I78-RES_hhdet_num!I78</f>
        <v>0</v>
      </c>
      <c r="J78" s="67">
        <f>RES_hhdet_num!I78+RES_hhdet_in!J78-RES_hhdet_num!J78</f>
        <v>0</v>
      </c>
      <c r="K78" s="67">
        <f>RES_hhdet_num!J78+RES_hhdet_in!K78-RES_hhdet_num!K78</f>
        <v>0</v>
      </c>
      <c r="L78" s="67">
        <f>RES_hhdet_num!K78+RES_hhdet_in!L78-RES_hhdet_num!L78</f>
        <v>0</v>
      </c>
      <c r="M78" s="67">
        <f>RES_hhdet_num!L78+RES_hhdet_in!M78-RES_hhdet_num!M78</f>
        <v>0</v>
      </c>
      <c r="N78" s="67">
        <f>RES_hhdet_num!M78+RES_hhdet_in!N78-RES_hhdet_num!N78</f>
        <v>0</v>
      </c>
      <c r="O78" s="67">
        <f>RES_hhdet_num!N78+RES_hhdet_in!O78-RES_hhdet_num!O78</f>
        <v>0</v>
      </c>
      <c r="P78" s="67">
        <f>RES_hhdet_num!O78+RES_hhdet_in!P78-RES_hhdet_num!P78</f>
        <v>0</v>
      </c>
      <c r="Q78" s="67">
        <f>RES_hhdet_num!P78+RES_hhdet_in!Q78-RES_hhdet_num!Q78</f>
        <v>0</v>
      </c>
    </row>
    <row r="79" spans="1:17" ht="12" customHeight="1" x14ac:dyDescent="0.25">
      <c r="A79" s="29" t="s">
        <v>140</v>
      </c>
      <c r="B79" s="83"/>
      <c r="C79" s="83">
        <f>RES_hhdet_num!B79+RES_hhdet_in!C79-RES_hhdet_num!C79</f>
        <v>0</v>
      </c>
      <c r="D79" s="83">
        <f>RES_hhdet_num!C79+RES_hhdet_in!D79-RES_hhdet_num!D79</f>
        <v>0</v>
      </c>
      <c r="E79" s="83">
        <f>RES_hhdet_num!D79+RES_hhdet_in!E79-RES_hhdet_num!E79</f>
        <v>0</v>
      </c>
      <c r="F79" s="83">
        <f>RES_hhdet_num!E79+RES_hhdet_in!F79-RES_hhdet_num!F79</f>
        <v>0</v>
      </c>
      <c r="G79" s="83">
        <f>RES_hhdet_num!F79+RES_hhdet_in!G79-RES_hhdet_num!G79</f>
        <v>0</v>
      </c>
      <c r="H79" s="83">
        <f>RES_hhdet_num!G79+RES_hhdet_in!H79-RES_hhdet_num!H79</f>
        <v>0</v>
      </c>
      <c r="I79" s="83">
        <f>RES_hhdet_num!H79+RES_hhdet_in!I79-RES_hhdet_num!I79</f>
        <v>0</v>
      </c>
      <c r="J79" s="83">
        <f>RES_hhdet_num!I79+RES_hhdet_in!J79-RES_hhdet_num!J79</f>
        <v>0</v>
      </c>
      <c r="K79" s="83">
        <f>RES_hhdet_num!J79+RES_hhdet_in!K79-RES_hhdet_num!K79</f>
        <v>0</v>
      </c>
      <c r="L79" s="83">
        <f>RES_hhdet_num!K79+RES_hhdet_in!L79-RES_hhdet_num!L79</f>
        <v>0</v>
      </c>
      <c r="M79" s="83">
        <f>RES_hhdet_num!L79+RES_hhdet_in!M79-RES_hhdet_num!M79</f>
        <v>0</v>
      </c>
      <c r="N79" s="83">
        <f>RES_hhdet_num!M79+RES_hhdet_in!N79-RES_hhdet_num!N79</f>
        <v>0</v>
      </c>
      <c r="O79" s="83">
        <f>RES_hhdet_num!N79+RES_hhdet_in!O79-RES_hhdet_num!O79</f>
        <v>0</v>
      </c>
      <c r="P79" s="83">
        <f>RES_hhdet_num!O79+RES_hhdet_in!P79-RES_hhdet_num!P79</f>
        <v>0</v>
      </c>
      <c r="Q79" s="83">
        <f>RES_hhdet_num!P79+RES_hhdet_in!Q79-RES_hhdet_num!Q79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/>
      <c r="C83" s="67">
        <f>RES_hhdet_num!B83+RES_hhdet_in!C83-RES_hhdet_num!C83</f>
        <v>336.93750000000091</v>
      </c>
      <c r="D83" s="67">
        <f>RES_hhdet_num!C83+RES_hhdet_in!D83-RES_hhdet_num!D83</f>
        <v>336.93749999999909</v>
      </c>
      <c r="E83" s="67">
        <f>RES_hhdet_num!D83+RES_hhdet_in!E83-RES_hhdet_num!E83</f>
        <v>336.9375</v>
      </c>
      <c r="F83" s="67">
        <f>RES_hhdet_num!E83+RES_hhdet_in!F83-RES_hhdet_num!F83</f>
        <v>336.9375</v>
      </c>
      <c r="G83" s="67">
        <f>RES_hhdet_num!F83+RES_hhdet_in!G83-RES_hhdet_num!G83</f>
        <v>336.93749999999818</v>
      </c>
      <c r="H83" s="67">
        <f>RES_hhdet_num!G83+RES_hhdet_in!H83-RES_hhdet_num!H83</f>
        <v>336.9375</v>
      </c>
      <c r="I83" s="67">
        <f>RES_hhdet_num!H83+RES_hhdet_in!I83-RES_hhdet_num!I83</f>
        <v>336.93750000000182</v>
      </c>
      <c r="J83" s="67">
        <f>RES_hhdet_num!I83+RES_hhdet_in!J83-RES_hhdet_num!J83</f>
        <v>336.9375</v>
      </c>
      <c r="K83" s="67">
        <f>RES_hhdet_num!J83+RES_hhdet_in!K83-RES_hhdet_num!K83</f>
        <v>336.9375</v>
      </c>
      <c r="L83" s="67">
        <f>RES_hhdet_num!K83+RES_hhdet_in!L83-RES_hhdet_num!L83</f>
        <v>336.93750000000182</v>
      </c>
      <c r="M83" s="67">
        <f>RES_hhdet_num!L83+RES_hhdet_in!M83-RES_hhdet_num!M83</f>
        <v>336.93749999999818</v>
      </c>
      <c r="N83" s="67">
        <f>RES_hhdet_num!M83+RES_hhdet_in!N83-RES_hhdet_num!N83</f>
        <v>336.9375</v>
      </c>
      <c r="O83" s="67">
        <f>RES_hhdet_num!N83+RES_hhdet_in!O83-RES_hhdet_num!O83</f>
        <v>336.93750000000364</v>
      </c>
      <c r="P83" s="67">
        <f>RES_hhdet_num!O83+RES_hhdet_in!P83-RES_hhdet_num!P83</f>
        <v>336.93750000000364</v>
      </c>
      <c r="Q83" s="67">
        <f>RES_hhdet_num!P83+RES_hhdet_in!Q83-RES_hhdet_num!Q83</f>
        <v>336.93750000000182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/>
      <c r="C86" s="67">
        <f>RES_hhdet_num!B86+RES_hhdet_in!C86-RES_hhdet_num!C86</f>
        <v>73</v>
      </c>
      <c r="D86" s="67">
        <f>RES_hhdet_num!C86+RES_hhdet_in!D86-RES_hhdet_num!D86</f>
        <v>72</v>
      </c>
      <c r="E86" s="67">
        <f>RES_hhdet_num!D86+RES_hhdet_in!E86-RES_hhdet_num!E86</f>
        <v>80</v>
      </c>
      <c r="F86" s="67">
        <f>RES_hhdet_num!E86+RES_hhdet_in!F86-RES_hhdet_num!F86</f>
        <v>83</v>
      </c>
      <c r="G86" s="67">
        <f>RES_hhdet_num!F86+RES_hhdet_in!G86-RES_hhdet_num!G86</f>
        <v>97.999999999999773</v>
      </c>
      <c r="H86" s="67">
        <f>RES_hhdet_num!G86+RES_hhdet_in!H86-RES_hhdet_num!H86</f>
        <v>93</v>
      </c>
      <c r="I86" s="67">
        <f>RES_hhdet_num!H86+RES_hhdet_in!I86-RES_hhdet_num!I86</f>
        <v>54</v>
      </c>
      <c r="J86" s="67">
        <f>RES_hhdet_num!I86+RES_hhdet_in!J86-RES_hhdet_num!J86</f>
        <v>53.000000000000455</v>
      </c>
      <c r="K86" s="67">
        <f>RES_hhdet_num!J86+RES_hhdet_in!K86-RES_hhdet_num!K86</f>
        <v>128.99999999999977</v>
      </c>
      <c r="L86" s="67">
        <f>RES_hhdet_num!K86+RES_hhdet_in!L86-RES_hhdet_num!L86</f>
        <v>213.00000000000023</v>
      </c>
      <c r="M86" s="67">
        <f>RES_hhdet_num!L86+RES_hhdet_in!M86-RES_hhdet_num!M86</f>
        <v>142</v>
      </c>
      <c r="N86" s="67">
        <f>RES_hhdet_num!M86+RES_hhdet_in!N86-RES_hhdet_num!N86</f>
        <v>338</v>
      </c>
      <c r="O86" s="67">
        <f>RES_hhdet_num!N86+RES_hhdet_in!O86-RES_hhdet_num!O86</f>
        <v>215.00000000000045</v>
      </c>
      <c r="P86" s="67">
        <f>RES_hhdet_num!O86+RES_hhdet_in!P86-RES_hhdet_num!P86</f>
        <v>217</v>
      </c>
      <c r="Q86" s="67">
        <f>RES_hhdet_num!P86+RES_hhdet_in!Q86-RES_hhdet_num!Q86</f>
        <v>324.00000000000091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/>
      <c r="C88" s="67">
        <f>RES_hhdet_num!B88+RES_hhdet_in!C88-RES_hhdet_num!C88</f>
        <v>0</v>
      </c>
      <c r="D88" s="67">
        <f>RES_hhdet_num!C88+RES_hhdet_in!D88-RES_hhdet_num!D88</f>
        <v>0</v>
      </c>
      <c r="E88" s="67">
        <f>RES_hhdet_num!D88+RES_hhdet_in!E88-RES_hhdet_num!E88</f>
        <v>0</v>
      </c>
      <c r="F88" s="67">
        <f>RES_hhdet_num!E88+RES_hhdet_in!F88-RES_hhdet_num!F88</f>
        <v>0</v>
      </c>
      <c r="G88" s="67">
        <f>RES_hhdet_num!F88+RES_hhdet_in!G88-RES_hhdet_num!G88</f>
        <v>0</v>
      </c>
      <c r="H88" s="67">
        <f>RES_hhdet_num!G88+RES_hhdet_in!H88-RES_hhdet_num!H88</f>
        <v>0</v>
      </c>
      <c r="I88" s="67">
        <f>RES_hhdet_num!H88+RES_hhdet_in!I88-RES_hhdet_num!I88</f>
        <v>0</v>
      </c>
      <c r="J88" s="67">
        <f>RES_hhdet_num!I88+RES_hhdet_in!J88-RES_hhdet_num!J88</f>
        <v>0</v>
      </c>
      <c r="K88" s="67">
        <f>RES_hhdet_num!J88+RES_hhdet_in!K88-RES_hhdet_num!K88</f>
        <v>0</v>
      </c>
      <c r="L88" s="67">
        <f>RES_hhdet_num!K88+RES_hhdet_in!L88-RES_hhdet_num!L88</f>
        <v>0</v>
      </c>
      <c r="M88" s="67">
        <f>RES_hhdet_num!L88+RES_hhdet_in!M88-RES_hhdet_num!M88</f>
        <v>0</v>
      </c>
      <c r="N88" s="67">
        <f>RES_hhdet_num!M88+RES_hhdet_in!N88-RES_hhdet_num!N88</f>
        <v>0</v>
      </c>
      <c r="O88" s="67">
        <f>RES_hhdet_num!N88+RES_hhdet_in!O88-RES_hhdet_num!O88</f>
        <v>0</v>
      </c>
      <c r="P88" s="67">
        <f>RES_hhdet_num!O88+RES_hhdet_in!P88-RES_hhdet_num!P88</f>
        <v>0</v>
      </c>
      <c r="Q88" s="67">
        <f>RES_hhdet_num!P88+RES_hhdet_in!Q88-RES_hhdet_num!Q88</f>
        <v>0</v>
      </c>
    </row>
    <row r="89" spans="1:17" ht="12" customHeight="1" x14ac:dyDescent="0.25">
      <c r="A89" s="23" t="s">
        <v>155</v>
      </c>
      <c r="B89" s="67"/>
      <c r="C89" s="67">
        <f>RES_hhdet_num!B89+RES_hhdet_in!C89-RES_hhdet_num!C89</f>
        <v>0</v>
      </c>
      <c r="D89" s="67">
        <f>RES_hhdet_num!C89+RES_hhdet_in!D89-RES_hhdet_num!D89</f>
        <v>0</v>
      </c>
      <c r="E89" s="67">
        <f>RES_hhdet_num!D89+RES_hhdet_in!E89-RES_hhdet_num!E89</f>
        <v>0</v>
      </c>
      <c r="F89" s="67">
        <f>RES_hhdet_num!E89+RES_hhdet_in!F89-RES_hhdet_num!F89</f>
        <v>0</v>
      </c>
      <c r="G89" s="67">
        <f>RES_hhdet_num!F89+RES_hhdet_in!G89-RES_hhdet_num!G89</f>
        <v>0</v>
      </c>
      <c r="H89" s="67">
        <f>RES_hhdet_num!G89+RES_hhdet_in!H89-RES_hhdet_num!H89</f>
        <v>0</v>
      </c>
      <c r="I89" s="67">
        <f>RES_hhdet_num!H89+RES_hhdet_in!I89-RES_hhdet_num!I89</f>
        <v>0</v>
      </c>
      <c r="J89" s="67">
        <f>RES_hhdet_num!I89+RES_hhdet_in!J89-RES_hhdet_num!J89</f>
        <v>0</v>
      </c>
      <c r="K89" s="67">
        <f>RES_hhdet_num!J89+RES_hhdet_in!K89-RES_hhdet_num!K89</f>
        <v>0</v>
      </c>
      <c r="L89" s="67">
        <f>RES_hhdet_num!K89+RES_hhdet_in!L89-RES_hhdet_num!L89</f>
        <v>0</v>
      </c>
      <c r="M89" s="67">
        <f>RES_hhdet_num!L89+RES_hhdet_in!M89-RES_hhdet_num!M89</f>
        <v>0</v>
      </c>
      <c r="N89" s="67">
        <f>RES_hhdet_num!M89+RES_hhdet_in!N89-RES_hhdet_num!N89</f>
        <v>0</v>
      </c>
      <c r="O89" s="67">
        <f>RES_hhdet_num!N89+RES_hhdet_in!O89-RES_hhdet_num!O89</f>
        <v>0</v>
      </c>
      <c r="P89" s="67">
        <f>RES_hhdet_num!O89+RES_hhdet_in!P89-RES_hhdet_num!P89</f>
        <v>0</v>
      </c>
      <c r="Q89" s="67">
        <f>RES_hhdet_num!P89+RES_hhdet_in!Q89-RES_hhdet_num!Q89</f>
        <v>0</v>
      </c>
    </row>
    <row r="90" spans="1:17" ht="12" hidden="1" customHeight="1" x14ac:dyDescent="0.25">
      <c r="A90" s="148" t="s">
        <v>55</v>
      </c>
      <c r="B90" s="67"/>
      <c r="C90" s="67">
        <f>RES_hhdet_num!B90+RES_hhdet_in!C90-RES_hhdet_num!C90</f>
        <v>0</v>
      </c>
      <c r="D90" s="67">
        <f>RES_hhdet_num!C90+RES_hhdet_in!D90-RES_hhdet_num!D90</f>
        <v>0</v>
      </c>
      <c r="E90" s="67">
        <f>RES_hhdet_num!D90+RES_hhdet_in!E90-RES_hhdet_num!E90</f>
        <v>0</v>
      </c>
      <c r="F90" s="67">
        <f>RES_hhdet_num!E90+RES_hhdet_in!F90-RES_hhdet_num!F90</f>
        <v>0</v>
      </c>
      <c r="G90" s="67">
        <f>RES_hhdet_num!F90+RES_hhdet_in!G90-RES_hhdet_num!G90</f>
        <v>0</v>
      </c>
      <c r="H90" s="67">
        <f>RES_hhdet_num!G90+RES_hhdet_in!H90-RES_hhdet_num!H90</f>
        <v>0</v>
      </c>
      <c r="I90" s="67">
        <f>RES_hhdet_num!H90+RES_hhdet_in!I90-RES_hhdet_num!I90</f>
        <v>0</v>
      </c>
      <c r="J90" s="67">
        <f>RES_hhdet_num!I90+RES_hhdet_in!J90-RES_hhdet_num!J90</f>
        <v>0</v>
      </c>
      <c r="K90" s="67">
        <f>RES_hhdet_num!J90+RES_hhdet_in!K90-RES_hhdet_num!K90</f>
        <v>0</v>
      </c>
      <c r="L90" s="67">
        <f>RES_hhdet_num!K90+RES_hhdet_in!L90-RES_hhdet_num!L90</f>
        <v>0</v>
      </c>
      <c r="M90" s="67">
        <f>RES_hhdet_num!L90+RES_hhdet_in!M90-RES_hhdet_num!M90</f>
        <v>0</v>
      </c>
      <c r="N90" s="67">
        <f>RES_hhdet_num!M90+RES_hhdet_in!N90-RES_hhdet_num!N90</f>
        <v>0</v>
      </c>
      <c r="O90" s="67">
        <f>RES_hhdet_num!N90+RES_hhdet_in!O90-RES_hhdet_num!O90</f>
        <v>0</v>
      </c>
      <c r="P90" s="67">
        <f>RES_hhdet_num!O90+RES_hhdet_in!P90-RES_hhdet_num!P90</f>
        <v>0</v>
      </c>
      <c r="Q90" s="67">
        <f>RES_hhdet_num!P90+RES_hhdet_in!Q90-RES_hhdet_num!Q90</f>
        <v>0</v>
      </c>
    </row>
    <row r="91" spans="1:17" ht="12" hidden="1" customHeight="1" x14ac:dyDescent="0.25">
      <c r="A91" s="148" t="s">
        <v>59</v>
      </c>
      <c r="B91" s="67"/>
      <c r="C91" s="67">
        <f>RES_hhdet_num!B91+RES_hhdet_in!C91-RES_hhdet_num!C91</f>
        <v>0</v>
      </c>
      <c r="D91" s="67">
        <f>RES_hhdet_num!C91+RES_hhdet_in!D91-RES_hhdet_num!D91</f>
        <v>0</v>
      </c>
      <c r="E91" s="67">
        <f>RES_hhdet_num!D91+RES_hhdet_in!E91-RES_hhdet_num!E91</f>
        <v>0</v>
      </c>
      <c r="F91" s="67">
        <f>RES_hhdet_num!E91+RES_hhdet_in!F91-RES_hhdet_num!F91</f>
        <v>0</v>
      </c>
      <c r="G91" s="67">
        <f>RES_hhdet_num!F91+RES_hhdet_in!G91-RES_hhdet_num!G91</f>
        <v>0</v>
      </c>
      <c r="H91" s="67">
        <f>RES_hhdet_num!G91+RES_hhdet_in!H91-RES_hhdet_num!H91</f>
        <v>0</v>
      </c>
      <c r="I91" s="67">
        <f>RES_hhdet_num!H91+RES_hhdet_in!I91-RES_hhdet_num!I91</f>
        <v>0</v>
      </c>
      <c r="J91" s="67">
        <f>RES_hhdet_num!I91+RES_hhdet_in!J91-RES_hhdet_num!J91</f>
        <v>0</v>
      </c>
      <c r="K91" s="67">
        <f>RES_hhdet_num!J91+RES_hhdet_in!K91-RES_hhdet_num!K91</f>
        <v>0</v>
      </c>
      <c r="L91" s="67">
        <f>RES_hhdet_num!K91+RES_hhdet_in!L91-RES_hhdet_num!L91</f>
        <v>0</v>
      </c>
      <c r="M91" s="67">
        <f>RES_hhdet_num!L91+RES_hhdet_in!M91-RES_hhdet_num!M91</f>
        <v>0</v>
      </c>
      <c r="N91" s="67">
        <f>RES_hhdet_num!M91+RES_hhdet_in!N91-RES_hhdet_num!N91</f>
        <v>0</v>
      </c>
      <c r="O91" s="67">
        <f>RES_hhdet_num!N91+RES_hhdet_in!O91-RES_hhdet_num!O91</f>
        <v>0</v>
      </c>
      <c r="P91" s="67">
        <f>RES_hhdet_num!O91+RES_hhdet_in!P91-RES_hhdet_num!P91</f>
        <v>0</v>
      </c>
      <c r="Q91" s="67">
        <f>RES_hhdet_num!P91+RES_hhdet_in!Q91-RES_hhdet_num!Q91</f>
        <v>0</v>
      </c>
    </row>
    <row r="92" spans="1:17" ht="12" customHeight="1" x14ac:dyDescent="0.25">
      <c r="A92" s="23" t="s">
        <v>144</v>
      </c>
      <c r="B92" s="67"/>
      <c r="C92" s="67">
        <f>RES_hhdet_num!B92+RES_hhdet_in!C92-RES_hhdet_num!C92</f>
        <v>48.75</v>
      </c>
      <c r="D92" s="67">
        <f>RES_hhdet_num!C92+RES_hhdet_in!D92-RES_hhdet_num!D92</f>
        <v>48.750000000000114</v>
      </c>
      <c r="E92" s="67">
        <f>RES_hhdet_num!D92+RES_hhdet_in!E92-RES_hhdet_num!E92</f>
        <v>48.750000000000114</v>
      </c>
      <c r="F92" s="67">
        <f>RES_hhdet_num!E92+RES_hhdet_in!F92-RES_hhdet_num!F92</f>
        <v>219.92346596591756</v>
      </c>
      <c r="G92" s="67">
        <f>RES_hhdet_num!F92+RES_hhdet_in!G92-RES_hhdet_num!G92</f>
        <v>48.75</v>
      </c>
      <c r="H92" s="67">
        <f>RES_hhdet_num!G92+RES_hhdet_in!H92-RES_hhdet_num!H92</f>
        <v>48.75</v>
      </c>
      <c r="I92" s="67">
        <f>RES_hhdet_num!H92+RES_hhdet_in!I92-RES_hhdet_num!I92</f>
        <v>348.08324364175695</v>
      </c>
      <c r="J92" s="67">
        <f>RES_hhdet_num!I92+RES_hhdet_in!J92-RES_hhdet_num!J92</f>
        <v>24.238065919715723</v>
      </c>
      <c r="K92" s="67">
        <f>RES_hhdet_num!J92+RES_hhdet_in!K92-RES_hhdet_num!K92</f>
        <v>72.193922536772789</v>
      </c>
      <c r="L92" s="67">
        <f>RES_hhdet_num!K92+RES_hhdet_in!L92-RES_hhdet_num!L92</f>
        <v>121.22181504587687</v>
      </c>
      <c r="M92" s="67">
        <f>RES_hhdet_num!L92+RES_hhdet_in!M92-RES_hhdet_num!M92</f>
        <v>27.391286574427795</v>
      </c>
      <c r="N92" s="67">
        <f>RES_hhdet_num!M92+RES_hhdet_in!N92-RES_hhdet_num!N92</f>
        <v>73.531345965939892</v>
      </c>
      <c r="O92" s="67">
        <f>RES_hhdet_num!N92+RES_hhdet_in!O92-RES_hhdet_num!O92</f>
        <v>92.466935213158791</v>
      </c>
      <c r="P92" s="67">
        <f>RES_hhdet_num!O92+RES_hhdet_in!P92-RES_hhdet_num!P92</f>
        <v>14.511560710380252</v>
      </c>
      <c r="Q92" s="67">
        <f>RES_hhdet_num!P92+RES_hhdet_in!Q92-RES_hhdet_num!Q92</f>
        <v>31.740405503258525</v>
      </c>
    </row>
    <row r="93" spans="1:17" ht="12" customHeight="1" x14ac:dyDescent="0.25">
      <c r="A93" s="23" t="s">
        <v>143</v>
      </c>
      <c r="B93" s="67"/>
      <c r="C93" s="67">
        <f>RES_hhdet_num!B93+RES_hhdet_in!C93-RES_hhdet_num!C93</f>
        <v>201.47724259993629</v>
      </c>
      <c r="D93" s="67">
        <f>RES_hhdet_num!C93+RES_hhdet_in!D93-RES_hhdet_num!D93</f>
        <v>177</v>
      </c>
      <c r="E93" s="67">
        <f>RES_hhdet_num!D93+RES_hhdet_in!E93-RES_hhdet_num!E93</f>
        <v>177.38636587642577</v>
      </c>
      <c r="F93" s="67">
        <f>RES_hhdet_num!E93+RES_hhdet_in!F93-RES_hhdet_num!F93</f>
        <v>177</v>
      </c>
      <c r="G93" s="67">
        <f>RES_hhdet_num!F93+RES_hhdet_in!G93-RES_hhdet_num!G93</f>
        <v>178.75587746361634</v>
      </c>
      <c r="H93" s="67">
        <f>RES_hhdet_num!G93+RES_hhdet_in!H93-RES_hhdet_num!H93</f>
        <v>177</v>
      </c>
      <c r="I93" s="67">
        <f>RES_hhdet_num!H93+RES_hhdet_in!I93-RES_hhdet_num!I93</f>
        <v>176.99999999999955</v>
      </c>
      <c r="J93" s="67">
        <f>RES_hhdet_num!I93+RES_hhdet_in!J93-RES_hhdet_num!J93</f>
        <v>177.00000000000091</v>
      </c>
      <c r="K93" s="67">
        <f>RES_hhdet_num!J93+RES_hhdet_in!K93-RES_hhdet_num!K93</f>
        <v>333.23839133816409</v>
      </c>
      <c r="L93" s="67">
        <f>RES_hhdet_num!K93+RES_hhdet_in!L93-RES_hhdet_num!L93</f>
        <v>404.88078147922897</v>
      </c>
      <c r="M93" s="67">
        <f>RES_hhdet_num!L93+RES_hhdet_in!M93-RES_hhdet_num!M93</f>
        <v>242.07633608301103</v>
      </c>
      <c r="N93" s="67">
        <f>RES_hhdet_num!M93+RES_hhdet_in!N93-RES_hhdet_num!N93</f>
        <v>525.72564148811216</v>
      </c>
      <c r="O93" s="67">
        <f>RES_hhdet_num!N93+RES_hhdet_in!O93-RES_hhdet_num!O93</f>
        <v>333.75587746361725</v>
      </c>
      <c r="P93" s="67">
        <f>RES_hhdet_num!O93+RES_hhdet_in!P93-RES_hhdet_num!P93</f>
        <v>301.78867476928463</v>
      </c>
      <c r="Q93" s="67">
        <f>RES_hhdet_num!P93+RES_hhdet_in!Q93-RES_hhdet_num!Q93</f>
        <v>452.01422469492627</v>
      </c>
    </row>
    <row r="94" spans="1:17" ht="12" hidden="1" customHeight="1" x14ac:dyDescent="0.25">
      <c r="A94" s="148" t="s">
        <v>57</v>
      </c>
      <c r="B94" s="67"/>
      <c r="C94" s="67">
        <f>RES_hhdet_num!B94+RES_hhdet_in!C94-RES_hhdet_num!C94</f>
        <v>0</v>
      </c>
      <c r="D94" s="67">
        <f>RES_hhdet_num!C94+RES_hhdet_in!D94-RES_hhdet_num!D94</f>
        <v>0</v>
      </c>
      <c r="E94" s="67">
        <f>RES_hhdet_num!D94+RES_hhdet_in!E94-RES_hhdet_num!E94</f>
        <v>0</v>
      </c>
      <c r="F94" s="67">
        <f>RES_hhdet_num!E94+RES_hhdet_in!F94-RES_hhdet_num!F94</f>
        <v>0</v>
      </c>
      <c r="G94" s="67">
        <f>RES_hhdet_num!F94+RES_hhdet_in!G94-RES_hhdet_num!G94</f>
        <v>0</v>
      </c>
      <c r="H94" s="67">
        <f>RES_hhdet_num!G94+RES_hhdet_in!H94-RES_hhdet_num!H94</f>
        <v>0</v>
      </c>
      <c r="I94" s="67">
        <f>RES_hhdet_num!H94+RES_hhdet_in!I94-RES_hhdet_num!I94</f>
        <v>0</v>
      </c>
      <c r="J94" s="67">
        <f>RES_hhdet_num!I94+RES_hhdet_in!J94-RES_hhdet_num!J94</f>
        <v>0</v>
      </c>
      <c r="K94" s="67">
        <f>RES_hhdet_num!J94+RES_hhdet_in!K94-RES_hhdet_num!K94</f>
        <v>0</v>
      </c>
      <c r="L94" s="67">
        <f>RES_hhdet_num!K94+RES_hhdet_in!L94-RES_hhdet_num!L94</f>
        <v>0</v>
      </c>
      <c r="M94" s="67">
        <f>RES_hhdet_num!L94+RES_hhdet_in!M94-RES_hhdet_num!M94</f>
        <v>0</v>
      </c>
      <c r="N94" s="67">
        <f>RES_hhdet_num!M94+RES_hhdet_in!N94-RES_hhdet_num!N94</f>
        <v>0</v>
      </c>
      <c r="O94" s="67">
        <f>RES_hhdet_num!N94+RES_hhdet_in!O94-RES_hhdet_num!O94</f>
        <v>0</v>
      </c>
      <c r="P94" s="67">
        <f>RES_hhdet_num!O94+RES_hhdet_in!P94-RES_hhdet_num!P94</f>
        <v>0</v>
      </c>
      <c r="Q94" s="67">
        <f>RES_hhdet_num!P94+RES_hhdet_in!Q94-RES_hhdet_num!Q94</f>
        <v>0</v>
      </c>
    </row>
    <row r="95" spans="1:17" ht="12" hidden="1" customHeight="1" x14ac:dyDescent="0.25">
      <c r="A95" s="148" t="s">
        <v>59</v>
      </c>
      <c r="B95" s="67"/>
      <c r="C95" s="67">
        <f>RES_hhdet_num!B95+RES_hhdet_in!C95-RES_hhdet_num!C95</f>
        <v>0</v>
      </c>
      <c r="D95" s="67">
        <f>RES_hhdet_num!C95+RES_hhdet_in!D95-RES_hhdet_num!D95</f>
        <v>0</v>
      </c>
      <c r="E95" s="67">
        <f>RES_hhdet_num!D95+RES_hhdet_in!E95-RES_hhdet_num!E95</f>
        <v>0</v>
      </c>
      <c r="F95" s="67">
        <f>RES_hhdet_num!E95+RES_hhdet_in!F95-RES_hhdet_num!F95</f>
        <v>0</v>
      </c>
      <c r="G95" s="67">
        <f>RES_hhdet_num!F95+RES_hhdet_in!G95-RES_hhdet_num!G95</f>
        <v>0</v>
      </c>
      <c r="H95" s="67">
        <f>RES_hhdet_num!G95+RES_hhdet_in!H95-RES_hhdet_num!H95</f>
        <v>0</v>
      </c>
      <c r="I95" s="67">
        <f>RES_hhdet_num!H95+RES_hhdet_in!I95-RES_hhdet_num!I95</f>
        <v>0</v>
      </c>
      <c r="J95" s="67">
        <f>RES_hhdet_num!I95+RES_hhdet_in!J95-RES_hhdet_num!J95</f>
        <v>0</v>
      </c>
      <c r="K95" s="67">
        <f>RES_hhdet_num!J95+RES_hhdet_in!K95-RES_hhdet_num!K95</f>
        <v>0</v>
      </c>
      <c r="L95" s="67">
        <f>RES_hhdet_num!K95+RES_hhdet_in!L95-RES_hhdet_num!L95</f>
        <v>0</v>
      </c>
      <c r="M95" s="67">
        <f>RES_hhdet_num!L95+RES_hhdet_in!M95-RES_hhdet_num!M95</f>
        <v>0</v>
      </c>
      <c r="N95" s="67">
        <f>RES_hhdet_num!M95+RES_hhdet_in!N95-RES_hhdet_num!N95</f>
        <v>0</v>
      </c>
      <c r="O95" s="67">
        <f>RES_hhdet_num!N95+RES_hhdet_in!O95-RES_hhdet_num!O95</f>
        <v>0</v>
      </c>
      <c r="P95" s="67">
        <f>RES_hhdet_num!O95+RES_hhdet_in!P95-RES_hhdet_num!P95</f>
        <v>0</v>
      </c>
      <c r="Q95" s="67">
        <f>RES_hhdet_num!P95+RES_hhdet_in!Q95-RES_hhdet_num!Q95</f>
        <v>0</v>
      </c>
    </row>
    <row r="96" spans="1:17" ht="12" customHeight="1" x14ac:dyDescent="0.25">
      <c r="A96" s="23" t="s">
        <v>142</v>
      </c>
      <c r="B96" s="67"/>
      <c r="C96" s="67">
        <f>RES_hhdet_num!B96+RES_hhdet_in!C96-RES_hhdet_num!C96</f>
        <v>102.49485102767994</v>
      </c>
      <c r="D96" s="67">
        <f>RES_hhdet_num!C96+RES_hhdet_in!D96-RES_hhdet_num!D96</f>
        <v>60.75</v>
      </c>
      <c r="E96" s="67">
        <f>RES_hhdet_num!D96+RES_hhdet_in!E96-RES_hhdet_num!E96</f>
        <v>72.73529435554417</v>
      </c>
      <c r="F96" s="67">
        <f>RES_hhdet_num!E96+RES_hhdet_in!F96-RES_hhdet_num!F96</f>
        <v>130.98731099320594</v>
      </c>
      <c r="G96" s="67">
        <f>RES_hhdet_num!F96+RES_hhdet_in!G96-RES_hhdet_num!G96</f>
        <v>60.749999999999773</v>
      </c>
      <c r="H96" s="67">
        <f>RES_hhdet_num!G96+RES_hhdet_in!H96-RES_hhdet_num!H96</f>
        <v>60.75</v>
      </c>
      <c r="I96" s="67">
        <f>RES_hhdet_num!H96+RES_hhdet_in!I96-RES_hhdet_num!I96</f>
        <v>563.00000000000011</v>
      </c>
      <c r="J96" s="67">
        <f>RES_hhdet_num!I96+RES_hhdet_in!J96-RES_hhdet_num!J96</f>
        <v>0</v>
      </c>
      <c r="K96" s="67">
        <f>RES_hhdet_num!J96+RES_hhdet_in!K96-RES_hhdet_num!K96</f>
        <v>68.550796404426251</v>
      </c>
      <c r="L96" s="67">
        <f>RES_hhdet_num!K96+RES_hhdet_in!L96-RES_hhdet_num!L96</f>
        <v>248.36869190795653</v>
      </c>
      <c r="M96" s="67">
        <f>RES_hhdet_num!L96+RES_hhdet_in!M96-RES_hhdet_num!M96</f>
        <v>70.800507259542428</v>
      </c>
      <c r="N96" s="67">
        <f>RES_hhdet_num!M96+RES_hhdet_in!N96-RES_hhdet_num!N96</f>
        <v>106.51101900900898</v>
      </c>
      <c r="O96" s="67">
        <f>RES_hhdet_num!N96+RES_hhdet_in!O96-RES_hhdet_num!O96</f>
        <v>226.02131934445282</v>
      </c>
      <c r="P96" s="67">
        <f>RES_hhdet_num!O96+RES_hhdet_in!P96-RES_hhdet_num!P96</f>
        <v>38.945079448664188</v>
      </c>
      <c r="Q96" s="67">
        <f>RES_hhdet_num!P96+RES_hhdet_in!Q96-RES_hhdet_num!Q96</f>
        <v>106.19005049543615</v>
      </c>
    </row>
    <row r="97" spans="1:17" ht="12" customHeight="1" x14ac:dyDescent="0.25">
      <c r="A97" s="23" t="s">
        <v>141</v>
      </c>
      <c r="B97" s="67"/>
      <c r="C97" s="67">
        <f>RES_hhdet_num!B97+RES_hhdet_in!C97-RES_hhdet_num!C97</f>
        <v>393.46474988813816</v>
      </c>
      <c r="D97" s="67">
        <f>RES_hhdet_num!C97+RES_hhdet_in!D97-RES_hhdet_num!D97</f>
        <v>331.15962877435777</v>
      </c>
      <c r="E97" s="67">
        <f>RES_hhdet_num!D97+RES_hhdet_in!E97-RES_hhdet_num!E97</f>
        <v>235.75651552777617</v>
      </c>
      <c r="F97" s="67">
        <f>RES_hhdet_num!E97+RES_hhdet_in!F97-RES_hhdet_num!F97</f>
        <v>219.00000000000045</v>
      </c>
      <c r="G97" s="67">
        <f>RES_hhdet_num!F97+RES_hhdet_in!G97-RES_hhdet_num!G97</f>
        <v>269.6824870040773</v>
      </c>
      <c r="H97" s="67">
        <f>RES_hhdet_num!G97+RES_hhdet_in!H97-RES_hhdet_num!H97</f>
        <v>219</v>
      </c>
      <c r="I97" s="67">
        <f>RES_hhdet_num!H97+RES_hhdet_in!I97-RES_hhdet_num!I97</f>
        <v>219.00000000000091</v>
      </c>
      <c r="J97" s="67">
        <f>RES_hhdet_num!I97+RES_hhdet_in!J97-RES_hhdet_num!J97</f>
        <v>357.5097279252177</v>
      </c>
      <c r="K97" s="67">
        <f>RES_hhdet_num!J97+RES_hhdet_in!K97-RES_hhdet_num!K97</f>
        <v>495.46474988813861</v>
      </c>
      <c r="L97" s="67">
        <f>RES_hhdet_num!K97+RES_hhdet_in!L97-RES_hhdet_num!L97</f>
        <v>1106.1596287743587</v>
      </c>
      <c r="M97" s="67">
        <f>RES_hhdet_num!L97+RES_hhdet_in!M97-RES_hhdet_num!M97</f>
        <v>424.75651552777344</v>
      </c>
      <c r="N97" s="67">
        <f>RES_hhdet_num!M97+RES_hhdet_in!N97-RES_hhdet_num!N97</f>
        <v>1511.301081552765</v>
      </c>
      <c r="O97" s="67">
        <f>RES_hhdet_num!N97+RES_hhdet_in!O97-RES_hhdet_num!O97</f>
        <v>787.68248700408185</v>
      </c>
      <c r="P97" s="67">
        <f>RES_hhdet_num!O97+RES_hhdet_in!P97-RES_hhdet_num!P97</f>
        <v>350.0640043604435</v>
      </c>
      <c r="Q97" s="67">
        <f>RES_hhdet_num!P97+RES_hhdet_in!Q97-RES_hhdet_num!Q97</f>
        <v>330.47158628657235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/>
      <c r="C101" s="67">
        <f>RES_hhdet_num!B101+RES_hhdet_in!C101-RES_hhdet_num!C101</f>
        <v>135</v>
      </c>
      <c r="D101" s="67">
        <f>RES_hhdet_num!C101+RES_hhdet_in!D101-RES_hhdet_num!D101</f>
        <v>134.99999999999955</v>
      </c>
      <c r="E101" s="67">
        <f>RES_hhdet_num!D101+RES_hhdet_in!E101-RES_hhdet_num!E101</f>
        <v>135</v>
      </c>
      <c r="F101" s="67">
        <f>RES_hhdet_num!E101+RES_hhdet_in!F101-RES_hhdet_num!F101</f>
        <v>302.81870930736522</v>
      </c>
      <c r="G101" s="67">
        <f>RES_hhdet_num!F101+RES_hhdet_in!G101-RES_hhdet_num!G101</f>
        <v>134.99999999999909</v>
      </c>
      <c r="H101" s="67">
        <f>RES_hhdet_num!G101+RES_hhdet_in!H101-RES_hhdet_num!H101</f>
        <v>1282.1538956588397</v>
      </c>
      <c r="I101" s="67">
        <f>RES_hhdet_num!H101+RES_hhdet_in!I101-RES_hhdet_num!I101</f>
        <v>134.99999999999977</v>
      </c>
      <c r="J101" s="67">
        <f>RES_hhdet_num!I101+RES_hhdet_in!J101-RES_hhdet_num!J101</f>
        <v>135.00000000000091</v>
      </c>
      <c r="K101" s="67">
        <f>RES_hhdet_num!J101+RES_hhdet_in!K101-RES_hhdet_num!K101</f>
        <v>335.2506492263783</v>
      </c>
      <c r="L101" s="67">
        <f>RES_hhdet_num!K101+RES_hhdet_in!L101-RES_hhdet_num!L101</f>
        <v>509.82536130657104</v>
      </c>
      <c r="M101" s="67">
        <f>RES_hhdet_num!L101+RES_hhdet_in!M101-RES_hhdet_num!M101</f>
        <v>154.59506693243907</v>
      </c>
      <c r="N101" s="67">
        <f>RES_hhdet_num!M101+RES_hhdet_in!N101-RES_hhdet_num!N101</f>
        <v>337.01030893377811</v>
      </c>
      <c r="O101" s="67">
        <f>RES_hhdet_num!N101+RES_hhdet_in!O101-RES_hhdet_num!O101</f>
        <v>624.95392452999295</v>
      </c>
      <c r="P101" s="67">
        <f>RES_hhdet_num!O101+RES_hhdet_in!P101-RES_hhdet_num!P101</f>
        <v>130.94746411515462</v>
      </c>
      <c r="Q101" s="67">
        <f>RES_hhdet_num!P101+RES_hhdet_in!Q101-RES_hhdet_num!Q101</f>
        <v>67.877035936097855</v>
      </c>
    </row>
    <row r="102" spans="1:17" ht="12" customHeight="1" x14ac:dyDescent="0.25">
      <c r="A102" s="23" t="s">
        <v>57</v>
      </c>
      <c r="B102" s="67"/>
      <c r="C102" s="67">
        <f>RES_hhdet_num!B102+RES_hhdet_in!C102-RES_hhdet_num!C102</f>
        <v>185.99999999999955</v>
      </c>
      <c r="D102" s="67">
        <f>RES_hhdet_num!C102+RES_hhdet_in!D102-RES_hhdet_num!D102</f>
        <v>185.99999999999955</v>
      </c>
      <c r="E102" s="67">
        <f>RES_hhdet_num!D102+RES_hhdet_in!E102-RES_hhdet_num!E102</f>
        <v>186</v>
      </c>
      <c r="F102" s="67">
        <f>RES_hhdet_num!E102+RES_hhdet_in!F102-RES_hhdet_num!F102</f>
        <v>186</v>
      </c>
      <c r="G102" s="67">
        <f>RES_hhdet_num!F102+RES_hhdet_in!G102-RES_hhdet_num!G102</f>
        <v>473.36410546929892</v>
      </c>
      <c r="H102" s="67">
        <f>RES_hhdet_num!G102+RES_hhdet_in!H102-RES_hhdet_num!H102</f>
        <v>185.99999999999909</v>
      </c>
      <c r="I102" s="67">
        <f>RES_hhdet_num!H102+RES_hhdet_in!I102-RES_hhdet_num!I102</f>
        <v>186</v>
      </c>
      <c r="J102" s="67">
        <f>RES_hhdet_num!I102+RES_hhdet_in!J102-RES_hhdet_num!J102</f>
        <v>186.00000000000227</v>
      </c>
      <c r="K102" s="67">
        <f>RES_hhdet_num!J102+RES_hhdet_in!K102-RES_hhdet_num!K102</f>
        <v>323.29498643815759</v>
      </c>
      <c r="L102" s="67">
        <f>RES_hhdet_num!K102+RES_hhdet_in!L102-RES_hhdet_num!L102</f>
        <v>467.71256958880986</v>
      </c>
      <c r="M102" s="67">
        <f>RES_hhdet_num!L102+RES_hhdet_in!M102-RES_hhdet_num!M102</f>
        <v>323.18646536413507</v>
      </c>
      <c r="N102" s="67">
        <f>RES_hhdet_num!M102+RES_hhdet_in!N102-RES_hhdet_num!N102</f>
        <v>1265.4097381777528</v>
      </c>
      <c r="O102" s="67">
        <f>RES_hhdet_num!N102+RES_hhdet_in!O102-RES_hhdet_num!O102</f>
        <v>2021.9109288619757</v>
      </c>
      <c r="P102" s="67">
        <f>RES_hhdet_num!O102+RES_hhdet_in!P102-RES_hhdet_num!P102</f>
        <v>2767.5874357117373</v>
      </c>
      <c r="Q102" s="67">
        <f>RES_hhdet_num!P102+RES_hhdet_in!Q102-RES_hhdet_num!Q102</f>
        <v>3333.2200456467117</v>
      </c>
    </row>
    <row r="103" spans="1:17" ht="12" customHeight="1" x14ac:dyDescent="0.25">
      <c r="A103" s="29" t="s">
        <v>140</v>
      </c>
      <c r="B103" s="83"/>
      <c r="C103" s="83">
        <f>RES_hhdet_num!B103+RES_hhdet_in!C103-RES_hhdet_num!C103</f>
        <v>815.43124764526374</v>
      </c>
      <c r="D103" s="83">
        <f>RES_hhdet_num!C103+RES_hhdet_in!D103-RES_hhdet_num!D103</f>
        <v>388.70583037960569</v>
      </c>
      <c r="E103" s="83">
        <f>RES_hhdet_num!D103+RES_hhdet_in!E103-RES_hhdet_num!E103</f>
        <v>185.25</v>
      </c>
      <c r="F103" s="83">
        <f>RES_hhdet_num!E103+RES_hhdet_in!F103-RES_hhdet_num!F103</f>
        <v>399.27408917571756</v>
      </c>
      <c r="G103" s="83">
        <f>RES_hhdet_num!F103+RES_hhdet_in!G103-RES_hhdet_num!G103</f>
        <v>185.24999999999955</v>
      </c>
      <c r="H103" s="83">
        <f>RES_hhdet_num!G103+RES_hhdet_in!H103-RES_hhdet_num!H103</f>
        <v>175.6916175856777</v>
      </c>
      <c r="I103" s="83">
        <f>RES_hhdet_num!H103+RES_hhdet_in!I103-RES_hhdet_num!I103</f>
        <v>185.25</v>
      </c>
      <c r="J103" s="83">
        <f>RES_hhdet_num!I103+RES_hhdet_in!J103-RES_hhdet_num!J103</f>
        <v>311.24097012190805</v>
      </c>
      <c r="K103" s="83">
        <f>RES_hhdet_num!J103+RES_hhdet_in!K103-RES_hhdet_num!K103</f>
        <v>352.68124764526328</v>
      </c>
      <c r="L103" s="83">
        <f>RES_hhdet_num!K103+RES_hhdet_in!L103-RES_hhdet_num!L103</f>
        <v>750.9558303796066</v>
      </c>
      <c r="M103" s="83">
        <f>RES_hhdet_num!L103+RES_hhdet_in!M103-RES_hhdet_num!M103</f>
        <v>514.40753773237793</v>
      </c>
      <c r="N103" s="83">
        <f>RES_hhdet_num!M103+RES_hhdet_in!N103-RES_hhdet_num!N103</f>
        <v>1030.2740891757185</v>
      </c>
      <c r="O103" s="83">
        <f>RES_hhdet_num!N103+RES_hhdet_in!O103-RES_hhdet_num!O103</f>
        <v>497.66799566802001</v>
      </c>
      <c r="P103" s="83">
        <f>RES_hhdet_num!O103+RES_hhdet_in!P103-RES_hhdet_num!P103</f>
        <v>721.05188276856916</v>
      </c>
      <c r="Q103" s="83">
        <f>RES_hhdet_num!P103+RES_hhdet_in!Q103-RES_hhdet_num!Q103</f>
        <v>225.8460330159096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/>
      <c r="C107" s="67">
        <f>RES_hhdet_num!B107+RES_hhdet_in!C107-RES_hhdet_num!C107</f>
        <v>0</v>
      </c>
      <c r="D107" s="67">
        <f>RES_hhdet_num!C107+RES_hhdet_in!D107-RES_hhdet_num!D107</f>
        <v>0</v>
      </c>
      <c r="E107" s="67">
        <f>RES_hhdet_num!D107+RES_hhdet_in!E107-RES_hhdet_num!E107</f>
        <v>0</v>
      </c>
      <c r="F107" s="67">
        <f>RES_hhdet_num!E107+RES_hhdet_in!F107-RES_hhdet_num!F107</f>
        <v>0</v>
      </c>
      <c r="G107" s="67">
        <f>RES_hhdet_num!F107+RES_hhdet_in!G107-RES_hhdet_num!G107</f>
        <v>0</v>
      </c>
      <c r="H107" s="67">
        <f>RES_hhdet_num!G107+RES_hhdet_in!H107-RES_hhdet_num!H107</f>
        <v>0</v>
      </c>
      <c r="I107" s="67">
        <f>RES_hhdet_num!H107+RES_hhdet_in!I107-RES_hhdet_num!I107</f>
        <v>0</v>
      </c>
      <c r="J107" s="67">
        <f>RES_hhdet_num!I107+RES_hhdet_in!J107-RES_hhdet_num!J107</f>
        <v>0</v>
      </c>
      <c r="K107" s="67">
        <f>RES_hhdet_num!J107+RES_hhdet_in!K107-RES_hhdet_num!K107</f>
        <v>0</v>
      </c>
      <c r="L107" s="67">
        <f>RES_hhdet_num!K107+RES_hhdet_in!L107-RES_hhdet_num!L107</f>
        <v>0</v>
      </c>
      <c r="M107" s="67">
        <f>RES_hhdet_num!L107+RES_hhdet_in!M107-RES_hhdet_num!M107</f>
        <v>0</v>
      </c>
      <c r="N107" s="67">
        <f>RES_hhdet_num!M107+RES_hhdet_in!N107-RES_hhdet_num!N107</f>
        <v>0</v>
      </c>
      <c r="O107" s="67">
        <f>RES_hhdet_num!N107+RES_hhdet_in!O107-RES_hhdet_num!O107</f>
        <v>0</v>
      </c>
      <c r="P107" s="67">
        <f>RES_hhdet_num!O107+RES_hhdet_in!P107-RES_hhdet_num!P107</f>
        <v>0</v>
      </c>
      <c r="Q107" s="67">
        <f>RES_hhdet_num!P107+RES_hhdet_in!Q107-RES_hhdet_num!Q107</f>
        <v>0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/>
      <c r="C110" s="67">
        <f>RES_hhdet_num!B110+RES_hhdet_in!C110-RES_hhdet_num!C110</f>
        <v>0</v>
      </c>
      <c r="D110" s="67">
        <f>RES_hhdet_num!C110+RES_hhdet_in!D110-RES_hhdet_num!D110</f>
        <v>0</v>
      </c>
      <c r="E110" s="67">
        <f>RES_hhdet_num!D110+RES_hhdet_in!E110-RES_hhdet_num!E110</f>
        <v>0</v>
      </c>
      <c r="F110" s="67">
        <f>RES_hhdet_num!E110+RES_hhdet_in!F110-RES_hhdet_num!F110</f>
        <v>0</v>
      </c>
      <c r="G110" s="67">
        <f>RES_hhdet_num!F110+RES_hhdet_in!G110-RES_hhdet_num!G110</f>
        <v>0</v>
      </c>
      <c r="H110" s="67">
        <f>RES_hhdet_num!G110+RES_hhdet_in!H110-RES_hhdet_num!H110</f>
        <v>0</v>
      </c>
      <c r="I110" s="67">
        <f>RES_hhdet_num!H110+RES_hhdet_in!I110-RES_hhdet_num!I110</f>
        <v>0</v>
      </c>
      <c r="J110" s="67">
        <f>RES_hhdet_num!I110+RES_hhdet_in!J110-RES_hhdet_num!J110</f>
        <v>0</v>
      </c>
      <c r="K110" s="67">
        <f>RES_hhdet_num!J110+RES_hhdet_in!K110-RES_hhdet_num!K110</f>
        <v>0</v>
      </c>
      <c r="L110" s="67">
        <f>RES_hhdet_num!K110+RES_hhdet_in!L110-RES_hhdet_num!L110</f>
        <v>0</v>
      </c>
      <c r="M110" s="67">
        <f>RES_hhdet_num!L110+RES_hhdet_in!M110-RES_hhdet_num!M110</f>
        <v>5.9999999999999432</v>
      </c>
      <c r="N110" s="67">
        <f>RES_hhdet_num!M110+RES_hhdet_in!N110-RES_hhdet_num!N110</f>
        <v>1</v>
      </c>
      <c r="O110" s="67">
        <f>RES_hhdet_num!N110+RES_hhdet_in!O110-RES_hhdet_num!O110</f>
        <v>4.0000000000002274</v>
      </c>
      <c r="P110" s="67">
        <f>RES_hhdet_num!O110+RES_hhdet_in!P110-RES_hhdet_num!P110</f>
        <v>26</v>
      </c>
      <c r="Q110" s="67">
        <f>RES_hhdet_num!P110+RES_hhdet_in!Q110-RES_hhdet_num!Q110</f>
        <v>121.00000000000023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/>
      <c r="C112" s="67">
        <f>RES_hhdet_num!B112+RES_hhdet_in!C112-RES_hhdet_num!C112</f>
        <v>0</v>
      </c>
      <c r="D112" s="67">
        <f>RES_hhdet_num!C112+RES_hhdet_in!D112-RES_hhdet_num!D112</f>
        <v>0</v>
      </c>
      <c r="E112" s="67">
        <f>RES_hhdet_num!D112+RES_hhdet_in!E112-RES_hhdet_num!E112</f>
        <v>0</v>
      </c>
      <c r="F112" s="67">
        <f>RES_hhdet_num!E112+RES_hhdet_in!F112-RES_hhdet_num!F112</f>
        <v>0</v>
      </c>
      <c r="G112" s="67">
        <f>RES_hhdet_num!F112+RES_hhdet_in!G112-RES_hhdet_num!G112</f>
        <v>0</v>
      </c>
      <c r="H112" s="67">
        <f>RES_hhdet_num!G112+RES_hhdet_in!H112-RES_hhdet_num!H112</f>
        <v>0</v>
      </c>
      <c r="I112" s="67">
        <f>RES_hhdet_num!H112+RES_hhdet_in!I112-RES_hhdet_num!I112</f>
        <v>0</v>
      </c>
      <c r="J112" s="67">
        <f>RES_hhdet_num!I112+RES_hhdet_in!J112-RES_hhdet_num!J112</f>
        <v>0</v>
      </c>
      <c r="K112" s="67">
        <f>RES_hhdet_num!J112+RES_hhdet_in!K112-RES_hhdet_num!K112</f>
        <v>0</v>
      </c>
      <c r="L112" s="67">
        <f>RES_hhdet_num!K112+RES_hhdet_in!L112-RES_hhdet_num!L112</f>
        <v>0</v>
      </c>
      <c r="M112" s="67">
        <f>RES_hhdet_num!L112+RES_hhdet_in!M112-RES_hhdet_num!M112</f>
        <v>0</v>
      </c>
      <c r="N112" s="67">
        <f>RES_hhdet_num!M112+RES_hhdet_in!N112-RES_hhdet_num!N112</f>
        <v>0</v>
      </c>
      <c r="O112" s="67">
        <f>RES_hhdet_num!N112+RES_hhdet_in!O112-RES_hhdet_num!O112</f>
        <v>0</v>
      </c>
      <c r="P112" s="67">
        <f>RES_hhdet_num!O112+RES_hhdet_in!P112-RES_hhdet_num!P112</f>
        <v>0</v>
      </c>
      <c r="Q112" s="67">
        <f>RES_hhdet_num!P112+RES_hhdet_in!Q112-RES_hhdet_num!Q112</f>
        <v>0</v>
      </c>
    </row>
    <row r="113" spans="1:17" ht="12" customHeight="1" x14ac:dyDescent="0.25">
      <c r="A113" s="23" t="s">
        <v>151</v>
      </c>
      <c r="B113" s="67"/>
      <c r="C113" s="67">
        <f>RES_hhdet_num!B113+RES_hhdet_in!C113-RES_hhdet_num!C113</f>
        <v>0</v>
      </c>
      <c r="D113" s="67">
        <f>RES_hhdet_num!C113+RES_hhdet_in!D113-RES_hhdet_num!D113</f>
        <v>0</v>
      </c>
      <c r="E113" s="67">
        <f>RES_hhdet_num!D113+RES_hhdet_in!E113-RES_hhdet_num!E113</f>
        <v>0</v>
      </c>
      <c r="F113" s="67">
        <f>RES_hhdet_num!E113+RES_hhdet_in!F113-RES_hhdet_num!F113</f>
        <v>0</v>
      </c>
      <c r="G113" s="67">
        <f>RES_hhdet_num!F113+RES_hhdet_in!G113-RES_hhdet_num!G113</f>
        <v>0</v>
      </c>
      <c r="H113" s="67">
        <f>RES_hhdet_num!G113+RES_hhdet_in!H113-RES_hhdet_num!H113</f>
        <v>0</v>
      </c>
      <c r="I113" s="67">
        <f>RES_hhdet_num!H113+RES_hhdet_in!I113-RES_hhdet_num!I113</f>
        <v>0</v>
      </c>
      <c r="J113" s="67">
        <f>RES_hhdet_num!I113+RES_hhdet_in!J113-RES_hhdet_num!J113</f>
        <v>0</v>
      </c>
      <c r="K113" s="67">
        <f>RES_hhdet_num!J113+RES_hhdet_in!K113-RES_hhdet_num!K113</f>
        <v>0</v>
      </c>
      <c r="L113" s="67">
        <f>RES_hhdet_num!K113+RES_hhdet_in!L113-RES_hhdet_num!L113</f>
        <v>0</v>
      </c>
      <c r="M113" s="67">
        <f>RES_hhdet_num!L113+RES_hhdet_in!M113-RES_hhdet_num!M113</f>
        <v>0</v>
      </c>
      <c r="N113" s="67">
        <f>RES_hhdet_num!M113+RES_hhdet_in!N113-RES_hhdet_num!N113</f>
        <v>0</v>
      </c>
      <c r="O113" s="67">
        <f>RES_hhdet_num!N113+RES_hhdet_in!O113-RES_hhdet_num!O113</f>
        <v>0</v>
      </c>
      <c r="P113" s="67">
        <f>RES_hhdet_num!O113+RES_hhdet_in!P113-RES_hhdet_num!P113</f>
        <v>0</v>
      </c>
      <c r="Q113" s="67">
        <f>RES_hhdet_num!P113+RES_hhdet_in!Q113-RES_hhdet_num!Q113</f>
        <v>0</v>
      </c>
    </row>
    <row r="114" spans="1:17" ht="12" hidden="1" customHeight="1" x14ac:dyDescent="0.25">
      <c r="A114" s="148" t="s">
        <v>79</v>
      </c>
      <c r="B114" s="67"/>
      <c r="C114" s="67">
        <f>RES_hhdet_num!B114+RES_hhdet_in!C114-RES_hhdet_num!C114</f>
        <v>0</v>
      </c>
      <c r="D114" s="67">
        <f>RES_hhdet_num!C114+RES_hhdet_in!D114-RES_hhdet_num!D114</f>
        <v>0</v>
      </c>
      <c r="E114" s="67">
        <f>RES_hhdet_num!D114+RES_hhdet_in!E114-RES_hhdet_num!E114</f>
        <v>0</v>
      </c>
      <c r="F114" s="67">
        <f>RES_hhdet_num!E114+RES_hhdet_in!F114-RES_hhdet_num!F114</f>
        <v>0</v>
      </c>
      <c r="G114" s="67">
        <f>RES_hhdet_num!F114+RES_hhdet_in!G114-RES_hhdet_num!G114</f>
        <v>0</v>
      </c>
      <c r="H114" s="67">
        <f>RES_hhdet_num!G114+RES_hhdet_in!H114-RES_hhdet_num!H114</f>
        <v>0</v>
      </c>
      <c r="I114" s="67">
        <f>RES_hhdet_num!H114+RES_hhdet_in!I114-RES_hhdet_num!I114</f>
        <v>0</v>
      </c>
      <c r="J114" s="67">
        <f>RES_hhdet_num!I114+RES_hhdet_in!J114-RES_hhdet_num!J114</f>
        <v>0</v>
      </c>
      <c r="K114" s="67">
        <f>RES_hhdet_num!J114+RES_hhdet_in!K114-RES_hhdet_num!K114</f>
        <v>0</v>
      </c>
      <c r="L114" s="67">
        <f>RES_hhdet_num!K114+RES_hhdet_in!L114-RES_hhdet_num!L114</f>
        <v>0</v>
      </c>
      <c r="M114" s="67">
        <f>RES_hhdet_num!L114+RES_hhdet_in!M114-RES_hhdet_num!M114</f>
        <v>0</v>
      </c>
      <c r="N114" s="67">
        <f>RES_hhdet_num!M114+RES_hhdet_in!N114-RES_hhdet_num!N114</f>
        <v>0</v>
      </c>
      <c r="O114" s="67">
        <f>RES_hhdet_num!N114+RES_hhdet_in!O114-RES_hhdet_num!O114</f>
        <v>0</v>
      </c>
      <c r="P114" s="67">
        <f>RES_hhdet_num!O114+RES_hhdet_in!P114-RES_hhdet_num!P114</f>
        <v>0</v>
      </c>
      <c r="Q114" s="67">
        <f>RES_hhdet_num!P114+RES_hhdet_in!Q114-RES_hhdet_num!Q114</f>
        <v>0</v>
      </c>
    </row>
    <row r="115" spans="1:17" ht="12" hidden="1" customHeight="1" x14ac:dyDescent="0.25">
      <c r="A115" s="148" t="s">
        <v>59</v>
      </c>
      <c r="B115" s="67"/>
      <c r="C115" s="67">
        <f>RES_hhdet_num!B115+RES_hhdet_in!C115-RES_hhdet_num!C115</f>
        <v>0</v>
      </c>
      <c r="D115" s="67">
        <f>RES_hhdet_num!C115+RES_hhdet_in!D115-RES_hhdet_num!D115</f>
        <v>0</v>
      </c>
      <c r="E115" s="67">
        <f>RES_hhdet_num!D115+RES_hhdet_in!E115-RES_hhdet_num!E115</f>
        <v>0</v>
      </c>
      <c r="F115" s="67">
        <f>RES_hhdet_num!E115+RES_hhdet_in!F115-RES_hhdet_num!F115</f>
        <v>0</v>
      </c>
      <c r="G115" s="67">
        <f>RES_hhdet_num!F115+RES_hhdet_in!G115-RES_hhdet_num!G115</f>
        <v>0</v>
      </c>
      <c r="H115" s="67">
        <f>RES_hhdet_num!G115+RES_hhdet_in!H115-RES_hhdet_num!H115</f>
        <v>0</v>
      </c>
      <c r="I115" s="67">
        <f>RES_hhdet_num!H115+RES_hhdet_in!I115-RES_hhdet_num!I115</f>
        <v>0</v>
      </c>
      <c r="J115" s="67">
        <f>RES_hhdet_num!I115+RES_hhdet_in!J115-RES_hhdet_num!J115</f>
        <v>0</v>
      </c>
      <c r="K115" s="67">
        <f>RES_hhdet_num!J115+RES_hhdet_in!K115-RES_hhdet_num!K115</f>
        <v>0</v>
      </c>
      <c r="L115" s="67">
        <f>RES_hhdet_num!K115+RES_hhdet_in!L115-RES_hhdet_num!L115</f>
        <v>0</v>
      </c>
      <c r="M115" s="67">
        <f>RES_hhdet_num!L115+RES_hhdet_in!M115-RES_hhdet_num!M115</f>
        <v>0</v>
      </c>
      <c r="N115" s="67">
        <f>RES_hhdet_num!M115+RES_hhdet_in!N115-RES_hhdet_num!N115</f>
        <v>0</v>
      </c>
      <c r="O115" s="67">
        <f>RES_hhdet_num!N115+RES_hhdet_in!O115-RES_hhdet_num!O115</f>
        <v>0</v>
      </c>
      <c r="P115" s="67">
        <f>RES_hhdet_num!O115+RES_hhdet_in!P115-RES_hhdet_num!P115</f>
        <v>0</v>
      </c>
      <c r="Q115" s="67">
        <f>RES_hhdet_num!P115+RES_hhdet_in!Q115-RES_hhdet_num!Q115</f>
        <v>0</v>
      </c>
    </row>
    <row r="116" spans="1:17" ht="12" customHeight="1" x14ac:dyDescent="0.25">
      <c r="A116" s="23" t="s">
        <v>142</v>
      </c>
      <c r="B116" s="67"/>
      <c r="C116" s="67">
        <f>RES_hhdet_num!B116+RES_hhdet_in!C116-RES_hhdet_num!C116</f>
        <v>0</v>
      </c>
      <c r="D116" s="67">
        <f>RES_hhdet_num!C116+RES_hhdet_in!D116-RES_hhdet_num!D116</f>
        <v>0</v>
      </c>
      <c r="E116" s="67">
        <f>RES_hhdet_num!D116+RES_hhdet_in!E116-RES_hhdet_num!E116</f>
        <v>0</v>
      </c>
      <c r="F116" s="67">
        <f>RES_hhdet_num!E116+RES_hhdet_in!F116-RES_hhdet_num!F116</f>
        <v>0</v>
      </c>
      <c r="G116" s="67">
        <f>RES_hhdet_num!F116+RES_hhdet_in!G116-RES_hhdet_num!G116</f>
        <v>0</v>
      </c>
      <c r="H116" s="67">
        <f>RES_hhdet_num!G116+RES_hhdet_in!H116-RES_hhdet_num!H116</f>
        <v>0</v>
      </c>
      <c r="I116" s="67">
        <f>RES_hhdet_num!H116+RES_hhdet_in!I116-RES_hhdet_num!I116</f>
        <v>0</v>
      </c>
      <c r="J116" s="67">
        <f>RES_hhdet_num!I116+RES_hhdet_in!J116-RES_hhdet_num!J116</f>
        <v>0</v>
      </c>
      <c r="K116" s="67">
        <f>RES_hhdet_num!J116+RES_hhdet_in!K116-RES_hhdet_num!K116</f>
        <v>0</v>
      </c>
      <c r="L116" s="67">
        <f>RES_hhdet_num!K116+RES_hhdet_in!L116-RES_hhdet_num!L116</f>
        <v>0</v>
      </c>
      <c r="M116" s="67">
        <f>RES_hhdet_num!L116+RES_hhdet_in!M116-RES_hhdet_num!M116</f>
        <v>0</v>
      </c>
      <c r="N116" s="67">
        <f>RES_hhdet_num!M116+RES_hhdet_in!N116-RES_hhdet_num!N116</f>
        <v>0</v>
      </c>
      <c r="O116" s="67">
        <f>RES_hhdet_num!N116+RES_hhdet_in!O116-RES_hhdet_num!O116</f>
        <v>87.000000000000028</v>
      </c>
      <c r="P116" s="67">
        <f>RES_hhdet_num!O116+RES_hhdet_in!P116-RES_hhdet_num!P116</f>
        <v>0</v>
      </c>
      <c r="Q116" s="67">
        <f>RES_hhdet_num!P116+RES_hhdet_in!Q116-RES_hhdet_num!Q116</f>
        <v>52.336310172075855</v>
      </c>
    </row>
    <row r="117" spans="1:17" ht="12" customHeight="1" x14ac:dyDescent="0.25">
      <c r="A117" s="23" t="s">
        <v>141</v>
      </c>
      <c r="B117" s="67"/>
      <c r="C117" s="67">
        <f>RES_hhdet_num!B117+RES_hhdet_in!C117-RES_hhdet_num!C117</f>
        <v>0</v>
      </c>
      <c r="D117" s="67">
        <f>RES_hhdet_num!C117+RES_hhdet_in!D117-RES_hhdet_num!D117</f>
        <v>0</v>
      </c>
      <c r="E117" s="67">
        <f>RES_hhdet_num!D117+RES_hhdet_in!E117-RES_hhdet_num!E117</f>
        <v>0</v>
      </c>
      <c r="F117" s="67">
        <f>RES_hhdet_num!E117+RES_hhdet_in!F117-RES_hhdet_num!F117</f>
        <v>0</v>
      </c>
      <c r="G117" s="67">
        <f>RES_hhdet_num!F117+RES_hhdet_in!G117-RES_hhdet_num!G117</f>
        <v>0</v>
      </c>
      <c r="H117" s="67">
        <f>RES_hhdet_num!G117+RES_hhdet_in!H117-RES_hhdet_num!H117</f>
        <v>0</v>
      </c>
      <c r="I117" s="67">
        <f>RES_hhdet_num!H117+RES_hhdet_in!I117-RES_hhdet_num!I117</f>
        <v>0</v>
      </c>
      <c r="J117" s="67">
        <f>RES_hhdet_num!I117+RES_hhdet_in!J117-RES_hhdet_num!J117</f>
        <v>0</v>
      </c>
      <c r="K117" s="67">
        <f>RES_hhdet_num!J117+RES_hhdet_in!K117-RES_hhdet_num!K117</f>
        <v>0</v>
      </c>
      <c r="L117" s="67">
        <f>RES_hhdet_num!K117+RES_hhdet_in!L117-RES_hhdet_num!L117</f>
        <v>0</v>
      </c>
      <c r="M117" s="67">
        <f>RES_hhdet_num!L117+RES_hhdet_in!M117-RES_hhdet_num!M117</f>
        <v>0</v>
      </c>
      <c r="N117" s="67">
        <f>RES_hhdet_num!M117+RES_hhdet_in!N117-RES_hhdet_num!N117</f>
        <v>0</v>
      </c>
      <c r="O117" s="67">
        <f>RES_hhdet_num!N117+RES_hhdet_in!O117-RES_hhdet_num!O117</f>
        <v>0</v>
      </c>
      <c r="P117" s="67">
        <f>RES_hhdet_num!O117+RES_hhdet_in!P117-RES_hhdet_num!P117</f>
        <v>14.882527468766966</v>
      </c>
      <c r="Q117" s="67">
        <f>RES_hhdet_num!P117+RES_hhdet_in!Q117-RES_hhdet_num!Q117</f>
        <v>349.11747253123394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/>
      <c r="C121" s="67">
        <f>RES_hhdet_num!B121+RES_hhdet_in!C121-RES_hhdet_num!C121</f>
        <v>0</v>
      </c>
      <c r="D121" s="67">
        <f>RES_hhdet_num!C121+RES_hhdet_in!D121-RES_hhdet_num!D121</f>
        <v>0</v>
      </c>
      <c r="E121" s="67">
        <f>RES_hhdet_num!D121+RES_hhdet_in!E121-RES_hhdet_num!E121</f>
        <v>0</v>
      </c>
      <c r="F121" s="67">
        <f>RES_hhdet_num!E121+RES_hhdet_in!F121-RES_hhdet_num!F121</f>
        <v>0</v>
      </c>
      <c r="G121" s="67">
        <f>RES_hhdet_num!F121+RES_hhdet_in!G121-RES_hhdet_num!G121</f>
        <v>0</v>
      </c>
      <c r="H121" s="67">
        <f>RES_hhdet_num!G121+RES_hhdet_in!H121-RES_hhdet_num!H121</f>
        <v>0</v>
      </c>
      <c r="I121" s="67">
        <f>RES_hhdet_num!H121+RES_hhdet_in!I121-RES_hhdet_num!I121</f>
        <v>0</v>
      </c>
      <c r="J121" s="67">
        <f>RES_hhdet_num!I121+RES_hhdet_in!J121-RES_hhdet_num!J121</f>
        <v>0</v>
      </c>
      <c r="K121" s="67">
        <f>RES_hhdet_num!J121+RES_hhdet_in!K121-RES_hhdet_num!K121</f>
        <v>0</v>
      </c>
      <c r="L121" s="67">
        <f>RES_hhdet_num!K121+RES_hhdet_in!L121-RES_hhdet_num!L121</f>
        <v>0</v>
      </c>
      <c r="M121" s="67">
        <f>RES_hhdet_num!L121+RES_hhdet_in!M121-RES_hhdet_num!M121</f>
        <v>0</v>
      </c>
      <c r="N121" s="67">
        <f>RES_hhdet_num!M121+RES_hhdet_in!N121-RES_hhdet_num!N121</f>
        <v>0</v>
      </c>
      <c r="O121" s="67">
        <f>RES_hhdet_num!N121+RES_hhdet_in!O121-RES_hhdet_num!O121</f>
        <v>0</v>
      </c>
      <c r="P121" s="67">
        <f>RES_hhdet_num!O121+RES_hhdet_in!P121-RES_hhdet_num!P121</f>
        <v>45.127370324562435</v>
      </c>
      <c r="Q121" s="67">
        <f>RES_hhdet_num!P121+RES_hhdet_in!Q121-RES_hhdet_num!Q121</f>
        <v>132.48793257956004</v>
      </c>
    </row>
    <row r="122" spans="1:17" ht="12" customHeight="1" x14ac:dyDescent="0.25">
      <c r="A122" s="29" t="s">
        <v>140</v>
      </c>
      <c r="B122" s="83"/>
      <c r="C122" s="83">
        <f>RES_hhdet_num!B122+RES_hhdet_in!C122-RES_hhdet_num!C122</f>
        <v>0</v>
      </c>
      <c r="D122" s="83">
        <f>RES_hhdet_num!C122+RES_hhdet_in!D122-RES_hhdet_num!D122</f>
        <v>0</v>
      </c>
      <c r="E122" s="83">
        <f>RES_hhdet_num!D122+RES_hhdet_in!E122-RES_hhdet_num!E122</f>
        <v>0</v>
      </c>
      <c r="F122" s="83">
        <f>RES_hhdet_num!E122+RES_hhdet_in!F122-RES_hhdet_num!F122</f>
        <v>0</v>
      </c>
      <c r="G122" s="83">
        <f>RES_hhdet_num!F122+RES_hhdet_in!G122-RES_hhdet_num!G122</f>
        <v>0</v>
      </c>
      <c r="H122" s="83">
        <f>RES_hhdet_num!G122+RES_hhdet_in!H122-RES_hhdet_num!H122</f>
        <v>0</v>
      </c>
      <c r="I122" s="83">
        <f>RES_hhdet_num!H122+RES_hhdet_in!I122-RES_hhdet_num!I122</f>
        <v>0</v>
      </c>
      <c r="J122" s="83">
        <f>RES_hhdet_num!I122+RES_hhdet_in!J122-RES_hhdet_num!J122</f>
        <v>116.65474710221935</v>
      </c>
      <c r="K122" s="83">
        <f>RES_hhdet_num!J122+RES_hhdet_in!K122-RES_hhdet_num!K122</f>
        <v>0.43370268921842126</v>
      </c>
      <c r="L122" s="83">
        <f>RES_hhdet_num!K122+RES_hhdet_in!L122-RES_hhdet_num!L122</f>
        <v>136.3267353669562</v>
      </c>
      <c r="M122" s="83">
        <f>RES_hhdet_num!L122+RES_hhdet_in!M122-RES_hhdet_num!M122</f>
        <v>134.29871219187271</v>
      </c>
      <c r="N122" s="83">
        <f>RES_hhdet_num!M122+RES_hhdet_in!N122-RES_hhdet_num!N122</f>
        <v>183.87259769436378</v>
      </c>
      <c r="O122" s="83">
        <f>RES_hhdet_num!N122+RES_hhdet_in!O122-RES_hhdet_num!O122</f>
        <v>215.30307867683814</v>
      </c>
      <c r="P122" s="83">
        <f>RES_hhdet_num!O122+RES_hhdet_in!P122-RES_hhdet_num!P122</f>
        <v>0</v>
      </c>
      <c r="Q122" s="83">
        <f>RES_hhdet_num!P122+RES_hhdet_in!Q122-RES_hhdet_num!Q122</f>
        <v>1.487932579560038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/>
      <c r="C126" s="67">
        <f>RES_hhdet_num!B126+RES_hhdet_in!C126-RES_hhdet_num!C126</f>
        <v>0</v>
      </c>
      <c r="D126" s="67">
        <f>RES_hhdet_num!C126+RES_hhdet_in!D126-RES_hhdet_num!D126</f>
        <v>0</v>
      </c>
      <c r="E126" s="67">
        <f>RES_hhdet_num!D126+RES_hhdet_in!E126-RES_hhdet_num!E126</f>
        <v>0</v>
      </c>
      <c r="F126" s="67">
        <f>RES_hhdet_num!E126+RES_hhdet_in!F126-RES_hhdet_num!F126</f>
        <v>0</v>
      </c>
      <c r="G126" s="67">
        <f>RES_hhdet_num!F126+RES_hhdet_in!G126-RES_hhdet_num!G126</f>
        <v>0</v>
      </c>
      <c r="H126" s="67">
        <f>RES_hhdet_num!G126+RES_hhdet_in!H126-RES_hhdet_num!H126</f>
        <v>0</v>
      </c>
      <c r="I126" s="67">
        <f>RES_hhdet_num!H126+RES_hhdet_in!I126-RES_hhdet_num!I126</f>
        <v>0</v>
      </c>
      <c r="J126" s="67">
        <f>RES_hhdet_num!I126+RES_hhdet_in!J126-RES_hhdet_num!J126</f>
        <v>0</v>
      </c>
      <c r="K126" s="67">
        <f>RES_hhdet_num!J126+RES_hhdet_in!K126-RES_hhdet_num!K126</f>
        <v>0</v>
      </c>
      <c r="L126" s="67">
        <f>RES_hhdet_num!K126+RES_hhdet_in!L126-RES_hhdet_num!L126</f>
        <v>0</v>
      </c>
      <c r="M126" s="67">
        <f>RES_hhdet_num!L126+RES_hhdet_in!M126-RES_hhdet_num!M126</f>
        <v>0</v>
      </c>
      <c r="N126" s="67">
        <f>RES_hhdet_num!M126+RES_hhdet_in!N126-RES_hhdet_num!N126</f>
        <v>0</v>
      </c>
      <c r="O126" s="67">
        <f>RES_hhdet_num!N126+RES_hhdet_in!O126-RES_hhdet_num!O126</f>
        <v>0</v>
      </c>
      <c r="P126" s="67">
        <f>RES_hhdet_num!O126+RES_hhdet_in!P126-RES_hhdet_num!P126</f>
        <v>0</v>
      </c>
      <c r="Q126" s="67">
        <f>RES_hhdet_num!P126+RES_hhdet_in!Q126-RES_hhdet_num!Q126</f>
        <v>0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/>
      <c r="C129" s="67">
        <f>RES_hhdet_num!B129+RES_hhdet_in!C129-RES_hhdet_num!C129</f>
        <v>0</v>
      </c>
      <c r="D129" s="67">
        <f>RES_hhdet_num!C129+RES_hhdet_in!D129-RES_hhdet_num!D129</f>
        <v>0</v>
      </c>
      <c r="E129" s="67">
        <f>RES_hhdet_num!D129+RES_hhdet_in!E129-RES_hhdet_num!E129</f>
        <v>0</v>
      </c>
      <c r="F129" s="67">
        <f>RES_hhdet_num!E129+RES_hhdet_in!F129-RES_hhdet_num!F129</f>
        <v>0</v>
      </c>
      <c r="G129" s="67">
        <f>RES_hhdet_num!F129+RES_hhdet_in!G129-RES_hhdet_num!G129</f>
        <v>0</v>
      </c>
      <c r="H129" s="67">
        <f>RES_hhdet_num!G129+RES_hhdet_in!H129-RES_hhdet_num!H129</f>
        <v>0</v>
      </c>
      <c r="I129" s="67">
        <f>RES_hhdet_num!H129+RES_hhdet_in!I129-RES_hhdet_num!I129</f>
        <v>0</v>
      </c>
      <c r="J129" s="67">
        <f>RES_hhdet_num!I129+RES_hhdet_in!J129-RES_hhdet_num!J129</f>
        <v>0</v>
      </c>
      <c r="K129" s="67">
        <f>RES_hhdet_num!J129+RES_hhdet_in!K129-RES_hhdet_num!K129</f>
        <v>0</v>
      </c>
      <c r="L129" s="67">
        <f>RES_hhdet_num!K129+RES_hhdet_in!L129-RES_hhdet_num!L129</f>
        <v>0</v>
      </c>
      <c r="M129" s="67">
        <f>RES_hhdet_num!L129+RES_hhdet_in!M129-RES_hhdet_num!M129</f>
        <v>0</v>
      </c>
      <c r="N129" s="67">
        <f>RES_hhdet_num!M129+RES_hhdet_in!N129-RES_hhdet_num!N129</f>
        <v>0</v>
      </c>
      <c r="O129" s="67">
        <f>RES_hhdet_num!N129+RES_hhdet_in!O129-RES_hhdet_num!O129</f>
        <v>0</v>
      </c>
      <c r="P129" s="67">
        <f>RES_hhdet_num!O129+RES_hhdet_in!P129-RES_hhdet_num!P129</f>
        <v>0</v>
      </c>
      <c r="Q129" s="67">
        <f>RES_hhdet_num!P129+RES_hhdet_in!Q129-RES_hhdet_num!Q129</f>
        <v>0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/>
      <c r="C131" s="67">
        <f>RES_hhdet_num!B131+RES_hhdet_in!C131-RES_hhdet_num!C131</f>
        <v>0</v>
      </c>
      <c r="D131" s="67">
        <f>RES_hhdet_num!C131+RES_hhdet_in!D131-RES_hhdet_num!D131</f>
        <v>0</v>
      </c>
      <c r="E131" s="67">
        <f>RES_hhdet_num!D131+RES_hhdet_in!E131-RES_hhdet_num!E131</f>
        <v>0</v>
      </c>
      <c r="F131" s="67">
        <f>RES_hhdet_num!E131+RES_hhdet_in!F131-RES_hhdet_num!F131</f>
        <v>0</v>
      </c>
      <c r="G131" s="67">
        <f>RES_hhdet_num!F131+RES_hhdet_in!G131-RES_hhdet_num!G131</f>
        <v>0</v>
      </c>
      <c r="H131" s="67">
        <f>RES_hhdet_num!G131+RES_hhdet_in!H131-RES_hhdet_num!H131</f>
        <v>0</v>
      </c>
      <c r="I131" s="67">
        <f>RES_hhdet_num!H131+RES_hhdet_in!I131-RES_hhdet_num!I131</f>
        <v>0</v>
      </c>
      <c r="J131" s="67">
        <f>RES_hhdet_num!I131+RES_hhdet_in!J131-RES_hhdet_num!J131</f>
        <v>0</v>
      </c>
      <c r="K131" s="67">
        <f>RES_hhdet_num!J131+RES_hhdet_in!K131-RES_hhdet_num!K131</f>
        <v>0</v>
      </c>
      <c r="L131" s="67">
        <f>RES_hhdet_num!K131+RES_hhdet_in!L131-RES_hhdet_num!L131</f>
        <v>0</v>
      </c>
      <c r="M131" s="67">
        <f>RES_hhdet_num!L131+RES_hhdet_in!M131-RES_hhdet_num!M131</f>
        <v>0</v>
      </c>
      <c r="N131" s="67">
        <f>RES_hhdet_num!M131+RES_hhdet_in!N131-RES_hhdet_num!N131</f>
        <v>0</v>
      </c>
      <c r="O131" s="67">
        <f>RES_hhdet_num!N131+RES_hhdet_in!O131-RES_hhdet_num!O131</f>
        <v>0</v>
      </c>
      <c r="P131" s="67">
        <f>RES_hhdet_num!O131+RES_hhdet_in!P131-RES_hhdet_num!P131</f>
        <v>0</v>
      </c>
      <c r="Q131" s="67">
        <f>RES_hhdet_num!P131+RES_hhdet_in!Q131-RES_hhdet_num!Q131</f>
        <v>0</v>
      </c>
    </row>
    <row r="132" spans="1:17" ht="12" customHeight="1" x14ac:dyDescent="0.25">
      <c r="A132" s="23" t="s">
        <v>147</v>
      </c>
      <c r="B132" s="67"/>
      <c r="C132" s="67">
        <f>RES_hhdet_num!B132+RES_hhdet_in!C132-RES_hhdet_num!C132</f>
        <v>0</v>
      </c>
      <c r="D132" s="67">
        <f>RES_hhdet_num!C132+RES_hhdet_in!D132-RES_hhdet_num!D132</f>
        <v>0</v>
      </c>
      <c r="E132" s="67">
        <f>RES_hhdet_num!D132+RES_hhdet_in!E132-RES_hhdet_num!E132</f>
        <v>0</v>
      </c>
      <c r="F132" s="67">
        <f>RES_hhdet_num!E132+RES_hhdet_in!F132-RES_hhdet_num!F132</f>
        <v>0</v>
      </c>
      <c r="G132" s="67">
        <f>RES_hhdet_num!F132+RES_hhdet_in!G132-RES_hhdet_num!G132</f>
        <v>0</v>
      </c>
      <c r="H132" s="67">
        <f>RES_hhdet_num!G132+RES_hhdet_in!H132-RES_hhdet_num!H132</f>
        <v>0</v>
      </c>
      <c r="I132" s="67">
        <f>RES_hhdet_num!H132+RES_hhdet_in!I132-RES_hhdet_num!I132</f>
        <v>0</v>
      </c>
      <c r="J132" s="67">
        <f>RES_hhdet_num!I132+RES_hhdet_in!J132-RES_hhdet_num!J132</f>
        <v>0</v>
      </c>
      <c r="K132" s="67">
        <f>RES_hhdet_num!J132+RES_hhdet_in!K132-RES_hhdet_num!K132</f>
        <v>0</v>
      </c>
      <c r="L132" s="67">
        <f>RES_hhdet_num!K132+RES_hhdet_in!L132-RES_hhdet_num!L132</f>
        <v>0</v>
      </c>
      <c r="M132" s="67">
        <f>RES_hhdet_num!L132+RES_hhdet_in!M132-RES_hhdet_num!M132</f>
        <v>0</v>
      </c>
      <c r="N132" s="67">
        <f>RES_hhdet_num!M132+RES_hhdet_in!N132-RES_hhdet_num!N132</f>
        <v>0</v>
      </c>
      <c r="O132" s="67">
        <f>RES_hhdet_num!N132+RES_hhdet_in!O132-RES_hhdet_num!O132</f>
        <v>0</v>
      </c>
      <c r="P132" s="67">
        <f>RES_hhdet_num!O132+RES_hhdet_in!P132-RES_hhdet_num!P132</f>
        <v>0</v>
      </c>
      <c r="Q132" s="67">
        <f>RES_hhdet_num!P132+RES_hhdet_in!Q132-RES_hhdet_num!Q132</f>
        <v>0</v>
      </c>
    </row>
    <row r="133" spans="1:17" ht="12" hidden="1" customHeight="1" x14ac:dyDescent="0.25">
      <c r="A133" s="148" t="s">
        <v>61</v>
      </c>
      <c r="B133" s="67"/>
      <c r="C133" s="67">
        <f>RES_hhdet_num!B133+RES_hhdet_in!C133-RES_hhdet_num!C133</f>
        <v>0</v>
      </c>
      <c r="D133" s="67">
        <f>RES_hhdet_num!C133+RES_hhdet_in!D133-RES_hhdet_num!D133</f>
        <v>0</v>
      </c>
      <c r="E133" s="67">
        <f>RES_hhdet_num!D133+RES_hhdet_in!E133-RES_hhdet_num!E133</f>
        <v>0</v>
      </c>
      <c r="F133" s="67">
        <f>RES_hhdet_num!E133+RES_hhdet_in!F133-RES_hhdet_num!F133</f>
        <v>0</v>
      </c>
      <c r="G133" s="67">
        <f>RES_hhdet_num!F133+RES_hhdet_in!G133-RES_hhdet_num!G133</f>
        <v>0</v>
      </c>
      <c r="H133" s="67">
        <f>RES_hhdet_num!G133+RES_hhdet_in!H133-RES_hhdet_num!H133</f>
        <v>0</v>
      </c>
      <c r="I133" s="67">
        <f>RES_hhdet_num!H133+RES_hhdet_in!I133-RES_hhdet_num!I133</f>
        <v>0</v>
      </c>
      <c r="J133" s="67">
        <f>RES_hhdet_num!I133+RES_hhdet_in!J133-RES_hhdet_num!J133</f>
        <v>0</v>
      </c>
      <c r="K133" s="67">
        <f>RES_hhdet_num!J133+RES_hhdet_in!K133-RES_hhdet_num!K133</f>
        <v>0</v>
      </c>
      <c r="L133" s="67">
        <f>RES_hhdet_num!K133+RES_hhdet_in!L133-RES_hhdet_num!L133</f>
        <v>0</v>
      </c>
      <c r="M133" s="67">
        <f>RES_hhdet_num!L133+RES_hhdet_in!M133-RES_hhdet_num!M133</f>
        <v>0</v>
      </c>
      <c r="N133" s="67">
        <f>RES_hhdet_num!M133+RES_hhdet_in!N133-RES_hhdet_num!N133</f>
        <v>0</v>
      </c>
      <c r="O133" s="67">
        <f>RES_hhdet_num!N133+RES_hhdet_in!O133-RES_hhdet_num!O133</f>
        <v>0</v>
      </c>
      <c r="P133" s="67">
        <f>RES_hhdet_num!O133+RES_hhdet_in!P133-RES_hhdet_num!P133</f>
        <v>0</v>
      </c>
      <c r="Q133" s="67">
        <f>RES_hhdet_num!P133+RES_hhdet_in!Q133-RES_hhdet_num!Q133</f>
        <v>0</v>
      </c>
    </row>
    <row r="134" spans="1:17" ht="12" hidden="1" customHeight="1" x14ac:dyDescent="0.25">
      <c r="A134" s="148" t="s">
        <v>59</v>
      </c>
      <c r="B134" s="67"/>
      <c r="C134" s="67">
        <f>RES_hhdet_num!B134+RES_hhdet_in!C134-RES_hhdet_num!C134</f>
        <v>0</v>
      </c>
      <c r="D134" s="67">
        <f>RES_hhdet_num!C134+RES_hhdet_in!D134-RES_hhdet_num!D134</f>
        <v>0</v>
      </c>
      <c r="E134" s="67">
        <f>RES_hhdet_num!D134+RES_hhdet_in!E134-RES_hhdet_num!E134</f>
        <v>0</v>
      </c>
      <c r="F134" s="67">
        <f>RES_hhdet_num!E134+RES_hhdet_in!F134-RES_hhdet_num!F134</f>
        <v>0</v>
      </c>
      <c r="G134" s="67">
        <f>RES_hhdet_num!F134+RES_hhdet_in!G134-RES_hhdet_num!G134</f>
        <v>0</v>
      </c>
      <c r="H134" s="67">
        <f>RES_hhdet_num!G134+RES_hhdet_in!H134-RES_hhdet_num!H134</f>
        <v>0</v>
      </c>
      <c r="I134" s="67">
        <f>RES_hhdet_num!H134+RES_hhdet_in!I134-RES_hhdet_num!I134</f>
        <v>0</v>
      </c>
      <c r="J134" s="67">
        <f>RES_hhdet_num!I134+RES_hhdet_in!J134-RES_hhdet_num!J134</f>
        <v>0</v>
      </c>
      <c r="K134" s="67">
        <f>RES_hhdet_num!J134+RES_hhdet_in!K134-RES_hhdet_num!K134</f>
        <v>0</v>
      </c>
      <c r="L134" s="67">
        <f>RES_hhdet_num!K134+RES_hhdet_in!L134-RES_hhdet_num!L134</f>
        <v>0</v>
      </c>
      <c r="M134" s="67">
        <f>RES_hhdet_num!L134+RES_hhdet_in!M134-RES_hhdet_num!M134</f>
        <v>0</v>
      </c>
      <c r="N134" s="67">
        <f>RES_hhdet_num!M134+RES_hhdet_in!N134-RES_hhdet_num!N134</f>
        <v>0</v>
      </c>
      <c r="O134" s="67">
        <f>RES_hhdet_num!N134+RES_hhdet_in!O134-RES_hhdet_num!O134</f>
        <v>0</v>
      </c>
      <c r="P134" s="67">
        <f>RES_hhdet_num!O134+RES_hhdet_in!P134-RES_hhdet_num!P134</f>
        <v>0</v>
      </c>
      <c r="Q134" s="67">
        <f>RES_hhdet_num!P134+RES_hhdet_in!Q134-RES_hhdet_num!Q134</f>
        <v>0</v>
      </c>
    </row>
    <row r="135" spans="1:17" ht="12" customHeight="1" x14ac:dyDescent="0.25">
      <c r="A135" s="23" t="s">
        <v>142</v>
      </c>
      <c r="B135" s="67"/>
      <c r="C135" s="67">
        <f>RES_hhdet_num!B135+RES_hhdet_in!C135-RES_hhdet_num!C135</f>
        <v>0</v>
      </c>
      <c r="D135" s="67">
        <f>RES_hhdet_num!C135+RES_hhdet_in!D135-RES_hhdet_num!D135</f>
        <v>0</v>
      </c>
      <c r="E135" s="67">
        <f>RES_hhdet_num!D135+RES_hhdet_in!E135-RES_hhdet_num!E135</f>
        <v>0</v>
      </c>
      <c r="F135" s="67">
        <f>RES_hhdet_num!E135+RES_hhdet_in!F135-RES_hhdet_num!F135</f>
        <v>0</v>
      </c>
      <c r="G135" s="67">
        <f>RES_hhdet_num!F135+RES_hhdet_in!G135-RES_hhdet_num!G135</f>
        <v>0</v>
      </c>
      <c r="H135" s="67">
        <f>RES_hhdet_num!G135+RES_hhdet_in!H135-RES_hhdet_num!H135</f>
        <v>0</v>
      </c>
      <c r="I135" s="67">
        <f>RES_hhdet_num!H135+RES_hhdet_in!I135-RES_hhdet_num!I135</f>
        <v>0</v>
      </c>
      <c r="J135" s="67">
        <f>RES_hhdet_num!I135+RES_hhdet_in!J135-RES_hhdet_num!J135</f>
        <v>0</v>
      </c>
      <c r="K135" s="67">
        <f>RES_hhdet_num!J135+RES_hhdet_in!K135-RES_hhdet_num!K135</f>
        <v>0</v>
      </c>
      <c r="L135" s="67">
        <f>RES_hhdet_num!K135+RES_hhdet_in!L135-RES_hhdet_num!L135</f>
        <v>0</v>
      </c>
      <c r="M135" s="67">
        <f>RES_hhdet_num!L135+RES_hhdet_in!M135-RES_hhdet_num!M135</f>
        <v>0</v>
      </c>
      <c r="N135" s="67">
        <f>RES_hhdet_num!M135+RES_hhdet_in!N135-RES_hhdet_num!N135</f>
        <v>0</v>
      </c>
      <c r="O135" s="67">
        <f>RES_hhdet_num!N135+RES_hhdet_in!O135-RES_hhdet_num!O135</f>
        <v>0</v>
      </c>
      <c r="P135" s="67">
        <f>RES_hhdet_num!O135+RES_hhdet_in!P135-RES_hhdet_num!P135</f>
        <v>0</v>
      </c>
      <c r="Q135" s="67">
        <f>RES_hhdet_num!P135+RES_hhdet_in!Q135-RES_hhdet_num!Q135</f>
        <v>0</v>
      </c>
    </row>
    <row r="136" spans="1:17" ht="12" customHeight="1" x14ac:dyDescent="0.25">
      <c r="A136" s="23" t="s">
        <v>141</v>
      </c>
      <c r="B136" s="67"/>
      <c r="C136" s="67">
        <f>RES_hhdet_num!B136+RES_hhdet_in!C136-RES_hhdet_num!C136</f>
        <v>0</v>
      </c>
      <c r="D136" s="67">
        <f>RES_hhdet_num!C136+RES_hhdet_in!D136-RES_hhdet_num!D136</f>
        <v>0</v>
      </c>
      <c r="E136" s="67">
        <f>RES_hhdet_num!D136+RES_hhdet_in!E136-RES_hhdet_num!E136</f>
        <v>0</v>
      </c>
      <c r="F136" s="67">
        <f>RES_hhdet_num!E136+RES_hhdet_in!F136-RES_hhdet_num!F136</f>
        <v>0</v>
      </c>
      <c r="G136" s="67">
        <f>RES_hhdet_num!F136+RES_hhdet_in!G136-RES_hhdet_num!G136</f>
        <v>0</v>
      </c>
      <c r="H136" s="67">
        <f>RES_hhdet_num!G136+RES_hhdet_in!H136-RES_hhdet_num!H136</f>
        <v>0</v>
      </c>
      <c r="I136" s="67">
        <f>RES_hhdet_num!H136+RES_hhdet_in!I136-RES_hhdet_num!I136</f>
        <v>0</v>
      </c>
      <c r="J136" s="67">
        <f>RES_hhdet_num!I136+RES_hhdet_in!J136-RES_hhdet_num!J136</f>
        <v>0</v>
      </c>
      <c r="K136" s="67">
        <f>RES_hhdet_num!J136+RES_hhdet_in!K136-RES_hhdet_num!K136</f>
        <v>0</v>
      </c>
      <c r="L136" s="67">
        <f>RES_hhdet_num!K136+RES_hhdet_in!L136-RES_hhdet_num!L136</f>
        <v>0</v>
      </c>
      <c r="M136" s="67">
        <f>RES_hhdet_num!L136+RES_hhdet_in!M136-RES_hhdet_num!M136</f>
        <v>0</v>
      </c>
      <c r="N136" s="67">
        <f>RES_hhdet_num!M136+RES_hhdet_in!N136-RES_hhdet_num!N136</f>
        <v>0</v>
      </c>
      <c r="O136" s="67">
        <f>RES_hhdet_num!N136+RES_hhdet_in!O136-RES_hhdet_num!O136</f>
        <v>0</v>
      </c>
      <c r="P136" s="67">
        <f>RES_hhdet_num!O136+RES_hhdet_in!P136-RES_hhdet_num!P136</f>
        <v>0</v>
      </c>
      <c r="Q136" s="67">
        <f>RES_hhdet_num!P136+RES_hhdet_in!Q136-RES_hhdet_num!Q136</f>
        <v>0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/>
      <c r="C140" s="67">
        <f>RES_hhdet_num!B140+RES_hhdet_in!C140-RES_hhdet_num!C140</f>
        <v>0</v>
      </c>
      <c r="D140" s="67">
        <f>RES_hhdet_num!C140+RES_hhdet_in!D140-RES_hhdet_num!D140</f>
        <v>0</v>
      </c>
      <c r="E140" s="67">
        <f>RES_hhdet_num!D140+RES_hhdet_in!E140-RES_hhdet_num!E140</f>
        <v>0</v>
      </c>
      <c r="F140" s="67">
        <f>RES_hhdet_num!E140+RES_hhdet_in!F140-RES_hhdet_num!F140</f>
        <v>0</v>
      </c>
      <c r="G140" s="67">
        <f>RES_hhdet_num!F140+RES_hhdet_in!G140-RES_hhdet_num!G140</f>
        <v>0</v>
      </c>
      <c r="H140" s="67">
        <f>RES_hhdet_num!G140+RES_hhdet_in!H140-RES_hhdet_num!H140</f>
        <v>0</v>
      </c>
      <c r="I140" s="67">
        <f>RES_hhdet_num!H140+RES_hhdet_in!I140-RES_hhdet_num!I140</f>
        <v>0</v>
      </c>
      <c r="J140" s="67">
        <f>RES_hhdet_num!I140+RES_hhdet_in!J140-RES_hhdet_num!J140</f>
        <v>0</v>
      </c>
      <c r="K140" s="67">
        <f>RES_hhdet_num!J140+RES_hhdet_in!K140-RES_hhdet_num!K140</f>
        <v>0</v>
      </c>
      <c r="L140" s="67">
        <f>RES_hhdet_num!K140+RES_hhdet_in!L140-RES_hhdet_num!L140</f>
        <v>0</v>
      </c>
      <c r="M140" s="67">
        <f>RES_hhdet_num!L140+RES_hhdet_in!M140-RES_hhdet_num!M140</f>
        <v>0</v>
      </c>
      <c r="N140" s="67">
        <f>RES_hhdet_num!M140+RES_hhdet_in!N140-RES_hhdet_num!N140</f>
        <v>0</v>
      </c>
      <c r="O140" s="67">
        <f>RES_hhdet_num!N140+RES_hhdet_in!O140-RES_hhdet_num!O140</f>
        <v>0</v>
      </c>
      <c r="P140" s="67">
        <f>RES_hhdet_num!O140+RES_hhdet_in!P140-RES_hhdet_num!P140</f>
        <v>0</v>
      </c>
      <c r="Q140" s="67">
        <f>RES_hhdet_num!P140+RES_hhdet_in!Q140-RES_hhdet_num!Q140</f>
        <v>0</v>
      </c>
    </row>
    <row r="141" spans="1:17" ht="12" customHeight="1" x14ac:dyDescent="0.25">
      <c r="A141" s="29" t="s">
        <v>140</v>
      </c>
      <c r="B141" s="83"/>
      <c r="C141" s="83">
        <f>RES_hhdet_num!B141+RES_hhdet_in!C141-RES_hhdet_num!C141</f>
        <v>0</v>
      </c>
      <c r="D141" s="83">
        <f>RES_hhdet_num!C141+RES_hhdet_in!D141-RES_hhdet_num!D141</f>
        <v>0</v>
      </c>
      <c r="E141" s="83">
        <f>RES_hhdet_num!D141+RES_hhdet_in!E141-RES_hhdet_num!E141</f>
        <v>0</v>
      </c>
      <c r="F141" s="83">
        <f>RES_hhdet_num!E141+RES_hhdet_in!F141-RES_hhdet_num!F141</f>
        <v>0</v>
      </c>
      <c r="G141" s="83">
        <f>RES_hhdet_num!F141+RES_hhdet_in!G141-RES_hhdet_num!G141</f>
        <v>0</v>
      </c>
      <c r="H141" s="83">
        <f>RES_hhdet_num!G141+RES_hhdet_in!H141-RES_hhdet_num!H141</f>
        <v>0</v>
      </c>
      <c r="I141" s="83">
        <f>RES_hhdet_num!H141+RES_hhdet_in!I141-RES_hhdet_num!I141</f>
        <v>0</v>
      </c>
      <c r="J141" s="83">
        <f>RES_hhdet_num!I141+RES_hhdet_in!J141-RES_hhdet_num!J141</f>
        <v>0</v>
      </c>
      <c r="K141" s="83">
        <f>RES_hhdet_num!J141+RES_hhdet_in!K141-RES_hhdet_num!K141</f>
        <v>0</v>
      </c>
      <c r="L141" s="83">
        <f>RES_hhdet_num!K141+RES_hhdet_in!L141-RES_hhdet_num!L141</f>
        <v>0</v>
      </c>
      <c r="M141" s="83">
        <f>RES_hhdet_num!L141+RES_hhdet_in!M141-RES_hhdet_num!M141</f>
        <v>0</v>
      </c>
      <c r="N141" s="83">
        <f>RES_hhdet_num!M141+RES_hhdet_in!N141-RES_hhdet_num!N141</f>
        <v>0</v>
      </c>
      <c r="O141" s="83">
        <f>RES_hhdet_num!N141+RES_hhdet_in!O141-RES_hhdet_num!O141</f>
        <v>0</v>
      </c>
      <c r="P141" s="83">
        <f>RES_hhdet_num!O141+RES_hhdet_in!P141-RES_hhdet_num!P141</f>
        <v>0</v>
      </c>
      <c r="Q141" s="83">
        <f>RES_hhdet_num!P141+RES_hhdet_in!Q141-RES_hhdet_num!Q141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/>
      <c r="C145" s="67">
        <f>RES_hhdet_num!B145+RES_hhdet_in!C145-RES_hhdet_num!C145</f>
        <v>274.875</v>
      </c>
      <c r="D145" s="67">
        <f>RES_hhdet_num!C145+RES_hhdet_in!D145-RES_hhdet_num!D145</f>
        <v>274.875</v>
      </c>
      <c r="E145" s="67">
        <f>RES_hhdet_num!D145+RES_hhdet_in!E145-RES_hhdet_num!E145</f>
        <v>274.87500000000091</v>
      </c>
      <c r="F145" s="67">
        <f>RES_hhdet_num!E145+RES_hhdet_in!F145-RES_hhdet_num!F145</f>
        <v>274.875</v>
      </c>
      <c r="G145" s="67">
        <f>RES_hhdet_num!F145+RES_hhdet_in!G145-RES_hhdet_num!G145</f>
        <v>274.875</v>
      </c>
      <c r="H145" s="67">
        <f>RES_hhdet_num!G145+RES_hhdet_in!H145-RES_hhdet_num!H145</f>
        <v>274.87499999999636</v>
      </c>
      <c r="I145" s="67">
        <f>RES_hhdet_num!H145+RES_hhdet_in!I145-RES_hhdet_num!I145</f>
        <v>274.875</v>
      </c>
      <c r="J145" s="67">
        <f>RES_hhdet_num!I145+RES_hhdet_in!J145-RES_hhdet_num!J145</f>
        <v>274.87500000001455</v>
      </c>
      <c r="K145" s="67">
        <f>RES_hhdet_num!J145+RES_hhdet_in!K145-RES_hhdet_num!K145</f>
        <v>274.87499999998545</v>
      </c>
      <c r="L145" s="67">
        <f>RES_hhdet_num!K145+RES_hhdet_in!L145-RES_hhdet_num!L145</f>
        <v>274.87500000000728</v>
      </c>
      <c r="M145" s="67">
        <f>RES_hhdet_num!L145+RES_hhdet_in!M145-RES_hhdet_num!M145</f>
        <v>274.87499999999272</v>
      </c>
      <c r="N145" s="67">
        <f>RES_hhdet_num!M145+RES_hhdet_in!N145-RES_hhdet_num!N145</f>
        <v>274.875</v>
      </c>
      <c r="O145" s="67">
        <f>RES_hhdet_num!N145+RES_hhdet_in!O145-RES_hhdet_num!O145</f>
        <v>274.87500000002183</v>
      </c>
      <c r="P145" s="67">
        <f>RES_hhdet_num!O145+RES_hhdet_in!P145-RES_hhdet_num!P145</f>
        <v>274.87500000000728</v>
      </c>
      <c r="Q145" s="67">
        <f>RES_hhdet_num!P145+RES_hhdet_in!Q145-RES_hhdet_num!Q145</f>
        <v>274.87500000001455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/>
      <c r="C147" s="67">
        <f>RES_hhdet_num!B147+RES_hhdet_in!C147-RES_hhdet_num!C147</f>
        <v>179.99999999999977</v>
      </c>
      <c r="D147" s="67">
        <f>RES_hhdet_num!C147+RES_hhdet_in!D147-RES_hhdet_num!D147</f>
        <v>246.79999999999973</v>
      </c>
      <c r="E147" s="67">
        <f>RES_hhdet_num!D147+RES_hhdet_in!E147-RES_hhdet_num!E147</f>
        <v>329.40000000000009</v>
      </c>
      <c r="F147" s="67">
        <f>RES_hhdet_num!E147+RES_hhdet_in!F147-RES_hhdet_num!F147</f>
        <v>198.79999999999973</v>
      </c>
      <c r="G147" s="67">
        <f>RES_hhdet_num!F147+RES_hhdet_in!G147-RES_hhdet_num!G147</f>
        <v>230.99999999999955</v>
      </c>
      <c r="H147" s="67">
        <f>RES_hhdet_num!G147+RES_hhdet_in!H147-RES_hhdet_num!H147</f>
        <v>485.99999999999909</v>
      </c>
      <c r="I147" s="67">
        <f>RES_hhdet_num!H147+RES_hhdet_in!I147-RES_hhdet_num!I147</f>
        <v>1308.1999999999989</v>
      </c>
      <c r="J147" s="67">
        <f>RES_hhdet_num!I147+RES_hhdet_in!J147-RES_hhdet_num!J147</f>
        <v>1704.2000000000007</v>
      </c>
      <c r="K147" s="67">
        <f>RES_hhdet_num!J147+RES_hhdet_in!K147-RES_hhdet_num!K147</f>
        <v>686.19999999999709</v>
      </c>
      <c r="L147" s="67">
        <f>RES_hhdet_num!K147+RES_hhdet_in!L147-RES_hhdet_num!L147</f>
        <v>918.60000000000582</v>
      </c>
      <c r="M147" s="67">
        <f>RES_hhdet_num!L147+RES_hhdet_in!M147-RES_hhdet_num!M147</f>
        <v>359.99999999999636</v>
      </c>
      <c r="N147" s="67">
        <f>RES_hhdet_num!M147+RES_hhdet_in!N147-RES_hhdet_num!N147</f>
        <v>345.39999999999782</v>
      </c>
      <c r="O147" s="67">
        <f>RES_hhdet_num!N147+RES_hhdet_in!O147-RES_hhdet_num!O147</f>
        <v>348.80000000000655</v>
      </c>
      <c r="P147" s="67">
        <f>RES_hhdet_num!O147+RES_hhdet_in!P147-RES_hhdet_num!P147</f>
        <v>401.19999999999709</v>
      </c>
      <c r="Q147" s="67">
        <f>RES_hhdet_num!P147+RES_hhdet_in!Q147-RES_hhdet_num!Q147</f>
        <v>483.80000000000655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/>
      <c r="C149" s="67">
        <f>RES_hhdet_num!B149+RES_hhdet_in!C149-RES_hhdet_num!C149</f>
        <v>20.25</v>
      </c>
      <c r="D149" s="67">
        <f>RES_hhdet_num!C149+RES_hhdet_in!D149-RES_hhdet_num!D149</f>
        <v>20.25</v>
      </c>
      <c r="E149" s="67">
        <f>RES_hhdet_num!D149+RES_hhdet_in!E149-RES_hhdet_num!E149</f>
        <v>81.87990677226685</v>
      </c>
      <c r="F149" s="67">
        <f>RES_hhdet_num!E149+RES_hhdet_in!F149-RES_hhdet_num!F149</f>
        <v>149.91223475718357</v>
      </c>
      <c r="G149" s="67">
        <f>RES_hhdet_num!F149+RES_hhdet_in!G149-RES_hhdet_num!G149</f>
        <v>20.249999999999886</v>
      </c>
      <c r="H149" s="67">
        <f>RES_hhdet_num!G149+RES_hhdet_in!H149-RES_hhdet_num!H149</f>
        <v>85.34592529692884</v>
      </c>
      <c r="I149" s="67">
        <f>RES_hhdet_num!H149+RES_hhdet_in!I149-RES_hhdet_num!I149</f>
        <v>284.00000000000006</v>
      </c>
      <c r="J149" s="67">
        <f>RES_hhdet_num!I149+RES_hhdet_in!J149-RES_hhdet_num!J149</f>
        <v>0</v>
      </c>
      <c r="K149" s="67">
        <f>RES_hhdet_num!J149+RES_hhdet_in!K149-RES_hhdet_num!K149</f>
        <v>45.213161933998379</v>
      </c>
      <c r="L149" s="67">
        <f>RES_hhdet_num!K149+RES_hhdet_in!L149-RES_hhdet_num!L149</f>
        <v>99.06411764705885</v>
      </c>
      <c r="M149" s="67">
        <f>RES_hhdet_num!L149+RES_hhdet_in!M149-RES_hhdet_num!M149</f>
        <v>22.800717213114723</v>
      </c>
      <c r="N149" s="67">
        <f>RES_hhdet_num!M149+RES_hhdet_in!N149-RES_hhdet_num!N149</f>
        <v>59.913498280473846</v>
      </c>
      <c r="O149" s="67">
        <f>RES_hhdet_num!N149+RES_hhdet_in!O149-RES_hhdet_num!O149</f>
        <v>64.807069274410324</v>
      </c>
      <c r="P149" s="67">
        <f>RES_hhdet_num!O149+RES_hhdet_in!P149-RES_hhdet_num!P149</f>
        <v>0</v>
      </c>
      <c r="Q149" s="67">
        <f>RES_hhdet_num!P149+RES_hhdet_in!Q149-RES_hhdet_num!Q149</f>
        <v>48.247780578693529</v>
      </c>
    </row>
    <row r="150" spans="1:17" ht="12" customHeight="1" x14ac:dyDescent="0.25">
      <c r="A150" s="23" t="s">
        <v>143</v>
      </c>
      <c r="B150" s="67"/>
      <c r="C150" s="67">
        <f>RES_hhdet_num!B150+RES_hhdet_in!C150-RES_hhdet_num!C150</f>
        <v>108.14647902340721</v>
      </c>
      <c r="D150" s="67">
        <f>RES_hhdet_num!C150+RES_hhdet_in!D150-RES_hhdet_num!D150</f>
        <v>150.50042144405552</v>
      </c>
      <c r="E150" s="67">
        <f>RES_hhdet_num!D150+RES_hhdet_in!E150-RES_hhdet_num!E150</f>
        <v>273.09596030208377</v>
      </c>
      <c r="F150" s="67">
        <f>RES_hhdet_num!E150+RES_hhdet_in!F150-RES_hhdet_num!F150</f>
        <v>72.000000000000455</v>
      </c>
      <c r="G150" s="67">
        <f>RES_hhdet_num!F150+RES_hhdet_in!G150-RES_hhdet_num!G150</f>
        <v>199.77507033131224</v>
      </c>
      <c r="H150" s="67">
        <f>RES_hhdet_num!G150+RES_hhdet_in!H150-RES_hhdet_num!H150</f>
        <v>443.04726638948705</v>
      </c>
      <c r="I150" s="67">
        <f>RES_hhdet_num!H150+RES_hhdet_in!I150-RES_hhdet_num!I150</f>
        <v>343.16822833357401</v>
      </c>
      <c r="J150" s="67">
        <f>RES_hhdet_num!I150+RES_hhdet_in!J150-RES_hhdet_num!J150</f>
        <v>199.66139059917441</v>
      </c>
      <c r="K150" s="67">
        <f>RES_hhdet_num!J150+RES_hhdet_in!K150-RES_hhdet_num!K150</f>
        <v>388.48906622538107</v>
      </c>
      <c r="L150" s="67">
        <f>RES_hhdet_num!K150+RES_hhdet_in!L150-RES_hhdet_num!L150</f>
        <v>267.6130228472316</v>
      </c>
      <c r="M150" s="67">
        <f>RES_hhdet_num!L150+RES_hhdet_in!M150-RES_hhdet_num!M150</f>
        <v>224.45468647071993</v>
      </c>
      <c r="N150" s="67">
        <f>RES_hhdet_num!M150+RES_hhdet_in!N150-RES_hhdet_num!N150</f>
        <v>389.91743356102097</v>
      </c>
      <c r="O150" s="67">
        <f>RES_hhdet_num!N150+RES_hhdet_in!O150-RES_hhdet_num!O150</f>
        <v>56.781619360689547</v>
      </c>
      <c r="P150" s="67">
        <f>RES_hhdet_num!O150+RES_hhdet_in!P150-RES_hhdet_num!P150</f>
        <v>0</v>
      </c>
      <c r="Q150" s="67">
        <f>RES_hhdet_num!P150+RES_hhdet_in!Q150-RES_hhdet_num!Q150</f>
        <v>58.838592263826285</v>
      </c>
    </row>
    <row r="151" spans="1:17" ht="12" hidden="1" customHeight="1" x14ac:dyDescent="0.25">
      <c r="A151" s="148" t="s">
        <v>57</v>
      </c>
      <c r="B151" s="67"/>
      <c r="C151" s="67">
        <f>RES_hhdet_num!B151+RES_hhdet_in!C151-RES_hhdet_num!C151</f>
        <v>0</v>
      </c>
      <c r="D151" s="67">
        <f>RES_hhdet_num!C151+RES_hhdet_in!D151-RES_hhdet_num!D151</f>
        <v>0</v>
      </c>
      <c r="E151" s="67">
        <f>RES_hhdet_num!D151+RES_hhdet_in!E151-RES_hhdet_num!E151</f>
        <v>0</v>
      </c>
      <c r="F151" s="67">
        <f>RES_hhdet_num!E151+RES_hhdet_in!F151-RES_hhdet_num!F151</f>
        <v>0</v>
      </c>
      <c r="G151" s="67">
        <f>RES_hhdet_num!F151+RES_hhdet_in!G151-RES_hhdet_num!G151</f>
        <v>0</v>
      </c>
      <c r="H151" s="67">
        <f>RES_hhdet_num!G151+RES_hhdet_in!H151-RES_hhdet_num!H151</f>
        <v>0</v>
      </c>
      <c r="I151" s="67">
        <f>RES_hhdet_num!H151+RES_hhdet_in!I151-RES_hhdet_num!I151</f>
        <v>0</v>
      </c>
      <c r="J151" s="67">
        <f>RES_hhdet_num!I151+RES_hhdet_in!J151-RES_hhdet_num!J151</f>
        <v>0</v>
      </c>
      <c r="K151" s="67">
        <f>RES_hhdet_num!J151+RES_hhdet_in!K151-RES_hhdet_num!K151</f>
        <v>0</v>
      </c>
      <c r="L151" s="67">
        <f>RES_hhdet_num!K151+RES_hhdet_in!L151-RES_hhdet_num!L151</f>
        <v>0</v>
      </c>
      <c r="M151" s="67">
        <f>RES_hhdet_num!L151+RES_hhdet_in!M151-RES_hhdet_num!M151</f>
        <v>0</v>
      </c>
      <c r="N151" s="67">
        <f>RES_hhdet_num!M151+RES_hhdet_in!N151-RES_hhdet_num!N151</f>
        <v>0</v>
      </c>
      <c r="O151" s="67">
        <f>RES_hhdet_num!N151+RES_hhdet_in!O151-RES_hhdet_num!O151</f>
        <v>0</v>
      </c>
      <c r="P151" s="67">
        <f>RES_hhdet_num!O151+RES_hhdet_in!P151-RES_hhdet_num!P151</f>
        <v>0</v>
      </c>
      <c r="Q151" s="67">
        <f>RES_hhdet_num!P151+RES_hhdet_in!Q151-RES_hhdet_num!Q151</f>
        <v>0</v>
      </c>
    </row>
    <row r="152" spans="1:17" ht="12" hidden="1" customHeight="1" x14ac:dyDescent="0.25">
      <c r="A152" s="148" t="s">
        <v>59</v>
      </c>
      <c r="B152" s="67"/>
      <c r="C152" s="67">
        <f>RES_hhdet_num!B152+RES_hhdet_in!C152-RES_hhdet_num!C152</f>
        <v>0</v>
      </c>
      <c r="D152" s="67">
        <f>RES_hhdet_num!C152+RES_hhdet_in!D152-RES_hhdet_num!D152</f>
        <v>0</v>
      </c>
      <c r="E152" s="67">
        <f>RES_hhdet_num!D152+RES_hhdet_in!E152-RES_hhdet_num!E152</f>
        <v>0</v>
      </c>
      <c r="F152" s="67">
        <f>RES_hhdet_num!E152+RES_hhdet_in!F152-RES_hhdet_num!F152</f>
        <v>0</v>
      </c>
      <c r="G152" s="67">
        <f>RES_hhdet_num!F152+RES_hhdet_in!G152-RES_hhdet_num!G152</f>
        <v>0</v>
      </c>
      <c r="H152" s="67">
        <f>RES_hhdet_num!G152+RES_hhdet_in!H152-RES_hhdet_num!H152</f>
        <v>0</v>
      </c>
      <c r="I152" s="67">
        <f>RES_hhdet_num!H152+RES_hhdet_in!I152-RES_hhdet_num!I152</f>
        <v>0</v>
      </c>
      <c r="J152" s="67">
        <f>RES_hhdet_num!I152+RES_hhdet_in!J152-RES_hhdet_num!J152</f>
        <v>0</v>
      </c>
      <c r="K152" s="67">
        <f>RES_hhdet_num!J152+RES_hhdet_in!K152-RES_hhdet_num!K152</f>
        <v>0</v>
      </c>
      <c r="L152" s="67">
        <f>RES_hhdet_num!K152+RES_hhdet_in!L152-RES_hhdet_num!L152</f>
        <v>0</v>
      </c>
      <c r="M152" s="67">
        <f>RES_hhdet_num!L152+RES_hhdet_in!M152-RES_hhdet_num!M152</f>
        <v>0</v>
      </c>
      <c r="N152" s="67">
        <f>RES_hhdet_num!M152+RES_hhdet_in!N152-RES_hhdet_num!N152</f>
        <v>0</v>
      </c>
      <c r="O152" s="67">
        <f>RES_hhdet_num!N152+RES_hhdet_in!O152-RES_hhdet_num!O152</f>
        <v>0</v>
      </c>
      <c r="P152" s="67">
        <f>RES_hhdet_num!O152+RES_hhdet_in!P152-RES_hhdet_num!P152</f>
        <v>0</v>
      </c>
      <c r="Q152" s="67">
        <f>RES_hhdet_num!P152+RES_hhdet_in!Q152-RES_hhdet_num!Q152</f>
        <v>0</v>
      </c>
    </row>
    <row r="153" spans="1:17" ht="12" customHeight="1" x14ac:dyDescent="0.25">
      <c r="A153" s="23" t="s">
        <v>142</v>
      </c>
      <c r="B153" s="67"/>
      <c r="C153" s="67">
        <f>RES_hhdet_num!B153+RES_hhdet_in!C153-RES_hhdet_num!C153</f>
        <v>49.5</v>
      </c>
      <c r="D153" s="67">
        <f>RES_hhdet_num!C153+RES_hhdet_in!D153-RES_hhdet_num!D153</f>
        <v>49.499999999999886</v>
      </c>
      <c r="E153" s="67">
        <f>RES_hhdet_num!D153+RES_hhdet_in!E153-RES_hhdet_num!E153</f>
        <v>49.5</v>
      </c>
      <c r="F153" s="67">
        <f>RES_hhdet_num!E153+RES_hhdet_in!F153-RES_hhdet_num!F153</f>
        <v>364.0970160881019</v>
      </c>
      <c r="G153" s="67">
        <f>RES_hhdet_num!F153+RES_hhdet_in!G153-RES_hhdet_num!G153</f>
        <v>49.499999999999773</v>
      </c>
      <c r="H153" s="67">
        <f>RES_hhdet_num!G153+RES_hhdet_in!H153-RES_hhdet_num!H153</f>
        <v>49.499999999999773</v>
      </c>
      <c r="I153" s="67">
        <f>RES_hhdet_num!H153+RES_hhdet_in!I153-RES_hhdet_num!I153</f>
        <v>562.4715645635788</v>
      </c>
      <c r="J153" s="67">
        <f>RES_hhdet_num!I153+RES_hhdet_in!J153-RES_hhdet_num!J153</f>
        <v>49.500000000001819</v>
      </c>
      <c r="K153" s="67">
        <f>RES_hhdet_num!J153+RES_hhdet_in!K153-RES_hhdet_num!K153</f>
        <v>180.66153533142688</v>
      </c>
      <c r="L153" s="67">
        <f>RES_hhdet_num!K153+RES_hhdet_in!L153-RES_hhdet_num!L153</f>
        <v>813.80993489328466</v>
      </c>
      <c r="M153" s="67">
        <f>RES_hhdet_num!L153+RES_hhdet_in!M153-RES_hhdet_num!M153</f>
        <v>283.5727885302631</v>
      </c>
      <c r="N153" s="67">
        <f>RES_hhdet_num!M153+RES_hhdet_in!N153-RES_hhdet_num!N153</f>
        <v>730</v>
      </c>
      <c r="O153" s="67">
        <f>RES_hhdet_num!N153+RES_hhdet_in!O153-RES_hhdet_num!O153</f>
        <v>1490.0000000000002</v>
      </c>
      <c r="P153" s="67">
        <f>RES_hhdet_num!O153+RES_hhdet_in!P153-RES_hhdet_num!P153</f>
        <v>0</v>
      </c>
      <c r="Q153" s="67">
        <f>RES_hhdet_num!P153+RES_hhdet_in!Q153-RES_hhdet_num!Q153</f>
        <v>694.06363710135474</v>
      </c>
    </row>
    <row r="154" spans="1:17" ht="12" customHeight="1" x14ac:dyDescent="0.25">
      <c r="A154" s="23" t="s">
        <v>141</v>
      </c>
      <c r="B154" s="67"/>
      <c r="C154" s="67">
        <f>RES_hhdet_num!B154+RES_hhdet_in!C154-RES_hhdet_num!C154</f>
        <v>299.3544293275213</v>
      </c>
      <c r="D154" s="67">
        <f>RES_hhdet_num!C154+RES_hhdet_in!D154-RES_hhdet_num!D154</f>
        <v>275.78036189514296</v>
      </c>
      <c r="E154" s="67">
        <f>RES_hhdet_num!D154+RES_hhdet_in!E154-RES_hhdet_num!E154</f>
        <v>178.50000000000091</v>
      </c>
      <c r="F154" s="67">
        <f>RES_hhdet_num!E154+RES_hhdet_in!F154-RES_hhdet_num!F154</f>
        <v>178.49999999999909</v>
      </c>
      <c r="G154" s="67">
        <f>RES_hhdet_num!F154+RES_hhdet_in!G154-RES_hhdet_num!G154</f>
        <v>240.42473957716629</v>
      </c>
      <c r="H154" s="67">
        <f>RES_hhdet_num!G154+RES_hhdet_in!H154-RES_hhdet_num!H154</f>
        <v>178.49999999999818</v>
      </c>
      <c r="I154" s="67">
        <f>RES_hhdet_num!H154+RES_hhdet_in!I154-RES_hhdet_num!I154</f>
        <v>178.49999999999636</v>
      </c>
      <c r="J154" s="67">
        <f>RES_hhdet_num!I154+RES_hhdet_in!J154-RES_hhdet_num!J154</f>
        <v>567.87656012148364</v>
      </c>
      <c r="K154" s="67">
        <f>RES_hhdet_num!J154+RES_hhdet_in!K154-RES_hhdet_num!K154</f>
        <v>641.85442932751175</v>
      </c>
      <c r="L154" s="67">
        <f>RES_hhdet_num!K154+RES_hhdet_in!L154-RES_hhdet_num!L154</f>
        <v>1135.2803618951511</v>
      </c>
      <c r="M154" s="67">
        <f>RES_hhdet_num!L154+RES_hhdet_in!M154-RES_hhdet_num!M154</f>
        <v>1837.494988508246</v>
      </c>
      <c r="N154" s="67">
        <f>RES_hhdet_num!M154+RES_hhdet_in!N154-RES_hhdet_num!N154</f>
        <v>941.5924345845051</v>
      </c>
      <c r="O154" s="67">
        <f>RES_hhdet_num!N154+RES_hhdet_in!O154-RES_hhdet_num!O154</f>
        <v>1153.299739577189</v>
      </c>
      <c r="P154" s="67">
        <f>RES_hhdet_num!O154+RES_hhdet_in!P154-RES_hhdet_num!P154</f>
        <v>2993.036333495329</v>
      </c>
      <c r="Q154" s="67">
        <f>RES_hhdet_num!P154+RES_hhdet_in!Q154-RES_hhdet_num!Q154</f>
        <v>11382.463274976551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/>
      <c r="C158" s="67">
        <f>RES_hhdet_num!B158+RES_hhdet_in!C158-RES_hhdet_num!C158</f>
        <v>207</v>
      </c>
      <c r="D158" s="67">
        <f>RES_hhdet_num!C158+RES_hhdet_in!D158-RES_hhdet_num!D158</f>
        <v>207</v>
      </c>
      <c r="E158" s="67">
        <f>RES_hhdet_num!D158+RES_hhdet_in!E158-RES_hhdet_num!E158</f>
        <v>207</v>
      </c>
      <c r="F158" s="67">
        <f>RES_hhdet_num!E158+RES_hhdet_in!F158-RES_hhdet_num!F158</f>
        <v>207</v>
      </c>
      <c r="G158" s="67">
        <f>RES_hhdet_num!F158+RES_hhdet_in!G158-RES_hhdet_num!G158</f>
        <v>248.6820106587038</v>
      </c>
      <c r="H158" s="67">
        <f>RES_hhdet_num!G158+RES_hhdet_in!H158-RES_hhdet_num!H158</f>
        <v>406.45869742766081</v>
      </c>
      <c r="I158" s="67">
        <f>RES_hhdet_num!H158+RES_hhdet_in!I158-RES_hhdet_num!I158</f>
        <v>207</v>
      </c>
      <c r="J158" s="67">
        <f>RES_hhdet_num!I158+RES_hhdet_in!J158-RES_hhdet_num!J158</f>
        <v>274.87500000000364</v>
      </c>
      <c r="K158" s="67">
        <f>RES_hhdet_num!J158+RES_hhdet_in!K158-RES_hhdet_num!K158</f>
        <v>499.65711984632799</v>
      </c>
      <c r="L158" s="67">
        <f>RES_hhdet_num!K158+RES_hhdet_in!L158-RES_hhdet_num!L158</f>
        <v>748.00983595757862</v>
      </c>
      <c r="M158" s="67">
        <f>RES_hhdet_num!L158+RES_hhdet_in!M158-RES_hhdet_num!M158</f>
        <v>1130.3267649496702</v>
      </c>
      <c r="N158" s="67">
        <f>RES_hhdet_num!M158+RES_hhdet_in!N158-RES_hhdet_num!N158</f>
        <v>627.99180274659375</v>
      </c>
      <c r="O158" s="67">
        <f>RES_hhdet_num!N158+RES_hhdet_in!O158-RES_hhdet_num!O158</f>
        <v>736.55701065871835</v>
      </c>
      <c r="P158" s="67">
        <f>RES_hhdet_num!O158+RES_hhdet_in!P158-RES_hhdet_num!P158</f>
        <v>1862.3336974276644</v>
      </c>
      <c r="Q158" s="67">
        <f>RES_hhdet_num!P158+RES_hhdet_in!Q158-RES_hhdet_num!Q158</f>
        <v>6053.3737684134685</v>
      </c>
    </row>
    <row r="159" spans="1:17" ht="12" customHeight="1" x14ac:dyDescent="0.25">
      <c r="A159" s="29" t="s">
        <v>140</v>
      </c>
      <c r="B159" s="83"/>
      <c r="C159" s="83">
        <f>RES_hhdet_num!B159+RES_hhdet_in!C159-RES_hhdet_num!C159</f>
        <v>928.09288015367088</v>
      </c>
      <c r="D159" s="83">
        <f>RES_hhdet_num!C159+RES_hhdet_in!D159-RES_hhdet_num!D159</f>
        <v>429.7401640424232</v>
      </c>
      <c r="E159" s="83">
        <f>RES_hhdet_num!D159+RES_hhdet_in!E159-RES_hhdet_num!E159</f>
        <v>504.423235050328</v>
      </c>
      <c r="F159" s="83">
        <f>RES_hhdet_num!E159+RES_hhdet_in!F159-RES_hhdet_num!F159</f>
        <v>205.5</v>
      </c>
      <c r="G159" s="83">
        <f>RES_hhdet_num!F159+RES_hhdet_in!G159-RES_hhdet_num!G159</f>
        <v>146.98552350017326</v>
      </c>
      <c r="H159" s="83">
        <f>RES_hhdet_num!G159+RES_hhdet_in!H159-RES_hhdet_num!H159</f>
        <v>120.79253415887797</v>
      </c>
      <c r="I159" s="83">
        <f>RES_hhdet_num!H159+RES_hhdet_in!I159-RES_hhdet_num!I159</f>
        <v>1622.0279946458177</v>
      </c>
      <c r="J159" s="83">
        <f>RES_hhdet_num!I159+RES_hhdet_in!J159-RES_hhdet_num!J159</f>
        <v>3369.7651094047251</v>
      </c>
      <c r="K159" s="83">
        <f>RES_hhdet_num!J159+RES_hhdet_in!K159-RES_hhdet_num!K159</f>
        <v>0</v>
      </c>
      <c r="L159" s="83">
        <f>RES_hhdet_num!K159+RES_hhdet_in!L159-RES_hhdet_num!L159</f>
        <v>922.89385593452607</v>
      </c>
      <c r="M159" s="83">
        <f>RES_hhdet_num!L159+RES_hhdet_in!M159-RES_hhdet_num!M159</f>
        <v>2857.0544862101742</v>
      </c>
      <c r="N159" s="83">
        <f>RES_hhdet_num!M159+RES_hhdet_in!N159-RES_hhdet_num!N159</f>
        <v>0</v>
      </c>
      <c r="O159" s="83">
        <f>RES_hhdet_num!N159+RES_hhdet_in!O159-RES_hhdet_num!O159</f>
        <v>2294.5479051378752</v>
      </c>
      <c r="P159" s="83">
        <f>RES_hhdet_num!O159+RES_hhdet_in!P159-RES_hhdet_num!P159</f>
        <v>0</v>
      </c>
      <c r="Q159" s="83">
        <f>RES_hhdet_num!P159+RES_hhdet_in!Q159-RES_hhdet_num!Q159</f>
        <v>3047.8804017304719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/>
      <c r="C163" s="67">
        <f>RES_hhdet_num!B163+RES_hhdet_in!C163-RES_hhdet_num!C163</f>
        <v>885.6875</v>
      </c>
      <c r="D163" s="67">
        <f>RES_hhdet_num!C163+RES_hhdet_in!D163-RES_hhdet_num!D163</f>
        <v>885.6875</v>
      </c>
      <c r="E163" s="67">
        <f>RES_hhdet_num!D163+RES_hhdet_in!E163-RES_hhdet_num!E163</f>
        <v>885.6875</v>
      </c>
      <c r="F163" s="67">
        <f>RES_hhdet_num!E163+RES_hhdet_in!F163-RES_hhdet_num!F163</f>
        <v>885.6875</v>
      </c>
      <c r="G163" s="67">
        <f>RES_hhdet_num!F163+RES_hhdet_in!G163-RES_hhdet_num!G163</f>
        <v>885.68749999999272</v>
      </c>
      <c r="H163" s="67">
        <f>RES_hhdet_num!G163+RES_hhdet_in!H163-RES_hhdet_num!H163</f>
        <v>885.6875</v>
      </c>
      <c r="I163" s="67">
        <f>RES_hhdet_num!H163+RES_hhdet_in!I163-RES_hhdet_num!I163</f>
        <v>885.68750000000728</v>
      </c>
      <c r="J163" s="67">
        <f>RES_hhdet_num!I163+RES_hhdet_in!J163-RES_hhdet_num!J163</f>
        <v>885.68750000001455</v>
      </c>
      <c r="K163" s="67">
        <f>RES_hhdet_num!J163+RES_hhdet_in!K163-RES_hhdet_num!K163</f>
        <v>3826.9999999999854</v>
      </c>
      <c r="L163" s="67">
        <f>RES_hhdet_num!K163+RES_hhdet_in!L163-RES_hhdet_num!L163</f>
        <v>885.68750000000728</v>
      </c>
      <c r="M163" s="67">
        <f>RES_hhdet_num!L163+RES_hhdet_in!M163-RES_hhdet_num!M163</f>
        <v>5028.9999999999964</v>
      </c>
      <c r="N163" s="67">
        <f>RES_hhdet_num!M163+RES_hhdet_in!N163-RES_hhdet_num!N163</f>
        <v>1321.9999999999964</v>
      </c>
      <c r="O163" s="67">
        <f>RES_hhdet_num!N163+RES_hhdet_in!O163-RES_hhdet_num!O163</f>
        <v>953.00000000000728</v>
      </c>
      <c r="P163" s="67">
        <f>RES_hhdet_num!O163+RES_hhdet_in!P163-RES_hhdet_num!P163</f>
        <v>140.00000000000364</v>
      </c>
      <c r="Q163" s="67">
        <f>RES_hhdet_num!P163+RES_hhdet_in!Q163-RES_hhdet_num!Q163</f>
        <v>532.00000000000364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/>
      <c r="C165" s="67">
        <f>RES_hhdet_num!B165+RES_hhdet_in!C165-RES_hhdet_num!C165</f>
        <v>193</v>
      </c>
      <c r="D165" s="67">
        <f>RES_hhdet_num!C165+RES_hhdet_in!D165-RES_hhdet_num!D165</f>
        <v>192</v>
      </c>
      <c r="E165" s="67">
        <f>RES_hhdet_num!D165+RES_hhdet_in!E165-RES_hhdet_num!E165</f>
        <v>218</v>
      </c>
      <c r="F165" s="67">
        <f>RES_hhdet_num!E165+RES_hhdet_in!F165-RES_hhdet_num!F165</f>
        <v>256</v>
      </c>
      <c r="G165" s="67">
        <f>RES_hhdet_num!F165+RES_hhdet_in!G165-RES_hhdet_num!G165</f>
        <v>269.99999999999955</v>
      </c>
      <c r="H165" s="67">
        <f>RES_hhdet_num!G165+RES_hhdet_in!H165-RES_hhdet_num!H165</f>
        <v>280.99999999999909</v>
      </c>
      <c r="I165" s="67">
        <f>RES_hhdet_num!H165+RES_hhdet_in!I165-RES_hhdet_num!I165</f>
        <v>110</v>
      </c>
      <c r="J165" s="67">
        <f>RES_hhdet_num!I165+RES_hhdet_in!J165-RES_hhdet_num!J165</f>
        <v>20.000000000001819</v>
      </c>
      <c r="K165" s="67">
        <f>RES_hhdet_num!J165+RES_hhdet_in!K165-RES_hhdet_num!K165</f>
        <v>359.50434096290337</v>
      </c>
      <c r="L165" s="67">
        <f>RES_hhdet_num!K165+RES_hhdet_in!L165-RES_hhdet_num!L165</f>
        <v>145.68750000000091</v>
      </c>
      <c r="M165" s="67">
        <f>RES_hhdet_num!L165+RES_hhdet_in!M165-RES_hhdet_num!M165</f>
        <v>699.99999999999909</v>
      </c>
      <c r="N165" s="67">
        <f>RES_hhdet_num!M165+RES_hhdet_in!N165-RES_hhdet_num!N165</f>
        <v>684.3543417709152</v>
      </c>
      <c r="O165" s="67">
        <f>RES_hhdet_num!N165+RES_hhdet_in!O165-RES_hhdet_num!O165</f>
        <v>822.44497132310607</v>
      </c>
      <c r="P165" s="67">
        <f>RES_hhdet_num!O165+RES_hhdet_in!P165-RES_hhdet_num!P165</f>
        <v>1078.2921709333159</v>
      </c>
      <c r="Q165" s="67">
        <f>RES_hhdet_num!P165+RES_hhdet_in!Q165-RES_hhdet_num!Q165</f>
        <v>1234.0000000000009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/>
      <c r="C167" s="67">
        <f>RES_hhdet_num!B167+RES_hhdet_in!C167-RES_hhdet_num!C167</f>
        <v>64.5</v>
      </c>
      <c r="D167" s="67">
        <f>RES_hhdet_num!C167+RES_hhdet_in!D167-RES_hhdet_num!D167</f>
        <v>64.5</v>
      </c>
      <c r="E167" s="67">
        <f>RES_hhdet_num!D167+RES_hhdet_in!E167-RES_hhdet_num!E167</f>
        <v>128.11205269195375</v>
      </c>
      <c r="F167" s="67">
        <f>RES_hhdet_num!E167+RES_hhdet_in!F167-RES_hhdet_num!F167</f>
        <v>500.87889974911286</v>
      </c>
      <c r="G167" s="67">
        <f>RES_hhdet_num!F167+RES_hhdet_in!G167-RES_hhdet_num!G167</f>
        <v>64.499999999999773</v>
      </c>
      <c r="H167" s="67">
        <f>RES_hhdet_num!G167+RES_hhdet_in!H167-RES_hhdet_num!H167</f>
        <v>160.12216741982638</v>
      </c>
      <c r="I167" s="67">
        <f>RES_hhdet_num!H167+RES_hhdet_in!I167-RES_hhdet_num!I167</f>
        <v>916.00000000000034</v>
      </c>
      <c r="J167" s="67">
        <f>RES_hhdet_num!I167+RES_hhdet_in!J167-RES_hhdet_num!J167</f>
        <v>0</v>
      </c>
      <c r="K167" s="67">
        <f>RES_hhdet_num!J167+RES_hhdet_in!K167-RES_hhdet_num!K167</f>
        <v>144.92743791358646</v>
      </c>
      <c r="L167" s="67">
        <f>RES_hhdet_num!K167+RES_hhdet_in!L167-RES_hhdet_num!L167</f>
        <v>319.25286062081574</v>
      </c>
      <c r="M167" s="67">
        <f>RES_hhdet_num!L167+RES_hhdet_in!M167-RES_hhdet_num!M167</f>
        <v>73.046847888953153</v>
      </c>
      <c r="N167" s="67">
        <f>RES_hhdet_num!M167+RES_hhdet_in!N167-RES_hhdet_num!N167</f>
        <v>193.22229801874482</v>
      </c>
      <c r="O167" s="67">
        <f>RES_hhdet_num!N167+RES_hhdet_in!O167-RES_hhdet_num!O167</f>
        <v>240.91376612594203</v>
      </c>
      <c r="P167" s="67">
        <f>RES_hhdet_num!O167+RES_hhdet_in!P167-RES_hhdet_num!P167</f>
        <v>0</v>
      </c>
      <c r="Q167" s="67">
        <f>RES_hhdet_num!P167+RES_hhdet_in!Q167-RES_hhdet_num!Q167</f>
        <v>83.48345613551848</v>
      </c>
    </row>
    <row r="168" spans="1:17" ht="12" customHeight="1" x14ac:dyDescent="0.25">
      <c r="A168" s="23" t="s">
        <v>143</v>
      </c>
      <c r="B168" s="67"/>
      <c r="C168" s="67">
        <f>RES_hhdet_num!B168+RES_hhdet_in!C168-RES_hhdet_num!C168</f>
        <v>487.58224414050346</v>
      </c>
      <c r="D168" s="67">
        <f>RES_hhdet_num!C168+RES_hhdet_in!D168-RES_hhdet_num!D168</f>
        <v>408.42457367746283</v>
      </c>
      <c r="E168" s="67">
        <f>RES_hhdet_num!D168+RES_hhdet_in!E168-RES_hhdet_num!E168</f>
        <v>447.3085211842008</v>
      </c>
      <c r="F168" s="67">
        <f>RES_hhdet_num!E168+RES_hhdet_in!F168-RES_hhdet_num!F168</f>
        <v>232.5</v>
      </c>
      <c r="G168" s="67">
        <f>RES_hhdet_num!F168+RES_hhdet_in!G168-RES_hhdet_num!G168</f>
        <v>826.2353226701016</v>
      </c>
      <c r="H168" s="67">
        <f>RES_hhdet_num!G168+RES_hhdet_in!H168-RES_hhdet_num!H168</f>
        <v>816.64736382617775</v>
      </c>
      <c r="I168" s="67">
        <f>RES_hhdet_num!H168+RES_hhdet_in!I168-RES_hhdet_num!I168</f>
        <v>232.50000000000091</v>
      </c>
      <c r="J168" s="67">
        <f>RES_hhdet_num!I168+RES_hhdet_in!J168-RES_hhdet_num!J168</f>
        <v>574.54196666496409</v>
      </c>
      <c r="K168" s="67">
        <f>RES_hhdet_num!J168+RES_hhdet_in!K168-RES_hhdet_num!K168</f>
        <v>1345.9306879094647</v>
      </c>
      <c r="L168" s="67">
        <f>RES_hhdet_num!K168+RES_hhdet_in!L168-RES_hhdet_num!L168</f>
        <v>764.7990072571738</v>
      </c>
      <c r="M168" s="67">
        <f>RES_hhdet_num!L168+RES_hhdet_in!M168-RES_hhdet_num!M168</f>
        <v>3210.1532997900822</v>
      </c>
      <c r="N168" s="67">
        <f>RES_hhdet_num!M168+RES_hhdet_in!N168-RES_hhdet_num!N168</f>
        <v>1300.1527019812565</v>
      </c>
      <c r="O168" s="67">
        <f>RES_hhdet_num!N168+RES_hhdet_in!O168-RES_hhdet_num!O168</f>
        <v>662.4612338740626</v>
      </c>
      <c r="P168" s="67">
        <f>RES_hhdet_num!O168+RES_hhdet_in!P168-RES_hhdet_num!P168</f>
        <v>851.92050468836078</v>
      </c>
      <c r="Q168" s="67">
        <f>RES_hhdet_num!P168+RES_hhdet_in!Q168-RES_hhdet_num!Q168</f>
        <v>784.51654386448354</v>
      </c>
    </row>
    <row r="169" spans="1:17" ht="12" hidden="1" customHeight="1" x14ac:dyDescent="0.25">
      <c r="A169" s="148" t="s">
        <v>57</v>
      </c>
      <c r="B169" s="67"/>
      <c r="C169" s="67">
        <f>RES_hhdet_num!B169+RES_hhdet_in!C169-RES_hhdet_num!C169</f>
        <v>0</v>
      </c>
      <c r="D169" s="67">
        <f>RES_hhdet_num!C169+RES_hhdet_in!D169-RES_hhdet_num!D169</f>
        <v>0</v>
      </c>
      <c r="E169" s="67">
        <f>RES_hhdet_num!D169+RES_hhdet_in!E169-RES_hhdet_num!E169</f>
        <v>0</v>
      </c>
      <c r="F169" s="67">
        <f>RES_hhdet_num!E169+RES_hhdet_in!F169-RES_hhdet_num!F169</f>
        <v>0</v>
      </c>
      <c r="G169" s="67">
        <f>RES_hhdet_num!F169+RES_hhdet_in!G169-RES_hhdet_num!G169</f>
        <v>0</v>
      </c>
      <c r="H169" s="67">
        <f>RES_hhdet_num!G169+RES_hhdet_in!H169-RES_hhdet_num!H169</f>
        <v>0</v>
      </c>
      <c r="I169" s="67">
        <f>RES_hhdet_num!H169+RES_hhdet_in!I169-RES_hhdet_num!I169</f>
        <v>0</v>
      </c>
      <c r="J169" s="67">
        <f>RES_hhdet_num!I169+RES_hhdet_in!J169-RES_hhdet_num!J169</f>
        <v>0</v>
      </c>
      <c r="K169" s="67">
        <f>RES_hhdet_num!J169+RES_hhdet_in!K169-RES_hhdet_num!K169</f>
        <v>0</v>
      </c>
      <c r="L169" s="67">
        <f>RES_hhdet_num!K169+RES_hhdet_in!L169-RES_hhdet_num!L169</f>
        <v>0</v>
      </c>
      <c r="M169" s="67">
        <f>RES_hhdet_num!L169+RES_hhdet_in!M169-RES_hhdet_num!M169</f>
        <v>0</v>
      </c>
      <c r="N169" s="67">
        <f>RES_hhdet_num!M169+RES_hhdet_in!N169-RES_hhdet_num!N169</f>
        <v>0</v>
      </c>
      <c r="O169" s="67">
        <f>RES_hhdet_num!N169+RES_hhdet_in!O169-RES_hhdet_num!O169</f>
        <v>0</v>
      </c>
      <c r="P169" s="67">
        <f>RES_hhdet_num!O169+RES_hhdet_in!P169-RES_hhdet_num!P169</f>
        <v>0</v>
      </c>
      <c r="Q169" s="67">
        <f>RES_hhdet_num!P169+RES_hhdet_in!Q169-RES_hhdet_num!Q169</f>
        <v>0</v>
      </c>
    </row>
    <row r="170" spans="1:17" ht="12" hidden="1" customHeight="1" x14ac:dyDescent="0.25">
      <c r="A170" s="148" t="s">
        <v>59</v>
      </c>
      <c r="B170" s="67"/>
      <c r="C170" s="67">
        <f>RES_hhdet_num!B170+RES_hhdet_in!C170-RES_hhdet_num!C170</f>
        <v>0</v>
      </c>
      <c r="D170" s="67">
        <f>RES_hhdet_num!C170+RES_hhdet_in!D170-RES_hhdet_num!D170</f>
        <v>0</v>
      </c>
      <c r="E170" s="67">
        <f>RES_hhdet_num!D170+RES_hhdet_in!E170-RES_hhdet_num!E170</f>
        <v>0</v>
      </c>
      <c r="F170" s="67">
        <f>RES_hhdet_num!E170+RES_hhdet_in!F170-RES_hhdet_num!F170</f>
        <v>0</v>
      </c>
      <c r="G170" s="67">
        <f>RES_hhdet_num!F170+RES_hhdet_in!G170-RES_hhdet_num!G170</f>
        <v>0</v>
      </c>
      <c r="H170" s="67">
        <f>RES_hhdet_num!G170+RES_hhdet_in!H170-RES_hhdet_num!H170</f>
        <v>0</v>
      </c>
      <c r="I170" s="67">
        <f>RES_hhdet_num!H170+RES_hhdet_in!I170-RES_hhdet_num!I170</f>
        <v>0</v>
      </c>
      <c r="J170" s="67">
        <f>RES_hhdet_num!I170+RES_hhdet_in!J170-RES_hhdet_num!J170</f>
        <v>0</v>
      </c>
      <c r="K170" s="67">
        <f>RES_hhdet_num!J170+RES_hhdet_in!K170-RES_hhdet_num!K170</f>
        <v>0</v>
      </c>
      <c r="L170" s="67">
        <f>RES_hhdet_num!K170+RES_hhdet_in!L170-RES_hhdet_num!L170</f>
        <v>0</v>
      </c>
      <c r="M170" s="67">
        <f>RES_hhdet_num!L170+RES_hhdet_in!M170-RES_hhdet_num!M170</f>
        <v>0</v>
      </c>
      <c r="N170" s="67">
        <f>RES_hhdet_num!M170+RES_hhdet_in!N170-RES_hhdet_num!N170</f>
        <v>0</v>
      </c>
      <c r="O170" s="67">
        <f>RES_hhdet_num!N170+RES_hhdet_in!O170-RES_hhdet_num!O170</f>
        <v>0</v>
      </c>
      <c r="P170" s="67">
        <f>RES_hhdet_num!O170+RES_hhdet_in!P170-RES_hhdet_num!P170</f>
        <v>0</v>
      </c>
      <c r="Q170" s="67">
        <f>RES_hhdet_num!P170+RES_hhdet_in!Q170-RES_hhdet_num!Q170</f>
        <v>0</v>
      </c>
    </row>
    <row r="171" spans="1:17" ht="12" customHeight="1" x14ac:dyDescent="0.25">
      <c r="A171" s="23" t="s">
        <v>142</v>
      </c>
      <c r="B171" s="67"/>
      <c r="C171" s="67">
        <f>RES_hhdet_num!B171+RES_hhdet_in!C171-RES_hhdet_num!C171</f>
        <v>256.18849111619261</v>
      </c>
      <c r="D171" s="67">
        <f>RES_hhdet_num!C171+RES_hhdet_in!D171-RES_hhdet_num!D171</f>
        <v>158.99999999999955</v>
      </c>
      <c r="E171" s="67">
        <f>RES_hhdet_num!D171+RES_hhdet_in!E171-RES_hhdet_num!E171</f>
        <v>159.00000000000091</v>
      </c>
      <c r="F171" s="67">
        <f>RES_hhdet_num!E171+RES_hhdet_in!F171-RES_hhdet_num!F171</f>
        <v>797.11904924625378</v>
      </c>
      <c r="G171" s="67">
        <f>RES_hhdet_num!F171+RES_hhdet_in!G171-RES_hhdet_num!G171</f>
        <v>158.99999999999864</v>
      </c>
      <c r="H171" s="67">
        <f>RES_hhdet_num!G171+RES_hhdet_in!H171-RES_hhdet_num!H171</f>
        <v>159.00000000000045</v>
      </c>
      <c r="I171" s="67">
        <f>RES_hhdet_num!H171+RES_hhdet_in!I171-RES_hhdet_num!I171</f>
        <v>1959.8810425538788</v>
      </c>
      <c r="J171" s="67">
        <f>RES_hhdet_num!I171+RES_hhdet_in!J171-RES_hhdet_num!J171</f>
        <v>112.02947830974199</v>
      </c>
      <c r="K171" s="67">
        <f>RES_hhdet_num!J171+RES_hhdet_in!K171-RES_hhdet_num!K171</f>
        <v>453.90088283280284</v>
      </c>
      <c r="L171" s="67">
        <f>RES_hhdet_num!K171+RES_hhdet_in!L171-RES_hhdet_num!L171</f>
        <v>676.72337084532865</v>
      </c>
      <c r="M171" s="67">
        <f>RES_hhdet_num!L171+RES_hhdet_in!M171-RES_hhdet_num!M171</f>
        <v>432</v>
      </c>
      <c r="N171" s="67">
        <f>RES_hhdet_num!M171+RES_hhdet_in!N171-RES_hhdet_num!N171</f>
        <v>313</v>
      </c>
      <c r="O171" s="67">
        <f>RES_hhdet_num!N171+RES_hhdet_in!O171-RES_hhdet_num!O171</f>
        <v>490.35207396301854</v>
      </c>
      <c r="P171" s="67">
        <f>RES_hhdet_num!O171+RES_hhdet_in!P171-RES_hhdet_num!P171</f>
        <v>41.540292296184418</v>
      </c>
      <c r="Q171" s="67">
        <f>RES_hhdet_num!P171+RES_hhdet_in!Q171-RES_hhdet_num!Q171</f>
        <v>214.51760563380316</v>
      </c>
    </row>
    <row r="172" spans="1:17" ht="12" customHeight="1" x14ac:dyDescent="0.25">
      <c r="A172" s="23" t="s">
        <v>141</v>
      </c>
      <c r="B172" s="67"/>
      <c r="C172" s="67">
        <f>RES_hhdet_num!B172+RES_hhdet_in!C172-RES_hhdet_num!C172</f>
        <v>995.42814959684802</v>
      </c>
      <c r="D172" s="67">
        <f>RES_hhdet_num!C172+RES_hhdet_in!D172-RES_hhdet_num!D172</f>
        <v>876.42427212465191</v>
      </c>
      <c r="E172" s="67">
        <f>RES_hhdet_num!D172+RES_hhdet_in!E172-RES_hhdet_num!E172</f>
        <v>582.82786569106975</v>
      </c>
      <c r="F172" s="67">
        <f>RES_hhdet_num!E172+RES_hhdet_in!F172-RES_hhdet_num!F172</f>
        <v>576.00000000000182</v>
      </c>
      <c r="G172" s="67">
        <f>RES_hhdet_num!F172+RES_hhdet_in!G172-RES_hhdet_num!G172</f>
        <v>616.37412813653464</v>
      </c>
      <c r="H172" s="67">
        <f>RES_hhdet_num!G172+RES_hhdet_in!H172-RES_hhdet_num!H172</f>
        <v>576</v>
      </c>
      <c r="I172" s="67">
        <f>RES_hhdet_num!H172+RES_hhdet_in!I172-RES_hhdet_num!I172</f>
        <v>576</v>
      </c>
      <c r="J172" s="67">
        <f>RES_hhdet_num!I172+RES_hhdet_in!J172-RES_hhdet_num!J172</f>
        <v>1224.8532782570619</v>
      </c>
      <c r="K172" s="67">
        <f>RES_hhdet_num!J172+RES_hhdet_in!K172-RES_hhdet_num!K172</f>
        <v>3320.0311208221065</v>
      </c>
      <c r="L172" s="67">
        <f>RES_hhdet_num!K172+RES_hhdet_in!L172-RES_hhdet_num!L172</f>
        <v>3158.4242721246592</v>
      </c>
      <c r="M172" s="67">
        <f>RES_hhdet_num!L172+RES_hhdet_in!M172-RES_hhdet_num!M172</f>
        <v>5026.9999999999964</v>
      </c>
      <c r="N172" s="67">
        <f>RES_hhdet_num!M172+RES_hhdet_in!N172-RES_hhdet_num!N172</f>
        <v>2520.7051655227551</v>
      </c>
      <c r="O172" s="67">
        <f>RES_hhdet_num!N172+RES_hhdet_in!O172-RES_hhdet_num!O172</f>
        <v>3897.3407159869912</v>
      </c>
      <c r="P172" s="67">
        <f>RES_hhdet_num!O172+RES_hhdet_in!P172-RES_hhdet_num!P172</f>
        <v>4866.3372453633365</v>
      </c>
      <c r="Q172" s="67">
        <f>RES_hhdet_num!P172+RES_hhdet_in!Q172-RES_hhdet_num!Q172</f>
        <v>5817.4823943661959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/>
      <c r="C176" s="67">
        <f>RES_hhdet_num!B176+RES_hhdet_in!C176-RES_hhdet_num!C176</f>
        <v>666</v>
      </c>
      <c r="D176" s="67">
        <f>RES_hhdet_num!C176+RES_hhdet_in!D176-RES_hhdet_num!D176</f>
        <v>666</v>
      </c>
      <c r="E176" s="67">
        <f>RES_hhdet_num!D176+RES_hhdet_in!E176-RES_hhdet_num!E176</f>
        <v>666</v>
      </c>
      <c r="F176" s="67">
        <f>RES_hhdet_num!E176+RES_hhdet_in!F176-RES_hhdet_num!F176</f>
        <v>666</v>
      </c>
      <c r="G176" s="67">
        <f>RES_hhdet_num!F176+RES_hhdet_in!G176-RES_hhdet_num!G176</f>
        <v>665.99999999999636</v>
      </c>
      <c r="H176" s="67">
        <f>RES_hhdet_num!G176+RES_hhdet_in!H176-RES_hhdet_num!H176</f>
        <v>1447.0077048174171</v>
      </c>
      <c r="I176" s="67">
        <f>RES_hhdet_num!H176+RES_hhdet_in!I176-RES_hhdet_num!I176</f>
        <v>666</v>
      </c>
      <c r="J176" s="67">
        <f>RES_hhdet_num!I176+RES_hhdet_in!J176-RES_hhdet_num!J176</f>
        <v>666.00000000000728</v>
      </c>
      <c r="K176" s="67">
        <f>RES_hhdet_num!J176+RES_hhdet_in!K176-RES_hhdet_num!K176</f>
        <v>4221.4094365104829</v>
      </c>
      <c r="L176" s="67">
        <f>RES_hhdet_num!K176+RES_hhdet_in!L176-RES_hhdet_num!L176</f>
        <v>2260.2156638201122</v>
      </c>
      <c r="M176" s="67">
        <f>RES_hhdet_num!L176+RES_hhdet_in!M176-RES_hhdet_num!M176</f>
        <v>5438.8203407369256</v>
      </c>
      <c r="N176" s="67">
        <f>RES_hhdet_num!M176+RES_hhdet_in!N176-RES_hhdet_num!N176</f>
        <v>2309.5461852354128</v>
      </c>
      <c r="O176" s="67">
        <f>RES_hhdet_num!N176+RES_hhdet_in!O176-RES_hhdet_num!O176</f>
        <v>2605.8364588620061</v>
      </c>
      <c r="P176" s="67">
        <f>RES_hhdet_num!O176+RES_hhdet_in!P176-RES_hhdet_num!P176</f>
        <v>2008.0077048174189</v>
      </c>
      <c r="Q176" s="67">
        <f>RES_hhdet_num!P176+RES_hhdet_in!Q176-RES_hhdet_num!Q176</f>
        <v>2842.5000000000055</v>
      </c>
    </row>
    <row r="177" spans="1:17" ht="12" customHeight="1" x14ac:dyDescent="0.25">
      <c r="A177" s="29" t="s">
        <v>140</v>
      </c>
      <c r="B177" s="83"/>
      <c r="C177" s="83">
        <f>RES_hhdet_num!B177+RES_hhdet_in!C177-RES_hhdet_num!C177</f>
        <v>2735.8780666127923</v>
      </c>
      <c r="D177" s="83">
        <f>RES_hhdet_num!C177+RES_hhdet_in!D177-RES_hhdet_num!D177</f>
        <v>1260.4471890205032</v>
      </c>
      <c r="E177" s="83">
        <f>RES_hhdet_num!D177+RES_hhdet_in!E177-RES_hhdet_num!E177</f>
        <v>964.43177452161581</v>
      </c>
      <c r="F177" s="83">
        <f>RES_hhdet_num!E177+RES_hhdet_in!F177-RES_hhdet_num!F177</f>
        <v>735.14131476458533</v>
      </c>
      <c r="G177" s="83">
        <f>RES_hhdet_num!F177+RES_hhdet_in!G177-RES_hhdet_num!G177</f>
        <v>663</v>
      </c>
      <c r="H177" s="83">
        <f>RES_hhdet_num!G177+RES_hhdet_in!H177-RES_hhdet_num!H177</f>
        <v>662.99999999999818</v>
      </c>
      <c r="I177" s="83">
        <f>RES_hhdet_num!H177+RES_hhdet_in!I177-RES_hhdet_num!I177</f>
        <v>1102.9981951434856</v>
      </c>
      <c r="J177" s="83">
        <f>RES_hhdet_num!I177+RES_hhdet_in!J177-RES_hhdet_num!J177</f>
        <v>339.57262361644462</v>
      </c>
      <c r="K177" s="83">
        <f>RES_hhdet_num!J177+RES_hhdet_in!K177-RES_hhdet_num!K177</f>
        <v>1551.9999999999964</v>
      </c>
      <c r="L177" s="83">
        <f>RES_hhdet_num!K177+RES_hhdet_in!L177-RES_hhdet_num!L177</f>
        <v>2025.7252525100193</v>
      </c>
      <c r="M177" s="83">
        <f>RES_hhdet_num!L177+RES_hhdet_in!M177-RES_hhdet_num!M177</f>
        <v>3947.9999999999964</v>
      </c>
      <c r="N177" s="83">
        <f>RES_hhdet_num!M177+RES_hhdet_in!N177-RES_hhdet_num!N177</f>
        <v>1655.8951779761082</v>
      </c>
      <c r="O177" s="83">
        <f>RES_hhdet_num!N177+RES_hhdet_in!O177-RES_hhdet_num!O177</f>
        <v>2956.8510411380012</v>
      </c>
      <c r="P177" s="83">
        <f>RES_hhdet_num!O177+RES_hhdet_in!P177-RES_hhdet_num!P177</f>
        <v>4106.8977290604635</v>
      </c>
      <c r="Q177" s="83">
        <f>RES_hhdet_num!P177+RES_hhdet_in!Q177-RES_hhdet_num!Q177</f>
        <v>3297.1287951488175</v>
      </c>
    </row>
  </sheetData>
  <conditionalFormatting sqref="B3:Q4 B6:Q177 B5 D5:Q5">
    <cfRule type="cellIs" dxfId="0" priority="1" operator="lessThan">
      <formula>0</formula>
    </cfRule>
  </conditionalFormatting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/>
      <c r="C5" s="67">
        <v>0</v>
      </c>
      <c r="D5" s="67">
        <v>0</v>
      </c>
      <c r="E5" s="67">
        <v>0</v>
      </c>
      <c r="F5" s="67">
        <v>0</v>
      </c>
      <c r="G5" s="67">
        <v>0</v>
      </c>
      <c r="H5" s="67">
        <v>0</v>
      </c>
      <c r="I5" s="67">
        <v>0</v>
      </c>
      <c r="J5" s="67">
        <v>0</v>
      </c>
      <c r="K5" s="67">
        <v>0</v>
      </c>
      <c r="L5" s="67">
        <v>0</v>
      </c>
      <c r="M5" s="67">
        <v>0</v>
      </c>
      <c r="N5" s="67">
        <v>0</v>
      </c>
      <c r="O5" s="67">
        <v>0</v>
      </c>
      <c r="P5" s="67">
        <v>0</v>
      </c>
      <c r="Q5" s="67">
        <v>0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/>
      <c r="C8" s="67">
        <v>0</v>
      </c>
      <c r="D8" s="67">
        <v>0</v>
      </c>
      <c r="E8" s="67">
        <v>0</v>
      </c>
      <c r="F8" s="67">
        <v>0</v>
      </c>
      <c r="G8" s="67">
        <v>0</v>
      </c>
      <c r="H8" s="67">
        <v>0</v>
      </c>
      <c r="I8" s="67">
        <v>0</v>
      </c>
      <c r="J8" s="67">
        <v>0</v>
      </c>
      <c r="K8" s="67">
        <v>0</v>
      </c>
      <c r="L8" s="67">
        <v>0</v>
      </c>
      <c r="M8" s="67">
        <v>0</v>
      </c>
      <c r="N8" s="67">
        <v>0</v>
      </c>
      <c r="O8" s="67">
        <v>0</v>
      </c>
      <c r="P8" s="67">
        <v>0</v>
      </c>
      <c r="Q8" s="67">
        <v>0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/>
      <c r="C10" s="67">
        <v>0</v>
      </c>
      <c r="D10" s="67">
        <v>0</v>
      </c>
      <c r="E10" s="67">
        <v>0</v>
      </c>
      <c r="F10" s="67">
        <v>0</v>
      </c>
      <c r="G10" s="67">
        <v>0</v>
      </c>
      <c r="H10" s="67">
        <v>0</v>
      </c>
      <c r="I10" s="67">
        <v>0</v>
      </c>
      <c r="J10" s="67">
        <v>0</v>
      </c>
      <c r="K10" s="67">
        <v>0</v>
      </c>
      <c r="L10" s="67">
        <v>0</v>
      </c>
      <c r="M10" s="67">
        <v>0</v>
      </c>
      <c r="N10" s="67">
        <v>0</v>
      </c>
      <c r="O10" s="67">
        <v>0</v>
      </c>
      <c r="P10" s="67">
        <v>0</v>
      </c>
      <c r="Q10" s="67">
        <v>0</v>
      </c>
    </row>
    <row r="11" spans="1:17" ht="12" customHeight="1" x14ac:dyDescent="0.25">
      <c r="A11" s="23" t="s">
        <v>144</v>
      </c>
      <c r="B11" s="67"/>
      <c r="C11" s="67">
        <v>0</v>
      </c>
      <c r="D11" s="67">
        <v>0</v>
      </c>
      <c r="E11" s="67">
        <v>0</v>
      </c>
      <c r="F11" s="67">
        <v>0</v>
      </c>
      <c r="G11" s="67">
        <v>0</v>
      </c>
      <c r="H11" s="67">
        <v>0</v>
      </c>
      <c r="I11" s="67">
        <v>0</v>
      </c>
      <c r="J11" s="67">
        <v>0</v>
      </c>
      <c r="K11" s="67">
        <v>0</v>
      </c>
      <c r="L11" s="67">
        <v>0</v>
      </c>
      <c r="M11" s="67">
        <v>0</v>
      </c>
      <c r="N11" s="67">
        <v>0</v>
      </c>
      <c r="O11" s="67">
        <v>0</v>
      </c>
      <c r="P11" s="67">
        <v>0</v>
      </c>
      <c r="Q11" s="67">
        <v>0</v>
      </c>
    </row>
    <row r="12" spans="1:17" ht="12" customHeight="1" x14ac:dyDescent="0.25">
      <c r="A12" s="23" t="s">
        <v>143</v>
      </c>
      <c r="B12" s="67"/>
      <c r="C12" s="67">
        <v>0</v>
      </c>
      <c r="D12" s="67">
        <v>0</v>
      </c>
      <c r="E12" s="67">
        <v>0</v>
      </c>
      <c r="F12" s="67">
        <v>0</v>
      </c>
      <c r="G12" s="67">
        <v>0</v>
      </c>
      <c r="H12" s="67">
        <v>0</v>
      </c>
      <c r="I12" s="67">
        <v>0</v>
      </c>
      <c r="J12" s="67">
        <v>0</v>
      </c>
      <c r="K12" s="67">
        <v>0</v>
      </c>
      <c r="L12" s="67">
        <v>0</v>
      </c>
      <c r="M12" s="67">
        <v>0</v>
      </c>
      <c r="N12" s="67">
        <v>0</v>
      </c>
      <c r="O12" s="67">
        <v>0</v>
      </c>
      <c r="P12" s="67">
        <v>0</v>
      </c>
      <c r="Q12" s="67">
        <v>0</v>
      </c>
    </row>
    <row r="13" spans="1:17" ht="12" hidden="1" customHeight="1" x14ac:dyDescent="0.25">
      <c r="A13" s="148" t="s">
        <v>57</v>
      </c>
      <c r="B13" s="67"/>
      <c r="C13" s="67">
        <f>MAX(RES_hhdet_num!C13-RES_hhdet_num!B13,RES_hhdet_in_new!C13,)</f>
        <v>0</v>
      </c>
      <c r="D13" s="67">
        <f>MAX(RES_hhdet_num!D13-RES_hhdet_num!C13,RES_hhdet_in_new!D13,)</f>
        <v>0</v>
      </c>
      <c r="E13" s="67">
        <f>MAX(RES_hhdet_num!E13-RES_hhdet_num!D13,RES_hhdet_in_new!E13,)</f>
        <v>0</v>
      </c>
      <c r="F13" s="67">
        <f>MAX(RES_hhdet_num!F13-RES_hhdet_num!E13,RES_hhdet_in_new!F13,)</f>
        <v>0</v>
      </c>
      <c r="G13" s="67">
        <f>MAX(RES_hhdet_num!G13-RES_hhdet_num!F13,RES_hhdet_in_new!G13,)</f>
        <v>0</v>
      </c>
      <c r="H13" s="67">
        <f>MAX(RES_hhdet_num!H13-RES_hhdet_num!G13,RES_hhdet_in_new!H13,)</f>
        <v>0</v>
      </c>
      <c r="I13" s="67">
        <f>MAX(RES_hhdet_num!I13-RES_hhdet_num!H13,RES_hhdet_in_new!I13,)</f>
        <v>0</v>
      </c>
      <c r="J13" s="67">
        <f>MAX(RES_hhdet_num!J13-RES_hhdet_num!I13,RES_hhdet_in_new!J13,)</f>
        <v>0</v>
      </c>
      <c r="K13" s="67">
        <f>MAX(RES_hhdet_num!K13-RES_hhdet_num!J13,RES_hhdet_in_new!K13,)</f>
        <v>0</v>
      </c>
      <c r="L13" s="67">
        <f>MAX(RES_hhdet_num!L13-RES_hhdet_num!K13,RES_hhdet_in_new!L13,)</f>
        <v>0</v>
      </c>
      <c r="M13" s="67">
        <f>MAX(RES_hhdet_num!M13-RES_hhdet_num!L13,RES_hhdet_in_new!M13,)</f>
        <v>0</v>
      </c>
      <c r="N13" s="67">
        <f>MAX(RES_hhdet_num!N13-RES_hhdet_num!M13,RES_hhdet_in_new!N13,)</f>
        <v>0</v>
      </c>
      <c r="O13" s="67">
        <f>MAX(RES_hhdet_num!O13-RES_hhdet_num!N13,RES_hhdet_in_new!O13,)</f>
        <v>0</v>
      </c>
      <c r="P13" s="67">
        <f>MAX(RES_hhdet_num!P13-RES_hhdet_num!O13,RES_hhdet_in_new!P13,)</f>
        <v>0</v>
      </c>
      <c r="Q13" s="67">
        <f>MAX(RES_hhdet_num!Q13-RES_hhdet_num!P13,RES_hhdet_in_new!Q13,)</f>
        <v>0</v>
      </c>
    </row>
    <row r="14" spans="1:17" ht="12" hidden="1" customHeight="1" x14ac:dyDescent="0.25">
      <c r="A14" s="148" t="s">
        <v>59</v>
      </c>
      <c r="B14" s="67"/>
      <c r="C14" s="67">
        <f>MAX(RES_hhdet_num!C14-RES_hhdet_num!B14,RES_hhdet_in_new!C14,)</f>
        <v>0</v>
      </c>
      <c r="D14" s="67">
        <f>MAX(RES_hhdet_num!D14-RES_hhdet_num!C14,RES_hhdet_in_new!D14,)</f>
        <v>0</v>
      </c>
      <c r="E14" s="67">
        <f>MAX(RES_hhdet_num!E14-RES_hhdet_num!D14,RES_hhdet_in_new!E14,)</f>
        <v>0</v>
      </c>
      <c r="F14" s="67">
        <f>MAX(RES_hhdet_num!F14-RES_hhdet_num!E14,RES_hhdet_in_new!F14,)</f>
        <v>0</v>
      </c>
      <c r="G14" s="67">
        <f>MAX(RES_hhdet_num!G14-RES_hhdet_num!F14,RES_hhdet_in_new!G14,)</f>
        <v>0</v>
      </c>
      <c r="H14" s="67">
        <f>MAX(RES_hhdet_num!H14-RES_hhdet_num!G14,RES_hhdet_in_new!H14,)</f>
        <v>0</v>
      </c>
      <c r="I14" s="67">
        <f>MAX(RES_hhdet_num!I14-RES_hhdet_num!H14,RES_hhdet_in_new!I14,)</f>
        <v>0</v>
      </c>
      <c r="J14" s="67">
        <f>MAX(RES_hhdet_num!J14-RES_hhdet_num!I14,RES_hhdet_in_new!J14,)</f>
        <v>0</v>
      </c>
      <c r="K14" s="67">
        <f>MAX(RES_hhdet_num!K14-RES_hhdet_num!J14,RES_hhdet_in_new!K14,)</f>
        <v>0</v>
      </c>
      <c r="L14" s="67">
        <f>MAX(RES_hhdet_num!L14-RES_hhdet_num!K14,RES_hhdet_in_new!L14,)</f>
        <v>0</v>
      </c>
      <c r="M14" s="67">
        <f>MAX(RES_hhdet_num!M14-RES_hhdet_num!L14,RES_hhdet_in_new!M14,)</f>
        <v>0</v>
      </c>
      <c r="N14" s="67">
        <f>MAX(RES_hhdet_num!N14-RES_hhdet_num!M14,RES_hhdet_in_new!N14,)</f>
        <v>0</v>
      </c>
      <c r="O14" s="67">
        <f>MAX(RES_hhdet_num!O14-RES_hhdet_num!N14,RES_hhdet_in_new!O14,)</f>
        <v>0</v>
      </c>
      <c r="P14" s="67">
        <f>MAX(RES_hhdet_num!P14-RES_hhdet_num!O14,RES_hhdet_in_new!P14,)</f>
        <v>0</v>
      </c>
      <c r="Q14" s="67">
        <f>MAX(RES_hhdet_num!Q14-RES_hhdet_num!P14,RES_hhdet_in_new!Q14,)</f>
        <v>0</v>
      </c>
    </row>
    <row r="15" spans="1:17" ht="12" customHeight="1" x14ac:dyDescent="0.25">
      <c r="A15" s="23" t="s">
        <v>142</v>
      </c>
      <c r="B15" s="67"/>
      <c r="C15" s="67">
        <v>0</v>
      </c>
      <c r="D15" s="67">
        <v>0</v>
      </c>
      <c r="E15" s="67">
        <v>0</v>
      </c>
      <c r="F15" s="67">
        <v>0</v>
      </c>
      <c r="G15" s="67">
        <v>0</v>
      </c>
      <c r="H15" s="67">
        <v>0</v>
      </c>
      <c r="I15" s="67">
        <v>0</v>
      </c>
      <c r="J15" s="67">
        <v>0</v>
      </c>
      <c r="K15" s="67">
        <v>0</v>
      </c>
      <c r="L15" s="67">
        <v>0</v>
      </c>
      <c r="M15" s="67">
        <v>0</v>
      </c>
      <c r="N15" s="67">
        <v>0</v>
      </c>
      <c r="O15" s="67">
        <v>0</v>
      </c>
      <c r="P15" s="67">
        <v>0</v>
      </c>
      <c r="Q15" s="67">
        <v>0</v>
      </c>
    </row>
    <row r="16" spans="1:17" ht="12" customHeight="1" x14ac:dyDescent="0.25">
      <c r="A16" s="23" t="s">
        <v>141</v>
      </c>
      <c r="B16" s="67"/>
      <c r="C16" s="67">
        <v>0</v>
      </c>
      <c r="D16" s="67">
        <v>0</v>
      </c>
      <c r="E16" s="67">
        <v>0</v>
      </c>
      <c r="F16" s="67">
        <v>0</v>
      </c>
      <c r="G16" s="67">
        <v>0</v>
      </c>
      <c r="H16" s="67">
        <v>0</v>
      </c>
      <c r="I16" s="67">
        <v>0</v>
      </c>
      <c r="J16" s="67">
        <v>0</v>
      </c>
      <c r="K16" s="67">
        <v>0</v>
      </c>
      <c r="L16" s="67">
        <v>0</v>
      </c>
      <c r="M16" s="67">
        <v>0</v>
      </c>
      <c r="N16" s="67">
        <v>0</v>
      </c>
      <c r="O16" s="67">
        <v>0</v>
      </c>
      <c r="P16" s="67">
        <v>0</v>
      </c>
      <c r="Q16" s="67">
        <v>0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/>
      <c r="C20" s="67">
        <v>0</v>
      </c>
      <c r="D20" s="67">
        <v>0</v>
      </c>
      <c r="E20" s="67">
        <v>0</v>
      </c>
      <c r="F20" s="67">
        <v>0</v>
      </c>
      <c r="G20" s="67">
        <v>0</v>
      </c>
      <c r="H20" s="67">
        <v>0</v>
      </c>
      <c r="I20" s="67">
        <v>0</v>
      </c>
      <c r="J20" s="67">
        <v>0</v>
      </c>
      <c r="K20" s="67">
        <v>0</v>
      </c>
      <c r="L20" s="67">
        <v>0</v>
      </c>
      <c r="M20" s="67">
        <v>0</v>
      </c>
      <c r="N20" s="67">
        <v>0</v>
      </c>
      <c r="O20" s="67">
        <v>0</v>
      </c>
      <c r="P20" s="67">
        <v>0</v>
      </c>
      <c r="Q20" s="67">
        <v>0</v>
      </c>
    </row>
    <row r="21" spans="1:17" ht="12" customHeight="1" x14ac:dyDescent="0.25">
      <c r="A21" s="23" t="s">
        <v>57</v>
      </c>
      <c r="B21" s="67"/>
      <c r="C21" s="67">
        <v>0</v>
      </c>
      <c r="D21" s="67">
        <v>0</v>
      </c>
      <c r="E21" s="67">
        <v>0</v>
      </c>
      <c r="F21" s="67">
        <v>0</v>
      </c>
      <c r="G21" s="67">
        <v>0</v>
      </c>
      <c r="H21" s="67">
        <v>0</v>
      </c>
      <c r="I21" s="67">
        <v>0</v>
      </c>
      <c r="J21" s="67">
        <v>0</v>
      </c>
      <c r="K21" s="67">
        <v>0</v>
      </c>
      <c r="L21" s="67">
        <v>0</v>
      </c>
      <c r="M21" s="67">
        <v>0</v>
      </c>
      <c r="N21" s="67">
        <v>0</v>
      </c>
      <c r="O21" s="67">
        <v>0</v>
      </c>
      <c r="P21" s="67">
        <v>0</v>
      </c>
      <c r="Q21" s="67">
        <v>0</v>
      </c>
    </row>
    <row r="22" spans="1:17" ht="12" customHeight="1" x14ac:dyDescent="0.25">
      <c r="A22" s="29" t="s">
        <v>140</v>
      </c>
      <c r="B22" s="83"/>
      <c r="C22" s="83">
        <v>0</v>
      </c>
      <c r="D22" s="83">
        <v>0</v>
      </c>
      <c r="E22" s="83">
        <v>0</v>
      </c>
      <c r="F22" s="83">
        <v>0</v>
      </c>
      <c r="G22" s="83">
        <v>0</v>
      </c>
      <c r="H22" s="83">
        <v>0</v>
      </c>
      <c r="I22" s="83">
        <v>0</v>
      </c>
      <c r="J22" s="83">
        <v>0</v>
      </c>
      <c r="K22" s="83">
        <v>0</v>
      </c>
      <c r="L22" s="83">
        <v>0</v>
      </c>
      <c r="M22" s="83">
        <v>0</v>
      </c>
      <c r="N22" s="83">
        <v>0</v>
      </c>
      <c r="O22" s="83">
        <v>0</v>
      </c>
      <c r="P22" s="83">
        <v>0</v>
      </c>
      <c r="Q22" s="83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/>
      <c r="C26" s="67">
        <v>1633.9999999999998</v>
      </c>
      <c r="D26" s="67">
        <v>1509.9999999999998</v>
      </c>
      <c r="E26" s="67">
        <v>2067</v>
      </c>
      <c r="F26" s="67">
        <v>1740</v>
      </c>
      <c r="G26" s="67">
        <v>1743.9999999999998</v>
      </c>
      <c r="H26" s="67">
        <v>1266</v>
      </c>
      <c r="I26" s="67">
        <v>2029</v>
      </c>
      <c r="J26" s="67">
        <v>1274</v>
      </c>
      <c r="K26" s="67">
        <v>2587.9999999999995</v>
      </c>
      <c r="L26" s="67">
        <v>2587</v>
      </c>
      <c r="M26" s="67">
        <v>1934</v>
      </c>
      <c r="N26" s="67">
        <v>2502</v>
      </c>
      <c r="O26" s="67">
        <v>2352</v>
      </c>
      <c r="P26" s="67">
        <v>690</v>
      </c>
      <c r="Q26" s="67">
        <v>837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/>
      <c r="C29" s="67">
        <v>474</v>
      </c>
      <c r="D29" s="67">
        <v>388</v>
      </c>
      <c r="E29" s="67">
        <v>446</v>
      </c>
      <c r="F29" s="67">
        <v>532</v>
      </c>
      <c r="G29" s="67">
        <v>436</v>
      </c>
      <c r="H29" s="67">
        <v>354</v>
      </c>
      <c r="I29" s="67">
        <v>348.5</v>
      </c>
      <c r="J29" s="67">
        <v>449</v>
      </c>
      <c r="K29" s="67">
        <v>1180</v>
      </c>
      <c r="L29" s="67">
        <v>1134</v>
      </c>
      <c r="M29" s="67">
        <v>1045</v>
      </c>
      <c r="N29" s="67">
        <v>1040</v>
      </c>
      <c r="O29" s="67">
        <v>1029</v>
      </c>
      <c r="P29" s="67">
        <v>651</v>
      </c>
      <c r="Q29" s="67">
        <v>837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/>
      <c r="C31" s="67">
        <v>228.80921025955962</v>
      </c>
      <c r="D31" s="67">
        <v>295.49999999999983</v>
      </c>
      <c r="E31" s="67">
        <v>260.29129588974013</v>
      </c>
      <c r="F31" s="67">
        <v>59.23614896739398</v>
      </c>
      <c r="G31" s="67">
        <v>326.50000000000006</v>
      </c>
      <c r="H31" s="67">
        <v>154.49179587224921</v>
      </c>
      <c r="I31" s="67">
        <v>0</v>
      </c>
      <c r="J31" s="67">
        <v>130.99999999999994</v>
      </c>
      <c r="K31" s="67">
        <v>90.252965131880856</v>
      </c>
      <c r="L31" s="67">
        <v>39.436009856246983</v>
      </c>
      <c r="M31" s="67">
        <v>37.582267558067315</v>
      </c>
      <c r="N31" s="67">
        <v>29.246481046492818</v>
      </c>
      <c r="O31" s="67">
        <v>1.5835250705458748</v>
      </c>
      <c r="P31" s="67">
        <v>66.000000000000128</v>
      </c>
      <c r="Q31" s="67">
        <v>2.8658038427674342</v>
      </c>
    </row>
    <row r="32" spans="1:17" ht="12" customHeight="1" x14ac:dyDescent="0.25">
      <c r="A32" s="23" t="s">
        <v>168</v>
      </c>
      <c r="B32" s="67"/>
      <c r="C32" s="67">
        <v>976.28027940820982</v>
      </c>
      <c r="D32" s="67">
        <v>848.2415253719912</v>
      </c>
      <c r="E32" s="67">
        <v>1133.3779723206483</v>
      </c>
      <c r="F32" s="67">
        <v>1257.7500000000007</v>
      </c>
      <c r="G32" s="67">
        <v>1037.2637430353507</v>
      </c>
      <c r="H32" s="67">
        <v>686.4674468568403</v>
      </c>
      <c r="I32" s="67">
        <v>1869.7500000000007</v>
      </c>
      <c r="J32" s="67">
        <v>933.76893893000465</v>
      </c>
      <c r="K32" s="67">
        <v>1514.482491216578</v>
      </c>
      <c r="L32" s="67">
        <v>1676.6791948831051</v>
      </c>
      <c r="M32" s="67">
        <v>1105.1595364562986</v>
      </c>
      <c r="N32" s="67">
        <v>1571.8257529469843</v>
      </c>
      <c r="O32" s="67">
        <v>1122.5097308208622</v>
      </c>
      <c r="P32" s="67">
        <v>426.91576237579579</v>
      </c>
      <c r="Q32" s="67">
        <v>462.73468071858741</v>
      </c>
    </row>
    <row r="33" spans="1:17" ht="12" hidden="1" customHeight="1" x14ac:dyDescent="0.25">
      <c r="A33" s="148" t="s">
        <v>57</v>
      </c>
      <c r="B33" s="67"/>
      <c r="C33" s="67">
        <f>MAX(RES_hhdet_num!C33-RES_hhdet_num!B33,RES_hhdet_in_new!C33,)</f>
        <v>0</v>
      </c>
      <c r="D33" s="67">
        <f>MAX(RES_hhdet_num!D33-RES_hhdet_num!C33,RES_hhdet_in_new!D33,)</f>
        <v>0</v>
      </c>
      <c r="E33" s="67">
        <f>MAX(RES_hhdet_num!E33-RES_hhdet_num!D33,RES_hhdet_in_new!E33,)</f>
        <v>0</v>
      </c>
      <c r="F33" s="67">
        <f>MAX(RES_hhdet_num!F33-RES_hhdet_num!E33,RES_hhdet_in_new!F33,)</f>
        <v>0</v>
      </c>
      <c r="G33" s="67">
        <f>MAX(RES_hhdet_num!G33-RES_hhdet_num!F33,RES_hhdet_in_new!G33,)</f>
        <v>0</v>
      </c>
      <c r="H33" s="67">
        <f>MAX(RES_hhdet_num!H33-RES_hhdet_num!G33,RES_hhdet_in_new!H33,)</f>
        <v>0</v>
      </c>
      <c r="I33" s="67">
        <f>MAX(RES_hhdet_num!I33-RES_hhdet_num!H33,RES_hhdet_in_new!I33,)</f>
        <v>0</v>
      </c>
      <c r="J33" s="67">
        <f>MAX(RES_hhdet_num!J33-RES_hhdet_num!I33,RES_hhdet_in_new!J33,)</f>
        <v>0</v>
      </c>
      <c r="K33" s="67">
        <f>MAX(RES_hhdet_num!K33-RES_hhdet_num!J33,RES_hhdet_in_new!K33,)</f>
        <v>0</v>
      </c>
      <c r="L33" s="67">
        <f>MAX(RES_hhdet_num!L33-RES_hhdet_num!K33,RES_hhdet_in_new!L33,)</f>
        <v>0</v>
      </c>
      <c r="M33" s="67">
        <f>MAX(RES_hhdet_num!M33-RES_hhdet_num!L33,RES_hhdet_in_new!M33,)</f>
        <v>0</v>
      </c>
      <c r="N33" s="67">
        <f>MAX(RES_hhdet_num!N33-RES_hhdet_num!M33,RES_hhdet_in_new!N33,)</f>
        <v>0</v>
      </c>
      <c r="O33" s="67">
        <f>MAX(RES_hhdet_num!O33-RES_hhdet_num!N33,RES_hhdet_in_new!O33,)</f>
        <v>0</v>
      </c>
      <c r="P33" s="67">
        <f>MAX(RES_hhdet_num!P33-RES_hhdet_num!O33,RES_hhdet_in_new!P33,)</f>
        <v>0</v>
      </c>
      <c r="Q33" s="67">
        <f>MAX(RES_hhdet_num!Q33-RES_hhdet_num!P33,RES_hhdet_in_new!Q33,)</f>
        <v>0</v>
      </c>
    </row>
    <row r="34" spans="1:17" ht="12" hidden="1" customHeight="1" x14ac:dyDescent="0.25">
      <c r="A34" s="148" t="s">
        <v>59</v>
      </c>
      <c r="B34" s="67"/>
      <c r="C34" s="67">
        <f>MAX(RES_hhdet_num!C34-RES_hhdet_num!B34,RES_hhdet_in_new!C34,)</f>
        <v>0</v>
      </c>
      <c r="D34" s="67">
        <f>MAX(RES_hhdet_num!D34-RES_hhdet_num!C34,RES_hhdet_in_new!D34,)</f>
        <v>0</v>
      </c>
      <c r="E34" s="67">
        <f>MAX(RES_hhdet_num!E34-RES_hhdet_num!D34,RES_hhdet_in_new!E34,)</f>
        <v>0</v>
      </c>
      <c r="F34" s="67">
        <f>MAX(RES_hhdet_num!F34-RES_hhdet_num!E34,RES_hhdet_in_new!F34,)</f>
        <v>0</v>
      </c>
      <c r="G34" s="67">
        <f>MAX(RES_hhdet_num!G34-RES_hhdet_num!F34,RES_hhdet_in_new!G34,)</f>
        <v>0</v>
      </c>
      <c r="H34" s="67">
        <f>MAX(RES_hhdet_num!H34-RES_hhdet_num!G34,RES_hhdet_in_new!H34,)</f>
        <v>0</v>
      </c>
      <c r="I34" s="67">
        <f>MAX(RES_hhdet_num!I34-RES_hhdet_num!H34,RES_hhdet_in_new!I34,)</f>
        <v>0</v>
      </c>
      <c r="J34" s="67">
        <f>MAX(RES_hhdet_num!J34-RES_hhdet_num!I34,RES_hhdet_in_new!J34,)</f>
        <v>0</v>
      </c>
      <c r="K34" s="67">
        <f>MAX(RES_hhdet_num!K34-RES_hhdet_num!J34,RES_hhdet_in_new!K34,)</f>
        <v>0</v>
      </c>
      <c r="L34" s="67">
        <f>MAX(RES_hhdet_num!L34-RES_hhdet_num!K34,RES_hhdet_in_new!L34,)</f>
        <v>0</v>
      </c>
      <c r="M34" s="67">
        <f>MAX(RES_hhdet_num!M34-RES_hhdet_num!L34,RES_hhdet_in_new!M34,)</f>
        <v>0</v>
      </c>
      <c r="N34" s="67">
        <f>MAX(RES_hhdet_num!N34-RES_hhdet_num!M34,RES_hhdet_in_new!N34,)</f>
        <v>0</v>
      </c>
      <c r="O34" s="67">
        <f>MAX(RES_hhdet_num!O34-RES_hhdet_num!N34,RES_hhdet_in_new!O34,)</f>
        <v>0</v>
      </c>
      <c r="P34" s="67">
        <f>MAX(RES_hhdet_num!P34-RES_hhdet_num!O34,RES_hhdet_in_new!P34,)</f>
        <v>0</v>
      </c>
      <c r="Q34" s="67">
        <f>MAX(RES_hhdet_num!Q34-RES_hhdet_num!P34,RES_hhdet_in_new!Q34,)</f>
        <v>0</v>
      </c>
    </row>
    <row r="35" spans="1:17" ht="12" customHeight="1" x14ac:dyDescent="0.25">
      <c r="A35" s="23" t="s">
        <v>142</v>
      </c>
      <c r="B35" s="67"/>
      <c r="C35" s="67">
        <v>280.5000000000004</v>
      </c>
      <c r="D35" s="67">
        <v>436.49999999999875</v>
      </c>
      <c r="E35" s="67">
        <v>326.5000000000008</v>
      </c>
      <c r="F35" s="67">
        <v>76.292306420044</v>
      </c>
      <c r="G35" s="67">
        <v>468.49999999999955</v>
      </c>
      <c r="H35" s="67">
        <v>230.50000000000017</v>
      </c>
      <c r="I35" s="67">
        <v>25.967910715801022</v>
      </c>
      <c r="J35" s="67">
        <v>356.49999999999977</v>
      </c>
      <c r="K35" s="67">
        <v>358.4453111413502</v>
      </c>
      <c r="L35" s="67">
        <v>44.903438782194669</v>
      </c>
      <c r="M35" s="67">
        <v>278.46124262118803</v>
      </c>
      <c r="N35" s="67">
        <v>47.936303104356305</v>
      </c>
      <c r="O35" s="67">
        <v>15.310298218171965</v>
      </c>
      <c r="P35" s="67">
        <v>100.19159675555302</v>
      </c>
      <c r="Q35" s="67">
        <v>9.5585058907533931</v>
      </c>
    </row>
    <row r="36" spans="1:17" ht="12" customHeight="1" x14ac:dyDescent="0.25">
      <c r="A36" s="23" t="s">
        <v>141</v>
      </c>
      <c r="B36" s="67"/>
      <c r="C36" s="67">
        <v>898.00000000000114</v>
      </c>
      <c r="D36" s="67">
        <v>809.38897835055673</v>
      </c>
      <c r="E36" s="67">
        <v>1082.0000000000002</v>
      </c>
      <c r="F36" s="67">
        <v>1773.9999999999986</v>
      </c>
      <c r="G36" s="67">
        <v>890.81907944232717</v>
      </c>
      <c r="H36" s="67">
        <v>737.99999999999841</v>
      </c>
      <c r="I36" s="67">
        <v>2403.9999999999995</v>
      </c>
      <c r="J36" s="67">
        <v>962.09288327072875</v>
      </c>
      <c r="K36" s="67">
        <v>1724.9651991908809</v>
      </c>
      <c r="L36" s="67">
        <v>2060.5936837925524</v>
      </c>
      <c r="M36" s="67">
        <v>1676.1545761816244</v>
      </c>
      <c r="N36" s="67">
        <v>2343.9023440761202</v>
      </c>
      <c r="O36" s="67">
        <v>2488.9178117107549</v>
      </c>
      <c r="P36" s="67">
        <v>1153.2954495114859</v>
      </c>
      <c r="Q36" s="67">
        <v>2062.2885714619442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/>
      <c r="C40" s="67">
        <v>3938.2499999999991</v>
      </c>
      <c r="D40" s="67">
        <v>1237.5101332800837</v>
      </c>
      <c r="E40" s="67">
        <v>1663.7461549406098</v>
      </c>
      <c r="F40" s="67">
        <v>1380.7410722898135</v>
      </c>
      <c r="G40" s="67">
        <v>1336.5637783310749</v>
      </c>
      <c r="H40" s="67">
        <v>534.19740620043888</v>
      </c>
      <c r="I40" s="67">
        <v>1454.20862960829</v>
      </c>
      <c r="J40" s="67">
        <v>998.93912372279647</v>
      </c>
      <c r="K40" s="67">
        <v>2574.4639724098774</v>
      </c>
      <c r="L40" s="67">
        <v>2186.4606669185723</v>
      </c>
      <c r="M40" s="67">
        <v>3255.127550401663</v>
      </c>
      <c r="N40" s="67">
        <v>1776.3827718045961</v>
      </c>
      <c r="O40" s="67">
        <v>2810.5637783310754</v>
      </c>
      <c r="P40" s="67">
        <v>34.49646986001698</v>
      </c>
      <c r="Q40" s="67">
        <v>1141.2086296082889</v>
      </c>
    </row>
    <row r="41" spans="1:17" ht="12" customHeight="1" x14ac:dyDescent="0.25">
      <c r="A41" s="29" t="s">
        <v>140</v>
      </c>
      <c r="B41" s="83"/>
      <c r="C41" s="83">
        <v>282.7860275901229</v>
      </c>
      <c r="D41" s="83">
        <v>1286.7500000000005</v>
      </c>
      <c r="E41" s="83">
        <v>1567.7500000000009</v>
      </c>
      <c r="F41" s="83">
        <v>1434.7499999999995</v>
      </c>
      <c r="G41" s="83">
        <v>1979.7499999999991</v>
      </c>
      <c r="H41" s="83">
        <v>2296.7499999999986</v>
      </c>
      <c r="I41" s="83">
        <v>1415.7500000000009</v>
      </c>
      <c r="J41" s="83">
        <v>1402.7499999999991</v>
      </c>
      <c r="K41" s="83">
        <v>2277.5360275901226</v>
      </c>
      <c r="L41" s="83">
        <v>2087.2398667199159</v>
      </c>
      <c r="M41" s="83">
        <v>745.8724495983364</v>
      </c>
      <c r="N41" s="83">
        <v>2537.258927710187</v>
      </c>
      <c r="O41" s="83">
        <v>1285.4362216689249</v>
      </c>
      <c r="P41" s="83">
        <v>2206.8025937995599</v>
      </c>
      <c r="Q41" s="83">
        <v>1724.7913703917111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/>
      <c r="C45" s="67">
        <v>14530.375</v>
      </c>
      <c r="D45" s="67">
        <v>11275.375</v>
      </c>
      <c r="E45" s="67">
        <v>11425.375</v>
      </c>
      <c r="F45" s="67">
        <v>12747.375000000002</v>
      </c>
      <c r="G45" s="67">
        <v>12018.375</v>
      </c>
      <c r="H45" s="67">
        <v>6794.375</v>
      </c>
      <c r="I45" s="67">
        <v>1544.375</v>
      </c>
      <c r="J45" s="67">
        <v>10228.375</v>
      </c>
      <c r="K45" s="67">
        <v>16465.375</v>
      </c>
      <c r="L45" s="67">
        <v>8555.375</v>
      </c>
      <c r="M45" s="67">
        <v>21431.375</v>
      </c>
      <c r="N45" s="67">
        <v>14498.375000000002</v>
      </c>
      <c r="O45" s="67">
        <v>9277.375</v>
      </c>
      <c r="P45" s="67">
        <v>11064.375</v>
      </c>
      <c r="Q45" s="67">
        <v>7615.375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/>
      <c r="C48" s="67">
        <v>4145</v>
      </c>
      <c r="D48" s="67">
        <v>3151</v>
      </c>
      <c r="E48" s="67">
        <v>3044</v>
      </c>
      <c r="F48" s="67">
        <v>4130</v>
      </c>
      <c r="G48" s="67">
        <v>3179</v>
      </c>
      <c r="H48" s="67">
        <v>2270</v>
      </c>
      <c r="I48" s="67">
        <v>692.5</v>
      </c>
      <c r="J48" s="67">
        <v>3229</v>
      </c>
      <c r="K48" s="67">
        <v>8575</v>
      </c>
      <c r="L48" s="67">
        <v>6261</v>
      </c>
      <c r="M48" s="67">
        <v>8181</v>
      </c>
      <c r="N48" s="67">
        <v>6585</v>
      </c>
      <c r="O48" s="67">
        <v>5176</v>
      </c>
      <c r="P48" s="67">
        <v>4997</v>
      </c>
      <c r="Q48" s="67">
        <v>5113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/>
      <c r="C50" s="67">
        <v>0</v>
      </c>
      <c r="D50" s="67">
        <v>0</v>
      </c>
      <c r="E50" s="67">
        <v>0</v>
      </c>
      <c r="F50" s="67">
        <v>0</v>
      </c>
      <c r="G50" s="67">
        <v>0</v>
      </c>
      <c r="H50" s="67">
        <v>0</v>
      </c>
      <c r="I50" s="67">
        <v>0</v>
      </c>
      <c r="J50" s="67">
        <v>0</v>
      </c>
      <c r="K50" s="67">
        <v>0</v>
      </c>
      <c r="L50" s="67">
        <v>0</v>
      </c>
      <c r="M50" s="67">
        <v>0</v>
      </c>
      <c r="N50" s="67">
        <v>0</v>
      </c>
      <c r="O50" s="67">
        <v>0</v>
      </c>
      <c r="P50" s="67">
        <v>0</v>
      </c>
      <c r="Q50" s="67">
        <v>0</v>
      </c>
    </row>
    <row r="51" spans="1:17" ht="12" customHeight="1" x14ac:dyDescent="0.25">
      <c r="A51" s="23" t="s">
        <v>164</v>
      </c>
      <c r="B51" s="67"/>
      <c r="C51" s="67">
        <v>0</v>
      </c>
      <c r="D51" s="67">
        <v>0</v>
      </c>
      <c r="E51" s="67">
        <v>0</v>
      </c>
      <c r="F51" s="67">
        <v>0</v>
      </c>
      <c r="G51" s="67">
        <v>0</v>
      </c>
      <c r="H51" s="67">
        <v>0</v>
      </c>
      <c r="I51" s="67">
        <v>0</v>
      </c>
      <c r="J51" s="67">
        <v>0</v>
      </c>
      <c r="K51" s="67">
        <v>0</v>
      </c>
      <c r="L51" s="67">
        <v>0</v>
      </c>
      <c r="M51" s="67">
        <v>0</v>
      </c>
      <c r="N51" s="67">
        <v>0</v>
      </c>
      <c r="O51" s="67">
        <v>0</v>
      </c>
      <c r="P51" s="67">
        <v>0</v>
      </c>
      <c r="Q51" s="67">
        <v>0</v>
      </c>
    </row>
    <row r="52" spans="1:17" ht="12" hidden="1" customHeight="1" x14ac:dyDescent="0.25">
      <c r="A52" s="148" t="s">
        <v>163</v>
      </c>
      <c r="B52" s="67"/>
      <c r="C52" s="67">
        <f>MAX(RES_hhdet_num!C52-RES_hhdet_num!B52,RES_hhdet_in_new!C52,)</f>
        <v>0</v>
      </c>
      <c r="D52" s="67">
        <f>MAX(RES_hhdet_num!D52-RES_hhdet_num!C52,RES_hhdet_in_new!D52,)</f>
        <v>0</v>
      </c>
      <c r="E52" s="67">
        <f>MAX(RES_hhdet_num!E52-RES_hhdet_num!D52,RES_hhdet_in_new!E52,)</f>
        <v>0</v>
      </c>
      <c r="F52" s="67">
        <f>MAX(RES_hhdet_num!F52-RES_hhdet_num!E52,RES_hhdet_in_new!F52,)</f>
        <v>0</v>
      </c>
      <c r="G52" s="67">
        <f>MAX(RES_hhdet_num!G52-RES_hhdet_num!F52,RES_hhdet_in_new!G52,)</f>
        <v>0</v>
      </c>
      <c r="H52" s="67">
        <f>MAX(RES_hhdet_num!H52-RES_hhdet_num!G52,RES_hhdet_in_new!H52,)</f>
        <v>0</v>
      </c>
      <c r="I52" s="67">
        <f>MAX(RES_hhdet_num!I52-RES_hhdet_num!H52,RES_hhdet_in_new!I52,)</f>
        <v>0</v>
      </c>
      <c r="J52" s="67">
        <f>MAX(RES_hhdet_num!J52-RES_hhdet_num!I52,RES_hhdet_in_new!J52,)</f>
        <v>0</v>
      </c>
      <c r="K52" s="67">
        <f>MAX(RES_hhdet_num!K52-RES_hhdet_num!J52,RES_hhdet_in_new!K52,)</f>
        <v>0</v>
      </c>
      <c r="L52" s="67">
        <f>MAX(RES_hhdet_num!L52-RES_hhdet_num!K52,RES_hhdet_in_new!L52,)</f>
        <v>0</v>
      </c>
      <c r="M52" s="67">
        <f>MAX(RES_hhdet_num!M52-RES_hhdet_num!L52,RES_hhdet_in_new!M52,)</f>
        <v>0</v>
      </c>
      <c r="N52" s="67">
        <f>MAX(RES_hhdet_num!N52-RES_hhdet_num!M52,RES_hhdet_in_new!N52,)</f>
        <v>0</v>
      </c>
      <c r="O52" s="67">
        <f>MAX(RES_hhdet_num!O52-RES_hhdet_num!N52,RES_hhdet_in_new!O52,)</f>
        <v>0</v>
      </c>
      <c r="P52" s="67">
        <f>MAX(RES_hhdet_num!P52-RES_hhdet_num!O52,RES_hhdet_in_new!P52,)</f>
        <v>0</v>
      </c>
      <c r="Q52" s="67">
        <f>MAX(RES_hhdet_num!Q52-RES_hhdet_num!P52,RES_hhdet_in_new!Q52,)</f>
        <v>0</v>
      </c>
    </row>
    <row r="53" spans="1:17" ht="12" hidden="1" customHeight="1" x14ac:dyDescent="0.25">
      <c r="A53" s="148" t="s">
        <v>59</v>
      </c>
      <c r="B53" s="67"/>
      <c r="C53" s="67">
        <f>MAX(RES_hhdet_num!C53-RES_hhdet_num!B53,RES_hhdet_in_new!C53,)</f>
        <v>0</v>
      </c>
      <c r="D53" s="67">
        <f>MAX(RES_hhdet_num!D53-RES_hhdet_num!C53,RES_hhdet_in_new!D53,)</f>
        <v>0</v>
      </c>
      <c r="E53" s="67">
        <f>MAX(RES_hhdet_num!E53-RES_hhdet_num!D53,RES_hhdet_in_new!E53,)</f>
        <v>0</v>
      </c>
      <c r="F53" s="67">
        <f>MAX(RES_hhdet_num!F53-RES_hhdet_num!E53,RES_hhdet_in_new!F53,)</f>
        <v>0</v>
      </c>
      <c r="G53" s="67">
        <f>MAX(RES_hhdet_num!G53-RES_hhdet_num!F53,RES_hhdet_in_new!G53,)</f>
        <v>0</v>
      </c>
      <c r="H53" s="67">
        <f>MAX(RES_hhdet_num!H53-RES_hhdet_num!G53,RES_hhdet_in_new!H53,)</f>
        <v>0</v>
      </c>
      <c r="I53" s="67">
        <f>MAX(RES_hhdet_num!I53-RES_hhdet_num!H53,RES_hhdet_in_new!I53,)</f>
        <v>0</v>
      </c>
      <c r="J53" s="67">
        <f>MAX(RES_hhdet_num!J53-RES_hhdet_num!I53,RES_hhdet_in_new!J53,)</f>
        <v>0</v>
      </c>
      <c r="K53" s="67">
        <f>MAX(RES_hhdet_num!K53-RES_hhdet_num!J53,RES_hhdet_in_new!K53,)</f>
        <v>0</v>
      </c>
      <c r="L53" s="67">
        <f>MAX(RES_hhdet_num!L53-RES_hhdet_num!K53,RES_hhdet_in_new!L53,)</f>
        <v>0</v>
      </c>
      <c r="M53" s="67">
        <f>MAX(RES_hhdet_num!M53-RES_hhdet_num!L53,RES_hhdet_in_new!M53,)</f>
        <v>0</v>
      </c>
      <c r="N53" s="67">
        <f>MAX(RES_hhdet_num!N53-RES_hhdet_num!M53,RES_hhdet_in_new!N53,)</f>
        <v>0</v>
      </c>
      <c r="O53" s="67">
        <f>MAX(RES_hhdet_num!O53-RES_hhdet_num!N53,RES_hhdet_in_new!O53,)</f>
        <v>0</v>
      </c>
      <c r="P53" s="67">
        <f>MAX(RES_hhdet_num!P53-RES_hhdet_num!O53,RES_hhdet_in_new!P53,)</f>
        <v>0</v>
      </c>
      <c r="Q53" s="67">
        <f>MAX(RES_hhdet_num!Q53-RES_hhdet_num!P53,RES_hhdet_in_new!Q53,)</f>
        <v>0</v>
      </c>
    </row>
    <row r="54" spans="1:17" ht="12" customHeight="1" x14ac:dyDescent="0.25">
      <c r="A54" s="23" t="s">
        <v>142</v>
      </c>
      <c r="B54" s="67"/>
      <c r="C54" s="67">
        <v>4739.7500000000055</v>
      </c>
      <c r="D54" s="67">
        <v>6722.75</v>
      </c>
      <c r="E54" s="67">
        <v>3886.7499999999964</v>
      </c>
      <c r="F54" s="67">
        <v>866.247122192098</v>
      </c>
      <c r="G54" s="67">
        <v>6925.7500000000091</v>
      </c>
      <c r="H54" s="67">
        <v>3052.7499999999941</v>
      </c>
      <c r="I54" s="67">
        <v>155.37112138739857</v>
      </c>
      <c r="J54" s="67">
        <v>2945.8614074376428</v>
      </c>
      <c r="K54" s="67">
        <v>5113.9709251381892</v>
      </c>
      <c r="L54" s="67">
        <v>860.04458321701554</v>
      </c>
      <c r="M54" s="67">
        <v>2139.350428792548</v>
      </c>
      <c r="N54" s="67">
        <v>695.69534858260533</v>
      </c>
      <c r="O54" s="67">
        <v>202.98666328062427</v>
      </c>
      <c r="P54" s="67">
        <v>1442.0816041203409</v>
      </c>
      <c r="Q54" s="67">
        <v>33.271471012597431</v>
      </c>
    </row>
    <row r="55" spans="1:17" ht="12" customHeight="1" x14ac:dyDescent="0.25">
      <c r="A55" s="23" t="s">
        <v>141</v>
      </c>
      <c r="B55" s="67"/>
      <c r="C55" s="67">
        <v>15248.999999999995</v>
      </c>
      <c r="D55" s="67">
        <v>10011</v>
      </c>
      <c r="E55" s="67">
        <v>12997.000000000004</v>
      </c>
      <c r="F55" s="67">
        <v>26663.000000000004</v>
      </c>
      <c r="G55" s="67">
        <v>10550.999999999991</v>
      </c>
      <c r="H55" s="67">
        <v>9200.0000000000073</v>
      </c>
      <c r="I55" s="67">
        <v>23280.000000000004</v>
      </c>
      <c r="J55" s="67">
        <v>10319.000000000011</v>
      </c>
      <c r="K55" s="67">
        <v>29963.738491727767</v>
      </c>
      <c r="L55" s="67">
        <v>24281.174543342458</v>
      </c>
      <c r="M55" s="67">
        <v>32446.700610054166</v>
      </c>
      <c r="N55" s="67">
        <v>30933.127877807899</v>
      </c>
      <c r="O55" s="67">
        <v>26020.074397878299</v>
      </c>
      <c r="P55" s="67">
        <v>17588.81637244084</v>
      </c>
      <c r="Q55" s="67">
        <v>13096.854114186197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/>
      <c r="C59" s="67">
        <v>34359</v>
      </c>
      <c r="D59" s="67">
        <v>6258.9999999999964</v>
      </c>
      <c r="E59" s="67">
        <v>5839.9999999999991</v>
      </c>
      <c r="F59" s="67">
        <v>6820.0000000000055</v>
      </c>
      <c r="G59" s="67">
        <v>3299.3646844731975</v>
      </c>
      <c r="H59" s="67">
        <v>1981.8349711323569</v>
      </c>
      <c r="I59" s="67">
        <v>4242.8130281411413</v>
      </c>
      <c r="J59" s="67">
        <v>4680.774114418009</v>
      </c>
      <c r="K59" s="67">
        <v>32694.697365309956</v>
      </c>
      <c r="L59" s="67">
        <v>9454.8592950791572</v>
      </c>
      <c r="M59" s="67">
        <v>24810.44648522311</v>
      </c>
      <c r="N59" s="67">
        <v>11744.379272823142</v>
      </c>
      <c r="O59" s="67">
        <v>16633.364684473185</v>
      </c>
      <c r="P59" s="67">
        <v>9350.1780245242662</v>
      </c>
      <c r="Q59" s="67">
        <v>8972.5619718588805</v>
      </c>
    </row>
    <row r="60" spans="1:17" ht="12" customHeight="1" x14ac:dyDescent="0.25">
      <c r="A60" s="29" t="s">
        <v>140</v>
      </c>
      <c r="B60" s="83"/>
      <c r="C60" s="83">
        <v>10100.72781414288</v>
      </c>
      <c r="D60" s="83">
        <v>10474.750000000004</v>
      </c>
      <c r="E60" s="83">
        <v>11043.750000000002</v>
      </c>
      <c r="F60" s="83">
        <v>11385.749999999995</v>
      </c>
      <c r="G60" s="83">
        <v>15405.749999999987</v>
      </c>
      <c r="H60" s="83">
        <v>17013.750000000011</v>
      </c>
      <c r="I60" s="83">
        <v>4117.7499999999982</v>
      </c>
      <c r="J60" s="83">
        <v>11077.750000000005</v>
      </c>
      <c r="K60" s="83">
        <v>23684.477814142891</v>
      </c>
      <c r="L60" s="83">
        <v>15834.265704920839</v>
      </c>
      <c r="M60" s="83">
        <v>13866.969542579869</v>
      </c>
      <c r="N60" s="83">
        <v>20959.745727176858</v>
      </c>
      <c r="O60" s="83">
        <v>7892.5213671350739</v>
      </c>
      <c r="P60" s="83">
        <v>13192.483469668146</v>
      </c>
      <c r="Q60" s="83">
        <v>4236.2273478093521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/>
      <c r="C64" s="67">
        <v>0</v>
      </c>
      <c r="D64" s="67">
        <v>0</v>
      </c>
      <c r="E64" s="67">
        <v>0</v>
      </c>
      <c r="F64" s="67">
        <v>0</v>
      </c>
      <c r="G64" s="67">
        <v>0</v>
      </c>
      <c r="H64" s="67">
        <v>0</v>
      </c>
      <c r="I64" s="67">
        <v>0</v>
      </c>
      <c r="J64" s="67">
        <v>0</v>
      </c>
      <c r="K64" s="67">
        <v>0</v>
      </c>
      <c r="L64" s="67">
        <v>0</v>
      </c>
      <c r="M64" s="67">
        <v>0</v>
      </c>
      <c r="N64" s="67">
        <v>0</v>
      </c>
      <c r="O64" s="67">
        <v>0</v>
      </c>
      <c r="P64" s="67">
        <v>0</v>
      </c>
      <c r="Q64" s="67">
        <v>0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/>
      <c r="C67" s="67">
        <v>0</v>
      </c>
      <c r="D67" s="67">
        <v>0</v>
      </c>
      <c r="E67" s="67">
        <v>0</v>
      </c>
      <c r="F67" s="67">
        <v>0</v>
      </c>
      <c r="G67" s="67">
        <v>0</v>
      </c>
      <c r="H67" s="67">
        <v>0</v>
      </c>
      <c r="I67" s="67">
        <v>0</v>
      </c>
      <c r="J67" s="67">
        <v>0</v>
      </c>
      <c r="K67" s="67">
        <v>0</v>
      </c>
      <c r="L67" s="67">
        <v>0</v>
      </c>
      <c r="M67" s="67">
        <v>0</v>
      </c>
      <c r="N67" s="67">
        <v>0</v>
      </c>
      <c r="O67" s="67">
        <v>0</v>
      </c>
      <c r="P67" s="67">
        <v>0</v>
      </c>
      <c r="Q67" s="67">
        <v>0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/>
      <c r="C69" s="67">
        <v>0</v>
      </c>
      <c r="D69" s="67">
        <v>0</v>
      </c>
      <c r="E69" s="67">
        <v>0</v>
      </c>
      <c r="F69" s="67">
        <v>0</v>
      </c>
      <c r="G69" s="67">
        <v>0</v>
      </c>
      <c r="H69" s="67">
        <v>0</v>
      </c>
      <c r="I69" s="67">
        <v>0</v>
      </c>
      <c r="J69" s="67">
        <v>0</v>
      </c>
      <c r="K69" s="67">
        <v>0</v>
      </c>
      <c r="L69" s="67">
        <v>0</v>
      </c>
      <c r="M69" s="67">
        <v>0</v>
      </c>
      <c r="N69" s="67">
        <v>0</v>
      </c>
      <c r="O69" s="67">
        <v>0</v>
      </c>
      <c r="P69" s="67">
        <v>0</v>
      </c>
      <c r="Q69" s="67">
        <v>0</v>
      </c>
    </row>
    <row r="70" spans="1:17" ht="12" customHeight="1" x14ac:dyDescent="0.25">
      <c r="A70" s="23" t="s">
        <v>159</v>
      </c>
      <c r="B70" s="67"/>
      <c r="C70" s="67">
        <v>0</v>
      </c>
      <c r="D70" s="67">
        <v>0</v>
      </c>
      <c r="E70" s="67">
        <v>0</v>
      </c>
      <c r="F70" s="67">
        <v>0</v>
      </c>
      <c r="G70" s="67">
        <v>0</v>
      </c>
      <c r="H70" s="67">
        <v>0</v>
      </c>
      <c r="I70" s="67">
        <v>0</v>
      </c>
      <c r="J70" s="67">
        <v>0</v>
      </c>
      <c r="K70" s="67">
        <v>0</v>
      </c>
      <c r="L70" s="67">
        <v>0</v>
      </c>
      <c r="M70" s="67">
        <v>0</v>
      </c>
      <c r="N70" s="67">
        <v>0</v>
      </c>
      <c r="O70" s="67">
        <v>0</v>
      </c>
      <c r="P70" s="67">
        <v>0</v>
      </c>
      <c r="Q70" s="67">
        <v>0</v>
      </c>
    </row>
    <row r="71" spans="1:17" ht="12" hidden="1" customHeight="1" x14ac:dyDescent="0.25">
      <c r="A71" s="148" t="s">
        <v>109</v>
      </c>
      <c r="B71" s="67"/>
      <c r="C71" s="67">
        <f>MAX(RES_hhdet_num!C71-RES_hhdet_num!B71,RES_hhdet_in_new!C71,)</f>
        <v>0</v>
      </c>
      <c r="D71" s="67">
        <f>MAX(RES_hhdet_num!D71-RES_hhdet_num!C71,RES_hhdet_in_new!D71,)</f>
        <v>0</v>
      </c>
      <c r="E71" s="67">
        <f>MAX(RES_hhdet_num!E71-RES_hhdet_num!D71,RES_hhdet_in_new!E71,)</f>
        <v>0</v>
      </c>
      <c r="F71" s="67">
        <f>MAX(RES_hhdet_num!F71-RES_hhdet_num!E71,RES_hhdet_in_new!F71,)</f>
        <v>0</v>
      </c>
      <c r="G71" s="67">
        <f>MAX(RES_hhdet_num!G71-RES_hhdet_num!F71,RES_hhdet_in_new!G71,)</f>
        <v>0</v>
      </c>
      <c r="H71" s="67">
        <f>MAX(RES_hhdet_num!H71-RES_hhdet_num!G71,RES_hhdet_in_new!H71,)</f>
        <v>0</v>
      </c>
      <c r="I71" s="67">
        <f>MAX(RES_hhdet_num!I71-RES_hhdet_num!H71,RES_hhdet_in_new!I71,)</f>
        <v>0</v>
      </c>
      <c r="J71" s="67">
        <f>MAX(RES_hhdet_num!J71-RES_hhdet_num!I71,RES_hhdet_in_new!J71,)</f>
        <v>0</v>
      </c>
      <c r="K71" s="67">
        <f>MAX(RES_hhdet_num!K71-RES_hhdet_num!J71,RES_hhdet_in_new!K71,)</f>
        <v>0</v>
      </c>
      <c r="L71" s="67">
        <f>MAX(RES_hhdet_num!L71-RES_hhdet_num!K71,RES_hhdet_in_new!L71,)</f>
        <v>0</v>
      </c>
      <c r="M71" s="67">
        <f>MAX(RES_hhdet_num!M71-RES_hhdet_num!L71,RES_hhdet_in_new!M71,)</f>
        <v>0</v>
      </c>
      <c r="N71" s="67">
        <f>MAX(RES_hhdet_num!N71-RES_hhdet_num!M71,RES_hhdet_in_new!N71,)</f>
        <v>0</v>
      </c>
      <c r="O71" s="67">
        <f>MAX(RES_hhdet_num!O71-RES_hhdet_num!N71,RES_hhdet_in_new!O71,)</f>
        <v>0</v>
      </c>
      <c r="P71" s="67">
        <f>MAX(RES_hhdet_num!P71-RES_hhdet_num!O71,RES_hhdet_in_new!P71,)</f>
        <v>0</v>
      </c>
      <c r="Q71" s="67">
        <f>MAX(RES_hhdet_num!Q71-RES_hhdet_num!P71,RES_hhdet_in_new!Q71,)</f>
        <v>0</v>
      </c>
    </row>
    <row r="72" spans="1:17" ht="12" hidden="1" customHeight="1" x14ac:dyDescent="0.25">
      <c r="A72" s="148" t="s">
        <v>59</v>
      </c>
      <c r="B72" s="67"/>
      <c r="C72" s="67">
        <f>MAX(RES_hhdet_num!C72-RES_hhdet_num!B72,RES_hhdet_in_new!C72,)</f>
        <v>0</v>
      </c>
      <c r="D72" s="67">
        <f>MAX(RES_hhdet_num!D72-RES_hhdet_num!C72,RES_hhdet_in_new!D72,)</f>
        <v>0</v>
      </c>
      <c r="E72" s="67">
        <f>MAX(RES_hhdet_num!E72-RES_hhdet_num!D72,RES_hhdet_in_new!E72,)</f>
        <v>0</v>
      </c>
      <c r="F72" s="67">
        <f>MAX(RES_hhdet_num!F72-RES_hhdet_num!E72,RES_hhdet_in_new!F72,)</f>
        <v>0</v>
      </c>
      <c r="G72" s="67">
        <f>MAX(RES_hhdet_num!G72-RES_hhdet_num!F72,RES_hhdet_in_new!G72,)</f>
        <v>0</v>
      </c>
      <c r="H72" s="67">
        <f>MAX(RES_hhdet_num!H72-RES_hhdet_num!G72,RES_hhdet_in_new!H72,)</f>
        <v>0</v>
      </c>
      <c r="I72" s="67">
        <f>MAX(RES_hhdet_num!I72-RES_hhdet_num!H72,RES_hhdet_in_new!I72,)</f>
        <v>0</v>
      </c>
      <c r="J72" s="67">
        <f>MAX(RES_hhdet_num!J72-RES_hhdet_num!I72,RES_hhdet_in_new!J72,)</f>
        <v>0</v>
      </c>
      <c r="K72" s="67">
        <f>MAX(RES_hhdet_num!K72-RES_hhdet_num!J72,RES_hhdet_in_new!K72,)</f>
        <v>0</v>
      </c>
      <c r="L72" s="67">
        <f>MAX(RES_hhdet_num!L72-RES_hhdet_num!K72,RES_hhdet_in_new!L72,)</f>
        <v>0</v>
      </c>
      <c r="M72" s="67">
        <f>MAX(RES_hhdet_num!M72-RES_hhdet_num!L72,RES_hhdet_in_new!M72,)</f>
        <v>0</v>
      </c>
      <c r="N72" s="67">
        <f>MAX(RES_hhdet_num!N72-RES_hhdet_num!M72,RES_hhdet_in_new!N72,)</f>
        <v>0</v>
      </c>
      <c r="O72" s="67">
        <f>MAX(RES_hhdet_num!O72-RES_hhdet_num!N72,RES_hhdet_in_new!O72,)</f>
        <v>0</v>
      </c>
      <c r="P72" s="67">
        <f>MAX(RES_hhdet_num!P72-RES_hhdet_num!O72,RES_hhdet_in_new!P72,)</f>
        <v>0</v>
      </c>
      <c r="Q72" s="67">
        <f>MAX(RES_hhdet_num!Q72-RES_hhdet_num!P72,RES_hhdet_in_new!Q72,)</f>
        <v>0</v>
      </c>
    </row>
    <row r="73" spans="1:17" ht="12" customHeight="1" x14ac:dyDescent="0.25">
      <c r="A73" s="23" t="s">
        <v>142</v>
      </c>
      <c r="B73" s="67"/>
      <c r="C73" s="67">
        <v>0</v>
      </c>
      <c r="D73" s="67">
        <v>0</v>
      </c>
      <c r="E73" s="67">
        <v>0</v>
      </c>
      <c r="F73" s="67">
        <v>0</v>
      </c>
      <c r="G73" s="67">
        <v>0</v>
      </c>
      <c r="H73" s="67">
        <v>0</v>
      </c>
      <c r="I73" s="67">
        <v>0</v>
      </c>
      <c r="J73" s="67">
        <v>0</v>
      </c>
      <c r="K73" s="67">
        <v>0</v>
      </c>
      <c r="L73" s="67">
        <v>0</v>
      </c>
      <c r="M73" s="67">
        <v>0</v>
      </c>
      <c r="N73" s="67">
        <v>0</v>
      </c>
      <c r="O73" s="67">
        <v>0</v>
      </c>
      <c r="P73" s="67">
        <v>0</v>
      </c>
      <c r="Q73" s="67">
        <v>0</v>
      </c>
    </row>
    <row r="74" spans="1:17" ht="12" customHeight="1" x14ac:dyDescent="0.25">
      <c r="A74" s="23" t="s">
        <v>141</v>
      </c>
      <c r="B74" s="67"/>
      <c r="C74" s="67">
        <v>0</v>
      </c>
      <c r="D74" s="67">
        <v>0</v>
      </c>
      <c r="E74" s="67">
        <v>0</v>
      </c>
      <c r="F74" s="67">
        <v>0</v>
      </c>
      <c r="G74" s="67">
        <v>0</v>
      </c>
      <c r="H74" s="67">
        <v>0</v>
      </c>
      <c r="I74" s="67">
        <v>0</v>
      </c>
      <c r="J74" s="67">
        <v>0</v>
      </c>
      <c r="K74" s="67">
        <v>0</v>
      </c>
      <c r="L74" s="67">
        <v>0</v>
      </c>
      <c r="M74" s="67">
        <v>0</v>
      </c>
      <c r="N74" s="67">
        <v>0</v>
      </c>
      <c r="O74" s="67">
        <v>0</v>
      </c>
      <c r="P74" s="67">
        <v>0</v>
      </c>
      <c r="Q74" s="67">
        <v>0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/>
      <c r="C78" s="67">
        <v>0</v>
      </c>
      <c r="D78" s="67">
        <v>0</v>
      </c>
      <c r="E78" s="67">
        <v>0</v>
      </c>
      <c r="F78" s="67">
        <v>0</v>
      </c>
      <c r="G78" s="67">
        <v>0</v>
      </c>
      <c r="H78" s="67">
        <v>0</v>
      </c>
      <c r="I78" s="67">
        <v>0</v>
      </c>
      <c r="J78" s="67">
        <v>0</v>
      </c>
      <c r="K78" s="67">
        <v>0</v>
      </c>
      <c r="L78" s="67">
        <v>0</v>
      </c>
      <c r="M78" s="67">
        <v>0</v>
      </c>
      <c r="N78" s="67">
        <v>0</v>
      </c>
      <c r="O78" s="67">
        <v>0</v>
      </c>
      <c r="P78" s="67">
        <v>0</v>
      </c>
      <c r="Q78" s="67">
        <v>0</v>
      </c>
    </row>
    <row r="79" spans="1:17" ht="12" customHeight="1" x14ac:dyDescent="0.25">
      <c r="A79" s="29" t="s">
        <v>140</v>
      </c>
      <c r="B79" s="83"/>
      <c r="C79" s="83">
        <v>0</v>
      </c>
      <c r="D79" s="83">
        <v>0</v>
      </c>
      <c r="E79" s="83">
        <v>0</v>
      </c>
      <c r="F79" s="83">
        <v>0</v>
      </c>
      <c r="G79" s="83">
        <v>0</v>
      </c>
      <c r="H79" s="83">
        <v>0</v>
      </c>
      <c r="I79" s="83">
        <v>0</v>
      </c>
      <c r="J79" s="83">
        <v>0</v>
      </c>
      <c r="K79" s="83">
        <v>0</v>
      </c>
      <c r="L79" s="83">
        <v>0</v>
      </c>
      <c r="M79" s="83">
        <v>0</v>
      </c>
      <c r="N79" s="83">
        <v>0</v>
      </c>
      <c r="O79" s="83">
        <v>0</v>
      </c>
      <c r="P79" s="83">
        <v>0</v>
      </c>
      <c r="Q79" s="83"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/>
      <c r="C83" s="67">
        <v>460.9375</v>
      </c>
      <c r="D83" s="67">
        <v>1307.9375</v>
      </c>
      <c r="E83" s="67">
        <v>360.9375</v>
      </c>
      <c r="F83" s="67">
        <v>1788.9375</v>
      </c>
      <c r="G83" s="67">
        <v>848.9375</v>
      </c>
      <c r="H83" s="67">
        <v>396.9375</v>
      </c>
      <c r="I83" s="67">
        <v>376.9375</v>
      </c>
      <c r="J83" s="67">
        <v>1323.9375</v>
      </c>
      <c r="K83" s="67">
        <v>820.9375</v>
      </c>
      <c r="L83" s="67">
        <v>455.9375</v>
      </c>
      <c r="M83" s="67">
        <v>478.9375</v>
      </c>
      <c r="N83" s="67">
        <v>1803.9375</v>
      </c>
      <c r="O83" s="67">
        <v>1314.9375</v>
      </c>
      <c r="P83" s="67">
        <v>403.9375</v>
      </c>
      <c r="Q83" s="67">
        <v>1231.9375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/>
      <c r="C86" s="67">
        <v>129</v>
      </c>
      <c r="D86" s="67">
        <v>213</v>
      </c>
      <c r="E86" s="67">
        <v>111</v>
      </c>
      <c r="F86" s="67">
        <v>334</v>
      </c>
      <c r="G86" s="67">
        <v>203</v>
      </c>
      <c r="H86" s="67">
        <v>142</v>
      </c>
      <c r="I86" s="67">
        <v>73</v>
      </c>
      <c r="J86" s="67">
        <v>172</v>
      </c>
      <c r="K86" s="67">
        <v>408</v>
      </c>
      <c r="L86" s="67">
        <v>440</v>
      </c>
      <c r="M86" s="67">
        <v>321</v>
      </c>
      <c r="N86" s="67">
        <v>734</v>
      </c>
      <c r="O86" s="67">
        <v>565</v>
      </c>
      <c r="P86" s="67">
        <v>345</v>
      </c>
      <c r="Q86" s="67">
        <v>628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/>
      <c r="C88" s="67">
        <v>0</v>
      </c>
      <c r="D88" s="67">
        <v>0</v>
      </c>
      <c r="E88" s="67">
        <v>0</v>
      </c>
      <c r="F88" s="67">
        <v>0</v>
      </c>
      <c r="G88" s="67">
        <v>0</v>
      </c>
      <c r="H88" s="67">
        <v>0</v>
      </c>
      <c r="I88" s="67">
        <v>0</v>
      </c>
      <c r="J88" s="67">
        <v>0</v>
      </c>
      <c r="K88" s="67">
        <v>0</v>
      </c>
      <c r="L88" s="67">
        <v>0</v>
      </c>
      <c r="M88" s="67">
        <v>0</v>
      </c>
      <c r="N88" s="67">
        <v>0</v>
      </c>
      <c r="O88" s="67">
        <v>0</v>
      </c>
      <c r="P88" s="67">
        <v>0</v>
      </c>
      <c r="Q88" s="67">
        <v>0</v>
      </c>
    </row>
    <row r="89" spans="1:17" ht="12" customHeight="1" x14ac:dyDescent="0.25">
      <c r="A89" s="23" t="s">
        <v>155</v>
      </c>
      <c r="B89" s="67"/>
      <c r="C89" s="67">
        <v>0</v>
      </c>
      <c r="D89" s="67">
        <v>0</v>
      </c>
      <c r="E89" s="67">
        <v>0</v>
      </c>
      <c r="F89" s="67">
        <v>0</v>
      </c>
      <c r="G89" s="67">
        <v>0</v>
      </c>
      <c r="H89" s="67">
        <v>0</v>
      </c>
      <c r="I89" s="67">
        <v>0</v>
      </c>
      <c r="J89" s="67">
        <v>0</v>
      </c>
      <c r="K89" s="67">
        <v>0</v>
      </c>
      <c r="L89" s="67">
        <v>0</v>
      </c>
      <c r="M89" s="67">
        <v>0</v>
      </c>
      <c r="N89" s="67">
        <v>0</v>
      </c>
      <c r="O89" s="67">
        <v>0</v>
      </c>
      <c r="P89" s="67">
        <v>0</v>
      </c>
      <c r="Q89" s="67">
        <v>0</v>
      </c>
    </row>
    <row r="90" spans="1:17" ht="12" hidden="1" customHeight="1" x14ac:dyDescent="0.25">
      <c r="A90" s="148" t="s">
        <v>55</v>
      </c>
      <c r="B90" s="67"/>
      <c r="C90" s="67">
        <f>MAX(RES_hhdet_num!C90-RES_hhdet_num!B90,RES_hhdet_in_new!C90,)</f>
        <v>0</v>
      </c>
      <c r="D90" s="67">
        <f>MAX(RES_hhdet_num!D90-RES_hhdet_num!C90,RES_hhdet_in_new!D90,)</f>
        <v>0</v>
      </c>
      <c r="E90" s="67">
        <f>MAX(RES_hhdet_num!E90-RES_hhdet_num!D90,RES_hhdet_in_new!E90,)</f>
        <v>0</v>
      </c>
      <c r="F90" s="67">
        <f>MAX(RES_hhdet_num!F90-RES_hhdet_num!E90,RES_hhdet_in_new!F90,)</f>
        <v>0</v>
      </c>
      <c r="G90" s="67">
        <f>MAX(RES_hhdet_num!G90-RES_hhdet_num!F90,RES_hhdet_in_new!G90,)</f>
        <v>0</v>
      </c>
      <c r="H90" s="67">
        <f>MAX(RES_hhdet_num!H90-RES_hhdet_num!G90,RES_hhdet_in_new!H90,)</f>
        <v>0</v>
      </c>
      <c r="I90" s="67">
        <f>MAX(RES_hhdet_num!I90-RES_hhdet_num!H90,RES_hhdet_in_new!I90,)</f>
        <v>0</v>
      </c>
      <c r="J90" s="67">
        <f>MAX(RES_hhdet_num!J90-RES_hhdet_num!I90,RES_hhdet_in_new!J90,)</f>
        <v>0</v>
      </c>
      <c r="K90" s="67">
        <f>MAX(RES_hhdet_num!K90-RES_hhdet_num!J90,RES_hhdet_in_new!K90,)</f>
        <v>0</v>
      </c>
      <c r="L90" s="67">
        <f>MAX(RES_hhdet_num!L90-RES_hhdet_num!K90,RES_hhdet_in_new!L90,)</f>
        <v>0</v>
      </c>
      <c r="M90" s="67">
        <f>MAX(RES_hhdet_num!M90-RES_hhdet_num!L90,RES_hhdet_in_new!M90,)</f>
        <v>0</v>
      </c>
      <c r="N90" s="67">
        <f>MAX(RES_hhdet_num!N90-RES_hhdet_num!M90,RES_hhdet_in_new!N90,)</f>
        <v>0</v>
      </c>
      <c r="O90" s="67">
        <f>MAX(RES_hhdet_num!O90-RES_hhdet_num!N90,RES_hhdet_in_new!O90,)</f>
        <v>0</v>
      </c>
      <c r="P90" s="67">
        <f>MAX(RES_hhdet_num!P90-RES_hhdet_num!O90,RES_hhdet_in_new!P90,)</f>
        <v>0</v>
      </c>
      <c r="Q90" s="67">
        <f>MAX(RES_hhdet_num!Q90-RES_hhdet_num!P90,RES_hhdet_in_new!Q90,)</f>
        <v>0</v>
      </c>
    </row>
    <row r="91" spans="1:17" ht="12" hidden="1" customHeight="1" x14ac:dyDescent="0.25">
      <c r="A91" s="148" t="s">
        <v>59</v>
      </c>
      <c r="B91" s="67"/>
      <c r="C91" s="67">
        <f>MAX(RES_hhdet_num!C91-RES_hhdet_num!B91,RES_hhdet_in_new!C91,)</f>
        <v>0</v>
      </c>
      <c r="D91" s="67">
        <f>MAX(RES_hhdet_num!D91-RES_hhdet_num!C91,RES_hhdet_in_new!D91,)</f>
        <v>0</v>
      </c>
      <c r="E91" s="67">
        <f>MAX(RES_hhdet_num!E91-RES_hhdet_num!D91,RES_hhdet_in_new!E91,)</f>
        <v>0</v>
      </c>
      <c r="F91" s="67">
        <f>MAX(RES_hhdet_num!F91-RES_hhdet_num!E91,RES_hhdet_in_new!F91,)</f>
        <v>0</v>
      </c>
      <c r="G91" s="67">
        <f>MAX(RES_hhdet_num!G91-RES_hhdet_num!F91,RES_hhdet_in_new!G91,)</f>
        <v>0</v>
      </c>
      <c r="H91" s="67">
        <f>MAX(RES_hhdet_num!H91-RES_hhdet_num!G91,RES_hhdet_in_new!H91,)</f>
        <v>0</v>
      </c>
      <c r="I91" s="67">
        <f>MAX(RES_hhdet_num!I91-RES_hhdet_num!H91,RES_hhdet_in_new!I91,)</f>
        <v>0</v>
      </c>
      <c r="J91" s="67">
        <f>MAX(RES_hhdet_num!J91-RES_hhdet_num!I91,RES_hhdet_in_new!J91,)</f>
        <v>0</v>
      </c>
      <c r="K91" s="67">
        <f>MAX(RES_hhdet_num!K91-RES_hhdet_num!J91,RES_hhdet_in_new!K91,)</f>
        <v>0</v>
      </c>
      <c r="L91" s="67">
        <f>MAX(RES_hhdet_num!L91-RES_hhdet_num!K91,RES_hhdet_in_new!L91,)</f>
        <v>0</v>
      </c>
      <c r="M91" s="67">
        <f>MAX(RES_hhdet_num!M91-RES_hhdet_num!L91,RES_hhdet_in_new!M91,)</f>
        <v>0</v>
      </c>
      <c r="N91" s="67">
        <f>MAX(RES_hhdet_num!N91-RES_hhdet_num!M91,RES_hhdet_in_new!N91,)</f>
        <v>0</v>
      </c>
      <c r="O91" s="67">
        <f>MAX(RES_hhdet_num!O91-RES_hhdet_num!N91,RES_hhdet_in_new!O91,)</f>
        <v>0</v>
      </c>
      <c r="P91" s="67">
        <f>MAX(RES_hhdet_num!P91-RES_hhdet_num!O91,RES_hhdet_in_new!P91,)</f>
        <v>0</v>
      </c>
      <c r="Q91" s="67">
        <f>MAX(RES_hhdet_num!Q91-RES_hhdet_num!P91,RES_hhdet_in_new!Q91,)</f>
        <v>0</v>
      </c>
    </row>
    <row r="92" spans="1:17" ht="12" customHeight="1" x14ac:dyDescent="0.25">
      <c r="A92" s="23" t="s">
        <v>144</v>
      </c>
      <c r="B92" s="67"/>
      <c r="C92" s="67">
        <v>112.74999999999983</v>
      </c>
      <c r="D92" s="67">
        <v>136.75000000000017</v>
      </c>
      <c r="E92" s="67">
        <v>65.750000000000099</v>
      </c>
      <c r="F92" s="67">
        <v>64.923465965917828</v>
      </c>
      <c r="G92" s="67">
        <v>112.74999999999997</v>
      </c>
      <c r="H92" s="67">
        <v>55.750000000000014</v>
      </c>
      <c r="I92" s="67">
        <v>1.0832436417569289</v>
      </c>
      <c r="J92" s="67">
        <v>72.238065919715638</v>
      </c>
      <c r="K92" s="67">
        <v>53.193922536772789</v>
      </c>
      <c r="L92" s="67">
        <v>23.221815045876866</v>
      </c>
      <c r="M92" s="67">
        <v>19.391286574427827</v>
      </c>
      <c r="N92" s="67">
        <v>19.531345965939881</v>
      </c>
      <c r="O92" s="67">
        <v>1.4669352131587772</v>
      </c>
      <c r="P92" s="67">
        <v>25.511560710380287</v>
      </c>
      <c r="Q92" s="67">
        <v>1.7404055032585009</v>
      </c>
    </row>
    <row r="93" spans="1:17" ht="12" customHeight="1" x14ac:dyDescent="0.25">
      <c r="A93" s="23" t="s">
        <v>143</v>
      </c>
      <c r="B93" s="67"/>
      <c r="C93" s="67">
        <v>403.47724259993583</v>
      </c>
      <c r="D93" s="67">
        <v>267.0000000000004</v>
      </c>
      <c r="E93" s="67">
        <v>217.38636587642529</v>
      </c>
      <c r="F93" s="67">
        <v>599.00000000000023</v>
      </c>
      <c r="G93" s="67">
        <v>156.75587746361677</v>
      </c>
      <c r="H93" s="67">
        <v>184.99999999999989</v>
      </c>
      <c r="I93" s="67">
        <v>506.00000000000011</v>
      </c>
      <c r="J93" s="67">
        <v>265</v>
      </c>
      <c r="K93" s="67">
        <v>194.23839133816438</v>
      </c>
      <c r="L93" s="67">
        <v>434.8807814792284</v>
      </c>
      <c r="M93" s="67">
        <v>414.07633608301137</v>
      </c>
      <c r="N93" s="67">
        <v>497.72564148811125</v>
      </c>
      <c r="O93" s="67">
        <v>196.75587746361674</v>
      </c>
      <c r="P93" s="67">
        <v>70.788674769284682</v>
      </c>
      <c r="Q93" s="67">
        <v>485.01422469492576</v>
      </c>
    </row>
    <row r="94" spans="1:17" ht="12" hidden="1" customHeight="1" x14ac:dyDescent="0.25">
      <c r="A94" s="148" t="s">
        <v>57</v>
      </c>
      <c r="B94" s="67"/>
      <c r="C94" s="67">
        <f>MAX(RES_hhdet_num!C94-RES_hhdet_num!B94,RES_hhdet_in_new!C94,)</f>
        <v>0</v>
      </c>
      <c r="D94" s="67">
        <f>MAX(RES_hhdet_num!D94-RES_hhdet_num!C94,RES_hhdet_in_new!D94,)</f>
        <v>0</v>
      </c>
      <c r="E94" s="67">
        <f>MAX(RES_hhdet_num!E94-RES_hhdet_num!D94,RES_hhdet_in_new!E94,)</f>
        <v>0</v>
      </c>
      <c r="F94" s="67">
        <f>MAX(RES_hhdet_num!F94-RES_hhdet_num!E94,RES_hhdet_in_new!F94,)</f>
        <v>0</v>
      </c>
      <c r="G94" s="67">
        <f>MAX(RES_hhdet_num!G94-RES_hhdet_num!F94,RES_hhdet_in_new!G94,)</f>
        <v>0</v>
      </c>
      <c r="H94" s="67">
        <f>MAX(RES_hhdet_num!H94-RES_hhdet_num!G94,RES_hhdet_in_new!H94,)</f>
        <v>0</v>
      </c>
      <c r="I94" s="67">
        <f>MAX(RES_hhdet_num!I94-RES_hhdet_num!H94,RES_hhdet_in_new!I94,)</f>
        <v>0</v>
      </c>
      <c r="J94" s="67">
        <f>MAX(RES_hhdet_num!J94-RES_hhdet_num!I94,RES_hhdet_in_new!J94,)</f>
        <v>0</v>
      </c>
      <c r="K94" s="67">
        <f>MAX(RES_hhdet_num!K94-RES_hhdet_num!J94,RES_hhdet_in_new!K94,)</f>
        <v>0</v>
      </c>
      <c r="L94" s="67">
        <f>MAX(RES_hhdet_num!L94-RES_hhdet_num!K94,RES_hhdet_in_new!L94,)</f>
        <v>0</v>
      </c>
      <c r="M94" s="67">
        <f>MAX(RES_hhdet_num!M94-RES_hhdet_num!L94,RES_hhdet_in_new!M94,)</f>
        <v>0</v>
      </c>
      <c r="N94" s="67">
        <f>MAX(RES_hhdet_num!N94-RES_hhdet_num!M94,RES_hhdet_in_new!N94,)</f>
        <v>0</v>
      </c>
      <c r="O94" s="67">
        <f>MAX(RES_hhdet_num!O94-RES_hhdet_num!N94,RES_hhdet_in_new!O94,)</f>
        <v>0</v>
      </c>
      <c r="P94" s="67">
        <f>MAX(RES_hhdet_num!P94-RES_hhdet_num!O94,RES_hhdet_in_new!P94,)</f>
        <v>0</v>
      </c>
      <c r="Q94" s="67">
        <f>MAX(RES_hhdet_num!Q94-RES_hhdet_num!P94,RES_hhdet_in_new!Q94,)</f>
        <v>0</v>
      </c>
    </row>
    <row r="95" spans="1:17" ht="12" hidden="1" customHeight="1" x14ac:dyDescent="0.25">
      <c r="A95" s="148" t="s">
        <v>59</v>
      </c>
      <c r="B95" s="67"/>
      <c r="C95" s="67">
        <f>MAX(RES_hhdet_num!C95-RES_hhdet_num!B95,RES_hhdet_in_new!C95,)</f>
        <v>0</v>
      </c>
      <c r="D95" s="67">
        <f>MAX(RES_hhdet_num!D95-RES_hhdet_num!C95,RES_hhdet_in_new!D95,)</f>
        <v>0</v>
      </c>
      <c r="E95" s="67">
        <f>MAX(RES_hhdet_num!E95-RES_hhdet_num!D95,RES_hhdet_in_new!E95,)</f>
        <v>0</v>
      </c>
      <c r="F95" s="67">
        <f>MAX(RES_hhdet_num!F95-RES_hhdet_num!E95,RES_hhdet_in_new!F95,)</f>
        <v>0</v>
      </c>
      <c r="G95" s="67">
        <f>MAX(RES_hhdet_num!G95-RES_hhdet_num!F95,RES_hhdet_in_new!G95,)</f>
        <v>0</v>
      </c>
      <c r="H95" s="67">
        <f>MAX(RES_hhdet_num!H95-RES_hhdet_num!G95,RES_hhdet_in_new!H95,)</f>
        <v>0</v>
      </c>
      <c r="I95" s="67">
        <f>MAX(RES_hhdet_num!I95-RES_hhdet_num!H95,RES_hhdet_in_new!I95,)</f>
        <v>0</v>
      </c>
      <c r="J95" s="67">
        <f>MAX(RES_hhdet_num!J95-RES_hhdet_num!I95,RES_hhdet_in_new!J95,)</f>
        <v>0</v>
      </c>
      <c r="K95" s="67">
        <f>MAX(RES_hhdet_num!K95-RES_hhdet_num!J95,RES_hhdet_in_new!K95,)</f>
        <v>0</v>
      </c>
      <c r="L95" s="67">
        <f>MAX(RES_hhdet_num!L95-RES_hhdet_num!K95,RES_hhdet_in_new!L95,)</f>
        <v>0</v>
      </c>
      <c r="M95" s="67">
        <f>MAX(RES_hhdet_num!M95-RES_hhdet_num!L95,RES_hhdet_in_new!M95,)</f>
        <v>0</v>
      </c>
      <c r="N95" s="67">
        <f>MAX(RES_hhdet_num!N95-RES_hhdet_num!M95,RES_hhdet_in_new!N95,)</f>
        <v>0</v>
      </c>
      <c r="O95" s="67">
        <f>MAX(RES_hhdet_num!O95-RES_hhdet_num!N95,RES_hhdet_in_new!O95,)</f>
        <v>0</v>
      </c>
      <c r="P95" s="67">
        <f>MAX(RES_hhdet_num!P95-RES_hhdet_num!O95,RES_hhdet_in_new!P95,)</f>
        <v>0</v>
      </c>
      <c r="Q95" s="67">
        <f>MAX(RES_hhdet_num!Q95-RES_hhdet_num!P95,RES_hhdet_in_new!Q95,)</f>
        <v>0</v>
      </c>
    </row>
    <row r="96" spans="1:17" ht="12" customHeight="1" x14ac:dyDescent="0.25">
      <c r="A96" s="23" t="s">
        <v>142</v>
      </c>
      <c r="B96" s="67"/>
      <c r="C96" s="67">
        <v>77.494851027679985</v>
      </c>
      <c r="D96" s="67">
        <v>297.74999999999972</v>
      </c>
      <c r="E96" s="67">
        <v>69.735294355544369</v>
      </c>
      <c r="F96" s="67">
        <v>82.987310993205938</v>
      </c>
      <c r="G96" s="67">
        <v>231.75000000000003</v>
      </c>
      <c r="H96" s="67">
        <v>77.749999999999972</v>
      </c>
      <c r="I96" s="67">
        <v>0</v>
      </c>
      <c r="J96" s="67">
        <v>138.00000000000009</v>
      </c>
      <c r="K96" s="67">
        <v>117.55079640442642</v>
      </c>
      <c r="L96" s="67">
        <v>58.368691907956283</v>
      </c>
      <c r="M96" s="67">
        <v>30.80050725954252</v>
      </c>
      <c r="N96" s="67">
        <v>60.511019009008876</v>
      </c>
      <c r="O96" s="67">
        <v>8.021319344452877</v>
      </c>
      <c r="P96" s="67">
        <v>90.94507944866433</v>
      </c>
      <c r="Q96" s="67">
        <v>2.1900504954360258</v>
      </c>
    </row>
    <row r="97" spans="1:17" ht="12" customHeight="1" x14ac:dyDescent="0.25">
      <c r="A97" s="23" t="s">
        <v>141</v>
      </c>
      <c r="B97" s="67"/>
      <c r="C97" s="67">
        <v>276.46474988813821</v>
      </c>
      <c r="D97" s="67">
        <v>887.15962877435754</v>
      </c>
      <c r="E97" s="67">
        <v>205.75651552777626</v>
      </c>
      <c r="F97" s="67">
        <v>1451.9999999999998</v>
      </c>
      <c r="G97" s="67">
        <v>568.68248700407821</v>
      </c>
      <c r="H97" s="67">
        <v>247.00000000000011</v>
      </c>
      <c r="I97" s="67">
        <v>839.99999999999989</v>
      </c>
      <c r="J97" s="67">
        <v>1070.5097279252163</v>
      </c>
      <c r="K97" s="67">
        <v>1088.4647498881384</v>
      </c>
      <c r="L97" s="67">
        <v>1483.1596287743578</v>
      </c>
      <c r="M97" s="67">
        <v>442.7565155277756</v>
      </c>
      <c r="N97" s="67">
        <v>3106.3010815527655</v>
      </c>
      <c r="O97" s="67">
        <v>2211.6824870040778</v>
      </c>
      <c r="P97" s="67">
        <v>585.06400436044237</v>
      </c>
      <c r="Q97" s="67">
        <v>1326.471586286571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/>
      <c r="C101" s="67">
        <v>557.99999999999977</v>
      </c>
      <c r="D101" s="67">
        <v>751.00000000000068</v>
      </c>
      <c r="E101" s="67">
        <v>183.99999999999955</v>
      </c>
      <c r="F101" s="67">
        <v>326.81870930736574</v>
      </c>
      <c r="G101" s="67">
        <v>827</v>
      </c>
      <c r="H101" s="67">
        <v>19.153895658838334</v>
      </c>
      <c r="I101" s="67">
        <v>117.00000000000003</v>
      </c>
      <c r="J101" s="67">
        <v>130.99999999999994</v>
      </c>
      <c r="K101" s="67">
        <v>76.250649226378712</v>
      </c>
      <c r="L101" s="67">
        <v>503.82536130657058</v>
      </c>
      <c r="M101" s="67">
        <v>503.59506693243929</v>
      </c>
      <c r="N101" s="67">
        <v>382.01030893377776</v>
      </c>
      <c r="O101" s="67">
        <v>743.95392452999215</v>
      </c>
      <c r="P101" s="67">
        <v>146.94746411515439</v>
      </c>
      <c r="Q101" s="67">
        <v>73.877035936097712</v>
      </c>
    </row>
    <row r="102" spans="1:17" ht="12" customHeight="1" x14ac:dyDescent="0.25">
      <c r="A102" s="23" t="s">
        <v>57</v>
      </c>
      <c r="B102" s="67"/>
      <c r="C102" s="67">
        <v>534.99999999999966</v>
      </c>
      <c r="D102" s="67">
        <v>364.00000000000011</v>
      </c>
      <c r="E102" s="67">
        <v>109.99999999999969</v>
      </c>
      <c r="F102" s="67">
        <v>983</v>
      </c>
      <c r="G102" s="67">
        <v>171.36410546929952</v>
      </c>
      <c r="H102" s="67">
        <v>532.99999999999977</v>
      </c>
      <c r="I102" s="67">
        <v>189.99999999999994</v>
      </c>
      <c r="J102" s="67">
        <v>528.99999999999977</v>
      </c>
      <c r="K102" s="67">
        <v>557.29498643815839</v>
      </c>
      <c r="L102" s="67">
        <v>473.71256958880974</v>
      </c>
      <c r="M102" s="67">
        <v>612.18646536413678</v>
      </c>
      <c r="N102" s="67">
        <v>1875.4097381777528</v>
      </c>
      <c r="O102" s="67">
        <v>2784.9109288619729</v>
      </c>
      <c r="P102" s="67">
        <v>2613.5874357117382</v>
      </c>
      <c r="Q102" s="67">
        <v>3743.2200456467099</v>
      </c>
    </row>
    <row r="103" spans="1:17" ht="12" customHeight="1" x14ac:dyDescent="0.25">
      <c r="A103" s="29" t="s">
        <v>140</v>
      </c>
      <c r="B103" s="83"/>
      <c r="C103" s="83">
        <v>167.43124764526385</v>
      </c>
      <c r="D103" s="83">
        <v>565.70583037960569</v>
      </c>
      <c r="E103" s="83">
        <v>236.24999999999986</v>
      </c>
      <c r="F103" s="83">
        <v>1030.2740891757176</v>
      </c>
      <c r="G103" s="83">
        <v>307.24999999999989</v>
      </c>
      <c r="H103" s="83">
        <v>1151.6916175856784</v>
      </c>
      <c r="I103" s="83">
        <v>239.25000000000003</v>
      </c>
      <c r="J103" s="83">
        <v>959.24097012190794</v>
      </c>
      <c r="K103" s="83">
        <v>861.6812476452634</v>
      </c>
      <c r="L103" s="83">
        <v>869.95583037960603</v>
      </c>
      <c r="M103" s="83">
        <v>18.407537732378216</v>
      </c>
      <c r="N103" s="83">
        <v>1842.274089175718</v>
      </c>
      <c r="O103" s="83">
        <v>593.66799566801876</v>
      </c>
      <c r="P103" s="83">
        <v>926.05188276856859</v>
      </c>
      <c r="Q103" s="83">
        <v>704.84603301590857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/>
      <c r="C107" s="67">
        <v>0</v>
      </c>
      <c r="D107" s="67">
        <v>0</v>
      </c>
      <c r="E107" s="67">
        <v>0</v>
      </c>
      <c r="F107" s="67">
        <v>0</v>
      </c>
      <c r="G107" s="67">
        <v>0</v>
      </c>
      <c r="H107" s="67">
        <v>0</v>
      </c>
      <c r="I107" s="67">
        <v>396.00000000000006</v>
      </c>
      <c r="J107" s="67">
        <v>276</v>
      </c>
      <c r="K107" s="67">
        <v>151.00000000000011</v>
      </c>
      <c r="L107" s="67">
        <v>1085</v>
      </c>
      <c r="M107" s="67">
        <v>493.00000000000091</v>
      </c>
      <c r="N107" s="67">
        <v>1197</v>
      </c>
      <c r="O107" s="67">
        <v>814</v>
      </c>
      <c r="P107" s="67">
        <v>144.00000000000003</v>
      </c>
      <c r="Q107" s="67">
        <v>35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/>
      <c r="C110" s="67">
        <v>0</v>
      </c>
      <c r="D110" s="67">
        <v>0</v>
      </c>
      <c r="E110" s="67">
        <v>0</v>
      </c>
      <c r="F110" s="67">
        <v>0</v>
      </c>
      <c r="G110" s="67">
        <v>0</v>
      </c>
      <c r="H110" s="67">
        <v>0</v>
      </c>
      <c r="I110" s="67">
        <v>57.000000000000014</v>
      </c>
      <c r="J110" s="67">
        <v>38</v>
      </c>
      <c r="K110" s="67">
        <v>38.000000000000028</v>
      </c>
      <c r="L110" s="67">
        <v>215</v>
      </c>
      <c r="M110" s="67">
        <v>132</v>
      </c>
      <c r="N110" s="67">
        <v>270</v>
      </c>
      <c r="O110" s="67">
        <v>223</v>
      </c>
      <c r="P110" s="67">
        <v>98</v>
      </c>
      <c r="Q110" s="67">
        <v>161.99999999999997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/>
      <c r="C112" s="67">
        <v>0</v>
      </c>
      <c r="D112" s="67">
        <v>0</v>
      </c>
      <c r="E112" s="67">
        <v>0</v>
      </c>
      <c r="F112" s="67">
        <v>0</v>
      </c>
      <c r="G112" s="67">
        <v>0</v>
      </c>
      <c r="H112" s="67">
        <v>0</v>
      </c>
      <c r="I112" s="67">
        <v>0</v>
      </c>
      <c r="J112" s="67">
        <v>0</v>
      </c>
      <c r="K112" s="67">
        <v>0</v>
      </c>
      <c r="L112" s="67">
        <v>0</v>
      </c>
      <c r="M112" s="67">
        <v>0</v>
      </c>
      <c r="N112" s="67">
        <v>0</v>
      </c>
      <c r="O112" s="67">
        <v>0</v>
      </c>
      <c r="P112" s="67">
        <v>0</v>
      </c>
      <c r="Q112" s="67">
        <v>0</v>
      </c>
    </row>
    <row r="113" spans="1:17" ht="12" customHeight="1" x14ac:dyDescent="0.25">
      <c r="A113" s="23" t="s">
        <v>151</v>
      </c>
      <c r="B113" s="67"/>
      <c r="C113" s="67">
        <v>0</v>
      </c>
      <c r="D113" s="67">
        <v>0</v>
      </c>
      <c r="E113" s="67">
        <v>0</v>
      </c>
      <c r="F113" s="67">
        <v>0</v>
      </c>
      <c r="G113" s="67">
        <v>0</v>
      </c>
      <c r="H113" s="67">
        <v>0</v>
      </c>
      <c r="I113" s="67">
        <v>0</v>
      </c>
      <c r="J113" s="67">
        <v>0</v>
      </c>
      <c r="K113" s="67">
        <v>0</v>
      </c>
      <c r="L113" s="67">
        <v>0</v>
      </c>
      <c r="M113" s="67">
        <v>0</v>
      </c>
      <c r="N113" s="67">
        <v>0</v>
      </c>
      <c r="O113" s="67">
        <v>0</v>
      </c>
      <c r="P113" s="67">
        <v>0</v>
      </c>
      <c r="Q113" s="67">
        <v>0</v>
      </c>
    </row>
    <row r="114" spans="1:17" ht="12" hidden="1" customHeight="1" x14ac:dyDescent="0.25">
      <c r="A114" s="148" t="s">
        <v>79</v>
      </c>
      <c r="B114" s="67"/>
      <c r="C114" s="67">
        <f>MAX(RES_hhdet_num!C114-RES_hhdet_num!B114,RES_hhdet_in_new!C114,)</f>
        <v>0</v>
      </c>
      <c r="D114" s="67">
        <f>MAX(RES_hhdet_num!D114-RES_hhdet_num!C114,RES_hhdet_in_new!D114,)</f>
        <v>0</v>
      </c>
      <c r="E114" s="67">
        <f>MAX(RES_hhdet_num!E114-RES_hhdet_num!D114,RES_hhdet_in_new!E114,)</f>
        <v>0</v>
      </c>
      <c r="F114" s="67">
        <f>MAX(RES_hhdet_num!F114-RES_hhdet_num!E114,RES_hhdet_in_new!F114,)</f>
        <v>0</v>
      </c>
      <c r="G114" s="67">
        <f>MAX(RES_hhdet_num!G114-RES_hhdet_num!F114,RES_hhdet_in_new!G114,)</f>
        <v>0</v>
      </c>
      <c r="H114" s="67">
        <f>MAX(RES_hhdet_num!H114-RES_hhdet_num!G114,RES_hhdet_in_new!H114,)</f>
        <v>0</v>
      </c>
      <c r="I114" s="67">
        <f>MAX(RES_hhdet_num!I114-RES_hhdet_num!H114,RES_hhdet_in_new!I114,)</f>
        <v>0</v>
      </c>
      <c r="J114" s="67">
        <f>MAX(RES_hhdet_num!J114-RES_hhdet_num!I114,RES_hhdet_in_new!J114,)</f>
        <v>0</v>
      </c>
      <c r="K114" s="67">
        <f>MAX(RES_hhdet_num!K114-RES_hhdet_num!J114,RES_hhdet_in_new!K114,)</f>
        <v>0</v>
      </c>
      <c r="L114" s="67">
        <f>MAX(RES_hhdet_num!L114-RES_hhdet_num!K114,RES_hhdet_in_new!L114,)</f>
        <v>0</v>
      </c>
      <c r="M114" s="67">
        <f>MAX(RES_hhdet_num!M114-RES_hhdet_num!L114,RES_hhdet_in_new!M114,)</f>
        <v>0</v>
      </c>
      <c r="N114" s="67">
        <f>MAX(RES_hhdet_num!N114-RES_hhdet_num!M114,RES_hhdet_in_new!N114,)</f>
        <v>0</v>
      </c>
      <c r="O114" s="67">
        <f>MAX(RES_hhdet_num!O114-RES_hhdet_num!N114,RES_hhdet_in_new!O114,)</f>
        <v>0</v>
      </c>
      <c r="P114" s="67">
        <f>MAX(RES_hhdet_num!P114-RES_hhdet_num!O114,RES_hhdet_in_new!P114,)</f>
        <v>0</v>
      </c>
      <c r="Q114" s="67">
        <f>MAX(RES_hhdet_num!Q114-RES_hhdet_num!P114,RES_hhdet_in_new!Q114,)</f>
        <v>0</v>
      </c>
    </row>
    <row r="115" spans="1:17" ht="12" hidden="1" customHeight="1" x14ac:dyDescent="0.25">
      <c r="A115" s="148" t="s">
        <v>59</v>
      </c>
      <c r="B115" s="67"/>
      <c r="C115" s="67">
        <f>MAX(RES_hhdet_num!C115-RES_hhdet_num!B115,RES_hhdet_in_new!C115,)</f>
        <v>0</v>
      </c>
      <c r="D115" s="67">
        <f>MAX(RES_hhdet_num!D115-RES_hhdet_num!C115,RES_hhdet_in_new!D115,)</f>
        <v>0</v>
      </c>
      <c r="E115" s="67">
        <f>MAX(RES_hhdet_num!E115-RES_hhdet_num!D115,RES_hhdet_in_new!E115,)</f>
        <v>0</v>
      </c>
      <c r="F115" s="67">
        <f>MAX(RES_hhdet_num!F115-RES_hhdet_num!E115,RES_hhdet_in_new!F115,)</f>
        <v>0</v>
      </c>
      <c r="G115" s="67">
        <f>MAX(RES_hhdet_num!G115-RES_hhdet_num!F115,RES_hhdet_in_new!G115,)</f>
        <v>0</v>
      </c>
      <c r="H115" s="67">
        <f>MAX(RES_hhdet_num!H115-RES_hhdet_num!G115,RES_hhdet_in_new!H115,)</f>
        <v>0</v>
      </c>
      <c r="I115" s="67">
        <f>MAX(RES_hhdet_num!I115-RES_hhdet_num!H115,RES_hhdet_in_new!I115,)</f>
        <v>0</v>
      </c>
      <c r="J115" s="67">
        <f>MAX(RES_hhdet_num!J115-RES_hhdet_num!I115,RES_hhdet_in_new!J115,)</f>
        <v>0</v>
      </c>
      <c r="K115" s="67">
        <f>MAX(RES_hhdet_num!K115-RES_hhdet_num!J115,RES_hhdet_in_new!K115,)</f>
        <v>0</v>
      </c>
      <c r="L115" s="67">
        <f>MAX(RES_hhdet_num!L115-RES_hhdet_num!K115,RES_hhdet_in_new!L115,)</f>
        <v>0</v>
      </c>
      <c r="M115" s="67">
        <f>MAX(RES_hhdet_num!M115-RES_hhdet_num!L115,RES_hhdet_in_new!M115,)</f>
        <v>0</v>
      </c>
      <c r="N115" s="67">
        <f>MAX(RES_hhdet_num!N115-RES_hhdet_num!M115,RES_hhdet_in_new!N115,)</f>
        <v>0</v>
      </c>
      <c r="O115" s="67">
        <f>MAX(RES_hhdet_num!O115-RES_hhdet_num!N115,RES_hhdet_in_new!O115,)</f>
        <v>0</v>
      </c>
      <c r="P115" s="67">
        <f>MAX(RES_hhdet_num!P115-RES_hhdet_num!O115,RES_hhdet_in_new!P115,)</f>
        <v>0</v>
      </c>
      <c r="Q115" s="67">
        <f>MAX(RES_hhdet_num!Q115-RES_hhdet_num!P115,RES_hhdet_in_new!Q115,)</f>
        <v>0</v>
      </c>
    </row>
    <row r="116" spans="1:17" ht="12" customHeight="1" x14ac:dyDescent="0.25">
      <c r="A116" s="23" t="s">
        <v>142</v>
      </c>
      <c r="B116" s="67"/>
      <c r="C116" s="67">
        <v>0</v>
      </c>
      <c r="D116" s="67">
        <v>0</v>
      </c>
      <c r="E116" s="67">
        <v>0</v>
      </c>
      <c r="F116" s="67">
        <v>0</v>
      </c>
      <c r="G116" s="67">
        <v>0</v>
      </c>
      <c r="H116" s="67">
        <v>0</v>
      </c>
      <c r="I116" s="67">
        <v>32.000000000000007</v>
      </c>
      <c r="J116" s="67">
        <v>30</v>
      </c>
      <c r="K116" s="67">
        <v>12.000000000000014</v>
      </c>
      <c r="L116" s="67">
        <v>43</v>
      </c>
      <c r="M116" s="67">
        <v>16.000000000000028</v>
      </c>
      <c r="N116" s="67">
        <v>11</v>
      </c>
      <c r="O116" s="67">
        <v>0</v>
      </c>
      <c r="P116" s="67">
        <v>24.000000000000082</v>
      </c>
      <c r="Q116" s="67">
        <v>2.3363101720757982</v>
      </c>
    </row>
    <row r="117" spans="1:17" ht="12" customHeight="1" x14ac:dyDescent="0.25">
      <c r="A117" s="23" t="s">
        <v>141</v>
      </c>
      <c r="B117" s="67"/>
      <c r="C117" s="67">
        <v>0</v>
      </c>
      <c r="D117" s="67">
        <v>0</v>
      </c>
      <c r="E117" s="67">
        <v>0</v>
      </c>
      <c r="F117" s="67">
        <v>0</v>
      </c>
      <c r="G117" s="67">
        <v>0</v>
      </c>
      <c r="H117" s="67">
        <v>0</v>
      </c>
      <c r="I117" s="67">
        <v>364.00000000000006</v>
      </c>
      <c r="J117" s="67">
        <v>246</v>
      </c>
      <c r="K117" s="67">
        <v>139.00000000000011</v>
      </c>
      <c r="L117" s="67">
        <v>1042</v>
      </c>
      <c r="M117" s="67">
        <v>477.00000000000091</v>
      </c>
      <c r="N117" s="67">
        <v>1186</v>
      </c>
      <c r="O117" s="67">
        <v>901</v>
      </c>
      <c r="P117" s="67">
        <v>134.88252746876691</v>
      </c>
      <c r="Q117" s="67">
        <v>434.11747253123309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/>
      <c r="C121" s="67">
        <v>0</v>
      </c>
      <c r="D121" s="67">
        <v>0</v>
      </c>
      <c r="E121" s="67">
        <v>0</v>
      </c>
      <c r="F121" s="67">
        <v>0</v>
      </c>
      <c r="G121" s="67">
        <v>0</v>
      </c>
      <c r="H121" s="67">
        <v>0</v>
      </c>
      <c r="I121" s="67">
        <v>136.00000000000003</v>
      </c>
      <c r="J121" s="67">
        <v>183.99999999999997</v>
      </c>
      <c r="K121" s="67">
        <v>60.000000000000057</v>
      </c>
      <c r="L121" s="67">
        <v>490.00000000000006</v>
      </c>
      <c r="M121" s="67">
        <v>336.00000000000023</v>
      </c>
      <c r="N121" s="67">
        <v>562.00000000000045</v>
      </c>
      <c r="O121" s="67">
        <v>542.99999999999977</v>
      </c>
      <c r="P121" s="67">
        <v>42.127370324563081</v>
      </c>
      <c r="Q121" s="67">
        <v>134.48793257955941</v>
      </c>
    </row>
    <row r="122" spans="1:17" ht="12" customHeight="1" x14ac:dyDescent="0.25">
      <c r="A122" s="29" t="s">
        <v>140</v>
      </c>
      <c r="B122" s="83"/>
      <c r="C122" s="83">
        <v>0</v>
      </c>
      <c r="D122" s="83">
        <v>0</v>
      </c>
      <c r="E122" s="83">
        <v>0</v>
      </c>
      <c r="F122" s="83">
        <v>0</v>
      </c>
      <c r="G122" s="83">
        <v>0</v>
      </c>
      <c r="H122" s="83">
        <v>0</v>
      </c>
      <c r="I122" s="83">
        <v>260.00000000000006</v>
      </c>
      <c r="J122" s="83">
        <v>208.6547471022192</v>
      </c>
      <c r="K122" s="83">
        <v>91.433702689218535</v>
      </c>
      <c r="L122" s="83">
        <v>731.32673536695586</v>
      </c>
      <c r="M122" s="83">
        <v>291.29871219187299</v>
      </c>
      <c r="N122" s="83">
        <v>818.87259769436366</v>
      </c>
      <c r="O122" s="83">
        <v>486.30307867683712</v>
      </c>
      <c r="P122" s="83">
        <v>146.99999999999957</v>
      </c>
      <c r="Q122" s="83">
        <v>34.487932579559427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/>
      <c r="C126" s="67">
        <v>0</v>
      </c>
      <c r="D126" s="67">
        <v>0</v>
      </c>
      <c r="E126" s="67">
        <v>0</v>
      </c>
      <c r="F126" s="67">
        <v>0</v>
      </c>
      <c r="G126" s="67">
        <v>0</v>
      </c>
      <c r="H126" s="67">
        <v>0</v>
      </c>
      <c r="I126" s="67">
        <v>0</v>
      </c>
      <c r="J126" s="67">
        <v>0</v>
      </c>
      <c r="K126" s="67">
        <v>0</v>
      </c>
      <c r="L126" s="67">
        <v>0</v>
      </c>
      <c r="M126" s="67">
        <v>0</v>
      </c>
      <c r="N126" s="67">
        <v>0</v>
      </c>
      <c r="O126" s="67">
        <v>0</v>
      </c>
      <c r="P126" s="67">
        <v>0</v>
      </c>
      <c r="Q126" s="67">
        <v>0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/>
      <c r="C129" s="67">
        <v>0</v>
      </c>
      <c r="D129" s="67">
        <v>0</v>
      </c>
      <c r="E129" s="67">
        <v>0</v>
      </c>
      <c r="F129" s="67">
        <v>0</v>
      </c>
      <c r="G129" s="67">
        <v>0</v>
      </c>
      <c r="H129" s="67">
        <v>0</v>
      </c>
      <c r="I129" s="67">
        <v>0</v>
      </c>
      <c r="J129" s="67">
        <v>0</v>
      </c>
      <c r="K129" s="67">
        <v>0</v>
      </c>
      <c r="L129" s="67">
        <v>0</v>
      </c>
      <c r="M129" s="67">
        <v>0</v>
      </c>
      <c r="N129" s="67">
        <v>0</v>
      </c>
      <c r="O129" s="67">
        <v>0</v>
      </c>
      <c r="P129" s="67">
        <v>0</v>
      </c>
      <c r="Q129" s="67">
        <v>0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/>
      <c r="C131" s="67">
        <v>0</v>
      </c>
      <c r="D131" s="67">
        <v>0</v>
      </c>
      <c r="E131" s="67">
        <v>0</v>
      </c>
      <c r="F131" s="67">
        <v>0</v>
      </c>
      <c r="G131" s="67">
        <v>0</v>
      </c>
      <c r="H131" s="67">
        <v>0</v>
      </c>
      <c r="I131" s="67">
        <v>0</v>
      </c>
      <c r="J131" s="67">
        <v>0</v>
      </c>
      <c r="K131" s="67">
        <v>0</v>
      </c>
      <c r="L131" s="67">
        <v>0</v>
      </c>
      <c r="M131" s="67">
        <v>0</v>
      </c>
      <c r="N131" s="67">
        <v>0</v>
      </c>
      <c r="O131" s="67">
        <v>0</v>
      </c>
      <c r="P131" s="67">
        <v>0</v>
      </c>
      <c r="Q131" s="67">
        <v>0</v>
      </c>
    </row>
    <row r="132" spans="1:17" ht="12" customHeight="1" x14ac:dyDescent="0.25">
      <c r="A132" s="23" t="s">
        <v>147</v>
      </c>
      <c r="B132" s="67"/>
      <c r="C132" s="67">
        <v>0</v>
      </c>
      <c r="D132" s="67">
        <v>0</v>
      </c>
      <c r="E132" s="67">
        <v>0</v>
      </c>
      <c r="F132" s="67">
        <v>0</v>
      </c>
      <c r="G132" s="67">
        <v>0</v>
      </c>
      <c r="H132" s="67">
        <v>0</v>
      </c>
      <c r="I132" s="67">
        <v>0</v>
      </c>
      <c r="J132" s="67">
        <v>0</v>
      </c>
      <c r="K132" s="67">
        <v>0</v>
      </c>
      <c r="L132" s="67">
        <v>0</v>
      </c>
      <c r="M132" s="67">
        <v>0</v>
      </c>
      <c r="N132" s="67">
        <v>0</v>
      </c>
      <c r="O132" s="67">
        <v>0</v>
      </c>
      <c r="P132" s="67">
        <v>0</v>
      </c>
      <c r="Q132" s="67">
        <v>0</v>
      </c>
    </row>
    <row r="133" spans="1:17" ht="12" hidden="1" customHeight="1" x14ac:dyDescent="0.25">
      <c r="A133" s="148" t="s">
        <v>61</v>
      </c>
      <c r="B133" s="67"/>
      <c r="C133" s="67">
        <f>MAX(RES_hhdet_num!C133-RES_hhdet_num!B133,RES_hhdet_in_new!C133,)</f>
        <v>0</v>
      </c>
      <c r="D133" s="67">
        <f>MAX(RES_hhdet_num!D133-RES_hhdet_num!C133,RES_hhdet_in_new!D133,)</f>
        <v>0</v>
      </c>
      <c r="E133" s="67">
        <f>MAX(RES_hhdet_num!E133-RES_hhdet_num!D133,RES_hhdet_in_new!E133,)</f>
        <v>0</v>
      </c>
      <c r="F133" s="67">
        <f>MAX(RES_hhdet_num!F133-RES_hhdet_num!E133,RES_hhdet_in_new!F133,)</f>
        <v>0</v>
      </c>
      <c r="G133" s="67">
        <f>MAX(RES_hhdet_num!G133-RES_hhdet_num!F133,RES_hhdet_in_new!G133,)</f>
        <v>0</v>
      </c>
      <c r="H133" s="67">
        <f>MAX(RES_hhdet_num!H133-RES_hhdet_num!G133,RES_hhdet_in_new!H133,)</f>
        <v>0</v>
      </c>
      <c r="I133" s="67">
        <f>MAX(RES_hhdet_num!I133-RES_hhdet_num!H133,RES_hhdet_in_new!I133,)</f>
        <v>0</v>
      </c>
      <c r="J133" s="67">
        <f>MAX(RES_hhdet_num!J133-RES_hhdet_num!I133,RES_hhdet_in_new!J133,)</f>
        <v>0</v>
      </c>
      <c r="K133" s="67">
        <f>MAX(RES_hhdet_num!K133-RES_hhdet_num!J133,RES_hhdet_in_new!K133,)</f>
        <v>0</v>
      </c>
      <c r="L133" s="67">
        <f>MAX(RES_hhdet_num!L133-RES_hhdet_num!K133,RES_hhdet_in_new!L133,)</f>
        <v>0</v>
      </c>
      <c r="M133" s="67">
        <f>MAX(RES_hhdet_num!M133-RES_hhdet_num!L133,RES_hhdet_in_new!M133,)</f>
        <v>0</v>
      </c>
      <c r="N133" s="67">
        <f>MAX(RES_hhdet_num!N133-RES_hhdet_num!M133,RES_hhdet_in_new!N133,)</f>
        <v>0</v>
      </c>
      <c r="O133" s="67">
        <f>MAX(RES_hhdet_num!O133-RES_hhdet_num!N133,RES_hhdet_in_new!O133,)</f>
        <v>0</v>
      </c>
      <c r="P133" s="67">
        <f>MAX(RES_hhdet_num!P133-RES_hhdet_num!O133,RES_hhdet_in_new!P133,)</f>
        <v>0</v>
      </c>
      <c r="Q133" s="67">
        <f>MAX(RES_hhdet_num!Q133-RES_hhdet_num!P133,RES_hhdet_in_new!Q133,)</f>
        <v>0</v>
      </c>
    </row>
    <row r="134" spans="1:17" ht="12" hidden="1" customHeight="1" x14ac:dyDescent="0.25">
      <c r="A134" s="148" t="s">
        <v>59</v>
      </c>
      <c r="B134" s="67"/>
      <c r="C134" s="67">
        <f>MAX(RES_hhdet_num!C134-RES_hhdet_num!B134,RES_hhdet_in_new!C134,)</f>
        <v>0</v>
      </c>
      <c r="D134" s="67">
        <f>MAX(RES_hhdet_num!D134-RES_hhdet_num!C134,RES_hhdet_in_new!D134,)</f>
        <v>0</v>
      </c>
      <c r="E134" s="67">
        <f>MAX(RES_hhdet_num!E134-RES_hhdet_num!D134,RES_hhdet_in_new!E134,)</f>
        <v>0</v>
      </c>
      <c r="F134" s="67">
        <f>MAX(RES_hhdet_num!F134-RES_hhdet_num!E134,RES_hhdet_in_new!F134,)</f>
        <v>0</v>
      </c>
      <c r="G134" s="67">
        <f>MAX(RES_hhdet_num!G134-RES_hhdet_num!F134,RES_hhdet_in_new!G134,)</f>
        <v>0</v>
      </c>
      <c r="H134" s="67">
        <f>MAX(RES_hhdet_num!H134-RES_hhdet_num!G134,RES_hhdet_in_new!H134,)</f>
        <v>0</v>
      </c>
      <c r="I134" s="67">
        <f>MAX(RES_hhdet_num!I134-RES_hhdet_num!H134,RES_hhdet_in_new!I134,)</f>
        <v>0</v>
      </c>
      <c r="J134" s="67">
        <f>MAX(RES_hhdet_num!J134-RES_hhdet_num!I134,RES_hhdet_in_new!J134,)</f>
        <v>0</v>
      </c>
      <c r="K134" s="67">
        <f>MAX(RES_hhdet_num!K134-RES_hhdet_num!J134,RES_hhdet_in_new!K134,)</f>
        <v>0</v>
      </c>
      <c r="L134" s="67">
        <f>MAX(RES_hhdet_num!L134-RES_hhdet_num!K134,RES_hhdet_in_new!L134,)</f>
        <v>0</v>
      </c>
      <c r="M134" s="67">
        <f>MAX(RES_hhdet_num!M134-RES_hhdet_num!L134,RES_hhdet_in_new!M134,)</f>
        <v>0</v>
      </c>
      <c r="N134" s="67">
        <f>MAX(RES_hhdet_num!N134-RES_hhdet_num!M134,RES_hhdet_in_new!N134,)</f>
        <v>0</v>
      </c>
      <c r="O134" s="67">
        <f>MAX(RES_hhdet_num!O134-RES_hhdet_num!N134,RES_hhdet_in_new!O134,)</f>
        <v>0</v>
      </c>
      <c r="P134" s="67">
        <f>MAX(RES_hhdet_num!P134-RES_hhdet_num!O134,RES_hhdet_in_new!P134,)</f>
        <v>0</v>
      </c>
      <c r="Q134" s="67">
        <f>MAX(RES_hhdet_num!Q134-RES_hhdet_num!P134,RES_hhdet_in_new!Q134,)</f>
        <v>0</v>
      </c>
    </row>
    <row r="135" spans="1:17" ht="12" customHeight="1" x14ac:dyDescent="0.25">
      <c r="A135" s="23" t="s">
        <v>142</v>
      </c>
      <c r="B135" s="67"/>
      <c r="C135" s="67">
        <v>0</v>
      </c>
      <c r="D135" s="67">
        <v>0</v>
      </c>
      <c r="E135" s="67">
        <v>0</v>
      </c>
      <c r="F135" s="67">
        <v>0</v>
      </c>
      <c r="G135" s="67">
        <v>0</v>
      </c>
      <c r="H135" s="67">
        <v>0</v>
      </c>
      <c r="I135" s="67">
        <v>0</v>
      </c>
      <c r="J135" s="67">
        <v>0</v>
      </c>
      <c r="K135" s="67">
        <v>0</v>
      </c>
      <c r="L135" s="67">
        <v>0</v>
      </c>
      <c r="M135" s="67">
        <v>0</v>
      </c>
      <c r="N135" s="67">
        <v>0</v>
      </c>
      <c r="O135" s="67">
        <v>0</v>
      </c>
      <c r="P135" s="67">
        <v>0</v>
      </c>
      <c r="Q135" s="67">
        <v>0</v>
      </c>
    </row>
    <row r="136" spans="1:17" ht="12" customHeight="1" x14ac:dyDescent="0.25">
      <c r="A136" s="23" t="s">
        <v>141</v>
      </c>
      <c r="B136" s="67"/>
      <c r="C136" s="67">
        <v>0</v>
      </c>
      <c r="D136" s="67">
        <v>0</v>
      </c>
      <c r="E136" s="67">
        <v>0</v>
      </c>
      <c r="F136" s="67">
        <v>0</v>
      </c>
      <c r="G136" s="67">
        <v>0</v>
      </c>
      <c r="H136" s="67">
        <v>0</v>
      </c>
      <c r="I136" s="67">
        <v>0</v>
      </c>
      <c r="J136" s="67">
        <v>0</v>
      </c>
      <c r="K136" s="67">
        <v>0</v>
      </c>
      <c r="L136" s="67">
        <v>0</v>
      </c>
      <c r="M136" s="67">
        <v>0</v>
      </c>
      <c r="N136" s="67">
        <v>0</v>
      </c>
      <c r="O136" s="67">
        <v>0</v>
      </c>
      <c r="P136" s="67">
        <v>0</v>
      </c>
      <c r="Q136" s="67">
        <v>0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/>
      <c r="C140" s="67">
        <v>0</v>
      </c>
      <c r="D140" s="67">
        <v>0</v>
      </c>
      <c r="E140" s="67">
        <v>0</v>
      </c>
      <c r="F140" s="67">
        <v>0</v>
      </c>
      <c r="G140" s="67">
        <v>0</v>
      </c>
      <c r="H140" s="67">
        <v>0</v>
      </c>
      <c r="I140" s="67">
        <v>0</v>
      </c>
      <c r="J140" s="67">
        <v>0</v>
      </c>
      <c r="K140" s="67">
        <v>0</v>
      </c>
      <c r="L140" s="67">
        <v>0</v>
      </c>
      <c r="M140" s="67">
        <v>0</v>
      </c>
      <c r="N140" s="67">
        <v>0</v>
      </c>
      <c r="O140" s="67">
        <v>0</v>
      </c>
      <c r="P140" s="67">
        <v>0</v>
      </c>
      <c r="Q140" s="67">
        <v>0</v>
      </c>
    </row>
    <row r="141" spans="1:17" ht="12" customHeight="1" x14ac:dyDescent="0.25">
      <c r="A141" s="29" t="s">
        <v>140</v>
      </c>
      <c r="B141" s="83"/>
      <c r="C141" s="83">
        <v>0</v>
      </c>
      <c r="D141" s="83">
        <v>0</v>
      </c>
      <c r="E141" s="83">
        <v>0</v>
      </c>
      <c r="F141" s="83">
        <v>0</v>
      </c>
      <c r="G141" s="83">
        <v>0</v>
      </c>
      <c r="H141" s="83">
        <v>0</v>
      </c>
      <c r="I141" s="83">
        <v>0</v>
      </c>
      <c r="J141" s="83">
        <v>0</v>
      </c>
      <c r="K141" s="83">
        <v>0</v>
      </c>
      <c r="L141" s="83">
        <v>0</v>
      </c>
      <c r="M141" s="83">
        <v>0</v>
      </c>
      <c r="N141" s="83">
        <v>0</v>
      </c>
      <c r="O141" s="83">
        <v>0</v>
      </c>
      <c r="P141" s="83">
        <v>0</v>
      </c>
      <c r="Q141" s="83"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/>
      <c r="C145" s="67">
        <v>709.875</v>
      </c>
      <c r="D145" s="67">
        <v>1372.875</v>
      </c>
      <c r="E145" s="67">
        <v>2198.875</v>
      </c>
      <c r="F145" s="67">
        <v>897.875</v>
      </c>
      <c r="G145" s="67">
        <v>1219.875</v>
      </c>
      <c r="H145" s="67">
        <v>3769.875</v>
      </c>
      <c r="I145" s="67">
        <v>11986.875</v>
      </c>
      <c r="J145" s="67">
        <v>15946.875</v>
      </c>
      <c r="K145" s="67">
        <v>5771.875</v>
      </c>
      <c r="L145" s="67">
        <v>8095.875</v>
      </c>
      <c r="M145" s="67">
        <v>2504.875</v>
      </c>
      <c r="N145" s="67">
        <v>2363.875</v>
      </c>
      <c r="O145" s="67">
        <v>2397.875</v>
      </c>
      <c r="P145" s="67">
        <v>2921.875</v>
      </c>
      <c r="Q145" s="67">
        <v>3742.875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/>
      <c r="C147" s="67">
        <v>354</v>
      </c>
      <c r="D147" s="67">
        <v>686</v>
      </c>
      <c r="E147" s="67">
        <v>1099</v>
      </c>
      <c r="F147" s="67">
        <v>448</v>
      </c>
      <c r="G147" s="67">
        <v>609</v>
      </c>
      <c r="H147" s="67">
        <v>1884</v>
      </c>
      <c r="I147" s="67">
        <v>5993</v>
      </c>
      <c r="J147" s="67">
        <v>7973</v>
      </c>
      <c r="K147" s="67">
        <v>2885</v>
      </c>
      <c r="L147" s="67">
        <v>4047</v>
      </c>
      <c r="M147" s="67">
        <v>1252</v>
      </c>
      <c r="N147" s="67">
        <v>1181</v>
      </c>
      <c r="O147" s="67">
        <v>1198</v>
      </c>
      <c r="P147" s="67">
        <v>1460</v>
      </c>
      <c r="Q147" s="67">
        <v>1871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/>
      <c r="C149" s="67">
        <v>72.249999999999972</v>
      </c>
      <c r="D149" s="67">
        <v>92.25</v>
      </c>
      <c r="E149" s="67">
        <v>95.879906772266864</v>
      </c>
      <c r="F149" s="67">
        <v>23.912234757183558</v>
      </c>
      <c r="G149" s="67">
        <v>72.249999999999972</v>
      </c>
      <c r="H149" s="67">
        <v>91.345925296928826</v>
      </c>
      <c r="I149" s="67">
        <v>0</v>
      </c>
      <c r="J149" s="67">
        <v>38.999999999999929</v>
      </c>
      <c r="K149" s="67">
        <v>30.213161933998492</v>
      </c>
      <c r="L149" s="67">
        <v>19.064117647058819</v>
      </c>
      <c r="M149" s="67">
        <v>15.800717213114751</v>
      </c>
      <c r="N149" s="67">
        <v>15.913498280473846</v>
      </c>
      <c r="O149" s="67">
        <v>2.8070692744103098</v>
      </c>
      <c r="P149" s="67">
        <v>34.999999999999979</v>
      </c>
      <c r="Q149" s="67">
        <v>1.2477805786935505</v>
      </c>
    </row>
    <row r="150" spans="1:17" ht="12" customHeight="1" x14ac:dyDescent="0.25">
      <c r="A150" s="23" t="s">
        <v>143</v>
      </c>
      <c r="B150" s="67"/>
      <c r="C150" s="67">
        <v>273.1464790234071</v>
      </c>
      <c r="D150" s="67">
        <v>224.50042144405555</v>
      </c>
      <c r="E150" s="67">
        <v>305.09596030208388</v>
      </c>
      <c r="F150" s="67">
        <v>415.9999999999996</v>
      </c>
      <c r="G150" s="67">
        <v>182.77507033131369</v>
      </c>
      <c r="H150" s="67">
        <v>449.04726638948711</v>
      </c>
      <c r="I150" s="67">
        <v>612.16822833357412</v>
      </c>
      <c r="J150" s="67">
        <v>271.66139059917367</v>
      </c>
      <c r="K150" s="67">
        <v>274.48906622538146</v>
      </c>
      <c r="L150" s="67">
        <v>291.61302284723138</v>
      </c>
      <c r="M150" s="67">
        <v>365.45468647072039</v>
      </c>
      <c r="N150" s="67">
        <v>366.91743356102108</v>
      </c>
      <c r="O150" s="67">
        <v>850.78161936068886</v>
      </c>
      <c r="P150" s="67">
        <v>1027.9999999999986</v>
      </c>
      <c r="Q150" s="67">
        <v>255.83859226382651</v>
      </c>
    </row>
    <row r="151" spans="1:17" ht="12" hidden="1" customHeight="1" x14ac:dyDescent="0.25">
      <c r="A151" s="148" t="s">
        <v>57</v>
      </c>
      <c r="B151" s="67"/>
      <c r="C151" s="67">
        <f>MAX(RES_hhdet_num!C151-RES_hhdet_num!B151,RES_hhdet_in_new!C151,)</f>
        <v>0</v>
      </c>
      <c r="D151" s="67">
        <f>MAX(RES_hhdet_num!D151-RES_hhdet_num!C151,RES_hhdet_in_new!D151,)</f>
        <v>0</v>
      </c>
      <c r="E151" s="67">
        <f>MAX(RES_hhdet_num!E151-RES_hhdet_num!D151,RES_hhdet_in_new!E151,)</f>
        <v>0</v>
      </c>
      <c r="F151" s="67">
        <f>MAX(RES_hhdet_num!F151-RES_hhdet_num!E151,RES_hhdet_in_new!F151,)</f>
        <v>0</v>
      </c>
      <c r="G151" s="67">
        <f>MAX(RES_hhdet_num!G151-RES_hhdet_num!F151,RES_hhdet_in_new!G151,)</f>
        <v>0</v>
      </c>
      <c r="H151" s="67">
        <f>MAX(RES_hhdet_num!H151-RES_hhdet_num!G151,RES_hhdet_in_new!H151,)</f>
        <v>0</v>
      </c>
      <c r="I151" s="67">
        <f>MAX(RES_hhdet_num!I151-RES_hhdet_num!H151,RES_hhdet_in_new!I151,)</f>
        <v>0</v>
      </c>
      <c r="J151" s="67">
        <f>MAX(RES_hhdet_num!J151-RES_hhdet_num!I151,RES_hhdet_in_new!J151,)</f>
        <v>0</v>
      </c>
      <c r="K151" s="67">
        <f>MAX(RES_hhdet_num!K151-RES_hhdet_num!J151,RES_hhdet_in_new!K151,)</f>
        <v>0</v>
      </c>
      <c r="L151" s="67">
        <f>MAX(RES_hhdet_num!L151-RES_hhdet_num!K151,RES_hhdet_in_new!L151,)</f>
        <v>0</v>
      </c>
      <c r="M151" s="67">
        <f>MAX(RES_hhdet_num!M151-RES_hhdet_num!L151,RES_hhdet_in_new!M151,)</f>
        <v>0</v>
      </c>
      <c r="N151" s="67">
        <f>MAX(RES_hhdet_num!N151-RES_hhdet_num!M151,RES_hhdet_in_new!N151,)</f>
        <v>0</v>
      </c>
      <c r="O151" s="67">
        <f>MAX(RES_hhdet_num!O151-RES_hhdet_num!N151,RES_hhdet_in_new!O151,)</f>
        <v>0</v>
      </c>
      <c r="P151" s="67">
        <f>MAX(RES_hhdet_num!P151-RES_hhdet_num!O151,RES_hhdet_in_new!P151,)</f>
        <v>0</v>
      </c>
      <c r="Q151" s="67">
        <f>MAX(RES_hhdet_num!Q151-RES_hhdet_num!P151,RES_hhdet_in_new!Q151,)</f>
        <v>0</v>
      </c>
    </row>
    <row r="152" spans="1:17" ht="12" hidden="1" customHeight="1" x14ac:dyDescent="0.25">
      <c r="A152" s="148" t="s">
        <v>59</v>
      </c>
      <c r="B152" s="67"/>
      <c r="C152" s="67">
        <f>MAX(RES_hhdet_num!C152-RES_hhdet_num!B152,RES_hhdet_in_new!C152,)</f>
        <v>0</v>
      </c>
      <c r="D152" s="67">
        <f>MAX(RES_hhdet_num!D152-RES_hhdet_num!C152,RES_hhdet_in_new!D152,)</f>
        <v>0</v>
      </c>
      <c r="E152" s="67">
        <f>MAX(RES_hhdet_num!E152-RES_hhdet_num!D152,RES_hhdet_in_new!E152,)</f>
        <v>0</v>
      </c>
      <c r="F152" s="67">
        <f>MAX(RES_hhdet_num!F152-RES_hhdet_num!E152,RES_hhdet_in_new!F152,)</f>
        <v>0</v>
      </c>
      <c r="G152" s="67">
        <f>MAX(RES_hhdet_num!G152-RES_hhdet_num!F152,RES_hhdet_in_new!G152,)</f>
        <v>0</v>
      </c>
      <c r="H152" s="67">
        <f>MAX(RES_hhdet_num!H152-RES_hhdet_num!G152,RES_hhdet_in_new!H152,)</f>
        <v>0</v>
      </c>
      <c r="I152" s="67">
        <f>MAX(RES_hhdet_num!I152-RES_hhdet_num!H152,RES_hhdet_in_new!I152,)</f>
        <v>0</v>
      </c>
      <c r="J152" s="67">
        <f>MAX(RES_hhdet_num!J152-RES_hhdet_num!I152,RES_hhdet_in_new!J152,)</f>
        <v>0</v>
      </c>
      <c r="K152" s="67">
        <f>MAX(RES_hhdet_num!K152-RES_hhdet_num!J152,RES_hhdet_in_new!K152,)</f>
        <v>0</v>
      </c>
      <c r="L152" s="67">
        <f>MAX(RES_hhdet_num!L152-RES_hhdet_num!K152,RES_hhdet_in_new!L152,)</f>
        <v>0</v>
      </c>
      <c r="M152" s="67">
        <f>MAX(RES_hhdet_num!M152-RES_hhdet_num!L152,RES_hhdet_in_new!M152,)</f>
        <v>0</v>
      </c>
      <c r="N152" s="67">
        <f>MAX(RES_hhdet_num!N152-RES_hhdet_num!M152,RES_hhdet_in_new!N152,)</f>
        <v>0</v>
      </c>
      <c r="O152" s="67">
        <f>MAX(RES_hhdet_num!O152-RES_hhdet_num!N152,RES_hhdet_in_new!O152,)</f>
        <v>0</v>
      </c>
      <c r="P152" s="67">
        <f>MAX(RES_hhdet_num!P152-RES_hhdet_num!O152,RES_hhdet_in_new!P152,)</f>
        <v>0</v>
      </c>
      <c r="Q152" s="67">
        <f>MAX(RES_hhdet_num!Q152-RES_hhdet_num!P152,RES_hhdet_in_new!Q152,)</f>
        <v>0</v>
      </c>
    </row>
    <row r="153" spans="1:17" ht="12" customHeight="1" x14ac:dyDescent="0.25">
      <c r="A153" s="23" t="s">
        <v>142</v>
      </c>
      <c r="B153" s="67"/>
      <c r="C153" s="67">
        <v>103.5</v>
      </c>
      <c r="D153" s="67">
        <v>320.50000000000017</v>
      </c>
      <c r="E153" s="67">
        <v>499.49999999999966</v>
      </c>
      <c r="F153" s="67">
        <v>56.097016088102002</v>
      </c>
      <c r="G153" s="67">
        <v>321.49999999999994</v>
      </c>
      <c r="H153" s="67">
        <v>714.50000000000045</v>
      </c>
      <c r="I153" s="67">
        <v>407.47156456357851</v>
      </c>
      <c r="J153" s="67">
        <v>1724.4999999999977</v>
      </c>
      <c r="K153" s="67">
        <v>637.66153533143074</v>
      </c>
      <c r="L153" s="67">
        <v>28.809934893283753</v>
      </c>
      <c r="M153" s="67">
        <v>111.57278853026355</v>
      </c>
      <c r="N153" s="67">
        <v>0</v>
      </c>
      <c r="O153" s="67">
        <v>0</v>
      </c>
      <c r="P153" s="67">
        <v>301.99999999999977</v>
      </c>
      <c r="Q153" s="67">
        <v>77.063637101355198</v>
      </c>
    </row>
    <row r="154" spans="1:17" ht="12" customHeight="1" x14ac:dyDescent="0.25">
      <c r="A154" s="23" t="s">
        <v>141</v>
      </c>
      <c r="B154" s="67"/>
      <c r="C154" s="67">
        <v>463.3544293275213</v>
      </c>
      <c r="D154" s="67">
        <v>956.78036189514319</v>
      </c>
      <c r="E154" s="67">
        <v>1606.4999999999998</v>
      </c>
      <c r="F154" s="67">
        <v>891.50000000000011</v>
      </c>
      <c r="G154" s="67">
        <v>878.42473957716629</v>
      </c>
      <c r="H154" s="67">
        <v>2996.4999999999995</v>
      </c>
      <c r="I154" s="67">
        <v>12060.5</v>
      </c>
      <c r="J154" s="67">
        <v>14453.876560121473</v>
      </c>
      <c r="K154" s="67">
        <v>5810.854429327519</v>
      </c>
      <c r="L154" s="67">
        <v>9797.2803618951439</v>
      </c>
      <c r="M154" s="67">
        <v>4105.4949885082542</v>
      </c>
      <c r="N154" s="67">
        <v>3827.5924345845033</v>
      </c>
      <c r="O154" s="67">
        <v>4034.2997395771658</v>
      </c>
      <c r="P154" s="67">
        <v>4275.0363334953308</v>
      </c>
      <c r="Q154" s="67">
        <v>15317.463274976537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/>
      <c r="C158" s="67">
        <v>1085</v>
      </c>
      <c r="D158" s="67">
        <v>835.00000000000011</v>
      </c>
      <c r="E158" s="67">
        <v>1291.9999999999998</v>
      </c>
      <c r="F158" s="67">
        <v>470.00000000000006</v>
      </c>
      <c r="G158" s="67">
        <v>461.68201065870488</v>
      </c>
      <c r="H158" s="67">
        <v>1587.4586974276622</v>
      </c>
      <c r="I158" s="67">
        <v>5962.9999999999991</v>
      </c>
      <c r="J158" s="67">
        <v>7260.8750000000009</v>
      </c>
      <c r="K158" s="67">
        <v>2455.6571198463303</v>
      </c>
      <c r="L158" s="67">
        <v>4035.0098359575763</v>
      </c>
      <c r="M158" s="67">
        <v>4737.326764949672</v>
      </c>
      <c r="N158" s="67">
        <v>1055.9918027465944</v>
      </c>
      <c r="O158" s="67">
        <v>3721.5570106587061</v>
      </c>
      <c r="P158" s="67">
        <v>2175.3336974276622</v>
      </c>
      <c r="Q158" s="67">
        <v>7576.3737684134558</v>
      </c>
    </row>
    <row r="159" spans="1:17" ht="12" customHeight="1" x14ac:dyDescent="0.25">
      <c r="A159" s="29" t="s">
        <v>140</v>
      </c>
      <c r="B159" s="83"/>
      <c r="C159" s="83">
        <v>485.09288015367054</v>
      </c>
      <c r="D159" s="83">
        <v>899.7401640424232</v>
      </c>
      <c r="E159" s="83">
        <v>1343.4232350503278</v>
      </c>
      <c r="F159" s="83">
        <v>565.49999999999989</v>
      </c>
      <c r="G159" s="83">
        <v>878.98552350017405</v>
      </c>
      <c r="H159" s="83">
        <v>2434.7925341588789</v>
      </c>
      <c r="I159" s="83">
        <v>7578.0279946458195</v>
      </c>
      <c r="J159" s="83">
        <v>12055.765109404718</v>
      </c>
      <c r="K159" s="83">
        <v>3541.0000000000036</v>
      </c>
      <c r="L159" s="83">
        <v>5456.8938559345197</v>
      </c>
      <c r="M159" s="83">
        <v>1480.0544862101781</v>
      </c>
      <c r="N159" s="83">
        <v>1661.0000000000036</v>
      </c>
      <c r="O159" s="83">
        <v>1432.5479051378634</v>
      </c>
      <c r="P159" s="83">
        <v>2334</v>
      </c>
      <c r="Q159" s="83">
        <v>4992.8804017304628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/>
      <c r="C163" s="67">
        <v>1454.6875</v>
      </c>
      <c r="D163" s="67">
        <v>3763.6875</v>
      </c>
      <c r="E163" s="67">
        <v>3389.6875</v>
      </c>
      <c r="F163" s="67">
        <v>2755.6875</v>
      </c>
      <c r="G163" s="67">
        <v>4609.6875</v>
      </c>
      <c r="H163" s="67">
        <v>4812.6875</v>
      </c>
      <c r="I163" s="67">
        <v>4934.6875</v>
      </c>
      <c r="J163" s="67">
        <v>2285.6875</v>
      </c>
      <c r="K163" s="67">
        <v>0</v>
      </c>
      <c r="L163" s="67">
        <v>761.6875</v>
      </c>
      <c r="M163" s="67">
        <v>0</v>
      </c>
      <c r="N163" s="67">
        <v>0</v>
      </c>
      <c r="O163" s="67">
        <v>0</v>
      </c>
      <c r="P163" s="67">
        <v>0</v>
      </c>
      <c r="Q163" s="67">
        <v>0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/>
      <c r="C165" s="67">
        <v>368</v>
      </c>
      <c r="D165" s="67">
        <v>601</v>
      </c>
      <c r="E165" s="67">
        <v>604</v>
      </c>
      <c r="F165" s="67">
        <v>685</v>
      </c>
      <c r="G165" s="67">
        <v>878</v>
      </c>
      <c r="H165" s="67">
        <v>961</v>
      </c>
      <c r="I165" s="67">
        <v>738</v>
      </c>
      <c r="J165" s="67">
        <v>136</v>
      </c>
      <c r="K165" s="67">
        <v>476.50434096290451</v>
      </c>
      <c r="L165" s="67">
        <v>761.6875</v>
      </c>
      <c r="M165" s="67">
        <v>169</v>
      </c>
      <c r="N165" s="67">
        <v>611.04184177091474</v>
      </c>
      <c r="O165" s="67">
        <v>940.75747132310505</v>
      </c>
      <c r="P165" s="67">
        <v>1256.2921709333148</v>
      </c>
      <c r="Q165" s="67">
        <v>1284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/>
      <c r="C167" s="67">
        <v>232.49999999999994</v>
      </c>
      <c r="D167" s="67">
        <v>297.49999999999989</v>
      </c>
      <c r="E167" s="67">
        <v>173.11205269195406</v>
      </c>
      <c r="F167" s="67">
        <v>92.878899749112705</v>
      </c>
      <c r="G167" s="67">
        <v>232.50000000000011</v>
      </c>
      <c r="H167" s="67">
        <v>180.12216741982667</v>
      </c>
      <c r="I167" s="67">
        <v>0</v>
      </c>
      <c r="J167" s="67">
        <v>127.00000000000013</v>
      </c>
      <c r="K167" s="67">
        <v>95.927437913586715</v>
      </c>
      <c r="L167" s="67">
        <v>61.252860620815568</v>
      </c>
      <c r="M167" s="67">
        <v>51.046847888953153</v>
      </c>
      <c r="N167" s="67">
        <v>51.222298018744823</v>
      </c>
      <c r="O167" s="67">
        <v>3.9137661259420042</v>
      </c>
      <c r="P167" s="67">
        <v>27</v>
      </c>
      <c r="Q167" s="67">
        <v>4.4834561355185087</v>
      </c>
    </row>
    <row r="168" spans="1:17" ht="12" customHeight="1" x14ac:dyDescent="0.25">
      <c r="A168" s="23" t="s">
        <v>143</v>
      </c>
      <c r="B168" s="67"/>
      <c r="C168" s="67">
        <v>1020.5822441405035</v>
      </c>
      <c r="D168" s="67">
        <v>644.42457367746249</v>
      </c>
      <c r="E168" s="67">
        <v>552.30852118420069</v>
      </c>
      <c r="F168" s="67">
        <v>1342.5</v>
      </c>
      <c r="G168" s="67">
        <v>770.23532267010353</v>
      </c>
      <c r="H168" s="67">
        <v>834.64736382617878</v>
      </c>
      <c r="I168" s="67">
        <v>1100.5000000000005</v>
      </c>
      <c r="J168" s="67">
        <v>803.54196666495875</v>
      </c>
      <c r="K168" s="67">
        <v>978.93068790946995</v>
      </c>
      <c r="L168" s="67">
        <v>842.79900725716902</v>
      </c>
      <c r="M168" s="67">
        <v>3662.1532997900849</v>
      </c>
      <c r="N168" s="67">
        <v>1226.1527019812552</v>
      </c>
      <c r="O168" s="67">
        <v>299.46123387405805</v>
      </c>
      <c r="P168" s="67">
        <v>247.92050468836186</v>
      </c>
      <c r="Q168" s="67">
        <v>872.51654386448138</v>
      </c>
    </row>
    <row r="169" spans="1:17" ht="12" hidden="1" customHeight="1" x14ac:dyDescent="0.25">
      <c r="A169" s="148" t="s">
        <v>57</v>
      </c>
      <c r="B169" s="67"/>
      <c r="C169" s="67">
        <f>MAX(RES_hhdet_num!C169-RES_hhdet_num!B169,RES_hhdet_in_new!C169,)</f>
        <v>0</v>
      </c>
      <c r="D169" s="67">
        <f>MAX(RES_hhdet_num!D169-RES_hhdet_num!C169,RES_hhdet_in_new!D169,)</f>
        <v>0</v>
      </c>
      <c r="E169" s="67">
        <f>MAX(RES_hhdet_num!E169-RES_hhdet_num!D169,RES_hhdet_in_new!E169,)</f>
        <v>0</v>
      </c>
      <c r="F169" s="67">
        <f>MAX(RES_hhdet_num!F169-RES_hhdet_num!E169,RES_hhdet_in_new!F169,)</f>
        <v>0</v>
      </c>
      <c r="G169" s="67">
        <f>MAX(RES_hhdet_num!G169-RES_hhdet_num!F169,RES_hhdet_in_new!G169,)</f>
        <v>0</v>
      </c>
      <c r="H169" s="67">
        <f>MAX(RES_hhdet_num!H169-RES_hhdet_num!G169,RES_hhdet_in_new!H169,)</f>
        <v>0</v>
      </c>
      <c r="I169" s="67">
        <f>MAX(RES_hhdet_num!I169-RES_hhdet_num!H169,RES_hhdet_in_new!I169,)</f>
        <v>0</v>
      </c>
      <c r="J169" s="67">
        <f>MAX(RES_hhdet_num!J169-RES_hhdet_num!I169,RES_hhdet_in_new!J169,)</f>
        <v>0</v>
      </c>
      <c r="K169" s="67">
        <f>MAX(RES_hhdet_num!K169-RES_hhdet_num!J169,RES_hhdet_in_new!K169,)</f>
        <v>0</v>
      </c>
      <c r="L169" s="67">
        <f>MAX(RES_hhdet_num!L169-RES_hhdet_num!K169,RES_hhdet_in_new!L169,)</f>
        <v>0</v>
      </c>
      <c r="M169" s="67">
        <f>MAX(RES_hhdet_num!M169-RES_hhdet_num!L169,RES_hhdet_in_new!M169,)</f>
        <v>0</v>
      </c>
      <c r="N169" s="67">
        <f>MAX(RES_hhdet_num!N169-RES_hhdet_num!M169,RES_hhdet_in_new!N169,)</f>
        <v>0</v>
      </c>
      <c r="O169" s="67">
        <f>MAX(RES_hhdet_num!O169-RES_hhdet_num!N169,RES_hhdet_in_new!O169,)</f>
        <v>0</v>
      </c>
      <c r="P169" s="67">
        <f>MAX(RES_hhdet_num!P169-RES_hhdet_num!O169,RES_hhdet_in_new!P169,)</f>
        <v>0</v>
      </c>
      <c r="Q169" s="67">
        <f>MAX(RES_hhdet_num!Q169-RES_hhdet_num!P169,RES_hhdet_in_new!Q169,)</f>
        <v>0</v>
      </c>
    </row>
    <row r="170" spans="1:17" ht="12" hidden="1" customHeight="1" x14ac:dyDescent="0.25">
      <c r="A170" s="148" t="s">
        <v>59</v>
      </c>
      <c r="B170" s="67"/>
      <c r="C170" s="67">
        <f>MAX(RES_hhdet_num!C170-RES_hhdet_num!B170,RES_hhdet_in_new!C170,)</f>
        <v>0</v>
      </c>
      <c r="D170" s="67">
        <f>MAX(RES_hhdet_num!D170-RES_hhdet_num!C170,RES_hhdet_in_new!D170,)</f>
        <v>0</v>
      </c>
      <c r="E170" s="67">
        <f>MAX(RES_hhdet_num!E170-RES_hhdet_num!D170,RES_hhdet_in_new!E170,)</f>
        <v>0</v>
      </c>
      <c r="F170" s="67">
        <f>MAX(RES_hhdet_num!F170-RES_hhdet_num!E170,RES_hhdet_in_new!F170,)</f>
        <v>0</v>
      </c>
      <c r="G170" s="67">
        <f>MAX(RES_hhdet_num!G170-RES_hhdet_num!F170,RES_hhdet_in_new!G170,)</f>
        <v>0</v>
      </c>
      <c r="H170" s="67">
        <f>MAX(RES_hhdet_num!H170-RES_hhdet_num!G170,RES_hhdet_in_new!H170,)</f>
        <v>0</v>
      </c>
      <c r="I170" s="67">
        <f>MAX(RES_hhdet_num!I170-RES_hhdet_num!H170,RES_hhdet_in_new!I170,)</f>
        <v>0</v>
      </c>
      <c r="J170" s="67">
        <f>MAX(RES_hhdet_num!J170-RES_hhdet_num!I170,RES_hhdet_in_new!J170,)</f>
        <v>0</v>
      </c>
      <c r="K170" s="67">
        <f>MAX(RES_hhdet_num!K170-RES_hhdet_num!J170,RES_hhdet_in_new!K170,)</f>
        <v>0</v>
      </c>
      <c r="L170" s="67">
        <f>MAX(RES_hhdet_num!L170-RES_hhdet_num!K170,RES_hhdet_in_new!L170,)</f>
        <v>0</v>
      </c>
      <c r="M170" s="67">
        <f>MAX(RES_hhdet_num!M170-RES_hhdet_num!L170,RES_hhdet_in_new!M170,)</f>
        <v>0</v>
      </c>
      <c r="N170" s="67">
        <f>MAX(RES_hhdet_num!N170-RES_hhdet_num!M170,RES_hhdet_in_new!N170,)</f>
        <v>0</v>
      </c>
      <c r="O170" s="67">
        <f>MAX(RES_hhdet_num!O170-RES_hhdet_num!N170,RES_hhdet_in_new!O170,)</f>
        <v>0</v>
      </c>
      <c r="P170" s="67">
        <f>MAX(RES_hhdet_num!P170-RES_hhdet_num!O170,RES_hhdet_in_new!P170,)</f>
        <v>0</v>
      </c>
      <c r="Q170" s="67">
        <f>MAX(RES_hhdet_num!Q170-RES_hhdet_num!P170,RES_hhdet_in_new!Q170,)</f>
        <v>0</v>
      </c>
    </row>
    <row r="171" spans="1:17" ht="12" customHeight="1" x14ac:dyDescent="0.25">
      <c r="A171" s="23" t="s">
        <v>142</v>
      </c>
      <c r="B171" s="67"/>
      <c r="C171" s="67">
        <v>245.18849111619264</v>
      </c>
      <c r="D171" s="67">
        <v>862.00000000000023</v>
      </c>
      <c r="E171" s="67">
        <v>731.00000000000114</v>
      </c>
      <c r="F171" s="67">
        <v>137.11904924625293</v>
      </c>
      <c r="G171" s="67">
        <v>1070.9999999999998</v>
      </c>
      <c r="H171" s="67">
        <v>916</v>
      </c>
      <c r="I171" s="67">
        <v>24.881042553877684</v>
      </c>
      <c r="J171" s="67">
        <v>489.02947830974136</v>
      </c>
      <c r="K171" s="67">
        <v>108.90088283280338</v>
      </c>
      <c r="L171" s="67">
        <v>9.723370845328418</v>
      </c>
      <c r="M171" s="67">
        <v>0</v>
      </c>
      <c r="N171" s="67">
        <v>0</v>
      </c>
      <c r="O171" s="67">
        <v>39.352073963018483</v>
      </c>
      <c r="P171" s="67">
        <v>126.54029229618435</v>
      </c>
      <c r="Q171" s="67">
        <v>30.517605633803214</v>
      </c>
    </row>
    <row r="172" spans="1:17" ht="12" customHeight="1" x14ac:dyDescent="0.25">
      <c r="A172" s="23" t="s">
        <v>141</v>
      </c>
      <c r="B172" s="67"/>
      <c r="C172" s="67">
        <v>874.42814959684802</v>
      </c>
      <c r="D172" s="67">
        <v>2582.4242721246519</v>
      </c>
      <c r="E172" s="67">
        <v>2364.8278656910693</v>
      </c>
      <c r="F172" s="67">
        <v>2404</v>
      </c>
      <c r="G172" s="67">
        <v>3316.3741281365383</v>
      </c>
      <c r="H172" s="67">
        <v>3707.9999999999991</v>
      </c>
      <c r="I172" s="67">
        <v>6608</v>
      </c>
      <c r="J172" s="67">
        <v>1891.8532782570533</v>
      </c>
      <c r="K172" s="67">
        <v>254.03112082211081</v>
      </c>
      <c r="L172" s="67">
        <v>3881.4242721246551</v>
      </c>
      <c r="M172" s="67">
        <v>0</v>
      </c>
      <c r="N172" s="67">
        <v>1727.7051655227579</v>
      </c>
      <c r="O172" s="67">
        <v>3995.3407159869844</v>
      </c>
      <c r="P172" s="67">
        <v>5218.337245363331</v>
      </c>
      <c r="Q172" s="67">
        <v>5460.4823943661968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/>
      <c r="C176" s="67">
        <v>2964.0000000000009</v>
      </c>
      <c r="D176" s="67">
        <v>2286.9999999999991</v>
      </c>
      <c r="E176" s="67">
        <v>1932.0000000000005</v>
      </c>
      <c r="F176" s="67">
        <v>1502.9999999999995</v>
      </c>
      <c r="G176" s="67">
        <v>1927.0000000000009</v>
      </c>
      <c r="H176" s="67">
        <v>1868.0077048174178</v>
      </c>
      <c r="I176" s="67">
        <v>2621.0000000000009</v>
      </c>
      <c r="J176" s="67">
        <v>620.0000000000008</v>
      </c>
      <c r="K176" s="67">
        <v>1946.4094365104875</v>
      </c>
      <c r="L176" s="67">
        <v>2015.2156638201091</v>
      </c>
      <c r="M176" s="67">
        <v>4357.8203407369283</v>
      </c>
      <c r="N176" s="67">
        <v>1379.5461852354144</v>
      </c>
      <c r="O176" s="67">
        <v>2907.8364588620025</v>
      </c>
      <c r="P176" s="67">
        <v>1529.0077048174189</v>
      </c>
      <c r="Q176" s="67">
        <v>2490.5</v>
      </c>
    </row>
    <row r="177" spans="1:17" ht="12" customHeight="1" x14ac:dyDescent="0.25">
      <c r="A177" s="29" t="s">
        <v>140</v>
      </c>
      <c r="B177" s="83"/>
      <c r="C177" s="83">
        <v>1006.8780666127925</v>
      </c>
      <c r="D177" s="83">
        <v>2517.4471890205032</v>
      </c>
      <c r="E177" s="83">
        <v>2202.4317745216154</v>
      </c>
      <c r="F177" s="83">
        <v>1768.1413147645856</v>
      </c>
      <c r="G177" s="83">
        <v>3125.9999999999991</v>
      </c>
      <c r="H177" s="83">
        <v>4169.0000000000018</v>
      </c>
      <c r="I177" s="83">
        <v>3196.998195143487</v>
      </c>
      <c r="J177" s="83">
        <v>1785.5726236164367</v>
      </c>
      <c r="K177" s="83">
        <v>0</v>
      </c>
      <c r="L177" s="83">
        <v>2146.7252525100166</v>
      </c>
      <c r="M177" s="83">
        <v>0</v>
      </c>
      <c r="N177" s="83">
        <v>1263.895177976108</v>
      </c>
      <c r="O177" s="83">
        <v>1701.8510411379975</v>
      </c>
      <c r="P177" s="83">
        <v>4445.8977290604635</v>
      </c>
      <c r="Q177" s="83">
        <v>3117.1287951488139</v>
      </c>
    </row>
  </sheetData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/>
      <c r="C5" s="67">
        <v>0</v>
      </c>
      <c r="D5" s="67">
        <v>0</v>
      </c>
      <c r="E5" s="67">
        <v>0</v>
      </c>
      <c r="F5" s="67">
        <v>0</v>
      </c>
      <c r="G5" s="67">
        <v>0</v>
      </c>
      <c r="H5" s="67">
        <v>0</v>
      </c>
      <c r="I5" s="67">
        <v>0</v>
      </c>
      <c r="J5" s="67">
        <v>0</v>
      </c>
      <c r="K5" s="67">
        <v>0</v>
      </c>
      <c r="L5" s="67">
        <v>0</v>
      </c>
      <c r="M5" s="67">
        <v>0</v>
      </c>
      <c r="N5" s="67">
        <v>0</v>
      </c>
      <c r="O5" s="67">
        <v>0</v>
      </c>
      <c r="P5" s="67">
        <v>0</v>
      </c>
      <c r="Q5" s="67">
        <v>0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/>
      <c r="C8" s="67">
        <v>0</v>
      </c>
      <c r="D8" s="67">
        <v>0</v>
      </c>
      <c r="E8" s="67">
        <v>0</v>
      </c>
      <c r="F8" s="67">
        <v>0</v>
      </c>
      <c r="G8" s="67">
        <v>0</v>
      </c>
      <c r="H8" s="67">
        <v>0</v>
      </c>
      <c r="I8" s="67">
        <v>0</v>
      </c>
      <c r="J8" s="67">
        <v>0</v>
      </c>
      <c r="K8" s="67">
        <v>0</v>
      </c>
      <c r="L8" s="67">
        <v>0</v>
      </c>
      <c r="M8" s="67">
        <v>0</v>
      </c>
      <c r="N8" s="67">
        <v>0</v>
      </c>
      <c r="O8" s="67">
        <v>0</v>
      </c>
      <c r="P8" s="67">
        <v>0</v>
      </c>
      <c r="Q8" s="67">
        <v>0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/>
      <c r="C10" s="67">
        <v>0</v>
      </c>
      <c r="D10" s="67">
        <v>0</v>
      </c>
      <c r="E10" s="67">
        <v>0</v>
      </c>
      <c r="F10" s="67">
        <v>0</v>
      </c>
      <c r="G10" s="67">
        <v>0</v>
      </c>
      <c r="H10" s="67">
        <v>0</v>
      </c>
      <c r="I10" s="67">
        <v>0</v>
      </c>
      <c r="J10" s="67">
        <v>0</v>
      </c>
      <c r="K10" s="67">
        <v>0</v>
      </c>
      <c r="L10" s="67">
        <v>0</v>
      </c>
      <c r="M10" s="67">
        <v>0</v>
      </c>
      <c r="N10" s="67">
        <v>0</v>
      </c>
      <c r="O10" s="67">
        <v>0</v>
      </c>
      <c r="P10" s="67">
        <v>0</v>
      </c>
      <c r="Q10" s="67">
        <v>0</v>
      </c>
    </row>
    <row r="11" spans="1:17" ht="12" customHeight="1" x14ac:dyDescent="0.25">
      <c r="A11" s="23" t="s">
        <v>144</v>
      </c>
      <c r="B11" s="67"/>
      <c r="C11" s="67">
        <v>0</v>
      </c>
      <c r="D11" s="67">
        <v>0</v>
      </c>
      <c r="E11" s="67">
        <v>0</v>
      </c>
      <c r="F11" s="67">
        <v>0</v>
      </c>
      <c r="G11" s="67">
        <v>0</v>
      </c>
      <c r="H11" s="67">
        <v>0</v>
      </c>
      <c r="I11" s="67">
        <v>0</v>
      </c>
      <c r="J11" s="67">
        <v>0</v>
      </c>
      <c r="K11" s="67">
        <v>0</v>
      </c>
      <c r="L11" s="67">
        <v>0</v>
      </c>
      <c r="M11" s="67">
        <v>0</v>
      </c>
      <c r="N11" s="67">
        <v>0</v>
      </c>
      <c r="O11" s="67">
        <v>0</v>
      </c>
      <c r="P11" s="67">
        <v>0</v>
      </c>
      <c r="Q11" s="67">
        <v>0</v>
      </c>
    </row>
    <row r="12" spans="1:17" ht="12" customHeight="1" x14ac:dyDescent="0.25">
      <c r="A12" s="23" t="s">
        <v>143</v>
      </c>
      <c r="B12" s="67"/>
      <c r="C12" s="67">
        <v>0</v>
      </c>
      <c r="D12" s="67">
        <v>0</v>
      </c>
      <c r="E12" s="67">
        <v>0</v>
      </c>
      <c r="F12" s="67">
        <v>0</v>
      </c>
      <c r="G12" s="67">
        <v>0</v>
      </c>
      <c r="H12" s="67">
        <v>0</v>
      </c>
      <c r="I12" s="67">
        <v>0</v>
      </c>
      <c r="J12" s="67">
        <v>0</v>
      </c>
      <c r="K12" s="67">
        <v>0</v>
      </c>
      <c r="L12" s="67">
        <v>0</v>
      </c>
      <c r="M12" s="67">
        <v>0</v>
      </c>
      <c r="N12" s="67">
        <v>0</v>
      </c>
      <c r="O12" s="67">
        <v>0</v>
      </c>
      <c r="P12" s="67">
        <v>0</v>
      </c>
      <c r="Q12" s="67">
        <v>0</v>
      </c>
    </row>
    <row r="13" spans="1:17" ht="12" hidden="1" customHeight="1" x14ac:dyDescent="0.25">
      <c r="A13" s="148" t="s">
        <v>57</v>
      </c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</row>
    <row r="14" spans="1:17" ht="12" hidden="1" customHeight="1" x14ac:dyDescent="0.25">
      <c r="A14" s="148" t="s">
        <v>59</v>
      </c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</row>
    <row r="15" spans="1:17" ht="12" customHeight="1" x14ac:dyDescent="0.25">
      <c r="A15" s="23" t="s">
        <v>142</v>
      </c>
      <c r="B15" s="67"/>
      <c r="C15" s="67">
        <v>0</v>
      </c>
      <c r="D15" s="67">
        <v>0</v>
      </c>
      <c r="E15" s="67">
        <v>0</v>
      </c>
      <c r="F15" s="67">
        <v>0</v>
      </c>
      <c r="G15" s="67">
        <v>0</v>
      </c>
      <c r="H15" s="67">
        <v>0</v>
      </c>
      <c r="I15" s="67">
        <v>0</v>
      </c>
      <c r="J15" s="67">
        <v>0</v>
      </c>
      <c r="K15" s="67">
        <v>0</v>
      </c>
      <c r="L15" s="67">
        <v>0</v>
      </c>
      <c r="M15" s="67">
        <v>0</v>
      </c>
      <c r="N15" s="67">
        <v>0</v>
      </c>
      <c r="O15" s="67">
        <v>0</v>
      </c>
      <c r="P15" s="67">
        <v>0</v>
      </c>
      <c r="Q15" s="67">
        <v>0</v>
      </c>
    </row>
    <row r="16" spans="1:17" ht="12" customHeight="1" x14ac:dyDescent="0.25">
      <c r="A16" s="23" t="s">
        <v>141</v>
      </c>
      <c r="B16" s="67"/>
      <c r="C16" s="67">
        <v>0</v>
      </c>
      <c r="D16" s="67">
        <v>0</v>
      </c>
      <c r="E16" s="67">
        <v>0</v>
      </c>
      <c r="F16" s="67">
        <v>0</v>
      </c>
      <c r="G16" s="67">
        <v>0</v>
      </c>
      <c r="H16" s="67">
        <v>0</v>
      </c>
      <c r="I16" s="67">
        <v>0</v>
      </c>
      <c r="J16" s="67">
        <v>0</v>
      </c>
      <c r="K16" s="67">
        <v>0</v>
      </c>
      <c r="L16" s="67">
        <v>0</v>
      </c>
      <c r="M16" s="67">
        <v>0</v>
      </c>
      <c r="N16" s="67">
        <v>0</v>
      </c>
      <c r="O16" s="67">
        <v>0</v>
      </c>
      <c r="P16" s="67">
        <v>0</v>
      </c>
      <c r="Q16" s="67">
        <v>0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/>
      <c r="C20" s="67">
        <v>0</v>
      </c>
      <c r="D20" s="67">
        <v>0</v>
      </c>
      <c r="E20" s="67">
        <v>0</v>
      </c>
      <c r="F20" s="67">
        <v>0</v>
      </c>
      <c r="G20" s="67">
        <v>0</v>
      </c>
      <c r="H20" s="67">
        <v>0</v>
      </c>
      <c r="I20" s="67">
        <v>0</v>
      </c>
      <c r="J20" s="67">
        <v>0</v>
      </c>
      <c r="K20" s="67">
        <v>0</v>
      </c>
      <c r="L20" s="67">
        <v>0</v>
      </c>
      <c r="M20" s="67">
        <v>0</v>
      </c>
      <c r="N20" s="67">
        <v>0</v>
      </c>
      <c r="O20" s="67">
        <v>0</v>
      </c>
      <c r="P20" s="67">
        <v>0</v>
      </c>
      <c r="Q20" s="67">
        <v>0</v>
      </c>
    </row>
    <row r="21" spans="1:17" ht="12" customHeight="1" x14ac:dyDescent="0.25">
      <c r="A21" s="23" t="s">
        <v>57</v>
      </c>
      <c r="B21" s="67"/>
      <c r="C21" s="67">
        <v>0</v>
      </c>
      <c r="D21" s="67">
        <v>0</v>
      </c>
      <c r="E21" s="67">
        <v>0</v>
      </c>
      <c r="F21" s="67">
        <v>0</v>
      </c>
      <c r="G21" s="67">
        <v>0</v>
      </c>
      <c r="H21" s="67">
        <v>0</v>
      </c>
      <c r="I21" s="67">
        <v>0</v>
      </c>
      <c r="J21" s="67">
        <v>0</v>
      </c>
      <c r="K21" s="67">
        <v>0</v>
      </c>
      <c r="L21" s="67">
        <v>0</v>
      </c>
      <c r="M21" s="67">
        <v>0</v>
      </c>
      <c r="N21" s="67">
        <v>0</v>
      </c>
      <c r="O21" s="67">
        <v>0</v>
      </c>
      <c r="P21" s="67">
        <v>0</v>
      </c>
      <c r="Q21" s="67">
        <v>0</v>
      </c>
    </row>
    <row r="22" spans="1:17" ht="12" customHeight="1" x14ac:dyDescent="0.25">
      <c r="A22" s="29" t="s">
        <v>140</v>
      </c>
      <c r="B22" s="83"/>
      <c r="C22" s="83">
        <v>0</v>
      </c>
      <c r="D22" s="83">
        <v>0</v>
      </c>
      <c r="E22" s="83">
        <v>0</v>
      </c>
      <c r="F22" s="83">
        <v>0</v>
      </c>
      <c r="G22" s="83">
        <v>0</v>
      </c>
      <c r="H22" s="83">
        <v>0</v>
      </c>
      <c r="I22" s="83">
        <v>0</v>
      </c>
      <c r="J22" s="83">
        <v>0</v>
      </c>
      <c r="K22" s="83">
        <v>0</v>
      </c>
      <c r="L22" s="83">
        <v>0</v>
      </c>
      <c r="M22" s="83">
        <v>0</v>
      </c>
      <c r="N22" s="83">
        <v>0</v>
      </c>
      <c r="O22" s="83">
        <v>0</v>
      </c>
      <c r="P22" s="83">
        <v>0</v>
      </c>
      <c r="Q22" s="83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/>
      <c r="C26" s="67">
        <v>887.35342837565429</v>
      </c>
      <c r="D26" s="67">
        <v>845.14458108348549</v>
      </c>
      <c r="E26" s="67">
        <v>1180.55776094665</v>
      </c>
      <c r="F26" s="67">
        <v>1023.7758932956353</v>
      </c>
      <c r="G26" s="67">
        <v>1056.4883557384239</v>
      </c>
      <c r="H26" s="67">
        <v>679.00443231906297</v>
      </c>
      <c r="I26" s="67">
        <v>1282.7212097511958</v>
      </c>
      <c r="J26" s="67">
        <v>963.13821669647541</v>
      </c>
      <c r="K26" s="67">
        <v>1567.0888911238239</v>
      </c>
      <c r="L26" s="67">
        <v>1743.7255893035156</v>
      </c>
      <c r="M26" s="67">
        <v>1142.7418040143659</v>
      </c>
      <c r="N26" s="67">
        <v>1711.6284372859632</v>
      </c>
      <c r="O26" s="67">
        <v>1405.1410823684528</v>
      </c>
      <c r="P26" s="67">
        <v>434.61015647816379</v>
      </c>
      <c r="Q26" s="67">
        <v>465.60048456135456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/>
      <c r="C29" s="67">
        <v>257</v>
      </c>
      <c r="D29" s="67">
        <v>217</v>
      </c>
      <c r="E29" s="67">
        <v>255</v>
      </c>
      <c r="F29" s="67">
        <v>313</v>
      </c>
      <c r="G29" s="67">
        <v>264.00000000000006</v>
      </c>
      <c r="H29" s="67">
        <v>190.00000000000003</v>
      </c>
      <c r="I29" s="67">
        <v>135.00000000000003</v>
      </c>
      <c r="J29" s="67">
        <v>338.99999999999994</v>
      </c>
      <c r="K29" s="67">
        <v>715</v>
      </c>
      <c r="L29" s="67">
        <v>763.99999999999989</v>
      </c>
      <c r="M29" s="67">
        <v>617</v>
      </c>
      <c r="N29" s="67">
        <v>711</v>
      </c>
      <c r="O29" s="67">
        <v>614.99999999999977</v>
      </c>
      <c r="P29" s="67">
        <v>409.99999999999989</v>
      </c>
      <c r="Q29" s="67">
        <v>465.60048456135456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/>
      <c r="C31" s="67">
        <v>157.81099112122365</v>
      </c>
      <c r="D31" s="67">
        <v>199.73213393558422</v>
      </c>
      <c r="E31" s="67">
        <v>174.09663382911549</v>
      </c>
      <c r="F31" s="67">
        <v>16.34323220111969</v>
      </c>
      <c r="G31" s="67">
        <v>184.06489050013172</v>
      </c>
      <c r="H31" s="67">
        <v>117.79328015837032</v>
      </c>
      <c r="I31" s="67">
        <v>0</v>
      </c>
      <c r="J31" s="67">
        <v>88.51256699075644</v>
      </c>
      <c r="K31" s="67">
        <v>71.881570321079835</v>
      </c>
      <c r="L31" s="67">
        <v>39.436009856246976</v>
      </c>
      <c r="M31" s="67">
        <v>37.582267558067315</v>
      </c>
      <c r="N31" s="67">
        <v>29.246481046492818</v>
      </c>
      <c r="O31" s="67">
        <v>1.5835250705458743</v>
      </c>
      <c r="P31" s="67">
        <v>7.6943941023681619</v>
      </c>
      <c r="Q31" s="67">
        <v>2.8658038427674324</v>
      </c>
    </row>
    <row r="32" spans="1:17" ht="12" customHeight="1" x14ac:dyDescent="0.25">
      <c r="A32" s="23" t="s">
        <v>168</v>
      </c>
      <c r="B32" s="67"/>
      <c r="C32" s="67">
        <v>729.54243725443064</v>
      </c>
      <c r="D32" s="67">
        <v>645.41244714790128</v>
      </c>
      <c r="E32" s="67">
        <v>885.78565940976887</v>
      </c>
      <c r="F32" s="67">
        <v>1007.4326610945157</v>
      </c>
      <c r="G32" s="67">
        <v>872.42346523829224</v>
      </c>
      <c r="H32" s="67">
        <v>561.21115216069268</v>
      </c>
      <c r="I32" s="67">
        <v>1087.3832106124798</v>
      </c>
      <c r="J32" s="67">
        <v>874.62564970571896</v>
      </c>
      <c r="K32" s="67">
        <v>1392.7829741639725</v>
      </c>
      <c r="L32" s="67">
        <v>1635.6281096437197</v>
      </c>
      <c r="M32" s="67">
        <v>1105.1595364562986</v>
      </c>
      <c r="N32" s="67">
        <v>1571.8257529469843</v>
      </c>
      <c r="O32" s="67">
        <v>1122.5097308208617</v>
      </c>
      <c r="P32" s="67">
        <v>426.91576237579562</v>
      </c>
      <c r="Q32" s="67">
        <v>462.73468071858713</v>
      </c>
    </row>
    <row r="33" spans="1:17" ht="12" hidden="1" customHeight="1" x14ac:dyDescent="0.25">
      <c r="A33" s="148" t="s">
        <v>57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</row>
    <row r="34" spans="1:17" ht="12" hidden="1" customHeight="1" x14ac:dyDescent="0.25">
      <c r="A34" s="148" t="s">
        <v>59</v>
      </c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</row>
    <row r="35" spans="1:17" ht="12" customHeight="1" x14ac:dyDescent="0.25">
      <c r="A35" s="23" t="s">
        <v>142</v>
      </c>
      <c r="B35" s="67"/>
      <c r="C35" s="67">
        <v>0</v>
      </c>
      <c r="D35" s="67">
        <v>0</v>
      </c>
      <c r="E35" s="67">
        <v>0</v>
      </c>
      <c r="F35" s="67">
        <v>0</v>
      </c>
      <c r="G35" s="67">
        <v>0</v>
      </c>
      <c r="H35" s="67">
        <v>0</v>
      </c>
      <c r="I35" s="67">
        <v>0</v>
      </c>
      <c r="J35" s="67">
        <v>0</v>
      </c>
      <c r="K35" s="67">
        <v>0</v>
      </c>
      <c r="L35" s="67">
        <v>0</v>
      </c>
      <c r="M35" s="67">
        <v>0</v>
      </c>
      <c r="N35" s="67">
        <v>0</v>
      </c>
      <c r="O35" s="67">
        <v>0</v>
      </c>
      <c r="P35" s="67">
        <v>0</v>
      </c>
      <c r="Q35" s="67">
        <v>0</v>
      </c>
    </row>
    <row r="36" spans="1:17" ht="12" customHeight="1" x14ac:dyDescent="0.25">
      <c r="A36" s="23" t="s">
        <v>141</v>
      </c>
      <c r="B36" s="67"/>
      <c r="C36" s="67">
        <v>0</v>
      </c>
      <c r="D36" s="67">
        <v>0</v>
      </c>
      <c r="E36" s="67">
        <v>120.67546770776562</v>
      </c>
      <c r="F36" s="67">
        <v>0</v>
      </c>
      <c r="G36" s="67">
        <v>0</v>
      </c>
      <c r="H36" s="67">
        <v>0</v>
      </c>
      <c r="I36" s="67">
        <v>195.33799913871604</v>
      </c>
      <c r="J36" s="67">
        <v>0</v>
      </c>
      <c r="K36" s="67">
        <v>102.42434663877157</v>
      </c>
      <c r="L36" s="67">
        <v>68.661469803548911</v>
      </c>
      <c r="M36" s="67">
        <v>0</v>
      </c>
      <c r="N36" s="67">
        <v>110.55620329248609</v>
      </c>
      <c r="O36" s="67">
        <v>281.04782647704508</v>
      </c>
      <c r="P36" s="67">
        <v>0</v>
      </c>
      <c r="Q36" s="67">
        <v>0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/>
      <c r="C40" s="67">
        <v>887.35342837565429</v>
      </c>
      <c r="D40" s="67">
        <v>845.14458108348549</v>
      </c>
      <c r="E40" s="67">
        <v>1180.55776094665</v>
      </c>
      <c r="F40" s="67">
        <v>1023.7758932956353</v>
      </c>
      <c r="G40" s="67">
        <v>1056.4883557384239</v>
      </c>
      <c r="H40" s="67">
        <v>358.84284676512368</v>
      </c>
      <c r="I40" s="67">
        <v>1282.7212097511958</v>
      </c>
      <c r="J40" s="67">
        <v>963.13821669647541</v>
      </c>
      <c r="K40" s="67">
        <v>1567.0888911238239</v>
      </c>
      <c r="L40" s="67">
        <v>1743.7255893035156</v>
      </c>
      <c r="M40" s="67">
        <v>1142.7418040143659</v>
      </c>
      <c r="N40" s="67">
        <v>1711.6284372859632</v>
      </c>
      <c r="O40" s="67">
        <v>1405.1410823684528</v>
      </c>
      <c r="P40" s="67">
        <v>0</v>
      </c>
      <c r="Q40" s="67">
        <v>0</v>
      </c>
    </row>
    <row r="41" spans="1:17" ht="12" customHeight="1" x14ac:dyDescent="0.25">
      <c r="A41" s="29" t="s">
        <v>140</v>
      </c>
      <c r="B41" s="83"/>
      <c r="C41" s="83">
        <v>0</v>
      </c>
      <c r="D41" s="83">
        <v>0</v>
      </c>
      <c r="E41" s="83">
        <v>0</v>
      </c>
      <c r="F41" s="83">
        <v>0</v>
      </c>
      <c r="G41" s="83">
        <v>0</v>
      </c>
      <c r="H41" s="83">
        <v>320.16158555393929</v>
      </c>
      <c r="I41" s="83">
        <v>0</v>
      </c>
      <c r="J41" s="83">
        <v>0</v>
      </c>
      <c r="K41" s="83">
        <v>0</v>
      </c>
      <c r="L41" s="83">
        <v>0</v>
      </c>
      <c r="M41" s="83">
        <v>0</v>
      </c>
      <c r="N41" s="83">
        <v>0</v>
      </c>
      <c r="O41" s="83">
        <v>0</v>
      </c>
      <c r="P41" s="83">
        <v>434.61015647816379</v>
      </c>
      <c r="Q41" s="83">
        <v>465.60048456135456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/>
      <c r="C45" s="67">
        <v>7890.8066535091175</v>
      </c>
      <c r="D45" s="67">
        <v>6310.8093251219898</v>
      </c>
      <c r="E45" s="67">
        <v>6525.5515858615545</v>
      </c>
      <c r="F45" s="67">
        <v>7500.2616251720974</v>
      </c>
      <c r="G45" s="67">
        <v>7280.5465839436811</v>
      </c>
      <c r="H45" s="67">
        <v>3644.0843126681148</v>
      </c>
      <c r="I45" s="67">
        <v>976.34429192188429</v>
      </c>
      <c r="J45" s="67">
        <v>7732.6050684480469</v>
      </c>
      <c r="K45" s="67">
        <v>9970.1337908376863</v>
      </c>
      <c r="L45" s="67">
        <v>5766.6124134470683</v>
      </c>
      <c r="M45" s="67">
        <v>12663.147947263898</v>
      </c>
      <c r="N45" s="67">
        <v>9918.3976596466327</v>
      </c>
      <c r="O45" s="67">
        <v>5542.5258286726294</v>
      </c>
      <c r="P45" s="67">
        <v>6969.1155798305554</v>
      </c>
      <c r="Q45" s="67">
        <v>4236.2273478093493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/>
      <c r="C48" s="67">
        <v>2251</v>
      </c>
      <c r="D48" s="67">
        <v>1764</v>
      </c>
      <c r="E48" s="67">
        <v>1739</v>
      </c>
      <c r="F48" s="67">
        <v>2430</v>
      </c>
      <c r="G48" s="67">
        <v>1926.0000000000005</v>
      </c>
      <c r="H48" s="67">
        <v>1217.0000000000002</v>
      </c>
      <c r="I48" s="67">
        <v>340.00000000000006</v>
      </c>
      <c r="J48" s="67">
        <v>2440.9999999999995</v>
      </c>
      <c r="K48" s="67">
        <v>5192</v>
      </c>
      <c r="L48" s="67">
        <v>4219.9999999999991</v>
      </c>
      <c r="M48" s="67">
        <v>4834</v>
      </c>
      <c r="N48" s="67">
        <v>4505</v>
      </c>
      <c r="O48" s="67">
        <v>3091.9999999999991</v>
      </c>
      <c r="P48" s="67">
        <v>3146.9999999999991</v>
      </c>
      <c r="Q48" s="67">
        <v>2843.9999999999986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/>
      <c r="C50" s="67">
        <v>0</v>
      </c>
      <c r="D50" s="67">
        <v>0</v>
      </c>
      <c r="E50" s="67">
        <v>0</v>
      </c>
      <c r="F50" s="67">
        <v>0</v>
      </c>
      <c r="G50" s="67">
        <v>0</v>
      </c>
      <c r="H50" s="67">
        <v>0</v>
      </c>
      <c r="I50" s="67">
        <v>0</v>
      </c>
      <c r="J50" s="67">
        <v>0</v>
      </c>
      <c r="K50" s="67">
        <v>0</v>
      </c>
      <c r="L50" s="67">
        <v>0</v>
      </c>
      <c r="M50" s="67">
        <v>0</v>
      </c>
      <c r="N50" s="67">
        <v>0</v>
      </c>
      <c r="O50" s="67">
        <v>0</v>
      </c>
      <c r="P50" s="67">
        <v>0</v>
      </c>
      <c r="Q50" s="67">
        <v>0</v>
      </c>
    </row>
    <row r="51" spans="1:17" ht="12" customHeight="1" x14ac:dyDescent="0.25">
      <c r="A51" s="23" t="s">
        <v>164</v>
      </c>
      <c r="B51" s="67"/>
      <c r="C51" s="67">
        <v>0</v>
      </c>
      <c r="D51" s="67">
        <v>0</v>
      </c>
      <c r="E51" s="67">
        <v>0</v>
      </c>
      <c r="F51" s="67">
        <v>0</v>
      </c>
      <c r="G51" s="67">
        <v>0</v>
      </c>
      <c r="H51" s="67">
        <v>0</v>
      </c>
      <c r="I51" s="67">
        <v>0</v>
      </c>
      <c r="J51" s="67">
        <v>0</v>
      </c>
      <c r="K51" s="67">
        <v>0</v>
      </c>
      <c r="L51" s="67">
        <v>0</v>
      </c>
      <c r="M51" s="67">
        <v>0</v>
      </c>
      <c r="N51" s="67">
        <v>0</v>
      </c>
      <c r="O51" s="67">
        <v>0</v>
      </c>
      <c r="P51" s="67">
        <v>0</v>
      </c>
      <c r="Q51" s="67">
        <v>0</v>
      </c>
    </row>
    <row r="52" spans="1:17" ht="12" hidden="1" customHeight="1" x14ac:dyDescent="0.25">
      <c r="A52" s="148" t="s">
        <v>163</v>
      </c>
      <c r="B52" s="67"/>
      <c r="C52" s="67"/>
      <c r="D52" s="67"/>
      <c r="E52" s="67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</row>
    <row r="53" spans="1:17" ht="12" hidden="1" customHeight="1" x14ac:dyDescent="0.25">
      <c r="A53" s="148" t="s">
        <v>59</v>
      </c>
      <c r="B53" s="67"/>
      <c r="C53" s="67"/>
      <c r="D53" s="6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</row>
    <row r="54" spans="1:17" ht="12" customHeight="1" x14ac:dyDescent="0.25">
      <c r="A54" s="23" t="s">
        <v>142</v>
      </c>
      <c r="B54" s="67"/>
      <c r="C54" s="67">
        <v>1197.5236904173189</v>
      </c>
      <c r="D54" s="67">
        <v>1491.7229196589469</v>
      </c>
      <c r="E54" s="67">
        <v>1509.5111340454578</v>
      </c>
      <c r="F54" s="67">
        <v>0</v>
      </c>
      <c r="G54" s="67">
        <v>1356.7678846850124</v>
      </c>
      <c r="H54" s="67">
        <v>684.64676412433312</v>
      </c>
      <c r="I54" s="67">
        <v>0</v>
      </c>
      <c r="J54" s="67">
        <v>710.41682706936615</v>
      </c>
      <c r="K54" s="67">
        <v>424.26706360332901</v>
      </c>
      <c r="L54" s="67">
        <v>177.13249749819167</v>
      </c>
      <c r="M54" s="67">
        <v>98.033961323473704</v>
      </c>
      <c r="N54" s="67">
        <v>148.21007451923833</v>
      </c>
      <c r="O54" s="67">
        <v>27.207864100178075</v>
      </c>
      <c r="P54" s="67">
        <v>123.45596141722395</v>
      </c>
      <c r="Q54" s="67">
        <v>28.626965967689998</v>
      </c>
    </row>
    <row r="55" spans="1:17" ht="12" customHeight="1" x14ac:dyDescent="0.25">
      <c r="A55" s="23" t="s">
        <v>141</v>
      </c>
      <c r="B55" s="67"/>
      <c r="C55" s="67">
        <v>6693.2829630917986</v>
      </c>
      <c r="D55" s="67">
        <v>4819.0864054630429</v>
      </c>
      <c r="E55" s="67">
        <v>5016.0404518160967</v>
      </c>
      <c r="F55" s="67">
        <v>7500.2616251720974</v>
      </c>
      <c r="G55" s="67">
        <v>5923.7786992586689</v>
      </c>
      <c r="H55" s="67">
        <v>2959.4375485437818</v>
      </c>
      <c r="I55" s="67">
        <v>976.34429192188429</v>
      </c>
      <c r="J55" s="67">
        <v>7022.1882413786807</v>
      </c>
      <c r="K55" s="67">
        <v>9545.8667272343573</v>
      </c>
      <c r="L55" s="67">
        <v>5589.4799159488766</v>
      </c>
      <c r="M55" s="67">
        <v>12565.113985940425</v>
      </c>
      <c r="N55" s="67">
        <v>9770.1875851273944</v>
      </c>
      <c r="O55" s="67">
        <v>5515.3179645724513</v>
      </c>
      <c r="P55" s="67">
        <v>6845.6596184133314</v>
      </c>
      <c r="Q55" s="67">
        <v>4207.6003818416593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/>
      <c r="C59" s="67">
        <v>0</v>
      </c>
      <c r="D59" s="67">
        <v>0</v>
      </c>
      <c r="E59" s="67">
        <v>0</v>
      </c>
      <c r="F59" s="67">
        <v>0</v>
      </c>
      <c r="G59" s="67">
        <v>0</v>
      </c>
      <c r="H59" s="67">
        <v>0</v>
      </c>
      <c r="I59" s="67">
        <v>0</v>
      </c>
      <c r="J59" s="67">
        <v>0</v>
      </c>
      <c r="K59" s="67">
        <v>0</v>
      </c>
      <c r="L59" s="67">
        <v>0</v>
      </c>
      <c r="M59" s="67">
        <v>0</v>
      </c>
      <c r="N59" s="67">
        <v>0</v>
      </c>
      <c r="O59" s="67">
        <v>0</v>
      </c>
      <c r="P59" s="67">
        <v>0</v>
      </c>
      <c r="Q59" s="67">
        <v>0</v>
      </c>
    </row>
    <row r="60" spans="1:17" ht="12" customHeight="1" x14ac:dyDescent="0.25">
      <c r="A60" s="29" t="s">
        <v>140</v>
      </c>
      <c r="B60" s="83"/>
      <c r="C60" s="83">
        <v>7890.8066535091175</v>
      </c>
      <c r="D60" s="83">
        <v>6310.8093251219898</v>
      </c>
      <c r="E60" s="83">
        <v>6525.5515858615545</v>
      </c>
      <c r="F60" s="83">
        <v>7500.2616251720974</v>
      </c>
      <c r="G60" s="83">
        <v>7280.546583943682</v>
      </c>
      <c r="H60" s="83">
        <v>3644.0843126681152</v>
      </c>
      <c r="I60" s="83">
        <v>976.34429192188429</v>
      </c>
      <c r="J60" s="83">
        <v>7732.6050684480469</v>
      </c>
      <c r="K60" s="83">
        <v>9970.1337908376863</v>
      </c>
      <c r="L60" s="83">
        <v>5766.6124134470683</v>
      </c>
      <c r="M60" s="83">
        <v>12663.147947263898</v>
      </c>
      <c r="N60" s="83">
        <v>9918.3976596466327</v>
      </c>
      <c r="O60" s="83">
        <v>5542.5258286726294</v>
      </c>
      <c r="P60" s="83">
        <v>6969.1155798305554</v>
      </c>
      <c r="Q60" s="83">
        <v>4236.2273478093493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/>
      <c r="C64" s="67">
        <v>0</v>
      </c>
      <c r="D64" s="67">
        <v>0</v>
      </c>
      <c r="E64" s="67">
        <v>0</v>
      </c>
      <c r="F64" s="67">
        <v>0</v>
      </c>
      <c r="G64" s="67">
        <v>0</v>
      </c>
      <c r="H64" s="67">
        <v>0</v>
      </c>
      <c r="I64" s="67">
        <v>0</v>
      </c>
      <c r="J64" s="67">
        <v>0</v>
      </c>
      <c r="K64" s="67">
        <v>0</v>
      </c>
      <c r="L64" s="67">
        <v>0</v>
      </c>
      <c r="M64" s="67">
        <v>0</v>
      </c>
      <c r="N64" s="67">
        <v>0</v>
      </c>
      <c r="O64" s="67">
        <v>0</v>
      </c>
      <c r="P64" s="67">
        <v>0</v>
      </c>
      <c r="Q64" s="67">
        <v>0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/>
      <c r="C67" s="67">
        <v>0</v>
      </c>
      <c r="D67" s="67">
        <v>0</v>
      </c>
      <c r="E67" s="67">
        <v>0</v>
      </c>
      <c r="F67" s="67">
        <v>0</v>
      </c>
      <c r="G67" s="67">
        <v>0</v>
      </c>
      <c r="H67" s="67">
        <v>0</v>
      </c>
      <c r="I67" s="67">
        <v>0</v>
      </c>
      <c r="J67" s="67">
        <v>0</v>
      </c>
      <c r="K67" s="67">
        <v>0</v>
      </c>
      <c r="L67" s="67">
        <v>0</v>
      </c>
      <c r="M67" s="67">
        <v>0</v>
      </c>
      <c r="N67" s="67">
        <v>0</v>
      </c>
      <c r="O67" s="67">
        <v>0</v>
      </c>
      <c r="P67" s="67">
        <v>0</v>
      </c>
      <c r="Q67" s="67">
        <v>0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/>
      <c r="C69" s="67">
        <v>0</v>
      </c>
      <c r="D69" s="67">
        <v>0</v>
      </c>
      <c r="E69" s="67">
        <v>0</v>
      </c>
      <c r="F69" s="67">
        <v>0</v>
      </c>
      <c r="G69" s="67">
        <v>0</v>
      </c>
      <c r="H69" s="67">
        <v>0</v>
      </c>
      <c r="I69" s="67">
        <v>0</v>
      </c>
      <c r="J69" s="67">
        <v>0</v>
      </c>
      <c r="K69" s="67">
        <v>0</v>
      </c>
      <c r="L69" s="67">
        <v>0</v>
      </c>
      <c r="M69" s="67">
        <v>0</v>
      </c>
      <c r="N69" s="67">
        <v>0</v>
      </c>
      <c r="O69" s="67">
        <v>0</v>
      </c>
      <c r="P69" s="67">
        <v>0</v>
      </c>
      <c r="Q69" s="67">
        <v>0</v>
      </c>
    </row>
    <row r="70" spans="1:17" ht="12" customHeight="1" x14ac:dyDescent="0.25">
      <c r="A70" s="23" t="s">
        <v>159</v>
      </c>
      <c r="B70" s="67"/>
      <c r="C70" s="67">
        <v>0</v>
      </c>
      <c r="D70" s="67">
        <v>0</v>
      </c>
      <c r="E70" s="67">
        <v>0</v>
      </c>
      <c r="F70" s="67">
        <v>0</v>
      </c>
      <c r="G70" s="67">
        <v>0</v>
      </c>
      <c r="H70" s="67">
        <v>0</v>
      </c>
      <c r="I70" s="67">
        <v>0</v>
      </c>
      <c r="J70" s="67">
        <v>0</v>
      </c>
      <c r="K70" s="67">
        <v>0</v>
      </c>
      <c r="L70" s="67">
        <v>0</v>
      </c>
      <c r="M70" s="67">
        <v>0</v>
      </c>
      <c r="N70" s="67">
        <v>0</v>
      </c>
      <c r="O70" s="67">
        <v>0</v>
      </c>
      <c r="P70" s="67">
        <v>0</v>
      </c>
      <c r="Q70" s="67">
        <v>0</v>
      </c>
    </row>
    <row r="71" spans="1:17" ht="12" hidden="1" customHeight="1" x14ac:dyDescent="0.25">
      <c r="A71" s="148" t="s">
        <v>109</v>
      </c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7"/>
      <c r="M71" s="67"/>
      <c r="N71" s="67"/>
      <c r="O71" s="67"/>
      <c r="P71" s="67"/>
      <c r="Q71" s="67"/>
    </row>
    <row r="72" spans="1:17" ht="12" hidden="1" customHeight="1" x14ac:dyDescent="0.25">
      <c r="A72" s="148" t="s">
        <v>59</v>
      </c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67"/>
      <c r="P72" s="67"/>
      <c r="Q72" s="67"/>
    </row>
    <row r="73" spans="1:17" ht="12" customHeight="1" x14ac:dyDescent="0.25">
      <c r="A73" s="23" t="s">
        <v>142</v>
      </c>
      <c r="B73" s="67"/>
      <c r="C73" s="67">
        <v>0</v>
      </c>
      <c r="D73" s="67">
        <v>0</v>
      </c>
      <c r="E73" s="67">
        <v>0</v>
      </c>
      <c r="F73" s="67">
        <v>0</v>
      </c>
      <c r="G73" s="67">
        <v>0</v>
      </c>
      <c r="H73" s="67">
        <v>0</v>
      </c>
      <c r="I73" s="67">
        <v>0</v>
      </c>
      <c r="J73" s="67">
        <v>0</v>
      </c>
      <c r="K73" s="67">
        <v>0</v>
      </c>
      <c r="L73" s="67">
        <v>0</v>
      </c>
      <c r="M73" s="67">
        <v>0</v>
      </c>
      <c r="N73" s="67">
        <v>0</v>
      </c>
      <c r="O73" s="67">
        <v>0</v>
      </c>
      <c r="P73" s="67">
        <v>0</v>
      </c>
      <c r="Q73" s="67">
        <v>0</v>
      </c>
    </row>
    <row r="74" spans="1:17" ht="12" customHeight="1" x14ac:dyDescent="0.25">
      <c r="A74" s="23" t="s">
        <v>141</v>
      </c>
      <c r="B74" s="67"/>
      <c r="C74" s="67">
        <v>0</v>
      </c>
      <c r="D74" s="67">
        <v>0</v>
      </c>
      <c r="E74" s="67">
        <v>0</v>
      </c>
      <c r="F74" s="67">
        <v>0</v>
      </c>
      <c r="G74" s="67">
        <v>0</v>
      </c>
      <c r="H74" s="67">
        <v>0</v>
      </c>
      <c r="I74" s="67">
        <v>0</v>
      </c>
      <c r="J74" s="67">
        <v>0</v>
      </c>
      <c r="K74" s="67">
        <v>0</v>
      </c>
      <c r="L74" s="67">
        <v>0</v>
      </c>
      <c r="M74" s="67">
        <v>0</v>
      </c>
      <c r="N74" s="67">
        <v>0</v>
      </c>
      <c r="O74" s="67">
        <v>0</v>
      </c>
      <c r="P74" s="67">
        <v>0</v>
      </c>
      <c r="Q74" s="67">
        <v>0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/>
      <c r="C78" s="67">
        <v>0</v>
      </c>
      <c r="D78" s="67">
        <v>0</v>
      </c>
      <c r="E78" s="67">
        <v>0</v>
      </c>
      <c r="F78" s="67">
        <v>0</v>
      </c>
      <c r="G78" s="67">
        <v>0</v>
      </c>
      <c r="H78" s="67">
        <v>0</v>
      </c>
      <c r="I78" s="67">
        <v>0</v>
      </c>
      <c r="J78" s="67">
        <v>0</v>
      </c>
      <c r="K78" s="67">
        <v>0</v>
      </c>
      <c r="L78" s="67">
        <v>0</v>
      </c>
      <c r="M78" s="67">
        <v>0</v>
      </c>
      <c r="N78" s="67">
        <v>0</v>
      </c>
      <c r="O78" s="67">
        <v>0</v>
      </c>
      <c r="P78" s="67">
        <v>0</v>
      </c>
      <c r="Q78" s="67">
        <v>0</v>
      </c>
    </row>
    <row r="79" spans="1:17" ht="12" customHeight="1" x14ac:dyDescent="0.25">
      <c r="A79" s="29" t="s">
        <v>140</v>
      </c>
      <c r="B79" s="83"/>
      <c r="C79" s="83">
        <v>0</v>
      </c>
      <c r="D79" s="83">
        <v>0</v>
      </c>
      <c r="E79" s="83">
        <v>0</v>
      </c>
      <c r="F79" s="83">
        <v>0</v>
      </c>
      <c r="G79" s="83">
        <v>0</v>
      </c>
      <c r="H79" s="83">
        <v>0</v>
      </c>
      <c r="I79" s="83">
        <v>0</v>
      </c>
      <c r="J79" s="83">
        <v>0</v>
      </c>
      <c r="K79" s="83">
        <v>0</v>
      </c>
      <c r="L79" s="83">
        <v>0</v>
      </c>
      <c r="M79" s="83">
        <v>0</v>
      </c>
      <c r="N79" s="83">
        <v>0</v>
      </c>
      <c r="O79" s="83">
        <v>0</v>
      </c>
      <c r="P79" s="83">
        <v>0</v>
      </c>
      <c r="Q79" s="83"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/>
      <c r="C83" s="67">
        <v>250.3148536670154</v>
      </c>
      <c r="D83" s="67">
        <v>732.05052352376254</v>
      </c>
      <c r="E83" s="67">
        <v>206.14783107967173</v>
      </c>
      <c r="F83" s="67">
        <v>1052.5695902945749</v>
      </c>
      <c r="G83" s="67">
        <v>514.27327035532585</v>
      </c>
      <c r="H83" s="67">
        <v>212.8928292682844</v>
      </c>
      <c r="I83" s="67">
        <v>238.29754854637329</v>
      </c>
      <c r="J83" s="67">
        <v>1000.8907400059576</v>
      </c>
      <c r="K83" s="67">
        <v>497.09506822139264</v>
      </c>
      <c r="L83" s="67">
        <v>307.31731189527318</v>
      </c>
      <c r="M83" s="67">
        <v>282.98960845921943</v>
      </c>
      <c r="N83" s="67">
        <v>1234.081024814767</v>
      </c>
      <c r="O83" s="67">
        <v>785.57512840002869</v>
      </c>
      <c r="P83" s="67">
        <v>254.42802910492503</v>
      </c>
      <c r="Q83" s="67">
        <v>685.29354474229842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/>
      <c r="C86" s="67">
        <v>70</v>
      </c>
      <c r="D86" s="67">
        <v>119</v>
      </c>
      <c r="E86" s="67">
        <v>63</v>
      </c>
      <c r="F86" s="67">
        <v>197</v>
      </c>
      <c r="G86" s="67">
        <v>123.00000000000003</v>
      </c>
      <c r="H86" s="67">
        <v>76.000000000000014</v>
      </c>
      <c r="I86" s="67">
        <v>28.000000000000007</v>
      </c>
      <c r="J86" s="67">
        <v>129.99999999999997</v>
      </c>
      <c r="K86" s="67">
        <v>247</v>
      </c>
      <c r="L86" s="67">
        <v>296.99999999999994</v>
      </c>
      <c r="M86" s="67">
        <v>190</v>
      </c>
      <c r="N86" s="67">
        <v>502</v>
      </c>
      <c r="O86" s="67">
        <v>337.99999999999989</v>
      </c>
      <c r="P86" s="67">
        <v>216.99999999999991</v>
      </c>
      <c r="Q86" s="67">
        <v>348.99999999999983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/>
      <c r="C88" s="67">
        <v>0</v>
      </c>
      <c r="D88" s="67">
        <v>0</v>
      </c>
      <c r="E88" s="67">
        <v>0</v>
      </c>
      <c r="F88" s="67">
        <v>0</v>
      </c>
      <c r="G88" s="67">
        <v>0</v>
      </c>
      <c r="H88" s="67">
        <v>0</v>
      </c>
      <c r="I88" s="67">
        <v>0</v>
      </c>
      <c r="J88" s="67">
        <v>0</v>
      </c>
      <c r="K88" s="67">
        <v>0</v>
      </c>
      <c r="L88" s="67">
        <v>0</v>
      </c>
      <c r="M88" s="67">
        <v>0</v>
      </c>
      <c r="N88" s="67">
        <v>0</v>
      </c>
      <c r="O88" s="67">
        <v>0</v>
      </c>
      <c r="P88" s="67">
        <v>0</v>
      </c>
      <c r="Q88" s="67">
        <v>0</v>
      </c>
    </row>
    <row r="89" spans="1:17" ht="12" customHeight="1" x14ac:dyDescent="0.25">
      <c r="A89" s="23" t="s">
        <v>155</v>
      </c>
      <c r="B89" s="67"/>
      <c r="C89" s="67">
        <v>0</v>
      </c>
      <c r="D89" s="67">
        <v>0</v>
      </c>
      <c r="E89" s="67">
        <v>0</v>
      </c>
      <c r="F89" s="67">
        <v>0</v>
      </c>
      <c r="G89" s="67">
        <v>0</v>
      </c>
      <c r="H89" s="67">
        <v>0</v>
      </c>
      <c r="I89" s="67">
        <v>0</v>
      </c>
      <c r="J89" s="67">
        <v>0</v>
      </c>
      <c r="K89" s="67">
        <v>0</v>
      </c>
      <c r="L89" s="67">
        <v>0</v>
      </c>
      <c r="M89" s="67">
        <v>0</v>
      </c>
      <c r="N89" s="67">
        <v>0</v>
      </c>
      <c r="O89" s="67">
        <v>0</v>
      </c>
      <c r="P89" s="67">
        <v>0</v>
      </c>
      <c r="Q89" s="67">
        <v>0</v>
      </c>
    </row>
    <row r="90" spans="1:17" ht="12" hidden="1" customHeight="1" x14ac:dyDescent="0.25">
      <c r="A90" s="148" t="s">
        <v>55</v>
      </c>
      <c r="B90" s="67"/>
      <c r="C90" s="67"/>
      <c r="D90" s="67"/>
      <c r="E90" s="67"/>
      <c r="F90" s="67"/>
      <c r="G90" s="67"/>
      <c r="H90" s="67"/>
      <c r="I90" s="67"/>
      <c r="J90" s="67"/>
      <c r="K90" s="67"/>
      <c r="L90" s="67"/>
      <c r="M90" s="67"/>
      <c r="N90" s="67"/>
      <c r="O90" s="67"/>
      <c r="P90" s="67"/>
      <c r="Q90" s="67"/>
    </row>
    <row r="91" spans="1:17" ht="12" hidden="1" customHeight="1" x14ac:dyDescent="0.25">
      <c r="A91" s="148" t="s">
        <v>59</v>
      </c>
      <c r="B91" s="67"/>
      <c r="C91" s="67"/>
      <c r="D91" s="67"/>
      <c r="E91" s="67"/>
      <c r="F91" s="67"/>
      <c r="G91" s="67"/>
      <c r="H91" s="67"/>
      <c r="I91" s="67"/>
      <c r="J91" s="67"/>
      <c r="K91" s="67"/>
      <c r="L91" s="67"/>
      <c r="M91" s="67"/>
      <c r="N91" s="67"/>
      <c r="O91" s="67"/>
      <c r="P91" s="67"/>
      <c r="Q91" s="67"/>
    </row>
    <row r="92" spans="1:17" ht="12" customHeight="1" x14ac:dyDescent="0.25">
      <c r="A92" s="23" t="s">
        <v>144</v>
      </c>
      <c r="B92" s="67"/>
      <c r="C92" s="67">
        <v>0</v>
      </c>
      <c r="D92" s="67">
        <v>0</v>
      </c>
      <c r="E92" s="67">
        <v>0</v>
      </c>
      <c r="F92" s="67">
        <v>0</v>
      </c>
      <c r="G92" s="67">
        <v>0</v>
      </c>
      <c r="H92" s="67">
        <v>0</v>
      </c>
      <c r="I92" s="67">
        <v>0</v>
      </c>
      <c r="J92" s="67">
        <v>0</v>
      </c>
      <c r="K92" s="67">
        <v>0</v>
      </c>
      <c r="L92" s="67">
        <v>0</v>
      </c>
      <c r="M92" s="67">
        <v>0</v>
      </c>
      <c r="N92" s="67">
        <v>0</v>
      </c>
      <c r="O92" s="67">
        <v>0</v>
      </c>
      <c r="P92" s="67">
        <v>0</v>
      </c>
      <c r="Q92" s="67">
        <v>0</v>
      </c>
    </row>
    <row r="93" spans="1:17" ht="12" customHeight="1" x14ac:dyDescent="0.25">
      <c r="A93" s="23" t="s">
        <v>143</v>
      </c>
      <c r="B93" s="67"/>
      <c r="C93" s="67">
        <v>0</v>
      </c>
      <c r="D93" s="67">
        <v>0</v>
      </c>
      <c r="E93" s="67">
        <v>0</v>
      </c>
      <c r="F93" s="67">
        <v>0</v>
      </c>
      <c r="G93" s="67">
        <v>0</v>
      </c>
      <c r="H93" s="67">
        <v>0</v>
      </c>
      <c r="I93" s="67">
        <v>0</v>
      </c>
      <c r="J93" s="67">
        <v>0</v>
      </c>
      <c r="K93" s="67">
        <v>0</v>
      </c>
      <c r="L93" s="67">
        <v>0</v>
      </c>
      <c r="M93" s="67">
        <v>0</v>
      </c>
      <c r="N93" s="67">
        <v>0</v>
      </c>
      <c r="O93" s="67">
        <v>0</v>
      </c>
      <c r="P93" s="67">
        <v>0</v>
      </c>
      <c r="Q93" s="67">
        <v>0</v>
      </c>
    </row>
    <row r="94" spans="1:17" ht="12" hidden="1" customHeight="1" x14ac:dyDescent="0.25">
      <c r="A94" s="148" t="s">
        <v>57</v>
      </c>
      <c r="B94" s="67"/>
      <c r="C94" s="67"/>
      <c r="D94" s="67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7"/>
      <c r="P94" s="67"/>
      <c r="Q94" s="67"/>
    </row>
    <row r="95" spans="1:17" ht="12" hidden="1" customHeight="1" x14ac:dyDescent="0.25">
      <c r="A95" s="148" t="s">
        <v>59</v>
      </c>
      <c r="B95" s="67"/>
      <c r="C95" s="67"/>
      <c r="D95" s="67"/>
      <c r="E95" s="67"/>
      <c r="F95" s="67"/>
      <c r="G95" s="67"/>
      <c r="H95" s="67"/>
      <c r="I95" s="67"/>
      <c r="J95" s="67"/>
      <c r="K95" s="67"/>
      <c r="L95" s="67"/>
      <c r="M95" s="67"/>
      <c r="N95" s="67"/>
      <c r="O95" s="67"/>
      <c r="P95" s="67"/>
      <c r="Q95" s="67"/>
    </row>
    <row r="96" spans="1:17" ht="12" customHeight="1" x14ac:dyDescent="0.25">
      <c r="A96" s="23" t="s">
        <v>142</v>
      </c>
      <c r="B96" s="67"/>
      <c r="C96" s="67">
        <v>54.803181619459167</v>
      </c>
      <c r="D96" s="67">
        <v>41.614584399260366</v>
      </c>
      <c r="E96" s="67">
        <v>49.003761011996403</v>
      </c>
      <c r="F96" s="67">
        <v>0</v>
      </c>
      <c r="G96" s="67">
        <v>40.097513637340917</v>
      </c>
      <c r="H96" s="67">
        <v>34.73934313359954</v>
      </c>
      <c r="I96" s="67">
        <v>0</v>
      </c>
      <c r="J96" s="67">
        <v>26.471113130982637</v>
      </c>
      <c r="K96" s="67">
        <v>0</v>
      </c>
      <c r="L96" s="67">
        <v>0</v>
      </c>
      <c r="M96" s="67">
        <v>14.727938905386281</v>
      </c>
      <c r="N96" s="67">
        <v>0</v>
      </c>
      <c r="O96" s="67">
        <v>0</v>
      </c>
      <c r="P96" s="67">
        <v>0.34379055380023249</v>
      </c>
      <c r="Q96" s="67">
        <v>0</v>
      </c>
    </row>
    <row r="97" spans="1:17" ht="12" customHeight="1" x14ac:dyDescent="0.25">
      <c r="A97" s="23" t="s">
        <v>141</v>
      </c>
      <c r="B97" s="67"/>
      <c r="C97" s="67">
        <v>195.51167204755623</v>
      </c>
      <c r="D97" s="67">
        <v>690.43593912450217</v>
      </c>
      <c r="E97" s="67">
        <v>157.14407006767533</v>
      </c>
      <c r="F97" s="67">
        <v>1052.5695902945749</v>
      </c>
      <c r="G97" s="67">
        <v>474.17575671798494</v>
      </c>
      <c r="H97" s="67">
        <v>178.15348613468487</v>
      </c>
      <c r="I97" s="67">
        <v>238.29754854637329</v>
      </c>
      <c r="J97" s="67">
        <v>974.41962687497494</v>
      </c>
      <c r="K97" s="67">
        <v>497.09506822139264</v>
      </c>
      <c r="L97" s="67">
        <v>307.31731189527318</v>
      </c>
      <c r="M97" s="67">
        <v>268.26166955383314</v>
      </c>
      <c r="N97" s="67">
        <v>1234.081024814767</v>
      </c>
      <c r="O97" s="67">
        <v>785.57512840002869</v>
      </c>
      <c r="P97" s="67">
        <v>254.0842385511248</v>
      </c>
      <c r="Q97" s="67">
        <v>685.29354474229842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/>
      <c r="C101" s="67">
        <v>131.12404506130159</v>
      </c>
      <c r="D101" s="67">
        <v>260.21079664172015</v>
      </c>
      <c r="E101" s="67">
        <v>76.619007080344858</v>
      </c>
      <c r="F101" s="67">
        <v>71.012842039881704</v>
      </c>
      <c r="G101" s="67">
        <v>316.33184547978215</v>
      </c>
      <c r="H101" s="67">
        <v>0</v>
      </c>
      <c r="I101" s="67">
        <v>62.144429075566144</v>
      </c>
      <c r="J101" s="67">
        <v>92.369230014060562</v>
      </c>
      <c r="K101" s="67">
        <v>0</v>
      </c>
      <c r="L101" s="67">
        <v>124.69753090855596</v>
      </c>
      <c r="M101" s="67">
        <v>282.98960845921943</v>
      </c>
      <c r="N101" s="67">
        <v>120.30936705141553</v>
      </c>
      <c r="O101" s="67">
        <v>228.86237525561711</v>
      </c>
      <c r="P101" s="67">
        <v>137.7041466506243</v>
      </c>
      <c r="Q101" s="67">
        <v>1.2305475876004015</v>
      </c>
    </row>
    <row r="102" spans="1:17" ht="12" customHeight="1" x14ac:dyDescent="0.25">
      <c r="A102" s="23" t="s">
        <v>57</v>
      </c>
      <c r="B102" s="67"/>
      <c r="C102" s="67">
        <v>0</v>
      </c>
      <c r="D102" s="67">
        <v>0</v>
      </c>
      <c r="E102" s="67">
        <v>0</v>
      </c>
      <c r="F102" s="67">
        <v>0</v>
      </c>
      <c r="G102" s="67">
        <v>0</v>
      </c>
      <c r="H102" s="67">
        <v>0</v>
      </c>
      <c r="I102" s="67">
        <v>0</v>
      </c>
      <c r="J102" s="67">
        <v>0</v>
      </c>
      <c r="K102" s="67">
        <v>0</v>
      </c>
      <c r="L102" s="67">
        <v>0</v>
      </c>
      <c r="M102" s="67">
        <v>0</v>
      </c>
      <c r="N102" s="67">
        <v>0</v>
      </c>
      <c r="O102" s="67">
        <v>0</v>
      </c>
      <c r="P102" s="67">
        <v>0</v>
      </c>
      <c r="Q102" s="67">
        <v>0</v>
      </c>
    </row>
    <row r="103" spans="1:17" ht="12" customHeight="1" x14ac:dyDescent="0.25">
      <c r="A103" s="29" t="s">
        <v>140</v>
      </c>
      <c r="B103" s="83"/>
      <c r="C103" s="83">
        <v>119.19080860571381</v>
      </c>
      <c r="D103" s="83">
        <v>471.83972688204238</v>
      </c>
      <c r="E103" s="83">
        <v>129.52882399932687</v>
      </c>
      <c r="F103" s="83">
        <v>981.55674825469328</v>
      </c>
      <c r="G103" s="83">
        <v>197.9414248755437</v>
      </c>
      <c r="H103" s="83">
        <v>212.89282926828443</v>
      </c>
      <c r="I103" s="83">
        <v>176.15311947080713</v>
      </c>
      <c r="J103" s="83">
        <v>908.52150999189701</v>
      </c>
      <c r="K103" s="83">
        <v>497.09506822139264</v>
      </c>
      <c r="L103" s="83">
        <v>182.61978098671722</v>
      </c>
      <c r="M103" s="83">
        <v>0</v>
      </c>
      <c r="N103" s="83">
        <v>1113.7716577633514</v>
      </c>
      <c r="O103" s="83">
        <v>556.71275314441152</v>
      </c>
      <c r="P103" s="83">
        <v>116.72388245430072</v>
      </c>
      <c r="Q103" s="83">
        <v>684.062997154698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/>
      <c r="C107" s="67">
        <v>0</v>
      </c>
      <c r="D107" s="67">
        <v>0</v>
      </c>
      <c r="E107" s="67">
        <v>0</v>
      </c>
      <c r="F107" s="67">
        <v>0</v>
      </c>
      <c r="G107" s="67">
        <v>0</v>
      </c>
      <c r="H107" s="67">
        <v>0</v>
      </c>
      <c r="I107" s="67">
        <v>250.34874276070659</v>
      </c>
      <c r="J107" s="67">
        <v>208.65474710221915</v>
      </c>
      <c r="K107" s="67">
        <v>91.433702689218478</v>
      </c>
      <c r="L107" s="67">
        <v>731.32673536695575</v>
      </c>
      <c r="M107" s="67">
        <v>291.29871219187299</v>
      </c>
      <c r="N107" s="67">
        <v>818.87259769436366</v>
      </c>
      <c r="O107" s="67">
        <v>486.30307867683695</v>
      </c>
      <c r="P107" s="67">
        <v>90.701250047616796</v>
      </c>
      <c r="Q107" s="67">
        <v>19.469554312601446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/>
      <c r="C110" s="67">
        <v>0</v>
      </c>
      <c r="D110" s="67">
        <v>0</v>
      </c>
      <c r="E110" s="67">
        <v>0</v>
      </c>
      <c r="F110" s="67">
        <v>0</v>
      </c>
      <c r="G110" s="67">
        <v>0</v>
      </c>
      <c r="H110" s="67">
        <v>0</v>
      </c>
      <c r="I110" s="67">
        <v>36.000000000000007</v>
      </c>
      <c r="J110" s="67">
        <v>28.999999999999993</v>
      </c>
      <c r="K110" s="67">
        <v>23</v>
      </c>
      <c r="L110" s="67">
        <v>144.99999999999997</v>
      </c>
      <c r="M110" s="67">
        <v>78</v>
      </c>
      <c r="N110" s="67">
        <v>185</v>
      </c>
      <c r="O110" s="67">
        <v>132.99999999999994</v>
      </c>
      <c r="P110" s="67">
        <v>61.999999999999979</v>
      </c>
      <c r="Q110" s="67">
        <v>19.469554312601446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/>
      <c r="C112" s="67">
        <v>0</v>
      </c>
      <c r="D112" s="67">
        <v>0</v>
      </c>
      <c r="E112" s="67">
        <v>0</v>
      </c>
      <c r="F112" s="67">
        <v>0</v>
      </c>
      <c r="G112" s="67">
        <v>0</v>
      </c>
      <c r="H112" s="67">
        <v>0</v>
      </c>
      <c r="I112" s="67">
        <v>0</v>
      </c>
      <c r="J112" s="67">
        <v>0</v>
      </c>
      <c r="K112" s="67">
        <v>0</v>
      </c>
      <c r="L112" s="67">
        <v>0</v>
      </c>
      <c r="M112" s="67">
        <v>0</v>
      </c>
      <c r="N112" s="67">
        <v>0</v>
      </c>
      <c r="O112" s="67">
        <v>0</v>
      </c>
      <c r="P112" s="67">
        <v>0</v>
      </c>
      <c r="Q112" s="67">
        <v>0</v>
      </c>
    </row>
    <row r="113" spans="1:17" ht="12" customHeight="1" x14ac:dyDescent="0.25">
      <c r="A113" s="23" t="s">
        <v>151</v>
      </c>
      <c r="B113" s="67"/>
      <c r="C113" s="67">
        <v>0</v>
      </c>
      <c r="D113" s="67">
        <v>0</v>
      </c>
      <c r="E113" s="67">
        <v>0</v>
      </c>
      <c r="F113" s="67">
        <v>0</v>
      </c>
      <c r="G113" s="67">
        <v>0</v>
      </c>
      <c r="H113" s="67">
        <v>0</v>
      </c>
      <c r="I113" s="67">
        <v>0</v>
      </c>
      <c r="J113" s="67">
        <v>0</v>
      </c>
      <c r="K113" s="67">
        <v>0</v>
      </c>
      <c r="L113" s="67">
        <v>0</v>
      </c>
      <c r="M113" s="67">
        <v>0</v>
      </c>
      <c r="N113" s="67">
        <v>0</v>
      </c>
      <c r="O113" s="67">
        <v>0</v>
      </c>
      <c r="P113" s="67">
        <v>0</v>
      </c>
      <c r="Q113" s="67">
        <v>0</v>
      </c>
    </row>
    <row r="114" spans="1:17" ht="12" hidden="1" customHeight="1" x14ac:dyDescent="0.25">
      <c r="A114" s="148" t="s">
        <v>79</v>
      </c>
      <c r="B114" s="67"/>
      <c r="C114" s="67"/>
      <c r="D114" s="6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</row>
    <row r="115" spans="1:17" ht="12" hidden="1" customHeight="1" x14ac:dyDescent="0.25">
      <c r="A115" s="148" t="s">
        <v>59</v>
      </c>
      <c r="B115" s="67"/>
      <c r="C115" s="67"/>
      <c r="D115" s="67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P115" s="67"/>
      <c r="Q115" s="67"/>
    </row>
    <row r="116" spans="1:17" ht="12" customHeight="1" x14ac:dyDescent="0.25">
      <c r="A116" s="23" t="s">
        <v>142</v>
      </c>
      <c r="B116" s="67"/>
      <c r="C116" s="67">
        <v>0</v>
      </c>
      <c r="D116" s="67">
        <v>0</v>
      </c>
      <c r="E116" s="67">
        <v>0</v>
      </c>
      <c r="F116" s="67">
        <v>0</v>
      </c>
      <c r="G116" s="67">
        <v>0</v>
      </c>
      <c r="H116" s="67">
        <v>0</v>
      </c>
      <c r="I116" s="67">
        <v>0</v>
      </c>
      <c r="J116" s="67">
        <v>0</v>
      </c>
      <c r="K116" s="67">
        <v>0</v>
      </c>
      <c r="L116" s="67">
        <v>0</v>
      </c>
      <c r="M116" s="67">
        <v>0</v>
      </c>
      <c r="N116" s="67">
        <v>0</v>
      </c>
      <c r="O116" s="67">
        <v>0</v>
      </c>
      <c r="P116" s="67">
        <v>0</v>
      </c>
      <c r="Q116" s="67">
        <v>0</v>
      </c>
    </row>
    <row r="117" spans="1:17" ht="12" customHeight="1" x14ac:dyDescent="0.25">
      <c r="A117" s="23" t="s">
        <v>141</v>
      </c>
      <c r="B117" s="67"/>
      <c r="C117" s="67">
        <v>0</v>
      </c>
      <c r="D117" s="67">
        <v>0</v>
      </c>
      <c r="E117" s="67">
        <v>0</v>
      </c>
      <c r="F117" s="67">
        <v>0</v>
      </c>
      <c r="G117" s="67">
        <v>0</v>
      </c>
      <c r="H117" s="67">
        <v>0</v>
      </c>
      <c r="I117" s="67">
        <v>250.34874276070659</v>
      </c>
      <c r="J117" s="67">
        <v>208.65474710221915</v>
      </c>
      <c r="K117" s="67">
        <v>91.433702689218478</v>
      </c>
      <c r="L117" s="67">
        <v>731.32673536695575</v>
      </c>
      <c r="M117" s="67">
        <v>291.29871219187299</v>
      </c>
      <c r="N117" s="67">
        <v>818.87259769436366</v>
      </c>
      <c r="O117" s="67">
        <v>486.30307867683695</v>
      </c>
      <c r="P117" s="67">
        <v>90.701250047616796</v>
      </c>
      <c r="Q117" s="67">
        <v>19.469554312601446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/>
      <c r="C121" s="67">
        <v>0</v>
      </c>
      <c r="D121" s="67">
        <v>0</v>
      </c>
      <c r="E121" s="67">
        <v>0</v>
      </c>
      <c r="F121" s="67">
        <v>0</v>
      </c>
      <c r="G121" s="67">
        <v>0</v>
      </c>
      <c r="H121" s="67">
        <v>0</v>
      </c>
      <c r="I121" s="67">
        <v>0</v>
      </c>
      <c r="J121" s="67">
        <v>0</v>
      </c>
      <c r="K121" s="67">
        <v>0</v>
      </c>
      <c r="L121" s="67">
        <v>0</v>
      </c>
      <c r="M121" s="67">
        <v>0</v>
      </c>
      <c r="N121" s="67">
        <v>0</v>
      </c>
      <c r="O121" s="67">
        <v>0</v>
      </c>
      <c r="P121" s="67">
        <v>0</v>
      </c>
      <c r="Q121" s="67">
        <v>0</v>
      </c>
    </row>
    <row r="122" spans="1:17" ht="12" customHeight="1" x14ac:dyDescent="0.25">
      <c r="A122" s="29" t="s">
        <v>140</v>
      </c>
      <c r="B122" s="83"/>
      <c r="C122" s="83">
        <v>0</v>
      </c>
      <c r="D122" s="83">
        <v>0</v>
      </c>
      <c r="E122" s="83">
        <v>0</v>
      </c>
      <c r="F122" s="83">
        <v>0</v>
      </c>
      <c r="G122" s="83">
        <v>0</v>
      </c>
      <c r="H122" s="83">
        <v>0</v>
      </c>
      <c r="I122" s="83">
        <v>250.34874276070659</v>
      </c>
      <c r="J122" s="83">
        <v>208.65474710221915</v>
      </c>
      <c r="K122" s="83">
        <v>91.433702689218478</v>
      </c>
      <c r="L122" s="83">
        <v>731.32673536695575</v>
      </c>
      <c r="M122" s="83">
        <v>291.29871219187299</v>
      </c>
      <c r="N122" s="83">
        <v>818.87259769436366</v>
      </c>
      <c r="O122" s="83">
        <v>486.30307867683695</v>
      </c>
      <c r="P122" s="83">
        <v>90.701250047616796</v>
      </c>
      <c r="Q122" s="83">
        <v>19.469554312601446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/>
      <c r="C126" s="67">
        <v>0</v>
      </c>
      <c r="D126" s="67">
        <v>0</v>
      </c>
      <c r="E126" s="67">
        <v>0</v>
      </c>
      <c r="F126" s="67">
        <v>0</v>
      </c>
      <c r="G126" s="67">
        <v>0</v>
      </c>
      <c r="H126" s="67">
        <v>0</v>
      </c>
      <c r="I126" s="67">
        <v>0</v>
      </c>
      <c r="J126" s="67">
        <v>0</v>
      </c>
      <c r="K126" s="67">
        <v>0</v>
      </c>
      <c r="L126" s="67">
        <v>0</v>
      </c>
      <c r="M126" s="67">
        <v>0</v>
      </c>
      <c r="N126" s="67">
        <v>0</v>
      </c>
      <c r="O126" s="67">
        <v>0</v>
      </c>
      <c r="P126" s="67">
        <v>0</v>
      </c>
      <c r="Q126" s="67">
        <v>0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/>
      <c r="C129" s="67">
        <v>0</v>
      </c>
      <c r="D129" s="67">
        <v>0</v>
      </c>
      <c r="E129" s="67">
        <v>0</v>
      </c>
      <c r="F129" s="67">
        <v>0</v>
      </c>
      <c r="G129" s="67">
        <v>0</v>
      </c>
      <c r="H129" s="67">
        <v>0</v>
      </c>
      <c r="I129" s="67">
        <v>0</v>
      </c>
      <c r="J129" s="67">
        <v>0</v>
      </c>
      <c r="K129" s="67">
        <v>0</v>
      </c>
      <c r="L129" s="67">
        <v>0</v>
      </c>
      <c r="M129" s="67">
        <v>0</v>
      </c>
      <c r="N129" s="67">
        <v>0</v>
      </c>
      <c r="O129" s="67">
        <v>0</v>
      </c>
      <c r="P129" s="67">
        <v>0</v>
      </c>
      <c r="Q129" s="67">
        <v>0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/>
      <c r="C131" s="67">
        <v>0</v>
      </c>
      <c r="D131" s="67">
        <v>0</v>
      </c>
      <c r="E131" s="67">
        <v>0</v>
      </c>
      <c r="F131" s="67">
        <v>0</v>
      </c>
      <c r="G131" s="67">
        <v>0</v>
      </c>
      <c r="H131" s="67">
        <v>0</v>
      </c>
      <c r="I131" s="67">
        <v>0</v>
      </c>
      <c r="J131" s="67">
        <v>0</v>
      </c>
      <c r="K131" s="67">
        <v>0</v>
      </c>
      <c r="L131" s="67">
        <v>0</v>
      </c>
      <c r="M131" s="67">
        <v>0</v>
      </c>
      <c r="N131" s="67">
        <v>0</v>
      </c>
      <c r="O131" s="67">
        <v>0</v>
      </c>
      <c r="P131" s="67">
        <v>0</v>
      </c>
      <c r="Q131" s="67">
        <v>0</v>
      </c>
    </row>
    <row r="132" spans="1:17" ht="12" customHeight="1" x14ac:dyDescent="0.25">
      <c r="A132" s="23" t="s">
        <v>147</v>
      </c>
      <c r="B132" s="67"/>
      <c r="C132" s="67">
        <v>0</v>
      </c>
      <c r="D132" s="67">
        <v>0</v>
      </c>
      <c r="E132" s="67">
        <v>0</v>
      </c>
      <c r="F132" s="67">
        <v>0</v>
      </c>
      <c r="G132" s="67">
        <v>0</v>
      </c>
      <c r="H132" s="67">
        <v>0</v>
      </c>
      <c r="I132" s="67">
        <v>0</v>
      </c>
      <c r="J132" s="67">
        <v>0</v>
      </c>
      <c r="K132" s="67">
        <v>0</v>
      </c>
      <c r="L132" s="67">
        <v>0</v>
      </c>
      <c r="M132" s="67">
        <v>0</v>
      </c>
      <c r="N132" s="67">
        <v>0</v>
      </c>
      <c r="O132" s="67">
        <v>0</v>
      </c>
      <c r="P132" s="67">
        <v>0</v>
      </c>
      <c r="Q132" s="67">
        <v>0</v>
      </c>
    </row>
    <row r="133" spans="1:17" ht="12" hidden="1" customHeight="1" x14ac:dyDescent="0.25">
      <c r="A133" s="148" t="s">
        <v>61</v>
      </c>
      <c r="B133" s="67"/>
      <c r="C133" s="67"/>
      <c r="D133" s="67"/>
      <c r="E133" s="67"/>
      <c r="F133" s="67"/>
      <c r="G133" s="67"/>
      <c r="H133" s="67"/>
      <c r="I133" s="67"/>
      <c r="J133" s="67"/>
      <c r="K133" s="67"/>
      <c r="L133" s="67"/>
      <c r="M133" s="67"/>
      <c r="N133" s="67"/>
      <c r="O133" s="67"/>
      <c r="P133" s="67"/>
      <c r="Q133" s="67"/>
    </row>
    <row r="134" spans="1:17" ht="12" hidden="1" customHeight="1" x14ac:dyDescent="0.25">
      <c r="A134" s="148" t="s">
        <v>59</v>
      </c>
      <c r="B134" s="67"/>
      <c r="C134" s="67"/>
      <c r="D134" s="67"/>
      <c r="E134" s="67"/>
      <c r="F134" s="67"/>
      <c r="G134" s="67"/>
      <c r="H134" s="67"/>
      <c r="I134" s="67"/>
      <c r="J134" s="67"/>
      <c r="K134" s="67"/>
      <c r="L134" s="67"/>
      <c r="M134" s="67"/>
      <c r="N134" s="67"/>
      <c r="O134" s="67"/>
      <c r="P134" s="67"/>
      <c r="Q134" s="67"/>
    </row>
    <row r="135" spans="1:17" ht="12" customHeight="1" x14ac:dyDescent="0.25">
      <c r="A135" s="23" t="s">
        <v>142</v>
      </c>
      <c r="B135" s="67"/>
      <c r="C135" s="67">
        <v>0</v>
      </c>
      <c r="D135" s="67">
        <v>0</v>
      </c>
      <c r="E135" s="67">
        <v>0</v>
      </c>
      <c r="F135" s="67">
        <v>0</v>
      </c>
      <c r="G135" s="67">
        <v>0</v>
      </c>
      <c r="H135" s="67">
        <v>0</v>
      </c>
      <c r="I135" s="67">
        <v>0</v>
      </c>
      <c r="J135" s="67">
        <v>0</v>
      </c>
      <c r="K135" s="67">
        <v>0</v>
      </c>
      <c r="L135" s="67">
        <v>0</v>
      </c>
      <c r="M135" s="67">
        <v>0</v>
      </c>
      <c r="N135" s="67">
        <v>0</v>
      </c>
      <c r="O135" s="67">
        <v>0</v>
      </c>
      <c r="P135" s="67">
        <v>0</v>
      </c>
      <c r="Q135" s="67">
        <v>0</v>
      </c>
    </row>
    <row r="136" spans="1:17" ht="12" customHeight="1" x14ac:dyDescent="0.25">
      <c r="A136" s="23" t="s">
        <v>141</v>
      </c>
      <c r="B136" s="67"/>
      <c r="C136" s="67">
        <v>0</v>
      </c>
      <c r="D136" s="67">
        <v>0</v>
      </c>
      <c r="E136" s="67">
        <v>0</v>
      </c>
      <c r="F136" s="67">
        <v>0</v>
      </c>
      <c r="G136" s="67">
        <v>0</v>
      </c>
      <c r="H136" s="67">
        <v>0</v>
      </c>
      <c r="I136" s="67">
        <v>0</v>
      </c>
      <c r="J136" s="67">
        <v>0</v>
      </c>
      <c r="K136" s="67">
        <v>0</v>
      </c>
      <c r="L136" s="67">
        <v>0</v>
      </c>
      <c r="M136" s="67">
        <v>0</v>
      </c>
      <c r="N136" s="67">
        <v>0</v>
      </c>
      <c r="O136" s="67">
        <v>0</v>
      </c>
      <c r="P136" s="67">
        <v>0</v>
      </c>
      <c r="Q136" s="67">
        <v>0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/>
      <c r="C140" s="67">
        <v>0</v>
      </c>
      <c r="D140" s="67">
        <v>0</v>
      </c>
      <c r="E140" s="67">
        <v>0</v>
      </c>
      <c r="F140" s="67">
        <v>0</v>
      </c>
      <c r="G140" s="67">
        <v>0</v>
      </c>
      <c r="H140" s="67">
        <v>0</v>
      </c>
      <c r="I140" s="67">
        <v>0</v>
      </c>
      <c r="J140" s="67">
        <v>0</v>
      </c>
      <c r="K140" s="67">
        <v>0</v>
      </c>
      <c r="L140" s="67">
        <v>0</v>
      </c>
      <c r="M140" s="67">
        <v>0</v>
      </c>
      <c r="N140" s="67">
        <v>0</v>
      </c>
      <c r="O140" s="67">
        <v>0</v>
      </c>
      <c r="P140" s="67">
        <v>0</v>
      </c>
      <c r="Q140" s="67">
        <v>0</v>
      </c>
    </row>
    <row r="141" spans="1:17" ht="12" customHeight="1" x14ac:dyDescent="0.25">
      <c r="A141" s="29" t="s">
        <v>140</v>
      </c>
      <c r="B141" s="83"/>
      <c r="C141" s="83">
        <v>0</v>
      </c>
      <c r="D141" s="83">
        <v>0</v>
      </c>
      <c r="E141" s="83">
        <v>0</v>
      </c>
      <c r="F141" s="83">
        <v>0</v>
      </c>
      <c r="G141" s="83">
        <v>0</v>
      </c>
      <c r="H141" s="83">
        <v>0</v>
      </c>
      <c r="I141" s="83">
        <v>0</v>
      </c>
      <c r="J141" s="83">
        <v>0</v>
      </c>
      <c r="K141" s="83">
        <v>0</v>
      </c>
      <c r="L141" s="83">
        <v>0</v>
      </c>
      <c r="M141" s="83">
        <v>0</v>
      </c>
      <c r="N141" s="83">
        <v>0</v>
      </c>
      <c r="O141" s="83">
        <v>0</v>
      </c>
      <c r="P141" s="83">
        <v>0</v>
      </c>
      <c r="Q141" s="83"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/>
      <c r="C145" s="67">
        <v>385.50184514575744</v>
      </c>
      <c r="D145" s="67">
        <v>768.39593824833787</v>
      </c>
      <c r="E145" s="67">
        <v>1255.8775745532487</v>
      </c>
      <c r="F145" s="67">
        <v>528.28895413380383</v>
      </c>
      <c r="G145" s="67">
        <v>738.9814982548221</v>
      </c>
      <c r="H145" s="67">
        <v>2021.9287790591056</v>
      </c>
      <c r="I145" s="67">
        <v>7578.0279946458195</v>
      </c>
      <c r="J145" s="67">
        <v>12055.765109404716</v>
      </c>
      <c r="K145" s="67">
        <v>3494.9927331743902</v>
      </c>
      <c r="L145" s="67">
        <v>5456.8938559345188</v>
      </c>
      <c r="M145" s="67">
        <v>1480.0544862101781</v>
      </c>
      <c r="N145" s="67">
        <v>1617.13655962804</v>
      </c>
      <c r="O145" s="67">
        <v>1432.5479051378629</v>
      </c>
      <c r="P145" s="67">
        <v>1840.4007984922243</v>
      </c>
      <c r="Q145" s="67">
        <v>2082.0602313650893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/>
      <c r="C147" s="67">
        <v>192</v>
      </c>
      <c r="D147" s="67">
        <v>384</v>
      </c>
      <c r="E147" s="67">
        <v>628</v>
      </c>
      <c r="F147" s="67">
        <v>264</v>
      </c>
      <c r="G147" s="67">
        <v>369.00000000000006</v>
      </c>
      <c r="H147" s="67">
        <v>1010.0000000000002</v>
      </c>
      <c r="I147" s="67">
        <v>3789.0000000000009</v>
      </c>
      <c r="J147" s="67">
        <v>6027.9999999999991</v>
      </c>
      <c r="K147" s="67">
        <v>1747</v>
      </c>
      <c r="L147" s="67">
        <v>2727.9999999999995</v>
      </c>
      <c r="M147" s="67">
        <v>740</v>
      </c>
      <c r="N147" s="67">
        <v>808</v>
      </c>
      <c r="O147" s="67">
        <v>715.99999999999977</v>
      </c>
      <c r="P147" s="67">
        <v>919.99999999999966</v>
      </c>
      <c r="Q147" s="67">
        <v>1040.9999999999993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/>
      <c r="C149" s="67">
        <v>0</v>
      </c>
      <c r="D149" s="67">
        <v>0</v>
      </c>
      <c r="E149" s="67">
        <v>0</v>
      </c>
      <c r="F149" s="67">
        <v>0</v>
      </c>
      <c r="G149" s="67">
        <v>0</v>
      </c>
      <c r="H149" s="67">
        <v>0</v>
      </c>
      <c r="I149" s="67">
        <v>0</v>
      </c>
      <c r="J149" s="67">
        <v>0</v>
      </c>
      <c r="K149" s="67">
        <v>0</v>
      </c>
      <c r="L149" s="67">
        <v>0</v>
      </c>
      <c r="M149" s="67">
        <v>0</v>
      </c>
      <c r="N149" s="67">
        <v>0</v>
      </c>
      <c r="O149" s="67">
        <v>0</v>
      </c>
      <c r="P149" s="67">
        <v>0</v>
      </c>
      <c r="Q149" s="67">
        <v>0</v>
      </c>
    </row>
    <row r="150" spans="1:17" ht="12" customHeight="1" x14ac:dyDescent="0.25">
      <c r="A150" s="23" t="s">
        <v>143</v>
      </c>
      <c r="B150" s="67"/>
      <c r="C150" s="67">
        <v>0</v>
      </c>
      <c r="D150" s="67">
        <v>0</v>
      </c>
      <c r="E150" s="67">
        <v>0</v>
      </c>
      <c r="F150" s="67">
        <v>0</v>
      </c>
      <c r="G150" s="67">
        <v>0</v>
      </c>
      <c r="H150" s="67">
        <v>0</v>
      </c>
      <c r="I150" s="67">
        <v>0</v>
      </c>
      <c r="J150" s="67">
        <v>0</v>
      </c>
      <c r="K150" s="67">
        <v>0</v>
      </c>
      <c r="L150" s="67">
        <v>0</v>
      </c>
      <c r="M150" s="67">
        <v>0</v>
      </c>
      <c r="N150" s="67">
        <v>0</v>
      </c>
      <c r="O150" s="67">
        <v>0</v>
      </c>
      <c r="P150" s="67">
        <v>0</v>
      </c>
      <c r="Q150" s="67">
        <v>0</v>
      </c>
    </row>
    <row r="151" spans="1:17" ht="12" hidden="1" customHeight="1" x14ac:dyDescent="0.25">
      <c r="A151" s="148" t="s">
        <v>57</v>
      </c>
      <c r="B151" s="67"/>
      <c r="C151" s="67"/>
      <c r="D151" s="67"/>
      <c r="E151" s="67"/>
      <c r="F151" s="67"/>
      <c r="G151" s="67"/>
      <c r="H151" s="67"/>
      <c r="I151" s="67"/>
      <c r="J151" s="67"/>
      <c r="K151" s="67"/>
      <c r="L151" s="67"/>
      <c r="M151" s="67"/>
      <c r="N151" s="67"/>
      <c r="O151" s="67"/>
      <c r="P151" s="67"/>
      <c r="Q151" s="67"/>
    </row>
    <row r="152" spans="1:17" ht="12" hidden="1" customHeight="1" x14ac:dyDescent="0.25">
      <c r="A152" s="148" t="s">
        <v>59</v>
      </c>
      <c r="B152" s="67"/>
      <c r="C152" s="67"/>
      <c r="D152" s="67"/>
      <c r="E152" s="67"/>
      <c r="F152" s="67"/>
      <c r="G152" s="67"/>
      <c r="H152" s="67"/>
      <c r="I152" s="67"/>
      <c r="J152" s="67"/>
      <c r="K152" s="67"/>
      <c r="L152" s="67"/>
      <c r="M152" s="67"/>
      <c r="N152" s="67"/>
      <c r="O152" s="67"/>
      <c r="P152" s="67"/>
      <c r="Q152" s="67"/>
    </row>
    <row r="153" spans="1:17" ht="12" customHeight="1" x14ac:dyDescent="0.25">
      <c r="A153" s="23" t="s">
        <v>142</v>
      </c>
      <c r="B153" s="67"/>
      <c r="C153" s="67">
        <v>48.544915891997391</v>
      </c>
      <c r="D153" s="67">
        <v>20.666483316009931</v>
      </c>
      <c r="E153" s="67">
        <v>0</v>
      </c>
      <c r="F153" s="67">
        <v>0</v>
      </c>
      <c r="G153" s="67">
        <v>18.811444495380332</v>
      </c>
      <c r="H153" s="67">
        <v>0</v>
      </c>
      <c r="I153" s="67">
        <v>0</v>
      </c>
      <c r="J153" s="67">
        <v>0</v>
      </c>
      <c r="K153" s="67">
        <v>0</v>
      </c>
      <c r="L153" s="67">
        <v>0</v>
      </c>
      <c r="M153" s="67">
        <v>0</v>
      </c>
      <c r="N153" s="67">
        <v>0</v>
      </c>
      <c r="O153" s="67">
        <v>0</v>
      </c>
      <c r="P153" s="67">
        <v>9.8946433751730147</v>
      </c>
      <c r="Q153" s="67">
        <v>0</v>
      </c>
    </row>
    <row r="154" spans="1:17" ht="12" customHeight="1" x14ac:dyDescent="0.25">
      <c r="A154" s="23" t="s">
        <v>141</v>
      </c>
      <c r="B154" s="67"/>
      <c r="C154" s="67">
        <v>336.95692925376005</v>
      </c>
      <c r="D154" s="67">
        <v>747.72945493232794</v>
      </c>
      <c r="E154" s="67">
        <v>1255.8775745532487</v>
      </c>
      <c r="F154" s="67">
        <v>528.28895413380383</v>
      </c>
      <c r="G154" s="67">
        <v>720.17005375944177</v>
      </c>
      <c r="H154" s="67">
        <v>2021.9287790591056</v>
      </c>
      <c r="I154" s="67">
        <v>7578.0279946458195</v>
      </c>
      <c r="J154" s="67">
        <v>12055.765109404716</v>
      </c>
      <c r="K154" s="67">
        <v>3494.9927331743902</v>
      </c>
      <c r="L154" s="67">
        <v>5456.8938559345188</v>
      </c>
      <c r="M154" s="67">
        <v>1480.0544862101781</v>
      </c>
      <c r="N154" s="67">
        <v>1617.13655962804</v>
      </c>
      <c r="O154" s="67">
        <v>1432.5479051378629</v>
      </c>
      <c r="P154" s="67">
        <v>1830.5061551170513</v>
      </c>
      <c r="Q154" s="67">
        <v>2082.0602313650893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/>
      <c r="C158" s="67">
        <v>0</v>
      </c>
      <c r="D158" s="67">
        <v>0</v>
      </c>
      <c r="E158" s="67">
        <v>0</v>
      </c>
      <c r="F158" s="67">
        <v>0</v>
      </c>
      <c r="G158" s="67">
        <v>0</v>
      </c>
      <c r="H158" s="67">
        <v>0</v>
      </c>
      <c r="I158" s="67">
        <v>0</v>
      </c>
      <c r="J158" s="67">
        <v>0</v>
      </c>
      <c r="K158" s="67">
        <v>0</v>
      </c>
      <c r="L158" s="67">
        <v>0</v>
      </c>
      <c r="M158" s="67">
        <v>0</v>
      </c>
      <c r="N158" s="67">
        <v>0</v>
      </c>
      <c r="O158" s="67">
        <v>0</v>
      </c>
      <c r="P158" s="67">
        <v>0</v>
      </c>
      <c r="Q158" s="67">
        <v>0</v>
      </c>
    </row>
    <row r="159" spans="1:17" ht="12" customHeight="1" x14ac:dyDescent="0.25">
      <c r="A159" s="29" t="s">
        <v>140</v>
      </c>
      <c r="B159" s="83"/>
      <c r="C159" s="83">
        <v>385.50184514575744</v>
      </c>
      <c r="D159" s="83">
        <v>768.39593824833787</v>
      </c>
      <c r="E159" s="83">
        <v>1255.8775745532487</v>
      </c>
      <c r="F159" s="83">
        <v>528.28895413380383</v>
      </c>
      <c r="G159" s="83">
        <v>738.9814982548221</v>
      </c>
      <c r="H159" s="83">
        <v>2021.9287790591056</v>
      </c>
      <c r="I159" s="83">
        <v>7578.0279946458195</v>
      </c>
      <c r="J159" s="83">
        <v>12055.765109404716</v>
      </c>
      <c r="K159" s="83">
        <v>3494.9927331743902</v>
      </c>
      <c r="L159" s="83">
        <v>5456.8938559345188</v>
      </c>
      <c r="M159" s="83">
        <v>1480.0544862101781</v>
      </c>
      <c r="N159" s="83">
        <v>1617.13655962804</v>
      </c>
      <c r="O159" s="83">
        <v>1432.5479051378629</v>
      </c>
      <c r="P159" s="83">
        <v>1840.4007984922243</v>
      </c>
      <c r="Q159" s="83">
        <v>2082.0602313650893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/>
      <c r="C163" s="67">
        <v>789.9767076745469</v>
      </c>
      <c r="D163" s="67">
        <v>2106.5298645805633</v>
      </c>
      <c r="E163" s="67">
        <v>1936.0047824425967</v>
      </c>
      <c r="F163" s="67">
        <v>1621.383006871331</v>
      </c>
      <c r="G163" s="67">
        <v>2792.4777335682143</v>
      </c>
      <c r="H163" s="67">
        <v>2581.2291815691551</v>
      </c>
      <c r="I163" s="67">
        <v>3119.6788170251875</v>
      </c>
      <c r="J163" s="67">
        <v>1727.9693741565345</v>
      </c>
      <c r="K163" s="67">
        <v>0</v>
      </c>
      <c r="L163" s="67">
        <v>513.40316382010883</v>
      </c>
      <c r="M163" s="67">
        <v>0</v>
      </c>
      <c r="N163" s="67">
        <v>0</v>
      </c>
      <c r="O163" s="67">
        <v>0</v>
      </c>
      <c r="P163" s="67">
        <v>0</v>
      </c>
      <c r="Q163" s="67">
        <v>0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/>
      <c r="C165" s="67">
        <v>200</v>
      </c>
      <c r="D165" s="67">
        <v>336</v>
      </c>
      <c r="E165" s="67">
        <v>345</v>
      </c>
      <c r="F165" s="67">
        <v>403</v>
      </c>
      <c r="G165" s="67">
        <v>532.00000000000011</v>
      </c>
      <c r="H165" s="67">
        <v>515.00000000000011</v>
      </c>
      <c r="I165" s="67">
        <v>454.00000000000011</v>
      </c>
      <c r="J165" s="67">
        <v>102.99999999999997</v>
      </c>
      <c r="K165" s="67">
        <v>0</v>
      </c>
      <c r="L165" s="67">
        <v>513.40316382010883</v>
      </c>
      <c r="M165" s="67">
        <v>0</v>
      </c>
      <c r="N165" s="67">
        <v>0</v>
      </c>
      <c r="O165" s="67">
        <v>0</v>
      </c>
      <c r="P165" s="67">
        <v>0</v>
      </c>
      <c r="Q165" s="67">
        <v>0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/>
      <c r="C167" s="67">
        <v>0</v>
      </c>
      <c r="D167" s="67">
        <v>0</v>
      </c>
      <c r="E167" s="67">
        <v>0</v>
      </c>
      <c r="F167" s="67">
        <v>0</v>
      </c>
      <c r="G167" s="67">
        <v>0</v>
      </c>
      <c r="H167" s="67">
        <v>0</v>
      </c>
      <c r="I167" s="67">
        <v>0</v>
      </c>
      <c r="J167" s="67">
        <v>0</v>
      </c>
      <c r="K167" s="67">
        <v>0</v>
      </c>
      <c r="L167" s="67">
        <v>0</v>
      </c>
      <c r="M167" s="67">
        <v>0</v>
      </c>
      <c r="N167" s="67">
        <v>0</v>
      </c>
      <c r="O167" s="67">
        <v>0</v>
      </c>
      <c r="P167" s="67">
        <v>0</v>
      </c>
      <c r="Q167" s="67">
        <v>0</v>
      </c>
    </row>
    <row r="168" spans="1:17" ht="12" customHeight="1" x14ac:dyDescent="0.25">
      <c r="A168" s="23" t="s">
        <v>143</v>
      </c>
      <c r="B168" s="67"/>
      <c r="C168" s="67">
        <v>0</v>
      </c>
      <c r="D168" s="67">
        <v>0</v>
      </c>
      <c r="E168" s="67">
        <v>0</v>
      </c>
      <c r="F168" s="67">
        <v>0</v>
      </c>
      <c r="G168" s="67">
        <v>0</v>
      </c>
      <c r="H168" s="67">
        <v>0</v>
      </c>
      <c r="I168" s="67">
        <v>0</v>
      </c>
      <c r="J168" s="67">
        <v>0</v>
      </c>
      <c r="K168" s="67">
        <v>0</v>
      </c>
      <c r="L168" s="67">
        <v>0</v>
      </c>
      <c r="M168" s="67">
        <v>0</v>
      </c>
      <c r="N168" s="67">
        <v>0</v>
      </c>
      <c r="O168" s="67">
        <v>0</v>
      </c>
      <c r="P168" s="67">
        <v>0</v>
      </c>
      <c r="Q168" s="67">
        <v>0</v>
      </c>
    </row>
    <row r="169" spans="1:17" ht="12" hidden="1" customHeight="1" x14ac:dyDescent="0.25">
      <c r="A169" s="148" t="s">
        <v>57</v>
      </c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</row>
    <row r="170" spans="1:17" ht="12" hidden="1" customHeight="1" x14ac:dyDescent="0.25">
      <c r="A170" s="148" t="s">
        <v>59</v>
      </c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</row>
    <row r="171" spans="1:17" ht="12" customHeight="1" x14ac:dyDescent="0.25">
      <c r="A171" s="23" t="s">
        <v>142</v>
      </c>
      <c r="B171" s="67"/>
      <c r="C171" s="67">
        <v>172.99956961009798</v>
      </c>
      <c r="D171" s="67">
        <v>94.659178235853233</v>
      </c>
      <c r="E171" s="67">
        <v>36.590182854415389</v>
      </c>
      <c r="F171" s="67">
        <v>0</v>
      </c>
      <c r="G171" s="67">
        <v>17.234706012509836</v>
      </c>
      <c r="H171" s="67">
        <v>0</v>
      </c>
      <c r="I171" s="67">
        <v>0</v>
      </c>
      <c r="J171" s="67">
        <v>97.453676390315394</v>
      </c>
      <c r="K171" s="67">
        <v>0</v>
      </c>
      <c r="L171" s="67">
        <v>0</v>
      </c>
      <c r="M171" s="67">
        <v>0</v>
      </c>
      <c r="N171" s="67">
        <v>0</v>
      </c>
      <c r="O171" s="67">
        <v>0</v>
      </c>
      <c r="P171" s="67">
        <v>0</v>
      </c>
      <c r="Q171" s="67">
        <v>0</v>
      </c>
    </row>
    <row r="172" spans="1:17" ht="12" customHeight="1" x14ac:dyDescent="0.25">
      <c r="A172" s="23" t="s">
        <v>141</v>
      </c>
      <c r="B172" s="67"/>
      <c r="C172" s="67">
        <v>616.97713806444892</v>
      </c>
      <c r="D172" s="67">
        <v>2011.8706863447101</v>
      </c>
      <c r="E172" s="67">
        <v>1899.4145995881813</v>
      </c>
      <c r="F172" s="67">
        <v>1621.383006871331</v>
      </c>
      <c r="G172" s="67">
        <v>2775.2430275557044</v>
      </c>
      <c r="H172" s="67">
        <v>2581.2291815691551</v>
      </c>
      <c r="I172" s="67">
        <v>3119.6788170251875</v>
      </c>
      <c r="J172" s="67">
        <v>1630.5156977662191</v>
      </c>
      <c r="K172" s="67">
        <v>0</v>
      </c>
      <c r="L172" s="67">
        <v>513.40316382010883</v>
      </c>
      <c r="M172" s="67">
        <v>0</v>
      </c>
      <c r="N172" s="67">
        <v>0</v>
      </c>
      <c r="O172" s="67">
        <v>0</v>
      </c>
      <c r="P172" s="67">
        <v>0</v>
      </c>
      <c r="Q172" s="67">
        <v>0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/>
      <c r="C176" s="67">
        <v>0</v>
      </c>
      <c r="D176" s="67">
        <v>0</v>
      </c>
      <c r="E176" s="67">
        <v>0</v>
      </c>
      <c r="F176" s="67">
        <v>0</v>
      </c>
      <c r="G176" s="67">
        <v>0</v>
      </c>
      <c r="H176" s="67">
        <v>0</v>
      </c>
      <c r="I176" s="67">
        <v>0</v>
      </c>
      <c r="J176" s="67">
        <v>0</v>
      </c>
      <c r="K176" s="67">
        <v>0</v>
      </c>
      <c r="L176" s="67">
        <v>0</v>
      </c>
      <c r="M176" s="67">
        <v>0</v>
      </c>
      <c r="N176" s="67">
        <v>0</v>
      </c>
      <c r="O176" s="67">
        <v>0</v>
      </c>
      <c r="P176" s="67">
        <v>0</v>
      </c>
      <c r="Q176" s="67">
        <v>0</v>
      </c>
    </row>
    <row r="177" spans="1:17" ht="12" customHeight="1" x14ac:dyDescent="0.25">
      <c r="A177" s="29" t="s">
        <v>140</v>
      </c>
      <c r="B177" s="83"/>
      <c r="C177" s="83">
        <v>789.9767076745469</v>
      </c>
      <c r="D177" s="83">
        <v>2106.5298645805633</v>
      </c>
      <c r="E177" s="83">
        <v>1936.0047824425967</v>
      </c>
      <c r="F177" s="83">
        <v>1621.383006871331</v>
      </c>
      <c r="G177" s="83">
        <v>2792.4777335682143</v>
      </c>
      <c r="H177" s="83">
        <v>2581.2291815691551</v>
      </c>
      <c r="I177" s="83">
        <v>3119.6788170251875</v>
      </c>
      <c r="J177" s="83">
        <v>1727.9693741565345</v>
      </c>
      <c r="K177" s="83">
        <v>0</v>
      </c>
      <c r="L177" s="83">
        <v>513.40316382010883</v>
      </c>
      <c r="M177" s="83">
        <v>0</v>
      </c>
      <c r="N177" s="83">
        <v>0</v>
      </c>
      <c r="O177" s="83">
        <v>0</v>
      </c>
      <c r="P177" s="83">
        <v>0</v>
      </c>
      <c r="Q177" s="83">
        <v>0</v>
      </c>
    </row>
  </sheetData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/>
      <c r="C5" s="67">
        <f>RES_hhdet_in!C5-RES_hhdet_in_new!C5</f>
        <v>0</v>
      </c>
      <c r="D5" s="67">
        <f>RES_hhdet_in!D5-RES_hhdet_in_new!D5</f>
        <v>0</v>
      </c>
      <c r="E5" s="67">
        <f>RES_hhdet_in!E5-RES_hhdet_in_new!E5</f>
        <v>0</v>
      </c>
      <c r="F5" s="67">
        <f>RES_hhdet_in!F5-RES_hhdet_in_new!F5</f>
        <v>0</v>
      </c>
      <c r="G5" s="67">
        <f>RES_hhdet_in!G5-RES_hhdet_in_new!G5</f>
        <v>0</v>
      </c>
      <c r="H5" s="67">
        <f>RES_hhdet_in!H5-RES_hhdet_in_new!H5</f>
        <v>0</v>
      </c>
      <c r="I5" s="67">
        <f>RES_hhdet_in!I5-RES_hhdet_in_new!I5</f>
        <v>0</v>
      </c>
      <c r="J5" s="67">
        <f>RES_hhdet_in!J5-RES_hhdet_in_new!J5</f>
        <v>0</v>
      </c>
      <c r="K5" s="67">
        <f>RES_hhdet_in!K5-RES_hhdet_in_new!K5</f>
        <v>0</v>
      </c>
      <c r="L5" s="67">
        <f>RES_hhdet_in!L5-RES_hhdet_in_new!L5</f>
        <v>0</v>
      </c>
      <c r="M5" s="67">
        <f>RES_hhdet_in!M5-RES_hhdet_in_new!M5</f>
        <v>0</v>
      </c>
      <c r="N5" s="67">
        <f>RES_hhdet_in!N5-RES_hhdet_in_new!N5</f>
        <v>0</v>
      </c>
      <c r="O5" s="67">
        <f>RES_hhdet_in!O5-RES_hhdet_in_new!O5</f>
        <v>0</v>
      </c>
      <c r="P5" s="67">
        <f>RES_hhdet_in!P5-RES_hhdet_in_new!P5</f>
        <v>0</v>
      </c>
      <c r="Q5" s="67">
        <f>RES_hhdet_in!Q5-RES_hhdet_in_new!Q5</f>
        <v>0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/>
      <c r="C8" s="67">
        <f>RES_hhdet_in!C8-RES_hhdet_in_new!C8</f>
        <v>0</v>
      </c>
      <c r="D8" s="67">
        <f>RES_hhdet_in!D8-RES_hhdet_in_new!D8</f>
        <v>0</v>
      </c>
      <c r="E8" s="67">
        <f>RES_hhdet_in!E8-RES_hhdet_in_new!E8</f>
        <v>0</v>
      </c>
      <c r="F8" s="67">
        <f>RES_hhdet_in!F8-RES_hhdet_in_new!F8</f>
        <v>0</v>
      </c>
      <c r="G8" s="67">
        <f>RES_hhdet_in!G8-RES_hhdet_in_new!G8</f>
        <v>0</v>
      </c>
      <c r="H8" s="67">
        <f>RES_hhdet_in!H8-RES_hhdet_in_new!H8</f>
        <v>0</v>
      </c>
      <c r="I8" s="67">
        <f>RES_hhdet_in!I8-RES_hhdet_in_new!I8</f>
        <v>0</v>
      </c>
      <c r="J8" s="67">
        <f>RES_hhdet_in!J8-RES_hhdet_in_new!J8</f>
        <v>0</v>
      </c>
      <c r="K8" s="67">
        <f>RES_hhdet_in!K8-RES_hhdet_in_new!K8</f>
        <v>0</v>
      </c>
      <c r="L8" s="67">
        <f>RES_hhdet_in!L8-RES_hhdet_in_new!L8</f>
        <v>0</v>
      </c>
      <c r="M8" s="67">
        <f>RES_hhdet_in!M8-RES_hhdet_in_new!M8</f>
        <v>0</v>
      </c>
      <c r="N8" s="67">
        <f>RES_hhdet_in!N8-RES_hhdet_in_new!N8</f>
        <v>0</v>
      </c>
      <c r="O8" s="67">
        <f>RES_hhdet_in!O8-RES_hhdet_in_new!O8</f>
        <v>0</v>
      </c>
      <c r="P8" s="67">
        <f>RES_hhdet_in!P8-RES_hhdet_in_new!P8</f>
        <v>0</v>
      </c>
      <c r="Q8" s="67">
        <f>RES_hhdet_in!Q8-RES_hhdet_in_new!Q8</f>
        <v>0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/>
      <c r="C10" s="67">
        <f>RES_hhdet_in!C10-RES_hhdet_in_new!C10</f>
        <v>0</v>
      </c>
      <c r="D10" s="67">
        <f>RES_hhdet_in!D10-RES_hhdet_in_new!D10</f>
        <v>0</v>
      </c>
      <c r="E10" s="67">
        <f>RES_hhdet_in!E10-RES_hhdet_in_new!E10</f>
        <v>0</v>
      </c>
      <c r="F10" s="67">
        <f>RES_hhdet_in!F10-RES_hhdet_in_new!F10</f>
        <v>0</v>
      </c>
      <c r="G10" s="67">
        <f>RES_hhdet_in!G10-RES_hhdet_in_new!G10</f>
        <v>0</v>
      </c>
      <c r="H10" s="67">
        <f>RES_hhdet_in!H10-RES_hhdet_in_new!H10</f>
        <v>0</v>
      </c>
      <c r="I10" s="67">
        <f>RES_hhdet_in!I10-RES_hhdet_in_new!I10</f>
        <v>0</v>
      </c>
      <c r="J10" s="67">
        <f>RES_hhdet_in!J10-RES_hhdet_in_new!J10</f>
        <v>0</v>
      </c>
      <c r="K10" s="67">
        <f>RES_hhdet_in!K10-RES_hhdet_in_new!K10</f>
        <v>0</v>
      </c>
      <c r="L10" s="67">
        <f>RES_hhdet_in!L10-RES_hhdet_in_new!L10</f>
        <v>0</v>
      </c>
      <c r="M10" s="67">
        <f>RES_hhdet_in!M10-RES_hhdet_in_new!M10</f>
        <v>0</v>
      </c>
      <c r="N10" s="67">
        <f>RES_hhdet_in!N10-RES_hhdet_in_new!N10</f>
        <v>0</v>
      </c>
      <c r="O10" s="67">
        <f>RES_hhdet_in!O10-RES_hhdet_in_new!O10</f>
        <v>0</v>
      </c>
      <c r="P10" s="67">
        <f>RES_hhdet_in!P10-RES_hhdet_in_new!P10</f>
        <v>0</v>
      </c>
      <c r="Q10" s="67">
        <f>RES_hhdet_in!Q10-RES_hhdet_in_new!Q10</f>
        <v>0</v>
      </c>
    </row>
    <row r="11" spans="1:17" ht="12" customHeight="1" x14ac:dyDescent="0.25">
      <c r="A11" s="23" t="s">
        <v>144</v>
      </c>
      <c r="B11" s="67"/>
      <c r="C11" s="67">
        <f>RES_hhdet_in!C11-RES_hhdet_in_new!C11</f>
        <v>0</v>
      </c>
      <c r="D11" s="67">
        <f>RES_hhdet_in!D11-RES_hhdet_in_new!D11</f>
        <v>0</v>
      </c>
      <c r="E11" s="67">
        <f>RES_hhdet_in!E11-RES_hhdet_in_new!E11</f>
        <v>0</v>
      </c>
      <c r="F11" s="67">
        <f>RES_hhdet_in!F11-RES_hhdet_in_new!F11</f>
        <v>0</v>
      </c>
      <c r="G11" s="67">
        <f>RES_hhdet_in!G11-RES_hhdet_in_new!G11</f>
        <v>0</v>
      </c>
      <c r="H11" s="67">
        <f>RES_hhdet_in!H11-RES_hhdet_in_new!H11</f>
        <v>0</v>
      </c>
      <c r="I11" s="67">
        <f>RES_hhdet_in!I11-RES_hhdet_in_new!I11</f>
        <v>0</v>
      </c>
      <c r="J11" s="67">
        <f>RES_hhdet_in!J11-RES_hhdet_in_new!J11</f>
        <v>0</v>
      </c>
      <c r="K11" s="67">
        <f>RES_hhdet_in!K11-RES_hhdet_in_new!K11</f>
        <v>0</v>
      </c>
      <c r="L11" s="67">
        <f>RES_hhdet_in!L11-RES_hhdet_in_new!L11</f>
        <v>0</v>
      </c>
      <c r="M11" s="67">
        <f>RES_hhdet_in!M11-RES_hhdet_in_new!M11</f>
        <v>0</v>
      </c>
      <c r="N11" s="67">
        <f>RES_hhdet_in!N11-RES_hhdet_in_new!N11</f>
        <v>0</v>
      </c>
      <c r="O11" s="67">
        <f>RES_hhdet_in!O11-RES_hhdet_in_new!O11</f>
        <v>0</v>
      </c>
      <c r="P11" s="67">
        <f>RES_hhdet_in!P11-RES_hhdet_in_new!P11</f>
        <v>0</v>
      </c>
      <c r="Q11" s="67">
        <f>RES_hhdet_in!Q11-RES_hhdet_in_new!Q11</f>
        <v>0</v>
      </c>
    </row>
    <row r="12" spans="1:17" ht="12" customHeight="1" x14ac:dyDescent="0.25">
      <c r="A12" s="23" t="s">
        <v>143</v>
      </c>
      <c r="B12" s="67"/>
      <c r="C12" s="67">
        <f>RES_hhdet_in!C12-RES_hhdet_in_new!C12</f>
        <v>0</v>
      </c>
      <c r="D12" s="67">
        <f>RES_hhdet_in!D12-RES_hhdet_in_new!D12</f>
        <v>0</v>
      </c>
      <c r="E12" s="67">
        <f>RES_hhdet_in!E12-RES_hhdet_in_new!E12</f>
        <v>0</v>
      </c>
      <c r="F12" s="67">
        <f>RES_hhdet_in!F12-RES_hhdet_in_new!F12</f>
        <v>0</v>
      </c>
      <c r="G12" s="67">
        <f>RES_hhdet_in!G12-RES_hhdet_in_new!G12</f>
        <v>0</v>
      </c>
      <c r="H12" s="67">
        <f>RES_hhdet_in!H12-RES_hhdet_in_new!H12</f>
        <v>0</v>
      </c>
      <c r="I12" s="67">
        <f>RES_hhdet_in!I12-RES_hhdet_in_new!I12</f>
        <v>0</v>
      </c>
      <c r="J12" s="67">
        <f>RES_hhdet_in!J12-RES_hhdet_in_new!J12</f>
        <v>0</v>
      </c>
      <c r="K12" s="67">
        <f>RES_hhdet_in!K12-RES_hhdet_in_new!K12</f>
        <v>0</v>
      </c>
      <c r="L12" s="67">
        <f>RES_hhdet_in!L12-RES_hhdet_in_new!L12</f>
        <v>0</v>
      </c>
      <c r="M12" s="67">
        <f>RES_hhdet_in!M12-RES_hhdet_in_new!M12</f>
        <v>0</v>
      </c>
      <c r="N12" s="67">
        <f>RES_hhdet_in!N12-RES_hhdet_in_new!N12</f>
        <v>0</v>
      </c>
      <c r="O12" s="67">
        <f>RES_hhdet_in!O12-RES_hhdet_in_new!O12</f>
        <v>0</v>
      </c>
      <c r="P12" s="67">
        <f>RES_hhdet_in!P12-RES_hhdet_in_new!P12</f>
        <v>0</v>
      </c>
      <c r="Q12" s="67">
        <f>RES_hhdet_in!Q12-RES_hhdet_in_new!Q12</f>
        <v>0</v>
      </c>
    </row>
    <row r="13" spans="1:17" ht="12" hidden="1" customHeight="1" x14ac:dyDescent="0.25">
      <c r="A13" s="148" t="s">
        <v>57</v>
      </c>
      <c r="B13" s="67"/>
      <c r="C13" s="67">
        <f>RES_hhdet_in!C13-RES_hhdet_in_new!C13</f>
        <v>0</v>
      </c>
      <c r="D13" s="67">
        <f>RES_hhdet_in!D13-RES_hhdet_in_new!D13</f>
        <v>0</v>
      </c>
      <c r="E13" s="67">
        <f>RES_hhdet_in!E13-RES_hhdet_in_new!E13</f>
        <v>0</v>
      </c>
      <c r="F13" s="67">
        <f>RES_hhdet_in!F13-RES_hhdet_in_new!F13</f>
        <v>0</v>
      </c>
      <c r="G13" s="67">
        <f>RES_hhdet_in!G13-RES_hhdet_in_new!G13</f>
        <v>0</v>
      </c>
      <c r="H13" s="67">
        <f>RES_hhdet_in!H13-RES_hhdet_in_new!H13</f>
        <v>0</v>
      </c>
      <c r="I13" s="67">
        <f>RES_hhdet_in!I13-RES_hhdet_in_new!I13</f>
        <v>0</v>
      </c>
      <c r="J13" s="67">
        <f>RES_hhdet_in!J13-RES_hhdet_in_new!J13</f>
        <v>0</v>
      </c>
      <c r="K13" s="67">
        <f>RES_hhdet_in!K13-RES_hhdet_in_new!K13</f>
        <v>0</v>
      </c>
      <c r="L13" s="67">
        <f>RES_hhdet_in!L13-RES_hhdet_in_new!L13</f>
        <v>0</v>
      </c>
      <c r="M13" s="67">
        <f>RES_hhdet_in!M13-RES_hhdet_in_new!M13</f>
        <v>0</v>
      </c>
      <c r="N13" s="67">
        <f>RES_hhdet_in!N13-RES_hhdet_in_new!N13</f>
        <v>0</v>
      </c>
      <c r="O13" s="67">
        <f>RES_hhdet_in!O13-RES_hhdet_in_new!O13</f>
        <v>0</v>
      </c>
      <c r="P13" s="67">
        <f>RES_hhdet_in!P13-RES_hhdet_in_new!P13</f>
        <v>0</v>
      </c>
      <c r="Q13" s="67">
        <f>RES_hhdet_in!Q13-RES_hhdet_in_new!Q13</f>
        <v>0</v>
      </c>
    </row>
    <row r="14" spans="1:17" ht="12" hidden="1" customHeight="1" x14ac:dyDescent="0.25">
      <c r="A14" s="148" t="s">
        <v>59</v>
      </c>
      <c r="B14" s="67"/>
      <c r="C14" s="67">
        <f>RES_hhdet_in!C14-RES_hhdet_in_new!C14</f>
        <v>0</v>
      </c>
      <c r="D14" s="67">
        <f>RES_hhdet_in!D14-RES_hhdet_in_new!D14</f>
        <v>0</v>
      </c>
      <c r="E14" s="67">
        <f>RES_hhdet_in!E14-RES_hhdet_in_new!E14</f>
        <v>0</v>
      </c>
      <c r="F14" s="67">
        <f>RES_hhdet_in!F14-RES_hhdet_in_new!F14</f>
        <v>0</v>
      </c>
      <c r="G14" s="67">
        <f>RES_hhdet_in!G14-RES_hhdet_in_new!G14</f>
        <v>0</v>
      </c>
      <c r="H14" s="67">
        <f>RES_hhdet_in!H14-RES_hhdet_in_new!H14</f>
        <v>0</v>
      </c>
      <c r="I14" s="67">
        <f>RES_hhdet_in!I14-RES_hhdet_in_new!I14</f>
        <v>0</v>
      </c>
      <c r="J14" s="67">
        <f>RES_hhdet_in!J14-RES_hhdet_in_new!J14</f>
        <v>0</v>
      </c>
      <c r="K14" s="67">
        <f>RES_hhdet_in!K14-RES_hhdet_in_new!K14</f>
        <v>0</v>
      </c>
      <c r="L14" s="67">
        <f>RES_hhdet_in!L14-RES_hhdet_in_new!L14</f>
        <v>0</v>
      </c>
      <c r="M14" s="67">
        <f>RES_hhdet_in!M14-RES_hhdet_in_new!M14</f>
        <v>0</v>
      </c>
      <c r="N14" s="67">
        <f>RES_hhdet_in!N14-RES_hhdet_in_new!N14</f>
        <v>0</v>
      </c>
      <c r="O14" s="67">
        <f>RES_hhdet_in!O14-RES_hhdet_in_new!O14</f>
        <v>0</v>
      </c>
      <c r="P14" s="67">
        <f>RES_hhdet_in!P14-RES_hhdet_in_new!P14</f>
        <v>0</v>
      </c>
      <c r="Q14" s="67">
        <f>RES_hhdet_in!Q14-RES_hhdet_in_new!Q14</f>
        <v>0</v>
      </c>
    </row>
    <row r="15" spans="1:17" ht="12" customHeight="1" x14ac:dyDescent="0.25">
      <c r="A15" s="23" t="s">
        <v>142</v>
      </c>
      <c r="B15" s="67"/>
      <c r="C15" s="67">
        <f>RES_hhdet_in!C15-RES_hhdet_in_new!C15</f>
        <v>0</v>
      </c>
      <c r="D15" s="67">
        <f>RES_hhdet_in!D15-RES_hhdet_in_new!D15</f>
        <v>0</v>
      </c>
      <c r="E15" s="67">
        <f>RES_hhdet_in!E15-RES_hhdet_in_new!E15</f>
        <v>0</v>
      </c>
      <c r="F15" s="67">
        <f>RES_hhdet_in!F15-RES_hhdet_in_new!F15</f>
        <v>0</v>
      </c>
      <c r="G15" s="67">
        <f>RES_hhdet_in!G15-RES_hhdet_in_new!G15</f>
        <v>0</v>
      </c>
      <c r="H15" s="67">
        <f>RES_hhdet_in!H15-RES_hhdet_in_new!H15</f>
        <v>0</v>
      </c>
      <c r="I15" s="67">
        <f>RES_hhdet_in!I15-RES_hhdet_in_new!I15</f>
        <v>0</v>
      </c>
      <c r="J15" s="67">
        <f>RES_hhdet_in!J15-RES_hhdet_in_new!J15</f>
        <v>0</v>
      </c>
      <c r="K15" s="67">
        <f>RES_hhdet_in!K15-RES_hhdet_in_new!K15</f>
        <v>0</v>
      </c>
      <c r="L15" s="67">
        <f>RES_hhdet_in!L15-RES_hhdet_in_new!L15</f>
        <v>0</v>
      </c>
      <c r="M15" s="67">
        <f>RES_hhdet_in!M15-RES_hhdet_in_new!M15</f>
        <v>0</v>
      </c>
      <c r="N15" s="67">
        <f>RES_hhdet_in!N15-RES_hhdet_in_new!N15</f>
        <v>0</v>
      </c>
      <c r="O15" s="67">
        <f>RES_hhdet_in!O15-RES_hhdet_in_new!O15</f>
        <v>0</v>
      </c>
      <c r="P15" s="67">
        <f>RES_hhdet_in!P15-RES_hhdet_in_new!P15</f>
        <v>0</v>
      </c>
      <c r="Q15" s="67">
        <f>RES_hhdet_in!Q15-RES_hhdet_in_new!Q15</f>
        <v>0</v>
      </c>
    </row>
    <row r="16" spans="1:17" ht="12" customHeight="1" x14ac:dyDescent="0.25">
      <c r="A16" s="23" t="s">
        <v>141</v>
      </c>
      <c r="B16" s="67"/>
      <c r="C16" s="67">
        <f>RES_hhdet_in!C16-RES_hhdet_in_new!C16</f>
        <v>0</v>
      </c>
      <c r="D16" s="67">
        <f>RES_hhdet_in!D16-RES_hhdet_in_new!D16</f>
        <v>0</v>
      </c>
      <c r="E16" s="67">
        <f>RES_hhdet_in!E16-RES_hhdet_in_new!E16</f>
        <v>0</v>
      </c>
      <c r="F16" s="67">
        <f>RES_hhdet_in!F16-RES_hhdet_in_new!F16</f>
        <v>0</v>
      </c>
      <c r="G16" s="67">
        <f>RES_hhdet_in!G16-RES_hhdet_in_new!G16</f>
        <v>0</v>
      </c>
      <c r="H16" s="67">
        <f>RES_hhdet_in!H16-RES_hhdet_in_new!H16</f>
        <v>0</v>
      </c>
      <c r="I16" s="67">
        <f>RES_hhdet_in!I16-RES_hhdet_in_new!I16</f>
        <v>0</v>
      </c>
      <c r="J16" s="67">
        <f>RES_hhdet_in!J16-RES_hhdet_in_new!J16</f>
        <v>0</v>
      </c>
      <c r="K16" s="67">
        <f>RES_hhdet_in!K16-RES_hhdet_in_new!K16</f>
        <v>0</v>
      </c>
      <c r="L16" s="67">
        <f>RES_hhdet_in!L16-RES_hhdet_in_new!L16</f>
        <v>0</v>
      </c>
      <c r="M16" s="67">
        <f>RES_hhdet_in!M16-RES_hhdet_in_new!M16</f>
        <v>0</v>
      </c>
      <c r="N16" s="67">
        <f>RES_hhdet_in!N16-RES_hhdet_in_new!N16</f>
        <v>0</v>
      </c>
      <c r="O16" s="67">
        <f>RES_hhdet_in!O16-RES_hhdet_in_new!O16</f>
        <v>0</v>
      </c>
      <c r="P16" s="67">
        <f>RES_hhdet_in!P16-RES_hhdet_in_new!P16</f>
        <v>0</v>
      </c>
      <c r="Q16" s="67">
        <f>RES_hhdet_in!Q16-RES_hhdet_in_new!Q16</f>
        <v>0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/>
      <c r="C20" s="67">
        <f>RES_hhdet_in!C20-RES_hhdet_in_new!C20</f>
        <v>0</v>
      </c>
      <c r="D20" s="67">
        <f>RES_hhdet_in!D20-RES_hhdet_in_new!D20</f>
        <v>0</v>
      </c>
      <c r="E20" s="67">
        <f>RES_hhdet_in!E20-RES_hhdet_in_new!E20</f>
        <v>0</v>
      </c>
      <c r="F20" s="67">
        <f>RES_hhdet_in!F20-RES_hhdet_in_new!F20</f>
        <v>0</v>
      </c>
      <c r="G20" s="67">
        <f>RES_hhdet_in!G20-RES_hhdet_in_new!G20</f>
        <v>0</v>
      </c>
      <c r="H20" s="67">
        <f>RES_hhdet_in!H20-RES_hhdet_in_new!H20</f>
        <v>0</v>
      </c>
      <c r="I20" s="67">
        <f>RES_hhdet_in!I20-RES_hhdet_in_new!I20</f>
        <v>0</v>
      </c>
      <c r="J20" s="67">
        <f>RES_hhdet_in!J20-RES_hhdet_in_new!J20</f>
        <v>0</v>
      </c>
      <c r="K20" s="67">
        <f>RES_hhdet_in!K20-RES_hhdet_in_new!K20</f>
        <v>0</v>
      </c>
      <c r="L20" s="67">
        <f>RES_hhdet_in!L20-RES_hhdet_in_new!L20</f>
        <v>0</v>
      </c>
      <c r="M20" s="67">
        <f>RES_hhdet_in!M20-RES_hhdet_in_new!M20</f>
        <v>0</v>
      </c>
      <c r="N20" s="67">
        <f>RES_hhdet_in!N20-RES_hhdet_in_new!N20</f>
        <v>0</v>
      </c>
      <c r="O20" s="67">
        <f>RES_hhdet_in!O20-RES_hhdet_in_new!O20</f>
        <v>0</v>
      </c>
      <c r="P20" s="67">
        <f>RES_hhdet_in!P20-RES_hhdet_in_new!P20</f>
        <v>0</v>
      </c>
      <c r="Q20" s="67">
        <f>RES_hhdet_in!Q20-RES_hhdet_in_new!Q20</f>
        <v>0</v>
      </c>
    </row>
    <row r="21" spans="1:17" ht="12" customHeight="1" x14ac:dyDescent="0.25">
      <c r="A21" s="23" t="s">
        <v>57</v>
      </c>
      <c r="B21" s="67"/>
      <c r="C21" s="67">
        <f>RES_hhdet_in!C21-RES_hhdet_in_new!C21</f>
        <v>0</v>
      </c>
      <c r="D21" s="67">
        <f>RES_hhdet_in!D21-RES_hhdet_in_new!D21</f>
        <v>0</v>
      </c>
      <c r="E21" s="67">
        <f>RES_hhdet_in!E21-RES_hhdet_in_new!E21</f>
        <v>0</v>
      </c>
      <c r="F21" s="67">
        <f>RES_hhdet_in!F21-RES_hhdet_in_new!F21</f>
        <v>0</v>
      </c>
      <c r="G21" s="67">
        <f>RES_hhdet_in!G21-RES_hhdet_in_new!G21</f>
        <v>0</v>
      </c>
      <c r="H21" s="67">
        <f>RES_hhdet_in!H21-RES_hhdet_in_new!H21</f>
        <v>0</v>
      </c>
      <c r="I21" s="67">
        <f>RES_hhdet_in!I21-RES_hhdet_in_new!I21</f>
        <v>0</v>
      </c>
      <c r="J21" s="67">
        <f>RES_hhdet_in!J21-RES_hhdet_in_new!J21</f>
        <v>0</v>
      </c>
      <c r="K21" s="67">
        <f>RES_hhdet_in!K21-RES_hhdet_in_new!K21</f>
        <v>0</v>
      </c>
      <c r="L21" s="67">
        <f>RES_hhdet_in!L21-RES_hhdet_in_new!L21</f>
        <v>0</v>
      </c>
      <c r="M21" s="67">
        <f>RES_hhdet_in!M21-RES_hhdet_in_new!M21</f>
        <v>0</v>
      </c>
      <c r="N21" s="67">
        <f>RES_hhdet_in!N21-RES_hhdet_in_new!N21</f>
        <v>0</v>
      </c>
      <c r="O21" s="67">
        <f>RES_hhdet_in!O21-RES_hhdet_in_new!O21</f>
        <v>0</v>
      </c>
      <c r="P21" s="67">
        <f>RES_hhdet_in!P21-RES_hhdet_in_new!P21</f>
        <v>0</v>
      </c>
      <c r="Q21" s="67">
        <f>RES_hhdet_in!Q21-RES_hhdet_in_new!Q21</f>
        <v>0</v>
      </c>
    </row>
    <row r="22" spans="1:17" ht="12" customHeight="1" x14ac:dyDescent="0.25">
      <c r="A22" s="29" t="s">
        <v>140</v>
      </c>
      <c r="B22" s="83"/>
      <c r="C22" s="83">
        <f>RES_hhdet_in!C22-RES_hhdet_in_new!C22</f>
        <v>0</v>
      </c>
      <c r="D22" s="83">
        <f>RES_hhdet_in!D22-RES_hhdet_in_new!D22</f>
        <v>0</v>
      </c>
      <c r="E22" s="83">
        <f>RES_hhdet_in!E22-RES_hhdet_in_new!E22</f>
        <v>0</v>
      </c>
      <c r="F22" s="83">
        <f>RES_hhdet_in!F22-RES_hhdet_in_new!F22</f>
        <v>0</v>
      </c>
      <c r="G22" s="83">
        <f>RES_hhdet_in!G22-RES_hhdet_in_new!G22</f>
        <v>0</v>
      </c>
      <c r="H22" s="83">
        <f>RES_hhdet_in!H22-RES_hhdet_in_new!H22</f>
        <v>0</v>
      </c>
      <c r="I22" s="83">
        <f>RES_hhdet_in!I22-RES_hhdet_in_new!I22</f>
        <v>0</v>
      </c>
      <c r="J22" s="83">
        <f>RES_hhdet_in!J22-RES_hhdet_in_new!J22</f>
        <v>0</v>
      </c>
      <c r="K22" s="83">
        <f>RES_hhdet_in!K22-RES_hhdet_in_new!K22</f>
        <v>0</v>
      </c>
      <c r="L22" s="83">
        <f>RES_hhdet_in!L22-RES_hhdet_in_new!L22</f>
        <v>0</v>
      </c>
      <c r="M22" s="83">
        <f>RES_hhdet_in!M22-RES_hhdet_in_new!M22</f>
        <v>0</v>
      </c>
      <c r="N22" s="83">
        <f>RES_hhdet_in!N22-RES_hhdet_in_new!N22</f>
        <v>0</v>
      </c>
      <c r="O22" s="83">
        <f>RES_hhdet_in!O22-RES_hhdet_in_new!O22</f>
        <v>0</v>
      </c>
      <c r="P22" s="83">
        <f>RES_hhdet_in!P22-RES_hhdet_in_new!P22</f>
        <v>0</v>
      </c>
      <c r="Q22" s="83">
        <f>RES_hhdet_in!Q22-RES_hhdet_in_new!Q22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/>
      <c r="C26" s="67">
        <f>RES_hhdet_in!C26-RES_hhdet_in_new!C26</f>
        <v>746.64657162434548</v>
      </c>
      <c r="D26" s="67">
        <f>RES_hhdet_in!D26-RES_hhdet_in_new!D26</f>
        <v>664.85541891651428</v>
      </c>
      <c r="E26" s="67">
        <f>RES_hhdet_in!E26-RES_hhdet_in_new!E26</f>
        <v>886.44223905335002</v>
      </c>
      <c r="F26" s="67">
        <f>RES_hhdet_in!F26-RES_hhdet_in_new!F26</f>
        <v>716.22410670436466</v>
      </c>
      <c r="G26" s="67">
        <f>RES_hhdet_in!G26-RES_hhdet_in_new!G26</f>
        <v>687.51164426157584</v>
      </c>
      <c r="H26" s="67">
        <f>RES_hhdet_in!H26-RES_hhdet_in_new!H26</f>
        <v>586.99556768093703</v>
      </c>
      <c r="I26" s="67">
        <f>RES_hhdet_in!I26-RES_hhdet_in_new!I26</f>
        <v>746.27879024880417</v>
      </c>
      <c r="J26" s="67">
        <f>RES_hhdet_in!J26-RES_hhdet_in_new!J26</f>
        <v>310.86178330352459</v>
      </c>
      <c r="K26" s="67">
        <f>RES_hhdet_in!K26-RES_hhdet_in_new!K26</f>
        <v>1020.9111088761756</v>
      </c>
      <c r="L26" s="67">
        <f>RES_hhdet_in!L26-RES_hhdet_in_new!L26</f>
        <v>843.27441069648444</v>
      </c>
      <c r="M26" s="67">
        <f>RES_hhdet_in!M26-RES_hhdet_in_new!M26</f>
        <v>791.25819598563407</v>
      </c>
      <c r="N26" s="67">
        <f>RES_hhdet_in!N26-RES_hhdet_in_new!N26</f>
        <v>790.37156271403683</v>
      </c>
      <c r="O26" s="67">
        <f>RES_hhdet_in!O26-RES_hhdet_in_new!O26</f>
        <v>946.85891763154723</v>
      </c>
      <c r="P26" s="67">
        <f>RES_hhdet_in!P26-RES_hhdet_in_new!P26</f>
        <v>255.38984352183621</v>
      </c>
      <c r="Q26" s="67">
        <f>RES_hhdet_in!Q26-RES_hhdet_in_new!Q26</f>
        <v>371.39951543864544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/>
      <c r="C29" s="67">
        <f>RES_hhdet_in!C29-RES_hhdet_in_new!C29</f>
        <v>217</v>
      </c>
      <c r="D29" s="67">
        <f>RES_hhdet_in!D29-RES_hhdet_in_new!D29</f>
        <v>171</v>
      </c>
      <c r="E29" s="67">
        <f>RES_hhdet_in!E29-RES_hhdet_in_new!E29</f>
        <v>191</v>
      </c>
      <c r="F29" s="67">
        <f>RES_hhdet_in!F29-RES_hhdet_in_new!F29</f>
        <v>219</v>
      </c>
      <c r="G29" s="67">
        <f>RES_hhdet_in!G29-RES_hhdet_in_new!G29</f>
        <v>171.99999999999994</v>
      </c>
      <c r="H29" s="67">
        <f>RES_hhdet_in!H29-RES_hhdet_in_new!H29</f>
        <v>163.99999999999997</v>
      </c>
      <c r="I29" s="67">
        <f>RES_hhdet_in!I29-RES_hhdet_in_new!I29</f>
        <v>213.49999999999997</v>
      </c>
      <c r="J29" s="67">
        <f>RES_hhdet_in!J29-RES_hhdet_in_new!J29</f>
        <v>110.00000000000006</v>
      </c>
      <c r="K29" s="67">
        <f>RES_hhdet_in!K29-RES_hhdet_in_new!K29</f>
        <v>465</v>
      </c>
      <c r="L29" s="67">
        <f>RES_hhdet_in!L29-RES_hhdet_in_new!L29</f>
        <v>370.00000000000011</v>
      </c>
      <c r="M29" s="67">
        <f>RES_hhdet_in!M29-RES_hhdet_in_new!M29</f>
        <v>428</v>
      </c>
      <c r="N29" s="67">
        <f>RES_hhdet_in!N29-RES_hhdet_in_new!N29</f>
        <v>329</v>
      </c>
      <c r="O29" s="67">
        <f>RES_hhdet_in!O29-RES_hhdet_in_new!O29</f>
        <v>414.00000000000023</v>
      </c>
      <c r="P29" s="67">
        <f>RES_hhdet_in!P29-RES_hhdet_in_new!P29</f>
        <v>241.00000000000011</v>
      </c>
      <c r="Q29" s="67">
        <f>RES_hhdet_in!Q29-RES_hhdet_in_new!Q29</f>
        <v>371.39951543864544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/>
      <c r="C31" s="67">
        <f>RES_hhdet_in!C31-RES_hhdet_in_new!C31</f>
        <v>70.998219138335969</v>
      </c>
      <c r="D31" s="67">
        <f>RES_hhdet_in!D31-RES_hhdet_in_new!D31</f>
        <v>95.767866064415614</v>
      </c>
      <c r="E31" s="67">
        <f>RES_hhdet_in!E31-RES_hhdet_in_new!E31</f>
        <v>86.194662060624637</v>
      </c>
      <c r="F31" s="67">
        <f>RES_hhdet_in!F31-RES_hhdet_in_new!F31</f>
        <v>42.89291676627429</v>
      </c>
      <c r="G31" s="67">
        <f>RES_hhdet_in!G31-RES_hhdet_in_new!G31</f>
        <v>142.43510949986833</v>
      </c>
      <c r="H31" s="67">
        <f>RES_hhdet_in!H31-RES_hhdet_in_new!H31</f>
        <v>36.698515713878891</v>
      </c>
      <c r="I31" s="67">
        <f>RES_hhdet_in!I31-RES_hhdet_in_new!I31</f>
        <v>0</v>
      </c>
      <c r="J31" s="67">
        <f>RES_hhdet_in!J31-RES_hhdet_in_new!J31</f>
        <v>42.487433009243503</v>
      </c>
      <c r="K31" s="67">
        <f>RES_hhdet_in!K31-RES_hhdet_in_new!K31</f>
        <v>18.371394810801021</v>
      </c>
      <c r="L31" s="67">
        <f>RES_hhdet_in!L31-RES_hhdet_in_new!L31</f>
        <v>0</v>
      </c>
      <c r="M31" s="67">
        <f>RES_hhdet_in!M31-RES_hhdet_in_new!M31</f>
        <v>0</v>
      </c>
      <c r="N31" s="67">
        <f>RES_hhdet_in!N31-RES_hhdet_in_new!N31</f>
        <v>0</v>
      </c>
      <c r="O31" s="67">
        <f>RES_hhdet_in!O31-RES_hhdet_in_new!O31</f>
        <v>0</v>
      </c>
      <c r="P31" s="67">
        <f>RES_hhdet_in!P31-RES_hhdet_in_new!P31</f>
        <v>58.305605897631963</v>
      </c>
      <c r="Q31" s="67">
        <f>RES_hhdet_in!Q31-RES_hhdet_in_new!Q31</f>
        <v>0</v>
      </c>
    </row>
    <row r="32" spans="1:17" ht="12" customHeight="1" x14ac:dyDescent="0.25">
      <c r="A32" s="23" t="s">
        <v>168</v>
      </c>
      <c r="B32" s="67"/>
      <c r="C32" s="67">
        <f>RES_hhdet_in!C32-RES_hhdet_in_new!C32</f>
        <v>246.73784215377918</v>
      </c>
      <c r="D32" s="67">
        <f>RES_hhdet_in!D32-RES_hhdet_in_new!D32</f>
        <v>202.82907822408993</v>
      </c>
      <c r="E32" s="67">
        <f>RES_hhdet_in!E32-RES_hhdet_in_new!E32</f>
        <v>247.5923129108794</v>
      </c>
      <c r="F32" s="67">
        <f>RES_hhdet_in!F32-RES_hhdet_in_new!F32</f>
        <v>250.31733890548503</v>
      </c>
      <c r="G32" s="67">
        <f>RES_hhdet_in!G32-RES_hhdet_in_new!G32</f>
        <v>164.84027779705843</v>
      </c>
      <c r="H32" s="67">
        <f>RES_hhdet_in!H32-RES_hhdet_in_new!H32</f>
        <v>125.25629469614762</v>
      </c>
      <c r="I32" s="67">
        <f>RES_hhdet_in!I32-RES_hhdet_in_new!I32</f>
        <v>782.36678938752084</v>
      </c>
      <c r="J32" s="67">
        <f>RES_hhdet_in!J32-RES_hhdet_in_new!J32</f>
        <v>59.143289224285695</v>
      </c>
      <c r="K32" s="67">
        <f>RES_hhdet_in!K32-RES_hhdet_in_new!K32</f>
        <v>121.69951705260542</v>
      </c>
      <c r="L32" s="67">
        <f>RES_hhdet_in!L32-RES_hhdet_in_new!L32</f>
        <v>41.051085239385429</v>
      </c>
      <c r="M32" s="67">
        <f>RES_hhdet_in!M32-RES_hhdet_in_new!M32</f>
        <v>0</v>
      </c>
      <c r="N32" s="67">
        <f>RES_hhdet_in!N32-RES_hhdet_in_new!N32</f>
        <v>0</v>
      </c>
      <c r="O32" s="67">
        <f>RES_hhdet_in!O32-RES_hhdet_in_new!O32</f>
        <v>0</v>
      </c>
      <c r="P32" s="67">
        <f>RES_hhdet_in!P32-RES_hhdet_in_new!P32</f>
        <v>0</v>
      </c>
      <c r="Q32" s="67">
        <f>RES_hhdet_in!Q32-RES_hhdet_in_new!Q32</f>
        <v>0</v>
      </c>
    </row>
    <row r="33" spans="1:17" ht="12" hidden="1" customHeight="1" x14ac:dyDescent="0.25">
      <c r="A33" s="148" t="s">
        <v>57</v>
      </c>
      <c r="B33" s="67"/>
      <c r="C33" s="67">
        <f>RES_hhdet_in!C33-RES_hhdet_in_new!C33</f>
        <v>0</v>
      </c>
      <c r="D33" s="67">
        <f>RES_hhdet_in!D33-RES_hhdet_in_new!D33</f>
        <v>0</v>
      </c>
      <c r="E33" s="67">
        <f>RES_hhdet_in!E33-RES_hhdet_in_new!E33</f>
        <v>0</v>
      </c>
      <c r="F33" s="67">
        <f>RES_hhdet_in!F33-RES_hhdet_in_new!F33</f>
        <v>0</v>
      </c>
      <c r="G33" s="67">
        <f>RES_hhdet_in!G33-RES_hhdet_in_new!G33</f>
        <v>0</v>
      </c>
      <c r="H33" s="67">
        <f>RES_hhdet_in!H33-RES_hhdet_in_new!H33</f>
        <v>0</v>
      </c>
      <c r="I33" s="67">
        <f>RES_hhdet_in!I33-RES_hhdet_in_new!I33</f>
        <v>0</v>
      </c>
      <c r="J33" s="67">
        <f>RES_hhdet_in!J33-RES_hhdet_in_new!J33</f>
        <v>0</v>
      </c>
      <c r="K33" s="67">
        <f>RES_hhdet_in!K33-RES_hhdet_in_new!K33</f>
        <v>0</v>
      </c>
      <c r="L33" s="67">
        <f>RES_hhdet_in!L33-RES_hhdet_in_new!L33</f>
        <v>0</v>
      </c>
      <c r="M33" s="67">
        <f>RES_hhdet_in!M33-RES_hhdet_in_new!M33</f>
        <v>0</v>
      </c>
      <c r="N33" s="67">
        <f>RES_hhdet_in!N33-RES_hhdet_in_new!N33</f>
        <v>0</v>
      </c>
      <c r="O33" s="67">
        <f>RES_hhdet_in!O33-RES_hhdet_in_new!O33</f>
        <v>0</v>
      </c>
      <c r="P33" s="67">
        <f>RES_hhdet_in!P33-RES_hhdet_in_new!P33</f>
        <v>0</v>
      </c>
      <c r="Q33" s="67">
        <f>RES_hhdet_in!Q33-RES_hhdet_in_new!Q33</f>
        <v>0</v>
      </c>
    </row>
    <row r="34" spans="1:17" ht="12" hidden="1" customHeight="1" x14ac:dyDescent="0.25">
      <c r="A34" s="148" t="s">
        <v>59</v>
      </c>
      <c r="B34" s="67"/>
      <c r="C34" s="67">
        <f>RES_hhdet_in!C34-RES_hhdet_in_new!C34</f>
        <v>0</v>
      </c>
      <c r="D34" s="67">
        <f>RES_hhdet_in!D34-RES_hhdet_in_new!D34</f>
        <v>0</v>
      </c>
      <c r="E34" s="67">
        <f>RES_hhdet_in!E34-RES_hhdet_in_new!E34</f>
        <v>0</v>
      </c>
      <c r="F34" s="67">
        <f>RES_hhdet_in!F34-RES_hhdet_in_new!F34</f>
        <v>0</v>
      </c>
      <c r="G34" s="67">
        <f>RES_hhdet_in!G34-RES_hhdet_in_new!G34</f>
        <v>0</v>
      </c>
      <c r="H34" s="67">
        <f>RES_hhdet_in!H34-RES_hhdet_in_new!H34</f>
        <v>0</v>
      </c>
      <c r="I34" s="67">
        <f>RES_hhdet_in!I34-RES_hhdet_in_new!I34</f>
        <v>0</v>
      </c>
      <c r="J34" s="67">
        <f>RES_hhdet_in!J34-RES_hhdet_in_new!J34</f>
        <v>0</v>
      </c>
      <c r="K34" s="67">
        <f>RES_hhdet_in!K34-RES_hhdet_in_new!K34</f>
        <v>0</v>
      </c>
      <c r="L34" s="67">
        <f>RES_hhdet_in!L34-RES_hhdet_in_new!L34</f>
        <v>0</v>
      </c>
      <c r="M34" s="67">
        <f>RES_hhdet_in!M34-RES_hhdet_in_new!M34</f>
        <v>0</v>
      </c>
      <c r="N34" s="67">
        <f>RES_hhdet_in!N34-RES_hhdet_in_new!N34</f>
        <v>0</v>
      </c>
      <c r="O34" s="67">
        <f>RES_hhdet_in!O34-RES_hhdet_in_new!O34</f>
        <v>0</v>
      </c>
      <c r="P34" s="67">
        <f>RES_hhdet_in!P34-RES_hhdet_in_new!P34</f>
        <v>0</v>
      </c>
      <c r="Q34" s="67">
        <f>RES_hhdet_in!Q34-RES_hhdet_in_new!Q34</f>
        <v>0</v>
      </c>
    </row>
    <row r="35" spans="1:17" ht="12" customHeight="1" x14ac:dyDescent="0.25">
      <c r="A35" s="23" t="s">
        <v>142</v>
      </c>
      <c r="B35" s="67"/>
      <c r="C35" s="67">
        <f>RES_hhdet_in!C35-RES_hhdet_in_new!C35</f>
        <v>280.5000000000004</v>
      </c>
      <c r="D35" s="67">
        <f>RES_hhdet_in!D35-RES_hhdet_in_new!D35</f>
        <v>436.49999999999875</v>
      </c>
      <c r="E35" s="67">
        <f>RES_hhdet_in!E35-RES_hhdet_in_new!E35</f>
        <v>326.5000000000008</v>
      </c>
      <c r="F35" s="67">
        <f>RES_hhdet_in!F35-RES_hhdet_in_new!F35</f>
        <v>76.292306420044</v>
      </c>
      <c r="G35" s="67">
        <f>RES_hhdet_in!G35-RES_hhdet_in_new!G35</f>
        <v>468.49999999999955</v>
      </c>
      <c r="H35" s="67">
        <f>RES_hhdet_in!H35-RES_hhdet_in_new!H35</f>
        <v>230.50000000000017</v>
      </c>
      <c r="I35" s="67">
        <f>RES_hhdet_in!I35-RES_hhdet_in_new!I35</f>
        <v>25.967910715801022</v>
      </c>
      <c r="J35" s="67">
        <f>RES_hhdet_in!J35-RES_hhdet_in_new!J35</f>
        <v>356.49999999999977</v>
      </c>
      <c r="K35" s="67">
        <f>RES_hhdet_in!K35-RES_hhdet_in_new!K35</f>
        <v>358.4453111413502</v>
      </c>
      <c r="L35" s="67">
        <f>RES_hhdet_in!L35-RES_hhdet_in_new!L35</f>
        <v>44.903438782194669</v>
      </c>
      <c r="M35" s="67">
        <f>RES_hhdet_in!M35-RES_hhdet_in_new!M35</f>
        <v>278.46124262118803</v>
      </c>
      <c r="N35" s="67">
        <f>RES_hhdet_in!N35-RES_hhdet_in_new!N35</f>
        <v>47.936303104356305</v>
      </c>
      <c r="O35" s="67">
        <f>RES_hhdet_in!O35-RES_hhdet_in_new!O35</f>
        <v>15.310298218171965</v>
      </c>
      <c r="P35" s="67">
        <f>RES_hhdet_in!P35-RES_hhdet_in_new!P35</f>
        <v>100.19159675555302</v>
      </c>
      <c r="Q35" s="67">
        <f>RES_hhdet_in!Q35-RES_hhdet_in_new!Q35</f>
        <v>9.5585058907533931</v>
      </c>
    </row>
    <row r="36" spans="1:17" ht="12" customHeight="1" x14ac:dyDescent="0.25">
      <c r="A36" s="23" t="s">
        <v>141</v>
      </c>
      <c r="B36" s="67"/>
      <c r="C36" s="67">
        <f>RES_hhdet_in!C36-RES_hhdet_in_new!C36</f>
        <v>898.00000000000114</v>
      </c>
      <c r="D36" s="67">
        <f>RES_hhdet_in!D36-RES_hhdet_in_new!D36</f>
        <v>809.38897835055673</v>
      </c>
      <c r="E36" s="67">
        <f>RES_hhdet_in!E36-RES_hhdet_in_new!E36</f>
        <v>961.32453229223461</v>
      </c>
      <c r="F36" s="67">
        <f>RES_hhdet_in!F36-RES_hhdet_in_new!F36</f>
        <v>1773.9999999999986</v>
      </c>
      <c r="G36" s="67">
        <f>RES_hhdet_in!G36-RES_hhdet_in_new!G36</f>
        <v>890.81907944232717</v>
      </c>
      <c r="H36" s="67">
        <f>RES_hhdet_in!H36-RES_hhdet_in_new!H36</f>
        <v>737.99999999999841</v>
      </c>
      <c r="I36" s="67">
        <f>RES_hhdet_in!I36-RES_hhdet_in_new!I36</f>
        <v>2208.6620008612836</v>
      </c>
      <c r="J36" s="67">
        <f>RES_hhdet_in!J36-RES_hhdet_in_new!J36</f>
        <v>962.09288327072875</v>
      </c>
      <c r="K36" s="67">
        <f>RES_hhdet_in!K36-RES_hhdet_in_new!K36</f>
        <v>1622.5408525521093</v>
      </c>
      <c r="L36" s="67">
        <f>RES_hhdet_in!L36-RES_hhdet_in_new!L36</f>
        <v>1991.9322139890035</v>
      </c>
      <c r="M36" s="67">
        <f>RES_hhdet_in!M36-RES_hhdet_in_new!M36</f>
        <v>1676.1545761816244</v>
      </c>
      <c r="N36" s="67">
        <f>RES_hhdet_in!N36-RES_hhdet_in_new!N36</f>
        <v>2233.3461407836339</v>
      </c>
      <c r="O36" s="67">
        <f>RES_hhdet_in!O36-RES_hhdet_in_new!O36</f>
        <v>2207.8699852337099</v>
      </c>
      <c r="P36" s="67">
        <f>RES_hhdet_in!P36-RES_hhdet_in_new!P36</f>
        <v>1153.2954495114859</v>
      </c>
      <c r="Q36" s="67">
        <f>RES_hhdet_in!Q36-RES_hhdet_in_new!Q36</f>
        <v>2062.2885714619442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/>
      <c r="C40" s="67">
        <f>RES_hhdet_in!C40-RES_hhdet_in_new!C40</f>
        <v>3050.8965716243447</v>
      </c>
      <c r="D40" s="67">
        <f>RES_hhdet_in!D40-RES_hhdet_in_new!D40</f>
        <v>392.36555219659817</v>
      </c>
      <c r="E40" s="67">
        <f>RES_hhdet_in!E40-RES_hhdet_in_new!E40</f>
        <v>483.18839399395983</v>
      </c>
      <c r="F40" s="67">
        <f>RES_hhdet_in!F40-RES_hhdet_in_new!F40</f>
        <v>356.96517899417813</v>
      </c>
      <c r="G40" s="67">
        <f>RES_hhdet_in!G40-RES_hhdet_in_new!G40</f>
        <v>280.07542259265097</v>
      </c>
      <c r="H40" s="67">
        <f>RES_hhdet_in!H40-RES_hhdet_in_new!H40</f>
        <v>175.3545594353152</v>
      </c>
      <c r="I40" s="67">
        <f>RES_hhdet_in!I40-RES_hhdet_in_new!I40</f>
        <v>171.48741985709421</v>
      </c>
      <c r="J40" s="67">
        <f>RES_hhdet_in!J40-RES_hhdet_in_new!J40</f>
        <v>35.800907026321056</v>
      </c>
      <c r="K40" s="67">
        <f>RES_hhdet_in!K40-RES_hhdet_in_new!K40</f>
        <v>1007.3750812860535</v>
      </c>
      <c r="L40" s="67">
        <f>RES_hhdet_in!L40-RES_hhdet_in_new!L40</f>
        <v>442.73507761505675</v>
      </c>
      <c r="M40" s="67">
        <f>RES_hhdet_in!M40-RES_hhdet_in_new!M40</f>
        <v>2112.3857463872973</v>
      </c>
      <c r="N40" s="67">
        <f>RES_hhdet_in!N40-RES_hhdet_in_new!N40</f>
        <v>64.754334518632959</v>
      </c>
      <c r="O40" s="67">
        <f>RES_hhdet_in!O40-RES_hhdet_in_new!O40</f>
        <v>1405.4226959626226</v>
      </c>
      <c r="P40" s="67">
        <f>RES_hhdet_in!P40-RES_hhdet_in_new!P40</f>
        <v>34.49646986001698</v>
      </c>
      <c r="Q40" s="67">
        <f>RES_hhdet_in!Q40-RES_hhdet_in_new!Q40</f>
        <v>1141.2086296082889</v>
      </c>
    </row>
    <row r="41" spans="1:17" ht="12" customHeight="1" x14ac:dyDescent="0.25">
      <c r="A41" s="29" t="s">
        <v>140</v>
      </c>
      <c r="B41" s="83"/>
      <c r="C41" s="83">
        <f>RES_hhdet_in!C41-RES_hhdet_in_new!C41</f>
        <v>282.7860275901229</v>
      </c>
      <c r="D41" s="83">
        <f>RES_hhdet_in!D41-RES_hhdet_in_new!D41</f>
        <v>1286.7500000000005</v>
      </c>
      <c r="E41" s="83">
        <f>RES_hhdet_in!E41-RES_hhdet_in_new!E41</f>
        <v>1567.7500000000009</v>
      </c>
      <c r="F41" s="83">
        <f>RES_hhdet_in!F41-RES_hhdet_in_new!F41</f>
        <v>1434.7499999999995</v>
      </c>
      <c r="G41" s="83">
        <f>RES_hhdet_in!G41-RES_hhdet_in_new!G41</f>
        <v>1979.7499999999991</v>
      </c>
      <c r="H41" s="83">
        <f>RES_hhdet_in!H41-RES_hhdet_in_new!H41</f>
        <v>1976.5884144460592</v>
      </c>
      <c r="I41" s="83">
        <f>RES_hhdet_in!I41-RES_hhdet_in_new!I41</f>
        <v>1415.7500000000009</v>
      </c>
      <c r="J41" s="83">
        <f>RES_hhdet_in!J41-RES_hhdet_in_new!J41</f>
        <v>1402.7499999999991</v>
      </c>
      <c r="K41" s="83">
        <f>RES_hhdet_in!K41-RES_hhdet_in_new!K41</f>
        <v>2277.5360275901226</v>
      </c>
      <c r="L41" s="83">
        <f>RES_hhdet_in!L41-RES_hhdet_in_new!L41</f>
        <v>2087.2398667199159</v>
      </c>
      <c r="M41" s="83">
        <f>RES_hhdet_in!M41-RES_hhdet_in_new!M41</f>
        <v>745.8724495983364</v>
      </c>
      <c r="N41" s="83">
        <f>RES_hhdet_in!N41-RES_hhdet_in_new!N41</f>
        <v>2537.258927710187</v>
      </c>
      <c r="O41" s="83">
        <f>RES_hhdet_in!O41-RES_hhdet_in_new!O41</f>
        <v>1285.4362216689249</v>
      </c>
      <c r="P41" s="83">
        <f>RES_hhdet_in!P41-RES_hhdet_in_new!P41</f>
        <v>1772.192437321396</v>
      </c>
      <c r="Q41" s="83">
        <f>RES_hhdet_in!Q41-RES_hhdet_in_new!Q41</f>
        <v>1259.1908858303566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/>
      <c r="C45" s="67">
        <f>RES_hhdet_in!C45-RES_hhdet_in_new!C45</f>
        <v>6639.5683464908825</v>
      </c>
      <c r="D45" s="67">
        <f>RES_hhdet_in!D45-RES_hhdet_in_new!D45</f>
        <v>4964.5656748780102</v>
      </c>
      <c r="E45" s="67">
        <f>RES_hhdet_in!E45-RES_hhdet_in_new!E45</f>
        <v>4899.8234141384455</v>
      </c>
      <c r="F45" s="67">
        <f>RES_hhdet_in!F45-RES_hhdet_in_new!F45</f>
        <v>5247.1133748279044</v>
      </c>
      <c r="G45" s="67">
        <f>RES_hhdet_in!G45-RES_hhdet_in_new!G45</f>
        <v>4737.8284160563189</v>
      </c>
      <c r="H45" s="67">
        <f>RES_hhdet_in!H45-RES_hhdet_in_new!H45</f>
        <v>3150.2906873318852</v>
      </c>
      <c r="I45" s="67">
        <f>RES_hhdet_in!I45-RES_hhdet_in_new!I45</f>
        <v>568.03070807811571</v>
      </c>
      <c r="J45" s="67">
        <f>RES_hhdet_in!J45-RES_hhdet_in_new!J45</f>
        <v>2495.7699315519531</v>
      </c>
      <c r="K45" s="67">
        <f>RES_hhdet_in!K45-RES_hhdet_in_new!K45</f>
        <v>6495.2412091623137</v>
      </c>
      <c r="L45" s="67">
        <f>RES_hhdet_in!L45-RES_hhdet_in_new!L45</f>
        <v>2788.7625865529317</v>
      </c>
      <c r="M45" s="67">
        <f>RES_hhdet_in!M45-RES_hhdet_in_new!M45</f>
        <v>8768.2270527361015</v>
      </c>
      <c r="N45" s="67">
        <f>RES_hhdet_in!N45-RES_hhdet_in_new!N45</f>
        <v>4579.9773403533691</v>
      </c>
      <c r="O45" s="67">
        <f>RES_hhdet_in!O45-RES_hhdet_in_new!O45</f>
        <v>3734.8491713273706</v>
      </c>
      <c r="P45" s="67">
        <f>RES_hhdet_in!P45-RES_hhdet_in_new!P45</f>
        <v>4095.2594201694446</v>
      </c>
      <c r="Q45" s="67">
        <f>RES_hhdet_in!Q45-RES_hhdet_in_new!Q45</f>
        <v>3379.1476521906507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/>
      <c r="C48" s="67">
        <f>RES_hhdet_in!C48-RES_hhdet_in_new!C48</f>
        <v>1894</v>
      </c>
      <c r="D48" s="67">
        <f>RES_hhdet_in!D48-RES_hhdet_in_new!D48</f>
        <v>1387</v>
      </c>
      <c r="E48" s="67">
        <f>RES_hhdet_in!E48-RES_hhdet_in_new!E48</f>
        <v>1305</v>
      </c>
      <c r="F48" s="67">
        <f>RES_hhdet_in!F48-RES_hhdet_in_new!F48</f>
        <v>1700</v>
      </c>
      <c r="G48" s="67">
        <f>RES_hhdet_in!G48-RES_hhdet_in_new!G48</f>
        <v>1252.9999999999995</v>
      </c>
      <c r="H48" s="67">
        <f>RES_hhdet_in!H48-RES_hhdet_in_new!H48</f>
        <v>1052.9999999999998</v>
      </c>
      <c r="I48" s="67">
        <f>RES_hhdet_in!I48-RES_hhdet_in_new!I48</f>
        <v>352.49999999999994</v>
      </c>
      <c r="J48" s="67">
        <f>RES_hhdet_in!J48-RES_hhdet_in_new!J48</f>
        <v>788.00000000000045</v>
      </c>
      <c r="K48" s="67">
        <f>RES_hhdet_in!K48-RES_hhdet_in_new!K48</f>
        <v>3383</v>
      </c>
      <c r="L48" s="67">
        <f>RES_hhdet_in!L48-RES_hhdet_in_new!L48</f>
        <v>2041.0000000000009</v>
      </c>
      <c r="M48" s="67">
        <f>RES_hhdet_in!M48-RES_hhdet_in_new!M48</f>
        <v>3347</v>
      </c>
      <c r="N48" s="67">
        <f>RES_hhdet_in!N48-RES_hhdet_in_new!N48</f>
        <v>2080</v>
      </c>
      <c r="O48" s="67">
        <f>RES_hhdet_in!O48-RES_hhdet_in_new!O48</f>
        <v>2084.0000000000009</v>
      </c>
      <c r="P48" s="67">
        <f>RES_hhdet_in!P48-RES_hhdet_in_new!P48</f>
        <v>1850.0000000000009</v>
      </c>
      <c r="Q48" s="67">
        <f>RES_hhdet_in!Q48-RES_hhdet_in_new!Q48</f>
        <v>2269.0000000000014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/>
      <c r="C50" s="67">
        <f>RES_hhdet_in!C50-RES_hhdet_in_new!C50</f>
        <v>0</v>
      </c>
      <c r="D50" s="67">
        <f>RES_hhdet_in!D50-RES_hhdet_in_new!D50</f>
        <v>0</v>
      </c>
      <c r="E50" s="67">
        <f>RES_hhdet_in!E50-RES_hhdet_in_new!E50</f>
        <v>0</v>
      </c>
      <c r="F50" s="67">
        <f>RES_hhdet_in!F50-RES_hhdet_in_new!F50</f>
        <v>0</v>
      </c>
      <c r="G50" s="67">
        <f>RES_hhdet_in!G50-RES_hhdet_in_new!G50</f>
        <v>0</v>
      </c>
      <c r="H50" s="67">
        <f>RES_hhdet_in!H50-RES_hhdet_in_new!H50</f>
        <v>0</v>
      </c>
      <c r="I50" s="67">
        <f>RES_hhdet_in!I50-RES_hhdet_in_new!I50</f>
        <v>0</v>
      </c>
      <c r="J50" s="67">
        <f>RES_hhdet_in!J50-RES_hhdet_in_new!J50</f>
        <v>0</v>
      </c>
      <c r="K50" s="67">
        <f>RES_hhdet_in!K50-RES_hhdet_in_new!K50</f>
        <v>0</v>
      </c>
      <c r="L50" s="67">
        <f>RES_hhdet_in!L50-RES_hhdet_in_new!L50</f>
        <v>0</v>
      </c>
      <c r="M50" s="67">
        <f>RES_hhdet_in!M50-RES_hhdet_in_new!M50</f>
        <v>0</v>
      </c>
      <c r="N50" s="67">
        <f>RES_hhdet_in!N50-RES_hhdet_in_new!N50</f>
        <v>0</v>
      </c>
      <c r="O50" s="67">
        <f>RES_hhdet_in!O50-RES_hhdet_in_new!O50</f>
        <v>0</v>
      </c>
      <c r="P50" s="67">
        <f>RES_hhdet_in!P50-RES_hhdet_in_new!P50</f>
        <v>0</v>
      </c>
      <c r="Q50" s="67">
        <f>RES_hhdet_in!Q50-RES_hhdet_in_new!Q50</f>
        <v>0</v>
      </c>
    </row>
    <row r="51" spans="1:17" ht="12" customHeight="1" x14ac:dyDescent="0.25">
      <c r="A51" s="23" t="s">
        <v>164</v>
      </c>
      <c r="B51" s="67"/>
      <c r="C51" s="67">
        <f>RES_hhdet_in!C51-RES_hhdet_in_new!C51</f>
        <v>0</v>
      </c>
      <c r="D51" s="67">
        <f>RES_hhdet_in!D51-RES_hhdet_in_new!D51</f>
        <v>0</v>
      </c>
      <c r="E51" s="67">
        <f>RES_hhdet_in!E51-RES_hhdet_in_new!E51</f>
        <v>0</v>
      </c>
      <c r="F51" s="67">
        <f>RES_hhdet_in!F51-RES_hhdet_in_new!F51</f>
        <v>0</v>
      </c>
      <c r="G51" s="67">
        <f>RES_hhdet_in!G51-RES_hhdet_in_new!G51</f>
        <v>0</v>
      </c>
      <c r="H51" s="67">
        <f>RES_hhdet_in!H51-RES_hhdet_in_new!H51</f>
        <v>0</v>
      </c>
      <c r="I51" s="67">
        <f>RES_hhdet_in!I51-RES_hhdet_in_new!I51</f>
        <v>0</v>
      </c>
      <c r="J51" s="67">
        <f>RES_hhdet_in!J51-RES_hhdet_in_new!J51</f>
        <v>0</v>
      </c>
      <c r="K51" s="67">
        <f>RES_hhdet_in!K51-RES_hhdet_in_new!K51</f>
        <v>0</v>
      </c>
      <c r="L51" s="67">
        <f>RES_hhdet_in!L51-RES_hhdet_in_new!L51</f>
        <v>0</v>
      </c>
      <c r="M51" s="67">
        <f>RES_hhdet_in!M51-RES_hhdet_in_new!M51</f>
        <v>0</v>
      </c>
      <c r="N51" s="67">
        <f>RES_hhdet_in!N51-RES_hhdet_in_new!N51</f>
        <v>0</v>
      </c>
      <c r="O51" s="67">
        <f>RES_hhdet_in!O51-RES_hhdet_in_new!O51</f>
        <v>0</v>
      </c>
      <c r="P51" s="67">
        <f>RES_hhdet_in!P51-RES_hhdet_in_new!P51</f>
        <v>0</v>
      </c>
      <c r="Q51" s="67">
        <f>RES_hhdet_in!Q51-RES_hhdet_in_new!Q51</f>
        <v>0</v>
      </c>
    </row>
    <row r="52" spans="1:17" ht="12" hidden="1" customHeight="1" x14ac:dyDescent="0.25">
      <c r="A52" s="148" t="s">
        <v>163</v>
      </c>
      <c r="B52" s="67"/>
      <c r="C52" s="67">
        <f>RES_hhdet_in!C52-RES_hhdet_in_new!C52</f>
        <v>0</v>
      </c>
      <c r="D52" s="67">
        <f>RES_hhdet_in!D52-RES_hhdet_in_new!D52</f>
        <v>0</v>
      </c>
      <c r="E52" s="67">
        <f>RES_hhdet_in!E52-RES_hhdet_in_new!E52</f>
        <v>0</v>
      </c>
      <c r="F52" s="67">
        <f>RES_hhdet_in!F52-RES_hhdet_in_new!F52</f>
        <v>0</v>
      </c>
      <c r="G52" s="67">
        <f>RES_hhdet_in!G52-RES_hhdet_in_new!G52</f>
        <v>0</v>
      </c>
      <c r="H52" s="67">
        <f>RES_hhdet_in!H52-RES_hhdet_in_new!H52</f>
        <v>0</v>
      </c>
      <c r="I52" s="67">
        <f>RES_hhdet_in!I52-RES_hhdet_in_new!I52</f>
        <v>0</v>
      </c>
      <c r="J52" s="67">
        <f>RES_hhdet_in!J52-RES_hhdet_in_new!J52</f>
        <v>0</v>
      </c>
      <c r="K52" s="67">
        <f>RES_hhdet_in!K52-RES_hhdet_in_new!K52</f>
        <v>0</v>
      </c>
      <c r="L52" s="67">
        <f>RES_hhdet_in!L52-RES_hhdet_in_new!L52</f>
        <v>0</v>
      </c>
      <c r="M52" s="67">
        <f>RES_hhdet_in!M52-RES_hhdet_in_new!M52</f>
        <v>0</v>
      </c>
      <c r="N52" s="67">
        <f>RES_hhdet_in!N52-RES_hhdet_in_new!N52</f>
        <v>0</v>
      </c>
      <c r="O52" s="67">
        <f>RES_hhdet_in!O52-RES_hhdet_in_new!O52</f>
        <v>0</v>
      </c>
      <c r="P52" s="67">
        <f>RES_hhdet_in!P52-RES_hhdet_in_new!P52</f>
        <v>0</v>
      </c>
      <c r="Q52" s="67">
        <f>RES_hhdet_in!Q52-RES_hhdet_in_new!Q52</f>
        <v>0</v>
      </c>
    </row>
    <row r="53" spans="1:17" ht="12" hidden="1" customHeight="1" x14ac:dyDescent="0.25">
      <c r="A53" s="148" t="s">
        <v>59</v>
      </c>
      <c r="B53" s="67"/>
      <c r="C53" s="67">
        <f>RES_hhdet_in!C53-RES_hhdet_in_new!C53</f>
        <v>0</v>
      </c>
      <c r="D53" s="67">
        <f>RES_hhdet_in!D53-RES_hhdet_in_new!D53</f>
        <v>0</v>
      </c>
      <c r="E53" s="67">
        <f>RES_hhdet_in!E53-RES_hhdet_in_new!E53</f>
        <v>0</v>
      </c>
      <c r="F53" s="67">
        <f>RES_hhdet_in!F53-RES_hhdet_in_new!F53</f>
        <v>0</v>
      </c>
      <c r="G53" s="67">
        <f>RES_hhdet_in!G53-RES_hhdet_in_new!G53</f>
        <v>0</v>
      </c>
      <c r="H53" s="67">
        <f>RES_hhdet_in!H53-RES_hhdet_in_new!H53</f>
        <v>0</v>
      </c>
      <c r="I53" s="67">
        <f>RES_hhdet_in!I53-RES_hhdet_in_new!I53</f>
        <v>0</v>
      </c>
      <c r="J53" s="67">
        <f>RES_hhdet_in!J53-RES_hhdet_in_new!J53</f>
        <v>0</v>
      </c>
      <c r="K53" s="67">
        <f>RES_hhdet_in!K53-RES_hhdet_in_new!K53</f>
        <v>0</v>
      </c>
      <c r="L53" s="67">
        <f>RES_hhdet_in!L53-RES_hhdet_in_new!L53</f>
        <v>0</v>
      </c>
      <c r="M53" s="67">
        <f>RES_hhdet_in!M53-RES_hhdet_in_new!M53</f>
        <v>0</v>
      </c>
      <c r="N53" s="67">
        <f>RES_hhdet_in!N53-RES_hhdet_in_new!N53</f>
        <v>0</v>
      </c>
      <c r="O53" s="67">
        <f>RES_hhdet_in!O53-RES_hhdet_in_new!O53</f>
        <v>0</v>
      </c>
      <c r="P53" s="67">
        <f>RES_hhdet_in!P53-RES_hhdet_in_new!P53</f>
        <v>0</v>
      </c>
      <c r="Q53" s="67">
        <f>RES_hhdet_in!Q53-RES_hhdet_in_new!Q53</f>
        <v>0</v>
      </c>
    </row>
    <row r="54" spans="1:17" ht="12" customHeight="1" x14ac:dyDescent="0.25">
      <c r="A54" s="23" t="s">
        <v>142</v>
      </c>
      <c r="B54" s="67"/>
      <c r="C54" s="67">
        <f>RES_hhdet_in!C54-RES_hhdet_in_new!C54</f>
        <v>3542.2263095826866</v>
      </c>
      <c r="D54" s="67">
        <f>RES_hhdet_in!D54-RES_hhdet_in_new!D54</f>
        <v>5231.0270803410531</v>
      </c>
      <c r="E54" s="67">
        <f>RES_hhdet_in!E54-RES_hhdet_in_new!E54</f>
        <v>2377.2388659545386</v>
      </c>
      <c r="F54" s="67">
        <f>RES_hhdet_in!F54-RES_hhdet_in_new!F54</f>
        <v>866.247122192098</v>
      </c>
      <c r="G54" s="67">
        <f>RES_hhdet_in!G54-RES_hhdet_in_new!G54</f>
        <v>5568.9821153149969</v>
      </c>
      <c r="H54" s="67">
        <f>RES_hhdet_in!H54-RES_hhdet_in_new!H54</f>
        <v>2368.1032358756611</v>
      </c>
      <c r="I54" s="67">
        <f>RES_hhdet_in!I54-RES_hhdet_in_new!I54</f>
        <v>155.37112138739857</v>
      </c>
      <c r="J54" s="67">
        <f>RES_hhdet_in!J54-RES_hhdet_in_new!J54</f>
        <v>2235.4445803682765</v>
      </c>
      <c r="K54" s="67">
        <f>RES_hhdet_in!K54-RES_hhdet_in_new!K54</f>
        <v>4689.7038615348602</v>
      </c>
      <c r="L54" s="67">
        <f>RES_hhdet_in!L54-RES_hhdet_in_new!L54</f>
        <v>682.91208571882385</v>
      </c>
      <c r="M54" s="67">
        <f>RES_hhdet_in!M54-RES_hhdet_in_new!M54</f>
        <v>2041.3164674690743</v>
      </c>
      <c r="N54" s="67">
        <f>RES_hhdet_in!N54-RES_hhdet_in_new!N54</f>
        <v>547.485274063367</v>
      </c>
      <c r="O54" s="67">
        <f>RES_hhdet_in!O54-RES_hhdet_in_new!O54</f>
        <v>175.77879918044619</v>
      </c>
      <c r="P54" s="67">
        <f>RES_hhdet_in!P54-RES_hhdet_in_new!P54</f>
        <v>1318.6256427031169</v>
      </c>
      <c r="Q54" s="67">
        <f>RES_hhdet_in!Q54-RES_hhdet_in_new!Q54</f>
        <v>4.644505044907433</v>
      </c>
    </row>
    <row r="55" spans="1:17" ht="12" customHeight="1" x14ac:dyDescent="0.25">
      <c r="A55" s="23" t="s">
        <v>141</v>
      </c>
      <c r="B55" s="67"/>
      <c r="C55" s="67">
        <f>RES_hhdet_in!C55-RES_hhdet_in_new!C55</f>
        <v>8555.717036908196</v>
      </c>
      <c r="D55" s="67">
        <f>RES_hhdet_in!D55-RES_hhdet_in_new!D55</f>
        <v>5191.9135945369571</v>
      </c>
      <c r="E55" s="67">
        <f>RES_hhdet_in!E55-RES_hhdet_in_new!E55</f>
        <v>7980.9595481839069</v>
      </c>
      <c r="F55" s="67">
        <f>RES_hhdet_in!F55-RES_hhdet_in_new!F55</f>
        <v>19162.738374827906</v>
      </c>
      <c r="G55" s="67">
        <f>RES_hhdet_in!G55-RES_hhdet_in_new!G55</f>
        <v>4627.221300741322</v>
      </c>
      <c r="H55" s="67">
        <f>RES_hhdet_in!H55-RES_hhdet_in_new!H55</f>
        <v>6240.562451456226</v>
      </c>
      <c r="I55" s="67">
        <f>RES_hhdet_in!I55-RES_hhdet_in_new!I55</f>
        <v>22303.65570807812</v>
      </c>
      <c r="J55" s="67">
        <f>RES_hhdet_in!J55-RES_hhdet_in_new!J55</f>
        <v>3296.8117586213302</v>
      </c>
      <c r="K55" s="67">
        <f>RES_hhdet_in!K55-RES_hhdet_in_new!K55</f>
        <v>20417.871764493408</v>
      </c>
      <c r="L55" s="67">
        <f>RES_hhdet_in!L55-RES_hhdet_in_new!L55</f>
        <v>18691.694627393583</v>
      </c>
      <c r="M55" s="67">
        <f>RES_hhdet_in!M55-RES_hhdet_in_new!M55</f>
        <v>19881.586624113741</v>
      </c>
      <c r="N55" s="67">
        <f>RES_hhdet_in!N55-RES_hhdet_in_new!N55</f>
        <v>21162.940292680505</v>
      </c>
      <c r="O55" s="67">
        <f>RES_hhdet_in!O55-RES_hhdet_in_new!O55</f>
        <v>20504.756433305847</v>
      </c>
      <c r="P55" s="67">
        <f>RES_hhdet_in!P55-RES_hhdet_in_new!P55</f>
        <v>10743.15675402751</v>
      </c>
      <c r="Q55" s="67">
        <f>RES_hhdet_in!Q55-RES_hhdet_in_new!Q55</f>
        <v>8889.2537323445376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/>
      <c r="C59" s="67">
        <f>RES_hhdet_in!C59-RES_hhdet_in_new!C59</f>
        <v>34359</v>
      </c>
      <c r="D59" s="67">
        <f>RES_hhdet_in!D59-RES_hhdet_in_new!D59</f>
        <v>6258.9999999999964</v>
      </c>
      <c r="E59" s="67">
        <f>RES_hhdet_in!E59-RES_hhdet_in_new!E59</f>
        <v>5839.9999999999991</v>
      </c>
      <c r="F59" s="67">
        <f>RES_hhdet_in!F59-RES_hhdet_in_new!F59</f>
        <v>6820.0000000000055</v>
      </c>
      <c r="G59" s="67">
        <f>RES_hhdet_in!G59-RES_hhdet_in_new!G59</f>
        <v>3299.3646844731975</v>
      </c>
      <c r="H59" s="67">
        <f>RES_hhdet_in!H59-RES_hhdet_in_new!H59</f>
        <v>1981.8349711323569</v>
      </c>
      <c r="I59" s="67">
        <f>RES_hhdet_in!I59-RES_hhdet_in_new!I59</f>
        <v>4242.8130281411413</v>
      </c>
      <c r="J59" s="67">
        <f>RES_hhdet_in!J59-RES_hhdet_in_new!J59</f>
        <v>4680.774114418009</v>
      </c>
      <c r="K59" s="67">
        <f>RES_hhdet_in!K59-RES_hhdet_in_new!K59</f>
        <v>32694.697365309956</v>
      </c>
      <c r="L59" s="67">
        <f>RES_hhdet_in!L59-RES_hhdet_in_new!L59</f>
        <v>9454.8592950791572</v>
      </c>
      <c r="M59" s="67">
        <f>RES_hhdet_in!M59-RES_hhdet_in_new!M59</f>
        <v>24810.44648522311</v>
      </c>
      <c r="N59" s="67">
        <f>RES_hhdet_in!N59-RES_hhdet_in_new!N59</f>
        <v>11744.379272823142</v>
      </c>
      <c r="O59" s="67">
        <f>RES_hhdet_in!O59-RES_hhdet_in_new!O59</f>
        <v>16633.364684473185</v>
      </c>
      <c r="P59" s="67">
        <f>RES_hhdet_in!P59-RES_hhdet_in_new!P59</f>
        <v>9350.1780245242662</v>
      </c>
      <c r="Q59" s="67">
        <f>RES_hhdet_in!Q59-RES_hhdet_in_new!Q59</f>
        <v>8972.5619718588805</v>
      </c>
    </row>
    <row r="60" spans="1:17" ht="12" customHeight="1" x14ac:dyDescent="0.25">
      <c r="A60" s="29" t="s">
        <v>140</v>
      </c>
      <c r="B60" s="83"/>
      <c r="C60" s="83">
        <f>RES_hhdet_in!C60-RES_hhdet_in_new!C60</f>
        <v>2209.9211606337622</v>
      </c>
      <c r="D60" s="83">
        <f>RES_hhdet_in!D60-RES_hhdet_in_new!D60</f>
        <v>4163.9406748780139</v>
      </c>
      <c r="E60" s="83">
        <f>RES_hhdet_in!E60-RES_hhdet_in_new!E60</f>
        <v>4518.1984141384473</v>
      </c>
      <c r="F60" s="83">
        <f>RES_hhdet_in!F60-RES_hhdet_in_new!F60</f>
        <v>3885.4883748278971</v>
      </c>
      <c r="G60" s="83">
        <f>RES_hhdet_in!G60-RES_hhdet_in_new!G60</f>
        <v>8125.2034160563053</v>
      </c>
      <c r="H60" s="83">
        <f>RES_hhdet_in!H60-RES_hhdet_in_new!H60</f>
        <v>13369.665687331895</v>
      </c>
      <c r="I60" s="83">
        <f>RES_hhdet_in!I60-RES_hhdet_in_new!I60</f>
        <v>3141.405708078114</v>
      </c>
      <c r="J60" s="83">
        <f>RES_hhdet_in!J60-RES_hhdet_in_new!J60</f>
        <v>3345.1449315519585</v>
      </c>
      <c r="K60" s="83">
        <f>RES_hhdet_in!K60-RES_hhdet_in_new!K60</f>
        <v>13714.344023305204</v>
      </c>
      <c r="L60" s="83">
        <f>RES_hhdet_in!L60-RES_hhdet_in_new!L60</f>
        <v>10067.653291473771</v>
      </c>
      <c r="M60" s="83">
        <f>RES_hhdet_in!M60-RES_hhdet_in_new!M60</f>
        <v>1203.8215953159706</v>
      </c>
      <c r="N60" s="83">
        <f>RES_hhdet_in!N60-RES_hhdet_in_new!N60</f>
        <v>11041.348067530225</v>
      </c>
      <c r="O60" s="83">
        <f>RES_hhdet_in!O60-RES_hhdet_in_new!O60</f>
        <v>2349.9955384624445</v>
      </c>
      <c r="P60" s="83">
        <f>RES_hhdet_in!P60-RES_hhdet_in_new!P60</f>
        <v>6223.3678898375911</v>
      </c>
      <c r="Q60" s="83">
        <f>RES_hhdet_in!Q60-RES_hhdet_in_new!Q60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/>
      <c r="C64" s="67">
        <f>RES_hhdet_in!C64-RES_hhdet_in_new!C64</f>
        <v>0</v>
      </c>
      <c r="D64" s="67">
        <f>RES_hhdet_in!D64-RES_hhdet_in_new!D64</f>
        <v>0</v>
      </c>
      <c r="E64" s="67">
        <f>RES_hhdet_in!E64-RES_hhdet_in_new!E64</f>
        <v>0</v>
      </c>
      <c r="F64" s="67">
        <f>RES_hhdet_in!F64-RES_hhdet_in_new!F64</f>
        <v>0</v>
      </c>
      <c r="G64" s="67">
        <f>RES_hhdet_in!G64-RES_hhdet_in_new!G64</f>
        <v>0</v>
      </c>
      <c r="H64" s="67">
        <f>RES_hhdet_in!H64-RES_hhdet_in_new!H64</f>
        <v>0</v>
      </c>
      <c r="I64" s="67">
        <f>RES_hhdet_in!I64-RES_hhdet_in_new!I64</f>
        <v>0</v>
      </c>
      <c r="J64" s="67">
        <f>RES_hhdet_in!J64-RES_hhdet_in_new!J64</f>
        <v>0</v>
      </c>
      <c r="K64" s="67">
        <f>RES_hhdet_in!K64-RES_hhdet_in_new!K64</f>
        <v>0</v>
      </c>
      <c r="L64" s="67">
        <f>RES_hhdet_in!L64-RES_hhdet_in_new!L64</f>
        <v>0</v>
      </c>
      <c r="M64" s="67">
        <f>RES_hhdet_in!M64-RES_hhdet_in_new!M64</f>
        <v>0</v>
      </c>
      <c r="N64" s="67">
        <f>RES_hhdet_in!N64-RES_hhdet_in_new!N64</f>
        <v>0</v>
      </c>
      <c r="O64" s="67">
        <f>RES_hhdet_in!O64-RES_hhdet_in_new!O64</f>
        <v>0</v>
      </c>
      <c r="P64" s="67">
        <f>RES_hhdet_in!P64-RES_hhdet_in_new!P64</f>
        <v>0</v>
      </c>
      <c r="Q64" s="67">
        <f>RES_hhdet_in!Q64-RES_hhdet_in_new!Q64</f>
        <v>0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/>
      <c r="C67" s="67">
        <f>RES_hhdet_in!C67-RES_hhdet_in_new!C67</f>
        <v>0</v>
      </c>
      <c r="D67" s="67">
        <f>RES_hhdet_in!D67-RES_hhdet_in_new!D67</f>
        <v>0</v>
      </c>
      <c r="E67" s="67">
        <f>RES_hhdet_in!E67-RES_hhdet_in_new!E67</f>
        <v>0</v>
      </c>
      <c r="F67" s="67">
        <f>RES_hhdet_in!F67-RES_hhdet_in_new!F67</f>
        <v>0</v>
      </c>
      <c r="G67" s="67">
        <f>RES_hhdet_in!G67-RES_hhdet_in_new!G67</f>
        <v>0</v>
      </c>
      <c r="H67" s="67">
        <f>RES_hhdet_in!H67-RES_hhdet_in_new!H67</f>
        <v>0</v>
      </c>
      <c r="I67" s="67">
        <f>RES_hhdet_in!I67-RES_hhdet_in_new!I67</f>
        <v>0</v>
      </c>
      <c r="J67" s="67">
        <f>RES_hhdet_in!J67-RES_hhdet_in_new!J67</f>
        <v>0</v>
      </c>
      <c r="K67" s="67">
        <f>RES_hhdet_in!K67-RES_hhdet_in_new!K67</f>
        <v>0</v>
      </c>
      <c r="L67" s="67">
        <f>RES_hhdet_in!L67-RES_hhdet_in_new!L67</f>
        <v>0</v>
      </c>
      <c r="M67" s="67">
        <f>RES_hhdet_in!M67-RES_hhdet_in_new!M67</f>
        <v>0</v>
      </c>
      <c r="N67" s="67">
        <f>RES_hhdet_in!N67-RES_hhdet_in_new!N67</f>
        <v>0</v>
      </c>
      <c r="O67" s="67">
        <f>RES_hhdet_in!O67-RES_hhdet_in_new!O67</f>
        <v>0</v>
      </c>
      <c r="P67" s="67">
        <f>RES_hhdet_in!P67-RES_hhdet_in_new!P67</f>
        <v>0</v>
      </c>
      <c r="Q67" s="67">
        <f>RES_hhdet_in!Q67-RES_hhdet_in_new!Q67</f>
        <v>0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/>
      <c r="C69" s="67">
        <f>RES_hhdet_in!C69-RES_hhdet_in_new!C69</f>
        <v>0</v>
      </c>
      <c r="D69" s="67">
        <f>RES_hhdet_in!D69-RES_hhdet_in_new!D69</f>
        <v>0</v>
      </c>
      <c r="E69" s="67">
        <f>RES_hhdet_in!E69-RES_hhdet_in_new!E69</f>
        <v>0</v>
      </c>
      <c r="F69" s="67">
        <f>RES_hhdet_in!F69-RES_hhdet_in_new!F69</f>
        <v>0</v>
      </c>
      <c r="G69" s="67">
        <f>RES_hhdet_in!G69-RES_hhdet_in_new!G69</f>
        <v>0</v>
      </c>
      <c r="H69" s="67">
        <f>RES_hhdet_in!H69-RES_hhdet_in_new!H69</f>
        <v>0</v>
      </c>
      <c r="I69" s="67">
        <f>RES_hhdet_in!I69-RES_hhdet_in_new!I69</f>
        <v>0</v>
      </c>
      <c r="J69" s="67">
        <f>RES_hhdet_in!J69-RES_hhdet_in_new!J69</f>
        <v>0</v>
      </c>
      <c r="K69" s="67">
        <f>RES_hhdet_in!K69-RES_hhdet_in_new!K69</f>
        <v>0</v>
      </c>
      <c r="L69" s="67">
        <f>RES_hhdet_in!L69-RES_hhdet_in_new!L69</f>
        <v>0</v>
      </c>
      <c r="M69" s="67">
        <f>RES_hhdet_in!M69-RES_hhdet_in_new!M69</f>
        <v>0</v>
      </c>
      <c r="N69" s="67">
        <f>RES_hhdet_in!N69-RES_hhdet_in_new!N69</f>
        <v>0</v>
      </c>
      <c r="O69" s="67">
        <f>RES_hhdet_in!O69-RES_hhdet_in_new!O69</f>
        <v>0</v>
      </c>
      <c r="P69" s="67">
        <f>RES_hhdet_in!P69-RES_hhdet_in_new!P69</f>
        <v>0</v>
      </c>
      <c r="Q69" s="67">
        <f>RES_hhdet_in!Q69-RES_hhdet_in_new!Q69</f>
        <v>0</v>
      </c>
    </row>
    <row r="70" spans="1:17" ht="12" customHeight="1" x14ac:dyDescent="0.25">
      <c r="A70" s="23" t="s">
        <v>159</v>
      </c>
      <c r="B70" s="67"/>
      <c r="C70" s="67">
        <f>RES_hhdet_in!C70-RES_hhdet_in_new!C70</f>
        <v>0</v>
      </c>
      <c r="D70" s="67">
        <f>RES_hhdet_in!D70-RES_hhdet_in_new!D70</f>
        <v>0</v>
      </c>
      <c r="E70" s="67">
        <f>RES_hhdet_in!E70-RES_hhdet_in_new!E70</f>
        <v>0</v>
      </c>
      <c r="F70" s="67">
        <f>RES_hhdet_in!F70-RES_hhdet_in_new!F70</f>
        <v>0</v>
      </c>
      <c r="G70" s="67">
        <f>RES_hhdet_in!G70-RES_hhdet_in_new!G70</f>
        <v>0</v>
      </c>
      <c r="H70" s="67">
        <f>RES_hhdet_in!H70-RES_hhdet_in_new!H70</f>
        <v>0</v>
      </c>
      <c r="I70" s="67">
        <f>RES_hhdet_in!I70-RES_hhdet_in_new!I70</f>
        <v>0</v>
      </c>
      <c r="J70" s="67">
        <f>RES_hhdet_in!J70-RES_hhdet_in_new!J70</f>
        <v>0</v>
      </c>
      <c r="K70" s="67">
        <f>RES_hhdet_in!K70-RES_hhdet_in_new!K70</f>
        <v>0</v>
      </c>
      <c r="L70" s="67">
        <f>RES_hhdet_in!L70-RES_hhdet_in_new!L70</f>
        <v>0</v>
      </c>
      <c r="M70" s="67">
        <f>RES_hhdet_in!M70-RES_hhdet_in_new!M70</f>
        <v>0</v>
      </c>
      <c r="N70" s="67">
        <f>RES_hhdet_in!N70-RES_hhdet_in_new!N70</f>
        <v>0</v>
      </c>
      <c r="O70" s="67">
        <f>RES_hhdet_in!O70-RES_hhdet_in_new!O70</f>
        <v>0</v>
      </c>
      <c r="P70" s="67">
        <f>RES_hhdet_in!P70-RES_hhdet_in_new!P70</f>
        <v>0</v>
      </c>
      <c r="Q70" s="67">
        <f>RES_hhdet_in!Q70-RES_hhdet_in_new!Q70</f>
        <v>0</v>
      </c>
    </row>
    <row r="71" spans="1:17" ht="12" hidden="1" customHeight="1" x14ac:dyDescent="0.25">
      <c r="A71" s="148" t="s">
        <v>109</v>
      </c>
      <c r="B71" s="67"/>
      <c r="C71" s="67">
        <f>RES_hhdet_in!C71-RES_hhdet_in_new!C71</f>
        <v>0</v>
      </c>
      <c r="D71" s="67">
        <f>RES_hhdet_in!D71-RES_hhdet_in_new!D71</f>
        <v>0</v>
      </c>
      <c r="E71" s="67">
        <f>RES_hhdet_in!E71-RES_hhdet_in_new!E71</f>
        <v>0</v>
      </c>
      <c r="F71" s="67">
        <f>RES_hhdet_in!F71-RES_hhdet_in_new!F71</f>
        <v>0</v>
      </c>
      <c r="G71" s="67">
        <f>RES_hhdet_in!G71-RES_hhdet_in_new!G71</f>
        <v>0</v>
      </c>
      <c r="H71" s="67">
        <f>RES_hhdet_in!H71-RES_hhdet_in_new!H71</f>
        <v>0</v>
      </c>
      <c r="I71" s="67">
        <f>RES_hhdet_in!I71-RES_hhdet_in_new!I71</f>
        <v>0</v>
      </c>
      <c r="J71" s="67">
        <f>RES_hhdet_in!J71-RES_hhdet_in_new!J71</f>
        <v>0</v>
      </c>
      <c r="K71" s="67">
        <f>RES_hhdet_in!K71-RES_hhdet_in_new!K71</f>
        <v>0</v>
      </c>
      <c r="L71" s="67">
        <f>RES_hhdet_in!L71-RES_hhdet_in_new!L71</f>
        <v>0</v>
      </c>
      <c r="M71" s="67">
        <f>RES_hhdet_in!M71-RES_hhdet_in_new!M71</f>
        <v>0</v>
      </c>
      <c r="N71" s="67">
        <f>RES_hhdet_in!N71-RES_hhdet_in_new!N71</f>
        <v>0</v>
      </c>
      <c r="O71" s="67">
        <f>RES_hhdet_in!O71-RES_hhdet_in_new!O71</f>
        <v>0</v>
      </c>
      <c r="P71" s="67">
        <f>RES_hhdet_in!P71-RES_hhdet_in_new!P71</f>
        <v>0</v>
      </c>
      <c r="Q71" s="67">
        <f>RES_hhdet_in!Q71-RES_hhdet_in_new!Q71</f>
        <v>0</v>
      </c>
    </row>
    <row r="72" spans="1:17" ht="12" hidden="1" customHeight="1" x14ac:dyDescent="0.25">
      <c r="A72" s="148" t="s">
        <v>59</v>
      </c>
      <c r="B72" s="67"/>
      <c r="C72" s="67">
        <f>RES_hhdet_in!C72-RES_hhdet_in_new!C72</f>
        <v>0</v>
      </c>
      <c r="D72" s="67">
        <f>RES_hhdet_in!D72-RES_hhdet_in_new!D72</f>
        <v>0</v>
      </c>
      <c r="E72" s="67">
        <f>RES_hhdet_in!E72-RES_hhdet_in_new!E72</f>
        <v>0</v>
      </c>
      <c r="F72" s="67">
        <f>RES_hhdet_in!F72-RES_hhdet_in_new!F72</f>
        <v>0</v>
      </c>
      <c r="G72" s="67">
        <f>RES_hhdet_in!G72-RES_hhdet_in_new!G72</f>
        <v>0</v>
      </c>
      <c r="H72" s="67">
        <f>RES_hhdet_in!H72-RES_hhdet_in_new!H72</f>
        <v>0</v>
      </c>
      <c r="I72" s="67">
        <f>RES_hhdet_in!I72-RES_hhdet_in_new!I72</f>
        <v>0</v>
      </c>
      <c r="J72" s="67">
        <f>RES_hhdet_in!J72-RES_hhdet_in_new!J72</f>
        <v>0</v>
      </c>
      <c r="K72" s="67">
        <f>RES_hhdet_in!K72-RES_hhdet_in_new!K72</f>
        <v>0</v>
      </c>
      <c r="L72" s="67">
        <f>RES_hhdet_in!L72-RES_hhdet_in_new!L72</f>
        <v>0</v>
      </c>
      <c r="M72" s="67">
        <f>RES_hhdet_in!M72-RES_hhdet_in_new!M72</f>
        <v>0</v>
      </c>
      <c r="N72" s="67">
        <f>RES_hhdet_in!N72-RES_hhdet_in_new!N72</f>
        <v>0</v>
      </c>
      <c r="O72" s="67">
        <f>RES_hhdet_in!O72-RES_hhdet_in_new!O72</f>
        <v>0</v>
      </c>
      <c r="P72" s="67">
        <f>RES_hhdet_in!P72-RES_hhdet_in_new!P72</f>
        <v>0</v>
      </c>
      <c r="Q72" s="67">
        <f>RES_hhdet_in!Q72-RES_hhdet_in_new!Q72</f>
        <v>0</v>
      </c>
    </row>
    <row r="73" spans="1:17" ht="12" customHeight="1" x14ac:dyDescent="0.25">
      <c r="A73" s="23" t="s">
        <v>142</v>
      </c>
      <c r="B73" s="67"/>
      <c r="C73" s="67">
        <f>RES_hhdet_in!C73-RES_hhdet_in_new!C73</f>
        <v>0</v>
      </c>
      <c r="D73" s="67">
        <f>RES_hhdet_in!D73-RES_hhdet_in_new!D73</f>
        <v>0</v>
      </c>
      <c r="E73" s="67">
        <f>RES_hhdet_in!E73-RES_hhdet_in_new!E73</f>
        <v>0</v>
      </c>
      <c r="F73" s="67">
        <f>RES_hhdet_in!F73-RES_hhdet_in_new!F73</f>
        <v>0</v>
      </c>
      <c r="G73" s="67">
        <f>RES_hhdet_in!G73-RES_hhdet_in_new!G73</f>
        <v>0</v>
      </c>
      <c r="H73" s="67">
        <f>RES_hhdet_in!H73-RES_hhdet_in_new!H73</f>
        <v>0</v>
      </c>
      <c r="I73" s="67">
        <f>RES_hhdet_in!I73-RES_hhdet_in_new!I73</f>
        <v>0</v>
      </c>
      <c r="J73" s="67">
        <f>RES_hhdet_in!J73-RES_hhdet_in_new!J73</f>
        <v>0</v>
      </c>
      <c r="K73" s="67">
        <f>RES_hhdet_in!K73-RES_hhdet_in_new!K73</f>
        <v>0</v>
      </c>
      <c r="L73" s="67">
        <f>RES_hhdet_in!L73-RES_hhdet_in_new!L73</f>
        <v>0</v>
      </c>
      <c r="M73" s="67">
        <f>RES_hhdet_in!M73-RES_hhdet_in_new!M73</f>
        <v>0</v>
      </c>
      <c r="N73" s="67">
        <f>RES_hhdet_in!N73-RES_hhdet_in_new!N73</f>
        <v>0</v>
      </c>
      <c r="O73" s="67">
        <f>RES_hhdet_in!O73-RES_hhdet_in_new!O73</f>
        <v>0</v>
      </c>
      <c r="P73" s="67">
        <f>RES_hhdet_in!P73-RES_hhdet_in_new!P73</f>
        <v>0</v>
      </c>
      <c r="Q73" s="67">
        <f>RES_hhdet_in!Q73-RES_hhdet_in_new!Q73</f>
        <v>0</v>
      </c>
    </row>
    <row r="74" spans="1:17" ht="12" customHeight="1" x14ac:dyDescent="0.25">
      <c r="A74" s="23" t="s">
        <v>141</v>
      </c>
      <c r="B74" s="67"/>
      <c r="C74" s="67">
        <f>RES_hhdet_in!C74-RES_hhdet_in_new!C74</f>
        <v>0</v>
      </c>
      <c r="D74" s="67">
        <f>RES_hhdet_in!D74-RES_hhdet_in_new!D74</f>
        <v>0</v>
      </c>
      <c r="E74" s="67">
        <f>RES_hhdet_in!E74-RES_hhdet_in_new!E74</f>
        <v>0</v>
      </c>
      <c r="F74" s="67">
        <f>RES_hhdet_in!F74-RES_hhdet_in_new!F74</f>
        <v>0</v>
      </c>
      <c r="G74" s="67">
        <f>RES_hhdet_in!G74-RES_hhdet_in_new!G74</f>
        <v>0</v>
      </c>
      <c r="H74" s="67">
        <f>RES_hhdet_in!H74-RES_hhdet_in_new!H74</f>
        <v>0</v>
      </c>
      <c r="I74" s="67">
        <f>RES_hhdet_in!I74-RES_hhdet_in_new!I74</f>
        <v>0</v>
      </c>
      <c r="J74" s="67">
        <f>RES_hhdet_in!J74-RES_hhdet_in_new!J74</f>
        <v>0</v>
      </c>
      <c r="K74" s="67">
        <f>RES_hhdet_in!K74-RES_hhdet_in_new!K74</f>
        <v>0</v>
      </c>
      <c r="L74" s="67">
        <f>RES_hhdet_in!L74-RES_hhdet_in_new!L74</f>
        <v>0</v>
      </c>
      <c r="M74" s="67">
        <f>RES_hhdet_in!M74-RES_hhdet_in_new!M74</f>
        <v>0</v>
      </c>
      <c r="N74" s="67">
        <f>RES_hhdet_in!N74-RES_hhdet_in_new!N74</f>
        <v>0</v>
      </c>
      <c r="O74" s="67">
        <f>RES_hhdet_in!O74-RES_hhdet_in_new!O74</f>
        <v>0</v>
      </c>
      <c r="P74" s="67">
        <f>RES_hhdet_in!P74-RES_hhdet_in_new!P74</f>
        <v>0</v>
      </c>
      <c r="Q74" s="67">
        <f>RES_hhdet_in!Q74-RES_hhdet_in_new!Q74</f>
        <v>0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/>
      <c r="C78" s="67">
        <f>RES_hhdet_in!C78-RES_hhdet_in_new!C78</f>
        <v>0</v>
      </c>
      <c r="D78" s="67">
        <f>RES_hhdet_in!D78-RES_hhdet_in_new!D78</f>
        <v>0</v>
      </c>
      <c r="E78" s="67">
        <f>RES_hhdet_in!E78-RES_hhdet_in_new!E78</f>
        <v>0</v>
      </c>
      <c r="F78" s="67">
        <f>RES_hhdet_in!F78-RES_hhdet_in_new!F78</f>
        <v>0</v>
      </c>
      <c r="G78" s="67">
        <f>RES_hhdet_in!G78-RES_hhdet_in_new!G78</f>
        <v>0</v>
      </c>
      <c r="H78" s="67">
        <f>RES_hhdet_in!H78-RES_hhdet_in_new!H78</f>
        <v>0</v>
      </c>
      <c r="I78" s="67">
        <f>RES_hhdet_in!I78-RES_hhdet_in_new!I78</f>
        <v>0</v>
      </c>
      <c r="J78" s="67">
        <f>RES_hhdet_in!J78-RES_hhdet_in_new!J78</f>
        <v>0</v>
      </c>
      <c r="K78" s="67">
        <f>RES_hhdet_in!K78-RES_hhdet_in_new!K78</f>
        <v>0</v>
      </c>
      <c r="L78" s="67">
        <f>RES_hhdet_in!L78-RES_hhdet_in_new!L78</f>
        <v>0</v>
      </c>
      <c r="M78" s="67">
        <f>RES_hhdet_in!M78-RES_hhdet_in_new!M78</f>
        <v>0</v>
      </c>
      <c r="N78" s="67">
        <f>RES_hhdet_in!N78-RES_hhdet_in_new!N78</f>
        <v>0</v>
      </c>
      <c r="O78" s="67">
        <f>RES_hhdet_in!O78-RES_hhdet_in_new!O78</f>
        <v>0</v>
      </c>
      <c r="P78" s="67">
        <f>RES_hhdet_in!P78-RES_hhdet_in_new!P78</f>
        <v>0</v>
      </c>
      <c r="Q78" s="67">
        <f>RES_hhdet_in!Q78-RES_hhdet_in_new!Q78</f>
        <v>0</v>
      </c>
    </row>
    <row r="79" spans="1:17" ht="12" customHeight="1" x14ac:dyDescent="0.25">
      <c r="A79" s="29" t="s">
        <v>140</v>
      </c>
      <c r="B79" s="83"/>
      <c r="C79" s="83">
        <f>RES_hhdet_in!C79-RES_hhdet_in_new!C79</f>
        <v>0</v>
      </c>
      <c r="D79" s="83">
        <f>RES_hhdet_in!D79-RES_hhdet_in_new!D79</f>
        <v>0</v>
      </c>
      <c r="E79" s="83">
        <f>RES_hhdet_in!E79-RES_hhdet_in_new!E79</f>
        <v>0</v>
      </c>
      <c r="F79" s="83">
        <f>RES_hhdet_in!F79-RES_hhdet_in_new!F79</f>
        <v>0</v>
      </c>
      <c r="G79" s="83">
        <f>RES_hhdet_in!G79-RES_hhdet_in_new!G79</f>
        <v>0</v>
      </c>
      <c r="H79" s="83">
        <f>RES_hhdet_in!H79-RES_hhdet_in_new!H79</f>
        <v>0</v>
      </c>
      <c r="I79" s="83">
        <f>RES_hhdet_in!I79-RES_hhdet_in_new!I79</f>
        <v>0</v>
      </c>
      <c r="J79" s="83">
        <f>RES_hhdet_in!J79-RES_hhdet_in_new!J79</f>
        <v>0</v>
      </c>
      <c r="K79" s="83">
        <f>RES_hhdet_in!K79-RES_hhdet_in_new!K79</f>
        <v>0</v>
      </c>
      <c r="L79" s="83">
        <f>RES_hhdet_in!L79-RES_hhdet_in_new!L79</f>
        <v>0</v>
      </c>
      <c r="M79" s="83">
        <f>RES_hhdet_in!M79-RES_hhdet_in_new!M79</f>
        <v>0</v>
      </c>
      <c r="N79" s="83">
        <f>RES_hhdet_in!N79-RES_hhdet_in_new!N79</f>
        <v>0</v>
      </c>
      <c r="O79" s="83">
        <f>RES_hhdet_in!O79-RES_hhdet_in_new!O79</f>
        <v>0</v>
      </c>
      <c r="P79" s="83">
        <f>RES_hhdet_in!P79-RES_hhdet_in_new!P79</f>
        <v>0</v>
      </c>
      <c r="Q79" s="83">
        <f>RES_hhdet_in!Q79-RES_hhdet_in_new!Q79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/>
      <c r="C83" s="67">
        <f>RES_hhdet_in!C83-RES_hhdet_in_new!C83</f>
        <v>210.6226463329846</v>
      </c>
      <c r="D83" s="67">
        <f>RES_hhdet_in!D83-RES_hhdet_in_new!D83</f>
        <v>575.88697647623746</v>
      </c>
      <c r="E83" s="67">
        <f>RES_hhdet_in!E83-RES_hhdet_in_new!E83</f>
        <v>154.78966892032827</v>
      </c>
      <c r="F83" s="67">
        <f>RES_hhdet_in!F83-RES_hhdet_in_new!F83</f>
        <v>736.36790970542506</v>
      </c>
      <c r="G83" s="67">
        <f>RES_hhdet_in!G83-RES_hhdet_in_new!G83</f>
        <v>334.66422964467415</v>
      </c>
      <c r="H83" s="67">
        <f>RES_hhdet_in!H83-RES_hhdet_in_new!H83</f>
        <v>184.0446707317156</v>
      </c>
      <c r="I83" s="67">
        <f>RES_hhdet_in!I83-RES_hhdet_in_new!I83</f>
        <v>138.63995145362671</v>
      </c>
      <c r="J83" s="67">
        <f>RES_hhdet_in!J83-RES_hhdet_in_new!J83</f>
        <v>323.04675999404242</v>
      </c>
      <c r="K83" s="67">
        <f>RES_hhdet_in!K83-RES_hhdet_in_new!K83</f>
        <v>323.84243177860736</v>
      </c>
      <c r="L83" s="67">
        <f>RES_hhdet_in!L83-RES_hhdet_in_new!L83</f>
        <v>148.62018810472682</v>
      </c>
      <c r="M83" s="67">
        <f>RES_hhdet_in!M83-RES_hhdet_in_new!M83</f>
        <v>195.94789154078057</v>
      </c>
      <c r="N83" s="67">
        <f>RES_hhdet_in!N83-RES_hhdet_in_new!N83</f>
        <v>569.85647518523297</v>
      </c>
      <c r="O83" s="67">
        <f>RES_hhdet_in!O83-RES_hhdet_in_new!O83</f>
        <v>529.36237159997131</v>
      </c>
      <c r="P83" s="67">
        <f>RES_hhdet_in!P83-RES_hhdet_in_new!P83</f>
        <v>149.50947089507497</v>
      </c>
      <c r="Q83" s="67">
        <f>RES_hhdet_in!Q83-RES_hhdet_in_new!Q83</f>
        <v>546.64395525770158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/>
      <c r="C86" s="67">
        <f>RES_hhdet_in!C86-RES_hhdet_in_new!C86</f>
        <v>59</v>
      </c>
      <c r="D86" s="67">
        <f>RES_hhdet_in!D86-RES_hhdet_in_new!D86</f>
        <v>94</v>
      </c>
      <c r="E86" s="67">
        <f>RES_hhdet_in!E86-RES_hhdet_in_new!E86</f>
        <v>48</v>
      </c>
      <c r="F86" s="67">
        <f>RES_hhdet_in!F86-RES_hhdet_in_new!F86</f>
        <v>137</v>
      </c>
      <c r="G86" s="67">
        <f>RES_hhdet_in!G86-RES_hhdet_in_new!G86</f>
        <v>79.999999999999972</v>
      </c>
      <c r="H86" s="67">
        <f>RES_hhdet_in!H86-RES_hhdet_in_new!H86</f>
        <v>65.999999999999986</v>
      </c>
      <c r="I86" s="67">
        <f>RES_hhdet_in!I86-RES_hhdet_in_new!I86</f>
        <v>44.999999999999993</v>
      </c>
      <c r="J86" s="67">
        <f>RES_hhdet_in!J86-RES_hhdet_in_new!J86</f>
        <v>42.000000000000028</v>
      </c>
      <c r="K86" s="67">
        <f>RES_hhdet_in!K86-RES_hhdet_in_new!K86</f>
        <v>161</v>
      </c>
      <c r="L86" s="67">
        <f>RES_hhdet_in!L86-RES_hhdet_in_new!L86</f>
        <v>143.00000000000006</v>
      </c>
      <c r="M86" s="67">
        <f>RES_hhdet_in!M86-RES_hhdet_in_new!M86</f>
        <v>131</v>
      </c>
      <c r="N86" s="67">
        <f>RES_hhdet_in!N86-RES_hhdet_in_new!N86</f>
        <v>232</v>
      </c>
      <c r="O86" s="67">
        <f>RES_hhdet_in!O86-RES_hhdet_in_new!O86</f>
        <v>227.00000000000011</v>
      </c>
      <c r="P86" s="67">
        <f>RES_hhdet_in!P86-RES_hhdet_in_new!P86</f>
        <v>128.00000000000009</v>
      </c>
      <c r="Q86" s="67">
        <f>RES_hhdet_in!Q86-RES_hhdet_in_new!Q86</f>
        <v>279.00000000000017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/>
      <c r="C88" s="67">
        <f>RES_hhdet_in!C88-RES_hhdet_in_new!C88</f>
        <v>0</v>
      </c>
      <c r="D88" s="67">
        <f>RES_hhdet_in!D88-RES_hhdet_in_new!D88</f>
        <v>0</v>
      </c>
      <c r="E88" s="67">
        <f>RES_hhdet_in!E88-RES_hhdet_in_new!E88</f>
        <v>0</v>
      </c>
      <c r="F88" s="67">
        <f>RES_hhdet_in!F88-RES_hhdet_in_new!F88</f>
        <v>0</v>
      </c>
      <c r="G88" s="67">
        <f>RES_hhdet_in!G88-RES_hhdet_in_new!G88</f>
        <v>0</v>
      </c>
      <c r="H88" s="67">
        <f>RES_hhdet_in!H88-RES_hhdet_in_new!H88</f>
        <v>0</v>
      </c>
      <c r="I88" s="67">
        <f>RES_hhdet_in!I88-RES_hhdet_in_new!I88</f>
        <v>0</v>
      </c>
      <c r="J88" s="67">
        <f>RES_hhdet_in!J88-RES_hhdet_in_new!J88</f>
        <v>0</v>
      </c>
      <c r="K88" s="67">
        <f>RES_hhdet_in!K88-RES_hhdet_in_new!K88</f>
        <v>0</v>
      </c>
      <c r="L88" s="67">
        <f>RES_hhdet_in!L88-RES_hhdet_in_new!L88</f>
        <v>0</v>
      </c>
      <c r="M88" s="67">
        <f>RES_hhdet_in!M88-RES_hhdet_in_new!M88</f>
        <v>0</v>
      </c>
      <c r="N88" s="67">
        <f>RES_hhdet_in!N88-RES_hhdet_in_new!N88</f>
        <v>0</v>
      </c>
      <c r="O88" s="67">
        <f>RES_hhdet_in!O88-RES_hhdet_in_new!O88</f>
        <v>0</v>
      </c>
      <c r="P88" s="67">
        <f>RES_hhdet_in!P88-RES_hhdet_in_new!P88</f>
        <v>0</v>
      </c>
      <c r="Q88" s="67">
        <f>RES_hhdet_in!Q88-RES_hhdet_in_new!Q88</f>
        <v>0</v>
      </c>
    </row>
    <row r="89" spans="1:17" ht="12" customHeight="1" x14ac:dyDescent="0.25">
      <c r="A89" s="23" t="s">
        <v>155</v>
      </c>
      <c r="B89" s="67"/>
      <c r="C89" s="67">
        <f>RES_hhdet_in!C89-RES_hhdet_in_new!C89</f>
        <v>0</v>
      </c>
      <c r="D89" s="67">
        <f>RES_hhdet_in!D89-RES_hhdet_in_new!D89</f>
        <v>0</v>
      </c>
      <c r="E89" s="67">
        <f>RES_hhdet_in!E89-RES_hhdet_in_new!E89</f>
        <v>0</v>
      </c>
      <c r="F89" s="67">
        <f>RES_hhdet_in!F89-RES_hhdet_in_new!F89</f>
        <v>0</v>
      </c>
      <c r="G89" s="67">
        <f>RES_hhdet_in!G89-RES_hhdet_in_new!G89</f>
        <v>0</v>
      </c>
      <c r="H89" s="67">
        <f>RES_hhdet_in!H89-RES_hhdet_in_new!H89</f>
        <v>0</v>
      </c>
      <c r="I89" s="67">
        <f>RES_hhdet_in!I89-RES_hhdet_in_new!I89</f>
        <v>0</v>
      </c>
      <c r="J89" s="67">
        <f>RES_hhdet_in!J89-RES_hhdet_in_new!J89</f>
        <v>0</v>
      </c>
      <c r="K89" s="67">
        <f>RES_hhdet_in!K89-RES_hhdet_in_new!K89</f>
        <v>0</v>
      </c>
      <c r="L89" s="67">
        <f>RES_hhdet_in!L89-RES_hhdet_in_new!L89</f>
        <v>0</v>
      </c>
      <c r="M89" s="67">
        <f>RES_hhdet_in!M89-RES_hhdet_in_new!M89</f>
        <v>0</v>
      </c>
      <c r="N89" s="67">
        <f>RES_hhdet_in!N89-RES_hhdet_in_new!N89</f>
        <v>0</v>
      </c>
      <c r="O89" s="67">
        <f>RES_hhdet_in!O89-RES_hhdet_in_new!O89</f>
        <v>0</v>
      </c>
      <c r="P89" s="67">
        <f>RES_hhdet_in!P89-RES_hhdet_in_new!P89</f>
        <v>0</v>
      </c>
      <c r="Q89" s="67">
        <f>RES_hhdet_in!Q89-RES_hhdet_in_new!Q89</f>
        <v>0</v>
      </c>
    </row>
    <row r="90" spans="1:17" ht="12" hidden="1" customHeight="1" x14ac:dyDescent="0.25">
      <c r="A90" s="148" t="s">
        <v>55</v>
      </c>
      <c r="B90" s="67"/>
      <c r="C90" s="67">
        <f>RES_hhdet_in!C90-RES_hhdet_in_new!C90</f>
        <v>0</v>
      </c>
      <c r="D90" s="67">
        <f>RES_hhdet_in!D90-RES_hhdet_in_new!D90</f>
        <v>0</v>
      </c>
      <c r="E90" s="67">
        <f>RES_hhdet_in!E90-RES_hhdet_in_new!E90</f>
        <v>0</v>
      </c>
      <c r="F90" s="67">
        <f>RES_hhdet_in!F90-RES_hhdet_in_new!F90</f>
        <v>0</v>
      </c>
      <c r="G90" s="67">
        <f>RES_hhdet_in!G90-RES_hhdet_in_new!G90</f>
        <v>0</v>
      </c>
      <c r="H90" s="67">
        <f>RES_hhdet_in!H90-RES_hhdet_in_new!H90</f>
        <v>0</v>
      </c>
      <c r="I90" s="67">
        <f>RES_hhdet_in!I90-RES_hhdet_in_new!I90</f>
        <v>0</v>
      </c>
      <c r="J90" s="67">
        <f>RES_hhdet_in!J90-RES_hhdet_in_new!J90</f>
        <v>0</v>
      </c>
      <c r="K90" s="67">
        <f>RES_hhdet_in!K90-RES_hhdet_in_new!K90</f>
        <v>0</v>
      </c>
      <c r="L90" s="67">
        <f>RES_hhdet_in!L90-RES_hhdet_in_new!L90</f>
        <v>0</v>
      </c>
      <c r="M90" s="67">
        <f>RES_hhdet_in!M90-RES_hhdet_in_new!M90</f>
        <v>0</v>
      </c>
      <c r="N90" s="67">
        <f>RES_hhdet_in!N90-RES_hhdet_in_new!N90</f>
        <v>0</v>
      </c>
      <c r="O90" s="67">
        <f>RES_hhdet_in!O90-RES_hhdet_in_new!O90</f>
        <v>0</v>
      </c>
      <c r="P90" s="67">
        <f>RES_hhdet_in!P90-RES_hhdet_in_new!P90</f>
        <v>0</v>
      </c>
      <c r="Q90" s="67">
        <f>RES_hhdet_in!Q90-RES_hhdet_in_new!Q90</f>
        <v>0</v>
      </c>
    </row>
    <row r="91" spans="1:17" ht="12" hidden="1" customHeight="1" x14ac:dyDescent="0.25">
      <c r="A91" s="148" t="s">
        <v>59</v>
      </c>
      <c r="B91" s="67"/>
      <c r="C91" s="67">
        <f>RES_hhdet_in!C91-RES_hhdet_in_new!C91</f>
        <v>0</v>
      </c>
      <c r="D91" s="67">
        <f>RES_hhdet_in!D91-RES_hhdet_in_new!D91</f>
        <v>0</v>
      </c>
      <c r="E91" s="67">
        <f>RES_hhdet_in!E91-RES_hhdet_in_new!E91</f>
        <v>0</v>
      </c>
      <c r="F91" s="67">
        <f>RES_hhdet_in!F91-RES_hhdet_in_new!F91</f>
        <v>0</v>
      </c>
      <c r="G91" s="67">
        <f>RES_hhdet_in!G91-RES_hhdet_in_new!G91</f>
        <v>0</v>
      </c>
      <c r="H91" s="67">
        <f>RES_hhdet_in!H91-RES_hhdet_in_new!H91</f>
        <v>0</v>
      </c>
      <c r="I91" s="67">
        <f>RES_hhdet_in!I91-RES_hhdet_in_new!I91</f>
        <v>0</v>
      </c>
      <c r="J91" s="67">
        <f>RES_hhdet_in!J91-RES_hhdet_in_new!J91</f>
        <v>0</v>
      </c>
      <c r="K91" s="67">
        <f>RES_hhdet_in!K91-RES_hhdet_in_new!K91</f>
        <v>0</v>
      </c>
      <c r="L91" s="67">
        <f>RES_hhdet_in!L91-RES_hhdet_in_new!L91</f>
        <v>0</v>
      </c>
      <c r="M91" s="67">
        <f>RES_hhdet_in!M91-RES_hhdet_in_new!M91</f>
        <v>0</v>
      </c>
      <c r="N91" s="67">
        <f>RES_hhdet_in!N91-RES_hhdet_in_new!N91</f>
        <v>0</v>
      </c>
      <c r="O91" s="67">
        <f>RES_hhdet_in!O91-RES_hhdet_in_new!O91</f>
        <v>0</v>
      </c>
      <c r="P91" s="67">
        <f>RES_hhdet_in!P91-RES_hhdet_in_new!P91</f>
        <v>0</v>
      </c>
      <c r="Q91" s="67">
        <f>RES_hhdet_in!Q91-RES_hhdet_in_new!Q91</f>
        <v>0</v>
      </c>
    </row>
    <row r="92" spans="1:17" ht="12" customHeight="1" x14ac:dyDescent="0.25">
      <c r="A92" s="23" t="s">
        <v>144</v>
      </c>
      <c r="B92" s="67"/>
      <c r="C92" s="67">
        <f>RES_hhdet_in!C92-RES_hhdet_in_new!C92</f>
        <v>112.74999999999983</v>
      </c>
      <c r="D92" s="67">
        <f>RES_hhdet_in!D92-RES_hhdet_in_new!D92</f>
        <v>136.75000000000017</v>
      </c>
      <c r="E92" s="67">
        <f>RES_hhdet_in!E92-RES_hhdet_in_new!E92</f>
        <v>65.750000000000099</v>
      </c>
      <c r="F92" s="67">
        <f>RES_hhdet_in!F92-RES_hhdet_in_new!F92</f>
        <v>64.923465965917828</v>
      </c>
      <c r="G92" s="67">
        <f>RES_hhdet_in!G92-RES_hhdet_in_new!G92</f>
        <v>112.74999999999997</v>
      </c>
      <c r="H92" s="67">
        <f>RES_hhdet_in!H92-RES_hhdet_in_new!H92</f>
        <v>55.750000000000014</v>
      </c>
      <c r="I92" s="67">
        <f>RES_hhdet_in!I92-RES_hhdet_in_new!I92</f>
        <v>1.0832436417569289</v>
      </c>
      <c r="J92" s="67">
        <f>RES_hhdet_in!J92-RES_hhdet_in_new!J92</f>
        <v>72.238065919715638</v>
      </c>
      <c r="K92" s="67">
        <f>RES_hhdet_in!K92-RES_hhdet_in_new!K92</f>
        <v>53.193922536772789</v>
      </c>
      <c r="L92" s="67">
        <f>RES_hhdet_in!L92-RES_hhdet_in_new!L92</f>
        <v>23.221815045876866</v>
      </c>
      <c r="M92" s="67">
        <f>RES_hhdet_in!M92-RES_hhdet_in_new!M92</f>
        <v>19.391286574427827</v>
      </c>
      <c r="N92" s="67">
        <f>RES_hhdet_in!N92-RES_hhdet_in_new!N92</f>
        <v>19.531345965939881</v>
      </c>
      <c r="O92" s="67">
        <f>RES_hhdet_in!O92-RES_hhdet_in_new!O92</f>
        <v>1.4669352131587772</v>
      </c>
      <c r="P92" s="67">
        <f>RES_hhdet_in!P92-RES_hhdet_in_new!P92</f>
        <v>25.511560710380287</v>
      </c>
      <c r="Q92" s="67">
        <f>RES_hhdet_in!Q92-RES_hhdet_in_new!Q92</f>
        <v>1.7404055032585009</v>
      </c>
    </row>
    <row r="93" spans="1:17" ht="12" customHeight="1" x14ac:dyDescent="0.25">
      <c r="A93" s="23" t="s">
        <v>143</v>
      </c>
      <c r="B93" s="67"/>
      <c r="C93" s="67">
        <f>RES_hhdet_in!C93-RES_hhdet_in_new!C93</f>
        <v>403.47724259993583</v>
      </c>
      <c r="D93" s="67">
        <f>RES_hhdet_in!D93-RES_hhdet_in_new!D93</f>
        <v>267.0000000000004</v>
      </c>
      <c r="E93" s="67">
        <f>RES_hhdet_in!E93-RES_hhdet_in_new!E93</f>
        <v>217.38636587642529</v>
      </c>
      <c r="F93" s="67">
        <f>RES_hhdet_in!F93-RES_hhdet_in_new!F93</f>
        <v>599.00000000000023</v>
      </c>
      <c r="G93" s="67">
        <f>RES_hhdet_in!G93-RES_hhdet_in_new!G93</f>
        <v>156.75587746361677</v>
      </c>
      <c r="H93" s="67">
        <f>RES_hhdet_in!H93-RES_hhdet_in_new!H93</f>
        <v>184.99999999999989</v>
      </c>
      <c r="I93" s="67">
        <f>RES_hhdet_in!I93-RES_hhdet_in_new!I93</f>
        <v>506.00000000000011</v>
      </c>
      <c r="J93" s="67">
        <f>RES_hhdet_in!J93-RES_hhdet_in_new!J93</f>
        <v>265</v>
      </c>
      <c r="K93" s="67">
        <f>RES_hhdet_in!K93-RES_hhdet_in_new!K93</f>
        <v>194.23839133816438</v>
      </c>
      <c r="L93" s="67">
        <f>RES_hhdet_in!L93-RES_hhdet_in_new!L93</f>
        <v>434.8807814792284</v>
      </c>
      <c r="M93" s="67">
        <f>RES_hhdet_in!M93-RES_hhdet_in_new!M93</f>
        <v>414.07633608301137</v>
      </c>
      <c r="N93" s="67">
        <f>RES_hhdet_in!N93-RES_hhdet_in_new!N93</f>
        <v>497.72564148811125</v>
      </c>
      <c r="O93" s="67">
        <f>RES_hhdet_in!O93-RES_hhdet_in_new!O93</f>
        <v>196.75587746361674</v>
      </c>
      <c r="P93" s="67">
        <f>RES_hhdet_in!P93-RES_hhdet_in_new!P93</f>
        <v>70.788674769284682</v>
      </c>
      <c r="Q93" s="67">
        <f>RES_hhdet_in!Q93-RES_hhdet_in_new!Q93</f>
        <v>485.01422469492576</v>
      </c>
    </row>
    <row r="94" spans="1:17" ht="12" hidden="1" customHeight="1" x14ac:dyDescent="0.25">
      <c r="A94" s="148" t="s">
        <v>57</v>
      </c>
      <c r="B94" s="67"/>
      <c r="C94" s="67">
        <f>RES_hhdet_in!C94-RES_hhdet_in_new!C94</f>
        <v>0</v>
      </c>
      <c r="D94" s="67">
        <f>RES_hhdet_in!D94-RES_hhdet_in_new!D94</f>
        <v>0</v>
      </c>
      <c r="E94" s="67">
        <f>RES_hhdet_in!E94-RES_hhdet_in_new!E94</f>
        <v>0</v>
      </c>
      <c r="F94" s="67">
        <f>RES_hhdet_in!F94-RES_hhdet_in_new!F94</f>
        <v>0</v>
      </c>
      <c r="G94" s="67">
        <f>RES_hhdet_in!G94-RES_hhdet_in_new!G94</f>
        <v>0</v>
      </c>
      <c r="H94" s="67">
        <f>RES_hhdet_in!H94-RES_hhdet_in_new!H94</f>
        <v>0</v>
      </c>
      <c r="I94" s="67">
        <f>RES_hhdet_in!I94-RES_hhdet_in_new!I94</f>
        <v>0</v>
      </c>
      <c r="J94" s="67">
        <f>RES_hhdet_in!J94-RES_hhdet_in_new!J94</f>
        <v>0</v>
      </c>
      <c r="K94" s="67">
        <f>RES_hhdet_in!K94-RES_hhdet_in_new!K94</f>
        <v>0</v>
      </c>
      <c r="L94" s="67">
        <f>RES_hhdet_in!L94-RES_hhdet_in_new!L94</f>
        <v>0</v>
      </c>
      <c r="M94" s="67">
        <f>RES_hhdet_in!M94-RES_hhdet_in_new!M94</f>
        <v>0</v>
      </c>
      <c r="N94" s="67">
        <f>RES_hhdet_in!N94-RES_hhdet_in_new!N94</f>
        <v>0</v>
      </c>
      <c r="O94" s="67">
        <f>RES_hhdet_in!O94-RES_hhdet_in_new!O94</f>
        <v>0</v>
      </c>
      <c r="P94" s="67">
        <f>RES_hhdet_in!P94-RES_hhdet_in_new!P94</f>
        <v>0</v>
      </c>
      <c r="Q94" s="67">
        <f>RES_hhdet_in!Q94-RES_hhdet_in_new!Q94</f>
        <v>0</v>
      </c>
    </row>
    <row r="95" spans="1:17" ht="12" hidden="1" customHeight="1" x14ac:dyDescent="0.25">
      <c r="A95" s="148" t="s">
        <v>59</v>
      </c>
      <c r="B95" s="67"/>
      <c r="C95" s="67">
        <f>RES_hhdet_in!C95-RES_hhdet_in_new!C95</f>
        <v>0</v>
      </c>
      <c r="D95" s="67">
        <f>RES_hhdet_in!D95-RES_hhdet_in_new!D95</f>
        <v>0</v>
      </c>
      <c r="E95" s="67">
        <f>RES_hhdet_in!E95-RES_hhdet_in_new!E95</f>
        <v>0</v>
      </c>
      <c r="F95" s="67">
        <f>RES_hhdet_in!F95-RES_hhdet_in_new!F95</f>
        <v>0</v>
      </c>
      <c r="G95" s="67">
        <f>RES_hhdet_in!G95-RES_hhdet_in_new!G95</f>
        <v>0</v>
      </c>
      <c r="H95" s="67">
        <f>RES_hhdet_in!H95-RES_hhdet_in_new!H95</f>
        <v>0</v>
      </c>
      <c r="I95" s="67">
        <f>RES_hhdet_in!I95-RES_hhdet_in_new!I95</f>
        <v>0</v>
      </c>
      <c r="J95" s="67">
        <f>RES_hhdet_in!J95-RES_hhdet_in_new!J95</f>
        <v>0</v>
      </c>
      <c r="K95" s="67">
        <f>RES_hhdet_in!K95-RES_hhdet_in_new!K95</f>
        <v>0</v>
      </c>
      <c r="L95" s="67">
        <f>RES_hhdet_in!L95-RES_hhdet_in_new!L95</f>
        <v>0</v>
      </c>
      <c r="M95" s="67">
        <f>RES_hhdet_in!M95-RES_hhdet_in_new!M95</f>
        <v>0</v>
      </c>
      <c r="N95" s="67">
        <f>RES_hhdet_in!N95-RES_hhdet_in_new!N95</f>
        <v>0</v>
      </c>
      <c r="O95" s="67">
        <f>RES_hhdet_in!O95-RES_hhdet_in_new!O95</f>
        <v>0</v>
      </c>
      <c r="P95" s="67">
        <f>RES_hhdet_in!P95-RES_hhdet_in_new!P95</f>
        <v>0</v>
      </c>
      <c r="Q95" s="67">
        <f>RES_hhdet_in!Q95-RES_hhdet_in_new!Q95</f>
        <v>0</v>
      </c>
    </row>
    <row r="96" spans="1:17" ht="12" customHeight="1" x14ac:dyDescent="0.25">
      <c r="A96" s="23" t="s">
        <v>142</v>
      </c>
      <c r="B96" s="67"/>
      <c r="C96" s="67">
        <f>RES_hhdet_in!C96-RES_hhdet_in_new!C96</f>
        <v>22.691669408220818</v>
      </c>
      <c r="D96" s="67">
        <f>RES_hhdet_in!D96-RES_hhdet_in_new!D96</f>
        <v>256.13541560073935</v>
      </c>
      <c r="E96" s="67">
        <f>RES_hhdet_in!E96-RES_hhdet_in_new!E96</f>
        <v>20.731533343547966</v>
      </c>
      <c r="F96" s="67">
        <f>RES_hhdet_in!F96-RES_hhdet_in_new!F96</f>
        <v>82.987310993205938</v>
      </c>
      <c r="G96" s="67">
        <f>RES_hhdet_in!G96-RES_hhdet_in_new!G96</f>
        <v>191.65248636265912</v>
      </c>
      <c r="H96" s="67">
        <f>RES_hhdet_in!H96-RES_hhdet_in_new!H96</f>
        <v>43.010656866400431</v>
      </c>
      <c r="I96" s="67">
        <f>RES_hhdet_in!I96-RES_hhdet_in_new!I96</f>
        <v>0</v>
      </c>
      <c r="J96" s="67">
        <f>RES_hhdet_in!J96-RES_hhdet_in_new!J96</f>
        <v>111.52888686901744</v>
      </c>
      <c r="K96" s="67">
        <f>RES_hhdet_in!K96-RES_hhdet_in_new!K96</f>
        <v>117.55079640442642</v>
      </c>
      <c r="L96" s="67">
        <f>RES_hhdet_in!L96-RES_hhdet_in_new!L96</f>
        <v>58.368691907956283</v>
      </c>
      <c r="M96" s="67">
        <f>RES_hhdet_in!M96-RES_hhdet_in_new!M96</f>
        <v>16.072568354156239</v>
      </c>
      <c r="N96" s="67">
        <f>RES_hhdet_in!N96-RES_hhdet_in_new!N96</f>
        <v>60.511019009008876</v>
      </c>
      <c r="O96" s="67">
        <f>RES_hhdet_in!O96-RES_hhdet_in_new!O96</f>
        <v>8.021319344452877</v>
      </c>
      <c r="P96" s="67">
        <f>RES_hhdet_in!P96-RES_hhdet_in_new!P96</f>
        <v>90.601288894864098</v>
      </c>
      <c r="Q96" s="67">
        <f>RES_hhdet_in!Q96-RES_hhdet_in_new!Q96</f>
        <v>2.1900504954360258</v>
      </c>
    </row>
    <row r="97" spans="1:17" ht="12" customHeight="1" x14ac:dyDescent="0.25">
      <c r="A97" s="23" t="s">
        <v>141</v>
      </c>
      <c r="B97" s="67"/>
      <c r="C97" s="67">
        <f>RES_hhdet_in!C97-RES_hhdet_in_new!C97</f>
        <v>80.953077840581983</v>
      </c>
      <c r="D97" s="67">
        <f>RES_hhdet_in!D97-RES_hhdet_in_new!D97</f>
        <v>196.72368964985537</v>
      </c>
      <c r="E97" s="67">
        <f>RES_hhdet_in!E97-RES_hhdet_in_new!E97</f>
        <v>48.612445460100929</v>
      </c>
      <c r="F97" s="67">
        <f>RES_hhdet_in!F97-RES_hhdet_in_new!F97</f>
        <v>399.43040970542484</v>
      </c>
      <c r="G97" s="67">
        <f>RES_hhdet_in!G97-RES_hhdet_in_new!G97</f>
        <v>94.506730286093273</v>
      </c>
      <c r="H97" s="67">
        <f>RES_hhdet_in!H97-RES_hhdet_in_new!H97</f>
        <v>68.846513865315245</v>
      </c>
      <c r="I97" s="67">
        <f>RES_hhdet_in!I97-RES_hhdet_in_new!I97</f>
        <v>601.70245145362662</v>
      </c>
      <c r="J97" s="67">
        <f>RES_hhdet_in!J97-RES_hhdet_in_new!J97</f>
        <v>96.090101050241401</v>
      </c>
      <c r="K97" s="67">
        <f>RES_hhdet_in!K97-RES_hhdet_in_new!K97</f>
        <v>591.36968166674569</v>
      </c>
      <c r="L97" s="67">
        <f>RES_hhdet_in!L97-RES_hhdet_in_new!L97</f>
        <v>1175.8423168790846</v>
      </c>
      <c r="M97" s="67">
        <f>RES_hhdet_in!M97-RES_hhdet_in_new!M97</f>
        <v>174.49484597394246</v>
      </c>
      <c r="N97" s="67">
        <f>RES_hhdet_in!N97-RES_hhdet_in_new!N97</f>
        <v>1872.2200567379984</v>
      </c>
      <c r="O97" s="67">
        <f>RES_hhdet_in!O97-RES_hhdet_in_new!O97</f>
        <v>1426.1073586040491</v>
      </c>
      <c r="P97" s="67">
        <f>RES_hhdet_in!P97-RES_hhdet_in_new!P97</f>
        <v>330.97976580931754</v>
      </c>
      <c r="Q97" s="67">
        <f>RES_hhdet_in!Q97-RES_hhdet_in_new!Q97</f>
        <v>641.17804154427256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/>
      <c r="C101" s="67">
        <f>RES_hhdet_in!C101-RES_hhdet_in_new!C101</f>
        <v>426.87595493869821</v>
      </c>
      <c r="D101" s="67">
        <f>RES_hhdet_in!D101-RES_hhdet_in_new!D101</f>
        <v>490.78920335828053</v>
      </c>
      <c r="E101" s="67">
        <f>RES_hhdet_in!E101-RES_hhdet_in_new!E101</f>
        <v>107.38099291965469</v>
      </c>
      <c r="F101" s="67">
        <f>RES_hhdet_in!F101-RES_hhdet_in_new!F101</f>
        <v>255.80586726748402</v>
      </c>
      <c r="G101" s="67">
        <f>RES_hhdet_in!G101-RES_hhdet_in_new!G101</f>
        <v>510.66815452021785</v>
      </c>
      <c r="H101" s="67">
        <f>RES_hhdet_in!H101-RES_hhdet_in_new!H101</f>
        <v>19.153895658838334</v>
      </c>
      <c r="I101" s="67">
        <f>RES_hhdet_in!I101-RES_hhdet_in_new!I101</f>
        <v>54.855570924433884</v>
      </c>
      <c r="J101" s="67">
        <f>RES_hhdet_in!J101-RES_hhdet_in_new!J101</f>
        <v>38.630769985939381</v>
      </c>
      <c r="K101" s="67">
        <f>RES_hhdet_in!K101-RES_hhdet_in_new!K101</f>
        <v>76.250649226378712</v>
      </c>
      <c r="L101" s="67">
        <f>RES_hhdet_in!L101-RES_hhdet_in_new!L101</f>
        <v>379.12783039801462</v>
      </c>
      <c r="M101" s="67">
        <f>RES_hhdet_in!M101-RES_hhdet_in_new!M101</f>
        <v>220.60545847321987</v>
      </c>
      <c r="N101" s="67">
        <f>RES_hhdet_in!N101-RES_hhdet_in_new!N101</f>
        <v>261.70094188236226</v>
      </c>
      <c r="O101" s="67">
        <f>RES_hhdet_in!O101-RES_hhdet_in_new!O101</f>
        <v>515.09154927437498</v>
      </c>
      <c r="P101" s="67">
        <f>RES_hhdet_in!P101-RES_hhdet_in_new!P101</f>
        <v>9.2433174645300937</v>
      </c>
      <c r="Q101" s="67">
        <f>RES_hhdet_in!Q101-RES_hhdet_in_new!Q101</f>
        <v>72.646488348497314</v>
      </c>
    </row>
    <row r="102" spans="1:17" ht="12" customHeight="1" x14ac:dyDescent="0.25">
      <c r="A102" s="23" t="s">
        <v>57</v>
      </c>
      <c r="B102" s="67"/>
      <c r="C102" s="67">
        <f>RES_hhdet_in!C102-RES_hhdet_in_new!C102</f>
        <v>534.99999999999966</v>
      </c>
      <c r="D102" s="67">
        <f>RES_hhdet_in!D102-RES_hhdet_in_new!D102</f>
        <v>364.00000000000011</v>
      </c>
      <c r="E102" s="67">
        <f>RES_hhdet_in!E102-RES_hhdet_in_new!E102</f>
        <v>109.99999999999969</v>
      </c>
      <c r="F102" s="67">
        <f>RES_hhdet_in!F102-RES_hhdet_in_new!F102</f>
        <v>983</v>
      </c>
      <c r="G102" s="67">
        <f>RES_hhdet_in!G102-RES_hhdet_in_new!G102</f>
        <v>171.36410546929952</v>
      </c>
      <c r="H102" s="67">
        <f>RES_hhdet_in!H102-RES_hhdet_in_new!H102</f>
        <v>532.99999999999977</v>
      </c>
      <c r="I102" s="67">
        <f>RES_hhdet_in!I102-RES_hhdet_in_new!I102</f>
        <v>189.99999999999994</v>
      </c>
      <c r="J102" s="67">
        <f>RES_hhdet_in!J102-RES_hhdet_in_new!J102</f>
        <v>528.99999999999977</v>
      </c>
      <c r="K102" s="67">
        <f>RES_hhdet_in!K102-RES_hhdet_in_new!K102</f>
        <v>557.29498643815839</v>
      </c>
      <c r="L102" s="67">
        <f>RES_hhdet_in!L102-RES_hhdet_in_new!L102</f>
        <v>473.71256958880974</v>
      </c>
      <c r="M102" s="67">
        <f>RES_hhdet_in!M102-RES_hhdet_in_new!M102</f>
        <v>612.18646536413678</v>
      </c>
      <c r="N102" s="67">
        <f>RES_hhdet_in!N102-RES_hhdet_in_new!N102</f>
        <v>1875.4097381777528</v>
      </c>
      <c r="O102" s="67">
        <f>RES_hhdet_in!O102-RES_hhdet_in_new!O102</f>
        <v>2784.9109288619729</v>
      </c>
      <c r="P102" s="67">
        <f>RES_hhdet_in!P102-RES_hhdet_in_new!P102</f>
        <v>2613.5874357117382</v>
      </c>
      <c r="Q102" s="67">
        <f>RES_hhdet_in!Q102-RES_hhdet_in_new!Q102</f>
        <v>3743.2200456467099</v>
      </c>
    </row>
    <row r="103" spans="1:17" ht="12" customHeight="1" x14ac:dyDescent="0.25">
      <c r="A103" s="29" t="s">
        <v>140</v>
      </c>
      <c r="B103" s="83"/>
      <c r="C103" s="83">
        <f>RES_hhdet_in!C103-RES_hhdet_in_new!C103</f>
        <v>48.24043903955004</v>
      </c>
      <c r="D103" s="83">
        <f>RES_hhdet_in!D103-RES_hhdet_in_new!D103</f>
        <v>93.866103497563302</v>
      </c>
      <c r="E103" s="83">
        <f>RES_hhdet_in!E103-RES_hhdet_in_new!E103</f>
        <v>106.72117600067298</v>
      </c>
      <c r="F103" s="83">
        <f>RES_hhdet_in!F103-RES_hhdet_in_new!F103</f>
        <v>48.717340921024288</v>
      </c>
      <c r="G103" s="83">
        <f>RES_hhdet_in!G103-RES_hhdet_in_new!G103</f>
        <v>109.30857512445618</v>
      </c>
      <c r="H103" s="83">
        <f>RES_hhdet_in!H103-RES_hhdet_in_new!H103</f>
        <v>938.79878831739393</v>
      </c>
      <c r="I103" s="83">
        <f>RES_hhdet_in!I103-RES_hhdet_in_new!I103</f>
        <v>63.096880529192902</v>
      </c>
      <c r="J103" s="83">
        <f>RES_hhdet_in!J103-RES_hhdet_in_new!J103</f>
        <v>50.71946013001093</v>
      </c>
      <c r="K103" s="83">
        <f>RES_hhdet_in!K103-RES_hhdet_in_new!K103</f>
        <v>364.58617942387076</v>
      </c>
      <c r="L103" s="83">
        <f>RES_hhdet_in!L103-RES_hhdet_in_new!L103</f>
        <v>687.33604939288875</v>
      </c>
      <c r="M103" s="83">
        <f>RES_hhdet_in!M103-RES_hhdet_in_new!M103</f>
        <v>18.407537732378216</v>
      </c>
      <c r="N103" s="83">
        <f>RES_hhdet_in!N103-RES_hhdet_in_new!N103</f>
        <v>728.5024314123666</v>
      </c>
      <c r="O103" s="83">
        <f>RES_hhdet_in!O103-RES_hhdet_in_new!O103</f>
        <v>36.955242523607239</v>
      </c>
      <c r="P103" s="83">
        <f>RES_hhdet_in!P103-RES_hhdet_in_new!P103</f>
        <v>809.32800031426791</v>
      </c>
      <c r="Q103" s="83">
        <f>RES_hhdet_in!Q103-RES_hhdet_in_new!Q103</f>
        <v>20.783035861210578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/>
      <c r="C107" s="67">
        <f>RES_hhdet_in!C107-RES_hhdet_in_new!C107</f>
        <v>0</v>
      </c>
      <c r="D107" s="67">
        <f>RES_hhdet_in!D107-RES_hhdet_in_new!D107</f>
        <v>0</v>
      </c>
      <c r="E107" s="67">
        <f>RES_hhdet_in!E107-RES_hhdet_in_new!E107</f>
        <v>0</v>
      </c>
      <c r="F107" s="67">
        <f>RES_hhdet_in!F107-RES_hhdet_in_new!F107</f>
        <v>0</v>
      </c>
      <c r="G107" s="67">
        <f>RES_hhdet_in!G107-RES_hhdet_in_new!G107</f>
        <v>0</v>
      </c>
      <c r="H107" s="67">
        <f>RES_hhdet_in!H107-RES_hhdet_in_new!H107</f>
        <v>0</v>
      </c>
      <c r="I107" s="67">
        <f>RES_hhdet_in!I107-RES_hhdet_in_new!I107</f>
        <v>145.65125723929347</v>
      </c>
      <c r="J107" s="67">
        <f>RES_hhdet_in!J107-RES_hhdet_in_new!J107</f>
        <v>67.345252897780853</v>
      </c>
      <c r="K107" s="67">
        <f>RES_hhdet_in!K107-RES_hhdet_in_new!K107</f>
        <v>59.566297310781636</v>
      </c>
      <c r="L107" s="67">
        <f>RES_hhdet_in!L107-RES_hhdet_in_new!L107</f>
        <v>353.67326463304425</v>
      </c>
      <c r="M107" s="67">
        <f>RES_hhdet_in!M107-RES_hhdet_in_new!M107</f>
        <v>201.70128780812792</v>
      </c>
      <c r="N107" s="67">
        <f>RES_hhdet_in!N107-RES_hhdet_in_new!N107</f>
        <v>378.12740230563634</v>
      </c>
      <c r="O107" s="67">
        <f>RES_hhdet_in!O107-RES_hhdet_in_new!O107</f>
        <v>327.69692132316305</v>
      </c>
      <c r="P107" s="67">
        <f>RES_hhdet_in!P107-RES_hhdet_in_new!P107</f>
        <v>53.298749952383233</v>
      </c>
      <c r="Q107" s="67">
        <f>RES_hhdet_in!Q107-RES_hhdet_in_new!Q107</f>
        <v>15.530445687398554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/>
      <c r="C110" s="67">
        <f>RES_hhdet_in!C110-RES_hhdet_in_new!C110</f>
        <v>0</v>
      </c>
      <c r="D110" s="67">
        <f>RES_hhdet_in!D110-RES_hhdet_in_new!D110</f>
        <v>0</v>
      </c>
      <c r="E110" s="67">
        <f>RES_hhdet_in!E110-RES_hhdet_in_new!E110</f>
        <v>0</v>
      </c>
      <c r="F110" s="67">
        <f>RES_hhdet_in!F110-RES_hhdet_in_new!F110</f>
        <v>0</v>
      </c>
      <c r="G110" s="67">
        <f>RES_hhdet_in!G110-RES_hhdet_in_new!G110</f>
        <v>0</v>
      </c>
      <c r="H110" s="67">
        <f>RES_hhdet_in!H110-RES_hhdet_in_new!H110</f>
        <v>0</v>
      </c>
      <c r="I110" s="67">
        <f>RES_hhdet_in!I110-RES_hhdet_in_new!I110</f>
        <v>21.000000000000007</v>
      </c>
      <c r="J110" s="67">
        <f>RES_hhdet_in!J110-RES_hhdet_in_new!J110</f>
        <v>9.0000000000000071</v>
      </c>
      <c r="K110" s="67">
        <f>RES_hhdet_in!K110-RES_hhdet_in_new!K110</f>
        <v>15.000000000000028</v>
      </c>
      <c r="L110" s="67">
        <f>RES_hhdet_in!L110-RES_hhdet_in_new!L110</f>
        <v>70.000000000000028</v>
      </c>
      <c r="M110" s="67">
        <f>RES_hhdet_in!M110-RES_hhdet_in_new!M110</f>
        <v>54</v>
      </c>
      <c r="N110" s="67">
        <f>RES_hhdet_in!N110-RES_hhdet_in_new!N110</f>
        <v>85</v>
      </c>
      <c r="O110" s="67">
        <f>RES_hhdet_in!O110-RES_hhdet_in_new!O110</f>
        <v>90.000000000000057</v>
      </c>
      <c r="P110" s="67">
        <f>RES_hhdet_in!P110-RES_hhdet_in_new!P110</f>
        <v>36.000000000000021</v>
      </c>
      <c r="Q110" s="67">
        <f>RES_hhdet_in!Q110-RES_hhdet_in_new!Q110</f>
        <v>142.53044568739853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/>
      <c r="C112" s="67">
        <f>RES_hhdet_in!C112-RES_hhdet_in_new!C112</f>
        <v>0</v>
      </c>
      <c r="D112" s="67">
        <f>RES_hhdet_in!D112-RES_hhdet_in_new!D112</f>
        <v>0</v>
      </c>
      <c r="E112" s="67">
        <f>RES_hhdet_in!E112-RES_hhdet_in_new!E112</f>
        <v>0</v>
      </c>
      <c r="F112" s="67">
        <f>RES_hhdet_in!F112-RES_hhdet_in_new!F112</f>
        <v>0</v>
      </c>
      <c r="G112" s="67">
        <f>RES_hhdet_in!G112-RES_hhdet_in_new!G112</f>
        <v>0</v>
      </c>
      <c r="H112" s="67">
        <f>RES_hhdet_in!H112-RES_hhdet_in_new!H112</f>
        <v>0</v>
      </c>
      <c r="I112" s="67">
        <f>RES_hhdet_in!I112-RES_hhdet_in_new!I112</f>
        <v>0</v>
      </c>
      <c r="J112" s="67">
        <f>RES_hhdet_in!J112-RES_hhdet_in_new!J112</f>
        <v>0</v>
      </c>
      <c r="K112" s="67">
        <f>RES_hhdet_in!K112-RES_hhdet_in_new!K112</f>
        <v>0</v>
      </c>
      <c r="L112" s="67">
        <f>RES_hhdet_in!L112-RES_hhdet_in_new!L112</f>
        <v>0</v>
      </c>
      <c r="M112" s="67">
        <f>RES_hhdet_in!M112-RES_hhdet_in_new!M112</f>
        <v>0</v>
      </c>
      <c r="N112" s="67">
        <f>RES_hhdet_in!N112-RES_hhdet_in_new!N112</f>
        <v>0</v>
      </c>
      <c r="O112" s="67">
        <f>RES_hhdet_in!O112-RES_hhdet_in_new!O112</f>
        <v>0</v>
      </c>
      <c r="P112" s="67">
        <f>RES_hhdet_in!P112-RES_hhdet_in_new!P112</f>
        <v>0</v>
      </c>
      <c r="Q112" s="67">
        <f>RES_hhdet_in!Q112-RES_hhdet_in_new!Q112</f>
        <v>0</v>
      </c>
    </row>
    <row r="113" spans="1:17" ht="12" customHeight="1" x14ac:dyDescent="0.25">
      <c r="A113" s="23" t="s">
        <v>151</v>
      </c>
      <c r="B113" s="67"/>
      <c r="C113" s="67">
        <f>RES_hhdet_in!C113-RES_hhdet_in_new!C113</f>
        <v>0</v>
      </c>
      <c r="D113" s="67">
        <f>RES_hhdet_in!D113-RES_hhdet_in_new!D113</f>
        <v>0</v>
      </c>
      <c r="E113" s="67">
        <f>RES_hhdet_in!E113-RES_hhdet_in_new!E113</f>
        <v>0</v>
      </c>
      <c r="F113" s="67">
        <f>RES_hhdet_in!F113-RES_hhdet_in_new!F113</f>
        <v>0</v>
      </c>
      <c r="G113" s="67">
        <f>RES_hhdet_in!G113-RES_hhdet_in_new!G113</f>
        <v>0</v>
      </c>
      <c r="H113" s="67">
        <f>RES_hhdet_in!H113-RES_hhdet_in_new!H113</f>
        <v>0</v>
      </c>
      <c r="I113" s="67">
        <f>RES_hhdet_in!I113-RES_hhdet_in_new!I113</f>
        <v>0</v>
      </c>
      <c r="J113" s="67">
        <f>RES_hhdet_in!J113-RES_hhdet_in_new!J113</f>
        <v>0</v>
      </c>
      <c r="K113" s="67">
        <f>RES_hhdet_in!K113-RES_hhdet_in_new!K113</f>
        <v>0</v>
      </c>
      <c r="L113" s="67">
        <f>RES_hhdet_in!L113-RES_hhdet_in_new!L113</f>
        <v>0</v>
      </c>
      <c r="M113" s="67">
        <f>RES_hhdet_in!M113-RES_hhdet_in_new!M113</f>
        <v>0</v>
      </c>
      <c r="N113" s="67">
        <f>RES_hhdet_in!N113-RES_hhdet_in_new!N113</f>
        <v>0</v>
      </c>
      <c r="O113" s="67">
        <f>RES_hhdet_in!O113-RES_hhdet_in_new!O113</f>
        <v>0</v>
      </c>
      <c r="P113" s="67">
        <f>RES_hhdet_in!P113-RES_hhdet_in_new!P113</f>
        <v>0</v>
      </c>
      <c r="Q113" s="67">
        <f>RES_hhdet_in!Q113-RES_hhdet_in_new!Q113</f>
        <v>0</v>
      </c>
    </row>
    <row r="114" spans="1:17" ht="12" hidden="1" customHeight="1" x14ac:dyDescent="0.25">
      <c r="A114" s="148" t="s">
        <v>79</v>
      </c>
      <c r="B114" s="67"/>
      <c r="C114" s="67">
        <f>RES_hhdet_in!C114-RES_hhdet_in_new!C114</f>
        <v>0</v>
      </c>
      <c r="D114" s="67">
        <f>RES_hhdet_in!D114-RES_hhdet_in_new!D114</f>
        <v>0</v>
      </c>
      <c r="E114" s="67">
        <f>RES_hhdet_in!E114-RES_hhdet_in_new!E114</f>
        <v>0</v>
      </c>
      <c r="F114" s="67">
        <f>RES_hhdet_in!F114-RES_hhdet_in_new!F114</f>
        <v>0</v>
      </c>
      <c r="G114" s="67">
        <f>RES_hhdet_in!G114-RES_hhdet_in_new!G114</f>
        <v>0</v>
      </c>
      <c r="H114" s="67">
        <f>RES_hhdet_in!H114-RES_hhdet_in_new!H114</f>
        <v>0</v>
      </c>
      <c r="I114" s="67">
        <f>RES_hhdet_in!I114-RES_hhdet_in_new!I114</f>
        <v>0</v>
      </c>
      <c r="J114" s="67">
        <f>RES_hhdet_in!J114-RES_hhdet_in_new!J114</f>
        <v>0</v>
      </c>
      <c r="K114" s="67">
        <f>RES_hhdet_in!K114-RES_hhdet_in_new!K114</f>
        <v>0</v>
      </c>
      <c r="L114" s="67">
        <f>RES_hhdet_in!L114-RES_hhdet_in_new!L114</f>
        <v>0</v>
      </c>
      <c r="M114" s="67">
        <f>RES_hhdet_in!M114-RES_hhdet_in_new!M114</f>
        <v>0</v>
      </c>
      <c r="N114" s="67">
        <f>RES_hhdet_in!N114-RES_hhdet_in_new!N114</f>
        <v>0</v>
      </c>
      <c r="O114" s="67">
        <f>RES_hhdet_in!O114-RES_hhdet_in_new!O114</f>
        <v>0</v>
      </c>
      <c r="P114" s="67">
        <f>RES_hhdet_in!P114-RES_hhdet_in_new!P114</f>
        <v>0</v>
      </c>
      <c r="Q114" s="67">
        <f>RES_hhdet_in!Q114-RES_hhdet_in_new!Q114</f>
        <v>0</v>
      </c>
    </row>
    <row r="115" spans="1:17" ht="12" hidden="1" customHeight="1" x14ac:dyDescent="0.25">
      <c r="A115" s="148" t="s">
        <v>59</v>
      </c>
      <c r="B115" s="67"/>
      <c r="C115" s="67">
        <f>RES_hhdet_in!C115-RES_hhdet_in_new!C115</f>
        <v>0</v>
      </c>
      <c r="D115" s="67">
        <f>RES_hhdet_in!D115-RES_hhdet_in_new!D115</f>
        <v>0</v>
      </c>
      <c r="E115" s="67">
        <f>RES_hhdet_in!E115-RES_hhdet_in_new!E115</f>
        <v>0</v>
      </c>
      <c r="F115" s="67">
        <f>RES_hhdet_in!F115-RES_hhdet_in_new!F115</f>
        <v>0</v>
      </c>
      <c r="G115" s="67">
        <f>RES_hhdet_in!G115-RES_hhdet_in_new!G115</f>
        <v>0</v>
      </c>
      <c r="H115" s="67">
        <f>RES_hhdet_in!H115-RES_hhdet_in_new!H115</f>
        <v>0</v>
      </c>
      <c r="I115" s="67">
        <f>RES_hhdet_in!I115-RES_hhdet_in_new!I115</f>
        <v>0</v>
      </c>
      <c r="J115" s="67">
        <f>RES_hhdet_in!J115-RES_hhdet_in_new!J115</f>
        <v>0</v>
      </c>
      <c r="K115" s="67">
        <f>RES_hhdet_in!K115-RES_hhdet_in_new!K115</f>
        <v>0</v>
      </c>
      <c r="L115" s="67">
        <f>RES_hhdet_in!L115-RES_hhdet_in_new!L115</f>
        <v>0</v>
      </c>
      <c r="M115" s="67">
        <f>RES_hhdet_in!M115-RES_hhdet_in_new!M115</f>
        <v>0</v>
      </c>
      <c r="N115" s="67">
        <f>RES_hhdet_in!N115-RES_hhdet_in_new!N115</f>
        <v>0</v>
      </c>
      <c r="O115" s="67">
        <f>RES_hhdet_in!O115-RES_hhdet_in_new!O115</f>
        <v>0</v>
      </c>
      <c r="P115" s="67">
        <f>RES_hhdet_in!P115-RES_hhdet_in_new!P115</f>
        <v>0</v>
      </c>
      <c r="Q115" s="67">
        <f>RES_hhdet_in!Q115-RES_hhdet_in_new!Q115</f>
        <v>0</v>
      </c>
    </row>
    <row r="116" spans="1:17" ht="12" customHeight="1" x14ac:dyDescent="0.25">
      <c r="A116" s="23" t="s">
        <v>142</v>
      </c>
      <c r="B116" s="67"/>
      <c r="C116" s="67">
        <f>RES_hhdet_in!C116-RES_hhdet_in_new!C116</f>
        <v>0</v>
      </c>
      <c r="D116" s="67">
        <f>RES_hhdet_in!D116-RES_hhdet_in_new!D116</f>
        <v>0</v>
      </c>
      <c r="E116" s="67">
        <f>RES_hhdet_in!E116-RES_hhdet_in_new!E116</f>
        <v>0</v>
      </c>
      <c r="F116" s="67">
        <f>RES_hhdet_in!F116-RES_hhdet_in_new!F116</f>
        <v>0</v>
      </c>
      <c r="G116" s="67">
        <f>RES_hhdet_in!G116-RES_hhdet_in_new!G116</f>
        <v>0</v>
      </c>
      <c r="H116" s="67">
        <f>RES_hhdet_in!H116-RES_hhdet_in_new!H116</f>
        <v>0</v>
      </c>
      <c r="I116" s="67">
        <f>RES_hhdet_in!I116-RES_hhdet_in_new!I116</f>
        <v>32.000000000000007</v>
      </c>
      <c r="J116" s="67">
        <f>RES_hhdet_in!J116-RES_hhdet_in_new!J116</f>
        <v>30</v>
      </c>
      <c r="K116" s="67">
        <f>RES_hhdet_in!K116-RES_hhdet_in_new!K116</f>
        <v>12.000000000000014</v>
      </c>
      <c r="L116" s="67">
        <f>RES_hhdet_in!L116-RES_hhdet_in_new!L116</f>
        <v>43</v>
      </c>
      <c r="M116" s="67">
        <f>RES_hhdet_in!M116-RES_hhdet_in_new!M116</f>
        <v>16.000000000000028</v>
      </c>
      <c r="N116" s="67">
        <f>RES_hhdet_in!N116-RES_hhdet_in_new!N116</f>
        <v>11</v>
      </c>
      <c r="O116" s="67">
        <f>RES_hhdet_in!O116-RES_hhdet_in_new!O116</f>
        <v>0</v>
      </c>
      <c r="P116" s="67">
        <f>RES_hhdet_in!P116-RES_hhdet_in_new!P116</f>
        <v>24.000000000000082</v>
      </c>
      <c r="Q116" s="67">
        <f>RES_hhdet_in!Q116-RES_hhdet_in_new!Q116</f>
        <v>2.3363101720757982</v>
      </c>
    </row>
    <row r="117" spans="1:17" ht="12" customHeight="1" x14ac:dyDescent="0.25">
      <c r="A117" s="23" t="s">
        <v>141</v>
      </c>
      <c r="B117" s="67"/>
      <c r="C117" s="67">
        <f>RES_hhdet_in!C117-RES_hhdet_in_new!C117</f>
        <v>0</v>
      </c>
      <c r="D117" s="67">
        <f>RES_hhdet_in!D117-RES_hhdet_in_new!D117</f>
        <v>0</v>
      </c>
      <c r="E117" s="67">
        <f>RES_hhdet_in!E117-RES_hhdet_in_new!E117</f>
        <v>0</v>
      </c>
      <c r="F117" s="67">
        <f>RES_hhdet_in!F117-RES_hhdet_in_new!F117</f>
        <v>0</v>
      </c>
      <c r="G117" s="67">
        <f>RES_hhdet_in!G117-RES_hhdet_in_new!G117</f>
        <v>0</v>
      </c>
      <c r="H117" s="67">
        <f>RES_hhdet_in!H117-RES_hhdet_in_new!H117</f>
        <v>0</v>
      </c>
      <c r="I117" s="67">
        <f>RES_hhdet_in!I117-RES_hhdet_in_new!I117</f>
        <v>113.65125723929347</v>
      </c>
      <c r="J117" s="67">
        <f>RES_hhdet_in!J117-RES_hhdet_in_new!J117</f>
        <v>37.345252897780853</v>
      </c>
      <c r="K117" s="67">
        <f>RES_hhdet_in!K117-RES_hhdet_in_new!K117</f>
        <v>47.566297310781636</v>
      </c>
      <c r="L117" s="67">
        <f>RES_hhdet_in!L117-RES_hhdet_in_new!L117</f>
        <v>310.67326463304425</v>
      </c>
      <c r="M117" s="67">
        <f>RES_hhdet_in!M117-RES_hhdet_in_new!M117</f>
        <v>185.70128780812792</v>
      </c>
      <c r="N117" s="67">
        <f>RES_hhdet_in!N117-RES_hhdet_in_new!N117</f>
        <v>367.12740230563634</v>
      </c>
      <c r="O117" s="67">
        <f>RES_hhdet_in!O117-RES_hhdet_in_new!O117</f>
        <v>414.69692132316305</v>
      </c>
      <c r="P117" s="67">
        <f>RES_hhdet_in!P117-RES_hhdet_in_new!P117</f>
        <v>44.181277421150114</v>
      </c>
      <c r="Q117" s="67">
        <f>RES_hhdet_in!Q117-RES_hhdet_in_new!Q117</f>
        <v>414.64791821863162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/>
      <c r="C121" s="67">
        <f>RES_hhdet_in!C121-RES_hhdet_in_new!C121</f>
        <v>0</v>
      </c>
      <c r="D121" s="67">
        <f>RES_hhdet_in!D121-RES_hhdet_in_new!D121</f>
        <v>0</v>
      </c>
      <c r="E121" s="67">
        <f>RES_hhdet_in!E121-RES_hhdet_in_new!E121</f>
        <v>0</v>
      </c>
      <c r="F121" s="67">
        <f>RES_hhdet_in!F121-RES_hhdet_in_new!F121</f>
        <v>0</v>
      </c>
      <c r="G121" s="67">
        <f>RES_hhdet_in!G121-RES_hhdet_in_new!G121</f>
        <v>0</v>
      </c>
      <c r="H121" s="67">
        <f>RES_hhdet_in!H121-RES_hhdet_in_new!H121</f>
        <v>0</v>
      </c>
      <c r="I121" s="67">
        <f>RES_hhdet_in!I121-RES_hhdet_in_new!I121</f>
        <v>136.00000000000003</v>
      </c>
      <c r="J121" s="67">
        <f>RES_hhdet_in!J121-RES_hhdet_in_new!J121</f>
        <v>183.99999999999997</v>
      </c>
      <c r="K121" s="67">
        <f>RES_hhdet_in!K121-RES_hhdet_in_new!K121</f>
        <v>60.000000000000057</v>
      </c>
      <c r="L121" s="67">
        <f>RES_hhdet_in!L121-RES_hhdet_in_new!L121</f>
        <v>490.00000000000006</v>
      </c>
      <c r="M121" s="67">
        <f>RES_hhdet_in!M121-RES_hhdet_in_new!M121</f>
        <v>336.00000000000023</v>
      </c>
      <c r="N121" s="67">
        <f>RES_hhdet_in!N121-RES_hhdet_in_new!N121</f>
        <v>562.00000000000045</v>
      </c>
      <c r="O121" s="67">
        <f>RES_hhdet_in!O121-RES_hhdet_in_new!O121</f>
        <v>542.99999999999977</v>
      </c>
      <c r="P121" s="67">
        <f>RES_hhdet_in!P121-RES_hhdet_in_new!P121</f>
        <v>42.127370324563081</v>
      </c>
      <c r="Q121" s="67">
        <f>RES_hhdet_in!Q121-RES_hhdet_in_new!Q121</f>
        <v>134.48793257955941</v>
      </c>
    </row>
    <row r="122" spans="1:17" ht="12" customHeight="1" x14ac:dyDescent="0.25">
      <c r="A122" s="29" t="s">
        <v>140</v>
      </c>
      <c r="B122" s="83"/>
      <c r="C122" s="83">
        <f>RES_hhdet_in!C122-RES_hhdet_in_new!C122</f>
        <v>0</v>
      </c>
      <c r="D122" s="83">
        <f>RES_hhdet_in!D122-RES_hhdet_in_new!D122</f>
        <v>0</v>
      </c>
      <c r="E122" s="83">
        <f>RES_hhdet_in!E122-RES_hhdet_in_new!E122</f>
        <v>0</v>
      </c>
      <c r="F122" s="83">
        <f>RES_hhdet_in!F122-RES_hhdet_in_new!F122</f>
        <v>0</v>
      </c>
      <c r="G122" s="83">
        <f>RES_hhdet_in!G122-RES_hhdet_in_new!G122</f>
        <v>0</v>
      </c>
      <c r="H122" s="83">
        <f>RES_hhdet_in!H122-RES_hhdet_in_new!H122</f>
        <v>0</v>
      </c>
      <c r="I122" s="83">
        <f>RES_hhdet_in!I122-RES_hhdet_in_new!I122</f>
        <v>9.6512572392934715</v>
      </c>
      <c r="J122" s="83">
        <f>RES_hhdet_in!J122-RES_hhdet_in_new!J122</f>
        <v>0</v>
      </c>
      <c r="K122" s="83">
        <f>RES_hhdet_in!K122-RES_hhdet_in_new!K122</f>
        <v>0</v>
      </c>
      <c r="L122" s="83">
        <f>RES_hhdet_in!L122-RES_hhdet_in_new!L122</f>
        <v>0</v>
      </c>
      <c r="M122" s="83">
        <f>RES_hhdet_in!M122-RES_hhdet_in_new!M122</f>
        <v>0</v>
      </c>
      <c r="N122" s="83">
        <f>RES_hhdet_in!N122-RES_hhdet_in_new!N122</f>
        <v>0</v>
      </c>
      <c r="O122" s="83">
        <f>RES_hhdet_in!O122-RES_hhdet_in_new!O122</f>
        <v>0</v>
      </c>
      <c r="P122" s="83">
        <f>RES_hhdet_in!P122-RES_hhdet_in_new!P122</f>
        <v>56.298749952382778</v>
      </c>
      <c r="Q122" s="83">
        <f>RES_hhdet_in!Q122-RES_hhdet_in_new!Q122</f>
        <v>15.018378266957981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/>
      <c r="C126" s="67">
        <f>RES_hhdet_in!C126-RES_hhdet_in_new!C126</f>
        <v>0</v>
      </c>
      <c r="D126" s="67">
        <f>RES_hhdet_in!D126-RES_hhdet_in_new!D126</f>
        <v>0</v>
      </c>
      <c r="E126" s="67">
        <f>RES_hhdet_in!E126-RES_hhdet_in_new!E126</f>
        <v>0</v>
      </c>
      <c r="F126" s="67">
        <f>RES_hhdet_in!F126-RES_hhdet_in_new!F126</f>
        <v>0</v>
      </c>
      <c r="G126" s="67">
        <f>RES_hhdet_in!G126-RES_hhdet_in_new!G126</f>
        <v>0</v>
      </c>
      <c r="H126" s="67">
        <f>RES_hhdet_in!H126-RES_hhdet_in_new!H126</f>
        <v>0</v>
      </c>
      <c r="I126" s="67">
        <f>RES_hhdet_in!I126-RES_hhdet_in_new!I126</f>
        <v>0</v>
      </c>
      <c r="J126" s="67">
        <f>RES_hhdet_in!J126-RES_hhdet_in_new!J126</f>
        <v>0</v>
      </c>
      <c r="K126" s="67">
        <f>RES_hhdet_in!K126-RES_hhdet_in_new!K126</f>
        <v>0</v>
      </c>
      <c r="L126" s="67">
        <f>RES_hhdet_in!L126-RES_hhdet_in_new!L126</f>
        <v>0</v>
      </c>
      <c r="M126" s="67">
        <f>RES_hhdet_in!M126-RES_hhdet_in_new!M126</f>
        <v>0</v>
      </c>
      <c r="N126" s="67">
        <f>RES_hhdet_in!N126-RES_hhdet_in_new!N126</f>
        <v>0</v>
      </c>
      <c r="O126" s="67">
        <f>RES_hhdet_in!O126-RES_hhdet_in_new!O126</f>
        <v>0</v>
      </c>
      <c r="P126" s="67">
        <f>RES_hhdet_in!P126-RES_hhdet_in_new!P126</f>
        <v>0</v>
      </c>
      <c r="Q126" s="67">
        <f>RES_hhdet_in!Q126-RES_hhdet_in_new!Q126</f>
        <v>0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/>
      <c r="C129" s="67">
        <f>RES_hhdet_in!C129-RES_hhdet_in_new!C129</f>
        <v>0</v>
      </c>
      <c r="D129" s="67">
        <f>RES_hhdet_in!D129-RES_hhdet_in_new!D129</f>
        <v>0</v>
      </c>
      <c r="E129" s="67">
        <f>RES_hhdet_in!E129-RES_hhdet_in_new!E129</f>
        <v>0</v>
      </c>
      <c r="F129" s="67">
        <f>RES_hhdet_in!F129-RES_hhdet_in_new!F129</f>
        <v>0</v>
      </c>
      <c r="G129" s="67">
        <f>RES_hhdet_in!G129-RES_hhdet_in_new!G129</f>
        <v>0</v>
      </c>
      <c r="H129" s="67">
        <f>RES_hhdet_in!H129-RES_hhdet_in_new!H129</f>
        <v>0</v>
      </c>
      <c r="I129" s="67">
        <f>RES_hhdet_in!I129-RES_hhdet_in_new!I129</f>
        <v>0</v>
      </c>
      <c r="J129" s="67">
        <f>RES_hhdet_in!J129-RES_hhdet_in_new!J129</f>
        <v>0</v>
      </c>
      <c r="K129" s="67">
        <f>RES_hhdet_in!K129-RES_hhdet_in_new!K129</f>
        <v>0</v>
      </c>
      <c r="L129" s="67">
        <f>RES_hhdet_in!L129-RES_hhdet_in_new!L129</f>
        <v>0</v>
      </c>
      <c r="M129" s="67">
        <f>RES_hhdet_in!M129-RES_hhdet_in_new!M129</f>
        <v>0</v>
      </c>
      <c r="N129" s="67">
        <f>RES_hhdet_in!N129-RES_hhdet_in_new!N129</f>
        <v>0</v>
      </c>
      <c r="O129" s="67">
        <f>RES_hhdet_in!O129-RES_hhdet_in_new!O129</f>
        <v>0</v>
      </c>
      <c r="P129" s="67">
        <f>RES_hhdet_in!P129-RES_hhdet_in_new!P129</f>
        <v>0</v>
      </c>
      <c r="Q129" s="67">
        <f>RES_hhdet_in!Q129-RES_hhdet_in_new!Q129</f>
        <v>0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/>
      <c r="C131" s="67">
        <f>RES_hhdet_in!C131-RES_hhdet_in_new!C131</f>
        <v>0</v>
      </c>
      <c r="D131" s="67">
        <f>RES_hhdet_in!D131-RES_hhdet_in_new!D131</f>
        <v>0</v>
      </c>
      <c r="E131" s="67">
        <f>RES_hhdet_in!E131-RES_hhdet_in_new!E131</f>
        <v>0</v>
      </c>
      <c r="F131" s="67">
        <f>RES_hhdet_in!F131-RES_hhdet_in_new!F131</f>
        <v>0</v>
      </c>
      <c r="G131" s="67">
        <f>RES_hhdet_in!G131-RES_hhdet_in_new!G131</f>
        <v>0</v>
      </c>
      <c r="H131" s="67">
        <f>RES_hhdet_in!H131-RES_hhdet_in_new!H131</f>
        <v>0</v>
      </c>
      <c r="I131" s="67">
        <f>RES_hhdet_in!I131-RES_hhdet_in_new!I131</f>
        <v>0</v>
      </c>
      <c r="J131" s="67">
        <f>RES_hhdet_in!J131-RES_hhdet_in_new!J131</f>
        <v>0</v>
      </c>
      <c r="K131" s="67">
        <f>RES_hhdet_in!K131-RES_hhdet_in_new!K131</f>
        <v>0</v>
      </c>
      <c r="L131" s="67">
        <f>RES_hhdet_in!L131-RES_hhdet_in_new!L131</f>
        <v>0</v>
      </c>
      <c r="M131" s="67">
        <f>RES_hhdet_in!M131-RES_hhdet_in_new!M131</f>
        <v>0</v>
      </c>
      <c r="N131" s="67">
        <f>RES_hhdet_in!N131-RES_hhdet_in_new!N131</f>
        <v>0</v>
      </c>
      <c r="O131" s="67">
        <f>RES_hhdet_in!O131-RES_hhdet_in_new!O131</f>
        <v>0</v>
      </c>
      <c r="P131" s="67">
        <f>RES_hhdet_in!P131-RES_hhdet_in_new!P131</f>
        <v>0</v>
      </c>
      <c r="Q131" s="67">
        <f>RES_hhdet_in!Q131-RES_hhdet_in_new!Q131</f>
        <v>0</v>
      </c>
    </row>
    <row r="132" spans="1:17" ht="12" customHeight="1" x14ac:dyDescent="0.25">
      <c r="A132" s="23" t="s">
        <v>147</v>
      </c>
      <c r="B132" s="67"/>
      <c r="C132" s="67">
        <f>RES_hhdet_in!C132-RES_hhdet_in_new!C132</f>
        <v>0</v>
      </c>
      <c r="D132" s="67">
        <f>RES_hhdet_in!D132-RES_hhdet_in_new!D132</f>
        <v>0</v>
      </c>
      <c r="E132" s="67">
        <f>RES_hhdet_in!E132-RES_hhdet_in_new!E132</f>
        <v>0</v>
      </c>
      <c r="F132" s="67">
        <f>RES_hhdet_in!F132-RES_hhdet_in_new!F132</f>
        <v>0</v>
      </c>
      <c r="G132" s="67">
        <f>RES_hhdet_in!G132-RES_hhdet_in_new!G132</f>
        <v>0</v>
      </c>
      <c r="H132" s="67">
        <f>RES_hhdet_in!H132-RES_hhdet_in_new!H132</f>
        <v>0</v>
      </c>
      <c r="I132" s="67">
        <f>RES_hhdet_in!I132-RES_hhdet_in_new!I132</f>
        <v>0</v>
      </c>
      <c r="J132" s="67">
        <f>RES_hhdet_in!J132-RES_hhdet_in_new!J132</f>
        <v>0</v>
      </c>
      <c r="K132" s="67">
        <f>RES_hhdet_in!K132-RES_hhdet_in_new!K132</f>
        <v>0</v>
      </c>
      <c r="L132" s="67">
        <f>RES_hhdet_in!L132-RES_hhdet_in_new!L132</f>
        <v>0</v>
      </c>
      <c r="M132" s="67">
        <f>RES_hhdet_in!M132-RES_hhdet_in_new!M132</f>
        <v>0</v>
      </c>
      <c r="N132" s="67">
        <f>RES_hhdet_in!N132-RES_hhdet_in_new!N132</f>
        <v>0</v>
      </c>
      <c r="O132" s="67">
        <f>RES_hhdet_in!O132-RES_hhdet_in_new!O132</f>
        <v>0</v>
      </c>
      <c r="P132" s="67">
        <f>RES_hhdet_in!P132-RES_hhdet_in_new!P132</f>
        <v>0</v>
      </c>
      <c r="Q132" s="67">
        <f>RES_hhdet_in!Q132-RES_hhdet_in_new!Q132</f>
        <v>0</v>
      </c>
    </row>
    <row r="133" spans="1:17" ht="12" hidden="1" customHeight="1" x14ac:dyDescent="0.25">
      <c r="A133" s="148" t="s">
        <v>61</v>
      </c>
      <c r="B133" s="67"/>
      <c r="C133" s="67">
        <f>RES_hhdet_in!C133-RES_hhdet_in_new!C133</f>
        <v>0</v>
      </c>
      <c r="D133" s="67">
        <f>RES_hhdet_in!D133-RES_hhdet_in_new!D133</f>
        <v>0</v>
      </c>
      <c r="E133" s="67">
        <f>RES_hhdet_in!E133-RES_hhdet_in_new!E133</f>
        <v>0</v>
      </c>
      <c r="F133" s="67">
        <f>RES_hhdet_in!F133-RES_hhdet_in_new!F133</f>
        <v>0</v>
      </c>
      <c r="G133" s="67">
        <f>RES_hhdet_in!G133-RES_hhdet_in_new!G133</f>
        <v>0</v>
      </c>
      <c r="H133" s="67">
        <f>RES_hhdet_in!H133-RES_hhdet_in_new!H133</f>
        <v>0</v>
      </c>
      <c r="I133" s="67">
        <f>RES_hhdet_in!I133-RES_hhdet_in_new!I133</f>
        <v>0</v>
      </c>
      <c r="J133" s="67">
        <f>RES_hhdet_in!J133-RES_hhdet_in_new!J133</f>
        <v>0</v>
      </c>
      <c r="K133" s="67">
        <f>RES_hhdet_in!K133-RES_hhdet_in_new!K133</f>
        <v>0</v>
      </c>
      <c r="L133" s="67">
        <f>RES_hhdet_in!L133-RES_hhdet_in_new!L133</f>
        <v>0</v>
      </c>
      <c r="M133" s="67">
        <f>RES_hhdet_in!M133-RES_hhdet_in_new!M133</f>
        <v>0</v>
      </c>
      <c r="N133" s="67">
        <f>RES_hhdet_in!N133-RES_hhdet_in_new!N133</f>
        <v>0</v>
      </c>
      <c r="O133" s="67">
        <f>RES_hhdet_in!O133-RES_hhdet_in_new!O133</f>
        <v>0</v>
      </c>
      <c r="P133" s="67">
        <f>RES_hhdet_in!P133-RES_hhdet_in_new!P133</f>
        <v>0</v>
      </c>
      <c r="Q133" s="67">
        <f>RES_hhdet_in!Q133-RES_hhdet_in_new!Q133</f>
        <v>0</v>
      </c>
    </row>
    <row r="134" spans="1:17" ht="12" hidden="1" customHeight="1" x14ac:dyDescent="0.25">
      <c r="A134" s="148" t="s">
        <v>59</v>
      </c>
      <c r="B134" s="67"/>
      <c r="C134" s="67">
        <f>RES_hhdet_in!C134-RES_hhdet_in_new!C134</f>
        <v>0</v>
      </c>
      <c r="D134" s="67">
        <f>RES_hhdet_in!D134-RES_hhdet_in_new!D134</f>
        <v>0</v>
      </c>
      <c r="E134" s="67">
        <f>RES_hhdet_in!E134-RES_hhdet_in_new!E134</f>
        <v>0</v>
      </c>
      <c r="F134" s="67">
        <f>RES_hhdet_in!F134-RES_hhdet_in_new!F134</f>
        <v>0</v>
      </c>
      <c r="G134" s="67">
        <f>RES_hhdet_in!G134-RES_hhdet_in_new!G134</f>
        <v>0</v>
      </c>
      <c r="H134" s="67">
        <f>RES_hhdet_in!H134-RES_hhdet_in_new!H134</f>
        <v>0</v>
      </c>
      <c r="I134" s="67">
        <f>RES_hhdet_in!I134-RES_hhdet_in_new!I134</f>
        <v>0</v>
      </c>
      <c r="J134" s="67">
        <f>RES_hhdet_in!J134-RES_hhdet_in_new!J134</f>
        <v>0</v>
      </c>
      <c r="K134" s="67">
        <f>RES_hhdet_in!K134-RES_hhdet_in_new!K134</f>
        <v>0</v>
      </c>
      <c r="L134" s="67">
        <f>RES_hhdet_in!L134-RES_hhdet_in_new!L134</f>
        <v>0</v>
      </c>
      <c r="M134" s="67">
        <f>RES_hhdet_in!M134-RES_hhdet_in_new!M134</f>
        <v>0</v>
      </c>
      <c r="N134" s="67">
        <f>RES_hhdet_in!N134-RES_hhdet_in_new!N134</f>
        <v>0</v>
      </c>
      <c r="O134" s="67">
        <f>RES_hhdet_in!O134-RES_hhdet_in_new!O134</f>
        <v>0</v>
      </c>
      <c r="P134" s="67">
        <f>RES_hhdet_in!P134-RES_hhdet_in_new!P134</f>
        <v>0</v>
      </c>
      <c r="Q134" s="67">
        <f>RES_hhdet_in!Q134-RES_hhdet_in_new!Q134</f>
        <v>0</v>
      </c>
    </row>
    <row r="135" spans="1:17" ht="12" customHeight="1" x14ac:dyDescent="0.25">
      <c r="A135" s="23" t="s">
        <v>142</v>
      </c>
      <c r="B135" s="67"/>
      <c r="C135" s="67">
        <f>RES_hhdet_in!C135-RES_hhdet_in_new!C135</f>
        <v>0</v>
      </c>
      <c r="D135" s="67">
        <f>RES_hhdet_in!D135-RES_hhdet_in_new!D135</f>
        <v>0</v>
      </c>
      <c r="E135" s="67">
        <f>RES_hhdet_in!E135-RES_hhdet_in_new!E135</f>
        <v>0</v>
      </c>
      <c r="F135" s="67">
        <f>RES_hhdet_in!F135-RES_hhdet_in_new!F135</f>
        <v>0</v>
      </c>
      <c r="G135" s="67">
        <f>RES_hhdet_in!G135-RES_hhdet_in_new!G135</f>
        <v>0</v>
      </c>
      <c r="H135" s="67">
        <f>RES_hhdet_in!H135-RES_hhdet_in_new!H135</f>
        <v>0</v>
      </c>
      <c r="I135" s="67">
        <f>RES_hhdet_in!I135-RES_hhdet_in_new!I135</f>
        <v>0</v>
      </c>
      <c r="J135" s="67">
        <f>RES_hhdet_in!J135-RES_hhdet_in_new!J135</f>
        <v>0</v>
      </c>
      <c r="K135" s="67">
        <f>RES_hhdet_in!K135-RES_hhdet_in_new!K135</f>
        <v>0</v>
      </c>
      <c r="L135" s="67">
        <f>RES_hhdet_in!L135-RES_hhdet_in_new!L135</f>
        <v>0</v>
      </c>
      <c r="M135" s="67">
        <f>RES_hhdet_in!M135-RES_hhdet_in_new!M135</f>
        <v>0</v>
      </c>
      <c r="N135" s="67">
        <f>RES_hhdet_in!N135-RES_hhdet_in_new!N135</f>
        <v>0</v>
      </c>
      <c r="O135" s="67">
        <f>RES_hhdet_in!O135-RES_hhdet_in_new!O135</f>
        <v>0</v>
      </c>
      <c r="P135" s="67">
        <f>RES_hhdet_in!P135-RES_hhdet_in_new!P135</f>
        <v>0</v>
      </c>
      <c r="Q135" s="67">
        <f>RES_hhdet_in!Q135-RES_hhdet_in_new!Q135</f>
        <v>0</v>
      </c>
    </row>
    <row r="136" spans="1:17" ht="12" customHeight="1" x14ac:dyDescent="0.25">
      <c r="A136" s="23" t="s">
        <v>141</v>
      </c>
      <c r="B136" s="67"/>
      <c r="C136" s="67">
        <f>RES_hhdet_in!C136-RES_hhdet_in_new!C136</f>
        <v>0</v>
      </c>
      <c r="D136" s="67">
        <f>RES_hhdet_in!D136-RES_hhdet_in_new!D136</f>
        <v>0</v>
      </c>
      <c r="E136" s="67">
        <f>RES_hhdet_in!E136-RES_hhdet_in_new!E136</f>
        <v>0</v>
      </c>
      <c r="F136" s="67">
        <f>RES_hhdet_in!F136-RES_hhdet_in_new!F136</f>
        <v>0</v>
      </c>
      <c r="G136" s="67">
        <f>RES_hhdet_in!G136-RES_hhdet_in_new!G136</f>
        <v>0</v>
      </c>
      <c r="H136" s="67">
        <f>RES_hhdet_in!H136-RES_hhdet_in_new!H136</f>
        <v>0</v>
      </c>
      <c r="I136" s="67">
        <f>RES_hhdet_in!I136-RES_hhdet_in_new!I136</f>
        <v>0</v>
      </c>
      <c r="J136" s="67">
        <f>RES_hhdet_in!J136-RES_hhdet_in_new!J136</f>
        <v>0</v>
      </c>
      <c r="K136" s="67">
        <f>RES_hhdet_in!K136-RES_hhdet_in_new!K136</f>
        <v>0</v>
      </c>
      <c r="L136" s="67">
        <f>RES_hhdet_in!L136-RES_hhdet_in_new!L136</f>
        <v>0</v>
      </c>
      <c r="M136" s="67">
        <f>RES_hhdet_in!M136-RES_hhdet_in_new!M136</f>
        <v>0</v>
      </c>
      <c r="N136" s="67">
        <f>RES_hhdet_in!N136-RES_hhdet_in_new!N136</f>
        <v>0</v>
      </c>
      <c r="O136" s="67">
        <f>RES_hhdet_in!O136-RES_hhdet_in_new!O136</f>
        <v>0</v>
      </c>
      <c r="P136" s="67">
        <f>RES_hhdet_in!P136-RES_hhdet_in_new!P136</f>
        <v>0</v>
      </c>
      <c r="Q136" s="67">
        <f>RES_hhdet_in!Q136-RES_hhdet_in_new!Q136</f>
        <v>0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/>
      <c r="C140" s="67">
        <f>RES_hhdet_in!C140-RES_hhdet_in_new!C140</f>
        <v>0</v>
      </c>
      <c r="D140" s="67">
        <f>RES_hhdet_in!D140-RES_hhdet_in_new!D140</f>
        <v>0</v>
      </c>
      <c r="E140" s="67">
        <f>RES_hhdet_in!E140-RES_hhdet_in_new!E140</f>
        <v>0</v>
      </c>
      <c r="F140" s="67">
        <f>RES_hhdet_in!F140-RES_hhdet_in_new!F140</f>
        <v>0</v>
      </c>
      <c r="G140" s="67">
        <f>RES_hhdet_in!G140-RES_hhdet_in_new!G140</f>
        <v>0</v>
      </c>
      <c r="H140" s="67">
        <f>RES_hhdet_in!H140-RES_hhdet_in_new!H140</f>
        <v>0</v>
      </c>
      <c r="I140" s="67">
        <f>RES_hhdet_in!I140-RES_hhdet_in_new!I140</f>
        <v>0</v>
      </c>
      <c r="J140" s="67">
        <f>RES_hhdet_in!J140-RES_hhdet_in_new!J140</f>
        <v>0</v>
      </c>
      <c r="K140" s="67">
        <f>RES_hhdet_in!K140-RES_hhdet_in_new!K140</f>
        <v>0</v>
      </c>
      <c r="L140" s="67">
        <f>RES_hhdet_in!L140-RES_hhdet_in_new!L140</f>
        <v>0</v>
      </c>
      <c r="M140" s="67">
        <f>RES_hhdet_in!M140-RES_hhdet_in_new!M140</f>
        <v>0</v>
      </c>
      <c r="N140" s="67">
        <f>RES_hhdet_in!N140-RES_hhdet_in_new!N140</f>
        <v>0</v>
      </c>
      <c r="O140" s="67">
        <f>RES_hhdet_in!O140-RES_hhdet_in_new!O140</f>
        <v>0</v>
      </c>
      <c r="P140" s="67">
        <f>RES_hhdet_in!P140-RES_hhdet_in_new!P140</f>
        <v>0</v>
      </c>
      <c r="Q140" s="67">
        <f>RES_hhdet_in!Q140-RES_hhdet_in_new!Q140</f>
        <v>0</v>
      </c>
    </row>
    <row r="141" spans="1:17" ht="12" customHeight="1" x14ac:dyDescent="0.25">
      <c r="A141" s="29" t="s">
        <v>140</v>
      </c>
      <c r="B141" s="83"/>
      <c r="C141" s="83">
        <f>RES_hhdet_in!C141-RES_hhdet_in_new!C141</f>
        <v>0</v>
      </c>
      <c r="D141" s="83">
        <f>RES_hhdet_in!D141-RES_hhdet_in_new!D141</f>
        <v>0</v>
      </c>
      <c r="E141" s="83">
        <f>RES_hhdet_in!E141-RES_hhdet_in_new!E141</f>
        <v>0</v>
      </c>
      <c r="F141" s="83">
        <f>RES_hhdet_in!F141-RES_hhdet_in_new!F141</f>
        <v>0</v>
      </c>
      <c r="G141" s="83">
        <f>RES_hhdet_in!G141-RES_hhdet_in_new!G141</f>
        <v>0</v>
      </c>
      <c r="H141" s="83">
        <f>RES_hhdet_in!H141-RES_hhdet_in_new!H141</f>
        <v>0</v>
      </c>
      <c r="I141" s="83">
        <f>RES_hhdet_in!I141-RES_hhdet_in_new!I141</f>
        <v>0</v>
      </c>
      <c r="J141" s="83">
        <f>RES_hhdet_in!J141-RES_hhdet_in_new!J141</f>
        <v>0</v>
      </c>
      <c r="K141" s="83">
        <f>RES_hhdet_in!K141-RES_hhdet_in_new!K141</f>
        <v>0</v>
      </c>
      <c r="L141" s="83">
        <f>RES_hhdet_in!L141-RES_hhdet_in_new!L141</f>
        <v>0</v>
      </c>
      <c r="M141" s="83">
        <f>RES_hhdet_in!M141-RES_hhdet_in_new!M141</f>
        <v>0</v>
      </c>
      <c r="N141" s="83">
        <f>RES_hhdet_in!N141-RES_hhdet_in_new!N141</f>
        <v>0</v>
      </c>
      <c r="O141" s="83">
        <f>RES_hhdet_in!O141-RES_hhdet_in_new!O141</f>
        <v>0</v>
      </c>
      <c r="P141" s="83">
        <f>RES_hhdet_in!P141-RES_hhdet_in_new!P141</f>
        <v>0</v>
      </c>
      <c r="Q141" s="83">
        <f>RES_hhdet_in!Q141-RES_hhdet_in_new!Q141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/>
      <c r="C145" s="67">
        <f>RES_hhdet_in!C145-RES_hhdet_in_new!C145</f>
        <v>324.37315485424256</v>
      </c>
      <c r="D145" s="67">
        <f>RES_hhdet_in!D145-RES_hhdet_in_new!D145</f>
        <v>604.47906175166213</v>
      </c>
      <c r="E145" s="67">
        <f>RES_hhdet_in!E145-RES_hhdet_in_new!E145</f>
        <v>942.99742544675132</v>
      </c>
      <c r="F145" s="67">
        <f>RES_hhdet_in!F145-RES_hhdet_in_new!F145</f>
        <v>369.58604586619617</v>
      </c>
      <c r="G145" s="67">
        <f>RES_hhdet_in!G145-RES_hhdet_in_new!G145</f>
        <v>480.8935017451779</v>
      </c>
      <c r="H145" s="67">
        <f>RES_hhdet_in!H145-RES_hhdet_in_new!H145</f>
        <v>1747.9462209408944</v>
      </c>
      <c r="I145" s="67">
        <f>RES_hhdet_in!I145-RES_hhdet_in_new!I145</f>
        <v>4408.8470053541805</v>
      </c>
      <c r="J145" s="67">
        <f>RES_hhdet_in!J145-RES_hhdet_in_new!J145</f>
        <v>3891.109890595284</v>
      </c>
      <c r="K145" s="67">
        <f>RES_hhdet_in!K145-RES_hhdet_in_new!K145</f>
        <v>2276.8822668256098</v>
      </c>
      <c r="L145" s="67">
        <f>RES_hhdet_in!L145-RES_hhdet_in_new!L145</f>
        <v>2638.9811440654812</v>
      </c>
      <c r="M145" s="67">
        <f>RES_hhdet_in!M145-RES_hhdet_in_new!M145</f>
        <v>1024.8205137898219</v>
      </c>
      <c r="N145" s="67">
        <f>RES_hhdet_in!N145-RES_hhdet_in_new!N145</f>
        <v>746.73844037196</v>
      </c>
      <c r="O145" s="67">
        <f>RES_hhdet_in!O145-RES_hhdet_in_new!O145</f>
        <v>965.32709486213707</v>
      </c>
      <c r="P145" s="67">
        <f>RES_hhdet_in!P145-RES_hhdet_in_new!P145</f>
        <v>1081.4742015077757</v>
      </c>
      <c r="Q145" s="67">
        <f>RES_hhdet_in!Q145-RES_hhdet_in_new!Q145</f>
        <v>1660.8147686349107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/>
      <c r="C147" s="67">
        <f>RES_hhdet_in!C147-RES_hhdet_in_new!C147</f>
        <v>162</v>
      </c>
      <c r="D147" s="67">
        <f>RES_hhdet_in!D147-RES_hhdet_in_new!D147</f>
        <v>302</v>
      </c>
      <c r="E147" s="67">
        <f>RES_hhdet_in!E147-RES_hhdet_in_new!E147</f>
        <v>471</v>
      </c>
      <c r="F147" s="67">
        <f>RES_hhdet_in!F147-RES_hhdet_in_new!F147</f>
        <v>184</v>
      </c>
      <c r="G147" s="67">
        <f>RES_hhdet_in!G147-RES_hhdet_in_new!G147</f>
        <v>239.99999999999994</v>
      </c>
      <c r="H147" s="67">
        <f>RES_hhdet_in!H147-RES_hhdet_in_new!H147</f>
        <v>873.99999999999977</v>
      </c>
      <c r="I147" s="67">
        <f>RES_hhdet_in!I147-RES_hhdet_in_new!I147</f>
        <v>2203.9999999999991</v>
      </c>
      <c r="J147" s="67">
        <f>RES_hhdet_in!J147-RES_hhdet_in_new!J147</f>
        <v>1945.0000000000009</v>
      </c>
      <c r="K147" s="67">
        <f>RES_hhdet_in!K147-RES_hhdet_in_new!K147</f>
        <v>1138</v>
      </c>
      <c r="L147" s="67">
        <f>RES_hhdet_in!L147-RES_hhdet_in_new!L147</f>
        <v>1319.0000000000005</v>
      </c>
      <c r="M147" s="67">
        <f>RES_hhdet_in!M147-RES_hhdet_in_new!M147</f>
        <v>512</v>
      </c>
      <c r="N147" s="67">
        <f>RES_hhdet_in!N147-RES_hhdet_in_new!N147</f>
        <v>373</v>
      </c>
      <c r="O147" s="67">
        <f>RES_hhdet_in!O147-RES_hhdet_in_new!O147</f>
        <v>482.00000000000023</v>
      </c>
      <c r="P147" s="67">
        <f>RES_hhdet_in!P147-RES_hhdet_in_new!P147</f>
        <v>540.00000000000034</v>
      </c>
      <c r="Q147" s="67">
        <f>RES_hhdet_in!Q147-RES_hhdet_in_new!Q147</f>
        <v>830.00000000000068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/>
      <c r="C149" s="67">
        <f>RES_hhdet_in!C149-RES_hhdet_in_new!C149</f>
        <v>72.249999999999972</v>
      </c>
      <c r="D149" s="67">
        <f>RES_hhdet_in!D149-RES_hhdet_in_new!D149</f>
        <v>92.25</v>
      </c>
      <c r="E149" s="67">
        <f>RES_hhdet_in!E149-RES_hhdet_in_new!E149</f>
        <v>95.879906772266864</v>
      </c>
      <c r="F149" s="67">
        <f>RES_hhdet_in!F149-RES_hhdet_in_new!F149</f>
        <v>23.912234757183558</v>
      </c>
      <c r="G149" s="67">
        <f>RES_hhdet_in!G149-RES_hhdet_in_new!G149</f>
        <v>72.249999999999972</v>
      </c>
      <c r="H149" s="67">
        <f>RES_hhdet_in!H149-RES_hhdet_in_new!H149</f>
        <v>91.345925296928826</v>
      </c>
      <c r="I149" s="67">
        <f>RES_hhdet_in!I149-RES_hhdet_in_new!I149</f>
        <v>0</v>
      </c>
      <c r="J149" s="67">
        <f>RES_hhdet_in!J149-RES_hhdet_in_new!J149</f>
        <v>38.999999999999929</v>
      </c>
      <c r="K149" s="67">
        <f>RES_hhdet_in!K149-RES_hhdet_in_new!K149</f>
        <v>30.213161933998492</v>
      </c>
      <c r="L149" s="67">
        <f>RES_hhdet_in!L149-RES_hhdet_in_new!L149</f>
        <v>19.064117647058819</v>
      </c>
      <c r="M149" s="67">
        <f>RES_hhdet_in!M149-RES_hhdet_in_new!M149</f>
        <v>15.800717213114751</v>
      </c>
      <c r="N149" s="67">
        <f>RES_hhdet_in!N149-RES_hhdet_in_new!N149</f>
        <v>15.913498280473846</v>
      </c>
      <c r="O149" s="67">
        <f>RES_hhdet_in!O149-RES_hhdet_in_new!O149</f>
        <v>2.8070692744103098</v>
      </c>
      <c r="P149" s="67">
        <f>RES_hhdet_in!P149-RES_hhdet_in_new!P149</f>
        <v>34.999999999999979</v>
      </c>
      <c r="Q149" s="67">
        <f>RES_hhdet_in!Q149-RES_hhdet_in_new!Q149</f>
        <v>1.2477805786935505</v>
      </c>
    </row>
    <row r="150" spans="1:17" ht="12" customHeight="1" x14ac:dyDescent="0.25">
      <c r="A150" s="23" t="s">
        <v>143</v>
      </c>
      <c r="B150" s="67"/>
      <c r="C150" s="67">
        <f>RES_hhdet_in!C150-RES_hhdet_in_new!C150</f>
        <v>273.1464790234071</v>
      </c>
      <c r="D150" s="67">
        <f>RES_hhdet_in!D150-RES_hhdet_in_new!D150</f>
        <v>224.50042144405555</v>
      </c>
      <c r="E150" s="67">
        <f>RES_hhdet_in!E150-RES_hhdet_in_new!E150</f>
        <v>305.09596030208388</v>
      </c>
      <c r="F150" s="67">
        <f>RES_hhdet_in!F150-RES_hhdet_in_new!F150</f>
        <v>415.9999999999996</v>
      </c>
      <c r="G150" s="67">
        <f>RES_hhdet_in!G150-RES_hhdet_in_new!G150</f>
        <v>182.77507033131369</v>
      </c>
      <c r="H150" s="67">
        <f>RES_hhdet_in!H150-RES_hhdet_in_new!H150</f>
        <v>449.04726638948711</v>
      </c>
      <c r="I150" s="67">
        <f>RES_hhdet_in!I150-RES_hhdet_in_new!I150</f>
        <v>612.16822833357412</v>
      </c>
      <c r="J150" s="67">
        <f>RES_hhdet_in!J150-RES_hhdet_in_new!J150</f>
        <v>271.66139059917367</v>
      </c>
      <c r="K150" s="67">
        <f>RES_hhdet_in!K150-RES_hhdet_in_new!K150</f>
        <v>274.48906622538146</v>
      </c>
      <c r="L150" s="67">
        <f>RES_hhdet_in!L150-RES_hhdet_in_new!L150</f>
        <v>291.61302284723138</v>
      </c>
      <c r="M150" s="67">
        <f>RES_hhdet_in!M150-RES_hhdet_in_new!M150</f>
        <v>365.45468647072039</v>
      </c>
      <c r="N150" s="67">
        <f>RES_hhdet_in!N150-RES_hhdet_in_new!N150</f>
        <v>366.91743356102108</v>
      </c>
      <c r="O150" s="67">
        <f>RES_hhdet_in!O150-RES_hhdet_in_new!O150</f>
        <v>850.78161936068886</v>
      </c>
      <c r="P150" s="67">
        <f>RES_hhdet_in!P150-RES_hhdet_in_new!P150</f>
        <v>1027.9999999999986</v>
      </c>
      <c r="Q150" s="67">
        <f>RES_hhdet_in!Q150-RES_hhdet_in_new!Q150</f>
        <v>255.83859226382651</v>
      </c>
    </row>
    <row r="151" spans="1:17" ht="12" hidden="1" customHeight="1" x14ac:dyDescent="0.25">
      <c r="A151" s="148" t="s">
        <v>57</v>
      </c>
      <c r="B151" s="67"/>
      <c r="C151" s="67">
        <f>RES_hhdet_in!C151-RES_hhdet_in_new!C151</f>
        <v>0</v>
      </c>
      <c r="D151" s="67">
        <f>RES_hhdet_in!D151-RES_hhdet_in_new!D151</f>
        <v>0</v>
      </c>
      <c r="E151" s="67">
        <f>RES_hhdet_in!E151-RES_hhdet_in_new!E151</f>
        <v>0</v>
      </c>
      <c r="F151" s="67">
        <f>RES_hhdet_in!F151-RES_hhdet_in_new!F151</f>
        <v>0</v>
      </c>
      <c r="G151" s="67">
        <f>RES_hhdet_in!G151-RES_hhdet_in_new!G151</f>
        <v>0</v>
      </c>
      <c r="H151" s="67">
        <f>RES_hhdet_in!H151-RES_hhdet_in_new!H151</f>
        <v>0</v>
      </c>
      <c r="I151" s="67">
        <f>RES_hhdet_in!I151-RES_hhdet_in_new!I151</f>
        <v>0</v>
      </c>
      <c r="J151" s="67">
        <f>RES_hhdet_in!J151-RES_hhdet_in_new!J151</f>
        <v>0</v>
      </c>
      <c r="K151" s="67">
        <f>RES_hhdet_in!K151-RES_hhdet_in_new!K151</f>
        <v>0</v>
      </c>
      <c r="L151" s="67">
        <f>RES_hhdet_in!L151-RES_hhdet_in_new!L151</f>
        <v>0</v>
      </c>
      <c r="M151" s="67">
        <f>RES_hhdet_in!M151-RES_hhdet_in_new!M151</f>
        <v>0</v>
      </c>
      <c r="N151" s="67">
        <f>RES_hhdet_in!N151-RES_hhdet_in_new!N151</f>
        <v>0</v>
      </c>
      <c r="O151" s="67">
        <f>RES_hhdet_in!O151-RES_hhdet_in_new!O151</f>
        <v>0</v>
      </c>
      <c r="P151" s="67">
        <f>RES_hhdet_in!P151-RES_hhdet_in_new!P151</f>
        <v>0</v>
      </c>
      <c r="Q151" s="67">
        <f>RES_hhdet_in!Q151-RES_hhdet_in_new!Q151</f>
        <v>0</v>
      </c>
    </row>
    <row r="152" spans="1:17" ht="12" hidden="1" customHeight="1" x14ac:dyDescent="0.25">
      <c r="A152" s="148" t="s">
        <v>59</v>
      </c>
      <c r="B152" s="67"/>
      <c r="C152" s="67">
        <f>RES_hhdet_in!C152-RES_hhdet_in_new!C152</f>
        <v>0</v>
      </c>
      <c r="D152" s="67">
        <f>RES_hhdet_in!D152-RES_hhdet_in_new!D152</f>
        <v>0</v>
      </c>
      <c r="E152" s="67">
        <f>RES_hhdet_in!E152-RES_hhdet_in_new!E152</f>
        <v>0</v>
      </c>
      <c r="F152" s="67">
        <f>RES_hhdet_in!F152-RES_hhdet_in_new!F152</f>
        <v>0</v>
      </c>
      <c r="G152" s="67">
        <f>RES_hhdet_in!G152-RES_hhdet_in_new!G152</f>
        <v>0</v>
      </c>
      <c r="H152" s="67">
        <f>RES_hhdet_in!H152-RES_hhdet_in_new!H152</f>
        <v>0</v>
      </c>
      <c r="I152" s="67">
        <f>RES_hhdet_in!I152-RES_hhdet_in_new!I152</f>
        <v>0</v>
      </c>
      <c r="J152" s="67">
        <f>RES_hhdet_in!J152-RES_hhdet_in_new!J152</f>
        <v>0</v>
      </c>
      <c r="K152" s="67">
        <f>RES_hhdet_in!K152-RES_hhdet_in_new!K152</f>
        <v>0</v>
      </c>
      <c r="L152" s="67">
        <f>RES_hhdet_in!L152-RES_hhdet_in_new!L152</f>
        <v>0</v>
      </c>
      <c r="M152" s="67">
        <f>RES_hhdet_in!M152-RES_hhdet_in_new!M152</f>
        <v>0</v>
      </c>
      <c r="N152" s="67">
        <f>RES_hhdet_in!N152-RES_hhdet_in_new!N152</f>
        <v>0</v>
      </c>
      <c r="O152" s="67">
        <f>RES_hhdet_in!O152-RES_hhdet_in_new!O152</f>
        <v>0</v>
      </c>
      <c r="P152" s="67">
        <f>RES_hhdet_in!P152-RES_hhdet_in_new!P152</f>
        <v>0</v>
      </c>
      <c r="Q152" s="67">
        <f>RES_hhdet_in!Q152-RES_hhdet_in_new!Q152</f>
        <v>0</v>
      </c>
    </row>
    <row r="153" spans="1:17" ht="12" customHeight="1" x14ac:dyDescent="0.25">
      <c r="A153" s="23" t="s">
        <v>142</v>
      </c>
      <c r="B153" s="67"/>
      <c r="C153" s="67">
        <f>RES_hhdet_in!C153-RES_hhdet_in_new!C153</f>
        <v>54.955084108002609</v>
      </c>
      <c r="D153" s="67">
        <f>RES_hhdet_in!D153-RES_hhdet_in_new!D153</f>
        <v>299.83351668399024</v>
      </c>
      <c r="E153" s="67">
        <f>RES_hhdet_in!E153-RES_hhdet_in_new!E153</f>
        <v>499.49999999999966</v>
      </c>
      <c r="F153" s="67">
        <f>RES_hhdet_in!F153-RES_hhdet_in_new!F153</f>
        <v>56.097016088102002</v>
      </c>
      <c r="G153" s="67">
        <f>RES_hhdet_in!G153-RES_hhdet_in_new!G153</f>
        <v>302.68855550461961</v>
      </c>
      <c r="H153" s="67">
        <f>RES_hhdet_in!H153-RES_hhdet_in_new!H153</f>
        <v>714.50000000000045</v>
      </c>
      <c r="I153" s="67">
        <f>RES_hhdet_in!I153-RES_hhdet_in_new!I153</f>
        <v>407.47156456357851</v>
      </c>
      <c r="J153" s="67">
        <f>RES_hhdet_in!J153-RES_hhdet_in_new!J153</f>
        <v>1724.4999999999977</v>
      </c>
      <c r="K153" s="67">
        <f>RES_hhdet_in!K153-RES_hhdet_in_new!K153</f>
        <v>637.66153533143074</v>
      </c>
      <c r="L153" s="67">
        <f>RES_hhdet_in!L153-RES_hhdet_in_new!L153</f>
        <v>28.809934893283753</v>
      </c>
      <c r="M153" s="67">
        <f>RES_hhdet_in!M153-RES_hhdet_in_new!M153</f>
        <v>111.57278853026355</v>
      </c>
      <c r="N153" s="67">
        <f>RES_hhdet_in!N153-RES_hhdet_in_new!N153</f>
        <v>0</v>
      </c>
      <c r="O153" s="67">
        <f>RES_hhdet_in!O153-RES_hhdet_in_new!O153</f>
        <v>0</v>
      </c>
      <c r="P153" s="67">
        <f>RES_hhdet_in!P153-RES_hhdet_in_new!P153</f>
        <v>292.10535662482675</v>
      </c>
      <c r="Q153" s="67">
        <f>RES_hhdet_in!Q153-RES_hhdet_in_new!Q153</f>
        <v>77.063637101355198</v>
      </c>
    </row>
    <row r="154" spans="1:17" ht="12" customHeight="1" x14ac:dyDescent="0.25">
      <c r="A154" s="23" t="s">
        <v>141</v>
      </c>
      <c r="B154" s="67"/>
      <c r="C154" s="67">
        <f>RES_hhdet_in!C154-RES_hhdet_in_new!C154</f>
        <v>126.39750007376125</v>
      </c>
      <c r="D154" s="67">
        <f>RES_hhdet_in!D154-RES_hhdet_in_new!D154</f>
        <v>209.05090696281525</v>
      </c>
      <c r="E154" s="67">
        <f>RES_hhdet_in!E154-RES_hhdet_in_new!E154</f>
        <v>350.62242544675109</v>
      </c>
      <c r="F154" s="67">
        <f>RES_hhdet_in!F154-RES_hhdet_in_new!F154</f>
        <v>363.21104586619629</v>
      </c>
      <c r="G154" s="67">
        <f>RES_hhdet_in!G154-RES_hhdet_in_new!G154</f>
        <v>158.25468581772452</v>
      </c>
      <c r="H154" s="67">
        <f>RES_hhdet_in!H154-RES_hhdet_in_new!H154</f>
        <v>974.57122094089391</v>
      </c>
      <c r="I154" s="67">
        <f>RES_hhdet_in!I154-RES_hhdet_in_new!I154</f>
        <v>4482.4720053541805</v>
      </c>
      <c r="J154" s="67">
        <f>RES_hhdet_in!J154-RES_hhdet_in_new!J154</f>
        <v>2398.1114507167567</v>
      </c>
      <c r="K154" s="67">
        <f>RES_hhdet_in!K154-RES_hhdet_in_new!K154</f>
        <v>2315.8616961531288</v>
      </c>
      <c r="L154" s="67">
        <f>RES_hhdet_in!L154-RES_hhdet_in_new!L154</f>
        <v>4340.3865059606251</v>
      </c>
      <c r="M154" s="67">
        <f>RES_hhdet_in!M154-RES_hhdet_in_new!M154</f>
        <v>2625.4405022980764</v>
      </c>
      <c r="N154" s="67">
        <f>RES_hhdet_in!N154-RES_hhdet_in_new!N154</f>
        <v>2210.455874956463</v>
      </c>
      <c r="O154" s="67">
        <f>RES_hhdet_in!O154-RES_hhdet_in_new!O154</f>
        <v>2601.7518344393029</v>
      </c>
      <c r="P154" s="67">
        <f>RES_hhdet_in!P154-RES_hhdet_in_new!P154</f>
        <v>2444.5301783782797</v>
      </c>
      <c r="Q154" s="67">
        <f>RES_hhdet_in!Q154-RES_hhdet_in_new!Q154</f>
        <v>13235.403043611448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/>
      <c r="C158" s="67">
        <f>RES_hhdet_in!C158-RES_hhdet_in_new!C158</f>
        <v>1085</v>
      </c>
      <c r="D158" s="67">
        <f>RES_hhdet_in!D158-RES_hhdet_in_new!D158</f>
        <v>835.00000000000011</v>
      </c>
      <c r="E158" s="67">
        <f>RES_hhdet_in!E158-RES_hhdet_in_new!E158</f>
        <v>1291.9999999999998</v>
      </c>
      <c r="F158" s="67">
        <f>RES_hhdet_in!F158-RES_hhdet_in_new!F158</f>
        <v>470.00000000000006</v>
      </c>
      <c r="G158" s="67">
        <f>RES_hhdet_in!G158-RES_hhdet_in_new!G158</f>
        <v>461.68201065870488</v>
      </c>
      <c r="H158" s="67">
        <f>RES_hhdet_in!H158-RES_hhdet_in_new!H158</f>
        <v>1587.4586974276622</v>
      </c>
      <c r="I158" s="67">
        <f>RES_hhdet_in!I158-RES_hhdet_in_new!I158</f>
        <v>5962.9999999999991</v>
      </c>
      <c r="J158" s="67">
        <f>RES_hhdet_in!J158-RES_hhdet_in_new!J158</f>
        <v>7260.8750000000009</v>
      </c>
      <c r="K158" s="67">
        <f>RES_hhdet_in!K158-RES_hhdet_in_new!K158</f>
        <v>2455.6571198463303</v>
      </c>
      <c r="L158" s="67">
        <f>RES_hhdet_in!L158-RES_hhdet_in_new!L158</f>
        <v>4035.0098359575763</v>
      </c>
      <c r="M158" s="67">
        <f>RES_hhdet_in!M158-RES_hhdet_in_new!M158</f>
        <v>4737.326764949672</v>
      </c>
      <c r="N158" s="67">
        <f>RES_hhdet_in!N158-RES_hhdet_in_new!N158</f>
        <v>1055.9918027465944</v>
      </c>
      <c r="O158" s="67">
        <f>RES_hhdet_in!O158-RES_hhdet_in_new!O158</f>
        <v>3721.5570106587061</v>
      </c>
      <c r="P158" s="67">
        <f>RES_hhdet_in!P158-RES_hhdet_in_new!P158</f>
        <v>2175.3336974276622</v>
      </c>
      <c r="Q158" s="67">
        <f>RES_hhdet_in!Q158-RES_hhdet_in_new!Q158</f>
        <v>7576.3737684134558</v>
      </c>
    </row>
    <row r="159" spans="1:17" ht="12" customHeight="1" x14ac:dyDescent="0.25">
      <c r="A159" s="29" t="s">
        <v>140</v>
      </c>
      <c r="B159" s="83"/>
      <c r="C159" s="83">
        <f>RES_hhdet_in!C159-RES_hhdet_in_new!C159</f>
        <v>99.591035007913092</v>
      </c>
      <c r="D159" s="83">
        <f>RES_hhdet_in!D159-RES_hhdet_in_new!D159</f>
        <v>131.34422579408533</v>
      </c>
      <c r="E159" s="83">
        <f>RES_hhdet_in!E159-RES_hhdet_in_new!E159</f>
        <v>87.545660497079098</v>
      </c>
      <c r="F159" s="83">
        <f>RES_hhdet_in!F159-RES_hhdet_in_new!F159</f>
        <v>37.211045866196059</v>
      </c>
      <c r="G159" s="83">
        <f>RES_hhdet_in!G159-RES_hhdet_in_new!G159</f>
        <v>140.00402524535195</v>
      </c>
      <c r="H159" s="83">
        <f>RES_hhdet_in!H159-RES_hhdet_in_new!H159</f>
        <v>412.86375509977324</v>
      </c>
      <c r="I159" s="83">
        <f>RES_hhdet_in!I159-RES_hhdet_in_new!I159</f>
        <v>0</v>
      </c>
      <c r="J159" s="83">
        <f>RES_hhdet_in!J159-RES_hhdet_in_new!J159</f>
        <v>0</v>
      </c>
      <c r="K159" s="83">
        <f>RES_hhdet_in!K159-RES_hhdet_in_new!K159</f>
        <v>46.007266825613442</v>
      </c>
      <c r="L159" s="83">
        <f>RES_hhdet_in!L159-RES_hhdet_in_new!L159</f>
        <v>0</v>
      </c>
      <c r="M159" s="83">
        <f>RES_hhdet_in!M159-RES_hhdet_in_new!M159</f>
        <v>0</v>
      </c>
      <c r="N159" s="83">
        <f>RES_hhdet_in!N159-RES_hhdet_in_new!N159</f>
        <v>43.863440371963634</v>
      </c>
      <c r="O159" s="83">
        <f>RES_hhdet_in!O159-RES_hhdet_in_new!O159</f>
        <v>0</v>
      </c>
      <c r="P159" s="83">
        <f>RES_hhdet_in!P159-RES_hhdet_in_new!P159</f>
        <v>493.59920150777566</v>
      </c>
      <c r="Q159" s="83">
        <f>RES_hhdet_in!Q159-RES_hhdet_in_new!Q159</f>
        <v>2910.8201703653735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/>
      <c r="C163" s="67">
        <f>RES_hhdet_in!C163-RES_hhdet_in_new!C163</f>
        <v>664.7107923254531</v>
      </c>
      <c r="D163" s="67">
        <f>RES_hhdet_in!D163-RES_hhdet_in_new!D163</f>
        <v>1657.1576354194367</v>
      </c>
      <c r="E163" s="67">
        <f>RES_hhdet_in!E163-RES_hhdet_in_new!E163</f>
        <v>1453.6827175574033</v>
      </c>
      <c r="F163" s="67">
        <f>RES_hhdet_in!F163-RES_hhdet_in_new!F163</f>
        <v>1134.304493128669</v>
      </c>
      <c r="G163" s="67">
        <f>RES_hhdet_in!G163-RES_hhdet_in_new!G163</f>
        <v>1817.2097664317857</v>
      </c>
      <c r="H163" s="67">
        <f>RES_hhdet_in!H163-RES_hhdet_in_new!H163</f>
        <v>2231.4583184308449</v>
      </c>
      <c r="I163" s="67">
        <f>RES_hhdet_in!I163-RES_hhdet_in_new!I163</f>
        <v>1815.0086829748125</v>
      </c>
      <c r="J163" s="67">
        <f>RES_hhdet_in!J163-RES_hhdet_in_new!J163</f>
        <v>557.71812584346549</v>
      </c>
      <c r="K163" s="67">
        <f>RES_hhdet_in!K163-RES_hhdet_in_new!K163</f>
        <v>0</v>
      </c>
      <c r="L163" s="67">
        <f>RES_hhdet_in!L163-RES_hhdet_in_new!L163</f>
        <v>248.28433617989117</v>
      </c>
      <c r="M163" s="67">
        <f>RES_hhdet_in!M163-RES_hhdet_in_new!M163</f>
        <v>0</v>
      </c>
      <c r="N163" s="67">
        <f>RES_hhdet_in!N163-RES_hhdet_in_new!N163</f>
        <v>0</v>
      </c>
      <c r="O163" s="67">
        <f>RES_hhdet_in!O163-RES_hhdet_in_new!O163</f>
        <v>0</v>
      </c>
      <c r="P163" s="67">
        <f>RES_hhdet_in!P163-RES_hhdet_in_new!P163</f>
        <v>0</v>
      </c>
      <c r="Q163" s="67">
        <f>RES_hhdet_in!Q163-RES_hhdet_in_new!Q163</f>
        <v>0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/>
      <c r="C165" s="67">
        <f>RES_hhdet_in!C165-RES_hhdet_in_new!C165</f>
        <v>168</v>
      </c>
      <c r="D165" s="67">
        <f>RES_hhdet_in!D165-RES_hhdet_in_new!D165</f>
        <v>265</v>
      </c>
      <c r="E165" s="67">
        <f>RES_hhdet_in!E165-RES_hhdet_in_new!E165</f>
        <v>259</v>
      </c>
      <c r="F165" s="67">
        <f>RES_hhdet_in!F165-RES_hhdet_in_new!F165</f>
        <v>282</v>
      </c>
      <c r="G165" s="67">
        <f>RES_hhdet_in!G165-RES_hhdet_in_new!G165</f>
        <v>345.99999999999989</v>
      </c>
      <c r="H165" s="67">
        <f>RES_hhdet_in!H165-RES_hhdet_in_new!H165</f>
        <v>445.99999999999989</v>
      </c>
      <c r="I165" s="67">
        <f>RES_hhdet_in!I165-RES_hhdet_in_new!I165</f>
        <v>283.99999999999989</v>
      </c>
      <c r="J165" s="67">
        <f>RES_hhdet_in!J165-RES_hhdet_in_new!J165</f>
        <v>33.000000000000028</v>
      </c>
      <c r="K165" s="67">
        <f>RES_hhdet_in!K165-RES_hhdet_in_new!K165</f>
        <v>476.50434096290451</v>
      </c>
      <c r="L165" s="67">
        <f>RES_hhdet_in!L165-RES_hhdet_in_new!L165</f>
        <v>248.28433617989117</v>
      </c>
      <c r="M165" s="67">
        <f>RES_hhdet_in!M165-RES_hhdet_in_new!M165</f>
        <v>169</v>
      </c>
      <c r="N165" s="67">
        <f>RES_hhdet_in!N165-RES_hhdet_in_new!N165</f>
        <v>611.04184177091474</v>
      </c>
      <c r="O165" s="67">
        <f>RES_hhdet_in!O165-RES_hhdet_in_new!O165</f>
        <v>940.75747132310505</v>
      </c>
      <c r="P165" s="67">
        <f>RES_hhdet_in!P165-RES_hhdet_in_new!P165</f>
        <v>1256.2921709333148</v>
      </c>
      <c r="Q165" s="67">
        <f>RES_hhdet_in!Q165-RES_hhdet_in_new!Q165</f>
        <v>1284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/>
      <c r="C167" s="67">
        <f>RES_hhdet_in!C167-RES_hhdet_in_new!C167</f>
        <v>232.49999999999994</v>
      </c>
      <c r="D167" s="67">
        <f>RES_hhdet_in!D167-RES_hhdet_in_new!D167</f>
        <v>297.49999999999989</v>
      </c>
      <c r="E167" s="67">
        <f>RES_hhdet_in!E167-RES_hhdet_in_new!E167</f>
        <v>173.11205269195406</v>
      </c>
      <c r="F167" s="67">
        <f>RES_hhdet_in!F167-RES_hhdet_in_new!F167</f>
        <v>92.878899749112705</v>
      </c>
      <c r="G167" s="67">
        <f>RES_hhdet_in!G167-RES_hhdet_in_new!G167</f>
        <v>232.50000000000011</v>
      </c>
      <c r="H167" s="67">
        <f>RES_hhdet_in!H167-RES_hhdet_in_new!H167</f>
        <v>180.12216741982667</v>
      </c>
      <c r="I167" s="67">
        <f>RES_hhdet_in!I167-RES_hhdet_in_new!I167</f>
        <v>0</v>
      </c>
      <c r="J167" s="67">
        <f>RES_hhdet_in!J167-RES_hhdet_in_new!J167</f>
        <v>127.00000000000013</v>
      </c>
      <c r="K167" s="67">
        <f>RES_hhdet_in!K167-RES_hhdet_in_new!K167</f>
        <v>95.927437913586715</v>
      </c>
      <c r="L167" s="67">
        <f>RES_hhdet_in!L167-RES_hhdet_in_new!L167</f>
        <v>61.252860620815568</v>
      </c>
      <c r="M167" s="67">
        <f>RES_hhdet_in!M167-RES_hhdet_in_new!M167</f>
        <v>51.046847888953153</v>
      </c>
      <c r="N167" s="67">
        <f>RES_hhdet_in!N167-RES_hhdet_in_new!N167</f>
        <v>51.222298018744823</v>
      </c>
      <c r="O167" s="67">
        <f>RES_hhdet_in!O167-RES_hhdet_in_new!O167</f>
        <v>3.9137661259420042</v>
      </c>
      <c r="P167" s="67">
        <f>RES_hhdet_in!P167-RES_hhdet_in_new!P167</f>
        <v>27</v>
      </c>
      <c r="Q167" s="67">
        <f>RES_hhdet_in!Q167-RES_hhdet_in_new!Q167</f>
        <v>4.4834561355185087</v>
      </c>
    </row>
    <row r="168" spans="1:17" ht="12" customHeight="1" x14ac:dyDescent="0.25">
      <c r="A168" s="23" t="s">
        <v>143</v>
      </c>
      <c r="B168" s="67"/>
      <c r="C168" s="67">
        <f>RES_hhdet_in!C168-RES_hhdet_in_new!C168</f>
        <v>1020.5822441405035</v>
      </c>
      <c r="D168" s="67">
        <f>RES_hhdet_in!D168-RES_hhdet_in_new!D168</f>
        <v>644.42457367746249</v>
      </c>
      <c r="E168" s="67">
        <f>RES_hhdet_in!E168-RES_hhdet_in_new!E168</f>
        <v>552.30852118420069</v>
      </c>
      <c r="F168" s="67">
        <f>RES_hhdet_in!F168-RES_hhdet_in_new!F168</f>
        <v>1342.5</v>
      </c>
      <c r="G168" s="67">
        <f>RES_hhdet_in!G168-RES_hhdet_in_new!G168</f>
        <v>770.23532267010353</v>
      </c>
      <c r="H168" s="67">
        <f>RES_hhdet_in!H168-RES_hhdet_in_new!H168</f>
        <v>834.64736382617878</v>
      </c>
      <c r="I168" s="67">
        <f>RES_hhdet_in!I168-RES_hhdet_in_new!I168</f>
        <v>1100.5000000000005</v>
      </c>
      <c r="J168" s="67">
        <f>RES_hhdet_in!J168-RES_hhdet_in_new!J168</f>
        <v>803.54196666495875</v>
      </c>
      <c r="K168" s="67">
        <f>RES_hhdet_in!K168-RES_hhdet_in_new!K168</f>
        <v>978.93068790946995</v>
      </c>
      <c r="L168" s="67">
        <f>RES_hhdet_in!L168-RES_hhdet_in_new!L168</f>
        <v>842.79900725716902</v>
      </c>
      <c r="M168" s="67">
        <f>RES_hhdet_in!M168-RES_hhdet_in_new!M168</f>
        <v>3662.1532997900849</v>
      </c>
      <c r="N168" s="67">
        <f>RES_hhdet_in!N168-RES_hhdet_in_new!N168</f>
        <v>1226.1527019812552</v>
      </c>
      <c r="O168" s="67">
        <f>RES_hhdet_in!O168-RES_hhdet_in_new!O168</f>
        <v>299.46123387405805</v>
      </c>
      <c r="P168" s="67">
        <f>RES_hhdet_in!P168-RES_hhdet_in_new!P168</f>
        <v>247.92050468836186</v>
      </c>
      <c r="Q168" s="67">
        <f>RES_hhdet_in!Q168-RES_hhdet_in_new!Q168</f>
        <v>872.51654386448138</v>
      </c>
    </row>
    <row r="169" spans="1:17" ht="12" hidden="1" customHeight="1" x14ac:dyDescent="0.25">
      <c r="A169" s="148" t="s">
        <v>57</v>
      </c>
      <c r="B169" s="67"/>
      <c r="C169" s="67">
        <f>RES_hhdet_in!C169-RES_hhdet_in_new!C169</f>
        <v>0</v>
      </c>
      <c r="D169" s="67">
        <f>RES_hhdet_in!D169-RES_hhdet_in_new!D169</f>
        <v>0</v>
      </c>
      <c r="E169" s="67">
        <f>RES_hhdet_in!E169-RES_hhdet_in_new!E169</f>
        <v>0</v>
      </c>
      <c r="F169" s="67">
        <f>RES_hhdet_in!F169-RES_hhdet_in_new!F169</f>
        <v>0</v>
      </c>
      <c r="G169" s="67">
        <f>RES_hhdet_in!G169-RES_hhdet_in_new!G169</f>
        <v>0</v>
      </c>
      <c r="H169" s="67">
        <f>RES_hhdet_in!H169-RES_hhdet_in_new!H169</f>
        <v>0</v>
      </c>
      <c r="I169" s="67">
        <f>RES_hhdet_in!I169-RES_hhdet_in_new!I169</f>
        <v>0</v>
      </c>
      <c r="J169" s="67">
        <f>RES_hhdet_in!J169-RES_hhdet_in_new!J169</f>
        <v>0</v>
      </c>
      <c r="K169" s="67">
        <f>RES_hhdet_in!K169-RES_hhdet_in_new!K169</f>
        <v>0</v>
      </c>
      <c r="L169" s="67">
        <f>RES_hhdet_in!L169-RES_hhdet_in_new!L169</f>
        <v>0</v>
      </c>
      <c r="M169" s="67">
        <f>RES_hhdet_in!M169-RES_hhdet_in_new!M169</f>
        <v>0</v>
      </c>
      <c r="N169" s="67">
        <f>RES_hhdet_in!N169-RES_hhdet_in_new!N169</f>
        <v>0</v>
      </c>
      <c r="O169" s="67">
        <f>RES_hhdet_in!O169-RES_hhdet_in_new!O169</f>
        <v>0</v>
      </c>
      <c r="P169" s="67">
        <f>RES_hhdet_in!P169-RES_hhdet_in_new!P169</f>
        <v>0</v>
      </c>
      <c r="Q169" s="67">
        <f>RES_hhdet_in!Q169-RES_hhdet_in_new!Q169</f>
        <v>0</v>
      </c>
    </row>
    <row r="170" spans="1:17" ht="12" hidden="1" customHeight="1" x14ac:dyDescent="0.25">
      <c r="A170" s="148" t="s">
        <v>59</v>
      </c>
      <c r="B170" s="67"/>
      <c r="C170" s="67">
        <f>RES_hhdet_in!C170-RES_hhdet_in_new!C170</f>
        <v>0</v>
      </c>
      <c r="D170" s="67">
        <f>RES_hhdet_in!D170-RES_hhdet_in_new!D170</f>
        <v>0</v>
      </c>
      <c r="E170" s="67">
        <f>RES_hhdet_in!E170-RES_hhdet_in_new!E170</f>
        <v>0</v>
      </c>
      <c r="F170" s="67">
        <f>RES_hhdet_in!F170-RES_hhdet_in_new!F170</f>
        <v>0</v>
      </c>
      <c r="G170" s="67">
        <f>RES_hhdet_in!G170-RES_hhdet_in_new!G170</f>
        <v>0</v>
      </c>
      <c r="H170" s="67">
        <f>RES_hhdet_in!H170-RES_hhdet_in_new!H170</f>
        <v>0</v>
      </c>
      <c r="I170" s="67">
        <f>RES_hhdet_in!I170-RES_hhdet_in_new!I170</f>
        <v>0</v>
      </c>
      <c r="J170" s="67">
        <f>RES_hhdet_in!J170-RES_hhdet_in_new!J170</f>
        <v>0</v>
      </c>
      <c r="K170" s="67">
        <f>RES_hhdet_in!K170-RES_hhdet_in_new!K170</f>
        <v>0</v>
      </c>
      <c r="L170" s="67">
        <f>RES_hhdet_in!L170-RES_hhdet_in_new!L170</f>
        <v>0</v>
      </c>
      <c r="M170" s="67">
        <f>RES_hhdet_in!M170-RES_hhdet_in_new!M170</f>
        <v>0</v>
      </c>
      <c r="N170" s="67">
        <f>RES_hhdet_in!N170-RES_hhdet_in_new!N170</f>
        <v>0</v>
      </c>
      <c r="O170" s="67">
        <f>RES_hhdet_in!O170-RES_hhdet_in_new!O170</f>
        <v>0</v>
      </c>
      <c r="P170" s="67">
        <f>RES_hhdet_in!P170-RES_hhdet_in_new!P170</f>
        <v>0</v>
      </c>
      <c r="Q170" s="67">
        <f>RES_hhdet_in!Q170-RES_hhdet_in_new!Q170</f>
        <v>0</v>
      </c>
    </row>
    <row r="171" spans="1:17" ht="12" customHeight="1" x14ac:dyDescent="0.25">
      <c r="A171" s="23" t="s">
        <v>142</v>
      </c>
      <c r="B171" s="67"/>
      <c r="C171" s="67">
        <f>RES_hhdet_in!C171-RES_hhdet_in_new!C171</f>
        <v>72.188921506094658</v>
      </c>
      <c r="D171" s="67">
        <f>RES_hhdet_in!D171-RES_hhdet_in_new!D171</f>
        <v>767.34082176414699</v>
      </c>
      <c r="E171" s="67">
        <f>RES_hhdet_in!E171-RES_hhdet_in_new!E171</f>
        <v>694.40981714558575</v>
      </c>
      <c r="F171" s="67">
        <f>RES_hhdet_in!F171-RES_hhdet_in_new!F171</f>
        <v>137.11904924625293</v>
      </c>
      <c r="G171" s="67">
        <f>RES_hhdet_in!G171-RES_hhdet_in_new!G171</f>
        <v>1053.7652939874899</v>
      </c>
      <c r="H171" s="67">
        <f>RES_hhdet_in!H171-RES_hhdet_in_new!H171</f>
        <v>916</v>
      </c>
      <c r="I171" s="67">
        <f>RES_hhdet_in!I171-RES_hhdet_in_new!I171</f>
        <v>24.881042553877684</v>
      </c>
      <c r="J171" s="67">
        <f>RES_hhdet_in!J171-RES_hhdet_in_new!J171</f>
        <v>391.575801919426</v>
      </c>
      <c r="K171" s="67">
        <f>RES_hhdet_in!K171-RES_hhdet_in_new!K171</f>
        <v>108.90088283280338</v>
      </c>
      <c r="L171" s="67">
        <f>RES_hhdet_in!L171-RES_hhdet_in_new!L171</f>
        <v>9.723370845328418</v>
      </c>
      <c r="M171" s="67">
        <f>RES_hhdet_in!M171-RES_hhdet_in_new!M171</f>
        <v>0</v>
      </c>
      <c r="N171" s="67">
        <f>RES_hhdet_in!N171-RES_hhdet_in_new!N171</f>
        <v>0</v>
      </c>
      <c r="O171" s="67">
        <f>RES_hhdet_in!O171-RES_hhdet_in_new!O171</f>
        <v>39.352073963018483</v>
      </c>
      <c r="P171" s="67">
        <f>RES_hhdet_in!P171-RES_hhdet_in_new!P171</f>
        <v>126.54029229618435</v>
      </c>
      <c r="Q171" s="67">
        <f>RES_hhdet_in!Q171-RES_hhdet_in_new!Q171</f>
        <v>30.517605633803214</v>
      </c>
    </row>
    <row r="172" spans="1:17" ht="12" customHeight="1" x14ac:dyDescent="0.25">
      <c r="A172" s="23" t="s">
        <v>141</v>
      </c>
      <c r="B172" s="67"/>
      <c r="C172" s="67">
        <f>RES_hhdet_in!C172-RES_hhdet_in_new!C172</f>
        <v>257.45101153239909</v>
      </c>
      <c r="D172" s="67">
        <f>RES_hhdet_in!D172-RES_hhdet_in_new!D172</f>
        <v>570.55358577994184</v>
      </c>
      <c r="E172" s="67">
        <f>RES_hhdet_in!E172-RES_hhdet_in_new!E172</f>
        <v>465.41326610288797</v>
      </c>
      <c r="F172" s="67">
        <f>RES_hhdet_in!F172-RES_hhdet_in_new!F172</f>
        <v>782.61699312866904</v>
      </c>
      <c r="G172" s="67">
        <f>RES_hhdet_in!G172-RES_hhdet_in_new!G172</f>
        <v>541.13110058083385</v>
      </c>
      <c r="H172" s="67">
        <f>RES_hhdet_in!H172-RES_hhdet_in_new!H172</f>
        <v>1126.770818430844</v>
      </c>
      <c r="I172" s="67">
        <f>RES_hhdet_in!I172-RES_hhdet_in_new!I172</f>
        <v>3488.3211829748125</v>
      </c>
      <c r="J172" s="67">
        <f>RES_hhdet_in!J172-RES_hhdet_in_new!J172</f>
        <v>261.33758049083417</v>
      </c>
      <c r="K172" s="67">
        <f>RES_hhdet_in!K172-RES_hhdet_in_new!K172</f>
        <v>254.03112082211081</v>
      </c>
      <c r="L172" s="67">
        <f>RES_hhdet_in!L172-RES_hhdet_in_new!L172</f>
        <v>3368.021108304546</v>
      </c>
      <c r="M172" s="67">
        <f>RES_hhdet_in!M172-RES_hhdet_in_new!M172</f>
        <v>0</v>
      </c>
      <c r="N172" s="67">
        <f>RES_hhdet_in!N172-RES_hhdet_in_new!N172</f>
        <v>1727.7051655227579</v>
      </c>
      <c r="O172" s="67">
        <f>RES_hhdet_in!O172-RES_hhdet_in_new!O172</f>
        <v>3995.3407159869844</v>
      </c>
      <c r="P172" s="67">
        <f>RES_hhdet_in!P172-RES_hhdet_in_new!P172</f>
        <v>5218.337245363331</v>
      </c>
      <c r="Q172" s="67">
        <f>RES_hhdet_in!Q172-RES_hhdet_in_new!Q172</f>
        <v>5460.4823943661968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/>
      <c r="C176" s="67">
        <f>RES_hhdet_in!C176-RES_hhdet_in_new!C176</f>
        <v>2964.0000000000009</v>
      </c>
      <c r="D176" s="67">
        <f>RES_hhdet_in!D176-RES_hhdet_in_new!D176</f>
        <v>2286.9999999999991</v>
      </c>
      <c r="E176" s="67">
        <f>RES_hhdet_in!E176-RES_hhdet_in_new!E176</f>
        <v>1932.0000000000005</v>
      </c>
      <c r="F176" s="67">
        <f>RES_hhdet_in!F176-RES_hhdet_in_new!F176</f>
        <v>1502.9999999999995</v>
      </c>
      <c r="G176" s="67">
        <f>RES_hhdet_in!G176-RES_hhdet_in_new!G176</f>
        <v>1927.0000000000009</v>
      </c>
      <c r="H176" s="67">
        <f>RES_hhdet_in!H176-RES_hhdet_in_new!H176</f>
        <v>1868.0077048174178</v>
      </c>
      <c r="I176" s="67">
        <f>RES_hhdet_in!I176-RES_hhdet_in_new!I176</f>
        <v>2621.0000000000009</v>
      </c>
      <c r="J176" s="67">
        <f>RES_hhdet_in!J176-RES_hhdet_in_new!J176</f>
        <v>620.0000000000008</v>
      </c>
      <c r="K176" s="67">
        <f>RES_hhdet_in!K176-RES_hhdet_in_new!K176</f>
        <v>1946.4094365104875</v>
      </c>
      <c r="L176" s="67">
        <f>RES_hhdet_in!L176-RES_hhdet_in_new!L176</f>
        <v>2015.2156638201091</v>
      </c>
      <c r="M176" s="67">
        <f>RES_hhdet_in!M176-RES_hhdet_in_new!M176</f>
        <v>4357.8203407369283</v>
      </c>
      <c r="N176" s="67">
        <f>RES_hhdet_in!N176-RES_hhdet_in_new!N176</f>
        <v>1379.5461852354144</v>
      </c>
      <c r="O176" s="67">
        <f>RES_hhdet_in!O176-RES_hhdet_in_new!O176</f>
        <v>2907.8364588620025</v>
      </c>
      <c r="P176" s="67">
        <f>RES_hhdet_in!P176-RES_hhdet_in_new!P176</f>
        <v>1529.0077048174189</v>
      </c>
      <c r="Q176" s="67">
        <f>RES_hhdet_in!Q176-RES_hhdet_in_new!Q176</f>
        <v>2490.5</v>
      </c>
    </row>
    <row r="177" spans="1:17" ht="12" customHeight="1" x14ac:dyDescent="0.25">
      <c r="A177" s="29" t="s">
        <v>140</v>
      </c>
      <c r="B177" s="83"/>
      <c r="C177" s="83">
        <f>RES_hhdet_in!C177-RES_hhdet_in_new!C177</f>
        <v>216.90135893824561</v>
      </c>
      <c r="D177" s="83">
        <f>RES_hhdet_in!D177-RES_hhdet_in_new!D177</f>
        <v>410.91732443993988</v>
      </c>
      <c r="E177" s="83">
        <f>RES_hhdet_in!E177-RES_hhdet_in_new!E177</f>
        <v>266.42699207901865</v>
      </c>
      <c r="F177" s="83">
        <f>RES_hhdet_in!F177-RES_hhdet_in_new!F177</f>
        <v>146.7583078932546</v>
      </c>
      <c r="G177" s="83">
        <f>RES_hhdet_in!G177-RES_hhdet_in_new!G177</f>
        <v>333.52226643178483</v>
      </c>
      <c r="H177" s="83">
        <f>RES_hhdet_in!H177-RES_hhdet_in_new!H177</f>
        <v>1587.7708184308467</v>
      </c>
      <c r="I177" s="83">
        <f>RES_hhdet_in!I177-RES_hhdet_in_new!I177</f>
        <v>77.319378118299483</v>
      </c>
      <c r="J177" s="83">
        <f>RES_hhdet_in!J177-RES_hhdet_in_new!J177</f>
        <v>57.603249459902145</v>
      </c>
      <c r="K177" s="83">
        <f>RES_hhdet_in!K177-RES_hhdet_in_new!K177</f>
        <v>0</v>
      </c>
      <c r="L177" s="83">
        <f>RES_hhdet_in!L177-RES_hhdet_in_new!L177</f>
        <v>1633.3220886899078</v>
      </c>
      <c r="M177" s="83">
        <f>RES_hhdet_in!M177-RES_hhdet_in_new!M177</f>
        <v>0</v>
      </c>
      <c r="N177" s="83">
        <f>RES_hhdet_in!N177-RES_hhdet_in_new!N177</f>
        <v>1263.895177976108</v>
      </c>
      <c r="O177" s="83">
        <f>RES_hhdet_in!O177-RES_hhdet_in_new!O177</f>
        <v>1701.8510411379975</v>
      </c>
      <c r="P177" s="83">
        <f>RES_hhdet_in!P177-RES_hhdet_in_new!P177</f>
        <v>4445.8977290604635</v>
      </c>
      <c r="Q177" s="83">
        <f>RES_hhdet_in!Q177-RES_hhdet_in_new!Q177</f>
        <v>3117.1287951488139</v>
      </c>
    </row>
  </sheetData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>
    <tabColor theme="6" tint="-0.249977111117893"/>
    <pageSetUpPr fitToPage="1"/>
  </sheetPr>
  <dimension ref="A1:Q177"/>
  <sheetViews>
    <sheetView showGridLines="0" zoomScaleNormal="100" workbookViewId="0">
      <pane xSplit="1" ySplit="2" topLeftCell="B3" activePane="bottomRight" state="frozen"/>
      <selection activeCell="B2" sqref="B2"/>
      <selection pane="topRight" activeCell="B2" sqref="B2"/>
      <selection pane="bottomLeft" activeCell="B2" sqref="B2"/>
      <selection pane="bottomRight" activeCell="B3" sqref="B3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260</v>
      </c>
      <c r="B1" s="215">
        <v>2015</v>
      </c>
      <c r="C1" s="215"/>
      <c r="D1" s="215"/>
      <c r="E1" s="215"/>
      <c r="F1" s="215"/>
      <c r="G1" s="215"/>
      <c r="H1" s="215"/>
      <c r="I1" s="215"/>
      <c r="J1" s="215"/>
      <c r="K1" s="215"/>
      <c r="L1" s="215"/>
      <c r="M1" s="215"/>
      <c r="N1" s="215"/>
      <c r="O1" s="215"/>
      <c r="P1" s="215"/>
      <c r="Q1" s="215"/>
    </row>
    <row r="2" spans="1:17" s="28" customFormat="1" ht="12" customHeight="1" x14ac:dyDescent="0.25">
      <c r="A2" s="155" t="s">
        <v>174</v>
      </c>
      <c r="B2" s="154" t="s">
        <v>173</v>
      </c>
      <c r="C2" s="154">
        <v>2001</v>
      </c>
      <c r="D2" s="154">
        <v>2002</v>
      </c>
      <c r="E2" s="154">
        <v>2003</v>
      </c>
      <c r="F2" s="154">
        <v>2004</v>
      </c>
      <c r="G2" s="154">
        <v>2005</v>
      </c>
      <c r="H2" s="154">
        <v>2006</v>
      </c>
      <c r="I2" s="154">
        <v>2007</v>
      </c>
      <c r="J2" s="154">
        <v>2008</v>
      </c>
      <c r="K2" s="154">
        <v>2009</v>
      </c>
      <c r="L2" s="154">
        <v>2010</v>
      </c>
      <c r="M2" s="154">
        <v>2011</v>
      </c>
      <c r="N2" s="154">
        <v>2012</v>
      </c>
      <c r="O2" s="154">
        <v>2013</v>
      </c>
      <c r="P2" s="154">
        <v>2014</v>
      </c>
      <c r="Q2" s="154">
        <v>2015</v>
      </c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>
        <v>0</v>
      </c>
      <c r="C5" s="67">
        <v>0</v>
      </c>
      <c r="D5" s="67">
        <v>0</v>
      </c>
      <c r="E5" s="67">
        <v>0</v>
      </c>
      <c r="F5" s="67">
        <v>0</v>
      </c>
      <c r="G5" s="67">
        <v>0</v>
      </c>
      <c r="H5" s="67">
        <v>0</v>
      </c>
      <c r="I5" s="67">
        <v>0</v>
      </c>
      <c r="J5" s="67">
        <v>0</v>
      </c>
      <c r="K5" s="67">
        <v>0</v>
      </c>
      <c r="L5" s="67">
        <v>0</v>
      </c>
      <c r="M5" s="67">
        <v>0</v>
      </c>
      <c r="N5" s="67">
        <v>0</v>
      </c>
      <c r="O5" s="67">
        <v>0</v>
      </c>
      <c r="P5" s="67">
        <v>0</v>
      </c>
      <c r="Q5" s="67">
        <v>0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>
        <v>0</v>
      </c>
      <c r="C8" s="67">
        <v>0</v>
      </c>
      <c r="D8" s="67">
        <v>0</v>
      </c>
      <c r="E8" s="67">
        <v>0</v>
      </c>
      <c r="F8" s="67">
        <v>0</v>
      </c>
      <c r="G8" s="67">
        <v>0</v>
      </c>
      <c r="H8" s="67">
        <v>0</v>
      </c>
      <c r="I8" s="67">
        <v>0</v>
      </c>
      <c r="J8" s="67">
        <v>0</v>
      </c>
      <c r="K8" s="67">
        <v>0</v>
      </c>
      <c r="L8" s="67">
        <v>0</v>
      </c>
      <c r="M8" s="67">
        <v>0</v>
      </c>
      <c r="N8" s="67">
        <v>0</v>
      </c>
      <c r="O8" s="67">
        <v>0</v>
      </c>
      <c r="P8" s="67">
        <v>0</v>
      </c>
      <c r="Q8" s="67">
        <v>0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>
        <v>0</v>
      </c>
      <c r="C10" s="67">
        <v>0</v>
      </c>
      <c r="D10" s="67">
        <v>0</v>
      </c>
      <c r="E10" s="67">
        <v>0</v>
      </c>
      <c r="F10" s="67">
        <v>0</v>
      </c>
      <c r="G10" s="67">
        <v>0</v>
      </c>
      <c r="H10" s="67">
        <v>0</v>
      </c>
      <c r="I10" s="67">
        <v>0</v>
      </c>
      <c r="J10" s="67">
        <v>0</v>
      </c>
      <c r="K10" s="67">
        <v>0</v>
      </c>
      <c r="L10" s="67">
        <v>0</v>
      </c>
      <c r="M10" s="67">
        <v>0</v>
      </c>
      <c r="N10" s="67">
        <v>0</v>
      </c>
      <c r="O10" s="67">
        <v>0</v>
      </c>
      <c r="P10" s="67">
        <v>0</v>
      </c>
      <c r="Q10" s="67">
        <v>0</v>
      </c>
    </row>
    <row r="11" spans="1:17" ht="12" customHeight="1" x14ac:dyDescent="0.25">
      <c r="A11" s="23" t="s">
        <v>144</v>
      </c>
      <c r="B11" s="67">
        <v>0</v>
      </c>
      <c r="C11" s="67">
        <v>0</v>
      </c>
      <c r="D11" s="67">
        <v>0</v>
      </c>
      <c r="E11" s="67">
        <v>0</v>
      </c>
      <c r="F11" s="67">
        <v>0</v>
      </c>
      <c r="G11" s="67">
        <v>0</v>
      </c>
      <c r="H11" s="67">
        <v>0</v>
      </c>
      <c r="I11" s="67">
        <v>0</v>
      </c>
      <c r="J11" s="67">
        <v>0</v>
      </c>
      <c r="K11" s="67">
        <v>0</v>
      </c>
      <c r="L11" s="67">
        <v>0</v>
      </c>
      <c r="M11" s="67">
        <v>0</v>
      </c>
      <c r="N11" s="67">
        <v>0</v>
      </c>
      <c r="O11" s="67">
        <v>0</v>
      </c>
      <c r="P11" s="67">
        <v>0</v>
      </c>
      <c r="Q11" s="67">
        <v>0</v>
      </c>
    </row>
    <row r="12" spans="1:17" ht="12" customHeight="1" x14ac:dyDescent="0.25">
      <c r="A12" s="23" t="s">
        <v>143</v>
      </c>
      <c r="B12" s="67">
        <v>0</v>
      </c>
      <c r="C12" s="67">
        <v>0</v>
      </c>
      <c r="D12" s="67">
        <v>0</v>
      </c>
      <c r="E12" s="67">
        <v>0</v>
      </c>
      <c r="F12" s="67">
        <v>0</v>
      </c>
      <c r="G12" s="67">
        <v>0</v>
      </c>
      <c r="H12" s="67">
        <v>0</v>
      </c>
      <c r="I12" s="67">
        <v>0</v>
      </c>
      <c r="J12" s="67">
        <v>0</v>
      </c>
      <c r="K12" s="67">
        <v>0</v>
      </c>
      <c r="L12" s="67">
        <v>0</v>
      </c>
      <c r="M12" s="67">
        <v>0</v>
      </c>
      <c r="N12" s="67">
        <v>0</v>
      </c>
      <c r="O12" s="67">
        <v>0</v>
      </c>
      <c r="P12" s="67">
        <v>0</v>
      </c>
      <c r="Q12" s="67">
        <v>0</v>
      </c>
    </row>
    <row r="13" spans="1:17" ht="12" hidden="1" customHeight="1" x14ac:dyDescent="0.25">
      <c r="A13" s="148" t="s">
        <v>57</v>
      </c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</row>
    <row r="14" spans="1:17" ht="12" hidden="1" customHeight="1" x14ac:dyDescent="0.25">
      <c r="A14" s="148" t="s">
        <v>59</v>
      </c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</row>
    <row r="15" spans="1:17" ht="12" customHeight="1" x14ac:dyDescent="0.25">
      <c r="A15" s="23" t="s">
        <v>142</v>
      </c>
      <c r="B15" s="67">
        <v>0</v>
      </c>
      <c r="C15" s="67">
        <v>0</v>
      </c>
      <c r="D15" s="67">
        <v>0</v>
      </c>
      <c r="E15" s="67">
        <v>0</v>
      </c>
      <c r="F15" s="67">
        <v>0</v>
      </c>
      <c r="G15" s="67">
        <v>0</v>
      </c>
      <c r="H15" s="67">
        <v>0</v>
      </c>
      <c r="I15" s="67">
        <v>0</v>
      </c>
      <c r="J15" s="67">
        <v>0</v>
      </c>
      <c r="K15" s="67">
        <v>0</v>
      </c>
      <c r="L15" s="67">
        <v>0</v>
      </c>
      <c r="M15" s="67">
        <v>0</v>
      </c>
      <c r="N15" s="67">
        <v>0</v>
      </c>
      <c r="O15" s="67">
        <v>0</v>
      </c>
      <c r="P15" s="67">
        <v>0</v>
      </c>
      <c r="Q15" s="67">
        <v>0</v>
      </c>
    </row>
    <row r="16" spans="1:17" ht="12" customHeight="1" x14ac:dyDescent="0.25">
      <c r="A16" s="23" t="s">
        <v>141</v>
      </c>
      <c r="B16" s="67">
        <v>0</v>
      </c>
      <c r="C16" s="67">
        <v>0</v>
      </c>
      <c r="D16" s="67">
        <v>0</v>
      </c>
      <c r="E16" s="67">
        <v>0</v>
      </c>
      <c r="F16" s="67">
        <v>0</v>
      </c>
      <c r="G16" s="67">
        <v>0</v>
      </c>
      <c r="H16" s="67">
        <v>0</v>
      </c>
      <c r="I16" s="67">
        <v>0</v>
      </c>
      <c r="J16" s="67">
        <v>0</v>
      </c>
      <c r="K16" s="67">
        <v>0</v>
      </c>
      <c r="L16" s="67">
        <v>0</v>
      </c>
      <c r="M16" s="67">
        <v>0</v>
      </c>
      <c r="N16" s="67">
        <v>0</v>
      </c>
      <c r="O16" s="67">
        <v>0</v>
      </c>
      <c r="P16" s="67">
        <v>0</v>
      </c>
      <c r="Q16" s="67">
        <v>0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>
        <v>0</v>
      </c>
      <c r="C20" s="67">
        <v>0</v>
      </c>
      <c r="D20" s="67">
        <v>0</v>
      </c>
      <c r="E20" s="67">
        <v>0</v>
      </c>
      <c r="F20" s="67">
        <v>0</v>
      </c>
      <c r="G20" s="67">
        <v>0</v>
      </c>
      <c r="H20" s="67">
        <v>0</v>
      </c>
      <c r="I20" s="67">
        <v>0</v>
      </c>
      <c r="J20" s="67">
        <v>0</v>
      </c>
      <c r="K20" s="67">
        <v>0</v>
      </c>
      <c r="L20" s="67">
        <v>0</v>
      </c>
      <c r="M20" s="67">
        <v>0</v>
      </c>
      <c r="N20" s="67">
        <v>0</v>
      </c>
      <c r="O20" s="67">
        <v>0</v>
      </c>
      <c r="P20" s="67">
        <v>0</v>
      </c>
      <c r="Q20" s="67">
        <v>0</v>
      </c>
    </row>
    <row r="21" spans="1:17" ht="12" customHeight="1" x14ac:dyDescent="0.25">
      <c r="A21" s="23" t="s">
        <v>57</v>
      </c>
      <c r="B21" s="67">
        <v>0</v>
      </c>
      <c r="C21" s="67">
        <v>0</v>
      </c>
      <c r="D21" s="67">
        <v>0</v>
      </c>
      <c r="E21" s="67">
        <v>0</v>
      </c>
      <c r="F21" s="67">
        <v>0</v>
      </c>
      <c r="G21" s="67">
        <v>0</v>
      </c>
      <c r="H21" s="67">
        <v>0</v>
      </c>
      <c r="I21" s="67">
        <v>0</v>
      </c>
      <c r="J21" s="67">
        <v>0</v>
      </c>
      <c r="K21" s="67">
        <v>0</v>
      </c>
      <c r="L21" s="67">
        <v>0</v>
      </c>
      <c r="M21" s="67">
        <v>0</v>
      </c>
      <c r="N21" s="67">
        <v>0</v>
      </c>
      <c r="O21" s="67">
        <v>0</v>
      </c>
      <c r="P21" s="67">
        <v>0</v>
      </c>
      <c r="Q21" s="67">
        <v>0</v>
      </c>
    </row>
    <row r="22" spans="1:17" ht="12" customHeight="1" x14ac:dyDescent="0.25">
      <c r="A22" s="29" t="s">
        <v>140</v>
      </c>
      <c r="B22" s="83">
        <v>0</v>
      </c>
      <c r="C22" s="83">
        <v>0</v>
      </c>
      <c r="D22" s="83">
        <v>0</v>
      </c>
      <c r="E22" s="83">
        <v>0</v>
      </c>
      <c r="F22" s="83">
        <v>0</v>
      </c>
      <c r="G22" s="83">
        <v>0</v>
      </c>
      <c r="H22" s="83">
        <v>0</v>
      </c>
      <c r="I22" s="83">
        <v>0</v>
      </c>
      <c r="J22" s="83">
        <v>0</v>
      </c>
      <c r="K22" s="83">
        <v>0</v>
      </c>
      <c r="L22" s="83">
        <v>0</v>
      </c>
      <c r="M22" s="83">
        <v>0</v>
      </c>
      <c r="N22" s="83">
        <v>0</v>
      </c>
      <c r="O22" s="83">
        <v>0</v>
      </c>
      <c r="P22" s="83">
        <v>0</v>
      </c>
      <c r="Q22" s="83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>
        <v>1259.9999999999993</v>
      </c>
      <c r="C26" s="67">
        <v>1633.9999999999991</v>
      </c>
      <c r="D26" s="67">
        <v>1509.9999999999991</v>
      </c>
      <c r="E26" s="67">
        <v>2066.9999999999991</v>
      </c>
      <c r="F26" s="67">
        <v>1739.9999999999991</v>
      </c>
      <c r="G26" s="67">
        <v>1743.9999999999991</v>
      </c>
      <c r="H26" s="67">
        <v>1265.9999999999991</v>
      </c>
      <c r="I26" s="67">
        <v>2028.9999999999986</v>
      </c>
      <c r="J26" s="67">
        <v>1273.9999999999993</v>
      </c>
      <c r="K26" s="67">
        <v>2587.9999999999986</v>
      </c>
      <c r="L26" s="67">
        <v>2586.9999999999986</v>
      </c>
      <c r="M26" s="67">
        <v>1933.9999999999989</v>
      </c>
      <c r="N26" s="67">
        <v>2501.9999999999986</v>
      </c>
      <c r="O26" s="67">
        <v>2351.9999999999986</v>
      </c>
      <c r="P26" s="67">
        <v>689.99999999999966</v>
      </c>
      <c r="Q26" s="67">
        <v>836.99999999999955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>
        <v>0</v>
      </c>
      <c r="C29" s="67">
        <v>0</v>
      </c>
      <c r="D29" s="67">
        <v>0</v>
      </c>
      <c r="E29" s="67">
        <v>0</v>
      </c>
      <c r="F29" s="67">
        <v>0</v>
      </c>
      <c r="G29" s="67">
        <v>0</v>
      </c>
      <c r="H29" s="67">
        <v>0</v>
      </c>
      <c r="I29" s="67">
        <v>0</v>
      </c>
      <c r="J29" s="67">
        <v>0</v>
      </c>
      <c r="K29" s="67">
        <v>825.99999999999955</v>
      </c>
      <c r="L29" s="67">
        <v>1133.9999999999993</v>
      </c>
      <c r="M29" s="67">
        <v>1044.9999999999995</v>
      </c>
      <c r="N29" s="67">
        <v>1039.9999999999995</v>
      </c>
      <c r="O29" s="67">
        <v>1028.9999999999995</v>
      </c>
      <c r="P29" s="67">
        <v>650.99999999999966</v>
      </c>
      <c r="Q29" s="67">
        <v>836.99999999999955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>
        <v>0</v>
      </c>
      <c r="C31" s="67">
        <v>0</v>
      </c>
      <c r="D31" s="67">
        <v>0</v>
      </c>
      <c r="E31" s="67">
        <v>0</v>
      </c>
      <c r="F31" s="67">
        <v>0</v>
      </c>
      <c r="G31" s="67">
        <v>0</v>
      </c>
      <c r="H31" s="67">
        <v>0</v>
      </c>
      <c r="I31" s="67">
        <v>0</v>
      </c>
      <c r="J31" s="67">
        <v>0</v>
      </c>
      <c r="K31" s="67">
        <v>0</v>
      </c>
      <c r="L31" s="67">
        <v>12.866913078647549</v>
      </c>
      <c r="M31" s="67">
        <v>37.582267558067294</v>
      </c>
      <c r="N31" s="67">
        <v>29.2464810464928</v>
      </c>
      <c r="O31" s="67">
        <v>1.5835250705458739</v>
      </c>
      <c r="P31" s="67">
        <v>10.855009403478991</v>
      </c>
      <c r="Q31" s="67">
        <v>2.8658038427674324</v>
      </c>
    </row>
    <row r="32" spans="1:17" ht="12" customHeight="1" x14ac:dyDescent="0.25">
      <c r="A32" s="23" t="s">
        <v>168</v>
      </c>
      <c r="B32" s="67">
        <v>0</v>
      </c>
      <c r="C32" s="67">
        <v>0</v>
      </c>
      <c r="D32" s="67">
        <v>0</v>
      </c>
      <c r="E32" s="67">
        <v>889.01995551756181</v>
      </c>
      <c r="F32" s="67">
        <v>1210.712763579535</v>
      </c>
      <c r="G32" s="67">
        <v>1037.2637430353502</v>
      </c>
      <c r="H32" s="67">
        <v>686.46744685683984</v>
      </c>
      <c r="I32" s="67">
        <v>1276.4600026624939</v>
      </c>
      <c r="J32" s="67">
        <v>933.7689389300042</v>
      </c>
      <c r="K32" s="67">
        <v>1514.4824912165773</v>
      </c>
      <c r="L32" s="67">
        <v>1676.6791948831042</v>
      </c>
      <c r="M32" s="67">
        <v>1105.1595364562979</v>
      </c>
      <c r="N32" s="67">
        <v>1571.8257529469834</v>
      </c>
      <c r="O32" s="67">
        <v>1122.5097308208615</v>
      </c>
      <c r="P32" s="67">
        <v>426.91576237579557</v>
      </c>
      <c r="Q32" s="67">
        <v>462.73468071858713</v>
      </c>
    </row>
    <row r="33" spans="1:17" ht="12" hidden="1" customHeight="1" x14ac:dyDescent="0.25">
      <c r="A33" s="148" t="s">
        <v>57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</row>
    <row r="34" spans="1:17" ht="12" hidden="1" customHeight="1" x14ac:dyDescent="0.25">
      <c r="A34" s="148" t="s">
        <v>59</v>
      </c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</row>
    <row r="35" spans="1:17" ht="12" customHeight="1" x14ac:dyDescent="0.25">
      <c r="A35" s="23" t="s">
        <v>142</v>
      </c>
      <c r="B35" s="67">
        <v>0</v>
      </c>
      <c r="C35" s="67">
        <v>0</v>
      </c>
      <c r="D35" s="67">
        <v>0</v>
      </c>
      <c r="E35" s="67">
        <v>0</v>
      </c>
      <c r="F35" s="67">
        <v>0</v>
      </c>
      <c r="G35" s="67">
        <v>0</v>
      </c>
      <c r="H35" s="67">
        <v>0</v>
      </c>
      <c r="I35" s="67">
        <v>0</v>
      </c>
      <c r="J35" s="67">
        <v>0</v>
      </c>
      <c r="K35" s="67">
        <v>46.263256843840551</v>
      </c>
      <c r="L35" s="67">
        <v>23.37656381945559</v>
      </c>
      <c r="M35" s="67">
        <v>14.125625130176573</v>
      </c>
      <c r="N35" s="67">
        <v>7.7110509102421707</v>
      </c>
      <c r="O35" s="67">
        <v>0</v>
      </c>
      <c r="P35" s="67">
        <v>3.5235032962850674</v>
      </c>
      <c r="Q35" s="67">
        <v>0</v>
      </c>
    </row>
    <row r="36" spans="1:17" ht="12" customHeight="1" x14ac:dyDescent="0.25">
      <c r="A36" s="23" t="s">
        <v>141</v>
      </c>
      <c r="B36" s="67">
        <v>1259.9999999999993</v>
      </c>
      <c r="C36" s="67">
        <v>1633.9999999999991</v>
      </c>
      <c r="D36" s="67">
        <v>1509.9999999999991</v>
      </c>
      <c r="E36" s="67">
        <v>1177.9800444824371</v>
      </c>
      <c r="F36" s="67">
        <v>529.28723642046396</v>
      </c>
      <c r="G36" s="67">
        <v>706.73625696464887</v>
      </c>
      <c r="H36" s="67">
        <v>579.53255314315925</v>
      </c>
      <c r="I36" s="67">
        <v>752.5399973375047</v>
      </c>
      <c r="J36" s="67">
        <v>340.23106106999506</v>
      </c>
      <c r="K36" s="67">
        <v>1027.2542519395809</v>
      </c>
      <c r="L36" s="67">
        <v>874.07732821879131</v>
      </c>
      <c r="M36" s="67">
        <v>777.13257085545706</v>
      </c>
      <c r="N36" s="67">
        <v>893.21671509628027</v>
      </c>
      <c r="O36" s="67">
        <v>1227.9067441085913</v>
      </c>
      <c r="P36" s="67">
        <v>248.70572492444001</v>
      </c>
      <c r="Q36" s="67">
        <v>371.39951543864493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>
        <v>0</v>
      </c>
      <c r="C40" s="67">
        <v>370.11351369022134</v>
      </c>
      <c r="D40" s="67">
        <v>396.35368215400206</v>
      </c>
      <c r="E40" s="67">
        <v>2034.6520197563102</v>
      </c>
      <c r="F40" s="67">
        <v>0</v>
      </c>
      <c r="G40" s="67">
        <v>1395.4510397625882</v>
      </c>
      <c r="H40" s="67">
        <v>1.4844594693795273E-12</v>
      </c>
      <c r="I40" s="67">
        <v>1141.2086296082882</v>
      </c>
      <c r="J40" s="67">
        <v>998.9391237227959</v>
      </c>
      <c r="K40" s="67">
        <v>1567.088891123823</v>
      </c>
      <c r="L40" s="67">
        <v>1743.7255893035151</v>
      </c>
      <c r="M40" s="67">
        <v>1220.4755306453512</v>
      </c>
      <c r="N40" s="67">
        <v>1776.3827718045952</v>
      </c>
      <c r="O40" s="67">
        <v>1415.1127385684854</v>
      </c>
      <c r="P40" s="67">
        <v>34.496469860015139</v>
      </c>
      <c r="Q40" s="67">
        <v>0</v>
      </c>
    </row>
    <row r="41" spans="1:17" ht="12" customHeight="1" x14ac:dyDescent="0.25">
      <c r="A41" s="29" t="s">
        <v>140</v>
      </c>
      <c r="B41" s="83">
        <v>1259.9999999999993</v>
      </c>
      <c r="C41" s="83">
        <v>1263.8864863097774</v>
      </c>
      <c r="D41" s="83">
        <v>1113.6463178459971</v>
      </c>
      <c r="E41" s="83">
        <v>32.347980243688639</v>
      </c>
      <c r="F41" s="83">
        <v>1739.9999999999991</v>
      </c>
      <c r="G41" s="83">
        <v>348.54896023741082</v>
      </c>
      <c r="H41" s="83">
        <v>1265.999999999998</v>
      </c>
      <c r="I41" s="83">
        <v>887.79137039171064</v>
      </c>
      <c r="J41" s="83">
        <v>275.06087627720336</v>
      </c>
      <c r="K41" s="83">
        <v>1020.9111088761755</v>
      </c>
      <c r="L41" s="83">
        <v>843.27441069648353</v>
      </c>
      <c r="M41" s="83">
        <v>713.52446935464729</v>
      </c>
      <c r="N41" s="83">
        <v>725.61722819540364</v>
      </c>
      <c r="O41" s="83">
        <v>936.88726143151325</v>
      </c>
      <c r="P41" s="83">
        <v>655.50353013998449</v>
      </c>
      <c r="Q41" s="83">
        <v>836.99999999999955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>
        <v>10916.374999999995</v>
      </c>
      <c r="C45" s="67">
        <v>14530.374999999993</v>
      </c>
      <c r="D45" s="67">
        <v>11275.374999999993</v>
      </c>
      <c r="E45" s="67">
        <v>11425.374999999993</v>
      </c>
      <c r="F45" s="67">
        <v>12747.374999999993</v>
      </c>
      <c r="G45" s="67">
        <v>12018.374999999993</v>
      </c>
      <c r="H45" s="67">
        <v>6794.3749999999964</v>
      </c>
      <c r="I45" s="67">
        <v>1544.3749999999989</v>
      </c>
      <c r="J45" s="67">
        <v>10228.374999999995</v>
      </c>
      <c r="K45" s="67">
        <v>16465.374999999989</v>
      </c>
      <c r="L45" s="67">
        <v>8555.3749999999964</v>
      </c>
      <c r="M45" s="67">
        <v>21431.374999999982</v>
      </c>
      <c r="N45" s="67">
        <v>14498.374999999993</v>
      </c>
      <c r="O45" s="67">
        <v>9277.3749999999945</v>
      </c>
      <c r="P45" s="67">
        <v>11064.374999999995</v>
      </c>
      <c r="Q45" s="67">
        <v>7615.3749999999955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>
        <v>0</v>
      </c>
      <c r="C48" s="67">
        <v>0</v>
      </c>
      <c r="D48" s="67">
        <v>0</v>
      </c>
      <c r="E48" s="67">
        <v>0</v>
      </c>
      <c r="F48" s="67">
        <v>0</v>
      </c>
      <c r="G48" s="67">
        <v>0</v>
      </c>
      <c r="H48" s="67">
        <v>0</v>
      </c>
      <c r="I48" s="67">
        <v>0</v>
      </c>
      <c r="J48" s="67">
        <v>0</v>
      </c>
      <c r="K48" s="67">
        <v>5940.9999999999964</v>
      </c>
      <c r="L48" s="67">
        <v>6260.9999999999964</v>
      </c>
      <c r="M48" s="67">
        <v>8180.9999999999955</v>
      </c>
      <c r="N48" s="67">
        <v>6584.9999999999964</v>
      </c>
      <c r="O48" s="67">
        <v>5175.9999999999973</v>
      </c>
      <c r="P48" s="67">
        <v>4996.9999999999973</v>
      </c>
      <c r="Q48" s="67">
        <v>5112.9999999999973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>
        <v>0</v>
      </c>
      <c r="C50" s="67">
        <v>0</v>
      </c>
      <c r="D50" s="67">
        <v>0</v>
      </c>
      <c r="E50" s="67">
        <v>0</v>
      </c>
      <c r="F50" s="67">
        <v>0</v>
      </c>
      <c r="G50" s="67">
        <v>0</v>
      </c>
      <c r="H50" s="67">
        <v>0</v>
      </c>
      <c r="I50" s="67">
        <v>0</v>
      </c>
      <c r="J50" s="67">
        <v>0</v>
      </c>
      <c r="K50" s="67">
        <v>0</v>
      </c>
      <c r="L50" s="67">
        <v>0</v>
      </c>
      <c r="M50" s="67">
        <v>0</v>
      </c>
      <c r="N50" s="67">
        <v>0</v>
      </c>
      <c r="O50" s="67">
        <v>0</v>
      </c>
      <c r="P50" s="67">
        <v>0</v>
      </c>
      <c r="Q50" s="67">
        <v>0</v>
      </c>
    </row>
    <row r="51" spans="1:17" ht="12" customHeight="1" x14ac:dyDescent="0.25">
      <c r="A51" s="23" t="s">
        <v>164</v>
      </c>
      <c r="B51" s="67">
        <v>0</v>
      </c>
      <c r="C51" s="67">
        <v>0</v>
      </c>
      <c r="D51" s="67">
        <v>0</v>
      </c>
      <c r="E51" s="67">
        <v>0</v>
      </c>
      <c r="F51" s="67">
        <v>0</v>
      </c>
      <c r="G51" s="67">
        <v>0</v>
      </c>
      <c r="H51" s="67">
        <v>0</v>
      </c>
      <c r="I51" s="67">
        <v>0</v>
      </c>
      <c r="J51" s="67">
        <v>0</v>
      </c>
      <c r="K51" s="67">
        <v>0</v>
      </c>
      <c r="L51" s="67">
        <v>0</v>
      </c>
      <c r="M51" s="67">
        <v>0</v>
      </c>
      <c r="N51" s="67">
        <v>0</v>
      </c>
      <c r="O51" s="67">
        <v>0</v>
      </c>
      <c r="P51" s="67">
        <v>0</v>
      </c>
      <c r="Q51" s="67">
        <v>0</v>
      </c>
    </row>
    <row r="52" spans="1:17" ht="12" hidden="1" customHeight="1" x14ac:dyDescent="0.25">
      <c r="A52" s="148" t="s">
        <v>163</v>
      </c>
      <c r="B52" s="67"/>
      <c r="C52" s="67"/>
      <c r="D52" s="67"/>
      <c r="E52" s="67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</row>
    <row r="53" spans="1:17" ht="12" hidden="1" customHeight="1" x14ac:dyDescent="0.25">
      <c r="A53" s="148" t="s">
        <v>59</v>
      </c>
      <c r="B53" s="67"/>
      <c r="C53" s="67"/>
      <c r="D53" s="6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</row>
    <row r="54" spans="1:17" ht="12" customHeight="1" x14ac:dyDescent="0.25">
      <c r="A54" s="23" t="s">
        <v>142</v>
      </c>
      <c r="B54" s="67">
        <v>0</v>
      </c>
      <c r="C54" s="67">
        <v>0</v>
      </c>
      <c r="D54" s="67">
        <v>0</v>
      </c>
      <c r="E54" s="67">
        <v>0</v>
      </c>
      <c r="F54" s="67">
        <v>0</v>
      </c>
      <c r="G54" s="67">
        <v>0</v>
      </c>
      <c r="H54" s="67">
        <v>0</v>
      </c>
      <c r="I54" s="67">
        <v>0</v>
      </c>
      <c r="J54" s="67">
        <v>0</v>
      </c>
      <c r="K54" s="67">
        <v>539.47178089834267</v>
      </c>
      <c r="L54" s="67">
        <v>177.13249749819161</v>
      </c>
      <c r="M54" s="67">
        <v>98.033961323473648</v>
      </c>
      <c r="N54" s="67">
        <v>148.21007451923825</v>
      </c>
      <c r="O54" s="67">
        <v>27.207864100178071</v>
      </c>
      <c r="P54" s="67">
        <v>200.31685569288499</v>
      </c>
      <c r="Q54" s="67">
        <v>28.626965967689998</v>
      </c>
    </row>
    <row r="55" spans="1:17" ht="12" customHeight="1" x14ac:dyDescent="0.25">
      <c r="A55" s="23" t="s">
        <v>141</v>
      </c>
      <c r="B55" s="67">
        <v>10916.374999999995</v>
      </c>
      <c r="C55" s="67">
        <v>14530.374999999993</v>
      </c>
      <c r="D55" s="67">
        <v>11275.374999999993</v>
      </c>
      <c r="E55" s="67">
        <v>11425.374999999993</v>
      </c>
      <c r="F55" s="67">
        <v>12747.374999999993</v>
      </c>
      <c r="G55" s="67">
        <v>12018.374999999993</v>
      </c>
      <c r="H55" s="67">
        <v>6794.3749999999964</v>
      </c>
      <c r="I55" s="67">
        <v>1544.3749999999989</v>
      </c>
      <c r="J55" s="67">
        <v>10228.374999999995</v>
      </c>
      <c r="K55" s="67">
        <v>15925.903219101647</v>
      </c>
      <c r="L55" s="67">
        <v>8378.2425025018056</v>
      </c>
      <c r="M55" s="67">
        <v>21333.34103867651</v>
      </c>
      <c r="N55" s="67">
        <v>14350.164925480754</v>
      </c>
      <c r="O55" s="67">
        <v>9250.1671358998174</v>
      </c>
      <c r="P55" s="67">
        <v>10864.05814430711</v>
      </c>
      <c r="Q55" s="67">
        <v>7586.7480340323054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>
        <v>10916.374999999995</v>
      </c>
      <c r="C59" s="67">
        <v>10101.614784482264</v>
      </c>
      <c r="D59" s="67">
        <v>5108.1401127468098</v>
      </c>
      <c r="E59" s="67">
        <v>11425.374999999993</v>
      </c>
      <c r="F59" s="67">
        <v>5272.3228199966525</v>
      </c>
      <c r="G59" s="67">
        <v>10232.318978166673</v>
      </c>
      <c r="H59" s="67">
        <v>5254.9186043548225</v>
      </c>
      <c r="I59" s="67">
        <v>1478.2991703639511</v>
      </c>
      <c r="J59" s="67">
        <v>1650.2258855819905</v>
      </c>
      <c r="K59" s="67">
        <v>4534.3026346900451</v>
      </c>
      <c r="L59" s="67">
        <v>1873.8839739322359</v>
      </c>
      <c r="M59" s="67">
        <v>7564.4054574201273</v>
      </c>
      <c r="N59" s="67">
        <v>4214.4689045979867</v>
      </c>
      <c r="O59" s="67">
        <v>3650.9416013063219</v>
      </c>
      <c r="P59" s="67">
        <v>4095.2594201694396</v>
      </c>
      <c r="Q59" s="67">
        <v>3379.1476521906457</v>
      </c>
    </row>
    <row r="60" spans="1:17" ht="12" customHeight="1" x14ac:dyDescent="0.25">
      <c r="A60" s="29" t="s">
        <v>140</v>
      </c>
      <c r="B60" s="83">
        <v>0</v>
      </c>
      <c r="C60" s="83">
        <v>4428.7602155177274</v>
      </c>
      <c r="D60" s="83">
        <v>6167.2348872531838</v>
      </c>
      <c r="E60" s="83">
        <v>0</v>
      </c>
      <c r="F60" s="83">
        <v>7475.0521800033403</v>
      </c>
      <c r="G60" s="83">
        <v>1786.0560218333198</v>
      </c>
      <c r="H60" s="83">
        <v>1539.4563956451739</v>
      </c>
      <c r="I60" s="83">
        <v>66.075829636047914</v>
      </c>
      <c r="J60" s="83">
        <v>8578.1491144180036</v>
      </c>
      <c r="K60" s="83">
        <v>11931.072365309945</v>
      </c>
      <c r="L60" s="83">
        <v>6681.4910260677589</v>
      </c>
      <c r="M60" s="83">
        <v>13866.969542579862</v>
      </c>
      <c r="N60" s="83">
        <v>10283.906095402006</v>
      </c>
      <c r="O60" s="83">
        <v>5626.4333986936736</v>
      </c>
      <c r="P60" s="83">
        <v>6969.1155798305545</v>
      </c>
      <c r="Q60" s="83">
        <v>4236.2273478093493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>
        <v>0</v>
      </c>
      <c r="C64" s="67">
        <v>0</v>
      </c>
      <c r="D64" s="67">
        <v>0</v>
      </c>
      <c r="E64" s="67">
        <v>0</v>
      </c>
      <c r="F64" s="67">
        <v>0</v>
      </c>
      <c r="G64" s="67">
        <v>0</v>
      </c>
      <c r="H64" s="67">
        <v>0</v>
      </c>
      <c r="I64" s="67">
        <v>0</v>
      </c>
      <c r="J64" s="67">
        <v>0</v>
      </c>
      <c r="K64" s="67">
        <v>0</v>
      </c>
      <c r="L64" s="67">
        <v>0</v>
      </c>
      <c r="M64" s="67">
        <v>0</v>
      </c>
      <c r="N64" s="67">
        <v>0</v>
      </c>
      <c r="O64" s="67">
        <v>0</v>
      </c>
      <c r="P64" s="67">
        <v>0</v>
      </c>
      <c r="Q64" s="67">
        <v>0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>
        <v>0</v>
      </c>
      <c r="C67" s="67">
        <v>0</v>
      </c>
      <c r="D67" s="67">
        <v>0</v>
      </c>
      <c r="E67" s="67">
        <v>0</v>
      </c>
      <c r="F67" s="67">
        <v>0</v>
      </c>
      <c r="G67" s="67">
        <v>0</v>
      </c>
      <c r="H67" s="67">
        <v>0</v>
      </c>
      <c r="I67" s="67">
        <v>0</v>
      </c>
      <c r="J67" s="67">
        <v>0</v>
      </c>
      <c r="K67" s="67">
        <v>0</v>
      </c>
      <c r="L67" s="67">
        <v>0</v>
      </c>
      <c r="M67" s="67">
        <v>0</v>
      </c>
      <c r="N67" s="67">
        <v>0</v>
      </c>
      <c r="O67" s="67">
        <v>0</v>
      </c>
      <c r="P67" s="67">
        <v>0</v>
      </c>
      <c r="Q67" s="67">
        <v>0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>
        <v>0</v>
      </c>
      <c r="C69" s="67">
        <v>0</v>
      </c>
      <c r="D69" s="67">
        <v>0</v>
      </c>
      <c r="E69" s="67">
        <v>0</v>
      </c>
      <c r="F69" s="67">
        <v>0</v>
      </c>
      <c r="G69" s="67">
        <v>0</v>
      </c>
      <c r="H69" s="67">
        <v>0</v>
      </c>
      <c r="I69" s="67">
        <v>0</v>
      </c>
      <c r="J69" s="67">
        <v>0</v>
      </c>
      <c r="K69" s="67">
        <v>0</v>
      </c>
      <c r="L69" s="67">
        <v>0</v>
      </c>
      <c r="M69" s="67">
        <v>0</v>
      </c>
      <c r="N69" s="67">
        <v>0</v>
      </c>
      <c r="O69" s="67">
        <v>0</v>
      </c>
      <c r="P69" s="67">
        <v>0</v>
      </c>
      <c r="Q69" s="67">
        <v>0</v>
      </c>
    </row>
    <row r="70" spans="1:17" ht="12" customHeight="1" x14ac:dyDescent="0.25">
      <c r="A70" s="23" t="s">
        <v>159</v>
      </c>
      <c r="B70" s="67">
        <v>0</v>
      </c>
      <c r="C70" s="67">
        <v>0</v>
      </c>
      <c r="D70" s="67">
        <v>0</v>
      </c>
      <c r="E70" s="67">
        <v>0</v>
      </c>
      <c r="F70" s="67">
        <v>0</v>
      </c>
      <c r="G70" s="67">
        <v>0</v>
      </c>
      <c r="H70" s="67">
        <v>0</v>
      </c>
      <c r="I70" s="67">
        <v>0</v>
      </c>
      <c r="J70" s="67">
        <v>0</v>
      </c>
      <c r="K70" s="67">
        <v>0</v>
      </c>
      <c r="L70" s="67">
        <v>0</v>
      </c>
      <c r="M70" s="67">
        <v>0</v>
      </c>
      <c r="N70" s="67">
        <v>0</v>
      </c>
      <c r="O70" s="67">
        <v>0</v>
      </c>
      <c r="P70" s="67">
        <v>0</v>
      </c>
      <c r="Q70" s="67">
        <v>0</v>
      </c>
    </row>
    <row r="71" spans="1:17" ht="12" hidden="1" customHeight="1" x14ac:dyDescent="0.25">
      <c r="A71" s="148" t="s">
        <v>109</v>
      </c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7"/>
      <c r="M71" s="67"/>
      <c r="N71" s="67"/>
      <c r="O71" s="67"/>
      <c r="P71" s="67"/>
      <c r="Q71" s="67"/>
    </row>
    <row r="72" spans="1:17" ht="12" hidden="1" customHeight="1" x14ac:dyDescent="0.25">
      <c r="A72" s="148" t="s">
        <v>59</v>
      </c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67"/>
      <c r="P72" s="67"/>
      <c r="Q72" s="67"/>
    </row>
    <row r="73" spans="1:17" ht="12" customHeight="1" x14ac:dyDescent="0.25">
      <c r="A73" s="23" t="s">
        <v>142</v>
      </c>
      <c r="B73" s="67">
        <v>0</v>
      </c>
      <c r="C73" s="67">
        <v>0</v>
      </c>
      <c r="D73" s="67">
        <v>0</v>
      </c>
      <c r="E73" s="67">
        <v>0</v>
      </c>
      <c r="F73" s="67">
        <v>0</v>
      </c>
      <c r="G73" s="67">
        <v>0</v>
      </c>
      <c r="H73" s="67">
        <v>0</v>
      </c>
      <c r="I73" s="67">
        <v>0</v>
      </c>
      <c r="J73" s="67">
        <v>0</v>
      </c>
      <c r="K73" s="67">
        <v>0</v>
      </c>
      <c r="L73" s="67">
        <v>0</v>
      </c>
      <c r="M73" s="67">
        <v>0</v>
      </c>
      <c r="N73" s="67">
        <v>0</v>
      </c>
      <c r="O73" s="67">
        <v>0</v>
      </c>
      <c r="P73" s="67">
        <v>0</v>
      </c>
      <c r="Q73" s="67">
        <v>0</v>
      </c>
    </row>
    <row r="74" spans="1:17" ht="12" customHeight="1" x14ac:dyDescent="0.25">
      <c r="A74" s="23" t="s">
        <v>141</v>
      </c>
      <c r="B74" s="67">
        <v>0</v>
      </c>
      <c r="C74" s="67">
        <v>0</v>
      </c>
      <c r="D74" s="67">
        <v>0</v>
      </c>
      <c r="E74" s="67">
        <v>0</v>
      </c>
      <c r="F74" s="67">
        <v>0</v>
      </c>
      <c r="G74" s="67">
        <v>0</v>
      </c>
      <c r="H74" s="67">
        <v>0</v>
      </c>
      <c r="I74" s="67">
        <v>0</v>
      </c>
      <c r="J74" s="67">
        <v>0</v>
      </c>
      <c r="K74" s="67">
        <v>0</v>
      </c>
      <c r="L74" s="67">
        <v>0</v>
      </c>
      <c r="M74" s="67">
        <v>0</v>
      </c>
      <c r="N74" s="67">
        <v>0</v>
      </c>
      <c r="O74" s="67">
        <v>0</v>
      </c>
      <c r="P74" s="67">
        <v>0</v>
      </c>
      <c r="Q74" s="67">
        <v>0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>
        <v>0</v>
      </c>
      <c r="C78" s="67">
        <v>0</v>
      </c>
      <c r="D78" s="67">
        <v>0</v>
      </c>
      <c r="E78" s="67">
        <v>0</v>
      </c>
      <c r="F78" s="67">
        <v>0</v>
      </c>
      <c r="G78" s="67">
        <v>0</v>
      </c>
      <c r="H78" s="67">
        <v>0</v>
      </c>
      <c r="I78" s="67">
        <v>0</v>
      </c>
      <c r="J78" s="67">
        <v>0</v>
      </c>
      <c r="K78" s="67">
        <v>0</v>
      </c>
      <c r="L78" s="67">
        <v>0</v>
      </c>
      <c r="M78" s="67">
        <v>0</v>
      </c>
      <c r="N78" s="67">
        <v>0</v>
      </c>
      <c r="O78" s="67">
        <v>0</v>
      </c>
      <c r="P78" s="67">
        <v>0</v>
      </c>
      <c r="Q78" s="67">
        <v>0</v>
      </c>
    </row>
    <row r="79" spans="1:17" ht="12" customHeight="1" x14ac:dyDescent="0.25">
      <c r="A79" s="29" t="s">
        <v>140</v>
      </c>
      <c r="B79" s="83">
        <v>0</v>
      </c>
      <c r="C79" s="83">
        <v>0</v>
      </c>
      <c r="D79" s="83">
        <v>0</v>
      </c>
      <c r="E79" s="83">
        <v>0</v>
      </c>
      <c r="F79" s="83">
        <v>0</v>
      </c>
      <c r="G79" s="83">
        <v>0</v>
      </c>
      <c r="H79" s="83">
        <v>0</v>
      </c>
      <c r="I79" s="83">
        <v>0</v>
      </c>
      <c r="J79" s="83">
        <v>0</v>
      </c>
      <c r="K79" s="83">
        <v>0</v>
      </c>
      <c r="L79" s="83">
        <v>0</v>
      </c>
      <c r="M79" s="83">
        <v>0</v>
      </c>
      <c r="N79" s="83">
        <v>0</v>
      </c>
      <c r="O79" s="83">
        <v>0</v>
      </c>
      <c r="P79" s="83">
        <v>0</v>
      </c>
      <c r="Q79" s="83"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>
        <v>336.93749999999983</v>
      </c>
      <c r="C83" s="67">
        <v>460.93749999999977</v>
      </c>
      <c r="D83" s="67">
        <v>1307.9374999999991</v>
      </c>
      <c r="E83" s="67">
        <v>360.93749999999977</v>
      </c>
      <c r="F83" s="67">
        <v>1788.9374999999989</v>
      </c>
      <c r="G83" s="67">
        <v>848.93749999999955</v>
      </c>
      <c r="H83" s="67">
        <v>396.93749999999977</v>
      </c>
      <c r="I83" s="67">
        <v>376.93749999999977</v>
      </c>
      <c r="J83" s="67">
        <v>1323.9374999999991</v>
      </c>
      <c r="K83" s="67">
        <v>820.93749999999955</v>
      </c>
      <c r="L83" s="67">
        <v>455.93749999999972</v>
      </c>
      <c r="M83" s="67">
        <v>478.93749999999966</v>
      </c>
      <c r="N83" s="67">
        <v>1803.9374999999989</v>
      </c>
      <c r="O83" s="67">
        <v>1314.9374999999991</v>
      </c>
      <c r="P83" s="67">
        <v>403.93749999999977</v>
      </c>
      <c r="Q83" s="67">
        <v>1231.9374999999995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>
        <v>0</v>
      </c>
      <c r="C86" s="67">
        <v>0</v>
      </c>
      <c r="D86" s="67">
        <v>0</v>
      </c>
      <c r="E86" s="67">
        <v>0</v>
      </c>
      <c r="F86" s="67">
        <v>0</v>
      </c>
      <c r="G86" s="67">
        <v>0</v>
      </c>
      <c r="H86" s="67">
        <v>0</v>
      </c>
      <c r="I86" s="67">
        <v>0</v>
      </c>
      <c r="J86" s="67">
        <v>0</v>
      </c>
      <c r="K86" s="67">
        <v>178.99999999999991</v>
      </c>
      <c r="L86" s="67">
        <v>439.99999999999977</v>
      </c>
      <c r="M86" s="67">
        <v>320.99999999999977</v>
      </c>
      <c r="N86" s="67">
        <v>733.99999999999955</v>
      </c>
      <c r="O86" s="67">
        <v>564.99999999999966</v>
      </c>
      <c r="P86" s="67">
        <v>344.99999999999977</v>
      </c>
      <c r="Q86" s="67">
        <v>627.99999999999966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>
        <v>0</v>
      </c>
      <c r="C88" s="67">
        <v>0</v>
      </c>
      <c r="D88" s="67">
        <v>0</v>
      </c>
      <c r="E88" s="67">
        <v>0</v>
      </c>
      <c r="F88" s="67">
        <v>0</v>
      </c>
      <c r="G88" s="67">
        <v>0</v>
      </c>
      <c r="H88" s="67">
        <v>0</v>
      </c>
      <c r="I88" s="67">
        <v>0</v>
      </c>
      <c r="J88" s="67">
        <v>0</v>
      </c>
      <c r="K88" s="67">
        <v>0</v>
      </c>
      <c r="L88" s="67">
        <v>0</v>
      </c>
      <c r="M88" s="67">
        <v>0</v>
      </c>
      <c r="N88" s="67">
        <v>0</v>
      </c>
      <c r="O88" s="67">
        <v>0</v>
      </c>
      <c r="P88" s="67">
        <v>0</v>
      </c>
      <c r="Q88" s="67">
        <v>0</v>
      </c>
    </row>
    <row r="89" spans="1:17" ht="12" customHeight="1" x14ac:dyDescent="0.25">
      <c r="A89" s="23" t="s">
        <v>155</v>
      </c>
      <c r="B89" s="67">
        <v>0</v>
      </c>
      <c r="C89" s="67">
        <v>0</v>
      </c>
      <c r="D89" s="67">
        <v>0</v>
      </c>
      <c r="E89" s="67">
        <v>0</v>
      </c>
      <c r="F89" s="67">
        <v>0</v>
      </c>
      <c r="G89" s="67">
        <v>0</v>
      </c>
      <c r="H89" s="67">
        <v>0</v>
      </c>
      <c r="I89" s="67">
        <v>0</v>
      </c>
      <c r="J89" s="67">
        <v>0</v>
      </c>
      <c r="K89" s="67">
        <v>0</v>
      </c>
      <c r="L89" s="67">
        <v>0</v>
      </c>
      <c r="M89" s="67">
        <v>0</v>
      </c>
      <c r="N89" s="67">
        <v>0</v>
      </c>
      <c r="O89" s="67">
        <v>0</v>
      </c>
      <c r="P89" s="67">
        <v>0</v>
      </c>
      <c r="Q89" s="67">
        <v>0</v>
      </c>
    </row>
    <row r="90" spans="1:17" ht="12" hidden="1" customHeight="1" x14ac:dyDescent="0.25">
      <c r="A90" s="148" t="s">
        <v>55</v>
      </c>
      <c r="B90" s="67"/>
      <c r="C90" s="67"/>
      <c r="D90" s="67"/>
      <c r="E90" s="67"/>
      <c r="F90" s="67"/>
      <c r="G90" s="67"/>
      <c r="H90" s="67"/>
      <c r="I90" s="67"/>
      <c r="J90" s="67"/>
      <c r="K90" s="67"/>
      <c r="L90" s="67"/>
      <c r="M90" s="67"/>
      <c r="N90" s="67"/>
      <c r="O90" s="67"/>
      <c r="P90" s="67"/>
      <c r="Q90" s="67"/>
    </row>
    <row r="91" spans="1:17" ht="12" hidden="1" customHeight="1" x14ac:dyDescent="0.25">
      <c r="A91" s="148" t="s">
        <v>59</v>
      </c>
      <c r="B91" s="67"/>
      <c r="C91" s="67"/>
      <c r="D91" s="67"/>
      <c r="E91" s="67"/>
      <c r="F91" s="67"/>
      <c r="G91" s="67"/>
      <c r="H91" s="67"/>
      <c r="I91" s="67"/>
      <c r="J91" s="67"/>
      <c r="K91" s="67"/>
      <c r="L91" s="67"/>
      <c r="M91" s="67"/>
      <c r="N91" s="67"/>
      <c r="O91" s="67"/>
      <c r="P91" s="67"/>
      <c r="Q91" s="67"/>
    </row>
    <row r="92" spans="1:17" ht="12" customHeight="1" x14ac:dyDescent="0.25">
      <c r="A92" s="23" t="s">
        <v>144</v>
      </c>
      <c r="B92" s="67">
        <v>0</v>
      </c>
      <c r="C92" s="67">
        <v>0</v>
      </c>
      <c r="D92" s="67">
        <v>0</v>
      </c>
      <c r="E92" s="67">
        <v>0</v>
      </c>
      <c r="F92" s="67">
        <v>0</v>
      </c>
      <c r="G92" s="67">
        <v>0</v>
      </c>
      <c r="H92" s="67">
        <v>4.73234598722025</v>
      </c>
      <c r="I92" s="67">
        <v>0.31029883968165078</v>
      </c>
      <c r="J92" s="67">
        <v>7.5564939862023222</v>
      </c>
      <c r="K92" s="67">
        <v>5.5150626839211716</v>
      </c>
      <c r="L92" s="67">
        <v>0</v>
      </c>
      <c r="M92" s="67">
        <v>0</v>
      </c>
      <c r="N92" s="67">
        <v>0</v>
      </c>
      <c r="O92" s="67">
        <v>0</v>
      </c>
      <c r="P92" s="67">
        <v>0.8857985029745945</v>
      </c>
      <c r="Q92" s="67">
        <v>0</v>
      </c>
    </row>
    <row r="93" spans="1:17" ht="12" customHeight="1" x14ac:dyDescent="0.25">
      <c r="A93" s="23" t="s">
        <v>143</v>
      </c>
      <c r="B93" s="67">
        <v>336.93749999999983</v>
      </c>
      <c r="C93" s="67">
        <v>24.439760741475752</v>
      </c>
      <c r="D93" s="67">
        <v>311.03514064620686</v>
      </c>
      <c r="E93" s="67">
        <v>253.98900987928491</v>
      </c>
      <c r="F93" s="67">
        <v>140.01665653331071</v>
      </c>
      <c r="G93" s="67">
        <v>32.049066747114338</v>
      </c>
      <c r="H93" s="67">
        <v>54.155351932175122</v>
      </c>
      <c r="I93" s="67">
        <v>114.0310503977029</v>
      </c>
      <c r="J93" s="67">
        <v>208.13965390901916</v>
      </c>
      <c r="K93" s="67">
        <v>194.23839133816426</v>
      </c>
      <c r="L93" s="67">
        <v>85.79630045230931</v>
      </c>
      <c r="M93" s="67">
        <v>111.58185731248891</v>
      </c>
      <c r="N93" s="67">
        <v>354.62749389641732</v>
      </c>
      <c r="O93" s="67">
        <v>156.67652301442041</v>
      </c>
      <c r="P93" s="67">
        <v>55.741295428780646</v>
      </c>
      <c r="Q93" s="67">
        <v>309.54494777112814</v>
      </c>
    </row>
    <row r="94" spans="1:17" ht="12" hidden="1" customHeight="1" x14ac:dyDescent="0.25">
      <c r="A94" s="148" t="s">
        <v>57</v>
      </c>
      <c r="B94" s="67"/>
      <c r="C94" s="67"/>
      <c r="D94" s="67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7"/>
      <c r="P94" s="67"/>
      <c r="Q94" s="67"/>
    </row>
    <row r="95" spans="1:17" ht="12" hidden="1" customHeight="1" x14ac:dyDescent="0.25">
      <c r="A95" s="148" t="s">
        <v>59</v>
      </c>
      <c r="B95" s="67"/>
      <c r="C95" s="67"/>
      <c r="D95" s="67"/>
      <c r="E95" s="67"/>
      <c r="F95" s="67"/>
      <c r="G95" s="67"/>
      <c r="H95" s="67"/>
      <c r="I95" s="67"/>
      <c r="J95" s="67"/>
      <c r="K95" s="67"/>
      <c r="L95" s="67"/>
      <c r="M95" s="67"/>
      <c r="N95" s="67"/>
      <c r="O95" s="67"/>
      <c r="P95" s="67"/>
      <c r="Q95" s="67"/>
    </row>
    <row r="96" spans="1:17" ht="12" customHeight="1" x14ac:dyDescent="0.25">
      <c r="A96" s="23" t="s">
        <v>142</v>
      </c>
      <c r="B96" s="67">
        <v>0</v>
      </c>
      <c r="C96" s="67">
        <v>0</v>
      </c>
      <c r="D96" s="67">
        <v>0</v>
      </c>
      <c r="E96" s="67">
        <v>0</v>
      </c>
      <c r="F96" s="67">
        <v>0</v>
      </c>
      <c r="G96" s="67">
        <v>0</v>
      </c>
      <c r="H96" s="67">
        <v>0</v>
      </c>
      <c r="I96" s="67">
        <v>0</v>
      </c>
      <c r="J96" s="67">
        <v>36.796630725083155</v>
      </c>
      <c r="K96" s="67">
        <v>17.971913179658856</v>
      </c>
      <c r="L96" s="67">
        <v>0</v>
      </c>
      <c r="M96" s="67">
        <v>14.727938905386273</v>
      </c>
      <c r="N96" s="67">
        <v>0</v>
      </c>
      <c r="O96" s="67">
        <v>0</v>
      </c>
      <c r="P96" s="67">
        <v>4.5035171898716726</v>
      </c>
      <c r="Q96" s="67">
        <v>0</v>
      </c>
    </row>
    <row r="97" spans="1:17" ht="12" customHeight="1" x14ac:dyDescent="0.25">
      <c r="A97" s="23" t="s">
        <v>141</v>
      </c>
      <c r="B97" s="67">
        <v>0</v>
      </c>
      <c r="C97" s="67">
        <v>436.49773925852401</v>
      </c>
      <c r="D97" s="67">
        <v>996.90235935379235</v>
      </c>
      <c r="E97" s="67">
        <v>106.94849012071489</v>
      </c>
      <c r="F97" s="67">
        <v>1648.9208434666882</v>
      </c>
      <c r="G97" s="67">
        <v>816.88843325288519</v>
      </c>
      <c r="H97" s="67">
        <v>338.04980208060442</v>
      </c>
      <c r="I97" s="67">
        <v>262.59615076261525</v>
      </c>
      <c r="J97" s="67">
        <v>1071.4447213796946</v>
      </c>
      <c r="K97" s="67">
        <v>603.21213279825531</v>
      </c>
      <c r="L97" s="67">
        <v>370.14119954769041</v>
      </c>
      <c r="M97" s="67">
        <v>352.62770378212451</v>
      </c>
      <c r="N97" s="67">
        <v>1449.3100061035816</v>
      </c>
      <c r="O97" s="67">
        <v>1158.2609769855787</v>
      </c>
      <c r="P97" s="67">
        <v>342.80688887837289</v>
      </c>
      <c r="Q97" s="67">
        <v>922.3925522288713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>
        <v>0</v>
      </c>
      <c r="C101" s="67">
        <v>98.340074307638787</v>
      </c>
      <c r="D101" s="67">
        <v>435.4392641917259</v>
      </c>
      <c r="E101" s="67">
        <v>143.12034176850446</v>
      </c>
      <c r="F101" s="67">
        <v>312.9278762351309</v>
      </c>
      <c r="G101" s="67">
        <v>122.52603533684257</v>
      </c>
      <c r="H101" s="67">
        <v>9.1638797257272824</v>
      </c>
      <c r="I101" s="67">
        <v>13.79100168385866</v>
      </c>
      <c r="J101" s="67">
        <v>115.31566798620118</v>
      </c>
      <c r="K101" s="67">
        <v>6.09911024623239E-2</v>
      </c>
      <c r="L101" s="67">
        <v>124.69753090855592</v>
      </c>
      <c r="M101" s="67">
        <v>310.18377177191019</v>
      </c>
      <c r="N101" s="67">
        <v>144.0061040588956</v>
      </c>
      <c r="O101" s="67">
        <v>246.54607547000782</v>
      </c>
      <c r="P101" s="67">
        <v>146.94746411515428</v>
      </c>
      <c r="Q101" s="67">
        <v>1.9339213373826396</v>
      </c>
    </row>
    <row r="102" spans="1:17" ht="12" customHeight="1" x14ac:dyDescent="0.25">
      <c r="A102" s="23" t="s">
        <v>57</v>
      </c>
      <c r="B102" s="67">
        <v>336.93749999999983</v>
      </c>
      <c r="C102" s="67">
        <v>352.17544938799062</v>
      </c>
      <c r="D102" s="67">
        <v>288.54452292324936</v>
      </c>
      <c r="E102" s="67">
        <v>190.60017876845535</v>
      </c>
      <c r="F102" s="67">
        <v>794.83455039919033</v>
      </c>
      <c r="G102" s="67">
        <v>656.1987223758864</v>
      </c>
      <c r="H102" s="67">
        <v>339.32001475942707</v>
      </c>
      <c r="I102" s="67">
        <v>344.28002764921678</v>
      </c>
      <c r="J102" s="67">
        <v>249.3808618918911</v>
      </c>
      <c r="K102" s="67">
        <v>273.39402245937913</v>
      </c>
      <c r="L102" s="67">
        <v>121.48481049142747</v>
      </c>
      <c r="M102" s="67">
        <v>150.34619049571134</v>
      </c>
      <c r="N102" s="67">
        <v>546.1597381777525</v>
      </c>
      <c r="O102" s="67">
        <v>474.72342886197299</v>
      </c>
      <c r="P102" s="67">
        <v>136.46243571173778</v>
      </c>
      <c r="Q102" s="67">
        <v>525.15754564670942</v>
      </c>
    </row>
    <row r="103" spans="1:17" ht="12" customHeight="1" x14ac:dyDescent="0.25">
      <c r="A103" s="29" t="s">
        <v>140</v>
      </c>
      <c r="B103" s="83">
        <v>0</v>
      </c>
      <c r="C103" s="83">
        <v>10.421976304370313</v>
      </c>
      <c r="D103" s="83">
        <v>583.95371288502395</v>
      </c>
      <c r="E103" s="83">
        <v>27.216979463039962</v>
      </c>
      <c r="F103" s="83">
        <v>681.1750733656778</v>
      </c>
      <c r="G103" s="83">
        <v>70.212742287270473</v>
      </c>
      <c r="H103" s="83">
        <v>48.453605514845378</v>
      </c>
      <c r="I103" s="83">
        <v>18.866470666924414</v>
      </c>
      <c r="J103" s="83">
        <v>959.24097012190714</v>
      </c>
      <c r="K103" s="83">
        <v>547.48248643815805</v>
      </c>
      <c r="L103" s="83">
        <v>209.75515860001633</v>
      </c>
      <c r="M103" s="83">
        <v>18.407537732378206</v>
      </c>
      <c r="N103" s="83">
        <v>1113.7716577633507</v>
      </c>
      <c r="O103" s="83">
        <v>593.66799566801842</v>
      </c>
      <c r="P103" s="83">
        <v>120.52760017310766</v>
      </c>
      <c r="Q103" s="83">
        <v>704.84603301590721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>
        <v>0</v>
      </c>
      <c r="C107" s="67">
        <v>0</v>
      </c>
      <c r="D107" s="67">
        <v>0</v>
      </c>
      <c r="E107" s="67">
        <v>0</v>
      </c>
      <c r="F107" s="67">
        <v>0</v>
      </c>
      <c r="G107" s="67">
        <v>0</v>
      </c>
      <c r="H107" s="67">
        <v>0</v>
      </c>
      <c r="I107" s="67">
        <v>395.99999999999977</v>
      </c>
      <c r="J107" s="67">
        <v>275.99999999999983</v>
      </c>
      <c r="K107" s="67">
        <v>150.99999999999991</v>
      </c>
      <c r="L107" s="67">
        <v>1084.9999999999993</v>
      </c>
      <c r="M107" s="67">
        <v>492.99999999999966</v>
      </c>
      <c r="N107" s="67">
        <v>1196.9999999999993</v>
      </c>
      <c r="O107" s="67">
        <v>813.99999999999955</v>
      </c>
      <c r="P107" s="67">
        <v>143.99999999999994</v>
      </c>
      <c r="Q107" s="67">
        <v>34.999999999999979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>
        <v>0</v>
      </c>
      <c r="C110" s="67">
        <v>0</v>
      </c>
      <c r="D110" s="67">
        <v>0</v>
      </c>
      <c r="E110" s="67">
        <v>0</v>
      </c>
      <c r="F110" s="67">
        <v>0</v>
      </c>
      <c r="G110" s="67">
        <v>0</v>
      </c>
      <c r="H110" s="67">
        <v>0</v>
      </c>
      <c r="I110" s="67">
        <v>19.999999999999989</v>
      </c>
      <c r="J110" s="67">
        <v>37.999999999999979</v>
      </c>
      <c r="K110" s="67">
        <v>37.999999999999979</v>
      </c>
      <c r="L110" s="67">
        <v>214.99999999999989</v>
      </c>
      <c r="M110" s="67">
        <v>131.99999999999991</v>
      </c>
      <c r="N110" s="67">
        <v>269.99999999999983</v>
      </c>
      <c r="O110" s="67">
        <v>222.99999999999989</v>
      </c>
      <c r="P110" s="67">
        <v>103.99999999999994</v>
      </c>
      <c r="Q110" s="67">
        <v>34.999999999999979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>
        <v>0</v>
      </c>
      <c r="C112" s="67">
        <v>0</v>
      </c>
      <c r="D112" s="67">
        <v>0</v>
      </c>
      <c r="E112" s="67">
        <v>0</v>
      </c>
      <c r="F112" s="67">
        <v>0</v>
      </c>
      <c r="G112" s="67">
        <v>0</v>
      </c>
      <c r="H112" s="67">
        <v>0</v>
      </c>
      <c r="I112" s="67">
        <v>0</v>
      </c>
      <c r="J112" s="67">
        <v>0</v>
      </c>
      <c r="K112" s="67">
        <v>0</v>
      </c>
      <c r="L112" s="67">
        <v>0</v>
      </c>
      <c r="M112" s="67">
        <v>0</v>
      </c>
      <c r="N112" s="67">
        <v>0</v>
      </c>
      <c r="O112" s="67">
        <v>0</v>
      </c>
      <c r="P112" s="67">
        <v>0</v>
      </c>
      <c r="Q112" s="67">
        <v>0</v>
      </c>
    </row>
    <row r="113" spans="1:17" ht="12" customHeight="1" x14ac:dyDescent="0.25">
      <c r="A113" s="23" t="s">
        <v>151</v>
      </c>
      <c r="B113" s="67">
        <v>0</v>
      </c>
      <c r="C113" s="67">
        <v>0</v>
      </c>
      <c r="D113" s="67">
        <v>0</v>
      </c>
      <c r="E113" s="67">
        <v>0</v>
      </c>
      <c r="F113" s="67">
        <v>0</v>
      </c>
      <c r="G113" s="67">
        <v>0</v>
      </c>
      <c r="H113" s="67">
        <v>0</v>
      </c>
      <c r="I113" s="67">
        <v>0</v>
      </c>
      <c r="J113" s="67">
        <v>0</v>
      </c>
      <c r="K113" s="67">
        <v>0</v>
      </c>
      <c r="L113" s="67">
        <v>0</v>
      </c>
      <c r="M113" s="67">
        <v>0</v>
      </c>
      <c r="N113" s="67">
        <v>0</v>
      </c>
      <c r="O113" s="67">
        <v>0</v>
      </c>
      <c r="P113" s="67">
        <v>0</v>
      </c>
      <c r="Q113" s="67">
        <v>0</v>
      </c>
    </row>
    <row r="114" spans="1:17" ht="12" hidden="1" customHeight="1" x14ac:dyDescent="0.25">
      <c r="A114" s="148" t="s">
        <v>79</v>
      </c>
      <c r="B114" s="67"/>
      <c r="C114" s="67"/>
      <c r="D114" s="6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</row>
    <row r="115" spans="1:17" ht="12" hidden="1" customHeight="1" x14ac:dyDescent="0.25">
      <c r="A115" s="148" t="s">
        <v>59</v>
      </c>
      <c r="B115" s="67"/>
      <c r="C115" s="67"/>
      <c r="D115" s="67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P115" s="67"/>
      <c r="Q115" s="67"/>
    </row>
    <row r="116" spans="1:17" ht="12" customHeight="1" x14ac:dyDescent="0.25">
      <c r="A116" s="23" t="s">
        <v>142</v>
      </c>
      <c r="B116" s="67">
        <v>0</v>
      </c>
      <c r="C116" s="67">
        <v>0</v>
      </c>
      <c r="D116" s="67">
        <v>0</v>
      </c>
      <c r="E116" s="67">
        <v>0</v>
      </c>
      <c r="F116" s="67">
        <v>0</v>
      </c>
      <c r="G116" s="67">
        <v>0</v>
      </c>
      <c r="H116" s="67">
        <v>0</v>
      </c>
      <c r="I116" s="67">
        <v>0</v>
      </c>
      <c r="J116" s="67">
        <v>0</v>
      </c>
      <c r="K116" s="67">
        <v>0</v>
      </c>
      <c r="L116" s="67">
        <v>0</v>
      </c>
      <c r="M116" s="67">
        <v>10.882527468766881</v>
      </c>
      <c r="N116" s="67">
        <v>10.999999999999993</v>
      </c>
      <c r="O116" s="67">
        <v>0</v>
      </c>
      <c r="P116" s="67">
        <v>9.1174725312331066</v>
      </c>
      <c r="Q116" s="67">
        <v>0</v>
      </c>
    </row>
    <row r="117" spans="1:17" ht="12" customHeight="1" x14ac:dyDescent="0.25">
      <c r="A117" s="23" t="s">
        <v>141</v>
      </c>
      <c r="B117" s="67">
        <v>0</v>
      </c>
      <c r="C117" s="67">
        <v>0</v>
      </c>
      <c r="D117" s="67">
        <v>0</v>
      </c>
      <c r="E117" s="67">
        <v>0</v>
      </c>
      <c r="F117" s="67">
        <v>0</v>
      </c>
      <c r="G117" s="67">
        <v>0</v>
      </c>
      <c r="H117" s="67">
        <v>0</v>
      </c>
      <c r="I117" s="67">
        <v>395.99999999999977</v>
      </c>
      <c r="J117" s="67">
        <v>275.99999999999983</v>
      </c>
      <c r="K117" s="67">
        <v>150.99999999999991</v>
      </c>
      <c r="L117" s="67">
        <v>1084.9999999999993</v>
      </c>
      <c r="M117" s="67">
        <v>482.11747253123281</v>
      </c>
      <c r="N117" s="67">
        <v>1185.9999999999993</v>
      </c>
      <c r="O117" s="67">
        <v>813.99999999999955</v>
      </c>
      <c r="P117" s="67">
        <v>134.88252746876682</v>
      </c>
      <c r="Q117" s="67">
        <v>34.999999999999979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>
        <v>0</v>
      </c>
      <c r="C121" s="67">
        <v>0</v>
      </c>
      <c r="D121" s="67">
        <v>0</v>
      </c>
      <c r="E121" s="67">
        <v>0</v>
      </c>
      <c r="F121" s="67">
        <v>0</v>
      </c>
      <c r="G121" s="67">
        <v>0</v>
      </c>
      <c r="H121" s="67">
        <v>0</v>
      </c>
      <c r="I121" s="67">
        <v>352.36056225499692</v>
      </c>
      <c r="J121" s="67">
        <v>275.99999999999983</v>
      </c>
      <c r="K121" s="67">
        <v>150.99999999999991</v>
      </c>
      <c r="L121" s="67">
        <v>580.47438856307349</v>
      </c>
      <c r="M121" s="67">
        <v>201.70128780812686</v>
      </c>
      <c r="N121" s="67">
        <v>378.12740230563617</v>
      </c>
      <c r="O121" s="67">
        <v>327.69692132316266</v>
      </c>
      <c r="P121" s="67">
        <v>42.127370324562605</v>
      </c>
      <c r="Q121" s="67">
        <v>0.51206742044057552</v>
      </c>
    </row>
    <row r="122" spans="1:17" ht="12" customHeight="1" x14ac:dyDescent="0.25">
      <c r="A122" s="29" t="s">
        <v>140</v>
      </c>
      <c r="B122" s="83">
        <v>0</v>
      </c>
      <c r="C122" s="83">
        <v>0</v>
      </c>
      <c r="D122" s="83">
        <v>0</v>
      </c>
      <c r="E122" s="83">
        <v>0</v>
      </c>
      <c r="F122" s="83">
        <v>0</v>
      </c>
      <c r="G122" s="83">
        <v>0</v>
      </c>
      <c r="H122" s="83">
        <v>0</v>
      </c>
      <c r="I122" s="83">
        <v>43.63943774500283</v>
      </c>
      <c r="J122" s="83">
        <v>0</v>
      </c>
      <c r="K122" s="83">
        <v>0</v>
      </c>
      <c r="L122" s="83">
        <v>504.525611436926</v>
      </c>
      <c r="M122" s="83">
        <v>291.29871219187282</v>
      </c>
      <c r="N122" s="83">
        <v>818.87259769436321</v>
      </c>
      <c r="O122" s="83">
        <v>486.30307867683683</v>
      </c>
      <c r="P122" s="83">
        <v>101.87262967543731</v>
      </c>
      <c r="Q122" s="83">
        <v>34.487932579559406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>
        <v>0</v>
      </c>
      <c r="C126" s="67">
        <v>0</v>
      </c>
      <c r="D126" s="67">
        <v>0</v>
      </c>
      <c r="E126" s="67">
        <v>0</v>
      </c>
      <c r="F126" s="67">
        <v>0</v>
      </c>
      <c r="G126" s="67">
        <v>0</v>
      </c>
      <c r="H126" s="67">
        <v>0</v>
      </c>
      <c r="I126" s="67">
        <v>0</v>
      </c>
      <c r="J126" s="67">
        <v>0</v>
      </c>
      <c r="K126" s="67">
        <v>0</v>
      </c>
      <c r="L126" s="67">
        <v>0</v>
      </c>
      <c r="M126" s="67">
        <v>0</v>
      </c>
      <c r="N126" s="67">
        <v>0</v>
      </c>
      <c r="O126" s="67">
        <v>0</v>
      </c>
      <c r="P126" s="67">
        <v>0</v>
      </c>
      <c r="Q126" s="67">
        <v>0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>
        <v>0</v>
      </c>
      <c r="C129" s="67">
        <v>0</v>
      </c>
      <c r="D129" s="67">
        <v>0</v>
      </c>
      <c r="E129" s="67">
        <v>0</v>
      </c>
      <c r="F129" s="67">
        <v>0</v>
      </c>
      <c r="G129" s="67">
        <v>0</v>
      </c>
      <c r="H129" s="67">
        <v>0</v>
      </c>
      <c r="I129" s="67">
        <v>0</v>
      </c>
      <c r="J129" s="67">
        <v>0</v>
      </c>
      <c r="K129" s="67">
        <v>0</v>
      </c>
      <c r="L129" s="67">
        <v>0</v>
      </c>
      <c r="M129" s="67">
        <v>0</v>
      </c>
      <c r="N129" s="67">
        <v>0</v>
      </c>
      <c r="O129" s="67">
        <v>0</v>
      </c>
      <c r="P129" s="67">
        <v>0</v>
      </c>
      <c r="Q129" s="67">
        <v>0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>
        <v>0</v>
      </c>
      <c r="C131" s="67">
        <v>0</v>
      </c>
      <c r="D131" s="67">
        <v>0</v>
      </c>
      <c r="E131" s="67">
        <v>0</v>
      </c>
      <c r="F131" s="67">
        <v>0</v>
      </c>
      <c r="G131" s="67">
        <v>0</v>
      </c>
      <c r="H131" s="67">
        <v>0</v>
      </c>
      <c r="I131" s="67">
        <v>0</v>
      </c>
      <c r="J131" s="67">
        <v>0</v>
      </c>
      <c r="K131" s="67">
        <v>0</v>
      </c>
      <c r="L131" s="67">
        <v>0</v>
      </c>
      <c r="M131" s="67">
        <v>0</v>
      </c>
      <c r="N131" s="67">
        <v>0</v>
      </c>
      <c r="O131" s="67">
        <v>0</v>
      </c>
      <c r="P131" s="67">
        <v>0</v>
      </c>
      <c r="Q131" s="67">
        <v>0</v>
      </c>
    </row>
    <row r="132" spans="1:17" ht="12" customHeight="1" x14ac:dyDescent="0.25">
      <c r="A132" s="23" t="s">
        <v>147</v>
      </c>
      <c r="B132" s="67">
        <v>0</v>
      </c>
      <c r="C132" s="67">
        <v>0</v>
      </c>
      <c r="D132" s="67">
        <v>0</v>
      </c>
      <c r="E132" s="67">
        <v>0</v>
      </c>
      <c r="F132" s="67">
        <v>0</v>
      </c>
      <c r="G132" s="67">
        <v>0</v>
      </c>
      <c r="H132" s="67">
        <v>0</v>
      </c>
      <c r="I132" s="67">
        <v>0</v>
      </c>
      <c r="J132" s="67">
        <v>0</v>
      </c>
      <c r="K132" s="67">
        <v>0</v>
      </c>
      <c r="L132" s="67">
        <v>0</v>
      </c>
      <c r="M132" s="67">
        <v>0</v>
      </c>
      <c r="N132" s="67">
        <v>0</v>
      </c>
      <c r="O132" s="67">
        <v>0</v>
      </c>
      <c r="P132" s="67">
        <v>0</v>
      </c>
      <c r="Q132" s="67">
        <v>0</v>
      </c>
    </row>
    <row r="133" spans="1:17" ht="12" hidden="1" customHeight="1" x14ac:dyDescent="0.25">
      <c r="A133" s="148" t="s">
        <v>61</v>
      </c>
      <c r="B133" s="67"/>
      <c r="C133" s="67"/>
      <c r="D133" s="67"/>
      <c r="E133" s="67"/>
      <c r="F133" s="67"/>
      <c r="G133" s="67"/>
      <c r="H133" s="67"/>
      <c r="I133" s="67"/>
      <c r="J133" s="67"/>
      <c r="K133" s="67"/>
      <c r="L133" s="67"/>
      <c r="M133" s="67"/>
      <c r="N133" s="67"/>
      <c r="O133" s="67"/>
      <c r="P133" s="67"/>
      <c r="Q133" s="67"/>
    </row>
    <row r="134" spans="1:17" ht="12" hidden="1" customHeight="1" x14ac:dyDescent="0.25">
      <c r="A134" s="148" t="s">
        <v>59</v>
      </c>
      <c r="B134" s="67"/>
      <c r="C134" s="67"/>
      <c r="D134" s="67"/>
      <c r="E134" s="67"/>
      <c r="F134" s="67"/>
      <c r="G134" s="67"/>
      <c r="H134" s="67"/>
      <c r="I134" s="67"/>
      <c r="J134" s="67"/>
      <c r="K134" s="67"/>
      <c r="L134" s="67"/>
      <c r="M134" s="67"/>
      <c r="N134" s="67"/>
      <c r="O134" s="67"/>
      <c r="P134" s="67"/>
      <c r="Q134" s="67"/>
    </row>
    <row r="135" spans="1:17" ht="12" customHeight="1" x14ac:dyDescent="0.25">
      <c r="A135" s="23" t="s">
        <v>142</v>
      </c>
      <c r="B135" s="67">
        <v>0</v>
      </c>
      <c r="C135" s="67">
        <v>0</v>
      </c>
      <c r="D135" s="67">
        <v>0</v>
      </c>
      <c r="E135" s="67">
        <v>0</v>
      </c>
      <c r="F135" s="67">
        <v>0</v>
      </c>
      <c r="G135" s="67">
        <v>0</v>
      </c>
      <c r="H135" s="67">
        <v>0</v>
      </c>
      <c r="I135" s="67">
        <v>0</v>
      </c>
      <c r="J135" s="67">
        <v>0</v>
      </c>
      <c r="K135" s="67">
        <v>0</v>
      </c>
      <c r="L135" s="67">
        <v>0</v>
      </c>
      <c r="M135" s="67">
        <v>0</v>
      </c>
      <c r="N135" s="67">
        <v>0</v>
      </c>
      <c r="O135" s="67">
        <v>0</v>
      </c>
      <c r="P135" s="67">
        <v>0</v>
      </c>
      <c r="Q135" s="67">
        <v>0</v>
      </c>
    </row>
    <row r="136" spans="1:17" ht="12" customHeight="1" x14ac:dyDescent="0.25">
      <c r="A136" s="23" t="s">
        <v>141</v>
      </c>
      <c r="B136" s="67">
        <v>0</v>
      </c>
      <c r="C136" s="67">
        <v>0</v>
      </c>
      <c r="D136" s="67">
        <v>0</v>
      </c>
      <c r="E136" s="67">
        <v>0</v>
      </c>
      <c r="F136" s="67">
        <v>0</v>
      </c>
      <c r="G136" s="67">
        <v>0</v>
      </c>
      <c r="H136" s="67">
        <v>0</v>
      </c>
      <c r="I136" s="67">
        <v>0</v>
      </c>
      <c r="J136" s="67">
        <v>0</v>
      </c>
      <c r="K136" s="67">
        <v>0</v>
      </c>
      <c r="L136" s="67">
        <v>0</v>
      </c>
      <c r="M136" s="67">
        <v>0</v>
      </c>
      <c r="N136" s="67">
        <v>0</v>
      </c>
      <c r="O136" s="67">
        <v>0</v>
      </c>
      <c r="P136" s="67">
        <v>0</v>
      </c>
      <c r="Q136" s="67">
        <v>0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>
        <v>0</v>
      </c>
      <c r="C140" s="67">
        <v>0</v>
      </c>
      <c r="D140" s="67">
        <v>0</v>
      </c>
      <c r="E140" s="67">
        <v>0</v>
      </c>
      <c r="F140" s="67">
        <v>0</v>
      </c>
      <c r="G140" s="67">
        <v>0</v>
      </c>
      <c r="H140" s="67">
        <v>0</v>
      </c>
      <c r="I140" s="67">
        <v>0</v>
      </c>
      <c r="J140" s="67">
        <v>0</v>
      </c>
      <c r="K140" s="67">
        <v>0</v>
      </c>
      <c r="L140" s="67">
        <v>0</v>
      </c>
      <c r="M140" s="67">
        <v>0</v>
      </c>
      <c r="N140" s="67">
        <v>0</v>
      </c>
      <c r="O140" s="67">
        <v>0</v>
      </c>
      <c r="P140" s="67">
        <v>0</v>
      </c>
      <c r="Q140" s="67">
        <v>0</v>
      </c>
    </row>
    <row r="141" spans="1:17" ht="12" customHeight="1" x14ac:dyDescent="0.25">
      <c r="A141" s="29" t="s">
        <v>140</v>
      </c>
      <c r="B141" s="83">
        <v>0</v>
      </c>
      <c r="C141" s="83">
        <v>0</v>
      </c>
      <c r="D141" s="83">
        <v>0</v>
      </c>
      <c r="E141" s="83">
        <v>0</v>
      </c>
      <c r="F141" s="83">
        <v>0</v>
      </c>
      <c r="G141" s="83">
        <v>0</v>
      </c>
      <c r="H141" s="83">
        <v>0</v>
      </c>
      <c r="I141" s="83">
        <v>0</v>
      </c>
      <c r="J141" s="83">
        <v>0</v>
      </c>
      <c r="K141" s="83">
        <v>0</v>
      </c>
      <c r="L141" s="83">
        <v>0</v>
      </c>
      <c r="M141" s="83">
        <v>0</v>
      </c>
      <c r="N141" s="83">
        <v>0</v>
      </c>
      <c r="O141" s="83">
        <v>0</v>
      </c>
      <c r="P141" s="83">
        <v>0</v>
      </c>
      <c r="Q141" s="83"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>
        <v>274.87499999999983</v>
      </c>
      <c r="C145" s="67">
        <v>709.87499999999955</v>
      </c>
      <c r="D145" s="67">
        <v>1372.8749999999991</v>
      </c>
      <c r="E145" s="67">
        <v>2198.8749999999986</v>
      </c>
      <c r="F145" s="67">
        <v>897.87499999999943</v>
      </c>
      <c r="G145" s="67">
        <v>1219.8749999999991</v>
      </c>
      <c r="H145" s="67">
        <v>3769.8749999999982</v>
      </c>
      <c r="I145" s="67">
        <v>11986.874999999993</v>
      </c>
      <c r="J145" s="67">
        <v>15946.874999999989</v>
      </c>
      <c r="K145" s="67">
        <v>5771.8749999999964</v>
      </c>
      <c r="L145" s="67">
        <v>8095.8749999999964</v>
      </c>
      <c r="M145" s="67">
        <v>2504.8749999999986</v>
      </c>
      <c r="N145" s="67">
        <v>2363.8749999999986</v>
      </c>
      <c r="O145" s="67">
        <v>2397.8749999999986</v>
      </c>
      <c r="P145" s="67">
        <v>2921.8749999999982</v>
      </c>
      <c r="Q145" s="67">
        <v>3742.8749999999982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>
        <v>0</v>
      </c>
      <c r="C147" s="67">
        <v>0</v>
      </c>
      <c r="D147" s="67">
        <v>0</v>
      </c>
      <c r="E147" s="67">
        <v>0</v>
      </c>
      <c r="F147" s="67">
        <v>0</v>
      </c>
      <c r="G147" s="67">
        <v>0</v>
      </c>
      <c r="H147" s="67">
        <v>0</v>
      </c>
      <c r="I147" s="67">
        <v>4603.8</v>
      </c>
      <c r="J147" s="67">
        <v>7972.9999999999955</v>
      </c>
      <c r="K147" s="67">
        <v>2884.9999999999982</v>
      </c>
      <c r="L147" s="67">
        <v>4046.9999999999982</v>
      </c>
      <c r="M147" s="67">
        <v>1251.9999999999991</v>
      </c>
      <c r="N147" s="67">
        <v>1180.9999999999993</v>
      </c>
      <c r="O147" s="67">
        <v>1197.9999999999993</v>
      </c>
      <c r="P147" s="67">
        <v>1459.9999999999991</v>
      </c>
      <c r="Q147" s="67">
        <v>1870.9999999999989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>
        <v>0</v>
      </c>
      <c r="C149" s="67">
        <v>0</v>
      </c>
      <c r="D149" s="67">
        <v>0</v>
      </c>
      <c r="E149" s="67">
        <v>0</v>
      </c>
      <c r="F149" s="67">
        <v>0</v>
      </c>
      <c r="G149" s="67">
        <v>0</v>
      </c>
      <c r="H149" s="67">
        <v>0</v>
      </c>
      <c r="I149" s="67">
        <v>0</v>
      </c>
      <c r="J149" s="67">
        <v>21.680731495553303</v>
      </c>
      <c r="K149" s="67">
        <v>0</v>
      </c>
      <c r="L149" s="67">
        <v>0</v>
      </c>
      <c r="M149" s="67">
        <v>0</v>
      </c>
      <c r="N149" s="67">
        <v>0</v>
      </c>
      <c r="O149" s="67">
        <v>0</v>
      </c>
      <c r="P149" s="67">
        <v>9.319268504446681</v>
      </c>
      <c r="Q149" s="67">
        <v>0</v>
      </c>
    </row>
    <row r="150" spans="1:17" ht="12" customHeight="1" x14ac:dyDescent="0.25">
      <c r="A150" s="23" t="s">
        <v>143</v>
      </c>
      <c r="B150" s="67">
        <v>0</v>
      </c>
      <c r="C150" s="67">
        <v>28.646616741247254</v>
      </c>
      <c r="D150" s="67">
        <v>238.30746073647549</v>
      </c>
      <c r="E150" s="67">
        <v>409.63100651453476</v>
      </c>
      <c r="F150" s="67">
        <v>151.63247872075215</v>
      </c>
      <c r="G150" s="67">
        <v>412.45240376632051</v>
      </c>
      <c r="H150" s="67">
        <v>1050.4564368595302</v>
      </c>
      <c r="I150" s="67">
        <v>713.10669661997008</v>
      </c>
      <c r="J150" s="67">
        <v>559.9947564329708</v>
      </c>
      <c r="K150" s="67">
        <v>26.730629424924075</v>
      </c>
      <c r="L150" s="67">
        <v>24.214228150287713</v>
      </c>
      <c r="M150" s="67">
        <v>44.369596316164809</v>
      </c>
      <c r="N150" s="67">
        <v>13.794068158505194</v>
      </c>
      <c r="O150" s="67">
        <v>159.03631136490066</v>
      </c>
      <c r="P150" s="67">
        <v>442.78871792958728</v>
      </c>
      <c r="Q150" s="67">
        <v>255.83859226382637</v>
      </c>
    </row>
    <row r="151" spans="1:17" ht="12" hidden="1" customHeight="1" x14ac:dyDescent="0.25">
      <c r="A151" s="148" t="s">
        <v>57</v>
      </c>
      <c r="B151" s="67"/>
      <c r="C151" s="67"/>
      <c r="D151" s="67"/>
      <c r="E151" s="67"/>
      <c r="F151" s="67"/>
      <c r="G151" s="67"/>
      <c r="H151" s="67"/>
      <c r="I151" s="67"/>
      <c r="J151" s="67"/>
      <c r="K151" s="67"/>
      <c r="L151" s="67"/>
      <c r="M151" s="67"/>
      <c r="N151" s="67"/>
      <c r="O151" s="67"/>
      <c r="P151" s="67"/>
      <c r="Q151" s="67"/>
    </row>
    <row r="152" spans="1:17" ht="12" hidden="1" customHeight="1" x14ac:dyDescent="0.25">
      <c r="A152" s="148" t="s">
        <v>59</v>
      </c>
      <c r="B152" s="67"/>
      <c r="C152" s="67"/>
      <c r="D152" s="67"/>
      <c r="E152" s="67"/>
      <c r="F152" s="67"/>
      <c r="G152" s="67"/>
      <c r="H152" s="67"/>
      <c r="I152" s="67"/>
      <c r="J152" s="67"/>
      <c r="K152" s="67"/>
      <c r="L152" s="67"/>
      <c r="M152" s="67"/>
      <c r="N152" s="67"/>
      <c r="O152" s="67"/>
      <c r="P152" s="67"/>
      <c r="Q152" s="67"/>
    </row>
    <row r="153" spans="1:17" ht="12" customHeight="1" x14ac:dyDescent="0.25">
      <c r="A153" s="23" t="s">
        <v>142</v>
      </c>
      <c r="B153" s="67">
        <v>0</v>
      </c>
      <c r="C153" s="67">
        <v>0</v>
      </c>
      <c r="D153" s="67">
        <v>0</v>
      </c>
      <c r="E153" s="67">
        <v>0</v>
      </c>
      <c r="F153" s="67">
        <v>0</v>
      </c>
      <c r="G153" s="67">
        <v>0</v>
      </c>
      <c r="H153" s="67">
        <v>0</v>
      </c>
      <c r="I153" s="67">
        <v>0</v>
      </c>
      <c r="J153" s="67">
        <v>0</v>
      </c>
      <c r="K153" s="67">
        <v>328.32797805414344</v>
      </c>
      <c r="L153" s="67">
        <v>0</v>
      </c>
      <c r="M153" s="67">
        <v>0</v>
      </c>
      <c r="N153" s="67">
        <v>0</v>
      </c>
      <c r="O153" s="67">
        <v>0</v>
      </c>
      <c r="P153" s="67">
        <v>87.672021945856329</v>
      </c>
      <c r="Q153" s="67">
        <v>0</v>
      </c>
    </row>
    <row r="154" spans="1:17" ht="12" customHeight="1" x14ac:dyDescent="0.25">
      <c r="A154" s="23" t="s">
        <v>141</v>
      </c>
      <c r="B154" s="67">
        <v>274.87499999999983</v>
      </c>
      <c r="C154" s="67">
        <v>681.22838325875227</v>
      </c>
      <c r="D154" s="67">
        <v>1134.5675392635237</v>
      </c>
      <c r="E154" s="67">
        <v>1789.2439934854638</v>
      </c>
      <c r="F154" s="67">
        <v>746.24252127924728</v>
      </c>
      <c r="G154" s="67">
        <v>807.42259623367863</v>
      </c>
      <c r="H154" s="67">
        <v>2719.418563140468</v>
      </c>
      <c r="I154" s="67">
        <v>11273.768303380022</v>
      </c>
      <c r="J154" s="67">
        <v>15365.199512071466</v>
      </c>
      <c r="K154" s="67">
        <v>5416.8163925209292</v>
      </c>
      <c r="L154" s="67">
        <v>8071.6607718497089</v>
      </c>
      <c r="M154" s="67">
        <v>2460.5054036838337</v>
      </c>
      <c r="N154" s="67">
        <v>2350.0809318414936</v>
      </c>
      <c r="O154" s="67">
        <v>2238.8386886350982</v>
      </c>
      <c r="P154" s="67">
        <v>2382.094991620108</v>
      </c>
      <c r="Q154" s="67">
        <v>3487.0364077361719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>
        <v>274.87499999999983</v>
      </c>
      <c r="C158" s="67">
        <v>555.98295232381793</v>
      </c>
      <c r="D158" s="67">
        <v>1092.2553839434279</v>
      </c>
      <c r="E158" s="67">
        <v>2198.8749999999986</v>
      </c>
      <c r="F158" s="67">
        <v>897.87499999999943</v>
      </c>
      <c r="G158" s="67">
        <v>1219.8749999999993</v>
      </c>
      <c r="H158" s="67">
        <v>3397.9442622626143</v>
      </c>
      <c r="I158" s="67">
        <v>9621.2846221823693</v>
      </c>
      <c r="J158" s="67">
        <v>3891.1098905952799</v>
      </c>
      <c r="K158" s="67">
        <v>2263.0457485980583</v>
      </c>
      <c r="L158" s="67">
        <v>2638.9811440654789</v>
      </c>
      <c r="M158" s="67">
        <v>1024.8205137898212</v>
      </c>
      <c r="N158" s="67">
        <v>740.84600981967969</v>
      </c>
      <c r="O158" s="67">
        <v>965.32709486213605</v>
      </c>
      <c r="P158" s="67">
        <v>959.80573773738342</v>
      </c>
      <c r="Q158" s="67">
        <v>1550.0966398199143</v>
      </c>
    </row>
    <row r="159" spans="1:17" ht="12" customHeight="1" x14ac:dyDescent="0.25">
      <c r="A159" s="29" t="s">
        <v>140</v>
      </c>
      <c r="B159" s="83">
        <v>0</v>
      </c>
      <c r="C159" s="83">
        <v>153.89204767618168</v>
      </c>
      <c r="D159" s="83">
        <v>280.61961605657115</v>
      </c>
      <c r="E159" s="83">
        <v>0</v>
      </c>
      <c r="F159" s="83">
        <v>0</v>
      </c>
      <c r="G159" s="83">
        <v>0</v>
      </c>
      <c r="H159" s="83">
        <v>371.93073773738359</v>
      </c>
      <c r="I159" s="83">
        <v>2365.590377817623</v>
      </c>
      <c r="J159" s="83">
        <v>12055.765109404711</v>
      </c>
      <c r="K159" s="83">
        <v>3508.8292514019386</v>
      </c>
      <c r="L159" s="83">
        <v>5456.893855934517</v>
      </c>
      <c r="M159" s="83">
        <v>1480.0544862101772</v>
      </c>
      <c r="N159" s="83">
        <v>1623.0289901803189</v>
      </c>
      <c r="O159" s="83">
        <v>1432.5479051378627</v>
      </c>
      <c r="P159" s="83">
        <v>1962.069262262615</v>
      </c>
      <c r="Q159" s="83">
        <v>2192.7783601800834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>
        <v>0</v>
      </c>
      <c r="C163" s="67">
        <v>0</v>
      </c>
      <c r="D163" s="67">
        <v>0</v>
      </c>
      <c r="E163" s="67">
        <v>3004.8749999999982</v>
      </c>
      <c r="F163" s="67">
        <v>2755.6874999999982</v>
      </c>
      <c r="G163" s="67">
        <v>4609.6874999999982</v>
      </c>
      <c r="H163" s="67">
        <v>4812.6874999999973</v>
      </c>
      <c r="I163" s="67">
        <v>4934.6874999999964</v>
      </c>
      <c r="J163" s="67">
        <v>2285.6874999999986</v>
      </c>
      <c r="K163" s="67">
        <v>0</v>
      </c>
      <c r="L163" s="67">
        <v>761.68749999999955</v>
      </c>
      <c r="M163" s="67">
        <v>0</v>
      </c>
      <c r="N163" s="67">
        <v>0</v>
      </c>
      <c r="O163" s="67">
        <v>0</v>
      </c>
      <c r="P163" s="67">
        <v>0</v>
      </c>
      <c r="Q163" s="67">
        <v>0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>
        <v>0</v>
      </c>
      <c r="C165" s="67">
        <v>0</v>
      </c>
      <c r="D165" s="67">
        <v>0</v>
      </c>
      <c r="E165" s="67">
        <v>603.99999999999966</v>
      </c>
      <c r="F165" s="67">
        <v>684.99999999999955</v>
      </c>
      <c r="G165" s="67">
        <v>877.99999999999955</v>
      </c>
      <c r="H165" s="67">
        <v>960.99999999999943</v>
      </c>
      <c r="I165" s="67">
        <v>717.99999999999955</v>
      </c>
      <c r="J165" s="67">
        <v>818.31249999999955</v>
      </c>
      <c r="K165" s="67">
        <v>0</v>
      </c>
      <c r="L165" s="67">
        <v>761.68749999999955</v>
      </c>
      <c r="M165" s="67">
        <v>0</v>
      </c>
      <c r="N165" s="67">
        <v>0</v>
      </c>
      <c r="O165" s="67">
        <v>0</v>
      </c>
      <c r="P165" s="67">
        <v>0</v>
      </c>
      <c r="Q165" s="67">
        <v>0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>
        <v>0</v>
      </c>
      <c r="C167" s="67">
        <v>0</v>
      </c>
      <c r="D167" s="67">
        <v>0</v>
      </c>
      <c r="E167" s="67">
        <v>0</v>
      </c>
      <c r="F167" s="67">
        <v>0</v>
      </c>
      <c r="G167" s="67">
        <v>0</v>
      </c>
      <c r="H167" s="67">
        <v>39.970482960211783</v>
      </c>
      <c r="I167" s="67">
        <v>0</v>
      </c>
      <c r="J167" s="67">
        <v>9.0295170397881925</v>
      </c>
      <c r="K167" s="67">
        <v>0</v>
      </c>
      <c r="L167" s="67">
        <v>0</v>
      </c>
      <c r="M167" s="67">
        <v>0</v>
      </c>
      <c r="N167" s="67">
        <v>0</v>
      </c>
      <c r="O167" s="67">
        <v>0</v>
      </c>
      <c r="P167" s="67">
        <v>0</v>
      </c>
      <c r="Q167" s="67">
        <v>0</v>
      </c>
    </row>
    <row r="168" spans="1:17" ht="12" customHeight="1" x14ac:dyDescent="0.25">
      <c r="A168" s="23" t="s">
        <v>143</v>
      </c>
      <c r="B168" s="67">
        <v>0</v>
      </c>
      <c r="C168" s="67">
        <v>0</v>
      </c>
      <c r="D168" s="67">
        <v>0</v>
      </c>
      <c r="E168" s="67">
        <v>2825.2936780344735</v>
      </c>
      <c r="F168" s="67">
        <v>1283.158281977715</v>
      </c>
      <c r="G168" s="67">
        <v>932.29706137035464</v>
      </c>
      <c r="H168" s="67">
        <v>847.17048621414733</v>
      </c>
      <c r="I168" s="67">
        <v>887.62584561885365</v>
      </c>
      <c r="J168" s="67">
        <v>260.1315146624367</v>
      </c>
      <c r="K168" s="67">
        <v>0</v>
      </c>
      <c r="L168" s="67">
        <v>176.32313212201549</v>
      </c>
      <c r="M168" s="67">
        <v>0</v>
      </c>
      <c r="N168" s="67">
        <v>0</v>
      </c>
      <c r="O168" s="67">
        <v>0</v>
      </c>
      <c r="P168" s="67">
        <v>0</v>
      </c>
      <c r="Q168" s="67">
        <v>0</v>
      </c>
    </row>
    <row r="169" spans="1:17" ht="12" hidden="1" customHeight="1" x14ac:dyDescent="0.25">
      <c r="A169" s="148" t="s">
        <v>57</v>
      </c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</row>
    <row r="170" spans="1:17" ht="12" hidden="1" customHeight="1" x14ac:dyDescent="0.25">
      <c r="A170" s="148" t="s">
        <v>59</v>
      </c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</row>
    <row r="171" spans="1:17" ht="12" customHeight="1" x14ac:dyDescent="0.25">
      <c r="A171" s="23" t="s">
        <v>142</v>
      </c>
      <c r="B171" s="67">
        <v>0</v>
      </c>
      <c r="C171" s="67">
        <v>0</v>
      </c>
      <c r="D171" s="67">
        <v>0</v>
      </c>
      <c r="E171" s="67">
        <v>0</v>
      </c>
      <c r="F171" s="67">
        <v>0</v>
      </c>
      <c r="G171" s="67">
        <v>0</v>
      </c>
      <c r="H171" s="67">
        <v>0</v>
      </c>
      <c r="I171" s="67">
        <v>0</v>
      </c>
      <c r="J171" s="67">
        <v>106.99999999999994</v>
      </c>
      <c r="K171" s="67">
        <v>0</v>
      </c>
      <c r="L171" s="67">
        <v>0</v>
      </c>
      <c r="M171" s="67">
        <v>0</v>
      </c>
      <c r="N171" s="67">
        <v>0</v>
      </c>
      <c r="O171" s="67">
        <v>0</v>
      </c>
      <c r="P171" s="67">
        <v>0</v>
      </c>
      <c r="Q171" s="67">
        <v>0</v>
      </c>
    </row>
    <row r="172" spans="1:17" ht="12" customHeight="1" x14ac:dyDescent="0.25">
      <c r="A172" s="23" t="s">
        <v>141</v>
      </c>
      <c r="B172" s="67">
        <v>0</v>
      </c>
      <c r="C172" s="67">
        <v>0</v>
      </c>
      <c r="D172" s="67">
        <v>0</v>
      </c>
      <c r="E172" s="67">
        <v>179.58132196552472</v>
      </c>
      <c r="F172" s="67">
        <v>1472.5292180222832</v>
      </c>
      <c r="G172" s="67">
        <v>3677.3904386296435</v>
      </c>
      <c r="H172" s="67">
        <v>3925.546530825638</v>
      </c>
      <c r="I172" s="67">
        <v>4047.0616543811429</v>
      </c>
      <c r="J172" s="67">
        <v>1909.5264682977738</v>
      </c>
      <c r="K172" s="67">
        <v>0</v>
      </c>
      <c r="L172" s="67">
        <v>585.36436787798402</v>
      </c>
      <c r="M172" s="67">
        <v>0</v>
      </c>
      <c r="N172" s="67">
        <v>0</v>
      </c>
      <c r="O172" s="67">
        <v>0</v>
      </c>
      <c r="P172" s="67">
        <v>0</v>
      </c>
      <c r="Q172" s="67">
        <v>0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>
        <v>0</v>
      </c>
      <c r="C176" s="67">
        <v>0</v>
      </c>
      <c r="D176" s="67">
        <v>0</v>
      </c>
      <c r="E176" s="67">
        <v>3004.8749999999982</v>
      </c>
      <c r="F176" s="67">
        <v>1491.7923220238908</v>
      </c>
      <c r="G176" s="67">
        <v>2907.8364588620007</v>
      </c>
      <c r="H176" s="67">
        <v>1529.007704817418</v>
      </c>
      <c r="I176" s="67">
        <v>1917.6893048565112</v>
      </c>
      <c r="J176" s="67">
        <v>553.51487326028337</v>
      </c>
      <c r="K176" s="67">
        <v>0</v>
      </c>
      <c r="L176" s="67">
        <v>248.28433617989091</v>
      </c>
      <c r="M176" s="67">
        <v>0</v>
      </c>
      <c r="N176" s="67">
        <v>0</v>
      </c>
      <c r="O176" s="67">
        <v>0</v>
      </c>
      <c r="P176" s="67">
        <v>0</v>
      </c>
      <c r="Q176" s="67">
        <v>0</v>
      </c>
    </row>
    <row r="177" spans="1:17" ht="12" customHeight="1" x14ac:dyDescent="0.25">
      <c r="A177" s="29" t="s">
        <v>140</v>
      </c>
      <c r="B177" s="83">
        <v>0</v>
      </c>
      <c r="C177" s="83">
        <v>0</v>
      </c>
      <c r="D177" s="83">
        <v>0</v>
      </c>
      <c r="E177" s="83">
        <v>0</v>
      </c>
      <c r="F177" s="83">
        <v>1263.8951779761073</v>
      </c>
      <c r="G177" s="83">
        <v>1701.8510411379966</v>
      </c>
      <c r="H177" s="83">
        <v>3283.6797951825793</v>
      </c>
      <c r="I177" s="83">
        <v>3016.9981951434866</v>
      </c>
      <c r="J177" s="83">
        <v>1732.1726267397155</v>
      </c>
      <c r="K177" s="83">
        <v>0</v>
      </c>
      <c r="L177" s="83">
        <v>513.4031638201086</v>
      </c>
      <c r="M177" s="83">
        <v>0</v>
      </c>
      <c r="N177" s="83">
        <v>0</v>
      </c>
      <c r="O177" s="83">
        <v>0</v>
      </c>
      <c r="P177" s="83">
        <v>0</v>
      </c>
      <c r="Q177" s="83">
        <v>0</v>
      </c>
    </row>
  </sheetData>
  <mergeCells count="1">
    <mergeCell ref="B1:Q1"/>
  </mergeCells>
  <pageMargins left="0.39370078740157483" right="0.39370078740157483" top="0.39370078740157483" bottom="0.39370078740157483" header="0.31496062992125984" footer="0.31496062992125984"/>
  <pageSetup paperSize="9" scale="41" orientation="portrait" horizontalDpi="1200" verticalDpi="1200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175</v>
      </c>
      <c r="B2"/>
    </row>
    <row r="3" spans="1:17" ht="12" customHeight="1" x14ac:dyDescent="0.25">
      <c r="A3" s="152" t="s">
        <v>172</v>
      </c>
      <c r="B3" s="168">
        <f>SUM(B4,B7,B9,B19)</f>
        <v>0</v>
      </c>
      <c r="C3" s="168">
        <f t="shared" ref="C3:Q3" si="0">SUM(C4,C7,C9,C19)</f>
        <v>0</v>
      </c>
      <c r="D3" s="168">
        <f t="shared" si="0"/>
        <v>0</v>
      </c>
      <c r="E3" s="168">
        <f t="shared" si="0"/>
        <v>0</v>
      </c>
      <c r="F3" s="168">
        <f t="shared" si="0"/>
        <v>0</v>
      </c>
      <c r="G3" s="168">
        <f t="shared" si="0"/>
        <v>0</v>
      </c>
      <c r="H3" s="168">
        <f t="shared" si="0"/>
        <v>0</v>
      </c>
      <c r="I3" s="168">
        <f t="shared" si="0"/>
        <v>0</v>
      </c>
      <c r="J3" s="168">
        <f t="shared" si="0"/>
        <v>0</v>
      </c>
      <c r="K3" s="168">
        <f t="shared" si="0"/>
        <v>0</v>
      </c>
      <c r="L3" s="168">
        <f t="shared" si="0"/>
        <v>0</v>
      </c>
      <c r="M3" s="168">
        <f t="shared" si="0"/>
        <v>0</v>
      </c>
      <c r="N3" s="168">
        <f t="shared" si="0"/>
        <v>0</v>
      </c>
      <c r="O3" s="168">
        <f t="shared" si="0"/>
        <v>0</v>
      </c>
      <c r="P3" s="168">
        <f t="shared" si="0"/>
        <v>0</v>
      </c>
      <c r="Q3" s="168">
        <f t="shared" si="0"/>
        <v>0</v>
      </c>
    </row>
    <row r="4" spans="1:17" ht="12.95" customHeight="1" x14ac:dyDescent="0.25">
      <c r="A4" s="158" t="s">
        <v>65</v>
      </c>
      <c r="B4" s="157">
        <f t="shared" ref="B4" si="1">SUM(B5:B6)</f>
        <v>0</v>
      </c>
      <c r="C4" s="157">
        <f t="shared" ref="C4:Q4" si="2">SUM(C5:C6)</f>
        <v>0</v>
      </c>
      <c r="D4" s="157">
        <f t="shared" si="2"/>
        <v>0</v>
      </c>
      <c r="E4" s="157">
        <f t="shared" si="2"/>
        <v>0</v>
      </c>
      <c r="F4" s="157">
        <f t="shared" si="2"/>
        <v>0</v>
      </c>
      <c r="G4" s="157">
        <f t="shared" si="2"/>
        <v>0</v>
      </c>
      <c r="H4" s="157">
        <f t="shared" si="2"/>
        <v>0</v>
      </c>
      <c r="I4" s="157">
        <f t="shared" si="2"/>
        <v>0</v>
      </c>
      <c r="J4" s="157">
        <f t="shared" si="2"/>
        <v>0</v>
      </c>
      <c r="K4" s="157">
        <f t="shared" si="2"/>
        <v>0</v>
      </c>
      <c r="L4" s="157">
        <f t="shared" si="2"/>
        <v>0</v>
      </c>
      <c r="M4" s="157">
        <f t="shared" si="2"/>
        <v>0</v>
      </c>
      <c r="N4" s="157">
        <f t="shared" si="2"/>
        <v>0</v>
      </c>
      <c r="O4" s="157">
        <f t="shared" si="2"/>
        <v>0</v>
      </c>
      <c r="P4" s="157">
        <f t="shared" si="2"/>
        <v>0</v>
      </c>
      <c r="Q4" s="157">
        <f t="shared" si="2"/>
        <v>0</v>
      </c>
    </row>
    <row r="5" spans="1:17" ht="12" customHeight="1" x14ac:dyDescent="0.25">
      <c r="A5" s="23" t="s">
        <v>58</v>
      </c>
      <c r="B5" s="156">
        <v>0</v>
      </c>
      <c r="C5" s="156">
        <v>0</v>
      </c>
      <c r="D5" s="156">
        <v>0</v>
      </c>
      <c r="E5" s="156">
        <v>0</v>
      </c>
      <c r="F5" s="156">
        <v>0</v>
      </c>
      <c r="G5" s="156">
        <v>0</v>
      </c>
      <c r="H5" s="156">
        <v>0</v>
      </c>
      <c r="I5" s="156">
        <v>0</v>
      </c>
      <c r="J5" s="156">
        <v>0</v>
      </c>
      <c r="K5" s="156">
        <v>0</v>
      </c>
      <c r="L5" s="156">
        <v>0</v>
      </c>
      <c r="M5" s="156">
        <v>0</v>
      </c>
      <c r="N5" s="156">
        <v>0</v>
      </c>
      <c r="O5" s="156">
        <v>0</v>
      </c>
      <c r="P5" s="156">
        <v>0</v>
      </c>
      <c r="Q5" s="156">
        <v>0</v>
      </c>
    </row>
    <row r="6" spans="1:17" ht="12" customHeight="1" x14ac:dyDescent="0.25">
      <c r="A6" s="23" t="s">
        <v>60</v>
      </c>
      <c r="B6" s="156">
        <v>0</v>
      </c>
      <c r="C6" s="156">
        <v>0</v>
      </c>
      <c r="D6" s="156">
        <v>0</v>
      </c>
      <c r="E6" s="156">
        <v>0</v>
      </c>
      <c r="F6" s="156">
        <v>0</v>
      </c>
      <c r="G6" s="156">
        <v>0</v>
      </c>
      <c r="H6" s="156">
        <v>0</v>
      </c>
      <c r="I6" s="156">
        <v>0</v>
      </c>
      <c r="J6" s="156">
        <v>0</v>
      </c>
      <c r="K6" s="156">
        <v>0</v>
      </c>
      <c r="L6" s="156">
        <v>0</v>
      </c>
      <c r="M6" s="156">
        <v>0</v>
      </c>
      <c r="N6" s="156">
        <v>0</v>
      </c>
      <c r="O6" s="156">
        <v>0</v>
      </c>
      <c r="P6" s="156">
        <v>0</v>
      </c>
      <c r="Q6" s="156">
        <v>0</v>
      </c>
    </row>
    <row r="7" spans="1:17" ht="12.95" customHeight="1" x14ac:dyDescent="0.25">
      <c r="A7" s="158" t="s">
        <v>112</v>
      </c>
      <c r="B7" s="157">
        <f t="shared" ref="B7:Q7" si="3">B8</f>
        <v>0</v>
      </c>
      <c r="C7" s="157">
        <f t="shared" si="3"/>
        <v>0</v>
      </c>
      <c r="D7" s="157">
        <f t="shared" si="3"/>
        <v>0</v>
      </c>
      <c r="E7" s="157">
        <f t="shared" si="3"/>
        <v>0</v>
      </c>
      <c r="F7" s="157">
        <f t="shared" si="3"/>
        <v>0</v>
      </c>
      <c r="G7" s="157">
        <f t="shared" si="3"/>
        <v>0</v>
      </c>
      <c r="H7" s="157">
        <f t="shared" si="3"/>
        <v>0</v>
      </c>
      <c r="I7" s="157">
        <f t="shared" si="3"/>
        <v>0</v>
      </c>
      <c r="J7" s="157">
        <f t="shared" si="3"/>
        <v>0</v>
      </c>
      <c r="K7" s="157">
        <f t="shared" si="3"/>
        <v>0</v>
      </c>
      <c r="L7" s="157">
        <f t="shared" si="3"/>
        <v>0</v>
      </c>
      <c r="M7" s="157">
        <f t="shared" si="3"/>
        <v>0</v>
      </c>
      <c r="N7" s="157">
        <f t="shared" si="3"/>
        <v>0</v>
      </c>
      <c r="O7" s="157">
        <f t="shared" si="3"/>
        <v>0</v>
      </c>
      <c r="P7" s="157">
        <f t="shared" si="3"/>
        <v>0</v>
      </c>
      <c r="Q7" s="157">
        <f t="shared" si="3"/>
        <v>0</v>
      </c>
    </row>
    <row r="8" spans="1:17" ht="12" customHeight="1" x14ac:dyDescent="0.25">
      <c r="A8" s="23" t="s">
        <v>60</v>
      </c>
      <c r="B8" s="156">
        <v>0</v>
      </c>
      <c r="C8" s="156">
        <v>0</v>
      </c>
      <c r="D8" s="156">
        <v>0</v>
      </c>
      <c r="E8" s="156">
        <v>0</v>
      </c>
      <c r="F8" s="156">
        <v>0</v>
      </c>
      <c r="G8" s="156">
        <v>0</v>
      </c>
      <c r="H8" s="156">
        <v>0</v>
      </c>
      <c r="I8" s="156">
        <v>0</v>
      </c>
      <c r="J8" s="156">
        <v>0</v>
      </c>
      <c r="K8" s="156">
        <v>0</v>
      </c>
      <c r="L8" s="156">
        <v>0</v>
      </c>
      <c r="M8" s="156">
        <v>0</v>
      </c>
      <c r="N8" s="156">
        <v>0</v>
      </c>
      <c r="O8" s="156">
        <v>0</v>
      </c>
      <c r="P8" s="156">
        <v>0</v>
      </c>
      <c r="Q8" s="156">
        <v>0</v>
      </c>
    </row>
    <row r="9" spans="1:17" ht="12" customHeight="1" x14ac:dyDescent="0.25">
      <c r="A9" s="158" t="s">
        <v>63</v>
      </c>
      <c r="B9" s="157">
        <f>SUM(B10:B12,B15:B16)</f>
        <v>0</v>
      </c>
      <c r="C9" s="157">
        <f t="shared" ref="C9:Q9" si="4">SUM(C10:C12,C15:C16)</f>
        <v>0</v>
      </c>
      <c r="D9" s="157">
        <f t="shared" si="4"/>
        <v>0</v>
      </c>
      <c r="E9" s="157">
        <f t="shared" si="4"/>
        <v>0</v>
      </c>
      <c r="F9" s="157">
        <f t="shared" si="4"/>
        <v>0</v>
      </c>
      <c r="G9" s="157">
        <f t="shared" si="4"/>
        <v>0</v>
      </c>
      <c r="H9" s="157">
        <f t="shared" si="4"/>
        <v>0</v>
      </c>
      <c r="I9" s="157">
        <f t="shared" si="4"/>
        <v>0</v>
      </c>
      <c r="J9" s="157">
        <f t="shared" si="4"/>
        <v>0</v>
      </c>
      <c r="K9" s="157">
        <f t="shared" si="4"/>
        <v>0</v>
      </c>
      <c r="L9" s="157">
        <f t="shared" si="4"/>
        <v>0</v>
      </c>
      <c r="M9" s="157">
        <f t="shared" si="4"/>
        <v>0</v>
      </c>
      <c r="N9" s="157">
        <f t="shared" si="4"/>
        <v>0</v>
      </c>
      <c r="O9" s="157">
        <f t="shared" si="4"/>
        <v>0</v>
      </c>
      <c r="P9" s="157">
        <f t="shared" si="4"/>
        <v>0</v>
      </c>
      <c r="Q9" s="157">
        <f t="shared" si="4"/>
        <v>0</v>
      </c>
    </row>
    <row r="10" spans="1:17" ht="12" customHeight="1" x14ac:dyDescent="0.25">
      <c r="A10" s="167" t="s">
        <v>171</v>
      </c>
      <c r="B10" s="132">
        <v>0</v>
      </c>
      <c r="C10" s="132">
        <v>0</v>
      </c>
      <c r="D10" s="132">
        <v>0</v>
      </c>
      <c r="E10" s="132">
        <v>0</v>
      </c>
      <c r="F10" s="132">
        <v>0</v>
      </c>
      <c r="G10" s="132">
        <v>0</v>
      </c>
      <c r="H10" s="132">
        <v>0</v>
      </c>
      <c r="I10" s="132">
        <v>0</v>
      </c>
      <c r="J10" s="132">
        <v>0</v>
      </c>
      <c r="K10" s="132">
        <v>0</v>
      </c>
      <c r="L10" s="132">
        <v>0</v>
      </c>
      <c r="M10" s="132">
        <v>0</v>
      </c>
      <c r="N10" s="132">
        <v>0</v>
      </c>
      <c r="O10" s="132">
        <v>0</v>
      </c>
      <c r="P10" s="132">
        <v>0</v>
      </c>
      <c r="Q10" s="132">
        <v>0</v>
      </c>
    </row>
    <row r="11" spans="1:17" ht="12" customHeight="1" x14ac:dyDescent="0.25">
      <c r="A11" s="167" t="s">
        <v>144</v>
      </c>
      <c r="B11" s="132">
        <v>0</v>
      </c>
      <c r="C11" s="132">
        <v>0</v>
      </c>
      <c r="D11" s="132">
        <v>0</v>
      </c>
      <c r="E11" s="132">
        <v>0</v>
      </c>
      <c r="F11" s="132">
        <v>0</v>
      </c>
      <c r="G11" s="132">
        <v>0</v>
      </c>
      <c r="H11" s="132">
        <v>0</v>
      </c>
      <c r="I11" s="132">
        <v>0</v>
      </c>
      <c r="J11" s="132">
        <v>0</v>
      </c>
      <c r="K11" s="132">
        <v>0</v>
      </c>
      <c r="L11" s="132">
        <v>0</v>
      </c>
      <c r="M11" s="132">
        <v>0</v>
      </c>
      <c r="N11" s="132">
        <v>0</v>
      </c>
      <c r="O11" s="132">
        <v>0</v>
      </c>
      <c r="P11" s="132">
        <v>0</v>
      </c>
      <c r="Q11" s="132">
        <v>0</v>
      </c>
    </row>
    <row r="12" spans="1:17" ht="12" customHeight="1" x14ac:dyDescent="0.25">
      <c r="A12" s="167" t="s">
        <v>143</v>
      </c>
      <c r="B12" s="132">
        <f>SUM(B13:B14)</f>
        <v>0</v>
      </c>
      <c r="C12" s="132">
        <f t="shared" ref="C12:Q12" si="5">SUM(C13:C14)</f>
        <v>0</v>
      </c>
      <c r="D12" s="132">
        <f t="shared" si="5"/>
        <v>0</v>
      </c>
      <c r="E12" s="132">
        <f t="shared" si="5"/>
        <v>0</v>
      </c>
      <c r="F12" s="132">
        <f t="shared" si="5"/>
        <v>0</v>
      </c>
      <c r="G12" s="132">
        <f t="shared" si="5"/>
        <v>0</v>
      </c>
      <c r="H12" s="132">
        <f t="shared" si="5"/>
        <v>0</v>
      </c>
      <c r="I12" s="132">
        <f t="shared" si="5"/>
        <v>0</v>
      </c>
      <c r="J12" s="132">
        <f t="shared" si="5"/>
        <v>0</v>
      </c>
      <c r="K12" s="132">
        <f t="shared" si="5"/>
        <v>0</v>
      </c>
      <c r="L12" s="132">
        <f t="shared" si="5"/>
        <v>0</v>
      </c>
      <c r="M12" s="132">
        <f t="shared" si="5"/>
        <v>0</v>
      </c>
      <c r="N12" s="132">
        <f t="shared" si="5"/>
        <v>0</v>
      </c>
      <c r="O12" s="132">
        <f t="shared" si="5"/>
        <v>0</v>
      </c>
      <c r="P12" s="132">
        <f t="shared" si="5"/>
        <v>0</v>
      </c>
      <c r="Q12" s="132">
        <f t="shared" si="5"/>
        <v>0</v>
      </c>
    </row>
    <row r="13" spans="1:17" ht="12" customHeight="1" x14ac:dyDescent="0.25">
      <c r="A13" s="166" t="s">
        <v>57</v>
      </c>
      <c r="B13" s="165">
        <v>0</v>
      </c>
      <c r="C13" s="165">
        <v>0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I13" s="165">
        <v>0</v>
      </c>
      <c r="J13" s="165">
        <v>0</v>
      </c>
      <c r="K13" s="165">
        <v>0</v>
      </c>
      <c r="L13" s="165">
        <v>0</v>
      </c>
      <c r="M13" s="165">
        <v>0</v>
      </c>
      <c r="N13" s="165">
        <v>0</v>
      </c>
      <c r="O13" s="165">
        <v>0</v>
      </c>
      <c r="P13" s="165">
        <v>0</v>
      </c>
      <c r="Q13" s="165">
        <v>0</v>
      </c>
    </row>
    <row r="14" spans="1:17" ht="12" customHeight="1" x14ac:dyDescent="0.25">
      <c r="A14" s="147" t="s">
        <v>59</v>
      </c>
      <c r="B14" s="164">
        <v>0</v>
      </c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>
        <v>0</v>
      </c>
      <c r="C15" s="162">
        <v>0</v>
      </c>
      <c r="D15" s="162">
        <v>0</v>
      </c>
      <c r="E15" s="162">
        <v>0</v>
      </c>
      <c r="F15" s="162">
        <v>0</v>
      </c>
      <c r="G15" s="162">
        <v>0</v>
      </c>
      <c r="H15" s="162">
        <v>0</v>
      </c>
      <c r="I15" s="162">
        <v>0</v>
      </c>
      <c r="J15" s="162">
        <v>0</v>
      </c>
      <c r="K15" s="162">
        <v>0</v>
      </c>
      <c r="L15" s="162">
        <v>0</v>
      </c>
      <c r="M15" s="162">
        <v>0</v>
      </c>
      <c r="N15" s="162">
        <v>0</v>
      </c>
      <c r="O15" s="162">
        <v>0</v>
      </c>
      <c r="P15" s="162">
        <v>0</v>
      </c>
      <c r="Q15" s="162">
        <v>0</v>
      </c>
    </row>
    <row r="16" spans="1:17" ht="12" customHeight="1" x14ac:dyDescent="0.25">
      <c r="A16" s="161" t="s">
        <v>141</v>
      </c>
      <c r="B16" s="160">
        <f>SUM(B17:B18)</f>
        <v>0</v>
      </c>
      <c r="C16" s="160">
        <f t="shared" ref="C16:Q16" si="6">SUM(C17:C18)</f>
        <v>0</v>
      </c>
      <c r="D16" s="160">
        <f t="shared" si="6"/>
        <v>0</v>
      </c>
      <c r="E16" s="160">
        <f t="shared" si="6"/>
        <v>0</v>
      </c>
      <c r="F16" s="160">
        <f t="shared" si="6"/>
        <v>0</v>
      </c>
      <c r="G16" s="160">
        <f t="shared" si="6"/>
        <v>0</v>
      </c>
      <c r="H16" s="160">
        <f t="shared" si="6"/>
        <v>0</v>
      </c>
      <c r="I16" s="160">
        <f t="shared" si="6"/>
        <v>0</v>
      </c>
      <c r="J16" s="160">
        <f t="shared" si="6"/>
        <v>0</v>
      </c>
      <c r="K16" s="160">
        <f t="shared" si="6"/>
        <v>0</v>
      </c>
      <c r="L16" s="160">
        <f t="shared" si="6"/>
        <v>0</v>
      </c>
      <c r="M16" s="160">
        <f t="shared" si="6"/>
        <v>0</v>
      </c>
      <c r="N16" s="160">
        <f t="shared" si="6"/>
        <v>0</v>
      </c>
      <c r="O16" s="160">
        <f t="shared" si="6"/>
        <v>0</v>
      </c>
      <c r="P16" s="160">
        <f t="shared" si="6"/>
        <v>0</v>
      </c>
      <c r="Q16" s="160">
        <f t="shared" si="6"/>
        <v>0</v>
      </c>
    </row>
    <row r="17" spans="1:17" ht="12" customHeight="1" x14ac:dyDescent="0.25">
      <c r="A17" s="148" t="s">
        <v>60</v>
      </c>
      <c r="B17" s="156">
        <v>0</v>
      </c>
      <c r="C17" s="156">
        <v>0</v>
      </c>
      <c r="D17" s="156">
        <v>0</v>
      </c>
      <c r="E17" s="156">
        <v>0</v>
      </c>
      <c r="F17" s="156">
        <v>0</v>
      </c>
      <c r="G17" s="156">
        <v>0</v>
      </c>
      <c r="H17" s="156">
        <v>0</v>
      </c>
      <c r="I17" s="156">
        <v>0</v>
      </c>
      <c r="J17" s="156">
        <v>0</v>
      </c>
      <c r="K17" s="156">
        <v>0</v>
      </c>
      <c r="L17" s="156">
        <v>0</v>
      </c>
      <c r="M17" s="156">
        <v>0</v>
      </c>
      <c r="N17" s="156">
        <v>0</v>
      </c>
      <c r="O17" s="156">
        <v>0</v>
      </c>
      <c r="P17" s="156">
        <v>0</v>
      </c>
      <c r="Q17" s="156">
        <v>0</v>
      </c>
    </row>
    <row r="18" spans="1:17" ht="12" customHeight="1" x14ac:dyDescent="0.25">
      <c r="A18" s="148" t="s">
        <v>59</v>
      </c>
      <c r="B18" s="156">
        <v>0</v>
      </c>
      <c r="C18" s="156">
        <v>0</v>
      </c>
      <c r="D18" s="156">
        <v>0</v>
      </c>
      <c r="E18" s="156">
        <v>0</v>
      </c>
      <c r="F18" s="156">
        <v>0</v>
      </c>
      <c r="G18" s="156">
        <v>0</v>
      </c>
      <c r="H18" s="156">
        <v>0</v>
      </c>
      <c r="I18" s="156">
        <v>0</v>
      </c>
      <c r="J18" s="156">
        <v>0</v>
      </c>
      <c r="K18" s="156">
        <v>0</v>
      </c>
      <c r="L18" s="156">
        <v>0</v>
      </c>
      <c r="M18" s="156">
        <v>0</v>
      </c>
      <c r="N18" s="156">
        <v>0</v>
      </c>
      <c r="O18" s="156">
        <v>0</v>
      </c>
      <c r="P18" s="156">
        <v>0</v>
      </c>
      <c r="Q18" s="156">
        <v>0</v>
      </c>
    </row>
    <row r="19" spans="1:17" ht="12" customHeight="1" x14ac:dyDescent="0.25">
      <c r="A19" s="158" t="s">
        <v>62</v>
      </c>
      <c r="B19" s="157">
        <f>SUM(B20:B22)</f>
        <v>0</v>
      </c>
      <c r="C19" s="157">
        <f t="shared" ref="C19:Q19" si="7">SUM(C20:C22)</f>
        <v>0</v>
      </c>
      <c r="D19" s="157">
        <f t="shared" si="7"/>
        <v>0</v>
      </c>
      <c r="E19" s="157">
        <f t="shared" si="7"/>
        <v>0</v>
      </c>
      <c r="F19" s="157">
        <f t="shared" si="7"/>
        <v>0</v>
      </c>
      <c r="G19" s="157">
        <f t="shared" si="7"/>
        <v>0</v>
      </c>
      <c r="H19" s="157">
        <f t="shared" si="7"/>
        <v>0</v>
      </c>
      <c r="I19" s="157">
        <f t="shared" si="7"/>
        <v>0</v>
      </c>
      <c r="J19" s="157">
        <f t="shared" si="7"/>
        <v>0</v>
      </c>
      <c r="K19" s="157">
        <f t="shared" si="7"/>
        <v>0</v>
      </c>
      <c r="L19" s="157">
        <f t="shared" si="7"/>
        <v>0</v>
      </c>
      <c r="M19" s="157">
        <f t="shared" si="7"/>
        <v>0</v>
      </c>
      <c r="N19" s="157">
        <f t="shared" si="7"/>
        <v>0</v>
      </c>
      <c r="O19" s="157">
        <f t="shared" si="7"/>
        <v>0</v>
      </c>
      <c r="P19" s="157">
        <f t="shared" si="7"/>
        <v>0</v>
      </c>
      <c r="Q19" s="157">
        <f t="shared" si="7"/>
        <v>0</v>
      </c>
    </row>
    <row r="20" spans="1:17" ht="12" customHeight="1" x14ac:dyDescent="0.25">
      <c r="A20" s="23" t="s">
        <v>58</v>
      </c>
      <c r="B20" s="156">
        <v>0</v>
      </c>
      <c r="C20" s="156">
        <v>0</v>
      </c>
      <c r="D20" s="156">
        <v>0</v>
      </c>
      <c r="E20" s="156">
        <v>0</v>
      </c>
      <c r="F20" s="156">
        <v>0</v>
      </c>
      <c r="G20" s="156">
        <v>0</v>
      </c>
      <c r="H20" s="156">
        <v>0</v>
      </c>
      <c r="I20" s="156">
        <v>0</v>
      </c>
      <c r="J20" s="156">
        <v>0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>
        <v>0</v>
      </c>
      <c r="C21" s="156">
        <v>0</v>
      </c>
      <c r="D21" s="156">
        <v>0</v>
      </c>
      <c r="E21" s="156">
        <v>0</v>
      </c>
      <c r="F21" s="156">
        <v>0</v>
      </c>
      <c r="G21" s="156">
        <v>0</v>
      </c>
      <c r="H21" s="156">
        <v>0</v>
      </c>
      <c r="I21" s="156">
        <v>0</v>
      </c>
      <c r="J21" s="156">
        <v>0</v>
      </c>
      <c r="K21" s="156">
        <v>0</v>
      </c>
      <c r="L21" s="156">
        <v>0</v>
      </c>
      <c r="M21" s="156">
        <v>0</v>
      </c>
      <c r="N21" s="156">
        <v>0</v>
      </c>
      <c r="O21" s="156">
        <v>0</v>
      </c>
      <c r="P21" s="156">
        <v>0</v>
      </c>
      <c r="Q21" s="156">
        <v>0</v>
      </c>
    </row>
    <row r="22" spans="1:17" ht="12" customHeight="1" x14ac:dyDescent="0.25">
      <c r="A22" s="29" t="s">
        <v>140</v>
      </c>
      <c r="B22" s="57">
        <v>0</v>
      </c>
      <c r="C22" s="57">
        <v>0</v>
      </c>
      <c r="D22" s="57">
        <v>0</v>
      </c>
      <c r="E22" s="57">
        <v>0</v>
      </c>
      <c r="F22" s="57">
        <v>0</v>
      </c>
      <c r="G22" s="57">
        <v>0</v>
      </c>
      <c r="H22" s="57">
        <v>0</v>
      </c>
      <c r="I22" s="57">
        <v>0</v>
      </c>
      <c r="J22" s="57">
        <v>0</v>
      </c>
      <c r="K22" s="57">
        <v>0</v>
      </c>
      <c r="L22" s="57">
        <v>0</v>
      </c>
      <c r="M22" s="57">
        <v>0</v>
      </c>
      <c r="N22" s="57">
        <v>0</v>
      </c>
      <c r="O22" s="57">
        <v>0</v>
      </c>
      <c r="P22" s="57">
        <v>0</v>
      </c>
      <c r="Q22" s="57">
        <v>0</v>
      </c>
    </row>
    <row r="23" spans="1:17" s="28" customFormat="1" ht="12" customHeight="1" x14ac:dyDescent="0.25">
      <c r="B23"/>
    </row>
    <row r="24" spans="1:17" ht="12" customHeight="1" x14ac:dyDescent="0.25">
      <c r="A24" s="152" t="s">
        <v>170</v>
      </c>
      <c r="B24" s="168">
        <f t="shared" ref="B24:Q24" si="8">SUM(B25,B28,B30,B39)</f>
        <v>25.513151532625127</v>
      </c>
      <c r="C24" s="168">
        <f t="shared" si="8"/>
        <v>24.537492478850325</v>
      </c>
      <c r="D24" s="168">
        <f t="shared" si="8"/>
        <v>25.416831943360169</v>
      </c>
      <c r="E24" s="168">
        <f t="shared" si="8"/>
        <v>27.179485114655961</v>
      </c>
      <c r="F24" s="168">
        <f t="shared" si="8"/>
        <v>24.95717013014109</v>
      </c>
      <c r="G24" s="168">
        <f t="shared" si="8"/>
        <v>23.282139618557469</v>
      </c>
      <c r="H24" s="168">
        <f t="shared" si="8"/>
        <v>24.020395027621667</v>
      </c>
      <c r="I24" s="168">
        <f t="shared" si="8"/>
        <v>24.910530563865812</v>
      </c>
      <c r="J24" s="168">
        <f t="shared" si="8"/>
        <v>22.712621068503147</v>
      </c>
      <c r="K24" s="168">
        <f t="shared" si="8"/>
        <v>25.001618044309325</v>
      </c>
      <c r="L24" s="168">
        <f t="shared" si="8"/>
        <v>23.58513669834738</v>
      </c>
      <c r="M24" s="168">
        <f t="shared" si="8"/>
        <v>25.314411934807815</v>
      </c>
      <c r="N24" s="168">
        <f t="shared" si="8"/>
        <v>25.096201438181623</v>
      </c>
      <c r="O24" s="168">
        <f t="shared" si="8"/>
        <v>22.676386990314448</v>
      </c>
      <c r="P24" s="168">
        <f t="shared" si="8"/>
        <v>21.181618588047041</v>
      </c>
      <c r="Q24" s="168">
        <f t="shared" si="8"/>
        <v>23.720663666758604</v>
      </c>
    </row>
    <row r="25" spans="1:17" ht="12.95" customHeight="1" x14ac:dyDescent="0.25">
      <c r="A25" s="158" t="s">
        <v>65</v>
      </c>
      <c r="B25" s="157">
        <f t="shared" ref="B25" si="9">SUM(B26:B27)</f>
        <v>15.657410940966603</v>
      </c>
      <c r="C25" s="157">
        <f t="shared" ref="C25:Q25" si="10">SUM(C26:C27)</f>
        <v>15.51024274568158</v>
      </c>
      <c r="D25" s="157">
        <f t="shared" si="10"/>
        <v>16.022092003972514</v>
      </c>
      <c r="E25" s="157">
        <f t="shared" si="10"/>
        <v>17.083459989675685</v>
      </c>
      <c r="F25" s="157">
        <f t="shared" si="10"/>
        <v>15.06508051014424</v>
      </c>
      <c r="G25" s="157">
        <f t="shared" si="10"/>
        <v>12.94579685563275</v>
      </c>
      <c r="H25" s="157">
        <f t="shared" si="10"/>
        <v>14.464333763532384</v>
      </c>
      <c r="I25" s="157">
        <f t="shared" si="10"/>
        <v>15.214941183720265</v>
      </c>
      <c r="J25" s="157">
        <f t="shared" si="10"/>
        <v>13.217377909886135</v>
      </c>
      <c r="K25" s="157">
        <f t="shared" si="10"/>
        <v>14.911732434416084</v>
      </c>
      <c r="L25" s="157">
        <f t="shared" si="10"/>
        <v>13.109093002951662</v>
      </c>
      <c r="M25" s="157">
        <f t="shared" si="10"/>
        <v>14.617551412782849</v>
      </c>
      <c r="N25" s="157">
        <f t="shared" si="10"/>
        <v>14.327615445132622</v>
      </c>
      <c r="O25" s="157">
        <f t="shared" si="10"/>
        <v>12.134795768756629</v>
      </c>
      <c r="P25" s="157">
        <f t="shared" si="10"/>
        <v>10.717331982997033</v>
      </c>
      <c r="Q25" s="157">
        <f t="shared" si="10"/>
        <v>12.713979272767556</v>
      </c>
    </row>
    <row r="26" spans="1:17" ht="12" customHeight="1" x14ac:dyDescent="0.25">
      <c r="A26" s="23" t="s">
        <v>84</v>
      </c>
      <c r="B26" s="156">
        <v>15.316342542721767</v>
      </c>
      <c r="C26" s="156">
        <v>15.415686275111385</v>
      </c>
      <c r="D26" s="156">
        <v>15.88678220633464</v>
      </c>
      <c r="E26" s="156">
        <v>16.767181404153135</v>
      </c>
      <c r="F26" s="156">
        <v>14.800688246821874</v>
      </c>
      <c r="G26" s="156">
        <v>12.848230230540558</v>
      </c>
      <c r="H26" s="156">
        <v>14.3320420254271</v>
      </c>
      <c r="I26" s="156">
        <v>14.541274517318442</v>
      </c>
      <c r="J26" s="156">
        <v>12.841460515574362</v>
      </c>
      <c r="K26" s="156">
        <v>14.797862272541179</v>
      </c>
      <c r="L26" s="156">
        <v>12.84692175368061</v>
      </c>
      <c r="M26" s="156">
        <v>14.442390322985592</v>
      </c>
      <c r="N26" s="156">
        <v>14.206309606634338</v>
      </c>
      <c r="O26" s="156">
        <v>12.029274819546936</v>
      </c>
      <c r="P26" s="156">
        <v>10.564697967706223</v>
      </c>
      <c r="Q26" s="156">
        <v>12.477742237179271</v>
      </c>
    </row>
    <row r="27" spans="1:17" ht="12" customHeight="1" x14ac:dyDescent="0.25">
      <c r="A27" s="23" t="s">
        <v>60</v>
      </c>
      <c r="B27" s="156">
        <v>0.34106839824483665</v>
      </c>
      <c r="C27" s="156">
        <v>9.4556470570194992E-2</v>
      </c>
      <c r="D27" s="156">
        <v>0.13530979763787462</v>
      </c>
      <c r="E27" s="156">
        <v>0.31627858552255084</v>
      </c>
      <c r="F27" s="156">
        <v>0.26439226332236621</v>
      </c>
      <c r="G27" s="156">
        <v>9.7566625092192508E-2</v>
      </c>
      <c r="H27" s="156">
        <v>0.13229173810528311</v>
      </c>
      <c r="I27" s="156">
        <v>0.67366666640182271</v>
      </c>
      <c r="J27" s="156">
        <v>0.37591739431177318</v>
      </c>
      <c r="K27" s="156">
        <v>0.11387016187490447</v>
      </c>
      <c r="L27" s="156">
        <v>0.26217124927105218</v>
      </c>
      <c r="M27" s="156">
        <v>0.1751610897972567</v>
      </c>
      <c r="N27" s="156">
        <v>0.12130583849828405</v>
      </c>
      <c r="O27" s="156">
        <v>0.10552094920969236</v>
      </c>
      <c r="P27" s="156">
        <v>0.15263401529080897</v>
      </c>
      <c r="Q27" s="156">
        <v>0.23623703558828477</v>
      </c>
    </row>
    <row r="28" spans="1:17" ht="12.95" customHeight="1" x14ac:dyDescent="0.25">
      <c r="A28" s="158" t="s">
        <v>112</v>
      </c>
      <c r="B28" s="157">
        <f t="shared" ref="B28:Q28" si="11">B29</f>
        <v>0.6183028826464535</v>
      </c>
      <c r="C28" s="157">
        <f t="shared" si="11"/>
        <v>0.65665602188117533</v>
      </c>
      <c r="D28" s="157">
        <f t="shared" si="11"/>
        <v>0.67367322732742307</v>
      </c>
      <c r="E28" s="157">
        <f t="shared" si="11"/>
        <v>0.70697951965589323</v>
      </c>
      <c r="F28" s="157">
        <f t="shared" si="11"/>
        <v>0.75387007178213949</v>
      </c>
      <c r="G28" s="157">
        <f t="shared" si="11"/>
        <v>0.7764596675115123</v>
      </c>
      <c r="H28" s="157">
        <f t="shared" si="11"/>
        <v>0.78778323282731388</v>
      </c>
      <c r="I28" s="157">
        <f t="shared" si="11"/>
        <v>0.81729121395951843</v>
      </c>
      <c r="J28" s="157">
        <f t="shared" si="11"/>
        <v>0.77890210797455595</v>
      </c>
      <c r="K28" s="157">
        <f t="shared" si="11"/>
        <v>0.88480723058618638</v>
      </c>
      <c r="L28" s="157">
        <f t="shared" si="11"/>
        <v>0.98141551002227478</v>
      </c>
      <c r="M28" s="157">
        <f t="shared" si="11"/>
        <v>1.0165913432562812</v>
      </c>
      <c r="N28" s="157">
        <f t="shared" si="11"/>
        <v>1.0509465665419002</v>
      </c>
      <c r="O28" s="157">
        <f t="shared" si="11"/>
        <v>1.0927094337279306</v>
      </c>
      <c r="P28" s="157">
        <f t="shared" si="11"/>
        <v>1.0729260731665318</v>
      </c>
      <c r="Q28" s="157">
        <f t="shared" si="11"/>
        <v>1.0433809280766451</v>
      </c>
    </row>
    <row r="29" spans="1:17" ht="12" customHeight="1" x14ac:dyDescent="0.25">
      <c r="A29" s="23" t="s">
        <v>60</v>
      </c>
      <c r="B29" s="156">
        <v>0.6183028826464535</v>
      </c>
      <c r="C29" s="156">
        <v>0.65665602188117533</v>
      </c>
      <c r="D29" s="156">
        <v>0.67367322732742307</v>
      </c>
      <c r="E29" s="156">
        <v>0.70697951965589323</v>
      </c>
      <c r="F29" s="156">
        <v>0.75387007178213949</v>
      </c>
      <c r="G29" s="156">
        <v>0.7764596675115123</v>
      </c>
      <c r="H29" s="156">
        <v>0.78778323282731388</v>
      </c>
      <c r="I29" s="156">
        <v>0.81729121395951843</v>
      </c>
      <c r="J29" s="156">
        <v>0.77890210797455595</v>
      </c>
      <c r="K29" s="156">
        <v>0.88480723058618638</v>
      </c>
      <c r="L29" s="156">
        <v>0.98141551002227478</v>
      </c>
      <c r="M29" s="156">
        <v>1.0165913432562812</v>
      </c>
      <c r="N29" s="156">
        <v>1.0509465665419002</v>
      </c>
      <c r="O29" s="156">
        <v>1.0927094337279306</v>
      </c>
      <c r="P29" s="156">
        <v>1.0729260731665318</v>
      </c>
      <c r="Q29" s="156">
        <v>1.0433809280766451</v>
      </c>
    </row>
    <row r="30" spans="1:17" ht="12" customHeight="1" x14ac:dyDescent="0.25">
      <c r="A30" s="158" t="s">
        <v>63</v>
      </c>
      <c r="B30" s="157">
        <f t="shared" ref="B30:Q30" si="12">SUM(B31:B32,B35:B36)</f>
        <v>5.6226111624747634</v>
      </c>
      <c r="C30" s="157">
        <f t="shared" si="12"/>
        <v>5.3032011039560114</v>
      </c>
      <c r="D30" s="157">
        <f t="shared" si="12"/>
        <v>5.6571366295931549</v>
      </c>
      <c r="E30" s="157">
        <f t="shared" si="12"/>
        <v>5.8978521070102286</v>
      </c>
      <c r="F30" s="157">
        <f t="shared" si="12"/>
        <v>5.5018532664663873</v>
      </c>
      <c r="G30" s="157">
        <f t="shared" si="12"/>
        <v>6.0346768042078542</v>
      </c>
      <c r="H30" s="157">
        <f t="shared" si="12"/>
        <v>5.4657475066986922</v>
      </c>
      <c r="I30" s="157">
        <f t="shared" si="12"/>
        <v>5.1929575065063505</v>
      </c>
      <c r="J30" s="157">
        <f t="shared" si="12"/>
        <v>5.2098589561968645</v>
      </c>
      <c r="K30" s="157">
        <f t="shared" si="12"/>
        <v>5.4645488556778155</v>
      </c>
      <c r="L30" s="157">
        <f t="shared" si="12"/>
        <v>5.5207313970656333</v>
      </c>
      <c r="M30" s="157">
        <f t="shared" si="12"/>
        <v>5.5594374482945357</v>
      </c>
      <c r="N30" s="157">
        <f t="shared" si="12"/>
        <v>5.5932915943458852</v>
      </c>
      <c r="O30" s="157">
        <f t="shared" si="12"/>
        <v>5.5352714445733575</v>
      </c>
      <c r="P30" s="157">
        <f t="shared" si="12"/>
        <v>5.6806990345581978</v>
      </c>
      <c r="Q30" s="157">
        <f t="shared" si="12"/>
        <v>6.1304192720303288</v>
      </c>
    </row>
    <row r="31" spans="1:17" ht="12" customHeight="1" x14ac:dyDescent="0.25">
      <c r="A31" s="167" t="s">
        <v>169</v>
      </c>
      <c r="B31" s="132">
        <v>1.0908605225096404</v>
      </c>
      <c r="C31" s="132">
        <v>1.0538401077299107</v>
      </c>
      <c r="D31" s="132">
        <v>1.1846418802729801</v>
      </c>
      <c r="E31" s="132">
        <v>1.2364014970759258</v>
      </c>
      <c r="F31" s="132">
        <v>0.87827298284643041</v>
      </c>
      <c r="G31" s="132">
        <v>0.97159686328839556</v>
      </c>
      <c r="H31" s="132">
        <v>0.93677045494424116</v>
      </c>
      <c r="I31" s="132">
        <v>0.42785245589316745</v>
      </c>
      <c r="J31" s="132">
        <v>0.47807333142845654</v>
      </c>
      <c r="K31" s="132">
        <v>0.49414700851156779</v>
      </c>
      <c r="L31" s="132">
        <v>0.3470925396806509</v>
      </c>
      <c r="M31" s="132">
        <v>0.30294817950523684</v>
      </c>
      <c r="N31" s="132">
        <v>0.21564112325645107</v>
      </c>
      <c r="O31" s="132">
        <v>6.8716250551313529E-2</v>
      </c>
      <c r="P31" s="132">
        <v>9.344138826194831E-2</v>
      </c>
      <c r="Q31" s="132">
        <v>3.6703185254946244E-2</v>
      </c>
    </row>
    <row r="32" spans="1:17" ht="12" customHeight="1" x14ac:dyDescent="0.25">
      <c r="A32" s="167" t="s">
        <v>168</v>
      </c>
      <c r="B32" s="132">
        <f t="shared" ref="B32:Q32" si="13">SUM(B33:B34)</f>
        <v>1.5401270263282656</v>
      </c>
      <c r="C32" s="132">
        <f t="shared" si="13"/>
        <v>1.4583981670725394</v>
      </c>
      <c r="D32" s="132">
        <f t="shared" si="13"/>
        <v>1.5241928942905101</v>
      </c>
      <c r="E32" s="132">
        <f t="shared" si="13"/>
        <v>1.5957381070397898</v>
      </c>
      <c r="F32" s="132">
        <f t="shared" si="13"/>
        <v>1.7556272625661316</v>
      </c>
      <c r="G32" s="132">
        <f t="shared" si="13"/>
        <v>1.9955324500394771</v>
      </c>
      <c r="H32" s="132">
        <f t="shared" si="13"/>
        <v>1.7354025113616203</v>
      </c>
      <c r="I32" s="132">
        <f t="shared" si="13"/>
        <v>2.0360951386606785</v>
      </c>
      <c r="J32" s="132">
        <f t="shared" si="13"/>
        <v>2.0065336185809741</v>
      </c>
      <c r="K32" s="132">
        <f t="shared" si="13"/>
        <v>2.1342405831588276</v>
      </c>
      <c r="L32" s="132">
        <f t="shared" si="13"/>
        <v>2.311925457036379</v>
      </c>
      <c r="M32" s="132">
        <f t="shared" si="13"/>
        <v>2.3834860088156749</v>
      </c>
      <c r="N32" s="132">
        <f t="shared" si="13"/>
        <v>2.5103338295295594</v>
      </c>
      <c r="O32" s="132">
        <f t="shared" si="13"/>
        <v>2.6523754014140106</v>
      </c>
      <c r="P32" s="132">
        <f t="shared" si="13"/>
        <v>2.7192667648903082</v>
      </c>
      <c r="Q32" s="132">
        <f t="shared" si="13"/>
        <v>3.0136408391484171</v>
      </c>
    </row>
    <row r="33" spans="1:17" ht="12" customHeight="1" x14ac:dyDescent="0.25">
      <c r="A33" s="166" t="s">
        <v>57</v>
      </c>
      <c r="B33" s="165">
        <v>7.8852674040014878E-2</v>
      </c>
      <c r="C33" s="165">
        <v>3.7565810750371839E-2</v>
      </c>
      <c r="D33" s="165">
        <v>7.6560801697283271E-2</v>
      </c>
      <c r="E33" s="165">
        <v>7.9367809778209689E-2</v>
      </c>
      <c r="F33" s="165">
        <v>8.6447811924150894E-2</v>
      </c>
      <c r="G33" s="165">
        <v>0.50890990667267511</v>
      </c>
      <c r="H33" s="165">
        <v>0.18223134877805799</v>
      </c>
      <c r="I33" s="165">
        <v>9.7409827978377814E-2</v>
      </c>
      <c r="J33" s="165">
        <v>9.4480413871910404E-2</v>
      </c>
      <c r="K33" s="165">
        <v>9.9374858643420313E-2</v>
      </c>
      <c r="L33" s="165">
        <v>0.10660764080569428</v>
      </c>
      <c r="M33" s="165">
        <v>0.10304445716782243</v>
      </c>
      <c r="N33" s="165">
        <v>0.10305210400284573</v>
      </c>
      <c r="O33" s="165">
        <v>0.10545703712325993</v>
      </c>
      <c r="P33" s="165">
        <v>0.18145756952140726</v>
      </c>
      <c r="Q33" s="165">
        <v>0.45693147546497231</v>
      </c>
    </row>
    <row r="34" spans="1:17" ht="12" customHeight="1" x14ac:dyDescent="0.25">
      <c r="A34" s="147" t="s">
        <v>59</v>
      </c>
      <c r="B34" s="164">
        <v>1.4612743522882508</v>
      </c>
      <c r="C34" s="164">
        <v>1.4208323563221676</v>
      </c>
      <c r="D34" s="164">
        <v>1.4476320925932269</v>
      </c>
      <c r="E34" s="164">
        <v>1.51637029726158</v>
      </c>
      <c r="F34" s="164">
        <v>1.6691794506419806</v>
      </c>
      <c r="G34" s="164">
        <v>1.4866225433668021</v>
      </c>
      <c r="H34" s="164">
        <v>1.5531711625835622</v>
      </c>
      <c r="I34" s="164">
        <v>1.9386853106823005</v>
      </c>
      <c r="J34" s="164">
        <v>1.9120532047090639</v>
      </c>
      <c r="K34" s="164">
        <v>2.0348657245154071</v>
      </c>
      <c r="L34" s="164">
        <v>2.2053178162306848</v>
      </c>
      <c r="M34" s="164">
        <v>2.2804415516478524</v>
      </c>
      <c r="N34" s="164">
        <v>2.4072817255267136</v>
      </c>
      <c r="O34" s="164">
        <v>2.5469183642907507</v>
      </c>
      <c r="P34" s="164">
        <v>2.5378091953689008</v>
      </c>
      <c r="Q34" s="164">
        <v>2.5567093636834448</v>
      </c>
    </row>
    <row r="35" spans="1:17" ht="12" customHeight="1" x14ac:dyDescent="0.25">
      <c r="A35" s="163" t="s">
        <v>142</v>
      </c>
      <c r="B35" s="162">
        <v>1.1027071194311309</v>
      </c>
      <c r="C35" s="162">
        <v>1.0205380360482958</v>
      </c>
      <c r="D35" s="162">
        <v>1.1340785347871534</v>
      </c>
      <c r="E35" s="162">
        <v>1.1918267688811583</v>
      </c>
      <c r="F35" s="162">
        <v>0.83555730554437768</v>
      </c>
      <c r="G35" s="162">
        <v>0.88956343346495759</v>
      </c>
      <c r="H35" s="162">
        <v>0.86267409155656793</v>
      </c>
      <c r="I35" s="162">
        <v>0.45557591498866312</v>
      </c>
      <c r="J35" s="162">
        <v>0.51408524951739409</v>
      </c>
      <c r="K35" s="162">
        <v>0.51868651542191335</v>
      </c>
      <c r="L35" s="162">
        <v>0.3803333538299874</v>
      </c>
      <c r="M35" s="162">
        <v>0.34457800326618643</v>
      </c>
      <c r="N35" s="162">
        <v>0.2419434713917141</v>
      </c>
      <c r="O35" s="162">
        <v>7.7219577387449084E-2</v>
      </c>
      <c r="P35" s="162">
        <v>0.10050005778519189</v>
      </c>
      <c r="Q35" s="162">
        <v>3.8978811053070085E-2</v>
      </c>
    </row>
    <row r="36" spans="1:17" ht="12" customHeight="1" x14ac:dyDescent="0.25">
      <c r="A36" s="161" t="s">
        <v>141</v>
      </c>
      <c r="B36" s="160">
        <f t="shared" ref="B36:Q36" si="14">SUM(B37:B38)</f>
        <v>1.8889164942057262</v>
      </c>
      <c r="C36" s="160">
        <f t="shared" si="14"/>
        <v>1.7704247931052648</v>
      </c>
      <c r="D36" s="160">
        <f t="shared" si="14"/>
        <v>1.8142233202425111</v>
      </c>
      <c r="E36" s="160">
        <f t="shared" si="14"/>
        <v>1.8738857340133541</v>
      </c>
      <c r="F36" s="160">
        <f t="shared" si="14"/>
        <v>2.032395715509447</v>
      </c>
      <c r="G36" s="160">
        <f t="shared" si="14"/>
        <v>2.1779840574150238</v>
      </c>
      <c r="H36" s="160">
        <f t="shared" si="14"/>
        <v>1.9309004488362633</v>
      </c>
      <c r="I36" s="160">
        <f t="shared" si="14"/>
        <v>2.2734339969638415</v>
      </c>
      <c r="J36" s="160">
        <f t="shared" si="14"/>
        <v>2.2111667566700399</v>
      </c>
      <c r="K36" s="160">
        <f t="shared" si="14"/>
        <v>2.3174747485855063</v>
      </c>
      <c r="L36" s="160">
        <f t="shared" si="14"/>
        <v>2.4813800465186162</v>
      </c>
      <c r="M36" s="160">
        <f t="shared" si="14"/>
        <v>2.5284252567074379</v>
      </c>
      <c r="N36" s="160">
        <f t="shared" si="14"/>
        <v>2.6253731701681611</v>
      </c>
      <c r="O36" s="160">
        <f t="shared" si="14"/>
        <v>2.7369602152205839</v>
      </c>
      <c r="P36" s="160">
        <f t="shared" si="14"/>
        <v>2.7674908236207494</v>
      </c>
      <c r="Q36" s="160">
        <f t="shared" si="14"/>
        <v>3.0410964365738953</v>
      </c>
    </row>
    <row r="37" spans="1:17" ht="12" customHeight="1" x14ac:dyDescent="0.25">
      <c r="A37" s="148" t="s">
        <v>60</v>
      </c>
      <c r="B37" s="156">
        <v>7.9670361358402192E-2</v>
      </c>
      <c r="C37" s="156">
        <v>3.6387630460071159E-2</v>
      </c>
      <c r="D37" s="156">
        <v>7.3288028206304895E-2</v>
      </c>
      <c r="E37" s="156">
        <v>7.6504825444570712E-2</v>
      </c>
      <c r="F37" s="156">
        <v>8.2257454262953986E-2</v>
      </c>
      <c r="G37" s="156">
        <v>0.46598890898628309</v>
      </c>
      <c r="H37" s="156">
        <v>0.16776791245047246</v>
      </c>
      <c r="I37" s="156">
        <v>0.10371563443540976</v>
      </c>
      <c r="J37" s="156">
        <v>0.10162894177126085</v>
      </c>
      <c r="K37" s="156">
        <v>0.10428141103693131</v>
      </c>
      <c r="L37" s="156">
        <v>0.11673414966883879</v>
      </c>
      <c r="M37" s="156">
        <v>0.11724708037548751</v>
      </c>
      <c r="N37" s="156">
        <v>0.11569296904731013</v>
      </c>
      <c r="O37" s="156">
        <v>0.11860763659035081</v>
      </c>
      <c r="P37" s="156">
        <v>0.19473666708715676</v>
      </c>
      <c r="Q37" s="156">
        <v>0.48512207630102527</v>
      </c>
    </row>
    <row r="38" spans="1:17" ht="12" customHeight="1" x14ac:dyDescent="0.25">
      <c r="A38" s="148" t="s">
        <v>59</v>
      </c>
      <c r="B38" s="156">
        <v>1.8092461328473239</v>
      </c>
      <c r="C38" s="156">
        <v>1.7340371626451936</v>
      </c>
      <c r="D38" s="156">
        <v>1.7409352920362062</v>
      </c>
      <c r="E38" s="156">
        <v>1.7973809085687833</v>
      </c>
      <c r="F38" s="156">
        <v>1.950138261246493</v>
      </c>
      <c r="G38" s="156">
        <v>1.7119951484287408</v>
      </c>
      <c r="H38" s="156">
        <v>1.7631325363857908</v>
      </c>
      <c r="I38" s="156">
        <v>2.1697183625284318</v>
      </c>
      <c r="J38" s="156">
        <v>2.1095378148987791</v>
      </c>
      <c r="K38" s="156">
        <v>2.2131933375485748</v>
      </c>
      <c r="L38" s="156">
        <v>2.3646458968497774</v>
      </c>
      <c r="M38" s="156">
        <v>2.4111781763319504</v>
      </c>
      <c r="N38" s="156">
        <v>2.509680201120851</v>
      </c>
      <c r="O38" s="156">
        <v>2.6183525786302329</v>
      </c>
      <c r="P38" s="156">
        <v>2.5727541565335925</v>
      </c>
      <c r="Q38" s="156">
        <v>2.5559743602728702</v>
      </c>
    </row>
    <row r="39" spans="1:17" ht="12" customHeight="1" x14ac:dyDescent="0.25">
      <c r="A39" s="158" t="s">
        <v>62</v>
      </c>
      <c r="B39" s="157">
        <f t="shared" ref="B39:Q39" si="15">SUM(B40:B41)</f>
        <v>3.6148265465373042</v>
      </c>
      <c r="C39" s="157">
        <f t="shared" si="15"/>
        <v>3.0673926073315543</v>
      </c>
      <c r="D39" s="157">
        <f t="shared" si="15"/>
        <v>3.0639300824670777</v>
      </c>
      <c r="E39" s="157">
        <f t="shared" si="15"/>
        <v>3.4911934983141548</v>
      </c>
      <c r="F39" s="157">
        <f t="shared" si="15"/>
        <v>3.6363662817483222</v>
      </c>
      <c r="G39" s="157">
        <f t="shared" si="15"/>
        <v>3.5252062912053548</v>
      </c>
      <c r="H39" s="157">
        <f t="shared" si="15"/>
        <v>3.3025305245632772</v>
      </c>
      <c r="I39" s="157">
        <f t="shared" si="15"/>
        <v>3.6853406596796763</v>
      </c>
      <c r="J39" s="157">
        <f t="shared" si="15"/>
        <v>3.5064820944455928</v>
      </c>
      <c r="K39" s="157">
        <f t="shared" si="15"/>
        <v>3.7405295236292364</v>
      </c>
      <c r="L39" s="157">
        <f t="shared" si="15"/>
        <v>3.9738967883078091</v>
      </c>
      <c r="M39" s="157">
        <f t="shared" si="15"/>
        <v>4.1208317304741513</v>
      </c>
      <c r="N39" s="157">
        <f t="shared" si="15"/>
        <v>4.1243478321612157</v>
      </c>
      <c r="O39" s="157">
        <f t="shared" si="15"/>
        <v>3.913610343256531</v>
      </c>
      <c r="P39" s="157">
        <f t="shared" si="15"/>
        <v>3.7106614973252809</v>
      </c>
      <c r="Q39" s="157">
        <f t="shared" si="15"/>
        <v>3.8328841938840741</v>
      </c>
    </row>
    <row r="40" spans="1:17" ht="12" customHeight="1" x14ac:dyDescent="0.25">
      <c r="A40" s="23" t="s">
        <v>57</v>
      </c>
      <c r="B40" s="156">
        <v>2.3900748758470582</v>
      </c>
      <c r="C40" s="156">
        <v>2.3820665748722365</v>
      </c>
      <c r="D40" s="156">
        <v>2.3479733869776789</v>
      </c>
      <c r="E40" s="156">
        <v>2.5912675120052153</v>
      </c>
      <c r="F40" s="156">
        <v>2.6827708134891397</v>
      </c>
      <c r="G40" s="156">
        <v>2.5048935458816044</v>
      </c>
      <c r="H40" s="156">
        <v>2.0314886814375921</v>
      </c>
      <c r="I40" s="156">
        <v>2.2542154177802964</v>
      </c>
      <c r="J40" s="156">
        <v>2.0556245847252148</v>
      </c>
      <c r="K40" s="156">
        <v>2.1367726230094495</v>
      </c>
      <c r="L40" s="156">
        <v>2.1918975686815343</v>
      </c>
      <c r="M40" s="156">
        <v>2.4495903399676111</v>
      </c>
      <c r="N40" s="156">
        <v>2.4330270000081398</v>
      </c>
      <c r="O40" s="156">
        <v>2.4214552851231961</v>
      </c>
      <c r="P40" s="156">
        <v>2.2657570089872592</v>
      </c>
      <c r="Q40" s="156">
        <v>2.3241727880098373</v>
      </c>
    </row>
    <row r="41" spans="1:17" ht="12" customHeight="1" x14ac:dyDescent="0.25">
      <c r="A41" s="29" t="s">
        <v>140</v>
      </c>
      <c r="B41" s="57">
        <v>1.2247516706902457</v>
      </c>
      <c r="C41" s="57">
        <v>0.68532603245931767</v>
      </c>
      <c r="D41" s="57">
        <v>0.71595669548939889</v>
      </c>
      <c r="E41" s="57">
        <v>0.89992598630893961</v>
      </c>
      <c r="F41" s="57">
        <v>0.95359546825918273</v>
      </c>
      <c r="G41" s="57">
        <v>1.0203127453237502</v>
      </c>
      <c r="H41" s="57">
        <v>1.2710418431256851</v>
      </c>
      <c r="I41" s="57">
        <v>1.4311252418993796</v>
      </c>
      <c r="J41" s="57">
        <v>1.4508575097203782</v>
      </c>
      <c r="K41" s="57">
        <v>1.6037569006197867</v>
      </c>
      <c r="L41" s="57">
        <v>1.7819992196262746</v>
      </c>
      <c r="M41" s="57">
        <v>1.67124139050654</v>
      </c>
      <c r="N41" s="57">
        <v>1.6913208321530757</v>
      </c>
      <c r="O41" s="57">
        <v>1.4921550581333349</v>
      </c>
      <c r="P41" s="57">
        <v>1.4449044883380218</v>
      </c>
      <c r="Q41" s="57">
        <v>1.5087114058742366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 t="shared" ref="B43:Q43" si="16">SUM(B44,B47,B49,B58)</f>
        <v>222.71759692954814</v>
      </c>
      <c r="C43" s="168">
        <f t="shared" si="16"/>
        <v>214.59875718708659</v>
      </c>
      <c r="D43" s="168">
        <f t="shared" si="16"/>
        <v>219.75270049485312</v>
      </c>
      <c r="E43" s="168">
        <f t="shared" si="16"/>
        <v>227.35389364951669</v>
      </c>
      <c r="F43" s="168">
        <f t="shared" si="16"/>
        <v>206.4934811707171</v>
      </c>
      <c r="G43" s="168">
        <f t="shared" si="16"/>
        <v>186.91942001520522</v>
      </c>
      <c r="H43" s="168">
        <f t="shared" si="16"/>
        <v>192.42784023124733</v>
      </c>
      <c r="I43" s="168">
        <f t="shared" si="16"/>
        <v>183.0007341080067</v>
      </c>
      <c r="J43" s="168">
        <f t="shared" si="16"/>
        <v>165.68010139318349</v>
      </c>
      <c r="K43" s="168">
        <f t="shared" si="16"/>
        <v>177.59410353157705</v>
      </c>
      <c r="L43" s="168">
        <f t="shared" si="16"/>
        <v>158.29446642389772</v>
      </c>
      <c r="M43" s="168">
        <f t="shared" si="16"/>
        <v>175.06126181980756</v>
      </c>
      <c r="N43" s="168">
        <f t="shared" si="16"/>
        <v>168.99283247334813</v>
      </c>
      <c r="O43" s="168">
        <f t="shared" si="16"/>
        <v>145.36732501224171</v>
      </c>
      <c r="P43" s="168">
        <f t="shared" si="16"/>
        <v>138.48591589328683</v>
      </c>
      <c r="Q43" s="168">
        <f t="shared" si="16"/>
        <v>155.09309695972564</v>
      </c>
    </row>
    <row r="44" spans="1:17" ht="12.95" customHeight="1" x14ac:dyDescent="0.25">
      <c r="A44" s="158" t="s">
        <v>65</v>
      </c>
      <c r="B44" s="157">
        <f t="shared" ref="B44" si="17">SUM(B45:B46)</f>
        <v>139.19310119673079</v>
      </c>
      <c r="C44" s="157">
        <f t="shared" ref="C44:Q44" si="18">SUM(C45:C46)</f>
        <v>138.22739370972914</v>
      </c>
      <c r="D44" s="157">
        <f t="shared" si="18"/>
        <v>141.23145669662037</v>
      </c>
      <c r="E44" s="157">
        <f t="shared" si="18"/>
        <v>145.54783526696073</v>
      </c>
      <c r="F44" s="157">
        <f t="shared" si="18"/>
        <v>126.75456677704749</v>
      </c>
      <c r="G44" s="157">
        <f t="shared" si="18"/>
        <v>105.73690226482343</v>
      </c>
      <c r="H44" s="157">
        <f t="shared" si="18"/>
        <v>118.47946197619548</v>
      </c>
      <c r="I44" s="157">
        <f t="shared" si="18"/>
        <v>112.8649877850942</v>
      </c>
      <c r="J44" s="157">
        <f t="shared" si="18"/>
        <v>97.338776592427166</v>
      </c>
      <c r="K44" s="157">
        <f t="shared" si="18"/>
        <v>106.84662295138807</v>
      </c>
      <c r="L44" s="157">
        <f t="shared" si="18"/>
        <v>89.263779394557289</v>
      </c>
      <c r="M44" s="157">
        <f t="shared" si="18"/>
        <v>102.07722913267224</v>
      </c>
      <c r="N44" s="157">
        <f t="shared" si="18"/>
        <v>97.43237727156577</v>
      </c>
      <c r="O44" s="157">
        <f t="shared" si="18"/>
        <v>78.533232496804231</v>
      </c>
      <c r="P44" s="157">
        <f t="shared" si="18"/>
        <v>70.778932727965369</v>
      </c>
      <c r="Q44" s="157">
        <f t="shared" si="18"/>
        <v>83.911514793505106</v>
      </c>
    </row>
    <row r="45" spans="1:17" ht="12" customHeight="1" x14ac:dyDescent="0.25">
      <c r="A45" s="23" t="s">
        <v>166</v>
      </c>
      <c r="B45" s="156">
        <v>136.23811420886926</v>
      </c>
      <c r="C45" s="156">
        <v>137.40627849979975</v>
      </c>
      <c r="D45" s="156">
        <v>140.07045502199401</v>
      </c>
      <c r="E45" s="156">
        <v>142.93331760187289</v>
      </c>
      <c r="F45" s="156">
        <v>124.59776458849251</v>
      </c>
      <c r="G45" s="156">
        <v>104.965243898808</v>
      </c>
      <c r="H45" s="156">
        <v>117.43178999999999</v>
      </c>
      <c r="I45" s="156">
        <v>108.06250000000003</v>
      </c>
      <c r="J45" s="156">
        <v>94.676149999999978</v>
      </c>
      <c r="K45" s="156">
        <v>106.06210000000003</v>
      </c>
      <c r="L45" s="156">
        <v>87.551758191769423</v>
      </c>
      <c r="M45" s="156">
        <v>100.897262243954</v>
      </c>
      <c r="N45" s="156">
        <v>96.635944183555281</v>
      </c>
      <c r="O45" s="156">
        <v>77.874042591729335</v>
      </c>
      <c r="P45" s="156">
        <v>69.801469970985693</v>
      </c>
      <c r="Q45" s="156">
        <v>82.395172674055971</v>
      </c>
    </row>
    <row r="46" spans="1:17" ht="12" customHeight="1" x14ac:dyDescent="0.25">
      <c r="A46" s="23" t="s">
        <v>60</v>
      </c>
      <c r="B46" s="156">
        <v>2.9549869878615351</v>
      </c>
      <c r="C46" s="156">
        <v>0.82111520992939879</v>
      </c>
      <c r="D46" s="156">
        <v>1.1610016746263756</v>
      </c>
      <c r="E46" s="156">
        <v>2.6145176650878361</v>
      </c>
      <c r="F46" s="156">
        <v>2.1568021885549751</v>
      </c>
      <c r="G46" s="156">
        <v>0.7716583660154277</v>
      </c>
      <c r="H46" s="156">
        <v>1.0476719761954945</v>
      </c>
      <c r="I46" s="156">
        <v>4.8024877850941676</v>
      </c>
      <c r="J46" s="156">
        <v>2.6626265924271877</v>
      </c>
      <c r="K46" s="156">
        <v>0.7845229513880474</v>
      </c>
      <c r="L46" s="156">
        <v>1.712021202787873</v>
      </c>
      <c r="M46" s="156">
        <v>1.1799668887182406</v>
      </c>
      <c r="N46" s="156">
        <v>0.79643308801048707</v>
      </c>
      <c r="O46" s="156">
        <v>0.65918990507489195</v>
      </c>
      <c r="P46" s="156">
        <v>0.97746275697968132</v>
      </c>
      <c r="Q46" s="156">
        <v>1.5163421194491362</v>
      </c>
    </row>
    <row r="47" spans="1:17" ht="12.95" customHeight="1" x14ac:dyDescent="0.25">
      <c r="A47" s="158" t="s">
        <v>112</v>
      </c>
      <c r="B47" s="157">
        <f t="shared" ref="B47:Q47" si="19">B48</f>
        <v>5.3573857079630045</v>
      </c>
      <c r="C47" s="157">
        <f t="shared" si="19"/>
        <v>5.6988643212060728</v>
      </c>
      <c r="D47" s="157">
        <f t="shared" si="19"/>
        <v>5.7953757441024587</v>
      </c>
      <c r="E47" s="157">
        <f t="shared" si="19"/>
        <v>5.8987076483915928</v>
      </c>
      <c r="F47" s="157">
        <f t="shared" si="19"/>
        <v>6.2215188676638284</v>
      </c>
      <c r="G47" s="157">
        <f t="shared" si="19"/>
        <v>6.317456435411918</v>
      </c>
      <c r="H47" s="157">
        <f t="shared" si="19"/>
        <v>6.2824045977079459</v>
      </c>
      <c r="I47" s="157">
        <f t="shared" si="19"/>
        <v>5.9743219723467007</v>
      </c>
      <c r="J47" s="157">
        <f t="shared" si="19"/>
        <v>5.6602175315183985</v>
      </c>
      <c r="K47" s="157">
        <f t="shared" si="19"/>
        <v>6.2366705177473092</v>
      </c>
      <c r="L47" s="157">
        <f t="shared" si="19"/>
        <v>6.511283526230895</v>
      </c>
      <c r="M47" s="157">
        <f t="shared" si="19"/>
        <v>6.9196665453276669</v>
      </c>
      <c r="N47" s="157">
        <f t="shared" si="19"/>
        <v>6.9603937313659809</v>
      </c>
      <c r="O47" s="157">
        <f t="shared" si="19"/>
        <v>6.9380077421460289</v>
      </c>
      <c r="P47" s="157">
        <f t="shared" si="19"/>
        <v>6.9317146394330713</v>
      </c>
      <c r="Q47" s="157">
        <f t="shared" si="19"/>
        <v>6.7746588044462843</v>
      </c>
    </row>
    <row r="48" spans="1:17" ht="12" customHeight="1" x14ac:dyDescent="0.25">
      <c r="A48" s="23" t="s">
        <v>60</v>
      </c>
      <c r="B48" s="156">
        <v>5.3573857079630045</v>
      </c>
      <c r="C48" s="156">
        <v>5.6988643212060728</v>
      </c>
      <c r="D48" s="156">
        <v>5.7953757441024587</v>
      </c>
      <c r="E48" s="156">
        <v>5.8987076483915928</v>
      </c>
      <c r="F48" s="156">
        <v>6.2215188676638284</v>
      </c>
      <c r="G48" s="156">
        <v>6.317456435411918</v>
      </c>
      <c r="H48" s="156">
        <v>6.2824045977079459</v>
      </c>
      <c r="I48" s="156">
        <v>5.9743219723467007</v>
      </c>
      <c r="J48" s="156">
        <v>5.6602175315183985</v>
      </c>
      <c r="K48" s="156">
        <v>6.2366705177473092</v>
      </c>
      <c r="L48" s="156">
        <v>6.511283526230895</v>
      </c>
      <c r="M48" s="156">
        <v>6.9196665453276669</v>
      </c>
      <c r="N48" s="156">
        <v>6.9603937313659809</v>
      </c>
      <c r="O48" s="156">
        <v>6.9380077421460289</v>
      </c>
      <c r="P48" s="156">
        <v>6.9317146394330713</v>
      </c>
      <c r="Q48" s="156">
        <v>6.7746588044462843</v>
      </c>
    </row>
    <row r="49" spans="1:17" ht="12" customHeight="1" x14ac:dyDescent="0.25">
      <c r="A49" s="158" t="s">
        <v>63</v>
      </c>
      <c r="B49" s="157">
        <f t="shared" ref="B49:Q49" si="20">SUM(B50:B51,B54:B55)</f>
        <v>46.849197194612046</v>
      </c>
      <c r="C49" s="157">
        <f t="shared" si="20"/>
        <v>44.087428621279628</v>
      </c>
      <c r="D49" s="157">
        <f t="shared" si="20"/>
        <v>46.412133933168946</v>
      </c>
      <c r="E49" s="157">
        <f t="shared" si="20"/>
        <v>46.897634712913437</v>
      </c>
      <c r="F49" s="157">
        <f t="shared" si="20"/>
        <v>43.64445460108859</v>
      </c>
      <c r="G49" s="157">
        <f t="shared" si="20"/>
        <v>46.265717107166168</v>
      </c>
      <c r="H49" s="157">
        <f t="shared" si="20"/>
        <v>41.443742381802082</v>
      </c>
      <c r="I49" s="157">
        <f t="shared" si="20"/>
        <v>37.338039820024647</v>
      </c>
      <c r="J49" s="157">
        <f t="shared" si="20"/>
        <v>37.366719130446562</v>
      </c>
      <c r="K49" s="157">
        <f t="shared" si="20"/>
        <v>38.269469526493936</v>
      </c>
      <c r="L49" s="157">
        <f t="shared" si="20"/>
        <v>36.391558047793907</v>
      </c>
      <c r="M49" s="157">
        <f t="shared" si="20"/>
        <v>38.06001171616532</v>
      </c>
      <c r="N49" s="157">
        <f t="shared" si="20"/>
        <v>37.266438679063867</v>
      </c>
      <c r="O49" s="157">
        <f t="shared" si="20"/>
        <v>35.128960177720529</v>
      </c>
      <c r="P49" s="157">
        <f t="shared" si="20"/>
        <v>36.798261477339061</v>
      </c>
      <c r="Q49" s="157">
        <f t="shared" si="20"/>
        <v>39.671274532747631</v>
      </c>
    </row>
    <row r="50" spans="1:17" ht="12" customHeight="1" x14ac:dyDescent="0.25">
      <c r="A50" s="167" t="s">
        <v>165</v>
      </c>
      <c r="B50" s="132">
        <v>0</v>
      </c>
      <c r="C50" s="132">
        <v>0</v>
      </c>
      <c r="D50" s="132">
        <v>0</v>
      </c>
      <c r="E50" s="132">
        <v>0</v>
      </c>
      <c r="F50" s="132">
        <v>0</v>
      </c>
      <c r="G50" s="132">
        <v>0</v>
      </c>
      <c r="H50" s="132">
        <v>0</v>
      </c>
      <c r="I50" s="132">
        <v>0</v>
      </c>
      <c r="J50" s="132">
        <v>0</v>
      </c>
      <c r="K50" s="132">
        <v>0</v>
      </c>
      <c r="L50" s="132">
        <v>0</v>
      </c>
      <c r="M50" s="132">
        <v>0</v>
      </c>
      <c r="N50" s="132">
        <v>0</v>
      </c>
      <c r="O50" s="132">
        <v>0</v>
      </c>
      <c r="P50" s="132">
        <v>0</v>
      </c>
      <c r="Q50" s="132">
        <v>0</v>
      </c>
    </row>
    <row r="51" spans="1:17" ht="12" customHeight="1" x14ac:dyDescent="0.25">
      <c r="A51" s="167" t="s">
        <v>164</v>
      </c>
      <c r="B51" s="132">
        <f t="shared" ref="B51:Q51" si="21">SUM(B52:B53)</f>
        <v>0</v>
      </c>
      <c r="C51" s="132">
        <f t="shared" si="21"/>
        <v>0</v>
      </c>
      <c r="D51" s="132">
        <f t="shared" si="21"/>
        <v>0</v>
      </c>
      <c r="E51" s="132">
        <f t="shared" si="21"/>
        <v>0</v>
      </c>
      <c r="F51" s="132">
        <f t="shared" si="21"/>
        <v>0</v>
      </c>
      <c r="G51" s="132">
        <f t="shared" si="21"/>
        <v>0</v>
      </c>
      <c r="H51" s="132">
        <f t="shared" si="21"/>
        <v>0</v>
      </c>
      <c r="I51" s="132">
        <f t="shared" si="21"/>
        <v>0</v>
      </c>
      <c r="J51" s="132">
        <f t="shared" si="21"/>
        <v>0</v>
      </c>
      <c r="K51" s="132">
        <f t="shared" si="21"/>
        <v>0</v>
      </c>
      <c r="L51" s="132">
        <f t="shared" si="21"/>
        <v>0</v>
      </c>
      <c r="M51" s="132">
        <f t="shared" si="21"/>
        <v>0</v>
      </c>
      <c r="N51" s="132">
        <f t="shared" si="21"/>
        <v>0</v>
      </c>
      <c r="O51" s="132">
        <f t="shared" si="21"/>
        <v>0</v>
      </c>
      <c r="P51" s="132">
        <f t="shared" si="21"/>
        <v>0</v>
      </c>
      <c r="Q51" s="132">
        <f t="shared" si="21"/>
        <v>0</v>
      </c>
    </row>
    <row r="52" spans="1:17" ht="12" customHeight="1" x14ac:dyDescent="0.25">
      <c r="A52" s="166" t="s">
        <v>163</v>
      </c>
      <c r="B52" s="165">
        <v>0</v>
      </c>
      <c r="C52" s="165">
        <v>0</v>
      </c>
      <c r="D52" s="165">
        <v>0</v>
      </c>
      <c r="E52" s="165">
        <v>0</v>
      </c>
      <c r="F52" s="165">
        <v>0</v>
      </c>
      <c r="G52" s="165">
        <v>0</v>
      </c>
      <c r="H52" s="165">
        <v>0</v>
      </c>
      <c r="I52" s="165">
        <v>0</v>
      </c>
      <c r="J52" s="165">
        <v>0</v>
      </c>
      <c r="K52" s="165">
        <v>0</v>
      </c>
      <c r="L52" s="165">
        <v>0</v>
      </c>
      <c r="M52" s="165">
        <v>0</v>
      </c>
      <c r="N52" s="165">
        <v>0</v>
      </c>
      <c r="O52" s="165">
        <v>0</v>
      </c>
      <c r="P52" s="165">
        <v>0</v>
      </c>
      <c r="Q52" s="165">
        <v>0</v>
      </c>
    </row>
    <row r="53" spans="1:17" ht="12" customHeight="1" x14ac:dyDescent="0.25">
      <c r="A53" s="147" t="s">
        <v>59</v>
      </c>
      <c r="B53" s="164">
        <v>0</v>
      </c>
      <c r="C53" s="164">
        <v>0</v>
      </c>
      <c r="D53" s="164">
        <v>0</v>
      </c>
      <c r="E53" s="164">
        <v>0</v>
      </c>
      <c r="F53" s="164">
        <v>0</v>
      </c>
      <c r="G53" s="164">
        <v>0</v>
      </c>
      <c r="H53" s="164">
        <v>0</v>
      </c>
      <c r="I53" s="164">
        <v>0</v>
      </c>
      <c r="J53" s="164">
        <v>0</v>
      </c>
      <c r="K53" s="164">
        <v>0</v>
      </c>
      <c r="L53" s="164">
        <v>0</v>
      </c>
      <c r="M53" s="164">
        <v>0</v>
      </c>
      <c r="N53" s="164">
        <v>0</v>
      </c>
      <c r="O53" s="164">
        <v>0</v>
      </c>
      <c r="P53" s="164">
        <v>0</v>
      </c>
      <c r="Q53" s="164">
        <v>0</v>
      </c>
    </row>
    <row r="54" spans="1:17" ht="12" customHeight="1" x14ac:dyDescent="0.25">
      <c r="A54" s="163" t="s">
        <v>142</v>
      </c>
      <c r="B54" s="162">
        <v>17.266624051241305</v>
      </c>
      <c r="C54" s="162">
        <v>16.122189071099537</v>
      </c>
      <c r="D54" s="162">
        <v>17.85475992967471</v>
      </c>
      <c r="E54" s="162">
        <v>18.233835707088367</v>
      </c>
      <c r="F54" s="162">
        <v>12.714369258420545</v>
      </c>
      <c r="G54" s="162">
        <v>13.415011938177546</v>
      </c>
      <c r="H54" s="162">
        <v>12.796204781323105</v>
      </c>
      <c r="I54" s="162">
        <v>6.2301723369354187</v>
      </c>
      <c r="J54" s="162">
        <v>7.0486799767162704</v>
      </c>
      <c r="K54" s="162">
        <v>6.9989230322580269</v>
      </c>
      <c r="L54" s="162">
        <v>4.8348086850174115</v>
      </c>
      <c r="M54" s="162">
        <v>4.5641869552209711</v>
      </c>
      <c r="N54" s="162">
        <v>3.1448421499954442</v>
      </c>
      <c r="O54" s="162">
        <v>0.96626614032442926</v>
      </c>
      <c r="P54" s="162">
        <v>1.2875086143032062</v>
      </c>
      <c r="Q54" s="162">
        <v>0.50015969130202564</v>
      </c>
    </row>
    <row r="55" spans="1:17" ht="12" customHeight="1" x14ac:dyDescent="0.25">
      <c r="A55" s="161" t="s">
        <v>141</v>
      </c>
      <c r="B55" s="160">
        <f t="shared" ref="B55:Q55" si="22">SUM(B56:B57)</f>
        <v>29.582573143370741</v>
      </c>
      <c r="C55" s="160">
        <f t="shared" si="22"/>
        <v>27.96523955018009</v>
      </c>
      <c r="D55" s="160">
        <f t="shared" si="22"/>
        <v>28.557374003494232</v>
      </c>
      <c r="E55" s="160">
        <f t="shared" si="22"/>
        <v>28.663799005825069</v>
      </c>
      <c r="F55" s="160">
        <f t="shared" si="22"/>
        <v>30.930085342668047</v>
      </c>
      <c r="G55" s="160">
        <f t="shared" si="22"/>
        <v>32.850705168988625</v>
      </c>
      <c r="H55" s="160">
        <f t="shared" si="22"/>
        <v>28.64753760047898</v>
      </c>
      <c r="I55" s="160">
        <f t="shared" si="22"/>
        <v>31.107867483089226</v>
      </c>
      <c r="J55" s="160">
        <f t="shared" si="22"/>
        <v>30.318039153730293</v>
      </c>
      <c r="K55" s="160">
        <f t="shared" si="22"/>
        <v>31.270546494235909</v>
      </c>
      <c r="L55" s="160">
        <f t="shared" si="22"/>
        <v>31.556749362776493</v>
      </c>
      <c r="M55" s="160">
        <f t="shared" si="22"/>
        <v>33.495824760944352</v>
      </c>
      <c r="N55" s="160">
        <f t="shared" si="22"/>
        <v>34.121596529068427</v>
      </c>
      <c r="O55" s="160">
        <f t="shared" si="22"/>
        <v>34.162694037396101</v>
      </c>
      <c r="P55" s="160">
        <f t="shared" si="22"/>
        <v>35.510752863035854</v>
      </c>
      <c r="Q55" s="160">
        <f t="shared" si="22"/>
        <v>39.171114841445608</v>
      </c>
    </row>
    <row r="56" spans="1:17" ht="12" customHeight="1" x14ac:dyDescent="0.25">
      <c r="A56" s="148" t="s">
        <v>60</v>
      </c>
      <c r="B56" s="156">
        <v>1.247728154989058</v>
      </c>
      <c r="C56" s="156">
        <v>0.57477098515690661</v>
      </c>
      <c r="D56" s="156">
        <v>1.1536141158114501</v>
      </c>
      <c r="E56" s="156">
        <v>1.1702522196069391</v>
      </c>
      <c r="F56" s="156">
        <v>1.2518379472110051</v>
      </c>
      <c r="G56" s="156">
        <v>7.0285474354186483</v>
      </c>
      <c r="H56" s="156">
        <v>2.4890654424858574</v>
      </c>
      <c r="I56" s="156">
        <v>1.4191624723876068</v>
      </c>
      <c r="J56" s="156">
        <v>1.3934680532251915</v>
      </c>
      <c r="K56" s="156">
        <v>1.4071077643047598</v>
      </c>
      <c r="L56" s="156">
        <v>1.4845570747393959</v>
      </c>
      <c r="M56" s="156">
        <v>1.5532544011618807</v>
      </c>
      <c r="N56" s="156">
        <v>1.5036448364517498</v>
      </c>
      <c r="O56" s="156">
        <v>1.4804586405024773</v>
      </c>
      <c r="P56" s="156">
        <v>2.4987420371121525</v>
      </c>
      <c r="Q56" s="156">
        <v>6.2486583241393507</v>
      </c>
    </row>
    <row r="57" spans="1:17" ht="12" customHeight="1" x14ac:dyDescent="0.25">
      <c r="A57" s="148" t="s">
        <v>59</v>
      </c>
      <c r="B57" s="156">
        <v>28.334844988381683</v>
      </c>
      <c r="C57" s="156">
        <v>27.390468565023184</v>
      </c>
      <c r="D57" s="156">
        <v>27.403759887682781</v>
      </c>
      <c r="E57" s="156">
        <v>27.493546786218129</v>
      </c>
      <c r="F57" s="156">
        <v>29.678247395457042</v>
      </c>
      <c r="G57" s="156">
        <v>25.822157733569981</v>
      </c>
      <c r="H57" s="156">
        <v>26.158472157993124</v>
      </c>
      <c r="I57" s="156">
        <v>29.688705010701618</v>
      </c>
      <c r="J57" s="156">
        <v>28.924571100505101</v>
      </c>
      <c r="K57" s="156">
        <v>29.863438729931147</v>
      </c>
      <c r="L57" s="156">
        <v>30.072192288037098</v>
      </c>
      <c r="M57" s="156">
        <v>31.942570359782469</v>
      </c>
      <c r="N57" s="156">
        <v>32.617951692616678</v>
      </c>
      <c r="O57" s="156">
        <v>32.682235396893624</v>
      </c>
      <c r="P57" s="156">
        <v>33.012010825923703</v>
      </c>
      <c r="Q57" s="156">
        <v>32.922456517306259</v>
      </c>
    </row>
    <row r="58" spans="1:17" ht="12" customHeight="1" x14ac:dyDescent="0.25">
      <c r="A58" s="158" t="s">
        <v>62</v>
      </c>
      <c r="B58" s="157">
        <f t="shared" ref="B58:Q58" si="23">SUM(B59:B60)</f>
        <v>31.31791283024231</v>
      </c>
      <c r="C58" s="157">
        <f t="shared" si="23"/>
        <v>26.585070534871772</v>
      </c>
      <c r="D58" s="157">
        <f t="shared" si="23"/>
        <v>26.313734120961321</v>
      </c>
      <c r="E58" s="157">
        <f t="shared" si="23"/>
        <v>29.009716021250942</v>
      </c>
      <c r="F58" s="157">
        <f t="shared" si="23"/>
        <v>29.872940924917195</v>
      </c>
      <c r="G58" s="157">
        <f t="shared" si="23"/>
        <v>28.599344207803711</v>
      </c>
      <c r="H58" s="157">
        <f t="shared" si="23"/>
        <v>26.222231275541816</v>
      </c>
      <c r="I58" s="157">
        <f t="shared" si="23"/>
        <v>26.823384530541148</v>
      </c>
      <c r="J58" s="157">
        <f t="shared" si="23"/>
        <v>25.314388138791372</v>
      </c>
      <c r="K58" s="157">
        <f t="shared" si="23"/>
        <v>26.241340535947725</v>
      </c>
      <c r="L58" s="157">
        <f t="shared" si="23"/>
        <v>26.127845455315622</v>
      </c>
      <c r="M58" s="157">
        <f t="shared" si="23"/>
        <v>28.004354425642305</v>
      </c>
      <c r="N58" s="157">
        <f t="shared" si="23"/>
        <v>27.333622791352511</v>
      </c>
      <c r="O58" s="157">
        <f t="shared" si="23"/>
        <v>24.76712459557092</v>
      </c>
      <c r="P58" s="157">
        <f t="shared" si="23"/>
        <v>23.977007048549318</v>
      </c>
      <c r="Q58" s="157">
        <f t="shared" si="23"/>
        <v>24.735648829026601</v>
      </c>
    </row>
    <row r="59" spans="1:17" ht="12" customHeight="1" x14ac:dyDescent="0.25">
      <c r="A59" s="23" t="s">
        <v>57</v>
      </c>
      <c r="B59" s="156">
        <v>20.706726701062617</v>
      </c>
      <c r="C59" s="156">
        <v>20.677820654418397</v>
      </c>
      <c r="D59" s="156">
        <v>20.193176076014105</v>
      </c>
      <c r="E59" s="156">
        <v>21.561937868165625</v>
      </c>
      <c r="F59" s="156">
        <v>22.064040433463589</v>
      </c>
      <c r="G59" s="156">
        <v>20.364992521487327</v>
      </c>
      <c r="H59" s="156">
        <v>16.190494788526987</v>
      </c>
      <c r="I59" s="156">
        <v>16.458672177037236</v>
      </c>
      <c r="J59" s="156">
        <v>14.860697626192637</v>
      </c>
      <c r="K59" s="156">
        <v>14.973507741401123</v>
      </c>
      <c r="L59" s="156">
        <v>14.399089201582598</v>
      </c>
      <c r="M59" s="156">
        <v>16.643551799589119</v>
      </c>
      <c r="N59" s="156">
        <v>16.113221502859659</v>
      </c>
      <c r="O59" s="156">
        <v>15.324129072434436</v>
      </c>
      <c r="P59" s="156">
        <v>14.64869855443852</v>
      </c>
      <c r="Q59" s="156">
        <v>15.011159064065975</v>
      </c>
    </row>
    <row r="60" spans="1:17" ht="12" customHeight="1" x14ac:dyDescent="0.25">
      <c r="A60" s="29" t="s">
        <v>140</v>
      </c>
      <c r="B60" s="57">
        <v>10.611186129179693</v>
      </c>
      <c r="C60" s="57">
        <v>5.9072498804533744</v>
      </c>
      <c r="D60" s="57">
        <v>6.1205580449472157</v>
      </c>
      <c r="E60" s="57">
        <v>7.4477781530853164</v>
      </c>
      <c r="F60" s="57">
        <v>7.8089004914536062</v>
      </c>
      <c r="G60" s="57">
        <v>8.2343516863163835</v>
      </c>
      <c r="H60" s="57">
        <v>10.031736487014829</v>
      </c>
      <c r="I60" s="57">
        <v>10.36471235350391</v>
      </c>
      <c r="J60" s="57">
        <v>10.453690512598733</v>
      </c>
      <c r="K60" s="57">
        <v>11.267832794546601</v>
      </c>
      <c r="L60" s="57">
        <v>11.728756253733026</v>
      </c>
      <c r="M60" s="57">
        <v>11.360802626053188</v>
      </c>
      <c r="N60" s="57">
        <v>11.220401288492853</v>
      </c>
      <c r="O60" s="57">
        <v>9.442995523136485</v>
      </c>
      <c r="P60" s="57">
        <v>9.3283084941107983</v>
      </c>
      <c r="Q60" s="57">
        <v>9.7244897649606283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0</v>
      </c>
      <c r="C62" s="168">
        <f t="shared" ref="C62:Q62" si="24">SUM(C63,C66,C68,C77)</f>
        <v>0</v>
      </c>
      <c r="D62" s="168">
        <f t="shared" si="24"/>
        <v>0</v>
      </c>
      <c r="E62" s="168">
        <f t="shared" si="24"/>
        <v>0</v>
      </c>
      <c r="F62" s="168">
        <f t="shared" si="24"/>
        <v>0</v>
      </c>
      <c r="G62" s="168">
        <f t="shared" si="24"/>
        <v>0</v>
      </c>
      <c r="H62" s="168">
        <f t="shared" si="24"/>
        <v>0</v>
      </c>
      <c r="I62" s="168">
        <f t="shared" si="24"/>
        <v>0</v>
      </c>
      <c r="J62" s="168">
        <f t="shared" si="24"/>
        <v>0</v>
      </c>
      <c r="K62" s="168">
        <f t="shared" si="24"/>
        <v>0</v>
      </c>
      <c r="L62" s="168">
        <f t="shared" si="24"/>
        <v>0</v>
      </c>
      <c r="M62" s="168">
        <f t="shared" si="24"/>
        <v>0</v>
      </c>
      <c r="N62" s="168">
        <f t="shared" si="24"/>
        <v>0</v>
      </c>
      <c r="O62" s="168">
        <f t="shared" si="24"/>
        <v>0</v>
      </c>
      <c r="P62" s="168">
        <f t="shared" si="24"/>
        <v>0</v>
      </c>
      <c r="Q62" s="168">
        <f t="shared" si="24"/>
        <v>0</v>
      </c>
    </row>
    <row r="63" spans="1:17" ht="12.95" customHeight="1" x14ac:dyDescent="0.25">
      <c r="A63" s="158" t="s">
        <v>65</v>
      </c>
      <c r="B63" s="157">
        <f t="shared" ref="B63:Q63" si="25">SUM(B64:B65)</f>
        <v>0</v>
      </c>
      <c r="C63" s="157">
        <f t="shared" si="25"/>
        <v>0</v>
      </c>
      <c r="D63" s="157">
        <f t="shared" si="25"/>
        <v>0</v>
      </c>
      <c r="E63" s="157">
        <f t="shared" si="25"/>
        <v>0</v>
      </c>
      <c r="F63" s="157">
        <f t="shared" si="25"/>
        <v>0</v>
      </c>
      <c r="G63" s="157">
        <f t="shared" si="25"/>
        <v>0</v>
      </c>
      <c r="H63" s="157">
        <f t="shared" si="25"/>
        <v>0</v>
      </c>
      <c r="I63" s="157">
        <f t="shared" si="25"/>
        <v>0</v>
      </c>
      <c r="J63" s="157">
        <f t="shared" si="25"/>
        <v>0</v>
      </c>
      <c r="K63" s="157">
        <f t="shared" si="25"/>
        <v>0</v>
      </c>
      <c r="L63" s="157">
        <f t="shared" si="25"/>
        <v>0</v>
      </c>
      <c r="M63" s="157">
        <f t="shared" si="25"/>
        <v>0</v>
      </c>
      <c r="N63" s="157">
        <f t="shared" si="25"/>
        <v>0</v>
      </c>
      <c r="O63" s="157">
        <f t="shared" si="25"/>
        <v>0</v>
      </c>
      <c r="P63" s="157">
        <f t="shared" si="25"/>
        <v>0</v>
      </c>
      <c r="Q63" s="157">
        <f t="shared" si="25"/>
        <v>0</v>
      </c>
    </row>
    <row r="64" spans="1:17" ht="12" customHeight="1" x14ac:dyDescent="0.25">
      <c r="A64" s="23" t="s">
        <v>161</v>
      </c>
      <c r="B64" s="156">
        <v>0</v>
      </c>
      <c r="C64" s="156">
        <v>0</v>
      </c>
      <c r="D64" s="156">
        <v>0</v>
      </c>
      <c r="E64" s="156">
        <v>0</v>
      </c>
      <c r="F64" s="156">
        <v>0</v>
      </c>
      <c r="G64" s="156">
        <v>0</v>
      </c>
      <c r="H64" s="156">
        <v>0</v>
      </c>
      <c r="I64" s="156">
        <v>0</v>
      </c>
      <c r="J64" s="156">
        <v>0</v>
      </c>
      <c r="K64" s="156">
        <v>0</v>
      </c>
      <c r="L64" s="156">
        <v>0</v>
      </c>
      <c r="M64" s="156">
        <v>0</v>
      </c>
      <c r="N64" s="156">
        <v>0</v>
      </c>
      <c r="O64" s="156">
        <v>0</v>
      </c>
      <c r="P64" s="156">
        <v>0</v>
      </c>
      <c r="Q64" s="156">
        <v>0</v>
      </c>
    </row>
    <row r="65" spans="1:17" ht="12" customHeight="1" x14ac:dyDescent="0.25">
      <c r="A65" s="23" t="s">
        <v>60</v>
      </c>
      <c r="B65" s="156">
        <v>0</v>
      </c>
      <c r="C65" s="156">
        <v>0</v>
      </c>
      <c r="D65" s="156">
        <v>0</v>
      </c>
      <c r="E65" s="156">
        <v>0</v>
      </c>
      <c r="F65" s="156">
        <v>0</v>
      </c>
      <c r="G65" s="156">
        <v>0</v>
      </c>
      <c r="H65" s="156">
        <v>0</v>
      </c>
      <c r="I65" s="156">
        <v>0</v>
      </c>
      <c r="J65" s="156">
        <v>0</v>
      </c>
      <c r="K65" s="156">
        <v>0</v>
      </c>
      <c r="L65" s="156">
        <v>0</v>
      </c>
      <c r="M65" s="156">
        <v>0</v>
      </c>
      <c r="N65" s="156">
        <v>0</v>
      </c>
      <c r="O65" s="156">
        <v>0</v>
      </c>
      <c r="P65" s="156">
        <v>0</v>
      </c>
      <c r="Q65" s="156">
        <v>0</v>
      </c>
    </row>
    <row r="66" spans="1:17" ht="12.95" customHeight="1" x14ac:dyDescent="0.25">
      <c r="A66" s="158" t="s">
        <v>112</v>
      </c>
      <c r="B66" s="157">
        <f t="shared" ref="B66:Q66" si="26">B67</f>
        <v>0</v>
      </c>
      <c r="C66" s="157">
        <f t="shared" si="26"/>
        <v>0</v>
      </c>
      <c r="D66" s="157">
        <f t="shared" si="26"/>
        <v>0</v>
      </c>
      <c r="E66" s="157">
        <f t="shared" si="26"/>
        <v>0</v>
      </c>
      <c r="F66" s="157">
        <f t="shared" si="26"/>
        <v>0</v>
      </c>
      <c r="G66" s="157">
        <f t="shared" si="26"/>
        <v>0</v>
      </c>
      <c r="H66" s="157">
        <f t="shared" si="26"/>
        <v>0</v>
      </c>
      <c r="I66" s="157">
        <f t="shared" si="26"/>
        <v>0</v>
      </c>
      <c r="J66" s="157">
        <f t="shared" si="26"/>
        <v>0</v>
      </c>
      <c r="K66" s="157">
        <f t="shared" si="26"/>
        <v>0</v>
      </c>
      <c r="L66" s="157">
        <f t="shared" si="26"/>
        <v>0</v>
      </c>
      <c r="M66" s="157">
        <f t="shared" si="26"/>
        <v>0</v>
      </c>
      <c r="N66" s="157">
        <f t="shared" si="26"/>
        <v>0</v>
      </c>
      <c r="O66" s="157">
        <f t="shared" si="26"/>
        <v>0</v>
      </c>
      <c r="P66" s="157">
        <f t="shared" si="26"/>
        <v>0</v>
      </c>
      <c r="Q66" s="157">
        <f t="shared" si="26"/>
        <v>0</v>
      </c>
    </row>
    <row r="67" spans="1:17" ht="12" customHeight="1" x14ac:dyDescent="0.25">
      <c r="A67" s="23" t="s">
        <v>60</v>
      </c>
      <c r="B67" s="156">
        <v>0</v>
      </c>
      <c r="C67" s="156">
        <v>0</v>
      </c>
      <c r="D67" s="156">
        <v>0</v>
      </c>
      <c r="E67" s="156">
        <v>0</v>
      </c>
      <c r="F67" s="156">
        <v>0</v>
      </c>
      <c r="G67" s="156">
        <v>0</v>
      </c>
      <c r="H67" s="156">
        <v>0</v>
      </c>
      <c r="I67" s="156">
        <v>0</v>
      </c>
      <c r="J67" s="156">
        <v>0</v>
      </c>
      <c r="K67" s="156">
        <v>0</v>
      </c>
      <c r="L67" s="156">
        <v>0</v>
      </c>
      <c r="M67" s="156">
        <v>0</v>
      </c>
      <c r="N67" s="156">
        <v>0</v>
      </c>
      <c r="O67" s="156">
        <v>0</v>
      </c>
      <c r="P67" s="156">
        <v>0</v>
      </c>
      <c r="Q67" s="156">
        <v>0</v>
      </c>
    </row>
    <row r="68" spans="1:17" ht="12" customHeight="1" x14ac:dyDescent="0.25">
      <c r="A68" s="158" t="s">
        <v>63</v>
      </c>
      <c r="B68" s="157">
        <f>SUM(B69:B70,B73:B74)</f>
        <v>0</v>
      </c>
      <c r="C68" s="157">
        <f t="shared" ref="C68:Q68" si="27">SUM(C69:C70,C73:C74)</f>
        <v>0</v>
      </c>
      <c r="D68" s="157">
        <f t="shared" si="27"/>
        <v>0</v>
      </c>
      <c r="E68" s="157">
        <f t="shared" si="27"/>
        <v>0</v>
      </c>
      <c r="F68" s="157">
        <f t="shared" si="27"/>
        <v>0</v>
      </c>
      <c r="G68" s="157">
        <f t="shared" si="27"/>
        <v>0</v>
      </c>
      <c r="H68" s="157">
        <f t="shared" si="27"/>
        <v>0</v>
      </c>
      <c r="I68" s="157">
        <f t="shared" si="27"/>
        <v>0</v>
      </c>
      <c r="J68" s="157">
        <f t="shared" si="27"/>
        <v>0</v>
      </c>
      <c r="K68" s="157">
        <f t="shared" si="27"/>
        <v>0</v>
      </c>
      <c r="L68" s="157">
        <f t="shared" si="27"/>
        <v>0</v>
      </c>
      <c r="M68" s="157">
        <f t="shared" si="27"/>
        <v>0</v>
      </c>
      <c r="N68" s="157">
        <f t="shared" si="27"/>
        <v>0</v>
      </c>
      <c r="O68" s="157">
        <f t="shared" si="27"/>
        <v>0</v>
      </c>
      <c r="P68" s="157">
        <f t="shared" si="27"/>
        <v>0</v>
      </c>
      <c r="Q68" s="157">
        <f t="shared" si="27"/>
        <v>0</v>
      </c>
    </row>
    <row r="69" spans="1:17" ht="12" customHeight="1" x14ac:dyDescent="0.25">
      <c r="A69" s="167" t="s">
        <v>160</v>
      </c>
      <c r="B69" s="132">
        <v>0</v>
      </c>
      <c r="C69" s="132">
        <v>0</v>
      </c>
      <c r="D69" s="132">
        <v>0</v>
      </c>
      <c r="E69" s="132">
        <v>0</v>
      </c>
      <c r="F69" s="132">
        <v>0</v>
      </c>
      <c r="G69" s="132">
        <v>0</v>
      </c>
      <c r="H69" s="132">
        <v>0</v>
      </c>
      <c r="I69" s="132">
        <v>0</v>
      </c>
      <c r="J69" s="132">
        <v>0</v>
      </c>
      <c r="K69" s="132">
        <v>0</v>
      </c>
      <c r="L69" s="132">
        <v>0</v>
      </c>
      <c r="M69" s="132">
        <v>0</v>
      </c>
      <c r="N69" s="132">
        <v>0</v>
      </c>
      <c r="O69" s="132">
        <v>0</v>
      </c>
      <c r="P69" s="132">
        <v>0</v>
      </c>
      <c r="Q69" s="132">
        <v>0</v>
      </c>
    </row>
    <row r="70" spans="1:17" ht="12" customHeight="1" x14ac:dyDescent="0.25">
      <c r="A70" s="167" t="s">
        <v>159</v>
      </c>
      <c r="B70" s="132">
        <f>SUM(B71:B72)</f>
        <v>0</v>
      </c>
      <c r="C70" s="132">
        <f t="shared" ref="C70:Q70" si="28">SUM(C71:C72)</f>
        <v>0</v>
      </c>
      <c r="D70" s="132">
        <f t="shared" si="28"/>
        <v>0</v>
      </c>
      <c r="E70" s="132">
        <f t="shared" si="28"/>
        <v>0</v>
      </c>
      <c r="F70" s="132">
        <f t="shared" si="28"/>
        <v>0</v>
      </c>
      <c r="G70" s="132">
        <f t="shared" si="28"/>
        <v>0</v>
      </c>
      <c r="H70" s="132">
        <f t="shared" si="28"/>
        <v>0</v>
      </c>
      <c r="I70" s="132">
        <f t="shared" si="28"/>
        <v>0</v>
      </c>
      <c r="J70" s="132">
        <f t="shared" si="28"/>
        <v>0</v>
      </c>
      <c r="K70" s="132">
        <f t="shared" si="28"/>
        <v>0</v>
      </c>
      <c r="L70" s="132">
        <f t="shared" si="28"/>
        <v>0</v>
      </c>
      <c r="M70" s="132">
        <f t="shared" si="28"/>
        <v>0</v>
      </c>
      <c r="N70" s="132">
        <f t="shared" si="28"/>
        <v>0</v>
      </c>
      <c r="O70" s="132">
        <f t="shared" si="28"/>
        <v>0</v>
      </c>
      <c r="P70" s="132">
        <f t="shared" si="28"/>
        <v>0</v>
      </c>
      <c r="Q70" s="132">
        <f t="shared" si="28"/>
        <v>0</v>
      </c>
    </row>
    <row r="71" spans="1:17" ht="12" customHeight="1" x14ac:dyDescent="0.25">
      <c r="A71" s="166" t="s">
        <v>109</v>
      </c>
      <c r="B71" s="165">
        <v>0</v>
      </c>
      <c r="C71" s="165">
        <v>0</v>
      </c>
      <c r="D71" s="165">
        <v>0</v>
      </c>
      <c r="E71" s="165">
        <v>0</v>
      </c>
      <c r="F71" s="165">
        <v>0</v>
      </c>
      <c r="G71" s="165">
        <v>0</v>
      </c>
      <c r="H71" s="165">
        <v>0</v>
      </c>
      <c r="I71" s="165">
        <v>0</v>
      </c>
      <c r="J71" s="165">
        <v>0</v>
      </c>
      <c r="K71" s="165">
        <v>0</v>
      </c>
      <c r="L71" s="165">
        <v>0</v>
      </c>
      <c r="M71" s="165">
        <v>0</v>
      </c>
      <c r="N71" s="165">
        <v>0</v>
      </c>
      <c r="O71" s="165">
        <v>0</v>
      </c>
      <c r="P71" s="165">
        <v>0</v>
      </c>
      <c r="Q71" s="165">
        <v>0</v>
      </c>
    </row>
    <row r="72" spans="1:17" ht="12" customHeight="1" x14ac:dyDescent="0.25">
      <c r="A72" s="147" t="s">
        <v>59</v>
      </c>
      <c r="B72" s="164">
        <v>0</v>
      </c>
      <c r="C72" s="164">
        <v>0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I72" s="164">
        <v>0</v>
      </c>
      <c r="J72" s="164">
        <v>0</v>
      </c>
      <c r="K72" s="164">
        <v>0</v>
      </c>
      <c r="L72" s="164">
        <v>0</v>
      </c>
      <c r="M72" s="164">
        <v>0</v>
      </c>
      <c r="N72" s="164">
        <v>0</v>
      </c>
      <c r="O72" s="164">
        <v>0</v>
      </c>
      <c r="P72" s="164">
        <v>0</v>
      </c>
      <c r="Q72" s="164">
        <v>0</v>
      </c>
    </row>
    <row r="73" spans="1:17" ht="12" customHeight="1" x14ac:dyDescent="0.25">
      <c r="A73" s="163" t="s">
        <v>142</v>
      </c>
      <c r="B73" s="162">
        <v>0</v>
      </c>
      <c r="C73" s="162">
        <v>0</v>
      </c>
      <c r="D73" s="162">
        <v>0</v>
      </c>
      <c r="E73" s="162">
        <v>0</v>
      </c>
      <c r="F73" s="162">
        <v>0</v>
      </c>
      <c r="G73" s="162">
        <v>0</v>
      </c>
      <c r="H73" s="162">
        <v>0</v>
      </c>
      <c r="I73" s="162">
        <v>0</v>
      </c>
      <c r="J73" s="162">
        <v>0</v>
      </c>
      <c r="K73" s="162">
        <v>0</v>
      </c>
      <c r="L73" s="162">
        <v>0</v>
      </c>
      <c r="M73" s="162">
        <v>0</v>
      </c>
      <c r="N73" s="162">
        <v>0</v>
      </c>
      <c r="O73" s="162">
        <v>0</v>
      </c>
      <c r="P73" s="162">
        <v>0</v>
      </c>
      <c r="Q73" s="162">
        <v>0</v>
      </c>
    </row>
    <row r="74" spans="1:17" ht="12" customHeight="1" x14ac:dyDescent="0.25">
      <c r="A74" s="161" t="s">
        <v>141</v>
      </c>
      <c r="B74" s="160">
        <f>SUM(B75:B76)</f>
        <v>0</v>
      </c>
      <c r="C74" s="160">
        <f t="shared" ref="C74:Q74" si="29">SUM(C75:C76)</f>
        <v>0</v>
      </c>
      <c r="D74" s="160">
        <f t="shared" si="29"/>
        <v>0</v>
      </c>
      <c r="E74" s="160">
        <f t="shared" si="29"/>
        <v>0</v>
      </c>
      <c r="F74" s="160">
        <f t="shared" si="29"/>
        <v>0</v>
      </c>
      <c r="G74" s="160">
        <f t="shared" si="29"/>
        <v>0</v>
      </c>
      <c r="H74" s="160">
        <f t="shared" si="29"/>
        <v>0</v>
      </c>
      <c r="I74" s="160">
        <f t="shared" si="29"/>
        <v>0</v>
      </c>
      <c r="J74" s="160">
        <f t="shared" si="29"/>
        <v>0</v>
      </c>
      <c r="K74" s="160">
        <f t="shared" si="29"/>
        <v>0</v>
      </c>
      <c r="L74" s="160">
        <f t="shared" si="29"/>
        <v>0</v>
      </c>
      <c r="M74" s="160">
        <f t="shared" si="29"/>
        <v>0</v>
      </c>
      <c r="N74" s="160">
        <f t="shared" si="29"/>
        <v>0</v>
      </c>
      <c r="O74" s="160">
        <f t="shared" si="29"/>
        <v>0</v>
      </c>
      <c r="P74" s="160">
        <f t="shared" si="29"/>
        <v>0</v>
      </c>
      <c r="Q74" s="160">
        <f t="shared" si="29"/>
        <v>0</v>
      </c>
    </row>
    <row r="75" spans="1:17" ht="12" customHeight="1" x14ac:dyDescent="0.25">
      <c r="A75" s="148" t="s">
        <v>60</v>
      </c>
      <c r="B75" s="156">
        <v>0</v>
      </c>
      <c r="C75" s="156">
        <v>0</v>
      </c>
      <c r="D75" s="156">
        <v>0</v>
      </c>
      <c r="E75" s="156">
        <v>0</v>
      </c>
      <c r="F75" s="156">
        <v>0</v>
      </c>
      <c r="G75" s="156">
        <v>0</v>
      </c>
      <c r="H75" s="156">
        <v>0</v>
      </c>
      <c r="I75" s="156">
        <v>0</v>
      </c>
      <c r="J75" s="156">
        <v>0</v>
      </c>
      <c r="K75" s="156">
        <v>0</v>
      </c>
      <c r="L75" s="156">
        <v>0</v>
      </c>
      <c r="M75" s="156">
        <v>0</v>
      </c>
      <c r="N75" s="156">
        <v>0</v>
      </c>
      <c r="O75" s="156">
        <v>0</v>
      </c>
      <c r="P75" s="156">
        <v>0</v>
      </c>
      <c r="Q75" s="156">
        <v>0</v>
      </c>
    </row>
    <row r="76" spans="1:17" ht="12" customHeight="1" x14ac:dyDescent="0.25">
      <c r="A76" s="148" t="s">
        <v>59</v>
      </c>
      <c r="B76" s="156">
        <v>0</v>
      </c>
      <c r="C76" s="156">
        <v>0</v>
      </c>
      <c r="D76" s="156">
        <v>0</v>
      </c>
      <c r="E76" s="156">
        <v>0</v>
      </c>
      <c r="F76" s="156">
        <v>0</v>
      </c>
      <c r="G76" s="156">
        <v>0</v>
      </c>
      <c r="H76" s="156">
        <v>0</v>
      </c>
      <c r="I76" s="156">
        <v>0</v>
      </c>
      <c r="J76" s="156">
        <v>0</v>
      </c>
      <c r="K76" s="156">
        <v>0</v>
      </c>
      <c r="L76" s="156">
        <v>0</v>
      </c>
      <c r="M76" s="156">
        <v>0</v>
      </c>
      <c r="N76" s="156">
        <v>0</v>
      </c>
      <c r="O76" s="156">
        <v>0</v>
      </c>
      <c r="P76" s="156">
        <v>0</v>
      </c>
      <c r="Q76" s="156">
        <v>0</v>
      </c>
    </row>
    <row r="77" spans="1:17" ht="12" customHeight="1" x14ac:dyDescent="0.25">
      <c r="A77" s="158" t="s">
        <v>62</v>
      </c>
      <c r="B77" s="157">
        <f>SUM(B78:B79)</f>
        <v>0</v>
      </c>
      <c r="C77" s="157">
        <f t="shared" ref="C77:Q77" si="30">SUM(C78:C79)</f>
        <v>0</v>
      </c>
      <c r="D77" s="157">
        <f t="shared" si="30"/>
        <v>0</v>
      </c>
      <c r="E77" s="157">
        <f t="shared" si="30"/>
        <v>0</v>
      </c>
      <c r="F77" s="157">
        <f t="shared" si="30"/>
        <v>0</v>
      </c>
      <c r="G77" s="157">
        <f t="shared" si="30"/>
        <v>0</v>
      </c>
      <c r="H77" s="157">
        <f t="shared" si="30"/>
        <v>0</v>
      </c>
      <c r="I77" s="157">
        <f t="shared" si="30"/>
        <v>0</v>
      </c>
      <c r="J77" s="157">
        <f t="shared" si="30"/>
        <v>0</v>
      </c>
      <c r="K77" s="157">
        <f t="shared" si="30"/>
        <v>0</v>
      </c>
      <c r="L77" s="157">
        <f t="shared" si="30"/>
        <v>0</v>
      </c>
      <c r="M77" s="157">
        <f t="shared" si="30"/>
        <v>0</v>
      </c>
      <c r="N77" s="157">
        <f t="shared" si="30"/>
        <v>0</v>
      </c>
      <c r="O77" s="157">
        <f t="shared" si="30"/>
        <v>0</v>
      </c>
      <c r="P77" s="157">
        <f t="shared" si="30"/>
        <v>0</v>
      </c>
      <c r="Q77" s="157">
        <f t="shared" si="30"/>
        <v>0</v>
      </c>
    </row>
    <row r="78" spans="1:17" ht="12" customHeight="1" x14ac:dyDescent="0.25">
      <c r="A78" s="23" t="s">
        <v>109</v>
      </c>
      <c r="B78" s="156">
        <v>0</v>
      </c>
      <c r="C78" s="156">
        <v>0</v>
      </c>
      <c r="D78" s="156">
        <v>0</v>
      </c>
      <c r="E78" s="156">
        <v>0</v>
      </c>
      <c r="F78" s="156">
        <v>0</v>
      </c>
      <c r="G78" s="156">
        <v>0</v>
      </c>
      <c r="H78" s="156">
        <v>0</v>
      </c>
      <c r="I78" s="156">
        <v>0</v>
      </c>
      <c r="J78" s="156">
        <v>0</v>
      </c>
      <c r="K78" s="156">
        <v>0</v>
      </c>
      <c r="L78" s="156">
        <v>0</v>
      </c>
      <c r="M78" s="156">
        <v>0</v>
      </c>
      <c r="N78" s="156">
        <v>0</v>
      </c>
      <c r="O78" s="156">
        <v>0</v>
      </c>
      <c r="P78" s="156">
        <v>0</v>
      </c>
      <c r="Q78" s="156">
        <v>0</v>
      </c>
    </row>
    <row r="79" spans="1:17" ht="12" customHeight="1" x14ac:dyDescent="0.25">
      <c r="A79" s="29" t="s">
        <v>140</v>
      </c>
      <c r="B79" s="57">
        <v>0</v>
      </c>
      <c r="C79" s="57">
        <v>0</v>
      </c>
      <c r="D79" s="57">
        <v>0</v>
      </c>
      <c r="E79" s="57">
        <v>0</v>
      </c>
      <c r="F79" s="57">
        <v>0</v>
      </c>
      <c r="G79" s="57">
        <v>0</v>
      </c>
      <c r="H79" s="57">
        <v>0</v>
      </c>
      <c r="I79" s="57">
        <v>0</v>
      </c>
      <c r="J79" s="57">
        <v>0</v>
      </c>
      <c r="K79" s="57">
        <v>0</v>
      </c>
      <c r="L79" s="57">
        <v>0</v>
      </c>
      <c r="M79" s="57">
        <v>0</v>
      </c>
      <c r="N79" s="57">
        <v>0</v>
      </c>
      <c r="O79" s="57">
        <v>0</v>
      </c>
      <c r="P79" s="57">
        <v>0</v>
      </c>
      <c r="Q79" s="57">
        <v>0</v>
      </c>
    </row>
    <row r="80" spans="1:17" s="28" customFormat="1" ht="12" customHeight="1" x14ac:dyDescent="0.25">
      <c r="B80"/>
    </row>
    <row r="81" spans="1:17" ht="12" customHeight="1" x14ac:dyDescent="0.25">
      <c r="A81" s="152" t="s">
        <v>158</v>
      </c>
      <c r="B81" s="168">
        <f>SUM(B82,B85,B87,B100)</f>
        <v>7.8600165580892405</v>
      </c>
      <c r="C81" s="168">
        <f t="shared" ref="C81:Q81" si="31">SUM(C82,C85,C87,C100)</f>
        <v>7.6664074325648626</v>
      </c>
      <c r="D81" s="168">
        <f t="shared" si="31"/>
        <v>9.3763998312942327</v>
      </c>
      <c r="E81" s="168">
        <f t="shared" si="31"/>
        <v>9.3273981459082691</v>
      </c>
      <c r="F81" s="168">
        <f t="shared" si="31"/>
        <v>10.359522773032374</v>
      </c>
      <c r="G81" s="168">
        <f t="shared" si="31"/>
        <v>11.911317355988642</v>
      </c>
      <c r="H81" s="168">
        <f t="shared" si="31"/>
        <v>8.7547819787091665</v>
      </c>
      <c r="I81" s="168">
        <f t="shared" si="31"/>
        <v>10.062421409204447</v>
      </c>
      <c r="J81" s="168">
        <f t="shared" si="31"/>
        <v>10.982539723499613</v>
      </c>
      <c r="K81" s="168">
        <f t="shared" si="31"/>
        <v>12.847966002466075</v>
      </c>
      <c r="L81" s="168">
        <f t="shared" si="31"/>
        <v>9.5639828197674088</v>
      </c>
      <c r="M81" s="168">
        <f t="shared" si="31"/>
        <v>11.217181704654342</v>
      </c>
      <c r="N81" s="168">
        <f t="shared" si="31"/>
        <v>12.076146495418673</v>
      </c>
      <c r="O81" s="168">
        <f t="shared" si="31"/>
        <v>11.440952839214019</v>
      </c>
      <c r="P81" s="168">
        <f t="shared" si="31"/>
        <v>10.556901510899184</v>
      </c>
      <c r="Q81" s="168">
        <f t="shared" si="31"/>
        <v>13.01888730279437</v>
      </c>
    </row>
    <row r="82" spans="1:17" ht="12.95" customHeight="1" x14ac:dyDescent="0.25">
      <c r="A82" s="158" t="s">
        <v>65</v>
      </c>
      <c r="B82" s="157">
        <f t="shared" ref="B82" si="32">SUM(B83:B84)</f>
        <v>5.1236422069167169</v>
      </c>
      <c r="C82" s="157">
        <f t="shared" ref="C82:Q82" si="33">SUM(C83:C84)</f>
        <v>5.1522893432160837</v>
      </c>
      <c r="D82" s="157">
        <f t="shared" si="33"/>
        <v>6.317313661490104</v>
      </c>
      <c r="E82" s="157">
        <f t="shared" si="33"/>
        <v>6.1913200541258684</v>
      </c>
      <c r="F82" s="157">
        <f t="shared" si="33"/>
        <v>6.6702496375153775</v>
      </c>
      <c r="G82" s="157">
        <f t="shared" si="33"/>
        <v>7.8541634552212596</v>
      </c>
      <c r="H82" s="157">
        <f t="shared" si="33"/>
        <v>5.0911458173431967</v>
      </c>
      <c r="I82" s="157">
        <f t="shared" si="33"/>
        <v>6.3786700001381451</v>
      </c>
      <c r="J82" s="157">
        <f t="shared" si="33"/>
        <v>6.9487666798330663</v>
      </c>
      <c r="K82" s="157">
        <f t="shared" si="33"/>
        <v>8.6213624019380699</v>
      </c>
      <c r="L82" s="157">
        <f t="shared" si="33"/>
        <v>5.3520416012992298</v>
      </c>
      <c r="M82" s="157">
        <f t="shared" si="33"/>
        <v>6.937450713649751</v>
      </c>
      <c r="N82" s="157">
        <f t="shared" si="33"/>
        <v>7.4080512954806146</v>
      </c>
      <c r="O82" s="157">
        <f t="shared" si="33"/>
        <v>6.6709815769360201</v>
      </c>
      <c r="P82" s="157">
        <f t="shared" si="33"/>
        <v>5.6992436302370324</v>
      </c>
      <c r="Q82" s="157">
        <f t="shared" si="33"/>
        <v>7.5040044512039001</v>
      </c>
    </row>
    <row r="83" spans="1:17" ht="12" customHeight="1" x14ac:dyDescent="0.25">
      <c r="A83" s="23" t="s">
        <v>157</v>
      </c>
      <c r="B83" s="156">
        <v>5.0871565250339543</v>
      </c>
      <c r="C83" s="156">
        <v>5.1421259999999993</v>
      </c>
      <c r="D83" s="156">
        <v>6.2997700000000005</v>
      </c>
      <c r="E83" s="156">
        <v>6.1535510000000011</v>
      </c>
      <c r="F83" s="156">
        <v>6.6311960000000063</v>
      </c>
      <c r="G83" s="156">
        <v>7.8345469884104029</v>
      </c>
      <c r="H83" s="156">
        <v>5.0757299999999965</v>
      </c>
      <c r="I83" s="156">
        <v>6.2834000000000021</v>
      </c>
      <c r="J83" s="156">
        <v>6.8824849999999964</v>
      </c>
      <c r="K83" s="156">
        <v>8.5996969999999955</v>
      </c>
      <c r="L83" s="156">
        <v>5.3167539012970257</v>
      </c>
      <c r="M83" s="156">
        <v>6.9102991158474429</v>
      </c>
      <c r="N83" s="156">
        <v>7.3875737821187126</v>
      </c>
      <c r="O83" s="156">
        <v>6.6520689476035209</v>
      </c>
      <c r="P83" s="156">
        <v>5.6727372474938944</v>
      </c>
      <c r="Q83" s="156">
        <v>7.4583410663141319</v>
      </c>
    </row>
    <row r="84" spans="1:17" ht="12" customHeight="1" x14ac:dyDescent="0.25">
      <c r="A84" s="23" t="s">
        <v>60</v>
      </c>
      <c r="B84" s="156">
        <v>3.6485681882762272E-2</v>
      </c>
      <c r="C84" s="156">
        <v>1.0163343216084197E-2</v>
      </c>
      <c r="D84" s="156">
        <v>1.7543661490103425E-2</v>
      </c>
      <c r="E84" s="156">
        <v>3.7769054125866917E-2</v>
      </c>
      <c r="F84" s="156">
        <v>3.9053637515371428E-2</v>
      </c>
      <c r="G84" s="156">
        <v>1.9616466810857099E-2</v>
      </c>
      <c r="H84" s="156">
        <v>1.5415817343199799E-2</v>
      </c>
      <c r="I84" s="156">
        <v>9.5270000138142685E-2</v>
      </c>
      <c r="J84" s="156">
        <v>6.6281679833070026E-2</v>
      </c>
      <c r="K84" s="156">
        <v>2.1665401938073939E-2</v>
      </c>
      <c r="L84" s="156">
        <v>3.5287700002203888E-2</v>
      </c>
      <c r="M84" s="156">
        <v>2.7151597802308421E-2</v>
      </c>
      <c r="N84" s="156">
        <v>2.0477513361902244E-2</v>
      </c>
      <c r="O84" s="156">
        <v>1.8912629332499695E-2</v>
      </c>
      <c r="P84" s="156">
        <v>2.650638274313764E-2</v>
      </c>
      <c r="Q84" s="156">
        <v>4.56633848897679E-2</v>
      </c>
    </row>
    <row r="85" spans="1:17" ht="12.95" customHeight="1" x14ac:dyDescent="0.25">
      <c r="A85" s="158" t="s">
        <v>112</v>
      </c>
      <c r="B85" s="157">
        <f t="shared" ref="B85:Q85" si="34">B86</f>
        <v>0.16530021561963462</v>
      </c>
      <c r="C85" s="157">
        <f t="shared" si="34"/>
        <v>0.17617435985085164</v>
      </c>
      <c r="D85" s="157">
        <f t="shared" si="34"/>
        <v>0.2064020302240788</v>
      </c>
      <c r="E85" s="157">
        <f t="shared" si="34"/>
        <v>0.21052545309311879</v>
      </c>
      <c r="F85" s="157">
        <f t="shared" si="34"/>
        <v>0.26423378363926531</v>
      </c>
      <c r="G85" s="157">
        <f t="shared" si="34"/>
        <v>0.28281975554820898</v>
      </c>
      <c r="H85" s="157">
        <f t="shared" si="34"/>
        <v>0.28924086703474705</v>
      </c>
      <c r="I85" s="157">
        <f t="shared" si="34"/>
        <v>0.29329623217779888</v>
      </c>
      <c r="J85" s="157">
        <f t="shared" si="34"/>
        <v>0.31990251877517156</v>
      </c>
      <c r="K85" s="157">
        <f t="shared" si="34"/>
        <v>0.36631966608244487</v>
      </c>
      <c r="L85" s="157">
        <f t="shared" si="34"/>
        <v>0.38715395070495529</v>
      </c>
      <c r="M85" s="157">
        <f t="shared" si="34"/>
        <v>0.40189691692277285</v>
      </c>
      <c r="N85" s="157">
        <f t="shared" si="34"/>
        <v>0.43504085614989674</v>
      </c>
      <c r="O85" s="157">
        <f t="shared" si="34"/>
        <v>0.46832358150141096</v>
      </c>
      <c r="P85" s="157">
        <f t="shared" si="34"/>
        <v>0.47171121062837307</v>
      </c>
      <c r="Q85" s="157">
        <f t="shared" si="34"/>
        <v>0.49668887900551212</v>
      </c>
    </row>
    <row r="86" spans="1:17" ht="12" customHeight="1" x14ac:dyDescent="0.25">
      <c r="A86" s="23" t="s">
        <v>60</v>
      </c>
      <c r="B86" s="156">
        <v>0.16530021561963462</v>
      </c>
      <c r="C86" s="156">
        <v>0.17617435985085164</v>
      </c>
      <c r="D86" s="156">
        <v>0.2064020302240788</v>
      </c>
      <c r="E86" s="156">
        <v>0.21052545309311879</v>
      </c>
      <c r="F86" s="156">
        <v>0.26423378363926531</v>
      </c>
      <c r="G86" s="156">
        <v>0.28281975554820898</v>
      </c>
      <c r="H86" s="156">
        <v>0.28924086703474705</v>
      </c>
      <c r="I86" s="156">
        <v>0.29329623217779888</v>
      </c>
      <c r="J86" s="156">
        <v>0.31990251877517156</v>
      </c>
      <c r="K86" s="156">
        <v>0.36631966608244487</v>
      </c>
      <c r="L86" s="156">
        <v>0.38715395070495529</v>
      </c>
      <c r="M86" s="156">
        <v>0.40189691692277285</v>
      </c>
      <c r="N86" s="156">
        <v>0.43504085614989674</v>
      </c>
      <c r="O86" s="156">
        <v>0.46832358150141096</v>
      </c>
      <c r="P86" s="156">
        <v>0.47171121062837307</v>
      </c>
      <c r="Q86" s="156">
        <v>0.49668887900551212</v>
      </c>
    </row>
    <row r="87" spans="1:17" ht="12" customHeight="1" x14ac:dyDescent="0.25">
      <c r="A87" s="158" t="s">
        <v>63</v>
      </c>
      <c r="B87" s="157">
        <f>SUM(B88:B89,B92:B93,B96:B97)</f>
        <v>1.5036462952570977</v>
      </c>
      <c r="C87" s="157">
        <f t="shared" ref="C87:Q87" si="35">SUM(C88:C89,C92:C93,C96:C97)</f>
        <v>1.4289651622620445</v>
      </c>
      <c r="D87" s="157">
        <f t="shared" si="35"/>
        <v>1.7629046939385518</v>
      </c>
      <c r="E87" s="157">
        <f t="shared" si="35"/>
        <v>1.7766606944116683</v>
      </c>
      <c r="F87" s="157">
        <f t="shared" si="35"/>
        <v>1.9759047067364293</v>
      </c>
      <c r="G87" s="157">
        <f t="shared" si="35"/>
        <v>2.2463394031910604</v>
      </c>
      <c r="H87" s="157">
        <f t="shared" si="35"/>
        <v>2.0520886196468089</v>
      </c>
      <c r="I87" s="157">
        <f t="shared" si="35"/>
        <v>1.9066997838774626</v>
      </c>
      <c r="J87" s="157">
        <f t="shared" si="35"/>
        <v>2.1323807710866838</v>
      </c>
      <c r="K87" s="157">
        <f t="shared" si="35"/>
        <v>2.2220532036577239</v>
      </c>
      <c r="L87" s="157">
        <f t="shared" si="35"/>
        <v>2.1594725955105707</v>
      </c>
      <c r="M87" s="157">
        <f t="shared" si="35"/>
        <v>2.152361683600402</v>
      </c>
      <c r="N87" s="157">
        <f t="shared" si="35"/>
        <v>2.3635697279834651</v>
      </c>
      <c r="O87" s="157">
        <f t="shared" si="35"/>
        <v>2.4370208364548809</v>
      </c>
      <c r="P87" s="157">
        <f t="shared" si="35"/>
        <v>2.5646547853990271</v>
      </c>
      <c r="Q87" s="157">
        <f t="shared" si="35"/>
        <v>3.0098128083846269</v>
      </c>
    </row>
    <row r="88" spans="1:17" ht="12" customHeight="1" x14ac:dyDescent="0.25">
      <c r="A88" s="167" t="s">
        <v>156</v>
      </c>
      <c r="B88" s="132">
        <v>0</v>
      </c>
      <c r="C88" s="132">
        <v>0</v>
      </c>
      <c r="D88" s="132">
        <v>0</v>
      </c>
      <c r="E88" s="132">
        <v>0</v>
      </c>
      <c r="F88" s="132">
        <v>0</v>
      </c>
      <c r="G88" s="132">
        <v>0</v>
      </c>
      <c r="H88" s="132">
        <v>0</v>
      </c>
      <c r="I88" s="132">
        <v>0</v>
      </c>
      <c r="J88" s="132">
        <v>0</v>
      </c>
      <c r="K88" s="132">
        <v>0</v>
      </c>
      <c r="L88" s="132">
        <v>0</v>
      </c>
      <c r="M88" s="132">
        <v>0</v>
      </c>
      <c r="N88" s="132">
        <v>0</v>
      </c>
      <c r="O88" s="132">
        <v>0</v>
      </c>
      <c r="P88" s="132">
        <v>0</v>
      </c>
      <c r="Q88" s="132">
        <v>0</v>
      </c>
    </row>
    <row r="89" spans="1:17" ht="12" customHeight="1" x14ac:dyDescent="0.25">
      <c r="A89" s="167" t="s">
        <v>155</v>
      </c>
      <c r="B89" s="132">
        <f>SUM(B90:B91)</f>
        <v>0</v>
      </c>
      <c r="C89" s="132">
        <f t="shared" ref="C89:Q89" si="36">SUM(C90:C91)</f>
        <v>0</v>
      </c>
      <c r="D89" s="132">
        <f t="shared" si="36"/>
        <v>0</v>
      </c>
      <c r="E89" s="132">
        <f t="shared" si="36"/>
        <v>0</v>
      </c>
      <c r="F89" s="132">
        <f t="shared" si="36"/>
        <v>0</v>
      </c>
      <c r="G89" s="132">
        <f t="shared" si="36"/>
        <v>0</v>
      </c>
      <c r="H89" s="132">
        <f t="shared" si="36"/>
        <v>0</v>
      </c>
      <c r="I89" s="132">
        <f t="shared" si="36"/>
        <v>0</v>
      </c>
      <c r="J89" s="132">
        <f t="shared" si="36"/>
        <v>0</v>
      </c>
      <c r="K89" s="132">
        <f t="shared" si="36"/>
        <v>0</v>
      </c>
      <c r="L89" s="132">
        <f t="shared" si="36"/>
        <v>0</v>
      </c>
      <c r="M89" s="132">
        <f t="shared" si="36"/>
        <v>0</v>
      </c>
      <c r="N89" s="132">
        <f t="shared" si="36"/>
        <v>0</v>
      </c>
      <c r="O89" s="132">
        <f t="shared" si="36"/>
        <v>0</v>
      </c>
      <c r="P89" s="132">
        <f t="shared" si="36"/>
        <v>0</v>
      </c>
      <c r="Q89" s="132">
        <f t="shared" si="36"/>
        <v>0</v>
      </c>
    </row>
    <row r="90" spans="1:17" ht="12" customHeight="1" x14ac:dyDescent="0.25">
      <c r="A90" s="166" t="s">
        <v>55</v>
      </c>
      <c r="B90" s="165">
        <v>0</v>
      </c>
      <c r="C90" s="165">
        <v>0</v>
      </c>
      <c r="D90" s="165">
        <v>0</v>
      </c>
      <c r="E90" s="165">
        <v>0</v>
      </c>
      <c r="F90" s="165">
        <v>0</v>
      </c>
      <c r="G90" s="165">
        <v>0</v>
      </c>
      <c r="H90" s="165">
        <v>0</v>
      </c>
      <c r="I90" s="165">
        <v>0</v>
      </c>
      <c r="J90" s="165">
        <v>0</v>
      </c>
      <c r="K90" s="165">
        <v>0</v>
      </c>
      <c r="L90" s="165">
        <v>0</v>
      </c>
      <c r="M90" s="165">
        <v>0</v>
      </c>
      <c r="N90" s="165">
        <v>0</v>
      </c>
      <c r="O90" s="165">
        <v>0</v>
      </c>
      <c r="P90" s="165">
        <v>0</v>
      </c>
      <c r="Q90" s="165">
        <v>0</v>
      </c>
    </row>
    <row r="91" spans="1:17" ht="12" customHeight="1" x14ac:dyDescent="0.25">
      <c r="A91" s="147" t="s">
        <v>59</v>
      </c>
      <c r="B91" s="164">
        <v>0</v>
      </c>
      <c r="C91" s="164">
        <v>0</v>
      </c>
      <c r="D91" s="164">
        <v>0</v>
      </c>
      <c r="E91" s="164">
        <v>0</v>
      </c>
      <c r="F91" s="164">
        <v>0</v>
      </c>
      <c r="G91" s="164">
        <v>0</v>
      </c>
      <c r="H91" s="164">
        <v>0</v>
      </c>
      <c r="I91" s="164">
        <v>0</v>
      </c>
      <c r="J91" s="164">
        <v>0</v>
      </c>
      <c r="K91" s="164">
        <v>0</v>
      </c>
      <c r="L91" s="164">
        <v>0</v>
      </c>
      <c r="M91" s="164">
        <v>0</v>
      </c>
      <c r="N91" s="164">
        <v>0</v>
      </c>
      <c r="O91" s="164">
        <v>0</v>
      </c>
      <c r="P91" s="164">
        <v>0</v>
      </c>
      <c r="Q91" s="164">
        <v>0</v>
      </c>
    </row>
    <row r="92" spans="1:17" ht="12" customHeight="1" x14ac:dyDescent="0.25">
      <c r="A92" s="163" t="s">
        <v>144</v>
      </c>
      <c r="B92" s="162">
        <v>0.29171577497440176</v>
      </c>
      <c r="C92" s="162">
        <v>0.30481258792187926</v>
      </c>
      <c r="D92" s="162">
        <v>0.3580487117955104</v>
      </c>
      <c r="E92" s="162">
        <v>0.36401935853407102</v>
      </c>
      <c r="F92" s="162">
        <v>0.27385358860133024</v>
      </c>
      <c r="G92" s="162">
        <v>0.29834089967913902</v>
      </c>
      <c r="H92" s="162">
        <v>0.28645827010133712</v>
      </c>
      <c r="I92" s="162">
        <v>0.12513120194850794</v>
      </c>
      <c r="J92" s="162">
        <v>0.14435939811761242</v>
      </c>
      <c r="K92" s="162">
        <v>0.13359072540677555</v>
      </c>
      <c r="L92" s="162">
        <v>8.6433735435468492E-2</v>
      </c>
      <c r="M92" s="162">
        <v>7.6999328957581006E-2</v>
      </c>
      <c r="N92" s="162">
        <v>5.0669772131297239E-2</v>
      </c>
      <c r="O92" s="162">
        <v>1.4191399570379966E-2</v>
      </c>
      <c r="P92" s="162">
        <v>1.831451209934187E-2</v>
      </c>
      <c r="Q92" s="162">
        <v>7.340637050989249E-3</v>
      </c>
    </row>
    <row r="93" spans="1:17" ht="12" customHeight="1" x14ac:dyDescent="0.25">
      <c r="A93" s="161" t="s">
        <v>143</v>
      </c>
      <c r="B93" s="160">
        <f>SUM(B94:B95)</f>
        <v>0.41171928726507562</v>
      </c>
      <c r="C93" s="160">
        <f t="shared" ref="C93:Q93" si="37">SUM(C94:C95)</f>
        <v>0.42164710230510416</v>
      </c>
      <c r="D93" s="160">
        <f t="shared" si="37"/>
        <v>0.46068444681719811</v>
      </c>
      <c r="E93" s="160">
        <f t="shared" si="37"/>
        <v>0.469845628755377</v>
      </c>
      <c r="F93" s="160">
        <f t="shared" si="37"/>
        <v>0.54785531597808335</v>
      </c>
      <c r="G93" s="160">
        <f t="shared" si="37"/>
        <v>0.6125341721424965</v>
      </c>
      <c r="H93" s="160">
        <f t="shared" si="37"/>
        <v>0.5310764473645978</v>
      </c>
      <c r="I93" s="160">
        <f t="shared" si="37"/>
        <v>0.59453173268204595</v>
      </c>
      <c r="J93" s="160">
        <f t="shared" si="37"/>
        <v>0.60580234163527169</v>
      </c>
      <c r="K93" s="160">
        <f t="shared" si="37"/>
        <v>0.57659639533847185</v>
      </c>
      <c r="L93" s="160">
        <f t="shared" si="37"/>
        <v>0.57587140597204645</v>
      </c>
      <c r="M93" s="160">
        <f t="shared" si="37"/>
        <v>0.60458207785883955</v>
      </c>
      <c r="N93" s="160">
        <f t="shared" si="37"/>
        <v>0.58902329069156734</v>
      </c>
      <c r="O93" s="160">
        <f t="shared" si="37"/>
        <v>0.55249210677516858</v>
      </c>
      <c r="P93" s="160">
        <f t="shared" si="37"/>
        <v>0.53126760383914129</v>
      </c>
      <c r="Q93" s="160">
        <f t="shared" si="37"/>
        <v>0.59410786415007233</v>
      </c>
    </row>
    <row r="94" spans="1:17" ht="12" customHeight="1" x14ac:dyDescent="0.25">
      <c r="A94" s="148" t="s">
        <v>57</v>
      </c>
      <c r="B94" s="156">
        <v>2.1079538375544729E-2</v>
      </c>
      <c r="C94" s="156">
        <v>1.0860899037216385E-2</v>
      </c>
      <c r="D94" s="156">
        <v>2.3140358881027327E-2</v>
      </c>
      <c r="E94" s="156">
        <v>2.3368883856109007E-2</v>
      </c>
      <c r="F94" s="156">
        <v>2.6976622160727933E-2</v>
      </c>
      <c r="G94" s="156">
        <v>0.15621129507199721</v>
      </c>
      <c r="H94" s="156">
        <v>5.5767337360585104E-2</v>
      </c>
      <c r="I94" s="156">
        <v>2.8443284750603329E-2</v>
      </c>
      <c r="J94" s="156">
        <v>2.8525042108564668E-2</v>
      </c>
      <c r="K94" s="156">
        <v>2.6847575541956704E-2</v>
      </c>
      <c r="L94" s="156">
        <v>2.6554615682477873E-2</v>
      </c>
      <c r="M94" s="156">
        <v>2.6137695709535048E-2</v>
      </c>
      <c r="N94" s="156">
        <v>2.4180086607772454E-2</v>
      </c>
      <c r="O94" s="156">
        <v>2.1966792703414378E-2</v>
      </c>
      <c r="P94" s="156">
        <v>3.5451662706583065E-2</v>
      </c>
      <c r="Q94" s="156">
        <v>9.007927534859983E-2</v>
      </c>
    </row>
    <row r="95" spans="1:17" ht="12" customHeight="1" x14ac:dyDescent="0.25">
      <c r="A95" s="148" t="s">
        <v>59</v>
      </c>
      <c r="B95" s="156">
        <v>0.3906397488895309</v>
      </c>
      <c r="C95" s="156">
        <v>0.41078620326788778</v>
      </c>
      <c r="D95" s="156">
        <v>0.43754408793617078</v>
      </c>
      <c r="E95" s="156">
        <v>0.44647674489926797</v>
      </c>
      <c r="F95" s="156">
        <v>0.52087869381735541</v>
      </c>
      <c r="G95" s="156">
        <v>0.45632287707049929</v>
      </c>
      <c r="H95" s="156">
        <v>0.47530911000401266</v>
      </c>
      <c r="I95" s="156">
        <v>0.56608844793144264</v>
      </c>
      <c r="J95" s="156">
        <v>0.57727729952670703</v>
      </c>
      <c r="K95" s="156">
        <v>0.54974881979651513</v>
      </c>
      <c r="L95" s="156">
        <v>0.54931679028956859</v>
      </c>
      <c r="M95" s="156">
        <v>0.57844438214930449</v>
      </c>
      <c r="N95" s="156">
        <v>0.56484320408379485</v>
      </c>
      <c r="O95" s="156">
        <v>0.53052531407175418</v>
      </c>
      <c r="P95" s="156">
        <v>0.49581594113255822</v>
      </c>
      <c r="Q95" s="156">
        <v>0.5040285888014725</v>
      </c>
    </row>
    <row r="96" spans="1:17" ht="12" customHeight="1" x14ac:dyDescent="0.25">
      <c r="A96" s="163" t="s">
        <v>142</v>
      </c>
      <c r="B96" s="162">
        <v>0.29505852203140681</v>
      </c>
      <c r="C96" s="162">
        <v>0.25678586505745948</v>
      </c>
      <c r="D96" s="162">
        <v>0.36322649566821957</v>
      </c>
      <c r="E96" s="162">
        <v>0.36671592888651011</v>
      </c>
      <c r="F96" s="162">
        <v>0.33622027035849467</v>
      </c>
      <c r="G96" s="162">
        <v>0.38705893393875257</v>
      </c>
      <c r="H96" s="162">
        <v>0.38119937674815485</v>
      </c>
      <c r="I96" s="162">
        <v>0.1982556494372775</v>
      </c>
      <c r="J96" s="162">
        <v>0.26092682442171733</v>
      </c>
      <c r="K96" s="162">
        <v>0.27651387752500967</v>
      </c>
      <c r="L96" s="162">
        <v>0.19871609009343214</v>
      </c>
      <c r="M96" s="162">
        <v>0.17659056671985898</v>
      </c>
      <c r="N96" s="162">
        <v>0.14550446531249936</v>
      </c>
      <c r="O96" s="162">
        <v>5.147971825829939E-2</v>
      </c>
      <c r="P96" s="162">
        <v>7.0429174353402194E-2</v>
      </c>
      <c r="Q96" s="162">
        <v>3.0362442293970386E-2</v>
      </c>
    </row>
    <row r="97" spans="1:17" ht="12" customHeight="1" x14ac:dyDescent="0.25">
      <c r="A97" s="161" t="s">
        <v>141</v>
      </c>
      <c r="B97" s="160">
        <f>SUM(B98:B99)</f>
        <v>0.50515271098621362</v>
      </c>
      <c r="C97" s="160">
        <f t="shared" ref="C97:Q97" si="38">SUM(C98:C99)</f>
        <v>0.4457196069776016</v>
      </c>
      <c r="D97" s="160">
        <f t="shared" si="38"/>
        <v>0.58094503965762367</v>
      </c>
      <c r="E97" s="160">
        <f t="shared" si="38"/>
        <v>0.57607977823571022</v>
      </c>
      <c r="F97" s="160">
        <f t="shared" si="38"/>
        <v>0.81797553179852101</v>
      </c>
      <c r="G97" s="160">
        <f t="shared" si="38"/>
        <v>0.94840539743067231</v>
      </c>
      <c r="H97" s="160">
        <f t="shared" si="38"/>
        <v>0.85335452543271906</v>
      </c>
      <c r="I97" s="160">
        <f t="shared" si="38"/>
        <v>0.98878119980963142</v>
      </c>
      <c r="J97" s="160">
        <f t="shared" si="38"/>
        <v>1.1212922069120823</v>
      </c>
      <c r="K97" s="160">
        <f t="shared" si="38"/>
        <v>1.2353522053874668</v>
      </c>
      <c r="L97" s="160">
        <f t="shared" si="38"/>
        <v>1.2984513640096234</v>
      </c>
      <c r="M97" s="160">
        <f t="shared" si="38"/>
        <v>1.2941897100641226</v>
      </c>
      <c r="N97" s="160">
        <f t="shared" si="38"/>
        <v>1.5783721998481011</v>
      </c>
      <c r="O97" s="160">
        <f t="shared" si="38"/>
        <v>1.8188576118510329</v>
      </c>
      <c r="P97" s="160">
        <f t="shared" si="38"/>
        <v>1.9446434951071419</v>
      </c>
      <c r="Q97" s="160">
        <f t="shared" si="38"/>
        <v>2.3780018648895949</v>
      </c>
    </row>
    <row r="98" spans="1:17" ht="12" customHeight="1" x14ac:dyDescent="0.25">
      <c r="A98" s="148" t="s">
        <v>60</v>
      </c>
      <c r="B98" s="156">
        <v>2.1306235161216654E-2</v>
      </c>
      <c r="C98" s="156">
        <v>9.1608976617765306E-3</v>
      </c>
      <c r="D98" s="156">
        <v>2.3468068113604374E-2</v>
      </c>
      <c r="E98" s="156">
        <v>2.3519514597978172E-2</v>
      </c>
      <c r="F98" s="156">
        <v>3.3106045432823951E-2</v>
      </c>
      <c r="G98" s="156">
        <v>0.20291534959624671</v>
      </c>
      <c r="H98" s="156">
        <v>7.4144426968410254E-2</v>
      </c>
      <c r="I98" s="156">
        <v>4.5108883562495913E-2</v>
      </c>
      <c r="J98" s="156">
        <v>5.1536475058286096E-2</v>
      </c>
      <c r="K98" s="156">
        <v>5.5588209185027451E-2</v>
      </c>
      <c r="L98" s="156">
        <v>6.1084401833836524E-2</v>
      </c>
      <c r="M98" s="156">
        <v>6.0013624905256503E-2</v>
      </c>
      <c r="N98" s="156">
        <v>6.9554518244148988E-2</v>
      </c>
      <c r="O98" s="156">
        <v>7.8821168622151383E-2</v>
      </c>
      <c r="P98" s="156">
        <v>0.13683636804780214</v>
      </c>
      <c r="Q98" s="156">
        <v>0.37934384068484889</v>
      </c>
    </row>
    <row r="99" spans="1:17" ht="12" customHeight="1" x14ac:dyDescent="0.25">
      <c r="A99" s="148" t="s">
        <v>59</v>
      </c>
      <c r="B99" s="156">
        <v>0.48384647582499696</v>
      </c>
      <c r="C99" s="156">
        <v>0.43655870931582508</v>
      </c>
      <c r="D99" s="156">
        <v>0.55747697154401932</v>
      </c>
      <c r="E99" s="156">
        <v>0.55256026363773203</v>
      </c>
      <c r="F99" s="156">
        <v>0.78486948636569709</v>
      </c>
      <c r="G99" s="156">
        <v>0.74549004783442563</v>
      </c>
      <c r="H99" s="156">
        <v>0.77921009846430878</v>
      </c>
      <c r="I99" s="156">
        <v>0.94367231624713555</v>
      </c>
      <c r="J99" s="156">
        <v>1.0697557318537962</v>
      </c>
      <c r="K99" s="156">
        <v>1.1797639962024393</v>
      </c>
      <c r="L99" s="156">
        <v>1.2373669621757868</v>
      </c>
      <c r="M99" s="156">
        <v>1.2341760851588661</v>
      </c>
      <c r="N99" s="156">
        <v>1.508817681603952</v>
      </c>
      <c r="O99" s="156">
        <v>1.7400364432288815</v>
      </c>
      <c r="P99" s="156">
        <v>1.8078071270593397</v>
      </c>
      <c r="Q99" s="156">
        <v>1.9986580242047458</v>
      </c>
    </row>
    <row r="100" spans="1:17" ht="12" customHeight="1" x14ac:dyDescent="0.25">
      <c r="A100" s="158" t="s">
        <v>62</v>
      </c>
      <c r="B100" s="157">
        <f>SUM(B101:B103)</f>
        <v>1.0674278402957911</v>
      </c>
      <c r="C100" s="157">
        <f t="shared" ref="C100:Q100" si="39">SUM(C101:C103)</f>
        <v>0.90897856723588233</v>
      </c>
      <c r="D100" s="157">
        <f t="shared" si="39"/>
        <v>1.0897794456414964</v>
      </c>
      <c r="E100" s="157">
        <f t="shared" si="39"/>
        <v>1.1488919442776138</v>
      </c>
      <c r="F100" s="157">
        <f t="shared" si="39"/>
        <v>1.4491346451413039</v>
      </c>
      <c r="G100" s="157">
        <f t="shared" si="39"/>
        <v>1.5279947420281137</v>
      </c>
      <c r="H100" s="157">
        <f t="shared" si="39"/>
        <v>1.3223066746844141</v>
      </c>
      <c r="I100" s="157">
        <f t="shared" si="39"/>
        <v>1.4837553930110408</v>
      </c>
      <c r="J100" s="157">
        <f t="shared" si="39"/>
        <v>1.5814897538046933</v>
      </c>
      <c r="K100" s="157">
        <f t="shared" si="39"/>
        <v>1.6382307307878352</v>
      </c>
      <c r="L100" s="157">
        <f t="shared" si="39"/>
        <v>1.6653146722526531</v>
      </c>
      <c r="M100" s="157">
        <f t="shared" si="39"/>
        <v>1.7254723904814155</v>
      </c>
      <c r="N100" s="157">
        <f t="shared" si="39"/>
        <v>1.8694846158046969</v>
      </c>
      <c r="O100" s="157">
        <f t="shared" si="39"/>
        <v>1.8646268443217071</v>
      </c>
      <c r="P100" s="157">
        <f t="shared" si="39"/>
        <v>1.8212918846347526</v>
      </c>
      <c r="Q100" s="157">
        <f t="shared" si="39"/>
        <v>2.0083811642003315</v>
      </c>
    </row>
    <row r="101" spans="1:17" ht="12" customHeight="1" x14ac:dyDescent="0.25">
      <c r="A101" s="23" t="s">
        <v>55</v>
      </c>
      <c r="B101" s="156">
        <v>0.35824802911083165</v>
      </c>
      <c r="C101" s="156">
        <v>0.36013400000000001</v>
      </c>
      <c r="D101" s="156">
        <v>0.49999999999999983</v>
      </c>
      <c r="E101" s="156">
        <v>0.50417900000000004</v>
      </c>
      <c r="F101" s="156">
        <v>0.57008400000000004</v>
      </c>
      <c r="G101" s="156">
        <v>0.71657216328122564</v>
      </c>
      <c r="H101" s="156">
        <v>0.37</v>
      </c>
      <c r="I101" s="156">
        <v>0.44275999999999999</v>
      </c>
      <c r="J101" s="156">
        <v>0.44373499999999994</v>
      </c>
      <c r="K101" s="156">
        <v>0.37137299999999995</v>
      </c>
      <c r="L101" s="156">
        <v>0.36784198270298468</v>
      </c>
      <c r="M101" s="156">
        <v>0.44158563495896219</v>
      </c>
      <c r="N101" s="156">
        <v>0.44157793486177049</v>
      </c>
      <c r="O101" s="156">
        <v>0.4418908748482363</v>
      </c>
      <c r="P101" s="156">
        <v>0.44187639875693852</v>
      </c>
      <c r="Q101" s="156">
        <v>0.44103555395744576</v>
      </c>
    </row>
    <row r="102" spans="1:17" ht="12" customHeight="1" x14ac:dyDescent="0.25">
      <c r="A102" s="23" t="s">
        <v>57</v>
      </c>
      <c r="B102" s="156">
        <v>0.4689297568727846</v>
      </c>
      <c r="C102" s="156">
        <v>0.42745621031427089</v>
      </c>
      <c r="D102" s="156">
        <v>0.45341118969516064</v>
      </c>
      <c r="E102" s="156">
        <v>0.47989214490334681</v>
      </c>
      <c r="F102" s="156">
        <v>0.6494963790081083</v>
      </c>
      <c r="G102" s="156">
        <v>0.57739047646912678</v>
      </c>
      <c r="H102" s="156">
        <v>0.58603923244974099</v>
      </c>
      <c r="I102" s="156">
        <v>0.63671015815359822</v>
      </c>
      <c r="J102" s="156">
        <v>0.66559334211943944</v>
      </c>
      <c r="K102" s="156">
        <v>0.72511535641981961</v>
      </c>
      <c r="L102" s="156">
        <v>0.7170500692241164</v>
      </c>
      <c r="M102" s="156">
        <v>0.76550480961049017</v>
      </c>
      <c r="N102" s="156">
        <v>0.84209402544754375</v>
      </c>
      <c r="O102" s="156">
        <v>0.88062168028723353</v>
      </c>
      <c r="P102" s="156">
        <v>0.84141062639947306</v>
      </c>
      <c r="Q102" s="156">
        <v>0.94861911617192085</v>
      </c>
    </row>
    <row r="103" spans="1:17" ht="12" customHeight="1" x14ac:dyDescent="0.25">
      <c r="A103" s="29" t="s">
        <v>140</v>
      </c>
      <c r="B103" s="57">
        <v>0.2402500543121748</v>
      </c>
      <c r="C103" s="57">
        <v>0.12138835692161139</v>
      </c>
      <c r="D103" s="57">
        <v>0.13636825594633598</v>
      </c>
      <c r="E103" s="57">
        <v>0.16482079937426708</v>
      </c>
      <c r="F103" s="57">
        <v>0.22955426613319554</v>
      </c>
      <c r="G103" s="57">
        <v>0.23403210227776133</v>
      </c>
      <c r="H103" s="57">
        <v>0.36626744223467311</v>
      </c>
      <c r="I103" s="57">
        <v>0.40428523485744267</v>
      </c>
      <c r="J103" s="57">
        <v>0.472161411685254</v>
      </c>
      <c r="K103" s="57">
        <v>0.54174237436801553</v>
      </c>
      <c r="L103" s="57">
        <v>0.58042262032555192</v>
      </c>
      <c r="M103" s="57">
        <v>0.51838194591196318</v>
      </c>
      <c r="N103" s="57">
        <v>0.58581265549538275</v>
      </c>
      <c r="O103" s="57">
        <v>0.54211428918623739</v>
      </c>
      <c r="P103" s="57">
        <v>0.53800485947834087</v>
      </c>
      <c r="Q103" s="57">
        <v>0.61872649407096481</v>
      </c>
    </row>
    <row r="104" spans="1:17" s="28" customFormat="1" ht="12" customHeight="1" x14ac:dyDescent="0.25">
      <c r="B104"/>
    </row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40">SUM(C106,C109,C111,C120)</f>
        <v>0</v>
      </c>
      <c r="D105" s="168">
        <f t="shared" si="40"/>
        <v>0</v>
      </c>
      <c r="E105" s="168">
        <f t="shared" si="40"/>
        <v>0</v>
      </c>
      <c r="F105" s="168">
        <f t="shared" si="40"/>
        <v>0</v>
      </c>
      <c r="G105" s="168">
        <f t="shared" si="40"/>
        <v>0</v>
      </c>
      <c r="H105" s="168">
        <f t="shared" si="40"/>
        <v>0</v>
      </c>
      <c r="I105" s="168">
        <f t="shared" si="40"/>
        <v>0.35898804436142168</v>
      </c>
      <c r="J105" s="168">
        <f t="shared" si="40"/>
        <v>0.57068875525503604</v>
      </c>
      <c r="K105" s="168">
        <f t="shared" si="40"/>
        <v>0.73307590450345916</v>
      </c>
      <c r="L105" s="168">
        <f t="shared" si="40"/>
        <v>1.527832168980978</v>
      </c>
      <c r="M105" s="168">
        <f t="shared" si="40"/>
        <v>2.0104381141343044</v>
      </c>
      <c r="N105" s="168">
        <f t="shared" si="40"/>
        <v>2.8626698563307778</v>
      </c>
      <c r="O105" s="168">
        <f t="shared" si="40"/>
        <v>3.0791103820926478</v>
      </c>
      <c r="P105" s="168">
        <f t="shared" si="40"/>
        <v>3.2310254181104803</v>
      </c>
      <c r="Q105" s="168">
        <f t="shared" si="40"/>
        <v>3.3620405356047431</v>
      </c>
    </row>
    <row r="106" spans="1:17" ht="12.95" customHeight="1" x14ac:dyDescent="0.25">
      <c r="A106" s="158" t="s">
        <v>65</v>
      </c>
      <c r="B106" s="157">
        <f t="shared" ref="B106" si="41">SUM(B107:B108)</f>
        <v>0</v>
      </c>
      <c r="C106" s="157">
        <f t="shared" ref="C106:Q106" si="42">SUM(C107:C108)</f>
        <v>0</v>
      </c>
      <c r="D106" s="157">
        <f t="shared" si="42"/>
        <v>0</v>
      </c>
      <c r="E106" s="157">
        <f t="shared" si="42"/>
        <v>0</v>
      </c>
      <c r="F106" s="157">
        <f t="shared" si="42"/>
        <v>0</v>
      </c>
      <c r="G106" s="157">
        <f t="shared" si="42"/>
        <v>0</v>
      </c>
      <c r="H106" s="157">
        <f t="shared" si="42"/>
        <v>0</v>
      </c>
      <c r="I106" s="157">
        <f t="shared" si="42"/>
        <v>0.20279477058059261</v>
      </c>
      <c r="J106" s="157">
        <f t="shared" si="42"/>
        <v>0.30263776272602427</v>
      </c>
      <c r="K106" s="157">
        <f t="shared" si="42"/>
        <v>0.4009139575206066</v>
      </c>
      <c r="L106" s="157">
        <f t="shared" si="42"/>
        <v>0.76892822638076241</v>
      </c>
      <c r="M106" s="157">
        <f t="shared" si="42"/>
        <v>1.0546680126456258</v>
      </c>
      <c r="N106" s="157">
        <f t="shared" si="42"/>
        <v>1.4845340810009076</v>
      </c>
      <c r="O106" s="157">
        <f t="shared" si="42"/>
        <v>1.4846014268200545</v>
      </c>
      <c r="P106" s="157">
        <f t="shared" si="42"/>
        <v>1.5589397279514936</v>
      </c>
      <c r="Q106" s="157">
        <f t="shared" si="42"/>
        <v>1.560872407255129</v>
      </c>
    </row>
    <row r="107" spans="1:17" ht="12" customHeight="1" x14ac:dyDescent="0.25">
      <c r="A107" s="23" t="s">
        <v>153</v>
      </c>
      <c r="B107" s="156">
        <v>0</v>
      </c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0.19999999999999996</v>
      </c>
      <c r="J107" s="156">
        <v>0.29999999999999993</v>
      </c>
      <c r="K107" s="156">
        <v>0.39999999999999986</v>
      </c>
      <c r="L107" s="156">
        <v>0.76430686920798963</v>
      </c>
      <c r="M107" s="156">
        <v>1.0509219451609801</v>
      </c>
      <c r="N107" s="156">
        <v>1.4808445590904702</v>
      </c>
      <c r="O107" s="156">
        <v>1.4808445590904695</v>
      </c>
      <c r="P107" s="156">
        <v>1.5524983280787203</v>
      </c>
      <c r="Q107" s="156">
        <v>1.5524983280787201</v>
      </c>
    </row>
    <row r="108" spans="1:17" ht="12" customHeight="1" x14ac:dyDescent="0.25">
      <c r="A108" s="23" t="s">
        <v>60</v>
      </c>
      <c r="B108" s="156">
        <v>0</v>
      </c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2.7947705805926653E-3</v>
      </c>
      <c r="J108" s="156">
        <v>2.6377627260243245E-3</v>
      </c>
      <c r="K108" s="156">
        <v>9.1395752060672501E-4</v>
      </c>
      <c r="L108" s="156">
        <v>4.6213571727727965E-3</v>
      </c>
      <c r="M108" s="156">
        <v>3.7460674846457862E-3</v>
      </c>
      <c r="N108" s="156">
        <v>3.6895219104372849E-3</v>
      </c>
      <c r="O108" s="156">
        <v>3.7568677295850357E-3</v>
      </c>
      <c r="P108" s="156">
        <v>6.4413998727731858E-3</v>
      </c>
      <c r="Q108" s="156">
        <v>8.3740791764088766E-3</v>
      </c>
    </row>
    <row r="109" spans="1:17" ht="12.95" customHeight="1" x14ac:dyDescent="0.25">
      <c r="A109" s="158" t="s">
        <v>112</v>
      </c>
      <c r="B109" s="157">
        <f t="shared" ref="B109:Q109" si="43">B110</f>
        <v>0</v>
      </c>
      <c r="C109" s="157">
        <f t="shared" si="43"/>
        <v>0</v>
      </c>
      <c r="D109" s="157">
        <f t="shared" si="43"/>
        <v>0</v>
      </c>
      <c r="E109" s="157">
        <f t="shared" si="43"/>
        <v>0</v>
      </c>
      <c r="F109" s="157">
        <f t="shared" si="43"/>
        <v>0</v>
      </c>
      <c r="G109" s="157">
        <f t="shared" si="43"/>
        <v>0</v>
      </c>
      <c r="H109" s="157">
        <f t="shared" si="43"/>
        <v>0</v>
      </c>
      <c r="I109" s="157">
        <f t="shared" si="43"/>
        <v>1.1734687106616281E-2</v>
      </c>
      <c r="J109" s="157">
        <f t="shared" si="43"/>
        <v>1.9699176413891982E-2</v>
      </c>
      <c r="K109" s="157">
        <f t="shared" si="43"/>
        <v>2.7303594052337694E-2</v>
      </c>
      <c r="L109" s="157">
        <f t="shared" si="43"/>
        <v>6.5261466229951368E-2</v>
      </c>
      <c r="M109" s="157">
        <f t="shared" si="43"/>
        <v>8.5430728357082819E-2</v>
      </c>
      <c r="N109" s="157">
        <f t="shared" si="43"/>
        <v>0.12729680244737462</v>
      </c>
      <c r="O109" s="157">
        <f t="shared" si="43"/>
        <v>0.15872877024113125</v>
      </c>
      <c r="P109" s="157">
        <f t="shared" si="43"/>
        <v>0.16713637908052761</v>
      </c>
      <c r="Q109" s="157">
        <f t="shared" si="43"/>
        <v>0.165248305636927</v>
      </c>
    </row>
    <row r="110" spans="1:17" ht="12" customHeight="1" x14ac:dyDescent="0.25">
      <c r="A110" s="23" t="s">
        <v>60</v>
      </c>
      <c r="B110" s="156">
        <v>0</v>
      </c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1.1734687106616281E-2</v>
      </c>
      <c r="J110" s="156">
        <v>1.9699176413891982E-2</v>
      </c>
      <c r="K110" s="156">
        <v>2.7303594052337694E-2</v>
      </c>
      <c r="L110" s="156">
        <v>6.5261466229951368E-2</v>
      </c>
      <c r="M110" s="156">
        <v>8.5430728357082819E-2</v>
      </c>
      <c r="N110" s="156">
        <v>0.12729680244737462</v>
      </c>
      <c r="O110" s="156">
        <v>0.15872877024113125</v>
      </c>
      <c r="P110" s="156">
        <v>0.16713637908052761</v>
      </c>
      <c r="Q110" s="156">
        <v>0.165248305636927</v>
      </c>
    </row>
    <row r="111" spans="1:17" ht="12" customHeight="1" x14ac:dyDescent="0.25">
      <c r="A111" s="158" t="s">
        <v>63</v>
      </c>
      <c r="B111" s="157">
        <f>SUM(B112:B113,B116:B117)</f>
        <v>0</v>
      </c>
      <c r="C111" s="157">
        <f t="shared" ref="C111:Q111" si="44">SUM(C112:C113,C116:C117)</f>
        <v>0</v>
      </c>
      <c r="D111" s="157">
        <f t="shared" si="44"/>
        <v>0</v>
      </c>
      <c r="E111" s="157">
        <f t="shared" si="44"/>
        <v>0</v>
      </c>
      <c r="F111" s="157">
        <f t="shared" si="44"/>
        <v>0</v>
      </c>
      <c r="G111" s="157">
        <f t="shared" si="44"/>
        <v>0</v>
      </c>
      <c r="H111" s="157">
        <f t="shared" si="44"/>
        <v>0</v>
      </c>
      <c r="I111" s="157">
        <f t="shared" si="44"/>
        <v>8.7716315556374089E-2</v>
      </c>
      <c r="J111" s="157">
        <f t="shared" si="44"/>
        <v>0.14962782743342024</v>
      </c>
      <c r="K111" s="157">
        <f t="shared" si="44"/>
        <v>0.18147547750638879</v>
      </c>
      <c r="L111" s="157">
        <f t="shared" si="44"/>
        <v>0.40594191915103361</v>
      </c>
      <c r="M111" s="157">
        <f t="shared" si="44"/>
        <v>0.50314061687722766</v>
      </c>
      <c r="N111" s="157">
        <f t="shared" si="44"/>
        <v>0.7239710666058401</v>
      </c>
      <c r="O111" s="157">
        <f t="shared" si="44"/>
        <v>0.84447078894716754</v>
      </c>
      <c r="P111" s="157">
        <f t="shared" si="44"/>
        <v>0.9127576249744187</v>
      </c>
      <c r="Q111" s="157">
        <f t="shared" si="44"/>
        <v>1.0096568386529989</v>
      </c>
    </row>
    <row r="112" spans="1:17" ht="12" customHeight="1" x14ac:dyDescent="0.25">
      <c r="A112" s="167" t="s">
        <v>152</v>
      </c>
      <c r="B112" s="132">
        <v>0</v>
      </c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>
        <f>SUM(B114:B115)</f>
        <v>0</v>
      </c>
      <c r="C113" s="132">
        <f t="shared" ref="C113:Q113" si="45">SUM(C114:C115)</f>
        <v>0</v>
      </c>
      <c r="D113" s="132">
        <f t="shared" si="45"/>
        <v>0</v>
      </c>
      <c r="E113" s="132">
        <f t="shared" si="45"/>
        <v>0</v>
      </c>
      <c r="F113" s="132">
        <f t="shared" si="45"/>
        <v>0</v>
      </c>
      <c r="G113" s="132">
        <f t="shared" si="45"/>
        <v>0</v>
      </c>
      <c r="H113" s="132">
        <f t="shared" si="45"/>
        <v>0</v>
      </c>
      <c r="I113" s="132">
        <f t="shared" si="45"/>
        <v>0</v>
      </c>
      <c r="J113" s="132">
        <f t="shared" si="45"/>
        <v>0</v>
      </c>
      <c r="K113" s="132">
        <f t="shared" si="45"/>
        <v>0</v>
      </c>
      <c r="L113" s="132">
        <f t="shared" si="45"/>
        <v>0</v>
      </c>
      <c r="M113" s="132">
        <f t="shared" si="45"/>
        <v>0</v>
      </c>
      <c r="N113" s="132">
        <f t="shared" si="45"/>
        <v>0</v>
      </c>
      <c r="O113" s="132">
        <f t="shared" si="45"/>
        <v>0</v>
      </c>
      <c r="P113" s="132">
        <f t="shared" si="45"/>
        <v>0</v>
      </c>
      <c r="Q113" s="132">
        <f t="shared" si="45"/>
        <v>0</v>
      </c>
    </row>
    <row r="114" spans="1:17" ht="12" customHeight="1" x14ac:dyDescent="0.25">
      <c r="A114" s="166" t="s">
        <v>79</v>
      </c>
      <c r="B114" s="165">
        <v>0</v>
      </c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>
        <v>0</v>
      </c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>
        <v>0</v>
      </c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1.4651687718228361E-2</v>
      </c>
      <c r="J116" s="162">
        <v>2.8331809306736386E-2</v>
      </c>
      <c r="K116" s="162">
        <v>3.3003269252985031E-2</v>
      </c>
      <c r="L116" s="162">
        <v>5.4069261723096632E-2</v>
      </c>
      <c r="M116" s="162">
        <v>6.022191121472114E-2</v>
      </c>
      <c r="N116" s="162">
        <v>6.0908845944767163E-2</v>
      </c>
      <c r="O116" s="162">
        <v>2.3288443973992587E-2</v>
      </c>
      <c r="P116" s="162">
        <v>3.2049231025986391E-2</v>
      </c>
      <c r="Q116" s="162">
        <v>1.2719401501528137E-2</v>
      </c>
    </row>
    <row r="117" spans="1:17" ht="12" customHeight="1" x14ac:dyDescent="0.25">
      <c r="A117" s="161" t="s">
        <v>141</v>
      </c>
      <c r="B117" s="160">
        <f>SUM(B118:B119)</f>
        <v>0</v>
      </c>
      <c r="C117" s="160">
        <f t="shared" ref="C117:Q117" si="46">SUM(C118:C119)</f>
        <v>0</v>
      </c>
      <c r="D117" s="160">
        <f t="shared" si="46"/>
        <v>0</v>
      </c>
      <c r="E117" s="160">
        <f t="shared" si="46"/>
        <v>0</v>
      </c>
      <c r="F117" s="160">
        <f t="shared" si="46"/>
        <v>0</v>
      </c>
      <c r="G117" s="160">
        <f t="shared" si="46"/>
        <v>0</v>
      </c>
      <c r="H117" s="160">
        <f t="shared" si="46"/>
        <v>0</v>
      </c>
      <c r="I117" s="160">
        <f t="shared" si="46"/>
        <v>7.3064627838145726E-2</v>
      </c>
      <c r="J117" s="160">
        <f t="shared" si="46"/>
        <v>0.12129601812668385</v>
      </c>
      <c r="K117" s="160">
        <f t="shared" si="46"/>
        <v>0.14847220825340376</v>
      </c>
      <c r="L117" s="160">
        <f t="shared" si="46"/>
        <v>0.351872657427937</v>
      </c>
      <c r="M117" s="160">
        <f t="shared" si="46"/>
        <v>0.44291870566250657</v>
      </c>
      <c r="N117" s="160">
        <f t="shared" si="46"/>
        <v>0.6630622206610729</v>
      </c>
      <c r="O117" s="160">
        <f t="shared" si="46"/>
        <v>0.82118234497317499</v>
      </c>
      <c r="P117" s="160">
        <f t="shared" si="46"/>
        <v>0.88070839394843226</v>
      </c>
      <c r="Q117" s="160">
        <f t="shared" si="46"/>
        <v>0.99693743715147076</v>
      </c>
    </row>
    <row r="118" spans="1:17" ht="12" customHeight="1" x14ac:dyDescent="0.25">
      <c r="A118" s="148" t="s">
        <v>60</v>
      </c>
      <c r="B118" s="156">
        <v>0</v>
      </c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3.3332589558969766E-3</v>
      </c>
      <c r="J118" s="156">
        <v>5.5749689280997538E-3</v>
      </c>
      <c r="K118" s="156">
        <v>6.6809320731042445E-3</v>
      </c>
      <c r="L118" s="156">
        <v>1.6553512435224921E-2</v>
      </c>
      <c r="M118" s="156">
        <v>2.0538841298494256E-2</v>
      </c>
      <c r="N118" s="156">
        <v>2.921932692961459E-2</v>
      </c>
      <c r="O118" s="156">
        <v>3.5586376669030605E-2</v>
      </c>
      <c r="P118" s="156">
        <v>6.1971738388211239E-2</v>
      </c>
      <c r="Q118" s="156">
        <v>0.15903354909652581</v>
      </c>
    </row>
    <row r="119" spans="1:17" ht="12" customHeight="1" x14ac:dyDescent="0.25">
      <c r="A119" s="148" t="s">
        <v>59</v>
      </c>
      <c r="B119" s="156">
        <v>0</v>
      </c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6.9731368882248748E-2</v>
      </c>
      <c r="J119" s="156">
        <v>0.1157210491985841</v>
      </c>
      <c r="K119" s="156">
        <v>0.14179127618029952</v>
      </c>
      <c r="L119" s="156">
        <v>0.33531914499271209</v>
      </c>
      <c r="M119" s="156">
        <v>0.42237986436401231</v>
      </c>
      <c r="N119" s="156">
        <v>0.6338428937314583</v>
      </c>
      <c r="O119" s="156">
        <v>0.78559596830414435</v>
      </c>
      <c r="P119" s="156">
        <v>0.81873665556022102</v>
      </c>
      <c r="Q119" s="156">
        <v>0.83790388805494498</v>
      </c>
    </row>
    <row r="120" spans="1:17" ht="12" customHeight="1" x14ac:dyDescent="0.25">
      <c r="A120" s="158" t="s">
        <v>62</v>
      </c>
      <c r="B120" s="157">
        <f>SUM(B121:B122)</f>
        <v>0</v>
      </c>
      <c r="C120" s="157">
        <f t="shared" ref="C120:Q120" si="47">SUM(C121:C122)</f>
        <v>0</v>
      </c>
      <c r="D120" s="157">
        <f t="shared" si="47"/>
        <v>0</v>
      </c>
      <c r="E120" s="157">
        <f t="shared" si="47"/>
        <v>0</v>
      </c>
      <c r="F120" s="157">
        <f t="shared" si="47"/>
        <v>0</v>
      </c>
      <c r="G120" s="157">
        <f t="shared" si="47"/>
        <v>0</v>
      </c>
      <c r="H120" s="157">
        <f t="shared" si="47"/>
        <v>0</v>
      </c>
      <c r="I120" s="157">
        <f t="shared" si="47"/>
        <v>5.6742271117838708E-2</v>
      </c>
      <c r="J120" s="157">
        <f t="shared" si="47"/>
        <v>9.8723988681699543E-2</v>
      </c>
      <c r="K120" s="157">
        <f t="shared" si="47"/>
        <v>0.12338287542412604</v>
      </c>
      <c r="L120" s="157">
        <f t="shared" si="47"/>
        <v>0.28770055721923055</v>
      </c>
      <c r="M120" s="157">
        <f t="shared" si="47"/>
        <v>0.36719875625436793</v>
      </c>
      <c r="N120" s="157">
        <f t="shared" si="47"/>
        <v>0.52686790627665536</v>
      </c>
      <c r="O120" s="157">
        <f t="shared" si="47"/>
        <v>0.59130939608429467</v>
      </c>
      <c r="P120" s="157">
        <f t="shared" si="47"/>
        <v>0.59219168610404016</v>
      </c>
      <c r="Q120" s="157">
        <f t="shared" si="47"/>
        <v>0.62626298405968861</v>
      </c>
    </row>
    <row r="121" spans="1:17" ht="12" customHeight="1" x14ac:dyDescent="0.25">
      <c r="A121" s="23" t="s">
        <v>57</v>
      </c>
      <c r="B121" s="156">
        <v>0</v>
      </c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2.5572144692066374E-2</v>
      </c>
      <c r="J121" s="156">
        <v>5.736991177411533E-2</v>
      </c>
      <c r="K121" s="156">
        <v>7.0412151473983012E-2</v>
      </c>
      <c r="L121" s="156">
        <v>0.158618346436873</v>
      </c>
      <c r="M121" s="156">
        <v>0.21856605783300251</v>
      </c>
      <c r="N121" s="156">
        <v>0.31116281300436838</v>
      </c>
      <c r="O121" s="156">
        <v>0.3662483337767336</v>
      </c>
      <c r="P121" s="156">
        <v>0.36147894207087689</v>
      </c>
      <c r="Q121" s="156">
        <v>0.37920358990450337</v>
      </c>
    </row>
    <row r="122" spans="1:17" ht="12" customHeight="1" x14ac:dyDescent="0.25">
      <c r="A122" s="29" t="s">
        <v>140</v>
      </c>
      <c r="B122" s="57">
        <v>0</v>
      </c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3.117012642577233E-2</v>
      </c>
      <c r="J122" s="57">
        <v>4.135407690758422E-2</v>
      </c>
      <c r="K122" s="57">
        <v>5.2970723950143031E-2</v>
      </c>
      <c r="L122" s="57">
        <v>0.12908221078235754</v>
      </c>
      <c r="M122" s="57">
        <v>0.14863269842136542</v>
      </c>
      <c r="N122" s="57">
        <v>0.21570509327228699</v>
      </c>
      <c r="O122" s="57">
        <v>0.22506106230756104</v>
      </c>
      <c r="P122" s="57">
        <v>0.23071274403316328</v>
      </c>
      <c r="Q122" s="57">
        <v>0.24705939415518527</v>
      </c>
    </row>
    <row r="123" spans="1:17" s="28" customFormat="1" ht="12" customHeight="1" x14ac:dyDescent="0.25">
      <c r="B123"/>
    </row>
    <row r="124" spans="1:17" ht="12" customHeight="1" x14ac:dyDescent="0.25">
      <c r="A124" s="152" t="s">
        <v>150</v>
      </c>
      <c r="B124" s="168">
        <f>SUM(B125,B128,B130,B139)</f>
        <v>0</v>
      </c>
      <c r="C124" s="168">
        <f t="shared" ref="C124:Q124" si="48">SUM(C125,C128,C130,C139)</f>
        <v>0</v>
      </c>
      <c r="D124" s="168">
        <f t="shared" si="48"/>
        <v>0</v>
      </c>
      <c r="E124" s="168">
        <f t="shared" si="48"/>
        <v>0</v>
      </c>
      <c r="F124" s="168">
        <f t="shared" si="48"/>
        <v>0</v>
      </c>
      <c r="G124" s="168">
        <f t="shared" si="48"/>
        <v>0</v>
      </c>
      <c r="H124" s="168">
        <f t="shared" si="48"/>
        <v>0</v>
      </c>
      <c r="I124" s="168">
        <f t="shared" si="48"/>
        <v>0</v>
      </c>
      <c r="J124" s="168">
        <f t="shared" si="48"/>
        <v>0</v>
      </c>
      <c r="K124" s="168">
        <f t="shared" si="48"/>
        <v>0</v>
      </c>
      <c r="L124" s="168">
        <f t="shared" si="48"/>
        <v>0</v>
      </c>
      <c r="M124" s="168">
        <f t="shared" si="48"/>
        <v>0</v>
      </c>
      <c r="N124" s="168">
        <f t="shared" si="48"/>
        <v>0</v>
      </c>
      <c r="O124" s="168">
        <f t="shared" si="48"/>
        <v>0</v>
      </c>
      <c r="P124" s="168">
        <f t="shared" si="48"/>
        <v>0</v>
      </c>
      <c r="Q124" s="168">
        <f t="shared" si="48"/>
        <v>0</v>
      </c>
    </row>
    <row r="125" spans="1:17" ht="12.95" customHeight="1" x14ac:dyDescent="0.25">
      <c r="A125" s="158" t="s">
        <v>65</v>
      </c>
      <c r="B125" s="157">
        <f t="shared" ref="B125" si="49">SUM(B126:B127)</f>
        <v>0</v>
      </c>
      <c r="C125" s="157">
        <f t="shared" ref="C125:Q125" si="50">SUM(C126:C127)</f>
        <v>0</v>
      </c>
      <c r="D125" s="157">
        <f t="shared" si="50"/>
        <v>0</v>
      </c>
      <c r="E125" s="157">
        <f t="shared" si="50"/>
        <v>0</v>
      </c>
      <c r="F125" s="157">
        <f t="shared" si="50"/>
        <v>0</v>
      </c>
      <c r="G125" s="157">
        <f t="shared" si="50"/>
        <v>0</v>
      </c>
      <c r="H125" s="157">
        <f t="shared" si="50"/>
        <v>0</v>
      </c>
      <c r="I125" s="157">
        <f t="shared" si="50"/>
        <v>0</v>
      </c>
      <c r="J125" s="157">
        <f t="shared" si="50"/>
        <v>0</v>
      </c>
      <c r="K125" s="157">
        <f t="shared" si="50"/>
        <v>0</v>
      </c>
      <c r="L125" s="157">
        <f t="shared" si="50"/>
        <v>0</v>
      </c>
      <c r="M125" s="157">
        <f t="shared" si="50"/>
        <v>0</v>
      </c>
      <c r="N125" s="157">
        <f t="shared" si="50"/>
        <v>0</v>
      </c>
      <c r="O125" s="157">
        <f t="shared" si="50"/>
        <v>0</v>
      </c>
      <c r="P125" s="157">
        <f t="shared" si="50"/>
        <v>0</v>
      </c>
      <c r="Q125" s="157">
        <f t="shared" si="50"/>
        <v>0</v>
      </c>
    </row>
    <row r="126" spans="1:17" ht="12" customHeight="1" x14ac:dyDescent="0.25">
      <c r="A126" s="23" t="s">
        <v>149</v>
      </c>
      <c r="B126" s="156">
        <v>0</v>
      </c>
      <c r="C126" s="156">
        <v>0</v>
      </c>
      <c r="D126" s="156">
        <v>0</v>
      </c>
      <c r="E126" s="156">
        <v>0</v>
      </c>
      <c r="F126" s="156">
        <v>0</v>
      </c>
      <c r="G126" s="156">
        <v>0</v>
      </c>
      <c r="H126" s="156">
        <v>0</v>
      </c>
      <c r="I126" s="156">
        <v>0</v>
      </c>
      <c r="J126" s="156">
        <v>0</v>
      </c>
      <c r="K126" s="156">
        <v>0</v>
      </c>
      <c r="L126" s="156">
        <v>0</v>
      </c>
      <c r="M126" s="156">
        <v>0</v>
      </c>
      <c r="N126" s="156">
        <v>0</v>
      </c>
      <c r="O126" s="156">
        <v>0</v>
      </c>
      <c r="P126" s="156">
        <v>0</v>
      </c>
      <c r="Q126" s="156">
        <v>0</v>
      </c>
    </row>
    <row r="127" spans="1:17" ht="12" customHeight="1" x14ac:dyDescent="0.25">
      <c r="A127" s="23" t="s">
        <v>60</v>
      </c>
      <c r="B127" s="156">
        <v>0</v>
      </c>
      <c r="C127" s="156">
        <v>0</v>
      </c>
      <c r="D127" s="156">
        <v>0</v>
      </c>
      <c r="E127" s="156">
        <v>0</v>
      </c>
      <c r="F127" s="156">
        <v>0</v>
      </c>
      <c r="G127" s="156">
        <v>0</v>
      </c>
      <c r="H127" s="156">
        <v>0</v>
      </c>
      <c r="I127" s="156">
        <v>0</v>
      </c>
      <c r="J127" s="156">
        <v>0</v>
      </c>
      <c r="K127" s="156">
        <v>0</v>
      </c>
      <c r="L127" s="156">
        <v>0</v>
      </c>
      <c r="M127" s="156">
        <v>0</v>
      </c>
      <c r="N127" s="156">
        <v>0</v>
      </c>
      <c r="O127" s="156">
        <v>0</v>
      </c>
      <c r="P127" s="156">
        <v>0</v>
      </c>
      <c r="Q127" s="156">
        <v>0</v>
      </c>
    </row>
    <row r="128" spans="1:17" ht="12.95" customHeight="1" x14ac:dyDescent="0.25">
      <c r="A128" s="158" t="s">
        <v>112</v>
      </c>
      <c r="B128" s="157">
        <f t="shared" ref="B128:Q128" si="51">B129</f>
        <v>0</v>
      </c>
      <c r="C128" s="157">
        <f t="shared" si="51"/>
        <v>0</v>
      </c>
      <c r="D128" s="157">
        <f t="shared" si="51"/>
        <v>0</v>
      </c>
      <c r="E128" s="157">
        <f t="shared" si="51"/>
        <v>0</v>
      </c>
      <c r="F128" s="157">
        <f t="shared" si="51"/>
        <v>0</v>
      </c>
      <c r="G128" s="157">
        <f t="shared" si="51"/>
        <v>0</v>
      </c>
      <c r="H128" s="157">
        <f t="shared" si="51"/>
        <v>0</v>
      </c>
      <c r="I128" s="157">
        <f t="shared" si="51"/>
        <v>0</v>
      </c>
      <c r="J128" s="157">
        <f t="shared" si="51"/>
        <v>0</v>
      </c>
      <c r="K128" s="157">
        <f t="shared" si="51"/>
        <v>0</v>
      </c>
      <c r="L128" s="157">
        <f t="shared" si="51"/>
        <v>0</v>
      </c>
      <c r="M128" s="157">
        <f t="shared" si="51"/>
        <v>0</v>
      </c>
      <c r="N128" s="157">
        <f t="shared" si="51"/>
        <v>0</v>
      </c>
      <c r="O128" s="157">
        <f t="shared" si="51"/>
        <v>0</v>
      </c>
      <c r="P128" s="157">
        <f t="shared" si="51"/>
        <v>0</v>
      </c>
      <c r="Q128" s="157">
        <f t="shared" si="51"/>
        <v>0</v>
      </c>
    </row>
    <row r="129" spans="1:17" ht="12" customHeight="1" x14ac:dyDescent="0.25">
      <c r="A129" s="23" t="s">
        <v>60</v>
      </c>
      <c r="B129" s="156">
        <v>0</v>
      </c>
      <c r="C129" s="156">
        <v>0</v>
      </c>
      <c r="D129" s="156">
        <v>0</v>
      </c>
      <c r="E129" s="156">
        <v>0</v>
      </c>
      <c r="F129" s="156">
        <v>0</v>
      </c>
      <c r="G129" s="156">
        <v>0</v>
      </c>
      <c r="H129" s="156">
        <v>0</v>
      </c>
      <c r="I129" s="156">
        <v>0</v>
      </c>
      <c r="J129" s="156">
        <v>0</v>
      </c>
      <c r="K129" s="156">
        <v>0</v>
      </c>
      <c r="L129" s="156">
        <v>0</v>
      </c>
      <c r="M129" s="156">
        <v>0</v>
      </c>
      <c r="N129" s="156">
        <v>0</v>
      </c>
      <c r="O129" s="156">
        <v>0</v>
      </c>
      <c r="P129" s="156">
        <v>0</v>
      </c>
      <c r="Q129" s="156">
        <v>0</v>
      </c>
    </row>
    <row r="130" spans="1:17" ht="12" customHeight="1" x14ac:dyDescent="0.25">
      <c r="A130" s="158" t="s">
        <v>63</v>
      </c>
      <c r="B130" s="157">
        <f>SUM(B131:B132,B135:B136)</f>
        <v>0</v>
      </c>
      <c r="C130" s="157">
        <f t="shared" ref="C130:Q130" si="52">SUM(C131:C132,C135:C136)</f>
        <v>0</v>
      </c>
      <c r="D130" s="157">
        <f t="shared" si="52"/>
        <v>0</v>
      </c>
      <c r="E130" s="157">
        <f t="shared" si="52"/>
        <v>0</v>
      </c>
      <c r="F130" s="157">
        <f t="shared" si="52"/>
        <v>0</v>
      </c>
      <c r="G130" s="157">
        <f t="shared" si="52"/>
        <v>0</v>
      </c>
      <c r="H130" s="157">
        <f t="shared" si="52"/>
        <v>0</v>
      </c>
      <c r="I130" s="157">
        <f t="shared" si="52"/>
        <v>0</v>
      </c>
      <c r="J130" s="157">
        <f t="shared" si="52"/>
        <v>0</v>
      </c>
      <c r="K130" s="157">
        <f t="shared" si="52"/>
        <v>0</v>
      </c>
      <c r="L130" s="157">
        <f t="shared" si="52"/>
        <v>0</v>
      </c>
      <c r="M130" s="157">
        <f t="shared" si="52"/>
        <v>0</v>
      </c>
      <c r="N130" s="157">
        <f t="shared" si="52"/>
        <v>0</v>
      </c>
      <c r="O130" s="157">
        <f t="shared" si="52"/>
        <v>0</v>
      </c>
      <c r="P130" s="157">
        <f t="shared" si="52"/>
        <v>0</v>
      </c>
      <c r="Q130" s="157">
        <f t="shared" si="52"/>
        <v>0</v>
      </c>
    </row>
    <row r="131" spans="1:17" ht="12" customHeight="1" x14ac:dyDescent="0.25">
      <c r="A131" s="167" t="s">
        <v>148</v>
      </c>
      <c r="B131" s="132">
        <v>0</v>
      </c>
      <c r="C131" s="132">
        <v>0</v>
      </c>
      <c r="D131" s="132">
        <v>0</v>
      </c>
      <c r="E131" s="132">
        <v>0</v>
      </c>
      <c r="F131" s="132">
        <v>0</v>
      </c>
      <c r="G131" s="132">
        <v>0</v>
      </c>
      <c r="H131" s="132">
        <v>0</v>
      </c>
      <c r="I131" s="132">
        <v>0</v>
      </c>
      <c r="J131" s="132">
        <v>0</v>
      </c>
      <c r="K131" s="132">
        <v>0</v>
      </c>
      <c r="L131" s="132">
        <v>0</v>
      </c>
      <c r="M131" s="132">
        <v>0</v>
      </c>
      <c r="N131" s="132">
        <v>0</v>
      </c>
      <c r="O131" s="132">
        <v>0</v>
      </c>
      <c r="P131" s="132">
        <v>0</v>
      </c>
      <c r="Q131" s="132">
        <v>0</v>
      </c>
    </row>
    <row r="132" spans="1:17" ht="12" customHeight="1" x14ac:dyDescent="0.25">
      <c r="A132" s="167" t="s">
        <v>147</v>
      </c>
      <c r="B132" s="132">
        <f>SUM(B133:B134)</f>
        <v>0</v>
      </c>
      <c r="C132" s="132">
        <f t="shared" ref="C132:Q132" si="53">SUM(C133:C134)</f>
        <v>0</v>
      </c>
      <c r="D132" s="132">
        <f t="shared" si="53"/>
        <v>0</v>
      </c>
      <c r="E132" s="132">
        <f t="shared" si="53"/>
        <v>0</v>
      </c>
      <c r="F132" s="132">
        <f t="shared" si="53"/>
        <v>0</v>
      </c>
      <c r="G132" s="132">
        <f t="shared" si="53"/>
        <v>0</v>
      </c>
      <c r="H132" s="132">
        <f t="shared" si="53"/>
        <v>0</v>
      </c>
      <c r="I132" s="132">
        <f t="shared" si="53"/>
        <v>0</v>
      </c>
      <c r="J132" s="132">
        <f t="shared" si="53"/>
        <v>0</v>
      </c>
      <c r="K132" s="132">
        <f t="shared" si="53"/>
        <v>0</v>
      </c>
      <c r="L132" s="132">
        <f t="shared" si="53"/>
        <v>0</v>
      </c>
      <c r="M132" s="132">
        <f t="shared" si="53"/>
        <v>0</v>
      </c>
      <c r="N132" s="132">
        <f t="shared" si="53"/>
        <v>0</v>
      </c>
      <c r="O132" s="132">
        <f t="shared" si="53"/>
        <v>0</v>
      </c>
      <c r="P132" s="132">
        <f t="shared" si="53"/>
        <v>0</v>
      </c>
      <c r="Q132" s="132">
        <f t="shared" si="53"/>
        <v>0</v>
      </c>
    </row>
    <row r="133" spans="1:17" ht="12" customHeight="1" x14ac:dyDescent="0.25">
      <c r="A133" s="166" t="s">
        <v>61</v>
      </c>
      <c r="B133" s="165">
        <v>0</v>
      </c>
      <c r="C133" s="165">
        <v>0</v>
      </c>
      <c r="D133" s="165">
        <v>0</v>
      </c>
      <c r="E133" s="165">
        <v>0</v>
      </c>
      <c r="F133" s="165">
        <v>0</v>
      </c>
      <c r="G133" s="165">
        <v>0</v>
      </c>
      <c r="H133" s="165">
        <v>0</v>
      </c>
      <c r="I133" s="165">
        <v>0</v>
      </c>
      <c r="J133" s="165">
        <v>0</v>
      </c>
      <c r="K133" s="165">
        <v>0</v>
      </c>
      <c r="L133" s="165">
        <v>0</v>
      </c>
      <c r="M133" s="165">
        <v>0</v>
      </c>
      <c r="N133" s="165">
        <v>0</v>
      </c>
      <c r="O133" s="165">
        <v>0</v>
      </c>
      <c r="P133" s="165">
        <v>0</v>
      </c>
      <c r="Q133" s="165">
        <v>0</v>
      </c>
    </row>
    <row r="134" spans="1:17" ht="12" customHeight="1" x14ac:dyDescent="0.25">
      <c r="A134" s="147" t="s">
        <v>59</v>
      </c>
      <c r="B134" s="164">
        <v>0</v>
      </c>
      <c r="C134" s="164">
        <v>0</v>
      </c>
      <c r="D134" s="164">
        <v>0</v>
      </c>
      <c r="E134" s="164">
        <v>0</v>
      </c>
      <c r="F134" s="164">
        <v>0</v>
      </c>
      <c r="G134" s="164">
        <v>0</v>
      </c>
      <c r="H134" s="164">
        <v>0</v>
      </c>
      <c r="I134" s="164">
        <v>0</v>
      </c>
      <c r="J134" s="164">
        <v>0</v>
      </c>
      <c r="K134" s="164">
        <v>0</v>
      </c>
      <c r="L134" s="164">
        <v>0</v>
      </c>
      <c r="M134" s="164">
        <v>0</v>
      </c>
      <c r="N134" s="164">
        <v>0</v>
      </c>
      <c r="O134" s="164">
        <v>0</v>
      </c>
      <c r="P134" s="164">
        <v>0</v>
      </c>
      <c r="Q134" s="164">
        <v>0</v>
      </c>
    </row>
    <row r="135" spans="1:17" ht="12" customHeight="1" x14ac:dyDescent="0.25">
      <c r="A135" s="163" t="s">
        <v>142</v>
      </c>
      <c r="B135" s="162">
        <v>0</v>
      </c>
      <c r="C135" s="162">
        <v>0</v>
      </c>
      <c r="D135" s="162">
        <v>0</v>
      </c>
      <c r="E135" s="162">
        <v>0</v>
      </c>
      <c r="F135" s="162">
        <v>0</v>
      </c>
      <c r="G135" s="162">
        <v>0</v>
      </c>
      <c r="H135" s="162">
        <v>0</v>
      </c>
      <c r="I135" s="162">
        <v>0</v>
      </c>
      <c r="J135" s="162">
        <v>0</v>
      </c>
      <c r="K135" s="162">
        <v>0</v>
      </c>
      <c r="L135" s="162">
        <v>0</v>
      </c>
      <c r="M135" s="162">
        <v>0</v>
      </c>
      <c r="N135" s="162">
        <v>0</v>
      </c>
      <c r="O135" s="162">
        <v>0</v>
      </c>
      <c r="P135" s="162">
        <v>0</v>
      </c>
      <c r="Q135" s="162">
        <v>0</v>
      </c>
    </row>
    <row r="136" spans="1:17" ht="12" customHeight="1" x14ac:dyDescent="0.25">
      <c r="A136" s="161" t="s">
        <v>141</v>
      </c>
      <c r="B136" s="160">
        <f t="shared" ref="B136" si="54">SUM(B137:B138)</f>
        <v>0</v>
      </c>
      <c r="C136" s="160">
        <f t="shared" ref="C136" si="55">SUM(C137:C138)</f>
        <v>0</v>
      </c>
      <c r="D136" s="160">
        <f t="shared" ref="D136" si="56">SUM(D137:D138)</f>
        <v>0</v>
      </c>
      <c r="E136" s="160">
        <f t="shared" ref="E136" si="57">SUM(E137:E138)</f>
        <v>0</v>
      </c>
      <c r="F136" s="160">
        <f t="shared" ref="F136" si="58">SUM(F137:F138)</f>
        <v>0</v>
      </c>
      <c r="G136" s="160">
        <f t="shared" ref="G136" si="59">SUM(G137:G138)</f>
        <v>0</v>
      </c>
      <c r="H136" s="160">
        <f t="shared" ref="H136" si="60">SUM(H137:H138)</f>
        <v>0</v>
      </c>
      <c r="I136" s="160">
        <f t="shared" ref="I136" si="61">SUM(I137:I138)</f>
        <v>0</v>
      </c>
      <c r="J136" s="160">
        <f t="shared" ref="J136" si="62">SUM(J137:J138)</f>
        <v>0</v>
      </c>
      <c r="K136" s="160">
        <f t="shared" ref="K136" si="63">SUM(K137:K138)</f>
        <v>0</v>
      </c>
      <c r="L136" s="160">
        <f t="shared" ref="L136" si="64">SUM(L137:L138)</f>
        <v>0</v>
      </c>
      <c r="M136" s="160">
        <f t="shared" ref="M136" si="65">SUM(M137:M138)</f>
        <v>0</v>
      </c>
      <c r="N136" s="160">
        <f t="shared" ref="N136" si="66">SUM(N137:N138)</f>
        <v>0</v>
      </c>
      <c r="O136" s="160">
        <f t="shared" ref="O136" si="67">SUM(O137:O138)</f>
        <v>0</v>
      </c>
      <c r="P136" s="160">
        <f t="shared" ref="P136" si="68">SUM(P137:P138)</f>
        <v>0</v>
      </c>
      <c r="Q136" s="160">
        <f t="shared" ref="Q136" si="69">SUM(Q137:Q138)</f>
        <v>0</v>
      </c>
    </row>
    <row r="137" spans="1:17" ht="12" customHeight="1" x14ac:dyDescent="0.25">
      <c r="A137" s="148" t="s">
        <v>60</v>
      </c>
      <c r="B137" s="156">
        <v>0</v>
      </c>
      <c r="C137" s="156">
        <v>0</v>
      </c>
      <c r="D137" s="156">
        <v>0</v>
      </c>
      <c r="E137" s="156">
        <v>0</v>
      </c>
      <c r="F137" s="156">
        <v>0</v>
      </c>
      <c r="G137" s="156">
        <v>0</v>
      </c>
      <c r="H137" s="156">
        <v>0</v>
      </c>
      <c r="I137" s="156">
        <v>0</v>
      </c>
      <c r="J137" s="156">
        <v>0</v>
      </c>
      <c r="K137" s="156">
        <v>0</v>
      </c>
      <c r="L137" s="156">
        <v>0</v>
      </c>
      <c r="M137" s="156">
        <v>0</v>
      </c>
      <c r="N137" s="156">
        <v>0</v>
      </c>
      <c r="O137" s="156">
        <v>0</v>
      </c>
      <c r="P137" s="156">
        <v>0</v>
      </c>
      <c r="Q137" s="156">
        <v>0</v>
      </c>
    </row>
    <row r="138" spans="1:17" ht="12" customHeight="1" x14ac:dyDescent="0.25">
      <c r="A138" s="148" t="s">
        <v>59</v>
      </c>
      <c r="B138" s="156">
        <v>0</v>
      </c>
      <c r="C138" s="156">
        <v>0</v>
      </c>
      <c r="D138" s="156">
        <v>0</v>
      </c>
      <c r="E138" s="156">
        <v>0</v>
      </c>
      <c r="F138" s="156">
        <v>0</v>
      </c>
      <c r="G138" s="156">
        <v>0</v>
      </c>
      <c r="H138" s="156">
        <v>0</v>
      </c>
      <c r="I138" s="156">
        <v>0</v>
      </c>
      <c r="J138" s="156">
        <v>0</v>
      </c>
      <c r="K138" s="156">
        <v>0</v>
      </c>
      <c r="L138" s="156">
        <v>0</v>
      </c>
      <c r="M138" s="156">
        <v>0</v>
      </c>
      <c r="N138" s="156">
        <v>0</v>
      </c>
      <c r="O138" s="156">
        <v>0</v>
      </c>
      <c r="P138" s="156">
        <v>0</v>
      </c>
      <c r="Q138" s="156">
        <v>0</v>
      </c>
    </row>
    <row r="139" spans="1:17" ht="12" customHeight="1" x14ac:dyDescent="0.25">
      <c r="A139" s="158" t="s">
        <v>62</v>
      </c>
      <c r="B139" s="157">
        <f>SUM(B140:B141)</f>
        <v>0</v>
      </c>
      <c r="C139" s="157">
        <f t="shared" ref="C139:Q139" si="70">SUM(C140:C141)</f>
        <v>0</v>
      </c>
      <c r="D139" s="157">
        <f t="shared" si="70"/>
        <v>0</v>
      </c>
      <c r="E139" s="157">
        <f t="shared" si="70"/>
        <v>0</v>
      </c>
      <c r="F139" s="157">
        <f t="shared" si="70"/>
        <v>0</v>
      </c>
      <c r="G139" s="157">
        <f t="shared" si="70"/>
        <v>0</v>
      </c>
      <c r="H139" s="157">
        <f t="shared" si="70"/>
        <v>0</v>
      </c>
      <c r="I139" s="157">
        <f t="shared" si="70"/>
        <v>0</v>
      </c>
      <c r="J139" s="157">
        <f t="shared" si="70"/>
        <v>0</v>
      </c>
      <c r="K139" s="157">
        <f t="shared" si="70"/>
        <v>0</v>
      </c>
      <c r="L139" s="157">
        <f t="shared" si="70"/>
        <v>0</v>
      </c>
      <c r="M139" s="157">
        <f t="shared" si="70"/>
        <v>0</v>
      </c>
      <c r="N139" s="157">
        <f t="shared" si="70"/>
        <v>0</v>
      </c>
      <c r="O139" s="157">
        <f t="shared" si="70"/>
        <v>0</v>
      </c>
      <c r="P139" s="157">
        <f t="shared" si="70"/>
        <v>0</v>
      </c>
      <c r="Q139" s="157">
        <f t="shared" si="70"/>
        <v>0</v>
      </c>
    </row>
    <row r="140" spans="1:17" ht="12" customHeight="1" x14ac:dyDescent="0.25">
      <c r="A140" s="23" t="s">
        <v>57</v>
      </c>
      <c r="B140" s="156">
        <v>0</v>
      </c>
      <c r="C140" s="156">
        <v>0</v>
      </c>
      <c r="D140" s="156">
        <v>0</v>
      </c>
      <c r="E140" s="156">
        <v>0</v>
      </c>
      <c r="F140" s="156">
        <v>0</v>
      </c>
      <c r="G140" s="156">
        <v>0</v>
      </c>
      <c r="H140" s="156">
        <v>0</v>
      </c>
      <c r="I140" s="156">
        <v>0</v>
      </c>
      <c r="J140" s="156">
        <v>0</v>
      </c>
      <c r="K140" s="156">
        <v>0</v>
      </c>
      <c r="L140" s="156">
        <v>0</v>
      </c>
      <c r="M140" s="156">
        <v>0</v>
      </c>
      <c r="N140" s="156">
        <v>0</v>
      </c>
      <c r="O140" s="156">
        <v>0</v>
      </c>
      <c r="P140" s="156">
        <v>0</v>
      </c>
      <c r="Q140" s="156">
        <v>0</v>
      </c>
    </row>
    <row r="141" spans="1:17" ht="12" customHeight="1" x14ac:dyDescent="0.25">
      <c r="A141" s="29" t="s">
        <v>140</v>
      </c>
      <c r="B141" s="57">
        <v>0</v>
      </c>
      <c r="C141" s="57">
        <v>0</v>
      </c>
      <c r="D141" s="57">
        <v>0</v>
      </c>
      <c r="E141" s="57">
        <v>0</v>
      </c>
      <c r="F141" s="57">
        <v>0</v>
      </c>
      <c r="G141" s="57">
        <v>0</v>
      </c>
      <c r="H141" s="57">
        <v>0</v>
      </c>
      <c r="I141" s="57">
        <v>0</v>
      </c>
      <c r="J141" s="57">
        <v>0</v>
      </c>
      <c r="K141" s="57">
        <v>0</v>
      </c>
      <c r="L141" s="57">
        <v>0</v>
      </c>
      <c r="M141" s="57">
        <v>0</v>
      </c>
      <c r="N141" s="57">
        <v>0</v>
      </c>
      <c r="O141" s="57">
        <v>0</v>
      </c>
      <c r="P141" s="57">
        <v>0</v>
      </c>
      <c r="Q141" s="57">
        <v>0</v>
      </c>
    </row>
    <row r="142" spans="1:17" s="28" customFormat="1" ht="12" customHeight="1" x14ac:dyDescent="0.25">
      <c r="B142"/>
    </row>
    <row r="143" spans="1:17" ht="12" customHeight="1" x14ac:dyDescent="0.25">
      <c r="A143" s="152" t="s">
        <v>146</v>
      </c>
      <c r="B143" s="168">
        <f t="shared" ref="B143:Q143" si="71">SUM(B144,B146,B148,B157)</f>
        <v>4.4035455603615938</v>
      </c>
      <c r="C143" s="168">
        <f t="shared" si="71"/>
        <v>4.4378822236381952</v>
      </c>
      <c r="D143" s="168">
        <f t="shared" si="71"/>
        <v>5.5482535043304209</v>
      </c>
      <c r="E143" s="168">
        <f t="shared" si="71"/>
        <v>7.4740622783960866</v>
      </c>
      <c r="F143" s="168">
        <f t="shared" si="71"/>
        <v>7.3499590465367213</v>
      </c>
      <c r="G143" s="168">
        <f t="shared" si="71"/>
        <v>7.5746352029172064</v>
      </c>
      <c r="H143" s="168">
        <f t="shared" si="71"/>
        <v>9.9384414334065667</v>
      </c>
      <c r="I143" s="168">
        <f t="shared" si="71"/>
        <v>17.984533175131514</v>
      </c>
      <c r="J143" s="168">
        <f t="shared" si="71"/>
        <v>26.667441620388338</v>
      </c>
      <c r="K143" s="168">
        <f t="shared" si="71"/>
        <v>30.537130342896042</v>
      </c>
      <c r="L143" s="168">
        <f t="shared" si="71"/>
        <v>33.009810678019562</v>
      </c>
      <c r="M143" s="168">
        <f t="shared" si="71"/>
        <v>34.912846836912067</v>
      </c>
      <c r="N143" s="168">
        <f t="shared" si="71"/>
        <v>34.525874591872835</v>
      </c>
      <c r="O143" s="168">
        <f t="shared" si="71"/>
        <v>32.37558562370738</v>
      </c>
      <c r="P143" s="168">
        <f t="shared" si="71"/>
        <v>33.038899675663707</v>
      </c>
      <c r="Q143" s="168">
        <f t="shared" si="71"/>
        <v>37.83126587454683</v>
      </c>
    </row>
    <row r="144" spans="1:17" ht="12.95" customHeight="1" x14ac:dyDescent="0.25">
      <c r="A144" s="158" t="s">
        <v>65</v>
      </c>
      <c r="B144" s="157">
        <f t="shared" ref="B144:Q144" si="72">B145</f>
        <v>1.8852881647286435</v>
      </c>
      <c r="C144" s="157">
        <f t="shared" si="72"/>
        <v>1.9336813990544743</v>
      </c>
      <c r="D144" s="157">
        <f t="shared" si="72"/>
        <v>2.4528413658791242</v>
      </c>
      <c r="E144" s="157">
        <f t="shared" si="72"/>
        <v>3.3230758868961865</v>
      </c>
      <c r="F144" s="157">
        <f t="shared" si="72"/>
        <v>3.0429695794511877</v>
      </c>
      <c r="G144" s="157">
        <f t="shared" si="72"/>
        <v>2.7301128808681767</v>
      </c>
      <c r="H144" s="157">
        <f t="shared" si="72"/>
        <v>3.8159625629027825</v>
      </c>
      <c r="I144" s="157">
        <f t="shared" si="72"/>
        <v>6.595332038877932</v>
      </c>
      <c r="J144" s="157">
        <f t="shared" si="72"/>
        <v>8.3899821341524294</v>
      </c>
      <c r="K144" s="157">
        <f t="shared" si="72"/>
        <v>9.7285936262095838</v>
      </c>
      <c r="L144" s="157">
        <f t="shared" si="72"/>
        <v>9.1405673635977109</v>
      </c>
      <c r="M144" s="157">
        <f t="shared" si="72"/>
        <v>10.188756582004023</v>
      </c>
      <c r="N144" s="157">
        <f t="shared" si="72"/>
        <v>9.7569990495952457</v>
      </c>
      <c r="O144" s="157">
        <f t="shared" si="72"/>
        <v>8.1277962337953138</v>
      </c>
      <c r="P144" s="157">
        <f t="shared" si="72"/>
        <v>7.5382479916315681</v>
      </c>
      <c r="Q144" s="157">
        <f t="shared" si="72"/>
        <v>9.3676548966617492</v>
      </c>
    </row>
    <row r="145" spans="1:17" ht="12" customHeight="1" x14ac:dyDescent="0.25">
      <c r="A145" s="23" t="s">
        <v>60</v>
      </c>
      <c r="B145" s="156">
        <v>1.8852881647286435</v>
      </c>
      <c r="C145" s="156">
        <v>1.9336813990544743</v>
      </c>
      <c r="D145" s="156">
        <v>2.4528413658791242</v>
      </c>
      <c r="E145" s="156">
        <v>3.3230758868961865</v>
      </c>
      <c r="F145" s="156">
        <v>3.0429695794511877</v>
      </c>
      <c r="G145" s="156">
        <v>2.7301128808681767</v>
      </c>
      <c r="H145" s="156">
        <v>3.8159625629027825</v>
      </c>
      <c r="I145" s="156">
        <v>6.595332038877932</v>
      </c>
      <c r="J145" s="156">
        <v>8.3899821341524294</v>
      </c>
      <c r="K145" s="156">
        <v>9.7285936262095838</v>
      </c>
      <c r="L145" s="156">
        <v>9.1405673635977109</v>
      </c>
      <c r="M145" s="156">
        <v>10.188756582004023</v>
      </c>
      <c r="N145" s="156">
        <v>9.7569990495952457</v>
      </c>
      <c r="O145" s="156">
        <v>8.1277962337953138</v>
      </c>
      <c r="P145" s="156">
        <v>7.5382479916315681</v>
      </c>
      <c r="Q145" s="156">
        <v>9.3676548966617492</v>
      </c>
    </row>
    <row r="146" spans="1:17" ht="12.95" customHeight="1" x14ac:dyDescent="0.25">
      <c r="A146" s="158" t="s">
        <v>112</v>
      </c>
      <c r="B146" s="157">
        <f t="shared" ref="B146:Q146" si="73">B147</f>
        <v>0.50310750747069422</v>
      </c>
      <c r="C146" s="157">
        <f t="shared" si="73"/>
        <v>0.53904324946178239</v>
      </c>
      <c r="D146" s="157">
        <f t="shared" si="73"/>
        <v>0.63168285221945997</v>
      </c>
      <c r="E146" s="157">
        <f t="shared" si="73"/>
        <v>0.79666772708606004</v>
      </c>
      <c r="F146" s="157">
        <f t="shared" si="73"/>
        <v>0.84903739918961052</v>
      </c>
      <c r="G146" s="157">
        <f t="shared" si="73"/>
        <v>0.92326026731616673</v>
      </c>
      <c r="H146" s="157">
        <f t="shared" si="73"/>
        <v>1.1942989882350563</v>
      </c>
      <c r="I146" s="157">
        <f t="shared" si="73"/>
        <v>2.1034909722688777</v>
      </c>
      <c r="J146" s="157">
        <f t="shared" si="73"/>
        <v>3.3479821158731022</v>
      </c>
      <c r="K146" s="157">
        <f t="shared" si="73"/>
        <v>3.8043305368821452</v>
      </c>
      <c r="L146" s="157">
        <f t="shared" si="73"/>
        <v>4.3103477038746405</v>
      </c>
      <c r="M146" s="157">
        <f t="shared" si="73"/>
        <v>4.4166540888093806</v>
      </c>
      <c r="N146" s="157">
        <f t="shared" si="73"/>
        <v>4.5339772311520088</v>
      </c>
      <c r="O146" s="157">
        <f t="shared" si="73"/>
        <v>4.6131777010011561</v>
      </c>
      <c r="P146" s="157">
        <f t="shared" si="73"/>
        <v>4.7151017880281394</v>
      </c>
      <c r="Q146" s="157">
        <f t="shared" si="73"/>
        <v>4.8649188272422634</v>
      </c>
    </row>
    <row r="147" spans="1:17" ht="12" customHeight="1" x14ac:dyDescent="0.25">
      <c r="A147" s="23" t="s">
        <v>60</v>
      </c>
      <c r="B147" s="156">
        <v>0.50310750747069422</v>
      </c>
      <c r="C147" s="156">
        <v>0.53904324946178239</v>
      </c>
      <c r="D147" s="156">
        <v>0.63168285221945997</v>
      </c>
      <c r="E147" s="156">
        <v>0.79666772708606004</v>
      </c>
      <c r="F147" s="156">
        <v>0.84903739918961052</v>
      </c>
      <c r="G147" s="156">
        <v>0.92326026731616673</v>
      </c>
      <c r="H147" s="156">
        <v>1.1942989882350563</v>
      </c>
      <c r="I147" s="156">
        <v>2.1034909722688777</v>
      </c>
      <c r="J147" s="156">
        <v>3.3479821158731022</v>
      </c>
      <c r="K147" s="156">
        <v>3.8043305368821452</v>
      </c>
      <c r="L147" s="156">
        <v>4.3103477038746405</v>
      </c>
      <c r="M147" s="156">
        <v>4.4166540888093806</v>
      </c>
      <c r="N147" s="156">
        <v>4.5339772311520088</v>
      </c>
      <c r="O147" s="156">
        <v>4.6131777010011561</v>
      </c>
      <c r="P147" s="156">
        <v>4.7151017880281394</v>
      </c>
      <c r="Q147" s="156">
        <v>4.8649188272422634</v>
      </c>
    </row>
    <row r="148" spans="1:17" ht="12" customHeight="1" x14ac:dyDescent="0.25">
      <c r="A148" s="158" t="s">
        <v>63</v>
      </c>
      <c r="B148" s="157">
        <f t="shared" ref="B148:Q148" si="74">SUM(B149:B150,B153:B154)</f>
        <v>1.2265352301631802</v>
      </c>
      <c r="C148" s="157">
        <f t="shared" si="74"/>
        <v>1.2483885075865966</v>
      </c>
      <c r="D148" s="157">
        <f t="shared" si="74"/>
        <v>1.604441027304786</v>
      </c>
      <c r="E148" s="157">
        <f t="shared" si="74"/>
        <v>2.1153449966013262</v>
      </c>
      <c r="F148" s="157">
        <f t="shared" si="74"/>
        <v>2.0903176033278106</v>
      </c>
      <c r="G148" s="157">
        <f t="shared" si="74"/>
        <v>2.4704197091258853</v>
      </c>
      <c r="H148" s="157">
        <f t="shared" si="74"/>
        <v>3.0612967810589691</v>
      </c>
      <c r="I148" s="157">
        <f t="shared" si="74"/>
        <v>5.4611886807319587</v>
      </c>
      <c r="J148" s="157">
        <f t="shared" si="74"/>
        <v>8.9729726650841837</v>
      </c>
      <c r="K148" s="157">
        <f t="shared" si="74"/>
        <v>10.109947580636465</v>
      </c>
      <c r="L148" s="157">
        <f t="shared" si="74"/>
        <v>11.403721488007632</v>
      </c>
      <c r="M148" s="157">
        <f t="shared" si="74"/>
        <v>11.698841649760599</v>
      </c>
      <c r="N148" s="157">
        <f t="shared" si="74"/>
        <v>11.655153329573453</v>
      </c>
      <c r="O148" s="157">
        <f t="shared" si="74"/>
        <v>11.491794749442032</v>
      </c>
      <c r="P148" s="157">
        <f t="shared" si="74"/>
        <v>12.557434953848631</v>
      </c>
      <c r="Q148" s="157">
        <f t="shared" si="74"/>
        <v>14.543765936826485</v>
      </c>
    </row>
    <row r="149" spans="1:17" ht="12" customHeight="1" x14ac:dyDescent="0.25">
      <c r="A149" s="167" t="s">
        <v>144</v>
      </c>
      <c r="B149" s="132">
        <v>0.23806689681818999</v>
      </c>
      <c r="C149" s="132">
        <v>0.24863552393627694</v>
      </c>
      <c r="D149" s="132">
        <v>0.29217624849782015</v>
      </c>
      <c r="E149" s="132">
        <v>0.29711565588019678</v>
      </c>
      <c r="F149" s="132">
        <v>0.22378334292422145</v>
      </c>
      <c r="G149" s="132">
        <v>0.24364506807129677</v>
      </c>
      <c r="H149" s="132">
        <v>0.23407463257045016</v>
      </c>
      <c r="I149" s="132">
        <v>0.10203005697339877</v>
      </c>
      <c r="J149" s="132">
        <v>0.11764353547896338</v>
      </c>
      <c r="K149" s="132">
        <v>0.10909138822144995</v>
      </c>
      <c r="L149" s="132">
        <v>7.0595092816403568E-2</v>
      </c>
      <c r="M149" s="132">
        <v>6.2693442703167054E-2</v>
      </c>
      <c r="N149" s="132">
        <v>4.1242837781288448E-2</v>
      </c>
      <c r="O149" s="132">
        <v>1.6058688987535225E-2</v>
      </c>
      <c r="P149" s="132">
        <v>2.9153713137727872E-2</v>
      </c>
      <c r="Q149" s="132">
        <v>1.1976828872666665E-2</v>
      </c>
    </row>
    <row r="150" spans="1:17" ht="12" customHeight="1" x14ac:dyDescent="0.25">
      <c r="A150" s="167" t="s">
        <v>143</v>
      </c>
      <c r="B150" s="132">
        <f t="shared" ref="B150:C150" si="75">SUM(B151:B152)</f>
        <v>0.33596817767812909</v>
      </c>
      <c r="C150" s="132">
        <f t="shared" si="75"/>
        <v>0.34410280762830336</v>
      </c>
      <c r="D150" s="132">
        <f t="shared" ref="D150" si="76">SUM(D151:D152)</f>
        <v>0.37607756953212962</v>
      </c>
      <c r="E150" s="132">
        <f t="shared" ref="E150" si="77">SUM(E151:E152)</f>
        <v>0.38341775836214265</v>
      </c>
      <c r="F150" s="132">
        <f t="shared" ref="F150" si="78">SUM(F151:F152)</f>
        <v>0.44700013280939099</v>
      </c>
      <c r="G150" s="132">
        <f t="shared" ref="G150" si="79">SUM(G151:G152)</f>
        <v>0.49999447130195385</v>
      </c>
      <c r="H150" s="132">
        <f t="shared" ref="H150" si="80">SUM(H151:H152)</f>
        <v>0.43339559280363033</v>
      </c>
      <c r="I150" s="132">
        <f t="shared" ref="I150" si="81">SUM(I151:I152)</f>
        <v>0.48528275439224866</v>
      </c>
      <c r="J150" s="132">
        <f t="shared" ref="J150" si="82">SUM(J151:J152)</f>
        <v>0.49451627230430983</v>
      </c>
      <c r="K150" s="132">
        <f t="shared" ref="K150" si="83">SUM(K151:K152)</f>
        <v>0.47056937222871148</v>
      </c>
      <c r="L150" s="132">
        <f t="shared" ref="L150" si="84">SUM(L151:L152)</f>
        <v>0.46988280364590296</v>
      </c>
      <c r="M150" s="132">
        <f t="shared" ref="M150" si="85">SUM(M151:M152)</f>
        <v>0.49343707899940664</v>
      </c>
      <c r="N150" s="132">
        <f t="shared" ref="N150" si="86">SUM(N151:N152)</f>
        <v>0.48071036589253319</v>
      </c>
      <c r="O150" s="132">
        <f t="shared" ref="O150" si="87">SUM(O151:O152)</f>
        <v>0.62106049132904029</v>
      </c>
      <c r="P150" s="132">
        <f t="shared" ref="P150" si="88">SUM(P151:P152)</f>
        <v>0.84963608673019897</v>
      </c>
      <c r="Q150" s="132">
        <f t="shared" ref="Q150" si="89">SUM(Q151:Q152)</f>
        <v>0.98137175809842436</v>
      </c>
    </row>
    <row r="151" spans="1:17" ht="12" customHeight="1" x14ac:dyDescent="0.25">
      <c r="A151" s="166" t="s">
        <v>57</v>
      </c>
      <c r="B151" s="165">
        <v>1.7201171558835285E-2</v>
      </c>
      <c r="C151" s="165">
        <v>8.863492317728313E-3</v>
      </c>
      <c r="D151" s="165">
        <v>1.8890522539240815E-2</v>
      </c>
      <c r="E151" s="165">
        <v>1.9070189260395533E-2</v>
      </c>
      <c r="F151" s="165">
        <v>2.2010471262957576E-2</v>
      </c>
      <c r="G151" s="165">
        <v>0.12751090052286401</v>
      </c>
      <c r="H151" s="165">
        <v>4.5510054822442449E-2</v>
      </c>
      <c r="I151" s="165">
        <v>2.3216650699984857E-2</v>
      </c>
      <c r="J151" s="165">
        <v>2.3284983436633083E-2</v>
      </c>
      <c r="K151" s="165">
        <v>2.1910727973291109E-2</v>
      </c>
      <c r="L151" s="165">
        <v>2.1667263102880661E-2</v>
      </c>
      <c r="M151" s="165">
        <v>2.1332600973493661E-2</v>
      </c>
      <c r="N151" s="165">
        <v>1.973371590601827E-2</v>
      </c>
      <c r="O151" s="165">
        <v>2.469303525246104E-2</v>
      </c>
      <c r="P151" s="165">
        <v>5.6696496741819646E-2</v>
      </c>
      <c r="Q151" s="165">
        <v>0.14879664477014443</v>
      </c>
    </row>
    <row r="152" spans="1:17" ht="12" customHeight="1" x14ac:dyDescent="0.25">
      <c r="A152" s="147" t="s">
        <v>59</v>
      </c>
      <c r="B152" s="164">
        <v>0.31876700611929382</v>
      </c>
      <c r="C152" s="164">
        <v>0.33523931531057505</v>
      </c>
      <c r="D152" s="164">
        <v>0.35718704699288878</v>
      </c>
      <c r="E152" s="164">
        <v>0.36434756910174709</v>
      </c>
      <c r="F152" s="164">
        <v>0.42498966154643342</v>
      </c>
      <c r="G152" s="164">
        <v>0.37248357077908983</v>
      </c>
      <c r="H152" s="164">
        <v>0.38788553798118786</v>
      </c>
      <c r="I152" s="164">
        <v>0.46206610369226381</v>
      </c>
      <c r="J152" s="164">
        <v>0.47123128886767673</v>
      </c>
      <c r="K152" s="164">
        <v>0.44865864425542035</v>
      </c>
      <c r="L152" s="164">
        <v>0.44821554054302232</v>
      </c>
      <c r="M152" s="164">
        <v>0.47210447802591299</v>
      </c>
      <c r="N152" s="164">
        <v>0.46097664998651494</v>
      </c>
      <c r="O152" s="164">
        <v>0.59636745607657926</v>
      </c>
      <c r="P152" s="164">
        <v>0.79293958998837932</v>
      </c>
      <c r="Q152" s="164">
        <v>0.83257511332827994</v>
      </c>
    </row>
    <row r="153" spans="1:17" ht="12" customHeight="1" x14ac:dyDescent="0.25">
      <c r="A153" s="163" t="s">
        <v>142</v>
      </c>
      <c r="B153" s="162">
        <v>0.24033360295293868</v>
      </c>
      <c r="C153" s="162">
        <v>0.23985946559225721</v>
      </c>
      <c r="D153" s="162">
        <v>0.3602665591493866</v>
      </c>
      <c r="E153" s="162">
        <v>0.55778520959139732</v>
      </c>
      <c r="F153" s="162">
        <v>0.41361751081230663</v>
      </c>
      <c r="G153" s="162">
        <v>0.50052769189628277</v>
      </c>
      <c r="H153" s="162">
        <v>0.73905220532197535</v>
      </c>
      <c r="I153" s="162">
        <v>0.81316866836167434</v>
      </c>
      <c r="J153" s="162">
        <v>1.5769850631862459</v>
      </c>
      <c r="K153" s="162">
        <v>1.7429294086576415</v>
      </c>
      <c r="L153" s="162">
        <v>1.4432333706088101</v>
      </c>
      <c r="M153" s="162">
        <v>1.336201954846933</v>
      </c>
      <c r="N153" s="162">
        <v>0.93943435307866596</v>
      </c>
      <c r="O153" s="162">
        <v>0.29866407973664166</v>
      </c>
      <c r="P153" s="162">
        <v>0.40872661296103624</v>
      </c>
      <c r="Q153" s="162">
        <v>0.17068616208502274</v>
      </c>
    </row>
    <row r="154" spans="1:17" ht="12" customHeight="1" x14ac:dyDescent="0.25">
      <c r="A154" s="161" t="s">
        <v>141</v>
      </c>
      <c r="B154" s="160">
        <f t="shared" ref="B154:C154" si="90">SUM(B155:B156)</f>
        <v>0.41216655271392255</v>
      </c>
      <c r="C154" s="160">
        <f t="shared" si="90"/>
        <v>0.41579071042975912</v>
      </c>
      <c r="D154" s="160">
        <f t="shared" ref="D154" si="91">SUM(D155:D156)</f>
        <v>0.57592065012544968</v>
      </c>
      <c r="E154" s="160">
        <f t="shared" ref="E154" si="92">SUM(E155:E156)</f>
        <v>0.87702637276758955</v>
      </c>
      <c r="F154" s="160">
        <f t="shared" ref="F154" si="93">SUM(F155:F156)</f>
        <v>1.0059166167818918</v>
      </c>
      <c r="G154" s="160">
        <f t="shared" ref="G154" si="94">SUM(G155:G156)</f>
        <v>1.2262524778563519</v>
      </c>
      <c r="H154" s="160">
        <f t="shared" ref="H154" si="95">SUM(H155:H156)</f>
        <v>1.6547743503629131</v>
      </c>
      <c r="I154" s="160">
        <f t="shared" ref="I154" si="96">SUM(I155:I156)</f>
        <v>4.0607072010046368</v>
      </c>
      <c r="J154" s="160">
        <f t="shared" ref="J154" si="97">SUM(J155:J156)</f>
        <v>6.7838277941146652</v>
      </c>
      <c r="K154" s="160">
        <f t="shared" ref="K154" si="98">SUM(K155:K156)</f>
        <v>7.7873574115286619</v>
      </c>
      <c r="L154" s="160">
        <f t="shared" ref="L154" si="99">SUM(L155:L156)</f>
        <v>9.4200102209365149</v>
      </c>
      <c r="M154" s="160">
        <f t="shared" ref="M154" si="100">SUM(M155:M156)</f>
        <v>9.8065091732110918</v>
      </c>
      <c r="N154" s="160">
        <f t="shared" ref="N154" si="101">SUM(N155:N156)</f>
        <v>10.193765772820965</v>
      </c>
      <c r="O154" s="160">
        <f t="shared" ref="O154" si="102">SUM(O155:O156)</f>
        <v>10.556011489388816</v>
      </c>
      <c r="P154" s="160">
        <f t="shared" ref="P154" si="103">SUM(P155:P156)</f>
        <v>11.269918541019669</v>
      </c>
      <c r="Q154" s="160">
        <f t="shared" ref="Q154" si="104">SUM(Q155:Q156)</f>
        <v>13.379731187770371</v>
      </c>
    </row>
    <row r="155" spans="1:17" ht="12" customHeight="1" x14ac:dyDescent="0.25">
      <c r="A155" s="148" t="s">
        <v>60</v>
      </c>
      <c r="B155" s="156">
        <v>1.7384282627259821E-2</v>
      </c>
      <c r="C155" s="156">
        <v>8.5457675348703539E-3</v>
      </c>
      <c r="D155" s="156">
        <v>2.3265101038027255E-2</v>
      </c>
      <c r="E155" s="156">
        <v>3.5806211841512142E-2</v>
      </c>
      <c r="F155" s="156">
        <v>4.071261293548889E-2</v>
      </c>
      <c r="G155" s="156">
        <v>0.26236190864326492</v>
      </c>
      <c r="H155" s="156">
        <v>0.14377646372410893</v>
      </c>
      <c r="I155" s="156">
        <v>0.18525227658735083</v>
      </c>
      <c r="J155" s="156">
        <v>0.31179613106729698</v>
      </c>
      <c r="K155" s="156">
        <v>0.35041444124419185</v>
      </c>
      <c r="L155" s="156">
        <v>0.4431553661260354</v>
      </c>
      <c r="M155" s="156">
        <v>0.4547433491198804</v>
      </c>
      <c r="N155" s="156">
        <v>0.44921119840459178</v>
      </c>
      <c r="O155" s="156">
        <v>0.45745041072001663</v>
      </c>
      <c r="P155" s="156">
        <v>0.79301667643855234</v>
      </c>
      <c r="Q155" s="156">
        <v>2.1343627568329593</v>
      </c>
    </row>
    <row r="156" spans="1:17" ht="12" customHeight="1" x14ac:dyDescent="0.25">
      <c r="A156" s="148" t="s">
        <v>59</v>
      </c>
      <c r="B156" s="156">
        <v>0.39478227008666272</v>
      </c>
      <c r="C156" s="156">
        <v>0.40724494289488877</v>
      </c>
      <c r="D156" s="156">
        <v>0.55265554908742243</v>
      </c>
      <c r="E156" s="156">
        <v>0.84122016092607743</v>
      </c>
      <c r="F156" s="156">
        <v>0.96520400384640292</v>
      </c>
      <c r="G156" s="156">
        <v>0.96389056921308691</v>
      </c>
      <c r="H156" s="156">
        <v>1.5109978866388041</v>
      </c>
      <c r="I156" s="156">
        <v>3.8754549244172862</v>
      </c>
      <c r="J156" s="156">
        <v>6.4720316630473684</v>
      </c>
      <c r="K156" s="156">
        <v>7.4369429702844698</v>
      </c>
      <c r="L156" s="156">
        <v>8.9768548548104796</v>
      </c>
      <c r="M156" s="156">
        <v>9.3517658240912116</v>
      </c>
      <c r="N156" s="156">
        <v>9.7445545744163731</v>
      </c>
      <c r="O156" s="156">
        <v>10.0985610786688</v>
      </c>
      <c r="P156" s="156">
        <v>10.476901864581116</v>
      </c>
      <c r="Q156" s="156">
        <v>11.245368430937411</v>
      </c>
    </row>
    <row r="157" spans="1:17" ht="12" customHeight="1" x14ac:dyDescent="0.25">
      <c r="A157" s="158" t="s">
        <v>62</v>
      </c>
      <c r="B157" s="157">
        <f t="shared" ref="B157:Q157" si="105">SUM(B158:B159)</f>
        <v>0.78861465799907604</v>
      </c>
      <c r="C157" s="157">
        <f t="shared" si="105"/>
        <v>0.71676906753534209</v>
      </c>
      <c r="D157" s="157">
        <f t="shared" si="105"/>
        <v>0.85928825892705107</v>
      </c>
      <c r="E157" s="157">
        <f t="shared" si="105"/>
        <v>1.2389736678125141</v>
      </c>
      <c r="F157" s="157">
        <f t="shared" si="105"/>
        <v>1.3676344645681124</v>
      </c>
      <c r="G157" s="157">
        <f t="shared" si="105"/>
        <v>1.4508423456069783</v>
      </c>
      <c r="H157" s="157">
        <f t="shared" si="105"/>
        <v>1.8668831012097584</v>
      </c>
      <c r="I157" s="157">
        <f t="shared" si="105"/>
        <v>3.8245214832527452</v>
      </c>
      <c r="J157" s="157">
        <f t="shared" si="105"/>
        <v>5.9565047052786264</v>
      </c>
      <c r="K157" s="157">
        <f t="shared" si="105"/>
        <v>6.8942585991678467</v>
      </c>
      <c r="L157" s="157">
        <f t="shared" si="105"/>
        <v>8.1551741225395737</v>
      </c>
      <c r="M157" s="157">
        <f t="shared" si="105"/>
        <v>8.6085945163380657</v>
      </c>
      <c r="N157" s="157">
        <f t="shared" si="105"/>
        <v>8.5797449815521247</v>
      </c>
      <c r="O157" s="157">
        <f t="shared" si="105"/>
        <v>8.1428169394688794</v>
      </c>
      <c r="P157" s="157">
        <f t="shared" si="105"/>
        <v>8.2281149421553668</v>
      </c>
      <c r="Q157" s="157">
        <f t="shared" si="105"/>
        <v>9.0549262138163265</v>
      </c>
    </row>
    <row r="158" spans="1:17" ht="12" customHeight="1" x14ac:dyDescent="0.25">
      <c r="A158" s="23" t="s">
        <v>57</v>
      </c>
      <c r="B158" s="156">
        <v>0.52145367515015995</v>
      </c>
      <c r="C158" s="156">
        <v>0.5575728357250157</v>
      </c>
      <c r="D158" s="156">
        <v>0.65912145528667399</v>
      </c>
      <c r="E158" s="156">
        <v>0.91986164922242653</v>
      </c>
      <c r="F158" s="156">
        <v>1.0086620395098931</v>
      </c>
      <c r="G158" s="156">
        <v>1.0304591299048067</v>
      </c>
      <c r="H158" s="156">
        <v>1.1464803326310473</v>
      </c>
      <c r="I158" s="156">
        <v>2.3310767383640352</v>
      </c>
      <c r="J158" s="156">
        <v>3.4756851027429252</v>
      </c>
      <c r="K158" s="156">
        <v>3.9447030097587392</v>
      </c>
      <c r="L158" s="156">
        <v>4.5058422131067823</v>
      </c>
      <c r="M158" s="156">
        <v>5.1284550909056126</v>
      </c>
      <c r="N158" s="156">
        <v>5.0753856253130154</v>
      </c>
      <c r="O158" s="156">
        <v>5.0503959959709812</v>
      </c>
      <c r="P158" s="156">
        <v>5.0260350020483395</v>
      </c>
      <c r="Q158" s="156">
        <v>5.4751539914965672</v>
      </c>
    </row>
    <row r="159" spans="1:17" ht="12" customHeight="1" x14ac:dyDescent="0.25">
      <c r="A159" s="29" t="s">
        <v>140</v>
      </c>
      <c r="B159" s="57">
        <v>0.2671609828489161</v>
      </c>
      <c r="C159" s="57">
        <v>0.15919623181032636</v>
      </c>
      <c r="D159" s="57">
        <v>0.20016680364037712</v>
      </c>
      <c r="E159" s="57">
        <v>0.31911201859008748</v>
      </c>
      <c r="F159" s="57">
        <v>0.35897242505821941</v>
      </c>
      <c r="G159" s="57">
        <v>0.42038321570217169</v>
      </c>
      <c r="H159" s="57">
        <v>0.72040276857871099</v>
      </c>
      <c r="I159" s="57">
        <v>1.4934447448887103</v>
      </c>
      <c r="J159" s="57">
        <v>2.4808196025357012</v>
      </c>
      <c r="K159" s="57">
        <v>2.9495555894091079</v>
      </c>
      <c r="L159" s="57">
        <v>3.6493319094327918</v>
      </c>
      <c r="M159" s="57">
        <v>3.4801394254324531</v>
      </c>
      <c r="N159" s="57">
        <v>3.5043593562391098</v>
      </c>
      <c r="O159" s="57">
        <v>3.0924209434978973</v>
      </c>
      <c r="P159" s="57">
        <v>3.2020799401070272</v>
      </c>
      <c r="Q159" s="57">
        <v>3.5797722223197601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16.519836908405495</v>
      </c>
      <c r="C161" s="168">
        <f t="shared" ref="C161:Q161" si="106">SUM(C162,C164,C166,C175)</f>
        <v>15.79326465696084</v>
      </c>
      <c r="D161" s="168">
        <f t="shared" si="106"/>
        <v>19.408909533149206</v>
      </c>
      <c r="E161" s="168">
        <f t="shared" si="106"/>
        <v>23.306792229291553</v>
      </c>
      <c r="F161" s="168">
        <f t="shared" si="106"/>
        <v>23.01259776026934</v>
      </c>
      <c r="G161" s="168">
        <f t="shared" si="106"/>
        <v>24.271869924805728</v>
      </c>
      <c r="H161" s="168">
        <f t="shared" si="106"/>
        <v>28.954515070869338</v>
      </c>
      <c r="I161" s="168">
        <f t="shared" si="106"/>
        <v>35.349993721415132</v>
      </c>
      <c r="J161" s="168">
        <f t="shared" si="106"/>
        <v>32.794072911543388</v>
      </c>
      <c r="K161" s="168">
        <f t="shared" si="106"/>
        <v>29.25690899998914</v>
      </c>
      <c r="L161" s="168">
        <f t="shared" si="106"/>
        <v>26.965939178794489</v>
      </c>
      <c r="M161" s="168">
        <f t="shared" si="106"/>
        <v>23.120742269929373</v>
      </c>
      <c r="N161" s="168">
        <f t="shared" si="106"/>
        <v>20.637288143145572</v>
      </c>
      <c r="O161" s="168">
        <f t="shared" si="106"/>
        <v>17.350419487275413</v>
      </c>
      <c r="P161" s="168">
        <f t="shared" si="106"/>
        <v>16.689403353321691</v>
      </c>
      <c r="Q161" s="168">
        <f t="shared" si="106"/>
        <v>18.674726534820735</v>
      </c>
    </row>
    <row r="162" spans="1:17" ht="12.95" customHeight="1" x14ac:dyDescent="0.25">
      <c r="A162" s="158" t="s">
        <v>65</v>
      </c>
      <c r="B162" s="157">
        <f t="shared" ref="B162:Q162" si="107">B163</f>
        <v>9.5922086812699856</v>
      </c>
      <c r="C162" s="157">
        <f t="shared" si="107"/>
        <v>9.3123632186655403</v>
      </c>
      <c r="D162" s="157">
        <f t="shared" si="107"/>
        <v>11.504877008063961</v>
      </c>
      <c r="E162" s="157">
        <f t="shared" si="107"/>
        <v>14.003256159874162</v>
      </c>
      <c r="F162" s="157">
        <f t="shared" si="107"/>
        <v>13.261694274058495</v>
      </c>
      <c r="G162" s="157">
        <f t="shared" si="107"/>
        <v>12.672166235778992</v>
      </c>
      <c r="H162" s="157">
        <f t="shared" si="107"/>
        <v>16.591699299444116</v>
      </c>
      <c r="I162" s="157">
        <f t="shared" si="107"/>
        <v>21.464581714913162</v>
      </c>
      <c r="J162" s="157">
        <f t="shared" si="107"/>
        <v>18.543850904524337</v>
      </c>
      <c r="K162" s="157">
        <f t="shared" si="107"/>
        <v>16.394433265751363</v>
      </c>
      <c r="L162" s="157">
        <f t="shared" si="107"/>
        <v>14.333833386351172</v>
      </c>
      <c r="M162" s="157">
        <f t="shared" si="107"/>
        <v>12.528522809832934</v>
      </c>
      <c r="N162" s="157">
        <f t="shared" si="107"/>
        <v>10.957746718674423</v>
      </c>
      <c r="O162" s="157">
        <f t="shared" si="107"/>
        <v>8.6232573512542938</v>
      </c>
      <c r="P162" s="157">
        <f t="shared" si="107"/>
        <v>7.9759099020007165</v>
      </c>
      <c r="Q162" s="157">
        <f t="shared" si="107"/>
        <v>9.6276388757171993</v>
      </c>
    </row>
    <row r="163" spans="1:17" ht="12" customHeight="1" x14ac:dyDescent="0.25">
      <c r="A163" s="23" t="s">
        <v>60</v>
      </c>
      <c r="B163" s="57">
        <v>9.5922086812699856</v>
      </c>
      <c r="C163" s="57">
        <v>9.3123632186655403</v>
      </c>
      <c r="D163" s="57">
        <v>11.504877008063961</v>
      </c>
      <c r="E163" s="57">
        <v>14.003256159874162</v>
      </c>
      <c r="F163" s="57">
        <v>13.261694274058495</v>
      </c>
      <c r="G163" s="57">
        <v>12.672166235778992</v>
      </c>
      <c r="H163" s="57">
        <v>16.591699299444116</v>
      </c>
      <c r="I163" s="57">
        <v>21.464581714913162</v>
      </c>
      <c r="J163" s="57">
        <v>18.543850904524337</v>
      </c>
      <c r="K163" s="57">
        <v>16.394433265751363</v>
      </c>
      <c r="L163" s="57">
        <v>14.333833386351172</v>
      </c>
      <c r="M163" s="57">
        <v>12.528522809832934</v>
      </c>
      <c r="N163" s="57">
        <v>10.957746718674423</v>
      </c>
      <c r="O163" s="57">
        <v>8.6232573512542938</v>
      </c>
      <c r="P163" s="57">
        <v>7.9759099020007165</v>
      </c>
      <c r="Q163" s="57">
        <v>9.6276388757171993</v>
      </c>
    </row>
    <row r="164" spans="1:17" ht="12.95" customHeight="1" x14ac:dyDescent="0.25">
      <c r="A164" s="158" t="s">
        <v>112</v>
      </c>
      <c r="B164" s="157">
        <f t="shared" ref="B164:Q164" si="108">B165</f>
        <v>0.43469952896512914</v>
      </c>
      <c r="C164" s="157">
        <f t="shared" si="108"/>
        <v>0.46992148678896789</v>
      </c>
      <c r="D164" s="157">
        <f t="shared" si="108"/>
        <v>0.55845227620602955</v>
      </c>
      <c r="E164" s="157">
        <f t="shared" si="108"/>
        <v>0.63985641340969479</v>
      </c>
      <c r="F164" s="157">
        <f t="shared" si="108"/>
        <v>0.7278210543936936</v>
      </c>
      <c r="G164" s="157">
        <f t="shared" si="108"/>
        <v>0.84949805214477991</v>
      </c>
      <c r="H164" s="157">
        <f t="shared" si="108"/>
        <v>0.98272694134481686</v>
      </c>
      <c r="I164" s="157">
        <f t="shared" si="108"/>
        <v>1.1110023229616515</v>
      </c>
      <c r="J164" s="157">
        <f t="shared" si="108"/>
        <v>1.1668586162619619</v>
      </c>
      <c r="K164" s="157">
        <f t="shared" si="108"/>
        <v>1.1798446107376634</v>
      </c>
      <c r="L164" s="157">
        <f t="shared" si="108"/>
        <v>1.228840345914211</v>
      </c>
      <c r="M164" s="157">
        <f t="shared" si="108"/>
        <v>1.0772096033021819</v>
      </c>
      <c r="N164" s="157">
        <f t="shared" si="108"/>
        <v>1.0090831898041521</v>
      </c>
      <c r="O164" s="157">
        <f t="shared" si="108"/>
        <v>0.93692526661244135</v>
      </c>
      <c r="P164" s="157">
        <f t="shared" si="108"/>
        <v>0.87593758742838834</v>
      </c>
      <c r="Q164" s="157">
        <f t="shared" si="108"/>
        <v>0.81627619968106335</v>
      </c>
    </row>
    <row r="165" spans="1:17" ht="12" customHeight="1" x14ac:dyDescent="0.25">
      <c r="A165" s="23" t="s">
        <v>60</v>
      </c>
      <c r="B165" s="156">
        <v>0.43469952896512914</v>
      </c>
      <c r="C165" s="156">
        <v>0.46992148678896789</v>
      </c>
      <c r="D165" s="156">
        <v>0.55845227620602955</v>
      </c>
      <c r="E165" s="156">
        <v>0.63985641340969479</v>
      </c>
      <c r="F165" s="156">
        <v>0.7278210543936936</v>
      </c>
      <c r="G165" s="156">
        <v>0.84949805214477991</v>
      </c>
      <c r="H165" s="156">
        <v>0.98272694134481686</v>
      </c>
      <c r="I165" s="156">
        <v>1.1110023229616515</v>
      </c>
      <c r="J165" s="156">
        <v>1.1668586162619619</v>
      </c>
      <c r="K165" s="156">
        <v>1.1798446107376634</v>
      </c>
      <c r="L165" s="156">
        <v>1.228840345914211</v>
      </c>
      <c r="M165" s="156">
        <v>1.0772096033021819</v>
      </c>
      <c r="N165" s="156">
        <v>1.0090831898041521</v>
      </c>
      <c r="O165" s="156">
        <v>0.93692526661244135</v>
      </c>
      <c r="P165" s="156">
        <v>0.87593758742838834</v>
      </c>
      <c r="Q165" s="156">
        <v>0.81627619968106335</v>
      </c>
    </row>
    <row r="166" spans="1:17" ht="12" customHeight="1" x14ac:dyDescent="0.25">
      <c r="A166" s="158" t="s">
        <v>63</v>
      </c>
      <c r="B166" s="157">
        <f>SUM(B167:B168,B171:B172)</f>
        <v>3.9520817459319462</v>
      </c>
      <c r="C166" s="157">
        <f t="shared" ref="C166:Q166" si="109">SUM(C167:C168,C171:C172)</f>
        <v>3.8161683020034216</v>
      </c>
      <c r="D166" s="157">
        <f t="shared" si="109"/>
        <v>4.781904937421495</v>
      </c>
      <c r="E166" s="157">
        <f t="shared" si="109"/>
        <v>5.4581118313649357</v>
      </c>
      <c r="F166" s="157">
        <f t="shared" si="109"/>
        <v>5.4504903562544147</v>
      </c>
      <c r="G166" s="157">
        <f t="shared" si="109"/>
        <v>6.7794966254904736</v>
      </c>
      <c r="H166" s="157">
        <f t="shared" si="109"/>
        <v>7.0739027736596016</v>
      </c>
      <c r="I166" s="157">
        <f t="shared" si="109"/>
        <v>7.4816567246212138</v>
      </c>
      <c r="J166" s="157">
        <f t="shared" si="109"/>
        <v>7.821189478303392</v>
      </c>
      <c r="K166" s="157">
        <f t="shared" si="109"/>
        <v>6.9133379582105583</v>
      </c>
      <c r="L166" s="157">
        <f t="shared" si="109"/>
        <v>6.6177076425617782</v>
      </c>
      <c r="M166" s="157">
        <f t="shared" si="109"/>
        <v>5.4521992764691438</v>
      </c>
      <c r="N166" s="157">
        <f t="shared" si="109"/>
        <v>4.9736853316779399</v>
      </c>
      <c r="O166" s="157">
        <f t="shared" si="109"/>
        <v>4.5532936493903424</v>
      </c>
      <c r="P166" s="157">
        <f t="shared" si="109"/>
        <v>4.7387783852338803</v>
      </c>
      <c r="Q166" s="157">
        <f t="shared" si="109"/>
        <v>5.0785294646100088</v>
      </c>
    </row>
    <row r="167" spans="1:17" ht="12" customHeight="1" x14ac:dyDescent="0.25">
      <c r="A167" s="167" t="s">
        <v>144</v>
      </c>
      <c r="B167" s="132">
        <v>0.76673188364919409</v>
      </c>
      <c r="C167" s="132">
        <v>0.8010433197947</v>
      </c>
      <c r="D167" s="132">
        <v>0.94186997924842741</v>
      </c>
      <c r="E167" s="132">
        <v>0.95772386948616617</v>
      </c>
      <c r="F167" s="132">
        <v>0.72039843270126058</v>
      </c>
      <c r="G167" s="132">
        <v>0.78463656615613564</v>
      </c>
      <c r="H167" s="132">
        <v>0.75413561057979717</v>
      </c>
      <c r="I167" s="132">
        <v>0.32822876818800945</v>
      </c>
      <c r="J167" s="132">
        <v>0.37917776973100126</v>
      </c>
      <c r="K167" s="132">
        <v>0.35131125020466925</v>
      </c>
      <c r="L167" s="132">
        <v>0.22717138842201665</v>
      </c>
      <c r="M167" s="132">
        <v>0.20196545300349122</v>
      </c>
      <c r="N167" s="132">
        <v>0.13276265876262378</v>
      </c>
      <c r="O167" s="132">
        <v>3.7719246226536225E-2</v>
      </c>
      <c r="P167" s="132">
        <v>4.7841990790117521E-2</v>
      </c>
      <c r="Q167" s="132">
        <v>1.8931116605182801E-2</v>
      </c>
    </row>
    <row r="168" spans="1:17" ht="12" customHeight="1" x14ac:dyDescent="0.25">
      <c r="A168" s="167" t="s">
        <v>143</v>
      </c>
      <c r="B168" s="132">
        <f t="shared" ref="B168" si="110">SUM(B169:B170)</f>
        <v>1.0825641280739713</v>
      </c>
      <c r="C168" s="132">
        <f t="shared" ref="C168" si="111">SUM(C169:C170)</f>
        <v>1.1090449644921614</v>
      </c>
      <c r="D168" s="132">
        <f t="shared" ref="D168" si="112">SUM(D169:D170)</f>
        <v>1.2115704827221816</v>
      </c>
      <c r="E168" s="132">
        <f t="shared" ref="E168" si="113">SUM(E169:E170)</f>
        <v>1.2356219804013138</v>
      </c>
      <c r="F168" s="132">
        <f t="shared" ref="F168" si="114">SUM(F169:F170)</f>
        <v>1.4408179768317559</v>
      </c>
      <c r="G168" s="132">
        <f t="shared" ref="G168" si="115">SUM(G169:G170)</f>
        <v>1.6113532633863159</v>
      </c>
      <c r="H168" s="132">
        <f t="shared" ref="H168" si="116">SUM(H169:H170)</f>
        <v>1.3964519684130039</v>
      </c>
      <c r="I168" s="132">
        <f t="shared" ref="I168" si="117">SUM(I169:I170)</f>
        <v>1.5638900704357164</v>
      </c>
      <c r="J168" s="132">
        <f t="shared" ref="J168" si="118">SUM(J169:J170)</f>
        <v>1.5930431606196001</v>
      </c>
      <c r="K168" s="132">
        <f t="shared" ref="K168" si="119">SUM(K169:K170)</f>
        <v>1.5159481674962925</v>
      </c>
      <c r="L168" s="132">
        <f t="shared" ref="L168" si="120">SUM(L169:L170)</f>
        <v>1.5138705365584164</v>
      </c>
      <c r="M168" s="132">
        <f t="shared" ref="M168" si="121">SUM(M169:M170)</f>
        <v>1.5893150887692924</v>
      </c>
      <c r="N168" s="132">
        <f t="shared" ref="N168" si="122">SUM(N169:N170)</f>
        <v>1.5483390009699394</v>
      </c>
      <c r="O168" s="132">
        <f t="shared" ref="O168" si="123">SUM(O169:O170)</f>
        <v>1.4517711666638911</v>
      </c>
      <c r="P168" s="132">
        <f t="shared" ref="P168" si="124">SUM(P169:P170)</f>
        <v>1.396586867066437</v>
      </c>
      <c r="Q168" s="132">
        <f t="shared" ref="Q168" si="125">SUM(Q169:Q170)</f>
        <v>1.5620510084762387</v>
      </c>
    </row>
    <row r="169" spans="1:17" ht="12" customHeight="1" x14ac:dyDescent="0.25">
      <c r="A169" s="166" t="s">
        <v>57</v>
      </c>
      <c r="B169" s="165">
        <v>5.5425997245135888E-2</v>
      </c>
      <c r="C169" s="165">
        <v>2.8567077352678223E-2</v>
      </c>
      <c r="D169" s="165">
        <v>6.0857656414382399E-2</v>
      </c>
      <c r="E169" s="165">
        <v>6.14565822960704E-2</v>
      </c>
      <c r="F169" s="165">
        <v>7.0946472599217464E-2</v>
      </c>
      <c r="G169" s="165">
        <v>0.41093475521804601</v>
      </c>
      <c r="H169" s="165">
        <v>0.14663879073680111</v>
      </c>
      <c r="I169" s="165">
        <v>7.4818833288135253E-2</v>
      </c>
      <c r="J169" s="165">
        <v>7.5010643099814159E-2</v>
      </c>
      <c r="K169" s="165">
        <v>7.0585826192438E-2</v>
      </c>
      <c r="L169" s="165">
        <v>6.9807686011912493E-2</v>
      </c>
      <c r="M169" s="165">
        <v>6.8710330157229091E-2</v>
      </c>
      <c r="N169" s="165">
        <v>6.3561104854934047E-2</v>
      </c>
      <c r="O169" s="165">
        <v>5.7721650463103125E-2</v>
      </c>
      <c r="P169" s="165">
        <v>9.3194702996936399E-2</v>
      </c>
      <c r="Q169" s="165">
        <v>0.23683985921039083</v>
      </c>
    </row>
    <row r="170" spans="1:17" ht="12" customHeight="1" x14ac:dyDescent="0.25">
      <c r="A170" s="147" t="s">
        <v>59</v>
      </c>
      <c r="B170" s="164">
        <v>1.0271381308288354</v>
      </c>
      <c r="C170" s="164">
        <v>1.0804778871394831</v>
      </c>
      <c r="D170" s="164">
        <v>1.1507128263077993</v>
      </c>
      <c r="E170" s="164">
        <v>1.1741653981052433</v>
      </c>
      <c r="F170" s="164">
        <v>1.3698715042325385</v>
      </c>
      <c r="G170" s="164">
        <v>1.2004185081682699</v>
      </c>
      <c r="H170" s="164">
        <v>1.2498131776762027</v>
      </c>
      <c r="I170" s="164">
        <v>1.4890712371475812</v>
      </c>
      <c r="J170" s="164">
        <v>1.518032517519786</v>
      </c>
      <c r="K170" s="164">
        <v>1.4453623413038545</v>
      </c>
      <c r="L170" s="164">
        <v>1.4440628505465039</v>
      </c>
      <c r="M170" s="164">
        <v>1.5206047586120632</v>
      </c>
      <c r="N170" s="164">
        <v>1.4847778961150053</v>
      </c>
      <c r="O170" s="164">
        <v>1.394049516200788</v>
      </c>
      <c r="P170" s="164">
        <v>1.3033921640695005</v>
      </c>
      <c r="Q170" s="164">
        <v>1.3252111492658478</v>
      </c>
    </row>
    <row r="171" spans="1:17" ht="12" customHeight="1" x14ac:dyDescent="0.25">
      <c r="A171" s="163" t="s">
        <v>142</v>
      </c>
      <c r="B171" s="162">
        <v>0.77481364595264302</v>
      </c>
      <c r="C171" s="162">
        <v>0.69687225115271967</v>
      </c>
      <c r="D171" s="162">
        <v>1.0110297452185248</v>
      </c>
      <c r="E171" s="162">
        <v>1.26936833795646</v>
      </c>
      <c r="F171" s="162">
        <v>0.95831099336090753</v>
      </c>
      <c r="G171" s="162">
        <v>1.271087306039929</v>
      </c>
      <c r="H171" s="162">
        <v>1.5202047434173414</v>
      </c>
      <c r="I171" s="162">
        <v>0.93267149631347446</v>
      </c>
      <c r="J171" s="162">
        <v>1.1031127042977684</v>
      </c>
      <c r="K171" s="162">
        <v>0.9227535687084597</v>
      </c>
      <c r="L171" s="162">
        <v>0.64790687979300421</v>
      </c>
      <c r="M171" s="162">
        <v>0.43921243517503383</v>
      </c>
      <c r="N171" s="162">
        <v>0.27789660962300028</v>
      </c>
      <c r="O171" s="162">
        <v>8.4165253660394249E-2</v>
      </c>
      <c r="P171" s="162">
        <v>0.11513982998224745</v>
      </c>
      <c r="Q171" s="162">
        <v>4.3902450343984219E-2</v>
      </c>
    </row>
    <row r="172" spans="1:17" ht="12" customHeight="1" x14ac:dyDescent="0.25">
      <c r="A172" s="161" t="s">
        <v>141</v>
      </c>
      <c r="B172" s="160">
        <f t="shared" ref="B172" si="126">SUM(B173:B174)</f>
        <v>1.3279720882561379</v>
      </c>
      <c r="C172" s="160">
        <f t="shared" ref="C172" si="127">SUM(C173:C174)</f>
        <v>1.2092077665638405</v>
      </c>
      <c r="D172" s="160">
        <f t="shared" ref="D172" si="128">SUM(D173:D174)</f>
        <v>1.6174347302323613</v>
      </c>
      <c r="E172" s="160">
        <f t="shared" ref="E172" si="129">SUM(E173:E174)</f>
        <v>1.9953976435209959</v>
      </c>
      <c r="F172" s="160">
        <f t="shared" ref="F172" si="130">SUM(F173:F174)</f>
        <v>2.3309629533604905</v>
      </c>
      <c r="G172" s="160">
        <f t="shared" ref="G172" si="131">SUM(G173:G174)</f>
        <v>3.1124194899080928</v>
      </c>
      <c r="H172" s="160">
        <f t="shared" ref="H172" si="132">SUM(H173:H174)</f>
        <v>3.403110451249459</v>
      </c>
      <c r="I172" s="160">
        <f t="shared" ref="I172" si="133">SUM(I173:I174)</f>
        <v>4.6568663896840139</v>
      </c>
      <c r="J172" s="160">
        <f t="shared" ref="J172" si="134">SUM(J173:J174)</f>
        <v>4.745855843655022</v>
      </c>
      <c r="K172" s="160">
        <f t="shared" ref="K172" si="135">SUM(K173:K174)</f>
        <v>4.1233249718011367</v>
      </c>
      <c r="L172" s="160">
        <f t="shared" ref="L172" si="136">SUM(L173:L174)</f>
        <v>4.2287588377883409</v>
      </c>
      <c r="M172" s="160">
        <f t="shared" ref="M172" si="137">SUM(M173:M174)</f>
        <v>3.2217062995213266</v>
      </c>
      <c r="N172" s="160">
        <f t="shared" ref="N172" si="138">SUM(N173:N174)</f>
        <v>3.0146870623223765</v>
      </c>
      <c r="O172" s="160">
        <f t="shared" ref="O172" si="139">SUM(O173:O174)</f>
        <v>2.9796379828395207</v>
      </c>
      <c r="P172" s="160">
        <f t="shared" ref="P172" si="140">SUM(P173:P174)</f>
        <v>3.1792096973950779</v>
      </c>
      <c r="Q172" s="160">
        <f t="shared" ref="Q172" si="141">SUM(Q173:Q174)</f>
        <v>3.453644889184603</v>
      </c>
    </row>
    <row r="173" spans="1:17" ht="12" customHeight="1" x14ac:dyDescent="0.25">
      <c r="A173" s="148" t="s">
        <v>60</v>
      </c>
      <c r="B173" s="156">
        <v>5.6010954676811407E-2</v>
      </c>
      <c r="C173" s="156">
        <v>2.4852908483052914E-2</v>
      </c>
      <c r="D173" s="156">
        <v>6.5338484412867756E-2</v>
      </c>
      <c r="E173" s="156">
        <v>8.1465772239554077E-2</v>
      </c>
      <c r="F173" s="156">
        <v>9.4341410514452273E-2</v>
      </c>
      <c r="G173" s="156">
        <v>0.665915325446088</v>
      </c>
      <c r="H173" s="156">
        <v>0.29568211897646157</v>
      </c>
      <c r="I173" s="156">
        <v>0.21244947191431235</v>
      </c>
      <c r="J173" s="156">
        <v>0.21812751378189593</v>
      </c>
      <c r="K173" s="156">
        <v>0.18554081181928045</v>
      </c>
      <c r="L173" s="156">
        <v>0.19893791270562836</v>
      </c>
      <c r="M173" s="156">
        <v>0.14939561944499988</v>
      </c>
      <c r="N173" s="156">
        <v>0.13284896065508617</v>
      </c>
      <c r="O173" s="156">
        <v>0.12912420760597512</v>
      </c>
      <c r="P173" s="156">
        <v>0.22370758925657314</v>
      </c>
      <c r="Q173" s="156">
        <v>0.55093266997320622</v>
      </c>
    </row>
    <row r="174" spans="1:17" ht="12" customHeight="1" x14ac:dyDescent="0.25">
      <c r="A174" s="159" t="s">
        <v>59</v>
      </c>
      <c r="B174" s="57">
        <v>1.2719611335793264</v>
      </c>
      <c r="C174" s="57">
        <v>1.1843548580807877</v>
      </c>
      <c r="D174" s="57">
        <v>1.5520962458194936</v>
      </c>
      <c r="E174" s="57">
        <v>1.9139318712814419</v>
      </c>
      <c r="F174" s="57">
        <v>2.2366215428460383</v>
      </c>
      <c r="G174" s="57">
        <v>2.4465041644620049</v>
      </c>
      <c r="H174" s="57">
        <v>3.1074283322729976</v>
      </c>
      <c r="I174" s="57">
        <v>4.4444169177697015</v>
      </c>
      <c r="J174" s="57">
        <v>4.5277283298731259</v>
      </c>
      <c r="K174" s="57">
        <v>3.9377841599818559</v>
      </c>
      <c r="L174" s="57">
        <v>4.0298209250827126</v>
      </c>
      <c r="M174" s="57">
        <v>3.0723106800763267</v>
      </c>
      <c r="N174" s="57">
        <v>2.8818381016672903</v>
      </c>
      <c r="O174" s="57">
        <v>2.8505137752335457</v>
      </c>
      <c r="P174" s="57">
        <v>2.9555021081385049</v>
      </c>
      <c r="Q174" s="57">
        <v>2.9027122192113968</v>
      </c>
    </row>
    <row r="175" spans="1:17" ht="12" customHeight="1" x14ac:dyDescent="0.25">
      <c r="A175" s="158" t="s">
        <v>62</v>
      </c>
      <c r="B175" s="157">
        <f>SUM(B176:B177)</f>
        <v>2.5408469522384332</v>
      </c>
      <c r="C175" s="157">
        <f t="shared" ref="C175:Q175" si="142">SUM(C176:C177)</f>
        <v>2.1948116495029089</v>
      </c>
      <c r="D175" s="157">
        <f t="shared" si="142"/>
        <v>2.5636753114577231</v>
      </c>
      <c r="E175" s="157">
        <f t="shared" si="142"/>
        <v>3.2055678246427597</v>
      </c>
      <c r="F175" s="157">
        <f t="shared" si="142"/>
        <v>3.5725920755627358</v>
      </c>
      <c r="G175" s="157">
        <f t="shared" si="142"/>
        <v>3.9707090113914836</v>
      </c>
      <c r="H175" s="157">
        <f t="shared" si="142"/>
        <v>4.3061860564208025</v>
      </c>
      <c r="I175" s="157">
        <f t="shared" si="142"/>
        <v>5.2927529589191042</v>
      </c>
      <c r="J175" s="157">
        <f t="shared" si="142"/>
        <v>5.2621739124536973</v>
      </c>
      <c r="K175" s="157">
        <f t="shared" si="142"/>
        <v>4.7692931652895529</v>
      </c>
      <c r="L175" s="157">
        <f t="shared" si="142"/>
        <v>4.7855578039673281</v>
      </c>
      <c r="M175" s="157">
        <f t="shared" si="142"/>
        <v>4.0628105803251113</v>
      </c>
      <c r="N175" s="157">
        <f t="shared" si="142"/>
        <v>3.696772902989057</v>
      </c>
      <c r="O175" s="157">
        <f t="shared" si="142"/>
        <v>3.2369432200183361</v>
      </c>
      <c r="P175" s="157">
        <f t="shared" si="142"/>
        <v>3.0987774786587052</v>
      </c>
      <c r="Q175" s="157">
        <f t="shared" si="142"/>
        <v>3.1522819948124639</v>
      </c>
    </row>
    <row r="176" spans="1:17" ht="12" customHeight="1" x14ac:dyDescent="0.25">
      <c r="A176" s="23" t="s">
        <v>57</v>
      </c>
      <c r="B176" s="156">
        <v>1.6798190079701165</v>
      </c>
      <c r="C176" s="156">
        <v>1.7070727724308932</v>
      </c>
      <c r="D176" s="156">
        <v>1.966123563937346</v>
      </c>
      <c r="E176" s="156">
        <v>2.3794154635911942</v>
      </c>
      <c r="F176" s="156">
        <v>2.6340790236165614</v>
      </c>
      <c r="G176" s="156">
        <v>2.8188648726276737</v>
      </c>
      <c r="H176" s="156">
        <v>2.6476984396338215</v>
      </c>
      <c r="I176" s="156">
        <v>3.2448177669341272</v>
      </c>
      <c r="J176" s="156">
        <v>3.0807837995983443</v>
      </c>
      <c r="K176" s="156">
        <v>2.7362274847001307</v>
      </c>
      <c r="L176" s="156">
        <v>2.6465271474292962</v>
      </c>
      <c r="M176" s="156">
        <v>2.4229437310839996</v>
      </c>
      <c r="N176" s="156">
        <v>2.18478126800365</v>
      </c>
      <c r="O176" s="156">
        <v>2.0018429749606663</v>
      </c>
      <c r="P176" s="156">
        <v>1.8927757076954566</v>
      </c>
      <c r="Q176" s="156">
        <v>1.9079288109601009</v>
      </c>
    </row>
    <row r="177" spans="1:17" ht="12" customHeight="1" x14ac:dyDescent="0.25">
      <c r="A177" s="29" t="s">
        <v>140</v>
      </c>
      <c r="B177" s="57">
        <v>0.86102794426831641</v>
      </c>
      <c r="C177" s="57">
        <v>0.48773887707201552</v>
      </c>
      <c r="D177" s="57">
        <v>0.5975517475203771</v>
      </c>
      <c r="E177" s="57">
        <v>0.82615236105156575</v>
      </c>
      <c r="F177" s="57">
        <v>0.93851305194617451</v>
      </c>
      <c r="G177" s="57">
        <v>1.1518441387638096</v>
      </c>
      <c r="H177" s="57">
        <v>1.6584876167869811</v>
      </c>
      <c r="I177" s="57">
        <v>2.0479351919849766</v>
      </c>
      <c r="J177" s="57">
        <v>2.181390112855353</v>
      </c>
      <c r="K177" s="57">
        <v>2.0330656805894223</v>
      </c>
      <c r="L177" s="57">
        <v>2.1390306565380319</v>
      </c>
      <c r="M177" s="57">
        <v>1.6398668492411121</v>
      </c>
      <c r="N177" s="57">
        <v>1.5119916349854068</v>
      </c>
      <c r="O177" s="57">
        <v>1.2351002450576696</v>
      </c>
      <c r="P177" s="57">
        <v>1.2060017709632487</v>
      </c>
      <c r="Q177" s="57">
        <v>1.2443531838523629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175</v>
      </c>
    </row>
    <row r="3" spans="1:17" ht="12" customHeight="1" x14ac:dyDescent="0.25">
      <c r="A3" s="152" t="s">
        <v>172</v>
      </c>
      <c r="B3" s="168">
        <f>SUM(B4,B7,B9,B19)</f>
        <v>0</v>
      </c>
      <c r="C3" s="168">
        <f t="shared" ref="C3:Q3" si="0">SUM(C4,C7,C9,C19)</f>
        <v>0</v>
      </c>
      <c r="D3" s="168">
        <f t="shared" si="0"/>
        <v>0</v>
      </c>
      <c r="E3" s="168">
        <f t="shared" si="0"/>
        <v>0</v>
      </c>
      <c r="F3" s="168">
        <f t="shared" si="0"/>
        <v>0</v>
      </c>
      <c r="G3" s="168">
        <f t="shared" si="0"/>
        <v>0</v>
      </c>
      <c r="H3" s="168">
        <f t="shared" si="0"/>
        <v>0</v>
      </c>
      <c r="I3" s="168">
        <f t="shared" si="0"/>
        <v>0</v>
      </c>
      <c r="J3" s="168">
        <f t="shared" si="0"/>
        <v>0</v>
      </c>
      <c r="K3" s="168">
        <f t="shared" si="0"/>
        <v>0</v>
      </c>
      <c r="L3" s="168">
        <f t="shared" si="0"/>
        <v>0</v>
      </c>
      <c r="M3" s="168">
        <f t="shared" si="0"/>
        <v>0</v>
      </c>
      <c r="N3" s="168">
        <f t="shared" si="0"/>
        <v>0</v>
      </c>
      <c r="O3" s="168">
        <f t="shared" si="0"/>
        <v>0</v>
      </c>
      <c r="P3" s="168">
        <f t="shared" si="0"/>
        <v>0</v>
      </c>
      <c r="Q3" s="168">
        <f t="shared" si="0"/>
        <v>0</v>
      </c>
    </row>
    <row r="4" spans="1:17" ht="12.95" customHeight="1" x14ac:dyDescent="0.25">
      <c r="A4" s="158" t="s">
        <v>65</v>
      </c>
      <c r="B4" s="157">
        <f t="shared" ref="B4:Q4" si="1">SUM(B5:B6)</f>
        <v>0</v>
      </c>
      <c r="C4" s="157">
        <f t="shared" si="1"/>
        <v>0</v>
      </c>
      <c r="D4" s="157">
        <f t="shared" si="1"/>
        <v>0</v>
      </c>
      <c r="E4" s="157">
        <f t="shared" si="1"/>
        <v>0</v>
      </c>
      <c r="F4" s="157">
        <f t="shared" si="1"/>
        <v>0</v>
      </c>
      <c r="G4" s="157">
        <f t="shared" si="1"/>
        <v>0</v>
      </c>
      <c r="H4" s="157">
        <f t="shared" si="1"/>
        <v>0</v>
      </c>
      <c r="I4" s="157">
        <f t="shared" si="1"/>
        <v>0</v>
      </c>
      <c r="J4" s="157">
        <f t="shared" si="1"/>
        <v>0</v>
      </c>
      <c r="K4" s="157">
        <f t="shared" si="1"/>
        <v>0</v>
      </c>
      <c r="L4" s="157">
        <f t="shared" si="1"/>
        <v>0</v>
      </c>
      <c r="M4" s="157">
        <f t="shared" si="1"/>
        <v>0</v>
      </c>
      <c r="N4" s="157">
        <f t="shared" si="1"/>
        <v>0</v>
      </c>
      <c r="O4" s="157">
        <f t="shared" si="1"/>
        <v>0</v>
      </c>
      <c r="P4" s="157">
        <f t="shared" si="1"/>
        <v>0</v>
      </c>
      <c r="Q4" s="157">
        <f t="shared" si="1"/>
        <v>0</v>
      </c>
    </row>
    <row r="5" spans="1:17" ht="12" customHeight="1" x14ac:dyDescent="0.25">
      <c r="A5" s="23" t="s">
        <v>58</v>
      </c>
      <c r="B5" s="156">
        <v>0</v>
      </c>
      <c r="C5" s="156">
        <v>0</v>
      </c>
      <c r="D5" s="156">
        <v>0</v>
      </c>
      <c r="E5" s="156">
        <v>0</v>
      </c>
      <c r="F5" s="156">
        <v>0</v>
      </c>
      <c r="G5" s="156">
        <v>0</v>
      </c>
      <c r="H5" s="156">
        <v>0</v>
      </c>
      <c r="I5" s="156">
        <v>0</v>
      </c>
      <c r="J5" s="156">
        <v>0</v>
      </c>
      <c r="K5" s="156">
        <v>0</v>
      </c>
      <c r="L5" s="156">
        <v>0</v>
      </c>
      <c r="M5" s="156">
        <v>0</v>
      </c>
      <c r="N5" s="156">
        <v>0</v>
      </c>
      <c r="O5" s="156">
        <v>0</v>
      </c>
      <c r="P5" s="156">
        <v>0</v>
      </c>
      <c r="Q5" s="156">
        <v>0</v>
      </c>
    </row>
    <row r="6" spans="1:17" ht="12" customHeight="1" x14ac:dyDescent="0.25">
      <c r="A6" s="23" t="s">
        <v>60</v>
      </c>
      <c r="B6" s="156">
        <v>0</v>
      </c>
      <c r="C6" s="156">
        <v>0</v>
      </c>
      <c r="D6" s="156">
        <v>0</v>
      </c>
      <c r="E6" s="156">
        <v>0</v>
      </c>
      <c r="F6" s="156">
        <v>0</v>
      </c>
      <c r="G6" s="156">
        <v>0</v>
      </c>
      <c r="H6" s="156">
        <v>0</v>
      </c>
      <c r="I6" s="156">
        <v>0</v>
      </c>
      <c r="J6" s="156">
        <v>0</v>
      </c>
      <c r="K6" s="156">
        <v>0</v>
      </c>
      <c r="L6" s="156">
        <v>0</v>
      </c>
      <c r="M6" s="156">
        <v>0</v>
      </c>
      <c r="N6" s="156">
        <v>0</v>
      </c>
      <c r="O6" s="156">
        <v>0</v>
      </c>
      <c r="P6" s="156">
        <v>0</v>
      </c>
      <c r="Q6" s="156">
        <v>0</v>
      </c>
    </row>
    <row r="7" spans="1:17" ht="12.95" customHeight="1" x14ac:dyDescent="0.25">
      <c r="A7" s="158" t="s">
        <v>112</v>
      </c>
      <c r="B7" s="157">
        <f t="shared" ref="B7:Q7" si="2">B8</f>
        <v>0</v>
      </c>
      <c r="C7" s="157">
        <f t="shared" si="2"/>
        <v>0</v>
      </c>
      <c r="D7" s="157">
        <f t="shared" si="2"/>
        <v>0</v>
      </c>
      <c r="E7" s="157">
        <f t="shared" si="2"/>
        <v>0</v>
      </c>
      <c r="F7" s="157">
        <f t="shared" si="2"/>
        <v>0</v>
      </c>
      <c r="G7" s="157">
        <f t="shared" si="2"/>
        <v>0</v>
      </c>
      <c r="H7" s="157">
        <f t="shared" si="2"/>
        <v>0</v>
      </c>
      <c r="I7" s="157">
        <f t="shared" si="2"/>
        <v>0</v>
      </c>
      <c r="J7" s="157">
        <f t="shared" si="2"/>
        <v>0</v>
      </c>
      <c r="K7" s="157">
        <f t="shared" si="2"/>
        <v>0</v>
      </c>
      <c r="L7" s="157">
        <f t="shared" si="2"/>
        <v>0</v>
      </c>
      <c r="M7" s="157">
        <f t="shared" si="2"/>
        <v>0</v>
      </c>
      <c r="N7" s="157">
        <f t="shared" si="2"/>
        <v>0</v>
      </c>
      <c r="O7" s="157">
        <f t="shared" si="2"/>
        <v>0</v>
      </c>
      <c r="P7" s="157">
        <f t="shared" si="2"/>
        <v>0</v>
      </c>
      <c r="Q7" s="157">
        <f t="shared" si="2"/>
        <v>0</v>
      </c>
    </row>
    <row r="8" spans="1:17" ht="12" customHeight="1" x14ac:dyDescent="0.25">
      <c r="A8" s="23" t="s">
        <v>60</v>
      </c>
      <c r="B8" s="156">
        <v>0</v>
      </c>
      <c r="C8" s="156">
        <v>0</v>
      </c>
      <c r="D8" s="156">
        <v>0</v>
      </c>
      <c r="E8" s="156">
        <v>0</v>
      </c>
      <c r="F8" s="156">
        <v>0</v>
      </c>
      <c r="G8" s="156">
        <v>0</v>
      </c>
      <c r="H8" s="156">
        <v>0</v>
      </c>
      <c r="I8" s="156">
        <v>0</v>
      </c>
      <c r="J8" s="156">
        <v>0</v>
      </c>
      <c r="K8" s="156">
        <v>0</v>
      </c>
      <c r="L8" s="156">
        <v>0</v>
      </c>
      <c r="M8" s="156">
        <v>0</v>
      </c>
      <c r="N8" s="156">
        <v>0</v>
      </c>
      <c r="O8" s="156">
        <v>0</v>
      </c>
      <c r="P8" s="156">
        <v>0</v>
      </c>
      <c r="Q8" s="156">
        <v>0</v>
      </c>
    </row>
    <row r="9" spans="1:17" ht="12" customHeight="1" x14ac:dyDescent="0.25">
      <c r="A9" s="158" t="s">
        <v>63</v>
      </c>
      <c r="B9" s="157">
        <f>SUM(B10:B12,B15:B16)</f>
        <v>0</v>
      </c>
      <c r="C9" s="157">
        <f t="shared" ref="C9:Q9" si="3">SUM(C10:C12,C15:C16)</f>
        <v>0</v>
      </c>
      <c r="D9" s="157">
        <f t="shared" si="3"/>
        <v>0</v>
      </c>
      <c r="E9" s="157">
        <f t="shared" si="3"/>
        <v>0</v>
      </c>
      <c r="F9" s="157">
        <f t="shared" si="3"/>
        <v>0</v>
      </c>
      <c r="G9" s="157">
        <f t="shared" si="3"/>
        <v>0</v>
      </c>
      <c r="H9" s="157">
        <f t="shared" si="3"/>
        <v>0</v>
      </c>
      <c r="I9" s="157">
        <f t="shared" si="3"/>
        <v>0</v>
      </c>
      <c r="J9" s="157">
        <f t="shared" si="3"/>
        <v>0</v>
      </c>
      <c r="K9" s="157">
        <f t="shared" si="3"/>
        <v>0</v>
      </c>
      <c r="L9" s="157">
        <f t="shared" si="3"/>
        <v>0</v>
      </c>
      <c r="M9" s="157">
        <f t="shared" si="3"/>
        <v>0</v>
      </c>
      <c r="N9" s="157">
        <f t="shared" si="3"/>
        <v>0</v>
      </c>
      <c r="O9" s="157">
        <f t="shared" si="3"/>
        <v>0</v>
      </c>
      <c r="P9" s="157">
        <f t="shared" si="3"/>
        <v>0</v>
      </c>
      <c r="Q9" s="157">
        <f t="shared" si="3"/>
        <v>0</v>
      </c>
    </row>
    <row r="10" spans="1:17" ht="12" customHeight="1" x14ac:dyDescent="0.25">
      <c r="A10" s="167" t="s">
        <v>171</v>
      </c>
      <c r="B10" s="132">
        <v>0</v>
      </c>
      <c r="C10" s="132">
        <v>0</v>
      </c>
      <c r="D10" s="132">
        <v>0</v>
      </c>
      <c r="E10" s="132">
        <v>0</v>
      </c>
      <c r="F10" s="132">
        <v>0</v>
      </c>
      <c r="G10" s="132">
        <v>0</v>
      </c>
      <c r="H10" s="132">
        <v>0</v>
      </c>
      <c r="I10" s="132">
        <v>0</v>
      </c>
      <c r="J10" s="132">
        <v>0</v>
      </c>
      <c r="K10" s="132">
        <v>0</v>
      </c>
      <c r="L10" s="132">
        <v>0</v>
      </c>
      <c r="M10" s="132">
        <v>0</v>
      </c>
      <c r="N10" s="132">
        <v>0</v>
      </c>
      <c r="O10" s="132">
        <v>0</v>
      </c>
      <c r="P10" s="132">
        <v>0</v>
      </c>
      <c r="Q10" s="132">
        <v>0</v>
      </c>
    </row>
    <row r="11" spans="1:17" ht="12" customHeight="1" x14ac:dyDescent="0.25">
      <c r="A11" s="167" t="s">
        <v>144</v>
      </c>
      <c r="B11" s="132">
        <v>0</v>
      </c>
      <c r="C11" s="132">
        <v>0</v>
      </c>
      <c r="D11" s="132">
        <v>0</v>
      </c>
      <c r="E11" s="132">
        <v>0</v>
      </c>
      <c r="F11" s="132">
        <v>0</v>
      </c>
      <c r="G11" s="132">
        <v>0</v>
      </c>
      <c r="H11" s="132">
        <v>0</v>
      </c>
      <c r="I11" s="132">
        <v>0</v>
      </c>
      <c r="J11" s="132">
        <v>0</v>
      </c>
      <c r="K11" s="132">
        <v>0</v>
      </c>
      <c r="L11" s="132">
        <v>0</v>
      </c>
      <c r="M11" s="132">
        <v>0</v>
      </c>
      <c r="N11" s="132">
        <v>0</v>
      </c>
      <c r="O11" s="132">
        <v>0</v>
      </c>
      <c r="P11" s="132">
        <v>0</v>
      </c>
      <c r="Q11" s="132">
        <v>0</v>
      </c>
    </row>
    <row r="12" spans="1:17" ht="12" customHeight="1" x14ac:dyDescent="0.25">
      <c r="A12" s="167" t="s">
        <v>143</v>
      </c>
      <c r="B12" s="132">
        <f>SUM(B13:B14)</f>
        <v>0</v>
      </c>
      <c r="C12" s="132">
        <f t="shared" ref="C12:Q12" si="4">SUM(C13:C14)</f>
        <v>0</v>
      </c>
      <c r="D12" s="132">
        <f t="shared" si="4"/>
        <v>0</v>
      </c>
      <c r="E12" s="132">
        <f t="shared" si="4"/>
        <v>0</v>
      </c>
      <c r="F12" s="132">
        <f t="shared" si="4"/>
        <v>0</v>
      </c>
      <c r="G12" s="132">
        <f t="shared" si="4"/>
        <v>0</v>
      </c>
      <c r="H12" s="132">
        <f t="shared" si="4"/>
        <v>0</v>
      </c>
      <c r="I12" s="132">
        <f t="shared" si="4"/>
        <v>0</v>
      </c>
      <c r="J12" s="132">
        <f t="shared" si="4"/>
        <v>0</v>
      </c>
      <c r="K12" s="132">
        <f t="shared" si="4"/>
        <v>0</v>
      </c>
      <c r="L12" s="132">
        <f t="shared" si="4"/>
        <v>0</v>
      </c>
      <c r="M12" s="132">
        <f t="shared" si="4"/>
        <v>0</v>
      </c>
      <c r="N12" s="132">
        <f t="shared" si="4"/>
        <v>0</v>
      </c>
      <c r="O12" s="132">
        <f t="shared" si="4"/>
        <v>0</v>
      </c>
      <c r="P12" s="132">
        <f t="shared" si="4"/>
        <v>0</v>
      </c>
      <c r="Q12" s="132">
        <f t="shared" si="4"/>
        <v>0</v>
      </c>
    </row>
    <row r="13" spans="1:17" ht="12" customHeight="1" x14ac:dyDescent="0.25">
      <c r="A13" s="166" t="s">
        <v>57</v>
      </c>
      <c r="B13" s="165">
        <v>0</v>
      </c>
      <c r="C13" s="165">
        <v>0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I13" s="165">
        <v>0</v>
      </c>
      <c r="J13" s="165">
        <v>0</v>
      </c>
      <c r="K13" s="165">
        <v>0</v>
      </c>
      <c r="L13" s="165">
        <v>0</v>
      </c>
      <c r="M13" s="165">
        <v>0</v>
      </c>
      <c r="N13" s="165">
        <v>0</v>
      </c>
      <c r="O13" s="165">
        <v>0</v>
      </c>
      <c r="P13" s="165">
        <v>0</v>
      </c>
      <c r="Q13" s="165">
        <v>0</v>
      </c>
    </row>
    <row r="14" spans="1:17" ht="12" customHeight="1" x14ac:dyDescent="0.25">
      <c r="A14" s="147" t="s">
        <v>59</v>
      </c>
      <c r="B14" s="164">
        <v>0</v>
      </c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>
        <v>0</v>
      </c>
      <c r="C15" s="162">
        <v>0</v>
      </c>
      <c r="D15" s="162">
        <v>0</v>
      </c>
      <c r="E15" s="162">
        <v>0</v>
      </c>
      <c r="F15" s="162">
        <v>0</v>
      </c>
      <c r="G15" s="162">
        <v>0</v>
      </c>
      <c r="H15" s="162">
        <v>0</v>
      </c>
      <c r="I15" s="162">
        <v>0</v>
      </c>
      <c r="J15" s="162">
        <v>0</v>
      </c>
      <c r="K15" s="162">
        <v>0</v>
      </c>
      <c r="L15" s="162">
        <v>0</v>
      </c>
      <c r="M15" s="162">
        <v>0</v>
      </c>
      <c r="N15" s="162">
        <v>0</v>
      </c>
      <c r="O15" s="162">
        <v>0</v>
      </c>
      <c r="P15" s="162">
        <v>0</v>
      </c>
      <c r="Q15" s="162">
        <v>0</v>
      </c>
    </row>
    <row r="16" spans="1:17" ht="12" customHeight="1" x14ac:dyDescent="0.25">
      <c r="A16" s="161" t="s">
        <v>141</v>
      </c>
      <c r="B16" s="160">
        <f>SUM(B17:B18)</f>
        <v>0</v>
      </c>
      <c r="C16" s="160">
        <f t="shared" ref="C16:Q16" si="5">SUM(C17:C18)</f>
        <v>0</v>
      </c>
      <c r="D16" s="160">
        <f t="shared" si="5"/>
        <v>0</v>
      </c>
      <c r="E16" s="160">
        <f t="shared" si="5"/>
        <v>0</v>
      </c>
      <c r="F16" s="160">
        <f t="shared" si="5"/>
        <v>0</v>
      </c>
      <c r="G16" s="160">
        <f t="shared" si="5"/>
        <v>0</v>
      </c>
      <c r="H16" s="160">
        <f t="shared" si="5"/>
        <v>0</v>
      </c>
      <c r="I16" s="160">
        <f t="shared" si="5"/>
        <v>0</v>
      </c>
      <c r="J16" s="160">
        <f t="shared" si="5"/>
        <v>0</v>
      </c>
      <c r="K16" s="160">
        <f t="shared" si="5"/>
        <v>0</v>
      </c>
      <c r="L16" s="160">
        <f t="shared" si="5"/>
        <v>0</v>
      </c>
      <c r="M16" s="160">
        <f t="shared" si="5"/>
        <v>0</v>
      </c>
      <c r="N16" s="160">
        <f t="shared" si="5"/>
        <v>0</v>
      </c>
      <c r="O16" s="160">
        <f t="shared" si="5"/>
        <v>0</v>
      </c>
      <c r="P16" s="160">
        <f t="shared" si="5"/>
        <v>0</v>
      </c>
      <c r="Q16" s="160">
        <f t="shared" si="5"/>
        <v>0</v>
      </c>
    </row>
    <row r="17" spans="1:17" ht="12" customHeight="1" x14ac:dyDescent="0.25">
      <c r="A17" s="148" t="s">
        <v>60</v>
      </c>
      <c r="B17" s="156">
        <v>0</v>
      </c>
      <c r="C17" s="156">
        <v>0</v>
      </c>
      <c r="D17" s="156">
        <v>0</v>
      </c>
      <c r="E17" s="156">
        <v>0</v>
      </c>
      <c r="F17" s="156">
        <v>0</v>
      </c>
      <c r="G17" s="156">
        <v>0</v>
      </c>
      <c r="H17" s="156">
        <v>0</v>
      </c>
      <c r="I17" s="156">
        <v>0</v>
      </c>
      <c r="J17" s="156">
        <v>0</v>
      </c>
      <c r="K17" s="156">
        <v>0</v>
      </c>
      <c r="L17" s="156">
        <v>0</v>
      </c>
      <c r="M17" s="156">
        <v>0</v>
      </c>
      <c r="N17" s="156">
        <v>0</v>
      </c>
      <c r="O17" s="156">
        <v>0</v>
      </c>
      <c r="P17" s="156">
        <v>0</v>
      </c>
      <c r="Q17" s="156">
        <v>0</v>
      </c>
    </row>
    <row r="18" spans="1:17" ht="12" customHeight="1" x14ac:dyDescent="0.25">
      <c r="A18" s="148" t="s">
        <v>59</v>
      </c>
      <c r="B18" s="156">
        <v>0</v>
      </c>
      <c r="C18" s="156">
        <v>0</v>
      </c>
      <c r="D18" s="156">
        <v>0</v>
      </c>
      <c r="E18" s="156">
        <v>0</v>
      </c>
      <c r="F18" s="156">
        <v>0</v>
      </c>
      <c r="G18" s="156">
        <v>0</v>
      </c>
      <c r="H18" s="156">
        <v>0</v>
      </c>
      <c r="I18" s="156">
        <v>0</v>
      </c>
      <c r="J18" s="156">
        <v>0</v>
      </c>
      <c r="K18" s="156">
        <v>0</v>
      </c>
      <c r="L18" s="156">
        <v>0</v>
      </c>
      <c r="M18" s="156">
        <v>0</v>
      </c>
      <c r="N18" s="156">
        <v>0</v>
      </c>
      <c r="O18" s="156">
        <v>0</v>
      </c>
      <c r="P18" s="156">
        <v>0</v>
      </c>
      <c r="Q18" s="156">
        <v>0</v>
      </c>
    </row>
    <row r="19" spans="1:17" ht="12" customHeight="1" x14ac:dyDescent="0.25">
      <c r="A19" s="158" t="s">
        <v>62</v>
      </c>
      <c r="B19" s="157">
        <f>SUM(B20:B22)</f>
        <v>0</v>
      </c>
      <c r="C19" s="157">
        <f t="shared" ref="C19:Q19" si="6">SUM(C20:C22)</f>
        <v>0</v>
      </c>
      <c r="D19" s="157">
        <f t="shared" si="6"/>
        <v>0</v>
      </c>
      <c r="E19" s="157">
        <f t="shared" si="6"/>
        <v>0</v>
      </c>
      <c r="F19" s="157">
        <f t="shared" si="6"/>
        <v>0</v>
      </c>
      <c r="G19" s="157">
        <f t="shared" si="6"/>
        <v>0</v>
      </c>
      <c r="H19" s="157">
        <f t="shared" si="6"/>
        <v>0</v>
      </c>
      <c r="I19" s="157">
        <f t="shared" si="6"/>
        <v>0</v>
      </c>
      <c r="J19" s="157">
        <f t="shared" si="6"/>
        <v>0</v>
      </c>
      <c r="K19" s="157">
        <f t="shared" si="6"/>
        <v>0</v>
      </c>
      <c r="L19" s="157">
        <f t="shared" si="6"/>
        <v>0</v>
      </c>
      <c r="M19" s="157">
        <f t="shared" si="6"/>
        <v>0</v>
      </c>
      <c r="N19" s="157">
        <f t="shared" si="6"/>
        <v>0</v>
      </c>
      <c r="O19" s="157">
        <f t="shared" si="6"/>
        <v>0</v>
      </c>
      <c r="P19" s="157">
        <f t="shared" si="6"/>
        <v>0</v>
      </c>
      <c r="Q19" s="157">
        <f t="shared" si="6"/>
        <v>0</v>
      </c>
    </row>
    <row r="20" spans="1:17" ht="12" customHeight="1" x14ac:dyDescent="0.25">
      <c r="A20" s="23" t="s">
        <v>58</v>
      </c>
      <c r="B20" s="156">
        <v>0</v>
      </c>
      <c r="C20" s="156">
        <v>0</v>
      </c>
      <c r="D20" s="156">
        <v>0</v>
      </c>
      <c r="E20" s="156">
        <v>0</v>
      </c>
      <c r="F20" s="156">
        <v>0</v>
      </c>
      <c r="G20" s="156">
        <v>0</v>
      </c>
      <c r="H20" s="156">
        <v>0</v>
      </c>
      <c r="I20" s="156">
        <v>0</v>
      </c>
      <c r="J20" s="156">
        <v>0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>
        <v>0</v>
      </c>
      <c r="C21" s="156">
        <v>0</v>
      </c>
      <c r="D21" s="156">
        <v>0</v>
      </c>
      <c r="E21" s="156">
        <v>0</v>
      </c>
      <c r="F21" s="156">
        <v>0</v>
      </c>
      <c r="G21" s="156">
        <v>0</v>
      </c>
      <c r="H21" s="156">
        <v>0</v>
      </c>
      <c r="I21" s="156">
        <v>0</v>
      </c>
      <c r="J21" s="156">
        <v>0</v>
      </c>
      <c r="K21" s="156">
        <v>0</v>
      </c>
      <c r="L21" s="156">
        <v>0</v>
      </c>
      <c r="M21" s="156">
        <v>0</v>
      </c>
      <c r="N21" s="156">
        <v>0</v>
      </c>
      <c r="O21" s="156">
        <v>0</v>
      </c>
      <c r="P21" s="156">
        <v>0</v>
      </c>
      <c r="Q21" s="156">
        <v>0</v>
      </c>
    </row>
    <row r="22" spans="1:17" ht="12" customHeight="1" x14ac:dyDescent="0.25">
      <c r="A22" s="29" t="s">
        <v>140</v>
      </c>
      <c r="B22" s="57">
        <v>0</v>
      </c>
      <c r="C22" s="57">
        <v>0</v>
      </c>
      <c r="D22" s="57">
        <v>0</v>
      </c>
      <c r="E22" s="57">
        <v>0</v>
      </c>
      <c r="F22" s="57">
        <v>0</v>
      </c>
      <c r="G22" s="57">
        <v>0</v>
      </c>
      <c r="H22" s="57">
        <v>0</v>
      </c>
      <c r="I22" s="57">
        <v>0</v>
      </c>
      <c r="J22" s="57">
        <v>0</v>
      </c>
      <c r="K22" s="57">
        <v>0</v>
      </c>
      <c r="L22" s="57">
        <v>0</v>
      </c>
      <c r="M22" s="57">
        <v>0</v>
      </c>
      <c r="N22" s="57">
        <v>0</v>
      </c>
      <c r="O22" s="57">
        <v>0</v>
      </c>
      <c r="P22" s="57">
        <v>0</v>
      </c>
      <c r="Q22" s="57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 t="shared" ref="B24" si="7">SUM(B25,B28,B30,B39)</f>
        <v>14.059981561220628</v>
      </c>
      <c r="C24" s="168">
        <f t="shared" ref="C24" si="8">SUM(C25,C28,C30,C39)</f>
        <v>13.434706260512208</v>
      </c>
      <c r="D24" s="168">
        <f t="shared" ref="D24" si="9">SUM(D25,D28,D30,D39)</f>
        <v>14.014405843550501</v>
      </c>
      <c r="E24" s="168">
        <f t="shared" ref="E24" si="10">SUM(E25,E28,E30,E39)</f>
        <v>15.215618582843243</v>
      </c>
      <c r="F24" s="168">
        <f t="shared" ref="F24" si="11">SUM(F25,F28,F30,F39)</f>
        <v>14.563890976287928</v>
      </c>
      <c r="G24" s="168">
        <f t="shared" ref="G24" si="12">SUM(G25,G28,G30,G39)</f>
        <v>13.674751349666856</v>
      </c>
      <c r="H24" s="168">
        <f t="shared" ref="H24" si="13">SUM(H25,H28,H30,H39)</f>
        <v>14.35499828885801</v>
      </c>
      <c r="I24" s="168">
        <f t="shared" ref="I24" si="14">SUM(I25,I28,I30,I39)</f>
        <v>15.717278731816876</v>
      </c>
      <c r="J24" s="168">
        <f t="shared" ref="J24" si="15">SUM(J25,J28,J30,J39)</f>
        <v>14.613292625058877</v>
      </c>
      <c r="K24" s="168">
        <f t="shared" ref="K24" si="16">SUM(K25,K28,K30,K39)</f>
        <v>16.153836623469605</v>
      </c>
      <c r="L24" s="168">
        <f t="shared" ref="L24" si="17">SUM(L25,L28,L30,L39)</f>
        <v>16.159483292690712</v>
      </c>
      <c r="M24" s="168">
        <f t="shared" ref="M24" si="18">SUM(M25,M28,M30,M39)</f>
        <v>17.278712430529641</v>
      </c>
      <c r="N24" s="168">
        <f t="shared" ref="N24" si="19">SUM(N25,N28,N30,N39)</f>
        <v>17.580689332096128</v>
      </c>
      <c r="O24" s="168">
        <f t="shared" ref="O24" si="20">SUM(O25,O28,O30,O39)</f>
        <v>16.722377032157613</v>
      </c>
      <c r="P24" s="168">
        <f t="shared" ref="P24" si="21">SUM(P25,P28,P30,P39)</f>
        <v>16.074947313570867</v>
      </c>
      <c r="Q24" s="168">
        <f t="shared" ref="Q24" si="22">SUM(Q25,Q28,Q30,Q39)</f>
        <v>17.57976360413619</v>
      </c>
    </row>
    <row r="25" spans="1:17" ht="12.95" customHeight="1" x14ac:dyDescent="0.25">
      <c r="A25" s="158" t="s">
        <v>65</v>
      </c>
      <c r="B25" s="157">
        <f t="shared" ref="B25:Q25" si="23">SUM(B26:B27)</f>
        <v>7.0871034333281457</v>
      </c>
      <c r="C25" s="157">
        <f t="shared" si="23"/>
        <v>6.9485207079061704</v>
      </c>
      <c r="D25" s="157">
        <f t="shared" si="23"/>
        <v>7.2623801220663964</v>
      </c>
      <c r="E25" s="157">
        <f t="shared" si="23"/>
        <v>7.9285452891967383</v>
      </c>
      <c r="F25" s="157">
        <f t="shared" si="23"/>
        <v>7.0531137055784097</v>
      </c>
      <c r="G25" s="157">
        <f t="shared" si="23"/>
        <v>6.0521361722029354</v>
      </c>
      <c r="H25" s="157">
        <f t="shared" si="23"/>
        <v>6.8306291522168587</v>
      </c>
      <c r="I25" s="157">
        <f t="shared" si="23"/>
        <v>7.5502261457093311</v>
      </c>
      <c r="J25" s="157">
        <f t="shared" si="23"/>
        <v>6.5044347619276603</v>
      </c>
      <c r="K25" s="157">
        <f t="shared" si="23"/>
        <v>7.2774290130234887</v>
      </c>
      <c r="L25" s="157">
        <f t="shared" si="23"/>
        <v>6.565277312604481</v>
      </c>
      <c r="M25" s="157">
        <f t="shared" si="23"/>
        <v>7.3386952759633468</v>
      </c>
      <c r="N25" s="157">
        <f t="shared" si="23"/>
        <v>7.2533840514216843</v>
      </c>
      <c r="O25" s="157">
        <f t="shared" si="23"/>
        <v>6.2120963600211763</v>
      </c>
      <c r="P25" s="157">
        <f t="shared" si="23"/>
        <v>5.5556866003781522</v>
      </c>
      <c r="Q25" s="157">
        <f t="shared" si="23"/>
        <v>6.6693465530108096</v>
      </c>
    </row>
    <row r="26" spans="1:17" ht="12" customHeight="1" x14ac:dyDescent="0.25">
      <c r="A26" s="23" t="s">
        <v>84</v>
      </c>
      <c r="B26" s="156">
        <v>6.7460350350833096</v>
      </c>
      <c r="C26" s="156">
        <v>6.8539642373359753</v>
      </c>
      <c r="D26" s="156">
        <v>7.1270703244285221</v>
      </c>
      <c r="E26" s="156">
        <v>7.6122667036741873</v>
      </c>
      <c r="F26" s="156">
        <v>6.7887214422560431</v>
      </c>
      <c r="G26" s="156">
        <v>5.9545695471107427</v>
      </c>
      <c r="H26" s="156">
        <v>6.6983374141115757</v>
      </c>
      <c r="I26" s="156">
        <v>6.8765594793075078</v>
      </c>
      <c r="J26" s="156">
        <v>6.1285173676158866</v>
      </c>
      <c r="K26" s="156">
        <v>7.1635588511485837</v>
      </c>
      <c r="L26" s="156">
        <v>6.3031060633334288</v>
      </c>
      <c r="M26" s="156">
        <v>7.1635341861660899</v>
      </c>
      <c r="N26" s="156">
        <v>7.1320782129234006</v>
      </c>
      <c r="O26" s="156">
        <v>6.1065754108114838</v>
      </c>
      <c r="P26" s="156">
        <v>5.4030525850873437</v>
      </c>
      <c r="Q26" s="156">
        <v>6.4331095174225243</v>
      </c>
    </row>
    <row r="27" spans="1:17" ht="12" customHeight="1" x14ac:dyDescent="0.25">
      <c r="A27" s="23" t="s">
        <v>60</v>
      </c>
      <c r="B27" s="156">
        <v>0.34106839824483653</v>
      </c>
      <c r="C27" s="156">
        <v>9.4556470570194992E-2</v>
      </c>
      <c r="D27" s="156">
        <v>0.1353097976378746</v>
      </c>
      <c r="E27" s="156">
        <v>0.31627858552255078</v>
      </c>
      <c r="F27" s="156">
        <v>0.26439226332236609</v>
      </c>
      <c r="G27" s="156">
        <v>9.7566625092192508E-2</v>
      </c>
      <c r="H27" s="156">
        <v>0.13229173810528314</v>
      </c>
      <c r="I27" s="156">
        <v>0.67366666640182293</v>
      </c>
      <c r="J27" s="156">
        <v>0.37591739431177335</v>
      </c>
      <c r="K27" s="156">
        <v>0.11387016187490452</v>
      </c>
      <c r="L27" s="156">
        <v>0.26217124927105223</v>
      </c>
      <c r="M27" s="156">
        <v>0.17516108979725664</v>
      </c>
      <c r="N27" s="156">
        <v>0.12130583849828401</v>
      </c>
      <c r="O27" s="156">
        <v>0.10552094920969232</v>
      </c>
      <c r="P27" s="156">
        <v>0.15263401529080897</v>
      </c>
      <c r="Q27" s="156">
        <v>0.23623703558828482</v>
      </c>
    </row>
    <row r="28" spans="1:17" ht="12.95" customHeight="1" x14ac:dyDescent="0.25">
      <c r="A28" s="158" t="s">
        <v>112</v>
      </c>
      <c r="B28" s="157">
        <f t="shared" ref="B28:Q28" si="24">B29</f>
        <v>0.86304747825160655</v>
      </c>
      <c r="C28" s="157">
        <f t="shared" si="24"/>
        <v>0.94870575277430658</v>
      </c>
      <c r="D28" s="157">
        <f t="shared" si="24"/>
        <v>1.0017047989966756</v>
      </c>
      <c r="E28" s="157">
        <f t="shared" si="24"/>
        <v>1.0862017662646757</v>
      </c>
      <c r="F28" s="157">
        <f t="shared" si="24"/>
        <v>1.2030175590224259</v>
      </c>
      <c r="G28" s="157">
        <f t="shared" si="24"/>
        <v>1.2818828696439071</v>
      </c>
      <c r="H28" s="157">
        <f t="shared" si="24"/>
        <v>1.3420268551152408</v>
      </c>
      <c r="I28" s="157">
        <f t="shared" si="24"/>
        <v>1.4157086510379533</v>
      </c>
      <c r="J28" s="157">
        <f t="shared" si="24"/>
        <v>1.4368206774938865</v>
      </c>
      <c r="K28" s="157">
        <f t="shared" si="24"/>
        <v>1.7805734456916582</v>
      </c>
      <c r="L28" s="157">
        <f t="shared" si="24"/>
        <v>2.1188806488189202</v>
      </c>
      <c r="M28" s="157">
        <f t="shared" si="24"/>
        <v>2.3442037152313935</v>
      </c>
      <c r="N28" s="157">
        <f t="shared" si="24"/>
        <v>2.5777911723775833</v>
      </c>
      <c r="O28" s="157">
        <f t="shared" si="24"/>
        <v>2.8262468233054925</v>
      </c>
      <c r="P28" s="157">
        <f t="shared" si="24"/>
        <v>2.8871447371368717</v>
      </c>
      <c r="Q28" s="157">
        <f t="shared" si="24"/>
        <v>2.9577385550660251</v>
      </c>
    </row>
    <row r="29" spans="1:17" ht="12" customHeight="1" x14ac:dyDescent="0.25">
      <c r="A29" s="23" t="s">
        <v>60</v>
      </c>
      <c r="B29" s="156">
        <v>0.86304747825160655</v>
      </c>
      <c r="C29" s="156">
        <v>0.94870575277430658</v>
      </c>
      <c r="D29" s="156">
        <v>1.0017047989966756</v>
      </c>
      <c r="E29" s="156">
        <v>1.0862017662646757</v>
      </c>
      <c r="F29" s="156">
        <v>1.2030175590224259</v>
      </c>
      <c r="G29" s="156">
        <v>1.2818828696439071</v>
      </c>
      <c r="H29" s="156">
        <v>1.3420268551152408</v>
      </c>
      <c r="I29" s="156">
        <v>1.4157086510379533</v>
      </c>
      <c r="J29" s="156">
        <v>1.4368206774938865</v>
      </c>
      <c r="K29" s="156">
        <v>1.7805734456916582</v>
      </c>
      <c r="L29" s="156">
        <v>2.1188806488189202</v>
      </c>
      <c r="M29" s="156">
        <v>2.3442037152313935</v>
      </c>
      <c r="N29" s="156">
        <v>2.5777911723775833</v>
      </c>
      <c r="O29" s="156">
        <v>2.8262468233054925</v>
      </c>
      <c r="P29" s="156">
        <v>2.8871447371368717</v>
      </c>
      <c r="Q29" s="156">
        <v>2.9577385550660251</v>
      </c>
    </row>
    <row r="30" spans="1:17" ht="12" customHeight="1" x14ac:dyDescent="0.25">
      <c r="A30" s="158" t="s">
        <v>63</v>
      </c>
      <c r="B30" s="157">
        <f t="shared" ref="B30" si="25">SUM(B31:B32,B35:B36)</f>
        <v>4.2844652910807541</v>
      </c>
      <c r="C30" s="157">
        <f t="shared" ref="C30" si="26">SUM(C31:C32,C35:C36)</f>
        <v>4.0902207872785068</v>
      </c>
      <c r="D30" s="157">
        <f t="shared" ref="D30" si="27">SUM(D31:D32,D35:D36)</f>
        <v>4.2766176699927438</v>
      </c>
      <c r="E30" s="157">
        <f t="shared" ref="E30" si="28">SUM(E31:E32,E35:E36)</f>
        <v>4.4679125999541416</v>
      </c>
      <c r="F30" s="157">
        <f t="shared" ref="F30" si="29">SUM(F31:F32,F35:F36)</f>
        <v>4.4748787532494738</v>
      </c>
      <c r="G30" s="157">
        <f t="shared" ref="G30" si="30">SUM(G31:G32,G35:G36)</f>
        <v>4.5027369377008135</v>
      </c>
      <c r="H30" s="157">
        <f t="shared" ref="H30" si="31">SUM(H31:H32,H35:H36)</f>
        <v>4.3160519766842</v>
      </c>
      <c r="I30" s="157">
        <f t="shared" ref="I30" si="32">SUM(I31:I32,I35:I36)</f>
        <v>4.6413809328784144</v>
      </c>
      <c r="J30" s="157">
        <f t="shared" ref="J30" si="33">SUM(J31:J32,J35:J36)</f>
        <v>4.6099355983855457</v>
      </c>
      <c r="K30" s="157">
        <f t="shared" ref="K30" si="34">SUM(K31:K32,K35:K36)</f>
        <v>4.8533024402050815</v>
      </c>
      <c r="L30" s="157">
        <f t="shared" ref="L30" si="35">SUM(L31:L32,L35:L36)</f>
        <v>5.0491941288691438</v>
      </c>
      <c r="M30" s="157">
        <f t="shared" ref="M30" si="36">SUM(M31:M32,M35:M36)</f>
        <v>5.133150381005108</v>
      </c>
      <c r="N30" s="157">
        <f t="shared" ref="N30" si="37">SUM(N31:N32,N35:N36)</f>
        <v>5.2641156345035967</v>
      </c>
      <c r="O30" s="157">
        <f t="shared" ref="O30" si="38">SUM(O31:O32,O35:O36)</f>
        <v>5.3570386384821287</v>
      </c>
      <c r="P30" s="157">
        <f t="shared" ref="P30" si="39">SUM(P31:P32,P35:P36)</f>
        <v>5.4063777382292155</v>
      </c>
      <c r="Q30" s="157">
        <f t="shared" ref="Q30" si="40">SUM(Q31:Q32,Q35:Q36)</f>
        <v>5.6408549256067184</v>
      </c>
    </row>
    <row r="31" spans="1:17" ht="12" customHeight="1" x14ac:dyDescent="0.25">
      <c r="A31" s="167" t="s">
        <v>169</v>
      </c>
      <c r="B31" s="132">
        <v>0.41263213937151666</v>
      </c>
      <c r="C31" s="132">
        <v>0.40231665972550501</v>
      </c>
      <c r="D31" s="132">
        <v>0.45706943298497177</v>
      </c>
      <c r="E31" s="132">
        <v>0.48125243885512403</v>
      </c>
      <c r="F31" s="132">
        <v>0.34582904185330238</v>
      </c>
      <c r="G31" s="132">
        <v>0.38747475866141462</v>
      </c>
      <c r="H31" s="132">
        <v>0.37662019261185981</v>
      </c>
      <c r="I31" s="132">
        <v>0.18420972144132938</v>
      </c>
      <c r="J31" s="132">
        <v>0.20683916551778822</v>
      </c>
      <c r="K31" s="132">
        <v>0.2144885525710479</v>
      </c>
      <c r="L31" s="132">
        <v>0.15236138734522167</v>
      </c>
      <c r="M31" s="132">
        <v>0.13361276857497023</v>
      </c>
      <c r="N31" s="132">
        <v>9.5942100758740934E-2</v>
      </c>
      <c r="O31" s="132">
        <v>3.120108521840332E-2</v>
      </c>
      <c r="P31" s="132">
        <v>4.2684423857777952E-2</v>
      </c>
      <c r="Q31" s="132">
        <v>1.7003115854041274E-2</v>
      </c>
    </row>
    <row r="32" spans="1:17" ht="12" customHeight="1" x14ac:dyDescent="0.25">
      <c r="A32" s="167" t="s">
        <v>168</v>
      </c>
      <c r="B32" s="132">
        <f t="shared" ref="B32" si="41">SUM(B33:B34)</f>
        <v>1.4911013988381072</v>
      </c>
      <c r="C32" s="132">
        <f t="shared" ref="C32" si="42">SUM(C33:C34)</f>
        <v>1.4352126022149643</v>
      </c>
      <c r="D32" s="132">
        <f t="shared" ref="D32" si="43">SUM(D33:D34)</f>
        <v>1.4772692799330813</v>
      </c>
      <c r="E32" s="132">
        <f t="shared" ref="E32" si="44">SUM(E33:E34)</f>
        <v>1.5475397509883821</v>
      </c>
      <c r="F32" s="132">
        <f t="shared" ref="F32" si="45">SUM(F33:F34)</f>
        <v>1.703550078532283</v>
      </c>
      <c r="G32" s="132">
        <f t="shared" ref="G32" si="46">SUM(G33:G34)</f>
        <v>1.6918685058236962</v>
      </c>
      <c r="H32" s="132">
        <f t="shared" ref="H32" si="47">SUM(H33:H34)</f>
        <v>1.6273533019044248</v>
      </c>
      <c r="I32" s="132">
        <f t="shared" ref="I32" si="48">SUM(I33:I34)</f>
        <v>1.9788507039549244</v>
      </c>
      <c r="J32" s="132">
        <f t="shared" ref="J32" si="49">SUM(J33:J34)</f>
        <v>1.951586919849386</v>
      </c>
      <c r="K32" s="132">
        <f t="shared" ref="K32" si="50">SUM(K33:K34)</f>
        <v>2.0771295244494778</v>
      </c>
      <c r="L32" s="132">
        <f t="shared" ref="L32" si="51">SUM(L33:L34)</f>
        <v>2.2513391613273659</v>
      </c>
      <c r="M32" s="132">
        <f t="shared" ref="M32" si="52">SUM(M33:M34)</f>
        <v>2.3254470749827001</v>
      </c>
      <c r="N32" s="132">
        <f t="shared" ref="N32" si="53">SUM(N33:N34)</f>
        <v>2.4528951634702234</v>
      </c>
      <c r="O32" s="132">
        <f t="shared" ref="O32" si="54">SUM(O33:O34)</f>
        <v>2.5938188817896042</v>
      </c>
      <c r="P32" s="132">
        <f t="shared" ref="P32" si="55">SUM(P33:P34)</f>
        <v>2.6189135107802017</v>
      </c>
      <c r="Q32" s="132">
        <f t="shared" ref="Q32" si="56">SUM(Q33:Q34)</f>
        <v>2.7615453514822152</v>
      </c>
    </row>
    <row r="33" spans="1:17" ht="12" customHeight="1" x14ac:dyDescent="0.25">
      <c r="A33" s="166" t="s">
        <v>57</v>
      </c>
      <c r="B33" s="165">
        <v>2.9827046549856861E-2</v>
      </c>
      <c r="C33" s="165">
        <v>1.4380245892796611E-2</v>
      </c>
      <c r="D33" s="165">
        <v>2.9637187339854931E-2</v>
      </c>
      <c r="E33" s="165">
        <v>3.1169453726802129E-2</v>
      </c>
      <c r="F33" s="165">
        <v>3.4370627890302034E-2</v>
      </c>
      <c r="G33" s="165">
        <v>0.20524596245689405</v>
      </c>
      <c r="H33" s="165">
        <v>7.4182139320862595E-2</v>
      </c>
      <c r="I33" s="165">
        <v>4.0165393272624049E-2</v>
      </c>
      <c r="J33" s="165">
        <v>3.9533715140322376E-2</v>
      </c>
      <c r="K33" s="165">
        <v>4.2263799934070673E-2</v>
      </c>
      <c r="L33" s="165">
        <v>4.6021345096680606E-2</v>
      </c>
      <c r="M33" s="165">
        <v>4.5005523334846788E-2</v>
      </c>
      <c r="N33" s="165">
        <v>4.5613437943509839E-2</v>
      </c>
      <c r="O33" s="165">
        <v>4.6900517498853558E-2</v>
      </c>
      <c r="P33" s="165">
        <v>8.1104315411301683E-2</v>
      </c>
      <c r="Q33" s="165">
        <v>0.20483598779877044</v>
      </c>
    </row>
    <row r="34" spans="1:17" ht="12" customHeight="1" x14ac:dyDescent="0.25">
      <c r="A34" s="147" t="s">
        <v>59</v>
      </c>
      <c r="B34" s="164">
        <v>1.4612743522882503</v>
      </c>
      <c r="C34" s="164">
        <v>1.4208323563221676</v>
      </c>
      <c r="D34" s="164">
        <v>1.4476320925932264</v>
      </c>
      <c r="E34" s="164">
        <v>1.51637029726158</v>
      </c>
      <c r="F34" s="164">
        <v>1.669179450641981</v>
      </c>
      <c r="G34" s="164">
        <v>1.4866225433668021</v>
      </c>
      <c r="H34" s="164">
        <v>1.5531711625835622</v>
      </c>
      <c r="I34" s="164">
        <v>1.9386853106823003</v>
      </c>
      <c r="J34" s="164">
        <v>1.9120532047090637</v>
      </c>
      <c r="K34" s="164">
        <v>2.0348657245154071</v>
      </c>
      <c r="L34" s="164">
        <v>2.2053178162306852</v>
      </c>
      <c r="M34" s="164">
        <v>2.2804415516478533</v>
      </c>
      <c r="N34" s="164">
        <v>2.4072817255267136</v>
      </c>
      <c r="O34" s="164">
        <v>2.5469183642907507</v>
      </c>
      <c r="P34" s="164">
        <v>2.5378091953688999</v>
      </c>
      <c r="Q34" s="164">
        <v>2.5567093636834448</v>
      </c>
    </row>
    <row r="35" spans="1:17" ht="12" customHeight="1" x14ac:dyDescent="0.25">
      <c r="A35" s="163" t="s">
        <v>142</v>
      </c>
      <c r="B35" s="162">
        <v>0.53297806503550849</v>
      </c>
      <c r="C35" s="162">
        <v>0.50078015304556067</v>
      </c>
      <c r="D35" s="162">
        <v>0.56475727741933479</v>
      </c>
      <c r="E35" s="162">
        <v>0.60279984178827251</v>
      </c>
      <c r="F35" s="162">
        <v>0.43285050595004471</v>
      </c>
      <c r="G35" s="162">
        <v>0.46601779140269867</v>
      </c>
      <c r="H35" s="162">
        <v>0.45913019692796775</v>
      </c>
      <c r="I35" s="162">
        <v>0.25256462984534017</v>
      </c>
      <c r="J35" s="162">
        <v>0.28599425077955626</v>
      </c>
      <c r="K35" s="162">
        <v>0.29013916134249862</v>
      </c>
      <c r="L35" s="162">
        <v>0.21499129196095565</v>
      </c>
      <c r="M35" s="162">
        <v>0.196178771738202</v>
      </c>
      <c r="N35" s="162">
        <v>0.13923339660710909</v>
      </c>
      <c r="O35" s="162">
        <v>4.5171771193728866E-2</v>
      </c>
      <c r="P35" s="162">
        <v>5.90090326735421E-2</v>
      </c>
      <c r="Q35" s="162">
        <v>2.3112530131547303E-2</v>
      </c>
    </row>
    <row r="36" spans="1:17" ht="12" customHeight="1" x14ac:dyDescent="0.25">
      <c r="A36" s="161" t="s">
        <v>141</v>
      </c>
      <c r="B36" s="160">
        <f t="shared" ref="B36" si="57">SUM(B37:B38)</f>
        <v>1.8477536878356215</v>
      </c>
      <c r="C36" s="160">
        <f t="shared" ref="C36" si="58">SUM(C37:C38)</f>
        <v>1.7519113722924768</v>
      </c>
      <c r="D36" s="160">
        <f t="shared" ref="D36" si="59">SUM(D37:D38)</f>
        <v>1.7775216796553559</v>
      </c>
      <c r="E36" s="160">
        <f t="shared" ref="E36" si="60">SUM(E37:E38)</f>
        <v>1.8363205683223622</v>
      </c>
      <c r="F36" s="160">
        <f t="shared" ref="F36" si="61">SUM(F37:F38)</f>
        <v>1.9926491269138435</v>
      </c>
      <c r="G36" s="160">
        <f t="shared" ref="G36" si="62">SUM(G37:G38)</f>
        <v>1.9573758818130034</v>
      </c>
      <c r="H36" s="160">
        <f t="shared" ref="H36" si="63">SUM(H37:H38)</f>
        <v>1.8529482852399479</v>
      </c>
      <c r="I36" s="160">
        <f t="shared" ref="I36" si="64">SUM(I37:I38)</f>
        <v>2.2257558776368205</v>
      </c>
      <c r="J36" s="160">
        <f t="shared" ref="J36" si="65">SUM(J37:J38)</f>
        <v>2.1655152622388156</v>
      </c>
      <c r="K36" s="160">
        <f t="shared" ref="K36" si="66">SUM(K37:K38)</f>
        <v>2.2715452018420574</v>
      </c>
      <c r="L36" s="160">
        <f t="shared" ref="L36" si="67">SUM(L37:L38)</f>
        <v>2.4305022882356004</v>
      </c>
      <c r="M36" s="160">
        <f t="shared" ref="M36" si="68">SUM(M37:M38)</f>
        <v>2.4779117657092358</v>
      </c>
      <c r="N36" s="160">
        <f t="shared" ref="N36" si="69">SUM(N37:N38)</f>
        <v>2.5760449736675226</v>
      </c>
      <c r="O36" s="160">
        <f t="shared" ref="O36" si="70">SUM(O37:O38)</f>
        <v>2.6868469002803925</v>
      </c>
      <c r="P36" s="160">
        <f t="shared" ref="P36" si="71">SUM(P37:P38)</f>
        <v>2.685770770917693</v>
      </c>
      <c r="Q36" s="160">
        <f t="shared" ref="Q36" si="72">SUM(Q37:Q38)</f>
        <v>2.8391939281389145</v>
      </c>
    </row>
    <row r="37" spans="1:17" ht="12" customHeight="1" x14ac:dyDescent="0.25">
      <c r="A37" s="148" t="s">
        <v>60</v>
      </c>
      <c r="B37" s="156">
        <v>3.8507554988297089E-2</v>
      </c>
      <c r="C37" s="156">
        <v>1.7874209647284232E-2</v>
      </c>
      <c r="D37" s="156">
        <v>3.6586387619149605E-2</v>
      </c>
      <c r="E37" s="156">
        <v>3.8939659753578625E-2</v>
      </c>
      <c r="F37" s="156">
        <v>4.2510865667350517E-2</v>
      </c>
      <c r="G37" s="156">
        <v>0.24538073338426269</v>
      </c>
      <c r="H37" s="156">
        <v>8.9815748854156496E-2</v>
      </c>
      <c r="I37" s="156">
        <v>5.6037515108387836E-2</v>
      </c>
      <c r="J37" s="156">
        <v>5.5977447340035978E-2</v>
      </c>
      <c r="K37" s="156">
        <v>5.8351864293483137E-2</v>
      </c>
      <c r="L37" s="156">
        <v>6.5856391385822097E-2</v>
      </c>
      <c r="M37" s="156">
        <v>6.6733589377285407E-2</v>
      </c>
      <c r="N37" s="156">
        <v>6.6364772546670392E-2</v>
      </c>
      <c r="O37" s="156">
        <v>6.8494321650160214E-2</v>
      </c>
      <c r="P37" s="156">
        <v>0.113016614384101</v>
      </c>
      <c r="Q37" s="156">
        <v>0.28321956786604435</v>
      </c>
    </row>
    <row r="38" spans="1:17" ht="12" customHeight="1" x14ac:dyDescent="0.25">
      <c r="A38" s="148" t="s">
        <v>59</v>
      </c>
      <c r="B38" s="156">
        <v>1.8092461328473244</v>
      </c>
      <c r="C38" s="156">
        <v>1.7340371626451927</v>
      </c>
      <c r="D38" s="156">
        <v>1.7409352920362062</v>
      </c>
      <c r="E38" s="156">
        <v>1.7973809085687835</v>
      </c>
      <c r="F38" s="156">
        <v>1.950138261246493</v>
      </c>
      <c r="G38" s="156">
        <v>1.7119951484287408</v>
      </c>
      <c r="H38" s="156">
        <v>1.7631325363857915</v>
      </c>
      <c r="I38" s="156">
        <v>2.1697183625284326</v>
      </c>
      <c r="J38" s="156">
        <v>2.1095378148987796</v>
      </c>
      <c r="K38" s="156">
        <v>2.2131933375485744</v>
      </c>
      <c r="L38" s="156">
        <v>2.3646458968497783</v>
      </c>
      <c r="M38" s="156">
        <v>2.4111781763319504</v>
      </c>
      <c r="N38" s="156">
        <v>2.5096802011208523</v>
      </c>
      <c r="O38" s="156">
        <v>2.6183525786302324</v>
      </c>
      <c r="P38" s="156">
        <v>2.5727541565335921</v>
      </c>
      <c r="Q38" s="156">
        <v>2.5559743602728702</v>
      </c>
    </row>
    <row r="39" spans="1:17" ht="12" customHeight="1" x14ac:dyDescent="0.25">
      <c r="A39" s="158" t="s">
        <v>62</v>
      </c>
      <c r="B39" s="157">
        <f t="shared" ref="B39" si="73">SUM(B40:B41)</f>
        <v>1.8253653585601217</v>
      </c>
      <c r="C39" s="157">
        <f t="shared" ref="C39" si="74">SUM(C40:C41)</f>
        <v>1.447259012553225</v>
      </c>
      <c r="D39" s="157">
        <f t="shared" ref="D39" si="75">SUM(D40:D41)</f>
        <v>1.4737032524946851</v>
      </c>
      <c r="E39" s="157">
        <f t="shared" ref="E39" si="76">SUM(E40:E41)</f>
        <v>1.7329589274276889</v>
      </c>
      <c r="F39" s="157">
        <f t="shared" ref="F39" si="77">SUM(F40:F41)</f>
        <v>1.8328809584376189</v>
      </c>
      <c r="G39" s="157">
        <f t="shared" ref="G39" si="78">SUM(G40:G41)</f>
        <v>1.8379953701192002</v>
      </c>
      <c r="H39" s="157">
        <f t="shared" ref="H39" si="79">SUM(H40:H41)</f>
        <v>1.8662903048417094</v>
      </c>
      <c r="I39" s="157">
        <f t="shared" ref="I39" si="80">SUM(I40:I41)</f>
        <v>2.1099630021911775</v>
      </c>
      <c r="J39" s="157">
        <f t="shared" ref="J39" si="81">SUM(J40:J41)</f>
        <v>2.0621015872517829</v>
      </c>
      <c r="K39" s="157">
        <f t="shared" ref="K39" si="82">SUM(K40:K41)</f>
        <v>2.2425317245493765</v>
      </c>
      <c r="L39" s="157">
        <f t="shared" ref="L39" si="83">SUM(L40:L41)</f>
        <v>2.4261312023981683</v>
      </c>
      <c r="M39" s="157">
        <f t="shared" ref="M39" si="84">SUM(M40:M41)</f>
        <v>2.462663058329793</v>
      </c>
      <c r="N39" s="157">
        <f t="shared" ref="N39" si="85">SUM(N40:N41)</f>
        <v>2.4853984737932624</v>
      </c>
      <c r="O39" s="157">
        <f t="shared" ref="O39" si="86">SUM(O40:O41)</f>
        <v>2.3269952103488158</v>
      </c>
      <c r="P39" s="157">
        <f t="shared" ref="P39" si="87">SUM(P40:P41)</f>
        <v>2.2257382378266257</v>
      </c>
      <c r="Q39" s="157">
        <f t="shared" ref="Q39" si="88">SUM(Q40:Q41)</f>
        <v>2.3118235704526371</v>
      </c>
    </row>
    <row r="40" spans="1:17" ht="12" customHeight="1" x14ac:dyDescent="0.25">
      <c r="A40" s="23" t="s">
        <v>57</v>
      </c>
      <c r="B40" s="156">
        <v>0.89550234617957947</v>
      </c>
      <c r="C40" s="156">
        <v>0.92694183785096085</v>
      </c>
      <c r="D40" s="156">
        <v>0.92394797056550027</v>
      </c>
      <c r="E40" s="156">
        <v>1.0333651527551628</v>
      </c>
      <c r="F40" s="156">
        <v>1.0835865705640886</v>
      </c>
      <c r="G40" s="156">
        <v>1.0268804438525048</v>
      </c>
      <c r="H40" s="156">
        <v>0.84522509128461409</v>
      </c>
      <c r="I40" s="156">
        <v>0.95120394567032251</v>
      </c>
      <c r="J40" s="156">
        <v>0.87797971331835745</v>
      </c>
      <c r="K40" s="156">
        <v>0.93189536348326885</v>
      </c>
      <c r="L40" s="156">
        <v>0.96354513641297335</v>
      </c>
      <c r="M40" s="156">
        <v>1.0871493821374261</v>
      </c>
      <c r="N40" s="156">
        <v>1.0870336291301752</v>
      </c>
      <c r="O40" s="156">
        <v>1.0883088780676617</v>
      </c>
      <c r="P40" s="156">
        <v>1.0200006571536993</v>
      </c>
      <c r="Q40" s="156">
        <v>1.0491618577571682</v>
      </c>
    </row>
    <row r="41" spans="1:17" ht="12" customHeight="1" x14ac:dyDescent="0.25">
      <c r="A41" s="29" t="s">
        <v>140</v>
      </c>
      <c r="B41" s="57">
        <v>0.92986301238054214</v>
      </c>
      <c r="C41" s="57">
        <v>0.52031717470226402</v>
      </c>
      <c r="D41" s="57">
        <v>0.54975528192918499</v>
      </c>
      <c r="E41" s="57">
        <v>0.69959377467252615</v>
      </c>
      <c r="F41" s="57">
        <v>0.74929438787353031</v>
      </c>
      <c r="G41" s="57">
        <v>0.81111492626669546</v>
      </c>
      <c r="H41" s="57">
        <v>1.0210652135570952</v>
      </c>
      <c r="I41" s="57">
        <v>1.158759056520855</v>
      </c>
      <c r="J41" s="57">
        <v>1.1841218739334256</v>
      </c>
      <c r="K41" s="57">
        <v>1.3106363610661078</v>
      </c>
      <c r="L41" s="57">
        <v>1.4625860659851948</v>
      </c>
      <c r="M41" s="57">
        <v>1.375513676192367</v>
      </c>
      <c r="N41" s="57">
        <v>1.3983648446630872</v>
      </c>
      <c r="O41" s="57">
        <v>1.2386863322811541</v>
      </c>
      <c r="P41" s="57">
        <v>1.2057375806729267</v>
      </c>
      <c r="Q41" s="57">
        <v>1.2626617126954689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 t="shared" ref="B43" si="89">SUM(B44,B47,B49,B58)</f>
        <v>121.97814964040295</v>
      </c>
      <c r="C43" s="168">
        <f t="shared" ref="C43" si="90">SUM(C44,C47,C49,C58)</f>
        <v>116.72565171252685</v>
      </c>
      <c r="D43" s="168">
        <f t="shared" ref="D43" si="91">SUM(D44,D47,D49,D58)</f>
        <v>120.45589430103792</v>
      </c>
      <c r="E43" s="168">
        <f t="shared" ref="E43" si="92">SUM(E44,E47,E49,E58)</f>
        <v>126.24231774009641</v>
      </c>
      <c r="F43" s="168">
        <f t="shared" ref="F43" si="93">SUM(F44,F47,F49,F58)</f>
        <v>119.34446770877882</v>
      </c>
      <c r="G43" s="168">
        <f t="shared" ref="G43" si="94">SUM(G44,G47,G49,G58)</f>
        <v>109.59578658842422</v>
      </c>
      <c r="H43" s="168">
        <f t="shared" ref="H43" si="95">SUM(H44,H47,H49,H58)</f>
        <v>113.69990297788593</v>
      </c>
      <c r="I43" s="168">
        <f t="shared" ref="I43" si="96">SUM(I44,I47,I49,I58)</f>
        <v>113.20684644005499</v>
      </c>
      <c r="J43" s="168">
        <f t="shared" ref="J43" si="97">SUM(J44,J47,J49,J58)</f>
        <v>104.85038859647274</v>
      </c>
      <c r="K43" s="168">
        <f t="shared" ref="K43" si="98">SUM(K44,K47,K49,K58)</f>
        <v>112.99642910538364</v>
      </c>
      <c r="L43" s="168">
        <f t="shared" ref="L43" si="99">SUM(L44,L47,L49,L58)</f>
        <v>106.43124770548725</v>
      </c>
      <c r="M43" s="168">
        <f t="shared" ref="M43" si="100">SUM(M44,M47,M49,M58)</f>
        <v>117.59425194884329</v>
      </c>
      <c r="N43" s="168">
        <f t="shared" ref="N43" si="101">SUM(N44,N47,N49,N58)</f>
        <v>116.50737247139389</v>
      </c>
      <c r="O43" s="168">
        <f t="shared" ref="O43" si="102">SUM(O44,O47,O49,O58)</f>
        <v>105.51801925979069</v>
      </c>
      <c r="P43" s="168">
        <f t="shared" ref="P43" si="103">SUM(P44,P47,P49,P58)</f>
        <v>103.82562460769729</v>
      </c>
      <c r="Q43" s="168">
        <f t="shared" ref="Q43" si="104">SUM(Q44,Q47,Q49,Q58)</f>
        <v>113.60208421281845</v>
      </c>
    </row>
    <row r="44" spans="1:17" ht="12.95" customHeight="1" x14ac:dyDescent="0.25">
      <c r="A44" s="158" t="s">
        <v>65</v>
      </c>
      <c r="B44" s="157">
        <f t="shared" ref="B44:Q44" si="105">SUM(B45:B46)</f>
        <v>61.402048782250468</v>
      </c>
      <c r="C44" s="157">
        <f t="shared" si="105"/>
        <v>60.339985252892681</v>
      </c>
      <c r="D44" s="157">
        <f t="shared" si="105"/>
        <v>62.313562141728376</v>
      </c>
      <c r="E44" s="157">
        <f t="shared" si="105"/>
        <v>65.541338130133397</v>
      </c>
      <c r="F44" s="157">
        <f t="shared" si="105"/>
        <v>57.536369957130063</v>
      </c>
      <c r="G44" s="157">
        <f t="shared" si="105"/>
        <v>47.866588652954228</v>
      </c>
      <c r="H44" s="157">
        <f t="shared" si="105"/>
        <v>54.094525062981269</v>
      </c>
      <c r="I44" s="157">
        <f t="shared" si="105"/>
        <v>53.824644513195672</v>
      </c>
      <c r="J44" s="157">
        <f t="shared" si="105"/>
        <v>46.070975240514414</v>
      </c>
      <c r="K44" s="157">
        <f t="shared" si="105"/>
        <v>50.138772034822622</v>
      </c>
      <c r="L44" s="157">
        <f t="shared" si="105"/>
        <v>42.872336278721448</v>
      </c>
      <c r="M44" s="157">
        <f t="shared" si="105"/>
        <v>49.436878030690018</v>
      </c>
      <c r="N44" s="157">
        <f t="shared" si="105"/>
        <v>47.622069391833122</v>
      </c>
      <c r="O44" s="157">
        <f t="shared" si="105"/>
        <v>38.806997478206085</v>
      </c>
      <c r="P44" s="157">
        <f t="shared" si="105"/>
        <v>35.578417634982458</v>
      </c>
      <c r="Q44" s="157">
        <f t="shared" si="105"/>
        <v>42.808745302570671</v>
      </c>
    </row>
    <row r="45" spans="1:17" ht="12" customHeight="1" x14ac:dyDescent="0.25">
      <c r="A45" s="23" t="s">
        <v>166</v>
      </c>
      <c r="B45" s="156">
        <v>58.447061794388929</v>
      </c>
      <c r="C45" s="156">
        <v>59.518870042963286</v>
      </c>
      <c r="D45" s="156">
        <v>61.152560467101999</v>
      </c>
      <c r="E45" s="156">
        <v>62.926820465045559</v>
      </c>
      <c r="F45" s="156">
        <v>55.379567768575086</v>
      </c>
      <c r="G45" s="156">
        <v>47.094930286938798</v>
      </c>
      <c r="H45" s="156">
        <v>53.046853086785774</v>
      </c>
      <c r="I45" s="156">
        <v>49.0221567281015</v>
      </c>
      <c r="J45" s="156">
        <v>43.408348648087227</v>
      </c>
      <c r="K45" s="156">
        <v>49.354249083434574</v>
      </c>
      <c r="L45" s="156">
        <v>41.160315075933575</v>
      </c>
      <c r="M45" s="156">
        <v>48.256911141971777</v>
      </c>
      <c r="N45" s="156">
        <v>46.825636303822634</v>
      </c>
      <c r="O45" s="156">
        <v>38.147807573131196</v>
      </c>
      <c r="P45" s="156">
        <v>34.600954878002774</v>
      </c>
      <c r="Q45" s="156">
        <v>41.292403183121536</v>
      </c>
    </row>
    <row r="46" spans="1:17" ht="12" customHeight="1" x14ac:dyDescent="0.25">
      <c r="A46" s="23" t="s">
        <v>60</v>
      </c>
      <c r="B46" s="156">
        <v>2.9549869878615356</v>
      </c>
      <c r="C46" s="156">
        <v>0.82111520992939879</v>
      </c>
      <c r="D46" s="156">
        <v>1.1610016746263758</v>
      </c>
      <c r="E46" s="156">
        <v>2.6145176650878357</v>
      </c>
      <c r="F46" s="156">
        <v>2.156802188554976</v>
      </c>
      <c r="G46" s="156">
        <v>0.77165836601542748</v>
      </c>
      <c r="H46" s="156">
        <v>1.0476719761954945</v>
      </c>
      <c r="I46" s="156">
        <v>4.8024877850941721</v>
      </c>
      <c r="J46" s="156">
        <v>2.6626265924271881</v>
      </c>
      <c r="K46" s="156">
        <v>0.78452295138804706</v>
      </c>
      <c r="L46" s="156">
        <v>1.7120212027878732</v>
      </c>
      <c r="M46" s="156">
        <v>1.1799668887182402</v>
      </c>
      <c r="N46" s="156">
        <v>0.79643308801048673</v>
      </c>
      <c r="O46" s="156">
        <v>0.65918990507489195</v>
      </c>
      <c r="P46" s="156">
        <v>0.97746275697968155</v>
      </c>
      <c r="Q46" s="156">
        <v>1.5163421194491362</v>
      </c>
    </row>
    <row r="47" spans="1:17" ht="12.95" customHeight="1" x14ac:dyDescent="0.25">
      <c r="A47" s="158" t="s">
        <v>112</v>
      </c>
      <c r="B47" s="157">
        <f t="shared" ref="B47:Q47" si="106">B48</f>
        <v>7.4780149907897062</v>
      </c>
      <c r="C47" s="157">
        <f t="shared" si="106"/>
        <v>8.2355049766657018</v>
      </c>
      <c r="D47" s="157">
        <f t="shared" si="106"/>
        <v>8.6078837278260494</v>
      </c>
      <c r="E47" s="157">
        <f t="shared" si="106"/>
        <v>9.0127916765921157</v>
      </c>
      <c r="F47" s="157">
        <f t="shared" si="106"/>
        <v>9.8652368556366135</v>
      </c>
      <c r="G47" s="157">
        <f t="shared" si="106"/>
        <v>10.34704033176695</v>
      </c>
      <c r="H47" s="157">
        <f t="shared" si="106"/>
        <v>10.585331122045762</v>
      </c>
      <c r="I47" s="157">
        <f t="shared" si="106"/>
        <v>10.229636704274249</v>
      </c>
      <c r="J47" s="157">
        <f t="shared" si="106"/>
        <v>10.334811590379651</v>
      </c>
      <c r="K47" s="157">
        <f t="shared" si="106"/>
        <v>12.518780444877889</v>
      </c>
      <c r="L47" s="157">
        <f t="shared" si="106"/>
        <v>13.943976214967245</v>
      </c>
      <c r="M47" s="157">
        <f t="shared" si="106"/>
        <v>15.959199951129838</v>
      </c>
      <c r="N47" s="157">
        <f t="shared" si="106"/>
        <v>17.100407088136453</v>
      </c>
      <c r="O47" s="157">
        <f t="shared" si="106"/>
        <v>17.883774957969287</v>
      </c>
      <c r="P47" s="157">
        <f t="shared" si="106"/>
        <v>18.649200878009349</v>
      </c>
      <c r="Q47" s="157">
        <f t="shared" si="106"/>
        <v>19.04545640136541</v>
      </c>
    </row>
    <row r="48" spans="1:17" ht="12" customHeight="1" x14ac:dyDescent="0.25">
      <c r="A48" s="23" t="s">
        <v>60</v>
      </c>
      <c r="B48" s="156">
        <v>7.4780149907897062</v>
      </c>
      <c r="C48" s="156">
        <v>8.2355049766657018</v>
      </c>
      <c r="D48" s="156">
        <v>8.6078837278260494</v>
      </c>
      <c r="E48" s="156">
        <v>9.0127916765921157</v>
      </c>
      <c r="F48" s="156">
        <v>9.8652368556366135</v>
      </c>
      <c r="G48" s="156">
        <v>10.34704033176695</v>
      </c>
      <c r="H48" s="156">
        <v>10.585331122045762</v>
      </c>
      <c r="I48" s="156">
        <v>10.229636704274249</v>
      </c>
      <c r="J48" s="156">
        <v>10.334811590379651</v>
      </c>
      <c r="K48" s="156">
        <v>12.518780444877889</v>
      </c>
      <c r="L48" s="156">
        <v>13.943976214967245</v>
      </c>
      <c r="M48" s="156">
        <v>15.959199951129838</v>
      </c>
      <c r="N48" s="156">
        <v>17.100407088136453</v>
      </c>
      <c r="O48" s="156">
        <v>17.883774957969287</v>
      </c>
      <c r="P48" s="156">
        <v>18.649200878009349</v>
      </c>
      <c r="Q48" s="156">
        <v>19.04545640136541</v>
      </c>
    </row>
    <row r="49" spans="1:17" ht="12" customHeight="1" x14ac:dyDescent="0.25">
      <c r="A49" s="158" t="s">
        <v>63</v>
      </c>
      <c r="B49" s="157">
        <f t="shared" ref="B49" si="107">SUM(B50:B51,B54:B55)</f>
        <v>37.283498207699935</v>
      </c>
      <c r="C49" s="157">
        <f t="shared" ref="C49" si="108">SUM(C50:C51,C54:C55)</f>
        <v>35.585071382034904</v>
      </c>
      <c r="D49" s="157">
        <f t="shared" ref="D49" si="109">SUM(D50:D51,D54:D55)</f>
        <v>36.868213988799873</v>
      </c>
      <c r="E49" s="157">
        <f t="shared" ref="E49" si="110">SUM(E50:E51,E54:E55)</f>
        <v>37.309539971175212</v>
      </c>
      <c r="F49" s="157">
        <f t="shared" ref="F49" si="111">SUM(F50:F51,F54:F55)</f>
        <v>36.913828342376959</v>
      </c>
      <c r="G49" s="157">
        <f t="shared" ref="G49" si="112">SUM(G50:G51,G54:G55)</f>
        <v>36.544796429063211</v>
      </c>
      <c r="H49" s="157">
        <f t="shared" ref="H49" si="113">SUM(H50:H51,H54:H55)</f>
        <v>34.29924518052249</v>
      </c>
      <c r="I49" s="157">
        <f t="shared" ref="I49" si="114">SUM(I50:I51,I54:I55)</f>
        <v>33.905874991567359</v>
      </c>
      <c r="J49" s="157">
        <f t="shared" ref="J49" si="115">SUM(J50:J51,J54:J55)</f>
        <v>33.61351157067422</v>
      </c>
      <c r="K49" s="157">
        <f t="shared" ref="K49" si="116">SUM(K50:K51,K54:K55)</f>
        <v>34.573846683392055</v>
      </c>
      <c r="L49" s="157">
        <f t="shared" ref="L49" si="117">SUM(L50:L51,L54:L55)</f>
        <v>33.650102645562384</v>
      </c>
      <c r="M49" s="157">
        <f t="shared" ref="M49" si="118">SUM(M50:M51,M54:M55)</f>
        <v>35.431527333664469</v>
      </c>
      <c r="N49" s="157">
        <f t="shared" ref="N49" si="119">SUM(N50:N51,N54:N55)</f>
        <v>35.297441711602147</v>
      </c>
      <c r="O49" s="157">
        <f t="shared" ref="O49" si="120">SUM(O50:O51,O54:O55)</f>
        <v>34.103266863378821</v>
      </c>
      <c r="P49" s="157">
        <f t="shared" ref="P49" si="121">SUM(P50:P51,P54:P55)</f>
        <v>35.22080235657068</v>
      </c>
      <c r="Q49" s="157">
        <f t="shared" ref="Q49" si="122">SUM(Q50:Q51,Q54:Q55)</f>
        <v>36.86153147224698</v>
      </c>
    </row>
    <row r="50" spans="1:17" ht="12" customHeight="1" x14ac:dyDescent="0.25">
      <c r="A50" s="167" t="s">
        <v>165</v>
      </c>
      <c r="B50" s="132">
        <v>0</v>
      </c>
      <c r="C50" s="132">
        <v>0</v>
      </c>
      <c r="D50" s="132">
        <v>0</v>
      </c>
      <c r="E50" s="132">
        <v>0</v>
      </c>
      <c r="F50" s="132">
        <v>0</v>
      </c>
      <c r="G50" s="132">
        <v>0</v>
      </c>
      <c r="H50" s="132">
        <v>0</v>
      </c>
      <c r="I50" s="132">
        <v>0</v>
      </c>
      <c r="J50" s="132">
        <v>0</v>
      </c>
      <c r="K50" s="132">
        <v>0</v>
      </c>
      <c r="L50" s="132">
        <v>0</v>
      </c>
      <c r="M50" s="132">
        <v>0</v>
      </c>
      <c r="N50" s="132">
        <v>0</v>
      </c>
      <c r="O50" s="132">
        <v>0</v>
      </c>
      <c r="P50" s="132">
        <v>0</v>
      </c>
      <c r="Q50" s="132">
        <v>0</v>
      </c>
    </row>
    <row r="51" spans="1:17" ht="12" customHeight="1" x14ac:dyDescent="0.25">
      <c r="A51" s="167" t="s">
        <v>164</v>
      </c>
      <c r="B51" s="132">
        <f t="shared" ref="B51" si="123">SUM(B52:B53)</f>
        <v>0</v>
      </c>
      <c r="C51" s="132">
        <f t="shared" ref="C51" si="124">SUM(C52:C53)</f>
        <v>0</v>
      </c>
      <c r="D51" s="132">
        <f t="shared" ref="D51" si="125">SUM(D52:D53)</f>
        <v>0</v>
      </c>
      <c r="E51" s="132">
        <f t="shared" ref="E51" si="126">SUM(E52:E53)</f>
        <v>0</v>
      </c>
      <c r="F51" s="132">
        <f t="shared" ref="F51" si="127">SUM(F52:F53)</f>
        <v>0</v>
      </c>
      <c r="G51" s="132">
        <f t="shared" ref="G51" si="128">SUM(G52:G53)</f>
        <v>0</v>
      </c>
      <c r="H51" s="132">
        <f t="shared" ref="H51" si="129">SUM(H52:H53)</f>
        <v>0</v>
      </c>
      <c r="I51" s="132">
        <f t="shared" ref="I51" si="130">SUM(I52:I53)</f>
        <v>0</v>
      </c>
      <c r="J51" s="132">
        <f t="shared" ref="J51" si="131">SUM(J52:J53)</f>
        <v>0</v>
      </c>
      <c r="K51" s="132">
        <f t="shared" ref="K51" si="132">SUM(K52:K53)</f>
        <v>0</v>
      </c>
      <c r="L51" s="132">
        <f t="shared" ref="L51" si="133">SUM(L52:L53)</f>
        <v>0</v>
      </c>
      <c r="M51" s="132">
        <f t="shared" ref="M51" si="134">SUM(M52:M53)</f>
        <v>0</v>
      </c>
      <c r="N51" s="132">
        <f t="shared" ref="N51" si="135">SUM(N52:N53)</f>
        <v>0</v>
      </c>
      <c r="O51" s="132">
        <f t="shared" ref="O51" si="136">SUM(O52:O53)</f>
        <v>0</v>
      </c>
      <c r="P51" s="132">
        <f t="shared" ref="P51" si="137">SUM(P52:P53)</f>
        <v>0</v>
      </c>
      <c r="Q51" s="132">
        <f t="shared" ref="Q51" si="138">SUM(Q52:Q53)</f>
        <v>0</v>
      </c>
    </row>
    <row r="52" spans="1:17" ht="12" customHeight="1" x14ac:dyDescent="0.25">
      <c r="A52" s="166" t="s">
        <v>163</v>
      </c>
      <c r="B52" s="165">
        <v>0</v>
      </c>
      <c r="C52" s="165">
        <v>0</v>
      </c>
      <c r="D52" s="165">
        <v>0</v>
      </c>
      <c r="E52" s="165">
        <v>0</v>
      </c>
      <c r="F52" s="165">
        <v>0</v>
      </c>
      <c r="G52" s="165">
        <v>0</v>
      </c>
      <c r="H52" s="165">
        <v>0</v>
      </c>
      <c r="I52" s="165">
        <v>0</v>
      </c>
      <c r="J52" s="165">
        <v>0</v>
      </c>
      <c r="K52" s="165">
        <v>0</v>
      </c>
      <c r="L52" s="165">
        <v>0</v>
      </c>
      <c r="M52" s="165">
        <v>0</v>
      </c>
      <c r="N52" s="165">
        <v>0</v>
      </c>
      <c r="O52" s="165">
        <v>0</v>
      </c>
      <c r="P52" s="165">
        <v>0</v>
      </c>
      <c r="Q52" s="165">
        <v>0</v>
      </c>
    </row>
    <row r="53" spans="1:17" ht="12" customHeight="1" x14ac:dyDescent="0.25">
      <c r="A53" s="147" t="s">
        <v>59</v>
      </c>
      <c r="B53" s="164">
        <v>0</v>
      </c>
      <c r="C53" s="164">
        <v>0</v>
      </c>
      <c r="D53" s="164">
        <v>0</v>
      </c>
      <c r="E53" s="164">
        <v>0</v>
      </c>
      <c r="F53" s="164">
        <v>0</v>
      </c>
      <c r="G53" s="164">
        <v>0</v>
      </c>
      <c r="H53" s="164">
        <v>0</v>
      </c>
      <c r="I53" s="164">
        <v>0</v>
      </c>
      <c r="J53" s="164">
        <v>0</v>
      </c>
      <c r="K53" s="164">
        <v>0</v>
      </c>
      <c r="L53" s="164">
        <v>0</v>
      </c>
      <c r="M53" s="164">
        <v>0</v>
      </c>
      <c r="N53" s="164">
        <v>0</v>
      </c>
      <c r="O53" s="164">
        <v>0</v>
      </c>
      <c r="P53" s="164">
        <v>0</v>
      </c>
      <c r="Q53" s="164">
        <v>0</v>
      </c>
    </row>
    <row r="54" spans="1:17" ht="12" customHeight="1" x14ac:dyDescent="0.25">
      <c r="A54" s="163" t="s">
        <v>142</v>
      </c>
      <c r="B54" s="162">
        <v>8.3455812648364027</v>
      </c>
      <c r="C54" s="162">
        <v>7.9119596302925075</v>
      </c>
      <c r="D54" s="162">
        <v>8.8881836077719729</v>
      </c>
      <c r="E54" s="162">
        <v>9.2218983964955932</v>
      </c>
      <c r="F54" s="162">
        <v>6.5901935501242157</v>
      </c>
      <c r="G54" s="162">
        <v>7.0306275763599313</v>
      </c>
      <c r="H54" s="162">
        <v>6.8116893883949299</v>
      </c>
      <c r="I54" s="162">
        <v>3.4551072556902036</v>
      </c>
      <c r="J54" s="162">
        <v>3.9240445985433743</v>
      </c>
      <c r="K54" s="162">
        <v>3.9235804996760111</v>
      </c>
      <c r="L54" s="162">
        <v>2.7417092788321522</v>
      </c>
      <c r="M54" s="162">
        <v>2.6050451046114587</v>
      </c>
      <c r="N54" s="162">
        <v>1.8166943974215652</v>
      </c>
      <c r="O54" s="162">
        <v>0.56592418435901515</v>
      </c>
      <c r="P54" s="162">
        <v>0.75681355224684987</v>
      </c>
      <c r="Q54" s="162">
        <v>0.29653493753837512</v>
      </c>
    </row>
    <row r="55" spans="1:17" ht="12" customHeight="1" x14ac:dyDescent="0.25">
      <c r="A55" s="161" t="s">
        <v>141</v>
      </c>
      <c r="B55" s="160">
        <f t="shared" ref="B55" si="139">SUM(B56:B57)</f>
        <v>28.937916942863534</v>
      </c>
      <c r="C55" s="160">
        <f t="shared" ref="C55" si="140">SUM(C56:C57)</f>
        <v>27.673111751742397</v>
      </c>
      <c r="D55" s="160">
        <f t="shared" ref="D55" si="141">SUM(D56:D57)</f>
        <v>27.980030381027898</v>
      </c>
      <c r="E55" s="160">
        <f t="shared" ref="E55" si="142">SUM(E56:E57)</f>
        <v>28.087641574679623</v>
      </c>
      <c r="F55" s="160">
        <f t="shared" ref="F55" si="143">SUM(F56:F57)</f>
        <v>30.323634792252747</v>
      </c>
      <c r="G55" s="160">
        <f t="shared" ref="G55" si="144">SUM(G56:G57)</f>
        <v>29.514168852703278</v>
      </c>
      <c r="H55" s="160">
        <f t="shared" ref="H55" si="145">SUM(H56:H57)</f>
        <v>27.487555792127562</v>
      </c>
      <c r="I55" s="160">
        <f t="shared" ref="I55" si="146">SUM(I56:I57)</f>
        <v>30.450767735877154</v>
      </c>
      <c r="J55" s="160">
        <f t="shared" ref="J55" si="147">SUM(J56:J57)</f>
        <v>29.689466972130845</v>
      </c>
      <c r="K55" s="160">
        <f t="shared" ref="K55" si="148">SUM(K56:K57)</f>
        <v>30.650266183716045</v>
      </c>
      <c r="L55" s="160">
        <f t="shared" ref="L55" si="149">SUM(L56:L57)</f>
        <v>30.908393366730234</v>
      </c>
      <c r="M55" s="160">
        <f t="shared" ref="M55" si="150">SUM(M56:M57)</f>
        <v>32.826482229053013</v>
      </c>
      <c r="N55" s="160">
        <f t="shared" ref="N55" si="151">SUM(N56:N57)</f>
        <v>33.480747314180583</v>
      </c>
      <c r="O55" s="160">
        <f t="shared" ref="O55" si="152">SUM(O56:O57)</f>
        <v>33.537342679019808</v>
      </c>
      <c r="P55" s="160">
        <f t="shared" ref="P55" si="153">SUM(P56:P57)</f>
        <v>34.463988804323833</v>
      </c>
      <c r="Q55" s="160">
        <f t="shared" ref="Q55" si="154">SUM(Q56:Q57)</f>
        <v>36.564996534708605</v>
      </c>
    </row>
    <row r="56" spans="1:17" ht="12" customHeight="1" x14ac:dyDescent="0.25">
      <c r="A56" s="148" t="s">
        <v>60</v>
      </c>
      <c r="B56" s="156">
        <v>0.60307195448185935</v>
      </c>
      <c r="C56" s="156">
        <v>0.28264318671920874</v>
      </c>
      <c r="D56" s="156">
        <v>0.57627049334512637</v>
      </c>
      <c r="E56" s="156">
        <v>0.59409478846149144</v>
      </c>
      <c r="F56" s="156">
        <v>0.64538739679568546</v>
      </c>
      <c r="G56" s="156">
        <v>3.6920111191333072</v>
      </c>
      <c r="H56" s="156">
        <v>1.3290836341344381</v>
      </c>
      <c r="I56" s="156">
        <v>0.76206272517553098</v>
      </c>
      <c r="J56" s="156">
        <v>0.76489587162574413</v>
      </c>
      <c r="K56" s="156">
        <v>0.78682745378489904</v>
      </c>
      <c r="L56" s="156">
        <v>0.83620107869316274</v>
      </c>
      <c r="M56" s="156">
        <v>0.88391186927054133</v>
      </c>
      <c r="N56" s="156">
        <v>0.86279562156391154</v>
      </c>
      <c r="O56" s="156">
        <v>0.85510728212619258</v>
      </c>
      <c r="P56" s="156">
        <v>1.4519779784001596</v>
      </c>
      <c r="Q56" s="156">
        <v>3.6425400174023483</v>
      </c>
    </row>
    <row r="57" spans="1:17" ht="12" customHeight="1" x14ac:dyDescent="0.25">
      <c r="A57" s="148" t="s">
        <v>59</v>
      </c>
      <c r="B57" s="156">
        <v>28.334844988381676</v>
      </c>
      <c r="C57" s="156">
        <v>27.390468565023188</v>
      </c>
      <c r="D57" s="156">
        <v>27.403759887682771</v>
      </c>
      <c r="E57" s="156">
        <v>27.493546786218133</v>
      </c>
      <c r="F57" s="156">
        <v>29.678247395457063</v>
      </c>
      <c r="G57" s="156">
        <v>25.82215773356997</v>
      </c>
      <c r="H57" s="156">
        <v>26.158472157993124</v>
      </c>
      <c r="I57" s="156">
        <v>29.688705010701621</v>
      </c>
      <c r="J57" s="156">
        <v>28.924571100505101</v>
      </c>
      <c r="K57" s="156">
        <v>29.863438729931147</v>
      </c>
      <c r="L57" s="156">
        <v>30.072192288037073</v>
      </c>
      <c r="M57" s="156">
        <v>31.942570359782469</v>
      </c>
      <c r="N57" s="156">
        <v>32.617951692616671</v>
      </c>
      <c r="O57" s="156">
        <v>32.682235396893617</v>
      </c>
      <c r="P57" s="156">
        <v>33.012010825923674</v>
      </c>
      <c r="Q57" s="156">
        <v>32.922456517306259</v>
      </c>
    </row>
    <row r="58" spans="1:17" ht="12" customHeight="1" x14ac:dyDescent="0.25">
      <c r="A58" s="158" t="s">
        <v>62</v>
      </c>
      <c r="B58" s="157">
        <f t="shared" ref="B58" si="155">SUM(B59:B60)</f>
        <v>15.814587659662839</v>
      </c>
      <c r="C58" s="157">
        <f t="shared" ref="C58" si="156">SUM(C59:C60)</f>
        <v>12.565090100933567</v>
      </c>
      <c r="D58" s="157">
        <f t="shared" ref="D58" si="157">SUM(D59:D60)</f>
        <v>12.666234442683614</v>
      </c>
      <c r="E58" s="157">
        <f t="shared" ref="E58" si="158">SUM(E59:E60)</f>
        <v>14.378647962195691</v>
      </c>
      <c r="F58" s="157">
        <f t="shared" ref="F58" si="159">SUM(F59:F60)</f>
        <v>15.029032553635194</v>
      </c>
      <c r="G58" s="157">
        <f t="shared" ref="G58" si="160">SUM(G59:G60)</f>
        <v>14.837361174639838</v>
      </c>
      <c r="H58" s="157">
        <f t="shared" ref="H58" si="161">SUM(H59:H60)</f>
        <v>14.720801612336395</v>
      </c>
      <c r="I58" s="157">
        <f t="shared" ref="I58" si="162">SUM(I59:I60)</f>
        <v>15.246690231017702</v>
      </c>
      <c r="J58" s="157">
        <f t="shared" ref="J58" si="163">SUM(J59:J60)</f>
        <v>14.831090194904464</v>
      </c>
      <c r="K58" s="157">
        <f t="shared" ref="K58" si="164">SUM(K59:K60)</f>
        <v>15.765029942291083</v>
      </c>
      <c r="L58" s="157">
        <f t="shared" ref="L58" si="165">SUM(L59:L60)</f>
        <v>15.964832566236179</v>
      </c>
      <c r="M58" s="157">
        <f t="shared" ref="M58" si="166">SUM(M59:M60)</f>
        <v>16.76664663335896</v>
      </c>
      <c r="N58" s="157">
        <f t="shared" ref="N58" si="167">SUM(N59:N60)</f>
        <v>16.487454279822177</v>
      </c>
      <c r="O58" s="157">
        <f t="shared" ref="O58" si="168">SUM(O59:O60)</f>
        <v>14.723979960236502</v>
      </c>
      <c r="P58" s="157">
        <f t="shared" ref="P58" si="169">SUM(P59:P60)</f>
        <v>14.377203738134815</v>
      </c>
      <c r="Q58" s="157">
        <f t="shared" ref="Q58" si="170">SUM(Q59:Q60)</f>
        <v>14.886351036635396</v>
      </c>
    </row>
    <row r="59" spans="1:17" ht="12" customHeight="1" x14ac:dyDescent="0.25">
      <c r="A59" s="23" t="s">
        <v>57</v>
      </c>
      <c r="B59" s="156">
        <v>7.7583018548442677</v>
      </c>
      <c r="C59" s="156">
        <v>8.0477496735561083</v>
      </c>
      <c r="D59" s="156">
        <v>7.9414461770399409</v>
      </c>
      <c r="E59" s="156">
        <v>8.5738497231441393</v>
      </c>
      <c r="F59" s="156">
        <v>8.8847680701928109</v>
      </c>
      <c r="G59" s="156">
        <v>8.2896014524187116</v>
      </c>
      <c r="H59" s="156">
        <v>6.6668366758248059</v>
      </c>
      <c r="I59" s="156">
        <v>6.8731147779592536</v>
      </c>
      <c r="J59" s="156">
        <v>6.3145362328082832</v>
      </c>
      <c r="K59" s="156">
        <v>6.55099376241174</v>
      </c>
      <c r="L59" s="156">
        <v>6.3404994371892931</v>
      </c>
      <c r="M59" s="156">
        <v>7.4013655897390995</v>
      </c>
      <c r="N59" s="156">
        <v>7.2108888480257241</v>
      </c>
      <c r="O59" s="156">
        <v>6.8863188408957452</v>
      </c>
      <c r="P59" s="156">
        <v>6.5885514787758233</v>
      </c>
      <c r="Q59" s="156">
        <v>6.7556078412926448</v>
      </c>
    </row>
    <row r="60" spans="1:17" ht="12" customHeight="1" x14ac:dyDescent="0.25">
      <c r="A60" s="29" t="s">
        <v>140</v>
      </c>
      <c r="B60" s="57">
        <v>8.0562858048185717</v>
      </c>
      <c r="C60" s="57">
        <v>4.5173404273774587</v>
      </c>
      <c r="D60" s="57">
        <v>4.7247882656436726</v>
      </c>
      <c r="E60" s="57">
        <v>5.8047982390515518</v>
      </c>
      <c r="F60" s="57">
        <v>6.1442644834423836</v>
      </c>
      <c r="G60" s="57">
        <v>6.5477597222211275</v>
      </c>
      <c r="H60" s="57">
        <v>8.0539649365115888</v>
      </c>
      <c r="I60" s="57">
        <v>8.3735754530584483</v>
      </c>
      <c r="J60" s="57">
        <v>8.5165539620961805</v>
      </c>
      <c r="K60" s="57">
        <v>9.2140361798793418</v>
      </c>
      <c r="L60" s="57">
        <v>9.6243331290468852</v>
      </c>
      <c r="M60" s="57">
        <v>9.365281043619861</v>
      </c>
      <c r="N60" s="57">
        <v>9.2765654317964525</v>
      </c>
      <c r="O60" s="57">
        <v>7.8376611193407566</v>
      </c>
      <c r="P60" s="57">
        <v>7.788652259358992</v>
      </c>
      <c r="Q60" s="57">
        <v>8.1307431953427507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0</v>
      </c>
      <c r="C62" s="168">
        <f t="shared" ref="C62:Q62" si="171">SUM(C63,C66,C68,C77)</f>
        <v>0</v>
      </c>
      <c r="D62" s="168">
        <f t="shared" si="171"/>
        <v>0</v>
      </c>
      <c r="E62" s="168">
        <f t="shared" si="171"/>
        <v>0</v>
      </c>
      <c r="F62" s="168">
        <f t="shared" si="171"/>
        <v>0</v>
      </c>
      <c r="G62" s="168">
        <f t="shared" si="171"/>
        <v>0</v>
      </c>
      <c r="H62" s="168">
        <f t="shared" si="171"/>
        <v>0</v>
      </c>
      <c r="I62" s="168">
        <f t="shared" si="171"/>
        <v>0</v>
      </c>
      <c r="J62" s="168">
        <f t="shared" si="171"/>
        <v>0</v>
      </c>
      <c r="K62" s="168">
        <f t="shared" si="171"/>
        <v>0</v>
      </c>
      <c r="L62" s="168">
        <f t="shared" si="171"/>
        <v>0</v>
      </c>
      <c r="M62" s="168">
        <f t="shared" si="171"/>
        <v>0</v>
      </c>
      <c r="N62" s="168">
        <f t="shared" si="171"/>
        <v>0</v>
      </c>
      <c r="O62" s="168">
        <f t="shared" si="171"/>
        <v>0</v>
      </c>
      <c r="P62" s="168">
        <f t="shared" si="171"/>
        <v>0</v>
      </c>
      <c r="Q62" s="168">
        <f t="shared" si="171"/>
        <v>0</v>
      </c>
    </row>
    <row r="63" spans="1:17" ht="12.95" customHeight="1" x14ac:dyDescent="0.25">
      <c r="A63" s="158" t="s">
        <v>65</v>
      </c>
      <c r="B63" s="157">
        <f t="shared" ref="B63:Q63" si="172">SUM(B64:B65)</f>
        <v>0</v>
      </c>
      <c r="C63" s="157">
        <f t="shared" si="172"/>
        <v>0</v>
      </c>
      <c r="D63" s="157">
        <f t="shared" si="172"/>
        <v>0</v>
      </c>
      <c r="E63" s="157">
        <f t="shared" si="172"/>
        <v>0</v>
      </c>
      <c r="F63" s="157">
        <f t="shared" si="172"/>
        <v>0</v>
      </c>
      <c r="G63" s="157">
        <f t="shared" si="172"/>
        <v>0</v>
      </c>
      <c r="H63" s="157">
        <f t="shared" si="172"/>
        <v>0</v>
      </c>
      <c r="I63" s="157">
        <f t="shared" si="172"/>
        <v>0</v>
      </c>
      <c r="J63" s="157">
        <f t="shared" si="172"/>
        <v>0</v>
      </c>
      <c r="K63" s="157">
        <f t="shared" si="172"/>
        <v>0</v>
      </c>
      <c r="L63" s="157">
        <f t="shared" si="172"/>
        <v>0</v>
      </c>
      <c r="M63" s="157">
        <f t="shared" si="172"/>
        <v>0</v>
      </c>
      <c r="N63" s="157">
        <f t="shared" si="172"/>
        <v>0</v>
      </c>
      <c r="O63" s="157">
        <f t="shared" si="172"/>
        <v>0</v>
      </c>
      <c r="P63" s="157">
        <f t="shared" si="172"/>
        <v>0</v>
      </c>
      <c r="Q63" s="157">
        <f t="shared" si="172"/>
        <v>0</v>
      </c>
    </row>
    <row r="64" spans="1:17" ht="12" customHeight="1" x14ac:dyDescent="0.25">
      <c r="A64" s="23" t="s">
        <v>161</v>
      </c>
      <c r="B64" s="156">
        <v>0</v>
      </c>
      <c r="C64" s="156">
        <v>0</v>
      </c>
      <c r="D64" s="156">
        <v>0</v>
      </c>
      <c r="E64" s="156">
        <v>0</v>
      </c>
      <c r="F64" s="156">
        <v>0</v>
      </c>
      <c r="G64" s="156">
        <v>0</v>
      </c>
      <c r="H64" s="156">
        <v>0</v>
      </c>
      <c r="I64" s="156">
        <v>0</v>
      </c>
      <c r="J64" s="156">
        <v>0</v>
      </c>
      <c r="K64" s="156">
        <v>0</v>
      </c>
      <c r="L64" s="156">
        <v>0</v>
      </c>
      <c r="M64" s="156">
        <v>0</v>
      </c>
      <c r="N64" s="156">
        <v>0</v>
      </c>
      <c r="O64" s="156">
        <v>0</v>
      </c>
      <c r="P64" s="156">
        <v>0</v>
      </c>
      <c r="Q64" s="156">
        <v>0</v>
      </c>
    </row>
    <row r="65" spans="1:17" ht="12" customHeight="1" x14ac:dyDescent="0.25">
      <c r="A65" s="23" t="s">
        <v>60</v>
      </c>
      <c r="B65" s="156">
        <v>0</v>
      </c>
      <c r="C65" s="156">
        <v>0</v>
      </c>
      <c r="D65" s="156">
        <v>0</v>
      </c>
      <c r="E65" s="156">
        <v>0</v>
      </c>
      <c r="F65" s="156">
        <v>0</v>
      </c>
      <c r="G65" s="156">
        <v>0</v>
      </c>
      <c r="H65" s="156">
        <v>0</v>
      </c>
      <c r="I65" s="156">
        <v>0</v>
      </c>
      <c r="J65" s="156">
        <v>0</v>
      </c>
      <c r="K65" s="156">
        <v>0</v>
      </c>
      <c r="L65" s="156">
        <v>0</v>
      </c>
      <c r="M65" s="156">
        <v>0</v>
      </c>
      <c r="N65" s="156">
        <v>0</v>
      </c>
      <c r="O65" s="156">
        <v>0</v>
      </c>
      <c r="P65" s="156">
        <v>0</v>
      </c>
      <c r="Q65" s="156">
        <v>0</v>
      </c>
    </row>
    <row r="66" spans="1:17" ht="12.95" customHeight="1" x14ac:dyDescent="0.25">
      <c r="A66" s="158" t="s">
        <v>112</v>
      </c>
      <c r="B66" s="157">
        <f t="shared" ref="B66:Q66" si="173">B67</f>
        <v>0</v>
      </c>
      <c r="C66" s="157">
        <f t="shared" si="173"/>
        <v>0</v>
      </c>
      <c r="D66" s="157">
        <f t="shared" si="173"/>
        <v>0</v>
      </c>
      <c r="E66" s="157">
        <f t="shared" si="173"/>
        <v>0</v>
      </c>
      <c r="F66" s="157">
        <f t="shared" si="173"/>
        <v>0</v>
      </c>
      <c r="G66" s="157">
        <f t="shared" si="173"/>
        <v>0</v>
      </c>
      <c r="H66" s="157">
        <f t="shared" si="173"/>
        <v>0</v>
      </c>
      <c r="I66" s="157">
        <f t="shared" si="173"/>
        <v>0</v>
      </c>
      <c r="J66" s="157">
        <f t="shared" si="173"/>
        <v>0</v>
      </c>
      <c r="K66" s="157">
        <f t="shared" si="173"/>
        <v>0</v>
      </c>
      <c r="L66" s="157">
        <f t="shared" si="173"/>
        <v>0</v>
      </c>
      <c r="M66" s="157">
        <f t="shared" si="173"/>
        <v>0</v>
      </c>
      <c r="N66" s="157">
        <f t="shared" si="173"/>
        <v>0</v>
      </c>
      <c r="O66" s="157">
        <f t="shared" si="173"/>
        <v>0</v>
      </c>
      <c r="P66" s="157">
        <f t="shared" si="173"/>
        <v>0</v>
      </c>
      <c r="Q66" s="157">
        <f t="shared" si="173"/>
        <v>0</v>
      </c>
    </row>
    <row r="67" spans="1:17" ht="12" customHeight="1" x14ac:dyDescent="0.25">
      <c r="A67" s="23" t="s">
        <v>60</v>
      </c>
      <c r="B67" s="156">
        <v>0</v>
      </c>
      <c r="C67" s="156">
        <v>0</v>
      </c>
      <c r="D67" s="156">
        <v>0</v>
      </c>
      <c r="E67" s="156">
        <v>0</v>
      </c>
      <c r="F67" s="156">
        <v>0</v>
      </c>
      <c r="G67" s="156">
        <v>0</v>
      </c>
      <c r="H67" s="156">
        <v>0</v>
      </c>
      <c r="I67" s="156">
        <v>0</v>
      </c>
      <c r="J67" s="156">
        <v>0</v>
      </c>
      <c r="K67" s="156">
        <v>0</v>
      </c>
      <c r="L67" s="156">
        <v>0</v>
      </c>
      <c r="M67" s="156">
        <v>0</v>
      </c>
      <c r="N67" s="156">
        <v>0</v>
      </c>
      <c r="O67" s="156">
        <v>0</v>
      </c>
      <c r="P67" s="156">
        <v>0</v>
      </c>
      <c r="Q67" s="156">
        <v>0</v>
      </c>
    </row>
    <row r="68" spans="1:17" ht="12" customHeight="1" x14ac:dyDescent="0.25">
      <c r="A68" s="158" t="s">
        <v>63</v>
      </c>
      <c r="B68" s="157">
        <f>SUM(B69:B70,B73:B74)</f>
        <v>0</v>
      </c>
      <c r="C68" s="157">
        <f t="shared" ref="C68:Q68" si="174">SUM(C69:C70,C73:C74)</f>
        <v>0</v>
      </c>
      <c r="D68" s="157">
        <f t="shared" si="174"/>
        <v>0</v>
      </c>
      <c r="E68" s="157">
        <f t="shared" si="174"/>
        <v>0</v>
      </c>
      <c r="F68" s="157">
        <f t="shared" si="174"/>
        <v>0</v>
      </c>
      <c r="G68" s="157">
        <f t="shared" si="174"/>
        <v>0</v>
      </c>
      <c r="H68" s="157">
        <f t="shared" si="174"/>
        <v>0</v>
      </c>
      <c r="I68" s="157">
        <f t="shared" si="174"/>
        <v>0</v>
      </c>
      <c r="J68" s="157">
        <f t="shared" si="174"/>
        <v>0</v>
      </c>
      <c r="K68" s="157">
        <f t="shared" si="174"/>
        <v>0</v>
      </c>
      <c r="L68" s="157">
        <f t="shared" si="174"/>
        <v>0</v>
      </c>
      <c r="M68" s="157">
        <f t="shared" si="174"/>
        <v>0</v>
      </c>
      <c r="N68" s="157">
        <f t="shared" si="174"/>
        <v>0</v>
      </c>
      <c r="O68" s="157">
        <f t="shared" si="174"/>
        <v>0</v>
      </c>
      <c r="P68" s="157">
        <f t="shared" si="174"/>
        <v>0</v>
      </c>
      <c r="Q68" s="157">
        <f t="shared" si="174"/>
        <v>0</v>
      </c>
    </row>
    <row r="69" spans="1:17" ht="12" customHeight="1" x14ac:dyDescent="0.25">
      <c r="A69" s="167" t="s">
        <v>160</v>
      </c>
      <c r="B69" s="132">
        <v>0</v>
      </c>
      <c r="C69" s="132">
        <v>0</v>
      </c>
      <c r="D69" s="132">
        <v>0</v>
      </c>
      <c r="E69" s="132">
        <v>0</v>
      </c>
      <c r="F69" s="132">
        <v>0</v>
      </c>
      <c r="G69" s="132">
        <v>0</v>
      </c>
      <c r="H69" s="132">
        <v>0</v>
      </c>
      <c r="I69" s="132">
        <v>0</v>
      </c>
      <c r="J69" s="132">
        <v>0</v>
      </c>
      <c r="K69" s="132">
        <v>0</v>
      </c>
      <c r="L69" s="132">
        <v>0</v>
      </c>
      <c r="M69" s="132">
        <v>0</v>
      </c>
      <c r="N69" s="132">
        <v>0</v>
      </c>
      <c r="O69" s="132">
        <v>0</v>
      </c>
      <c r="P69" s="132">
        <v>0</v>
      </c>
      <c r="Q69" s="132">
        <v>0</v>
      </c>
    </row>
    <row r="70" spans="1:17" ht="12" customHeight="1" x14ac:dyDescent="0.25">
      <c r="A70" s="167" t="s">
        <v>159</v>
      </c>
      <c r="B70" s="132">
        <f>SUM(B71:B72)</f>
        <v>0</v>
      </c>
      <c r="C70" s="132">
        <f t="shared" ref="C70:Q70" si="175">SUM(C71:C72)</f>
        <v>0</v>
      </c>
      <c r="D70" s="132">
        <f t="shared" si="175"/>
        <v>0</v>
      </c>
      <c r="E70" s="132">
        <f t="shared" si="175"/>
        <v>0</v>
      </c>
      <c r="F70" s="132">
        <f t="shared" si="175"/>
        <v>0</v>
      </c>
      <c r="G70" s="132">
        <f t="shared" si="175"/>
        <v>0</v>
      </c>
      <c r="H70" s="132">
        <f t="shared" si="175"/>
        <v>0</v>
      </c>
      <c r="I70" s="132">
        <f t="shared" si="175"/>
        <v>0</v>
      </c>
      <c r="J70" s="132">
        <f t="shared" si="175"/>
        <v>0</v>
      </c>
      <c r="K70" s="132">
        <f t="shared" si="175"/>
        <v>0</v>
      </c>
      <c r="L70" s="132">
        <f t="shared" si="175"/>
        <v>0</v>
      </c>
      <c r="M70" s="132">
        <f t="shared" si="175"/>
        <v>0</v>
      </c>
      <c r="N70" s="132">
        <f t="shared" si="175"/>
        <v>0</v>
      </c>
      <c r="O70" s="132">
        <f t="shared" si="175"/>
        <v>0</v>
      </c>
      <c r="P70" s="132">
        <f t="shared" si="175"/>
        <v>0</v>
      </c>
      <c r="Q70" s="132">
        <f t="shared" si="175"/>
        <v>0</v>
      </c>
    </row>
    <row r="71" spans="1:17" ht="12" customHeight="1" x14ac:dyDescent="0.25">
      <c r="A71" s="166" t="s">
        <v>109</v>
      </c>
      <c r="B71" s="165">
        <v>0</v>
      </c>
      <c r="C71" s="165">
        <v>0</v>
      </c>
      <c r="D71" s="165">
        <v>0</v>
      </c>
      <c r="E71" s="165">
        <v>0</v>
      </c>
      <c r="F71" s="165">
        <v>0</v>
      </c>
      <c r="G71" s="165">
        <v>0</v>
      </c>
      <c r="H71" s="165">
        <v>0</v>
      </c>
      <c r="I71" s="165">
        <v>0</v>
      </c>
      <c r="J71" s="165">
        <v>0</v>
      </c>
      <c r="K71" s="165">
        <v>0</v>
      </c>
      <c r="L71" s="165">
        <v>0</v>
      </c>
      <c r="M71" s="165">
        <v>0</v>
      </c>
      <c r="N71" s="165">
        <v>0</v>
      </c>
      <c r="O71" s="165">
        <v>0</v>
      </c>
      <c r="P71" s="165">
        <v>0</v>
      </c>
      <c r="Q71" s="165">
        <v>0</v>
      </c>
    </row>
    <row r="72" spans="1:17" ht="12" customHeight="1" x14ac:dyDescent="0.25">
      <c r="A72" s="147" t="s">
        <v>59</v>
      </c>
      <c r="B72" s="164">
        <v>0</v>
      </c>
      <c r="C72" s="164">
        <v>0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I72" s="164">
        <v>0</v>
      </c>
      <c r="J72" s="164">
        <v>0</v>
      </c>
      <c r="K72" s="164">
        <v>0</v>
      </c>
      <c r="L72" s="164">
        <v>0</v>
      </c>
      <c r="M72" s="164">
        <v>0</v>
      </c>
      <c r="N72" s="164">
        <v>0</v>
      </c>
      <c r="O72" s="164">
        <v>0</v>
      </c>
      <c r="P72" s="164">
        <v>0</v>
      </c>
      <c r="Q72" s="164">
        <v>0</v>
      </c>
    </row>
    <row r="73" spans="1:17" ht="12" customHeight="1" x14ac:dyDescent="0.25">
      <c r="A73" s="163" t="s">
        <v>142</v>
      </c>
      <c r="B73" s="162">
        <v>0</v>
      </c>
      <c r="C73" s="162">
        <v>0</v>
      </c>
      <c r="D73" s="162">
        <v>0</v>
      </c>
      <c r="E73" s="162">
        <v>0</v>
      </c>
      <c r="F73" s="162">
        <v>0</v>
      </c>
      <c r="G73" s="162">
        <v>0</v>
      </c>
      <c r="H73" s="162">
        <v>0</v>
      </c>
      <c r="I73" s="162">
        <v>0</v>
      </c>
      <c r="J73" s="162">
        <v>0</v>
      </c>
      <c r="K73" s="162">
        <v>0</v>
      </c>
      <c r="L73" s="162">
        <v>0</v>
      </c>
      <c r="M73" s="162">
        <v>0</v>
      </c>
      <c r="N73" s="162">
        <v>0</v>
      </c>
      <c r="O73" s="162">
        <v>0</v>
      </c>
      <c r="P73" s="162">
        <v>0</v>
      </c>
      <c r="Q73" s="162">
        <v>0</v>
      </c>
    </row>
    <row r="74" spans="1:17" ht="12" customHeight="1" x14ac:dyDescent="0.25">
      <c r="A74" s="161" t="s">
        <v>141</v>
      </c>
      <c r="B74" s="160">
        <f>SUM(B75:B76)</f>
        <v>0</v>
      </c>
      <c r="C74" s="160">
        <f t="shared" ref="C74:Q74" si="176">SUM(C75:C76)</f>
        <v>0</v>
      </c>
      <c r="D74" s="160">
        <f t="shared" si="176"/>
        <v>0</v>
      </c>
      <c r="E74" s="160">
        <f t="shared" si="176"/>
        <v>0</v>
      </c>
      <c r="F74" s="160">
        <f t="shared" si="176"/>
        <v>0</v>
      </c>
      <c r="G74" s="160">
        <f t="shared" si="176"/>
        <v>0</v>
      </c>
      <c r="H74" s="160">
        <f t="shared" si="176"/>
        <v>0</v>
      </c>
      <c r="I74" s="160">
        <f t="shared" si="176"/>
        <v>0</v>
      </c>
      <c r="J74" s="160">
        <f t="shared" si="176"/>
        <v>0</v>
      </c>
      <c r="K74" s="160">
        <f t="shared" si="176"/>
        <v>0</v>
      </c>
      <c r="L74" s="160">
        <f t="shared" si="176"/>
        <v>0</v>
      </c>
      <c r="M74" s="160">
        <f t="shared" si="176"/>
        <v>0</v>
      </c>
      <c r="N74" s="160">
        <f t="shared" si="176"/>
        <v>0</v>
      </c>
      <c r="O74" s="160">
        <f t="shared" si="176"/>
        <v>0</v>
      </c>
      <c r="P74" s="160">
        <f t="shared" si="176"/>
        <v>0</v>
      </c>
      <c r="Q74" s="160">
        <f t="shared" si="176"/>
        <v>0</v>
      </c>
    </row>
    <row r="75" spans="1:17" ht="12" customHeight="1" x14ac:dyDescent="0.25">
      <c r="A75" s="148" t="s">
        <v>60</v>
      </c>
      <c r="B75" s="156">
        <v>0</v>
      </c>
      <c r="C75" s="156">
        <v>0</v>
      </c>
      <c r="D75" s="156">
        <v>0</v>
      </c>
      <c r="E75" s="156">
        <v>0</v>
      </c>
      <c r="F75" s="156">
        <v>0</v>
      </c>
      <c r="G75" s="156">
        <v>0</v>
      </c>
      <c r="H75" s="156">
        <v>0</v>
      </c>
      <c r="I75" s="156">
        <v>0</v>
      </c>
      <c r="J75" s="156">
        <v>0</v>
      </c>
      <c r="K75" s="156">
        <v>0</v>
      </c>
      <c r="L75" s="156">
        <v>0</v>
      </c>
      <c r="M75" s="156">
        <v>0</v>
      </c>
      <c r="N75" s="156">
        <v>0</v>
      </c>
      <c r="O75" s="156">
        <v>0</v>
      </c>
      <c r="P75" s="156">
        <v>0</v>
      </c>
      <c r="Q75" s="156">
        <v>0</v>
      </c>
    </row>
    <row r="76" spans="1:17" ht="12" customHeight="1" x14ac:dyDescent="0.25">
      <c r="A76" s="148" t="s">
        <v>59</v>
      </c>
      <c r="B76" s="156">
        <v>0</v>
      </c>
      <c r="C76" s="156">
        <v>0</v>
      </c>
      <c r="D76" s="156">
        <v>0</v>
      </c>
      <c r="E76" s="156">
        <v>0</v>
      </c>
      <c r="F76" s="156">
        <v>0</v>
      </c>
      <c r="G76" s="156">
        <v>0</v>
      </c>
      <c r="H76" s="156">
        <v>0</v>
      </c>
      <c r="I76" s="156">
        <v>0</v>
      </c>
      <c r="J76" s="156">
        <v>0</v>
      </c>
      <c r="K76" s="156">
        <v>0</v>
      </c>
      <c r="L76" s="156">
        <v>0</v>
      </c>
      <c r="M76" s="156">
        <v>0</v>
      </c>
      <c r="N76" s="156">
        <v>0</v>
      </c>
      <c r="O76" s="156">
        <v>0</v>
      </c>
      <c r="P76" s="156">
        <v>0</v>
      </c>
      <c r="Q76" s="156">
        <v>0</v>
      </c>
    </row>
    <row r="77" spans="1:17" ht="12" customHeight="1" x14ac:dyDescent="0.25">
      <c r="A77" s="158" t="s">
        <v>62</v>
      </c>
      <c r="B77" s="157">
        <f>SUM(B78:B79)</f>
        <v>0</v>
      </c>
      <c r="C77" s="157">
        <f t="shared" ref="C77:Q77" si="177">SUM(C78:C79)</f>
        <v>0</v>
      </c>
      <c r="D77" s="157">
        <f t="shared" si="177"/>
        <v>0</v>
      </c>
      <c r="E77" s="157">
        <f t="shared" si="177"/>
        <v>0</v>
      </c>
      <c r="F77" s="157">
        <f t="shared" si="177"/>
        <v>0</v>
      </c>
      <c r="G77" s="157">
        <f t="shared" si="177"/>
        <v>0</v>
      </c>
      <c r="H77" s="157">
        <f t="shared" si="177"/>
        <v>0</v>
      </c>
      <c r="I77" s="157">
        <f t="shared" si="177"/>
        <v>0</v>
      </c>
      <c r="J77" s="157">
        <f t="shared" si="177"/>
        <v>0</v>
      </c>
      <c r="K77" s="157">
        <f t="shared" si="177"/>
        <v>0</v>
      </c>
      <c r="L77" s="157">
        <f t="shared" si="177"/>
        <v>0</v>
      </c>
      <c r="M77" s="157">
        <f t="shared" si="177"/>
        <v>0</v>
      </c>
      <c r="N77" s="157">
        <f t="shared" si="177"/>
        <v>0</v>
      </c>
      <c r="O77" s="157">
        <f t="shared" si="177"/>
        <v>0</v>
      </c>
      <c r="P77" s="157">
        <f t="shared" si="177"/>
        <v>0</v>
      </c>
      <c r="Q77" s="157">
        <f t="shared" si="177"/>
        <v>0</v>
      </c>
    </row>
    <row r="78" spans="1:17" ht="12" customHeight="1" x14ac:dyDescent="0.25">
      <c r="A78" s="23" t="s">
        <v>109</v>
      </c>
      <c r="B78" s="156">
        <v>0</v>
      </c>
      <c r="C78" s="156">
        <v>0</v>
      </c>
      <c r="D78" s="156">
        <v>0</v>
      </c>
      <c r="E78" s="156">
        <v>0</v>
      </c>
      <c r="F78" s="156">
        <v>0</v>
      </c>
      <c r="G78" s="156">
        <v>0</v>
      </c>
      <c r="H78" s="156">
        <v>0</v>
      </c>
      <c r="I78" s="156">
        <v>0</v>
      </c>
      <c r="J78" s="156">
        <v>0</v>
      </c>
      <c r="K78" s="156">
        <v>0</v>
      </c>
      <c r="L78" s="156">
        <v>0</v>
      </c>
      <c r="M78" s="156">
        <v>0</v>
      </c>
      <c r="N78" s="156">
        <v>0</v>
      </c>
      <c r="O78" s="156">
        <v>0</v>
      </c>
      <c r="P78" s="156">
        <v>0</v>
      </c>
      <c r="Q78" s="156">
        <v>0</v>
      </c>
    </row>
    <row r="79" spans="1:17" ht="12" customHeight="1" x14ac:dyDescent="0.25">
      <c r="A79" s="29" t="s">
        <v>140</v>
      </c>
      <c r="B79" s="57">
        <v>0</v>
      </c>
      <c r="C79" s="57">
        <v>0</v>
      </c>
      <c r="D79" s="57">
        <v>0</v>
      </c>
      <c r="E79" s="57">
        <v>0</v>
      </c>
      <c r="F79" s="57">
        <v>0</v>
      </c>
      <c r="G79" s="57">
        <v>0</v>
      </c>
      <c r="H79" s="57">
        <v>0</v>
      </c>
      <c r="I79" s="57">
        <v>0</v>
      </c>
      <c r="J79" s="57">
        <v>0</v>
      </c>
      <c r="K79" s="57">
        <v>0</v>
      </c>
      <c r="L79" s="57">
        <v>0</v>
      </c>
      <c r="M79" s="57">
        <v>0</v>
      </c>
      <c r="N79" s="57">
        <v>0</v>
      </c>
      <c r="O79" s="57">
        <v>0</v>
      </c>
      <c r="P79" s="57">
        <v>0</v>
      </c>
      <c r="Q79" s="57"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3.7024629491137127</v>
      </c>
      <c r="C81" s="168">
        <f t="shared" ref="C81:Q81" si="178">SUM(C82,C85,C87,C100)</f>
        <v>3.5908106427975346</v>
      </c>
      <c r="D81" s="168">
        <f t="shared" si="178"/>
        <v>4.4413095885063774</v>
      </c>
      <c r="E81" s="168">
        <f t="shared" si="178"/>
        <v>4.4886711071503242</v>
      </c>
      <c r="F81" s="168">
        <f t="shared" si="178"/>
        <v>5.2506394039436124</v>
      </c>
      <c r="G81" s="168">
        <f t="shared" si="178"/>
        <v>5.8757694502939719</v>
      </c>
      <c r="H81" s="168">
        <f t="shared" si="178"/>
        <v>4.7862019692113904</v>
      </c>
      <c r="I81" s="168">
        <f t="shared" si="178"/>
        <v>5.5126981039402567</v>
      </c>
      <c r="J81" s="168">
        <f t="shared" si="178"/>
        <v>6.0823200210434543</v>
      </c>
      <c r="K81" s="168">
        <f t="shared" si="178"/>
        <v>7.0304063975282673</v>
      </c>
      <c r="L81" s="168">
        <f t="shared" si="178"/>
        <v>5.8901768425275014</v>
      </c>
      <c r="M81" s="168">
        <f t="shared" si="178"/>
        <v>6.6224678701115733</v>
      </c>
      <c r="N81" s="168">
        <f t="shared" si="178"/>
        <v>7.3687089407816577</v>
      </c>
      <c r="O81" s="168">
        <f t="shared" si="178"/>
        <v>7.363456088403205</v>
      </c>
      <c r="P81" s="168">
        <f t="shared" si="178"/>
        <v>7.1093796009832442</v>
      </c>
      <c r="Q81" s="168">
        <f t="shared" si="178"/>
        <v>8.4943127278048838</v>
      </c>
    </row>
    <row r="82" spans="1:17" ht="12.95" customHeight="1" x14ac:dyDescent="0.25">
      <c r="A82" s="158" t="s">
        <v>65</v>
      </c>
      <c r="B82" s="157">
        <f t="shared" ref="B82:Q82" si="179">SUM(B83:B84)</f>
        <v>1.8406229863548351</v>
      </c>
      <c r="C82" s="157">
        <f t="shared" si="179"/>
        <v>1.8518985125480456</v>
      </c>
      <c r="D82" s="157">
        <f t="shared" si="179"/>
        <v>2.3277035939320001</v>
      </c>
      <c r="E82" s="157">
        <f t="shared" si="179"/>
        <v>2.3103550456544135</v>
      </c>
      <c r="F82" s="157">
        <f t="shared" si="179"/>
        <v>2.5459752004530736</v>
      </c>
      <c r="G82" s="157">
        <f t="shared" si="179"/>
        <v>3.012638306591227</v>
      </c>
      <c r="H82" s="157">
        <f t="shared" si="179"/>
        <v>1.966791382400908</v>
      </c>
      <c r="I82" s="157">
        <f t="shared" si="179"/>
        <v>2.5264791396772153</v>
      </c>
      <c r="J82" s="157">
        <f t="shared" si="179"/>
        <v>2.7677290733183386</v>
      </c>
      <c r="K82" s="157">
        <f t="shared" si="179"/>
        <v>3.4290852927537738</v>
      </c>
      <c r="L82" s="157">
        <f t="shared" si="179"/>
        <v>2.1562498236466783</v>
      </c>
      <c r="M82" s="157">
        <f t="shared" si="179"/>
        <v>2.8031876354148531</v>
      </c>
      <c r="N82" s="157">
        <f t="shared" si="179"/>
        <v>3.0303744134467401</v>
      </c>
      <c r="O82" s="157">
        <f t="shared" si="179"/>
        <v>2.7551322639315248</v>
      </c>
      <c r="P82" s="157">
        <f t="shared" si="179"/>
        <v>2.3722380915100278</v>
      </c>
      <c r="Q82" s="157">
        <f t="shared" si="179"/>
        <v>3.1543795436471105</v>
      </c>
    </row>
    <row r="83" spans="1:17" ht="12" customHeight="1" x14ac:dyDescent="0.25">
      <c r="A83" s="23" t="s">
        <v>157</v>
      </c>
      <c r="B83" s="156">
        <v>1.8041373044720728</v>
      </c>
      <c r="C83" s="156">
        <v>1.8417351693319615</v>
      </c>
      <c r="D83" s="156">
        <v>2.3101599324418967</v>
      </c>
      <c r="E83" s="156">
        <v>2.2725859915285467</v>
      </c>
      <c r="F83" s="156">
        <v>2.506921562937702</v>
      </c>
      <c r="G83" s="156">
        <v>2.9930218397803698</v>
      </c>
      <c r="H83" s="156">
        <v>1.9513755650577083</v>
      </c>
      <c r="I83" s="156">
        <v>2.4312091395390727</v>
      </c>
      <c r="J83" s="156">
        <v>2.7014473934852687</v>
      </c>
      <c r="K83" s="156">
        <v>3.4074198908156998</v>
      </c>
      <c r="L83" s="156">
        <v>2.1209621236444742</v>
      </c>
      <c r="M83" s="156">
        <v>2.7760360376125446</v>
      </c>
      <c r="N83" s="156">
        <v>3.0098969000848377</v>
      </c>
      <c r="O83" s="156">
        <v>2.7362196345990251</v>
      </c>
      <c r="P83" s="156">
        <v>2.3457317087668903</v>
      </c>
      <c r="Q83" s="156">
        <v>3.1087161587573426</v>
      </c>
    </row>
    <row r="84" spans="1:17" ht="12" customHeight="1" x14ac:dyDescent="0.25">
      <c r="A84" s="23" t="s">
        <v>60</v>
      </c>
      <c r="B84" s="156">
        <v>3.6485681882762272E-2</v>
      </c>
      <c r="C84" s="156">
        <v>1.0163343216084203E-2</v>
      </c>
      <c r="D84" s="156">
        <v>1.7543661490103429E-2</v>
      </c>
      <c r="E84" s="156">
        <v>3.7769054125866917E-2</v>
      </c>
      <c r="F84" s="156">
        <v>3.9053637515371428E-2</v>
      </c>
      <c r="G84" s="156">
        <v>1.9616466810857099E-2</v>
      </c>
      <c r="H84" s="156">
        <v>1.5415817343199795E-2</v>
      </c>
      <c r="I84" s="156">
        <v>9.5270000138142671E-2</v>
      </c>
      <c r="J84" s="156">
        <v>6.628167983307004E-2</v>
      </c>
      <c r="K84" s="156">
        <v>2.1665401938073939E-2</v>
      </c>
      <c r="L84" s="156">
        <v>3.5287700002203874E-2</v>
      </c>
      <c r="M84" s="156">
        <v>2.7151597802308428E-2</v>
      </c>
      <c r="N84" s="156">
        <v>2.047751336190225E-2</v>
      </c>
      <c r="O84" s="156">
        <v>1.8912629332499695E-2</v>
      </c>
      <c r="P84" s="156">
        <v>2.6506382743137644E-2</v>
      </c>
      <c r="Q84" s="156">
        <v>4.56633848897679E-2</v>
      </c>
    </row>
    <row r="85" spans="1:17" ht="12.95" customHeight="1" x14ac:dyDescent="0.25">
      <c r="A85" s="158" t="s">
        <v>112</v>
      </c>
      <c r="B85" s="157">
        <f t="shared" ref="B85:Q85" si="180">B86</f>
        <v>0.23073147198400951</v>
      </c>
      <c r="C85" s="157">
        <f t="shared" si="180"/>
        <v>0.2546483688649071</v>
      </c>
      <c r="D85" s="157">
        <f t="shared" si="180"/>
        <v>0.31265453855111713</v>
      </c>
      <c r="E85" s="157">
        <f t="shared" si="180"/>
        <v>0.32764918548253313</v>
      </c>
      <c r="F85" s="157">
        <f t="shared" si="180"/>
        <v>0.43413778077388332</v>
      </c>
      <c r="G85" s="157">
        <f t="shared" si="180"/>
        <v>0.48143112298843566</v>
      </c>
      <c r="H85" s="157">
        <f t="shared" si="180"/>
        <v>0.50755606544177267</v>
      </c>
      <c r="I85" s="157">
        <f t="shared" si="180"/>
        <v>0.52010801695838804</v>
      </c>
      <c r="J85" s="157">
        <f t="shared" si="180"/>
        <v>0.58860342968091495</v>
      </c>
      <c r="K85" s="157">
        <f t="shared" si="180"/>
        <v>0.7248746110492672</v>
      </c>
      <c r="L85" s="157">
        <f t="shared" si="180"/>
        <v>0.82835060138231742</v>
      </c>
      <c r="M85" s="157">
        <f t="shared" si="180"/>
        <v>0.90579604042185669</v>
      </c>
      <c r="N85" s="157">
        <f t="shared" si="180"/>
        <v>1.0873168805550302</v>
      </c>
      <c r="O85" s="157">
        <f t="shared" si="180"/>
        <v>1.2422080899271575</v>
      </c>
      <c r="P85" s="157">
        <f t="shared" si="180"/>
        <v>1.3012735424045294</v>
      </c>
      <c r="Q85" s="157">
        <f t="shared" si="180"/>
        <v>1.4477683997061983</v>
      </c>
    </row>
    <row r="86" spans="1:17" ht="12" customHeight="1" x14ac:dyDescent="0.25">
      <c r="A86" s="23" t="s">
        <v>60</v>
      </c>
      <c r="B86" s="156">
        <v>0.23073147198400951</v>
      </c>
      <c r="C86" s="156">
        <v>0.2546483688649071</v>
      </c>
      <c r="D86" s="156">
        <v>0.31265453855111713</v>
      </c>
      <c r="E86" s="156">
        <v>0.32764918548253313</v>
      </c>
      <c r="F86" s="156">
        <v>0.43413778077388332</v>
      </c>
      <c r="G86" s="156">
        <v>0.48143112298843566</v>
      </c>
      <c r="H86" s="156">
        <v>0.50755606544177267</v>
      </c>
      <c r="I86" s="156">
        <v>0.52010801695838804</v>
      </c>
      <c r="J86" s="156">
        <v>0.58860342968091495</v>
      </c>
      <c r="K86" s="156">
        <v>0.7248746110492672</v>
      </c>
      <c r="L86" s="156">
        <v>0.82835060138231742</v>
      </c>
      <c r="M86" s="156">
        <v>0.90579604042185669</v>
      </c>
      <c r="N86" s="156">
        <v>1.0873168805550302</v>
      </c>
      <c r="O86" s="156">
        <v>1.2422080899271575</v>
      </c>
      <c r="P86" s="156">
        <v>1.3012735424045294</v>
      </c>
      <c r="Q86" s="156">
        <v>1.4477683997061983</v>
      </c>
    </row>
    <row r="87" spans="1:17" ht="12" customHeight="1" x14ac:dyDescent="0.25">
      <c r="A87" s="158" t="s">
        <v>63</v>
      </c>
      <c r="B87" s="157">
        <f>SUM(B88:B89,B92:B93,B96:B97)</f>
        <v>1.1457155895389959</v>
      </c>
      <c r="C87" s="157">
        <f t="shared" ref="C87:Q87" si="181">SUM(C88:C89,C92:C93,C96:C97)</f>
        <v>1.0986224462340883</v>
      </c>
      <c r="D87" s="157">
        <f t="shared" si="181"/>
        <v>1.338889060643083</v>
      </c>
      <c r="E87" s="157">
        <f t="shared" si="181"/>
        <v>1.3515920776076151</v>
      </c>
      <c r="F87" s="157">
        <f t="shared" si="181"/>
        <v>1.6183596203093034</v>
      </c>
      <c r="G87" s="157">
        <f t="shared" si="181"/>
        <v>1.7005722684805793</v>
      </c>
      <c r="H87" s="157">
        <f t="shared" si="181"/>
        <v>1.6379805170203414</v>
      </c>
      <c r="I87" s="157">
        <f t="shared" si="181"/>
        <v>1.7105320643735487</v>
      </c>
      <c r="J87" s="157">
        <f t="shared" si="181"/>
        <v>1.8964320466697719</v>
      </c>
      <c r="K87" s="157">
        <f t="shared" si="181"/>
        <v>1.9856228412571675</v>
      </c>
      <c r="L87" s="157">
        <f t="shared" si="181"/>
        <v>1.9841122855744837</v>
      </c>
      <c r="M87" s="157">
        <f t="shared" si="181"/>
        <v>1.9932980689508721</v>
      </c>
      <c r="N87" s="157">
        <f t="shared" si="181"/>
        <v>2.2314539418243062</v>
      </c>
      <c r="O87" s="157">
        <f t="shared" si="181"/>
        <v>2.3629167812820784</v>
      </c>
      <c r="P87" s="157">
        <f t="shared" si="181"/>
        <v>2.4492903291915664</v>
      </c>
      <c r="Q87" s="157">
        <f t="shared" si="181"/>
        <v>2.7874274608252532</v>
      </c>
    </row>
    <row r="88" spans="1:17" ht="12" customHeight="1" x14ac:dyDescent="0.25">
      <c r="A88" s="167" t="s">
        <v>156</v>
      </c>
      <c r="B88" s="132">
        <v>0</v>
      </c>
      <c r="C88" s="132">
        <v>0</v>
      </c>
      <c r="D88" s="132">
        <v>0</v>
      </c>
      <c r="E88" s="132">
        <v>0</v>
      </c>
      <c r="F88" s="132">
        <v>0</v>
      </c>
      <c r="G88" s="132">
        <v>0</v>
      </c>
      <c r="H88" s="132">
        <v>0</v>
      </c>
      <c r="I88" s="132">
        <v>0</v>
      </c>
      <c r="J88" s="132">
        <v>0</v>
      </c>
      <c r="K88" s="132">
        <v>0</v>
      </c>
      <c r="L88" s="132">
        <v>0</v>
      </c>
      <c r="M88" s="132">
        <v>0</v>
      </c>
      <c r="N88" s="132">
        <v>0</v>
      </c>
      <c r="O88" s="132">
        <v>0</v>
      </c>
      <c r="P88" s="132">
        <v>0</v>
      </c>
      <c r="Q88" s="132">
        <v>0</v>
      </c>
    </row>
    <row r="89" spans="1:17" ht="12" customHeight="1" x14ac:dyDescent="0.25">
      <c r="A89" s="167" t="s">
        <v>155</v>
      </c>
      <c r="B89" s="132">
        <f>SUM(B90:B91)</f>
        <v>0</v>
      </c>
      <c r="C89" s="132">
        <f t="shared" ref="C89:Q89" si="182">SUM(C90:C91)</f>
        <v>0</v>
      </c>
      <c r="D89" s="132">
        <f t="shared" si="182"/>
        <v>0</v>
      </c>
      <c r="E89" s="132">
        <f t="shared" si="182"/>
        <v>0</v>
      </c>
      <c r="F89" s="132">
        <f t="shared" si="182"/>
        <v>0</v>
      </c>
      <c r="G89" s="132">
        <f t="shared" si="182"/>
        <v>0</v>
      </c>
      <c r="H89" s="132">
        <f t="shared" si="182"/>
        <v>0</v>
      </c>
      <c r="I89" s="132">
        <f t="shared" si="182"/>
        <v>0</v>
      </c>
      <c r="J89" s="132">
        <f t="shared" si="182"/>
        <v>0</v>
      </c>
      <c r="K89" s="132">
        <f t="shared" si="182"/>
        <v>0</v>
      </c>
      <c r="L89" s="132">
        <f t="shared" si="182"/>
        <v>0</v>
      </c>
      <c r="M89" s="132">
        <f t="shared" si="182"/>
        <v>0</v>
      </c>
      <c r="N89" s="132">
        <f t="shared" si="182"/>
        <v>0</v>
      </c>
      <c r="O89" s="132">
        <f t="shared" si="182"/>
        <v>0</v>
      </c>
      <c r="P89" s="132">
        <f t="shared" si="182"/>
        <v>0</v>
      </c>
      <c r="Q89" s="132">
        <f t="shared" si="182"/>
        <v>0</v>
      </c>
    </row>
    <row r="90" spans="1:17" ht="12" customHeight="1" x14ac:dyDescent="0.25">
      <c r="A90" s="166" t="s">
        <v>55</v>
      </c>
      <c r="B90" s="165">
        <v>0</v>
      </c>
      <c r="C90" s="165">
        <v>0</v>
      </c>
      <c r="D90" s="165">
        <v>0</v>
      </c>
      <c r="E90" s="165">
        <v>0</v>
      </c>
      <c r="F90" s="165">
        <v>0</v>
      </c>
      <c r="G90" s="165">
        <v>0</v>
      </c>
      <c r="H90" s="165">
        <v>0</v>
      </c>
      <c r="I90" s="165">
        <v>0</v>
      </c>
      <c r="J90" s="165">
        <v>0</v>
      </c>
      <c r="K90" s="165">
        <v>0</v>
      </c>
      <c r="L90" s="165">
        <v>0</v>
      </c>
      <c r="M90" s="165">
        <v>0</v>
      </c>
      <c r="N90" s="165">
        <v>0</v>
      </c>
      <c r="O90" s="165">
        <v>0</v>
      </c>
      <c r="P90" s="165">
        <v>0</v>
      </c>
      <c r="Q90" s="165">
        <v>0</v>
      </c>
    </row>
    <row r="91" spans="1:17" ht="12" customHeight="1" x14ac:dyDescent="0.25">
      <c r="A91" s="147" t="s">
        <v>59</v>
      </c>
      <c r="B91" s="164">
        <v>0</v>
      </c>
      <c r="C91" s="164">
        <v>0</v>
      </c>
      <c r="D91" s="164">
        <v>0</v>
      </c>
      <c r="E91" s="164">
        <v>0</v>
      </c>
      <c r="F91" s="164">
        <v>0</v>
      </c>
      <c r="G91" s="164">
        <v>0</v>
      </c>
      <c r="H91" s="164">
        <v>0</v>
      </c>
      <c r="I91" s="164">
        <v>0</v>
      </c>
      <c r="J91" s="164">
        <v>0</v>
      </c>
      <c r="K91" s="164">
        <v>0</v>
      </c>
      <c r="L91" s="164">
        <v>0</v>
      </c>
      <c r="M91" s="164">
        <v>0</v>
      </c>
      <c r="N91" s="164">
        <v>0</v>
      </c>
      <c r="O91" s="164">
        <v>0</v>
      </c>
      <c r="P91" s="164">
        <v>0</v>
      </c>
      <c r="Q91" s="164">
        <v>0</v>
      </c>
    </row>
    <row r="92" spans="1:17" ht="12" customHeight="1" x14ac:dyDescent="0.25">
      <c r="A92" s="163" t="s">
        <v>144</v>
      </c>
      <c r="B92" s="162">
        <v>0.11034527497537482</v>
      </c>
      <c r="C92" s="162">
        <v>0.11716861638111438</v>
      </c>
      <c r="D92" s="162">
        <v>0.13968754865643124</v>
      </c>
      <c r="E92" s="162">
        <v>0.14394070824619426</v>
      </c>
      <c r="F92" s="162">
        <v>0.11032803340119571</v>
      </c>
      <c r="G92" s="162">
        <v>0.12123737462089283</v>
      </c>
      <c r="H92" s="162">
        <v>0.11795285650899624</v>
      </c>
      <c r="I92" s="162">
        <v>5.4144581175641665E-2</v>
      </c>
      <c r="J92" s="162">
        <v>6.2785143881600503E-2</v>
      </c>
      <c r="K92" s="162">
        <v>5.8569088425604147E-2</v>
      </c>
      <c r="L92" s="162">
        <v>3.8410933269880237E-2</v>
      </c>
      <c r="M92" s="162">
        <v>3.4419164436862111E-2</v>
      </c>
      <c r="N92" s="162">
        <v>2.2937569799948234E-2</v>
      </c>
      <c r="O92" s="162">
        <v>6.507863786959377E-3</v>
      </c>
      <c r="P92" s="162">
        <v>8.4228308819423205E-3</v>
      </c>
      <c r="Q92" s="162">
        <v>3.4007561014699587E-3</v>
      </c>
    </row>
    <row r="93" spans="1:17" ht="12" customHeight="1" x14ac:dyDescent="0.25">
      <c r="A93" s="161" t="s">
        <v>143</v>
      </c>
      <c r="B93" s="160">
        <f>SUM(B94:B95)</f>
        <v>0.39861335764828792</v>
      </c>
      <c r="C93" s="160">
        <f t="shared" ref="C93:Q93" si="183">SUM(C94:C95)</f>
        <v>0.4150082915229415</v>
      </c>
      <c r="D93" s="160">
        <f t="shared" si="183"/>
        <v>0.44672690683727301</v>
      </c>
      <c r="E93" s="160">
        <f t="shared" si="183"/>
        <v>0.4558942523683614</v>
      </c>
      <c r="F93" s="160">
        <f t="shared" si="183"/>
        <v>0.53194423061752649</v>
      </c>
      <c r="G93" s="160">
        <f t="shared" si="183"/>
        <v>0.521397105575655</v>
      </c>
      <c r="H93" s="160">
        <f t="shared" si="183"/>
        <v>0.49886296205544062</v>
      </c>
      <c r="I93" s="160">
        <f t="shared" si="183"/>
        <v>0.57816281506731992</v>
      </c>
      <c r="J93" s="160">
        <f t="shared" si="183"/>
        <v>0.58960893400131897</v>
      </c>
      <c r="K93" s="160">
        <f t="shared" si="183"/>
        <v>0.56149099352875065</v>
      </c>
      <c r="L93" s="160">
        <f t="shared" si="183"/>
        <v>0.56102631745685183</v>
      </c>
      <c r="M93" s="160">
        <f t="shared" si="183"/>
        <v>0.59007219772285191</v>
      </c>
      <c r="N93" s="160">
        <f t="shared" si="183"/>
        <v>0.57570356094913611</v>
      </c>
      <c r="O93" s="160">
        <f t="shared" si="183"/>
        <v>0.54042974850534198</v>
      </c>
      <c r="P93" s="160">
        <f t="shared" si="183"/>
        <v>0.51187455160979989</v>
      </c>
      <c r="Q93" s="160">
        <f t="shared" si="183"/>
        <v>0.54509369897395155</v>
      </c>
    </row>
    <row r="94" spans="1:17" ht="12" customHeight="1" x14ac:dyDescent="0.25">
      <c r="A94" s="148" t="s">
        <v>57</v>
      </c>
      <c r="B94" s="156">
        <v>7.9736087587569185E-3</v>
      </c>
      <c r="C94" s="156">
        <v>4.2220882550536038E-3</v>
      </c>
      <c r="D94" s="156">
        <v>9.1828189011022281E-3</v>
      </c>
      <c r="E94" s="156">
        <v>9.4175074690935438E-3</v>
      </c>
      <c r="F94" s="156">
        <v>1.1065536800170757E-2</v>
      </c>
      <c r="G94" s="156">
        <v>6.5074228505155596E-2</v>
      </c>
      <c r="H94" s="156">
        <v>2.35538520514278E-2</v>
      </c>
      <c r="I94" s="156">
        <v>1.2074367135877501E-2</v>
      </c>
      <c r="J94" s="156">
        <v>1.2331634474611919E-2</v>
      </c>
      <c r="K94" s="156">
        <v>1.1742173732235503E-2</v>
      </c>
      <c r="L94" s="156">
        <v>1.1709527167283261E-2</v>
      </c>
      <c r="M94" s="156">
        <v>1.1627815573547865E-2</v>
      </c>
      <c r="N94" s="156">
        <v>1.0860356865341004E-2</v>
      </c>
      <c r="O94" s="156">
        <v>9.9044344335874369E-3</v>
      </c>
      <c r="P94" s="156">
        <v>1.6058610477241518E-2</v>
      </c>
      <c r="Q94" s="156">
        <v>4.10651101724787E-2</v>
      </c>
    </row>
    <row r="95" spans="1:17" ht="12" customHeight="1" x14ac:dyDescent="0.25">
      <c r="A95" s="148" t="s">
        <v>59</v>
      </c>
      <c r="B95" s="156">
        <v>0.39063974888953101</v>
      </c>
      <c r="C95" s="156">
        <v>0.41078620326788789</v>
      </c>
      <c r="D95" s="156">
        <v>0.43754408793617078</v>
      </c>
      <c r="E95" s="156">
        <v>0.44647674489926786</v>
      </c>
      <c r="F95" s="156">
        <v>0.52087869381735574</v>
      </c>
      <c r="G95" s="156">
        <v>0.4563228770704994</v>
      </c>
      <c r="H95" s="156">
        <v>0.47530911000401282</v>
      </c>
      <c r="I95" s="156">
        <v>0.56608844793144242</v>
      </c>
      <c r="J95" s="156">
        <v>0.57727729952670703</v>
      </c>
      <c r="K95" s="156">
        <v>0.54974881979651513</v>
      </c>
      <c r="L95" s="156">
        <v>0.54931679028956859</v>
      </c>
      <c r="M95" s="156">
        <v>0.57844438214930405</v>
      </c>
      <c r="N95" s="156">
        <v>0.56484320408379507</v>
      </c>
      <c r="O95" s="156">
        <v>0.53052531407175452</v>
      </c>
      <c r="P95" s="156">
        <v>0.49581594113255834</v>
      </c>
      <c r="Q95" s="156">
        <v>0.50402858880147283</v>
      </c>
    </row>
    <row r="96" spans="1:17" ht="12" customHeight="1" x14ac:dyDescent="0.25">
      <c r="A96" s="163" t="s">
        <v>142</v>
      </c>
      <c r="B96" s="162">
        <v>0.14261241028865757</v>
      </c>
      <c r="C96" s="162">
        <v>0.12541270067346114</v>
      </c>
      <c r="D96" s="162">
        <v>0.18303140225570813</v>
      </c>
      <c r="E96" s="162">
        <v>0.18705403687049896</v>
      </c>
      <c r="F96" s="162">
        <v>0.17359926488978544</v>
      </c>
      <c r="G96" s="162">
        <v>0.2025784100711423</v>
      </c>
      <c r="H96" s="162">
        <v>0.20138484595751668</v>
      </c>
      <c r="I96" s="162">
        <v>0.10977247581685641</v>
      </c>
      <c r="J96" s="162">
        <v>0.14557073243942864</v>
      </c>
      <c r="K96" s="162">
        <v>0.15465606308827679</v>
      </c>
      <c r="L96" s="162">
        <v>0.11272501792218384</v>
      </c>
      <c r="M96" s="162">
        <v>0.10056852628585967</v>
      </c>
      <c r="N96" s="162">
        <v>8.3828457804206821E-2</v>
      </c>
      <c r="O96" s="162">
        <v>3.0102782991111399E-2</v>
      </c>
      <c r="P96" s="162">
        <v>4.1363122470386808E-2</v>
      </c>
      <c r="Q96" s="162">
        <v>1.7983036905986315E-2</v>
      </c>
    </row>
    <row r="97" spans="1:17" ht="12" customHeight="1" x14ac:dyDescent="0.25">
      <c r="A97" s="161" t="s">
        <v>141</v>
      </c>
      <c r="B97" s="160">
        <f>SUM(B98:B99)</f>
        <v>0.49414454662667556</v>
      </c>
      <c r="C97" s="160">
        <f t="shared" ref="C97:Q97" si="184">SUM(C98:C99)</f>
        <v>0.44103283765657136</v>
      </c>
      <c r="D97" s="160">
        <f t="shared" si="184"/>
        <v>0.56944320289367056</v>
      </c>
      <c r="E97" s="160">
        <f t="shared" si="184"/>
        <v>0.56470308012256043</v>
      </c>
      <c r="F97" s="160">
        <f t="shared" si="184"/>
        <v>0.8024880914007958</v>
      </c>
      <c r="G97" s="160">
        <f t="shared" si="184"/>
        <v>0.85535937821288932</v>
      </c>
      <c r="H97" s="160">
        <f t="shared" si="184"/>
        <v>0.81977985249838792</v>
      </c>
      <c r="I97" s="160">
        <f t="shared" si="184"/>
        <v>0.96845219231373059</v>
      </c>
      <c r="J97" s="160">
        <f t="shared" si="184"/>
        <v>1.0984672363474239</v>
      </c>
      <c r="K97" s="160">
        <f t="shared" si="184"/>
        <v>1.2109066962145358</v>
      </c>
      <c r="L97" s="160">
        <f t="shared" si="184"/>
        <v>1.271950016925568</v>
      </c>
      <c r="M97" s="160">
        <f t="shared" si="184"/>
        <v>1.2682381805052985</v>
      </c>
      <c r="N97" s="160">
        <f t="shared" si="184"/>
        <v>1.548984353271015</v>
      </c>
      <c r="O97" s="160">
        <f t="shared" si="184"/>
        <v>1.7858763859986659</v>
      </c>
      <c r="P97" s="160">
        <f t="shared" si="184"/>
        <v>1.8876298242294376</v>
      </c>
      <c r="Q97" s="160">
        <f t="shared" si="184"/>
        <v>2.2209499688438452</v>
      </c>
    </row>
    <row r="98" spans="1:17" ht="12" customHeight="1" x14ac:dyDescent="0.25">
      <c r="A98" s="148" t="s">
        <v>60</v>
      </c>
      <c r="B98" s="156">
        <v>1.0298070801678532E-2</v>
      </c>
      <c r="C98" s="156">
        <v>4.4741283407461084E-3</v>
      </c>
      <c r="D98" s="156">
        <v>1.1966231349651371E-2</v>
      </c>
      <c r="E98" s="156">
        <v>1.2142816484828163E-2</v>
      </c>
      <c r="F98" s="156">
        <v>1.7618605035098961E-2</v>
      </c>
      <c r="G98" s="156">
        <v>0.10986933037846401</v>
      </c>
      <c r="H98" s="156">
        <v>4.0569754034079183E-2</v>
      </c>
      <c r="I98" s="156">
        <v>2.477987606659502E-2</v>
      </c>
      <c r="J98" s="156">
        <v>2.8711504493627707E-2</v>
      </c>
      <c r="K98" s="156">
        <v>3.1142700012096711E-2</v>
      </c>
      <c r="L98" s="156">
        <v>3.458305474978119E-2</v>
      </c>
      <c r="M98" s="156">
        <v>3.4062095346432113E-2</v>
      </c>
      <c r="N98" s="156">
        <v>4.0166671667063614E-2</v>
      </c>
      <c r="O98" s="156">
        <v>4.5839942769784418E-2</v>
      </c>
      <c r="P98" s="156">
        <v>7.9822697170098059E-2</v>
      </c>
      <c r="Q98" s="156">
        <v>0.22229194463909935</v>
      </c>
    </row>
    <row r="99" spans="1:17" ht="12" customHeight="1" x14ac:dyDescent="0.25">
      <c r="A99" s="148" t="s">
        <v>59</v>
      </c>
      <c r="B99" s="156">
        <v>0.48384647582499701</v>
      </c>
      <c r="C99" s="156">
        <v>0.43655870931582524</v>
      </c>
      <c r="D99" s="156">
        <v>0.55747697154401921</v>
      </c>
      <c r="E99" s="156">
        <v>0.55256026363773225</v>
      </c>
      <c r="F99" s="156">
        <v>0.78486948636569687</v>
      </c>
      <c r="G99" s="156">
        <v>0.7454900478344253</v>
      </c>
      <c r="H99" s="156">
        <v>0.77921009846430878</v>
      </c>
      <c r="I99" s="156">
        <v>0.94367231624713555</v>
      </c>
      <c r="J99" s="156">
        <v>1.0697557318537962</v>
      </c>
      <c r="K99" s="156">
        <v>1.1797639962024391</v>
      </c>
      <c r="L99" s="156">
        <v>1.2373669621757868</v>
      </c>
      <c r="M99" s="156">
        <v>1.2341760851588663</v>
      </c>
      <c r="N99" s="156">
        <v>1.5088176816039514</v>
      </c>
      <c r="O99" s="156">
        <v>1.7400364432288815</v>
      </c>
      <c r="P99" s="156">
        <v>1.8078071270593394</v>
      </c>
      <c r="Q99" s="156">
        <v>1.998658024204746</v>
      </c>
    </row>
    <row r="100" spans="1:17" ht="12" customHeight="1" x14ac:dyDescent="0.25">
      <c r="A100" s="158" t="s">
        <v>62</v>
      </c>
      <c r="B100" s="157">
        <f>SUM(B101:B103)</f>
        <v>0.48539290123587209</v>
      </c>
      <c r="C100" s="157">
        <f t="shared" ref="C100:Q100" si="185">SUM(C101:C103)</f>
        <v>0.38564131515049382</v>
      </c>
      <c r="D100" s="157">
        <f t="shared" si="185"/>
        <v>0.46206239538017679</v>
      </c>
      <c r="E100" s="157">
        <f t="shared" si="185"/>
        <v>0.49907479840576296</v>
      </c>
      <c r="F100" s="157">
        <f t="shared" si="185"/>
        <v>0.65216680240735192</v>
      </c>
      <c r="G100" s="157">
        <f t="shared" si="185"/>
        <v>0.68112775223373068</v>
      </c>
      <c r="H100" s="157">
        <f t="shared" si="185"/>
        <v>0.67387400434836886</v>
      </c>
      <c r="I100" s="157">
        <f t="shared" si="185"/>
        <v>0.75557888293110487</v>
      </c>
      <c r="J100" s="157">
        <f t="shared" si="185"/>
        <v>0.82955547137442864</v>
      </c>
      <c r="K100" s="157">
        <f t="shared" si="185"/>
        <v>0.8908236524680595</v>
      </c>
      <c r="L100" s="157">
        <f t="shared" si="185"/>
        <v>0.92146413192402188</v>
      </c>
      <c r="M100" s="157">
        <f t="shared" si="185"/>
        <v>0.92018612532399158</v>
      </c>
      <c r="N100" s="157">
        <f t="shared" si="185"/>
        <v>1.019563704955581</v>
      </c>
      <c r="O100" s="157">
        <f t="shared" si="185"/>
        <v>1.0031989532624443</v>
      </c>
      <c r="P100" s="157">
        <f t="shared" si="185"/>
        <v>0.98657763787712049</v>
      </c>
      <c r="Q100" s="157">
        <f t="shared" si="185"/>
        <v>1.1047373236263218</v>
      </c>
    </row>
    <row r="101" spans="1:17" ht="12" customHeight="1" x14ac:dyDescent="0.25">
      <c r="A101" s="23" t="s">
        <v>55</v>
      </c>
      <c r="B101" s="156">
        <v>0.12729241115176787</v>
      </c>
      <c r="C101" s="156">
        <v>0.12796253286169076</v>
      </c>
      <c r="D101" s="156">
        <v>0.17765961123039029</v>
      </c>
      <c r="E101" s="156">
        <v>0.179144490261054</v>
      </c>
      <c r="F101" s="156">
        <v>0.20256180361733181</v>
      </c>
      <c r="G101" s="156">
        <v>0.25461186389412466</v>
      </c>
      <c r="H101" s="156">
        <v>0.13146811231048894</v>
      </c>
      <c r="I101" s="156">
        <v>0.15732113893673533</v>
      </c>
      <c r="J101" s="156">
        <v>0.15766757517863458</v>
      </c>
      <c r="K101" s="156">
        <v>0.13195596560292749</v>
      </c>
      <c r="L101" s="156">
        <v>0.13070132728245656</v>
      </c>
      <c r="M101" s="156">
        <v>0.15690386446346871</v>
      </c>
      <c r="N101" s="156">
        <v>0.15690112847092161</v>
      </c>
      <c r="O101" s="156">
        <v>0.15701232206358937</v>
      </c>
      <c r="P101" s="156">
        <v>0.15700717843008535</v>
      </c>
      <c r="Q101" s="156">
        <v>0.15670841010971934</v>
      </c>
    </row>
    <row r="102" spans="1:17" ht="12" customHeight="1" x14ac:dyDescent="0.25">
      <c r="A102" s="23" t="s">
        <v>57</v>
      </c>
      <c r="B102" s="156">
        <v>0.17569646110947604</v>
      </c>
      <c r="C102" s="156">
        <v>0.16502722248763388</v>
      </c>
      <c r="D102" s="156">
        <v>0.17833567644809911</v>
      </c>
      <c r="E102" s="156">
        <v>0.19074253976582281</v>
      </c>
      <c r="F102" s="156">
        <v>0.26577451764917642</v>
      </c>
      <c r="G102" s="156">
        <v>0.23832482083070172</v>
      </c>
      <c r="H102" s="156">
        <v>0.2456613572911884</v>
      </c>
      <c r="I102" s="156">
        <v>0.26971616550095023</v>
      </c>
      <c r="J102" s="156">
        <v>0.28602649052339368</v>
      </c>
      <c r="K102" s="156">
        <v>0.31537550654655838</v>
      </c>
      <c r="L102" s="156">
        <v>0.31405277380596702</v>
      </c>
      <c r="M102" s="156">
        <v>0.33692377820311026</v>
      </c>
      <c r="N102" s="156">
        <v>0.37726834147024113</v>
      </c>
      <c r="O102" s="156">
        <v>0.39572263312570854</v>
      </c>
      <c r="P102" s="156">
        <v>0.38019043027107413</v>
      </c>
      <c r="Q102" s="156">
        <v>0.43026504454636266</v>
      </c>
    </row>
    <row r="103" spans="1:17" ht="12" customHeight="1" x14ac:dyDescent="0.25">
      <c r="A103" s="29" t="s">
        <v>140</v>
      </c>
      <c r="B103" s="57">
        <v>0.18240402897462812</v>
      </c>
      <c r="C103" s="57">
        <v>9.2651559801169209E-2</v>
      </c>
      <c r="D103" s="57">
        <v>0.10606710770168735</v>
      </c>
      <c r="E103" s="57">
        <v>0.12918776837888615</v>
      </c>
      <c r="F103" s="57">
        <v>0.18383048114084372</v>
      </c>
      <c r="G103" s="57">
        <v>0.1881910675089043</v>
      </c>
      <c r="H103" s="57">
        <v>0.29674453474669144</v>
      </c>
      <c r="I103" s="57">
        <v>0.32854157849341931</v>
      </c>
      <c r="J103" s="57">
        <v>0.38586140567240035</v>
      </c>
      <c r="K103" s="57">
        <v>0.44349218031857357</v>
      </c>
      <c r="L103" s="57">
        <v>0.47671003083559826</v>
      </c>
      <c r="M103" s="57">
        <v>0.42635848265741255</v>
      </c>
      <c r="N103" s="57">
        <v>0.4853942350144182</v>
      </c>
      <c r="O103" s="57">
        <v>0.45046399807314647</v>
      </c>
      <c r="P103" s="57">
        <v>0.44938002917596093</v>
      </c>
      <c r="Q103" s="57">
        <v>0.51776386897023974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186">SUM(C106,C109,C111,C120)</f>
        <v>0</v>
      </c>
      <c r="D105" s="168">
        <f t="shared" si="186"/>
        <v>0</v>
      </c>
      <c r="E105" s="168">
        <f t="shared" si="186"/>
        <v>0</v>
      </c>
      <c r="F105" s="168">
        <f t="shared" si="186"/>
        <v>0</v>
      </c>
      <c r="G105" s="168">
        <f t="shared" si="186"/>
        <v>0</v>
      </c>
      <c r="H105" s="168">
        <f t="shared" si="186"/>
        <v>0</v>
      </c>
      <c r="I105" s="168">
        <f t="shared" si="186"/>
        <v>0.28621095191413903</v>
      </c>
      <c r="J105" s="168">
        <f t="shared" si="186"/>
        <v>0.45343133837333283</v>
      </c>
      <c r="K105" s="168">
        <f t="shared" si="186"/>
        <v>0.58679398355654189</v>
      </c>
      <c r="L105" s="168">
        <f t="shared" si="186"/>
        <v>1.2694226110955098</v>
      </c>
      <c r="M105" s="168">
        <f t="shared" si="186"/>
        <v>1.6713441370189788</v>
      </c>
      <c r="N105" s="168">
        <f t="shared" si="186"/>
        <v>2.4269719456298398</v>
      </c>
      <c r="O105" s="168">
        <f t="shared" si="186"/>
        <v>2.6945217689379835</v>
      </c>
      <c r="P105" s="168">
        <f t="shared" si="186"/>
        <v>2.8394890405852848</v>
      </c>
      <c r="Q105" s="168">
        <f t="shared" si="186"/>
        <v>2.9506035307437299</v>
      </c>
    </row>
    <row r="106" spans="1:17" ht="12.95" customHeight="1" x14ac:dyDescent="0.25">
      <c r="A106" s="158" t="s">
        <v>65</v>
      </c>
      <c r="B106" s="157">
        <f t="shared" ref="B106:Q106" si="187">SUM(B107:B108)</f>
        <v>0</v>
      </c>
      <c r="C106" s="157">
        <f t="shared" si="187"/>
        <v>0</v>
      </c>
      <c r="D106" s="157">
        <f t="shared" si="187"/>
        <v>0</v>
      </c>
      <c r="E106" s="157">
        <f t="shared" si="187"/>
        <v>0</v>
      </c>
      <c r="F106" s="157">
        <f t="shared" si="187"/>
        <v>0</v>
      </c>
      <c r="G106" s="157">
        <f t="shared" si="187"/>
        <v>0</v>
      </c>
      <c r="H106" s="157">
        <f t="shared" si="187"/>
        <v>0</v>
      </c>
      <c r="I106" s="157">
        <f t="shared" si="187"/>
        <v>0.14543509321309919</v>
      </c>
      <c r="J106" s="157">
        <f t="shared" si="187"/>
        <v>0.21765274903286597</v>
      </c>
      <c r="K106" s="157">
        <f t="shared" si="187"/>
        <v>0.28839877261680086</v>
      </c>
      <c r="L106" s="157">
        <f t="shared" si="187"/>
        <v>0.56015337102868579</v>
      </c>
      <c r="M106" s="157">
        <f t="shared" si="187"/>
        <v>0.76975758639578273</v>
      </c>
      <c r="N106" s="157">
        <f t="shared" si="187"/>
        <v>1.0883017367588397</v>
      </c>
      <c r="O106" s="157">
        <f t="shared" si="187"/>
        <v>1.0908204447243941</v>
      </c>
      <c r="P106" s="157">
        <f t="shared" si="187"/>
        <v>1.1465287574601009</v>
      </c>
      <c r="Q106" s="157">
        <f t="shared" si="187"/>
        <v>1.1485714304353591</v>
      </c>
    </row>
    <row r="107" spans="1:17" ht="12" customHeight="1" x14ac:dyDescent="0.25">
      <c r="A107" s="23" t="s">
        <v>153</v>
      </c>
      <c r="B107" s="156">
        <v>0</v>
      </c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0.14264032263250653</v>
      </c>
      <c r="J107" s="156">
        <v>0.21501498630684165</v>
      </c>
      <c r="K107" s="156">
        <v>0.28748481509619411</v>
      </c>
      <c r="L107" s="156">
        <v>0.555532013855913</v>
      </c>
      <c r="M107" s="156">
        <v>0.76601151891113695</v>
      </c>
      <c r="N107" s="156">
        <v>1.0846122148484023</v>
      </c>
      <c r="O107" s="156">
        <v>1.0870635769948092</v>
      </c>
      <c r="P107" s="156">
        <v>1.1400873575873276</v>
      </c>
      <c r="Q107" s="156">
        <v>1.1401973512589503</v>
      </c>
    </row>
    <row r="108" spans="1:17" ht="12" customHeight="1" x14ac:dyDescent="0.25">
      <c r="A108" s="23" t="s">
        <v>60</v>
      </c>
      <c r="B108" s="156">
        <v>0</v>
      </c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2.7947705805926653E-3</v>
      </c>
      <c r="J108" s="156">
        <v>2.6377627260243245E-3</v>
      </c>
      <c r="K108" s="156">
        <v>9.1395752060672555E-4</v>
      </c>
      <c r="L108" s="156">
        <v>4.6213571727727965E-3</v>
      </c>
      <c r="M108" s="156">
        <v>3.7460674846457871E-3</v>
      </c>
      <c r="N108" s="156">
        <v>3.6895219104372849E-3</v>
      </c>
      <c r="O108" s="156">
        <v>3.7568677295850362E-3</v>
      </c>
      <c r="P108" s="156">
        <v>6.4413998727731823E-3</v>
      </c>
      <c r="Q108" s="156">
        <v>8.3740791764088766E-3</v>
      </c>
    </row>
    <row r="109" spans="1:17" ht="12.95" customHeight="1" x14ac:dyDescent="0.25">
      <c r="A109" s="158" t="s">
        <v>112</v>
      </c>
      <c r="B109" s="157">
        <f t="shared" ref="B109:Q109" si="188">B110</f>
        <v>0</v>
      </c>
      <c r="C109" s="157">
        <f t="shared" si="188"/>
        <v>0</v>
      </c>
      <c r="D109" s="157">
        <f t="shared" si="188"/>
        <v>0</v>
      </c>
      <c r="E109" s="157">
        <f t="shared" si="188"/>
        <v>0</v>
      </c>
      <c r="F109" s="157">
        <f t="shared" si="188"/>
        <v>0</v>
      </c>
      <c r="G109" s="157">
        <f t="shared" si="188"/>
        <v>0</v>
      </c>
      <c r="H109" s="157">
        <f t="shared" si="188"/>
        <v>0</v>
      </c>
      <c r="I109" s="157">
        <f t="shared" si="188"/>
        <v>2.4102566639535059E-2</v>
      </c>
      <c r="J109" s="157">
        <f t="shared" si="188"/>
        <v>4.1450945752177115E-2</v>
      </c>
      <c r="K109" s="157">
        <f t="shared" si="188"/>
        <v>5.9218871787194434E-2</v>
      </c>
      <c r="L109" s="157">
        <f t="shared" si="188"/>
        <v>0.15539946591970158</v>
      </c>
      <c r="M109" s="157">
        <f t="shared" si="188"/>
        <v>0.21108521295966573</v>
      </c>
      <c r="N109" s="157">
        <f t="shared" si="188"/>
        <v>0.33245944125612636</v>
      </c>
      <c r="O109" s="157">
        <f t="shared" si="188"/>
        <v>0.42985761960788682</v>
      </c>
      <c r="P109" s="157">
        <f t="shared" si="188"/>
        <v>0.46269492532540696</v>
      </c>
      <c r="Q109" s="157">
        <f t="shared" si="188"/>
        <v>0.48454266179457151</v>
      </c>
    </row>
    <row r="110" spans="1:17" ht="12" customHeight="1" x14ac:dyDescent="0.25">
      <c r="A110" s="23" t="s">
        <v>60</v>
      </c>
      <c r="B110" s="156">
        <v>0</v>
      </c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2.4102566639535059E-2</v>
      </c>
      <c r="J110" s="156">
        <v>4.1450945752177115E-2</v>
      </c>
      <c r="K110" s="156">
        <v>5.9218871787194434E-2</v>
      </c>
      <c r="L110" s="156">
        <v>0.15539946591970158</v>
      </c>
      <c r="M110" s="156">
        <v>0.21108521295966573</v>
      </c>
      <c r="N110" s="156">
        <v>0.33245944125612636</v>
      </c>
      <c r="O110" s="156">
        <v>0.42985761960788682</v>
      </c>
      <c r="P110" s="156">
        <v>0.46269492532540696</v>
      </c>
      <c r="Q110" s="156">
        <v>0.48454266179457151</v>
      </c>
    </row>
    <row r="111" spans="1:17" ht="12" customHeight="1" x14ac:dyDescent="0.25">
      <c r="A111" s="158" t="s">
        <v>63</v>
      </c>
      <c r="B111" s="157">
        <f>SUM(B112:B113,B116:B117)</f>
        <v>0</v>
      </c>
      <c r="C111" s="157">
        <f t="shared" ref="C111:Q111" si="189">SUM(C112:C113,C116:C117)</f>
        <v>0</v>
      </c>
      <c r="D111" s="157">
        <f t="shared" si="189"/>
        <v>0</v>
      </c>
      <c r="E111" s="157">
        <f t="shared" si="189"/>
        <v>0</v>
      </c>
      <c r="F111" s="157">
        <f t="shared" si="189"/>
        <v>0</v>
      </c>
      <c r="G111" s="157">
        <f t="shared" si="189"/>
        <v>0</v>
      </c>
      <c r="H111" s="157">
        <f t="shared" si="189"/>
        <v>0</v>
      </c>
      <c r="I111" s="157">
        <f t="shared" si="189"/>
        <v>7.9880769743412433E-2</v>
      </c>
      <c r="J111" s="157">
        <f t="shared" si="189"/>
        <v>0.13496532294791094</v>
      </c>
      <c r="K111" s="157">
        <f t="shared" si="189"/>
        <v>0.16436944107175894</v>
      </c>
      <c r="L111" s="157">
        <f t="shared" si="189"/>
        <v>0.37583174958830795</v>
      </c>
      <c r="M111" s="157">
        <f t="shared" si="189"/>
        <v>0.46882922671102195</v>
      </c>
      <c r="N111" s="157">
        <f t="shared" si="189"/>
        <v>0.68586207061181204</v>
      </c>
      <c r="O111" s="157">
        <f t="shared" si="189"/>
        <v>0.81990991798119872</v>
      </c>
      <c r="P111" s="157">
        <f t="shared" si="189"/>
        <v>0.87366833087589213</v>
      </c>
      <c r="Q111" s="157">
        <f t="shared" si="189"/>
        <v>0.93862631234942751</v>
      </c>
    </row>
    <row r="112" spans="1:17" ht="12" customHeight="1" x14ac:dyDescent="0.25">
      <c r="A112" s="167" t="s">
        <v>152</v>
      </c>
      <c r="B112" s="132">
        <v>0</v>
      </c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>
        <f>SUM(B114:B115)</f>
        <v>0</v>
      </c>
      <c r="C113" s="132">
        <f t="shared" ref="C113:Q113" si="190">SUM(C114:C115)</f>
        <v>0</v>
      </c>
      <c r="D113" s="132">
        <f t="shared" si="190"/>
        <v>0</v>
      </c>
      <c r="E113" s="132">
        <f t="shared" si="190"/>
        <v>0</v>
      </c>
      <c r="F113" s="132">
        <f t="shared" si="190"/>
        <v>0</v>
      </c>
      <c r="G113" s="132">
        <f t="shared" si="190"/>
        <v>0</v>
      </c>
      <c r="H113" s="132">
        <f t="shared" si="190"/>
        <v>0</v>
      </c>
      <c r="I113" s="132">
        <f t="shared" si="190"/>
        <v>0</v>
      </c>
      <c r="J113" s="132">
        <f t="shared" si="190"/>
        <v>0</v>
      </c>
      <c r="K113" s="132">
        <f t="shared" si="190"/>
        <v>0</v>
      </c>
      <c r="L113" s="132">
        <f t="shared" si="190"/>
        <v>0</v>
      </c>
      <c r="M113" s="132">
        <f t="shared" si="190"/>
        <v>0</v>
      </c>
      <c r="N113" s="132">
        <f t="shared" si="190"/>
        <v>0</v>
      </c>
      <c r="O113" s="132">
        <f t="shared" si="190"/>
        <v>0</v>
      </c>
      <c r="P113" s="132">
        <f t="shared" si="190"/>
        <v>0</v>
      </c>
      <c r="Q113" s="132">
        <f t="shared" si="190"/>
        <v>0</v>
      </c>
    </row>
    <row r="114" spans="1:17" ht="12" customHeight="1" x14ac:dyDescent="0.25">
      <c r="A114" s="166" t="s">
        <v>79</v>
      </c>
      <c r="B114" s="165">
        <v>0</v>
      </c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>
        <v>0</v>
      </c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>
        <v>0</v>
      </c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8.2683510070579933E-3</v>
      </c>
      <c r="J116" s="162">
        <v>1.6081254960532081E-2</v>
      </c>
      <c r="K116" s="162">
        <v>1.8776199612900529E-2</v>
      </c>
      <c r="L116" s="162">
        <v>3.0981304692603882E-2</v>
      </c>
      <c r="M116" s="162">
        <v>3.4585679714468701E-2</v>
      </c>
      <c r="N116" s="162">
        <v>3.5041174967372316E-2</v>
      </c>
      <c r="O116" s="162">
        <v>1.3566078593336209E-2</v>
      </c>
      <c r="P116" s="162">
        <v>1.8773498873244039E-2</v>
      </c>
      <c r="Q116" s="162">
        <v>7.5396112010661072E-3</v>
      </c>
    </row>
    <row r="117" spans="1:17" ht="12" customHeight="1" x14ac:dyDescent="0.25">
      <c r="A117" s="161" t="s">
        <v>141</v>
      </c>
      <c r="B117" s="160">
        <f>SUM(B118:B119)</f>
        <v>0</v>
      </c>
      <c r="C117" s="160">
        <f t="shared" ref="C117:Q117" si="191">SUM(C118:C119)</f>
        <v>0</v>
      </c>
      <c r="D117" s="160">
        <f t="shared" si="191"/>
        <v>0</v>
      </c>
      <c r="E117" s="160">
        <f t="shared" si="191"/>
        <v>0</v>
      </c>
      <c r="F117" s="160">
        <f t="shared" si="191"/>
        <v>0</v>
      </c>
      <c r="G117" s="160">
        <f t="shared" si="191"/>
        <v>0</v>
      </c>
      <c r="H117" s="160">
        <f t="shared" si="191"/>
        <v>0</v>
      </c>
      <c r="I117" s="160">
        <f t="shared" si="191"/>
        <v>7.1612418736354447E-2</v>
      </c>
      <c r="J117" s="160">
        <f t="shared" si="191"/>
        <v>0.11888406798737886</v>
      </c>
      <c r="K117" s="160">
        <f t="shared" si="191"/>
        <v>0.14559324145885841</v>
      </c>
      <c r="L117" s="160">
        <f t="shared" si="191"/>
        <v>0.34485044489570404</v>
      </c>
      <c r="M117" s="160">
        <f t="shared" si="191"/>
        <v>0.43424354699655326</v>
      </c>
      <c r="N117" s="160">
        <f t="shared" si="191"/>
        <v>0.65082089564443968</v>
      </c>
      <c r="O117" s="160">
        <f t="shared" si="191"/>
        <v>0.80634383938786247</v>
      </c>
      <c r="P117" s="160">
        <f t="shared" si="191"/>
        <v>0.85489483200264804</v>
      </c>
      <c r="Q117" s="160">
        <f t="shared" si="191"/>
        <v>0.93108670114836145</v>
      </c>
    </row>
    <row r="118" spans="1:17" ht="12" customHeight="1" x14ac:dyDescent="0.25">
      <c r="A118" s="148" t="s">
        <v>60</v>
      </c>
      <c r="B118" s="156">
        <v>0</v>
      </c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1.8810498541056994E-3</v>
      </c>
      <c r="J118" s="156">
        <v>3.1630187887947566E-3</v>
      </c>
      <c r="K118" s="156">
        <v>3.8019652785588822E-3</v>
      </c>
      <c r="L118" s="156">
        <v>9.5312999029919312E-3</v>
      </c>
      <c r="M118" s="156">
        <v>1.1863682632541051E-2</v>
      </c>
      <c r="N118" s="156">
        <v>1.697800191298127E-2</v>
      </c>
      <c r="O118" s="156">
        <v>2.0747871083717763E-2</v>
      </c>
      <c r="P118" s="156">
        <v>3.6158176442427213E-2</v>
      </c>
      <c r="Q118" s="156">
        <v>9.318281309341625E-2</v>
      </c>
    </row>
    <row r="119" spans="1:17" ht="12" customHeight="1" x14ac:dyDescent="0.25">
      <c r="A119" s="148" t="s">
        <v>59</v>
      </c>
      <c r="B119" s="156">
        <v>0</v>
      </c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6.9731368882248748E-2</v>
      </c>
      <c r="J119" s="156">
        <v>0.1157210491985841</v>
      </c>
      <c r="K119" s="156">
        <v>0.14179127618029952</v>
      </c>
      <c r="L119" s="156">
        <v>0.33531914499271209</v>
      </c>
      <c r="M119" s="156">
        <v>0.4223798643640122</v>
      </c>
      <c r="N119" s="156">
        <v>0.63384289373145841</v>
      </c>
      <c r="O119" s="156">
        <v>0.78559596830414469</v>
      </c>
      <c r="P119" s="156">
        <v>0.81873665556022079</v>
      </c>
      <c r="Q119" s="156">
        <v>0.8379038880549452</v>
      </c>
    </row>
    <row r="120" spans="1:17" ht="12" customHeight="1" x14ac:dyDescent="0.25">
      <c r="A120" s="158" t="s">
        <v>62</v>
      </c>
      <c r="B120" s="157">
        <f>SUM(B121:B122)</f>
        <v>0</v>
      </c>
      <c r="C120" s="157">
        <f t="shared" ref="C120:Q120" si="192">SUM(C121:C122)</f>
        <v>0</v>
      </c>
      <c r="D120" s="157">
        <f t="shared" si="192"/>
        <v>0</v>
      </c>
      <c r="E120" s="157">
        <f t="shared" si="192"/>
        <v>0</v>
      </c>
      <c r="F120" s="157">
        <f t="shared" si="192"/>
        <v>0</v>
      </c>
      <c r="G120" s="157">
        <f t="shared" si="192"/>
        <v>0</v>
      </c>
      <c r="H120" s="157">
        <f t="shared" si="192"/>
        <v>0</v>
      </c>
      <c r="I120" s="157">
        <f t="shared" si="192"/>
        <v>3.6792522318092352E-2</v>
      </c>
      <c r="J120" s="157">
        <f t="shared" si="192"/>
        <v>5.9362320640378802E-2</v>
      </c>
      <c r="K120" s="157">
        <f t="shared" si="192"/>
        <v>7.4806898080787679E-2</v>
      </c>
      <c r="L120" s="157">
        <f t="shared" si="192"/>
        <v>0.17803802455881446</v>
      </c>
      <c r="M120" s="157">
        <f t="shared" si="192"/>
        <v>0.2216721109525083</v>
      </c>
      <c r="N120" s="157">
        <f t="shared" si="192"/>
        <v>0.3203486970030614</v>
      </c>
      <c r="O120" s="157">
        <f t="shared" si="192"/>
        <v>0.35393378662450403</v>
      </c>
      <c r="P120" s="157">
        <f t="shared" si="192"/>
        <v>0.35659702692388512</v>
      </c>
      <c r="Q120" s="157">
        <f t="shared" si="192"/>
        <v>0.37886312616437168</v>
      </c>
    </row>
    <row r="121" spans="1:17" ht="12" customHeight="1" x14ac:dyDescent="0.25">
      <c r="A121" s="23" t="s">
        <v>57</v>
      </c>
      <c r="B121" s="156">
        <v>0</v>
      </c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1.1186763802418186E-2</v>
      </c>
      <c r="J121" s="156">
        <v>2.5270148251652667E-2</v>
      </c>
      <c r="K121" s="156">
        <v>3.1079536433530133E-2</v>
      </c>
      <c r="L121" s="156">
        <v>7.074725872894648E-2</v>
      </c>
      <c r="M121" s="156">
        <v>9.7887274515285685E-2</v>
      </c>
      <c r="N121" s="156">
        <v>0.14009880859470403</v>
      </c>
      <c r="O121" s="156">
        <v>0.16555304220737002</v>
      </c>
      <c r="P121" s="156">
        <v>0.16340400615747469</v>
      </c>
      <c r="Q121" s="156">
        <v>0.17195713718029365</v>
      </c>
    </row>
    <row r="122" spans="1:17" ht="12" customHeight="1" x14ac:dyDescent="0.25">
      <c r="A122" s="29" t="s">
        <v>140</v>
      </c>
      <c r="B122" s="57">
        <v>0</v>
      </c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2.5605758515674166E-2</v>
      </c>
      <c r="J122" s="57">
        <v>3.4092172388726139E-2</v>
      </c>
      <c r="K122" s="57">
        <v>4.3727361647257545E-2</v>
      </c>
      <c r="L122" s="57">
        <v>0.10729076582986798</v>
      </c>
      <c r="M122" s="57">
        <v>0.12378483643722261</v>
      </c>
      <c r="N122" s="57">
        <v>0.18024988840835737</v>
      </c>
      <c r="O122" s="57">
        <v>0.18838074441713398</v>
      </c>
      <c r="P122" s="57">
        <v>0.19319302076641043</v>
      </c>
      <c r="Q122" s="57">
        <v>0.206905988984078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0</v>
      </c>
      <c r="C124" s="168">
        <f t="shared" ref="C124:Q124" si="193">SUM(C125,C128,C130,C139)</f>
        <v>0</v>
      </c>
      <c r="D124" s="168">
        <f t="shared" si="193"/>
        <v>0</v>
      </c>
      <c r="E124" s="168">
        <f t="shared" si="193"/>
        <v>0</v>
      </c>
      <c r="F124" s="168">
        <f t="shared" si="193"/>
        <v>0</v>
      </c>
      <c r="G124" s="168">
        <f t="shared" si="193"/>
        <v>0</v>
      </c>
      <c r="H124" s="168">
        <f t="shared" si="193"/>
        <v>0</v>
      </c>
      <c r="I124" s="168">
        <f t="shared" si="193"/>
        <v>0</v>
      </c>
      <c r="J124" s="168">
        <f t="shared" si="193"/>
        <v>0</v>
      </c>
      <c r="K124" s="168">
        <f t="shared" si="193"/>
        <v>0</v>
      </c>
      <c r="L124" s="168">
        <f t="shared" si="193"/>
        <v>0</v>
      </c>
      <c r="M124" s="168">
        <f t="shared" si="193"/>
        <v>0</v>
      </c>
      <c r="N124" s="168">
        <f t="shared" si="193"/>
        <v>0</v>
      </c>
      <c r="O124" s="168">
        <f t="shared" si="193"/>
        <v>0</v>
      </c>
      <c r="P124" s="168">
        <f t="shared" si="193"/>
        <v>0</v>
      </c>
      <c r="Q124" s="168">
        <f t="shared" si="193"/>
        <v>0</v>
      </c>
    </row>
    <row r="125" spans="1:17" ht="12.95" customHeight="1" x14ac:dyDescent="0.25">
      <c r="A125" s="158" t="s">
        <v>65</v>
      </c>
      <c r="B125" s="157">
        <f t="shared" ref="B125:Q125" si="194">SUM(B126:B127)</f>
        <v>0</v>
      </c>
      <c r="C125" s="157">
        <f t="shared" si="194"/>
        <v>0</v>
      </c>
      <c r="D125" s="157">
        <f t="shared" si="194"/>
        <v>0</v>
      </c>
      <c r="E125" s="157">
        <f t="shared" si="194"/>
        <v>0</v>
      </c>
      <c r="F125" s="157">
        <f t="shared" si="194"/>
        <v>0</v>
      </c>
      <c r="G125" s="157">
        <f t="shared" si="194"/>
        <v>0</v>
      </c>
      <c r="H125" s="157">
        <f t="shared" si="194"/>
        <v>0</v>
      </c>
      <c r="I125" s="157">
        <f t="shared" si="194"/>
        <v>0</v>
      </c>
      <c r="J125" s="157">
        <f t="shared" si="194"/>
        <v>0</v>
      </c>
      <c r="K125" s="157">
        <f t="shared" si="194"/>
        <v>0</v>
      </c>
      <c r="L125" s="157">
        <f t="shared" si="194"/>
        <v>0</v>
      </c>
      <c r="M125" s="157">
        <f t="shared" si="194"/>
        <v>0</v>
      </c>
      <c r="N125" s="157">
        <f t="shared" si="194"/>
        <v>0</v>
      </c>
      <c r="O125" s="157">
        <f t="shared" si="194"/>
        <v>0</v>
      </c>
      <c r="P125" s="157">
        <f t="shared" si="194"/>
        <v>0</v>
      </c>
      <c r="Q125" s="157">
        <f t="shared" si="194"/>
        <v>0</v>
      </c>
    </row>
    <row r="126" spans="1:17" ht="12" customHeight="1" x14ac:dyDescent="0.25">
      <c r="A126" s="23" t="s">
        <v>149</v>
      </c>
      <c r="B126" s="156">
        <v>0</v>
      </c>
      <c r="C126" s="156">
        <v>0</v>
      </c>
      <c r="D126" s="156">
        <v>0</v>
      </c>
      <c r="E126" s="156">
        <v>0</v>
      </c>
      <c r="F126" s="156">
        <v>0</v>
      </c>
      <c r="G126" s="156">
        <v>0</v>
      </c>
      <c r="H126" s="156">
        <v>0</v>
      </c>
      <c r="I126" s="156">
        <v>0</v>
      </c>
      <c r="J126" s="156">
        <v>0</v>
      </c>
      <c r="K126" s="156">
        <v>0</v>
      </c>
      <c r="L126" s="156">
        <v>0</v>
      </c>
      <c r="M126" s="156">
        <v>0</v>
      </c>
      <c r="N126" s="156">
        <v>0</v>
      </c>
      <c r="O126" s="156">
        <v>0</v>
      </c>
      <c r="P126" s="156">
        <v>0</v>
      </c>
      <c r="Q126" s="156">
        <v>0</v>
      </c>
    </row>
    <row r="127" spans="1:17" ht="12" customHeight="1" x14ac:dyDescent="0.25">
      <c r="A127" s="23" t="s">
        <v>60</v>
      </c>
      <c r="B127" s="156">
        <v>0</v>
      </c>
      <c r="C127" s="156">
        <v>0</v>
      </c>
      <c r="D127" s="156">
        <v>0</v>
      </c>
      <c r="E127" s="156">
        <v>0</v>
      </c>
      <c r="F127" s="156">
        <v>0</v>
      </c>
      <c r="G127" s="156">
        <v>0</v>
      </c>
      <c r="H127" s="156">
        <v>0</v>
      </c>
      <c r="I127" s="156">
        <v>0</v>
      </c>
      <c r="J127" s="156">
        <v>0</v>
      </c>
      <c r="K127" s="156">
        <v>0</v>
      </c>
      <c r="L127" s="156">
        <v>0</v>
      </c>
      <c r="M127" s="156">
        <v>0</v>
      </c>
      <c r="N127" s="156">
        <v>0</v>
      </c>
      <c r="O127" s="156">
        <v>0</v>
      </c>
      <c r="P127" s="156">
        <v>0</v>
      </c>
      <c r="Q127" s="156">
        <v>0</v>
      </c>
    </row>
    <row r="128" spans="1:17" ht="12.95" customHeight="1" x14ac:dyDescent="0.25">
      <c r="A128" s="158" t="s">
        <v>112</v>
      </c>
      <c r="B128" s="157">
        <f t="shared" ref="B128:Q128" si="195">B129</f>
        <v>0</v>
      </c>
      <c r="C128" s="157">
        <f t="shared" si="195"/>
        <v>0</v>
      </c>
      <c r="D128" s="157">
        <f t="shared" si="195"/>
        <v>0</v>
      </c>
      <c r="E128" s="157">
        <f t="shared" si="195"/>
        <v>0</v>
      </c>
      <c r="F128" s="157">
        <f t="shared" si="195"/>
        <v>0</v>
      </c>
      <c r="G128" s="157">
        <f t="shared" si="195"/>
        <v>0</v>
      </c>
      <c r="H128" s="157">
        <f t="shared" si="195"/>
        <v>0</v>
      </c>
      <c r="I128" s="157">
        <f t="shared" si="195"/>
        <v>0</v>
      </c>
      <c r="J128" s="157">
        <f t="shared" si="195"/>
        <v>0</v>
      </c>
      <c r="K128" s="157">
        <f t="shared" si="195"/>
        <v>0</v>
      </c>
      <c r="L128" s="157">
        <f t="shared" si="195"/>
        <v>0</v>
      </c>
      <c r="M128" s="157">
        <f t="shared" si="195"/>
        <v>0</v>
      </c>
      <c r="N128" s="157">
        <f t="shared" si="195"/>
        <v>0</v>
      </c>
      <c r="O128" s="157">
        <f t="shared" si="195"/>
        <v>0</v>
      </c>
      <c r="P128" s="157">
        <f t="shared" si="195"/>
        <v>0</v>
      </c>
      <c r="Q128" s="157">
        <f t="shared" si="195"/>
        <v>0</v>
      </c>
    </row>
    <row r="129" spans="1:17" ht="12" customHeight="1" x14ac:dyDescent="0.25">
      <c r="A129" s="23" t="s">
        <v>60</v>
      </c>
      <c r="B129" s="156">
        <v>0</v>
      </c>
      <c r="C129" s="156">
        <v>0</v>
      </c>
      <c r="D129" s="156">
        <v>0</v>
      </c>
      <c r="E129" s="156">
        <v>0</v>
      </c>
      <c r="F129" s="156">
        <v>0</v>
      </c>
      <c r="G129" s="156">
        <v>0</v>
      </c>
      <c r="H129" s="156">
        <v>0</v>
      </c>
      <c r="I129" s="156">
        <v>0</v>
      </c>
      <c r="J129" s="156">
        <v>0</v>
      </c>
      <c r="K129" s="156">
        <v>0</v>
      </c>
      <c r="L129" s="156">
        <v>0</v>
      </c>
      <c r="M129" s="156">
        <v>0</v>
      </c>
      <c r="N129" s="156">
        <v>0</v>
      </c>
      <c r="O129" s="156">
        <v>0</v>
      </c>
      <c r="P129" s="156">
        <v>0</v>
      </c>
      <c r="Q129" s="156">
        <v>0</v>
      </c>
    </row>
    <row r="130" spans="1:17" ht="12" customHeight="1" x14ac:dyDescent="0.25">
      <c r="A130" s="158" t="s">
        <v>63</v>
      </c>
      <c r="B130" s="157">
        <f>SUM(B131:B132,B135:B136)</f>
        <v>0</v>
      </c>
      <c r="C130" s="157">
        <f t="shared" ref="C130:Q130" si="196">SUM(C131:C132,C135:C136)</f>
        <v>0</v>
      </c>
      <c r="D130" s="157">
        <f t="shared" si="196"/>
        <v>0</v>
      </c>
      <c r="E130" s="157">
        <f t="shared" si="196"/>
        <v>0</v>
      </c>
      <c r="F130" s="157">
        <f t="shared" si="196"/>
        <v>0</v>
      </c>
      <c r="G130" s="157">
        <f t="shared" si="196"/>
        <v>0</v>
      </c>
      <c r="H130" s="157">
        <f t="shared" si="196"/>
        <v>0</v>
      </c>
      <c r="I130" s="157">
        <f t="shared" si="196"/>
        <v>0</v>
      </c>
      <c r="J130" s="157">
        <f t="shared" si="196"/>
        <v>0</v>
      </c>
      <c r="K130" s="157">
        <f t="shared" si="196"/>
        <v>0</v>
      </c>
      <c r="L130" s="157">
        <f t="shared" si="196"/>
        <v>0</v>
      </c>
      <c r="M130" s="157">
        <f t="shared" si="196"/>
        <v>0</v>
      </c>
      <c r="N130" s="157">
        <f t="shared" si="196"/>
        <v>0</v>
      </c>
      <c r="O130" s="157">
        <f t="shared" si="196"/>
        <v>0</v>
      </c>
      <c r="P130" s="157">
        <f t="shared" si="196"/>
        <v>0</v>
      </c>
      <c r="Q130" s="157">
        <f t="shared" si="196"/>
        <v>0</v>
      </c>
    </row>
    <row r="131" spans="1:17" ht="12" customHeight="1" x14ac:dyDescent="0.25">
      <c r="A131" s="167" t="s">
        <v>148</v>
      </c>
      <c r="B131" s="132">
        <v>0</v>
      </c>
      <c r="C131" s="132">
        <v>0</v>
      </c>
      <c r="D131" s="132">
        <v>0</v>
      </c>
      <c r="E131" s="132">
        <v>0</v>
      </c>
      <c r="F131" s="132">
        <v>0</v>
      </c>
      <c r="G131" s="132">
        <v>0</v>
      </c>
      <c r="H131" s="132">
        <v>0</v>
      </c>
      <c r="I131" s="132">
        <v>0</v>
      </c>
      <c r="J131" s="132">
        <v>0</v>
      </c>
      <c r="K131" s="132">
        <v>0</v>
      </c>
      <c r="L131" s="132">
        <v>0</v>
      </c>
      <c r="M131" s="132">
        <v>0</v>
      </c>
      <c r="N131" s="132">
        <v>0</v>
      </c>
      <c r="O131" s="132">
        <v>0</v>
      </c>
      <c r="P131" s="132">
        <v>0</v>
      </c>
      <c r="Q131" s="132">
        <v>0</v>
      </c>
    </row>
    <row r="132" spans="1:17" ht="12" customHeight="1" x14ac:dyDescent="0.25">
      <c r="A132" s="167" t="s">
        <v>147</v>
      </c>
      <c r="B132" s="132">
        <f>SUM(B133:B134)</f>
        <v>0</v>
      </c>
      <c r="C132" s="132">
        <f t="shared" ref="C132:Q132" si="197">SUM(C133:C134)</f>
        <v>0</v>
      </c>
      <c r="D132" s="132">
        <f t="shared" si="197"/>
        <v>0</v>
      </c>
      <c r="E132" s="132">
        <f t="shared" si="197"/>
        <v>0</v>
      </c>
      <c r="F132" s="132">
        <f t="shared" si="197"/>
        <v>0</v>
      </c>
      <c r="G132" s="132">
        <f t="shared" si="197"/>
        <v>0</v>
      </c>
      <c r="H132" s="132">
        <f t="shared" si="197"/>
        <v>0</v>
      </c>
      <c r="I132" s="132">
        <f t="shared" si="197"/>
        <v>0</v>
      </c>
      <c r="J132" s="132">
        <f t="shared" si="197"/>
        <v>0</v>
      </c>
      <c r="K132" s="132">
        <f t="shared" si="197"/>
        <v>0</v>
      </c>
      <c r="L132" s="132">
        <f t="shared" si="197"/>
        <v>0</v>
      </c>
      <c r="M132" s="132">
        <f t="shared" si="197"/>
        <v>0</v>
      </c>
      <c r="N132" s="132">
        <f t="shared" si="197"/>
        <v>0</v>
      </c>
      <c r="O132" s="132">
        <f t="shared" si="197"/>
        <v>0</v>
      </c>
      <c r="P132" s="132">
        <f t="shared" si="197"/>
        <v>0</v>
      </c>
      <c r="Q132" s="132">
        <f t="shared" si="197"/>
        <v>0</v>
      </c>
    </row>
    <row r="133" spans="1:17" ht="12" customHeight="1" x14ac:dyDescent="0.25">
      <c r="A133" s="166" t="s">
        <v>61</v>
      </c>
      <c r="B133" s="165">
        <v>0</v>
      </c>
      <c r="C133" s="165">
        <v>0</v>
      </c>
      <c r="D133" s="165">
        <v>0</v>
      </c>
      <c r="E133" s="165">
        <v>0</v>
      </c>
      <c r="F133" s="165">
        <v>0</v>
      </c>
      <c r="G133" s="165">
        <v>0</v>
      </c>
      <c r="H133" s="165">
        <v>0</v>
      </c>
      <c r="I133" s="165">
        <v>0</v>
      </c>
      <c r="J133" s="165">
        <v>0</v>
      </c>
      <c r="K133" s="165">
        <v>0</v>
      </c>
      <c r="L133" s="165">
        <v>0</v>
      </c>
      <c r="M133" s="165">
        <v>0</v>
      </c>
      <c r="N133" s="165">
        <v>0</v>
      </c>
      <c r="O133" s="165">
        <v>0</v>
      </c>
      <c r="P133" s="165">
        <v>0</v>
      </c>
      <c r="Q133" s="165">
        <v>0</v>
      </c>
    </row>
    <row r="134" spans="1:17" ht="12" customHeight="1" x14ac:dyDescent="0.25">
      <c r="A134" s="147" t="s">
        <v>59</v>
      </c>
      <c r="B134" s="164">
        <v>0</v>
      </c>
      <c r="C134" s="164">
        <v>0</v>
      </c>
      <c r="D134" s="164">
        <v>0</v>
      </c>
      <c r="E134" s="164">
        <v>0</v>
      </c>
      <c r="F134" s="164">
        <v>0</v>
      </c>
      <c r="G134" s="164">
        <v>0</v>
      </c>
      <c r="H134" s="164">
        <v>0</v>
      </c>
      <c r="I134" s="164">
        <v>0</v>
      </c>
      <c r="J134" s="164">
        <v>0</v>
      </c>
      <c r="K134" s="164">
        <v>0</v>
      </c>
      <c r="L134" s="164">
        <v>0</v>
      </c>
      <c r="M134" s="164">
        <v>0</v>
      </c>
      <c r="N134" s="164">
        <v>0</v>
      </c>
      <c r="O134" s="164">
        <v>0</v>
      </c>
      <c r="P134" s="164">
        <v>0</v>
      </c>
      <c r="Q134" s="164">
        <v>0</v>
      </c>
    </row>
    <row r="135" spans="1:17" ht="12" customHeight="1" x14ac:dyDescent="0.25">
      <c r="A135" s="163" t="s">
        <v>142</v>
      </c>
      <c r="B135" s="162">
        <v>0</v>
      </c>
      <c r="C135" s="162">
        <v>0</v>
      </c>
      <c r="D135" s="162">
        <v>0</v>
      </c>
      <c r="E135" s="162">
        <v>0</v>
      </c>
      <c r="F135" s="162">
        <v>0</v>
      </c>
      <c r="G135" s="162">
        <v>0</v>
      </c>
      <c r="H135" s="162">
        <v>0</v>
      </c>
      <c r="I135" s="162">
        <v>0</v>
      </c>
      <c r="J135" s="162">
        <v>0</v>
      </c>
      <c r="K135" s="162">
        <v>0</v>
      </c>
      <c r="L135" s="162">
        <v>0</v>
      </c>
      <c r="M135" s="162">
        <v>0</v>
      </c>
      <c r="N135" s="162">
        <v>0</v>
      </c>
      <c r="O135" s="162">
        <v>0</v>
      </c>
      <c r="P135" s="162">
        <v>0</v>
      </c>
      <c r="Q135" s="162">
        <v>0</v>
      </c>
    </row>
    <row r="136" spans="1:17" ht="12" customHeight="1" x14ac:dyDescent="0.25">
      <c r="A136" s="161" t="s">
        <v>141</v>
      </c>
      <c r="B136" s="160">
        <f t="shared" ref="B136" si="198">SUM(B137:B138)</f>
        <v>0</v>
      </c>
      <c r="C136" s="160">
        <f t="shared" ref="C136" si="199">SUM(C137:C138)</f>
        <v>0</v>
      </c>
      <c r="D136" s="160">
        <f t="shared" ref="D136" si="200">SUM(D137:D138)</f>
        <v>0</v>
      </c>
      <c r="E136" s="160">
        <f t="shared" ref="E136" si="201">SUM(E137:E138)</f>
        <v>0</v>
      </c>
      <c r="F136" s="160">
        <f t="shared" ref="F136" si="202">SUM(F137:F138)</f>
        <v>0</v>
      </c>
      <c r="G136" s="160">
        <f t="shared" ref="G136" si="203">SUM(G137:G138)</f>
        <v>0</v>
      </c>
      <c r="H136" s="160">
        <f t="shared" ref="H136" si="204">SUM(H137:H138)</f>
        <v>0</v>
      </c>
      <c r="I136" s="160">
        <f t="shared" ref="I136" si="205">SUM(I137:I138)</f>
        <v>0</v>
      </c>
      <c r="J136" s="160">
        <f t="shared" ref="J136" si="206">SUM(J137:J138)</f>
        <v>0</v>
      </c>
      <c r="K136" s="160">
        <f t="shared" ref="K136" si="207">SUM(K137:K138)</f>
        <v>0</v>
      </c>
      <c r="L136" s="160">
        <f t="shared" ref="L136" si="208">SUM(L137:L138)</f>
        <v>0</v>
      </c>
      <c r="M136" s="160">
        <f t="shared" ref="M136" si="209">SUM(M137:M138)</f>
        <v>0</v>
      </c>
      <c r="N136" s="160">
        <f t="shared" ref="N136" si="210">SUM(N137:N138)</f>
        <v>0</v>
      </c>
      <c r="O136" s="160">
        <f t="shared" ref="O136" si="211">SUM(O137:O138)</f>
        <v>0</v>
      </c>
      <c r="P136" s="160">
        <f t="shared" ref="P136" si="212">SUM(P137:P138)</f>
        <v>0</v>
      </c>
      <c r="Q136" s="160">
        <f t="shared" ref="Q136" si="213">SUM(Q137:Q138)</f>
        <v>0</v>
      </c>
    </row>
    <row r="137" spans="1:17" ht="12" customHeight="1" x14ac:dyDescent="0.25">
      <c r="A137" s="148" t="s">
        <v>60</v>
      </c>
      <c r="B137" s="156">
        <v>0</v>
      </c>
      <c r="C137" s="156">
        <v>0</v>
      </c>
      <c r="D137" s="156">
        <v>0</v>
      </c>
      <c r="E137" s="156">
        <v>0</v>
      </c>
      <c r="F137" s="156">
        <v>0</v>
      </c>
      <c r="G137" s="156">
        <v>0</v>
      </c>
      <c r="H137" s="156">
        <v>0</v>
      </c>
      <c r="I137" s="156">
        <v>0</v>
      </c>
      <c r="J137" s="156">
        <v>0</v>
      </c>
      <c r="K137" s="156">
        <v>0</v>
      </c>
      <c r="L137" s="156">
        <v>0</v>
      </c>
      <c r="M137" s="156">
        <v>0</v>
      </c>
      <c r="N137" s="156">
        <v>0</v>
      </c>
      <c r="O137" s="156">
        <v>0</v>
      </c>
      <c r="P137" s="156">
        <v>0</v>
      </c>
      <c r="Q137" s="156">
        <v>0</v>
      </c>
    </row>
    <row r="138" spans="1:17" ht="12" customHeight="1" x14ac:dyDescent="0.25">
      <c r="A138" s="148" t="s">
        <v>59</v>
      </c>
      <c r="B138" s="156">
        <v>0</v>
      </c>
      <c r="C138" s="156">
        <v>0</v>
      </c>
      <c r="D138" s="156">
        <v>0</v>
      </c>
      <c r="E138" s="156">
        <v>0</v>
      </c>
      <c r="F138" s="156">
        <v>0</v>
      </c>
      <c r="G138" s="156">
        <v>0</v>
      </c>
      <c r="H138" s="156">
        <v>0</v>
      </c>
      <c r="I138" s="156">
        <v>0</v>
      </c>
      <c r="J138" s="156">
        <v>0</v>
      </c>
      <c r="K138" s="156">
        <v>0</v>
      </c>
      <c r="L138" s="156">
        <v>0</v>
      </c>
      <c r="M138" s="156">
        <v>0</v>
      </c>
      <c r="N138" s="156">
        <v>0</v>
      </c>
      <c r="O138" s="156">
        <v>0</v>
      </c>
      <c r="P138" s="156">
        <v>0</v>
      </c>
      <c r="Q138" s="156">
        <v>0</v>
      </c>
    </row>
    <row r="139" spans="1:17" ht="12" customHeight="1" x14ac:dyDescent="0.25">
      <c r="A139" s="158" t="s">
        <v>62</v>
      </c>
      <c r="B139" s="157">
        <f>SUM(B140:B141)</f>
        <v>0</v>
      </c>
      <c r="C139" s="157">
        <f t="shared" ref="C139:Q139" si="214">SUM(C140:C141)</f>
        <v>0</v>
      </c>
      <c r="D139" s="157">
        <f t="shared" si="214"/>
        <v>0</v>
      </c>
      <c r="E139" s="157">
        <f t="shared" si="214"/>
        <v>0</v>
      </c>
      <c r="F139" s="157">
        <f t="shared" si="214"/>
        <v>0</v>
      </c>
      <c r="G139" s="157">
        <f t="shared" si="214"/>
        <v>0</v>
      </c>
      <c r="H139" s="157">
        <f t="shared" si="214"/>
        <v>0</v>
      </c>
      <c r="I139" s="157">
        <f t="shared" si="214"/>
        <v>0</v>
      </c>
      <c r="J139" s="157">
        <f t="shared" si="214"/>
        <v>0</v>
      </c>
      <c r="K139" s="157">
        <f t="shared" si="214"/>
        <v>0</v>
      </c>
      <c r="L139" s="157">
        <f t="shared" si="214"/>
        <v>0</v>
      </c>
      <c r="M139" s="157">
        <f t="shared" si="214"/>
        <v>0</v>
      </c>
      <c r="N139" s="157">
        <f t="shared" si="214"/>
        <v>0</v>
      </c>
      <c r="O139" s="157">
        <f t="shared" si="214"/>
        <v>0</v>
      </c>
      <c r="P139" s="157">
        <f t="shared" si="214"/>
        <v>0</v>
      </c>
      <c r="Q139" s="157">
        <f t="shared" si="214"/>
        <v>0</v>
      </c>
    </row>
    <row r="140" spans="1:17" ht="12" customHeight="1" x14ac:dyDescent="0.25">
      <c r="A140" s="23" t="s">
        <v>57</v>
      </c>
      <c r="B140" s="156">
        <v>0</v>
      </c>
      <c r="C140" s="156">
        <v>0</v>
      </c>
      <c r="D140" s="156">
        <v>0</v>
      </c>
      <c r="E140" s="156">
        <v>0</v>
      </c>
      <c r="F140" s="156">
        <v>0</v>
      </c>
      <c r="G140" s="156">
        <v>0</v>
      </c>
      <c r="H140" s="156">
        <v>0</v>
      </c>
      <c r="I140" s="156">
        <v>0</v>
      </c>
      <c r="J140" s="156">
        <v>0</v>
      </c>
      <c r="K140" s="156">
        <v>0</v>
      </c>
      <c r="L140" s="156">
        <v>0</v>
      </c>
      <c r="M140" s="156">
        <v>0</v>
      </c>
      <c r="N140" s="156">
        <v>0</v>
      </c>
      <c r="O140" s="156">
        <v>0</v>
      </c>
      <c r="P140" s="156">
        <v>0</v>
      </c>
      <c r="Q140" s="156">
        <v>0</v>
      </c>
    </row>
    <row r="141" spans="1:17" ht="12" customHeight="1" x14ac:dyDescent="0.25">
      <c r="A141" s="29" t="s">
        <v>140</v>
      </c>
      <c r="B141" s="57">
        <v>0</v>
      </c>
      <c r="C141" s="57">
        <v>0</v>
      </c>
      <c r="D141" s="57">
        <v>0</v>
      </c>
      <c r="E141" s="57">
        <v>0</v>
      </c>
      <c r="F141" s="57">
        <v>0</v>
      </c>
      <c r="G141" s="57">
        <v>0</v>
      </c>
      <c r="H141" s="57">
        <v>0</v>
      </c>
      <c r="I141" s="57">
        <v>0</v>
      </c>
      <c r="J141" s="57">
        <v>0</v>
      </c>
      <c r="K141" s="57">
        <v>0</v>
      </c>
      <c r="L141" s="57">
        <v>0</v>
      </c>
      <c r="M141" s="57">
        <v>0</v>
      </c>
      <c r="N141" s="57">
        <v>0</v>
      </c>
      <c r="O141" s="57">
        <v>0</v>
      </c>
      <c r="P141" s="57">
        <v>0</v>
      </c>
      <c r="Q141" s="57"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 t="shared" ref="B143" si="215">SUM(B144,B146,B148,B157)</f>
        <v>3.6527398931851787</v>
      </c>
      <c r="C143" s="168">
        <f t="shared" ref="C143" si="216">SUM(C144,C146,C148,C157)</f>
        <v>3.7653505623146457</v>
      </c>
      <c r="D143" s="168">
        <f t="shared" ref="D143" si="217">SUM(D144,D146,D148,D157)</f>
        <v>4.8184300519325634</v>
      </c>
      <c r="E143" s="168">
        <f t="shared" ref="E143" si="218">SUM(E144,E146,E148,E157)</f>
        <v>6.7125922873669257</v>
      </c>
      <c r="F143" s="168">
        <f t="shared" ref="F143" si="219">SUM(F144,F146,F148,F157)</f>
        <v>6.8009454663566933</v>
      </c>
      <c r="G143" s="168">
        <f t="shared" ref="G143" si="220">SUM(G144,G146,G148,G157)</f>
        <v>7.0052267631902065</v>
      </c>
      <c r="H143" s="168">
        <f t="shared" ref="H143" si="221">SUM(H144,H146,H148,H157)</f>
        <v>10.019712184782984</v>
      </c>
      <c r="I143" s="168">
        <f t="shared" ref="I143" si="222">SUM(I144,I146,I148,I157)</f>
        <v>20.028253035743724</v>
      </c>
      <c r="J143" s="168">
        <f t="shared" ref="J143" si="223">SUM(J144,J146,J148,J157)</f>
        <v>30.9727840090057</v>
      </c>
      <c r="K143" s="168">
        <f t="shared" ref="K143" si="224">SUM(K144,K146,K148,K157)</f>
        <v>36.280628425092779</v>
      </c>
      <c r="L143" s="168">
        <f t="shared" ref="L143" si="225">SUM(L144,L146,L148,L157)</f>
        <v>39.947348156357904</v>
      </c>
      <c r="M143" s="168">
        <f t="shared" ref="M143" si="226">SUM(M144,M146,M148,M157)</f>
        <v>42.888289229124268</v>
      </c>
      <c r="N143" s="168">
        <f t="shared" ref="N143" si="227">SUM(N144,N146,N148,N157)</f>
        <v>43.122178409530449</v>
      </c>
      <c r="O143" s="168">
        <f t="shared" ref="O143" si="228">SUM(O144,O146,O148,O157)</f>
        <v>40.843307098600683</v>
      </c>
      <c r="P143" s="168">
        <f t="shared" ref="P143" si="229">SUM(P144,P146,P148,P157)</f>
        <v>41.641348492714691</v>
      </c>
      <c r="Q143" s="168">
        <f t="shared" ref="Q143" si="230">SUM(Q144,Q146,Q148,Q157)</f>
        <v>48.268462112014824</v>
      </c>
    </row>
    <row r="144" spans="1:17" ht="12.95" customHeight="1" x14ac:dyDescent="0.25">
      <c r="A144" s="158" t="s">
        <v>65</v>
      </c>
      <c r="B144" s="157">
        <f t="shared" ref="B144:Q144" si="231">B145</f>
        <v>1.6176024529404653</v>
      </c>
      <c r="C144" s="157">
        <f t="shared" si="231"/>
        <v>1.6847067117288523</v>
      </c>
      <c r="D144" s="157">
        <f t="shared" si="231"/>
        <v>2.2143786705864699</v>
      </c>
      <c r="E144" s="157">
        <f t="shared" si="231"/>
        <v>3.1636839406230046</v>
      </c>
      <c r="F144" s="157">
        <f t="shared" si="231"/>
        <v>2.971796113133331</v>
      </c>
      <c r="G144" s="157">
        <f t="shared" si="231"/>
        <v>2.7738003876776918</v>
      </c>
      <c r="H144" s="157">
        <f t="shared" si="231"/>
        <v>4.287556325906011</v>
      </c>
      <c r="I144" s="157">
        <f t="shared" si="231"/>
        <v>8.6903780331658389</v>
      </c>
      <c r="J144" s="157">
        <f t="shared" si="231"/>
        <v>12.312479103741017</v>
      </c>
      <c r="K144" s="157">
        <f t="shared" si="231"/>
        <v>14.837483965719182</v>
      </c>
      <c r="L144" s="157">
        <f t="shared" si="231"/>
        <v>14.827432456105445</v>
      </c>
      <c r="M144" s="157">
        <f t="shared" si="231"/>
        <v>16.900197226540961</v>
      </c>
      <c r="N144" s="157">
        <f t="shared" si="231"/>
        <v>16.565041665051343</v>
      </c>
      <c r="O144" s="157">
        <f t="shared" si="231"/>
        <v>14.141774652567578</v>
      </c>
      <c r="P144" s="157">
        <f t="shared" si="231"/>
        <v>13.504723499553711</v>
      </c>
      <c r="Q144" s="157">
        <f t="shared" si="231"/>
        <v>17.377068560588835</v>
      </c>
    </row>
    <row r="145" spans="1:17" ht="12" customHeight="1" x14ac:dyDescent="0.25">
      <c r="A145" s="23" t="s">
        <v>60</v>
      </c>
      <c r="B145" s="156">
        <v>1.6176024529404653</v>
      </c>
      <c r="C145" s="156">
        <v>1.6847067117288523</v>
      </c>
      <c r="D145" s="156">
        <v>2.2143786705864699</v>
      </c>
      <c r="E145" s="156">
        <v>3.1636839406230046</v>
      </c>
      <c r="F145" s="156">
        <v>2.971796113133331</v>
      </c>
      <c r="G145" s="156">
        <v>2.7738003876776918</v>
      </c>
      <c r="H145" s="156">
        <v>4.287556325906011</v>
      </c>
      <c r="I145" s="156">
        <v>8.6903780331658389</v>
      </c>
      <c r="J145" s="156">
        <v>12.312479103741017</v>
      </c>
      <c r="K145" s="156">
        <v>14.837483965719182</v>
      </c>
      <c r="L145" s="156">
        <v>14.827432456105445</v>
      </c>
      <c r="M145" s="156">
        <v>16.900197226540961</v>
      </c>
      <c r="N145" s="156">
        <v>16.565041665051343</v>
      </c>
      <c r="O145" s="156">
        <v>14.141774652567578</v>
      </c>
      <c r="P145" s="156">
        <v>13.504723499553711</v>
      </c>
      <c r="Q145" s="156">
        <v>17.377068560588835</v>
      </c>
    </row>
    <row r="146" spans="1:17" ht="12.95" customHeight="1" x14ac:dyDescent="0.25">
      <c r="A146" s="158" t="s">
        <v>112</v>
      </c>
      <c r="B146" s="157">
        <f t="shared" ref="B146:Q146" si="232">B147</f>
        <v>0.70225398877901302</v>
      </c>
      <c r="C146" s="157">
        <f t="shared" si="232"/>
        <v>0.77647669824864107</v>
      </c>
      <c r="D146" s="157">
        <f t="shared" si="232"/>
        <v>0.95708597065634904</v>
      </c>
      <c r="E146" s="157">
        <f t="shared" si="232"/>
        <v>1.2772627056899739</v>
      </c>
      <c r="F146" s="157">
        <f t="shared" si="232"/>
        <v>1.3928552905963985</v>
      </c>
      <c r="G146" s="157">
        <f t="shared" si="232"/>
        <v>1.5616266684750528</v>
      </c>
      <c r="H146" s="157">
        <f t="shared" si="232"/>
        <v>2.1656843116025839</v>
      </c>
      <c r="I146" s="157">
        <f t="shared" si="232"/>
        <v>4.1659383602227953</v>
      </c>
      <c r="J146" s="157">
        <f t="shared" si="232"/>
        <v>7.0339200661231249</v>
      </c>
      <c r="K146" s="157">
        <f t="shared" si="232"/>
        <v>8.1568875458096795</v>
      </c>
      <c r="L146" s="157">
        <f t="shared" si="232"/>
        <v>9.577608462775169</v>
      </c>
      <c r="M146" s="157">
        <f t="shared" si="232"/>
        <v>9.9486153112213778</v>
      </c>
      <c r="N146" s="157">
        <f t="shared" si="232"/>
        <v>10.37004983415274</v>
      </c>
      <c r="O146" s="157">
        <f t="shared" si="232"/>
        <v>10.735180186648188</v>
      </c>
      <c r="P146" s="157">
        <f t="shared" si="232"/>
        <v>11.22442401246845</v>
      </c>
      <c r="Q146" s="157">
        <f t="shared" si="232"/>
        <v>11.931378504029526</v>
      </c>
    </row>
    <row r="147" spans="1:17" ht="12" customHeight="1" x14ac:dyDescent="0.25">
      <c r="A147" s="23" t="s">
        <v>60</v>
      </c>
      <c r="B147" s="156">
        <v>0.70225398877901302</v>
      </c>
      <c r="C147" s="156">
        <v>0.77647669824864107</v>
      </c>
      <c r="D147" s="156">
        <v>0.95708597065634904</v>
      </c>
      <c r="E147" s="156">
        <v>1.2772627056899739</v>
      </c>
      <c r="F147" s="156">
        <v>1.3928552905963985</v>
      </c>
      <c r="G147" s="156">
        <v>1.5616266684750528</v>
      </c>
      <c r="H147" s="156">
        <v>2.1656843116025839</v>
      </c>
      <c r="I147" s="156">
        <v>4.1659383602227953</v>
      </c>
      <c r="J147" s="156">
        <v>7.0339200661231249</v>
      </c>
      <c r="K147" s="156">
        <v>8.1568875458096795</v>
      </c>
      <c r="L147" s="156">
        <v>9.577608462775169</v>
      </c>
      <c r="M147" s="156">
        <v>9.9486153112213778</v>
      </c>
      <c r="N147" s="156">
        <v>10.37004983415274</v>
      </c>
      <c r="O147" s="156">
        <v>10.735180186648188</v>
      </c>
      <c r="P147" s="156">
        <v>11.22442401246845</v>
      </c>
      <c r="Q147" s="156">
        <v>11.931378504029526</v>
      </c>
    </row>
    <row r="148" spans="1:17" ht="12" customHeight="1" x14ac:dyDescent="0.25">
      <c r="A148" s="158" t="s">
        <v>63</v>
      </c>
      <c r="B148" s="157">
        <f t="shared" ref="B148" si="233">SUM(B149:B150,B153:B154)</f>
        <v>0.93467206935327984</v>
      </c>
      <c r="C148" s="157">
        <f t="shared" ref="C148" si="234">SUM(C149:C150,C153:C154)</f>
        <v>0.9635316608187523</v>
      </c>
      <c r="D148" s="157">
        <f t="shared" ref="D148" si="235">SUM(D149:D150,D153:D154)</f>
        <v>1.2264236802051385</v>
      </c>
      <c r="E148" s="157">
        <f t="shared" ref="E148" si="236">SUM(E149:E150,E153:E154)</f>
        <v>1.6411778421146179</v>
      </c>
      <c r="F148" s="157">
        <f t="shared" ref="F148" si="237">SUM(F149:F150,F153:F154)</f>
        <v>1.7322395661766885</v>
      </c>
      <c r="G148" s="157">
        <f t="shared" ref="G148" si="238">SUM(G149:G150,G153:G154)</f>
        <v>1.9019243398014252</v>
      </c>
      <c r="H148" s="157">
        <f t="shared" ref="H148" si="239">SUM(H149:H150,H153:H154)</f>
        <v>2.4978715959333373</v>
      </c>
      <c r="I148" s="157">
        <f t="shared" ref="I148" si="240">SUM(I149:I150,I153:I154)</f>
        <v>4.9443957249260366</v>
      </c>
      <c r="J148" s="157">
        <f t="shared" ref="J148" si="241">SUM(J149:J150,J153:J154)</f>
        <v>8.0662816491481628</v>
      </c>
      <c r="K148" s="157">
        <f t="shared" ref="K148" si="242">SUM(K149:K150,K153:K154)</f>
        <v>9.1233975646891778</v>
      </c>
      <c r="L148" s="157">
        <f t="shared" ref="L148" si="243">SUM(L149:L150,L153:L154)</f>
        <v>10.538680817069057</v>
      </c>
      <c r="M148" s="157">
        <f t="shared" ref="M148" si="244">SUM(M149:M150,M153:M154)</f>
        <v>10.882930080264416</v>
      </c>
      <c r="N148" s="157">
        <f t="shared" ref="N148" si="245">SUM(N149:N150,N153:N154)</f>
        <v>11.028508361615406</v>
      </c>
      <c r="O148" s="157">
        <f t="shared" ref="O148" si="246">SUM(O149:O150,O153:O154)</f>
        <v>11.148074508271904</v>
      </c>
      <c r="P148" s="157">
        <f t="shared" ref="P148" si="247">SUM(P149:P150,P153:P154)</f>
        <v>12.004021638071032</v>
      </c>
      <c r="Q148" s="157">
        <f t="shared" ref="Q148" si="248">SUM(Q149:Q150,Q153:Q154)</f>
        <v>13.498816623415289</v>
      </c>
    </row>
    <row r="149" spans="1:17" ht="12" customHeight="1" x14ac:dyDescent="0.25">
      <c r="A149" s="167" t="s">
        <v>144</v>
      </c>
      <c r="B149" s="132">
        <v>9.0051891071857654E-2</v>
      </c>
      <c r="C149" s="132">
        <v>9.5573288529541625E-2</v>
      </c>
      <c r="D149" s="132">
        <v>0.11398718076845375</v>
      </c>
      <c r="E149" s="132">
        <v>0.11748436673105515</v>
      </c>
      <c r="F149" s="132">
        <v>9.0151321838727622E-2</v>
      </c>
      <c r="G149" s="132">
        <v>9.9011311414363701E-2</v>
      </c>
      <c r="H149" s="132">
        <v>9.6381395544500079E-2</v>
      </c>
      <c r="I149" s="132">
        <v>4.415070010549995E-2</v>
      </c>
      <c r="J149" s="132">
        <v>5.1167023195914527E-2</v>
      </c>
      <c r="K149" s="132">
        <v>4.7826936116152324E-2</v>
      </c>
      <c r="L149" s="132">
        <v>3.1371531211630235E-2</v>
      </c>
      <c r="M149" s="132">
        <v>2.8024671398472346E-2</v>
      </c>
      <c r="N149" s="132">
        <v>1.8670340976968666E-2</v>
      </c>
      <c r="O149" s="132">
        <v>7.3503892680211753E-3</v>
      </c>
      <c r="P149" s="132">
        <v>1.3432462807960283E-2</v>
      </c>
      <c r="Q149" s="132">
        <v>5.5637851582521179E-3</v>
      </c>
    </row>
    <row r="150" spans="1:17" ht="12" customHeight="1" x14ac:dyDescent="0.25">
      <c r="A150" s="167" t="s">
        <v>143</v>
      </c>
      <c r="B150" s="132">
        <f t="shared" ref="B150" si="249">SUM(B151:B152)</f>
        <v>0.32527357233335896</v>
      </c>
      <c r="C150" s="132">
        <f t="shared" ref="C150" si="250">SUM(C151:C152)</f>
        <v>0.33868492284842477</v>
      </c>
      <c r="D150" s="132">
        <f t="shared" ref="D150" si="251">SUM(D151:D152)</f>
        <v>0.36468363618954808</v>
      </c>
      <c r="E150" s="132">
        <f t="shared" ref="E150" si="252">SUM(E151:E152)</f>
        <v>0.37203279235092462</v>
      </c>
      <c r="F150" s="132">
        <f t="shared" ref="F150" si="253">SUM(F151:F152)</f>
        <v>0.43401831583806427</v>
      </c>
      <c r="G150" s="132">
        <f t="shared" ref="G150" si="254">SUM(G151:G152)</f>
        <v>0.42560280179459797</v>
      </c>
      <c r="H150" s="132">
        <f t="shared" ref="H150" si="255">SUM(H151:H152)</f>
        <v>0.40710745232292167</v>
      </c>
      <c r="I150" s="132">
        <f t="shared" ref="I150" si="256">SUM(I151:I152)</f>
        <v>0.47192195923323288</v>
      </c>
      <c r="J150" s="132">
        <f t="shared" ref="J150" si="257">SUM(J151:J152)</f>
        <v>0.48129772871122878</v>
      </c>
      <c r="K150" s="132">
        <f t="shared" ref="K150" si="258">SUM(K151:K152)</f>
        <v>0.45824166400276861</v>
      </c>
      <c r="L150" s="132">
        <f t="shared" ref="L150" si="259">SUM(L151:L152)</f>
        <v>0.45777006923876223</v>
      </c>
      <c r="M150" s="132">
        <f t="shared" ref="M150" si="260">SUM(M151:M152)</f>
        <v>0.48159463272260056</v>
      </c>
      <c r="N150" s="132">
        <f t="shared" ref="N150" si="261">SUM(N151:N152)</f>
        <v>0.46983993198003315</v>
      </c>
      <c r="O150" s="132">
        <f t="shared" ref="O150" si="262">SUM(O151:O152)</f>
        <v>0.60757995529053677</v>
      </c>
      <c r="P150" s="132">
        <f t="shared" ref="P150" si="263">SUM(P151:P152)</f>
        <v>0.81892483515533532</v>
      </c>
      <c r="Q150" s="132">
        <f t="shared" ref="Q150" si="264">SUM(Q151:Q152)</f>
        <v>0.90100499589448835</v>
      </c>
    </row>
    <row r="151" spans="1:17" ht="12" customHeight="1" x14ac:dyDescent="0.25">
      <c r="A151" s="166" t="s">
        <v>57</v>
      </c>
      <c r="B151" s="165">
        <v>6.5065662140651624E-3</v>
      </c>
      <c r="C151" s="165">
        <v>3.4456075378496778E-3</v>
      </c>
      <c r="D151" s="165">
        <v>7.4965891966592337E-3</v>
      </c>
      <c r="E151" s="165">
        <v>7.6852232491776218E-3</v>
      </c>
      <c r="F151" s="165">
        <v>9.0286542916308485E-3</v>
      </c>
      <c r="G151" s="165">
        <v>5.3119231015508118E-2</v>
      </c>
      <c r="H151" s="165">
        <v>1.9221914341733627E-2</v>
      </c>
      <c r="I151" s="165">
        <v>9.8558555409691915E-3</v>
      </c>
      <c r="J151" s="165">
        <v>1.0066439843551966E-2</v>
      </c>
      <c r="K151" s="165">
        <v>9.5830197473482665E-3</v>
      </c>
      <c r="L151" s="165">
        <v>9.5545286957397866E-3</v>
      </c>
      <c r="M151" s="165">
        <v>9.4901546966872745E-3</v>
      </c>
      <c r="N151" s="165">
        <v>8.8632819935182319E-3</v>
      </c>
      <c r="O151" s="165">
        <v>1.1212499213957372E-2</v>
      </c>
      <c r="P151" s="165">
        <v>2.5985245166956019E-2</v>
      </c>
      <c r="Q151" s="165">
        <v>6.8429882566208189E-2</v>
      </c>
    </row>
    <row r="152" spans="1:17" ht="12" customHeight="1" x14ac:dyDescent="0.25">
      <c r="A152" s="147" t="s">
        <v>59</v>
      </c>
      <c r="B152" s="164">
        <v>0.31876700611929382</v>
      </c>
      <c r="C152" s="164">
        <v>0.3352393153105751</v>
      </c>
      <c r="D152" s="164">
        <v>0.35718704699288883</v>
      </c>
      <c r="E152" s="164">
        <v>0.36434756910174698</v>
      </c>
      <c r="F152" s="164">
        <v>0.42498966154643342</v>
      </c>
      <c r="G152" s="164">
        <v>0.37248357077908983</v>
      </c>
      <c r="H152" s="164">
        <v>0.38788553798118802</v>
      </c>
      <c r="I152" s="164">
        <v>0.4620661036922637</v>
      </c>
      <c r="J152" s="164">
        <v>0.47123128886767679</v>
      </c>
      <c r="K152" s="164">
        <v>0.44865864425542035</v>
      </c>
      <c r="L152" s="164">
        <v>0.44821554054302243</v>
      </c>
      <c r="M152" s="164">
        <v>0.47210447802591327</v>
      </c>
      <c r="N152" s="164">
        <v>0.46097664998651494</v>
      </c>
      <c r="O152" s="164">
        <v>0.59636745607657937</v>
      </c>
      <c r="P152" s="164">
        <v>0.79293958998837932</v>
      </c>
      <c r="Q152" s="164">
        <v>0.83257511332828016</v>
      </c>
    </row>
    <row r="153" spans="1:17" ht="12" customHeight="1" x14ac:dyDescent="0.25">
      <c r="A153" s="163" t="s">
        <v>142</v>
      </c>
      <c r="B153" s="162">
        <v>0.11616188596927746</v>
      </c>
      <c r="C153" s="162">
        <v>0.11779288656722317</v>
      </c>
      <c r="D153" s="162">
        <v>0.18305662475658724</v>
      </c>
      <c r="E153" s="162">
        <v>0.29120904940719217</v>
      </c>
      <c r="F153" s="162">
        <v>0.22090751353062094</v>
      </c>
      <c r="G153" s="162">
        <v>0.26975730592700781</v>
      </c>
      <c r="H153" s="162">
        <v>0.40366477182149185</v>
      </c>
      <c r="I153" s="162">
        <v>0.44905379981951155</v>
      </c>
      <c r="J153" s="162">
        <v>0.88529904522526548</v>
      </c>
      <c r="K153" s="162">
        <v>0.98137819830353201</v>
      </c>
      <c r="L153" s="162">
        <v>0.81992387931745025</v>
      </c>
      <c r="M153" s="162">
        <v>0.76142859050039458</v>
      </c>
      <c r="N153" s="162">
        <v>0.53811459395538841</v>
      </c>
      <c r="O153" s="162">
        <v>0.17211644686277405</v>
      </c>
      <c r="P153" s="162">
        <v>0.23759863573195186</v>
      </c>
      <c r="Q153" s="162">
        <v>0.10123612541493444</v>
      </c>
    </row>
    <row r="154" spans="1:17" ht="12" customHeight="1" x14ac:dyDescent="0.25">
      <c r="A154" s="161" t="s">
        <v>141</v>
      </c>
      <c r="B154" s="160">
        <f t="shared" ref="B154" si="265">SUM(B155:B156)</f>
        <v>0.4031847199787858</v>
      </c>
      <c r="C154" s="160">
        <f t="shared" ref="C154" si="266">SUM(C155:C156)</f>
        <v>0.41148056287356277</v>
      </c>
      <c r="D154" s="160">
        <f t="shared" ref="D154" si="267">SUM(D155:D156)</f>
        <v>0.5646962384905494</v>
      </c>
      <c r="E154" s="160">
        <f t="shared" ref="E154" si="268">SUM(E155:E156)</f>
        <v>0.86045163362544586</v>
      </c>
      <c r="F154" s="160">
        <f t="shared" ref="F154" si="269">SUM(F155:F156)</f>
        <v>0.9871624149692757</v>
      </c>
      <c r="G154" s="160">
        <f t="shared" ref="G154" si="270">SUM(G155:G156)</f>
        <v>1.1075529206654557</v>
      </c>
      <c r="H154" s="160">
        <f t="shared" ref="H154" si="271">SUM(H155:H156)</f>
        <v>1.5907179762444235</v>
      </c>
      <c r="I154" s="160">
        <f t="shared" ref="I154" si="272">SUM(I155:I156)</f>
        <v>3.9792692657677926</v>
      </c>
      <c r="J154" s="160">
        <f t="shared" ref="J154" si="273">SUM(J155:J156)</f>
        <v>6.6485178520157531</v>
      </c>
      <c r="K154" s="160">
        <f t="shared" ref="K154" si="274">SUM(K155:K156)</f>
        <v>7.6359507662667259</v>
      </c>
      <c r="L154" s="160">
        <f t="shared" ref="L154" si="275">SUM(L155:L156)</f>
        <v>9.2296153373012153</v>
      </c>
      <c r="M154" s="160">
        <f t="shared" ref="M154" si="276">SUM(M155:M156)</f>
        <v>9.6118821856429477</v>
      </c>
      <c r="N154" s="160">
        <f t="shared" ref="N154" si="277">SUM(N155:N156)</f>
        <v>10.001883494703016</v>
      </c>
      <c r="O154" s="160">
        <f t="shared" ref="O154" si="278">SUM(O155:O156)</f>
        <v>10.361027716850572</v>
      </c>
      <c r="P154" s="160">
        <f t="shared" ref="P154" si="279">SUM(P155:P156)</f>
        <v>10.934065704375785</v>
      </c>
      <c r="Q154" s="160">
        <f t="shared" ref="Q154" si="280">SUM(Q155:Q156)</f>
        <v>12.491011716947614</v>
      </c>
    </row>
    <row r="155" spans="1:17" ht="12" customHeight="1" x14ac:dyDescent="0.25">
      <c r="A155" s="148" t="s">
        <v>60</v>
      </c>
      <c r="B155" s="156">
        <v>8.4024498921229807E-3</v>
      </c>
      <c r="C155" s="156">
        <v>4.2356199786740181E-3</v>
      </c>
      <c r="D155" s="156">
        <v>1.2040689403126765E-2</v>
      </c>
      <c r="E155" s="156">
        <v>1.9231472699368125E-2</v>
      </c>
      <c r="F155" s="156">
        <v>2.1958411122873014E-2</v>
      </c>
      <c r="G155" s="156">
        <v>0.14366235145236916</v>
      </c>
      <c r="H155" s="156">
        <v>7.972008960561934E-2</v>
      </c>
      <c r="I155" s="156">
        <v>0.10381434135050506</v>
      </c>
      <c r="J155" s="156">
        <v>0.17648618896838497</v>
      </c>
      <c r="K155" s="156">
        <v>0.19900779598225574</v>
      </c>
      <c r="L155" s="156">
        <v>0.25276048249073546</v>
      </c>
      <c r="M155" s="156">
        <v>0.26011636155173606</v>
      </c>
      <c r="N155" s="156">
        <v>0.25732892028664112</v>
      </c>
      <c r="O155" s="156">
        <v>0.26246663818177218</v>
      </c>
      <c r="P155" s="156">
        <v>0.45716383979467046</v>
      </c>
      <c r="Q155" s="156">
        <v>1.2456432860102027</v>
      </c>
    </row>
    <row r="156" spans="1:17" ht="12" customHeight="1" x14ac:dyDescent="0.25">
      <c r="A156" s="148" t="s">
        <v>59</v>
      </c>
      <c r="B156" s="156">
        <v>0.39478227008666283</v>
      </c>
      <c r="C156" s="156">
        <v>0.40724494289488877</v>
      </c>
      <c r="D156" s="156">
        <v>0.55265554908742265</v>
      </c>
      <c r="E156" s="156">
        <v>0.84122016092607776</v>
      </c>
      <c r="F156" s="156">
        <v>0.9652040038464027</v>
      </c>
      <c r="G156" s="156">
        <v>0.96389056921308658</v>
      </c>
      <c r="H156" s="156">
        <v>1.5109978866388041</v>
      </c>
      <c r="I156" s="156">
        <v>3.8754549244172876</v>
      </c>
      <c r="J156" s="156">
        <v>6.4720316630473684</v>
      </c>
      <c r="K156" s="156">
        <v>7.4369429702844698</v>
      </c>
      <c r="L156" s="156">
        <v>8.9768548548104796</v>
      </c>
      <c r="M156" s="156">
        <v>9.3517658240912116</v>
      </c>
      <c r="N156" s="156">
        <v>9.7445545744163748</v>
      </c>
      <c r="O156" s="156">
        <v>10.0985610786688</v>
      </c>
      <c r="P156" s="156">
        <v>10.476901864581114</v>
      </c>
      <c r="Q156" s="156">
        <v>11.245368430937411</v>
      </c>
    </row>
    <row r="157" spans="1:17" ht="12" customHeight="1" x14ac:dyDescent="0.25">
      <c r="A157" s="158" t="s">
        <v>62</v>
      </c>
      <c r="B157" s="157">
        <f t="shared" ref="B157" si="281">SUM(B158:B159)</f>
        <v>0.39821138211242019</v>
      </c>
      <c r="C157" s="157">
        <f t="shared" ref="C157" si="282">SUM(C158:C159)</f>
        <v>0.34063549151839989</v>
      </c>
      <c r="D157" s="157">
        <f t="shared" ref="D157" si="283">SUM(D158:D159)</f>
        <v>0.42054173048460541</v>
      </c>
      <c r="E157" s="157">
        <f t="shared" ref="E157" si="284">SUM(E158:E159)</f>
        <v>0.63046779893932881</v>
      </c>
      <c r="F157" s="157">
        <f t="shared" ref="F157" si="285">SUM(F158:F159)</f>
        <v>0.7040544964502754</v>
      </c>
      <c r="G157" s="157">
        <f t="shared" ref="G157" si="286">SUM(G158:G159)</f>
        <v>0.76787536723603655</v>
      </c>
      <c r="H157" s="157">
        <f t="shared" ref="H157" si="287">SUM(H158:H159)</f>
        <v>1.0685999513410507</v>
      </c>
      <c r="I157" s="157">
        <f t="shared" ref="I157" si="288">SUM(I158:I159)</f>
        <v>2.227540917429053</v>
      </c>
      <c r="J157" s="157">
        <f t="shared" ref="J157" si="289">SUM(J158:J159)</f>
        <v>3.5601031899933937</v>
      </c>
      <c r="K157" s="157">
        <f t="shared" ref="K157" si="290">SUM(K158:K159)</f>
        <v>4.1628593488747425</v>
      </c>
      <c r="L157" s="157">
        <f t="shared" ref="L157" si="291">SUM(L158:L159)</f>
        <v>5.0036264204082341</v>
      </c>
      <c r="M157" s="157">
        <f t="shared" ref="M157" si="292">SUM(M158:M159)</f>
        <v>5.1565466110975144</v>
      </c>
      <c r="N157" s="157">
        <f t="shared" ref="N157" si="293">SUM(N158:N159)</f>
        <v>5.1585785487109597</v>
      </c>
      <c r="O157" s="157">
        <f t="shared" ref="O157" si="294">SUM(O158:O159)</f>
        <v>4.8182777511130084</v>
      </c>
      <c r="P157" s="157">
        <f t="shared" ref="P157" si="295">SUM(P158:P159)</f>
        <v>4.9081793426215015</v>
      </c>
      <c r="Q157" s="157">
        <f t="shared" ref="Q157" si="296">SUM(Q158:Q159)</f>
        <v>5.4611984239811759</v>
      </c>
    </row>
    <row r="158" spans="1:17" ht="12" customHeight="1" x14ac:dyDescent="0.25">
      <c r="A158" s="23" t="s">
        <v>57</v>
      </c>
      <c r="B158" s="156">
        <v>0.19537588309045664</v>
      </c>
      <c r="C158" s="156">
        <v>0.21819558116983589</v>
      </c>
      <c r="D158" s="156">
        <v>0.26370082089376146</v>
      </c>
      <c r="E158" s="156">
        <v>0.37591881552697104</v>
      </c>
      <c r="F158" s="156">
        <v>0.4161880836747785</v>
      </c>
      <c r="G158" s="156">
        <v>0.42903351454871197</v>
      </c>
      <c r="H158" s="156">
        <v>0.48397162663900684</v>
      </c>
      <c r="I158" s="156">
        <v>1.0041765624994203</v>
      </c>
      <c r="J158" s="156">
        <v>1.5157350798194411</v>
      </c>
      <c r="K158" s="156">
        <v>1.7298215672872688</v>
      </c>
      <c r="L158" s="156">
        <v>1.9871847834014542</v>
      </c>
      <c r="M158" s="156">
        <v>2.2762443835047028</v>
      </c>
      <c r="N158" s="156">
        <v>2.2561613565092835</v>
      </c>
      <c r="O158" s="156">
        <v>2.2534842270520294</v>
      </c>
      <c r="P158" s="156">
        <v>2.2492830483635053</v>
      </c>
      <c r="Q158" s="156">
        <v>2.4783415446508728</v>
      </c>
    </row>
    <row r="159" spans="1:17" ht="12" customHeight="1" x14ac:dyDescent="0.25">
      <c r="A159" s="29" t="s">
        <v>140</v>
      </c>
      <c r="B159" s="57">
        <v>0.20283549902196354</v>
      </c>
      <c r="C159" s="57">
        <v>0.122439910348564</v>
      </c>
      <c r="D159" s="57">
        <v>0.15684090959084393</v>
      </c>
      <c r="E159" s="57">
        <v>0.25454898341235777</v>
      </c>
      <c r="F159" s="57">
        <v>0.2878664127754969</v>
      </c>
      <c r="G159" s="57">
        <v>0.33884185268732453</v>
      </c>
      <c r="H159" s="57">
        <v>0.58462832470204384</v>
      </c>
      <c r="I159" s="57">
        <v>1.2233643549296327</v>
      </c>
      <c r="J159" s="57">
        <v>2.0443681101739526</v>
      </c>
      <c r="K159" s="57">
        <v>2.4330377815874735</v>
      </c>
      <c r="L159" s="57">
        <v>3.0164416370067797</v>
      </c>
      <c r="M159" s="57">
        <v>2.8803022275928116</v>
      </c>
      <c r="N159" s="57">
        <v>2.9024171922016762</v>
      </c>
      <c r="O159" s="57">
        <v>2.5647935240609794</v>
      </c>
      <c r="P159" s="57">
        <v>2.6588962942579957</v>
      </c>
      <c r="Q159" s="57">
        <v>2.9828568793303032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10.114015417393739</v>
      </c>
      <c r="C161" s="168">
        <f t="shared" ref="C161:Q161" si="297">SUM(C162,C164,C166,C175)</f>
        <v>9.8604844753489527</v>
      </c>
      <c r="D161" s="168">
        <f t="shared" si="297"/>
        <v>12.532115515831839</v>
      </c>
      <c r="E161" s="168">
        <f t="shared" si="297"/>
        <v>15.393533557166421</v>
      </c>
      <c r="F161" s="168">
        <f t="shared" si="297"/>
        <v>15.834924981521455</v>
      </c>
      <c r="G161" s="168">
        <f t="shared" si="297"/>
        <v>16.940970100683586</v>
      </c>
      <c r="H161" s="168">
        <f t="shared" si="297"/>
        <v>20.928909681737</v>
      </c>
      <c r="I161" s="168">
        <f t="shared" si="297"/>
        <v>26.3443840415224</v>
      </c>
      <c r="J161" s="168">
        <f t="shared" si="297"/>
        <v>24.913765575190531</v>
      </c>
      <c r="K161" s="168">
        <f t="shared" si="297"/>
        <v>22.771850319903471</v>
      </c>
      <c r="L161" s="168">
        <f t="shared" si="297"/>
        <v>21.648056814421228</v>
      </c>
      <c r="M161" s="168">
        <f t="shared" si="297"/>
        <v>18.790328520274532</v>
      </c>
      <c r="N161" s="168">
        <f t="shared" si="297"/>
        <v>17.09965843045266</v>
      </c>
      <c r="O161" s="168">
        <f t="shared" si="297"/>
        <v>14.880415326178481</v>
      </c>
      <c r="P161" s="168">
        <f t="shared" si="297"/>
        <v>14.548608921494989</v>
      </c>
      <c r="Q161" s="168">
        <f t="shared" si="297"/>
        <v>16.020353805865586</v>
      </c>
    </row>
    <row r="162" spans="1:17" ht="12.95" customHeight="1" x14ac:dyDescent="0.25">
      <c r="A162" s="158" t="s">
        <v>65</v>
      </c>
      <c r="B162" s="157">
        <f t="shared" ref="B162:Q162" si="298">B163</f>
        <v>5.2124874252185771</v>
      </c>
      <c r="C162" s="157">
        <f t="shared" si="298"/>
        <v>5.2035434075729503</v>
      </c>
      <c r="D162" s="157">
        <f t="shared" si="298"/>
        <v>6.7948338793820584</v>
      </c>
      <c r="E162" s="157">
        <f t="shared" si="298"/>
        <v>8.5792469117671466</v>
      </c>
      <c r="F162" s="157">
        <f t="shared" si="298"/>
        <v>8.3309983749407266</v>
      </c>
      <c r="G162" s="157">
        <f t="shared" si="298"/>
        <v>8.2056885167718594</v>
      </c>
      <c r="H162" s="157">
        <f t="shared" si="298"/>
        <v>11.001391975510892</v>
      </c>
      <c r="I162" s="157">
        <f t="shared" si="298"/>
        <v>14.509235528480854</v>
      </c>
      <c r="J162" s="157">
        <f t="shared" si="298"/>
        <v>12.672377229040398</v>
      </c>
      <c r="K162" s="157">
        <f t="shared" si="298"/>
        <v>11.484399042321135</v>
      </c>
      <c r="L162" s="157">
        <f t="shared" si="298"/>
        <v>10.122299240775586</v>
      </c>
      <c r="M162" s="157">
        <f t="shared" si="298"/>
        <v>9.038822532802163</v>
      </c>
      <c r="N162" s="157">
        <f t="shared" si="298"/>
        <v>7.915689899100637</v>
      </c>
      <c r="O162" s="157">
        <f t="shared" si="298"/>
        <v>6.2355827110418414</v>
      </c>
      <c r="P162" s="157">
        <f t="shared" si="298"/>
        <v>5.7683716960910765</v>
      </c>
      <c r="Q162" s="157">
        <f t="shared" si="298"/>
        <v>6.9663517651553235</v>
      </c>
    </row>
    <row r="163" spans="1:17" ht="12" customHeight="1" x14ac:dyDescent="0.25">
      <c r="A163" s="23" t="s">
        <v>60</v>
      </c>
      <c r="B163" s="57">
        <v>5.2124874252185771</v>
      </c>
      <c r="C163" s="57">
        <v>5.2035434075729503</v>
      </c>
      <c r="D163" s="57">
        <v>6.7948338793820584</v>
      </c>
      <c r="E163" s="57">
        <v>8.5792469117671466</v>
      </c>
      <c r="F163" s="57">
        <v>8.3309983749407266</v>
      </c>
      <c r="G163" s="57">
        <v>8.2056885167718594</v>
      </c>
      <c r="H163" s="57">
        <v>11.001391975510892</v>
      </c>
      <c r="I163" s="57">
        <v>14.509235528480854</v>
      </c>
      <c r="J163" s="57">
        <v>12.672377229040398</v>
      </c>
      <c r="K163" s="57">
        <v>11.484399042321135</v>
      </c>
      <c r="L163" s="57">
        <v>10.122299240775586</v>
      </c>
      <c r="M163" s="57">
        <v>9.038822532802163</v>
      </c>
      <c r="N163" s="57">
        <v>7.915689899100637</v>
      </c>
      <c r="O163" s="57">
        <v>6.2355827110418414</v>
      </c>
      <c r="P163" s="57">
        <v>5.7683716960910765</v>
      </c>
      <c r="Q163" s="57">
        <v>6.9663517651553235</v>
      </c>
    </row>
    <row r="164" spans="1:17" ht="12.95" customHeight="1" x14ac:dyDescent="0.25">
      <c r="A164" s="158" t="s">
        <v>112</v>
      </c>
      <c r="B164" s="157">
        <f t="shared" ref="B164:Q164" si="299">B165</f>
        <v>0.60676788480223953</v>
      </c>
      <c r="C164" s="157">
        <f t="shared" si="299"/>
        <v>0.68080281581390756</v>
      </c>
      <c r="D164" s="157">
        <f t="shared" si="299"/>
        <v>0.8488066440149038</v>
      </c>
      <c r="E164" s="157">
        <f t="shared" si="299"/>
        <v>1.012216466317007</v>
      </c>
      <c r="F164" s="157">
        <f t="shared" si="299"/>
        <v>1.1989102952497304</v>
      </c>
      <c r="G164" s="157">
        <f t="shared" si="299"/>
        <v>1.461280181394331</v>
      </c>
      <c r="H164" s="157">
        <f t="shared" si="299"/>
        <v>1.7632439036445404</v>
      </c>
      <c r="I164" s="157">
        <f t="shared" si="299"/>
        <v>2.044489643897403</v>
      </c>
      <c r="J164" s="157">
        <f t="shared" si="299"/>
        <v>2.1602487623055677</v>
      </c>
      <c r="K164" s="157">
        <f t="shared" si="299"/>
        <v>2.2565506933646717</v>
      </c>
      <c r="L164" s="157">
        <f t="shared" si="299"/>
        <v>2.5381912766884587</v>
      </c>
      <c r="M164" s="157">
        <f t="shared" si="299"/>
        <v>2.2947723678927376</v>
      </c>
      <c r="N164" s="157">
        <f t="shared" si="299"/>
        <v>2.2891823707487791</v>
      </c>
      <c r="O164" s="157">
        <f t="shared" si="299"/>
        <v>2.3226610256983338</v>
      </c>
      <c r="P164" s="157">
        <f t="shared" si="299"/>
        <v>2.4056556272237795</v>
      </c>
      <c r="Q164" s="157">
        <f t="shared" si="299"/>
        <v>2.4457009143231105</v>
      </c>
    </row>
    <row r="165" spans="1:17" ht="12" customHeight="1" x14ac:dyDescent="0.25">
      <c r="A165" s="23" t="s">
        <v>60</v>
      </c>
      <c r="B165" s="156">
        <v>0.60676788480223953</v>
      </c>
      <c r="C165" s="156">
        <v>0.68080281581390756</v>
      </c>
      <c r="D165" s="156">
        <v>0.8488066440149038</v>
      </c>
      <c r="E165" s="156">
        <v>1.012216466317007</v>
      </c>
      <c r="F165" s="156">
        <v>1.1989102952497304</v>
      </c>
      <c r="G165" s="156">
        <v>1.461280181394331</v>
      </c>
      <c r="H165" s="156">
        <v>1.7632439036445404</v>
      </c>
      <c r="I165" s="156">
        <v>2.044489643897403</v>
      </c>
      <c r="J165" s="156">
        <v>2.1602487623055677</v>
      </c>
      <c r="K165" s="156">
        <v>2.2565506933646717</v>
      </c>
      <c r="L165" s="156">
        <v>2.5381912766884587</v>
      </c>
      <c r="M165" s="156">
        <v>2.2947723678927376</v>
      </c>
      <c r="N165" s="156">
        <v>2.2891823707487791</v>
      </c>
      <c r="O165" s="156">
        <v>2.3226610256983338</v>
      </c>
      <c r="P165" s="156">
        <v>2.4056556272237795</v>
      </c>
      <c r="Q165" s="156">
        <v>2.4457009143231105</v>
      </c>
    </row>
    <row r="166" spans="1:17" ht="12" customHeight="1" x14ac:dyDescent="0.25">
      <c r="A166" s="158" t="s">
        <v>63</v>
      </c>
      <c r="B166" s="157">
        <f>SUM(B167:B168,B171:B172)</f>
        <v>3.0116585967373579</v>
      </c>
      <c r="C166" s="157">
        <f t="shared" ref="C166:Q166" si="300">SUM(C167:C168,C171:C172)</f>
        <v>2.9372472837313968</v>
      </c>
      <c r="D166" s="157">
        <f t="shared" si="300"/>
        <v>3.6392590060147332</v>
      </c>
      <c r="E166" s="157">
        <f t="shared" si="300"/>
        <v>4.1870214803649803</v>
      </c>
      <c r="F166" s="157">
        <f t="shared" si="300"/>
        <v>4.4786961470193001</v>
      </c>
      <c r="G166" s="157">
        <f t="shared" si="300"/>
        <v>5.1784175326678916</v>
      </c>
      <c r="H166" s="157">
        <f t="shared" si="300"/>
        <v>5.7121299467414373</v>
      </c>
      <c r="I166" s="157">
        <f t="shared" si="300"/>
        <v>6.7445127321681042</v>
      </c>
      <c r="J166" s="157">
        <f t="shared" si="300"/>
        <v>6.9812702007898633</v>
      </c>
      <c r="K166" s="157">
        <f t="shared" si="300"/>
        <v>6.1890929851937244</v>
      </c>
      <c r="L166" s="157">
        <f t="shared" si="300"/>
        <v>6.0816144913663495</v>
      </c>
      <c r="M166" s="157">
        <f t="shared" si="300"/>
        <v>5.0458600182148601</v>
      </c>
      <c r="N166" s="157">
        <f t="shared" si="300"/>
        <v>4.6876145504212623</v>
      </c>
      <c r="O166" s="157">
        <f t="shared" si="300"/>
        <v>4.4099181772029636</v>
      </c>
      <c r="P166" s="157">
        <f t="shared" si="300"/>
        <v>4.5198300858083291</v>
      </c>
      <c r="Q166" s="157">
        <f t="shared" si="300"/>
        <v>4.6966123378635665</v>
      </c>
    </row>
    <row r="167" spans="1:17" ht="12" customHeight="1" x14ac:dyDescent="0.25">
      <c r="A167" s="167" t="s">
        <v>144</v>
      </c>
      <c r="B167" s="132">
        <v>0.29002627828776684</v>
      </c>
      <c r="C167" s="132">
        <v>0.30791501460948384</v>
      </c>
      <c r="D167" s="132">
        <v>0.36745718567889479</v>
      </c>
      <c r="E167" s="132">
        <v>0.37870208700274799</v>
      </c>
      <c r="F167" s="132">
        <v>0.2902265044983604</v>
      </c>
      <c r="G167" s="132">
        <v>0.31885852679678406</v>
      </c>
      <c r="H167" s="132">
        <v>0.31051514690338594</v>
      </c>
      <c r="I167" s="132">
        <v>0.1420335468107885</v>
      </c>
      <c r="J167" s="132">
        <v>0.16492701552616304</v>
      </c>
      <c r="K167" s="132">
        <v>0.15403162177254032</v>
      </c>
      <c r="L167" s="132">
        <v>0.1009606740865647</v>
      </c>
      <c r="M167" s="132">
        <v>9.0286469028675639E-2</v>
      </c>
      <c r="N167" s="132">
        <v>6.0101367318963345E-2</v>
      </c>
      <c r="O167" s="132">
        <v>1.7296487341161442E-2</v>
      </c>
      <c r="P167" s="132">
        <v>2.1997950763643831E-2</v>
      </c>
      <c r="Q167" s="132">
        <v>8.7679723807739252E-3</v>
      </c>
    </row>
    <row r="168" spans="1:17" ht="12" customHeight="1" x14ac:dyDescent="0.25">
      <c r="A168" s="167" t="s">
        <v>143</v>
      </c>
      <c r="B168" s="132">
        <f t="shared" ref="B168" si="301">SUM(B169:B170)</f>
        <v>1.0481037330741565</v>
      </c>
      <c r="C168" s="132">
        <f t="shared" ref="C168" si="302">SUM(C169:C170)</f>
        <v>1.0915834160799396</v>
      </c>
      <c r="D168" s="132">
        <f t="shared" ref="D168" si="303">SUM(D169:D170)</f>
        <v>1.1748638902394015</v>
      </c>
      <c r="E168" s="132">
        <f t="shared" ref="E168" si="304">SUM(E169:E170)</f>
        <v>1.1989327658862285</v>
      </c>
      <c r="F168" s="132">
        <f t="shared" ref="F168" si="305">SUM(F169:F170)</f>
        <v>1.3989735421959595</v>
      </c>
      <c r="G168" s="132">
        <f t="shared" ref="G168" si="306">SUM(G169:G170)</f>
        <v>1.3716075137341222</v>
      </c>
      <c r="H168" s="132">
        <f t="shared" ref="H168" si="307">SUM(H169:H170)</f>
        <v>1.311748291725517</v>
      </c>
      <c r="I168" s="132">
        <f t="shared" ref="I168" si="308">SUM(I169:I170)</f>
        <v>1.5208332081325435</v>
      </c>
      <c r="J168" s="132">
        <f t="shared" ref="J168" si="309">SUM(J169:J170)</f>
        <v>1.5504610638671807</v>
      </c>
      <c r="K168" s="132">
        <f t="shared" ref="K168" si="310">SUM(K169:K170)</f>
        <v>1.4762343989231776</v>
      </c>
      <c r="L168" s="132">
        <f t="shared" ref="L168" si="311">SUM(L169:L170)</f>
        <v>1.4748455709536861</v>
      </c>
      <c r="M168" s="132">
        <f t="shared" ref="M168" si="312">SUM(M169:M170)</f>
        <v>1.551171838088556</v>
      </c>
      <c r="N168" s="132">
        <f t="shared" ref="N168" si="313">SUM(N169:N170)</f>
        <v>1.5133260921108689</v>
      </c>
      <c r="O168" s="132">
        <f t="shared" ref="O168" si="314">SUM(O169:O170)</f>
        <v>1.4200757199898655</v>
      </c>
      <c r="P168" s="132">
        <f t="shared" ref="P168" si="315">SUM(P169:P170)</f>
        <v>1.3456070330973484</v>
      </c>
      <c r="Q168" s="132">
        <f t="shared" ref="Q168" si="316">SUM(Q169:Q170)</f>
        <v>1.4331844177620672</v>
      </c>
    </row>
    <row r="169" spans="1:17" ht="12" customHeight="1" x14ac:dyDescent="0.25">
      <c r="A169" s="166" t="s">
        <v>57</v>
      </c>
      <c r="B169" s="165">
        <v>2.0965602245321079E-2</v>
      </c>
      <c r="C169" s="165">
        <v>1.1105528940456931E-2</v>
      </c>
      <c r="D169" s="165">
        <v>2.4151063931602101E-2</v>
      </c>
      <c r="E169" s="165">
        <v>2.4767367780985153E-2</v>
      </c>
      <c r="F169" s="165">
        <v>2.9102037963420965E-2</v>
      </c>
      <c r="G169" s="165">
        <v>0.17118900556585318</v>
      </c>
      <c r="H169" s="165">
        <v>6.1935114049313789E-2</v>
      </c>
      <c r="I169" s="165">
        <v>3.1761970984962279E-2</v>
      </c>
      <c r="J169" s="165">
        <v>3.2428546347394061E-2</v>
      </c>
      <c r="K169" s="165">
        <v>3.0872057619323084E-2</v>
      </c>
      <c r="L169" s="165">
        <v>3.0782720407181711E-2</v>
      </c>
      <c r="M169" s="165">
        <v>3.0567079476492582E-2</v>
      </c>
      <c r="N169" s="165">
        <v>2.8548195995863154E-2</v>
      </c>
      <c r="O169" s="165">
        <v>2.6026203789077971E-2</v>
      </c>
      <c r="P169" s="165">
        <v>4.2214869027847372E-2</v>
      </c>
      <c r="Q169" s="165">
        <v>0.10797326849621865</v>
      </c>
    </row>
    <row r="170" spans="1:17" ht="12" customHeight="1" x14ac:dyDescent="0.25">
      <c r="A170" s="147" t="s">
        <v>59</v>
      </c>
      <c r="B170" s="164">
        <v>1.0271381308288354</v>
      </c>
      <c r="C170" s="164">
        <v>1.0804778871394827</v>
      </c>
      <c r="D170" s="164">
        <v>1.1507128263077995</v>
      </c>
      <c r="E170" s="164">
        <v>1.1741653981052433</v>
      </c>
      <c r="F170" s="164">
        <v>1.3698715042325385</v>
      </c>
      <c r="G170" s="164">
        <v>1.200418508168269</v>
      </c>
      <c r="H170" s="164">
        <v>1.2498131776762031</v>
      </c>
      <c r="I170" s="164">
        <v>1.4890712371475812</v>
      </c>
      <c r="J170" s="164">
        <v>1.5180325175197866</v>
      </c>
      <c r="K170" s="164">
        <v>1.4453623413038545</v>
      </c>
      <c r="L170" s="164">
        <v>1.4440628505465043</v>
      </c>
      <c r="M170" s="164">
        <v>1.5206047586120635</v>
      </c>
      <c r="N170" s="164">
        <v>1.4847778961150058</v>
      </c>
      <c r="O170" s="164">
        <v>1.3940495162007875</v>
      </c>
      <c r="P170" s="164">
        <v>1.303392164069501</v>
      </c>
      <c r="Q170" s="164">
        <v>1.3252111492658485</v>
      </c>
    </row>
    <row r="171" spans="1:17" ht="12" customHeight="1" x14ac:dyDescent="0.25">
      <c r="A171" s="163" t="s">
        <v>142</v>
      </c>
      <c r="B171" s="162">
        <v>0.37449534015522273</v>
      </c>
      <c r="C171" s="162">
        <v>0.34122472457069064</v>
      </c>
      <c r="D171" s="162">
        <v>0.51138964856982383</v>
      </c>
      <c r="E171" s="162">
        <v>0.65252699670106473</v>
      </c>
      <c r="F171" s="162">
        <v>0.50261921005212806</v>
      </c>
      <c r="G171" s="162">
        <v>0.67828287928720465</v>
      </c>
      <c r="H171" s="162">
        <v>0.81885640284312811</v>
      </c>
      <c r="I171" s="162">
        <v>0.51908181794052155</v>
      </c>
      <c r="J171" s="162">
        <v>0.61644736770967501</v>
      </c>
      <c r="K171" s="162">
        <v>0.517187293032632</v>
      </c>
      <c r="L171" s="162">
        <v>0.36445404545433419</v>
      </c>
      <c r="M171" s="162">
        <v>0.24793868823806481</v>
      </c>
      <c r="N171" s="162">
        <v>0.15747298441116128</v>
      </c>
      <c r="O171" s="162">
        <v>4.8415600342410152E-2</v>
      </c>
      <c r="P171" s="162">
        <v>6.6870475517289182E-2</v>
      </c>
      <c r="Q171" s="162">
        <v>2.6087925046421039E-2</v>
      </c>
    </row>
    <row r="172" spans="1:17" ht="12" customHeight="1" x14ac:dyDescent="0.25">
      <c r="A172" s="161" t="s">
        <v>141</v>
      </c>
      <c r="B172" s="160">
        <f t="shared" ref="B172" si="317">SUM(B173:B174)</f>
        <v>1.2990332452202116</v>
      </c>
      <c r="C172" s="160">
        <f t="shared" ref="C172" si="318">SUM(C173:C174)</f>
        <v>1.1965241284712826</v>
      </c>
      <c r="D172" s="160">
        <f t="shared" ref="D172" si="319">SUM(D173:D174)</f>
        <v>1.5855482815266129</v>
      </c>
      <c r="E172" s="160">
        <f t="shared" ref="E172" si="320">SUM(E173:E174)</f>
        <v>1.9568596307749391</v>
      </c>
      <c r="F172" s="160">
        <f t="shared" ref="F172" si="321">SUM(F173:F174)</f>
        <v>2.2868768902728522</v>
      </c>
      <c r="G172" s="160">
        <f t="shared" ref="G172" si="322">SUM(G173:G174)</f>
        <v>2.809668612849781</v>
      </c>
      <c r="H172" s="160">
        <f t="shared" ref="H172" si="323">SUM(H173:H174)</f>
        <v>3.2710101052694061</v>
      </c>
      <c r="I172" s="160">
        <f t="shared" ref="I172" si="324">SUM(I173:I174)</f>
        <v>4.5625641592842507</v>
      </c>
      <c r="J172" s="160">
        <f t="shared" ref="J172" si="325">SUM(J173:J174)</f>
        <v>4.6494347536868448</v>
      </c>
      <c r="K172" s="160">
        <f t="shared" ref="K172" si="326">SUM(K173:K174)</f>
        <v>4.0416396714653748</v>
      </c>
      <c r="L172" s="160">
        <f t="shared" ref="L172" si="327">SUM(L173:L174)</f>
        <v>4.1413542008717643</v>
      </c>
      <c r="M172" s="160">
        <f t="shared" ref="M172" si="328">SUM(M173:M174)</f>
        <v>3.1564630228595636</v>
      </c>
      <c r="N172" s="160">
        <f t="shared" ref="N172" si="329">SUM(N173:N174)</f>
        <v>2.9567141065802685</v>
      </c>
      <c r="O172" s="160">
        <f t="shared" ref="O172" si="330">SUM(O173:O174)</f>
        <v>2.9241303695295264</v>
      </c>
      <c r="P172" s="160">
        <f t="shared" ref="P172" si="331">SUM(P173:P174)</f>
        <v>3.0853546264300475</v>
      </c>
      <c r="Q172" s="160">
        <f t="shared" ref="Q172" si="332">SUM(Q173:Q174)</f>
        <v>3.2285720226743044</v>
      </c>
    </row>
    <row r="173" spans="1:17" ht="12" customHeight="1" x14ac:dyDescent="0.25">
      <c r="A173" s="148" t="s">
        <v>60</v>
      </c>
      <c r="B173" s="156">
        <v>2.7072111640885209E-2</v>
      </c>
      <c r="C173" s="156">
        <v>1.2169270390494933E-2</v>
      </c>
      <c r="D173" s="156">
        <v>3.345203570712002E-2</v>
      </c>
      <c r="E173" s="156">
        <v>4.2927759493497038E-2</v>
      </c>
      <c r="F173" s="156">
        <v>5.0255347426813826E-2</v>
      </c>
      <c r="G173" s="156">
        <v>0.36316444838777645</v>
      </c>
      <c r="H173" s="156">
        <v>0.1635817729964078</v>
      </c>
      <c r="I173" s="156">
        <v>0.11814724151455017</v>
      </c>
      <c r="J173" s="156">
        <v>0.12170642381371861</v>
      </c>
      <c r="K173" s="156">
        <v>0.10385551148351642</v>
      </c>
      <c r="L173" s="156">
        <v>0.11153327578905263</v>
      </c>
      <c r="M173" s="156">
        <v>8.4152342783237008E-2</v>
      </c>
      <c r="N173" s="156">
        <v>7.4876004912978314E-2</v>
      </c>
      <c r="O173" s="156">
        <v>7.3616594295980636E-2</v>
      </c>
      <c r="P173" s="156">
        <v>0.12985251829154251</v>
      </c>
      <c r="Q173" s="156">
        <v>0.32585980346290716</v>
      </c>
    </row>
    <row r="174" spans="1:17" ht="12" customHeight="1" x14ac:dyDescent="0.25">
      <c r="A174" s="159" t="s">
        <v>59</v>
      </c>
      <c r="B174" s="57">
        <v>1.2719611335793264</v>
      </c>
      <c r="C174" s="57">
        <v>1.1843548580807877</v>
      </c>
      <c r="D174" s="57">
        <v>1.5520962458194929</v>
      </c>
      <c r="E174" s="57">
        <v>1.9139318712814419</v>
      </c>
      <c r="F174" s="57">
        <v>2.2366215428460383</v>
      </c>
      <c r="G174" s="57">
        <v>2.4465041644620045</v>
      </c>
      <c r="H174" s="57">
        <v>3.1074283322729981</v>
      </c>
      <c r="I174" s="57">
        <v>4.4444169177697006</v>
      </c>
      <c r="J174" s="57">
        <v>4.5277283298731259</v>
      </c>
      <c r="K174" s="57">
        <v>3.9377841599818586</v>
      </c>
      <c r="L174" s="57">
        <v>4.0298209250827117</v>
      </c>
      <c r="M174" s="57">
        <v>3.0723106800763267</v>
      </c>
      <c r="N174" s="57">
        <v>2.8818381016672903</v>
      </c>
      <c r="O174" s="57">
        <v>2.8505137752335457</v>
      </c>
      <c r="P174" s="57">
        <v>2.9555021081385049</v>
      </c>
      <c r="Q174" s="57">
        <v>2.9027122192113972</v>
      </c>
    </row>
    <row r="175" spans="1:17" ht="12" customHeight="1" x14ac:dyDescent="0.25">
      <c r="A175" s="158" t="s">
        <v>62</v>
      </c>
      <c r="B175" s="157">
        <f>SUM(B176:B177)</f>
        <v>1.2831015106355659</v>
      </c>
      <c r="C175" s="157">
        <f t="shared" ref="C175:Q175" si="333">SUM(C176:C177)</f>
        <v>1.0388909682306975</v>
      </c>
      <c r="D175" s="157">
        <f t="shared" si="333"/>
        <v>1.2492159864201438</v>
      </c>
      <c r="E175" s="157">
        <f t="shared" si="333"/>
        <v>1.6150486987172874</v>
      </c>
      <c r="F175" s="157">
        <f t="shared" si="333"/>
        <v>1.8263201643116971</v>
      </c>
      <c r="G175" s="157">
        <f t="shared" si="333"/>
        <v>2.0955838698495022</v>
      </c>
      <c r="H175" s="157">
        <f t="shared" si="333"/>
        <v>2.4521438558401316</v>
      </c>
      <c r="I175" s="157">
        <f t="shared" si="333"/>
        <v>3.0461461369760374</v>
      </c>
      <c r="J175" s="157">
        <f t="shared" si="333"/>
        <v>3.0998693830547035</v>
      </c>
      <c r="K175" s="157">
        <f t="shared" si="333"/>
        <v>2.8418075990239426</v>
      </c>
      <c r="L175" s="157">
        <f t="shared" si="333"/>
        <v>2.9059518055908349</v>
      </c>
      <c r="M175" s="157">
        <f t="shared" si="333"/>
        <v>2.4108736013647696</v>
      </c>
      <c r="N175" s="157">
        <f t="shared" si="333"/>
        <v>2.2071716101819834</v>
      </c>
      <c r="O175" s="157">
        <f t="shared" si="333"/>
        <v>1.912253412235343</v>
      </c>
      <c r="P175" s="157">
        <f t="shared" si="333"/>
        <v>1.8547515123718017</v>
      </c>
      <c r="Q175" s="157">
        <f t="shared" si="333"/>
        <v>1.9116887885235845</v>
      </c>
    </row>
    <row r="176" spans="1:17" ht="12" customHeight="1" x14ac:dyDescent="0.25">
      <c r="A176" s="23" t="s">
        <v>57</v>
      </c>
      <c r="B176" s="156">
        <v>0.62938691921154377</v>
      </c>
      <c r="C176" s="156">
        <v>0.66534784939458735</v>
      </c>
      <c r="D176" s="156">
        <v>0.78321276157098618</v>
      </c>
      <c r="E176" s="156">
        <v>0.96312046897785997</v>
      </c>
      <c r="F176" s="156">
        <v>1.0797192633413293</v>
      </c>
      <c r="G176" s="156">
        <v>1.1707055662595574</v>
      </c>
      <c r="H176" s="156">
        <v>1.1104643460576342</v>
      </c>
      <c r="I176" s="156">
        <v>1.3785218717994585</v>
      </c>
      <c r="J176" s="156">
        <v>1.3198124616558466</v>
      </c>
      <c r="K176" s="156">
        <v>1.1808588079665998</v>
      </c>
      <c r="L176" s="156">
        <v>1.154156141540158</v>
      </c>
      <c r="M176" s="156">
        <v>1.0642603179472852</v>
      </c>
      <c r="N176" s="156">
        <v>0.96531882709314731</v>
      </c>
      <c r="O176" s="156">
        <v>0.89431595799082975</v>
      </c>
      <c r="P176" s="156">
        <v>0.84994154849241066</v>
      </c>
      <c r="Q176" s="156">
        <v>0.867453038771412</v>
      </c>
    </row>
    <row r="177" spans="1:17" ht="12" customHeight="1" x14ac:dyDescent="0.25">
      <c r="A177" s="29" t="s">
        <v>140</v>
      </c>
      <c r="B177" s="57">
        <v>0.65371459142402211</v>
      </c>
      <c r="C177" s="57">
        <v>0.37354311883611008</v>
      </c>
      <c r="D177" s="57">
        <v>0.46600322484915757</v>
      </c>
      <c r="E177" s="57">
        <v>0.65192822973942754</v>
      </c>
      <c r="F177" s="57">
        <v>0.74660090097036769</v>
      </c>
      <c r="G177" s="57">
        <v>0.92487830358994461</v>
      </c>
      <c r="H177" s="57">
        <v>1.3416795097824972</v>
      </c>
      <c r="I177" s="57">
        <v>1.6676242651765789</v>
      </c>
      <c r="J177" s="57">
        <v>1.7800569213988571</v>
      </c>
      <c r="K177" s="57">
        <v>1.6609487910573428</v>
      </c>
      <c r="L177" s="57">
        <v>1.7517956640506771</v>
      </c>
      <c r="M177" s="57">
        <v>1.3466132834174844</v>
      </c>
      <c r="N177" s="57">
        <v>1.2418527830888362</v>
      </c>
      <c r="O177" s="57">
        <v>1.0179374542445132</v>
      </c>
      <c r="P177" s="57">
        <v>1.004809963879391</v>
      </c>
      <c r="Q177" s="57">
        <v>1.0442357497521724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176</v>
      </c>
    </row>
    <row r="3" spans="1:17" ht="12" customHeight="1" x14ac:dyDescent="0.25">
      <c r="A3" s="152" t="s">
        <v>172</v>
      </c>
      <c r="B3" s="175" t="str">
        <f>IF(RES_hhdet_tes!B3=0,"",RES_hhdet_tes!B3/RES_hhdet_fec!B3)</f>
        <v/>
      </c>
      <c r="C3" s="175" t="str">
        <f>IF(RES_hhdet_tes!C3=0,"",RES_hhdet_tes!C3/RES_hhdet_fec!C3)</f>
        <v/>
      </c>
      <c r="D3" s="175" t="str">
        <f>IF(RES_hhdet_tes!D3=0,"",RES_hhdet_tes!D3/RES_hhdet_fec!D3)</f>
        <v/>
      </c>
      <c r="E3" s="175" t="str">
        <f>IF(RES_hhdet_tes!E3=0,"",RES_hhdet_tes!E3/RES_hhdet_fec!E3)</f>
        <v/>
      </c>
      <c r="F3" s="175" t="str">
        <f>IF(RES_hhdet_tes!F3=0,"",RES_hhdet_tes!F3/RES_hhdet_fec!F3)</f>
        <v/>
      </c>
      <c r="G3" s="175" t="str">
        <f>IF(RES_hhdet_tes!G3=0,"",RES_hhdet_tes!G3/RES_hhdet_fec!G3)</f>
        <v/>
      </c>
      <c r="H3" s="175" t="str">
        <f>IF(RES_hhdet_tes!H3=0,"",RES_hhdet_tes!H3/RES_hhdet_fec!H3)</f>
        <v/>
      </c>
      <c r="I3" s="175" t="str">
        <f>IF(RES_hhdet_tes!I3=0,"",RES_hhdet_tes!I3/RES_hhdet_fec!I3)</f>
        <v/>
      </c>
      <c r="J3" s="175" t="str">
        <f>IF(RES_hhdet_tes!J3=0,"",RES_hhdet_tes!J3/RES_hhdet_fec!J3)</f>
        <v/>
      </c>
      <c r="K3" s="175" t="str">
        <f>IF(RES_hhdet_tes!K3=0,"",RES_hhdet_tes!K3/RES_hhdet_fec!K3)</f>
        <v/>
      </c>
      <c r="L3" s="175" t="str">
        <f>IF(RES_hhdet_tes!L3=0,"",RES_hhdet_tes!L3/RES_hhdet_fec!L3)</f>
        <v/>
      </c>
      <c r="M3" s="175" t="str">
        <f>IF(RES_hhdet_tes!M3=0,"",RES_hhdet_tes!M3/RES_hhdet_fec!M3)</f>
        <v/>
      </c>
      <c r="N3" s="175" t="str">
        <f>IF(RES_hhdet_tes!N3=0,"",RES_hhdet_tes!N3/RES_hhdet_fec!N3)</f>
        <v/>
      </c>
      <c r="O3" s="175" t="str">
        <f>IF(RES_hhdet_tes!O3=0,"",RES_hhdet_tes!O3/RES_hhdet_fec!O3)</f>
        <v/>
      </c>
      <c r="P3" s="175" t="str">
        <f>IF(RES_hhdet_tes!P3=0,"",RES_hhdet_tes!P3/RES_hhdet_fec!P3)</f>
        <v/>
      </c>
      <c r="Q3" s="175" t="str">
        <f>IF(RES_hhdet_tes!Q3=0,"",RES_hhdet_tes!Q3/RES_hhdet_fec!Q3)</f>
        <v/>
      </c>
    </row>
    <row r="4" spans="1:17" ht="12.95" customHeight="1" x14ac:dyDescent="0.25">
      <c r="A4" s="158" t="s">
        <v>65</v>
      </c>
      <c r="B4" s="169" t="str">
        <f>IF(RES_hhdet_tes!B4=0,"",RES_hhdet_tes!B4/RES_hhdet_fec!B4)</f>
        <v/>
      </c>
      <c r="C4" s="169" t="str">
        <f>IF(RES_hhdet_tes!C4=0,"",RES_hhdet_tes!C4/RES_hhdet_fec!C4)</f>
        <v/>
      </c>
      <c r="D4" s="169" t="str">
        <f>IF(RES_hhdet_tes!D4=0,"",RES_hhdet_tes!D4/RES_hhdet_fec!D4)</f>
        <v/>
      </c>
      <c r="E4" s="169" t="str">
        <f>IF(RES_hhdet_tes!E4=0,"",RES_hhdet_tes!E4/RES_hhdet_fec!E4)</f>
        <v/>
      </c>
      <c r="F4" s="169" t="str">
        <f>IF(RES_hhdet_tes!F4=0,"",RES_hhdet_tes!F4/RES_hhdet_fec!F4)</f>
        <v/>
      </c>
      <c r="G4" s="169" t="str">
        <f>IF(RES_hhdet_tes!G4=0,"",RES_hhdet_tes!G4/RES_hhdet_fec!G4)</f>
        <v/>
      </c>
      <c r="H4" s="169" t="str">
        <f>IF(RES_hhdet_tes!H4=0,"",RES_hhdet_tes!H4/RES_hhdet_fec!H4)</f>
        <v/>
      </c>
      <c r="I4" s="169" t="str">
        <f>IF(RES_hhdet_tes!I4=0,"",RES_hhdet_tes!I4/RES_hhdet_fec!I4)</f>
        <v/>
      </c>
      <c r="J4" s="169" t="str">
        <f>IF(RES_hhdet_tes!J4=0,"",RES_hhdet_tes!J4/RES_hhdet_fec!J4)</f>
        <v/>
      </c>
      <c r="K4" s="169" t="str">
        <f>IF(RES_hhdet_tes!K4=0,"",RES_hhdet_tes!K4/RES_hhdet_fec!K4)</f>
        <v/>
      </c>
      <c r="L4" s="169" t="str">
        <f>IF(RES_hhdet_tes!L4=0,"",RES_hhdet_tes!L4/RES_hhdet_fec!L4)</f>
        <v/>
      </c>
      <c r="M4" s="169" t="str">
        <f>IF(RES_hhdet_tes!M4=0,"",RES_hhdet_tes!M4/RES_hhdet_fec!M4)</f>
        <v/>
      </c>
      <c r="N4" s="169" t="str">
        <f>IF(RES_hhdet_tes!N4=0,"",RES_hhdet_tes!N4/RES_hhdet_fec!N4)</f>
        <v/>
      </c>
      <c r="O4" s="169" t="str">
        <f>IF(RES_hhdet_tes!O4=0,"",RES_hhdet_tes!O4/RES_hhdet_fec!O4)</f>
        <v/>
      </c>
      <c r="P4" s="169" t="str">
        <f>IF(RES_hhdet_tes!P4=0,"",RES_hhdet_tes!P4/RES_hhdet_fec!P4)</f>
        <v/>
      </c>
      <c r="Q4" s="169" t="str">
        <f>IF(RES_hhdet_tes!Q4=0,"",RES_hhdet_tes!Q4/RES_hhdet_fec!Q4)</f>
        <v/>
      </c>
    </row>
    <row r="5" spans="1:17" ht="12" customHeight="1" x14ac:dyDescent="0.25">
      <c r="A5" s="23" t="s">
        <v>58</v>
      </c>
      <c r="B5" s="73" t="str">
        <f>IF(RES_hhdet_tes!B5=0,"",RES_hhdet_tes!B5/RES_hhdet_fec!B5)</f>
        <v/>
      </c>
      <c r="C5" s="73" t="str">
        <f>IF(RES_hhdet_tes!C5=0,"",RES_hhdet_tes!C5/RES_hhdet_fec!C5)</f>
        <v/>
      </c>
      <c r="D5" s="73" t="str">
        <f>IF(RES_hhdet_tes!D5=0,"",RES_hhdet_tes!D5/RES_hhdet_fec!D5)</f>
        <v/>
      </c>
      <c r="E5" s="73" t="str">
        <f>IF(RES_hhdet_tes!E5=0,"",RES_hhdet_tes!E5/RES_hhdet_fec!E5)</f>
        <v/>
      </c>
      <c r="F5" s="73" t="str">
        <f>IF(RES_hhdet_tes!F5=0,"",RES_hhdet_tes!F5/RES_hhdet_fec!F5)</f>
        <v/>
      </c>
      <c r="G5" s="73" t="str">
        <f>IF(RES_hhdet_tes!G5=0,"",RES_hhdet_tes!G5/RES_hhdet_fec!G5)</f>
        <v/>
      </c>
      <c r="H5" s="73" t="str">
        <f>IF(RES_hhdet_tes!H5=0,"",RES_hhdet_tes!H5/RES_hhdet_fec!H5)</f>
        <v/>
      </c>
      <c r="I5" s="73" t="str">
        <f>IF(RES_hhdet_tes!I5=0,"",RES_hhdet_tes!I5/RES_hhdet_fec!I5)</f>
        <v/>
      </c>
      <c r="J5" s="73" t="str">
        <f>IF(RES_hhdet_tes!J5=0,"",RES_hhdet_tes!J5/RES_hhdet_fec!J5)</f>
        <v/>
      </c>
      <c r="K5" s="73" t="str">
        <f>IF(RES_hhdet_tes!K5=0,"",RES_hhdet_tes!K5/RES_hhdet_fec!K5)</f>
        <v/>
      </c>
      <c r="L5" s="73" t="str">
        <f>IF(RES_hhdet_tes!L5=0,"",RES_hhdet_tes!L5/RES_hhdet_fec!L5)</f>
        <v/>
      </c>
      <c r="M5" s="73" t="str">
        <f>IF(RES_hhdet_tes!M5=0,"",RES_hhdet_tes!M5/RES_hhdet_fec!M5)</f>
        <v/>
      </c>
      <c r="N5" s="73" t="str">
        <f>IF(RES_hhdet_tes!N5=0,"",RES_hhdet_tes!N5/RES_hhdet_fec!N5)</f>
        <v/>
      </c>
      <c r="O5" s="73" t="str">
        <f>IF(RES_hhdet_tes!O5=0,"",RES_hhdet_tes!O5/RES_hhdet_fec!O5)</f>
        <v/>
      </c>
      <c r="P5" s="73" t="str">
        <f>IF(RES_hhdet_tes!P5=0,"",RES_hhdet_tes!P5/RES_hhdet_fec!P5)</f>
        <v/>
      </c>
      <c r="Q5" s="73" t="str">
        <f>IF(RES_hhdet_tes!Q5=0,"",RES_hhdet_tes!Q5/RES_hhdet_fec!Q5)</f>
        <v/>
      </c>
    </row>
    <row r="6" spans="1:17" ht="12" customHeight="1" x14ac:dyDescent="0.25">
      <c r="A6" s="23" t="s">
        <v>60</v>
      </c>
      <c r="B6" s="73" t="str">
        <f>IF(RES_hhdet_tes!B6=0,"",RES_hhdet_tes!B6/RES_hhdet_fec!B6)</f>
        <v/>
      </c>
      <c r="C6" s="73" t="str">
        <f>IF(RES_hhdet_tes!C6=0,"",RES_hhdet_tes!C6/RES_hhdet_fec!C6)</f>
        <v/>
      </c>
      <c r="D6" s="73" t="str">
        <f>IF(RES_hhdet_tes!D6=0,"",RES_hhdet_tes!D6/RES_hhdet_fec!D6)</f>
        <v/>
      </c>
      <c r="E6" s="73" t="str">
        <f>IF(RES_hhdet_tes!E6=0,"",RES_hhdet_tes!E6/RES_hhdet_fec!E6)</f>
        <v/>
      </c>
      <c r="F6" s="73" t="str">
        <f>IF(RES_hhdet_tes!F6=0,"",RES_hhdet_tes!F6/RES_hhdet_fec!F6)</f>
        <v/>
      </c>
      <c r="G6" s="73" t="str">
        <f>IF(RES_hhdet_tes!G6=0,"",RES_hhdet_tes!G6/RES_hhdet_fec!G6)</f>
        <v/>
      </c>
      <c r="H6" s="73" t="str">
        <f>IF(RES_hhdet_tes!H6=0,"",RES_hhdet_tes!H6/RES_hhdet_fec!H6)</f>
        <v/>
      </c>
      <c r="I6" s="73" t="str">
        <f>IF(RES_hhdet_tes!I6=0,"",RES_hhdet_tes!I6/RES_hhdet_fec!I6)</f>
        <v/>
      </c>
      <c r="J6" s="73" t="str">
        <f>IF(RES_hhdet_tes!J6=0,"",RES_hhdet_tes!J6/RES_hhdet_fec!J6)</f>
        <v/>
      </c>
      <c r="K6" s="73" t="str">
        <f>IF(RES_hhdet_tes!K6=0,"",RES_hhdet_tes!K6/RES_hhdet_fec!K6)</f>
        <v/>
      </c>
      <c r="L6" s="73" t="str">
        <f>IF(RES_hhdet_tes!L6=0,"",RES_hhdet_tes!L6/RES_hhdet_fec!L6)</f>
        <v/>
      </c>
      <c r="M6" s="73" t="str">
        <f>IF(RES_hhdet_tes!M6=0,"",RES_hhdet_tes!M6/RES_hhdet_fec!M6)</f>
        <v/>
      </c>
      <c r="N6" s="73" t="str">
        <f>IF(RES_hhdet_tes!N6=0,"",RES_hhdet_tes!N6/RES_hhdet_fec!N6)</f>
        <v/>
      </c>
      <c r="O6" s="73" t="str">
        <f>IF(RES_hhdet_tes!O6=0,"",RES_hhdet_tes!O6/RES_hhdet_fec!O6)</f>
        <v/>
      </c>
      <c r="P6" s="73" t="str">
        <f>IF(RES_hhdet_tes!P6=0,"",RES_hhdet_tes!P6/RES_hhdet_fec!P6)</f>
        <v/>
      </c>
      <c r="Q6" s="73" t="str">
        <f>IF(RES_hhdet_tes!Q6=0,"",RES_hhdet_tes!Q6/RES_hhdet_fec!Q6)</f>
        <v/>
      </c>
    </row>
    <row r="7" spans="1:17" ht="12.95" customHeight="1" x14ac:dyDescent="0.25">
      <c r="A7" s="158" t="s">
        <v>112</v>
      </c>
      <c r="B7" s="169" t="str">
        <f>IF(RES_hhdet_tes!B7=0,"",RES_hhdet_tes!B7/RES_hhdet_fec!B7)</f>
        <v/>
      </c>
      <c r="C7" s="169" t="str">
        <f>IF(RES_hhdet_tes!C7=0,"",RES_hhdet_tes!C7/RES_hhdet_fec!C7)</f>
        <v/>
      </c>
      <c r="D7" s="169" t="str">
        <f>IF(RES_hhdet_tes!D7=0,"",RES_hhdet_tes!D7/RES_hhdet_fec!D7)</f>
        <v/>
      </c>
      <c r="E7" s="169" t="str">
        <f>IF(RES_hhdet_tes!E7=0,"",RES_hhdet_tes!E7/RES_hhdet_fec!E7)</f>
        <v/>
      </c>
      <c r="F7" s="169" t="str">
        <f>IF(RES_hhdet_tes!F7=0,"",RES_hhdet_tes!F7/RES_hhdet_fec!F7)</f>
        <v/>
      </c>
      <c r="G7" s="169" t="str">
        <f>IF(RES_hhdet_tes!G7=0,"",RES_hhdet_tes!G7/RES_hhdet_fec!G7)</f>
        <v/>
      </c>
      <c r="H7" s="169" t="str">
        <f>IF(RES_hhdet_tes!H7=0,"",RES_hhdet_tes!H7/RES_hhdet_fec!H7)</f>
        <v/>
      </c>
      <c r="I7" s="169" t="str">
        <f>IF(RES_hhdet_tes!I7=0,"",RES_hhdet_tes!I7/RES_hhdet_fec!I7)</f>
        <v/>
      </c>
      <c r="J7" s="169" t="str">
        <f>IF(RES_hhdet_tes!J7=0,"",RES_hhdet_tes!J7/RES_hhdet_fec!J7)</f>
        <v/>
      </c>
      <c r="K7" s="169" t="str">
        <f>IF(RES_hhdet_tes!K7=0,"",RES_hhdet_tes!K7/RES_hhdet_fec!K7)</f>
        <v/>
      </c>
      <c r="L7" s="169" t="str">
        <f>IF(RES_hhdet_tes!L7=0,"",RES_hhdet_tes!L7/RES_hhdet_fec!L7)</f>
        <v/>
      </c>
      <c r="M7" s="169" t="str">
        <f>IF(RES_hhdet_tes!M7=0,"",RES_hhdet_tes!M7/RES_hhdet_fec!M7)</f>
        <v/>
      </c>
      <c r="N7" s="169" t="str">
        <f>IF(RES_hhdet_tes!N7=0,"",RES_hhdet_tes!N7/RES_hhdet_fec!N7)</f>
        <v/>
      </c>
      <c r="O7" s="169" t="str">
        <f>IF(RES_hhdet_tes!O7=0,"",RES_hhdet_tes!O7/RES_hhdet_fec!O7)</f>
        <v/>
      </c>
      <c r="P7" s="169" t="str">
        <f>IF(RES_hhdet_tes!P7=0,"",RES_hhdet_tes!P7/RES_hhdet_fec!P7)</f>
        <v/>
      </c>
      <c r="Q7" s="169" t="str">
        <f>IF(RES_hhdet_tes!Q7=0,"",RES_hhdet_tes!Q7/RES_hhdet_fec!Q7)</f>
        <v/>
      </c>
    </row>
    <row r="8" spans="1:17" ht="12" customHeight="1" x14ac:dyDescent="0.25">
      <c r="A8" s="23" t="s">
        <v>60</v>
      </c>
      <c r="B8" s="73" t="str">
        <f>IF(RES_hhdet_tes!B8=0,"",RES_hhdet_tes!B8/RES_hhdet_fec!B8)</f>
        <v/>
      </c>
      <c r="C8" s="73" t="str">
        <f>IF(RES_hhdet_tes!C8=0,"",RES_hhdet_tes!C8/RES_hhdet_fec!C8)</f>
        <v/>
      </c>
      <c r="D8" s="73" t="str">
        <f>IF(RES_hhdet_tes!D8=0,"",RES_hhdet_tes!D8/RES_hhdet_fec!D8)</f>
        <v/>
      </c>
      <c r="E8" s="73" t="str">
        <f>IF(RES_hhdet_tes!E8=0,"",RES_hhdet_tes!E8/RES_hhdet_fec!E8)</f>
        <v/>
      </c>
      <c r="F8" s="73" t="str">
        <f>IF(RES_hhdet_tes!F8=0,"",RES_hhdet_tes!F8/RES_hhdet_fec!F8)</f>
        <v/>
      </c>
      <c r="G8" s="73" t="str">
        <f>IF(RES_hhdet_tes!G8=0,"",RES_hhdet_tes!G8/RES_hhdet_fec!G8)</f>
        <v/>
      </c>
      <c r="H8" s="73" t="str">
        <f>IF(RES_hhdet_tes!H8=0,"",RES_hhdet_tes!H8/RES_hhdet_fec!H8)</f>
        <v/>
      </c>
      <c r="I8" s="73" t="str">
        <f>IF(RES_hhdet_tes!I8=0,"",RES_hhdet_tes!I8/RES_hhdet_fec!I8)</f>
        <v/>
      </c>
      <c r="J8" s="73" t="str">
        <f>IF(RES_hhdet_tes!J8=0,"",RES_hhdet_tes!J8/RES_hhdet_fec!J8)</f>
        <v/>
      </c>
      <c r="K8" s="73" t="str">
        <f>IF(RES_hhdet_tes!K8=0,"",RES_hhdet_tes!K8/RES_hhdet_fec!K8)</f>
        <v/>
      </c>
      <c r="L8" s="73" t="str">
        <f>IF(RES_hhdet_tes!L8=0,"",RES_hhdet_tes!L8/RES_hhdet_fec!L8)</f>
        <v/>
      </c>
      <c r="M8" s="73" t="str">
        <f>IF(RES_hhdet_tes!M8=0,"",RES_hhdet_tes!M8/RES_hhdet_fec!M8)</f>
        <v/>
      </c>
      <c r="N8" s="73" t="str">
        <f>IF(RES_hhdet_tes!N8=0,"",RES_hhdet_tes!N8/RES_hhdet_fec!N8)</f>
        <v/>
      </c>
      <c r="O8" s="73" t="str">
        <f>IF(RES_hhdet_tes!O8=0,"",RES_hhdet_tes!O8/RES_hhdet_fec!O8)</f>
        <v/>
      </c>
      <c r="P8" s="73" t="str">
        <f>IF(RES_hhdet_tes!P8=0,"",RES_hhdet_tes!P8/RES_hhdet_fec!P8)</f>
        <v/>
      </c>
      <c r="Q8" s="73" t="str">
        <f>IF(RES_hhdet_tes!Q8=0,"",RES_hhdet_tes!Q8/RES_hhdet_fec!Q8)</f>
        <v/>
      </c>
    </row>
    <row r="9" spans="1:17" ht="12" customHeight="1" x14ac:dyDescent="0.25">
      <c r="A9" s="158" t="s">
        <v>63</v>
      </c>
      <c r="B9" s="169" t="str">
        <f>IF(RES_hhdet_tes!B9=0,"",RES_hhdet_tes!B9/RES_hhdet_fec!B9)</f>
        <v/>
      </c>
      <c r="C9" s="169" t="str">
        <f>IF(RES_hhdet_tes!C9=0,"",RES_hhdet_tes!C9/RES_hhdet_fec!C9)</f>
        <v/>
      </c>
      <c r="D9" s="169" t="str">
        <f>IF(RES_hhdet_tes!D9=0,"",RES_hhdet_tes!D9/RES_hhdet_fec!D9)</f>
        <v/>
      </c>
      <c r="E9" s="169" t="str">
        <f>IF(RES_hhdet_tes!E9=0,"",RES_hhdet_tes!E9/RES_hhdet_fec!E9)</f>
        <v/>
      </c>
      <c r="F9" s="169" t="str">
        <f>IF(RES_hhdet_tes!F9=0,"",RES_hhdet_tes!F9/RES_hhdet_fec!F9)</f>
        <v/>
      </c>
      <c r="G9" s="169" t="str">
        <f>IF(RES_hhdet_tes!G9=0,"",RES_hhdet_tes!G9/RES_hhdet_fec!G9)</f>
        <v/>
      </c>
      <c r="H9" s="169" t="str">
        <f>IF(RES_hhdet_tes!H9=0,"",RES_hhdet_tes!H9/RES_hhdet_fec!H9)</f>
        <v/>
      </c>
      <c r="I9" s="169" t="str">
        <f>IF(RES_hhdet_tes!I9=0,"",RES_hhdet_tes!I9/RES_hhdet_fec!I9)</f>
        <v/>
      </c>
      <c r="J9" s="169" t="str">
        <f>IF(RES_hhdet_tes!J9=0,"",RES_hhdet_tes!J9/RES_hhdet_fec!J9)</f>
        <v/>
      </c>
      <c r="K9" s="169" t="str">
        <f>IF(RES_hhdet_tes!K9=0,"",RES_hhdet_tes!K9/RES_hhdet_fec!K9)</f>
        <v/>
      </c>
      <c r="L9" s="169" t="str">
        <f>IF(RES_hhdet_tes!L9=0,"",RES_hhdet_tes!L9/RES_hhdet_fec!L9)</f>
        <v/>
      </c>
      <c r="M9" s="169" t="str">
        <f>IF(RES_hhdet_tes!M9=0,"",RES_hhdet_tes!M9/RES_hhdet_fec!M9)</f>
        <v/>
      </c>
      <c r="N9" s="169" t="str">
        <f>IF(RES_hhdet_tes!N9=0,"",RES_hhdet_tes!N9/RES_hhdet_fec!N9)</f>
        <v/>
      </c>
      <c r="O9" s="169" t="str">
        <f>IF(RES_hhdet_tes!O9=0,"",RES_hhdet_tes!O9/RES_hhdet_fec!O9)</f>
        <v/>
      </c>
      <c r="P9" s="169" t="str">
        <f>IF(RES_hhdet_tes!P9=0,"",RES_hhdet_tes!P9/RES_hhdet_fec!P9)</f>
        <v/>
      </c>
      <c r="Q9" s="169" t="str">
        <f>IF(RES_hhdet_tes!Q9=0,"",RES_hhdet_tes!Q9/RES_hhdet_fec!Q9)</f>
        <v/>
      </c>
    </row>
    <row r="10" spans="1:17" ht="12" customHeight="1" x14ac:dyDescent="0.25">
      <c r="A10" s="167" t="s">
        <v>171</v>
      </c>
      <c r="B10" s="174" t="str">
        <f>IF(RES_hhdet_tes!B10=0,"",RES_hhdet_tes!B10/RES_hhdet_fec!B10)</f>
        <v/>
      </c>
      <c r="C10" s="174" t="str">
        <f>IF(RES_hhdet_tes!C10=0,"",RES_hhdet_tes!C10/RES_hhdet_fec!C10)</f>
        <v/>
      </c>
      <c r="D10" s="174" t="str">
        <f>IF(RES_hhdet_tes!D10=0,"",RES_hhdet_tes!D10/RES_hhdet_fec!D10)</f>
        <v/>
      </c>
      <c r="E10" s="174" t="str">
        <f>IF(RES_hhdet_tes!E10=0,"",RES_hhdet_tes!E10/RES_hhdet_fec!E10)</f>
        <v/>
      </c>
      <c r="F10" s="174" t="str">
        <f>IF(RES_hhdet_tes!F10=0,"",RES_hhdet_tes!F10/RES_hhdet_fec!F10)</f>
        <v/>
      </c>
      <c r="G10" s="174" t="str">
        <f>IF(RES_hhdet_tes!G10=0,"",RES_hhdet_tes!G10/RES_hhdet_fec!G10)</f>
        <v/>
      </c>
      <c r="H10" s="174" t="str">
        <f>IF(RES_hhdet_tes!H10=0,"",RES_hhdet_tes!H10/RES_hhdet_fec!H10)</f>
        <v/>
      </c>
      <c r="I10" s="174" t="str">
        <f>IF(RES_hhdet_tes!I10=0,"",RES_hhdet_tes!I10/RES_hhdet_fec!I10)</f>
        <v/>
      </c>
      <c r="J10" s="174" t="str">
        <f>IF(RES_hhdet_tes!J10=0,"",RES_hhdet_tes!J10/RES_hhdet_fec!J10)</f>
        <v/>
      </c>
      <c r="K10" s="174" t="str">
        <f>IF(RES_hhdet_tes!K10=0,"",RES_hhdet_tes!K10/RES_hhdet_fec!K10)</f>
        <v/>
      </c>
      <c r="L10" s="174" t="str">
        <f>IF(RES_hhdet_tes!L10=0,"",RES_hhdet_tes!L10/RES_hhdet_fec!L10)</f>
        <v/>
      </c>
      <c r="M10" s="174" t="str">
        <f>IF(RES_hhdet_tes!M10=0,"",RES_hhdet_tes!M10/RES_hhdet_fec!M10)</f>
        <v/>
      </c>
      <c r="N10" s="174" t="str">
        <f>IF(RES_hhdet_tes!N10=0,"",RES_hhdet_tes!N10/RES_hhdet_fec!N10)</f>
        <v/>
      </c>
      <c r="O10" s="174" t="str">
        <f>IF(RES_hhdet_tes!O10=0,"",RES_hhdet_tes!O10/RES_hhdet_fec!O10)</f>
        <v/>
      </c>
      <c r="P10" s="174" t="str">
        <f>IF(RES_hhdet_tes!P10=0,"",RES_hhdet_tes!P10/RES_hhdet_fec!P10)</f>
        <v/>
      </c>
      <c r="Q10" s="174" t="str">
        <f>IF(RES_hhdet_tes!Q10=0,"",RES_hhdet_tes!Q10/RES_hhdet_fec!Q10)</f>
        <v/>
      </c>
    </row>
    <row r="11" spans="1:17" ht="12" customHeight="1" x14ac:dyDescent="0.25">
      <c r="A11" s="167" t="s">
        <v>144</v>
      </c>
      <c r="B11" s="174" t="str">
        <f>IF(RES_hhdet_tes!B11=0,"",RES_hhdet_tes!B11/RES_hhdet_fec!B11)</f>
        <v/>
      </c>
      <c r="C11" s="174" t="str">
        <f>IF(RES_hhdet_tes!C11=0,"",RES_hhdet_tes!C11/RES_hhdet_fec!C11)</f>
        <v/>
      </c>
      <c r="D11" s="174" t="str">
        <f>IF(RES_hhdet_tes!D11=0,"",RES_hhdet_tes!D11/RES_hhdet_fec!D11)</f>
        <v/>
      </c>
      <c r="E11" s="174" t="str">
        <f>IF(RES_hhdet_tes!E11=0,"",RES_hhdet_tes!E11/RES_hhdet_fec!E11)</f>
        <v/>
      </c>
      <c r="F11" s="174" t="str">
        <f>IF(RES_hhdet_tes!F11=0,"",RES_hhdet_tes!F11/RES_hhdet_fec!F11)</f>
        <v/>
      </c>
      <c r="G11" s="174" t="str">
        <f>IF(RES_hhdet_tes!G11=0,"",RES_hhdet_tes!G11/RES_hhdet_fec!G11)</f>
        <v/>
      </c>
      <c r="H11" s="174" t="str">
        <f>IF(RES_hhdet_tes!H11=0,"",RES_hhdet_tes!H11/RES_hhdet_fec!H11)</f>
        <v/>
      </c>
      <c r="I11" s="174" t="str">
        <f>IF(RES_hhdet_tes!I11=0,"",RES_hhdet_tes!I11/RES_hhdet_fec!I11)</f>
        <v/>
      </c>
      <c r="J11" s="174" t="str">
        <f>IF(RES_hhdet_tes!J11=0,"",RES_hhdet_tes!J11/RES_hhdet_fec!J11)</f>
        <v/>
      </c>
      <c r="K11" s="174" t="str">
        <f>IF(RES_hhdet_tes!K11=0,"",RES_hhdet_tes!K11/RES_hhdet_fec!K11)</f>
        <v/>
      </c>
      <c r="L11" s="174" t="str">
        <f>IF(RES_hhdet_tes!L11=0,"",RES_hhdet_tes!L11/RES_hhdet_fec!L11)</f>
        <v/>
      </c>
      <c r="M11" s="174" t="str">
        <f>IF(RES_hhdet_tes!M11=0,"",RES_hhdet_tes!M11/RES_hhdet_fec!M11)</f>
        <v/>
      </c>
      <c r="N11" s="174" t="str">
        <f>IF(RES_hhdet_tes!N11=0,"",RES_hhdet_tes!N11/RES_hhdet_fec!N11)</f>
        <v/>
      </c>
      <c r="O11" s="174" t="str">
        <f>IF(RES_hhdet_tes!O11=0,"",RES_hhdet_tes!O11/RES_hhdet_fec!O11)</f>
        <v/>
      </c>
      <c r="P11" s="174" t="str">
        <f>IF(RES_hhdet_tes!P11=0,"",RES_hhdet_tes!P11/RES_hhdet_fec!P11)</f>
        <v/>
      </c>
      <c r="Q11" s="174" t="str">
        <f>IF(RES_hhdet_tes!Q11=0,"",RES_hhdet_tes!Q11/RES_hhdet_fec!Q11)</f>
        <v/>
      </c>
    </row>
    <row r="12" spans="1:17" ht="12" customHeight="1" x14ac:dyDescent="0.25">
      <c r="A12" s="167" t="s">
        <v>143</v>
      </c>
      <c r="B12" s="174" t="str">
        <f>IF(RES_hhdet_tes!B12=0,"",RES_hhdet_tes!B12/RES_hhdet_fec!B12)</f>
        <v/>
      </c>
      <c r="C12" s="174" t="str">
        <f>IF(RES_hhdet_tes!C12=0,"",RES_hhdet_tes!C12/RES_hhdet_fec!C12)</f>
        <v/>
      </c>
      <c r="D12" s="174" t="str">
        <f>IF(RES_hhdet_tes!D12=0,"",RES_hhdet_tes!D12/RES_hhdet_fec!D12)</f>
        <v/>
      </c>
      <c r="E12" s="174" t="str">
        <f>IF(RES_hhdet_tes!E12=0,"",RES_hhdet_tes!E12/RES_hhdet_fec!E12)</f>
        <v/>
      </c>
      <c r="F12" s="174" t="str">
        <f>IF(RES_hhdet_tes!F12=0,"",RES_hhdet_tes!F12/RES_hhdet_fec!F12)</f>
        <v/>
      </c>
      <c r="G12" s="174" t="str">
        <f>IF(RES_hhdet_tes!G12=0,"",RES_hhdet_tes!G12/RES_hhdet_fec!G12)</f>
        <v/>
      </c>
      <c r="H12" s="174" t="str">
        <f>IF(RES_hhdet_tes!H12=0,"",RES_hhdet_tes!H12/RES_hhdet_fec!H12)</f>
        <v/>
      </c>
      <c r="I12" s="174" t="str">
        <f>IF(RES_hhdet_tes!I12=0,"",RES_hhdet_tes!I12/RES_hhdet_fec!I12)</f>
        <v/>
      </c>
      <c r="J12" s="174" t="str">
        <f>IF(RES_hhdet_tes!J12=0,"",RES_hhdet_tes!J12/RES_hhdet_fec!J12)</f>
        <v/>
      </c>
      <c r="K12" s="174" t="str">
        <f>IF(RES_hhdet_tes!K12=0,"",RES_hhdet_tes!K12/RES_hhdet_fec!K12)</f>
        <v/>
      </c>
      <c r="L12" s="174" t="str">
        <f>IF(RES_hhdet_tes!L12=0,"",RES_hhdet_tes!L12/RES_hhdet_fec!L12)</f>
        <v/>
      </c>
      <c r="M12" s="174" t="str">
        <f>IF(RES_hhdet_tes!M12=0,"",RES_hhdet_tes!M12/RES_hhdet_fec!M12)</f>
        <v/>
      </c>
      <c r="N12" s="174" t="str">
        <f>IF(RES_hhdet_tes!N12=0,"",RES_hhdet_tes!N12/RES_hhdet_fec!N12)</f>
        <v/>
      </c>
      <c r="O12" s="174" t="str">
        <f>IF(RES_hhdet_tes!O12=0,"",RES_hhdet_tes!O12/RES_hhdet_fec!O12)</f>
        <v/>
      </c>
      <c r="P12" s="174" t="str">
        <f>IF(RES_hhdet_tes!P12=0,"",RES_hhdet_tes!P12/RES_hhdet_fec!P12)</f>
        <v/>
      </c>
      <c r="Q12" s="174" t="str">
        <f>IF(RES_hhdet_tes!Q12=0,"",RES_hhdet_tes!Q12/RES_hhdet_fec!Q12)</f>
        <v/>
      </c>
    </row>
    <row r="13" spans="1:17" ht="12" customHeight="1" x14ac:dyDescent="0.25">
      <c r="A13" s="166" t="s">
        <v>57</v>
      </c>
      <c r="B13" s="173" t="str">
        <f>IF(RES_hhdet_tes!B13=0,"",RES_hhdet_tes!B13/RES_hhdet_fec!B13)</f>
        <v/>
      </c>
      <c r="C13" s="173" t="str">
        <f>IF(RES_hhdet_tes!C13=0,"",RES_hhdet_tes!C13/RES_hhdet_fec!C13)</f>
        <v/>
      </c>
      <c r="D13" s="173" t="str">
        <f>IF(RES_hhdet_tes!D13=0,"",RES_hhdet_tes!D13/RES_hhdet_fec!D13)</f>
        <v/>
      </c>
      <c r="E13" s="173" t="str">
        <f>IF(RES_hhdet_tes!E13=0,"",RES_hhdet_tes!E13/RES_hhdet_fec!E13)</f>
        <v/>
      </c>
      <c r="F13" s="173" t="str">
        <f>IF(RES_hhdet_tes!F13=0,"",RES_hhdet_tes!F13/RES_hhdet_fec!F13)</f>
        <v/>
      </c>
      <c r="G13" s="173" t="str">
        <f>IF(RES_hhdet_tes!G13=0,"",RES_hhdet_tes!G13/RES_hhdet_fec!G13)</f>
        <v/>
      </c>
      <c r="H13" s="173" t="str">
        <f>IF(RES_hhdet_tes!H13=0,"",RES_hhdet_tes!H13/RES_hhdet_fec!H13)</f>
        <v/>
      </c>
      <c r="I13" s="173" t="str">
        <f>IF(RES_hhdet_tes!I13=0,"",RES_hhdet_tes!I13/RES_hhdet_fec!I13)</f>
        <v/>
      </c>
      <c r="J13" s="173" t="str">
        <f>IF(RES_hhdet_tes!J13=0,"",RES_hhdet_tes!J13/RES_hhdet_fec!J13)</f>
        <v/>
      </c>
      <c r="K13" s="173" t="str">
        <f>IF(RES_hhdet_tes!K13=0,"",RES_hhdet_tes!K13/RES_hhdet_fec!K13)</f>
        <v/>
      </c>
      <c r="L13" s="173" t="str">
        <f>IF(RES_hhdet_tes!L13=0,"",RES_hhdet_tes!L13/RES_hhdet_fec!L13)</f>
        <v/>
      </c>
      <c r="M13" s="173" t="str">
        <f>IF(RES_hhdet_tes!M13=0,"",RES_hhdet_tes!M13/RES_hhdet_fec!M13)</f>
        <v/>
      </c>
      <c r="N13" s="173" t="str">
        <f>IF(RES_hhdet_tes!N13=0,"",RES_hhdet_tes!N13/RES_hhdet_fec!N13)</f>
        <v/>
      </c>
      <c r="O13" s="173" t="str">
        <f>IF(RES_hhdet_tes!O13=0,"",RES_hhdet_tes!O13/RES_hhdet_fec!O13)</f>
        <v/>
      </c>
      <c r="P13" s="173" t="str">
        <f>IF(RES_hhdet_tes!P13=0,"",RES_hhdet_tes!P13/RES_hhdet_fec!P13)</f>
        <v/>
      </c>
      <c r="Q13" s="173" t="str">
        <f>IF(RES_hhdet_tes!Q13=0,"",RES_hhdet_tes!Q13/RES_hhdet_fec!Q13)</f>
        <v/>
      </c>
    </row>
    <row r="14" spans="1:17" ht="12" customHeight="1" x14ac:dyDescent="0.25">
      <c r="A14" s="147" t="s">
        <v>59</v>
      </c>
      <c r="B14" s="172" t="str">
        <f>IF(RES_hhdet_tes!B14=0,"",RES_hhdet_tes!B14/RES_hhdet_fec!B14)</f>
        <v/>
      </c>
      <c r="C14" s="172" t="str">
        <f>IF(RES_hhdet_tes!C14=0,"",RES_hhdet_tes!C14/RES_hhdet_fec!C14)</f>
        <v/>
      </c>
      <c r="D14" s="172" t="str">
        <f>IF(RES_hhdet_tes!D14=0,"",RES_hhdet_tes!D14/RES_hhdet_fec!D14)</f>
        <v/>
      </c>
      <c r="E14" s="172" t="str">
        <f>IF(RES_hhdet_tes!E14=0,"",RES_hhdet_tes!E14/RES_hhdet_fec!E14)</f>
        <v/>
      </c>
      <c r="F14" s="172" t="str">
        <f>IF(RES_hhdet_tes!F14=0,"",RES_hhdet_tes!F14/RES_hhdet_fec!F14)</f>
        <v/>
      </c>
      <c r="G14" s="172" t="str">
        <f>IF(RES_hhdet_tes!G14=0,"",RES_hhdet_tes!G14/RES_hhdet_fec!G14)</f>
        <v/>
      </c>
      <c r="H14" s="172" t="str">
        <f>IF(RES_hhdet_tes!H14=0,"",RES_hhdet_tes!H14/RES_hhdet_fec!H14)</f>
        <v/>
      </c>
      <c r="I14" s="172" t="str">
        <f>IF(RES_hhdet_tes!I14=0,"",RES_hhdet_tes!I14/RES_hhdet_fec!I14)</f>
        <v/>
      </c>
      <c r="J14" s="172" t="str">
        <f>IF(RES_hhdet_tes!J14=0,"",RES_hhdet_tes!J14/RES_hhdet_fec!J14)</f>
        <v/>
      </c>
      <c r="K14" s="172" t="str">
        <f>IF(RES_hhdet_tes!K14=0,"",RES_hhdet_tes!K14/RES_hhdet_fec!K14)</f>
        <v/>
      </c>
      <c r="L14" s="172" t="str">
        <f>IF(RES_hhdet_tes!L14=0,"",RES_hhdet_tes!L14/RES_hhdet_fec!L14)</f>
        <v/>
      </c>
      <c r="M14" s="172" t="str">
        <f>IF(RES_hhdet_tes!M14=0,"",RES_hhdet_tes!M14/RES_hhdet_fec!M14)</f>
        <v/>
      </c>
      <c r="N14" s="172" t="str">
        <f>IF(RES_hhdet_tes!N14=0,"",RES_hhdet_tes!N14/RES_hhdet_fec!N14)</f>
        <v/>
      </c>
      <c r="O14" s="172" t="str">
        <f>IF(RES_hhdet_tes!O14=0,"",RES_hhdet_tes!O14/RES_hhdet_fec!O14)</f>
        <v/>
      </c>
      <c r="P14" s="172" t="str">
        <f>IF(RES_hhdet_tes!P14=0,"",RES_hhdet_tes!P14/RES_hhdet_fec!P14)</f>
        <v/>
      </c>
      <c r="Q14" s="172" t="str">
        <f>IF(RES_hhdet_tes!Q14=0,"",RES_hhdet_tes!Q14/RES_hhdet_fec!Q14)</f>
        <v/>
      </c>
    </row>
    <row r="15" spans="1:17" ht="12" customHeight="1" x14ac:dyDescent="0.25">
      <c r="A15" s="163" t="s">
        <v>142</v>
      </c>
      <c r="B15" s="171" t="str">
        <f>IF(RES_hhdet_tes!B15=0,"",RES_hhdet_tes!B15/RES_hhdet_fec!B15)</f>
        <v/>
      </c>
      <c r="C15" s="171" t="str">
        <f>IF(RES_hhdet_tes!C15=0,"",RES_hhdet_tes!C15/RES_hhdet_fec!C15)</f>
        <v/>
      </c>
      <c r="D15" s="171" t="str">
        <f>IF(RES_hhdet_tes!D15=0,"",RES_hhdet_tes!D15/RES_hhdet_fec!D15)</f>
        <v/>
      </c>
      <c r="E15" s="171" t="str">
        <f>IF(RES_hhdet_tes!E15=0,"",RES_hhdet_tes!E15/RES_hhdet_fec!E15)</f>
        <v/>
      </c>
      <c r="F15" s="171" t="str">
        <f>IF(RES_hhdet_tes!F15=0,"",RES_hhdet_tes!F15/RES_hhdet_fec!F15)</f>
        <v/>
      </c>
      <c r="G15" s="171" t="str">
        <f>IF(RES_hhdet_tes!G15=0,"",RES_hhdet_tes!G15/RES_hhdet_fec!G15)</f>
        <v/>
      </c>
      <c r="H15" s="171" t="str">
        <f>IF(RES_hhdet_tes!H15=0,"",RES_hhdet_tes!H15/RES_hhdet_fec!H15)</f>
        <v/>
      </c>
      <c r="I15" s="171" t="str">
        <f>IF(RES_hhdet_tes!I15=0,"",RES_hhdet_tes!I15/RES_hhdet_fec!I15)</f>
        <v/>
      </c>
      <c r="J15" s="171" t="str">
        <f>IF(RES_hhdet_tes!J15=0,"",RES_hhdet_tes!J15/RES_hhdet_fec!J15)</f>
        <v/>
      </c>
      <c r="K15" s="171" t="str">
        <f>IF(RES_hhdet_tes!K15=0,"",RES_hhdet_tes!K15/RES_hhdet_fec!K15)</f>
        <v/>
      </c>
      <c r="L15" s="171" t="str">
        <f>IF(RES_hhdet_tes!L15=0,"",RES_hhdet_tes!L15/RES_hhdet_fec!L15)</f>
        <v/>
      </c>
      <c r="M15" s="171" t="str">
        <f>IF(RES_hhdet_tes!M15=0,"",RES_hhdet_tes!M15/RES_hhdet_fec!M15)</f>
        <v/>
      </c>
      <c r="N15" s="171" t="str">
        <f>IF(RES_hhdet_tes!N15=0,"",RES_hhdet_tes!N15/RES_hhdet_fec!N15)</f>
        <v/>
      </c>
      <c r="O15" s="171" t="str">
        <f>IF(RES_hhdet_tes!O15=0,"",RES_hhdet_tes!O15/RES_hhdet_fec!O15)</f>
        <v/>
      </c>
      <c r="P15" s="171" t="str">
        <f>IF(RES_hhdet_tes!P15=0,"",RES_hhdet_tes!P15/RES_hhdet_fec!P15)</f>
        <v/>
      </c>
      <c r="Q15" s="171" t="str">
        <f>IF(RES_hhdet_tes!Q15=0,"",RES_hhdet_tes!Q15/RES_hhdet_fec!Q15)</f>
        <v/>
      </c>
    </row>
    <row r="16" spans="1:17" ht="12" customHeight="1" x14ac:dyDescent="0.25">
      <c r="A16" s="161" t="s">
        <v>141</v>
      </c>
      <c r="B16" s="170" t="str">
        <f>IF(RES_hhdet_tes!B16=0,"",RES_hhdet_tes!B16/RES_hhdet_fec!B16)</f>
        <v/>
      </c>
      <c r="C16" s="170" t="str">
        <f>IF(RES_hhdet_tes!C16=0,"",RES_hhdet_tes!C16/RES_hhdet_fec!C16)</f>
        <v/>
      </c>
      <c r="D16" s="170" t="str">
        <f>IF(RES_hhdet_tes!D16=0,"",RES_hhdet_tes!D16/RES_hhdet_fec!D16)</f>
        <v/>
      </c>
      <c r="E16" s="170" t="str">
        <f>IF(RES_hhdet_tes!E16=0,"",RES_hhdet_tes!E16/RES_hhdet_fec!E16)</f>
        <v/>
      </c>
      <c r="F16" s="170" t="str">
        <f>IF(RES_hhdet_tes!F16=0,"",RES_hhdet_tes!F16/RES_hhdet_fec!F16)</f>
        <v/>
      </c>
      <c r="G16" s="170" t="str">
        <f>IF(RES_hhdet_tes!G16=0,"",RES_hhdet_tes!G16/RES_hhdet_fec!G16)</f>
        <v/>
      </c>
      <c r="H16" s="170" t="str">
        <f>IF(RES_hhdet_tes!H16=0,"",RES_hhdet_tes!H16/RES_hhdet_fec!H16)</f>
        <v/>
      </c>
      <c r="I16" s="170" t="str">
        <f>IF(RES_hhdet_tes!I16=0,"",RES_hhdet_tes!I16/RES_hhdet_fec!I16)</f>
        <v/>
      </c>
      <c r="J16" s="170" t="str">
        <f>IF(RES_hhdet_tes!J16=0,"",RES_hhdet_tes!J16/RES_hhdet_fec!J16)</f>
        <v/>
      </c>
      <c r="K16" s="170" t="str">
        <f>IF(RES_hhdet_tes!K16=0,"",RES_hhdet_tes!K16/RES_hhdet_fec!K16)</f>
        <v/>
      </c>
      <c r="L16" s="170" t="str">
        <f>IF(RES_hhdet_tes!L16=0,"",RES_hhdet_tes!L16/RES_hhdet_fec!L16)</f>
        <v/>
      </c>
      <c r="M16" s="170" t="str">
        <f>IF(RES_hhdet_tes!M16=0,"",RES_hhdet_tes!M16/RES_hhdet_fec!M16)</f>
        <v/>
      </c>
      <c r="N16" s="170" t="str">
        <f>IF(RES_hhdet_tes!N16=0,"",RES_hhdet_tes!N16/RES_hhdet_fec!N16)</f>
        <v/>
      </c>
      <c r="O16" s="170" t="str">
        <f>IF(RES_hhdet_tes!O16=0,"",RES_hhdet_tes!O16/RES_hhdet_fec!O16)</f>
        <v/>
      </c>
      <c r="P16" s="170" t="str">
        <f>IF(RES_hhdet_tes!P16=0,"",RES_hhdet_tes!P16/RES_hhdet_fec!P16)</f>
        <v/>
      </c>
      <c r="Q16" s="170" t="str">
        <f>IF(RES_hhdet_tes!Q16=0,"",RES_hhdet_tes!Q16/RES_hhdet_fec!Q16)</f>
        <v/>
      </c>
    </row>
    <row r="17" spans="1:17" ht="12" customHeight="1" x14ac:dyDescent="0.25">
      <c r="A17" s="148" t="s">
        <v>60</v>
      </c>
      <c r="B17" s="73" t="str">
        <f>IF(RES_hhdet_tes!B17=0,"",RES_hhdet_tes!B17/RES_hhdet_fec!B17)</f>
        <v/>
      </c>
      <c r="C17" s="73" t="str">
        <f>IF(RES_hhdet_tes!C17=0,"",RES_hhdet_tes!C17/RES_hhdet_fec!C17)</f>
        <v/>
      </c>
      <c r="D17" s="73" t="str">
        <f>IF(RES_hhdet_tes!D17=0,"",RES_hhdet_tes!D17/RES_hhdet_fec!D17)</f>
        <v/>
      </c>
      <c r="E17" s="73" t="str">
        <f>IF(RES_hhdet_tes!E17=0,"",RES_hhdet_tes!E17/RES_hhdet_fec!E17)</f>
        <v/>
      </c>
      <c r="F17" s="73" t="str">
        <f>IF(RES_hhdet_tes!F17=0,"",RES_hhdet_tes!F17/RES_hhdet_fec!F17)</f>
        <v/>
      </c>
      <c r="G17" s="73" t="str">
        <f>IF(RES_hhdet_tes!G17=0,"",RES_hhdet_tes!G17/RES_hhdet_fec!G17)</f>
        <v/>
      </c>
      <c r="H17" s="73" t="str">
        <f>IF(RES_hhdet_tes!H17=0,"",RES_hhdet_tes!H17/RES_hhdet_fec!H17)</f>
        <v/>
      </c>
      <c r="I17" s="73" t="str">
        <f>IF(RES_hhdet_tes!I17=0,"",RES_hhdet_tes!I17/RES_hhdet_fec!I17)</f>
        <v/>
      </c>
      <c r="J17" s="73" t="str">
        <f>IF(RES_hhdet_tes!J17=0,"",RES_hhdet_tes!J17/RES_hhdet_fec!J17)</f>
        <v/>
      </c>
      <c r="K17" s="73" t="str">
        <f>IF(RES_hhdet_tes!K17=0,"",RES_hhdet_tes!K17/RES_hhdet_fec!K17)</f>
        <v/>
      </c>
      <c r="L17" s="73" t="str">
        <f>IF(RES_hhdet_tes!L17=0,"",RES_hhdet_tes!L17/RES_hhdet_fec!L17)</f>
        <v/>
      </c>
      <c r="M17" s="73" t="str">
        <f>IF(RES_hhdet_tes!M17=0,"",RES_hhdet_tes!M17/RES_hhdet_fec!M17)</f>
        <v/>
      </c>
      <c r="N17" s="73" t="str">
        <f>IF(RES_hhdet_tes!N17=0,"",RES_hhdet_tes!N17/RES_hhdet_fec!N17)</f>
        <v/>
      </c>
      <c r="O17" s="73" t="str">
        <f>IF(RES_hhdet_tes!O17=0,"",RES_hhdet_tes!O17/RES_hhdet_fec!O17)</f>
        <v/>
      </c>
      <c r="P17" s="73" t="str">
        <f>IF(RES_hhdet_tes!P17=0,"",RES_hhdet_tes!P17/RES_hhdet_fec!P17)</f>
        <v/>
      </c>
      <c r="Q17" s="73" t="str">
        <f>IF(RES_hhdet_tes!Q17=0,"",RES_hhdet_tes!Q17/RES_hhdet_fec!Q17)</f>
        <v/>
      </c>
    </row>
    <row r="18" spans="1:17" ht="12" customHeight="1" x14ac:dyDescent="0.25">
      <c r="A18" s="148" t="s">
        <v>59</v>
      </c>
      <c r="B18" s="73" t="str">
        <f>IF(RES_hhdet_tes!B18=0,"",RES_hhdet_tes!B18/RES_hhdet_fec!B18)</f>
        <v/>
      </c>
      <c r="C18" s="73" t="str">
        <f>IF(RES_hhdet_tes!C18=0,"",RES_hhdet_tes!C18/RES_hhdet_fec!C18)</f>
        <v/>
      </c>
      <c r="D18" s="73" t="str">
        <f>IF(RES_hhdet_tes!D18=0,"",RES_hhdet_tes!D18/RES_hhdet_fec!D18)</f>
        <v/>
      </c>
      <c r="E18" s="73" t="str">
        <f>IF(RES_hhdet_tes!E18=0,"",RES_hhdet_tes!E18/RES_hhdet_fec!E18)</f>
        <v/>
      </c>
      <c r="F18" s="73" t="str">
        <f>IF(RES_hhdet_tes!F18=0,"",RES_hhdet_tes!F18/RES_hhdet_fec!F18)</f>
        <v/>
      </c>
      <c r="G18" s="73" t="str">
        <f>IF(RES_hhdet_tes!G18=0,"",RES_hhdet_tes!G18/RES_hhdet_fec!G18)</f>
        <v/>
      </c>
      <c r="H18" s="73" t="str">
        <f>IF(RES_hhdet_tes!H18=0,"",RES_hhdet_tes!H18/RES_hhdet_fec!H18)</f>
        <v/>
      </c>
      <c r="I18" s="73" t="str">
        <f>IF(RES_hhdet_tes!I18=0,"",RES_hhdet_tes!I18/RES_hhdet_fec!I18)</f>
        <v/>
      </c>
      <c r="J18" s="73" t="str">
        <f>IF(RES_hhdet_tes!J18=0,"",RES_hhdet_tes!J18/RES_hhdet_fec!J18)</f>
        <v/>
      </c>
      <c r="K18" s="73" t="str">
        <f>IF(RES_hhdet_tes!K18=0,"",RES_hhdet_tes!K18/RES_hhdet_fec!K18)</f>
        <v/>
      </c>
      <c r="L18" s="73" t="str">
        <f>IF(RES_hhdet_tes!L18=0,"",RES_hhdet_tes!L18/RES_hhdet_fec!L18)</f>
        <v/>
      </c>
      <c r="M18" s="73" t="str">
        <f>IF(RES_hhdet_tes!M18=0,"",RES_hhdet_tes!M18/RES_hhdet_fec!M18)</f>
        <v/>
      </c>
      <c r="N18" s="73" t="str">
        <f>IF(RES_hhdet_tes!N18=0,"",RES_hhdet_tes!N18/RES_hhdet_fec!N18)</f>
        <v/>
      </c>
      <c r="O18" s="73" t="str">
        <f>IF(RES_hhdet_tes!O18=0,"",RES_hhdet_tes!O18/RES_hhdet_fec!O18)</f>
        <v/>
      </c>
      <c r="P18" s="73" t="str">
        <f>IF(RES_hhdet_tes!P18=0,"",RES_hhdet_tes!P18/RES_hhdet_fec!P18)</f>
        <v/>
      </c>
      <c r="Q18" s="73" t="str">
        <f>IF(RES_hhdet_tes!Q18=0,"",RES_hhdet_tes!Q18/RES_hhdet_fec!Q18)</f>
        <v/>
      </c>
    </row>
    <row r="19" spans="1:17" ht="12" customHeight="1" x14ac:dyDescent="0.25">
      <c r="A19" s="158" t="s">
        <v>62</v>
      </c>
      <c r="B19" s="169" t="str">
        <f>IF(RES_hhdet_tes!B19=0,"",RES_hhdet_tes!B19/RES_hhdet_fec!B19)</f>
        <v/>
      </c>
      <c r="C19" s="169" t="str">
        <f>IF(RES_hhdet_tes!C19=0,"",RES_hhdet_tes!C19/RES_hhdet_fec!C19)</f>
        <v/>
      </c>
      <c r="D19" s="169" t="str">
        <f>IF(RES_hhdet_tes!D19=0,"",RES_hhdet_tes!D19/RES_hhdet_fec!D19)</f>
        <v/>
      </c>
      <c r="E19" s="169" t="str">
        <f>IF(RES_hhdet_tes!E19=0,"",RES_hhdet_tes!E19/RES_hhdet_fec!E19)</f>
        <v/>
      </c>
      <c r="F19" s="169" t="str">
        <f>IF(RES_hhdet_tes!F19=0,"",RES_hhdet_tes!F19/RES_hhdet_fec!F19)</f>
        <v/>
      </c>
      <c r="G19" s="169" t="str">
        <f>IF(RES_hhdet_tes!G19=0,"",RES_hhdet_tes!G19/RES_hhdet_fec!G19)</f>
        <v/>
      </c>
      <c r="H19" s="169" t="str">
        <f>IF(RES_hhdet_tes!H19=0,"",RES_hhdet_tes!H19/RES_hhdet_fec!H19)</f>
        <v/>
      </c>
      <c r="I19" s="169" t="str">
        <f>IF(RES_hhdet_tes!I19=0,"",RES_hhdet_tes!I19/RES_hhdet_fec!I19)</f>
        <v/>
      </c>
      <c r="J19" s="169" t="str">
        <f>IF(RES_hhdet_tes!J19=0,"",RES_hhdet_tes!J19/RES_hhdet_fec!J19)</f>
        <v/>
      </c>
      <c r="K19" s="169" t="str">
        <f>IF(RES_hhdet_tes!K19=0,"",RES_hhdet_tes!K19/RES_hhdet_fec!K19)</f>
        <v/>
      </c>
      <c r="L19" s="169" t="str">
        <f>IF(RES_hhdet_tes!L19=0,"",RES_hhdet_tes!L19/RES_hhdet_fec!L19)</f>
        <v/>
      </c>
      <c r="M19" s="169" t="str">
        <f>IF(RES_hhdet_tes!M19=0,"",RES_hhdet_tes!M19/RES_hhdet_fec!M19)</f>
        <v/>
      </c>
      <c r="N19" s="169" t="str">
        <f>IF(RES_hhdet_tes!N19=0,"",RES_hhdet_tes!N19/RES_hhdet_fec!N19)</f>
        <v/>
      </c>
      <c r="O19" s="169" t="str">
        <f>IF(RES_hhdet_tes!O19=0,"",RES_hhdet_tes!O19/RES_hhdet_fec!O19)</f>
        <v/>
      </c>
      <c r="P19" s="169" t="str">
        <f>IF(RES_hhdet_tes!P19=0,"",RES_hhdet_tes!P19/RES_hhdet_fec!P19)</f>
        <v/>
      </c>
      <c r="Q19" s="169" t="str">
        <f>IF(RES_hhdet_tes!Q19=0,"",RES_hhdet_tes!Q19/RES_hhdet_fec!Q19)</f>
        <v/>
      </c>
    </row>
    <row r="20" spans="1:17" ht="12" customHeight="1" x14ac:dyDescent="0.25">
      <c r="A20" s="23" t="s">
        <v>58</v>
      </c>
      <c r="B20" s="73" t="str">
        <f>IF(RES_hhdet_tes!B20=0,"",RES_hhdet_tes!B20/RES_hhdet_fec!B20)</f>
        <v/>
      </c>
      <c r="C20" s="73" t="str">
        <f>IF(RES_hhdet_tes!C20=0,"",RES_hhdet_tes!C20/RES_hhdet_fec!C20)</f>
        <v/>
      </c>
      <c r="D20" s="73" t="str">
        <f>IF(RES_hhdet_tes!D20=0,"",RES_hhdet_tes!D20/RES_hhdet_fec!D20)</f>
        <v/>
      </c>
      <c r="E20" s="73" t="str">
        <f>IF(RES_hhdet_tes!E20=0,"",RES_hhdet_tes!E20/RES_hhdet_fec!E20)</f>
        <v/>
      </c>
      <c r="F20" s="73" t="str">
        <f>IF(RES_hhdet_tes!F20=0,"",RES_hhdet_tes!F20/RES_hhdet_fec!F20)</f>
        <v/>
      </c>
      <c r="G20" s="73" t="str">
        <f>IF(RES_hhdet_tes!G20=0,"",RES_hhdet_tes!G20/RES_hhdet_fec!G20)</f>
        <v/>
      </c>
      <c r="H20" s="73" t="str">
        <f>IF(RES_hhdet_tes!H20=0,"",RES_hhdet_tes!H20/RES_hhdet_fec!H20)</f>
        <v/>
      </c>
      <c r="I20" s="73" t="str">
        <f>IF(RES_hhdet_tes!I20=0,"",RES_hhdet_tes!I20/RES_hhdet_fec!I20)</f>
        <v/>
      </c>
      <c r="J20" s="73" t="str">
        <f>IF(RES_hhdet_tes!J20=0,"",RES_hhdet_tes!J20/RES_hhdet_fec!J20)</f>
        <v/>
      </c>
      <c r="K20" s="73" t="str">
        <f>IF(RES_hhdet_tes!K20=0,"",RES_hhdet_tes!K20/RES_hhdet_fec!K20)</f>
        <v/>
      </c>
      <c r="L20" s="73" t="str">
        <f>IF(RES_hhdet_tes!L20=0,"",RES_hhdet_tes!L20/RES_hhdet_fec!L20)</f>
        <v/>
      </c>
      <c r="M20" s="73" t="str">
        <f>IF(RES_hhdet_tes!M20=0,"",RES_hhdet_tes!M20/RES_hhdet_fec!M20)</f>
        <v/>
      </c>
      <c r="N20" s="73" t="str">
        <f>IF(RES_hhdet_tes!N20=0,"",RES_hhdet_tes!N20/RES_hhdet_fec!N20)</f>
        <v/>
      </c>
      <c r="O20" s="73" t="str">
        <f>IF(RES_hhdet_tes!O20=0,"",RES_hhdet_tes!O20/RES_hhdet_fec!O20)</f>
        <v/>
      </c>
      <c r="P20" s="73" t="str">
        <f>IF(RES_hhdet_tes!P20=0,"",RES_hhdet_tes!P20/RES_hhdet_fec!P20)</f>
        <v/>
      </c>
      <c r="Q20" s="73" t="str">
        <f>IF(RES_hhdet_tes!Q20=0,"",RES_hhdet_tes!Q20/RES_hhdet_fec!Q20)</f>
        <v/>
      </c>
    </row>
    <row r="21" spans="1:17" ht="12" customHeight="1" x14ac:dyDescent="0.25">
      <c r="A21" s="23" t="s">
        <v>57</v>
      </c>
      <c r="B21" s="73" t="str">
        <f>IF(RES_hhdet_tes!B21=0,"",RES_hhdet_tes!B21/RES_hhdet_fec!B21)</f>
        <v/>
      </c>
      <c r="C21" s="73" t="str">
        <f>IF(RES_hhdet_tes!C21=0,"",RES_hhdet_tes!C21/RES_hhdet_fec!C21)</f>
        <v/>
      </c>
      <c r="D21" s="73" t="str">
        <f>IF(RES_hhdet_tes!D21=0,"",RES_hhdet_tes!D21/RES_hhdet_fec!D21)</f>
        <v/>
      </c>
      <c r="E21" s="73" t="str">
        <f>IF(RES_hhdet_tes!E21=0,"",RES_hhdet_tes!E21/RES_hhdet_fec!E21)</f>
        <v/>
      </c>
      <c r="F21" s="73" t="str">
        <f>IF(RES_hhdet_tes!F21=0,"",RES_hhdet_tes!F21/RES_hhdet_fec!F21)</f>
        <v/>
      </c>
      <c r="G21" s="73" t="str">
        <f>IF(RES_hhdet_tes!G21=0,"",RES_hhdet_tes!G21/RES_hhdet_fec!G21)</f>
        <v/>
      </c>
      <c r="H21" s="73" t="str">
        <f>IF(RES_hhdet_tes!H21=0,"",RES_hhdet_tes!H21/RES_hhdet_fec!H21)</f>
        <v/>
      </c>
      <c r="I21" s="73" t="str">
        <f>IF(RES_hhdet_tes!I21=0,"",RES_hhdet_tes!I21/RES_hhdet_fec!I21)</f>
        <v/>
      </c>
      <c r="J21" s="73" t="str">
        <f>IF(RES_hhdet_tes!J21=0,"",RES_hhdet_tes!J21/RES_hhdet_fec!J21)</f>
        <v/>
      </c>
      <c r="K21" s="73" t="str">
        <f>IF(RES_hhdet_tes!K21=0,"",RES_hhdet_tes!K21/RES_hhdet_fec!K21)</f>
        <v/>
      </c>
      <c r="L21" s="73" t="str">
        <f>IF(RES_hhdet_tes!L21=0,"",RES_hhdet_tes!L21/RES_hhdet_fec!L21)</f>
        <v/>
      </c>
      <c r="M21" s="73" t="str">
        <f>IF(RES_hhdet_tes!M21=0,"",RES_hhdet_tes!M21/RES_hhdet_fec!M21)</f>
        <v/>
      </c>
      <c r="N21" s="73" t="str">
        <f>IF(RES_hhdet_tes!N21=0,"",RES_hhdet_tes!N21/RES_hhdet_fec!N21)</f>
        <v/>
      </c>
      <c r="O21" s="73" t="str">
        <f>IF(RES_hhdet_tes!O21=0,"",RES_hhdet_tes!O21/RES_hhdet_fec!O21)</f>
        <v/>
      </c>
      <c r="P21" s="73" t="str">
        <f>IF(RES_hhdet_tes!P21=0,"",RES_hhdet_tes!P21/RES_hhdet_fec!P21)</f>
        <v/>
      </c>
      <c r="Q21" s="73" t="str">
        <f>IF(RES_hhdet_tes!Q21=0,"",RES_hhdet_tes!Q21/RES_hhdet_fec!Q21)</f>
        <v/>
      </c>
    </row>
    <row r="22" spans="1:17" ht="12" customHeight="1" x14ac:dyDescent="0.25">
      <c r="A22" s="29" t="s">
        <v>140</v>
      </c>
      <c r="B22" s="65" t="str">
        <f>IF(RES_hhdet_tes!B22=0,"",RES_hhdet_tes!B22/RES_hhdet_fec!B22)</f>
        <v/>
      </c>
      <c r="C22" s="65" t="str">
        <f>IF(RES_hhdet_tes!C22=0,"",RES_hhdet_tes!C22/RES_hhdet_fec!C22)</f>
        <v/>
      </c>
      <c r="D22" s="65" t="str">
        <f>IF(RES_hhdet_tes!D22=0,"",RES_hhdet_tes!D22/RES_hhdet_fec!D22)</f>
        <v/>
      </c>
      <c r="E22" s="65" t="str">
        <f>IF(RES_hhdet_tes!E22=0,"",RES_hhdet_tes!E22/RES_hhdet_fec!E22)</f>
        <v/>
      </c>
      <c r="F22" s="65" t="str">
        <f>IF(RES_hhdet_tes!F22=0,"",RES_hhdet_tes!F22/RES_hhdet_fec!F22)</f>
        <v/>
      </c>
      <c r="G22" s="65" t="str">
        <f>IF(RES_hhdet_tes!G22=0,"",RES_hhdet_tes!G22/RES_hhdet_fec!G22)</f>
        <v/>
      </c>
      <c r="H22" s="65" t="str">
        <f>IF(RES_hhdet_tes!H22=0,"",RES_hhdet_tes!H22/RES_hhdet_fec!H22)</f>
        <v/>
      </c>
      <c r="I22" s="65" t="str">
        <f>IF(RES_hhdet_tes!I22=0,"",RES_hhdet_tes!I22/RES_hhdet_fec!I22)</f>
        <v/>
      </c>
      <c r="J22" s="65" t="str">
        <f>IF(RES_hhdet_tes!J22=0,"",RES_hhdet_tes!J22/RES_hhdet_fec!J22)</f>
        <v/>
      </c>
      <c r="K22" s="65" t="str">
        <f>IF(RES_hhdet_tes!K22=0,"",RES_hhdet_tes!K22/RES_hhdet_fec!K22)</f>
        <v/>
      </c>
      <c r="L22" s="65" t="str">
        <f>IF(RES_hhdet_tes!L22=0,"",RES_hhdet_tes!L22/RES_hhdet_fec!L22)</f>
        <v/>
      </c>
      <c r="M22" s="65" t="str">
        <f>IF(RES_hhdet_tes!M22=0,"",RES_hhdet_tes!M22/RES_hhdet_fec!M22)</f>
        <v/>
      </c>
      <c r="N22" s="65" t="str">
        <f>IF(RES_hhdet_tes!N22=0,"",RES_hhdet_tes!N22/RES_hhdet_fec!N22)</f>
        <v/>
      </c>
      <c r="O22" s="65" t="str">
        <f>IF(RES_hhdet_tes!O22=0,"",RES_hhdet_tes!O22/RES_hhdet_fec!O22)</f>
        <v/>
      </c>
      <c r="P22" s="65" t="str">
        <f>IF(RES_hhdet_tes!P22=0,"",RES_hhdet_tes!P22/RES_hhdet_fec!P22)</f>
        <v/>
      </c>
      <c r="Q22" s="65" t="str">
        <f>IF(RES_hhdet_tes!Q22=0,"",RES_hhdet_tes!Q22/RES_hhdet_fec!Q22)</f>
        <v/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75">
        <f>IF(RES_hhdet_tes!B24=0,"",RES_hhdet_tes!B24/RES_hhdet_fec!B24)</f>
        <v>0.55108760449454175</v>
      </c>
      <c r="C24" s="175">
        <f>IF(RES_hhdet_tes!C24=0,"",RES_hhdet_tes!C24/RES_hhdet_fec!C24)</f>
        <v>0.54751748867949834</v>
      </c>
      <c r="D24" s="175">
        <f>IF(RES_hhdet_tes!D24=0,"",RES_hhdet_tes!D24/RES_hhdet_fec!D24)</f>
        <v>0.55138287394671115</v>
      </c>
      <c r="E24" s="175">
        <f>IF(RES_hhdet_tes!E24=0,"",RES_hhdet_tes!E24/RES_hhdet_fec!E24)</f>
        <v>0.55981997152104046</v>
      </c>
      <c r="F24" s="175">
        <f>IF(RES_hhdet_tes!F24=0,"",RES_hhdet_tes!F24/RES_hhdet_fec!F24)</f>
        <v>0.58355538309605592</v>
      </c>
      <c r="G24" s="175">
        <f>IF(RES_hhdet_tes!G24=0,"",RES_hhdet_tes!G24/RES_hhdet_fec!G24)</f>
        <v>0.58734942637175569</v>
      </c>
      <c r="H24" s="175">
        <f>IF(RES_hhdet_tes!H24=0,"",RES_hhdet_tes!H24/RES_hhdet_fec!H24)</f>
        <v>0.59761707800187425</v>
      </c>
      <c r="I24" s="175">
        <f>IF(RES_hhdet_tes!I24=0,"",RES_hhdet_tes!I24/RES_hhdet_fec!I24)</f>
        <v>0.63094917595274791</v>
      </c>
      <c r="J24" s="175">
        <f>IF(RES_hhdet_tes!J24=0,"",RES_hhdet_tes!J24/RES_hhdet_fec!J24)</f>
        <v>0.64339965788113918</v>
      </c>
      <c r="K24" s="175">
        <f>IF(RES_hhdet_tes!K24=0,"",RES_hhdet_tes!K24/RES_hhdet_fec!K24)</f>
        <v>0.64611164744781058</v>
      </c>
      <c r="L24" s="175">
        <f>IF(RES_hhdet_tes!L24=0,"",RES_hhdet_tes!L24/RES_hhdet_fec!L24)</f>
        <v>0.68515537982118258</v>
      </c>
      <c r="M24" s="175">
        <f>IF(RES_hhdet_tes!M24=0,"",RES_hhdet_tes!M24/RES_hhdet_fec!M24)</f>
        <v>0.68256424344470235</v>
      </c>
      <c r="N24" s="175">
        <f>IF(RES_hhdet_tes!N24=0,"",RES_hhdet_tes!N24/RES_hhdet_fec!N24)</f>
        <v>0.70053188628573415</v>
      </c>
      <c r="O24" s="175">
        <f>IF(RES_hhdet_tes!O24=0,"",RES_hhdet_tes!O24/RES_hhdet_fec!O24)</f>
        <v>0.73743568758550848</v>
      </c>
      <c r="P24" s="175">
        <f>IF(RES_hhdet_tes!P24=0,"",RES_hhdet_tes!P24/RES_hhdet_fec!P24)</f>
        <v>0.75891024317858746</v>
      </c>
      <c r="Q24" s="175">
        <f>IF(RES_hhdet_tes!Q24=0,"",RES_hhdet_tes!Q24/RES_hhdet_fec!Q24)</f>
        <v>0.74111600969967462</v>
      </c>
    </row>
    <row r="25" spans="1:17" ht="12.95" customHeight="1" x14ac:dyDescent="0.25">
      <c r="A25" s="158" t="s">
        <v>65</v>
      </c>
      <c r="B25" s="169">
        <f>IF(RES_hhdet_tes!B25=0,"",RES_hhdet_tes!B25/RES_hhdet_fec!B25)</f>
        <v>0.45263571736405017</v>
      </c>
      <c r="C25" s="169">
        <f>IF(RES_hhdet_tes!C25=0,"",RES_hhdet_tes!C25/RES_hhdet_fec!C25)</f>
        <v>0.44799561308225194</v>
      </c>
      <c r="D25" s="169">
        <f>IF(RES_hhdet_tes!D25=0,"",RES_hhdet_tes!D25/RES_hhdet_fec!D25)</f>
        <v>0.45327290095861161</v>
      </c>
      <c r="E25" s="169">
        <f>IF(RES_hhdet_tes!E25=0,"",RES_hhdet_tes!E25/RES_hhdet_fec!E25)</f>
        <v>0.46410652724848012</v>
      </c>
      <c r="F25" s="169">
        <f>IF(RES_hhdet_tes!F25=0,"",RES_hhdet_tes!F25/RES_hhdet_fec!F25)</f>
        <v>0.46817630352716116</v>
      </c>
      <c r="G25" s="169">
        <f>IF(RES_hhdet_tes!G25=0,"",RES_hhdet_tes!G25/RES_hhdet_fec!G25)</f>
        <v>0.46749815710028192</v>
      </c>
      <c r="H25" s="169">
        <f>IF(RES_hhdet_tes!H25=0,"",RES_hhdet_tes!H25/RES_hhdet_fec!H25)</f>
        <v>0.47223945906435771</v>
      </c>
      <c r="I25" s="169">
        <f>IF(RES_hhdet_tes!I25=0,"",RES_hhdet_tes!I25/RES_hhdet_fec!I25)</f>
        <v>0.4962376163364961</v>
      </c>
      <c r="J25" s="169">
        <f>IF(RES_hhdet_tes!J25=0,"",RES_hhdet_tes!J25/RES_hhdet_fec!J25)</f>
        <v>0.49211233924563597</v>
      </c>
      <c r="K25" s="169">
        <f>IF(RES_hhdet_tes!K25=0,"",RES_hhdet_tes!K25/RES_hhdet_fec!K25)</f>
        <v>0.48803377106118651</v>
      </c>
      <c r="L25" s="169">
        <f>IF(RES_hhdet_tes!L25=0,"",RES_hhdet_tes!L25/RES_hhdet_fec!L25)</f>
        <v>0.50081857769459981</v>
      </c>
      <c r="M25" s="169">
        <f>IF(RES_hhdet_tes!M25=0,"",RES_hhdet_tes!M25/RES_hhdet_fec!M25)</f>
        <v>0.50204682499325837</v>
      </c>
      <c r="N25" s="169">
        <f>IF(RES_hhdet_tes!N25=0,"",RES_hhdet_tes!N25/RES_hhdet_fec!N25)</f>
        <v>0.50625200538068627</v>
      </c>
      <c r="O25" s="169">
        <f>IF(RES_hhdet_tes!O25=0,"",RES_hhdet_tes!O25/RES_hhdet_fec!O25)</f>
        <v>0.51192426130610424</v>
      </c>
      <c r="P25" s="169">
        <f>IF(RES_hhdet_tes!P25=0,"",RES_hhdet_tes!P25/RES_hhdet_fec!P25)</f>
        <v>0.51838336343338132</v>
      </c>
      <c r="Q25" s="169">
        <f>IF(RES_hhdet_tes!Q25=0,"",RES_hhdet_tes!Q25/RES_hhdet_fec!Q25)</f>
        <v>0.52456799007814003</v>
      </c>
    </row>
    <row r="26" spans="1:17" ht="12" customHeight="1" x14ac:dyDescent="0.25">
      <c r="A26" s="23" t="s">
        <v>84</v>
      </c>
      <c r="B26" s="73">
        <f>IF(RES_hhdet_tes!B26=0,"",RES_hhdet_tes!B26/RES_hhdet_fec!B26)</f>
        <v>0.44044686362077901</v>
      </c>
      <c r="C26" s="73">
        <f>IF(RES_hhdet_tes!C26=0,"",RES_hhdet_tes!C26/RES_hhdet_fec!C26)</f>
        <v>0.4446097380952605</v>
      </c>
      <c r="D26" s="73">
        <f>IF(RES_hhdet_tes!D26=0,"",RES_hhdet_tes!D26/RES_hhdet_fec!D26)</f>
        <v>0.44861635489575091</v>
      </c>
      <c r="E26" s="73">
        <f>IF(RES_hhdet_tes!E26=0,"",RES_hhdet_tes!E26/RES_hhdet_fec!E26)</f>
        <v>0.45399799287605203</v>
      </c>
      <c r="F26" s="73">
        <f>IF(RES_hhdet_tes!F26=0,"",RES_hhdet_tes!F26/RES_hhdet_fec!F26)</f>
        <v>0.45867606485892798</v>
      </c>
      <c r="G26" s="73">
        <f>IF(RES_hhdet_tes!G26=0,"",RES_hhdet_tes!G26/RES_hhdet_fec!G26)</f>
        <v>0.46345445561495191</v>
      </c>
      <c r="H26" s="73">
        <f>IF(RES_hhdet_tes!H26=0,"",RES_hhdet_tes!H26/RES_hhdet_fec!H26)</f>
        <v>0.46736797186526269</v>
      </c>
      <c r="I26" s="73">
        <f>IF(RES_hhdet_tes!I26=0,"",RES_hhdet_tes!I26/RES_hhdet_fec!I26)</f>
        <v>0.47289936457204129</v>
      </c>
      <c r="J26" s="73">
        <f>IF(RES_hhdet_tes!J26=0,"",RES_hhdet_tes!J26/RES_hhdet_fec!J26)</f>
        <v>0.47724457511535445</v>
      </c>
      <c r="K26" s="73">
        <f>IF(RES_hhdet_tes!K26=0,"",RES_hhdet_tes!K26/RES_hhdet_fec!K26)</f>
        <v>0.48409416976675335</v>
      </c>
      <c r="L26" s="73">
        <f>IF(RES_hhdet_tes!L26=0,"",RES_hhdet_tes!L26/RES_hhdet_fec!L26)</f>
        <v>0.49063162243730529</v>
      </c>
      <c r="M26" s="73">
        <f>IF(RES_hhdet_tes!M26=0,"",RES_hhdet_tes!M26/RES_hhdet_fec!M26)</f>
        <v>0.4960075185591033</v>
      </c>
      <c r="N26" s="73">
        <f>IF(RES_hhdet_tes!N26=0,"",RES_hhdet_tes!N26/RES_hhdet_fec!N26)</f>
        <v>0.50203595517816424</v>
      </c>
      <c r="O26" s="73">
        <f>IF(RES_hhdet_tes!O26=0,"",RES_hhdet_tes!O26/RES_hhdet_fec!O26)</f>
        <v>0.50764285482019422</v>
      </c>
      <c r="P26" s="73">
        <f>IF(RES_hhdet_tes!P26=0,"",RES_hhdet_tes!P26/RES_hhdet_fec!P26)</f>
        <v>0.51142518239548296</v>
      </c>
      <c r="Q26" s="73">
        <f>IF(RES_hhdet_tes!Q26=0,"",RES_hhdet_tes!Q26/RES_hhdet_fec!Q26)</f>
        <v>0.51556679046102805</v>
      </c>
    </row>
    <row r="27" spans="1:17" ht="12" customHeight="1" x14ac:dyDescent="0.25">
      <c r="A27" s="23" t="s">
        <v>60</v>
      </c>
      <c r="B27" s="73">
        <f>IF(RES_hhdet_tes!B27=0,"",RES_hhdet_tes!B27/RES_hhdet_fec!B27)</f>
        <v>0.99999999999999967</v>
      </c>
      <c r="C27" s="73">
        <f>IF(RES_hhdet_tes!C27=0,"",RES_hhdet_tes!C27/RES_hhdet_fec!C27)</f>
        <v>1</v>
      </c>
      <c r="D27" s="73">
        <f>IF(RES_hhdet_tes!D27=0,"",RES_hhdet_tes!D27/RES_hhdet_fec!D27)</f>
        <v>0.99999999999999978</v>
      </c>
      <c r="E27" s="73">
        <f>IF(RES_hhdet_tes!E27=0,"",RES_hhdet_tes!E27/RES_hhdet_fec!E27)</f>
        <v>0.99999999999999978</v>
      </c>
      <c r="F27" s="73">
        <f>IF(RES_hhdet_tes!F27=0,"",RES_hhdet_tes!F27/RES_hhdet_fec!F27)</f>
        <v>0.99999999999999956</v>
      </c>
      <c r="G27" s="73">
        <f>IF(RES_hhdet_tes!G27=0,"",RES_hhdet_tes!G27/RES_hhdet_fec!G27)</f>
        <v>1</v>
      </c>
      <c r="H27" s="73">
        <f>IF(RES_hhdet_tes!H27=0,"",RES_hhdet_tes!H27/RES_hhdet_fec!H27)</f>
        <v>1.0000000000000002</v>
      </c>
      <c r="I27" s="73">
        <f>IF(RES_hhdet_tes!I27=0,"",RES_hhdet_tes!I27/RES_hhdet_fec!I27)</f>
        <v>1.0000000000000002</v>
      </c>
      <c r="J27" s="73">
        <f>IF(RES_hhdet_tes!J27=0,"",RES_hhdet_tes!J27/RES_hhdet_fec!J27)</f>
        <v>1.0000000000000004</v>
      </c>
      <c r="K27" s="73">
        <f>IF(RES_hhdet_tes!K27=0,"",RES_hhdet_tes!K27/RES_hhdet_fec!K27)</f>
        <v>1.0000000000000004</v>
      </c>
      <c r="L27" s="73">
        <f>IF(RES_hhdet_tes!L27=0,"",RES_hhdet_tes!L27/RES_hhdet_fec!L27)</f>
        <v>1.0000000000000002</v>
      </c>
      <c r="M27" s="73">
        <f>IF(RES_hhdet_tes!M27=0,"",RES_hhdet_tes!M27/RES_hhdet_fec!M27)</f>
        <v>0.99999999999999967</v>
      </c>
      <c r="N27" s="73">
        <f>IF(RES_hhdet_tes!N27=0,"",RES_hhdet_tes!N27/RES_hhdet_fec!N27)</f>
        <v>0.99999999999999967</v>
      </c>
      <c r="O27" s="73">
        <f>IF(RES_hhdet_tes!O27=0,"",RES_hhdet_tes!O27/RES_hhdet_fec!O27)</f>
        <v>0.99999999999999956</v>
      </c>
      <c r="P27" s="73">
        <f>IF(RES_hhdet_tes!P27=0,"",RES_hhdet_tes!P27/RES_hhdet_fec!P27)</f>
        <v>1</v>
      </c>
      <c r="Q27" s="73">
        <f>IF(RES_hhdet_tes!Q27=0,"",RES_hhdet_tes!Q27/RES_hhdet_fec!Q27)</f>
        <v>1.0000000000000002</v>
      </c>
    </row>
    <row r="28" spans="1:17" ht="12.95" customHeight="1" x14ac:dyDescent="0.25">
      <c r="A28" s="158" t="s">
        <v>112</v>
      </c>
      <c r="B28" s="169">
        <f>IF(RES_hhdet_tes!B28=0,"",RES_hhdet_tes!B28/RES_hhdet_fec!B28)</f>
        <v>1.3958328555053792</v>
      </c>
      <c r="C28" s="169">
        <f>IF(RES_hhdet_tes!C28=0,"",RES_hhdet_tes!C28/RES_hhdet_fec!C28)</f>
        <v>1.4447529926802054</v>
      </c>
      <c r="D28" s="169">
        <f>IF(RES_hhdet_tes!D28=0,"",RES_hhdet_tes!D28/RES_hhdet_fec!D28)</f>
        <v>1.4869298027036193</v>
      </c>
      <c r="E28" s="169">
        <f>IF(RES_hhdet_tes!E28=0,"",RES_hhdet_tes!E28/RES_hhdet_fec!E28)</f>
        <v>1.5363977824893154</v>
      </c>
      <c r="F28" s="169">
        <f>IF(RES_hhdet_tes!F28=0,"",RES_hhdet_tes!F28/RES_hhdet_fec!F28)</f>
        <v>1.5957889881190102</v>
      </c>
      <c r="G28" s="169">
        <f>IF(RES_hhdet_tes!G28=0,"",RES_hhdet_tes!G28/RES_hhdet_fec!G28)</f>
        <v>1.6509329760195188</v>
      </c>
      <c r="H28" s="169">
        <f>IF(RES_hhdet_tes!H28=0,"",RES_hhdet_tes!H28/RES_hhdet_fec!H28)</f>
        <v>1.7035483863991048</v>
      </c>
      <c r="I28" s="169">
        <f>IF(RES_hhdet_tes!I28=0,"",RES_hhdet_tes!I28/RES_hhdet_fec!I28)</f>
        <v>1.7321960971283308</v>
      </c>
      <c r="J28" s="169">
        <f>IF(RES_hhdet_tes!J28=0,"",RES_hhdet_tes!J28/RES_hhdet_fec!J28)</f>
        <v>1.8446742700827592</v>
      </c>
      <c r="K28" s="169">
        <f>IF(RES_hhdet_tes!K28=0,"",RES_hhdet_tes!K28/RES_hhdet_fec!K28)</f>
        <v>2.0123857311970936</v>
      </c>
      <c r="L28" s="169">
        <f>IF(RES_hhdet_tes!L28=0,"",RES_hhdet_tes!L28/RES_hhdet_fec!L28)</f>
        <v>2.1590046490816399</v>
      </c>
      <c r="M28" s="169">
        <f>IF(RES_hhdet_tes!M28=0,"",RES_hhdet_tes!M28/RES_hhdet_fec!M28)</f>
        <v>2.3059449903661271</v>
      </c>
      <c r="N28" s="169">
        <f>IF(RES_hhdet_tes!N28=0,"",RES_hhdet_tes!N28/RES_hhdet_fec!N28)</f>
        <v>2.4528280070981223</v>
      </c>
      <c r="O28" s="169">
        <f>IF(RES_hhdet_tes!O28=0,"",RES_hhdet_tes!O28/RES_hhdet_fec!O28)</f>
        <v>2.5864577865529697</v>
      </c>
      <c r="P28" s="169">
        <f>IF(RES_hhdet_tes!P28=0,"",RES_hhdet_tes!P28/RES_hhdet_fec!P28)</f>
        <v>2.6909074253513365</v>
      </c>
      <c r="Q28" s="169">
        <f>IF(RES_hhdet_tes!Q28=0,"",RES_hhdet_tes!Q28/RES_hhdet_fec!Q28)</f>
        <v>2.8347638676109232</v>
      </c>
    </row>
    <row r="29" spans="1:17" ht="12" customHeight="1" x14ac:dyDescent="0.25">
      <c r="A29" s="23" t="s">
        <v>60</v>
      </c>
      <c r="B29" s="73">
        <f>IF(RES_hhdet_tes!B29=0,"",RES_hhdet_tes!B29/RES_hhdet_fec!B29)</f>
        <v>1.3958328555053792</v>
      </c>
      <c r="C29" s="73">
        <f>IF(RES_hhdet_tes!C29=0,"",RES_hhdet_tes!C29/RES_hhdet_fec!C29)</f>
        <v>1.4447529926802054</v>
      </c>
      <c r="D29" s="73">
        <f>IF(RES_hhdet_tes!D29=0,"",RES_hhdet_tes!D29/RES_hhdet_fec!D29)</f>
        <v>1.4869298027036193</v>
      </c>
      <c r="E29" s="73">
        <f>IF(RES_hhdet_tes!E29=0,"",RES_hhdet_tes!E29/RES_hhdet_fec!E29)</f>
        <v>1.5363977824893154</v>
      </c>
      <c r="F29" s="73">
        <f>IF(RES_hhdet_tes!F29=0,"",RES_hhdet_tes!F29/RES_hhdet_fec!F29)</f>
        <v>1.5957889881190102</v>
      </c>
      <c r="G29" s="73">
        <f>IF(RES_hhdet_tes!G29=0,"",RES_hhdet_tes!G29/RES_hhdet_fec!G29)</f>
        <v>1.6509329760195188</v>
      </c>
      <c r="H29" s="73">
        <f>IF(RES_hhdet_tes!H29=0,"",RES_hhdet_tes!H29/RES_hhdet_fec!H29)</f>
        <v>1.7035483863991048</v>
      </c>
      <c r="I29" s="73">
        <f>IF(RES_hhdet_tes!I29=0,"",RES_hhdet_tes!I29/RES_hhdet_fec!I29)</f>
        <v>1.7321960971283308</v>
      </c>
      <c r="J29" s="73">
        <f>IF(RES_hhdet_tes!J29=0,"",RES_hhdet_tes!J29/RES_hhdet_fec!J29)</f>
        <v>1.8446742700827592</v>
      </c>
      <c r="K29" s="73">
        <f>IF(RES_hhdet_tes!K29=0,"",RES_hhdet_tes!K29/RES_hhdet_fec!K29)</f>
        <v>2.0123857311970936</v>
      </c>
      <c r="L29" s="73">
        <f>IF(RES_hhdet_tes!L29=0,"",RES_hhdet_tes!L29/RES_hhdet_fec!L29)</f>
        <v>2.1590046490816399</v>
      </c>
      <c r="M29" s="73">
        <f>IF(RES_hhdet_tes!M29=0,"",RES_hhdet_tes!M29/RES_hhdet_fec!M29)</f>
        <v>2.3059449903661271</v>
      </c>
      <c r="N29" s="73">
        <f>IF(RES_hhdet_tes!N29=0,"",RES_hhdet_tes!N29/RES_hhdet_fec!N29)</f>
        <v>2.4528280070981223</v>
      </c>
      <c r="O29" s="73">
        <f>IF(RES_hhdet_tes!O29=0,"",RES_hhdet_tes!O29/RES_hhdet_fec!O29)</f>
        <v>2.5864577865529697</v>
      </c>
      <c r="P29" s="73">
        <f>IF(RES_hhdet_tes!P29=0,"",RES_hhdet_tes!P29/RES_hhdet_fec!P29)</f>
        <v>2.6909074253513365</v>
      </c>
      <c r="Q29" s="73">
        <f>IF(RES_hhdet_tes!Q29=0,"",RES_hhdet_tes!Q29/RES_hhdet_fec!Q29)</f>
        <v>2.8347638676109232</v>
      </c>
    </row>
    <row r="30" spans="1:17" ht="12" customHeight="1" x14ac:dyDescent="0.25">
      <c r="A30" s="158" t="s">
        <v>63</v>
      </c>
      <c r="B30" s="169">
        <f>IF(RES_hhdet_tes!B30=0,"",RES_hhdet_tes!B30/RES_hhdet_fec!B30)</f>
        <v>0.76200632895890474</v>
      </c>
      <c r="C30" s="169">
        <f>IF(RES_hhdet_tes!C30=0,"",RES_hhdet_tes!C30/RES_hhdet_fec!C30)</f>
        <v>0.77127393570410485</v>
      </c>
      <c r="D30" s="169">
        <f>IF(RES_hhdet_tes!D30=0,"",RES_hhdet_tes!D30/RES_hhdet_fec!D30)</f>
        <v>0.75596860214074513</v>
      </c>
      <c r="E30" s="169">
        <f>IF(RES_hhdet_tes!E30=0,"",RES_hhdet_tes!E30/RES_hhdet_fec!E30)</f>
        <v>0.75754910752060889</v>
      </c>
      <c r="F30" s="169">
        <f>IF(RES_hhdet_tes!F30=0,"",RES_hhdet_tes!F30/RES_hhdet_fec!F30)</f>
        <v>0.81334025764076823</v>
      </c>
      <c r="G30" s="169">
        <f>IF(RES_hhdet_tes!G30=0,"",RES_hhdet_tes!G30/RES_hhdet_fec!G30)</f>
        <v>0.74614384229510833</v>
      </c>
      <c r="H30" s="169">
        <f>IF(RES_hhdet_tes!H30=0,"",RES_hhdet_tes!H30/RES_hhdet_fec!H30)</f>
        <v>0.78965447478035666</v>
      </c>
      <c r="I30" s="169">
        <f>IF(RES_hhdet_tes!I30=0,"",RES_hhdet_tes!I30/RES_hhdet_fec!I30)</f>
        <v>0.89378373057417548</v>
      </c>
      <c r="J30" s="169">
        <f>IF(RES_hhdet_tes!J30=0,"",RES_hhdet_tes!J30/RES_hhdet_fec!J30)</f>
        <v>0.88484844544635122</v>
      </c>
      <c r="K30" s="169">
        <f>IF(RES_hhdet_tes!K30=0,"",RES_hhdet_tes!K30/RES_hhdet_fec!K30)</f>
        <v>0.88814329753175647</v>
      </c>
      <c r="L30" s="169">
        <f>IF(RES_hhdet_tes!L30=0,"",RES_hhdet_tes!L30/RES_hhdet_fec!L30)</f>
        <v>0.91458789890645287</v>
      </c>
      <c r="M30" s="169">
        <f>IF(RES_hhdet_tes!M30=0,"",RES_hhdet_tes!M30/RES_hhdet_fec!M30)</f>
        <v>0.92332190599244901</v>
      </c>
      <c r="N30" s="169">
        <f>IF(RES_hhdet_tes!N30=0,"",RES_hhdet_tes!N30/RES_hhdet_fec!N30)</f>
        <v>0.94114807814149293</v>
      </c>
      <c r="O30" s="169">
        <f>IF(RES_hhdet_tes!O30=0,"",RES_hhdet_tes!O30/RES_hhdet_fec!O30)</f>
        <v>0.96780053013191181</v>
      </c>
      <c r="P30" s="169">
        <f>IF(RES_hhdet_tes!P30=0,"",RES_hhdet_tes!P30/RES_hhdet_fec!P30)</f>
        <v>0.9517099401569834</v>
      </c>
      <c r="Q30" s="169">
        <f>IF(RES_hhdet_tes!Q30=0,"",RES_hhdet_tes!Q30/RES_hhdet_fec!Q30)</f>
        <v>0.92014178399555502</v>
      </c>
    </row>
    <row r="31" spans="1:17" ht="12" customHeight="1" x14ac:dyDescent="0.25">
      <c r="A31" s="167" t="s">
        <v>169</v>
      </c>
      <c r="B31" s="174">
        <f>IF(RES_hhdet_tes!B31=0,"",RES_hhdet_tes!B31/RES_hhdet_fec!B31)</f>
        <v>0.37826296841525864</v>
      </c>
      <c r="C31" s="174">
        <f>IF(RES_hhdet_tes!C31=0,"",RES_hhdet_tes!C31/RES_hhdet_fec!C31)</f>
        <v>0.38176252429046381</v>
      </c>
      <c r="D31" s="174">
        <f>IF(RES_hhdet_tes!D31=0,"",RES_hhdet_tes!D31/RES_hhdet_fec!D31)</f>
        <v>0.38582920340419508</v>
      </c>
      <c r="E31" s="174">
        <f>IF(RES_hhdet_tes!E31=0,"",RES_hhdet_tes!E31/RES_hhdet_fec!E31)</f>
        <v>0.38923637668935218</v>
      </c>
      <c r="F31" s="174">
        <f>IF(RES_hhdet_tes!F31=0,"",RES_hhdet_tes!F31/RES_hhdet_fec!F31)</f>
        <v>0.39376030984408861</v>
      </c>
      <c r="G31" s="174">
        <f>IF(RES_hhdet_tes!G31=0,"",RES_hhdet_tes!G31/RES_hhdet_fec!G31)</f>
        <v>0.3988019859903581</v>
      </c>
      <c r="H31" s="174">
        <f>IF(RES_hhdet_tes!H31=0,"",RES_hhdet_tes!H31/RES_hhdet_fec!H31)</f>
        <v>0.40204106632961345</v>
      </c>
      <c r="I31" s="174">
        <f>IF(RES_hhdet_tes!I31=0,"",RES_hhdet_tes!I31/RES_hhdet_fec!I31)</f>
        <v>0.43054496685494215</v>
      </c>
      <c r="J31" s="174">
        <f>IF(RES_hhdet_tes!J31=0,"",RES_hhdet_tes!J31/RES_hhdet_fec!J31)</f>
        <v>0.43265154510870601</v>
      </c>
      <c r="K31" s="174">
        <f>IF(RES_hhdet_tes!K31=0,"",RES_hhdet_tes!K31/RES_hhdet_fec!K31)</f>
        <v>0.43405818284140602</v>
      </c>
      <c r="L31" s="174">
        <f>IF(RES_hhdet_tes!L31=0,"",RES_hhdet_tes!L31/RES_hhdet_fec!L31)</f>
        <v>0.4389647426170688</v>
      </c>
      <c r="M31" s="174">
        <f>IF(RES_hhdet_tes!M31=0,"",RES_hhdet_tes!M31/RES_hhdet_fec!M31)</f>
        <v>0.44104166195413819</v>
      </c>
      <c r="N31" s="174">
        <f>IF(RES_hhdet_tes!N31=0,"",RES_hhdet_tes!N31/RES_hhdet_fec!N31)</f>
        <v>0.44491560473204295</v>
      </c>
      <c r="O31" s="174">
        <f>IF(RES_hhdet_tes!O31=0,"",RES_hhdet_tes!O31/RES_hhdet_fec!O31)</f>
        <v>0.4540568638142452</v>
      </c>
      <c r="P31" s="174">
        <f>IF(RES_hhdet_tes!P31=0,"",RES_hhdet_tes!P31/RES_hhdet_fec!P31)</f>
        <v>0.45680425614096026</v>
      </c>
      <c r="Q31" s="174">
        <f>IF(RES_hhdet_tes!Q31=0,"",RES_hhdet_tes!Q31/RES_hhdet_fec!Q31)</f>
        <v>0.46325995239745243</v>
      </c>
    </row>
    <row r="32" spans="1:17" ht="12" customHeight="1" x14ac:dyDescent="0.25">
      <c r="A32" s="167" t="s">
        <v>168</v>
      </c>
      <c r="B32" s="174">
        <f>IF(RES_hhdet_tes!B32=0,"",RES_hhdet_tes!B32/RES_hhdet_fec!B32)</f>
        <v>0.96816780262142543</v>
      </c>
      <c r="C32" s="174">
        <f>IF(RES_hhdet_tes!C32=0,"",RES_hhdet_tes!C32/RES_hhdet_fec!C32)</f>
        <v>0.98410203373738747</v>
      </c>
      <c r="D32" s="174">
        <f>IF(RES_hhdet_tes!D32=0,"",RES_hhdet_tes!D32/RES_hhdet_fec!D32)</f>
        <v>0.96921412340052204</v>
      </c>
      <c r="E32" s="174">
        <f>IF(RES_hhdet_tes!E32=0,"",RES_hhdet_tes!E32/RES_hhdet_fec!E32)</f>
        <v>0.96979557244464187</v>
      </c>
      <c r="F32" s="174">
        <f>IF(RES_hhdet_tes!F32=0,"",RES_hhdet_tes!F32/RES_hhdet_fec!F32)</f>
        <v>0.97033699285477637</v>
      </c>
      <c r="G32" s="174">
        <f>IF(RES_hhdet_tes!G32=0,"",RES_hhdet_tes!G32/RES_hhdet_fec!G32)</f>
        <v>0.84782811013182291</v>
      </c>
      <c r="H32" s="174">
        <f>IF(RES_hhdet_tes!H32=0,"",RES_hhdet_tes!H32/RES_hhdet_fec!H32)</f>
        <v>0.93773824300137809</v>
      </c>
      <c r="I32" s="174">
        <f>IF(RES_hhdet_tes!I32=0,"",RES_hhdet_tes!I32/RES_hhdet_fec!I32)</f>
        <v>0.97188518668955282</v>
      </c>
      <c r="J32" s="174">
        <f>IF(RES_hhdet_tes!J32=0,"",RES_hhdet_tes!J32/RES_hhdet_fec!J32)</f>
        <v>0.97261610858508984</v>
      </c>
      <c r="K32" s="174">
        <f>IF(RES_hhdet_tes!K32=0,"",RES_hhdet_tes!K32/RES_hhdet_fec!K32)</f>
        <v>0.97324057130203134</v>
      </c>
      <c r="L32" s="174">
        <f>IF(RES_hhdet_tes!L32=0,"",RES_hhdet_tes!L32/RES_hhdet_fec!L32)</f>
        <v>0.97379400986973097</v>
      </c>
      <c r="M32" s="174">
        <f>IF(RES_hhdet_tes!M32=0,"",RES_hhdet_tes!M32/RES_hhdet_fec!M32)</f>
        <v>0.97564955967087319</v>
      </c>
      <c r="N32" s="174">
        <f>IF(RES_hhdet_tes!N32=0,"",RES_hhdet_tes!N32/RES_hhdet_fec!N32)</f>
        <v>0.97711911245282457</v>
      </c>
      <c r="O32" s="174">
        <f>IF(RES_hhdet_tes!O32=0,"",RES_hhdet_tes!O32/RES_hhdet_fec!O32)</f>
        <v>0.97792298948588152</v>
      </c>
      <c r="P32" s="174">
        <f>IF(RES_hhdet_tes!P32=0,"",RES_hhdet_tes!P32/RES_hhdet_fec!P32)</f>
        <v>0.96309547286576913</v>
      </c>
      <c r="Q32" s="174">
        <f>IF(RES_hhdet_tes!Q32=0,"",RES_hhdet_tes!Q32/RES_hhdet_fec!Q32)</f>
        <v>0.91634852952900714</v>
      </c>
    </row>
    <row r="33" spans="1:17" ht="12" customHeight="1" x14ac:dyDescent="0.25">
      <c r="A33" s="166" t="s">
        <v>57</v>
      </c>
      <c r="B33" s="173">
        <f>IF(RES_hhdet_tes!B33=0,"",RES_hhdet_tes!B33/RES_hhdet_fec!B33)</f>
        <v>0.37826296841525897</v>
      </c>
      <c r="C33" s="173">
        <f>IF(RES_hhdet_tes!C33=0,"",RES_hhdet_tes!C33/RES_hhdet_fec!C33)</f>
        <v>0.38280142516701227</v>
      </c>
      <c r="D33" s="173">
        <f>IF(RES_hhdet_tes!D33=0,"",RES_hhdet_tes!D33/RES_hhdet_fec!D33)</f>
        <v>0.38710654385567378</v>
      </c>
      <c r="E33" s="173">
        <f>IF(RES_hhdet_tes!E33=0,"",RES_hhdet_tes!E33/RES_hhdet_fec!E33)</f>
        <v>0.39272160607561146</v>
      </c>
      <c r="F33" s="173">
        <f>IF(RES_hhdet_tes!F33=0,"",RES_hhdet_tes!F33/RES_hhdet_fec!F33)</f>
        <v>0.39758817632606758</v>
      </c>
      <c r="G33" s="173">
        <f>IF(RES_hhdet_tes!G33=0,"",RES_hhdet_tes!G33/RES_hhdet_fec!G33)</f>
        <v>0.40330510325259961</v>
      </c>
      <c r="H33" s="173">
        <f>IF(RES_hhdet_tes!H33=0,"",RES_hhdet_tes!H33/RES_hhdet_fec!H33)</f>
        <v>0.40707671769037951</v>
      </c>
      <c r="I33" s="173">
        <f>IF(RES_hhdet_tes!I33=0,"",RES_hhdet_tes!I33/RES_hhdet_fec!I33)</f>
        <v>0.41233409509294705</v>
      </c>
      <c r="J33" s="173">
        <f>IF(RES_hhdet_tes!J33=0,"",RES_hhdet_tes!J33/RES_hhdet_fec!J33)</f>
        <v>0.41843291662459564</v>
      </c>
      <c r="K33" s="173">
        <f>IF(RES_hhdet_tes!K33=0,"",RES_hhdet_tes!K33/RES_hhdet_fec!K33)</f>
        <v>0.42529670493140359</v>
      </c>
      <c r="L33" s="173">
        <f>IF(RES_hhdet_tes!L33=0,"",RES_hhdet_tes!L33/RES_hhdet_fec!L33)</f>
        <v>0.43168899291712354</v>
      </c>
      <c r="M33" s="173">
        <f>IF(RES_hhdet_tes!M33=0,"",RES_hhdet_tes!M33/RES_hhdet_fec!M33)</f>
        <v>0.43675831356507555</v>
      </c>
      <c r="N33" s="173">
        <f>IF(RES_hhdet_tes!N33=0,"",RES_hhdet_tes!N33/RES_hhdet_fec!N33)</f>
        <v>0.44262500397129445</v>
      </c>
      <c r="O33" s="173">
        <f>IF(RES_hhdet_tes!O33=0,"",RES_hhdet_tes!O33/RES_hhdet_fec!O33)</f>
        <v>0.44473577845768086</v>
      </c>
      <c r="P33" s="173">
        <f>IF(RES_hhdet_tes!P33=0,"",RES_hhdet_tes!P33/RES_hhdet_fec!P33)</f>
        <v>0.44696022119779077</v>
      </c>
      <c r="Q33" s="173">
        <f>IF(RES_hhdet_tes!Q33=0,"",RES_hhdet_tes!Q33/RES_hhdet_fec!Q33)</f>
        <v>0.44828600960424064</v>
      </c>
    </row>
    <row r="34" spans="1:17" ht="12" customHeight="1" x14ac:dyDescent="0.25">
      <c r="A34" s="147" t="s">
        <v>59</v>
      </c>
      <c r="B34" s="172">
        <f>IF(RES_hhdet_tes!B34=0,"",RES_hhdet_tes!B34/RES_hhdet_fec!B34)</f>
        <v>0.99999999999999967</v>
      </c>
      <c r="C34" s="172">
        <f>IF(RES_hhdet_tes!C34=0,"",RES_hhdet_tes!C34/RES_hhdet_fec!C34)</f>
        <v>1</v>
      </c>
      <c r="D34" s="172">
        <f>IF(RES_hhdet_tes!D34=0,"",RES_hhdet_tes!D34/RES_hhdet_fec!D34)</f>
        <v>0.99999999999999967</v>
      </c>
      <c r="E34" s="172">
        <f>IF(RES_hhdet_tes!E34=0,"",RES_hhdet_tes!E34/RES_hhdet_fec!E34)</f>
        <v>1</v>
      </c>
      <c r="F34" s="172">
        <f>IF(RES_hhdet_tes!F34=0,"",RES_hhdet_tes!F34/RES_hhdet_fec!F34)</f>
        <v>1.0000000000000002</v>
      </c>
      <c r="G34" s="172">
        <f>IF(RES_hhdet_tes!G34=0,"",RES_hhdet_tes!G34/RES_hhdet_fec!G34)</f>
        <v>1</v>
      </c>
      <c r="H34" s="172">
        <f>IF(RES_hhdet_tes!H34=0,"",RES_hhdet_tes!H34/RES_hhdet_fec!H34)</f>
        <v>1</v>
      </c>
      <c r="I34" s="172">
        <f>IF(RES_hhdet_tes!I34=0,"",RES_hhdet_tes!I34/RES_hhdet_fec!I34)</f>
        <v>0.99999999999999989</v>
      </c>
      <c r="J34" s="172">
        <f>IF(RES_hhdet_tes!J34=0,"",RES_hhdet_tes!J34/RES_hhdet_fec!J34)</f>
        <v>0.99999999999999989</v>
      </c>
      <c r="K34" s="172">
        <f>IF(RES_hhdet_tes!K34=0,"",RES_hhdet_tes!K34/RES_hhdet_fec!K34)</f>
        <v>1</v>
      </c>
      <c r="L34" s="172">
        <f>IF(RES_hhdet_tes!L34=0,"",RES_hhdet_tes!L34/RES_hhdet_fec!L34)</f>
        <v>1.0000000000000002</v>
      </c>
      <c r="M34" s="172">
        <f>IF(RES_hhdet_tes!M34=0,"",RES_hhdet_tes!M34/RES_hhdet_fec!M34)</f>
        <v>1.0000000000000004</v>
      </c>
      <c r="N34" s="172">
        <f>IF(RES_hhdet_tes!N34=0,"",RES_hhdet_tes!N34/RES_hhdet_fec!N34)</f>
        <v>1</v>
      </c>
      <c r="O34" s="172">
        <f>IF(RES_hhdet_tes!O34=0,"",RES_hhdet_tes!O34/RES_hhdet_fec!O34)</f>
        <v>1</v>
      </c>
      <c r="P34" s="172">
        <f>IF(RES_hhdet_tes!P34=0,"",RES_hhdet_tes!P34/RES_hhdet_fec!P34)</f>
        <v>0.99999999999999967</v>
      </c>
      <c r="Q34" s="172">
        <f>IF(RES_hhdet_tes!Q34=0,"",RES_hhdet_tes!Q34/RES_hhdet_fec!Q34)</f>
        <v>1</v>
      </c>
    </row>
    <row r="35" spans="1:17" ht="12" customHeight="1" x14ac:dyDescent="0.25">
      <c r="A35" s="163" t="s">
        <v>142</v>
      </c>
      <c r="B35" s="171">
        <f>IF(RES_hhdet_tes!B35=0,"",RES_hhdet_tes!B35/RES_hhdet_fec!B35)</f>
        <v>0.48333601519727509</v>
      </c>
      <c r="C35" s="171">
        <f>IF(RES_hhdet_tes!C35=0,"",RES_hhdet_tes!C35/RES_hhdet_fec!C35)</f>
        <v>0.49070209571479589</v>
      </c>
      <c r="D35" s="171">
        <f>IF(RES_hhdet_tes!D35=0,"",RES_hhdet_tes!D35/RES_hhdet_fec!D35)</f>
        <v>0.49798780251610159</v>
      </c>
      <c r="E35" s="171">
        <f>IF(RES_hhdet_tes!E35=0,"",RES_hhdet_tes!E35/RES_hhdet_fec!E35)</f>
        <v>0.50577806903444367</v>
      </c>
      <c r="F35" s="171">
        <f>IF(RES_hhdet_tes!F35=0,"",RES_hhdet_tes!F35/RES_hhdet_fec!F35)</f>
        <v>0.51803808437535748</v>
      </c>
      <c r="G35" s="171">
        <f>IF(RES_hhdet_tes!G35=0,"",RES_hhdet_tes!G35/RES_hhdet_fec!G35)</f>
        <v>0.52387246807965426</v>
      </c>
      <c r="H35" s="171">
        <f>IF(RES_hhdet_tes!H35=0,"",RES_hhdet_tes!H35/RES_hhdet_fec!H35)</f>
        <v>0.53221744042357311</v>
      </c>
      <c r="I35" s="171">
        <f>IF(RES_hhdet_tes!I35=0,"",RES_hhdet_tes!I35/RES_hhdet_fec!I35)</f>
        <v>0.55438538679470173</v>
      </c>
      <c r="J35" s="171">
        <f>IF(RES_hhdet_tes!J35=0,"",RES_hhdet_tes!J35/RES_hhdet_fec!J35)</f>
        <v>0.55631678023837106</v>
      </c>
      <c r="K35" s="171">
        <f>IF(RES_hhdet_tes!K35=0,"",RES_hhdet_tes!K35/RES_hhdet_fec!K35)</f>
        <v>0.55937286340766301</v>
      </c>
      <c r="L35" s="171">
        <f>IF(RES_hhdet_tes!L35=0,"",RES_hhdet_tes!L35/RES_hhdet_fec!L35)</f>
        <v>0.56527067583207224</v>
      </c>
      <c r="M35" s="171">
        <f>IF(RES_hhdet_tes!M35=0,"",RES_hhdet_tes!M35/RES_hhdet_fec!M35)</f>
        <v>0.56933051407420787</v>
      </c>
      <c r="N35" s="171">
        <f>IF(RES_hhdet_tes!N35=0,"",RES_hhdet_tes!N35/RES_hhdet_fec!N35)</f>
        <v>0.57547903981953641</v>
      </c>
      <c r="O35" s="171">
        <f>IF(RES_hhdet_tes!O35=0,"",RES_hhdet_tes!O35/RES_hhdet_fec!O35)</f>
        <v>0.58497822342486527</v>
      </c>
      <c r="P35" s="171">
        <f>IF(RES_hhdet_tes!P35=0,"",RES_hhdet_tes!P35/RES_hhdet_fec!P35)</f>
        <v>0.58715421636540344</v>
      </c>
      <c r="Q35" s="171">
        <f>IF(RES_hhdet_tes!Q35=0,"",RES_hhdet_tes!Q35/RES_hhdet_fec!Q35)</f>
        <v>0.5929511318362003</v>
      </c>
    </row>
    <row r="36" spans="1:17" ht="12" customHeight="1" x14ac:dyDescent="0.25">
      <c r="A36" s="161" t="s">
        <v>141</v>
      </c>
      <c r="B36" s="170">
        <f>IF(RES_hhdet_tes!B36=0,"",RES_hhdet_tes!B36/RES_hhdet_fec!B36)</f>
        <v>0.97820824451669941</v>
      </c>
      <c r="C36" s="170">
        <f>IF(RES_hhdet_tes!C36=0,"",RES_hhdet_tes!C36/RES_hhdet_fec!C36)</f>
        <v>0.98954294987006142</v>
      </c>
      <c r="D36" s="170">
        <f>IF(RES_hhdet_tes!D36=0,"",RES_hhdet_tes!D36/RES_hhdet_fec!D36)</f>
        <v>0.97977005356636626</v>
      </c>
      <c r="E36" s="170">
        <f>IF(RES_hhdet_tes!E36=0,"",RES_hhdet_tes!E36/RES_hhdet_fec!E36)</f>
        <v>0.97995333172714993</v>
      </c>
      <c r="F36" s="170">
        <f>IF(RES_hhdet_tes!F36=0,"",RES_hhdet_tes!F36/RES_hhdet_fec!F36)</f>
        <v>0.9804434794404</v>
      </c>
      <c r="G36" s="170">
        <f>IF(RES_hhdet_tes!G36=0,"",RES_hhdet_tes!G36/RES_hhdet_fec!G36)</f>
        <v>0.89870992175036724</v>
      </c>
      <c r="H36" s="170">
        <f>IF(RES_hhdet_tes!H36=0,"",RES_hhdet_tes!H36/RES_hhdet_fec!H36)</f>
        <v>0.9596291131201008</v>
      </c>
      <c r="I36" s="170">
        <f>IF(RES_hhdet_tes!I36=0,"",RES_hhdet_tes!I36/RES_hhdet_fec!I36)</f>
        <v>0.97902814887492007</v>
      </c>
      <c r="J36" s="170">
        <f>IF(RES_hhdet_tes!J36=0,"",RES_hhdet_tes!J36/RES_hhdet_fec!J36)</f>
        <v>0.97935411506458503</v>
      </c>
      <c r="K36" s="170">
        <f>IF(RES_hhdet_tes!K36=0,"",RES_hhdet_tes!K36/RES_hhdet_fec!K36)</f>
        <v>0.980181209408438</v>
      </c>
      <c r="L36" s="170">
        <f>IF(RES_hhdet_tes!L36=0,"",RES_hhdet_tes!L36/RES_hhdet_fec!L36)</f>
        <v>0.97949618465160249</v>
      </c>
      <c r="M36" s="170">
        <f>IF(RES_hhdet_tes!M36=0,"",RES_hhdet_tes!M36/RES_hhdet_fec!M36)</f>
        <v>0.98002175826072002</v>
      </c>
      <c r="N36" s="170">
        <f>IF(RES_hhdet_tes!N36=0,"",RES_hhdet_tes!N36/RES_hhdet_fec!N36)</f>
        <v>0.98121097714368777</v>
      </c>
      <c r="O36" s="170">
        <f>IF(RES_hhdet_tes!O36=0,"",RES_hhdet_tes!O36/RES_hhdet_fec!O36)</f>
        <v>0.98169015586653219</v>
      </c>
      <c r="P36" s="170">
        <f>IF(RES_hhdet_tes!P36=0,"",RES_hhdet_tes!P36/RES_hhdet_fec!P36)</f>
        <v>0.97047142776208351</v>
      </c>
      <c r="Q36" s="170">
        <f>IF(RES_hhdet_tes!Q36=0,"",RES_hhdet_tes!Q36/RES_hhdet_fec!Q36)</f>
        <v>0.93360864653721909</v>
      </c>
    </row>
    <row r="37" spans="1:17" ht="12" customHeight="1" x14ac:dyDescent="0.25">
      <c r="A37" s="148" t="s">
        <v>60</v>
      </c>
      <c r="B37" s="73">
        <f>IF(RES_hhdet_tes!B37=0,"",RES_hhdet_tes!B37/RES_hhdet_fec!B37)</f>
        <v>0.4833360151972752</v>
      </c>
      <c r="C37" s="73">
        <f>IF(RES_hhdet_tes!C37=0,"",RES_hhdet_tes!C37/RES_hhdet_fec!C37)</f>
        <v>0.4912166420646143</v>
      </c>
      <c r="D37" s="73">
        <f>IF(RES_hhdet_tes!D37=0,"",RES_hhdet_tes!D37/RES_hhdet_fec!D37)</f>
        <v>0.49921369853421865</v>
      </c>
      <c r="E37" s="73">
        <f>IF(RES_hhdet_tes!E37=0,"",RES_hhdet_tes!E37/RES_hhdet_fec!E37)</f>
        <v>0.50898305469360483</v>
      </c>
      <c r="F37" s="73">
        <f>IF(RES_hhdet_tes!F37=0,"",RES_hhdet_tes!F37/RES_hhdet_fec!F37)</f>
        <v>0.5168025931297997</v>
      </c>
      <c r="G37" s="73">
        <f>IF(RES_hhdet_tes!G37=0,"",RES_hhdet_tes!G37/RES_hhdet_fec!G37)</f>
        <v>0.52658063025162205</v>
      </c>
      <c r="H37" s="73">
        <f>IF(RES_hhdet_tes!H37=0,"",RES_hhdet_tes!H37/RES_hhdet_fec!H37)</f>
        <v>0.53535713440239308</v>
      </c>
      <c r="I37" s="73">
        <f>IF(RES_hhdet_tes!I37=0,"",RES_hhdet_tes!I37/RES_hhdet_fec!I37)</f>
        <v>0.54029959333938138</v>
      </c>
      <c r="J37" s="73">
        <f>IF(RES_hhdet_tes!J37=0,"",RES_hhdet_tes!J37/RES_hhdet_fec!J37)</f>
        <v>0.55080222586619088</v>
      </c>
      <c r="K37" s="73">
        <f>IF(RES_hhdet_tes!K37=0,"",RES_hhdet_tes!K37/RES_hhdet_fec!K37)</f>
        <v>0.55956151449482971</v>
      </c>
      <c r="L37" s="73">
        <f>IF(RES_hhdet_tes!L37=0,"",RES_hhdet_tes!L37/RES_hhdet_fec!L37)</f>
        <v>0.56415703179103138</v>
      </c>
      <c r="M37" s="73">
        <f>IF(RES_hhdet_tes!M37=0,"",RES_hhdet_tes!M37/RES_hhdet_fec!M37)</f>
        <v>0.56917058543009313</v>
      </c>
      <c r="N37" s="73">
        <f>IF(RES_hhdet_tes!N37=0,"",RES_hhdet_tes!N37/RES_hhdet_fec!N37)</f>
        <v>0.57362839845117952</v>
      </c>
      <c r="O37" s="73">
        <f>IF(RES_hhdet_tes!O37=0,"",RES_hhdet_tes!O37/RES_hhdet_fec!O37)</f>
        <v>0.57748660726397516</v>
      </c>
      <c r="P37" s="73">
        <f>IF(RES_hhdet_tes!P37=0,"",RES_hhdet_tes!P37/RES_hhdet_fec!P37)</f>
        <v>0.58035610896800982</v>
      </c>
      <c r="Q37" s="73">
        <f>IF(RES_hhdet_tes!Q37=0,"",RES_hhdet_tes!Q37/RES_hhdet_fec!Q37)</f>
        <v>0.58381092451109673</v>
      </c>
    </row>
    <row r="38" spans="1:17" ht="12" customHeight="1" x14ac:dyDescent="0.25">
      <c r="A38" s="148" t="s">
        <v>59</v>
      </c>
      <c r="B38" s="73">
        <f>IF(RES_hhdet_tes!B38=0,"",RES_hhdet_tes!B38/RES_hhdet_fec!B38)</f>
        <v>1.0000000000000002</v>
      </c>
      <c r="C38" s="73">
        <f>IF(RES_hhdet_tes!C38=0,"",RES_hhdet_tes!C38/RES_hhdet_fec!C38)</f>
        <v>0.99999999999999944</v>
      </c>
      <c r="D38" s="73">
        <f>IF(RES_hhdet_tes!D38=0,"",RES_hhdet_tes!D38/RES_hhdet_fec!D38)</f>
        <v>1</v>
      </c>
      <c r="E38" s="73">
        <f>IF(RES_hhdet_tes!E38=0,"",RES_hhdet_tes!E38/RES_hhdet_fec!E38)</f>
        <v>1.0000000000000002</v>
      </c>
      <c r="F38" s="73">
        <f>IF(RES_hhdet_tes!F38=0,"",RES_hhdet_tes!F38/RES_hhdet_fec!F38)</f>
        <v>1</v>
      </c>
      <c r="G38" s="73">
        <f>IF(RES_hhdet_tes!G38=0,"",RES_hhdet_tes!G38/RES_hhdet_fec!G38)</f>
        <v>1</v>
      </c>
      <c r="H38" s="73">
        <f>IF(RES_hhdet_tes!H38=0,"",RES_hhdet_tes!H38/RES_hhdet_fec!H38)</f>
        <v>1.0000000000000004</v>
      </c>
      <c r="I38" s="73">
        <f>IF(RES_hhdet_tes!I38=0,"",RES_hhdet_tes!I38/RES_hhdet_fec!I38)</f>
        <v>1.0000000000000004</v>
      </c>
      <c r="J38" s="73">
        <f>IF(RES_hhdet_tes!J38=0,"",RES_hhdet_tes!J38/RES_hhdet_fec!J38)</f>
        <v>1.0000000000000002</v>
      </c>
      <c r="K38" s="73">
        <f>IF(RES_hhdet_tes!K38=0,"",RES_hhdet_tes!K38/RES_hhdet_fec!K38)</f>
        <v>0.99999999999999978</v>
      </c>
      <c r="L38" s="73">
        <f>IF(RES_hhdet_tes!L38=0,"",RES_hhdet_tes!L38/RES_hhdet_fec!L38)</f>
        <v>1.0000000000000004</v>
      </c>
      <c r="M38" s="73">
        <f>IF(RES_hhdet_tes!M38=0,"",RES_hhdet_tes!M38/RES_hhdet_fec!M38)</f>
        <v>1</v>
      </c>
      <c r="N38" s="73">
        <f>IF(RES_hhdet_tes!N38=0,"",RES_hhdet_tes!N38/RES_hhdet_fec!N38)</f>
        <v>1.0000000000000004</v>
      </c>
      <c r="O38" s="73">
        <f>IF(RES_hhdet_tes!O38=0,"",RES_hhdet_tes!O38/RES_hhdet_fec!O38)</f>
        <v>0.99999999999999978</v>
      </c>
      <c r="P38" s="73">
        <f>IF(RES_hhdet_tes!P38=0,"",RES_hhdet_tes!P38/RES_hhdet_fec!P38)</f>
        <v>0.99999999999999978</v>
      </c>
      <c r="Q38" s="73">
        <f>IF(RES_hhdet_tes!Q38=0,"",RES_hhdet_tes!Q38/RES_hhdet_fec!Q38)</f>
        <v>1</v>
      </c>
    </row>
    <row r="39" spans="1:17" ht="12" customHeight="1" x14ac:dyDescent="0.25">
      <c r="A39" s="158" t="s">
        <v>62</v>
      </c>
      <c r="B39" s="169">
        <f>IF(RES_hhdet_tes!B39=0,"",RES_hhdet_tes!B39/RES_hhdet_fec!B39)</f>
        <v>0.50496623698546927</v>
      </c>
      <c r="C39" s="169">
        <f>IF(RES_hhdet_tes!C39=0,"",RES_hhdet_tes!C39/RES_hhdet_fec!C39)</f>
        <v>0.47182059743315763</v>
      </c>
      <c r="D39" s="169">
        <f>IF(RES_hhdet_tes!D39=0,"",RES_hhdet_tes!D39/RES_hhdet_fec!D39)</f>
        <v>0.48098462198199338</v>
      </c>
      <c r="E39" s="169">
        <f>IF(RES_hhdet_tes!E39=0,"",RES_hhdet_tes!E39/RES_hhdet_fec!E39)</f>
        <v>0.49638008556801816</v>
      </c>
      <c r="F39" s="169">
        <f>IF(RES_hhdet_tes!F39=0,"",RES_hhdet_tes!F39/RES_hhdet_fec!F39)</f>
        <v>0.50404189688954859</v>
      </c>
      <c r="G39" s="169">
        <f>IF(RES_hhdet_tes!G39=0,"",RES_hhdet_tes!G39/RES_hhdet_fec!G39)</f>
        <v>0.52138661351666438</v>
      </c>
      <c r="H39" s="169">
        <f>IF(RES_hhdet_tes!H39=0,"",RES_hhdet_tes!H39/RES_hhdet_fec!H39)</f>
        <v>0.56510917642116432</v>
      </c>
      <c r="I39" s="169">
        <f>IF(RES_hhdet_tes!I39=0,"",RES_hhdet_tes!I39/RES_hhdet_fec!I39)</f>
        <v>0.57252862002031912</v>
      </c>
      <c r="J39" s="169">
        <f>IF(RES_hhdet_tes!J39=0,"",RES_hhdet_tes!J39/RES_hhdet_fec!J39)</f>
        <v>0.58808273697396996</v>
      </c>
      <c r="K39" s="169">
        <f>IF(RES_hhdet_tes!K39=0,"",RES_hhdet_tes!K39/RES_hhdet_fec!K39)</f>
        <v>0.59952253026827274</v>
      </c>
      <c r="L39" s="169">
        <f>IF(RES_hhdet_tes!L39=0,"",RES_hhdet_tes!L39/RES_hhdet_fec!L39)</f>
        <v>0.61051691365926986</v>
      </c>
      <c r="M39" s="169">
        <f>IF(RES_hhdet_tes!M39=0,"",RES_hhdet_tes!M39/RES_hhdet_fec!M39)</f>
        <v>0.59761310808156543</v>
      </c>
      <c r="N39" s="169">
        <f>IF(RES_hhdet_tes!N39=0,"",RES_hhdet_tes!N39/RES_hhdet_fec!N39)</f>
        <v>0.60261611651965807</v>
      </c>
      <c r="O39" s="169">
        <f>IF(RES_hhdet_tes!O39=0,"",RES_hhdet_tes!O39/RES_hhdet_fec!O39)</f>
        <v>0.59459041811825186</v>
      </c>
      <c r="P39" s="169">
        <f>IF(RES_hhdet_tes!P39=0,"",RES_hhdet_tes!P39/RES_hhdet_fec!P39)</f>
        <v>0.59982249510794294</v>
      </c>
      <c r="Q39" s="169">
        <f>IF(RES_hhdet_tes!Q39=0,"",RES_hhdet_tes!Q39/RES_hhdet_fec!Q39)</f>
        <v>0.60315507944160929</v>
      </c>
    </row>
    <row r="40" spans="1:17" ht="12" customHeight="1" x14ac:dyDescent="0.25">
      <c r="A40" s="23" t="s">
        <v>57</v>
      </c>
      <c r="B40" s="73">
        <f>IF(RES_hhdet_tes!B40=0,"",RES_hhdet_tes!B40/RES_hhdet_fec!B40)</f>
        <v>0.37467543599955527</v>
      </c>
      <c r="C40" s="73">
        <f>IF(RES_hhdet_tes!C40=0,"",RES_hhdet_tes!C40/RES_hhdet_fec!C40)</f>
        <v>0.38913347243482393</v>
      </c>
      <c r="D40" s="73">
        <f>IF(RES_hhdet_tes!D40=0,"",RES_hhdet_tes!D40/RES_hhdet_fec!D40)</f>
        <v>0.39350870656792664</v>
      </c>
      <c r="E40" s="73">
        <f>IF(RES_hhdet_tes!E40=0,"",RES_hhdet_tes!E40/RES_hhdet_fec!E40)</f>
        <v>0.39878752308190207</v>
      </c>
      <c r="F40" s="73">
        <f>IF(RES_hhdet_tes!F40=0,"",RES_hhdet_tes!F40/RES_hhdet_fec!F40)</f>
        <v>0.40390575486946084</v>
      </c>
      <c r="G40" s="73">
        <f>IF(RES_hhdet_tes!G40=0,"",RES_hhdet_tes!G40/RES_hhdet_fec!G40)</f>
        <v>0.40994973440721261</v>
      </c>
      <c r="H40" s="73">
        <f>IF(RES_hhdet_tes!H40=0,"",RES_hhdet_tes!H40/RES_hhdet_fec!H40)</f>
        <v>0.41606192493599659</v>
      </c>
      <c r="I40" s="73">
        <f>IF(RES_hhdet_tes!I40=0,"",RES_hhdet_tes!I40/RES_hhdet_fec!I40)</f>
        <v>0.42196674646425919</v>
      </c>
      <c r="J40" s="73">
        <f>IF(RES_hhdet_tes!J40=0,"",RES_hhdet_tes!J40/RES_hhdet_fec!J40)</f>
        <v>0.42711092280292084</v>
      </c>
      <c r="K40" s="73">
        <f>IF(RES_hhdet_tes!K40=0,"",RES_hhdet_tes!K40/RES_hhdet_fec!K40)</f>
        <v>0.43612284875251683</v>
      </c>
      <c r="L40" s="73">
        <f>IF(RES_hhdet_tes!L40=0,"",RES_hhdet_tes!L40/RES_hhdet_fec!L40)</f>
        <v>0.43959405319864608</v>
      </c>
      <c r="M40" s="73">
        <f>IF(RES_hhdet_tes!M40=0,"",RES_hhdet_tes!M40/RES_hhdet_fec!M40)</f>
        <v>0.44380865012384091</v>
      </c>
      <c r="N40" s="73">
        <f>IF(RES_hhdet_tes!N40=0,"",RES_hhdet_tes!N40/RES_hhdet_fec!N40)</f>
        <v>0.446782394575374</v>
      </c>
      <c r="O40" s="73">
        <f>IF(RES_hhdet_tes!O40=0,"",RES_hhdet_tes!O40/RES_hhdet_fec!O40)</f>
        <v>0.44944413582772064</v>
      </c>
      <c r="P40" s="73">
        <f>IF(RES_hhdet_tes!P40=0,"",RES_hhdet_tes!P40/RES_hhdet_fec!P40)</f>
        <v>0.45018095634607169</v>
      </c>
      <c r="Q40" s="73">
        <f>IF(RES_hhdet_tes!Q40=0,"",RES_hhdet_tes!Q40/RES_hhdet_fec!Q40)</f>
        <v>0.45141302022366142</v>
      </c>
    </row>
    <row r="41" spans="1:17" ht="12" customHeight="1" x14ac:dyDescent="0.25">
      <c r="A41" s="29" t="s">
        <v>140</v>
      </c>
      <c r="B41" s="65">
        <f>IF(RES_hhdet_tes!B41=0,"",RES_hhdet_tes!B41/RES_hhdet_fec!B41)</f>
        <v>0.75922575541904735</v>
      </c>
      <c r="C41" s="65">
        <f>IF(RES_hhdet_tes!C41=0,"",RES_hhdet_tes!C41/RES_hhdet_fec!C41)</f>
        <v>0.75922575541904735</v>
      </c>
      <c r="D41" s="65">
        <f>IF(RES_hhdet_tes!D41=0,"",RES_hhdet_tes!D41/RES_hhdet_fec!D41)</f>
        <v>0.76786108069482417</v>
      </c>
      <c r="E41" s="65">
        <f>IF(RES_hhdet_tes!E41=0,"",RES_hhdet_tes!E41/RES_hhdet_fec!E41)</f>
        <v>0.7773903468905492</v>
      </c>
      <c r="F41" s="65">
        <f>IF(RES_hhdet_tes!F41=0,"",RES_hhdet_tes!F41/RES_hhdet_fec!F41)</f>
        <v>0.78575707709831066</v>
      </c>
      <c r="G41" s="65">
        <f>IF(RES_hhdet_tes!G41=0,"",RES_hhdet_tes!G41/RES_hhdet_fec!G41)</f>
        <v>0.79496696477051731</v>
      </c>
      <c r="H41" s="65">
        <f>IF(RES_hhdet_tes!H41=0,"",RES_hhdet_tes!H41/RES_hhdet_fec!H41)</f>
        <v>0.80332934677126022</v>
      </c>
      <c r="I41" s="65">
        <f>IF(RES_hhdet_tes!I41=0,"",RES_hhdet_tes!I41/RES_hhdet_fec!I41)</f>
        <v>0.80968389250332684</v>
      </c>
      <c r="J41" s="65">
        <f>IF(RES_hhdet_tes!J41=0,"",RES_hhdet_tes!J41/RES_hhdet_fec!J41)</f>
        <v>0.81615311358979681</v>
      </c>
      <c r="K41" s="65">
        <f>IF(RES_hhdet_tes!K41=0,"",RES_hhdet_tes!K41/RES_hhdet_fec!K41)</f>
        <v>0.81722882100123795</v>
      </c>
      <c r="L41" s="65">
        <f>IF(RES_hhdet_tes!L41=0,"",RES_hhdet_tes!L41/RES_hhdet_fec!L41)</f>
        <v>0.82075572754287296</v>
      </c>
      <c r="M41" s="65">
        <f>IF(RES_hhdet_tes!M41=0,"",RES_hhdet_tes!M41/RES_hhdet_fec!M41)</f>
        <v>0.82304907238771752</v>
      </c>
      <c r="N41" s="65">
        <f>IF(RES_hhdet_tes!N41=0,"",RES_hhdet_tes!N41/RES_hhdet_fec!N41)</f>
        <v>0.82678863647824208</v>
      </c>
      <c r="O41" s="65">
        <f>IF(RES_hhdet_tes!O41=0,"",RES_hhdet_tes!O41/RES_hhdet_fec!O41)</f>
        <v>0.83013244872200709</v>
      </c>
      <c r="P41" s="65">
        <f>IF(RES_hhdet_tes!P41=0,"",RES_hhdet_tes!P41/RES_hhdet_fec!P41)</f>
        <v>0.83447562825402188</v>
      </c>
      <c r="Q41" s="65">
        <f>IF(RES_hhdet_tes!Q41=0,"",RES_hhdet_tes!Q41/RES_hhdet_fec!Q41)</f>
        <v>0.8369140100480702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75">
        <f>IF(RES_hhdet_tes!B43=0,"",RES_hhdet_tes!B43/RES_hhdet_fec!B43)</f>
        <v>0.54768079092999589</v>
      </c>
      <c r="C43" s="175">
        <f>IF(RES_hhdet_tes!C43=0,"",RES_hhdet_tes!C43/RES_hhdet_fec!C43)</f>
        <v>0.54392510582326326</v>
      </c>
      <c r="D43" s="175">
        <f>IF(RES_hhdet_tes!D43=0,"",RES_hhdet_tes!D43/RES_hhdet_fec!D43)</f>
        <v>0.54814295355546339</v>
      </c>
      <c r="E43" s="175">
        <f>IF(RES_hhdet_tes!E43=0,"",RES_hhdet_tes!E43/RES_hhdet_fec!E43)</f>
        <v>0.55526789409073651</v>
      </c>
      <c r="F43" s="175">
        <f>IF(RES_hhdet_tes!F43=0,"",RES_hhdet_tes!F43/RES_hhdet_fec!F43)</f>
        <v>0.5779575560068726</v>
      </c>
      <c r="G43" s="175">
        <f>IF(RES_hhdet_tes!G43=0,"",RES_hhdet_tes!G43/RES_hhdet_fec!G43)</f>
        <v>0.58632637839080071</v>
      </c>
      <c r="H43" s="175">
        <f>IF(RES_hhdet_tes!H43=0,"",RES_hhdet_tes!H43/RES_hhdet_fec!H43)</f>
        <v>0.59087033789522736</v>
      </c>
      <c r="I43" s="175">
        <f>IF(RES_hhdet_tes!I43=0,"",RES_hhdet_tes!I43/RES_hhdet_fec!I43)</f>
        <v>0.61861416563083571</v>
      </c>
      <c r="J43" s="175">
        <f>IF(RES_hhdet_tes!J43=0,"",RES_hhdet_tes!J43/RES_hhdet_fec!J43)</f>
        <v>0.63284840916198615</v>
      </c>
      <c r="K43" s="175">
        <f>IF(RES_hhdet_tes!K43=0,"",RES_hhdet_tes!K43/RES_hhdet_fec!K43)</f>
        <v>0.63626227931206258</v>
      </c>
      <c r="L43" s="175">
        <f>IF(RES_hhdet_tes!L43=0,"",RES_hhdet_tes!L43/RES_hhdet_fec!L43)</f>
        <v>0.67236240223631294</v>
      </c>
      <c r="M43" s="175">
        <f>IF(RES_hhdet_tes!M43=0,"",RES_hhdet_tes!M43/RES_hhdet_fec!M43)</f>
        <v>0.67173200242258235</v>
      </c>
      <c r="N43" s="175">
        <f>IF(RES_hhdet_tes!N43=0,"",RES_hhdet_tes!N43/RES_hhdet_fec!N43)</f>
        <v>0.68942197586852261</v>
      </c>
      <c r="O43" s="175">
        <f>IF(RES_hhdet_tes!O43=0,"",RES_hhdet_tes!O43/RES_hhdet_fec!O43)</f>
        <v>0.72587164447653407</v>
      </c>
      <c r="P43" s="175">
        <f>IF(RES_hhdet_tes!P43=0,"",RES_hhdet_tes!P43/RES_hhdet_fec!P43)</f>
        <v>0.74971973819852022</v>
      </c>
      <c r="Q43" s="175">
        <f>IF(RES_hhdet_tes!Q43=0,"",RES_hhdet_tes!Q43/RES_hhdet_fec!Q43)</f>
        <v>0.73247672810556153</v>
      </c>
    </row>
    <row r="44" spans="1:17" ht="12.95" customHeight="1" x14ac:dyDescent="0.25">
      <c r="A44" s="158" t="s">
        <v>65</v>
      </c>
      <c r="B44" s="169">
        <f>IF(RES_hhdet_tes!B44=0,"",RES_hhdet_tes!B44/RES_hhdet_fec!B44)</f>
        <v>0.44112853477893921</v>
      </c>
      <c r="C44" s="169">
        <f>IF(RES_hhdet_tes!C44=0,"",RES_hhdet_tes!C44/RES_hhdet_fec!C44)</f>
        <v>0.43652696931842422</v>
      </c>
      <c r="D44" s="169">
        <f>IF(RES_hhdet_tes!D44=0,"",RES_hhdet_tes!D44/RES_hhdet_fec!D44)</f>
        <v>0.44121588489725971</v>
      </c>
      <c r="E44" s="169">
        <f>IF(RES_hhdet_tes!E44=0,"",RES_hhdet_tes!E44/RES_hhdet_fec!E44)</f>
        <v>0.4503078868189202</v>
      </c>
      <c r="F44" s="169">
        <f>IF(RES_hhdet_tes!F44=0,"",RES_hhdet_tes!F44/RES_hhdet_fec!F44)</f>
        <v>0.4539195030213985</v>
      </c>
      <c r="G44" s="169">
        <f>IF(RES_hhdet_tes!G44=0,"",RES_hhdet_tes!G44/RES_hhdet_fec!G44)</f>
        <v>0.45269520505783245</v>
      </c>
      <c r="H44" s="169">
        <f>IF(RES_hhdet_tes!H44=0,"",RES_hhdet_tes!H44/RES_hhdet_fec!H44)</f>
        <v>0.45657301409631462</v>
      </c>
      <c r="I44" s="169">
        <f>IF(RES_hhdet_tes!I44=0,"",RES_hhdet_tes!I44/RES_hhdet_fec!I44)</f>
        <v>0.47689407999301764</v>
      </c>
      <c r="J44" s="169">
        <f>IF(RES_hhdet_tes!J44=0,"",RES_hhdet_tes!J44/RES_hhdet_fec!J44)</f>
        <v>0.47330546831732706</v>
      </c>
      <c r="K44" s="169">
        <f>IF(RES_hhdet_tes!K44=0,"",RES_hhdet_tes!K44/RES_hhdet_fec!K44)</f>
        <v>0.4692593050660499</v>
      </c>
      <c r="L44" s="169">
        <f>IF(RES_hhdet_tes!L44=0,"",RES_hhdet_tes!L44/RES_hhdet_fec!L44)</f>
        <v>0.48028815908880862</v>
      </c>
      <c r="M44" s="169">
        <f>IF(RES_hhdet_tes!M44=0,"",RES_hhdet_tes!M44/RES_hhdet_fec!M44)</f>
        <v>0.48430858136280042</v>
      </c>
      <c r="N44" s="169">
        <f>IF(RES_hhdet_tes!N44=0,"",RES_hhdet_tes!N44/RES_hhdet_fec!N44)</f>
        <v>0.48877047574339472</v>
      </c>
      <c r="O44" s="169">
        <f>IF(RES_hhdet_tes!O44=0,"",RES_hhdet_tes!O44/RES_hhdet_fec!O44)</f>
        <v>0.49414746145569988</v>
      </c>
      <c r="P44" s="169">
        <f>IF(RES_hhdet_tes!P44=0,"",RES_hhdet_tes!P44/RES_hhdet_fec!P44)</f>
        <v>0.50266959762908547</v>
      </c>
      <c r="Q44" s="169">
        <f>IF(RES_hhdet_tes!Q44=0,"",RES_hhdet_tes!Q44/RES_hhdet_fec!Q44)</f>
        <v>0.51016532603322928</v>
      </c>
    </row>
    <row r="45" spans="1:17" ht="12" customHeight="1" x14ac:dyDescent="0.25">
      <c r="A45" s="23" t="s">
        <v>166</v>
      </c>
      <c r="B45" s="73">
        <f>IF(RES_hhdet_tes!B45=0,"",RES_hhdet_tes!B45/RES_hhdet_fec!B45)</f>
        <v>0.42900668534491471</v>
      </c>
      <c r="C45" s="73">
        <f>IF(RES_hhdet_tes!C45=0,"",RES_hhdet_tes!C45/RES_hhdet_fec!C45)</f>
        <v>0.4331597558189455</v>
      </c>
      <c r="D45" s="73">
        <f>IF(RES_hhdet_tes!D45=0,"",RES_hhdet_tes!D45/RES_hhdet_fec!D45)</f>
        <v>0.43658429222279432</v>
      </c>
      <c r="E45" s="73">
        <f>IF(RES_hhdet_tes!E45=0,"",RES_hhdet_tes!E45/RES_hhdet_fec!E45)</f>
        <v>0.4402529901413344</v>
      </c>
      <c r="F45" s="73">
        <f>IF(RES_hhdet_tes!F45=0,"",RES_hhdet_tes!F45/RES_hhdet_fec!F45)</f>
        <v>0.44446678438795828</v>
      </c>
      <c r="G45" s="73">
        <f>IF(RES_hhdet_tes!G45=0,"",RES_hhdet_tes!G45/RES_hhdet_fec!G45)</f>
        <v>0.44867166061502017</v>
      </c>
      <c r="H45" s="73">
        <f>IF(RES_hhdet_tes!H45=0,"",RES_hhdet_tes!H45/RES_hhdet_fec!H45)</f>
        <v>0.45172481052009661</v>
      </c>
      <c r="I45" s="73">
        <f>IF(RES_hhdet_tes!I45=0,"",RES_hhdet_tes!I45/RES_hhdet_fec!I45)</f>
        <v>0.45364633178115893</v>
      </c>
      <c r="J45" s="73">
        <f>IF(RES_hhdet_tes!J45=0,"",RES_hhdet_tes!J45/RES_hhdet_fec!J45)</f>
        <v>0.45849296415292801</v>
      </c>
      <c r="K45" s="73">
        <f>IF(RES_hhdet_tes!K45=0,"",RES_hhdet_tes!K45/RES_hhdet_fec!K45)</f>
        <v>0.46533350823182418</v>
      </c>
      <c r="L45" s="73">
        <f>IF(RES_hhdet_tes!L45=0,"",RES_hhdet_tes!L45/RES_hhdet_fec!L45)</f>
        <v>0.47012551119507934</v>
      </c>
      <c r="M45" s="73">
        <f>IF(RES_hhdet_tes!M45=0,"",RES_hhdet_tes!M45/RES_hhdet_fec!M45)</f>
        <v>0.47827770614126291</v>
      </c>
      <c r="N45" s="73">
        <f>IF(RES_hhdet_tes!N45=0,"",RES_hhdet_tes!N45/RES_hhdet_fec!N45)</f>
        <v>0.48455713554037005</v>
      </c>
      <c r="O45" s="73">
        <f>IF(RES_hhdet_tes!O45=0,"",RES_hhdet_tes!O45/RES_hhdet_fec!O45)</f>
        <v>0.48986550978390725</v>
      </c>
      <c r="P45" s="73">
        <f>IF(RES_hhdet_tes!P45=0,"",RES_hhdet_tes!P45/RES_hhdet_fec!P45)</f>
        <v>0.49570524649961267</v>
      </c>
      <c r="Q45" s="73">
        <f>IF(RES_hhdet_tes!Q45=0,"",RES_hhdet_tes!Q45/RES_hhdet_fec!Q45)</f>
        <v>0.50115075729580216</v>
      </c>
    </row>
    <row r="46" spans="1:17" ht="12" customHeight="1" x14ac:dyDescent="0.25">
      <c r="A46" s="23" t="s">
        <v>60</v>
      </c>
      <c r="B46" s="73">
        <f>IF(RES_hhdet_tes!B46=0,"",RES_hhdet_tes!B46/RES_hhdet_fec!B46)</f>
        <v>1.0000000000000002</v>
      </c>
      <c r="C46" s="73">
        <f>IF(RES_hhdet_tes!C46=0,"",RES_hhdet_tes!C46/RES_hhdet_fec!C46)</f>
        <v>1</v>
      </c>
      <c r="D46" s="73">
        <f>IF(RES_hhdet_tes!D46=0,"",RES_hhdet_tes!D46/RES_hhdet_fec!D46)</f>
        <v>1.0000000000000002</v>
      </c>
      <c r="E46" s="73">
        <f>IF(RES_hhdet_tes!E46=0,"",RES_hhdet_tes!E46/RES_hhdet_fec!E46)</f>
        <v>0.99999999999999978</v>
      </c>
      <c r="F46" s="73">
        <f>IF(RES_hhdet_tes!F46=0,"",RES_hhdet_tes!F46/RES_hhdet_fec!F46)</f>
        <v>1.0000000000000004</v>
      </c>
      <c r="G46" s="73">
        <f>IF(RES_hhdet_tes!G46=0,"",RES_hhdet_tes!G46/RES_hhdet_fec!G46)</f>
        <v>0.99999999999999967</v>
      </c>
      <c r="H46" s="73">
        <f>IF(RES_hhdet_tes!H46=0,"",RES_hhdet_tes!H46/RES_hhdet_fec!H46)</f>
        <v>1</v>
      </c>
      <c r="I46" s="73">
        <f>IF(RES_hhdet_tes!I46=0,"",RES_hhdet_tes!I46/RES_hhdet_fec!I46)</f>
        <v>1.0000000000000009</v>
      </c>
      <c r="J46" s="73">
        <f>IF(RES_hhdet_tes!J46=0,"",RES_hhdet_tes!J46/RES_hhdet_fec!J46)</f>
        <v>1.0000000000000002</v>
      </c>
      <c r="K46" s="73">
        <f>IF(RES_hhdet_tes!K46=0,"",RES_hhdet_tes!K46/RES_hhdet_fec!K46)</f>
        <v>0.99999999999999956</v>
      </c>
      <c r="L46" s="73">
        <f>IF(RES_hhdet_tes!L46=0,"",RES_hhdet_tes!L46/RES_hhdet_fec!L46)</f>
        <v>1.0000000000000002</v>
      </c>
      <c r="M46" s="73">
        <f>IF(RES_hhdet_tes!M46=0,"",RES_hhdet_tes!M46/RES_hhdet_fec!M46)</f>
        <v>0.99999999999999967</v>
      </c>
      <c r="N46" s="73">
        <f>IF(RES_hhdet_tes!N46=0,"",RES_hhdet_tes!N46/RES_hhdet_fec!N46)</f>
        <v>0.99999999999999956</v>
      </c>
      <c r="O46" s="73">
        <f>IF(RES_hhdet_tes!O46=0,"",RES_hhdet_tes!O46/RES_hhdet_fec!O46)</f>
        <v>1</v>
      </c>
      <c r="P46" s="73">
        <f>IF(RES_hhdet_tes!P46=0,"",RES_hhdet_tes!P46/RES_hhdet_fec!P46)</f>
        <v>1.0000000000000002</v>
      </c>
      <c r="Q46" s="73">
        <f>IF(RES_hhdet_tes!Q46=0,"",RES_hhdet_tes!Q46/RES_hhdet_fec!Q46)</f>
        <v>1</v>
      </c>
    </row>
    <row r="47" spans="1:17" ht="12.95" customHeight="1" x14ac:dyDescent="0.25">
      <c r="A47" s="158" t="s">
        <v>112</v>
      </c>
      <c r="B47" s="169">
        <f>IF(RES_hhdet_tes!B47=0,"",RES_hhdet_tes!B47/RES_hhdet_fec!B47)</f>
        <v>1.3958328555053789</v>
      </c>
      <c r="C47" s="169">
        <f>IF(RES_hhdet_tes!C47=0,"",RES_hhdet_tes!C47/RES_hhdet_fec!C47)</f>
        <v>1.445113361625495</v>
      </c>
      <c r="D47" s="169">
        <f>IF(RES_hhdet_tes!D47=0,"",RES_hhdet_tes!D47/RES_hhdet_fec!D47)</f>
        <v>1.48530209392992</v>
      </c>
      <c r="E47" s="169">
        <f>IF(RES_hhdet_tes!E47=0,"",RES_hhdet_tes!E47/RES_hhdet_fec!E47)</f>
        <v>1.527926490652515</v>
      </c>
      <c r="F47" s="169">
        <f>IF(RES_hhdet_tes!F47=0,"",RES_hhdet_tes!F47/RES_hhdet_fec!F47)</f>
        <v>1.5856637366979482</v>
      </c>
      <c r="G47" s="169">
        <f>IF(RES_hhdet_tes!G47=0,"",RES_hhdet_tes!G47/RES_hhdet_fec!G47)</f>
        <v>1.6378490991671224</v>
      </c>
      <c r="H47" s="169">
        <f>IF(RES_hhdet_tes!H47=0,"",RES_hhdet_tes!H47/RES_hhdet_fec!H47)</f>
        <v>1.6849171296461363</v>
      </c>
      <c r="I47" s="169">
        <f>IF(RES_hhdet_tes!I47=0,"",RES_hhdet_tes!I47/RES_hhdet_fec!I47)</f>
        <v>1.7122673922872071</v>
      </c>
      <c r="J47" s="169">
        <f>IF(RES_hhdet_tes!J47=0,"",RES_hhdet_tes!J47/RES_hhdet_fec!J47)</f>
        <v>1.8258682696965634</v>
      </c>
      <c r="K47" s="169">
        <f>IF(RES_hhdet_tes!K47=0,"",RES_hhdet_tes!K47/RES_hhdet_fec!K47)</f>
        <v>2.0072858441461618</v>
      </c>
      <c r="L47" s="169">
        <f>IF(RES_hhdet_tes!L47=0,"",RES_hhdet_tes!L47/RES_hhdet_fec!L47)</f>
        <v>2.1415096054093685</v>
      </c>
      <c r="M47" s="169">
        <f>IF(RES_hhdet_tes!M47=0,"",RES_hhdet_tes!M47/RES_hhdet_fec!M47)</f>
        <v>2.3063539039906327</v>
      </c>
      <c r="N47" s="169">
        <f>IF(RES_hhdet_tes!N47=0,"",RES_hhdet_tes!N47/RES_hhdet_fec!N47)</f>
        <v>2.4568160578439704</v>
      </c>
      <c r="O47" s="169">
        <f>IF(RES_hhdet_tes!O47=0,"",RES_hhdet_tes!O47/RES_hhdet_fec!O47)</f>
        <v>2.5776527819840065</v>
      </c>
      <c r="P47" s="169">
        <f>IF(RES_hhdet_tes!P47=0,"",RES_hhdet_tes!P47/RES_hhdet_fec!P47)</f>
        <v>2.6904167075658245</v>
      </c>
      <c r="Q47" s="169">
        <f>IF(RES_hhdet_tes!Q47=0,"",RES_hhdet_tes!Q47/RES_hhdet_fec!Q47)</f>
        <v>2.8112790549489612</v>
      </c>
    </row>
    <row r="48" spans="1:17" ht="12" customHeight="1" x14ac:dyDescent="0.25">
      <c r="A48" s="23" t="s">
        <v>60</v>
      </c>
      <c r="B48" s="73">
        <f>IF(RES_hhdet_tes!B48=0,"",RES_hhdet_tes!B48/RES_hhdet_fec!B48)</f>
        <v>1.3958328555053789</v>
      </c>
      <c r="C48" s="73">
        <f>IF(RES_hhdet_tes!C48=0,"",RES_hhdet_tes!C48/RES_hhdet_fec!C48)</f>
        <v>1.445113361625495</v>
      </c>
      <c r="D48" s="73">
        <f>IF(RES_hhdet_tes!D48=0,"",RES_hhdet_tes!D48/RES_hhdet_fec!D48)</f>
        <v>1.48530209392992</v>
      </c>
      <c r="E48" s="73">
        <f>IF(RES_hhdet_tes!E48=0,"",RES_hhdet_tes!E48/RES_hhdet_fec!E48)</f>
        <v>1.527926490652515</v>
      </c>
      <c r="F48" s="73">
        <f>IF(RES_hhdet_tes!F48=0,"",RES_hhdet_tes!F48/RES_hhdet_fec!F48)</f>
        <v>1.5856637366979482</v>
      </c>
      <c r="G48" s="73">
        <f>IF(RES_hhdet_tes!G48=0,"",RES_hhdet_tes!G48/RES_hhdet_fec!G48)</f>
        <v>1.6378490991671224</v>
      </c>
      <c r="H48" s="73">
        <f>IF(RES_hhdet_tes!H48=0,"",RES_hhdet_tes!H48/RES_hhdet_fec!H48)</f>
        <v>1.6849171296461363</v>
      </c>
      <c r="I48" s="73">
        <f>IF(RES_hhdet_tes!I48=0,"",RES_hhdet_tes!I48/RES_hhdet_fec!I48)</f>
        <v>1.7122673922872071</v>
      </c>
      <c r="J48" s="73">
        <f>IF(RES_hhdet_tes!J48=0,"",RES_hhdet_tes!J48/RES_hhdet_fec!J48)</f>
        <v>1.8258682696965634</v>
      </c>
      <c r="K48" s="73">
        <f>IF(RES_hhdet_tes!K48=0,"",RES_hhdet_tes!K48/RES_hhdet_fec!K48)</f>
        <v>2.0072858441461618</v>
      </c>
      <c r="L48" s="73">
        <f>IF(RES_hhdet_tes!L48=0,"",RES_hhdet_tes!L48/RES_hhdet_fec!L48)</f>
        <v>2.1415096054093685</v>
      </c>
      <c r="M48" s="73">
        <f>IF(RES_hhdet_tes!M48=0,"",RES_hhdet_tes!M48/RES_hhdet_fec!M48)</f>
        <v>2.3063539039906327</v>
      </c>
      <c r="N48" s="73">
        <f>IF(RES_hhdet_tes!N48=0,"",RES_hhdet_tes!N48/RES_hhdet_fec!N48)</f>
        <v>2.4568160578439704</v>
      </c>
      <c r="O48" s="73">
        <f>IF(RES_hhdet_tes!O48=0,"",RES_hhdet_tes!O48/RES_hhdet_fec!O48)</f>
        <v>2.5776527819840065</v>
      </c>
      <c r="P48" s="73">
        <f>IF(RES_hhdet_tes!P48=0,"",RES_hhdet_tes!P48/RES_hhdet_fec!P48)</f>
        <v>2.6904167075658245</v>
      </c>
      <c r="Q48" s="73">
        <f>IF(RES_hhdet_tes!Q48=0,"",RES_hhdet_tes!Q48/RES_hhdet_fec!Q48)</f>
        <v>2.8112790549489612</v>
      </c>
    </row>
    <row r="49" spans="1:17" ht="12" customHeight="1" x14ac:dyDescent="0.25">
      <c r="A49" s="158" t="s">
        <v>63</v>
      </c>
      <c r="B49" s="169">
        <f>IF(RES_hhdet_tes!B49=0,"",RES_hhdet_tes!B49/RES_hhdet_fec!B49)</f>
        <v>0.79581936170269685</v>
      </c>
      <c r="C49" s="169">
        <f>IF(RES_hhdet_tes!C49=0,"",RES_hhdet_tes!C49/RES_hhdet_fec!C49)</f>
        <v>0.80714780822710763</v>
      </c>
      <c r="D49" s="169">
        <f>IF(RES_hhdet_tes!D49=0,"",RES_hhdet_tes!D49/RES_hhdet_fec!D49)</f>
        <v>0.79436584497252771</v>
      </c>
      <c r="E49" s="169">
        <f>IF(RES_hhdet_tes!E49=0,"",RES_hhdet_tes!E49/RES_hhdet_fec!E49)</f>
        <v>0.79555270110246934</v>
      </c>
      <c r="F49" s="169">
        <f>IF(RES_hhdet_tes!F49=0,"",RES_hhdet_tes!F49/RES_hhdet_fec!F49)</f>
        <v>0.84578507578500584</v>
      </c>
      <c r="G49" s="169">
        <f>IF(RES_hhdet_tes!G49=0,"",RES_hhdet_tes!G49/RES_hhdet_fec!G49)</f>
        <v>0.7898893330544039</v>
      </c>
      <c r="H49" s="169">
        <f>IF(RES_hhdet_tes!H49=0,"",RES_hhdet_tes!H49/RES_hhdet_fec!H49)</f>
        <v>0.82760974780075036</v>
      </c>
      <c r="I49" s="169">
        <f>IF(RES_hhdet_tes!I49=0,"",RES_hhdet_tes!I49/RES_hhdet_fec!I49)</f>
        <v>0.90807860174232835</v>
      </c>
      <c r="J49" s="169">
        <f>IF(RES_hhdet_tes!J49=0,"",RES_hhdet_tes!J49/RES_hhdet_fec!J49)</f>
        <v>0.8995574766232497</v>
      </c>
      <c r="K49" s="169">
        <f>IF(RES_hhdet_tes!K49=0,"",RES_hhdet_tes!K49/RES_hhdet_fec!K49)</f>
        <v>0.90343156336297259</v>
      </c>
      <c r="L49" s="169">
        <f>IF(RES_hhdet_tes!L49=0,"",RES_hhdet_tes!L49/RES_hhdet_fec!L49)</f>
        <v>0.92466781997541558</v>
      </c>
      <c r="M49" s="169">
        <f>IF(RES_hhdet_tes!M49=0,"",RES_hhdet_tes!M49/RES_hhdet_fec!M49)</f>
        <v>0.93093842424161821</v>
      </c>
      <c r="N49" s="169">
        <f>IF(RES_hhdet_tes!N49=0,"",RES_hhdet_tes!N49/RES_hhdet_fec!N49)</f>
        <v>0.94716433774585773</v>
      </c>
      <c r="O49" s="169">
        <f>IF(RES_hhdet_tes!O49=0,"",RES_hhdet_tes!O49/RES_hhdet_fec!O49)</f>
        <v>0.97080205878134063</v>
      </c>
      <c r="P49" s="169">
        <f>IF(RES_hhdet_tes!P49=0,"",RES_hhdet_tes!P49/RES_hhdet_fec!P49)</f>
        <v>0.95713223784390455</v>
      </c>
      <c r="Q49" s="169">
        <f>IF(RES_hhdet_tes!Q49=0,"",RES_hhdet_tes!Q49/RES_hhdet_fec!Q49)</f>
        <v>0.92917436876949144</v>
      </c>
    </row>
    <row r="50" spans="1:17" ht="12" customHeight="1" x14ac:dyDescent="0.25">
      <c r="A50" s="167" t="s">
        <v>165</v>
      </c>
      <c r="B50" s="174" t="str">
        <f>IF(RES_hhdet_tes!B50=0,"",RES_hhdet_tes!B50/RES_hhdet_fec!B50)</f>
        <v/>
      </c>
      <c r="C50" s="174" t="str">
        <f>IF(RES_hhdet_tes!C50=0,"",RES_hhdet_tes!C50/RES_hhdet_fec!C50)</f>
        <v/>
      </c>
      <c r="D50" s="174" t="str">
        <f>IF(RES_hhdet_tes!D50=0,"",RES_hhdet_tes!D50/RES_hhdet_fec!D50)</f>
        <v/>
      </c>
      <c r="E50" s="174" t="str">
        <f>IF(RES_hhdet_tes!E50=0,"",RES_hhdet_tes!E50/RES_hhdet_fec!E50)</f>
        <v/>
      </c>
      <c r="F50" s="174" t="str">
        <f>IF(RES_hhdet_tes!F50=0,"",RES_hhdet_tes!F50/RES_hhdet_fec!F50)</f>
        <v/>
      </c>
      <c r="G50" s="174" t="str">
        <f>IF(RES_hhdet_tes!G50=0,"",RES_hhdet_tes!G50/RES_hhdet_fec!G50)</f>
        <v/>
      </c>
      <c r="H50" s="174" t="str">
        <f>IF(RES_hhdet_tes!H50=0,"",RES_hhdet_tes!H50/RES_hhdet_fec!H50)</f>
        <v/>
      </c>
      <c r="I50" s="174" t="str">
        <f>IF(RES_hhdet_tes!I50=0,"",RES_hhdet_tes!I50/RES_hhdet_fec!I50)</f>
        <v/>
      </c>
      <c r="J50" s="174" t="str">
        <f>IF(RES_hhdet_tes!J50=0,"",RES_hhdet_tes!J50/RES_hhdet_fec!J50)</f>
        <v/>
      </c>
      <c r="K50" s="174" t="str">
        <f>IF(RES_hhdet_tes!K50=0,"",RES_hhdet_tes!K50/RES_hhdet_fec!K50)</f>
        <v/>
      </c>
      <c r="L50" s="174" t="str">
        <f>IF(RES_hhdet_tes!L50=0,"",RES_hhdet_tes!L50/RES_hhdet_fec!L50)</f>
        <v/>
      </c>
      <c r="M50" s="174" t="str">
        <f>IF(RES_hhdet_tes!M50=0,"",RES_hhdet_tes!M50/RES_hhdet_fec!M50)</f>
        <v/>
      </c>
      <c r="N50" s="174" t="str">
        <f>IF(RES_hhdet_tes!N50=0,"",RES_hhdet_tes!N50/RES_hhdet_fec!N50)</f>
        <v/>
      </c>
      <c r="O50" s="174" t="str">
        <f>IF(RES_hhdet_tes!O50=0,"",RES_hhdet_tes!O50/RES_hhdet_fec!O50)</f>
        <v/>
      </c>
      <c r="P50" s="174" t="str">
        <f>IF(RES_hhdet_tes!P50=0,"",RES_hhdet_tes!P50/RES_hhdet_fec!P50)</f>
        <v/>
      </c>
      <c r="Q50" s="174" t="str">
        <f>IF(RES_hhdet_tes!Q50=0,"",RES_hhdet_tes!Q50/RES_hhdet_fec!Q50)</f>
        <v/>
      </c>
    </row>
    <row r="51" spans="1:17" ht="12" customHeight="1" x14ac:dyDescent="0.25">
      <c r="A51" s="167" t="s">
        <v>164</v>
      </c>
      <c r="B51" s="174" t="str">
        <f>IF(RES_hhdet_tes!B51=0,"",RES_hhdet_tes!B51/RES_hhdet_fec!B51)</f>
        <v/>
      </c>
      <c r="C51" s="174" t="str">
        <f>IF(RES_hhdet_tes!C51=0,"",RES_hhdet_tes!C51/RES_hhdet_fec!C51)</f>
        <v/>
      </c>
      <c r="D51" s="174" t="str">
        <f>IF(RES_hhdet_tes!D51=0,"",RES_hhdet_tes!D51/RES_hhdet_fec!D51)</f>
        <v/>
      </c>
      <c r="E51" s="174" t="str">
        <f>IF(RES_hhdet_tes!E51=0,"",RES_hhdet_tes!E51/RES_hhdet_fec!E51)</f>
        <v/>
      </c>
      <c r="F51" s="174" t="str">
        <f>IF(RES_hhdet_tes!F51=0,"",RES_hhdet_tes!F51/RES_hhdet_fec!F51)</f>
        <v/>
      </c>
      <c r="G51" s="174" t="str">
        <f>IF(RES_hhdet_tes!G51=0,"",RES_hhdet_tes!G51/RES_hhdet_fec!G51)</f>
        <v/>
      </c>
      <c r="H51" s="174" t="str">
        <f>IF(RES_hhdet_tes!H51=0,"",RES_hhdet_tes!H51/RES_hhdet_fec!H51)</f>
        <v/>
      </c>
      <c r="I51" s="174" t="str">
        <f>IF(RES_hhdet_tes!I51=0,"",RES_hhdet_tes!I51/RES_hhdet_fec!I51)</f>
        <v/>
      </c>
      <c r="J51" s="174" t="str">
        <f>IF(RES_hhdet_tes!J51=0,"",RES_hhdet_tes!J51/RES_hhdet_fec!J51)</f>
        <v/>
      </c>
      <c r="K51" s="174" t="str">
        <f>IF(RES_hhdet_tes!K51=0,"",RES_hhdet_tes!K51/RES_hhdet_fec!K51)</f>
        <v/>
      </c>
      <c r="L51" s="174" t="str">
        <f>IF(RES_hhdet_tes!L51=0,"",RES_hhdet_tes!L51/RES_hhdet_fec!L51)</f>
        <v/>
      </c>
      <c r="M51" s="174" t="str">
        <f>IF(RES_hhdet_tes!M51=0,"",RES_hhdet_tes!M51/RES_hhdet_fec!M51)</f>
        <v/>
      </c>
      <c r="N51" s="174" t="str">
        <f>IF(RES_hhdet_tes!N51=0,"",RES_hhdet_tes!N51/RES_hhdet_fec!N51)</f>
        <v/>
      </c>
      <c r="O51" s="174" t="str">
        <f>IF(RES_hhdet_tes!O51=0,"",RES_hhdet_tes!O51/RES_hhdet_fec!O51)</f>
        <v/>
      </c>
      <c r="P51" s="174" t="str">
        <f>IF(RES_hhdet_tes!P51=0,"",RES_hhdet_tes!P51/RES_hhdet_fec!P51)</f>
        <v/>
      </c>
      <c r="Q51" s="174" t="str">
        <f>IF(RES_hhdet_tes!Q51=0,"",RES_hhdet_tes!Q51/RES_hhdet_fec!Q51)</f>
        <v/>
      </c>
    </row>
    <row r="52" spans="1:17" ht="12" customHeight="1" x14ac:dyDescent="0.25">
      <c r="A52" s="166" t="s">
        <v>163</v>
      </c>
      <c r="B52" s="173" t="str">
        <f>IF(RES_hhdet_tes!B52=0,"",RES_hhdet_tes!B52/RES_hhdet_fec!B52)</f>
        <v/>
      </c>
      <c r="C52" s="173" t="str">
        <f>IF(RES_hhdet_tes!C52=0,"",RES_hhdet_tes!C52/RES_hhdet_fec!C52)</f>
        <v/>
      </c>
      <c r="D52" s="173" t="str">
        <f>IF(RES_hhdet_tes!D52=0,"",RES_hhdet_tes!D52/RES_hhdet_fec!D52)</f>
        <v/>
      </c>
      <c r="E52" s="173" t="str">
        <f>IF(RES_hhdet_tes!E52=0,"",RES_hhdet_tes!E52/RES_hhdet_fec!E52)</f>
        <v/>
      </c>
      <c r="F52" s="173" t="str">
        <f>IF(RES_hhdet_tes!F52=0,"",RES_hhdet_tes!F52/RES_hhdet_fec!F52)</f>
        <v/>
      </c>
      <c r="G52" s="173" t="str">
        <f>IF(RES_hhdet_tes!G52=0,"",RES_hhdet_tes!G52/RES_hhdet_fec!G52)</f>
        <v/>
      </c>
      <c r="H52" s="173" t="str">
        <f>IF(RES_hhdet_tes!H52=0,"",RES_hhdet_tes!H52/RES_hhdet_fec!H52)</f>
        <v/>
      </c>
      <c r="I52" s="173" t="str">
        <f>IF(RES_hhdet_tes!I52=0,"",RES_hhdet_tes!I52/RES_hhdet_fec!I52)</f>
        <v/>
      </c>
      <c r="J52" s="173" t="str">
        <f>IF(RES_hhdet_tes!J52=0,"",RES_hhdet_tes!J52/RES_hhdet_fec!J52)</f>
        <v/>
      </c>
      <c r="K52" s="173" t="str">
        <f>IF(RES_hhdet_tes!K52=0,"",RES_hhdet_tes!K52/RES_hhdet_fec!K52)</f>
        <v/>
      </c>
      <c r="L52" s="173" t="str">
        <f>IF(RES_hhdet_tes!L52=0,"",RES_hhdet_tes!L52/RES_hhdet_fec!L52)</f>
        <v/>
      </c>
      <c r="M52" s="173" t="str">
        <f>IF(RES_hhdet_tes!M52=0,"",RES_hhdet_tes!M52/RES_hhdet_fec!M52)</f>
        <v/>
      </c>
      <c r="N52" s="173" t="str">
        <f>IF(RES_hhdet_tes!N52=0,"",RES_hhdet_tes!N52/RES_hhdet_fec!N52)</f>
        <v/>
      </c>
      <c r="O52" s="173" t="str">
        <f>IF(RES_hhdet_tes!O52=0,"",RES_hhdet_tes!O52/RES_hhdet_fec!O52)</f>
        <v/>
      </c>
      <c r="P52" s="173" t="str">
        <f>IF(RES_hhdet_tes!P52=0,"",RES_hhdet_tes!P52/RES_hhdet_fec!P52)</f>
        <v/>
      </c>
      <c r="Q52" s="173" t="str">
        <f>IF(RES_hhdet_tes!Q52=0,"",RES_hhdet_tes!Q52/RES_hhdet_fec!Q52)</f>
        <v/>
      </c>
    </row>
    <row r="53" spans="1:17" ht="12" customHeight="1" x14ac:dyDescent="0.25">
      <c r="A53" s="147" t="s">
        <v>59</v>
      </c>
      <c r="B53" s="172" t="str">
        <f>IF(RES_hhdet_tes!B53=0,"",RES_hhdet_tes!B53/RES_hhdet_fec!B53)</f>
        <v/>
      </c>
      <c r="C53" s="172" t="str">
        <f>IF(RES_hhdet_tes!C53=0,"",RES_hhdet_tes!C53/RES_hhdet_fec!C53)</f>
        <v/>
      </c>
      <c r="D53" s="172" t="str">
        <f>IF(RES_hhdet_tes!D53=0,"",RES_hhdet_tes!D53/RES_hhdet_fec!D53)</f>
        <v/>
      </c>
      <c r="E53" s="172" t="str">
        <f>IF(RES_hhdet_tes!E53=0,"",RES_hhdet_tes!E53/RES_hhdet_fec!E53)</f>
        <v/>
      </c>
      <c r="F53" s="172" t="str">
        <f>IF(RES_hhdet_tes!F53=0,"",RES_hhdet_tes!F53/RES_hhdet_fec!F53)</f>
        <v/>
      </c>
      <c r="G53" s="172" t="str">
        <f>IF(RES_hhdet_tes!G53=0,"",RES_hhdet_tes!G53/RES_hhdet_fec!G53)</f>
        <v/>
      </c>
      <c r="H53" s="172" t="str">
        <f>IF(RES_hhdet_tes!H53=0,"",RES_hhdet_tes!H53/RES_hhdet_fec!H53)</f>
        <v/>
      </c>
      <c r="I53" s="172" t="str">
        <f>IF(RES_hhdet_tes!I53=0,"",RES_hhdet_tes!I53/RES_hhdet_fec!I53)</f>
        <v/>
      </c>
      <c r="J53" s="172" t="str">
        <f>IF(RES_hhdet_tes!J53=0,"",RES_hhdet_tes!J53/RES_hhdet_fec!J53)</f>
        <v/>
      </c>
      <c r="K53" s="172" t="str">
        <f>IF(RES_hhdet_tes!K53=0,"",RES_hhdet_tes!K53/RES_hhdet_fec!K53)</f>
        <v/>
      </c>
      <c r="L53" s="172" t="str">
        <f>IF(RES_hhdet_tes!L53=0,"",RES_hhdet_tes!L53/RES_hhdet_fec!L53)</f>
        <v/>
      </c>
      <c r="M53" s="172" t="str">
        <f>IF(RES_hhdet_tes!M53=0,"",RES_hhdet_tes!M53/RES_hhdet_fec!M53)</f>
        <v/>
      </c>
      <c r="N53" s="172" t="str">
        <f>IF(RES_hhdet_tes!N53=0,"",RES_hhdet_tes!N53/RES_hhdet_fec!N53)</f>
        <v/>
      </c>
      <c r="O53" s="172" t="str">
        <f>IF(RES_hhdet_tes!O53=0,"",RES_hhdet_tes!O53/RES_hhdet_fec!O53)</f>
        <v/>
      </c>
      <c r="P53" s="172" t="str">
        <f>IF(RES_hhdet_tes!P53=0,"",RES_hhdet_tes!P53/RES_hhdet_fec!P53)</f>
        <v/>
      </c>
      <c r="Q53" s="172" t="str">
        <f>IF(RES_hhdet_tes!Q53=0,"",RES_hhdet_tes!Q53/RES_hhdet_fec!Q53)</f>
        <v/>
      </c>
    </row>
    <row r="54" spans="1:17" ht="12" customHeight="1" x14ac:dyDescent="0.25">
      <c r="A54" s="163" t="s">
        <v>142</v>
      </c>
      <c r="B54" s="171">
        <f>IF(RES_hhdet_tes!B54=0,"",RES_hhdet_tes!B54/RES_hhdet_fec!B54)</f>
        <v>0.48333601519727509</v>
      </c>
      <c r="C54" s="171">
        <f>IF(RES_hhdet_tes!C54=0,"",RES_hhdet_tes!C54/RES_hhdet_fec!C54)</f>
        <v>0.49074971118378713</v>
      </c>
      <c r="D54" s="171">
        <f>IF(RES_hhdet_tes!D54=0,"",RES_hhdet_tes!D54/RES_hhdet_fec!D54)</f>
        <v>0.49780471105633645</v>
      </c>
      <c r="E54" s="171">
        <f>IF(RES_hhdet_tes!E54=0,"",RES_hhdet_tes!E54/RES_hhdet_fec!E54)</f>
        <v>0.50575745798294092</v>
      </c>
      <c r="F54" s="171">
        <f>IF(RES_hhdet_tes!F54=0,"",RES_hhdet_tes!F54/RES_hhdet_fec!F54)</f>
        <v>0.51832642392068518</v>
      </c>
      <c r="G54" s="171">
        <f>IF(RES_hhdet_tes!G54=0,"",RES_hhdet_tes!G54/RES_hhdet_fec!G54)</f>
        <v>0.52408656874554038</v>
      </c>
      <c r="H54" s="171">
        <f>IF(RES_hhdet_tes!H54=0,"",RES_hhdet_tes!H54/RES_hhdet_fec!H54)</f>
        <v>0.53232106744157726</v>
      </c>
      <c r="I54" s="171">
        <f>IF(RES_hhdet_tes!I54=0,"",RES_hhdet_tes!I54/RES_hhdet_fec!I54)</f>
        <v>0.55457651391225371</v>
      </c>
      <c r="J54" s="171">
        <f>IF(RES_hhdet_tes!J54=0,"",RES_hhdet_tes!J54/RES_hhdet_fec!J54)</f>
        <v>0.55670630692634271</v>
      </c>
      <c r="K54" s="171">
        <f>IF(RES_hhdet_tes!K54=0,"",RES_hhdet_tes!K54/RES_hhdet_fec!K54)</f>
        <v>0.5605977493383244</v>
      </c>
      <c r="L54" s="171">
        <f>IF(RES_hhdet_tes!L54=0,"",RES_hhdet_tes!L54/RES_hhdet_fec!L54)</f>
        <v>0.5670770980718296</v>
      </c>
      <c r="M54" s="171">
        <f>IF(RES_hhdet_tes!M54=0,"",RES_hhdet_tes!M54/RES_hhdet_fec!M54)</f>
        <v>0.57075775601863743</v>
      </c>
      <c r="N54" s="171">
        <f>IF(RES_hhdet_tes!N54=0,"",RES_hhdet_tes!N54/RES_hhdet_fec!N54)</f>
        <v>0.57767427132207483</v>
      </c>
      <c r="O54" s="171">
        <f>IF(RES_hhdet_tes!O54=0,"",RES_hhdet_tes!O54/RES_hhdet_fec!O54)</f>
        <v>0.58568148126250485</v>
      </c>
      <c r="P54" s="171">
        <f>IF(RES_hhdet_tes!P54=0,"",RES_hhdet_tes!P54/RES_hhdet_fec!P54)</f>
        <v>0.58781241837083464</v>
      </c>
      <c r="Q54" s="171">
        <f>IF(RES_hhdet_tes!Q54=0,"",RES_hhdet_tes!Q54/RES_hhdet_fec!Q54)</f>
        <v>0.59288051935258812</v>
      </c>
    </row>
    <row r="55" spans="1:17" ht="12" customHeight="1" x14ac:dyDescent="0.25">
      <c r="A55" s="161" t="s">
        <v>141</v>
      </c>
      <c r="B55" s="170">
        <f>IF(RES_hhdet_tes!B55=0,"",RES_hhdet_tes!B55/RES_hhdet_fec!B55)</f>
        <v>0.97820824451669885</v>
      </c>
      <c r="C55" s="170">
        <f>IF(RES_hhdet_tes!C55=0,"",RES_hhdet_tes!C55/RES_hhdet_fec!C55)</f>
        <v>0.9895538960818302</v>
      </c>
      <c r="D55" s="170">
        <f>IF(RES_hhdet_tes!D55=0,"",RES_hhdet_tes!D55/RES_hhdet_fec!D55)</f>
        <v>0.97978302828559483</v>
      </c>
      <c r="E55" s="170">
        <f>IF(RES_hhdet_tes!E55=0,"",RES_hhdet_tes!E55/RES_hhdet_fec!E55)</f>
        <v>0.97989947421036694</v>
      </c>
      <c r="F55" s="170">
        <f>IF(RES_hhdet_tes!F55=0,"",RES_hhdet_tes!F55/RES_hhdet_fec!F55)</f>
        <v>0.98039285880732108</v>
      </c>
      <c r="G55" s="170">
        <f>IF(RES_hhdet_tes!G55=0,"",RES_hhdet_tes!G55/RES_hhdet_fec!G55)</f>
        <v>0.89843334262927577</v>
      </c>
      <c r="H55" s="170">
        <f>IF(RES_hhdet_tes!H55=0,"",RES_hhdet_tes!H55/RES_hhdet_fec!H55)</f>
        <v>0.95950849861762555</v>
      </c>
      <c r="I55" s="170">
        <f>IF(RES_hhdet_tes!I55=0,"",RES_hhdet_tes!I55/RES_hhdet_fec!I55)</f>
        <v>0.97887673439623324</v>
      </c>
      <c r="J55" s="170">
        <f>IF(RES_hhdet_tes!J55=0,"",RES_hhdet_tes!J55/RES_hhdet_fec!J55)</f>
        <v>0.97926738670623725</v>
      </c>
      <c r="K55" s="170">
        <f>IF(RES_hhdet_tes!K55=0,"",RES_hhdet_tes!K55/RES_hhdet_fec!K55)</f>
        <v>0.98016407194437105</v>
      </c>
      <c r="L55" s="170">
        <f>IF(RES_hhdet_tes!L55=0,"",RES_hhdet_tes!L55/RES_hhdet_fec!L55)</f>
        <v>0.97945428445139404</v>
      </c>
      <c r="M55" s="170">
        <f>IF(RES_hhdet_tes!M55=0,"",RES_hhdet_tes!M55/RES_hhdet_fec!M55)</f>
        <v>0.98001713536930779</v>
      </c>
      <c r="N55" s="170">
        <f>IF(RES_hhdet_tes!N55=0,"",RES_hhdet_tes!N55/RES_hhdet_fec!N55)</f>
        <v>0.9812186626630468</v>
      </c>
      <c r="O55" s="170">
        <f>IF(RES_hhdet_tes!O55=0,"",RES_hhdet_tes!O55/RES_hhdet_fec!O55)</f>
        <v>0.98169490504198076</v>
      </c>
      <c r="P55" s="170">
        <f>IF(RES_hhdet_tes!P55=0,"",RES_hhdet_tes!P55/RES_hhdet_fec!P55)</f>
        <v>0.97052261711405086</v>
      </c>
      <c r="Q55" s="170">
        <f>IF(RES_hhdet_tes!Q55=0,"",RES_hhdet_tes!Q55/RES_hhdet_fec!Q55)</f>
        <v>0.93346836521539189</v>
      </c>
    </row>
    <row r="56" spans="1:17" ht="12" customHeight="1" x14ac:dyDescent="0.25">
      <c r="A56" s="148" t="s">
        <v>60</v>
      </c>
      <c r="B56" s="73">
        <f>IF(RES_hhdet_tes!B56=0,"",RES_hhdet_tes!B56/RES_hhdet_fec!B56)</f>
        <v>0.48333601519727509</v>
      </c>
      <c r="C56" s="73">
        <f>IF(RES_hhdet_tes!C56=0,"",RES_hhdet_tes!C56/RES_hhdet_fec!C56)</f>
        <v>0.49174922537547722</v>
      </c>
      <c r="D56" s="73">
        <f>IF(RES_hhdet_tes!D56=0,"",RES_hhdet_tes!D56/RES_hhdet_fec!D56)</f>
        <v>0.49953488384612799</v>
      </c>
      <c r="E56" s="73">
        <f>IF(RES_hhdet_tes!E56=0,"",RES_hhdet_tes!E56/RES_hhdet_fec!E56)</f>
        <v>0.50766388519308614</v>
      </c>
      <c r="F56" s="73">
        <f>IF(RES_hhdet_tes!F56=0,"",RES_hhdet_tes!F56/RES_hhdet_fec!F56)</f>
        <v>0.51555187173671879</v>
      </c>
      <c r="G56" s="73">
        <f>IF(RES_hhdet_tes!G56=0,"",RES_hhdet_tes!G56/RES_hhdet_fec!G56)</f>
        <v>0.5252879279904008</v>
      </c>
      <c r="H56" s="73">
        <f>IF(RES_hhdet_tes!H56=0,"",RES_hhdet_tes!H56/RES_hhdet_fec!H56)</f>
        <v>0.53396893928472511</v>
      </c>
      <c r="I56" s="73">
        <f>IF(RES_hhdet_tes!I56=0,"",RES_hhdet_tes!I56/RES_hhdet_fec!I56)</f>
        <v>0.53698060652169899</v>
      </c>
      <c r="J56" s="73">
        <f>IF(RES_hhdet_tes!J56=0,"",RES_hhdet_tes!J56/RES_hhdet_fec!J56)</f>
        <v>0.54891525489614723</v>
      </c>
      <c r="K56" s="73">
        <f>IF(RES_hhdet_tes!K56=0,"",RES_hhdet_tes!K56/RES_hhdet_fec!K56)</f>
        <v>0.55918066387307863</v>
      </c>
      <c r="L56" s="73">
        <f>IF(RES_hhdet_tes!L56=0,"",RES_hhdet_tes!L56/RES_hhdet_fec!L56)</f>
        <v>0.56326637279334801</v>
      </c>
      <c r="M56" s="73">
        <f>IF(RES_hhdet_tes!M56=0,"",RES_hhdet_tes!M56/RES_hhdet_fec!M56)</f>
        <v>0.56907089309346159</v>
      </c>
      <c r="N56" s="73">
        <f>IF(RES_hhdet_tes!N56=0,"",RES_hhdet_tes!N56/RES_hhdet_fec!N56)</f>
        <v>0.57380280279477924</v>
      </c>
      <c r="O56" s="73">
        <f>IF(RES_hhdet_tes!O56=0,"",RES_hhdet_tes!O56/RES_hhdet_fec!O56)</f>
        <v>0.57759619805114149</v>
      </c>
      <c r="P56" s="73">
        <f>IF(RES_hhdet_tes!P56=0,"",RES_hhdet_tes!P56/RES_hhdet_fec!P56)</f>
        <v>0.5810835839934243</v>
      </c>
      <c r="Q56" s="73">
        <f>IF(RES_hhdet_tes!Q56=0,"",RES_hhdet_tes!Q56/RES_hhdet_fec!Q56)</f>
        <v>0.58293153961239319</v>
      </c>
    </row>
    <row r="57" spans="1:17" ht="12" customHeight="1" x14ac:dyDescent="0.25">
      <c r="A57" s="148" t="s">
        <v>59</v>
      </c>
      <c r="B57" s="73">
        <f>IF(RES_hhdet_tes!B57=0,"",RES_hhdet_tes!B57/RES_hhdet_fec!B57)</f>
        <v>0.99999999999999978</v>
      </c>
      <c r="C57" s="73">
        <f>IF(RES_hhdet_tes!C57=0,"",RES_hhdet_tes!C57/RES_hhdet_fec!C57)</f>
        <v>1.0000000000000002</v>
      </c>
      <c r="D57" s="73">
        <f>IF(RES_hhdet_tes!D57=0,"",RES_hhdet_tes!D57/RES_hhdet_fec!D57)</f>
        <v>0.99999999999999956</v>
      </c>
      <c r="E57" s="73">
        <f>IF(RES_hhdet_tes!E57=0,"",RES_hhdet_tes!E57/RES_hhdet_fec!E57)</f>
        <v>1.0000000000000002</v>
      </c>
      <c r="F57" s="73">
        <f>IF(RES_hhdet_tes!F57=0,"",RES_hhdet_tes!F57/RES_hhdet_fec!F57)</f>
        <v>1.0000000000000007</v>
      </c>
      <c r="G57" s="73">
        <f>IF(RES_hhdet_tes!G57=0,"",RES_hhdet_tes!G57/RES_hhdet_fec!G57)</f>
        <v>0.99999999999999956</v>
      </c>
      <c r="H57" s="73">
        <f>IF(RES_hhdet_tes!H57=0,"",RES_hhdet_tes!H57/RES_hhdet_fec!H57)</f>
        <v>1</v>
      </c>
      <c r="I57" s="73">
        <f>IF(RES_hhdet_tes!I57=0,"",RES_hhdet_tes!I57/RES_hhdet_fec!I57)</f>
        <v>1.0000000000000002</v>
      </c>
      <c r="J57" s="73">
        <f>IF(RES_hhdet_tes!J57=0,"",RES_hhdet_tes!J57/RES_hhdet_fec!J57)</f>
        <v>1</v>
      </c>
      <c r="K57" s="73">
        <f>IF(RES_hhdet_tes!K57=0,"",RES_hhdet_tes!K57/RES_hhdet_fec!K57)</f>
        <v>1</v>
      </c>
      <c r="L57" s="73">
        <f>IF(RES_hhdet_tes!L57=0,"",RES_hhdet_tes!L57/RES_hhdet_fec!L57)</f>
        <v>0.99999999999999922</v>
      </c>
      <c r="M57" s="73">
        <f>IF(RES_hhdet_tes!M57=0,"",RES_hhdet_tes!M57/RES_hhdet_fec!M57)</f>
        <v>1</v>
      </c>
      <c r="N57" s="73">
        <f>IF(RES_hhdet_tes!N57=0,"",RES_hhdet_tes!N57/RES_hhdet_fec!N57)</f>
        <v>0.99999999999999978</v>
      </c>
      <c r="O57" s="73">
        <f>IF(RES_hhdet_tes!O57=0,"",RES_hhdet_tes!O57/RES_hhdet_fec!O57)</f>
        <v>0.99999999999999978</v>
      </c>
      <c r="P57" s="73">
        <f>IF(RES_hhdet_tes!P57=0,"",RES_hhdet_tes!P57/RES_hhdet_fec!P57)</f>
        <v>0.99999999999999911</v>
      </c>
      <c r="Q57" s="73">
        <f>IF(RES_hhdet_tes!Q57=0,"",RES_hhdet_tes!Q57/RES_hhdet_fec!Q57)</f>
        <v>1</v>
      </c>
    </row>
    <row r="58" spans="1:17" ht="12" customHeight="1" x14ac:dyDescent="0.25">
      <c r="A58" s="158" t="s">
        <v>62</v>
      </c>
      <c r="B58" s="169">
        <f>IF(RES_hhdet_tes!B58=0,"",RES_hhdet_tes!B58/RES_hhdet_fec!B58)</f>
        <v>0.5049694002721471</v>
      </c>
      <c r="C58" s="169">
        <f>IF(RES_hhdet_tes!C58=0,"",RES_hhdet_tes!C58/RES_hhdet_fec!C58)</f>
        <v>0.47263707968921409</v>
      </c>
      <c r="D58" s="169">
        <f>IF(RES_hhdet_tes!D58=0,"",RES_hhdet_tes!D58/RES_hhdet_fec!D58)</f>
        <v>0.48135450424703452</v>
      </c>
      <c r="E58" s="169">
        <f>IF(RES_hhdet_tes!E58=0,"",RES_hhdet_tes!E58/RES_hhdet_fec!E58)</f>
        <v>0.4956493869730636</v>
      </c>
      <c r="F58" s="169">
        <f>IF(RES_hhdet_tes!F58=0,"",RES_hhdet_tes!F58/RES_hhdet_fec!F58)</f>
        <v>0.5030985262351384</v>
      </c>
      <c r="G58" s="169">
        <f>IF(RES_hhdet_tes!G58=0,"",RES_hhdet_tes!G58/RES_hhdet_fec!G58)</f>
        <v>0.51880074825601308</v>
      </c>
      <c r="H58" s="169">
        <f>IF(RES_hhdet_tes!H58=0,"",RES_hhdet_tes!H58/RES_hhdet_fec!H58)</f>
        <v>0.56138630834466341</v>
      </c>
      <c r="I58" s="169">
        <f>IF(RES_hhdet_tes!I58=0,"",RES_hhdet_tes!I58/RES_hhdet_fec!I58)</f>
        <v>0.56841038138411637</v>
      </c>
      <c r="J58" s="169">
        <f>IF(RES_hhdet_tes!J58=0,"",RES_hhdet_tes!J58/RES_hhdet_fec!J58)</f>
        <v>0.5858759103159018</v>
      </c>
      <c r="K58" s="169">
        <f>IF(RES_hhdet_tes!K58=0,"",RES_hhdet_tes!K58/RES_hhdet_fec!K58)</f>
        <v>0.60077075409675584</v>
      </c>
      <c r="L58" s="169">
        <f>IF(RES_hhdet_tes!L58=0,"",RES_hhdet_tes!L58/RES_hhdet_fec!L58)</f>
        <v>0.61102751826741952</v>
      </c>
      <c r="M58" s="169">
        <f>IF(RES_hhdet_tes!M58=0,"",RES_hhdet_tes!M58/RES_hhdet_fec!M58)</f>
        <v>0.59871569894167986</v>
      </c>
      <c r="N58" s="169">
        <f>IF(RES_hhdet_tes!N58=0,"",RES_hhdet_tes!N58/RES_hhdet_fec!N58)</f>
        <v>0.60319315905092108</v>
      </c>
      <c r="O58" s="169">
        <f>IF(RES_hhdet_tes!O58=0,"",RES_hhdet_tes!O58/RES_hhdet_fec!O58)</f>
        <v>0.59449694708886702</v>
      </c>
      <c r="P58" s="169">
        <f>IF(RES_hhdet_tes!P58=0,"",RES_hhdet_tes!P58/RES_hhdet_fec!P58)</f>
        <v>0.59962461991287941</v>
      </c>
      <c r="Q58" s="169">
        <f>IF(RES_hhdet_tes!Q58=0,"",RES_hhdet_tes!Q58/RES_hhdet_fec!Q58)</f>
        <v>0.60181768990699258</v>
      </c>
    </row>
    <row r="59" spans="1:17" ht="12" customHeight="1" x14ac:dyDescent="0.25">
      <c r="A59" s="23" t="s">
        <v>57</v>
      </c>
      <c r="B59" s="73">
        <f>IF(RES_hhdet_tes!B59=0,"",RES_hhdet_tes!B59/RES_hhdet_fec!B59)</f>
        <v>0.37467543599955522</v>
      </c>
      <c r="C59" s="73">
        <f>IF(RES_hhdet_tes!C59=0,"",RES_hhdet_tes!C59/RES_hhdet_fec!C59)</f>
        <v>0.38919718901017164</v>
      </c>
      <c r="D59" s="73">
        <f>IF(RES_hhdet_tes!D59=0,"",RES_hhdet_tes!D59/RES_hhdet_fec!D59)</f>
        <v>0.39327375481427929</v>
      </c>
      <c r="E59" s="73">
        <f>IF(RES_hhdet_tes!E59=0,"",RES_hhdet_tes!E59/RES_hhdet_fec!E59)</f>
        <v>0.39763817962775516</v>
      </c>
      <c r="F59" s="73">
        <f>IF(RES_hhdet_tes!F59=0,"",RES_hhdet_tes!F59/RES_hhdet_fec!F59)</f>
        <v>0.40268091861895167</v>
      </c>
      <c r="G59" s="73">
        <f>IF(RES_hhdet_tes!G59=0,"",RES_hhdet_tes!G59/RES_hhdet_fec!G59)</f>
        <v>0.40705153432648022</v>
      </c>
      <c r="H59" s="73">
        <f>IF(RES_hhdet_tes!H59=0,"",RES_hhdet_tes!H59/RES_hhdet_fec!H59)</f>
        <v>0.41177473344107451</v>
      </c>
      <c r="I59" s="73">
        <f>IF(RES_hhdet_tes!I59=0,"",RES_hhdet_tes!I59/RES_hhdet_fec!I59)</f>
        <v>0.41759837634705832</v>
      </c>
      <c r="J59" s="73">
        <f>IF(RES_hhdet_tes!J59=0,"",RES_hhdet_tes!J59/RES_hhdet_fec!J59)</f>
        <v>0.42491519521120152</v>
      </c>
      <c r="K59" s="73">
        <f>IF(RES_hhdet_tes!K59=0,"",RES_hhdet_tes!K59/RES_hhdet_fec!K59)</f>
        <v>0.43750561829266738</v>
      </c>
      <c r="L59" s="73">
        <f>IF(RES_hhdet_tes!L59=0,"",RES_hhdet_tes!L59/RES_hhdet_fec!L59)</f>
        <v>0.44034031239228738</v>
      </c>
      <c r="M59" s="73">
        <f>IF(RES_hhdet_tes!M59=0,"",RES_hhdet_tes!M59/RES_hhdet_fec!M59)</f>
        <v>0.44469868444317384</v>
      </c>
      <c r="N59" s="73">
        <f>IF(RES_hhdet_tes!N59=0,"",RES_hhdet_tes!N59/RES_hhdet_fec!N59)</f>
        <v>0.44751379150010362</v>
      </c>
      <c r="O59" s="73">
        <f>IF(RES_hhdet_tes!O59=0,"",RES_hhdet_tes!O59/RES_hhdet_fec!O59)</f>
        <v>0.44937750186945952</v>
      </c>
      <c r="P59" s="73">
        <f>IF(RES_hhdet_tes!P59=0,"",RES_hhdet_tes!P59/RES_hhdet_fec!P59)</f>
        <v>0.44977043211661344</v>
      </c>
      <c r="Q59" s="73">
        <f>IF(RES_hhdet_tes!Q59=0,"",RES_hhdet_tes!Q59/RES_hhdet_fec!Q59)</f>
        <v>0.45003905510963238</v>
      </c>
    </row>
    <row r="60" spans="1:17" ht="12" customHeight="1" x14ac:dyDescent="0.25">
      <c r="A60" s="29" t="s">
        <v>140</v>
      </c>
      <c r="B60" s="65">
        <f>IF(RES_hhdet_tes!B60=0,"",RES_hhdet_tes!B60/RES_hhdet_fec!B60)</f>
        <v>0.75922575541904758</v>
      </c>
      <c r="C60" s="65">
        <f>IF(RES_hhdet_tes!C60=0,"",RES_hhdet_tes!C60/RES_hhdet_fec!C60)</f>
        <v>0.76471124783886035</v>
      </c>
      <c r="D60" s="65">
        <f>IF(RES_hhdet_tes!D60=0,"",RES_hhdet_tes!D60/RES_hhdet_fec!D60)</f>
        <v>0.77195383671660278</v>
      </c>
      <c r="E60" s="65">
        <f>IF(RES_hhdet_tes!E60=0,"",RES_hhdet_tes!E60/RES_hhdet_fec!E60)</f>
        <v>0.77939999282159822</v>
      </c>
      <c r="F60" s="65">
        <f>IF(RES_hhdet_tes!F60=0,"",RES_hhdet_tes!F60/RES_hhdet_fec!F60)</f>
        <v>0.78682837489950463</v>
      </c>
      <c r="G60" s="65">
        <f>IF(RES_hhdet_tes!G60=0,"",RES_hhdet_tes!G60/RES_hhdet_fec!G60)</f>
        <v>0.79517610756193624</v>
      </c>
      <c r="H60" s="65">
        <f>IF(RES_hhdet_tes!H60=0,"",RES_hhdet_tes!H60/RES_hhdet_fec!H60)</f>
        <v>0.8028485344423385</v>
      </c>
      <c r="I60" s="65">
        <f>IF(RES_hhdet_tes!I60=0,"",RES_hhdet_tes!I60/RES_hhdet_fec!I60)</f>
        <v>0.80789270048846706</v>
      </c>
      <c r="J60" s="65">
        <f>IF(RES_hhdet_tes!J60=0,"",RES_hhdet_tes!J60/RES_hhdet_fec!J60)</f>
        <v>0.8146935239599904</v>
      </c>
      <c r="K60" s="65">
        <f>IF(RES_hhdet_tes!K60=0,"",RES_hhdet_tes!K60/RES_hhdet_fec!K60)</f>
        <v>0.81772922512115598</v>
      </c>
      <c r="L60" s="65">
        <f>IF(RES_hhdet_tes!L60=0,"",RES_hhdet_tes!L60/RES_hhdet_fec!L60)</f>
        <v>0.82057576445786007</v>
      </c>
      <c r="M60" s="65">
        <f>IF(RES_hhdet_tes!M60=0,"",RES_hhdet_tes!M60/RES_hhdet_fec!M60)</f>
        <v>0.82435029917190072</v>
      </c>
      <c r="N60" s="65">
        <f>IF(RES_hhdet_tes!N60=0,"",RES_hhdet_tes!N60/RES_hhdet_fec!N60)</f>
        <v>0.82675879349431891</v>
      </c>
      <c r="O60" s="65">
        <f>IF(RES_hhdet_tes!O60=0,"",RES_hhdet_tes!O60/RES_hhdet_fec!O60)</f>
        <v>0.82999733507630447</v>
      </c>
      <c r="P60" s="65">
        <f>IF(RES_hhdet_tes!P60=0,"",RES_hhdet_tes!P60/RES_hhdet_fec!P60)</f>
        <v>0.83494797200115856</v>
      </c>
      <c r="Q60" s="65">
        <f>IF(RES_hhdet_tes!Q60=0,"",RES_hhdet_tes!Q60/RES_hhdet_fec!Q60)</f>
        <v>0.83611000596036611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75" t="str">
        <f>IF(RES_hhdet_tes!B62=0,"",RES_hhdet_tes!B62/RES_hhdet_fec!B62)</f>
        <v/>
      </c>
      <c r="C62" s="175" t="str">
        <f>IF(RES_hhdet_tes!C62=0,"",RES_hhdet_tes!C62/RES_hhdet_fec!C62)</f>
        <v/>
      </c>
      <c r="D62" s="175" t="str">
        <f>IF(RES_hhdet_tes!D62=0,"",RES_hhdet_tes!D62/RES_hhdet_fec!D62)</f>
        <v/>
      </c>
      <c r="E62" s="175" t="str">
        <f>IF(RES_hhdet_tes!E62=0,"",RES_hhdet_tes!E62/RES_hhdet_fec!E62)</f>
        <v/>
      </c>
      <c r="F62" s="175" t="str">
        <f>IF(RES_hhdet_tes!F62=0,"",RES_hhdet_tes!F62/RES_hhdet_fec!F62)</f>
        <v/>
      </c>
      <c r="G62" s="175" t="str">
        <f>IF(RES_hhdet_tes!G62=0,"",RES_hhdet_tes!G62/RES_hhdet_fec!G62)</f>
        <v/>
      </c>
      <c r="H62" s="175" t="str">
        <f>IF(RES_hhdet_tes!H62=0,"",RES_hhdet_tes!H62/RES_hhdet_fec!H62)</f>
        <v/>
      </c>
      <c r="I62" s="175" t="str">
        <f>IF(RES_hhdet_tes!I62=0,"",RES_hhdet_tes!I62/RES_hhdet_fec!I62)</f>
        <v/>
      </c>
      <c r="J62" s="175" t="str">
        <f>IF(RES_hhdet_tes!J62=0,"",RES_hhdet_tes!J62/RES_hhdet_fec!J62)</f>
        <v/>
      </c>
      <c r="K62" s="175" t="str">
        <f>IF(RES_hhdet_tes!K62=0,"",RES_hhdet_tes!K62/RES_hhdet_fec!K62)</f>
        <v/>
      </c>
      <c r="L62" s="175" t="str">
        <f>IF(RES_hhdet_tes!L62=0,"",RES_hhdet_tes!L62/RES_hhdet_fec!L62)</f>
        <v/>
      </c>
      <c r="M62" s="175" t="str">
        <f>IF(RES_hhdet_tes!M62=0,"",RES_hhdet_tes!M62/RES_hhdet_fec!M62)</f>
        <v/>
      </c>
      <c r="N62" s="175" t="str">
        <f>IF(RES_hhdet_tes!N62=0,"",RES_hhdet_tes!N62/RES_hhdet_fec!N62)</f>
        <v/>
      </c>
      <c r="O62" s="175" t="str">
        <f>IF(RES_hhdet_tes!O62=0,"",RES_hhdet_tes!O62/RES_hhdet_fec!O62)</f>
        <v/>
      </c>
      <c r="P62" s="175" t="str">
        <f>IF(RES_hhdet_tes!P62=0,"",RES_hhdet_tes!P62/RES_hhdet_fec!P62)</f>
        <v/>
      </c>
      <c r="Q62" s="175" t="str">
        <f>IF(RES_hhdet_tes!Q62=0,"",RES_hhdet_tes!Q62/RES_hhdet_fec!Q62)</f>
        <v/>
      </c>
    </row>
    <row r="63" spans="1:17" ht="12.95" customHeight="1" x14ac:dyDescent="0.25">
      <c r="A63" s="158" t="s">
        <v>65</v>
      </c>
      <c r="B63" s="169" t="str">
        <f>IF(RES_hhdet_tes!B63=0,"",RES_hhdet_tes!B63/RES_hhdet_fec!B63)</f>
        <v/>
      </c>
      <c r="C63" s="169" t="str">
        <f>IF(RES_hhdet_tes!C63=0,"",RES_hhdet_tes!C63/RES_hhdet_fec!C63)</f>
        <v/>
      </c>
      <c r="D63" s="169" t="str">
        <f>IF(RES_hhdet_tes!D63=0,"",RES_hhdet_tes!D63/RES_hhdet_fec!D63)</f>
        <v/>
      </c>
      <c r="E63" s="169" t="str">
        <f>IF(RES_hhdet_tes!E63=0,"",RES_hhdet_tes!E63/RES_hhdet_fec!E63)</f>
        <v/>
      </c>
      <c r="F63" s="169" t="str">
        <f>IF(RES_hhdet_tes!F63=0,"",RES_hhdet_tes!F63/RES_hhdet_fec!F63)</f>
        <v/>
      </c>
      <c r="G63" s="169" t="str">
        <f>IF(RES_hhdet_tes!G63=0,"",RES_hhdet_tes!G63/RES_hhdet_fec!G63)</f>
        <v/>
      </c>
      <c r="H63" s="169" t="str">
        <f>IF(RES_hhdet_tes!H63=0,"",RES_hhdet_tes!H63/RES_hhdet_fec!H63)</f>
        <v/>
      </c>
      <c r="I63" s="169" t="str">
        <f>IF(RES_hhdet_tes!I63=0,"",RES_hhdet_tes!I63/RES_hhdet_fec!I63)</f>
        <v/>
      </c>
      <c r="J63" s="169" t="str">
        <f>IF(RES_hhdet_tes!J63=0,"",RES_hhdet_tes!J63/RES_hhdet_fec!J63)</f>
        <v/>
      </c>
      <c r="K63" s="169" t="str">
        <f>IF(RES_hhdet_tes!K63=0,"",RES_hhdet_tes!K63/RES_hhdet_fec!K63)</f>
        <v/>
      </c>
      <c r="L63" s="169" t="str">
        <f>IF(RES_hhdet_tes!L63=0,"",RES_hhdet_tes!L63/RES_hhdet_fec!L63)</f>
        <v/>
      </c>
      <c r="M63" s="169" t="str">
        <f>IF(RES_hhdet_tes!M63=0,"",RES_hhdet_tes!M63/RES_hhdet_fec!M63)</f>
        <v/>
      </c>
      <c r="N63" s="169" t="str">
        <f>IF(RES_hhdet_tes!N63=0,"",RES_hhdet_tes!N63/RES_hhdet_fec!N63)</f>
        <v/>
      </c>
      <c r="O63" s="169" t="str">
        <f>IF(RES_hhdet_tes!O63=0,"",RES_hhdet_tes!O63/RES_hhdet_fec!O63)</f>
        <v/>
      </c>
      <c r="P63" s="169" t="str">
        <f>IF(RES_hhdet_tes!P63=0,"",RES_hhdet_tes!P63/RES_hhdet_fec!P63)</f>
        <v/>
      </c>
      <c r="Q63" s="169" t="str">
        <f>IF(RES_hhdet_tes!Q63=0,"",RES_hhdet_tes!Q63/RES_hhdet_fec!Q63)</f>
        <v/>
      </c>
    </row>
    <row r="64" spans="1:17" ht="12" customHeight="1" x14ac:dyDescent="0.25">
      <c r="A64" s="23" t="s">
        <v>161</v>
      </c>
      <c r="B64" s="73" t="str">
        <f>IF(RES_hhdet_tes!B64=0,"",RES_hhdet_tes!B64/RES_hhdet_fec!B64)</f>
        <v/>
      </c>
      <c r="C64" s="73" t="str">
        <f>IF(RES_hhdet_tes!C64=0,"",RES_hhdet_tes!C64/RES_hhdet_fec!C64)</f>
        <v/>
      </c>
      <c r="D64" s="73" t="str">
        <f>IF(RES_hhdet_tes!D64=0,"",RES_hhdet_tes!D64/RES_hhdet_fec!D64)</f>
        <v/>
      </c>
      <c r="E64" s="73" t="str">
        <f>IF(RES_hhdet_tes!E64=0,"",RES_hhdet_tes!E64/RES_hhdet_fec!E64)</f>
        <v/>
      </c>
      <c r="F64" s="73" t="str">
        <f>IF(RES_hhdet_tes!F64=0,"",RES_hhdet_tes!F64/RES_hhdet_fec!F64)</f>
        <v/>
      </c>
      <c r="G64" s="73" t="str">
        <f>IF(RES_hhdet_tes!G64=0,"",RES_hhdet_tes!G64/RES_hhdet_fec!G64)</f>
        <v/>
      </c>
      <c r="H64" s="73" t="str">
        <f>IF(RES_hhdet_tes!H64=0,"",RES_hhdet_tes!H64/RES_hhdet_fec!H64)</f>
        <v/>
      </c>
      <c r="I64" s="73" t="str">
        <f>IF(RES_hhdet_tes!I64=0,"",RES_hhdet_tes!I64/RES_hhdet_fec!I64)</f>
        <v/>
      </c>
      <c r="J64" s="73" t="str">
        <f>IF(RES_hhdet_tes!J64=0,"",RES_hhdet_tes!J64/RES_hhdet_fec!J64)</f>
        <v/>
      </c>
      <c r="K64" s="73" t="str">
        <f>IF(RES_hhdet_tes!K64=0,"",RES_hhdet_tes!K64/RES_hhdet_fec!K64)</f>
        <v/>
      </c>
      <c r="L64" s="73" t="str">
        <f>IF(RES_hhdet_tes!L64=0,"",RES_hhdet_tes!L64/RES_hhdet_fec!L64)</f>
        <v/>
      </c>
      <c r="M64" s="73" t="str">
        <f>IF(RES_hhdet_tes!M64=0,"",RES_hhdet_tes!M64/RES_hhdet_fec!M64)</f>
        <v/>
      </c>
      <c r="N64" s="73" t="str">
        <f>IF(RES_hhdet_tes!N64=0,"",RES_hhdet_tes!N64/RES_hhdet_fec!N64)</f>
        <v/>
      </c>
      <c r="O64" s="73" t="str">
        <f>IF(RES_hhdet_tes!O64=0,"",RES_hhdet_tes!O64/RES_hhdet_fec!O64)</f>
        <v/>
      </c>
      <c r="P64" s="73" t="str">
        <f>IF(RES_hhdet_tes!P64=0,"",RES_hhdet_tes!P64/RES_hhdet_fec!P64)</f>
        <v/>
      </c>
      <c r="Q64" s="73" t="str">
        <f>IF(RES_hhdet_tes!Q64=0,"",RES_hhdet_tes!Q64/RES_hhdet_fec!Q64)</f>
        <v/>
      </c>
    </row>
    <row r="65" spans="1:17" ht="12" customHeight="1" x14ac:dyDescent="0.25">
      <c r="A65" s="23" t="s">
        <v>60</v>
      </c>
      <c r="B65" s="73" t="str">
        <f>IF(RES_hhdet_tes!B65=0,"",RES_hhdet_tes!B65/RES_hhdet_fec!B65)</f>
        <v/>
      </c>
      <c r="C65" s="73" t="str">
        <f>IF(RES_hhdet_tes!C65=0,"",RES_hhdet_tes!C65/RES_hhdet_fec!C65)</f>
        <v/>
      </c>
      <c r="D65" s="73" t="str">
        <f>IF(RES_hhdet_tes!D65=0,"",RES_hhdet_tes!D65/RES_hhdet_fec!D65)</f>
        <v/>
      </c>
      <c r="E65" s="73" t="str">
        <f>IF(RES_hhdet_tes!E65=0,"",RES_hhdet_tes!E65/RES_hhdet_fec!E65)</f>
        <v/>
      </c>
      <c r="F65" s="73" t="str">
        <f>IF(RES_hhdet_tes!F65=0,"",RES_hhdet_tes!F65/RES_hhdet_fec!F65)</f>
        <v/>
      </c>
      <c r="G65" s="73" t="str">
        <f>IF(RES_hhdet_tes!G65=0,"",RES_hhdet_tes!G65/RES_hhdet_fec!G65)</f>
        <v/>
      </c>
      <c r="H65" s="73" t="str">
        <f>IF(RES_hhdet_tes!H65=0,"",RES_hhdet_tes!H65/RES_hhdet_fec!H65)</f>
        <v/>
      </c>
      <c r="I65" s="73" t="str">
        <f>IF(RES_hhdet_tes!I65=0,"",RES_hhdet_tes!I65/RES_hhdet_fec!I65)</f>
        <v/>
      </c>
      <c r="J65" s="73" t="str">
        <f>IF(RES_hhdet_tes!J65=0,"",RES_hhdet_tes!J65/RES_hhdet_fec!J65)</f>
        <v/>
      </c>
      <c r="K65" s="73" t="str">
        <f>IF(RES_hhdet_tes!K65=0,"",RES_hhdet_tes!K65/RES_hhdet_fec!K65)</f>
        <v/>
      </c>
      <c r="L65" s="73" t="str">
        <f>IF(RES_hhdet_tes!L65=0,"",RES_hhdet_tes!L65/RES_hhdet_fec!L65)</f>
        <v/>
      </c>
      <c r="M65" s="73" t="str">
        <f>IF(RES_hhdet_tes!M65=0,"",RES_hhdet_tes!M65/RES_hhdet_fec!M65)</f>
        <v/>
      </c>
      <c r="N65" s="73" t="str">
        <f>IF(RES_hhdet_tes!N65=0,"",RES_hhdet_tes!N65/RES_hhdet_fec!N65)</f>
        <v/>
      </c>
      <c r="O65" s="73" t="str">
        <f>IF(RES_hhdet_tes!O65=0,"",RES_hhdet_tes!O65/RES_hhdet_fec!O65)</f>
        <v/>
      </c>
      <c r="P65" s="73" t="str">
        <f>IF(RES_hhdet_tes!P65=0,"",RES_hhdet_tes!P65/RES_hhdet_fec!P65)</f>
        <v/>
      </c>
      <c r="Q65" s="73" t="str">
        <f>IF(RES_hhdet_tes!Q65=0,"",RES_hhdet_tes!Q65/RES_hhdet_fec!Q65)</f>
        <v/>
      </c>
    </row>
    <row r="66" spans="1:17" ht="12.95" customHeight="1" x14ac:dyDescent="0.25">
      <c r="A66" s="158" t="s">
        <v>112</v>
      </c>
      <c r="B66" s="169" t="str">
        <f>IF(RES_hhdet_tes!B66=0,"",RES_hhdet_tes!B66/RES_hhdet_fec!B66)</f>
        <v/>
      </c>
      <c r="C66" s="169" t="str">
        <f>IF(RES_hhdet_tes!C66=0,"",RES_hhdet_tes!C66/RES_hhdet_fec!C66)</f>
        <v/>
      </c>
      <c r="D66" s="169" t="str">
        <f>IF(RES_hhdet_tes!D66=0,"",RES_hhdet_tes!D66/RES_hhdet_fec!D66)</f>
        <v/>
      </c>
      <c r="E66" s="169" t="str">
        <f>IF(RES_hhdet_tes!E66=0,"",RES_hhdet_tes!E66/RES_hhdet_fec!E66)</f>
        <v/>
      </c>
      <c r="F66" s="169" t="str">
        <f>IF(RES_hhdet_tes!F66=0,"",RES_hhdet_tes!F66/RES_hhdet_fec!F66)</f>
        <v/>
      </c>
      <c r="G66" s="169" t="str">
        <f>IF(RES_hhdet_tes!G66=0,"",RES_hhdet_tes!G66/RES_hhdet_fec!G66)</f>
        <v/>
      </c>
      <c r="H66" s="169" t="str">
        <f>IF(RES_hhdet_tes!H66=0,"",RES_hhdet_tes!H66/RES_hhdet_fec!H66)</f>
        <v/>
      </c>
      <c r="I66" s="169" t="str">
        <f>IF(RES_hhdet_tes!I66=0,"",RES_hhdet_tes!I66/RES_hhdet_fec!I66)</f>
        <v/>
      </c>
      <c r="J66" s="169" t="str">
        <f>IF(RES_hhdet_tes!J66=0,"",RES_hhdet_tes!J66/RES_hhdet_fec!J66)</f>
        <v/>
      </c>
      <c r="K66" s="169" t="str">
        <f>IF(RES_hhdet_tes!K66=0,"",RES_hhdet_tes!K66/RES_hhdet_fec!K66)</f>
        <v/>
      </c>
      <c r="L66" s="169" t="str">
        <f>IF(RES_hhdet_tes!L66=0,"",RES_hhdet_tes!L66/RES_hhdet_fec!L66)</f>
        <v/>
      </c>
      <c r="M66" s="169" t="str">
        <f>IF(RES_hhdet_tes!M66=0,"",RES_hhdet_tes!M66/RES_hhdet_fec!M66)</f>
        <v/>
      </c>
      <c r="N66" s="169" t="str">
        <f>IF(RES_hhdet_tes!N66=0,"",RES_hhdet_tes!N66/RES_hhdet_fec!N66)</f>
        <v/>
      </c>
      <c r="O66" s="169" t="str">
        <f>IF(RES_hhdet_tes!O66=0,"",RES_hhdet_tes!O66/RES_hhdet_fec!O66)</f>
        <v/>
      </c>
      <c r="P66" s="169" t="str">
        <f>IF(RES_hhdet_tes!P66=0,"",RES_hhdet_tes!P66/RES_hhdet_fec!P66)</f>
        <v/>
      </c>
      <c r="Q66" s="169" t="str">
        <f>IF(RES_hhdet_tes!Q66=0,"",RES_hhdet_tes!Q66/RES_hhdet_fec!Q66)</f>
        <v/>
      </c>
    </row>
    <row r="67" spans="1:17" ht="12" customHeight="1" x14ac:dyDescent="0.25">
      <c r="A67" s="23" t="s">
        <v>60</v>
      </c>
      <c r="B67" s="73" t="str">
        <f>IF(RES_hhdet_tes!B67=0,"",RES_hhdet_tes!B67/RES_hhdet_fec!B67)</f>
        <v/>
      </c>
      <c r="C67" s="73" t="str">
        <f>IF(RES_hhdet_tes!C67=0,"",RES_hhdet_tes!C67/RES_hhdet_fec!C67)</f>
        <v/>
      </c>
      <c r="D67" s="73" t="str">
        <f>IF(RES_hhdet_tes!D67=0,"",RES_hhdet_tes!D67/RES_hhdet_fec!D67)</f>
        <v/>
      </c>
      <c r="E67" s="73" t="str">
        <f>IF(RES_hhdet_tes!E67=0,"",RES_hhdet_tes!E67/RES_hhdet_fec!E67)</f>
        <v/>
      </c>
      <c r="F67" s="73" t="str">
        <f>IF(RES_hhdet_tes!F67=0,"",RES_hhdet_tes!F67/RES_hhdet_fec!F67)</f>
        <v/>
      </c>
      <c r="G67" s="73" t="str">
        <f>IF(RES_hhdet_tes!G67=0,"",RES_hhdet_tes!G67/RES_hhdet_fec!G67)</f>
        <v/>
      </c>
      <c r="H67" s="73" t="str">
        <f>IF(RES_hhdet_tes!H67=0,"",RES_hhdet_tes!H67/RES_hhdet_fec!H67)</f>
        <v/>
      </c>
      <c r="I67" s="73" t="str">
        <f>IF(RES_hhdet_tes!I67=0,"",RES_hhdet_tes!I67/RES_hhdet_fec!I67)</f>
        <v/>
      </c>
      <c r="J67" s="73" t="str">
        <f>IF(RES_hhdet_tes!J67=0,"",RES_hhdet_tes!J67/RES_hhdet_fec!J67)</f>
        <v/>
      </c>
      <c r="K67" s="73" t="str">
        <f>IF(RES_hhdet_tes!K67=0,"",RES_hhdet_tes!K67/RES_hhdet_fec!K67)</f>
        <v/>
      </c>
      <c r="L67" s="73" t="str">
        <f>IF(RES_hhdet_tes!L67=0,"",RES_hhdet_tes!L67/RES_hhdet_fec!L67)</f>
        <v/>
      </c>
      <c r="M67" s="73" t="str">
        <f>IF(RES_hhdet_tes!M67=0,"",RES_hhdet_tes!M67/RES_hhdet_fec!M67)</f>
        <v/>
      </c>
      <c r="N67" s="73" t="str">
        <f>IF(RES_hhdet_tes!N67=0,"",RES_hhdet_tes!N67/RES_hhdet_fec!N67)</f>
        <v/>
      </c>
      <c r="O67" s="73" t="str">
        <f>IF(RES_hhdet_tes!O67=0,"",RES_hhdet_tes!O67/RES_hhdet_fec!O67)</f>
        <v/>
      </c>
      <c r="P67" s="73" t="str">
        <f>IF(RES_hhdet_tes!P67=0,"",RES_hhdet_tes!P67/RES_hhdet_fec!P67)</f>
        <v/>
      </c>
      <c r="Q67" s="73" t="str">
        <f>IF(RES_hhdet_tes!Q67=0,"",RES_hhdet_tes!Q67/RES_hhdet_fec!Q67)</f>
        <v/>
      </c>
    </row>
    <row r="68" spans="1:17" ht="12" customHeight="1" x14ac:dyDescent="0.25">
      <c r="A68" s="158" t="s">
        <v>63</v>
      </c>
      <c r="B68" s="169" t="str">
        <f>IF(RES_hhdet_tes!B68=0,"",RES_hhdet_tes!B68/RES_hhdet_fec!B68)</f>
        <v/>
      </c>
      <c r="C68" s="169" t="str">
        <f>IF(RES_hhdet_tes!C68=0,"",RES_hhdet_tes!C68/RES_hhdet_fec!C68)</f>
        <v/>
      </c>
      <c r="D68" s="169" t="str">
        <f>IF(RES_hhdet_tes!D68=0,"",RES_hhdet_tes!D68/RES_hhdet_fec!D68)</f>
        <v/>
      </c>
      <c r="E68" s="169" t="str">
        <f>IF(RES_hhdet_tes!E68=0,"",RES_hhdet_tes!E68/RES_hhdet_fec!E68)</f>
        <v/>
      </c>
      <c r="F68" s="169" t="str">
        <f>IF(RES_hhdet_tes!F68=0,"",RES_hhdet_tes!F68/RES_hhdet_fec!F68)</f>
        <v/>
      </c>
      <c r="G68" s="169" t="str">
        <f>IF(RES_hhdet_tes!G68=0,"",RES_hhdet_tes!G68/RES_hhdet_fec!G68)</f>
        <v/>
      </c>
      <c r="H68" s="169" t="str">
        <f>IF(RES_hhdet_tes!H68=0,"",RES_hhdet_tes!H68/RES_hhdet_fec!H68)</f>
        <v/>
      </c>
      <c r="I68" s="169" t="str">
        <f>IF(RES_hhdet_tes!I68=0,"",RES_hhdet_tes!I68/RES_hhdet_fec!I68)</f>
        <v/>
      </c>
      <c r="J68" s="169" t="str">
        <f>IF(RES_hhdet_tes!J68=0,"",RES_hhdet_tes!J68/RES_hhdet_fec!J68)</f>
        <v/>
      </c>
      <c r="K68" s="169" t="str">
        <f>IF(RES_hhdet_tes!K68=0,"",RES_hhdet_tes!K68/RES_hhdet_fec!K68)</f>
        <v/>
      </c>
      <c r="L68" s="169" t="str">
        <f>IF(RES_hhdet_tes!L68=0,"",RES_hhdet_tes!L68/RES_hhdet_fec!L68)</f>
        <v/>
      </c>
      <c r="M68" s="169" t="str">
        <f>IF(RES_hhdet_tes!M68=0,"",RES_hhdet_tes!M68/RES_hhdet_fec!M68)</f>
        <v/>
      </c>
      <c r="N68" s="169" t="str">
        <f>IF(RES_hhdet_tes!N68=0,"",RES_hhdet_tes!N68/RES_hhdet_fec!N68)</f>
        <v/>
      </c>
      <c r="O68" s="169" t="str">
        <f>IF(RES_hhdet_tes!O68=0,"",RES_hhdet_tes!O68/RES_hhdet_fec!O68)</f>
        <v/>
      </c>
      <c r="P68" s="169" t="str">
        <f>IF(RES_hhdet_tes!P68=0,"",RES_hhdet_tes!P68/RES_hhdet_fec!P68)</f>
        <v/>
      </c>
      <c r="Q68" s="169" t="str">
        <f>IF(RES_hhdet_tes!Q68=0,"",RES_hhdet_tes!Q68/RES_hhdet_fec!Q68)</f>
        <v/>
      </c>
    </row>
    <row r="69" spans="1:17" ht="12" customHeight="1" x14ac:dyDescent="0.25">
      <c r="A69" s="167" t="s">
        <v>160</v>
      </c>
      <c r="B69" s="174" t="str">
        <f>IF(RES_hhdet_tes!B69=0,"",RES_hhdet_tes!B69/RES_hhdet_fec!B69)</f>
        <v/>
      </c>
      <c r="C69" s="174" t="str">
        <f>IF(RES_hhdet_tes!C69=0,"",RES_hhdet_tes!C69/RES_hhdet_fec!C69)</f>
        <v/>
      </c>
      <c r="D69" s="174" t="str">
        <f>IF(RES_hhdet_tes!D69=0,"",RES_hhdet_tes!D69/RES_hhdet_fec!D69)</f>
        <v/>
      </c>
      <c r="E69" s="174" t="str">
        <f>IF(RES_hhdet_tes!E69=0,"",RES_hhdet_tes!E69/RES_hhdet_fec!E69)</f>
        <v/>
      </c>
      <c r="F69" s="174" t="str">
        <f>IF(RES_hhdet_tes!F69=0,"",RES_hhdet_tes!F69/RES_hhdet_fec!F69)</f>
        <v/>
      </c>
      <c r="G69" s="174" t="str">
        <f>IF(RES_hhdet_tes!G69=0,"",RES_hhdet_tes!G69/RES_hhdet_fec!G69)</f>
        <v/>
      </c>
      <c r="H69" s="174" t="str">
        <f>IF(RES_hhdet_tes!H69=0,"",RES_hhdet_tes!H69/RES_hhdet_fec!H69)</f>
        <v/>
      </c>
      <c r="I69" s="174" t="str">
        <f>IF(RES_hhdet_tes!I69=0,"",RES_hhdet_tes!I69/RES_hhdet_fec!I69)</f>
        <v/>
      </c>
      <c r="J69" s="174" t="str">
        <f>IF(RES_hhdet_tes!J69=0,"",RES_hhdet_tes!J69/RES_hhdet_fec!J69)</f>
        <v/>
      </c>
      <c r="K69" s="174" t="str">
        <f>IF(RES_hhdet_tes!K69=0,"",RES_hhdet_tes!K69/RES_hhdet_fec!K69)</f>
        <v/>
      </c>
      <c r="L69" s="174" t="str">
        <f>IF(RES_hhdet_tes!L69=0,"",RES_hhdet_tes!L69/RES_hhdet_fec!L69)</f>
        <v/>
      </c>
      <c r="M69" s="174" t="str">
        <f>IF(RES_hhdet_tes!M69=0,"",RES_hhdet_tes!M69/RES_hhdet_fec!M69)</f>
        <v/>
      </c>
      <c r="N69" s="174" t="str">
        <f>IF(RES_hhdet_tes!N69=0,"",RES_hhdet_tes!N69/RES_hhdet_fec!N69)</f>
        <v/>
      </c>
      <c r="O69" s="174" t="str">
        <f>IF(RES_hhdet_tes!O69=0,"",RES_hhdet_tes!O69/RES_hhdet_fec!O69)</f>
        <v/>
      </c>
      <c r="P69" s="174" t="str">
        <f>IF(RES_hhdet_tes!P69=0,"",RES_hhdet_tes!P69/RES_hhdet_fec!P69)</f>
        <v/>
      </c>
      <c r="Q69" s="174" t="str">
        <f>IF(RES_hhdet_tes!Q69=0,"",RES_hhdet_tes!Q69/RES_hhdet_fec!Q69)</f>
        <v/>
      </c>
    </row>
    <row r="70" spans="1:17" ht="12" customHeight="1" x14ac:dyDescent="0.25">
      <c r="A70" s="167" t="s">
        <v>159</v>
      </c>
      <c r="B70" s="174" t="str">
        <f>IF(RES_hhdet_tes!B70=0,"",RES_hhdet_tes!B70/RES_hhdet_fec!B70)</f>
        <v/>
      </c>
      <c r="C70" s="174" t="str">
        <f>IF(RES_hhdet_tes!C70=0,"",RES_hhdet_tes!C70/RES_hhdet_fec!C70)</f>
        <v/>
      </c>
      <c r="D70" s="174" t="str">
        <f>IF(RES_hhdet_tes!D70=0,"",RES_hhdet_tes!D70/RES_hhdet_fec!D70)</f>
        <v/>
      </c>
      <c r="E70" s="174" t="str">
        <f>IF(RES_hhdet_tes!E70=0,"",RES_hhdet_tes!E70/RES_hhdet_fec!E70)</f>
        <v/>
      </c>
      <c r="F70" s="174" t="str">
        <f>IF(RES_hhdet_tes!F70=0,"",RES_hhdet_tes!F70/RES_hhdet_fec!F70)</f>
        <v/>
      </c>
      <c r="G70" s="174" t="str">
        <f>IF(RES_hhdet_tes!G70=0,"",RES_hhdet_tes!G70/RES_hhdet_fec!G70)</f>
        <v/>
      </c>
      <c r="H70" s="174" t="str">
        <f>IF(RES_hhdet_tes!H70=0,"",RES_hhdet_tes!H70/RES_hhdet_fec!H70)</f>
        <v/>
      </c>
      <c r="I70" s="174" t="str">
        <f>IF(RES_hhdet_tes!I70=0,"",RES_hhdet_tes!I70/RES_hhdet_fec!I70)</f>
        <v/>
      </c>
      <c r="J70" s="174" t="str">
        <f>IF(RES_hhdet_tes!J70=0,"",RES_hhdet_tes!J70/RES_hhdet_fec!J70)</f>
        <v/>
      </c>
      <c r="K70" s="174" t="str">
        <f>IF(RES_hhdet_tes!K70=0,"",RES_hhdet_tes!K70/RES_hhdet_fec!K70)</f>
        <v/>
      </c>
      <c r="L70" s="174" t="str">
        <f>IF(RES_hhdet_tes!L70=0,"",RES_hhdet_tes!L70/RES_hhdet_fec!L70)</f>
        <v/>
      </c>
      <c r="M70" s="174" t="str">
        <f>IF(RES_hhdet_tes!M70=0,"",RES_hhdet_tes!M70/RES_hhdet_fec!M70)</f>
        <v/>
      </c>
      <c r="N70" s="174" t="str">
        <f>IF(RES_hhdet_tes!N70=0,"",RES_hhdet_tes!N70/RES_hhdet_fec!N70)</f>
        <v/>
      </c>
      <c r="O70" s="174" t="str">
        <f>IF(RES_hhdet_tes!O70=0,"",RES_hhdet_tes!O70/RES_hhdet_fec!O70)</f>
        <v/>
      </c>
      <c r="P70" s="174" t="str">
        <f>IF(RES_hhdet_tes!P70=0,"",RES_hhdet_tes!P70/RES_hhdet_fec!P70)</f>
        <v/>
      </c>
      <c r="Q70" s="174" t="str">
        <f>IF(RES_hhdet_tes!Q70=0,"",RES_hhdet_tes!Q70/RES_hhdet_fec!Q70)</f>
        <v/>
      </c>
    </row>
    <row r="71" spans="1:17" ht="12" customHeight="1" x14ac:dyDescent="0.25">
      <c r="A71" s="166" t="s">
        <v>109</v>
      </c>
      <c r="B71" s="173" t="str">
        <f>IF(RES_hhdet_tes!B71=0,"",RES_hhdet_tes!B71/RES_hhdet_fec!B71)</f>
        <v/>
      </c>
      <c r="C71" s="173" t="str">
        <f>IF(RES_hhdet_tes!C71=0,"",RES_hhdet_tes!C71/RES_hhdet_fec!C71)</f>
        <v/>
      </c>
      <c r="D71" s="173" t="str">
        <f>IF(RES_hhdet_tes!D71=0,"",RES_hhdet_tes!D71/RES_hhdet_fec!D71)</f>
        <v/>
      </c>
      <c r="E71" s="173" t="str">
        <f>IF(RES_hhdet_tes!E71=0,"",RES_hhdet_tes!E71/RES_hhdet_fec!E71)</f>
        <v/>
      </c>
      <c r="F71" s="173" t="str">
        <f>IF(RES_hhdet_tes!F71=0,"",RES_hhdet_tes!F71/RES_hhdet_fec!F71)</f>
        <v/>
      </c>
      <c r="G71" s="173" t="str">
        <f>IF(RES_hhdet_tes!G71=0,"",RES_hhdet_tes!G71/RES_hhdet_fec!G71)</f>
        <v/>
      </c>
      <c r="H71" s="173" t="str">
        <f>IF(RES_hhdet_tes!H71=0,"",RES_hhdet_tes!H71/RES_hhdet_fec!H71)</f>
        <v/>
      </c>
      <c r="I71" s="173" t="str">
        <f>IF(RES_hhdet_tes!I71=0,"",RES_hhdet_tes!I71/RES_hhdet_fec!I71)</f>
        <v/>
      </c>
      <c r="J71" s="173" t="str">
        <f>IF(RES_hhdet_tes!J71=0,"",RES_hhdet_tes!J71/RES_hhdet_fec!J71)</f>
        <v/>
      </c>
      <c r="K71" s="173" t="str">
        <f>IF(RES_hhdet_tes!K71=0,"",RES_hhdet_tes!K71/RES_hhdet_fec!K71)</f>
        <v/>
      </c>
      <c r="L71" s="173" t="str">
        <f>IF(RES_hhdet_tes!L71=0,"",RES_hhdet_tes!L71/RES_hhdet_fec!L71)</f>
        <v/>
      </c>
      <c r="M71" s="173" t="str">
        <f>IF(RES_hhdet_tes!M71=0,"",RES_hhdet_tes!M71/RES_hhdet_fec!M71)</f>
        <v/>
      </c>
      <c r="N71" s="173" t="str">
        <f>IF(RES_hhdet_tes!N71=0,"",RES_hhdet_tes!N71/RES_hhdet_fec!N71)</f>
        <v/>
      </c>
      <c r="O71" s="173" t="str">
        <f>IF(RES_hhdet_tes!O71=0,"",RES_hhdet_tes!O71/RES_hhdet_fec!O71)</f>
        <v/>
      </c>
      <c r="P71" s="173" t="str">
        <f>IF(RES_hhdet_tes!P71=0,"",RES_hhdet_tes!P71/RES_hhdet_fec!P71)</f>
        <v/>
      </c>
      <c r="Q71" s="173" t="str">
        <f>IF(RES_hhdet_tes!Q71=0,"",RES_hhdet_tes!Q71/RES_hhdet_fec!Q71)</f>
        <v/>
      </c>
    </row>
    <row r="72" spans="1:17" ht="12" customHeight="1" x14ac:dyDescent="0.25">
      <c r="A72" s="147" t="s">
        <v>59</v>
      </c>
      <c r="B72" s="172" t="str">
        <f>IF(RES_hhdet_tes!B72=0,"",RES_hhdet_tes!B72/RES_hhdet_fec!B72)</f>
        <v/>
      </c>
      <c r="C72" s="172" t="str">
        <f>IF(RES_hhdet_tes!C72=0,"",RES_hhdet_tes!C72/RES_hhdet_fec!C72)</f>
        <v/>
      </c>
      <c r="D72" s="172" t="str">
        <f>IF(RES_hhdet_tes!D72=0,"",RES_hhdet_tes!D72/RES_hhdet_fec!D72)</f>
        <v/>
      </c>
      <c r="E72" s="172" t="str">
        <f>IF(RES_hhdet_tes!E72=0,"",RES_hhdet_tes!E72/RES_hhdet_fec!E72)</f>
        <v/>
      </c>
      <c r="F72" s="172" t="str">
        <f>IF(RES_hhdet_tes!F72=0,"",RES_hhdet_tes!F72/RES_hhdet_fec!F72)</f>
        <v/>
      </c>
      <c r="G72" s="172" t="str">
        <f>IF(RES_hhdet_tes!G72=0,"",RES_hhdet_tes!G72/RES_hhdet_fec!G72)</f>
        <v/>
      </c>
      <c r="H72" s="172" t="str">
        <f>IF(RES_hhdet_tes!H72=0,"",RES_hhdet_tes!H72/RES_hhdet_fec!H72)</f>
        <v/>
      </c>
      <c r="I72" s="172" t="str">
        <f>IF(RES_hhdet_tes!I72=0,"",RES_hhdet_tes!I72/RES_hhdet_fec!I72)</f>
        <v/>
      </c>
      <c r="J72" s="172" t="str">
        <f>IF(RES_hhdet_tes!J72=0,"",RES_hhdet_tes!J72/RES_hhdet_fec!J72)</f>
        <v/>
      </c>
      <c r="K72" s="172" t="str">
        <f>IF(RES_hhdet_tes!K72=0,"",RES_hhdet_tes!K72/RES_hhdet_fec!K72)</f>
        <v/>
      </c>
      <c r="L72" s="172" t="str">
        <f>IF(RES_hhdet_tes!L72=0,"",RES_hhdet_tes!L72/RES_hhdet_fec!L72)</f>
        <v/>
      </c>
      <c r="M72" s="172" t="str">
        <f>IF(RES_hhdet_tes!M72=0,"",RES_hhdet_tes!M72/RES_hhdet_fec!M72)</f>
        <v/>
      </c>
      <c r="N72" s="172" t="str">
        <f>IF(RES_hhdet_tes!N72=0,"",RES_hhdet_tes!N72/RES_hhdet_fec!N72)</f>
        <v/>
      </c>
      <c r="O72" s="172" t="str">
        <f>IF(RES_hhdet_tes!O72=0,"",RES_hhdet_tes!O72/RES_hhdet_fec!O72)</f>
        <v/>
      </c>
      <c r="P72" s="172" t="str">
        <f>IF(RES_hhdet_tes!P72=0,"",RES_hhdet_tes!P72/RES_hhdet_fec!P72)</f>
        <v/>
      </c>
      <c r="Q72" s="172" t="str">
        <f>IF(RES_hhdet_tes!Q72=0,"",RES_hhdet_tes!Q72/RES_hhdet_fec!Q72)</f>
        <v/>
      </c>
    </row>
    <row r="73" spans="1:17" ht="12" customHeight="1" x14ac:dyDescent="0.25">
      <c r="A73" s="163" t="s">
        <v>142</v>
      </c>
      <c r="B73" s="171" t="str">
        <f>IF(RES_hhdet_tes!B73=0,"",RES_hhdet_tes!B73/RES_hhdet_fec!B73)</f>
        <v/>
      </c>
      <c r="C73" s="171" t="str">
        <f>IF(RES_hhdet_tes!C73=0,"",RES_hhdet_tes!C73/RES_hhdet_fec!C73)</f>
        <v/>
      </c>
      <c r="D73" s="171" t="str">
        <f>IF(RES_hhdet_tes!D73=0,"",RES_hhdet_tes!D73/RES_hhdet_fec!D73)</f>
        <v/>
      </c>
      <c r="E73" s="171" t="str">
        <f>IF(RES_hhdet_tes!E73=0,"",RES_hhdet_tes!E73/RES_hhdet_fec!E73)</f>
        <v/>
      </c>
      <c r="F73" s="171" t="str">
        <f>IF(RES_hhdet_tes!F73=0,"",RES_hhdet_tes!F73/RES_hhdet_fec!F73)</f>
        <v/>
      </c>
      <c r="G73" s="171" t="str">
        <f>IF(RES_hhdet_tes!G73=0,"",RES_hhdet_tes!G73/RES_hhdet_fec!G73)</f>
        <v/>
      </c>
      <c r="H73" s="171" t="str">
        <f>IF(RES_hhdet_tes!H73=0,"",RES_hhdet_tes!H73/RES_hhdet_fec!H73)</f>
        <v/>
      </c>
      <c r="I73" s="171" t="str">
        <f>IF(RES_hhdet_tes!I73=0,"",RES_hhdet_tes!I73/RES_hhdet_fec!I73)</f>
        <v/>
      </c>
      <c r="J73" s="171" t="str">
        <f>IF(RES_hhdet_tes!J73=0,"",RES_hhdet_tes!J73/RES_hhdet_fec!J73)</f>
        <v/>
      </c>
      <c r="K73" s="171" t="str">
        <f>IF(RES_hhdet_tes!K73=0,"",RES_hhdet_tes!K73/RES_hhdet_fec!K73)</f>
        <v/>
      </c>
      <c r="L73" s="171" t="str">
        <f>IF(RES_hhdet_tes!L73=0,"",RES_hhdet_tes!L73/RES_hhdet_fec!L73)</f>
        <v/>
      </c>
      <c r="M73" s="171" t="str">
        <f>IF(RES_hhdet_tes!M73=0,"",RES_hhdet_tes!M73/RES_hhdet_fec!M73)</f>
        <v/>
      </c>
      <c r="N73" s="171" t="str">
        <f>IF(RES_hhdet_tes!N73=0,"",RES_hhdet_tes!N73/RES_hhdet_fec!N73)</f>
        <v/>
      </c>
      <c r="O73" s="171" t="str">
        <f>IF(RES_hhdet_tes!O73=0,"",RES_hhdet_tes!O73/RES_hhdet_fec!O73)</f>
        <v/>
      </c>
      <c r="P73" s="171" t="str">
        <f>IF(RES_hhdet_tes!P73=0,"",RES_hhdet_tes!P73/RES_hhdet_fec!P73)</f>
        <v/>
      </c>
      <c r="Q73" s="171" t="str">
        <f>IF(RES_hhdet_tes!Q73=0,"",RES_hhdet_tes!Q73/RES_hhdet_fec!Q73)</f>
        <v/>
      </c>
    </row>
    <row r="74" spans="1:17" ht="12" customHeight="1" x14ac:dyDescent="0.25">
      <c r="A74" s="161" t="s">
        <v>141</v>
      </c>
      <c r="B74" s="170" t="str">
        <f>IF(RES_hhdet_tes!B74=0,"",RES_hhdet_tes!B74/RES_hhdet_fec!B74)</f>
        <v/>
      </c>
      <c r="C74" s="170" t="str">
        <f>IF(RES_hhdet_tes!C74=0,"",RES_hhdet_tes!C74/RES_hhdet_fec!C74)</f>
        <v/>
      </c>
      <c r="D74" s="170" t="str">
        <f>IF(RES_hhdet_tes!D74=0,"",RES_hhdet_tes!D74/RES_hhdet_fec!D74)</f>
        <v/>
      </c>
      <c r="E74" s="170" t="str">
        <f>IF(RES_hhdet_tes!E74=0,"",RES_hhdet_tes!E74/RES_hhdet_fec!E74)</f>
        <v/>
      </c>
      <c r="F74" s="170" t="str">
        <f>IF(RES_hhdet_tes!F74=0,"",RES_hhdet_tes!F74/RES_hhdet_fec!F74)</f>
        <v/>
      </c>
      <c r="G74" s="170" t="str">
        <f>IF(RES_hhdet_tes!G74=0,"",RES_hhdet_tes!G74/RES_hhdet_fec!G74)</f>
        <v/>
      </c>
      <c r="H74" s="170" t="str">
        <f>IF(RES_hhdet_tes!H74=0,"",RES_hhdet_tes!H74/RES_hhdet_fec!H74)</f>
        <v/>
      </c>
      <c r="I74" s="170" t="str">
        <f>IF(RES_hhdet_tes!I74=0,"",RES_hhdet_tes!I74/RES_hhdet_fec!I74)</f>
        <v/>
      </c>
      <c r="J74" s="170" t="str">
        <f>IF(RES_hhdet_tes!J74=0,"",RES_hhdet_tes!J74/RES_hhdet_fec!J74)</f>
        <v/>
      </c>
      <c r="K74" s="170" t="str">
        <f>IF(RES_hhdet_tes!K74=0,"",RES_hhdet_tes!K74/RES_hhdet_fec!K74)</f>
        <v/>
      </c>
      <c r="L74" s="170" t="str">
        <f>IF(RES_hhdet_tes!L74=0,"",RES_hhdet_tes!L74/RES_hhdet_fec!L74)</f>
        <v/>
      </c>
      <c r="M74" s="170" t="str">
        <f>IF(RES_hhdet_tes!M74=0,"",RES_hhdet_tes!M74/RES_hhdet_fec!M74)</f>
        <v/>
      </c>
      <c r="N74" s="170" t="str">
        <f>IF(RES_hhdet_tes!N74=0,"",RES_hhdet_tes!N74/RES_hhdet_fec!N74)</f>
        <v/>
      </c>
      <c r="O74" s="170" t="str">
        <f>IF(RES_hhdet_tes!O74=0,"",RES_hhdet_tes!O74/RES_hhdet_fec!O74)</f>
        <v/>
      </c>
      <c r="P74" s="170" t="str">
        <f>IF(RES_hhdet_tes!P74=0,"",RES_hhdet_tes!P74/RES_hhdet_fec!P74)</f>
        <v/>
      </c>
      <c r="Q74" s="170" t="str">
        <f>IF(RES_hhdet_tes!Q74=0,"",RES_hhdet_tes!Q74/RES_hhdet_fec!Q74)</f>
        <v/>
      </c>
    </row>
    <row r="75" spans="1:17" ht="12" customHeight="1" x14ac:dyDescent="0.25">
      <c r="A75" s="148" t="s">
        <v>60</v>
      </c>
      <c r="B75" s="73" t="str">
        <f>IF(RES_hhdet_tes!B75=0,"",RES_hhdet_tes!B75/RES_hhdet_fec!B75)</f>
        <v/>
      </c>
      <c r="C75" s="73" t="str">
        <f>IF(RES_hhdet_tes!C75=0,"",RES_hhdet_tes!C75/RES_hhdet_fec!C75)</f>
        <v/>
      </c>
      <c r="D75" s="73" t="str">
        <f>IF(RES_hhdet_tes!D75=0,"",RES_hhdet_tes!D75/RES_hhdet_fec!D75)</f>
        <v/>
      </c>
      <c r="E75" s="73" t="str">
        <f>IF(RES_hhdet_tes!E75=0,"",RES_hhdet_tes!E75/RES_hhdet_fec!E75)</f>
        <v/>
      </c>
      <c r="F75" s="73" t="str">
        <f>IF(RES_hhdet_tes!F75=0,"",RES_hhdet_tes!F75/RES_hhdet_fec!F75)</f>
        <v/>
      </c>
      <c r="G75" s="73" t="str">
        <f>IF(RES_hhdet_tes!G75=0,"",RES_hhdet_tes!G75/RES_hhdet_fec!G75)</f>
        <v/>
      </c>
      <c r="H75" s="73" t="str">
        <f>IF(RES_hhdet_tes!H75=0,"",RES_hhdet_tes!H75/RES_hhdet_fec!H75)</f>
        <v/>
      </c>
      <c r="I75" s="73" t="str">
        <f>IF(RES_hhdet_tes!I75=0,"",RES_hhdet_tes!I75/RES_hhdet_fec!I75)</f>
        <v/>
      </c>
      <c r="J75" s="73" t="str">
        <f>IF(RES_hhdet_tes!J75=0,"",RES_hhdet_tes!J75/RES_hhdet_fec!J75)</f>
        <v/>
      </c>
      <c r="K75" s="73" t="str">
        <f>IF(RES_hhdet_tes!K75=0,"",RES_hhdet_tes!K75/RES_hhdet_fec!K75)</f>
        <v/>
      </c>
      <c r="L75" s="73" t="str">
        <f>IF(RES_hhdet_tes!L75=0,"",RES_hhdet_tes!L75/RES_hhdet_fec!L75)</f>
        <v/>
      </c>
      <c r="M75" s="73" t="str">
        <f>IF(RES_hhdet_tes!M75=0,"",RES_hhdet_tes!M75/RES_hhdet_fec!M75)</f>
        <v/>
      </c>
      <c r="N75" s="73" t="str">
        <f>IF(RES_hhdet_tes!N75=0,"",RES_hhdet_tes!N75/RES_hhdet_fec!N75)</f>
        <v/>
      </c>
      <c r="O75" s="73" t="str">
        <f>IF(RES_hhdet_tes!O75=0,"",RES_hhdet_tes!O75/RES_hhdet_fec!O75)</f>
        <v/>
      </c>
      <c r="P75" s="73" t="str">
        <f>IF(RES_hhdet_tes!P75=0,"",RES_hhdet_tes!P75/RES_hhdet_fec!P75)</f>
        <v/>
      </c>
      <c r="Q75" s="73" t="str">
        <f>IF(RES_hhdet_tes!Q75=0,"",RES_hhdet_tes!Q75/RES_hhdet_fec!Q75)</f>
        <v/>
      </c>
    </row>
    <row r="76" spans="1:17" ht="12" customHeight="1" x14ac:dyDescent="0.25">
      <c r="A76" s="148" t="s">
        <v>59</v>
      </c>
      <c r="B76" s="73" t="str">
        <f>IF(RES_hhdet_tes!B76=0,"",RES_hhdet_tes!B76/RES_hhdet_fec!B76)</f>
        <v/>
      </c>
      <c r="C76" s="73" t="str">
        <f>IF(RES_hhdet_tes!C76=0,"",RES_hhdet_tes!C76/RES_hhdet_fec!C76)</f>
        <v/>
      </c>
      <c r="D76" s="73" t="str">
        <f>IF(RES_hhdet_tes!D76=0,"",RES_hhdet_tes!D76/RES_hhdet_fec!D76)</f>
        <v/>
      </c>
      <c r="E76" s="73" t="str">
        <f>IF(RES_hhdet_tes!E76=0,"",RES_hhdet_tes!E76/RES_hhdet_fec!E76)</f>
        <v/>
      </c>
      <c r="F76" s="73" t="str">
        <f>IF(RES_hhdet_tes!F76=0,"",RES_hhdet_tes!F76/RES_hhdet_fec!F76)</f>
        <v/>
      </c>
      <c r="G76" s="73" t="str">
        <f>IF(RES_hhdet_tes!G76=0,"",RES_hhdet_tes!G76/RES_hhdet_fec!G76)</f>
        <v/>
      </c>
      <c r="H76" s="73" t="str">
        <f>IF(RES_hhdet_tes!H76=0,"",RES_hhdet_tes!H76/RES_hhdet_fec!H76)</f>
        <v/>
      </c>
      <c r="I76" s="73" t="str">
        <f>IF(RES_hhdet_tes!I76=0,"",RES_hhdet_tes!I76/RES_hhdet_fec!I76)</f>
        <v/>
      </c>
      <c r="J76" s="73" t="str">
        <f>IF(RES_hhdet_tes!J76=0,"",RES_hhdet_tes!J76/RES_hhdet_fec!J76)</f>
        <v/>
      </c>
      <c r="K76" s="73" t="str">
        <f>IF(RES_hhdet_tes!K76=0,"",RES_hhdet_tes!K76/RES_hhdet_fec!K76)</f>
        <v/>
      </c>
      <c r="L76" s="73" t="str">
        <f>IF(RES_hhdet_tes!L76=0,"",RES_hhdet_tes!L76/RES_hhdet_fec!L76)</f>
        <v/>
      </c>
      <c r="M76" s="73" t="str">
        <f>IF(RES_hhdet_tes!M76=0,"",RES_hhdet_tes!M76/RES_hhdet_fec!M76)</f>
        <v/>
      </c>
      <c r="N76" s="73" t="str">
        <f>IF(RES_hhdet_tes!N76=0,"",RES_hhdet_tes!N76/RES_hhdet_fec!N76)</f>
        <v/>
      </c>
      <c r="O76" s="73" t="str">
        <f>IF(RES_hhdet_tes!O76=0,"",RES_hhdet_tes!O76/RES_hhdet_fec!O76)</f>
        <v/>
      </c>
      <c r="P76" s="73" t="str">
        <f>IF(RES_hhdet_tes!P76=0,"",RES_hhdet_tes!P76/RES_hhdet_fec!P76)</f>
        <v/>
      </c>
      <c r="Q76" s="73" t="str">
        <f>IF(RES_hhdet_tes!Q76=0,"",RES_hhdet_tes!Q76/RES_hhdet_fec!Q76)</f>
        <v/>
      </c>
    </row>
    <row r="77" spans="1:17" ht="12" customHeight="1" x14ac:dyDescent="0.25">
      <c r="A77" s="158" t="s">
        <v>62</v>
      </c>
      <c r="B77" s="169" t="str">
        <f>IF(RES_hhdet_tes!B77=0,"",RES_hhdet_tes!B77/RES_hhdet_fec!B77)</f>
        <v/>
      </c>
      <c r="C77" s="169" t="str">
        <f>IF(RES_hhdet_tes!C77=0,"",RES_hhdet_tes!C77/RES_hhdet_fec!C77)</f>
        <v/>
      </c>
      <c r="D77" s="169" t="str">
        <f>IF(RES_hhdet_tes!D77=0,"",RES_hhdet_tes!D77/RES_hhdet_fec!D77)</f>
        <v/>
      </c>
      <c r="E77" s="169" t="str">
        <f>IF(RES_hhdet_tes!E77=0,"",RES_hhdet_tes!E77/RES_hhdet_fec!E77)</f>
        <v/>
      </c>
      <c r="F77" s="169" t="str">
        <f>IF(RES_hhdet_tes!F77=0,"",RES_hhdet_tes!F77/RES_hhdet_fec!F77)</f>
        <v/>
      </c>
      <c r="G77" s="169" t="str">
        <f>IF(RES_hhdet_tes!G77=0,"",RES_hhdet_tes!G77/RES_hhdet_fec!G77)</f>
        <v/>
      </c>
      <c r="H77" s="169" t="str">
        <f>IF(RES_hhdet_tes!H77=0,"",RES_hhdet_tes!H77/RES_hhdet_fec!H77)</f>
        <v/>
      </c>
      <c r="I77" s="169" t="str">
        <f>IF(RES_hhdet_tes!I77=0,"",RES_hhdet_tes!I77/RES_hhdet_fec!I77)</f>
        <v/>
      </c>
      <c r="J77" s="169" t="str">
        <f>IF(RES_hhdet_tes!J77=0,"",RES_hhdet_tes!J77/RES_hhdet_fec!J77)</f>
        <v/>
      </c>
      <c r="K77" s="169" t="str">
        <f>IF(RES_hhdet_tes!K77=0,"",RES_hhdet_tes!K77/RES_hhdet_fec!K77)</f>
        <v/>
      </c>
      <c r="L77" s="169" t="str">
        <f>IF(RES_hhdet_tes!L77=0,"",RES_hhdet_tes!L77/RES_hhdet_fec!L77)</f>
        <v/>
      </c>
      <c r="M77" s="169" t="str">
        <f>IF(RES_hhdet_tes!M77=0,"",RES_hhdet_tes!M77/RES_hhdet_fec!M77)</f>
        <v/>
      </c>
      <c r="N77" s="169" t="str">
        <f>IF(RES_hhdet_tes!N77=0,"",RES_hhdet_tes!N77/RES_hhdet_fec!N77)</f>
        <v/>
      </c>
      <c r="O77" s="169" t="str">
        <f>IF(RES_hhdet_tes!O77=0,"",RES_hhdet_tes!O77/RES_hhdet_fec!O77)</f>
        <v/>
      </c>
      <c r="P77" s="169" t="str">
        <f>IF(RES_hhdet_tes!P77=0,"",RES_hhdet_tes!P77/RES_hhdet_fec!P77)</f>
        <v/>
      </c>
      <c r="Q77" s="169" t="str">
        <f>IF(RES_hhdet_tes!Q77=0,"",RES_hhdet_tes!Q77/RES_hhdet_fec!Q77)</f>
        <v/>
      </c>
    </row>
    <row r="78" spans="1:17" ht="12" customHeight="1" x14ac:dyDescent="0.25">
      <c r="A78" s="23" t="s">
        <v>109</v>
      </c>
      <c r="B78" s="73" t="str">
        <f>IF(RES_hhdet_tes!B78=0,"",RES_hhdet_tes!B78/RES_hhdet_fec!B78)</f>
        <v/>
      </c>
      <c r="C78" s="73" t="str">
        <f>IF(RES_hhdet_tes!C78=0,"",RES_hhdet_tes!C78/RES_hhdet_fec!C78)</f>
        <v/>
      </c>
      <c r="D78" s="73" t="str">
        <f>IF(RES_hhdet_tes!D78=0,"",RES_hhdet_tes!D78/RES_hhdet_fec!D78)</f>
        <v/>
      </c>
      <c r="E78" s="73" t="str">
        <f>IF(RES_hhdet_tes!E78=0,"",RES_hhdet_tes!E78/RES_hhdet_fec!E78)</f>
        <v/>
      </c>
      <c r="F78" s="73" t="str">
        <f>IF(RES_hhdet_tes!F78=0,"",RES_hhdet_tes!F78/RES_hhdet_fec!F78)</f>
        <v/>
      </c>
      <c r="G78" s="73" t="str">
        <f>IF(RES_hhdet_tes!G78=0,"",RES_hhdet_tes!G78/RES_hhdet_fec!G78)</f>
        <v/>
      </c>
      <c r="H78" s="73" t="str">
        <f>IF(RES_hhdet_tes!H78=0,"",RES_hhdet_tes!H78/RES_hhdet_fec!H78)</f>
        <v/>
      </c>
      <c r="I78" s="73" t="str">
        <f>IF(RES_hhdet_tes!I78=0,"",RES_hhdet_tes!I78/RES_hhdet_fec!I78)</f>
        <v/>
      </c>
      <c r="J78" s="73" t="str">
        <f>IF(RES_hhdet_tes!J78=0,"",RES_hhdet_tes!J78/RES_hhdet_fec!J78)</f>
        <v/>
      </c>
      <c r="K78" s="73" t="str">
        <f>IF(RES_hhdet_tes!K78=0,"",RES_hhdet_tes!K78/RES_hhdet_fec!K78)</f>
        <v/>
      </c>
      <c r="L78" s="73" t="str">
        <f>IF(RES_hhdet_tes!L78=0,"",RES_hhdet_tes!L78/RES_hhdet_fec!L78)</f>
        <v/>
      </c>
      <c r="M78" s="73" t="str">
        <f>IF(RES_hhdet_tes!M78=0,"",RES_hhdet_tes!M78/RES_hhdet_fec!M78)</f>
        <v/>
      </c>
      <c r="N78" s="73" t="str">
        <f>IF(RES_hhdet_tes!N78=0,"",RES_hhdet_tes!N78/RES_hhdet_fec!N78)</f>
        <v/>
      </c>
      <c r="O78" s="73" t="str">
        <f>IF(RES_hhdet_tes!O78=0,"",RES_hhdet_tes!O78/RES_hhdet_fec!O78)</f>
        <v/>
      </c>
      <c r="P78" s="73" t="str">
        <f>IF(RES_hhdet_tes!P78=0,"",RES_hhdet_tes!P78/RES_hhdet_fec!P78)</f>
        <v/>
      </c>
      <c r="Q78" s="73" t="str">
        <f>IF(RES_hhdet_tes!Q78=0,"",RES_hhdet_tes!Q78/RES_hhdet_fec!Q78)</f>
        <v/>
      </c>
    </row>
    <row r="79" spans="1:17" ht="12" customHeight="1" x14ac:dyDescent="0.25">
      <c r="A79" s="29" t="s">
        <v>140</v>
      </c>
      <c r="B79" s="65" t="str">
        <f>IF(RES_hhdet_tes!B79=0,"",RES_hhdet_tes!B79/RES_hhdet_fec!B79)</f>
        <v/>
      </c>
      <c r="C79" s="65" t="str">
        <f>IF(RES_hhdet_tes!C79=0,"",RES_hhdet_tes!C79/RES_hhdet_fec!C79)</f>
        <v/>
      </c>
      <c r="D79" s="65" t="str">
        <f>IF(RES_hhdet_tes!D79=0,"",RES_hhdet_tes!D79/RES_hhdet_fec!D79)</f>
        <v/>
      </c>
      <c r="E79" s="65" t="str">
        <f>IF(RES_hhdet_tes!E79=0,"",RES_hhdet_tes!E79/RES_hhdet_fec!E79)</f>
        <v/>
      </c>
      <c r="F79" s="65" t="str">
        <f>IF(RES_hhdet_tes!F79=0,"",RES_hhdet_tes!F79/RES_hhdet_fec!F79)</f>
        <v/>
      </c>
      <c r="G79" s="65" t="str">
        <f>IF(RES_hhdet_tes!G79=0,"",RES_hhdet_tes!G79/RES_hhdet_fec!G79)</f>
        <v/>
      </c>
      <c r="H79" s="65" t="str">
        <f>IF(RES_hhdet_tes!H79=0,"",RES_hhdet_tes!H79/RES_hhdet_fec!H79)</f>
        <v/>
      </c>
      <c r="I79" s="65" t="str">
        <f>IF(RES_hhdet_tes!I79=0,"",RES_hhdet_tes!I79/RES_hhdet_fec!I79)</f>
        <v/>
      </c>
      <c r="J79" s="65" t="str">
        <f>IF(RES_hhdet_tes!J79=0,"",RES_hhdet_tes!J79/RES_hhdet_fec!J79)</f>
        <v/>
      </c>
      <c r="K79" s="65" t="str">
        <f>IF(RES_hhdet_tes!K79=0,"",RES_hhdet_tes!K79/RES_hhdet_fec!K79)</f>
        <v/>
      </c>
      <c r="L79" s="65" t="str">
        <f>IF(RES_hhdet_tes!L79=0,"",RES_hhdet_tes!L79/RES_hhdet_fec!L79)</f>
        <v/>
      </c>
      <c r="M79" s="65" t="str">
        <f>IF(RES_hhdet_tes!M79=0,"",RES_hhdet_tes!M79/RES_hhdet_fec!M79)</f>
        <v/>
      </c>
      <c r="N79" s="65" t="str">
        <f>IF(RES_hhdet_tes!N79=0,"",RES_hhdet_tes!N79/RES_hhdet_fec!N79)</f>
        <v/>
      </c>
      <c r="O79" s="65" t="str">
        <f>IF(RES_hhdet_tes!O79=0,"",RES_hhdet_tes!O79/RES_hhdet_fec!O79)</f>
        <v/>
      </c>
      <c r="P79" s="65" t="str">
        <f>IF(RES_hhdet_tes!P79=0,"",RES_hhdet_tes!P79/RES_hhdet_fec!P79)</f>
        <v/>
      </c>
      <c r="Q79" s="65" t="str">
        <f>IF(RES_hhdet_tes!Q79=0,"",RES_hhdet_tes!Q79/RES_hhdet_fec!Q79)</f>
        <v/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75">
        <f>IF(RES_hhdet_tes!B81=0,"",RES_hhdet_tes!B81/RES_hhdet_fec!B81)</f>
        <v>0.47105027346326311</v>
      </c>
      <c r="C81" s="175">
        <f>IF(RES_hhdet_tes!C81=0,"",RES_hhdet_tes!C81/RES_hhdet_fec!C81)</f>
        <v>0.46838244306514742</v>
      </c>
      <c r="D81" s="175">
        <f>IF(RES_hhdet_tes!D81=0,"",RES_hhdet_tes!D81/RES_hhdet_fec!D81)</f>
        <v>0.47366896339928577</v>
      </c>
      <c r="E81" s="175">
        <f>IF(RES_hhdet_tes!E81=0,"",RES_hhdet_tes!E81/RES_hhdet_fec!E81)</f>
        <v>0.48123507080261269</v>
      </c>
      <c r="F81" s="175">
        <f>IF(RES_hhdet_tes!F81=0,"",RES_hhdet_tes!F81/RES_hhdet_fec!F81)</f>
        <v>0.50684182263800148</v>
      </c>
      <c r="G81" s="175">
        <f>IF(RES_hhdet_tes!G81=0,"",RES_hhdet_tes!G81/RES_hhdet_fec!G81)</f>
        <v>0.49329299813675243</v>
      </c>
      <c r="H81" s="175">
        <f>IF(RES_hhdet_tes!H81=0,"",RES_hhdet_tes!H81/RES_hhdet_fec!H81)</f>
        <v>0.54669573506810321</v>
      </c>
      <c r="I81" s="175">
        <f>IF(RES_hhdet_tes!I81=0,"",RES_hhdet_tes!I81/RES_hhdet_fec!I81)</f>
        <v>0.54785005315893454</v>
      </c>
      <c r="J81" s="175">
        <f>IF(RES_hhdet_tes!J81=0,"",RES_hhdet_tes!J81/RES_hhdet_fec!J81)</f>
        <v>0.55381725667961512</v>
      </c>
      <c r="K81" s="175">
        <f>IF(RES_hhdet_tes!K81=0,"",RES_hhdet_tes!K81/RES_hhdet_fec!K81)</f>
        <v>0.54719995337618665</v>
      </c>
      <c r="L81" s="175">
        <f>IF(RES_hhdet_tes!L81=0,"",RES_hhdet_tes!L81/RES_hhdet_fec!L81)</f>
        <v>0.61587070507418029</v>
      </c>
      <c r="M81" s="175">
        <f>IF(RES_hhdet_tes!M81=0,"",RES_hhdet_tes!M81/RES_hhdet_fec!M81)</f>
        <v>0.59038607419221123</v>
      </c>
      <c r="N81" s="175">
        <f>IF(RES_hhdet_tes!N81=0,"",RES_hhdet_tes!N81/RES_hhdet_fec!N81)</f>
        <v>0.61018711089478128</v>
      </c>
      <c r="O81" s="175">
        <f>IF(RES_hhdet_tes!O81=0,"",RES_hhdet_tes!O81/RES_hhdet_fec!O81)</f>
        <v>0.64360514302312832</v>
      </c>
      <c r="P81" s="175">
        <f>IF(RES_hhdet_tes!P81=0,"",RES_hhdet_tes!P81/RES_hhdet_fec!P81)</f>
        <v>0.67343430206707522</v>
      </c>
      <c r="Q81" s="175">
        <f>IF(RES_hhdet_tes!Q81=0,"",RES_hhdet_tes!Q81/RES_hhdet_fec!Q81)</f>
        <v>0.65246073110884573</v>
      </c>
    </row>
    <row r="82" spans="1:17" ht="12.95" customHeight="1" x14ac:dyDescent="0.25">
      <c r="A82" s="158" t="s">
        <v>65</v>
      </c>
      <c r="B82" s="169">
        <f>IF(RES_hhdet_tes!B82=0,"",RES_hhdet_tes!B82/RES_hhdet_fec!B82)</f>
        <v>0.35924112418897364</v>
      </c>
      <c r="C82" s="169">
        <f>IF(RES_hhdet_tes!C82=0,"",RES_hhdet_tes!C82/RES_hhdet_fec!C82)</f>
        <v>0.35943216484656543</v>
      </c>
      <c r="D82" s="169">
        <f>IF(RES_hhdet_tes!D82=0,"",RES_hhdet_tes!D82/RES_hhdet_fec!D82)</f>
        <v>0.368464147683772</v>
      </c>
      <c r="E82" s="169">
        <f>IF(RES_hhdet_tes!E82=0,"",RES_hhdet_tes!E82/RES_hhdet_fec!E82)</f>
        <v>0.37316033179625452</v>
      </c>
      <c r="F82" s="169">
        <f>IF(RES_hhdet_tes!F82=0,"",RES_hhdet_tes!F82/RES_hhdet_fec!F82)</f>
        <v>0.38169114183280134</v>
      </c>
      <c r="G82" s="169">
        <f>IF(RES_hhdet_tes!G82=0,"",RES_hhdet_tes!G82/RES_hhdet_fec!G82)</f>
        <v>0.38357214282171542</v>
      </c>
      <c r="H82" s="169">
        <f>IF(RES_hhdet_tes!H82=0,"",RES_hhdet_tes!H82/RES_hhdet_fec!H82)</f>
        <v>0.38631605790998025</v>
      </c>
      <c r="I82" s="169">
        <f>IF(RES_hhdet_tes!I82=0,"",RES_hhdet_tes!I82/RES_hhdet_fec!I82)</f>
        <v>0.39608243405325849</v>
      </c>
      <c r="J82" s="169">
        <f>IF(RES_hhdet_tes!J82=0,"",RES_hhdet_tes!J82/RES_hhdet_fec!J82)</f>
        <v>0.39830508072042925</v>
      </c>
      <c r="K82" s="169">
        <f>IF(RES_hhdet_tes!K82=0,"",RES_hhdet_tes!K82/RES_hhdet_fec!K82)</f>
        <v>0.39774285465403014</v>
      </c>
      <c r="L82" s="169">
        <f>IF(RES_hhdet_tes!L82=0,"",RES_hhdet_tes!L82/RES_hhdet_fec!L82)</f>
        <v>0.40288360671995521</v>
      </c>
      <c r="M82" s="169">
        <f>IF(RES_hhdet_tes!M82=0,"",RES_hhdet_tes!M82/RES_hhdet_fec!M82)</f>
        <v>0.40406595320374</v>
      </c>
      <c r="N82" s="169">
        <f>IF(RES_hhdet_tes!N82=0,"",RES_hhdet_tes!N82/RES_hhdet_fec!N82)</f>
        <v>0.40906498788628293</v>
      </c>
      <c r="O82" s="169">
        <f>IF(RES_hhdet_tes!O82=0,"",RES_hhdet_tes!O82/RES_hhdet_fec!O82)</f>
        <v>0.41300252926151182</v>
      </c>
      <c r="P82" s="169">
        <f>IF(RES_hhdet_tes!P82=0,"",RES_hhdet_tes!P82/RES_hhdet_fec!P82)</f>
        <v>0.41623735453670474</v>
      </c>
      <c r="Q82" s="169">
        <f>IF(RES_hhdet_tes!Q82=0,"",RES_hhdet_tes!Q82/RES_hhdet_fec!Q82)</f>
        <v>0.42035949793993521</v>
      </c>
    </row>
    <row r="83" spans="1:17" ht="12" customHeight="1" x14ac:dyDescent="0.25">
      <c r="A83" s="23" t="s">
        <v>157</v>
      </c>
      <c r="B83" s="73">
        <f>IF(RES_hhdet_tes!B83=0,"",RES_hhdet_tes!B83/RES_hhdet_fec!B83)</f>
        <v>0.35464552655179626</v>
      </c>
      <c r="C83" s="73">
        <f>IF(RES_hhdet_tes!C83=0,"",RES_hhdet_tes!C83/RES_hhdet_fec!C83)</f>
        <v>0.35816609109383196</v>
      </c>
      <c r="D83" s="73">
        <f>IF(RES_hhdet_tes!D83=0,"",RES_hhdet_tes!D83/RES_hhdet_fec!D83)</f>
        <v>0.36670544042749126</v>
      </c>
      <c r="E83" s="73">
        <f>IF(RES_hhdet_tes!E83=0,"",RES_hhdet_tes!E83/RES_hhdet_fec!E83)</f>
        <v>0.36931293679511978</v>
      </c>
      <c r="F83" s="73">
        <f>IF(RES_hhdet_tes!F83=0,"",RES_hhdet_tes!F83/RES_hhdet_fec!F83)</f>
        <v>0.37804968559784685</v>
      </c>
      <c r="G83" s="73">
        <f>IF(RES_hhdet_tes!G83=0,"",RES_hhdet_tes!G83/RES_hhdet_fec!G83)</f>
        <v>0.38202870494081259</v>
      </c>
      <c r="H83" s="73">
        <f>IF(RES_hhdet_tes!H83=0,"",RES_hhdet_tes!H83/RES_hhdet_fec!H83)</f>
        <v>0.38445219999048602</v>
      </c>
      <c r="I83" s="73">
        <f>IF(RES_hhdet_tes!I83=0,"",RES_hhdet_tes!I83/RES_hhdet_fec!I83)</f>
        <v>0.38692573121861917</v>
      </c>
      <c r="J83" s="73">
        <f>IF(RES_hhdet_tes!J83=0,"",RES_hhdet_tes!J83/RES_hhdet_fec!J83)</f>
        <v>0.39251046583977589</v>
      </c>
      <c r="K83" s="73">
        <f>IF(RES_hhdet_tes!K83=0,"",RES_hhdet_tes!K83/RES_hhdet_fec!K83)</f>
        <v>0.39622557525174451</v>
      </c>
      <c r="L83" s="73">
        <f>IF(RES_hhdet_tes!L83=0,"",RES_hhdet_tes!L83/RES_hhdet_fec!L83)</f>
        <v>0.39892049980478955</v>
      </c>
      <c r="M83" s="73">
        <f>IF(RES_hhdet_tes!M83=0,"",RES_hhdet_tes!M83/RES_hhdet_fec!M83)</f>
        <v>0.40172443928602736</v>
      </c>
      <c r="N83" s="73">
        <f>IF(RES_hhdet_tes!N83=0,"",RES_hhdet_tes!N83/RES_hhdet_fec!N83)</f>
        <v>0.40742698331760241</v>
      </c>
      <c r="O83" s="73">
        <f>IF(RES_hhdet_tes!O83=0,"",RES_hhdet_tes!O83/RES_hhdet_fec!O83)</f>
        <v>0.4113336250949079</v>
      </c>
      <c r="P83" s="73">
        <f>IF(RES_hhdet_tes!P83=0,"",RES_hhdet_tes!P83/RES_hhdet_fec!P83)</f>
        <v>0.41350967027482</v>
      </c>
      <c r="Q83" s="73">
        <f>IF(RES_hhdet_tes!Q83=0,"",RES_hhdet_tes!Q83/RES_hhdet_fec!Q83)</f>
        <v>0.41681067292537372</v>
      </c>
    </row>
    <row r="84" spans="1:17" ht="12" customHeight="1" x14ac:dyDescent="0.25">
      <c r="A84" s="23" t="s">
        <v>60</v>
      </c>
      <c r="B84" s="73">
        <f>IF(RES_hhdet_tes!B84=0,"",RES_hhdet_tes!B84/RES_hhdet_fec!B84)</f>
        <v>1</v>
      </c>
      <c r="C84" s="73">
        <f>IF(RES_hhdet_tes!C84=0,"",RES_hhdet_tes!C84/RES_hhdet_fec!C84)</f>
        <v>1.0000000000000004</v>
      </c>
      <c r="D84" s="73">
        <f>IF(RES_hhdet_tes!D84=0,"",RES_hhdet_tes!D84/RES_hhdet_fec!D84)</f>
        <v>1.0000000000000002</v>
      </c>
      <c r="E84" s="73">
        <f>IF(RES_hhdet_tes!E84=0,"",RES_hhdet_tes!E84/RES_hhdet_fec!E84)</f>
        <v>1</v>
      </c>
      <c r="F84" s="73">
        <f>IF(RES_hhdet_tes!F84=0,"",RES_hhdet_tes!F84/RES_hhdet_fec!F84)</f>
        <v>1</v>
      </c>
      <c r="G84" s="73">
        <f>IF(RES_hhdet_tes!G84=0,"",RES_hhdet_tes!G84/RES_hhdet_fec!G84)</f>
        <v>1</v>
      </c>
      <c r="H84" s="73">
        <f>IF(RES_hhdet_tes!H84=0,"",RES_hhdet_tes!H84/RES_hhdet_fec!H84)</f>
        <v>0.99999999999999978</v>
      </c>
      <c r="I84" s="73">
        <f>IF(RES_hhdet_tes!I84=0,"",RES_hhdet_tes!I84/RES_hhdet_fec!I84)</f>
        <v>0.99999999999999989</v>
      </c>
      <c r="J84" s="73">
        <f>IF(RES_hhdet_tes!J84=0,"",RES_hhdet_tes!J84/RES_hhdet_fec!J84)</f>
        <v>1.0000000000000002</v>
      </c>
      <c r="K84" s="73">
        <f>IF(RES_hhdet_tes!K84=0,"",RES_hhdet_tes!K84/RES_hhdet_fec!K84)</f>
        <v>1</v>
      </c>
      <c r="L84" s="73">
        <f>IF(RES_hhdet_tes!L84=0,"",RES_hhdet_tes!L84/RES_hhdet_fec!L84)</f>
        <v>0.99999999999999956</v>
      </c>
      <c r="M84" s="73">
        <f>IF(RES_hhdet_tes!M84=0,"",RES_hhdet_tes!M84/RES_hhdet_fec!M84)</f>
        <v>1.0000000000000002</v>
      </c>
      <c r="N84" s="73">
        <f>IF(RES_hhdet_tes!N84=0,"",RES_hhdet_tes!N84/RES_hhdet_fec!N84)</f>
        <v>1.0000000000000004</v>
      </c>
      <c r="O84" s="73">
        <f>IF(RES_hhdet_tes!O84=0,"",RES_hhdet_tes!O84/RES_hhdet_fec!O84)</f>
        <v>1</v>
      </c>
      <c r="P84" s="73">
        <f>IF(RES_hhdet_tes!P84=0,"",RES_hhdet_tes!P84/RES_hhdet_fec!P84)</f>
        <v>1.0000000000000002</v>
      </c>
      <c r="Q84" s="73">
        <f>IF(RES_hhdet_tes!Q84=0,"",RES_hhdet_tes!Q84/RES_hhdet_fec!Q84)</f>
        <v>1</v>
      </c>
    </row>
    <row r="85" spans="1:17" ht="12.95" customHeight="1" x14ac:dyDescent="0.25">
      <c r="A85" s="158" t="s">
        <v>112</v>
      </c>
      <c r="B85" s="169">
        <f>IF(RES_hhdet_tes!B85=0,"",RES_hhdet_tes!B85/RES_hhdet_fec!B85)</f>
        <v>1.3958328555053794</v>
      </c>
      <c r="C85" s="169">
        <f>IF(RES_hhdet_tes!C85=0,"",RES_hhdet_tes!C85/RES_hhdet_fec!C85)</f>
        <v>1.4454337684580842</v>
      </c>
      <c r="D85" s="169">
        <f>IF(RES_hhdet_tes!D85=0,"",RES_hhdet_tes!D85/RES_hhdet_fec!D85)</f>
        <v>1.5147842209288644</v>
      </c>
      <c r="E85" s="169">
        <f>IF(RES_hhdet_tes!E85=0,"",RES_hhdet_tes!E85/RES_hhdet_fec!E85)</f>
        <v>1.5563400086240813</v>
      </c>
      <c r="F85" s="169">
        <f>IF(RES_hhdet_tes!F85=0,"",RES_hhdet_tes!F85/RES_hhdet_fec!F85)</f>
        <v>1.6430063362623331</v>
      </c>
      <c r="G85" s="169">
        <f>IF(RES_hhdet_tes!G85=0,"",RES_hhdet_tes!G85/RES_hhdet_fec!G85)</f>
        <v>1.7022542221466976</v>
      </c>
      <c r="H85" s="169">
        <f>IF(RES_hhdet_tes!H85=0,"",RES_hhdet_tes!H85/RES_hhdet_fec!H85)</f>
        <v>1.7547868343957045</v>
      </c>
      <c r="I85" s="169">
        <f>IF(RES_hhdet_tes!I85=0,"",RES_hhdet_tes!I85/RES_hhdet_fec!I85)</f>
        <v>1.7733198039963014</v>
      </c>
      <c r="J85" s="169">
        <f>IF(RES_hhdet_tes!J85=0,"",RES_hhdet_tes!J85/RES_hhdet_fec!J85)</f>
        <v>1.8399462184122006</v>
      </c>
      <c r="K85" s="169">
        <f>IF(RES_hhdet_tes!K85=0,"",RES_hhdet_tes!K85/RES_hhdet_fec!K85)</f>
        <v>1.9788034281679134</v>
      </c>
      <c r="L85" s="169">
        <f>IF(RES_hhdet_tes!L85=0,"",RES_hhdet_tes!L85/RES_hhdet_fec!L85)</f>
        <v>2.1395896900289983</v>
      </c>
      <c r="M85" s="169">
        <f>IF(RES_hhdet_tes!M85=0,"",RES_hhdet_tes!M85/RES_hhdet_fec!M85)</f>
        <v>2.2538019135785294</v>
      </c>
      <c r="N85" s="169">
        <f>IF(RES_hhdet_tes!N85=0,"",RES_hhdet_tes!N85/RES_hhdet_fec!N85)</f>
        <v>2.4993442918850515</v>
      </c>
      <c r="O85" s="169">
        <f>IF(RES_hhdet_tes!O85=0,"",RES_hhdet_tes!O85/RES_hhdet_fec!O85)</f>
        <v>2.6524568460651281</v>
      </c>
      <c r="P85" s="169">
        <f>IF(RES_hhdet_tes!P85=0,"",RES_hhdet_tes!P85/RES_hhdet_fec!P85)</f>
        <v>2.7586233124947039</v>
      </c>
      <c r="Q85" s="169">
        <f>IF(RES_hhdet_tes!Q85=0,"",RES_hhdet_tes!Q85/RES_hhdet_fec!Q85)</f>
        <v>2.9148395724200045</v>
      </c>
    </row>
    <row r="86" spans="1:17" ht="12" customHeight="1" x14ac:dyDescent="0.25">
      <c r="A86" s="23" t="s">
        <v>60</v>
      </c>
      <c r="B86" s="73">
        <f>IF(RES_hhdet_tes!B86=0,"",RES_hhdet_tes!B86/RES_hhdet_fec!B86)</f>
        <v>1.3958328555053794</v>
      </c>
      <c r="C86" s="73">
        <f>IF(RES_hhdet_tes!C86=0,"",RES_hhdet_tes!C86/RES_hhdet_fec!C86)</f>
        <v>1.4454337684580842</v>
      </c>
      <c r="D86" s="73">
        <f>IF(RES_hhdet_tes!D86=0,"",RES_hhdet_tes!D86/RES_hhdet_fec!D86)</f>
        <v>1.5147842209288644</v>
      </c>
      <c r="E86" s="73">
        <f>IF(RES_hhdet_tes!E86=0,"",RES_hhdet_tes!E86/RES_hhdet_fec!E86)</f>
        <v>1.5563400086240813</v>
      </c>
      <c r="F86" s="73">
        <f>IF(RES_hhdet_tes!F86=0,"",RES_hhdet_tes!F86/RES_hhdet_fec!F86)</f>
        <v>1.6430063362623331</v>
      </c>
      <c r="G86" s="73">
        <f>IF(RES_hhdet_tes!G86=0,"",RES_hhdet_tes!G86/RES_hhdet_fec!G86)</f>
        <v>1.7022542221466976</v>
      </c>
      <c r="H86" s="73">
        <f>IF(RES_hhdet_tes!H86=0,"",RES_hhdet_tes!H86/RES_hhdet_fec!H86)</f>
        <v>1.7547868343957045</v>
      </c>
      <c r="I86" s="73">
        <f>IF(RES_hhdet_tes!I86=0,"",RES_hhdet_tes!I86/RES_hhdet_fec!I86)</f>
        <v>1.7733198039963014</v>
      </c>
      <c r="J86" s="73">
        <f>IF(RES_hhdet_tes!J86=0,"",RES_hhdet_tes!J86/RES_hhdet_fec!J86)</f>
        <v>1.8399462184122006</v>
      </c>
      <c r="K86" s="73">
        <f>IF(RES_hhdet_tes!K86=0,"",RES_hhdet_tes!K86/RES_hhdet_fec!K86)</f>
        <v>1.9788034281679134</v>
      </c>
      <c r="L86" s="73">
        <f>IF(RES_hhdet_tes!L86=0,"",RES_hhdet_tes!L86/RES_hhdet_fec!L86)</f>
        <v>2.1395896900289983</v>
      </c>
      <c r="M86" s="73">
        <f>IF(RES_hhdet_tes!M86=0,"",RES_hhdet_tes!M86/RES_hhdet_fec!M86)</f>
        <v>2.2538019135785294</v>
      </c>
      <c r="N86" s="73">
        <f>IF(RES_hhdet_tes!N86=0,"",RES_hhdet_tes!N86/RES_hhdet_fec!N86)</f>
        <v>2.4993442918850515</v>
      </c>
      <c r="O86" s="73">
        <f>IF(RES_hhdet_tes!O86=0,"",RES_hhdet_tes!O86/RES_hhdet_fec!O86)</f>
        <v>2.6524568460651281</v>
      </c>
      <c r="P86" s="73">
        <f>IF(RES_hhdet_tes!P86=0,"",RES_hhdet_tes!P86/RES_hhdet_fec!P86)</f>
        <v>2.7586233124947039</v>
      </c>
      <c r="Q86" s="73">
        <f>IF(RES_hhdet_tes!Q86=0,"",RES_hhdet_tes!Q86/RES_hhdet_fec!Q86)</f>
        <v>2.9148395724200045</v>
      </c>
    </row>
    <row r="87" spans="1:17" ht="12" customHeight="1" x14ac:dyDescent="0.25">
      <c r="A87" s="158" t="s">
        <v>63</v>
      </c>
      <c r="B87" s="169">
        <f>IF(RES_hhdet_tes!B87=0,"",RES_hhdet_tes!B87/RES_hhdet_fec!B87)</f>
        <v>0.76195817670212007</v>
      </c>
      <c r="C87" s="169">
        <f>IF(RES_hhdet_tes!C87=0,"",RES_hhdet_tes!C87/RES_hhdet_fec!C87)</f>
        <v>0.76882381407743672</v>
      </c>
      <c r="D87" s="169">
        <f>IF(RES_hhdet_tes!D87=0,"",RES_hhdet_tes!D87/RES_hhdet_fec!D87)</f>
        <v>0.75947898105134415</v>
      </c>
      <c r="E87" s="169">
        <f>IF(RES_hhdet_tes!E87=0,"",RES_hhdet_tes!E87/RES_hhdet_fec!E87)</f>
        <v>0.7607485671625035</v>
      </c>
      <c r="F87" s="169">
        <f>IF(RES_hhdet_tes!F87=0,"",RES_hhdet_tes!F87/RES_hhdet_fec!F87)</f>
        <v>0.81904740385092889</v>
      </c>
      <c r="G87" s="169">
        <f>IF(RES_hhdet_tes!G87=0,"",RES_hhdet_tes!G87/RES_hhdet_fec!G87)</f>
        <v>0.75704155216474145</v>
      </c>
      <c r="H87" s="169">
        <f>IF(RES_hhdet_tes!H87=0,"",RES_hhdet_tes!H87/RES_hhdet_fec!H87)</f>
        <v>0.79820164750110023</v>
      </c>
      <c r="I87" s="169">
        <f>IF(RES_hhdet_tes!I87=0,"",RES_hhdet_tes!I87/RES_hhdet_fec!I87)</f>
        <v>0.89711661942658449</v>
      </c>
      <c r="J87" s="169">
        <f>IF(RES_hhdet_tes!J87=0,"",RES_hhdet_tes!J87/RES_hhdet_fec!J87)</f>
        <v>0.88934962853905786</v>
      </c>
      <c r="K87" s="169">
        <f>IF(RES_hhdet_tes!K87=0,"",RES_hhdet_tes!K87/RES_hhdet_fec!K87)</f>
        <v>0.89359824417733646</v>
      </c>
      <c r="L87" s="169">
        <f>IF(RES_hhdet_tes!L87=0,"",RES_hhdet_tes!L87/RES_hhdet_fec!L87)</f>
        <v>0.91879484356474272</v>
      </c>
      <c r="M87" s="169">
        <f>IF(RES_hhdet_tes!M87=0,"",RES_hhdet_tes!M87/RES_hhdet_fec!M87)</f>
        <v>0.9260981015126355</v>
      </c>
      <c r="N87" s="169">
        <f>IF(RES_hhdet_tes!N87=0,"",RES_hhdet_tes!N87/RES_hhdet_fec!N87)</f>
        <v>0.94410328386128195</v>
      </c>
      <c r="O87" s="169">
        <f>IF(RES_hhdet_tes!O87=0,"",RES_hhdet_tes!O87/RES_hhdet_fec!O87)</f>
        <v>0.96959235880781336</v>
      </c>
      <c r="P87" s="169">
        <f>IF(RES_hhdet_tes!P87=0,"",RES_hhdet_tes!P87/RES_hhdet_fec!P87)</f>
        <v>0.95501754978321129</v>
      </c>
      <c r="Q87" s="169">
        <f>IF(RES_hhdet_tes!Q87=0,"",RES_hhdet_tes!Q87/RES_hhdet_fec!Q87)</f>
        <v>0.92611322971984811</v>
      </c>
    </row>
    <row r="88" spans="1:17" ht="12" customHeight="1" x14ac:dyDescent="0.25">
      <c r="A88" s="167" t="s">
        <v>156</v>
      </c>
      <c r="B88" s="174" t="str">
        <f>IF(RES_hhdet_tes!B88=0,"",RES_hhdet_tes!B88/RES_hhdet_fec!B88)</f>
        <v/>
      </c>
      <c r="C88" s="174" t="str">
        <f>IF(RES_hhdet_tes!C88=0,"",RES_hhdet_tes!C88/RES_hhdet_fec!C88)</f>
        <v/>
      </c>
      <c r="D88" s="174" t="str">
        <f>IF(RES_hhdet_tes!D88=0,"",RES_hhdet_tes!D88/RES_hhdet_fec!D88)</f>
        <v/>
      </c>
      <c r="E88" s="174" t="str">
        <f>IF(RES_hhdet_tes!E88=0,"",RES_hhdet_tes!E88/RES_hhdet_fec!E88)</f>
        <v/>
      </c>
      <c r="F88" s="174" t="str">
        <f>IF(RES_hhdet_tes!F88=0,"",RES_hhdet_tes!F88/RES_hhdet_fec!F88)</f>
        <v/>
      </c>
      <c r="G88" s="174" t="str">
        <f>IF(RES_hhdet_tes!G88=0,"",RES_hhdet_tes!G88/RES_hhdet_fec!G88)</f>
        <v/>
      </c>
      <c r="H88" s="174" t="str">
        <f>IF(RES_hhdet_tes!H88=0,"",RES_hhdet_tes!H88/RES_hhdet_fec!H88)</f>
        <v/>
      </c>
      <c r="I88" s="174" t="str">
        <f>IF(RES_hhdet_tes!I88=0,"",RES_hhdet_tes!I88/RES_hhdet_fec!I88)</f>
        <v/>
      </c>
      <c r="J88" s="174" t="str">
        <f>IF(RES_hhdet_tes!J88=0,"",RES_hhdet_tes!J88/RES_hhdet_fec!J88)</f>
        <v/>
      </c>
      <c r="K88" s="174" t="str">
        <f>IF(RES_hhdet_tes!K88=0,"",RES_hhdet_tes!K88/RES_hhdet_fec!K88)</f>
        <v/>
      </c>
      <c r="L88" s="174" t="str">
        <f>IF(RES_hhdet_tes!L88=0,"",RES_hhdet_tes!L88/RES_hhdet_fec!L88)</f>
        <v/>
      </c>
      <c r="M88" s="174" t="str">
        <f>IF(RES_hhdet_tes!M88=0,"",RES_hhdet_tes!M88/RES_hhdet_fec!M88)</f>
        <v/>
      </c>
      <c r="N88" s="174" t="str">
        <f>IF(RES_hhdet_tes!N88=0,"",RES_hhdet_tes!N88/RES_hhdet_fec!N88)</f>
        <v/>
      </c>
      <c r="O88" s="174" t="str">
        <f>IF(RES_hhdet_tes!O88=0,"",RES_hhdet_tes!O88/RES_hhdet_fec!O88)</f>
        <v/>
      </c>
      <c r="P88" s="174" t="str">
        <f>IF(RES_hhdet_tes!P88=0,"",RES_hhdet_tes!P88/RES_hhdet_fec!P88)</f>
        <v/>
      </c>
      <c r="Q88" s="174" t="str">
        <f>IF(RES_hhdet_tes!Q88=0,"",RES_hhdet_tes!Q88/RES_hhdet_fec!Q88)</f>
        <v/>
      </c>
    </row>
    <row r="89" spans="1:17" ht="12" customHeight="1" x14ac:dyDescent="0.25">
      <c r="A89" s="167" t="s">
        <v>155</v>
      </c>
      <c r="B89" s="174" t="str">
        <f>IF(RES_hhdet_tes!B89=0,"",RES_hhdet_tes!B89/RES_hhdet_fec!B89)</f>
        <v/>
      </c>
      <c r="C89" s="174" t="str">
        <f>IF(RES_hhdet_tes!C89=0,"",RES_hhdet_tes!C89/RES_hhdet_fec!C89)</f>
        <v/>
      </c>
      <c r="D89" s="174" t="str">
        <f>IF(RES_hhdet_tes!D89=0,"",RES_hhdet_tes!D89/RES_hhdet_fec!D89)</f>
        <v/>
      </c>
      <c r="E89" s="174" t="str">
        <f>IF(RES_hhdet_tes!E89=0,"",RES_hhdet_tes!E89/RES_hhdet_fec!E89)</f>
        <v/>
      </c>
      <c r="F89" s="174" t="str">
        <f>IF(RES_hhdet_tes!F89=0,"",RES_hhdet_tes!F89/RES_hhdet_fec!F89)</f>
        <v/>
      </c>
      <c r="G89" s="174" t="str">
        <f>IF(RES_hhdet_tes!G89=0,"",RES_hhdet_tes!G89/RES_hhdet_fec!G89)</f>
        <v/>
      </c>
      <c r="H89" s="174" t="str">
        <f>IF(RES_hhdet_tes!H89=0,"",RES_hhdet_tes!H89/RES_hhdet_fec!H89)</f>
        <v/>
      </c>
      <c r="I89" s="174" t="str">
        <f>IF(RES_hhdet_tes!I89=0,"",RES_hhdet_tes!I89/RES_hhdet_fec!I89)</f>
        <v/>
      </c>
      <c r="J89" s="174" t="str">
        <f>IF(RES_hhdet_tes!J89=0,"",RES_hhdet_tes!J89/RES_hhdet_fec!J89)</f>
        <v/>
      </c>
      <c r="K89" s="174" t="str">
        <f>IF(RES_hhdet_tes!K89=0,"",RES_hhdet_tes!K89/RES_hhdet_fec!K89)</f>
        <v/>
      </c>
      <c r="L89" s="174" t="str">
        <f>IF(RES_hhdet_tes!L89=0,"",RES_hhdet_tes!L89/RES_hhdet_fec!L89)</f>
        <v/>
      </c>
      <c r="M89" s="174" t="str">
        <f>IF(RES_hhdet_tes!M89=0,"",RES_hhdet_tes!M89/RES_hhdet_fec!M89)</f>
        <v/>
      </c>
      <c r="N89" s="174" t="str">
        <f>IF(RES_hhdet_tes!N89=0,"",RES_hhdet_tes!N89/RES_hhdet_fec!N89)</f>
        <v/>
      </c>
      <c r="O89" s="174" t="str">
        <f>IF(RES_hhdet_tes!O89=0,"",RES_hhdet_tes!O89/RES_hhdet_fec!O89)</f>
        <v/>
      </c>
      <c r="P89" s="174" t="str">
        <f>IF(RES_hhdet_tes!P89=0,"",RES_hhdet_tes!P89/RES_hhdet_fec!P89)</f>
        <v/>
      </c>
      <c r="Q89" s="174" t="str">
        <f>IF(RES_hhdet_tes!Q89=0,"",RES_hhdet_tes!Q89/RES_hhdet_fec!Q89)</f>
        <v/>
      </c>
    </row>
    <row r="90" spans="1:17" ht="12" customHeight="1" x14ac:dyDescent="0.25">
      <c r="A90" s="166" t="s">
        <v>55</v>
      </c>
      <c r="B90" s="173" t="str">
        <f>IF(RES_hhdet_tes!B90=0,"",RES_hhdet_tes!B90/RES_hhdet_fec!B90)</f>
        <v/>
      </c>
      <c r="C90" s="173" t="str">
        <f>IF(RES_hhdet_tes!C90=0,"",RES_hhdet_tes!C90/RES_hhdet_fec!C90)</f>
        <v/>
      </c>
      <c r="D90" s="173" t="str">
        <f>IF(RES_hhdet_tes!D90=0,"",RES_hhdet_tes!D90/RES_hhdet_fec!D90)</f>
        <v/>
      </c>
      <c r="E90" s="173" t="str">
        <f>IF(RES_hhdet_tes!E90=0,"",RES_hhdet_tes!E90/RES_hhdet_fec!E90)</f>
        <v/>
      </c>
      <c r="F90" s="173" t="str">
        <f>IF(RES_hhdet_tes!F90=0,"",RES_hhdet_tes!F90/RES_hhdet_fec!F90)</f>
        <v/>
      </c>
      <c r="G90" s="173" t="str">
        <f>IF(RES_hhdet_tes!G90=0,"",RES_hhdet_tes!G90/RES_hhdet_fec!G90)</f>
        <v/>
      </c>
      <c r="H90" s="173" t="str">
        <f>IF(RES_hhdet_tes!H90=0,"",RES_hhdet_tes!H90/RES_hhdet_fec!H90)</f>
        <v/>
      </c>
      <c r="I90" s="173" t="str">
        <f>IF(RES_hhdet_tes!I90=0,"",RES_hhdet_tes!I90/RES_hhdet_fec!I90)</f>
        <v/>
      </c>
      <c r="J90" s="173" t="str">
        <f>IF(RES_hhdet_tes!J90=0,"",RES_hhdet_tes!J90/RES_hhdet_fec!J90)</f>
        <v/>
      </c>
      <c r="K90" s="173" t="str">
        <f>IF(RES_hhdet_tes!K90=0,"",RES_hhdet_tes!K90/RES_hhdet_fec!K90)</f>
        <v/>
      </c>
      <c r="L90" s="173" t="str">
        <f>IF(RES_hhdet_tes!L90=0,"",RES_hhdet_tes!L90/RES_hhdet_fec!L90)</f>
        <v/>
      </c>
      <c r="M90" s="173" t="str">
        <f>IF(RES_hhdet_tes!M90=0,"",RES_hhdet_tes!M90/RES_hhdet_fec!M90)</f>
        <v/>
      </c>
      <c r="N90" s="173" t="str">
        <f>IF(RES_hhdet_tes!N90=0,"",RES_hhdet_tes!N90/RES_hhdet_fec!N90)</f>
        <v/>
      </c>
      <c r="O90" s="173" t="str">
        <f>IF(RES_hhdet_tes!O90=0,"",RES_hhdet_tes!O90/RES_hhdet_fec!O90)</f>
        <v/>
      </c>
      <c r="P90" s="173" t="str">
        <f>IF(RES_hhdet_tes!P90=0,"",RES_hhdet_tes!P90/RES_hhdet_fec!P90)</f>
        <v/>
      </c>
      <c r="Q90" s="173" t="str">
        <f>IF(RES_hhdet_tes!Q90=0,"",RES_hhdet_tes!Q90/RES_hhdet_fec!Q90)</f>
        <v/>
      </c>
    </row>
    <row r="91" spans="1:17" ht="12" customHeight="1" x14ac:dyDescent="0.25">
      <c r="A91" s="147" t="s">
        <v>59</v>
      </c>
      <c r="B91" s="172" t="str">
        <f>IF(RES_hhdet_tes!B91=0,"",RES_hhdet_tes!B91/RES_hhdet_fec!B91)</f>
        <v/>
      </c>
      <c r="C91" s="172" t="str">
        <f>IF(RES_hhdet_tes!C91=0,"",RES_hhdet_tes!C91/RES_hhdet_fec!C91)</f>
        <v/>
      </c>
      <c r="D91" s="172" t="str">
        <f>IF(RES_hhdet_tes!D91=0,"",RES_hhdet_tes!D91/RES_hhdet_fec!D91)</f>
        <v/>
      </c>
      <c r="E91" s="172" t="str">
        <f>IF(RES_hhdet_tes!E91=0,"",RES_hhdet_tes!E91/RES_hhdet_fec!E91)</f>
        <v/>
      </c>
      <c r="F91" s="172" t="str">
        <f>IF(RES_hhdet_tes!F91=0,"",RES_hhdet_tes!F91/RES_hhdet_fec!F91)</f>
        <v/>
      </c>
      <c r="G91" s="172" t="str">
        <f>IF(RES_hhdet_tes!G91=0,"",RES_hhdet_tes!G91/RES_hhdet_fec!G91)</f>
        <v/>
      </c>
      <c r="H91" s="172" t="str">
        <f>IF(RES_hhdet_tes!H91=0,"",RES_hhdet_tes!H91/RES_hhdet_fec!H91)</f>
        <v/>
      </c>
      <c r="I91" s="172" t="str">
        <f>IF(RES_hhdet_tes!I91=0,"",RES_hhdet_tes!I91/RES_hhdet_fec!I91)</f>
        <v/>
      </c>
      <c r="J91" s="172" t="str">
        <f>IF(RES_hhdet_tes!J91=0,"",RES_hhdet_tes!J91/RES_hhdet_fec!J91)</f>
        <v/>
      </c>
      <c r="K91" s="172" t="str">
        <f>IF(RES_hhdet_tes!K91=0,"",RES_hhdet_tes!K91/RES_hhdet_fec!K91)</f>
        <v/>
      </c>
      <c r="L91" s="172" t="str">
        <f>IF(RES_hhdet_tes!L91=0,"",RES_hhdet_tes!L91/RES_hhdet_fec!L91)</f>
        <v/>
      </c>
      <c r="M91" s="172" t="str">
        <f>IF(RES_hhdet_tes!M91=0,"",RES_hhdet_tes!M91/RES_hhdet_fec!M91)</f>
        <v/>
      </c>
      <c r="N91" s="172" t="str">
        <f>IF(RES_hhdet_tes!N91=0,"",RES_hhdet_tes!N91/RES_hhdet_fec!N91)</f>
        <v/>
      </c>
      <c r="O91" s="172" t="str">
        <f>IF(RES_hhdet_tes!O91=0,"",RES_hhdet_tes!O91/RES_hhdet_fec!O91)</f>
        <v/>
      </c>
      <c r="P91" s="172" t="str">
        <f>IF(RES_hhdet_tes!P91=0,"",RES_hhdet_tes!P91/RES_hhdet_fec!P91)</f>
        <v/>
      </c>
      <c r="Q91" s="172" t="str">
        <f>IF(RES_hhdet_tes!Q91=0,"",RES_hhdet_tes!Q91/RES_hhdet_fec!Q91)</f>
        <v/>
      </c>
    </row>
    <row r="92" spans="1:17" ht="12" customHeight="1" x14ac:dyDescent="0.25">
      <c r="A92" s="163" t="s">
        <v>144</v>
      </c>
      <c r="B92" s="171">
        <f>IF(RES_hhdet_tes!B92=0,"",RES_hhdet_tes!B92/RES_hhdet_fec!B92)</f>
        <v>0.37826296841525858</v>
      </c>
      <c r="C92" s="171">
        <f>IF(RES_hhdet_tes!C92=0,"",RES_hhdet_tes!C92/RES_hhdet_fec!C92)</f>
        <v>0.38439559592973127</v>
      </c>
      <c r="D92" s="171">
        <f>IF(RES_hhdet_tes!D92=0,"",RES_hhdet_tes!D92/RES_hhdet_fec!D92)</f>
        <v>0.39013559902488887</v>
      </c>
      <c r="E92" s="171">
        <f>IF(RES_hhdet_tes!E92=0,"",RES_hhdet_tes!E92/RES_hhdet_fec!E92)</f>
        <v>0.3954204766083117</v>
      </c>
      <c r="F92" s="171">
        <f>IF(RES_hhdet_tes!F92=0,"",RES_hhdet_tes!F92/RES_hhdet_fec!F92)</f>
        <v>0.40287233030131558</v>
      </c>
      <c r="G92" s="171">
        <f>IF(RES_hhdet_tes!G92=0,"",RES_hhdet_tes!G92/RES_hhdet_fec!G92)</f>
        <v>0.40637195487203309</v>
      </c>
      <c r="H92" s="171">
        <f>IF(RES_hhdet_tes!H92=0,"",RES_hhdet_tes!H92/RES_hhdet_fec!H92)</f>
        <v>0.41176278997729543</v>
      </c>
      <c r="I92" s="171">
        <f>IF(RES_hhdet_tes!I92=0,"",RES_hhdet_tes!I92/RES_hhdet_fec!I92)</f>
        <v>0.43270247813908486</v>
      </c>
      <c r="J92" s="171">
        <f>IF(RES_hhdet_tes!J92=0,"",RES_hhdet_tes!J92/RES_hhdet_fec!J92)</f>
        <v>0.43492245534612317</v>
      </c>
      <c r="K92" s="171">
        <f>IF(RES_hhdet_tes!K92=0,"",RES_hhdet_tes!K92/RES_hhdet_fec!K92)</f>
        <v>0.43842181594017754</v>
      </c>
      <c r="L92" s="171">
        <f>IF(RES_hhdet_tes!L92=0,"",RES_hhdet_tes!L92/RES_hhdet_fec!L92)</f>
        <v>0.44439746907106514</v>
      </c>
      <c r="M92" s="171">
        <f>IF(RES_hhdet_tes!M92=0,"",RES_hhdet_tes!M92/RES_hhdet_fec!M92)</f>
        <v>0.44700603112818887</v>
      </c>
      <c r="N92" s="171">
        <f>IF(RES_hhdet_tes!N92=0,"",RES_hhdet_tes!N92/RES_hhdet_fec!N92)</f>
        <v>0.45268744727155319</v>
      </c>
      <c r="O92" s="171">
        <f>IF(RES_hhdet_tes!O92=0,"",RES_hhdet_tes!O92/RES_hhdet_fec!O92)</f>
        <v>0.45857801090615991</v>
      </c>
      <c r="P92" s="171">
        <f>IF(RES_hhdet_tes!P92=0,"",RES_hhdet_tes!P92/RES_hhdet_fec!P92)</f>
        <v>0.4598992774830728</v>
      </c>
      <c r="Q92" s="171">
        <f>IF(RES_hhdet_tes!Q92=0,"",RES_hhdet_tes!Q92/RES_hhdet_fec!Q92)</f>
        <v>0.46327806127012661</v>
      </c>
    </row>
    <row r="93" spans="1:17" ht="12" customHeight="1" x14ac:dyDescent="0.25">
      <c r="A93" s="161" t="s">
        <v>143</v>
      </c>
      <c r="B93" s="170">
        <f>IF(RES_hhdet_tes!B93=0,"",RES_hhdet_tes!B93/RES_hhdet_fec!B93)</f>
        <v>0.96816780262142599</v>
      </c>
      <c r="C93" s="170">
        <f>IF(RES_hhdet_tes!C93=0,"",RES_hhdet_tes!C93/RES_hhdet_fec!C93)</f>
        <v>0.9842550541771331</v>
      </c>
      <c r="D93" s="170">
        <f>IF(RES_hhdet_tes!D93=0,"",RES_hhdet_tes!D93/RES_hhdet_fec!D93)</f>
        <v>0.96970260212526005</v>
      </c>
      <c r="E93" s="170">
        <f>IF(RES_hhdet_tes!E93=0,"",RES_hhdet_tes!E93/RES_hhdet_fec!E93)</f>
        <v>0.97030646762858508</v>
      </c>
      <c r="F93" s="170">
        <f>IF(RES_hhdet_tes!F93=0,"",RES_hhdet_tes!F93/RES_hhdet_fec!F93)</f>
        <v>0.97095750484386401</v>
      </c>
      <c r="G93" s="170">
        <f>IF(RES_hhdet_tes!G93=0,"",RES_hhdet_tes!G93/RES_hhdet_fec!G93)</f>
        <v>0.85121309028675729</v>
      </c>
      <c r="H93" s="170">
        <f>IF(RES_hhdet_tes!H93=0,"",RES_hhdet_tes!H93/RES_hhdet_fec!H93)</f>
        <v>0.93934303532191521</v>
      </c>
      <c r="I93" s="170">
        <f>IF(RES_hhdet_tes!I93=0,"",RES_hhdet_tes!I93/RES_hhdet_fec!I93)</f>
        <v>0.97246754594429685</v>
      </c>
      <c r="J93" s="170">
        <f>IF(RES_hhdet_tes!J93=0,"",RES_hhdet_tes!J93/RES_hhdet_fec!J93)</f>
        <v>0.97326948656183621</v>
      </c>
      <c r="K93" s="170">
        <f>IF(RES_hhdet_tes!K93=0,"",RES_hhdet_tes!K93/RES_hhdet_fec!K93)</f>
        <v>0.97380246922831681</v>
      </c>
      <c r="L93" s="170">
        <f>IF(RES_hhdet_tes!L93=0,"",RES_hhdet_tes!L93/RES_hhdet_fec!L93)</f>
        <v>0.97422152174731314</v>
      </c>
      <c r="M93" s="170">
        <f>IF(RES_hhdet_tes!M93=0,"",RES_hhdet_tes!M93/RES_hhdet_fec!M93)</f>
        <v>0.97600014842091387</v>
      </c>
      <c r="N93" s="170">
        <f>IF(RES_hhdet_tes!N93=0,"",RES_hhdet_tes!N93/RES_hhdet_fec!N93)</f>
        <v>0.97738675201316294</v>
      </c>
      <c r="O93" s="170">
        <f>IF(RES_hhdet_tes!O93=0,"",RES_hhdet_tes!O93/RES_hhdet_fec!O93)</f>
        <v>0.97816736543037119</v>
      </c>
      <c r="P93" s="170">
        <f>IF(RES_hhdet_tes!P93=0,"",RES_hhdet_tes!P93/RES_hhdet_fec!P93)</f>
        <v>0.96349664069632734</v>
      </c>
      <c r="Q93" s="170">
        <f>IF(RES_hhdet_tes!Q93=0,"",RES_hhdet_tes!Q93/RES_hhdet_fec!Q93)</f>
        <v>0.91749955162394592</v>
      </c>
    </row>
    <row r="94" spans="1:17" ht="12" customHeight="1" x14ac:dyDescent="0.25">
      <c r="A94" s="148" t="s">
        <v>57</v>
      </c>
      <c r="B94" s="73">
        <f>IF(RES_hhdet_tes!B94=0,"",RES_hhdet_tes!B94/RES_hhdet_fec!B94)</f>
        <v>0.37826296841525914</v>
      </c>
      <c r="C94" s="73">
        <f>IF(RES_hhdet_tes!C94=0,"",RES_hhdet_tes!C94/RES_hhdet_fec!C94)</f>
        <v>0.3887420590676729</v>
      </c>
      <c r="D94" s="73">
        <f>IF(RES_hhdet_tes!D94=0,"",RES_hhdet_tes!D94/RES_hhdet_fec!D94)</f>
        <v>0.3968313088104774</v>
      </c>
      <c r="E94" s="73">
        <f>IF(RES_hhdet_tes!E94=0,"",RES_hhdet_tes!E94/RES_hhdet_fec!E94)</f>
        <v>0.40299346460364449</v>
      </c>
      <c r="F94" s="73">
        <f>IF(RES_hhdet_tes!F94=0,"",RES_hhdet_tes!F94/RES_hhdet_fec!F94)</f>
        <v>0.41018985750854159</v>
      </c>
      <c r="G94" s="73">
        <f>IF(RES_hhdet_tes!G94=0,"",RES_hhdet_tes!G94/RES_hhdet_fec!G94)</f>
        <v>0.41657825367341794</v>
      </c>
      <c r="H94" s="73">
        <f>IF(RES_hhdet_tes!H94=0,"",RES_hhdet_tes!H94/RES_hhdet_fec!H94)</f>
        <v>0.42235927276088758</v>
      </c>
      <c r="I94" s="73">
        <f>IF(RES_hhdet_tes!I94=0,"",RES_hhdet_tes!I94/RES_hhdet_fec!I94)</f>
        <v>0.42450677696855615</v>
      </c>
      <c r="J94" s="73">
        <f>IF(RES_hhdet_tes!J94=0,"",RES_hhdet_tes!J94/RES_hhdet_fec!J94)</f>
        <v>0.43230907171594796</v>
      </c>
      <c r="K94" s="73">
        <f>IF(RES_hhdet_tes!K94=0,"",RES_hhdet_tes!K94/RES_hhdet_fec!K94)</f>
        <v>0.43736439865436394</v>
      </c>
      <c r="L94" s="73">
        <f>IF(RES_hhdet_tes!L94=0,"",RES_hhdet_tes!L94/RES_hhdet_fec!L94)</f>
        <v>0.44096014445465392</v>
      </c>
      <c r="M94" s="73">
        <f>IF(RES_hhdet_tes!M94=0,"",RES_hhdet_tes!M94/RES_hhdet_fec!M94)</f>
        <v>0.44486766173905801</v>
      </c>
      <c r="N94" s="73">
        <f>IF(RES_hhdet_tes!N94=0,"",RES_hhdet_tes!N94/RES_hhdet_fec!N94)</f>
        <v>0.44914466360306782</v>
      </c>
      <c r="O94" s="73">
        <f>IF(RES_hhdet_tes!O94=0,"",RES_hhdet_tes!O94/RES_hhdet_fec!O94)</f>
        <v>0.45088213683775308</v>
      </c>
      <c r="P94" s="73">
        <f>IF(RES_hhdet_tes!P94=0,"",RES_hhdet_tes!P94/RES_hhdet_fec!P94)</f>
        <v>0.45297199767895724</v>
      </c>
      <c r="Q94" s="73">
        <f>IF(RES_hhdet_tes!Q94=0,"",RES_hhdet_tes!Q94/RES_hhdet_fec!Q94)</f>
        <v>0.45587744809846548</v>
      </c>
    </row>
    <row r="95" spans="1:17" ht="12" customHeight="1" x14ac:dyDescent="0.25">
      <c r="A95" s="148" t="s">
        <v>59</v>
      </c>
      <c r="B95" s="73">
        <f>IF(RES_hhdet_tes!B95=0,"",RES_hhdet_tes!B95/RES_hhdet_fec!B95)</f>
        <v>1.0000000000000002</v>
      </c>
      <c r="C95" s="73">
        <f>IF(RES_hhdet_tes!C95=0,"",RES_hhdet_tes!C95/RES_hhdet_fec!C95)</f>
        <v>1.0000000000000002</v>
      </c>
      <c r="D95" s="73">
        <f>IF(RES_hhdet_tes!D95=0,"",RES_hhdet_tes!D95/RES_hhdet_fec!D95)</f>
        <v>1</v>
      </c>
      <c r="E95" s="73">
        <f>IF(RES_hhdet_tes!E95=0,"",RES_hhdet_tes!E95/RES_hhdet_fec!E95)</f>
        <v>0.99999999999999978</v>
      </c>
      <c r="F95" s="73">
        <f>IF(RES_hhdet_tes!F95=0,"",RES_hhdet_tes!F95/RES_hhdet_fec!F95)</f>
        <v>1.0000000000000007</v>
      </c>
      <c r="G95" s="73">
        <f>IF(RES_hhdet_tes!G95=0,"",RES_hhdet_tes!G95/RES_hhdet_fec!G95)</f>
        <v>1.0000000000000002</v>
      </c>
      <c r="H95" s="73">
        <f>IF(RES_hhdet_tes!H95=0,"",RES_hhdet_tes!H95/RES_hhdet_fec!H95)</f>
        <v>1.0000000000000004</v>
      </c>
      <c r="I95" s="73">
        <f>IF(RES_hhdet_tes!I95=0,"",RES_hhdet_tes!I95/RES_hhdet_fec!I95)</f>
        <v>0.99999999999999956</v>
      </c>
      <c r="J95" s="73">
        <f>IF(RES_hhdet_tes!J95=0,"",RES_hhdet_tes!J95/RES_hhdet_fec!J95)</f>
        <v>1</v>
      </c>
      <c r="K95" s="73">
        <f>IF(RES_hhdet_tes!K95=0,"",RES_hhdet_tes!K95/RES_hhdet_fec!K95)</f>
        <v>1</v>
      </c>
      <c r="L95" s="73">
        <f>IF(RES_hhdet_tes!L95=0,"",RES_hhdet_tes!L95/RES_hhdet_fec!L95)</f>
        <v>1</v>
      </c>
      <c r="M95" s="73">
        <f>IF(RES_hhdet_tes!M95=0,"",RES_hhdet_tes!M95/RES_hhdet_fec!M95)</f>
        <v>0.99999999999999922</v>
      </c>
      <c r="N95" s="73">
        <f>IF(RES_hhdet_tes!N95=0,"",RES_hhdet_tes!N95/RES_hhdet_fec!N95)</f>
        <v>1.0000000000000004</v>
      </c>
      <c r="O95" s="73">
        <f>IF(RES_hhdet_tes!O95=0,"",RES_hhdet_tes!O95/RES_hhdet_fec!O95)</f>
        <v>1.0000000000000007</v>
      </c>
      <c r="P95" s="73">
        <f>IF(RES_hhdet_tes!P95=0,"",RES_hhdet_tes!P95/RES_hhdet_fec!P95)</f>
        <v>1.0000000000000002</v>
      </c>
      <c r="Q95" s="73">
        <f>IF(RES_hhdet_tes!Q95=0,"",RES_hhdet_tes!Q95/RES_hhdet_fec!Q95)</f>
        <v>1.0000000000000007</v>
      </c>
    </row>
    <row r="96" spans="1:17" ht="12" customHeight="1" x14ac:dyDescent="0.25">
      <c r="A96" s="163" t="s">
        <v>142</v>
      </c>
      <c r="B96" s="171">
        <f>IF(RES_hhdet_tes!B96=0,"",RES_hhdet_tes!B96/RES_hhdet_fec!B96)</f>
        <v>0.48333601519727509</v>
      </c>
      <c r="C96" s="171">
        <f>IF(RES_hhdet_tes!C96=0,"",RES_hhdet_tes!C96/RES_hhdet_fec!C96)</f>
        <v>0.4883940969468793</v>
      </c>
      <c r="D96" s="171">
        <f>IF(RES_hhdet_tes!D96=0,"",RES_hhdet_tes!D96/RES_hhdet_fec!D96)</f>
        <v>0.5039043253686365</v>
      </c>
      <c r="E96" s="171">
        <f>IF(RES_hhdet_tes!E96=0,"",RES_hhdet_tes!E96/RES_hhdet_fec!E96)</f>
        <v>0.51007884342102783</v>
      </c>
      <c r="F96" s="171">
        <f>IF(RES_hhdet_tes!F96=0,"",RES_hhdet_tes!F96/RES_hhdet_fec!F96)</f>
        <v>0.51632599279241942</v>
      </c>
      <c r="G96" s="171">
        <f>IF(RES_hhdet_tes!G96=0,"",RES_hhdet_tes!G96/RES_hhdet_fec!G96)</f>
        <v>0.52337872170959343</v>
      </c>
      <c r="H96" s="171">
        <f>IF(RES_hhdet_tes!H96=0,"",RES_hhdet_tes!H96/RES_hhdet_fec!H96)</f>
        <v>0.52829269469284745</v>
      </c>
      <c r="I96" s="171">
        <f>IF(RES_hhdet_tes!I96=0,"",RES_hhdet_tes!I96/RES_hhdet_fec!I96)</f>
        <v>0.5536915398296649</v>
      </c>
      <c r="J96" s="171">
        <f>IF(RES_hhdet_tes!J96=0,"",RES_hhdet_tes!J96/RES_hhdet_fec!J96)</f>
        <v>0.55789868581757274</v>
      </c>
      <c r="K96" s="171">
        <f>IF(RES_hhdet_tes!K96=0,"",RES_hhdet_tes!K96/RES_hhdet_fec!K96)</f>
        <v>0.55930669546337219</v>
      </c>
      <c r="L96" s="171">
        <f>IF(RES_hhdet_tes!L96=0,"",RES_hhdet_tes!L96/RES_hhdet_fec!L96)</f>
        <v>0.56726668620131815</v>
      </c>
      <c r="M96" s="171">
        <f>IF(RES_hhdet_tes!M96=0,"",RES_hhdet_tes!M96/RES_hhdet_fec!M96)</f>
        <v>0.56950112428938682</v>
      </c>
      <c r="N96" s="171">
        <f>IF(RES_hhdet_tes!N96=0,"",RES_hhdet_tes!N96/RES_hhdet_fec!N96)</f>
        <v>0.57612292257951514</v>
      </c>
      <c r="O96" s="171">
        <f>IF(RES_hhdet_tes!O96=0,"",RES_hhdet_tes!O96/RES_hhdet_fec!O96)</f>
        <v>0.58475034459339392</v>
      </c>
      <c r="P96" s="171">
        <f>IF(RES_hhdet_tes!P96=0,"",RES_hhdet_tes!P96/RES_hhdet_fec!P96)</f>
        <v>0.58730097079987553</v>
      </c>
      <c r="Q96" s="171">
        <f>IF(RES_hhdet_tes!Q96=0,"",RES_hhdet_tes!Q96/RES_hhdet_fec!Q96)</f>
        <v>0.59227899823979335</v>
      </c>
    </row>
    <row r="97" spans="1:17" ht="12" customHeight="1" x14ac:dyDescent="0.25">
      <c r="A97" s="161" t="s">
        <v>141</v>
      </c>
      <c r="B97" s="170">
        <f>IF(RES_hhdet_tes!B97=0,"",RES_hhdet_tes!B97/RES_hhdet_fec!B97)</f>
        <v>0.9782082445166993</v>
      </c>
      <c r="C97" s="170">
        <f>IF(RES_hhdet_tes!C97=0,"",RES_hhdet_tes!C97/RES_hhdet_fec!C97)</f>
        <v>0.9894849379572711</v>
      </c>
      <c r="D97" s="170">
        <f>IF(RES_hhdet_tes!D97=0,"",RES_hhdet_tes!D97/RES_hhdet_fec!D97)</f>
        <v>0.98020150620318292</v>
      </c>
      <c r="E97" s="170">
        <f>IF(RES_hhdet_tes!E97=0,"",RES_hhdet_tes!E97/RES_hhdet_fec!E97)</f>
        <v>0.98025152323868781</v>
      </c>
      <c r="F97" s="170">
        <f>IF(RES_hhdet_tes!F97=0,"",RES_hhdet_tes!F97/RES_hhdet_fec!F97)</f>
        <v>0.98106613242614693</v>
      </c>
      <c r="G97" s="170">
        <f>IF(RES_hhdet_tes!G97=0,"",RES_hhdet_tes!G97/RES_hhdet_fec!G97)</f>
        <v>0.90189214499426695</v>
      </c>
      <c r="H97" s="170">
        <f>IF(RES_hhdet_tes!H97=0,"",RES_hhdet_tes!H97/RES_hhdet_fec!H97)</f>
        <v>0.960655657251825</v>
      </c>
      <c r="I97" s="170">
        <f>IF(RES_hhdet_tes!I97=0,"",RES_hhdet_tes!I97/RES_hhdet_fec!I97)</f>
        <v>0.97944033776146355</v>
      </c>
      <c r="J97" s="170">
        <f>IF(RES_hhdet_tes!J97=0,"",RES_hhdet_tes!J97/RES_hhdet_fec!J97)</f>
        <v>0.97964404780131675</v>
      </c>
      <c r="K97" s="170">
        <f>IF(RES_hhdet_tes!K97=0,"",RES_hhdet_tes!K97/RES_hhdet_fec!K97)</f>
        <v>0.98021170880148822</v>
      </c>
      <c r="L97" s="170">
        <f>IF(RES_hhdet_tes!L97=0,"",RES_hhdet_tes!L97/RES_hhdet_fec!L97)</f>
        <v>0.97959003485335094</v>
      </c>
      <c r="M97" s="170">
        <f>IF(RES_hhdet_tes!M97=0,"",RES_hhdet_tes!M97/RES_hhdet_fec!M97)</f>
        <v>0.97994766195634608</v>
      </c>
      <c r="N97" s="170">
        <f>IF(RES_hhdet_tes!N97=0,"",RES_hhdet_tes!N97/RES_hhdet_fec!N97)</f>
        <v>0.98138091472979927</v>
      </c>
      <c r="O97" s="170">
        <f>IF(RES_hhdet_tes!O97=0,"",RES_hhdet_tes!O97/RES_hhdet_fec!O97)</f>
        <v>0.98186706554846681</v>
      </c>
      <c r="P97" s="170">
        <f>IF(RES_hhdet_tes!P97=0,"",RES_hhdet_tes!P97/RES_hhdet_fec!P97)</f>
        <v>0.97068168483264172</v>
      </c>
      <c r="Q97" s="170">
        <f>IF(RES_hhdet_tes!Q97=0,"",RES_hhdet_tes!Q97/RES_hhdet_fec!Q97)</f>
        <v>0.93395636127768922</v>
      </c>
    </row>
    <row r="98" spans="1:17" ht="12" customHeight="1" x14ac:dyDescent="0.25">
      <c r="A98" s="148" t="s">
        <v>60</v>
      </c>
      <c r="B98" s="73">
        <f>IF(RES_hhdet_tes!B98=0,"",RES_hhdet_tes!B98/RES_hhdet_fec!B98)</f>
        <v>0.4833360151972752</v>
      </c>
      <c r="C98" s="73">
        <f>IF(RES_hhdet_tes!C98=0,"",RES_hhdet_tes!C98/RES_hhdet_fec!C98)</f>
        <v>0.4883940969468773</v>
      </c>
      <c r="D98" s="73">
        <f>IF(RES_hhdet_tes!D98=0,"",RES_hhdet_tes!D98/RES_hhdet_fec!D98)</f>
        <v>0.50989418011423704</v>
      </c>
      <c r="E98" s="73">
        <f>IF(RES_hhdet_tes!E98=0,"",RES_hhdet_tes!E98/RES_hhdet_fec!E98)</f>
        <v>0.51628686613591956</v>
      </c>
      <c r="F98" s="73">
        <f>IF(RES_hhdet_tes!F98=0,"",RES_hhdet_tes!F98/RES_hhdet_fec!F98)</f>
        <v>0.53218694062536631</v>
      </c>
      <c r="G98" s="73">
        <f>IF(RES_hhdet_tes!G98=0,"",RES_hhdet_tes!G98/RES_hhdet_fec!G98)</f>
        <v>0.54145401319849806</v>
      </c>
      <c r="H98" s="73">
        <f>IF(RES_hhdet_tes!H98=0,"",RES_hhdet_tes!H98/RES_hhdet_fec!H98)</f>
        <v>0.54717199515702253</v>
      </c>
      <c r="I98" s="73">
        <f>IF(RES_hhdet_tes!I98=0,"",RES_hhdet_tes!I98/RES_hhdet_fec!I98)</f>
        <v>0.54933472322062338</v>
      </c>
      <c r="J98" s="73">
        <f>IF(RES_hhdet_tes!J98=0,"",RES_hhdet_tes!J98/RES_hhdet_fec!J98)</f>
        <v>0.55711036622423082</v>
      </c>
      <c r="K98" s="73">
        <f>IF(RES_hhdet_tes!K98=0,"",RES_hhdet_tes!K98/RES_hhdet_fec!K98)</f>
        <v>0.56023931097397039</v>
      </c>
      <c r="L98" s="73">
        <f>IF(RES_hhdet_tes!L98=0,"",RES_hhdet_tes!L98/RES_hhdet_fec!L98)</f>
        <v>0.56615197516143267</v>
      </c>
      <c r="M98" s="73">
        <f>IF(RES_hhdet_tes!M98=0,"",RES_hhdet_tes!M98/RES_hhdet_fec!M98)</f>
        <v>0.56757270370196655</v>
      </c>
      <c r="N98" s="73">
        <f>IF(RES_hhdet_tes!N98=0,"",RES_hhdet_tes!N98/RES_hhdet_fec!N98)</f>
        <v>0.57748472250316363</v>
      </c>
      <c r="O98" s="73">
        <f>IF(RES_hhdet_tes!O98=0,"",RES_hhdet_tes!O98/RES_hhdet_fec!O98)</f>
        <v>0.58156893092424744</v>
      </c>
      <c r="P98" s="73">
        <f>IF(RES_hhdet_tes!P98=0,"",RES_hhdet_tes!P98/RES_hhdet_fec!P98)</f>
        <v>0.58334416726270433</v>
      </c>
      <c r="Q98" s="73">
        <f>IF(RES_hhdet_tes!Q98=0,"",RES_hhdet_tes!Q98/RES_hhdet_fec!Q98)</f>
        <v>0.58599065227415925</v>
      </c>
    </row>
    <row r="99" spans="1:17" ht="12" customHeight="1" x14ac:dyDescent="0.25">
      <c r="A99" s="148" t="s">
        <v>59</v>
      </c>
      <c r="B99" s="73">
        <f>IF(RES_hhdet_tes!B99=0,"",RES_hhdet_tes!B99/RES_hhdet_fec!B99)</f>
        <v>1.0000000000000002</v>
      </c>
      <c r="C99" s="73">
        <f>IF(RES_hhdet_tes!C99=0,"",RES_hhdet_tes!C99/RES_hhdet_fec!C99)</f>
        <v>1.0000000000000004</v>
      </c>
      <c r="D99" s="73">
        <f>IF(RES_hhdet_tes!D99=0,"",RES_hhdet_tes!D99/RES_hhdet_fec!D99)</f>
        <v>0.99999999999999978</v>
      </c>
      <c r="E99" s="73">
        <f>IF(RES_hhdet_tes!E99=0,"",RES_hhdet_tes!E99/RES_hhdet_fec!E99)</f>
        <v>1.0000000000000004</v>
      </c>
      <c r="F99" s="73">
        <f>IF(RES_hhdet_tes!F99=0,"",RES_hhdet_tes!F99/RES_hhdet_fec!F99)</f>
        <v>0.99999999999999967</v>
      </c>
      <c r="G99" s="73">
        <f>IF(RES_hhdet_tes!G99=0,"",RES_hhdet_tes!G99/RES_hhdet_fec!G99)</f>
        <v>0.99999999999999956</v>
      </c>
      <c r="H99" s="73">
        <f>IF(RES_hhdet_tes!H99=0,"",RES_hhdet_tes!H99/RES_hhdet_fec!H99)</f>
        <v>1</v>
      </c>
      <c r="I99" s="73">
        <f>IF(RES_hhdet_tes!I99=0,"",RES_hhdet_tes!I99/RES_hhdet_fec!I99)</f>
        <v>1</v>
      </c>
      <c r="J99" s="73">
        <f>IF(RES_hhdet_tes!J99=0,"",RES_hhdet_tes!J99/RES_hhdet_fec!J99)</f>
        <v>1</v>
      </c>
      <c r="K99" s="73">
        <f>IF(RES_hhdet_tes!K99=0,"",RES_hhdet_tes!K99/RES_hhdet_fec!K99)</f>
        <v>0.99999999999999978</v>
      </c>
      <c r="L99" s="73">
        <f>IF(RES_hhdet_tes!L99=0,"",RES_hhdet_tes!L99/RES_hhdet_fec!L99)</f>
        <v>1</v>
      </c>
      <c r="M99" s="73">
        <f>IF(RES_hhdet_tes!M99=0,"",RES_hhdet_tes!M99/RES_hhdet_fec!M99)</f>
        <v>1.0000000000000002</v>
      </c>
      <c r="N99" s="73">
        <f>IF(RES_hhdet_tes!N99=0,"",RES_hhdet_tes!N99/RES_hhdet_fec!N99)</f>
        <v>0.99999999999999956</v>
      </c>
      <c r="O99" s="73">
        <f>IF(RES_hhdet_tes!O99=0,"",RES_hhdet_tes!O99/RES_hhdet_fec!O99)</f>
        <v>1</v>
      </c>
      <c r="P99" s="73">
        <f>IF(RES_hhdet_tes!P99=0,"",RES_hhdet_tes!P99/RES_hhdet_fec!P99)</f>
        <v>0.99999999999999989</v>
      </c>
      <c r="Q99" s="73">
        <f>IF(RES_hhdet_tes!Q99=0,"",RES_hhdet_tes!Q99/RES_hhdet_fec!Q99)</f>
        <v>1.0000000000000002</v>
      </c>
    </row>
    <row r="100" spans="1:17" ht="12" customHeight="1" x14ac:dyDescent="0.25">
      <c r="A100" s="158" t="s">
        <v>62</v>
      </c>
      <c r="B100" s="169">
        <f>IF(RES_hhdet_tes!B100=0,"",RES_hhdet_tes!B100/RES_hhdet_fec!B100)</f>
        <v>0.45473134849224711</v>
      </c>
      <c r="C100" s="169">
        <f>IF(RES_hhdet_tes!C100=0,"",RES_hhdet_tes!C100/RES_hhdet_fec!C100)</f>
        <v>0.42425787477387117</v>
      </c>
      <c r="D100" s="169">
        <f>IF(RES_hhdet_tes!D100=0,"",RES_hhdet_tes!D100/RES_hhdet_fec!D100)</f>
        <v>0.42399624733992364</v>
      </c>
      <c r="E100" s="169">
        <f>IF(RES_hhdet_tes!E100=0,"",RES_hhdet_tes!E100/RES_hhdet_fec!E100)</f>
        <v>0.43439663833622327</v>
      </c>
      <c r="F100" s="169">
        <f>IF(RES_hhdet_tes!F100=0,"",RES_hhdet_tes!F100/RES_hhdet_fec!F100)</f>
        <v>0.45003879011101811</v>
      </c>
      <c r="G100" s="169">
        <f>IF(RES_hhdet_tes!G100=0,"",RES_hhdet_tes!G100/RES_hhdet_fec!G100)</f>
        <v>0.44576576967121434</v>
      </c>
      <c r="H100" s="169">
        <f>IF(RES_hhdet_tes!H100=0,"",RES_hhdet_tes!H100/RES_hhdet_fec!H100)</f>
        <v>0.50962005807707034</v>
      </c>
      <c r="I100" s="169">
        <f>IF(RES_hhdet_tes!I100=0,"",RES_hhdet_tes!I100/RES_hhdet_fec!I100)</f>
        <v>0.50923412746475694</v>
      </c>
      <c r="J100" s="169">
        <f>IF(RES_hhdet_tes!J100=0,"",RES_hhdet_tes!J100/RES_hhdet_fec!J100)</f>
        <v>0.52454052856094247</v>
      </c>
      <c r="K100" s="169">
        <f>IF(RES_hhdet_tes!K100=0,"",RES_hhdet_tes!K100/RES_hhdet_fec!K100)</f>
        <v>0.5437717872864325</v>
      </c>
      <c r="L100" s="169">
        <f>IF(RES_hhdet_tes!L100=0,"",RES_hhdet_tes!L100/RES_hhdet_fec!L100)</f>
        <v>0.55332733643520193</v>
      </c>
      <c r="M100" s="169">
        <f>IF(RES_hhdet_tes!M100=0,"",RES_hhdet_tes!M100/RES_hhdet_fec!M100)</f>
        <v>0.53329518942186893</v>
      </c>
      <c r="N100" s="169">
        <f>IF(RES_hhdet_tes!N100=0,"",RES_hhdet_tes!N100/RES_hhdet_fec!N100)</f>
        <v>0.54537154054981207</v>
      </c>
      <c r="O100" s="169">
        <f>IF(RES_hhdet_tes!O100=0,"",RES_hhdet_tes!O100/RES_hhdet_fec!O100)</f>
        <v>0.53801593402854642</v>
      </c>
      <c r="P100" s="169">
        <f>IF(RES_hhdet_tes!P100=0,"",RES_hhdet_tes!P100/RES_hhdet_fec!P100)</f>
        <v>0.54169111837610351</v>
      </c>
      <c r="Q100" s="169">
        <f>IF(RES_hhdet_tes!Q100=0,"",RES_hhdet_tes!Q100/RES_hhdet_fec!Q100)</f>
        <v>0.55006357524080363</v>
      </c>
    </row>
    <row r="101" spans="1:17" ht="12" customHeight="1" x14ac:dyDescent="0.25">
      <c r="A101" s="23" t="s">
        <v>55</v>
      </c>
      <c r="B101" s="73">
        <f>IF(RES_hhdet_tes!B101=0,"",RES_hhdet_tes!B101/RES_hhdet_fec!B101)</f>
        <v>0.35531922246078079</v>
      </c>
      <c r="C101" s="73">
        <f>IF(RES_hhdet_tes!C101=0,"",RES_hhdet_tes!C101/RES_hhdet_fec!C101)</f>
        <v>0.35531922246078063</v>
      </c>
      <c r="D101" s="73">
        <f>IF(RES_hhdet_tes!D101=0,"",RES_hhdet_tes!D101/RES_hhdet_fec!D101)</f>
        <v>0.35531922246078068</v>
      </c>
      <c r="E101" s="73">
        <f>IF(RES_hhdet_tes!E101=0,"",RES_hhdet_tes!E101/RES_hhdet_fec!E101)</f>
        <v>0.35531922246078079</v>
      </c>
      <c r="F101" s="73">
        <f>IF(RES_hhdet_tes!F101=0,"",RES_hhdet_tes!F101/RES_hhdet_fec!F101)</f>
        <v>0.35531922246078085</v>
      </c>
      <c r="G101" s="73">
        <f>IF(RES_hhdet_tes!G101=0,"",RES_hhdet_tes!G101/RES_hhdet_fec!G101)</f>
        <v>0.35531922246078068</v>
      </c>
      <c r="H101" s="73">
        <f>IF(RES_hhdet_tes!H101=0,"",RES_hhdet_tes!H101/RES_hhdet_fec!H101)</f>
        <v>0.3553192224607809</v>
      </c>
      <c r="I101" s="73">
        <f>IF(RES_hhdet_tes!I101=0,"",RES_hhdet_tes!I101/RES_hhdet_fec!I101)</f>
        <v>0.35531922246078085</v>
      </c>
      <c r="J101" s="73">
        <f>IF(RES_hhdet_tes!J101=0,"",RES_hhdet_tes!J101/RES_hhdet_fec!J101)</f>
        <v>0.3553192224607809</v>
      </c>
      <c r="K101" s="73">
        <f>IF(RES_hhdet_tes!K101=0,"",RES_hhdet_tes!K101/RES_hhdet_fec!K101)</f>
        <v>0.35531922246078068</v>
      </c>
      <c r="L101" s="73">
        <f>IF(RES_hhdet_tes!L101=0,"",RES_hhdet_tes!L101/RES_hhdet_fec!L101)</f>
        <v>0.35531922246078096</v>
      </c>
      <c r="M101" s="73">
        <f>IF(RES_hhdet_tes!M101=0,"",RES_hhdet_tes!M101/RES_hhdet_fec!M101)</f>
        <v>0.35531922246078096</v>
      </c>
      <c r="N101" s="73">
        <f>IF(RES_hhdet_tes!N101=0,"",RES_hhdet_tes!N101/RES_hhdet_fec!N101)</f>
        <v>0.35531922246078079</v>
      </c>
      <c r="O101" s="73">
        <f>IF(RES_hhdet_tes!O101=0,"",RES_hhdet_tes!O101/RES_hhdet_fec!O101)</f>
        <v>0.35531922246078046</v>
      </c>
      <c r="P101" s="73">
        <f>IF(RES_hhdet_tes!P101=0,"",RES_hhdet_tes!P101/RES_hhdet_fec!P101)</f>
        <v>0.35531922246078085</v>
      </c>
      <c r="Q101" s="73">
        <f>IF(RES_hhdet_tes!Q101=0,"",RES_hhdet_tes!Q101/RES_hhdet_fec!Q101)</f>
        <v>0.35531922246078074</v>
      </c>
    </row>
    <row r="102" spans="1:17" ht="12" customHeight="1" x14ac:dyDescent="0.25">
      <c r="A102" s="23" t="s">
        <v>57</v>
      </c>
      <c r="B102" s="73">
        <f>IF(RES_hhdet_tes!B102=0,"",RES_hhdet_tes!B102/RES_hhdet_fec!B102)</f>
        <v>0.37467543599955533</v>
      </c>
      <c r="C102" s="73">
        <f>IF(RES_hhdet_tes!C102=0,"",RES_hhdet_tes!C102/RES_hhdet_fec!C102)</f>
        <v>0.38606813635086479</v>
      </c>
      <c r="D102" s="73">
        <f>IF(RES_hhdet_tes!D102=0,"",RES_hhdet_tes!D102/RES_hhdet_fec!D102)</f>
        <v>0.39331997202803598</v>
      </c>
      <c r="E102" s="73">
        <f>IF(RES_hhdet_tes!E102=0,"",RES_hhdet_tes!E102/RES_hhdet_fec!E102)</f>
        <v>0.39746960185030644</v>
      </c>
      <c r="F102" s="73">
        <f>IF(RES_hhdet_tes!F102=0,"",RES_hhdet_tes!F102/RES_hhdet_fec!F102)</f>
        <v>0.40920092280585063</v>
      </c>
      <c r="G102" s="73">
        <f>IF(RES_hhdet_tes!G102=0,"",RES_hhdet_tes!G102/RES_hhdet_fec!G102)</f>
        <v>0.41276195320731968</v>
      </c>
      <c r="H102" s="73">
        <f>IF(RES_hhdet_tes!H102=0,"",RES_hhdet_tes!H102/RES_hhdet_fec!H102)</f>
        <v>0.41918926871889323</v>
      </c>
      <c r="I102" s="73">
        <f>IF(RES_hhdet_tes!I102=0,"",RES_hhdet_tes!I102/RES_hhdet_fec!I102)</f>
        <v>0.42360901902853676</v>
      </c>
      <c r="J102" s="73">
        <f>IF(RES_hhdet_tes!J102=0,"",RES_hhdet_tes!J102/RES_hhdet_fec!J102)</f>
        <v>0.42973159799436034</v>
      </c>
      <c r="K102" s="73">
        <f>IF(RES_hhdet_tes!K102=0,"",RES_hhdet_tes!K102/RES_hhdet_fec!K102)</f>
        <v>0.43493149573288808</v>
      </c>
      <c r="L102" s="73">
        <f>IF(RES_hhdet_tes!L102=0,"",RES_hhdet_tes!L102/RES_hhdet_fec!L102)</f>
        <v>0.43797886268358865</v>
      </c>
      <c r="M102" s="73">
        <f>IF(RES_hhdet_tes!M102=0,"",RES_hhdet_tes!M102/RES_hhdet_fec!M102)</f>
        <v>0.44013280383508802</v>
      </c>
      <c r="N102" s="73">
        <f>IF(RES_hhdet_tes!N102=0,"",RES_hhdet_tes!N102/RES_hhdet_fec!N102)</f>
        <v>0.44801213411974522</v>
      </c>
      <c r="O102" s="73">
        <f>IF(RES_hhdet_tes!O102=0,"",RES_hhdet_tes!O102/RES_hhdet_fec!O102)</f>
        <v>0.44936735261461558</v>
      </c>
      <c r="P102" s="73">
        <f>IF(RES_hhdet_tes!P102=0,"",RES_hhdet_tes!P102/RES_hhdet_fec!P102)</f>
        <v>0.45184885755242732</v>
      </c>
      <c r="Q102" s="73">
        <f>IF(RES_hhdet_tes!Q102=0,"",RES_hhdet_tes!Q102/RES_hhdet_fec!Q102)</f>
        <v>0.45356986509260322</v>
      </c>
    </row>
    <row r="103" spans="1:17" ht="12" customHeight="1" x14ac:dyDescent="0.25">
      <c r="A103" s="29" t="s">
        <v>140</v>
      </c>
      <c r="B103" s="65">
        <f>IF(RES_hhdet_tes!B103=0,"",RES_hhdet_tes!B103/RES_hhdet_fec!B103)</f>
        <v>0.75922575541904758</v>
      </c>
      <c r="C103" s="65">
        <f>IF(RES_hhdet_tes!C103=0,"",RES_hhdet_tes!C103/RES_hhdet_fec!C103)</f>
        <v>0.76326562242703844</v>
      </c>
      <c r="D103" s="65">
        <f>IF(RES_hhdet_tes!D103=0,"",RES_hhdet_tes!D103/RES_hhdet_fec!D103)</f>
        <v>0.77779910702551758</v>
      </c>
      <c r="E103" s="65">
        <f>IF(RES_hhdet_tes!E103=0,"",RES_hhdet_tes!E103/RES_hhdet_fec!E103)</f>
        <v>0.78380743734613756</v>
      </c>
      <c r="F103" s="65">
        <f>IF(RES_hhdet_tes!F103=0,"",RES_hhdet_tes!F103/RES_hhdet_fec!F103)</f>
        <v>0.80081491944122152</v>
      </c>
      <c r="G103" s="65">
        <f>IF(RES_hhdet_tes!G103=0,"",RES_hhdet_tes!G103/RES_hhdet_fec!G103)</f>
        <v>0.80412501395022062</v>
      </c>
      <c r="H103" s="65">
        <f>IF(RES_hhdet_tes!H103=0,"",RES_hhdet_tes!H103/RES_hhdet_fec!H103)</f>
        <v>0.81018540150932306</v>
      </c>
      <c r="I103" s="65">
        <f>IF(RES_hhdet_tes!I103=0,"",RES_hhdet_tes!I103/RES_hhdet_fec!I103)</f>
        <v>0.81264797763209984</v>
      </c>
      <c r="J103" s="65">
        <f>IF(RES_hhdet_tes!J103=0,"",RES_hhdet_tes!J103/RES_hhdet_fec!J103)</f>
        <v>0.81722350900123575</v>
      </c>
      <c r="K103" s="65">
        <f>IF(RES_hhdet_tes!K103=0,"",RES_hhdet_tes!K103/RES_hhdet_fec!K103)</f>
        <v>0.81864037465398853</v>
      </c>
      <c r="L103" s="65">
        <f>IF(RES_hhdet_tes!L103=0,"",RES_hhdet_tes!L103/RES_hhdet_fec!L103)</f>
        <v>0.82131539010009202</v>
      </c>
      <c r="M103" s="65">
        <f>IF(RES_hhdet_tes!M103=0,"",RES_hhdet_tes!M103/RES_hhdet_fec!M103)</f>
        <v>0.82247942085896064</v>
      </c>
      <c r="N103" s="65">
        <f>IF(RES_hhdet_tes!N103=0,"",RES_hhdet_tes!N103/RES_hhdet_fec!N103)</f>
        <v>0.82858270551351032</v>
      </c>
      <c r="O103" s="65">
        <f>IF(RES_hhdet_tes!O103=0,"",RES_hhdet_tes!O103/RES_hhdet_fec!O103)</f>
        <v>0.83093917105437987</v>
      </c>
      <c r="P103" s="65">
        <f>IF(RES_hhdet_tes!P103=0,"",RES_hhdet_tes!P103/RES_hhdet_fec!P103)</f>
        <v>0.83527132006147276</v>
      </c>
      <c r="Q103" s="65">
        <f>IF(RES_hhdet_tes!Q103=0,"",RES_hhdet_tes!Q103/RES_hhdet_fec!Q103)</f>
        <v>0.83682188160970339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75" t="str">
        <f>IF(RES_hhdet_tes!B105=0,"",RES_hhdet_tes!B105/RES_hhdet_fec!B105)</f>
        <v/>
      </c>
      <c r="C105" s="175" t="str">
        <f>IF(RES_hhdet_tes!C105=0,"",RES_hhdet_tes!C105/RES_hhdet_fec!C105)</f>
        <v/>
      </c>
      <c r="D105" s="175" t="str">
        <f>IF(RES_hhdet_tes!D105=0,"",RES_hhdet_tes!D105/RES_hhdet_fec!D105)</f>
        <v/>
      </c>
      <c r="E105" s="175" t="str">
        <f>IF(RES_hhdet_tes!E105=0,"",RES_hhdet_tes!E105/RES_hhdet_fec!E105)</f>
        <v/>
      </c>
      <c r="F105" s="175" t="str">
        <f>IF(RES_hhdet_tes!F105=0,"",RES_hhdet_tes!F105/RES_hhdet_fec!F105)</f>
        <v/>
      </c>
      <c r="G105" s="175" t="str">
        <f>IF(RES_hhdet_tes!G105=0,"",RES_hhdet_tes!G105/RES_hhdet_fec!G105)</f>
        <v/>
      </c>
      <c r="H105" s="175" t="str">
        <f>IF(RES_hhdet_tes!H105=0,"",RES_hhdet_tes!H105/RES_hhdet_fec!H105)</f>
        <v/>
      </c>
      <c r="I105" s="175">
        <f>IF(RES_hhdet_tes!I105=0,"",RES_hhdet_tes!I105/RES_hhdet_fec!I105)</f>
        <v>0.7972715426310627</v>
      </c>
      <c r="J105" s="175">
        <f>IF(RES_hhdet_tes!J105=0,"",RES_hhdet_tes!J105/RES_hhdet_fec!J105)</f>
        <v>0.79453350744697637</v>
      </c>
      <c r="K105" s="175">
        <f>IF(RES_hhdet_tes!K105=0,"",RES_hhdet_tes!K105/RES_hhdet_fec!K105)</f>
        <v>0.80045460497572929</v>
      </c>
      <c r="L105" s="175">
        <f>IF(RES_hhdet_tes!L105=0,"",RES_hhdet_tes!L105/RES_hhdet_fec!L105)</f>
        <v>0.83086521992934592</v>
      </c>
      <c r="M105" s="175">
        <f>IF(RES_hhdet_tes!M105=0,"",RES_hhdet_tes!M105/RES_hhdet_fec!M105)</f>
        <v>0.83133329261351596</v>
      </c>
      <c r="N105" s="175">
        <f>IF(RES_hhdet_tes!N105=0,"",RES_hhdet_tes!N105/RES_hhdet_fec!N105)</f>
        <v>0.84780015420311405</v>
      </c>
      <c r="O105" s="175">
        <f>IF(RES_hhdet_tes!O105=0,"",RES_hhdet_tes!O105/RES_hhdet_fec!O105)</f>
        <v>0.87509749069363096</v>
      </c>
      <c r="P105" s="175">
        <f>IF(RES_hhdet_tes!P105=0,"",RES_hhdet_tes!P105/RES_hhdet_fec!P105)</f>
        <v>0.87881977797804889</v>
      </c>
      <c r="Q105" s="175">
        <f>IF(RES_hhdet_tes!Q105=0,"",RES_hhdet_tes!Q105/RES_hhdet_fec!Q105)</f>
        <v>0.87762283039011413</v>
      </c>
    </row>
    <row r="106" spans="1:17" ht="12.95" customHeight="1" x14ac:dyDescent="0.25">
      <c r="A106" s="158" t="s">
        <v>65</v>
      </c>
      <c r="B106" s="169" t="str">
        <f>IF(RES_hhdet_tes!B106=0,"",RES_hhdet_tes!B106/RES_hhdet_fec!B106)</f>
        <v/>
      </c>
      <c r="C106" s="169" t="str">
        <f>IF(RES_hhdet_tes!C106=0,"",RES_hhdet_tes!C106/RES_hhdet_fec!C106)</f>
        <v/>
      </c>
      <c r="D106" s="169" t="str">
        <f>IF(RES_hhdet_tes!D106=0,"",RES_hhdet_tes!D106/RES_hhdet_fec!D106)</f>
        <v/>
      </c>
      <c r="E106" s="169" t="str">
        <f>IF(RES_hhdet_tes!E106=0,"",RES_hhdet_tes!E106/RES_hhdet_fec!E106)</f>
        <v/>
      </c>
      <c r="F106" s="169" t="str">
        <f>IF(RES_hhdet_tes!F106=0,"",RES_hhdet_tes!F106/RES_hhdet_fec!F106)</f>
        <v/>
      </c>
      <c r="G106" s="169" t="str">
        <f>IF(RES_hhdet_tes!G106=0,"",RES_hhdet_tes!G106/RES_hhdet_fec!G106)</f>
        <v/>
      </c>
      <c r="H106" s="169" t="str">
        <f>IF(RES_hhdet_tes!H106=0,"",RES_hhdet_tes!H106/RES_hhdet_fec!H106)</f>
        <v/>
      </c>
      <c r="I106" s="169">
        <f>IF(RES_hhdet_tes!I106=0,"",RES_hhdet_tes!I106/RES_hhdet_fec!I106)</f>
        <v>0.71715406071233911</v>
      </c>
      <c r="J106" s="169">
        <f>IF(RES_hhdet_tes!J106=0,"",RES_hhdet_tes!J106/RES_hhdet_fec!J106)</f>
        <v>0.71918569273162847</v>
      </c>
      <c r="K106" s="169">
        <f>IF(RES_hhdet_tes!K106=0,"",RES_hhdet_tes!K106/RES_hhdet_fec!K106)</f>
        <v>0.71935328567845491</v>
      </c>
      <c r="L106" s="169">
        <f>IF(RES_hhdet_tes!L106=0,"",RES_hhdet_tes!L106/RES_hhdet_fec!L106)</f>
        <v>0.72848589999777913</v>
      </c>
      <c r="M106" s="169">
        <f>IF(RES_hhdet_tes!M106=0,"",RES_hhdet_tes!M106/RES_hhdet_fec!M106)</f>
        <v>0.72985771557141699</v>
      </c>
      <c r="N106" s="169">
        <f>IF(RES_hhdet_tes!N106=0,"",RES_hhdet_tes!N106/RES_hhdet_fec!N106)</f>
        <v>0.73309313048918434</v>
      </c>
      <c r="O106" s="169">
        <f>IF(RES_hhdet_tes!O106=0,"",RES_hhdet_tes!O106/RES_hhdet_fec!O106)</f>
        <v>0.73475643025675885</v>
      </c>
      <c r="P106" s="169">
        <f>IF(RES_hhdet_tes!P106=0,"",RES_hhdet_tes!P106/RES_hhdet_fec!P106)</f>
        <v>0.73545419165542947</v>
      </c>
      <c r="Q106" s="169">
        <f>IF(RES_hhdet_tes!Q106=0,"",RES_hhdet_tes!Q106/RES_hhdet_fec!Q106)</f>
        <v>0.73585222283170382</v>
      </c>
    </row>
    <row r="107" spans="1:17" ht="12" customHeight="1" x14ac:dyDescent="0.25">
      <c r="A107" s="23" t="s">
        <v>153</v>
      </c>
      <c r="B107" s="73" t="str">
        <f>IF(RES_hhdet_tes!B107=0,"",RES_hhdet_tes!B107/RES_hhdet_fec!B107)</f>
        <v/>
      </c>
      <c r="C107" s="73" t="str">
        <f>IF(RES_hhdet_tes!C107=0,"",RES_hhdet_tes!C107/RES_hhdet_fec!C107)</f>
        <v/>
      </c>
      <c r="D107" s="73" t="str">
        <f>IF(RES_hhdet_tes!D107=0,"",RES_hhdet_tes!D107/RES_hhdet_fec!D107)</f>
        <v/>
      </c>
      <c r="E107" s="73" t="str">
        <f>IF(RES_hhdet_tes!E107=0,"",RES_hhdet_tes!E107/RES_hhdet_fec!E107)</f>
        <v/>
      </c>
      <c r="F107" s="73" t="str">
        <f>IF(RES_hhdet_tes!F107=0,"",RES_hhdet_tes!F107/RES_hhdet_fec!F107)</f>
        <v/>
      </c>
      <c r="G107" s="73" t="str">
        <f>IF(RES_hhdet_tes!G107=0,"",RES_hhdet_tes!G107/RES_hhdet_fec!G107)</f>
        <v/>
      </c>
      <c r="H107" s="73" t="str">
        <f>IF(RES_hhdet_tes!H107=0,"",RES_hhdet_tes!H107/RES_hhdet_fec!H107)</f>
        <v/>
      </c>
      <c r="I107" s="73">
        <f>IF(RES_hhdet_tes!I107=0,"",RES_hhdet_tes!I107/RES_hhdet_fec!I107)</f>
        <v>0.71320161316253283</v>
      </c>
      <c r="J107" s="73">
        <f>IF(RES_hhdet_tes!J107=0,"",RES_hhdet_tes!J107/RES_hhdet_fec!J107)</f>
        <v>0.71671662102280564</v>
      </c>
      <c r="K107" s="73">
        <f>IF(RES_hhdet_tes!K107=0,"",RES_hhdet_tes!K107/RES_hhdet_fec!K107)</f>
        <v>0.71871203774048553</v>
      </c>
      <c r="L107" s="73">
        <f>IF(RES_hhdet_tes!L107=0,"",RES_hhdet_tes!L107/RES_hhdet_fec!L107)</f>
        <v>0.72684419862872773</v>
      </c>
      <c r="M107" s="73">
        <f>IF(RES_hhdet_tes!M107=0,"",RES_hhdet_tes!M107/RES_hhdet_fec!M107)</f>
        <v>0.72889477894935328</v>
      </c>
      <c r="N107" s="73">
        <f>IF(RES_hhdet_tes!N107=0,"",RES_hhdet_tes!N107/RES_hhdet_fec!N107)</f>
        <v>0.73242813243988791</v>
      </c>
      <c r="O107" s="73">
        <f>IF(RES_hhdet_tes!O107=0,"",RES_hhdet_tes!O107/RES_hhdet_fec!O107)</f>
        <v>0.7340835135744973</v>
      </c>
      <c r="P107" s="73">
        <f>IF(RES_hhdet_tes!P107=0,"",RES_hhdet_tes!P107/RES_hhdet_fec!P107)</f>
        <v>0.73435657673025123</v>
      </c>
      <c r="Q107" s="73">
        <f>IF(RES_hhdet_tes!Q107=0,"",RES_hhdet_tes!Q107/RES_hhdet_fec!Q107)</f>
        <v>0.73442742619245904</v>
      </c>
    </row>
    <row r="108" spans="1:17" ht="12" customHeight="1" x14ac:dyDescent="0.25">
      <c r="A108" s="23" t="s">
        <v>60</v>
      </c>
      <c r="B108" s="73" t="str">
        <f>IF(RES_hhdet_tes!B108=0,"",RES_hhdet_tes!B108/RES_hhdet_fec!B108)</f>
        <v/>
      </c>
      <c r="C108" s="73" t="str">
        <f>IF(RES_hhdet_tes!C108=0,"",RES_hhdet_tes!C108/RES_hhdet_fec!C108)</f>
        <v/>
      </c>
      <c r="D108" s="73" t="str">
        <f>IF(RES_hhdet_tes!D108=0,"",RES_hhdet_tes!D108/RES_hhdet_fec!D108)</f>
        <v/>
      </c>
      <c r="E108" s="73" t="str">
        <f>IF(RES_hhdet_tes!E108=0,"",RES_hhdet_tes!E108/RES_hhdet_fec!E108)</f>
        <v/>
      </c>
      <c r="F108" s="73" t="str">
        <f>IF(RES_hhdet_tes!F108=0,"",RES_hhdet_tes!F108/RES_hhdet_fec!F108)</f>
        <v/>
      </c>
      <c r="G108" s="73" t="str">
        <f>IF(RES_hhdet_tes!G108=0,"",RES_hhdet_tes!G108/RES_hhdet_fec!G108)</f>
        <v/>
      </c>
      <c r="H108" s="73" t="str">
        <f>IF(RES_hhdet_tes!H108=0,"",RES_hhdet_tes!H108/RES_hhdet_fec!H108)</f>
        <v/>
      </c>
      <c r="I108" s="73">
        <f>IF(RES_hhdet_tes!I108=0,"",RES_hhdet_tes!I108/RES_hhdet_fec!I108)</f>
        <v>1</v>
      </c>
      <c r="J108" s="73">
        <f>IF(RES_hhdet_tes!J108=0,"",RES_hhdet_tes!J108/RES_hhdet_fec!J108)</f>
        <v>1</v>
      </c>
      <c r="K108" s="73">
        <f>IF(RES_hhdet_tes!K108=0,"",RES_hhdet_tes!K108/RES_hhdet_fec!K108)</f>
        <v>1.0000000000000007</v>
      </c>
      <c r="L108" s="73">
        <f>IF(RES_hhdet_tes!L108=0,"",RES_hhdet_tes!L108/RES_hhdet_fec!L108)</f>
        <v>1</v>
      </c>
      <c r="M108" s="73">
        <f>IF(RES_hhdet_tes!M108=0,"",RES_hhdet_tes!M108/RES_hhdet_fec!M108)</f>
        <v>1.0000000000000002</v>
      </c>
      <c r="N108" s="73">
        <f>IF(RES_hhdet_tes!N108=0,"",RES_hhdet_tes!N108/RES_hhdet_fec!N108)</f>
        <v>1</v>
      </c>
      <c r="O108" s="73">
        <f>IF(RES_hhdet_tes!O108=0,"",RES_hhdet_tes!O108/RES_hhdet_fec!O108)</f>
        <v>1.0000000000000002</v>
      </c>
      <c r="P108" s="73">
        <f>IF(RES_hhdet_tes!P108=0,"",RES_hhdet_tes!P108/RES_hhdet_fec!P108)</f>
        <v>0.99999999999999944</v>
      </c>
      <c r="Q108" s="73">
        <f>IF(RES_hhdet_tes!Q108=0,"",RES_hhdet_tes!Q108/RES_hhdet_fec!Q108)</f>
        <v>1</v>
      </c>
    </row>
    <row r="109" spans="1:17" ht="12.95" customHeight="1" x14ac:dyDescent="0.25">
      <c r="A109" s="158" t="s">
        <v>112</v>
      </c>
      <c r="B109" s="169" t="str">
        <f>IF(RES_hhdet_tes!B109=0,"",RES_hhdet_tes!B109/RES_hhdet_fec!B109)</f>
        <v/>
      </c>
      <c r="C109" s="169" t="str">
        <f>IF(RES_hhdet_tes!C109=0,"",RES_hhdet_tes!C109/RES_hhdet_fec!C109)</f>
        <v/>
      </c>
      <c r="D109" s="169" t="str">
        <f>IF(RES_hhdet_tes!D109=0,"",RES_hhdet_tes!D109/RES_hhdet_fec!D109)</f>
        <v/>
      </c>
      <c r="E109" s="169" t="str">
        <f>IF(RES_hhdet_tes!E109=0,"",RES_hhdet_tes!E109/RES_hhdet_fec!E109)</f>
        <v/>
      </c>
      <c r="F109" s="169" t="str">
        <f>IF(RES_hhdet_tes!F109=0,"",RES_hhdet_tes!F109/RES_hhdet_fec!F109)</f>
        <v/>
      </c>
      <c r="G109" s="169" t="str">
        <f>IF(RES_hhdet_tes!G109=0,"",RES_hhdet_tes!G109/RES_hhdet_fec!G109)</f>
        <v/>
      </c>
      <c r="H109" s="169" t="str">
        <f>IF(RES_hhdet_tes!H109=0,"",RES_hhdet_tes!H109/RES_hhdet_fec!H109)</f>
        <v/>
      </c>
      <c r="I109" s="169">
        <f>IF(RES_hhdet_tes!I109=0,"",RES_hhdet_tes!I109/RES_hhdet_fec!I109)</f>
        <v>2.0539590378976094</v>
      </c>
      <c r="J109" s="169">
        <f>IF(RES_hhdet_tes!J109=0,"",RES_hhdet_tes!J109/RES_hhdet_fec!J109)</f>
        <v>2.1041968903301789</v>
      </c>
      <c r="K109" s="169">
        <f>IF(RES_hhdet_tes!K109=0,"",RES_hhdet_tes!K109/RES_hhdet_fec!K109)</f>
        <v>2.1689039059721957</v>
      </c>
      <c r="L109" s="169">
        <f>IF(RES_hhdet_tes!L109=0,"",RES_hhdet_tes!L109/RES_hhdet_fec!L109)</f>
        <v>2.3811825706174821</v>
      </c>
      <c r="M109" s="169">
        <f>IF(RES_hhdet_tes!M109=0,"",RES_hhdet_tes!M109/RES_hhdet_fec!M109)</f>
        <v>2.4708347572242753</v>
      </c>
      <c r="N109" s="169">
        <f>IF(RES_hhdet_tes!N109=0,"",RES_hhdet_tes!N109/RES_hhdet_fec!N109)</f>
        <v>2.6116872919378111</v>
      </c>
      <c r="O109" s="169">
        <f>IF(RES_hhdet_tes!O109=0,"",RES_hhdet_tes!O109/RES_hhdet_fec!O109)</f>
        <v>2.7081266928161343</v>
      </c>
      <c r="P109" s="169">
        <f>IF(RES_hhdet_tes!P109=0,"",RES_hhdet_tes!P109/RES_hhdet_fec!P109)</f>
        <v>2.7683675323759225</v>
      </c>
      <c r="Q109" s="169">
        <f>IF(RES_hhdet_tes!Q109=0,"",RES_hhdet_tes!Q109/RES_hhdet_fec!Q109)</f>
        <v>2.9322095614049903</v>
      </c>
    </row>
    <row r="110" spans="1:17" ht="12" customHeight="1" x14ac:dyDescent="0.25">
      <c r="A110" s="23" t="s">
        <v>60</v>
      </c>
      <c r="B110" s="73" t="str">
        <f>IF(RES_hhdet_tes!B110=0,"",RES_hhdet_tes!B110/RES_hhdet_fec!B110)</f>
        <v/>
      </c>
      <c r="C110" s="73" t="str">
        <f>IF(RES_hhdet_tes!C110=0,"",RES_hhdet_tes!C110/RES_hhdet_fec!C110)</f>
        <v/>
      </c>
      <c r="D110" s="73" t="str">
        <f>IF(RES_hhdet_tes!D110=0,"",RES_hhdet_tes!D110/RES_hhdet_fec!D110)</f>
        <v/>
      </c>
      <c r="E110" s="73" t="str">
        <f>IF(RES_hhdet_tes!E110=0,"",RES_hhdet_tes!E110/RES_hhdet_fec!E110)</f>
        <v/>
      </c>
      <c r="F110" s="73" t="str">
        <f>IF(RES_hhdet_tes!F110=0,"",RES_hhdet_tes!F110/RES_hhdet_fec!F110)</f>
        <v/>
      </c>
      <c r="G110" s="73" t="str">
        <f>IF(RES_hhdet_tes!G110=0,"",RES_hhdet_tes!G110/RES_hhdet_fec!G110)</f>
        <v/>
      </c>
      <c r="H110" s="73" t="str">
        <f>IF(RES_hhdet_tes!H110=0,"",RES_hhdet_tes!H110/RES_hhdet_fec!H110)</f>
        <v/>
      </c>
      <c r="I110" s="73">
        <f>IF(RES_hhdet_tes!I110=0,"",RES_hhdet_tes!I110/RES_hhdet_fec!I110)</f>
        <v>2.0539590378976094</v>
      </c>
      <c r="J110" s="73">
        <f>IF(RES_hhdet_tes!J110=0,"",RES_hhdet_tes!J110/RES_hhdet_fec!J110)</f>
        <v>2.1041968903301789</v>
      </c>
      <c r="K110" s="73">
        <f>IF(RES_hhdet_tes!K110=0,"",RES_hhdet_tes!K110/RES_hhdet_fec!K110)</f>
        <v>2.1689039059721957</v>
      </c>
      <c r="L110" s="73">
        <f>IF(RES_hhdet_tes!L110=0,"",RES_hhdet_tes!L110/RES_hhdet_fec!L110)</f>
        <v>2.3811825706174821</v>
      </c>
      <c r="M110" s="73">
        <f>IF(RES_hhdet_tes!M110=0,"",RES_hhdet_tes!M110/RES_hhdet_fec!M110)</f>
        <v>2.4708347572242753</v>
      </c>
      <c r="N110" s="73">
        <f>IF(RES_hhdet_tes!N110=0,"",RES_hhdet_tes!N110/RES_hhdet_fec!N110)</f>
        <v>2.6116872919378111</v>
      </c>
      <c r="O110" s="73">
        <f>IF(RES_hhdet_tes!O110=0,"",RES_hhdet_tes!O110/RES_hhdet_fec!O110)</f>
        <v>2.7081266928161343</v>
      </c>
      <c r="P110" s="73">
        <f>IF(RES_hhdet_tes!P110=0,"",RES_hhdet_tes!P110/RES_hhdet_fec!P110)</f>
        <v>2.7683675323759225</v>
      </c>
      <c r="Q110" s="73">
        <f>IF(RES_hhdet_tes!Q110=0,"",RES_hhdet_tes!Q110/RES_hhdet_fec!Q110)</f>
        <v>2.9322095614049903</v>
      </c>
    </row>
    <row r="111" spans="1:17" ht="12" customHeight="1" x14ac:dyDescent="0.25">
      <c r="A111" s="158" t="s">
        <v>63</v>
      </c>
      <c r="B111" s="169" t="str">
        <f>IF(RES_hhdet_tes!B111=0,"",RES_hhdet_tes!B111/RES_hhdet_fec!B111)</f>
        <v/>
      </c>
      <c r="C111" s="169" t="str">
        <f>IF(RES_hhdet_tes!C111=0,"",RES_hhdet_tes!C111/RES_hhdet_fec!C111)</f>
        <v/>
      </c>
      <c r="D111" s="169" t="str">
        <f>IF(RES_hhdet_tes!D111=0,"",RES_hhdet_tes!D111/RES_hhdet_fec!D111)</f>
        <v/>
      </c>
      <c r="E111" s="169" t="str">
        <f>IF(RES_hhdet_tes!E111=0,"",RES_hhdet_tes!E111/RES_hhdet_fec!E111)</f>
        <v/>
      </c>
      <c r="F111" s="169" t="str">
        <f>IF(RES_hhdet_tes!F111=0,"",RES_hhdet_tes!F111/RES_hhdet_fec!F111)</f>
        <v/>
      </c>
      <c r="G111" s="169" t="str">
        <f>IF(RES_hhdet_tes!G111=0,"",RES_hhdet_tes!G111/RES_hhdet_fec!G111)</f>
        <v/>
      </c>
      <c r="H111" s="169" t="str">
        <f>IF(RES_hhdet_tes!H111=0,"",RES_hhdet_tes!H111/RES_hhdet_fec!H111)</f>
        <v/>
      </c>
      <c r="I111" s="169">
        <f>IF(RES_hhdet_tes!I111=0,"",RES_hhdet_tes!I111/RES_hhdet_fec!I111)</f>
        <v>0.91067174033403331</v>
      </c>
      <c r="J111" s="169">
        <f>IF(RES_hhdet_tes!J111=0,"",RES_hhdet_tes!J111/RES_hhdet_fec!J111)</f>
        <v>0.90200683431005735</v>
      </c>
      <c r="K111" s="169">
        <f>IF(RES_hhdet_tes!K111=0,"",RES_hhdet_tes!K111/RES_hhdet_fec!K111)</f>
        <v>0.90573912977290483</v>
      </c>
      <c r="L111" s="169">
        <f>IF(RES_hhdet_tes!L111=0,"",RES_hhdet_tes!L111/RES_hhdet_fec!L111)</f>
        <v>0.92582640978370367</v>
      </c>
      <c r="M111" s="169">
        <f>IF(RES_hhdet_tes!M111=0,"",RES_hhdet_tes!M111/RES_hhdet_fec!M111)</f>
        <v>0.93180556485548427</v>
      </c>
      <c r="N111" s="169">
        <f>IF(RES_hhdet_tes!N111=0,"",RES_hhdet_tes!N111/RES_hhdet_fec!N111)</f>
        <v>0.94736116158247496</v>
      </c>
      <c r="O111" s="169">
        <f>IF(RES_hhdet_tes!O111=0,"",RES_hhdet_tes!O111/RES_hhdet_fec!O111)</f>
        <v>0.97091566542332419</v>
      </c>
      <c r="P111" s="169">
        <f>IF(RES_hhdet_tes!P111=0,"",RES_hhdet_tes!P111/RES_hhdet_fec!P111)</f>
        <v>0.9571745082933466</v>
      </c>
      <c r="Q111" s="169">
        <f>IF(RES_hhdet_tes!Q111=0,"",RES_hhdet_tes!Q111/RES_hhdet_fec!Q111)</f>
        <v>0.92964884346414722</v>
      </c>
    </row>
    <row r="112" spans="1:17" ht="12" customHeight="1" x14ac:dyDescent="0.25">
      <c r="A112" s="167" t="s">
        <v>152</v>
      </c>
      <c r="B112" s="174" t="str">
        <f>IF(RES_hhdet_tes!B112=0,"",RES_hhdet_tes!B112/RES_hhdet_fec!B112)</f>
        <v/>
      </c>
      <c r="C112" s="174" t="str">
        <f>IF(RES_hhdet_tes!C112=0,"",RES_hhdet_tes!C112/RES_hhdet_fec!C112)</f>
        <v/>
      </c>
      <c r="D112" s="174" t="str">
        <f>IF(RES_hhdet_tes!D112=0,"",RES_hhdet_tes!D112/RES_hhdet_fec!D112)</f>
        <v/>
      </c>
      <c r="E112" s="174" t="str">
        <f>IF(RES_hhdet_tes!E112=0,"",RES_hhdet_tes!E112/RES_hhdet_fec!E112)</f>
        <v/>
      </c>
      <c r="F112" s="174" t="str">
        <f>IF(RES_hhdet_tes!F112=0,"",RES_hhdet_tes!F112/RES_hhdet_fec!F112)</f>
        <v/>
      </c>
      <c r="G112" s="174" t="str">
        <f>IF(RES_hhdet_tes!G112=0,"",RES_hhdet_tes!G112/RES_hhdet_fec!G112)</f>
        <v/>
      </c>
      <c r="H112" s="174" t="str">
        <f>IF(RES_hhdet_tes!H112=0,"",RES_hhdet_tes!H112/RES_hhdet_fec!H112)</f>
        <v/>
      </c>
      <c r="I112" s="174" t="str">
        <f>IF(RES_hhdet_tes!I112=0,"",RES_hhdet_tes!I112/RES_hhdet_fec!I112)</f>
        <v/>
      </c>
      <c r="J112" s="174" t="str">
        <f>IF(RES_hhdet_tes!J112=0,"",RES_hhdet_tes!J112/RES_hhdet_fec!J112)</f>
        <v/>
      </c>
      <c r="K112" s="174" t="str">
        <f>IF(RES_hhdet_tes!K112=0,"",RES_hhdet_tes!K112/RES_hhdet_fec!K112)</f>
        <v/>
      </c>
      <c r="L112" s="174" t="str">
        <f>IF(RES_hhdet_tes!L112=0,"",RES_hhdet_tes!L112/RES_hhdet_fec!L112)</f>
        <v/>
      </c>
      <c r="M112" s="174" t="str">
        <f>IF(RES_hhdet_tes!M112=0,"",RES_hhdet_tes!M112/RES_hhdet_fec!M112)</f>
        <v/>
      </c>
      <c r="N112" s="174" t="str">
        <f>IF(RES_hhdet_tes!N112=0,"",RES_hhdet_tes!N112/RES_hhdet_fec!N112)</f>
        <v/>
      </c>
      <c r="O112" s="174" t="str">
        <f>IF(RES_hhdet_tes!O112=0,"",RES_hhdet_tes!O112/RES_hhdet_fec!O112)</f>
        <v/>
      </c>
      <c r="P112" s="174" t="str">
        <f>IF(RES_hhdet_tes!P112=0,"",RES_hhdet_tes!P112/RES_hhdet_fec!P112)</f>
        <v/>
      </c>
      <c r="Q112" s="174" t="str">
        <f>IF(RES_hhdet_tes!Q112=0,"",RES_hhdet_tes!Q112/RES_hhdet_fec!Q112)</f>
        <v/>
      </c>
    </row>
    <row r="113" spans="1:17" ht="12" customHeight="1" x14ac:dyDescent="0.25">
      <c r="A113" s="167" t="s">
        <v>151</v>
      </c>
      <c r="B113" s="174" t="str">
        <f>IF(RES_hhdet_tes!B113=0,"",RES_hhdet_tes!B113/RES_hhdet_fec!B113)</f>
        <v/>
      </c>
      <c r="C113" s="174" t="str">
        <f>IF(RES_hhdet_tes!C113=0,"",RES_hhdet_tes!C113/RES_hhdet_fec!C113)</f>
        <v/>
      </c>
      <c r="D113" s="174" t="str">
        <f>IF(RES_hhdet_tes!D113=0,"",RES_hhdet_tes!D113/RES_hhdet_fec!D113)</f>
        <v/>
      </c>
      <c r="E113" s="174" t="str">
        <f>IF(RES_hhdet_tes!E113=0,"",RES_hhdet_tes!E113/RES_hhdet_fec!E113)</f>
        <v/>
      </c>
      <c r="F113" s="174" t="str">
        <f>IF(RES_hhdet_tes!F113=0,"",RES_hhdet_tes!F113/RES_hhdet_fec!F113)</f>
        <v/>
      </c>
      <c r="G113" s="174" t="str">
        <f>IF(RES_hhdet_tes!G113=0,"",RES_hhdet_tes!G113/RES_hhdet_fec!G113)</f>
        <v/>
      </c>
      <c r="H113" s="174" t="str">
        <f>IF(RES_hhdet_tes!H113=0,"",RES_hhdet_tes!H113/RES_hhdet_fec!H113)</f>
        <v/>
      </c>
      <c r="I113" s="174" t="str">
        <f>IF(RES_hhdet_tes!I113=0,"",RES_hhdet_tes!I113/RES_hhdet_fec!I113)</f>
        <v/>
      </c>
      <c r="J113" s="174" t="str">
        <f>IF(RES_hhdet_tes!J113=0,"",RES_hhdet_tes!J113/RES_hhdet_fec!J113)</f>
        <v/>
      </c>
      <c r="K113" s="174" t="str">
        <f>IF(RES_hhdet_tes!K113=0,"",RES_hhdet_tes!K113/RES_hhdet_fec!K113)</f>
        <v/>
      </c>
      <c r="L113" s="174" t="str">
        <f>IF(RES_hhdet_tes!L113=0,"",RES_hhdet_tes!L113/RES_hhdet_fec!L113)</f>
        <v/>
      </c>
      <c r="M113" s="174" t="str">
        <f>IF(RES_hhdet_tes!M113=0,"",RES_hhdet_tes!M113/RES_hhdet_fec!M113)</f>
        <v/>
      </c>
      <c r="N113" s="174" t="str">
        <f>IF(RES_hhdet_tes!N113=0,"",RES_hhdet_tes!N113/RES_hhdet_fec!N113)</f>
        <v/>
      </c>
      <c r="O113" s="174" t="str">
        <f>IF(RES_hhdet_tes!O113=0,"",RES_hhdet_tes!O113/RES_hhdet_fec!O113)</f>
        <v/>
      </c>
      <c r="P113" s="174" t="str">
        <f>IF(RES_hhdet_tes!P113=0,"",RES_hhdet_tes!P113/RES_hhdet_fec!P113)</f>
        <v/>
      </c>
      <c r="Q113" s="174" t="str">
        <f>IF(RES_hhdet_tes!Q113=0,"",RES_hhdet_tes!Q113/RES_hhdet_fec!Q113)</f>
        <v/>
      </c>
    </row>
    <row r="114" spans="1:17" ht="12" customHeight="1" x14ac:dyDescent="0.25">
      <c r="A114" s="166" t="s">
        <v>79</v>
      </c>
      <c r="B114" s="173" t="str">
        <f>IF(RES_hhdet_tes!B114=0,"",RES_hhdet_tes!B114/RES_hhdet_fec!B114)</f>
        <v/>
      </c>
      <c r="C114" s="173" t="str">
        <f>IF(RES_hhdet_tes!C114=0,"",RES_hhdet_tes!C114/RES_hhdet_fec!C114)</f>
        <v/>
      </c>
      <c r="D114" s="173" t="str">
        <f>IF(RES_hhdet_tes!D114=0,"",RES_hhdet_tes!D114/RES_hhdet_fec!D114)</f>
        <v/>
      </c>
      <c r="E114" s="173" t="str">
        <f>IF(RES_hhdet_tes!E114=0,"",RES_hhdet_tes!E114/RES_hhdet_fec!E114)</f>
        <v/>
      </c>
      <c r="F114" s="173" t="str">
        <f>IF(RES_hhdet_tes!F114=0,"",RES_hhdet_tes!F114/RES_hhdet_fec!F114)</f>
        <v/>
      </c>
      <c r="G114" s="173" t="str">
        <f>IF(RES_hhdet_tes!G114=0,"",RES_hhdet_tes!G114/RES_hhdet_fec!G114)</f>
        <v/>
      </c>
      <c r="H114" s="173" t="str">
        <f>IF(RES_hhdet_tes!H114=0,"",RES_hhdet_tes!H114/RES_hhdet_fec!H114)</f>
        <v/>
      </c>
      <c r="I114" s="173" t="str">
        <f>IF(RES_hhdet_tes!I114=0,"",RES_hhdet_tes!I114/RES_hhdet_fec!I114)</f>
        <v/>
      </c>
      <c r="J114" s="173" t="str">
        <f>IF(RES_hhdet_tes!J114=0,"",RES_hhdet_tes!J114/RES_hhdet_fec!J114)</f>
        <v/>
      </c>
      <c r="K114" s="173" t="str">
        <f>IF(RES_hhdet_tes!K114=0,"",RES_hhdet_tes!K114/RES_hhdet_fec!K114)</f>
        <v/>
      </c>
      <c r="L114" s="173" t="str">
        <f>IF(RES_hhdet_tes!L114=0,"",RES_hhdet_tes!L114/RES_hhdet_fec!L114)</f>
        <v/>
      </c>
      <c r="M114" s="173" t="str">
        <f>IF(RES_hhdet_tes!M114=0,"",RES_hhdet_tes!M114/RES_hhdet_fec!M114)</f>
        <v/>
      </c>
      <c r="N114" s="173" t="str">
        <f>IF(RES_hhdet_tes!N114=0,"",RES_hhdet_tes!N114/RES_hhdet_fec!N114)</f>
        <v/>
      </c>
      <c r="O114" s="173" t="str">
        <f>IF(RES_hhdet_tes!O114=0,"",RES_hhdet_tes!O114/RES_hhdet_fec!O114)</f>
        <v/>
      </c>
      <c r="P114" s="173" t="str">
        <f>IF(RES_hhdet_tes!P114=0,"",RES_hhdet_tes!P114/RES_hhdet_fec!P114)</f>
        <v/>
      </c>
      <c r="Q114" s="173" t="str">
        <f>IF(RES_hhdet_tes!Q114=0,"",RES_hhdet_tes!Q114/RES_hhdet_fec!Q114)</f>
        <v/>
      </c>
    </row>
    <row r="115" spans="1:17" ht="12" customHeight="1" x14ac:dyDescent="0.25">
      <c r="A115" s="147" t="s">
        <v>59</v>
      </c>
      <c r="B115" s="172" t="str">
        <f>IF(RES_hhdet_tes!B115=0,"",RES_hhdet_tes!B115/RES_hhdet_fec!B115)</f>
        <v/>
      </c>
      <c r="C115" s="172" t="str">
        <f>IF(RES_hhdet_tes!C115=0,"",RES_hhdet_tes!C115/RES_hhdet_fec!C115)</f>
        <v/>
      </c>
      <c r="D115" s="172" t="str">
        <f>IF(RES_hhdet_tes!D115=0,"",RES_hhdet_tes!D115/RES_hhdet_fec!D115)</f>
        <v/>
      </c>
      <c r="E115" s="172" t="str">
        <f>IF(RES_hhdet_tes!E115=0,"",RES_hhdet_tes!E115/RES_hhdet_fec!E115)</f>
        <v/>
      </c>
      <c r="F115" s="172" t="str">
        <f>IF(RES_hhdet_tes!F115=0,"",RES_hhdet_tes!F115/RES_hhdet_fec!F115)</f>
        <v/>
      </c>
      <c r="G115" s="172" t="str">
        <f>IF(RES_hhdet_tes!G115=0,"",RES_hhdet_tes!G115/RES_hhdet_fec!G115)</f>
        <v/>
      </c>
      <c r="H115" s="172" t="str">
        <f>IF(RES_hhdet_tes!H115=0,"",RES_hhdet_tes!H115/RES_hhdet_fec!H115)</f>
        <v/>
      </c>
      <c r="I115" s="172" t="str">
        <f>IF(RES_hhdet_tes!I115=0,"",RES_hhdet_tes!I115/RES_hhdet_fec!I115)</f>
        <v/>
      </c>
      <c r="J115" s="172" t="str">
        <f>IF(RES_hhdet_tes!J115=0,"",RES_hhdet_tes!J115/RES_hhdet_fec!J115)</f>
        <v/>
      </c>
      <c r="K115" s="172" t="str">
        <f>IF(RES_hhdet_tes!K115=0,"",RES_hhdet_tes!K115/RES_hhdet_fec!K115)</f>
        <v/>
      </c>
      <c r="L115" s="172" t="str">
        <f>IF(RES_hhdet_tes!L115=0,"",RES_hhdet_tes!L115/RES_hhdet_fec!L115)</f>
        <v/>
      </c>
      <c r="M115" s="172" t="str">
        <f>IF(RES_hhdet_tes!M115=0,"",RES_hhdet_tes!M115/RES_hhdet_fec!M115)</f>
        <v/>
      </c>
      <c r="N115" s="172" t="str">
        <f>IF(RES_hhdet_tes!N115=0,"",RES_hhdet_tes!N115/RES_hhdet_fec!N115)</f>
        <v/>
      </c>
      <c r="O115" s="172" t="str">
        <f>IF(RES_hhdet_tes!O115=0,"",RES_hhdet_tes!O115/RES_hhdet_fec!O115)</f>
        <v/>
      </c>
      <c r="P115" s="172" t="str">
        <f>IF(RES_hhdet_tes!P115=0,"",RES_hhdet_tes!P115/RES_hhdet_fec!P115)</f>
        <v/>
      </c>
      <c r="Q115" s="172" t="str">
        <f>IF(RES_hhdet_tes!Q115=0,"",RES_hhdet_tes!Q115/RES_hhdet_fec!Q115)</f>
        <v/>
      </c>
    </row>
    <row r="116" spans="1:17" ht="12" customHeight="1" x14ac:dyDescent="0.25">
      <c r="A116" s="163" t="s">
        <v>142</v>
      </c>
      <c r="B116" s="171" t="str">
        <f>IF(RES_hhdet_tes!B116=0,"",RES_hhdet_tes!B116/RES_hhdet_fec!B116)</f>
        <v/>
      </c>
      <c r="C116" s="171" t="str">
        <f>IF(RES_hhdet_tes!C116=0,"",RES_hhdet_tes!C116/RES_hhdet_fec!C116)</f>
        <v/>
      </c>
      <c r="D116" s="171" t="str">
        <f>IF(RES_hhdet_tes!D116=0,"",RES_hhdet_tes!D116/RES_hhdet_fec!D116)</f>
        <v/>
      </c>
      <c r="E116" s="171" t="str">
        <f>IF(RES_hhdet_tes!E116=0,"",RES_hhdet_tes!E116/RES_hhdet_fec!E116)</f>
        <v/>
      </c>
      <c r="F116" s="171" t="str">
        <f>IF(RES_hhdet_tes!F116=0,"",RES_hhdet_tes!F116/RES_hhdet_fec!F116)</f>
        <v/>
      </c>
      <c r="G116" s="171" t="str">
        <f>IF(RES_hhdet_tes!G116=0,"",RES_hhdet_tes!G116/RES_hhdet_fec!G116)</f>
        <v/>
      </c>
      <c r="H116" s="171" t="str">
        <f>IF(RES_hhdet_tes!H116=0,"",RES_hhdet_tes!H116/RES_hhdet_fec!H116)</f>
        <v/>
      </c>
      <c r="I116" s="171">
        <f>IF(RES_hhdet_tes!I116=0,"",RES_hhdet_tes!I116/RES_hhdet_fec!I116)</f>
        <v>0.56432754820260245</v>
      </c>
      <c r="J116" s="171">
        <f>IF(RES_hhdet_tes!J116=0,"",RES_hhdet_tes!J116/RES_hhdet_fec!J116)</f>
        <v>0.56760423545235705</v>
      </c>
      <c r="K116" s="171">
        <f>IF(RES_hhdet_tes!K116=0,"",RES_hhdet_tes!K116/RES_hhdet_fec!K116)</f>
        <v>0.56891938398503616</v>
      </c>
      <c r="L116" s="171">
        <f>IF(RES_hhdet_tes!L116=0,"",RES_hhdet_tes!L116/RES_hhdet_fec!L116)</f>
        <v>0.57299292990659934</v>
      </c>
      <c r="M116" s="171">
        <f>IF(RES_hhdet_tes!M116=0,"",RES_hhdet_tes!M116/RES_hhdet_fec!M116)</f>
        <v>0.57430392056395396</v>
      </c>
      <c r="N116" s="171">
        <f>IF(RES_hhdet_tes!N116=0,"",RES_hhdet_tes!N116/RES_hhdet_fec!N116)</f>
        <v>0.57530518636238903</v>
      </c>
      <c r="O116" s="171">
        <f>IF(RES_hhdet_tes!O116=0,"",RES_hhdet_tes!O116/RES_hhdet_fec!O116)</f>
        <v>0.58252404533708446</v>
      </c>
      <c r="P116" s="171">
        <f>IF(RES_hhdet_tes!P116=0,"",RES_hhdet_tes!P116/RES_hhdet_fec!P116)</f>
        <v>0.58577064947430324</v>
      </c>
      <c r="Q116" s="171">
        <f>IF(RES_hhdet_tes!Q116=0,"",RES_hhdet_tes!Q116/RES_hhdet_fec!Q116)</f>
        <v>0.59276462026615651</v>
      </c>
    </row>
    <row r="117" spans="1:17" ht="12" customHeight="1" x14ac:dyDescent="0.25">
      <c r="A117" s="161" t="s">
        <v>141</v>
      </c>
      <c r="B117" s="170" t="str">
        <f>IF(RES_hhdet_tes!B117=0,"",RES_hhdet_tes!B117/RES_hhdet_fec!B117)</f>
        <v/>
      </c>
      <c r="C117" s="170" t="str">
        <f>IF(RES_hhdet_tes!C117=0,"",RES_hhdet_tes!C117/RES_hhdet_fec!C117)</f>
        <v/>
      </c>
      <c r="D117" s="170" t="str">
        <f>IF(RES_hhdet_tes!D117=0,"",RES_hhdet_tes!D117/RES_hhdet_fec!D117)</f>
        <v/>
      </c>
      <c r="E117" s="170" t="str">
        <f>IF(RES_hhdet_tes!E117=0,"",RES_hhdet_tes!E117/RES_hhdet_fec!E117)</f>
        <v/>
      </c>
      <c r="F117" s="170" t="str">
        <f>IF(RES_hhdet_tes!F117=0,"",RES_hhdet_tes!F117/RES_hhdet_fec!F117)</f>
        <v/>
      </c>
      <c r="G117" s="170" t="str">
        <f>IF(RES_hhdet_tes!G117=0,"",RES_hhdet_tes!G117/RES_hhdet_fec!G117)</f>
        <v/>
      </c>
      <c r="H117" s="170" t="str">
        <f>IF(RES_hhdet_tes!H117=0,"",RES_hhdet_tes!H117/RES_hhdet_fec!H117)</f>
        <v/>
      </c>
      <c r="I117" s="170">
        <f>IF(RES_hhdet_tes!I117=0,"",RES_hhdet_tes!I117/RES_hhdet_fec!I117)</f>
        <v>0.98012432082719636</v>
      </c>
      <c r="J117" s="170">
        <f>IF(RES_hhdet_tes!J117=0,"",RES_hhdet_tes!J117/RES_hhdet_fec!J117)</f>
        <v>0.98011517462357334</v>
      </c>
      <c r="K117" s="170">
        <f>IF(RES_hhdet_tes!K117=0,"",RES_hhdet_tes!K117/RES_hhdet_fec!K117)</f>
        <v>0.9806093892694604</v>
      </c>
      <c r="L117" s="170">
        <f>IF(RES_hhdet_tes!L117=0,"",RES_hhdet_tes!L117/RES_hhdet_fec!L117)</f>
        <v>0.98004331287471214</v>
      </c>
      <c r="M117" s="170">
        <f>IF(RES_hhdet_tes!M117=0,"",RES_hhdet_tes!M117/RES_hhdet_fec!M117)</f>
        <v>0.98041365479704179</v>
      </c>
      <c r="N117" s="170">
        <f>IF(RES_hhdet_tes!N117=0,"",RES_hhdet_tes!N117/RES_hhdet_fec!N117)</f>
        <v>0.98153819560941258</v>
      </c>
      <c r="O117" s="170">
        <f>IF(RES_hhdet_tes!O117=0,"",RES_hhdet_tes!O117/RES_hhdet_fec!O117)</f>
        <v>0.9819303158718089</v>
      </c>
      <c r="P117" s="170">
        <f>IF(RES_hhdet_tes!P117=0,"",RES_hhdet_tes!P117/RES_hhdet_fec!P117)</f>
        <v>0.97069000122724425</v>
      </c>
      <c r="Q117" s="170">
        <f>IF(RES_hhdet_tes!Q117=0,"",RES_hhdet_tes!Q117/RES_hhdet_fec!Q117)</f>
        <v>0.93394697244867908</v>
      </c>
    </row>
    <row r="118" spans="1:17" ht="12" customHeight="1" x14ac:dyDescent="0.25">
      <c r="A118" s="148" t="s">
        <v>60</v>
      </c>
      <c r="B118" s="73" t="str">
        <f>IF(RES_hhdet_tes!B118=0,"",RES_hhdet_tes!B118/RES_hhdet_fec!B118)</f>
        <v/>
      </c>
      <c r="C118" s="73" t="str">
        <f>IF(RES_hhdet_tes!C118=0,"",RES_hhdet_tes!C118/RES_hhdet_fec!C118)</f>
        <v/>
      </c>
      <c r="D118" s="73" t="str">
        <f>IF(RES_hhdet_tes!D118=0,"",RES_hhdet_tes!D118/RES_hhdet_fec!D118)</f>
        <v/>
      </c>
      <c r="E118" s="73" t="str">
        <f>IF(RES_hhdet_tes!E118=0,"",RES_hhdet_tes!E118/RES_hhdet_fec!E118)</f>
        <v/>
      </c>
      <c r="F118" s="73" t="str">
        <f>IF(RES_hhdet_tes!F118=0,"",RES_hhdet_tes!F118/RES_hhdet_fec!F118)</f>
        <v/>
      </c>
      <c r="G118" s="73" t="str">
        <f>IF(RES_hhdet_tes!G118=0,"",RES_hhdet_tes!G118/RES_hhdet_fec!G118)</f>
        <v/>
      </c>
      <c r="H118" s="73" t="str">
        <f>IF(RES_hhdet_tes!H118=0,"",RES_hhdet_tes!H118/RES_hhdet_fec!H118)</f>
        <v/>
      </c>
      <c r="I118" s="73">
        <f>IF(RES_hhdet_tes!I118=0,"",RES_hhdet_tes!I118/RES_hhdet_fec!I118)</f>
        <v>0.56432754820260012</v>
      </c>
      <c r="J118" s="73">
        <f>IF(RES_hhdet_tes!J118=0,"",RES_hhdet_tes!J118/RES_hhdet_fec!J118)</f>
        <v>0.56736079242559689</v>
      </c>
      <c r="K118" s="73">
        <f>IF(RES_hhdet_tes!K118=0,"",RES_hhdet_tes!K118/RES_hhdet_fec!K118)</f>
        <v>0.56907707441969657</v>
      </c>
      <c r="L118" s="73">
        <f>IF(RES_hhdet_tes!L118=0,"",RES_hhdet_tes!L118/RES_hhdet_fec!L118)</f>
        <v>0.57578715938919844</v>
      </c>
      <c r="M118" s="73">
        <f>IF(RES_hhdet_tes!M118=0,"",RES_hhdet_tes!M118/RES_hhdet_fec!M118)</f>
        <v>0.57762180739041014</v>
      </c>
      <c r="N118" s="73">
        <f>IF(RES_hhdet_tes!N118=0,"",RES_hhdet_tes!N118/RES_hhdet_fec!N118)</f>
        <v>0.58105383309748992</v>
      </c>
      <c r="O118" s="73">
        <f>IF(RES_hhdet_tes!O118=0,"",RES_hhdet_tes!O118/RES_hhdet_fec!O118)</f>
        <v>0.58302847959718818</v>
      </c>
      <c r="P118" s="73">
        <f>IF(RES_hhdet_tes!P118=0,"",RES_hhdet_tes!P118/RES_hhdet_fec!P118)</f>
        <v>0.58346235530655233</v>
      </c>
      <c r="Q118" s="73">
        <f>IF(RES_hhdet_tes!Q118=0,"",RES_hhdet_tes!Q118/RES_hhdet_fec!Q118)</f>
        <v>0.58593179629575332</v>
      </c>
    </row>
    <row r="119" spans="1:17" ht="12" customHeight="1" x14ac:dyDescent="0.25">
      <c r="A119" s="148" t="s">
        <v>59</v>
      </c>
      <c r="B119" s="73" t="str">
        <f>IF(RES_hhdet_tes!B119=0,"",RES_hhdet_tes!B119/RES_hhdet_fec!B119)</f>
        <v/>
      </c>
      <c r="C119" s="73" t="str">
        <f>IF(RES_hhdet_tes!C119=0,"",RES_hhdet_tes!C119/RES_hhdet_fec!C119)</f>
        <v/>
      </c>
      <c r="D119" s="73" t="str">
        <f>IF(RES_hhdet_tes!D119=0,"",RES_hhdet_tes!D119/RES_hhdet_fec!D119)</f>
        <v/>
      </c>
      <c r="E119" s="73" t="str">
        <f>IF(RES_hhdet_tes!E119=0,"",RES_hhdet_tes!E119/RES_hhdet_fec!E119)</f>
        <v/>
      </c>
      <c r="F119" s="73" t="str">
        <f>IF(RES_hhdet_tes!F119=0,"",RES_hhdet_tes!F119/RES_hhdet_fec!F119)</f>
        <v/>
      </c>
      <c r="G119" s="73" t="str">
        <f>IF(RES_hhdet_tes!G119=0,"",RES_hhdet_tes!G119/RES_hhdet_fec!G119)</f>
        <v/>
      </c>
      <c r="H119" s="73" t="str">
        <f>IF(RES_hhdet_tes!H119=0,"",RES_hhdet_tes!H119/RES_hhdet_fec!H119)</f>
        <v/>
      </c>
      <c r="I119" s="73">
        <f>IF(RES_hhdet_tes!I119=0,"",RES_hhdet_tes!I119/RES_hhdet_fec!I119)</f>
        <v>1</v>
      </c>
      <c r="J119" s="73">
        <f>IF(RES_hhdet_tes!J119=0,"",RES_hhdet_tes!J119/RES_hhdet_fec!J119)</f>
        <v>1</v>
      </c>
      <c r="K119" s="73">
        <f>IF(RES_hhdet_tes!K119=0,"",RES_hhdet_tes!K119/RES_hhdet_fec!K119)</f>
        <v>1</v>
      </c>
      <c r="L119" s="73">
        <f>IF(RES_hhdet_tes!L119=0,"",RES_hhdet_tes!L119/RES_hhdet_fec!L119)</f>
        <v>1</v>
      </c>
      <c r="M119" s="73">
        <f>IF(RES_hhdet_tes!M119=0,"",RES_hhdet_tes!M119/RES_hhdet_fec!M119)</f>
        <v>0.99999999999999978</v>
      </c>
      <c r="N119" s="73">
        <f>IF(RES_hhdet_tes!N119=0,"",RES_hhdet_tes!N119/RES_hhdet_fec!N119)</f>
        <v>1.0000000000000002</v>
      </c>
      <c r="O119" s="73">
        <f>IF(RES_hhdet_tes!O119=0,"",RES_hhdet_tes!O119/RES_hhdet_fec!O119)</f>
        <v>1.0000000000000004</v>
      </c>
      <c r="P119" s="73">
        <f>IF(RES_hhdet_tes!P119=0,"",RES_hhdet_tes!P119/RES_hhdet_fec!P119)</f>
        <v>0.99999999999999978</v>
      </c>
      <c r="Q119" s="73">
        <f>IF(RES_hhdet_tes!Q119=0,"",RES_hhdet_tes!Q119/RES_hhdet_fec!Q119)</f>
        <v>1.0000000000000002</v>
      </c>
    </row>
    <row r="120" spans="1:17" ht="12" customHeight="1" x14ac:dyDescent="0.25">
      <c r="A120" s="158" t="s">
        <v>62</v>
      </c>
      <c r="B120" s="169" t="str">
        <f>IF(RES_hhdet_tes!B120=0,"",RES_hhdet_tes!B120/RES_hhdet_fec!B120)</f>
        <v/>
      </c>
      <c r="C120" s="169" t="str">
        <f>IF(RES_hhdet_tes!C120=0,"",RES_hhdet_tes!C120/RES_hhdet_fec!C120)</f>
        <v/>
      </c>
      <c r="D120" s="169" t="str">
        <f>IF(RES_hhdet_tes!D120=0,"",RES_hhdet_tes!D120/RES_hhdet_fec!D120)</f>
        <v/>
      </c>
      <c r="E120" s="169" t="str">
        <f>IF(RES_hhdet_tes!E120=0,"",RES_hhdet_tes!E120/RES_hhdet_fec!E120)</f>
        <v/>
      </c>
      <c r="F120" s="169" t="str">
        <f>IF(RES_hhdet_tes!F120=0,"",RES_hhdet_tes!F120/RES_hhdet_fec!F120)</f>
        <v/>
      </c>
      <c r="G120" s="169" t="str">
        <f>IF(RES_hhdet_tes!G120=0,"",RES_hhdet_tes!G120/RES_hhdet_fec!G120)</f>
        <v/>
      </c>
      <c r="H120" s="169" t="str">
        <f>IF(RES_hhdet_tes!H120=0,"",RES_hhdet_tes!H120/RES_hhdet_fec!H120)</f>
        <v/>
      </c>
      <c r="I120" s="169">
        <f>IF(RES_hhdet_tes!I120=0,"",RES_hhdet_tes!I120/RES_hhdet_fec!I120)</f>
        <v>0.64841469319555434</v>
      </c>
      <c r="J120" s="169">
        <f>IF(RES_hhdet_tes!J120=0,"",RES_hhdet_tes!J120/RES_hhdet_fec!J120)</f>
        <v>0.60129580898287582</v>
      </c>
      <c r="K120" s="169">
        <f>IF(RES_hhdet_tes!K120=0,"",RES_hhdet_tes!K120/RES_hhdet_fec!K120)</f>
        <v>0.60629887108434244</v>
      </c>
      <c r="L120" s="169">
        <f>IF(RES_hhdet_tes!L120=0,"",RES_hhdet_tes!L120/RES_hhdet_fec!L120)</f>
        <v>0.61883100359499055</v>
      </c>
      <c r="M120" s="169">
        <f>IF(RES_hhdet_tes!M120=0,"",RES_hhdet_tes!M120/RES_hhdet_fec!M120)</f>
        <v>0.60368426411267684</v>
      </c>
      <c r="N120" s="169">
        <f>IF(RES_hhdet_tes!N120=0,"",RES_hhdet_tes!N120/RES_hhdet_fec!N120)</f>
        <v>0.60802469307145102</v>
      </c>
      <c r="O120" s="169">
        <f>IF(RES_hhdet_tes!O120=0,"",RES_hhdet_tes!O120/RES_hhdet_fec!O120)</f>
        <v>0.59855938188752988</v>
      </c>
      <c r="P120" s="169">
        <f>IF(RES_hhdet_tes!P120=0,"",RES_hhdet_tes!P120/RES_hhdet_fec!P120)</f>
        <v>0.6021648653494196</v>
      </c>
      <c r="Q120" s="169">
        <f>IF(RES_hhdet_tes!Q120=0,"",RES_hhdet_tes!Q120/RES_hhdet_fec!Q120)</f>
        <v>0.60495851712076043</v>
      </c>
    </row>
    <row r="121" spans="1:17" ht="12" customHeight="1" x14ac:dyDescent="0.25">
      <c r="A121" s="23" t="s">
        <v>57</v>
      </c>
      <c r="B121" s="73" t="str">
        <f>IF(RES_hhdet_tes!B121=0,"",RES_hhdet_tes!B121/RES_hhdet_fec!B121)</f>
        <v/>
      </c>
      <c r="C121" s="73" t="str">
        <f>IF(RES_hhdet_tes!C121=0,"",RES_hhdet_tes!C121/RES_hhdet_fec!C121)</f>
        <v/>
      </c>
      <c r="D121" s="73" t="str">
        <f>IF(RES_hhdet_tes!D121=0,"",RES_hhdet_tes!D121/RES_hhdet_fec!D121)</f>
        <v/>
      </c>
      <c r="E121" s="73" t="str">
        <f>IF(RES_hhdet_tes!E121=0,"",RES_hhdet_tes!E121/RES_hhdet_fec!E121)</f>
        <v/>
      </c>
      <c r="F121" s="73" t="str">
        <f>IF(RES_hhdet_tes!F121=0,"",RES_hhdet_tes!F121/RES_hhdet_fec!F121)</f>
        <v/>
      </c>
      <c r="G121" s="73" t="str">
        <f>IF(RES_hhdet_tes!G121=0,"",RES_hhdet_tes!G121/RES_hhdet_fec!G121)</f>
        <v/>
      </c>
      <c r="H121" s="73" t="str">
        <f>IF(RES_hhdet_tes!H121=0,"",RES_hhdet_tes!H121/RES_hhdet_fec!H121)</f>
        <v/>
      </c>
      <c r="I121" s="73">
        <f>IF(RES_hhdet_tes!I121=0,"",RES_hhdet_tes!I121/RES_hhdet_fec!I121)</f>
        <v>0.4374589592357821</v>
      </c>
      <c r="J121" s="73">
        <f>IF(RES_hhdet_tes!J121=0,"",RES_hhdet_tes!J121/RES_hhdet_fec!J121)</f>
        <v>0.4404773769070755</v>
      </c>
      <c r="K121" s="73">
        <f>IF(RES_hhdet_tes!K121=0,"",RES_hhdet_tes!K121/RES_hhdet_fec!K121)</f>
        <v>0.44139450056449259</v>
      </c>
      <c r="L121" s="73">
        <f>IF(RES_hhdet_tes!L121=0,"",RES_hhdet_tes!L121/RES_hhdet_fec!L121)</f>
        <v>0.4460219156117764</v>
      </c>
      <c r="M121" s="73">
        <f>IF(RES_hhdet_tes!M121=0,"",RES_hhdet_tes!M121/RES_hhdet_fec!M121)</f>
        <v>0.44786128041014217</v>
      </c>
      <c r="N121" s="73">
        <f>IF(RES_hhdet_tes!N121=0,"",RES_hhdet_tes!N121/RES_hhdet_fec!N121)</f>
        <v>0.45024277561321957</v>
      </c>
      <c r="O121" s="73">
        <f>IF(RES_hhdet_tes!O121=0,"",RES_hhdet_tes!O121/RES_hhdet_fec!O121)</f>
        <v>0.45202401469023962</v>
      </c>
      <c r="P121" s="73">
        <f>IF(RES_hhdet_tes!P121=0,"",RES_hhdet_tes!P121/RES_hhdet_fec!P121)</f>
        <v>0.45204294673805728</v>
      </c>
      <c r="Q121" s="73">
        <f>IF(RES_hhdet_tes!Q121=0,"",RES_hhdet_tes!Q121/RES_hhdet_fec!Q121)</f>
        <v>0.45346917001391901</v>
      </c>
    </row>
    <row r="122" spans="1:17" ht="12" customHeight="1" x14ac:dyDescent="0.25">
      <c r="A122" s="29" t="s">
        <v>140</v>
      </c>
      <c r="B122" s="65" t="str">
        <f>IF(RES_hhdet_tes!B122=0,"",RES_hhdet_tes!B122/RES_hhdet_fec!B122)</f>
        <v/>
      </c>
      <c r="C122" s="65" t="str">
        <f>IF(RES_hhdet_tes!C122=0,"",RES_hhdet_tes!C122/RES_hhdet_fec!C122)</f>
        <v/>
      </c>
      <c r="D122" s="65" t="str">
        <f>IF(RES_hhdet_tes!D122=0,"",RES_hhdet_tes!D122/RES_hhdet_fec!D122)</f>
        <v/>
      </c>
      <c r="E122" s="65" t="str">
        <f>IF(RES_hhdet_tes!E122=0,"",RES_hhdet_tes!E122/RES_hhdet_fec!E122)</f>
        <v/>
      </c>
      <c r="F122" s="65" t="str">
        <f>IF(RES_hhdet_tes!F122=0,"",RES_hhdet_tes!F122/RES_hhdet_fec!F122)</f>
        <v/>
      </c>
      <c r="G122" s="65" t="str">
        <f>IF(RES_hhdet_tes!G122=0,"",RES_hhdet_tes!G122/RES_hhdet_fec!G122)</f>
        <v/>
      </c>
      <c r="H122" s="65" t="str">
        <f>IF(RES_hhdet_tes!H122=0,"",RES_hhdet_tes!H122/RES_hhdet_fec!H122)</f>
        <v/>
      </c>
      <c r="I122" s="65">
        <f>IF(RES_hhdet_tes!I122=0,"",RES_hhdet_tes!I122/RES_hhdet_fec!I122)</f>
        <v>0.82148394799267188</v>
      </c>
      <c r="J122" s="65">
        <f>IF(RES_hhdet_tes!J122=0,"",RES_hhdet_tes!J122/RES_hhdet_fec!J122)</f>
        <v>0.8243968899345383</v>
      </c>
      <c r="K122" s="65">
        <f>IF(RES_hhdet_tes!K122=0,"",RES_hhdet_tes!K122/RES_hhdet_fec!K122)</f>
        <v>0.82550054797088479</v>
      </c>
      <c r="L122" s="65">
        <f>IF(RES_hhdet_tes!L122=0,"",RES_hhdet_tes!L122/RES_hhdet_fec!L122)</f>
        <v>0.83118165686492929</v>
      </c>
      <c r="M122" s="65">
        <f>IF(RES_hhdet_tes!M122=0,"",RES_hhdet_tes!M122/RES_hhdet_fec!M122)</f>
        <v>0.83282371747231221</v>
      </c>
      <c r="N122" s="65">
        <f>IF(RES_hhdet_tes!N122=0,"",RES_hhdet_tes!N122/RES_hhdet_fec!N122)</f>
        <v>0.83563111873684826</v>
      </c>
      <c r="O122" s="65">
        <f>IF(RES_hhdet_tes!O122=0,"",RES_hhdet_tes!O122/RES_hhdet_fec!O122)</f>
        <v>0.83702059559151576</v>
      </c>
      <c r="P122" s="65">
        <f>IF(RES_hhdet_tes!P122=0,"",RES_hhdet_tes!P122/RES_hhdet_fec!P122)</f>
        <v>0.83737472576998317</v>
      </c>
      <c r="Q122" s="65">
        <f>IF(RES_hhdet_tes!Q122=0,"",RES_hhdet_tes!Q122/RES_hhdet_fec!Q122)</f>
        <v>0.83747468778343337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75" t="str">
        <f>IF(RES_hhdet_tes!B124=0,"",RES_hhdet_tes!B124/RES_hhdet_fec!B124)</f>
        <v/>
      </c>
      <c r="C124" s="175" t="str">
        <f>IF(RES_hhdet_tes!C124=0,"",RES_hhdet_tes!C124/RES_hhdet_fec!C124)</f>
        <v/>
      </c>
      <c r="D124" s="175" t="str">
        <f>IF(RES_hhdet_tes!D124=0,"",RES_hhdet_tes!D124/RES_hhdet_fec!D124)</f>
        <v/>
      </c>
      <c r="E124" s="175" t="str">
        <f>IF(RES_hhdet_tes!E124=0,"",RES_hhdet_tes!E124/RES_hhdet_fec!E124)</f>
        <v/>
      </c>
      <c r="F124" s="175" t="str">
        <f>IF(RES_hhdet_tes!F124=0,"",RES_hhdet_tes!F124/RES_hhdet_fec!F124)</f>
        <v/>
      </c>
      <c r="G124" s="175" t="str">
        <f>IF(RES_hhdet_tes!G124=0,"",RES_hhdet_tes!G124/RES_hhdet_fec!G124)</f>
        <v/>
      </c>
      <c r="H124" s="175" t="str">
        <f>IF(RES_hhdet_tes!H124=0,"",RES_hhdet_tes!H124/RES_hhdet_fec!H124)</f>
        <v/>
      </c>
      <c r="I124" s="175" t="str">
        <f>IF(RES_hhdet_tes!I124=0,"",RES_hhdet_tes!I124/RES_hhdet_fec!I124)</f>
        <v/>
      </c>
      <c r="J124" s="175" t="str">
        <f>IF(RES_hhdet_tes!J124=0,"",RES_hhdet_tes!J124/RES_hhdet_fec!J124)</f>
        <v/>
      </c>
      <c r="K124" s="175" t="str">
        <f>IF(RES_hhdet_tes!K124=0,"",RES_hhdet_tes!K124/RES_hhdet_fec!K124)</f>
        <v/>
      </c>
      <c r="L124" s="175" t="str">
        <f>IF(RES_hhdet_tes!L124=0,"",RES_hhdet_tes!L124/RES_hhdet_fec!L124)</f>
        <v/>
      </c>
      <c r="M124" s="175" t="str">
        <f>IF(RES_hhdet_tes!M124=0,"",RES_hhdet_tes!M124/RES_hhdet_fec!M124)</f>
        <v/>
      </c>
      <c r="N124" s="175" t="str">
        <f>IF(RES_hhdet_tes!N124=0,"",RES_hhdet_tes!N124/RES_hhdet_fec!N124)</f>
        <v/>
      </c>
      <c r="O124" s="175" t="str">
        <f>IF(RES_hhdet_tes!O124=0,"",RES_hhdet_tes!O124/RES_hhdet_fec!O124)</f>
        <v/>
      </c>
      <c r="P124" s="175" t="str">
        <f>IF(RES_hhdet_tes!P124=0,"",RES_hhdet_tes!P124/RES_hhdet_fec!P124)</f>
        <v/>
      </c>
      <c r="Q124" s="175" t="str">
        <f>IF(RES_hhdet_tes!Q124=0,"",RES_hhdet_tes!Q124/RES_hhdet_fec!Q124)</f>
        <v/>
      </c>
    </row>
    <row r="125" spans="1:17" ht="12.95" customHeight="1" x14ac:dyDescent="0.25">
      <c r="A125" s="158" t="s">
        <v>65</v>
      </c>
      <c r="B125" s="169" t="str">
        <f>IF(RES_hhdet_tes!B125=0,"",RES_hhdet_tes!B125/RES_hhdet_fec!B125)</f>
        <v/>
      </c>
      <c r="C125" s="169" t="str">
        <f>IF(RES_hhdet_tes!C125=0,"",RES_hhdet_tes!C125/RES_hhdet_fec!C125)</f>
        <v/>
      </c>
      <c r="D125" s="169" t="str">
        <f>IF(RES_hhdet_tes!D125=0,"",RES_hhdet_tes!D125/RES_hhdet_fec!D125)</f>
        <v/>
      </c>
      <c r="E125" s="169" t="str">
        <f>IF(RES_hhdet_tes!E125=0,"",RES_hhdet_tes!E125/RES_hhdet_fec!E125)</f>
        <v/>
      </c>
      <c r="F125" s="169" t="str">
        <f>IF(RES_hhdet_tes!F125=0,"",RES_hhdet_tes!F125/RES_hhdet_fec!F125)</f>
        <v/>
      </c>
      <c r="G125" s="169" t="str">
        <f>IF(RES_hhdet_tes!G125=0,"",RES_hhdet_tes!G125/RES_hhdet_fec!G125)</f>
        <v/>
      </c>
      <c r="H125" s="169" t="str">
        <f>IF(RES_hhdet_tes!H125=0,"",RES_hhdet_tes!H125/RES_hhdet_fec!H125)</f>
        <v/>
      </c>
      <c r="I125" s="169" t="str">
        <f>IF(RES_hhdet_tes!I125=0,"",RES_hhdet_tes!I125/RES_hhdet_fec!I125)</f>
        <v/>
      </c>
      <c r="J125" s="169" t="str">
        <f>IF(RES_hhdet_tes!J125=0,"",RES_hhdet_tes!J125/RES_hhdet_fec!J125)</f>
        <v/>
      </c>
      <c r="K125" s="169" t="str">
        <f>IF(RES_hhdet_tes!K125=0,"",RES_hhdet_tes!K125/RES_hhdet_fec!K125)</f>
        <v/>
      </c>
      <c r="L125" s="169" t="str">
        <f>IF(RES_hhdet_tes!L125=0,"",RES_hhdet_tes!L125/RES_hhdet_fec!L125)</f>
        <v/>
      </c>
      <c r="M125" s="169" t="str">
        <f>IF(RES_hhdet_tes!M125=0,"",RES_hhdet_tes!M125/RES_hhdet_fec!M125)</f>
        <v/>
      </c>
      <c r="N125" s="169" t="str">
        <f>IF(RES_hhdet_tes!N125=0,"",RES_hhdet_tes!N125/RES_hhdet_fec!N125)</f>
        <v/>
      </c>
      <c r="O125" s="169" t="str">
        <f>IF(RES_hhdet_tes!O125=0,"",RES_hhdet_tes!O125/RES_hhdet_fec!O125)</f>
        <v/>
      </c>
      <c r="P125" s="169" t="str">
        <f>IF(RES_hhdet_tes!P125=0,"",RES_hhdet_tes!P125/RES_hhdet_fec!P125)</f>
        <v/>
      </c>
      <c r="Q125" s="169" t="str">
        <f>IF(RES_hhdet_tes!Q125=0,"",RES_hhdet_tes!Q125/RES_hhdet_fec!Q125)</f>
        <v/>
      </c>
    </row>
    <row r="126" spans="1:17" ht="12" customHeight="1" x14ac:dyDescent="0.25">
      <c r="A126" s="23" t="s">
        <v>149</v>
      </c>
      <c r="B126" s="73" t="str">
        <f>IF(RES_hhdet_tes!B126=0,"",RES_hhdet_tes!B126/RES_hhdet_fec!B126)</f>
        <v/>
      </c>
      <c r="C126" s="73" t="str">
        <f>IF(RES_hhdet_tes!C126=0,"",RES_hhdet_tes!C126/RES_hhdet_fec!C126)</f>
        <v/>
      </c>
      <c r="D126" s="73" t="str">
        <f>IF(RES_hhdet_tes!D126=0,"",RES_hhdet_tes!D126/RES_hhdet_fec!D126)</f>
        <v/>
      </c>
      <c r="E126" s="73" t="str">
        <f>IF(RES_hhdet_tes!E126=0,"",RES_hhdet_tes!E126/RES_hhdet_fec!E126)</f>
        <v/>
      </c>
      <c r="F126" s="73" t="str">
        <f>IF(RES_hhdet_tes!F126=0,"",RES_hhdet_tes!F126/RES_hhdet_fec!F126)</f>
        <v/>
      </c>
      <c r="G126" s="73" t="str">
        <f>IF(RES_hhdet_tes!G126=0,"",RES_hhdet_tes!G126/RES_hhdet_fec!G126)</f>
        <v/>
      </c>
      <c r="H126" s="73" t="str">
        <f>IF(RES_hhdet_tes!H126=0,"",RES_hhdet_tes!H126/RES_hhdet_fec!H126)</f>
        <v/>
      </c>
      <c r="I126" s="73" t="str">
        <f>IF(RES_hhdet_tes!I126=0,"",RES_hhdet_tes!I126/RES_hhdet_fec!I126)</f>
        <v/>
      </c>
      <c r="J126" s="73" t="str">
        <f>IF(RES_hhdet_tes!J126=0,"",RES_hhdet_tes!J126/RES_hhdet_fec!J126)</f>
        <v/>
      </c>
      <c r="K126" s="73" t="str">
        <f>IF(RES_hhdet_tes!K126=0,"",RES_hhdet_tes!K126/RES_hhdet_fec!K126)</f>
        <v/>
      </c>
      <c r="L126" s="73" t="str">
        <f>IF(RES_hhdet_tes!L126=0,"",RES_hhdet_tes!L126/RES_hhdet_fec!L126)</f>
        <v/>
      </c>
      <c r="M126" s="73" t="str">
        <f>IF(RES_hhdet_tes!M126=0,"",RES_hhdet_tes!M126/RES_hhdet_fec!M126)</f>
        <v/>
      </c>
      <c r="N126" s="73" t="str">
        <f>IF(RES_hhdet_tes!N126=0,"",RES_hhdet_tes!N126/RES_hhdet_fec!N126)</f>
        <v/>
      </c>
      <c r="O126" s="73" t="str">
        <f>IF(RES_hhdet_tes!O126=0,"",RES_hhdet_tes!O126/RES_hhdet_fec!O126)</f>
        <v/>
      </c>
      <c r="P126" s="73" t="str">
        <f>IF(RES_hhdet_tes!P126=0,"",RES_hhdet_tes!P126/RES_hhdet_fec!P126)</f>
        <v/>
      </c>
      <c r="Q126" s="73" t="str">
        <f>IF(RES_hhdet_tes!Q126=0,"",RES_hhdet_tes!Q126/RES_hhdet_fec!Q126)</f>
        <v/>
      </c>
    </row>
    <row r="127" spans="1:17" ht="12" customHeight="1" x14ac:dyDescent="0.25">
      <c r="A127" s="23" t="s">
        <v>60</v>
      </c>
      <c r="B127" s="73" t="str">
        <f>IF(RES_hhdet_tes!B127=0,"",RES_hhdet_tes!B127/RES_hhdet_fec!B127)</f>
        <v/>
      </c>
      <c r="C127" s="73" t="str">
        <f>IF(RES_hhdet_tes!C127=0,"",RES_hhdet_tes!C127/RES_hhdet_fec!C127)</f>
        <v/>
      </c>
      <c r="D127" s="73" t="str">
        <f>IF(RES_hhdet_tes!D127=0,"",RES_hhdet_tes!D127/RES_hhdet_fec!D127)</f>
        <v/>
      </c>
      <c r="E127" s="73" t="str">
        <f>IF(RES_hhdet_tes!E127=0,"",RES_hhdet_tes!E127/RES_hhdet_fec!E127)</f>
        <v/>
      </c>
      <c r="F127" s="73" t="str">
        <f>IF(RES_hhdet_tes!F127=0,"",RES_hhdet_tes!F127/RES_hhdet_fec!F127)</f>
        <v/>
      </c>
      <c r="G127" s="73" t="str">
        <f>IF(RES_hhdet_tes!G127=0,"",RES_hhdet_tes!G127/RES_hhdet_fec!G127)</f>
        <v/>
      </c>
      <c r="H127" s="73" t="str">
        <f>IF(RES_hhdet_tes!H127=0,"",RES_hhdet_tes!H127/RES_hhdet_fec!H127)</f>
        <v/>
      </c>
      <c r="I127" s="73" t="str">
        <f>IF(RES_hhdet_tes!I127=0,"",RES_hhdet_tes!I127/RES_hhdet_fec!I127)</f>
        <v/>
      </c>
      <c r="J127" s="73" t="str">
        <f>IF(RES_hhdet_tes!J127=0,"",RES_hhdet_tes!J127/RES_hhdet_fec!J127)</f>
        <v/>
      </c>
      <c r="K127" s="73" t="str">
        <f>IF(RES_hhdet_tes!K127=0,"",RES_hhdet_tes!K127/RES_hhdet_fec!K127)</f>
        <v/>
      </c>
      <c r="L127" s="73" t="str">
        <f>IF(RES_hhdet_tes!L127=0,"",RES_hhdet_tes!L127/RES_hhdet_fec!L127)</f>
        <v/>
      </c>
      <c r="M127" s="73" t="str">
        <f>IF(RES_hhdet_tes!M127=0,"",RES_hhdet_tes!M127/RES_hhdet_fec!M127)</f>
        <v/>
      </c>
      <c r="N127" s="73" t="str">
        <f>IF(RES_hhdet_tes!N127=0,"",RES_hhdet_tes!N127/RES_hhdet_fec!N127)</f>
        <v/>
      </c>
      <c r="O127" s="73" t="str">
        <f>IF(RES_hhdet_tes!O127=0,"",RES_hhdet_tes!O127/RES_hhdet_fec!O127)</f>
        <v/>
      </c>
      <c r="P127" s="73" t="str">
        <f>IF(RES_hhdet_tes!P127=0,"",RES_hhdet_tes!P127/RES_hhdet_fec!P127)</f>
        <v/>
      </c>
      <c r="Q127" s="73" t="str">
        <f>IF(RES_hhdet_tes!Q127=0,"",RES_hhdet_tes!Q127/RES_hhdet_fec!Q127)</f>
        <v/>
      </c>
    </row>
    <row r="128" spans="1:17" ht="12.95" customHeight="1" x14ac:dyDescent="0.25">
      <c r="A128" s="158" t="s">
        <v>112</v>
      </c>
      <c r="B128" s="169" t="str">
        <f>IF(RES_hhdet_tes!B128=0,"",RES_hhdet_tes!B128/RES_hhdet_fec!B128)</f>
        <v/>
      </c>
      <c r="C128" s="169" t="str">
        <f>IF(RES_hhdet_tes!C128=0,"",RES_hhdet_tes!C128/RES_hhdet_fec!C128)</f>
        <v/>
      </c>
      <c r="D128" s="169" t="str">
        <f>IF(RES_hhdet_tes!D128=0,"",RES_hhdet_tes!D128/RES_hhdet_fec!D128)</f>
        <v/>
      </c>
      <c r="E128" s="169" t="str">
        <f>IF(RES_hhdet_tes!E128=0,"",RES_hhdet_tes!E128/RES_hhdet_fec!E128)</f>
        <v/>
      </c>
      <c r="F128" s="169" t="str">
        <f>IF(RES_hhdet_tes!F128=0,"",RES_hhdet_tes!F128/RES_hhdet_fec!F128)</f>
        <v/>
      </c>
      <c r="G128" s="169" t="str">
        <f>IF(RES_hhdet_tes!G128=0,"",RES_hhdet_tes!G128/RES_hhdet_fec!G128)</f>
        <v/>
      </c>
      <c r="H128" s="169" t="str">
        <f>IF(RES_hhdet_tes!H128=0,"",RES_hhdet_tes!H128/RES_hhdet_fec!H128)</f>
        <v/>
      </c>
      <c r="I128" s="169" t="str">
        <f>IF(RES_hhdet_tes!I128=0,"",RES_hhdet_tes!I128/RES_hhdet_fec!I128)</f>
        <v/>
      </c>
      <c r="J128" s="169" t="str">
        <f>IF(RES_hhdet_tes!J128=0,"",RES_hhdet_tes!J128/RES_hhdet_fec!J128)</f>
        <v/>
      </c>
      <c r="K128" s="169" t="str">
        <f>IF(RES_hhdet_tes!K128=0,"",RES_hhdet_tes!K128/RES_hhdet_fec!K128)</f>
        <v/>
      </c>
      <c r="L128" s="169" t="str">
        <f>IF(RES_hhdet_tes!L128=0,"",RES_hhdet_tes!L128/RES_hhdet_fec!L128)</f>
        <v/>
      </c>
      <c r="M128" s="169" t="str">
        <f>IF(RES_hhdet_tes!M128=0,"",RES_hhdet_tes!M128/RES_hhdet_fec!M128)</f>
        <v/>
      </c>
      <c r="N128" s="169" t="str">
        <f>IF(RES_hhdet_tes!N128=0,"",RES_hhdet_tes!N128/RES_hhdet_fec!N128)</f>
        <v/>
      </c>
      <c r="O128" s="169" t="str">
        <f>IF(RES_hhdet_tes!O128=0,"",RES_hhdet_tes!O128/RES_hhdet_fec!O128)</f>
        <v/>
      </c>
      <c r="P128" s="169" t="str">
        <f>IF(RES_hhdet_tes!P128=0,"",RES_hhdet_tes!P128/RES_hhdet_fec!P128)</f>
        <v/>
      </c>
      <c r="Q128" s="169" t="str">
        <f>IF(RES_hhdet_tes!Q128=0,"",RES_hhdet_tes!Q128/RES_hhdet_fec!Q128)</f>
        <v/>
      </c>
    </row>
    <row r="129" spans="1:17" ht="12" customHeight="1" x14ac:dyDescent="0.25">
      <c r="A129" s="23" t="s">
        <v>60</v>
      </c>
      <c r="B129" s="73" t="str">
        <f>IF(RES_hhdet_tes!B129=0,"",RES_hhdet_tes!B129/RES_hhdet_fec!B129)</f>
        <v/>
      </c>
      <c r="C129" s="73" t="str">
        <f>IF(RES_hhdet_tes!C129=0,"",RES_hhdet_tes!C129/RES_hhdet_fec!C129)</f>
        <v/>
      </c>
      <c r="D129" s="73" t="str">
        <f>IF(RES_hhdet_tes!D129=0,"",RES_hhdet_tes!D129/RES_hhdet_fec!D129)</f>
        <v/>
      </c>
      <c r="E129" s="73" t="str">
        <f>IF(RES_hhdet_tes!E129=0,"",RES_hhdet_tes!E129/RES_hhdet_fec!E129)</f>
        <v/>
      </c>
      <c r="F129" s="73" t="str">
        <f>IF(RES_hhdet_tes!F129=0,"",RES_hhdet_tes!F129/RES_hhdet_fec!F129)</f>
        <v/>
      </c>
      <c r="G129" s="73" t="str">
        <f>IF(RES_hhdet_tes!G129=0,"",RES_hhdet_tes!G129/RES_hhdet_fec!G129)</f>
        <v/>
      </c>
      <c r="H129" s="73" t="str">
        <f>IF(RES_hhdet_tes!H129=0,"",RES_hhdet_tes!H129/RES_hhdet_fec!H129)</f>
        <v/>
      </c>
      <c r="I129" s="73" t="str">
        <f>IF(RES_hhdet_tes!I129=0,"",RES_hhdet_tes!I129/RES_hhdet_fec!I129)</f>
        <v/>
      </c>
      <c r="J129" s="73" t="str">
        <f>IF(RES_hhdet_tes!J129=0,"",RES_hhdet_tes!J129/RES_hhdet_fec!J129)</f>
        <v/>
      </c>
      <c r="K129" s="73" t="str">
        <f>IF(RES_hhdet_tes!K129=0,"",RES_hhdet_tes!K129/RES_hhdet_fec!K129)</f>
        <v/>
      </c>
      <c r="L129" s="73" t="str">
        <f>IF(RES_hhdet_tes!L129=0,"",RES_hhdet_tes!L129/RES_hhdet_fec!L129)</f>
        <v/>
      </c>
      <c r="M129" s="73" t="str">
        <f>IF(RES_hhdet_tes!M129=0,"",RES_hhdet_tes!M129/RES_hhdet_fec!M129)</f>
        <v/>
      </c>
      <c r="N129" s="73" t="str">
        <f>IF(RES_hhdet_tes!N129=0,"",RES_hhdet_tes!N129/RES_hhdet_fec!N129)</f>
        <v/>
      </c>
      <c r="O129" s="73" t="str">
        <f>IF(RES_hhdet_tes!O129=0,"",RES_hhdet_tes!O129/RES_hhdet_fec!O129)</f>
        <v/>
      </c>
      <c r="P129" s="73" t="str">
        <f>IF(RES_hhdet_tes!P129=0,"",RES_hhdet_tes!P129/RES_hhdet_fec!P129)</f>
        <v/>
      </c>
      <c r="Q129" s="73" t="str">
        <f>IF(RES_hhdet_tes!Q129=0,"",RES_hhdet_tes!Q129/RES_hhdet_fec!Q129)</f>
        <v/>
      </c>
    </row>
    <row r="130" spans="1:17" ht="12" customHeight="1" x14ac:dyDescent="0.25">
      <c r="A130" s="158" t="s">
        <v>63</v>
      </c>
      <c r="B130" s="169" t="str">
        <f>IF(RES_hhdet_tes!B130=0,"",RES_hhdet_tes!B130/RES_hhdet_fec!B130)</f>
        <v/>
      </c>
      <c r="C130" s="169" t="str">
        <f>IF(RES_hhdet_tes!C130=0,"",RES_hhdet_tes!C130/RES_hhdet_fec!C130)</f>
        <v/>
      </c>
      <c r="D130" s="169" t="str">
        <f>IF(RES_hhdet_tes!D130=0,"",RES_hhdet_tes!D130/RES_hhdet_fec!D130)</f>
        <v/>
      </c>
      <c r="E130" s="169" t="str">
        <f>IF(RES_hhdet_tes!E130=0,"",RES_hhdet_tes!E130/RES_hhdet_fec!E130)</f>
        <v/>
      </c>
      <c r="F130" s="169" t="str">
        <f>IF(RES_hhdet_tes!F130=0,"",RES_hhdet_tes!F130/RES_hhdet_fec!F130)</f>
        <v/>
      </c>
      <c r="G130" s="169" t="str">
        <f>IF(RES_hhdet_tes!G130=0,"",RES_hhdet_tes!G130/RES_hhdet_fec!G130)</f>
        <v/>
      </c>
      <c r="H130" s="169" t="str">
        <f>IF(RES_hhdet_tes!H130=0,"",RES_hhdet_tes!H130/RES_hhdet_fec!H130)</f>
        <v/>
      </c>
      <c r="I130" s="169" t="str">
        <f>IF(RES_hhdet_tes!I130=0,"",RES_hhdet_tes!I130/RES_hhdet_fec!I130)</f>
        <v/>
      </c>
      <c r="J130" s="169" t="str">
        <f>IF(RES_hhdet_tes!J130=0,"",RES_hhdet_tes!J130/RES_hhdet_fec!J130)</f>
        <v/>
      </c>
      <c r="K130" s="169" t="str">
        <f>IF(RES_hhdet_tes!K130=0,"",RES_hhdet_tes!K130/RES_hhdet_fec!K130)</f>
        <v/>
      </c>
      <c r="L130" s="169" t="str">
        <f>IF(RES_hhdet_tes!L130=0,"",RES_hhdet_tes!L130/RES_hhdet_fec!L130)</f>
        <v/>
      </c>
      <c r="M130" s="169" t="str">
        <f>IF(RES_hhdet_tes!M130=0,"",RES_hhdet_tes!M130/RES_hhdet_fec!M130)</f>
        <v/>
      </c>
      <c r="N130" s="169" t="str">
        <f>IF(RES_hhdet_tes!N130=0,"",RES_hhdet_tes!N130/RES_hhdet_fec!N130)</f>
        <v/>
      </c>
      <c r="O130" s="169" t="str">
        <f>IF(RES_hhdet_tes!O130=0,"",RES_hhdet_tes!O130/RES_hhdet_fec!O130)</f>
        <v/>
      </c>
      <c r="P130" s="169" t="str">
        <f>IF(RES_hhdet_tes!P130=0,"",RES_hhdet_tes!P130/RES_hhdet_fec!P130)</f>
        <v/>
      </c>
      <c r="Q130" s="169" t="str">
        <f>IF(RES_hhdet_tes!Q130=0,"",RES_hhdet_tes!Q130/RES_hhdet_fec!Q130)</f>
        <v/>
      </c>
    </row>
    <row r="131" spans="1:17" ht="12" customHeight="1" x14ac:dyDescent="0.25">
      <c r="A131" s="167" t="s">
        <v>148</v>
      </c>
      <c r="B131" s="174" t="str">
        <f>IF(RES_hhdet_tes!B131=0,"",RES_hhdet_tes!B131/RES_hhdet_fec!B131)</f>
        <v/>
      </c>
      <c r="C131" s="174" t="str">
        <f>IF(RES_hhdet_tes!C131=0,"",RES_hhdet_tes!C131/RES_hhdet_fec!C131)</f>
        <v/>
      </c>
      <c r="D131" s="174" t="str">
        <f>IF(RES_hhdet_tes!D131=0,"",RES_hhdet_tes!D131/RES_hhdet_fec!D131)</f>
        <v/>
      </c>
      <c r="E131" s="174" t="str">
        <f>IF(RES_hhdet_tes!E131=0,"",RES_hhdet_tes!E131/RES_hhdet_fec!E131)</f>
        <v/>
      </c>
      <c r="F131" s="174" t="str">
        <f>IF(RES_hhdet_tes!F131=0,"",RES_hhdet_tes!F131/RES_hhdet_fec!F131)</f>
        <v/>
      </c>
      <c r="G131" s="174" t="str">
        <f>IF(RES_hhdet_tes!G131=0,"",RES_hhdet_tes!G131/RES_hhdet_fec!G131)</f>
        <v/>
      </c>
      <c r="H131" s="174" t="str">
        <f>IF(RES_hhdet_tes!H131=0,"",RES_hhdet_tes!H131/RES_hhdet_fec!H131)</f>
        <v/>
      </c>
      <c r="I131" s="174" t="str">
        <f>IF(RES_hhdet_tes!I131=0,"",RES_hhdet_tes!I131/RES_hhdet_fec!I131)</f>
        <v/>
      </c>
      <c r="J131" s="174" t="str">
        <f>IF(RES_hhdet_tes!J131=0,"",RES_hhdet_tes!J131/RES_hhdet_fec!J131)</f>
        <v/>
      </c>
      <c r="K131" s="174" t="str">
        <f>IF(RES_hhdet_tes!K131=0,"",RES_hhdet_tes!K131/RES_hhdet_fec!K131)</f>
        <v/>
      </c>
      <c r="L131" s="174" t="str">
        <f>IF(RES_hhdet_tes!L131=0,"",RES_hhdet_tes!L131/RES_hhdet_fec!L131)</f>
        <v/>
      </c>
      <c r="M131" s="174" t="str">
        <f>IF(RES_hhdet_tes!M131=0,"",RES_hhdet_tes!M131/RES_hhdet_fec!M131)</f>
        <v/>
      </c>
      <c r="N131" s="174" t="str">
        <f>IF(RES_hhdet_tes!N131=0,"",RES_hhdet_tes!N131/RES_hhdet_fec!N131)</f>
        <v/>
      </c>
      <c r="O131" s="174" t="str">
        <f>IF(RES_hhdet_tes!O131=0,"",RES_hhdet_tes!O131/RES_hhdet_fec!O131)</f>
        <v/>
      </c>
      <c r="P131" s="174" t="str">
        <f>IF(RES_hhdet_tes!P131=0,"",RES_hhdet_tes!P131/RES_hhdet_fec!P131)</f>
        <v/>
      </c>
      <c r="Q131" s="174" t="str">
        <f>IF(RES_hhdet_tes!Q131=0,"",RES_hhdet_tes!Q131/RES_hhdet_fec!Q131)</f>
        <v/>
      </c>
    </row>
    <row r="132" spans="1:17" ht="12" customHeight="1" x14ac:dyDescent="0.25">
      <c r="A132" s="167" t="s">
        <v>147</v>
      </c>
      <c r="B132" s="174" t="str">
        <f>IF(RES_hhdet_tes!B132=0,"",RES_hhdet_tes!B132/RES_hhdet_fec!B132)</f>
        <v/>
      </c>
      <c r="C132" s="174" t="str">
        <f>IF(RES_hhdet_tes!C132=0,"",RES_hhdet_tes!C132/RES_hhdet_fec!C132)</f>
        <v/>
      </c>
      <c r="D132" s="174" t="str">
        <f>IF(RES_hhdet_tes!D132=0,"",RES_hhdet_tes!D132/RES_hhdet_fec!D132)</f>
        <v/>
      </c>
      <c r="E132" s="174" t="str">
        <f>IF(RES_hhdet_tes!E132=0,"",RES_hhdet_tes!E132/RES_hhdet_fec!E132)</f>
        <v/>
      </c>
      <c r="F132" s="174" t="str">
        <f>IF(RES_hhdet_tes!F132=0,"",RES_hhdet_tes!F132/RES_hhdet_fec!F132)</f>
        <v/>
      </c>
      <c r="G132" s="174" t="str">
        <f>IF(RES_hhdet_tes!G132=0,"",RES_hhdet_tes!G132/RES_hhdet_fec!G132)</f>
        <v/>
      </c>
      <c r="H132" s="174" t="str">
        <f>IF(RES_hhdet_tes!H132=0,"",RES_hhdet_tes!H132/RES_hhdet_fec!H132)</f>
        <v/>
      </c>
      <c r="I132" s="174" t="str">
        <f>IF(RES_hhdet_tes!I132=0,"",RES_hhdet_tes!I132/RES_hhdet_fec!I132)</f>
        <v/>
      </c>
      <c r="J132" s="174" t="str">
        <f>IF(RES_hhdet_tes!J132=0,"",RES_hhdet_tes!J132/RES_hhdet_fec!J132)</f>
        <v/>
      </c>
      <c r="K132" s="174" t="str">
        <f>IF(RES_hhdet_tes!K132=0,"",RES_hhdet_tes!K132/RES_hhdet_fec!K132)</f>
        <v/>
      </c>
      <c r="L132" s="174" t="str">
        <f>IF(RES_hhdet_tes!L132=0,"",RES_hhdet_tes!L132/RES_hhdet_fec!L132)</f>
        <v/>
      </c>
      <c r="M132" s="174" t="str">
        <f>IF(RES_hhdet_tes!M132=0,"",RES_hhdet_tes!M132/RES_hhdet_fec!M132)</f>
        <v/>
      </c>
      <c r="N132" s="174" t="str">
        <f>IF(RES_hhdet_tes!N132=0,"",RES_hhdet_tes!N132/RES_hhdet_fec!N132)</f>
        <v/>
      </c>
      <c r="O132" s="174" t="str">
        <f>IF(RES_hhdet_tes!O132=0,"",RES_hhdet_tes!O132/RES_hhdet_fec!O132)</f>
        <v/>
      </c>
      <c r="P132" s="174" t="str">
        <f>IF(RES_hhdet_tes!P132=0,"",RES_hhdet_tes!P132/RES_hhdet_fec!P132)</f>
        <v/>
      </c>
      <c r="Q132" s="174" t="str">
        <f>IF(RES_hhdet_tes!Q132=0,"",RES_hhdet_tes!Q132/RES_hhdet_fec!Q132)</f>
        <v/>
      </c>
    </row>
    <row r="133" spans="1:17" ht="12" customHeight="1" x14ac:dyDescent="0.25">
      <c r="A133" s="166" t="s">
        <v>61</v>
      </c>
      <c r="B133" s="173" t="str">
        <f>IF(RES_hhdet_tes!B133=0,"",RES_hhdet_tes!B133/RES_hhdet_fec!B133)</f>
        <v/>
      </c>
      <c r="C133" s="173" t="str">
        <f>IF(RES_hhdet_tes!C133=0,"",RES_hhdet_tes!C133/RES_hhdet_fec!C133)</f>
        <v/>
      </c>
      <c r="D133" s="173" t="str">
        <f>IF(RES_hhdet_tes!D133=0,"",RES_hhdet_tes!D133/RES_hhdet_fec!D133)</f>
        <v/>
      </c>
      <c r="E133" s="173" t="str">
        <f>IF(RES_hhdet_tes!E133=0,"",RES_hhdet_tes!E133/RES_hhdet_fec!E133)</f>
        <v/>
      </c>
      <c r="F133" s="173" t="str">
        <f>IF(RES_hhdet_tes!F133=0,"",RES_hhdet_tes!F133/RES_hhdet_fec!F133)</f>
        <v/>
      </c>
      <c r="G133" s="173" t="str">
        <f>IF(RES_hhdet_tes!G133=0,"",RES_hhdet_tes!G133/RES_hhdet_fec!G133)</f>
        <v/>
      </c>
      <c r="H133" s="173" t="str">
        <f>IF(RES_hhdet_tes!H133=0,"",RES_hhdet_tes!H133/RES_hhdet_fec!H133)</f>
        <v/>
      </c>
      <c r="I133" s="173" t="str">
        <f>IF(RES_hhdet_tes!I133=0,"",RES_hhdet_tes!I133/RES_hhdet_fec!I133)</f>
        <v/>
      </c>
      <c r="J133" s="173" t="str">
        <f>IF(RES_hhdet_tes!J133=0,"",RES_hhdet_tes!J133/RES_hhdet_fec!J133)</f>
        <v/>
      </c>
      <c r="K133" s="173" t="str">
        <f>IF(RES_hhdet_tes!K133=0,"",RES_hhdet_tes!K133/RES_hhdet_fec!K133)</f>
        <v/>
      </c>
      <c r="L133" s="173" t="str">
        <f>IF(RES_hhdet_tes!L133=0,"",RES_hhdet_tes!L133/RES_hhdet_fec!L133)</f>
        <v/>
      </c>
      <c r="M133" s="173" t="str">
        <f>IF(RES_hhdet_tes!M133=0,"",RES_hhdet_tes!M133/RES_hhdet_fec!M133)</f>
        <v/>
      </c>
      <c r="N133" s="173" t="str">
        <f>IF(RES_hhdet_tes!N133=0,"",RES_hhdet_tes!N133/RES_hhdet_fec!N133)</f>
        <v/>
      </c>
      <c r="O133" s="173" t="str">
        <f>IF(RES_hhdet_tes!O133=0,"",RES_hhdet_tes!O133/RES_hhdet_fec!O133)</f>
        <v/>
      </c>
      <c r="P133" s="173" t="str">
        <f>IF(RES_hhdet_tes!P133=0,"",RES_hhdet_tes!P133/RES_hhdet_fec!P133)</f>
        <v/>
      </c>
      <c r="Q133" s="173" t="str">
        <f>IF(RES_hhdet_tes!Q133=0,"",RES_hhdet_tes!Q133/RES_hhdet_fec!Q133)</f>
        <v/>
      </c>
    </row>
    <row r="134" spans="1:17" ht="12" customHeight="1" x14ac:dyDescent="0.25">
      <c r="A134" s="147" t="s">
        <v>59</v>
      </c>
      <c r="B134" s="172" t="str">
        <f>IF(RES_hhdet_tes!B134=0,"",RES_hhdet_tes!B134/RES_hhdet_fec!B134)</f>
        <v/>
      </c>
      <c r="C134" s="172" t="str">
        <f>IF(RES_hhdet_tes!C134=0,"",RES_hhdet_tes!C134/RES_hhdet_fec!C134)</f>
        <v/>
      </c>
      <c r="D134" s="172" t="str">
        <f>IF(RES_hhdet_tes!D134=0,"",RES_hhdet_tes!D134/RES_hhdet_fec!D134)</f>
        <v/>
      </c>
      <c r="E134" s="172" t="str">
        <f>IF(RES_hhdet_tes!E134=0,"",RES_hhdet_tes!E134/RES_hhdet_fec!E134)</f>
        <v/>
      </c>
      <c r="F134" s="172" t="str">
        <f>IF(RES_hhdet_tes!F134=0,"",RES_hhdet_tes!F134/RES_hhdet_fec!F134)</f>
        <v/>
      </c>
      <c r="G134" s="172" t="str">
        <f>IF(RES_hhdet_tes!G134=0,"",RES_hhdet_tes!G134/RES_hhdet_fec!G134)</f>
        <v/>
      </c>
      <c r="H134" s="172" t="str">
        <f>IF(RES_hhdet_tes!H134=0,"",RES_hhdet_tes!H134/RES_hhdet_fec!H134)</f>
        <v/>
      </c>
      <c r="I134" s="172" t="str">
        <f>IF(RES_hhdet_tes!I134=0,"",RES_hhdet_tes!I134/RES_hhdet_fec!I134)</f>
        <v/>
      </c>
      <c r="J134" s="172" t="str">
        <f>IF(RES_hhdet_tes!J134=0,"",RES_hhdet_tes!J134/RES_hhdet_fec!J134)</f>
        <v/>
      </c>
      <c r="K134" s="172" t="str">
        <f>IF(RES_hhdet_tes!K134=0,"",RES_hhdet_tes!K134/RES_hhdet_fec!K134)</f>
        <v/>
      </c>
      <c r="L134" s="172" t="str">
        <f>IF(RES_hhdet_tes!L134=0,"",RES_hhdet_tes!L134/RES_hhdet_fec!L134)</f>
        <v/>
      </c>
      <c r="M134" s="172" t="str">
        <f>IF(RES_hhdet_tes!M134=0,"",RES_hhdet_tes!M134/RES_hhdet_fec!M134)</f>
        <v/>
      </c>
      <c r="N134" s="172" t="str">
        <f>IF(RES_hhdet_tes!N134=0,"",RES_hhdet_tes!N134/RES_hhdet_fec!N134)</f>
        <v/>
      </c>
      <c r="O134" s="172" t="str">
        <f>IF(RES_hhdet_tes!O134=0,"",RES_hhdet_tes!O134/RES_hhdet_fec!O134)</f>
        <v/>
      </c>
      <c r="P134" s="172" t="str">
        <f>IF(RES_hhdet_tes!P134=0,"",RES_hhdet_tes!P134/RES_hhdet_fec!P134)</f>
        <v/>
      </c>
      <c r="Q134" s="172" t="str">
        <f>IF(RES_hhdet_tes!Q134=0,"",RES_hhdet_tes!Q134/RES_hhdet_fec!Q134)</f>
        <v/>
      </c>
    </row>
    <row r="135" spans="1:17" ht="12" customHeight="1" x14ac:dyDescent="0.25">
      <c r="A135" s="163" t="s">
        <v>142</v>
      </c>
      <c r="B135" s="171" t="str">
        <f>IF(RES_hhdet_tes!B135=0,"",RES_hhdet_tes!B135/RES_hhdet_fec!B135)</f>
        <v/>
      </c>
      <c r="C135" s="171" t="str">
        <f>IF(RES_hhdet_tes!C135=0,"",RES_hhdet_tes!C135/RES_hhdet_fec!C135)</f>
        <v/>
      </c>
      <c r="D135" s="171" t="str">
        <f>IF(RES_hhdet_tes!D135=0,"",RES_hhdet_tes!D135/RES_hhdet_fec!D135)</f>
        <v/>
      </c>
      <c r="E135" s="171" t="str">
        <f>IF(RES_hhdet_tes!E135=0,"",RES_hhdet_tes!E135/RES_hhdet_fec!E135)</f>
        <v/>
      </c>
      <c r="F135" s="171" t="str">
        <f>IF(RES_hhdet_tes!F135=0,"",RES_hhdet_tes!F135/RES_hhdet_fec!F135)</f>
        <v/>
      </c>
      <c r="G135" s="171" t="str">
        <f>IF(RES_hhdet_tes!G135=0,"",RES_hhdet_tes!G135/RES_hhdet_fec!G135)</f>
        <v/>
      </c>
      <c r="H135" s="171" t="str">
        <f>IF(RES_hhdet_tes!H135=0,"",RES_hhdet_tes!H135/RES_hhdet_fec!H135)</f>
        <v/>
      </c>
      <c r="I135" s="171" t="str">
        <f>IF(RES_hhdet_tes!I135=0,"",RES_hhdet_tes!I135/RES_hhdet_fec!I135)</f>
        <v/>
      </c>
      <c r="J135" s="171" t="str">
        <f>IF(RES_hhdet_tes!J135=0,"",RES_hhdet_tes!J135/RES_hhdet_fec!J135)</f>
        <v/>
      </c>
      <c r="K135" s="171" t="str">
        <f>IF(RES_hhdet_tes!K135=0,"",RES_hhdet_tes!K135/RES_hhdet_fec!K135)</f>
        <v/>
      </c>
      <c r="L135" s="171" t="str">
        <f>IF(RES_hhdet_tes!L135=0,"",RES_hhdet_tes!L135/RES_hhdet_fec!L135)</f>
        <v/>
      </c>
      <c r="M135" s="171" t="str">
        <f>IF(RES_hhdet_tes!M135=0,"",RES_hhdet_tes!M135/RES_hhdet_fec!M135)</f>
        <v/>
      </c>
      <c r="N135" s="171" t="str">
        <f>IF(RES_hhdet_tes!N135=0,"",RES_hhdet_tes!N135/RES_hhdet_fec!N135)</f>
        <v/>
      </c>
      <c r="O135" s="171" t="str">
        <f>IF(RES_hhdet_tes!O135=0,"",RES_hhdet_tes!O135/RES_hhdet_fec!O135)</f>
        <v/>
      </c>
      <c r="P135" s="171" t="str">
        <f>IF(RES_hhdet_tes!P135=0,"",RES_hhdet_tes!P135/RES_hhdet_fec!P135)</f>
        <v/>
      </c>
      <c r="Q135" s="171" t="str">
        <f>IF(RES_hhdet_tes!Q135=0,"",RES_hhdet_tes!Q135/RES_hhdet_fec!Q135)</f>
        <v/>
      </c>
    </row>
    <row r="136" spans="1:17" ht="12" customHeight="1" x14ac:dyDescent="0.25">
      <c r="A136" s="161" t="s">
        <v>141</v>
      </c>
      <c r="B136" s="170" t="str">
        <f>IF(RES_hhdet_tes!B136=0,"",RES_hhdet_tes!B136/RES_hhdet_fec!B136)</f>
        <v/>
      </c>
      <c r="C136" s="170" t="str">
        <f>IF(RES_hhdet_tes!C136=0,"",RES_hhdet_tes!C136/RES_hhdet_fec!C136)</f>
        <v/>
      </c>
      <c r="D136" s="170" t="str">
        <f>IF(RES_hhdet_tes!D136=0,"",RES_hhdet_tes!D136/RES_hhdet_fec!D136)</f>
        <v/>
      </c>
      <c r="E136" s="170" t="str">
        <f>IF(RES_hhdet_tes!E136=0,"",RES_hhdet_tes!E136/RES_hhdet_fec!E136)</f>
        <v/>
      </c>
      <c r="F136" s="170" t="str">
        <f>IF(RES_hhdet_tes!F136=0,"",RES_hhdet_tes!F136/RES_hhdet_fec!F136)</f>
        <v/>
      </c>
      <c r="G136" s="170" t="str">
        <f>IF(RES_hhdet_tes!G136=0,"",RES_hhdet_tes!G136/RES_hhdet_fec!G136)</f>
        <v/>
      </c>
      <c r="H136" s="170" t="str">
        <f>IF(RES_hhdet_tes!H136=0,"",RES_hhdet_tes!H136/RES_hhdet_fec!H136)</f>
        <v/>
      </c>
      <c r="I136" s="170" t="str">
        <f>IF(RES_hhdet_tes!I136=0,"",RES_hhdet_tes!I136/RES_hhdet_fec!I136)</f>
        <v/>
      </c>
      <c r="J136" s="170" t="str">
        <f>IF(RES_hhdet_tes!J136=0,"",RES_hhdet_tes!J136/RES_hhdet_fec!J136)</f>
        <v/>
      </c>
      <c r="K136" s="170" t="str">
        <f>IF(RES_hhdet_tes!K136=0,"",RES_hhdet_tes!K136/RES_hhdet_fec!K136)</f>
        <v/>
      </c>
      <c r="L136" s="170" t="str">
        <f>IF(RES_hhdet_tes!L136=0,"",RES_hhdet_tes!L136/RES_hhdet_fec!L136)</f>
        <v/>
      </c>
      <c r="M136" s="170" t="str">
        <f>IF(RES_hhdet_tes!M136=0,"",RES_hhdet_tes!M136/RES_hhdet_fec!M136)</f>
        <v/>
      </c>
      <c r="N136" s="170" t="str">
        <f>IF(RES_hhdet_tes!N136=0,"",RES_hhdet_tes!N136/RES_hhdet_fec!N136)</f>
        <v/>
      </c>
      <c r="O136" s="170" t="str">
        <f>IF(RES_hhdet_tes!O136=0,"",RES_hhdet_tes!O136/RES_hhdet_fec!O136)</f>
        <v/>
      </c>
      <c r="P136" s="170" t="str">
        <f>IF(RES_hhdet_tes!P136=0,"",RES_hhdet_tes!P136/RES_hhdet_fec!P136)</f>
        <v/>
      </c>
      <c r="Q136" s="170" t="str">
        <f>IF(RES_hhdet_tes!Q136=0,"",RES_hhdet_tes!Q136/RES_hhdet_fec!Q136)</f>
        <v/>
      </c>
    </row>
    <row r="137" spans="1:17" ht="12" customHeight="1" x14ac:dyDescent="0.25">
      <c r="A137" s="148" t="s">
        <v>60</v>
      </c>
      <c r="B137" s="73" t="str">
        <f>IF(RES_hhdet_tes!B137=0,"",RES_hhdet_tes!B137/RES_hhdet_fec!B137)</f>
        <v/>
      </c>
      <c r="C137" s="73" t="str">
        <f>IF(RES_hhdet_tes!C137=0,"",RES_hhdet_tes!C137/RES_hhdet_fec!C137)</f>
        <v/>
      </c>
      <c r="D137" s="73" t="str">
        <f>IF(RES_hhdet_tes!D137=0,"",RES_hhdet_tes!D137/RES_hhdet_fec!D137)</f>
        <v/>
      </c>
      <c r="E137" s="73" t="str">
        <f>IF(RES_hhdet_tes!E137=0,"",RES_hhdet_tes!E137/RES_hhdet_fec!E137)</f>
        <v/>
      </c>
      <c r="F137" s="73" t="str">
        <f>IF(RES_hhdet_tes!F137=0,"",RES_hhdet_tes!F137/RES_hhdet_fec!F137)</f>
        <v/>
      </c>
      <c r="G137" s="73" t="str">
        <f>IF(RES_hhdet_tes!G137=0,"",RES_hhdet_tes!G137/RES_hhdet_fec!G137)</f>
        <v/>
      </c>
      <c r="H137" s="73" t="str">
        <f>IF(RES_hhdet_tes!H137=0,"",RES_hhdet_tes!H137/RES_hhdet_fec!H137)</f>
        <v/>
      </c>
      <c r="I137" s="73" t="str">
        <f>IF(RES_hhdet_tes!I137=0,"",RES_hhdet_tes!I137/RES_hhdet_fec!I137)</f>
        <v/>
      </c>
      <c r="J137" s="73" t="str">
        <f>IF(RES_hhdet_tes!J137=0,"",RES_hhdet_tes!J137/RES_hhdet_fec!J137)</f>
        <v/>
      </c>
      <c r="K137" s="73" t="str">
        <f>IF(RES_hhdet_tes!K137=0,"",RES_hhdet_tes!K137/RES_hhdet_fec!K137)</f>
        <v/>
      </c>
      <c r="L137" s="73" t="str">
        <f>IF(RES_hhdet_tes!L137=0,"",RES_hhdet_tes!L137/RES_hhdet_fec!L137)</f>
        <v/>
      </c>
      <c r="M137" s="73" t="str">
        <f>IF(RES_hhdet_tes!M137=0,"",RES_hhdet_tes!M137/RES_hhdet_fec!M137)</f>
        <v/>
      </c>
      <c r="N137" s="73" t="str">
        <f>IF(RES_hhdet_tes!N137=0,"",RES_hhdet_tes!N137/RES_hhdet_fec!N137)</f>
        <v/>
      </c>
      <c r="O137" s="73" t="str">
        <f>IF(RES_hhdet_tes!O137=0,"",RES_hhdet_tes!O137/RES_hhdet_fec!O137)</f>
        <v/>
      </c>
      <c r="P137" s="73" t="str">
        <f>IF(RES_hhdet_tes!P137=0,"",RES_hhdet_tes!P137/RES_hhdet_fec!P137)</f>
        <v/>
      </c>
      <c r="Q137" s="73" t="str">
        <f>IF(RES_hhdet_tes!Q137=0,"",RES_hhdet_tes!Q137/RES_hhdet_fec!Q137)</f>
        <v/>
      </c>
    </row>
    <row r="138" spans="1:17" ht="12" customHeight="1" x14ac:dyDescent="0.25">
      <c r="A138" s="148" t="s">
        <v>59</v>
      </c>
      <c r="B138" s="73" t="str">
        <f>IF(RES_hhdet_tes!B138=0,"",RES_hhdet_tes!B138/RES_hhdet_fec!B138)</f>
        <v/>
      </c>
      <c r="C138" s="73" t="str">
        <f>IF(RES_hhdet_tes!C138=0,"",RES_hhdet_tes!C138/RES_hhdet_fec!C138)</f>
        <v/>
      </c>
      <c r="D138" s="73" t="str">
        <f>IF(RES_hhdet_tes!D138=0,"",RES_hhdet_tes!D138/RES_hhdet_fec!D138)</f>
        <v/>
      </c>
      <c r="E138" s="73" t="str">
        <f>IF(RES_hhdet_tes!E138=0,"",RES_hhdet_tes!E138/RES_hhdet_fec!E138)</f>
        <v/>
      </c>
      <c r="F138" s="73" t="str">
        <f>IF(RES_hhdet_tes!F138=0,"",RES_hhdet_tes!F138/RES_hhdet_fec!F138)</f>
        <v/>
      </c>
      <c r="G138" s="73" t="str">
        <f>IF(RES_hhdet_tes!G138=0,"",RES_hhdet_tes!G138/RES_hhdet_fec!G138)</f>
        <v/>
      </c>
      <c r="H138" s="73" t="str">
        <f>IF(RES_hhdet_tes!H138=0,"",RES_hhdet_tes!H138/RES_hhdet_fec!H138)</f>
        <v/>
      </c>
      <c r="I138" s="73" t="str">
        <f>IF(RES_hhdet_tes!I138=0,"",RES_hhdet_tes!I138/RES_hhdet_fec!I138)</f>
        <v/>
      </c>
      <c r="J138" s="73" t="str">
        <f>IF(RES_hhdet_tes!J138=0,"",RES_hhdet_tes!J138/RES_hhdet_fec!J138)</f>
        <v/>
      </c>
      <c r="K138" s="73" t="str">
        <f>IF(RES_hhdet_tes!K138=0,"",RES_hhdet_tes!K138/RES_hhdet_fec!K138)</f>
        <v/>
      </c>
      <c r="L138" s="73" t="str">
        <f>IF(RES_hhdet_tes!L138=0,"",RES_hhdet_tes!L138/RES_hhdet_fec!L138)</f>
        <v/>
      </c>
      <c r="M138" s="73" t="str">
        <f>IF(RES_hhdet_tes!M138=0,"",RES_hhdet_tes!M138/RES_hhdet_fec!M138)</f>
        <v/>
      </c>
      <c r="N138" s="73" t="str">
        <f>IF(RES_hhdet_tes!N138=0,"",RES_hhdet_tes!N138/RES_hhdet_fec!N138)</f>
        <v/>
      </c>
      <c r="O138" s="73" t="str">
        <f>IF(RES_hhdet_tes!O138=0,"",RES_hhdet_tes!O138/RES_hhdet_fec!O138)</f>
        <v/>
      </c>
      <c r="P138" s="73" t="str">
        <f>IF(RES_hhdet_tes!P138=0,"",RES_hhdet_tes!P138/RES_hhdet_fec!P138)</f>
        <v/>
      </c>
      <c r="Q138" s="73" t="str">
        <f>IF(RES_hhdet_tes!Q138=0,"",RES_hhdet_tes!Q138/RES_hhdet_fec!Q138)</f>
        <v/>
      </c>
    </row>
    <row r="139" spans="1:17" ht="12" customHeight="1" x14ac:dyDescent="0.25">
      <c r="A139" s="158" t="s">
        <v>62</v>
      </c>
      <c r="B139" s="169" t="str">
        <f>IF(RES_hhdet_tes!B139=0,"",RES_hhdet_tes!B139/RES_hhdet_fec!B139)</f>
        <v/>
      </c>
      <c r="C139" s="169" t="str">
        <f>IF(RES_hhdet_tes!C139=0,"",RES_hhdet_tes!C139/RES_hhdet_fec!C139)</f>
        <v/>
      </c>
      <c r="D139" s="169" t="str">
        <f>IF(RES_hhdet_tes!D139=0,"",RES_hhdet_tes!D139/RES_hhdet_fec!D139)</f>
        <v/>
      </c>
      <c r="E139" s="169" t="str">
        <f>IF(RES_hhdet_tes!E139=0,"",RES_hhdet_tes!E139/RES_hhdet_fec!E139)</f>
        <v/>
      </c>
      <c r="F139" s="169" t="str">
        <f>IF(RES_hhdet_tes!F139=0,"",RES_hhdet_tes!F139/RES_hhdet_fec!F139)</f>
        <v/>
      </c>
      <c r="G139" s="169" t="str">
        <f>IF(RES_hhdet_tes!G139=0,"",RES_hhdet_tes!G139/RES_hhdet_fec!G139)</f>
        <v/>
      </c>
      <c r="H139" s="169" t="str">
        <f>IF(RES_hhdet_tes!H139=0,"",RES_hhdet_tes!H139/RES_hhdet_fec!H139)</f>
        <v/>
      </c>
      <c r="I139" s="169" t="str">
        <f>IF(RES_hhdet_tes!I139=0,"",RES_hhdet_tes!I139/RES_hhdet_fec!I139)</f>
        <v/>
      </c>
      <c r="J139" s="169" t="str">
        <f>IF(RES_hhdet_tes!J139=0,"",RES_hhdet_tes!J139/RES_hhdet_fec!J139)</f>
        <v/>
      </c>
      <c r="K139" s="169" t="str">
        <f>IF(RES_hhdet_tes!K139=0,"",RES_hhdet_tes!K139/RES_hhdet_fec!K139)</f>
        <v/>
      </c>
      <c r="L139" s="169" t="str">
        <f>IF(RES_hhdet_tes!L139=0,"",RES_hhdet_tes!L139/RES_hhdet_fec!L139)</f>
        <v/>
      </c>
      <c r="M139" s="169" t="str">
        <f>IF(RES_hhdet_tes!M139=0,"",RES_hhdet_tes!M139/RES_hhdet_fec!M139)</f>
        <v/>
      </c>
      <c r="N139" s="169" t="str">
        <f>IF(RES_hhdet_tes!N139=0,"",RES_hhdet_tes!N139/RES_hhdet_fec!N139)</f>
        <v/>
      </c>
      <c r="O139" s="169" t="str">
        <f>IF(RES_hhdet_tes!O139=0,"",RES_hhdet_tes!O139/RES_hhdet_fec!O139)</f>
        <v/>
      </c>
      <c r="P139" s="169" t="str">
        <f>IF(RES_hhdet_tes!P139=0,"",RES_hhdet_tes!P139/RES_hhdet_fec!P139)</f>
        <v/>
      </c>
      <c r="Q139" s="169" t="str">
        <f>IF(RES_hhdet_tes!Q139=0,"",RES_hhdet_tes!Q139/RES_hhdet_fec!Q139)</f>
        <v/>
      </c>
    </row>
    <row r="140" spans="1:17" ht="12" customHeight="1" x14ac:dyDescent="0.25">
      <c r="A140" s="23" t="s">
        <v>57</v>
      </c>
      <c r="B140" s="73" t="str">
        <f>IF(RES_hhdet_tes!B140=0,"",RES_hhdet_tes!B140/RES_hhdet_fec!B140)</f>
        <v/>
      </c>
      <c r="C140" s="73" t="str">
        <f>IF(RES_hhdet_tes!C140=0,"",RES_hhdet_tes!C140/RES_hhdet_fec!C140)</f>
        <v/>
      </c>
      <c r="D140" s="73" t="str">
        <f>IF(RES_hhdet_tes!D140=0,"",RES_hhdet_tes!D140/RES_hhdet_fec!D140)</f>
        <v/>
      </c>
      <c r="E140" s="73" t="str">
        <f>IF(RES_hhdet_tes!E140=0,"",RES_hhdet_tes!E140/RES_hhdet_fec!E140)</f>
        <v/>
      </c>
      <c r="F140" s="73" t="str">
        <f>IF(RES_hhdet_tes!F140=0,"",RES_hhdet_tes!F140/RES_hhdet_fec!F140)</f>
        <v/>
      </c>
      <c r="G140" s="73" t="str">
        <f>IF(RES_hhdet_tes!G140=0,"",RES_hhdet_tes!G140/RES_hhdet_fec!G140)</f>
        <v/>
      </c>
      <c r="H140" s="73" t="str">
        <f>IF(RES_hhdet_tes!H140=0,"",RES_hhdet_tes!H140/RES_hhdet_fec!H140)</f>
        <v/>
      </c>
      <c r="I140" s="73" t="str">
        <f>IF(RES_hhdet_tes!I140=0,"",RES_hhdet_tes!I140/RES_hhdet_fec!I140)</f>
        <v/>
      </c>
      <c r="J140" s="73" t="str">
        <f>IF(RES_hhdet_tes!J140=0,"",RES_hhdet_tes!J140/RES_hhdet_fec!J140)</f>
        <v/>
      </c>
      <c r="K140" s="73" t="str">
        <f>IF(RES_hhdet_tes!K140=0,"",RES_hhdet_tes!K140/RES_hhdet_fec!K140)</f>
        <v/>
      </c>
      <c r="L140" s="73" t="str">
        <f>IF(RES_hhdet_tes!L140=0,"",RES_hhdet_tes!L140/RES_hhdet_fec!L140)</f>
        <v/>
      </c>
      <c r="M140" s="73" t="str">
        <f>IF(RES_hhdet_tes!M140=0,"",RES_hhdet_tes!M140/RES_hhdet_fec!M140)</f>
        <v/>
      </c>
      <c r="N140" s="73" t="str">
        <f>IF(RES_hhdet_tes!N140=0,"",RES_hhdet_tes!N140/RES_hhdet_fec!N140)</f>
        <v/>
      </c>
      <c r="O140" s="73" t="str">
        <f>IF(RES_hhdet_tes!O140=0,"",RES_hhdet_tes!O140/RES_hhdet_fec!O140)</f>
        <v/>
      </c>
      <c r="P140" s="73" t="str">
        <f>IF(RES_hhdet_tes!P140=0,"",RES_hhdet_tes!P140/RES_hhdet_fec!P140)</f>
        <v/>
      </c>
      <c r="Q140" s="73" t="str">
        <f>IF(RES_hhdet_tes!Q140=0,"",RES_hhdet_tes!Q140/RES_hhdet_fec!Q140)</f>
        <v/>
      </c>
    </row>
    <row r="141" spans="1:17" ht="12" customHeight="1" x14ac:dyDescent="0.25">
      <c r="A141" s="29" t="s">
        <v>140</v>
      </c>
      <c r="B141" s="65" t="str">
        <f>IF(RES_hhdet_tes!B141=0,"",RES_hhdet_tes!B141/RES_hhdet_fec!B141)</f>
        <v/>
      </c>
      <c r="C141" s="65" t="str">
        <f>IF(RES_hhdet_tes!C141=0,"",RES_hhdet_tes!C141/RES_hhdet_fec!C141)</f>
        <v/>
      </c>
      <c r="D141" s="65" t="str">
        <f>IF(RES_hhdet_tes!D141=0,"",RES_hhdet_tes!D141/RES_hhdet_fec!D141)</f>
        <v/>
      </c>
      <c r="E141" s="65" t="str">
        <f>IF(RES_hhdet_tes!E141=0,"",RES_hhdet_tes!E141/RES_hhdet_fec!E141)</f>
        <v/>
      </c>
      <c r="F141" s="65" t="str">
        <f>IF(RES_hhdet_tes!F141=0,"",RES_hhdet_tes!F141/RES_hhdet_fec!F141)</f>
        <v/>
      </c>
      <c r="G141" s="65" t="str">
        <f>IF(RES_hhdet_tes!G141=0,"",RES_hhdet_tes!G141/RES_hhdet_fec!G141)</f>
        <v/>
      </c>
      <c r="H141" s="65" t="str">
        <f>IF(RES_hhdet_tes!H141=0,"",RES_hhdet_tes!H141/RES_hhdet_fec!H141)</f>
        <v/>
      </c>
      <c r="I141" s="65" t="str">
        <f>IF(RES_hhdet_tes!I141=0,"",RES_hhdet_tes!I141/RES_hhdet_fec!I141)</f>
        <v/>
      </c>
      <c r="J141" s="65" t="str">
        <f>IF(RES_hhdet_tes!J141=0,"",RES_hhdet_tes!J141/RES_hhdet_fec!J141)</f>
        <v/>
      </c>
      <c r="K141" s="65" t="str">
        <f>IF(RES_hhdet_tes!K141=0,"",RES_hhdet_tes!K141/RES_hhdet_fec!K141)</f>
        <v/>
      </c>
      <c r="L141" s="65" t="str">
        <f>IF(RES_hhdet_tes!L141=0,"",RES_hhdet_tes!L141/RES_hhdet_fec!L141)</f>
        <v/>
      </c>
      <c r="M141" s="65" t="str">
        <f>IF(RES_hhdet_tes!M141=0,"",RES_hhdet_tes!M141/RES_hhdet_fec!M141)</f>
        <v/>
      </c>
      <c r="N141" s="65" t="str">
        <f>IF(RES_hhdet_tes!N141=0,"",RES_hhdet_tes!N141/RES_hhdet_fec!N141)</f>
        <v/>
      </c>
      <c r="O141" s="65" t="str">
        <f>IF(RES_hhdet_tes!O141=0,"",RES_hhdet_tes!O141/RES_hhdet_fec!O141)</f>
        <v/>
      </c>
      <c r="P141" s="65" t="str">
        <f>IF(RES_hhdet_tes!P141=0,"",RES_hhdet_tes!P141/RES_hhdet_fec!P141)</f>
        <v/>
      </c>
      <c r="Q141" s="65" t="str">
        <f>IF(RES_hhdet_tes!Q141=0,"",RES_hhdet_tes!Q141/RES_hhdet_fec!Q141)</f>
        <v/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75">
        <f>IF(RES_hhdet_tes!B143=0,"",RES_hhdet_tes!B143/RES_hhdet_fec!B143)</f>
        <v>0.82949973904328966</v>
      </c>
      <c r="C143" s="175">
        <f>IF(RES_hhdet_tes!C143=0,"",RES_hhdet_tes!C143/RES_hhdet_fec!C143)</f>
        <v>0.84845662245353481</v>
      </c>
      <c r="D143" s="175">
        <f>IF(RES_hhdet_tes!D143=0,"",RES_hhdet_tes!D143/RES_hhdet_fec!D143)</f>
        <v>0.86845888497556412</v>
      </c>
      <c r="E143" s="175">
        <f>IF(RES_hhdet_tes!E143=0,"",RES_hhdet_tes!E143/RES_hhdet_fec!E143)</f>
        <v>0.89811832405649017</v>
      </c>
      <c r="F143" s="175">
        <f>IF(RES_hhdet_tes!F143=0,"",RES_hhdet_tes!F143/RES_hhdet_fec!F143)</f>
        <v>0.9253038586060256</v>
      </c>
      <c r="G143" s="175">
        <f>IF(RES_hhdet_tes!G143=0,"",RES_hhdet_tes!G143/RES_hhdet_fec!G143)</f>
        <v>0.9248269488268287</v>
      </c>
      <c r="H143" s="175">
        <f>IF(RES_hhdet_tes!H143=0,"",RES_hhdet_tes!H143/RES_hhdet_fec!H143)</f>
        <v>1.0081774141268507</v>
      </c>
      <c r="I143" s="175">
        <f>IF(RES_hhdet_tes!I143=0,"",RES_hhdet_tes!I143/RES_hhdet_fec!I143)</f>
        <v>1.1136376374471708</v>
      </c>
      <c r="J143" s="175">
        <f>IF(RES_hhdet_tes!J143=0,"",RES_hhdet_tes!J143/RES_hhdet_fec!J143)</f>
        <v>1.1614456478391895</v>
      </c>
      <c r="K143" s="175">
        <f>IF(RES_hhdet_tes!K143=0,"",RES_hhdet_tes!K143/RES_hhdet_fec!K143)</f>
        <v>1.18808244316686</v>
      </c>
      <c r="L143" s="175">
        <f>IF(RES_hhdet_tes!L143=0,"",RES_hhdet_tes!L143/RES_hhdet_fec!L143)</f>
        <v>1.210165927517963</v>
      </c>
      <c r="M143" s="175">
        <f>IF(RES_hhdet_tes!M143=0,"",RES_hhdet_tes!M143/RES_hhdet_fec!M143)</f>
        <v>1.2284386154319578</v>
      </c>
      <c r="N143" s="175">
        <f>IF(RES_hhdet_tes!N143=0,"",RES_hhdet_tes!N143/RES_hhdet_fec!N143)</f>
        <v>1.2489814934240979</v>
      </c>
      <c r="O143" s="175">
        <f>IF(RES_hhdet_tes!O143=0,"",RES_hhdet_tes!O143/RES_hhdet_fec!O143)</f>
        <v>1.2615465114148459</v>
      </c>
      <c r="P143" s="175">
        <f>IF(RES_hhdet_tes!P143=0,"",RES_hhdet_tes!P143/RES_hhdet_fec!P143)</f>
        <v>1.2603733447996002</v>
      </c>
      <c r="Q143" s="175">
        <f>IF(RES_hhdet_tes!Q143=0,"",RES_hhdet_tes!Q143/RES_hhdet_fec!Q143)</f>
        <v>1.275888104619048</v>
      </c>
    </row>
    <row r="144" spans="1:17" ht="12.95" customHeight="1" x14ac:dyDescent="0.25">
      <c r="A144" s="158" t="s">
        <v>65</v>
      </c>
      <c r="B144" s="169">
        <f>IF(RES_hhdet_tes!B144=0,"",RES_hhdet_tes!B144/RES_hhdet_fec!B144)</f>
        <v>0.85801337068982919</v>
      </c>
      <c r="C144" s="169">
        <f>IF(RES_hhdet_tes!C144=0,"",RES_hhdet_tes!C144/RES_hhdet_fec!C144)</f>
        <v>0.87124316992066797</v>
      </c>
      <c r="D144" s="169">
        <f>IF(RES_hhdet_tes!D144=0,"",RES_hhdet_tes!D144/RES_hhdet_fec!D144)</f>
        <v>0.90278103647066199</v>
      </c>
      <c r="E144" s="169">
        <f>IF(RES_hhdet_tes!E144=0,"",RES_hhdet_tes!E144/RES_hhdet_fec!E144)</f>
        <v>0.95203481602640838</v>
      </c>
      <c r="F144" s="169">
        <f>IF(RES_hhdet_tes!F144=0,"",RES_hhdet_tes!F144/RES_hhdet_fec!F144)</f>
        <v>0.97661052322097375</v>
      </c>
      <c r="G144" s="169">
        <f>IF(RES_hhdet_tes!G144=0,"",RES_hhdet_tes!G144/RES_hhdet_fec!G144)</f>
        <v>1.0160020880878824</v>
      </c>
      <c r="H144" s="169">
        <f>IF(RES_hhdet_tes!H144=0,"",RES_hhdet_tes!H144/RES_hhdet_fec!H144)</f>
        <v>1.1235844836602615</v>
      </c>
      <c r="I144" s="169">
        <f>IF(RES_hhdet_tes!I144=0,"",RES_hhdet_tes!I144/RES_hhdet_fec!I144)</f>
        <v>1.3176558787242407</v>
      </c>
      <c r="J144" s="169">
        <f>IF(RES_hhdet_tes!J144=0,"",RES_hhdet_tes!J144/RES_hhdet_fec!J144)</f>
        <v>1.4675214925216102</v>
      </c>
      <c r="K144" s="169">
        <f>IF(RES_hhdet_tes!K144=0,"",RES_hhdet_tes!K144/RES_hhdet_fec!K144)</f>
        <v>1.525141714805093</v>
      </c>
      <c r="L144" s="169">
        <f>IF(RES_hhdet_tes!L144=0,"",RES_hhdet_tes!L144/RES_hhdet_fec!L144)</f>
        <v>1.6221566852792597</v>
      </c>
      <c r="M144" s="169">
        <f>IF(RES_hhdet_tes!M144=0,"",RES_hhdet_tes!M144/RES_hhdet_fec!M144)</f>
        <v>1.6587104707547018</v>
      </c>
      <c r="N144" s="169">
        <f>IF(RES_hhdet_tes!N144=0,"",RES_hhdet_tes!N144/RES_hhdet_fec!N144)</f>
        <v>1.6977598932674405</v>
      </c>
      <c r="O144" s="169">
        <f>IF(RES_hhdet_tes!O144=0,"",RES_hhdet_tes!O144/RES_hhdet_fec!O144)</f>
        <v>1.73992731187898</v>
      </c>
      <c r="P144" s="169">
        <f>IF(RES_hhdet_tes!P144=0,"",RES_hhdet_tes!P144/RES_hhdet_fec!P144)</f>
        <v>1.7914936619948962</v>
      </c>
      <c r="Q144" s="169">
        <f>IF(RES_hhdet_tes!Q144=0,"",RES_hhdet_tes!Q144/RES_hhdet_fec!Q144)</f>
        <v>1.8550073366581123</v>
      </c>
    </row>
    <row r="145" spans="1:17" ht="12" customHeight="1" x14ac:dyDescent="0.25">
      <c r="A145" s="23" t="s">
        <v>60</v>
      </c>
      <c r="B145" s="73">
        <f>IF(RES_hhdet_tes!B145=0,"",RES_hhdet_tes!B145/RES_hhdet_fec!B145)</f>
        <v>0.85801337068982919</v>
      </c>
      <c r="C145" s="73">
        <f>IF(RES_hhdet_tes!C145=0,"",RES_hhdet_tes!C145/RES_hhdet_fec!C145)</f>
        <v>0.87124316992066797</v>
      </c>
      <c r="D145" s="73">
        <f>IF(RES_hhdet_tes!D145=0,"",RES_hhdet_tes!D145/RES_hhdet_fec!D145)</f>
        <v>0.90278103647066199</v>
      </c>
      <c r="E145" s="73">
        <f>IF(RES_hhdet_tes!E145=0,"",RES_hhdet_tes!E145/RES_hhdet_fec!E145)</f>
        <v>0.95203481602640838</v>
      </c>
      <c r="F145" s="73">
        <f>IF(RES_hhdet_tes!F145=0,"",RES_hhdet_tes!F145/RES_hhdet_fec!F145)</f>
        <v>0.97661052322097375</v>
      </c>
      <c r="G145" s="73">
        <f>IF(RES_hhdet_tes!G145=0,"",RES_hhdet_tes!G145/RES_hhdet_fec!G145)</f>
        <v>1.0160020880878824</v>
      </c>
      <c r="H145" s="73">
        <f>IF(RES_hhdet_tes!H145=0,"",RES_hhdet_tes!H145/RES_hhdet_fec!H145)</f>
        <v>1.1235844836602615</v>
      </c>
      <c r="I145" s="73">
        <f>IF(RES_hhdet_tes!I145=0,"",RES_hhdet_tes!I145/RES_hhdet_fec!I145)</f>
        <v>1.3176558787242407</v>
      </c>
      <c r="J145" s="73">
        <f>IF(RES_hhdet_tes!J145=0,"",RES_hhdet_tes!J145/RES_hhdet_fec!J145)</f>
        <v>1.4675214925216102</v>
      </c>
      <c r="K145" s="73">
        <f>IF(RES_hhdet_tes!K145=0,"",RES_hhdet_tes!K145/RES_hhdet_fec!K145)</f>
        <v>1.525141714805093</v>
      </c>
      <c r="L145" s="73">
        <f>IF(RES_hhdet_tes!L145=0,"",RES_hhdet_tes!L145/RES_hhdet_fec!L145)</f>
        <v>1.6221566852792597</v>
      </c>
      <c r="M145" s="73">
        <f>IF(RES_hhdet_tes!M145=0,"",RES_hhdet_tes!M145/RES_hhdet_fec!M145)</f>
        <v>1.6587104707547018</v>
      </c>
      <c r="N145" s="73">
        <f>IF(RES_hhdet_tes!N145=0,"",RES_hhdet_tes!N145/RES_hhdet_fec!N145)</f>
        <v>1.6977598932674405</v>
      </c>
      <c r="O145" s="73">
        <f>IF(RES_hhdet_tes!O145=0,"",RES_hhdet_tes!O145/RES_hhdet_fec!O145)</f>
        <v>1.73992731187898</v>
      </c>
      <c r="P145" s="73">
        <f>IF(RES_hhdet_tes!P145=0,"",RES_hhdet_tes!P145/RES_hhdet_fec!P145)</f>
        <v>1.7914936619948962</v>
      </c>
      <c r="Q145" s="73">
        <f>IF(RES_hhdet_tes!Q145=0,"",RES_hhdet_tes!Q145/RES_hhdet_fec!Q145)</f>
        <v>1.8550073366581123</v>
      </c>
    </row>
    <row r="146" spans="1:17" ht="12.95" customHeight="1" x14ac:dyDescent="0.25">
      <c r="A146" s="158" t="s">
        <v>112</v>
      </c>
      <c r="B146" s="169">
        <f>IF(RES_hhdet_tes!B146=0,"",RES_hhdet_tes!B146/RES_hhdet_fec!B146)</f>
        <v>1.3958328555053792</v>
      </c>
      <c r="C146" s="169">
        <f>IF(RES_hhdet_tes!C146=0,"",RES_hhdet_tes!C146/RES_hhdet_fec!C146)</f>
        <v>1.4404719825801149</v>
      </c>
      <c r="D146" s="169">
        <f>IF(RES_hhdet_tes!D146=0,"",RES_hhdet_tes!D146/RES_hhdet_fec!D146)</f>
        <v>1.5151368559294645</v>
      </c>
      <c r="E146" s="169">
        <f>IF(RES_hhdet_tes!E146=0,"",RES_hhdet_tes!E146/RES_hhdet_fec!E146)</f>
        <v>1.6032564923418788</v>
      </c>
      <c r="F146" s="169">
        <f>IF(RES_hhdet_tes!F146=0,"",RES_hhdet_tes!F146/RES_hhdet_fec!F146)</f>
        <v>1.640511115206293</v>
      </c>
      <c r="G146" s="169">
        <f>IF(RES_hhdet_tes!G146=0,"",RES_hhdet_tes!G146/RES_hhdet_fec!G146)</f>
        <v>1.6914262681470729</v>
      </c>
      <c r="H146" s="169">
        <f>IF(RES_hhdet_tes!H146=0,"",RES_hhdet_tes!H146/RES_hhdet_fec!H146)</f>
        <v>1.8133518766544781</v>
      </c>
      <c r="I146" s="169">
        <f>IF(RES_hhdet_tes!I146=0,"",RES_hhdet_tes!I146/RES_hhdet_fec!I146)</f>
        <v>1.9804878723721406</v>
      </c>
      <c r="J146" s="169">
        <f>IF(RES_hhdet_tes!J146=0,"",RES_hhdet_tes!J146/RES_hhdet_fec!J146)</f>
        <v>2.1009431420719484</v>
      </c>
      <c r="K146" s="169">
        <f>IF(RES_hhdet_tes!K146=0,"",RES_hhdet_tes!K146/RES_hhdet_fec!K146)</f>
        <v>2.144105898982871</v>
      </c>
      <c r="L146" s="169">
        <f>IF(RES_hhdet_tes!L146=0,"",RES_hhdet_tes!L146/RES_hhdet_fec!L146)</f>
        <v>2.2220036806231906</v>
      </c>
      <c r="M146" s="169">
        <f>IF(RES_hhdet_tes!M146=0,"",RES_hhdet_tes!M146/RES_hhdet_fec!M146)</f>
        <v>2.2525230890117718</v>
      </c>
      <c r="N146" s="169">
        <f>IF(RES_hhdet_tes!N146=0,"",RES_hhdet_tes!N146/RES_hhdet_fec!N146)</f>
        <v>2.2871861294102445</v>
      </c>
      <c r="O146" s="169">
        <f>IF(RES_hhdet_tes!O146=0,"",RES_hhdet_tes!O146/RES_hhdet_fec!O146)</f>
        <v>2.3270684292778121</v>
      </c>
      <c r="P146" s="169">
        <f>IF(RES_hhdet_tes!P146=0,"",RES_hhdet_tes!P146/RES_hhdet_fec!P146)</f>
        <v>2.3805263421815792</v>
      </c>
      <c r="Q146" s="169">
        <f>IF(RES_hhdet_tes!Q146=0,"",RES_hhdet_tes!Q146/RES_hhdet_fec!Q146)</f>
        <v>2.452533932779505</v>
      </c>
    </row>
    <row r="147" spans="1:17" ht="12" customHeight="1" x14ac:dyDescent="0.25">
      <c r="A147" s="23" t="s">
        <v>60</v>
      </c>
      <c r="B147" s="73">
        <f>IF(RES_hhdet_tes!B147=0,"",RES_hhdet_tes!B147/RES_hhdet_fec!B147)</f>
        <v>1.3958328555053792</v>
      </c>
      <c r="C147" s="73">
        <f>IF(RES_hhdet_tes!C147=0,"",RES_hhdet_tes!C147/RES_hhdet_fec!C147)</f>
        <v>1.4404719825801149</v>
      </c>
      <c r="D147" s="73">
        <f>IF(RES_hhdet_tes!D147=0,"",RES_hhdet_tes!D147/RES_hhdet_fec!D147)</f>
        <v>1.5151368559294645</v>
      </c>
      <c r="E147" s="73">
        <f>IF(RES_hhdet_tes!E147=0,"",RES_hhdet_tes!E147/RES_hhdet_fec!E147)</f>
        <v>1.6032564923418788</v>
      </c>
      <c r="F147" s="73">
        <f>IF(RES_hhdet_tes!F147=0,"",RES_hhdet_tes!F147/RES_hhdet_fec!F147)</f>
        <v>1.640511115206293</v>
      </c>
      <c r="G147" s="73">
        <f>IF(RES_hhdet_tes!G147=0,"",RES_hhdet_tes!G147/RES_hhdet_fec!G147)</f>
        <v>1.6914262681470729</v>
      </c>
      <c r="H147" s="73">
        <f>IF(RES_hhdet_tes!H147=0,"",RES_hhdet_tes!H147/RES_hhdet_fec!H147)</f>
        <v>1.8133518766544781</v>
      </c>
      <c r="I147" s="73">
        <f>IF(RES_hhdet_tes!I147=0,"",RES_hhdet_tes!I147/RES_hhdet_fec!I147)</f>
        <v>1.9804878723721406</v>
      </c>
      <c r="J147" s="73">
        <f>IF(RES_hhdet_tes!J147=0,"",RES_hhdet_tes!J147/RES_hhdet_fec!J147)</f>
        <v>2.1009431420719484</v>
      </c>
      <c r="K147" s="73">
        <f>IF(RES_hhdet_tes!K147=0,"",RES_hhdet_tes!K147/RES_hhdet_fec!K147)</f>
        <v>2.144105898982871</v>
      </c>
      <c r="L147" s="73">
        <f>IF(RES_hhdet_tes!L147=0,"",RES_hhdet_tes!L147/RES_hhdet_fec!L147)</f>
        <v>2.2220036806231906</v>
      </c>
      <c r="M147" s="73">
        <f>IF(RES_hhdet_tes!M147=0,"",RES_hhdet_tes!M147/RES_hhdet_fec!M147)</f>
        <v>2.2525230890117718</v>
      </c>
      <c r="N147" s="73">
        <f>IF(RES_hhdet_tes!N147=0,"",RES_hhdet_tes!N147/RES_hhdet_fec!N147)</f>
        <v>2.2871861294102445</v>
      </c>
      <c r="O147" s="73">
        <f>IF(RES_hhdet_tes!O147=0,"",RES_hhdet_tes!O147/RES_hhdet_fec!O147)</f>
        <v>2.3270684292778121</v>
      </c>
      <c r="P147" s="73">
        <f>IF(RES_hhdet_tes!P147=0,"",RES_hhdet_tes!P147/RES_hhdet_fec!P147)</f>
        <v>2.3805263421815792</v>
      </c>
      <c r="Q147" s="73">
        <f>IF(RES_hhdet_tes!Q147=0,"",RES_hhdet_tes!Q147/RES_hhdet_fec!Q147)</f>
        <v>2.452533932779505</v>
      </c>
    </row>
    <row r="148" spans="1:17" ht="12" customHeight="1" x14ac:dyDescent="0.25">
      <c r="A148" s="158" t="s">
        <v>63</v>
      </c>
      <c r="B148" s="169">
        <f>IF(RES_hhdet_tes!B148=0,"",RES_hhdet_tes!B148/RES_hhdet_fec!B148)</f>
        <v>0.76204257844997214</v>
      </c>
      <c r="C148" s="169">
        <f>IF(RES_hhdet_tes!C148=0,"",RES_hhdet_tes!C148/RES_hhdet_fec!C148)</f>
        <v>0.77182035477198219</v>
      </c>
      <c r="D148" s="169">
        <f>IF(RES_hhdet_tes!D148=0,"",RES_hhdet_tes!D148/RES_hhdet_fec!D148)</f>
        <v>0.76439311843411384</v>
      </c>
      <c r="E148" s="169">
        <f>IF(RES_hhdet_tes!E148=0,"",RES_hhdet_tes!E148/RES_hhdet_fec!E148)</f>
        <v>0.77584405605301199</v>
      </c>
      <c r="F148" s="169">
        <f>IF(RES_hhdet_tes!F148=0,"",RES_hhdet_tes!F148/RES_hhdet_fec!F148)</f>
        <v>0.82869682741940387</v>
      </c>
      <c r="G148" s="169">
        <f>IF(RES_hhdet_tes!G148=0,"",RES_hhdet_tes!G148/RES_hhdet_fec!G148)</f>
        <v>0.76987903422871728</v>
      </c>
      <c r="H148" s="169">
        <f>IF(RES_hhdet_tes!H148=0,"",RES_hhdet_tes!H148/RES_hhdet_fec!H148)</f>
        <v>0.81595211917652399</v>
      </c>
      <c r="I148" s="169">
        <f>IF(RES_hhdet_tes!I148=0,"",RES_hhdet_tes!I148/RES_hhdet_fec!I148)</f>
        <v>0.90536987714245087</v>
      </c>
      <c r="J148" s="169">
        <f>IF(RES_hhdet_tes!J148=0,"",RES_hhdet_tes!J148/RES_hhdet_fec!J148)</f>
        <v>0.89895310620256808</v>
      </c>
      <c r="K148" s="169">
        <f>IF(RES_hhdet_tes!K148=0,"",RES_hhdet_tes!K148/RES_hhdet_fec!K148)</f>
        <v>0.90241789009501672</v>
      </c>
      <c r="L148" s="169">
        <f>IF(RES_hhdet_tes!L148=0,"",RES_hhdet_tes!L148/RES_hhdet_fec!L148)</f>
        <v>0.92414400230238281</v>
      </c>
      <c r="M148" s="169">
        <f>IF(RES_hhdet_tes!M148=0,"",RES_hhdet_tes!M148/RES_hhdet_fec!M148)</f>
        <v>0.93025706356894922</v>
      </c>
      <c r="N148" s="169">
        <f>IF(RES_hhdet_tes!N148=0,"",RES_hhdet_tes!N148/RES_hhdet_fec!N148)</f>
        <v>0.94623451530508695</v>
      </c>
      <c r="O148" s="169">
        <f>IF(RES_hhdet_tes!O148=0,"",RES_hhdet_tes!O148/RES_hhdet_fec!O148)</f>
        <v>0.97008994254906811</v>
      </c>
      <c r="P148" s="169">
        <f>IF(RES_hhdet_tes!P148=0,"",RES_hhdet_tes!P148/RES_hhdet_fec!P148)</f>
        <v>0.95592943002997699</v>
      </c>
      <c r="Q148" s="169">
        <f>IF(RES_hhdet_tes!Q148=0,"",RES_hhdet_tes!Q148/RES_hhdet_fec!Q148)</f>
        <v>0.9281513936658411</v>
      </c>
    </row>
    <row r="149" spans="1:17" ht="12" customHeight="1" x14ac:dyDescent="0.25">
      <c r="A149" s="167" t="s">
        <v>144</v>
      </c>
      <c r="B149" s="174">
        <f>IF(RES_hhdet_tes!B149=0,"",RES_hhdet_tes!B149/RES_hhdet_fec!B149)</f>
        <v>0.37826296841525869</v>
      </c>
      <c r="C149" s="174">
        <f>IF(RES_hhdet_tes!C149=0,"",RES_hhdet_tes!C149/RES_hhdet_fec!C149)</f>
        <v>0.38439112406976972</v>
      </c>
      <c r="D149" s="174">
        <f>IF(RES_hhdet_tes!D149=0,"",RES_hhdet_tes!D149/RES_hhdet_fec!D149)</f>
        <v>0.39013157761625578</v>
      </c>
      <c r="E149" s="174">
        <f>IF(RES_hhdet_tes!E149=0,"",RES_hhdet_tes!E149/RES_hhdet_fec!E149)</f>
        <v>0.39541627782289362</v>
      </c>
      <c r="F149" s="174">
        <f>IF(RES_hhdet_tes!F149=0,"",RES_hhdet_tes!F149/RES_hhdet_fec!F149)</f>
        <v>0.40285090329200723</v>
      </c>
      <c r="G149" s="174">
        <f>IF(RES_hhdet_tes!G149=0,"",RES_hhdet_tes!G149/RES_hhdet_fec!G149)</f>
        <v>0.40637519239827363</v>
      </c>
      <c r="H149" s="174">
        <f>IF(RES_hhdet_tes!H149=0,"",RES_hhdet_tes!H149/RES_hhdet_fec!H149)</f>
        <v>0.41175497953838236</v>
      </c>
      <c r="I149" s="174">
        <f>IF(RES_hhdet_tes!I149=0,"",RES_hhdet_tes!I149/RES_hhdet_fec!I149)</f>
        <v>0.43272248801165425</v>
      </c>
      <c r="J149" s="174">
        <f>IF(RES_hhdet_tes!J149=0,"",RES_hhdet_tes!J149/RES_hhdet_fec!J149)</f>
        <v>0.43493272271695749</v>
      </c>
      <c r="K149" s="174">
        <f>IF(RES_hhdet_tes!K149=0,"",RES_hhdet_tes!K149/RES_hhdet_fec!K149)</f>
        <v>0.43841165554760458</v>
      </c>
      <c r="L149" s="174">
        <f>IF(RES_hhdet_tes!L149=0,"",RES_hhdet_tes!L149/RES_hhdet_fec!L149)</f>
        <v>0.44438685410072448</v>
      </c>
      <c r="M149" s="174">
        <f>IF(RES_hhdet_tes!M149=0,"",RES_hhdet_tes!M149/RES_hhdet_fec!M149)</f>
        <v>0.44701120548061141</v>
      </c>
      <c r="N149" s="174">
        <f>IF(RES_hhdet_tes!N149=0,"",RES_hhdet_tes!N149/RES_hhdet_fec!N149)</f>
        <v>0.45269292758121638</v>
      </c>
      <c r="O149" s="174">
        <f>IF(RES_hhdet_tes!O149=0,"",RES_hhdet_tes!O149/RES_hhdet_fec!O149)</f>
        <v>0.45772038263687381</v>
      </c>
      <c r="P149" s="174">
        <f>IF(RES_hhdet_tes!P149=0,"",RES_hhdet_tes!P149/RES_hhdet_fec!P149)</f>
        <v>0.46074620905071983</v>
      </c>
      <c r="Q149" s="174">
        <f>IF(RES_hhdet_tes!Q149=0,"",RES_hhdet_tes!Q149/RES_hhdet_fec!Q149)</f>
        <v>0.4645457672814966</v>
      </c>
    </row>
    <row r="150" spans="1:17" ht="12" customHeight="1" x14ac:dyDescent="0.25">
      <c r="A150" s="167" t="s">
        <v>143</v>
      </c>
      <c r="B150" s="174">
        <f>IF(RES_hhdet_tes!B150=0,"",RES_hhdet_tes!B150/RES_hhdet_fec!B150)</f>
        <v>0.96816780262142565</v>
      </c>
      <c r="C150" s="174">
        <f>IF(RES_hhdet_tes!C150=0,"",RES_hhdet_tes!C150/RES_hhdet_fec!C150)</f>
        <v>0.98425504047112877</v>
      </c>
      <c r="D150" s="174">
        <f>IF(RES_hhdet_tes!D150=0,"",RES_hhdet_tes!D150/RES_hhdet_fec!D150)</f>
        <v>0.96970323607239728</v>
      </c>
      <c r="E150" s="174">
        <f>IF(RES_hhdet_tes!E150=0,"",RES_hhdet_tes!E150/RES_hhdet_fec!E150)</f>
        <v>0.9703066283109798</v>
      </c>
      <c r="F150" s="174">
        <f>IF(RES_hhdet_tes!F150=0,"",RES_hhdet_tes!F150/RES_hhdet_fec!F150)</f>
        <v>0.97095791249605201</v>
      </c>
      <c r="G150" s="174">
        <f>IF(RES_hhdet_tes!G150=0,"",RES_hhdet_tes!G150/RES_hhdet_fec!G150)</f>
        <v>0.85121501581078551</v>
      </c>
      <c r="H150" s="174">
        <f>IF(RES_hhdet_tes!H150=0,"",RES_hhdet_tes!H150/RES_hhdet_fec!H150)</f>
        <v>0.93934377525472512</v>
      </c>
      <c r="I150" s="174">
        <f>IF(RES_hhdet_tes!I150=0,"",RES_hhdet_tes!I150/RES_hhdet_fec!I150)</f>
        <v>0.97246801985422215</v>
      </c>
      <c r="J150" s="174">
        <f>IF(RES_hhdet_tes!J150=0,"",RES_hhdet_tes!J150/RES_hhdet_fec!J150)</f>
        <v>0.97326974998924454</v>
      </c>
      <c r="K150" s="174">
        <f>IF(RES_hhdet_tes!K150=0,"",RES_hhdet_tes!K150/RES_hhdet_fec!K150)</f>
        <v>0.97380256992171765</v>
      </c>
      <c r="L150" s="174">
        <f>IF(RES_hhdet_tes!L150=0,"",RES_hhdet_tes!L150/RES_hhdet_fec!L150)</f>
        <v>0.97422179676899023</v>
      </c>
      <c r="M150" s="174">
        <f>IF(RES_hhdet_tes!M150=0,"",RES_hhdet_tes!M150/RES_hhdet_fec!M150)</f>
        <v>0.97600008839866625</v>
      </c>
      <c r="N150" s="174">
        <f>IF(RES_hhdet_tes!N150=0,"",RES_hhdet_tes!N150/RES_hhdet_fec!N150)</f>
        <v>0.97738672871695431</v>
      </c>
      <c r="O150" s="174">
        <f>IF(RES_hhdet_tes!O150=0,"",RES_hhdet_tes!O150/RES_hhdet_fec!O150)</f>
        <v>0.9782943268381864</v>
      </c>
      <c r="P150" s="174">
        <f>IF(RES_hhdet_tes!P150=0,"",RES_hhdet_tes!P150/RES_hhdet_fec!P150)</f>
        <v>0.96385364033552878</v>
      </c>
      <c r="Q150" s="174">
        <f>IF(RES_hhdet_tes!Q150=0,"",RES_hhdet_tes!Q150/RES_hhdet_fec!Q150)</f>
        <v>0.91810772875748903</v>
      </c>
    </row>
    <row r="151" spans="1:17" ht="12" customHeight="1" x14ac:dyDescent="0.25">
      <c r="A151" s="166" t="s">
        <v>57</v>
      </c>
      <c r="B151" s="173">
        <f>IF(RES_hhdet_tes!B151=0,"",RES_hhdet_tes!B151/RES_hhdet_fec!B151)</f>
        <v>0.37826296841525897</v>
      </c>
      <c r="C151" s="173">
        <f>IF(RES_hhdet_tes!C151=0,"",RES_hhdet_tes!C151/RES_hhdet_fec!C151)</f>
        <v>0.38874152696651482</v>
      </c>
      <c r="D151" s="173">
        <f>IF(RES_hhdet_tes!D151=0,"",RES_hhdet_tes!D151/RES_hhdet_fec!D151)</f>
        <v>0.3968439295994462</v>
      </c>
      <c r="E151" s="173">
        <f>IF(RES_hhdet_tes!E151=0,"",RES_hhdet_tes!E151/RES_hhdet_fec!E151)</f>
        <v>0.40299669522095888</v>
      </c>
      <c r="F151" s="173">
        <f>IF(RES_hhdet_tes!F151=0,"",RES_hhdet_tes!F151/RES_hhdet_fec!F151)</f>
        <v>0.41019813632185065</v>
      </c>
      <c r="G151" s="173">
        <f>IF(RES_hhdet_tes!G151=0,"",RES_hhdet_tes!G151/RES_hhdet_fec!G151)</f>
        <v>0.41658580401903206</v>
      </c>
      <c r="H151" s="173">
        <f>IF(RES_hhdet_tes!H151=0,"",RES_hhdet_tes!H151/RES_hhdet_fec!H151)</f>
        <v>0.4223663191953505</v>
      </c>
      <c r="I151" s="173">
        <f>IF(RES_hhdet_tes!I151=0,"",RES_hhdet_tes!I151/RES_hhdet_fec!I151)</f>
        <v>0.42451668280367505</v>
      </c>
      <c r="J151" s="173">
        <f>IF(RES_hhdet_tes!J151=0,"",RES_hhdet_tes!J151/RES_hhdet_fec!J151)</f>
        <v>0.43231466627178045</v>
      </c>
      <c r="K151" s="173">
        <f>IF(RES_hhdet_tes!K151=0,"",RES_hhdet_tes!K151/RES_hhdet_fec!K151)</f>
        <v>0.43736656121283796</v>
      </c>
      <c r="L151" s="173">
        <f>IF(RES_hhdet_tes!L151=0,"",RES_hhdet_tes!L151/RES_hhdet_fec!L151)</f>
        <v>0.4409661086576972</v>
      </c>
      <c r="M151" s="173">
        <f>IF(RES_hhdet_tes!M151=0,"",RES_hhdet_tes!M151/RES_hhdet_fec!M151)</f>
        <v>0.44486627338499657</v>
      </c>
      <c r="N151" s="173">
        <f>IF(RES_hhdet_tes!N151=0,"",RES_hhdet_tes!N151/RES_hhdet_fec!N151)</f>
        <v>0.44914409611091854</v>
      </c>
      <c r="O151" s="173">
        <f>IF(RES_hhdet_tes!O151=0,"",RES_hhdet_tes!O151/RES_hhdet_fec!O151)</f>
        <v>0.45407537385829772</v>
      </c>
      <c r="P151" s="173">
        <f>IF(RES_hhdet_tes!P151=0,"",RES_hhdet_tes!P151/RES_hhdet_fec!P151)</f>
        <v>0.45832188336584051</v>
      </c>
      <c r="Q151" s="173">
        <f>IF(RES_hhdet_tes!Q151=0,"",RES_hhdet_tes!Q151/RES_hhdet_fec!Q151)</f>
        <v>0.45988861289121236</v>
      </c>
    </row>
    <row r="152" spans="1:17" ht="12" customHeight="1" x14ac:dyDescent="0.25">
      <c r="A152" s="147" t="s">
        <v>59</v>
      </c>
      <c r="B152" s="172">
        <f>IF(RES_hhdet_tes!B152=0,"",RES_hhdet_tes!B152/RES_hhdet_fec!B152)</f>
        <v>1</v>
      </c>
      <c r="C152" s="172">
        <f>IF(RES_hhdet_tes!C152=0,"",RES_hhdet_tes!C152/RES_hhdet_fec!C152)</f>
        <v>1.0000000000000002</v>
      </c>
      <c r="D152" s="172">
        <f>IF(RES_hhdet_tes!D152=0,"",RES_hhdet_tes!D152/RES_hhdet_fec!D152)</f>
        <v>1.0000000000000002</v>
      </c>
      <c r="E152" s="172">
        <f>IF(RES_hhdet_tes!E152=0,"",RES_hhdet_tes!E152/RES_hhdet_fec!E152)</f>
        <v>0.99999999999999967</v>
      </c>
      <c r="F152" s="172">
        <f>IF(RES_hhdet_tes!F152=0,"",RES_hhdet_tes!F152/RES_hhdet_fec!F152)</f>
        <v>1</v>
      </c>
      <c r="G152" s="172">
        <f>IF(RES_hhdet_tes!G152=0,"",RES_hhdet_tes!G152/RES_hhdet_fec!G152)</f>
        <v>1</v>
      </c>
      <c r="H152" s="172">
        <f>IF(RES_hhdet_tes!H152=0,"",RES_hhdet_tes!H152/RES_hhdet_fec!H152)</f>
        <v>1.0000000000000004</v>
      </c>
      <c r="I152" s="172">
        <f>IF(RES_hhdet_tes!I152=0,"",RES_hhdet_tes!I152/RES_hhdet_fec!I152)</f>
        <v>0.99999999999999978</v>
      </c>
      <c r="J152" s="172">
        <f>IF(RES_hhdet_tes!J152=0,"",RES_hhdet_tes!J152/RES_hhdet_fec!J152)</f>
        <v>1.0000000000000002</v>
      </c>
      <c r="K152" s="172">
        <f>IF(RES_hhdet_tes!K152=0,"",RES_hhdet_tes!K152/RES_hhdet_fec!K152)</f>
        <v>1</v>
      </c>
      <c r="L152" s="172">
        <f>IF(RES_hhdet_tes!L152=0,"",RES_hhdet_tes!L152/RES_hhdet_fec!L152)</f>
        <v>1.0000000000000002</v>
      </c>
      <c r="M152" s="172">
        <f>IF(RES_hhdet_tes!M152=0,"",RES_hhdet_tes!M152/RES_hhdet_fec!M152)</f>
        <v>1.0000000000000007</v>
      </c>
      <c r="N152" s="172">
        <f>IF(RES_hhdet_tes!N152=0,"",RES_hhdet_tes!N152/RES_hhdet_fec!N152)</f>
        <v>1</v>
      </c>
      <c r="O152" s="172">
        <f>IF(RES_hhdet_tes!O152=0,"",RES_hhdet_tes!O152/RES_hhdet_fec!O152)</f>
        <v>1.0000000000000002</v>
      </c>
      <c r="P152" s="172">
        <f>IF(RES_hhdet_tes!P152=0,"",RES_hhdet_tes!P152/RES_hhdet_fec!P152)</f>
        <v>1</v>
      </c>
      <c r="Q152" s="172">
        <f>IF(RES_hhdet_tes!Q152=0,"",RES_hhdet_tes!Q152/RES_hhdet_fec!Q152)</f>
        <v>1.0000000000000002</v>
      </c>
    </row>
    <row r="153" spans="1:17" ht="12" customHeight="1" x14ac:dyDescent="0.25">
      <c r="A153" s="163" t="s">
        <v>142</v>
      </c>
      <c r="B153" s="171">
        <f>IF(RES_hhdet_tes!B153=0,"",RES_hhdet_tes!B153/RES_hhdet_fec!B153)</f>
        <v>0.48333601519727515</v>
      </c>
      <c r="C153" s="171">
        <f>IF(RES_hhdet_tes!C153=0,"",RES_hhdet_tes!C153/RES_hhdet_fec!C153)</f>
        <v>0.49109125744264809</v>
      </c>
      <c r="D153" s="171">
        <f>IF(RES_hhdet_tes!D153=0,"",RES_hhdet_tes!D153/RES_hhdet_fec!D153)</f>
        <v>0.50811439504348155</v>
      </c>
      <c r="E153" s="171">
        <f>IF(RES_hhdet_tes!E153=0,"",RES_hhdet_tes!E153/RES_hhdet_fec!E153)</f>
        <v>0.52208098099359046</v>
      </c>
      <c r="F153" s="171">
        <f>IF(RES_hhdet_tes!F153=0,"",RES_hhdet_tes!F153/RES_hhdet_fec!F153)</f>
        <v>0.53408646335301169</v>
      </c>
      <c r="G153" s="171">
        <f>IF(RES_hhdet_tes!G153=0,"",RES_hhdet_tes!G153/RES_hhdet_fec!G153)</f>
        <v>0.53894581717349976</v>
      </c>
      <c r="H153" s="171">
        <f>IF(RES_hhdet_tes!H153=0,"",RES_hhdet_tes!H153/RES_hhdet_fec!H153)</f>
        <v>0.54619250022484045</v>
      </c>
      <c r="I153" s="171">
        <f>IF(RES_hhdet_tes!I153=0,"",RES_hhdet_tes!I153/RES_hhdet_fec!I153)</f>
        <v>0.55222712985762157</v>
      </c>
      <c r="J153" s="171">
        <f>IF(RES_hhdet_tes!J153=0,"",RES_hhdet_tes!J153/RES_hhdet_fec!J153)</f>
        <v>0.56138708342395338</v>
      </c>
      <c r="K153" s="171">
        <f>IF(RES_hhdet_tes!K153=0,"",RES_hhdet_tes!K153/RES_hhdet_fec!K153)</f>
        <v>0.56306250467100893</v>
      </c>
      <c r="L153" s="171">
        <f>IF(RES_hhdet_tes!L153=0,"",RES_hhdet_tes!L153/RES_hhdet_fec!L153)</f>
        <v>0.56811593746032596</v>
      </c>
      <c r="M153" s="171">
        <f>IF(RES_hhdet_tes!M153=0,"",RES_hhdet_tes!M153/RES_hhdet_fec!M153)</f>
        <v>0.569845439709463</v>
      </c>
      <c r="N153" s="171">
        <f>IF(RES_hhdet_tes!N153=0,"",RES_hhdet_tes!N153/RES_hhdet_fec!N153)</f>
        <v>0.57280702179125864</v>
      </c>
      <c r="O153" s="171">
        <f>IF(RES_hhdet_tes!O153=0,"",RES_hhdet_tes!O153/RES_hhdet_fec!O153)</f>
        <v>0.57628773776392606</v>
      </c>
      <c r="P153" s="171">
        <f>IF(RES_hhdet_tes!P153=0,"",RES_hhdet_tes!P153/RES_hhdet_fec!P153)</f>
        <v>0.5813143264899221</v>
      </c>
      <c r="Q153" s="171">
        <f>IF(RES_hhdet_tes!Q153=0,"",RES_hhdet_tes!Q153/RES_hhdet_fec!Q153)</f>
        <v>0.59311267051927963</v>
      </c>
    </row>
    <row r="154" spans="1:17" ht="12" customHeight="1" x14ac:dyDescent="0.25">
      <c r="A154" s="161" t="s">
        <v>141</v>
      </c>
      <c r="B154" s="170">
        <f>IF(RES_hhdet_tes!B154=0,"",RES_hhdet_tes!B154/RES_hhdet_fec!B154)</f>
        <v>0.9782082445166993</v>
      </c>
      <c r="C154" s="170">
        <f>IF(RES_hhdet_tes!C154=0,"",RES_hhdet_tes!C154/RES_hhdet_fec!C154)</f>
        <v>0.98963385316679775</v>
      </c>
      <c r="D154" s="170">
        <f>IF(RES_hhdet_tes!D154=0,"",RES_hhdet_tes!D154/RES_hhdet_fec!D154)</f>
        <v>0.98051048936610397</v>
      </c>
      <c r="E154" s="170">
        <f>IF(RES_hhdet_tes!E154=0,"",RES_hhdet_tes!E154/RES_hhdet_fec!E154)</f>
        <v>0.98110120783501686</v>
      </c>
      <c r="F154" s="170">
        <f>IF(RES_hhdet_tes!F154=0,"",RES_hhdet_tes!F154/RES_hhdet_fec!F154)</f>
        <v>0.98135610695783693</v>
      </c>
      <c r="G154" s="170">
        <f>IF(RES_hhdet_tes!G154=0,"",RES_hhdet_tes!G154/RES_hhdet_fec!G154)</f>
        <v>0.90320137220158903</v>
      </c>
      <c r="H154" s="170">
        <f>IF(RES_hhdet_tes!H154=0,"",RES_hhdet_tes!H154/RES_hhdet_fec!H154)</f>
        <v>0.96128996433595837</v>
      </c>
      <c r="I154" s="170">
        <f>IF(RES_hhdet_tes!I154=0,"",RES_hhdet_tes!I154/RES_hhdet_fec!I154)</f>
        <v>0.97994488861036422</v>
      </c>
      <c r="J154" s="170">
        <f>IF(RES_hhdet_tes!J154=0,"",RES_hhdet_tes!J154/RES_hhdet_fec!J154)</f>
        <v>0.98005404231865956</v>
      </c>
      <c r="K154" s="170">
        <f>IF(RES_hhdet_tes!K154=0,"",RES_hhdet_tes!K154/RES_hhdet_fec!K154)</f>
        <v>0.98055737816299682</v>
      </c>
      <c r="L154" s="170">
        <f>IF(RES_hhdet_tes!L154=0,"",RES_hhdet_tes!L154/RES_hhdet_fec!L154)</f>
        <v>0.97978825084370547</v>
      </c>
      <c r="M154" s="170">
        <f>IF(RES_hhdet_tes!M154=0,"",RES_hhdet_tes!M154/RES_hhdet_fec!M154)</f>
        <v>0.98015328552388281</v>
      </c>
      <c r="N154" s="170">
        <f>IF(RES_hhdet_tes!N154=0,"",RES_hhdet_tes!N154/RES_hhdet_fec!N154)</f>
        <v>0.9811765070539924</v>
      </c>
      <c r="O154" s="170">
        <f>IF(RES_hhdet_tes!O154=0,"",RES_hhdet_tes!O154/RES_hhdet_fec!O154)</f>
        <v>0.98152865097444741</v>
      </c>
      <c r="P154" s="170">
        <f>IF(RES_hhdet_tes!P154=0,"",RES_hhdet_tes!P154/RES_hhdet_fec!P154)</f>
        <v>0.97019917797795396</v>
      </c>
      <c r="Q154" s="170">
        <f>IF(RES_hhdet_tes!Q154=0,"",RES_hhdet_tes!Q154/RES_hhdet_fec!Q154)</f>
        <v>0.93357718041188431</v>
      </c>
    </row>
    <row r="155" spans="1:17" ht="12" customHeight="1" x14ac:dyDescent="0.25">
      <c r="A155" s="148" t="s">
        <v>60</v>
      </c>
      <c r="B155" s="73">
        <f>IF(RES_hhdet_tes!B155=0,"",RES_hhdet_tes!B155/RES_hhdet_fec!B155)</f>
        <v>0.4833360151972752</v>
      </c>
      <c r="C155" s="73">
        <f>IF(RES_hhdet_tes!C155=0,"",RES_hhdet_tes!C155/RES_hhdet_fec!C155)</f>
        <v>0.49563950357775277</v>
      </c>
      <c r="D155" s="73">
        <f>IF(RES_hhdet_tes!D155=0,"",RES_hhdet_tes!D155/RES_hhdet_fec!D155)</f>
        <v>0.51754296632737706</v>
      </c>
      <c r="E155" s="73">
        <f>IF(RES_hhdet_tes!E155=0,"",RES_hhdet_tes!E155/RES_hhdet_fec!E155)</f>
        <v>0.53709878008016487</v>
      </c>
      <c r="F155" s="73">
        <f>IF(RES_hhdet_tes!F155=0,"",RES_hhdet_tes!F155/RES_hhdet_fec!F155)</f>
        <v>0.53935155568784499</v>
      </c>
      <c r="G155" s="73">
        <f>IF(RES_hhdet_tes!G155=0,"",RES_hhdet_tes!G155/RES_hhdet_fec!G155)</f>
        <v>0.54757320601637993</v>
      </c>
      <c r="H155" s="73">
        <f>IF(RES_hhdet_tes!H155=0,"",RES_hhdet_tes!H155/RES_hhdet_fec!H155)</f>
        <v>0.55447246051755272</v>
      </c>
      <c r="I155" s="73">
        <f>IF(RES_hhdet_tes!I155=0,"",RES_hhdet_tes!I155/RES_hhdet_fec!I155)</f>
        <v>0.56039441599819773</v>
      </c>
      <c r="J155" s="73">
        <f>IF(RES_hhdet_tes!J155=0,"",RES_hhdet_tes!J155/RES_hhdet_fec!J155)</f>
        <v>0.56603072130581633</v>
      </c>
      <c r="K155" s="73">
        <f>IF(RES_hhdet_tes!K155=0,"",RES_hhdet_tes!K155/RES_hhdet_fec!K155)</f>
        <v>0.5679212171611786</v>
      </c>
      <c r="L155" s="73">
        <f>IF(RES_hhdet_tes!L155=0,"",RES_hhdet_tes!L155/RES_hhdet_fec!L155)</f>
        <v>0.5703653883294042</v>
      </c>
      <c r="M155" s="73">
        <f>IF(RES_hhdet_tes!M155=0,"",RES_hhdet_tes!M155/RES_hhdet_fec!M155)</f>
        <v>0.57200696185039457</v>
      </c>
      <c r="N155" s="73">
        <f>IF(RES_hhdet_tes!N155=0,"",RES_hhdet_tes!N155/RES_hhdet_fec!N155)</f>
        <v>0.57284618282127564</v>
      </c>
      <c r="O155" s="73">
        <f>IF(RES_hhdet_tes!O155=0,"",RES_hhdet_tes!O155/RES_hhdet_fec!O155)</f>
        <v>0.57375976068893586</v>
      </c>
      <c r="P155" s="73">
        <f>IF(RES_hhdet_tes!P155=0,"",RES_hhdet_tes!P155/RES_hhdet_fec!P155)</f>
        <v>0.57648704419155328</v>
      </c>
      <c r="Q155" s="73">
        <f>IF(RES_hhdet_tes!Q155=0,"",RES_hhdet_tes!Q155/RES_hhdet_fec!Q155)</f>
        <v>0.58361367205382231</v>
      </c>
    </row>
    <row r="156" spans="1:17" ht="12" customHeight="1" x14ac:dyDescent="0.25">
      <c r="A156" s="148" t="s">
        <v>59</v>
      </c>
      <c r="B156" s="73">
        <f>IF(RES_hhdet_tes!B156=0,"",RES_hhdet_tes!B156/RES_hhdet_fec!B156)</f>
        <v>1.0000000000000002</v>
      </c>
      <c r="C156" s="73">
        <f>IF(RES_hhdet_tes!C156=0,"",RES_hhdet_tes!C156/RES_hhdet_fec!C156)</f>
        <v>1</v>
      </c>
      <c r="D156" s="73">
        <f>IF(RES_hhdet_tes!D156=0,"",RES_hhdet_tes!D156/RES_hhdet_fec!D156)</f>
        <v>1.0000000000000004</v>
      </c>
      <c r="E156" s="73">
        <f>IF(RES_hhdet_tes!E156=0,"",RES_hhdet_tes!E156/RES_hhdet_fec!E156)</f>
        <v>1.0000000000000004</v>
      </c>
      <c r="F156" s="73">
        <f>IF(RES_hhdet_tes!F156=0,"",RES_hhdet_tes!F156/RES_hhdet_fec!F156)</f>
        <v>0.99999999999999978</v>
      </c>
      <c r="G156" s="73">
        <f>IF(RES_hhdet_tes!G156=0,"",RES_hhdet_tes!G156/RES_hhdet_fec!G156)</f>
        <v>0.99999999999999967</v>
      </c>
      <c r="H156" s="73">
        <f>IF(RES_hhdet_tes!H156=0,"",RES_hhdet_tes!H156/RES_hhdet_fec!H156)</f>
        <v>1</v>
      </c>
      <c r="I156" s="73">
        <f>IF(RES_hhdet_tes!I156=0,"",RES_hhdet_tes!I156/RES_hhdet_fec!I156)</f>
        <v>1.0000000000000004</v>
      </c>
      <c r="J156" s="73">
        <f>IF(RES_hhdet_tes!J156=0,"",RES_hhdet_tes!J156/RES_hhdet_fec!J156)</f>
        <v>1</v>
      </c>
      <c r="K156" s="73">
        <f>IF(RES_hhdet_tes!K156=0,"",RES_hhdet_tes!K156/RES_hhdet_fec!K156)</f>
        <v>1</v>
      </c>
      <c r="L156" s="73">
        <f>IF(RES_hhdet_tes!L156=0,"",RES_hhdet_tes!L156/RES_hhdet_fec!L156)</f>
        <v>1</v>
      </c>
      <c r="M156" s="73">
        <f>IF(RES_hhdet_tes!M156=0,"",RES_hhdet_tes!M156/RES_hhdet_fec!M156)</f>
        <v>1</v>
      </c>
      <c r="N156" s="73">
        <f>IF(RES_hhdet_tes!N156=0,"",RES_hhdet_tes!N156/RES_hhdet_fec!N156)</f>
        <v>1.0000000000000002</v>
      </c>
      <c r="O156" s="73">
        <f>IF(RES_hhdet_tes!O156=0,"",RES_hhdet_tes!O156/RES_hhdet_fec!O156)</f>
        <v>1</v>
      </c>
      <c r="P156" s="73">
        <f>IF(RES_hhdet_tes!P156=0,"",RES_hhdet_tes!P156/RES_hhdet_fec!P156)</f>
        <v>0.99999999999999978</v>
      </c>
      <c r="Q156" s="73">
        <f>IF(RES_hhdet_tes!Q156=0,"",RES_hhdet_tes!Q156/RES_hhdet_fec!Q156)</f>
        <v>1</v>
      </c>
    </row>
    <row r="157" spans="1:17" ht="12" customHeight="1" x14ac:dyDescent="0.25">
      <c r="A157" s="158" t="s">
        <v>62</v>
      </c>
      <c r="B157" s="169">
        <f>IF(RES_hhdet_tes!B157=0,"",RES_hhdet_tes!B157/RES_hhdet_fec!B157)</f>
        <v>0.50495052060379875</v>
      </c>
      <c r="C157" s="169">
        <f>IF(RES_hhdet_tes!C157=0,"",RES_hhdet_tes!C157/RES_hhdet_fec!C157)</f>
        <v>0.47523743273366637</v>
      </c>
      <c r="D157" s="169">
        <f>IF(RES_hhdet_tes!D157=0,"",RES_hhdet_tes!D157/RES_hhdet_fec!D157)</f>
        <v>0.48940704835152082</v>
      </c>
      <c r="E157" s="169">
        <f>IF(RES_hhdet_tes!E157=0,"",RES_hhdet_tes!E157/RES_hhdet_fec!E157)</f>
        <v>0.5088629527150963</v>
      </c>
      <c r="F157" s="169">
        <f>IF(RES_hhdet_tes!F157=0,"",RES_hhdet_tes!F157/RES_hhdet_fec!F157)</f>
        <v>0.51479727565406885</v>
      </c>
      <c r="G157" s="169">
        <f>IF(RES_hhdet_tes!G157=0,"",RES_hhdet_tes!G157/RES_hhdet_fec!G157)</f>
        <v>0.52926175580764856</v>
      </c>
      <c r="H157" s="169">
        <f>IF(RES_hhdet_tes!H157=0,"",RES_hhdet_tes!H157/RES_hhdet_fec!H157)</f>
        <v>0.57239789178475475</v>
      </c>
      <c r="I157" s="169">
        <f>IF(RES_hhdet_tes!I157=0,"",RES_hhdet_tes!I157/RES_hhdet_fec!I157)</f>
        <v>0.58243650275812686</v>
      </c>
      <c r="J157" s="169">
        <f>IF(RES_hhdet_tes!J157=0,"",RES_hhdet_tes!J157/RES_hhdet_fec!J157)</f>
        <v>0.59768326663763849</v>
      </c>
      <c r="K157" s="169">
        <f>IF(RES_hhdet_tes!K157=0,"",RES_hhdet_tes!K157/RES_hhdet_fec!K157)</f>
        <v>0.60381537608368929</v>
      </c>
      <c r="L157" s="169">
        <f>IF(RES_hhdet_tes!L157=0,"",RES_hhdet_tes!L157/RES_hhdet_fec!L157)</f>
        <v>0.61355237119695893</v>
      </c>
      <c r="M157" s="169">
        <f>IF(RES_hhdet_tes!M157=0,"",RES_hhdet_tes!M157/RES_hhdet_fec!M157)</f>
        <v>0.59899982526892348</v>
      </c>
      <c r="N157" s="169">
        <f>IF(RES_hhdet_tes!N157=0,"",RES_hhdet_tes!N157/RES_hhdet_fec!N157)</f>
        <v>0.60125080171995315</v>
      </c>
      <c r="O157" s="169">
        <f>IF(RES_hhdet_tes!O157=0,"",RES_hhdet_tes!O157/RES_hhdet_fec!O157)</f>
        <v>0.5917212417926816</v>
      </c>
      <c r="P157" s="169">
        <f>IF(RES_hhdet_tes!P157=0,"",RES_hhdet_tes!P157/RES_hhdet_fec!P157)</f>
        <v>0.59651322047961042</v>
      </c>
      <c r="Q157" s="169">
        <f>IF(RES_hhdet_tes!Q157=0,"",RES_hhdet_tes!Q157/RES_hhdet_fec!Q157)</f>
        <v>0.6031190420578233</v>
      </c>
    </row>
    <row r="158" spans="1:17" ht="12" customHeight="1" x14ac:dyDescent="0.25">
      <c r="A158" s="23" t="s">
        <v>57</v>
      </c>
      <c r="B158" s="73">
        <f>IF(RES_hhdet_tes!B158=0,"",RES_hhdet_tes!B158/RES_hhdet_fec!B158)</f>
        <v>0.37467543599955527</v>
      </c>
      <c r="C158" s="73">
        <f>IF(RES_hhdet_tes!C158=0,"",RES_hhdet_tes!C158/RES_hhdet_fec!C158)</f>
        <v>0.39133108212869572</v>
      </c>
      <c r="D158" s="73">
        <f>IF(RES_hhdet_tes!D158=0,"",RES_hhdet_tes!D158/RES_hhdet_fec!D158)</f>
        <v>0.40007925516408677</v>
      </c>
      <c r="E158" s="73">
        <f>IF(RES_hhdet_tes!E158=0,"",RES_hhdet_tes!E158/RES_hhdet_fec!E158)</f>
        <v>0.40866886432839233</v>
      </c>
      <c r="F158" s="73">
        <f>IF(RES_hhdet_tes!F158=0,"",RES_hhdet_tes!F158/RES_hhdet_fec!F158)</f>
        <v>0.4126140048623258</v>
      </c>
      <c r="G158" s="73">
        <f>IF(RES_hhdet_tes!G158=0,"",RES_hhdet_tes!G158/RES_hhdet_fec!G158)</f>
        <v>0.41635180095725471</v>
      </c>
      <c r="H158" s="73">
        <f>IF(RES_hhdet_tes!H158=0,"",RES_hhdet_tes!H158/RES_hhdet_fec!H158)</f>
        <v>0.42213687654662574</v>
      </c>
      <c r="I158" s="73">
        <f>IF(RES_hhdet_tes!I158=0,"",RES_hhdet_tes!I158/RES_hhdet_fec!I158)</f>
        <v>0.43077799455206178</v>
      </c>
      <c r="J158" s="73">
        <f>IF(RES_hhdet_tes!J158=0,"",RES_hhdet_tes!J158/RES_hhdet_fec!J158)</f>
        <v>0.43609677948766423</v>
      </c>
      <c r="K158" s="73">
        <f>IF(RES_hhdet_tes!K158=0,"",RES_hhdet_tes!K158/RES_hhdet_fec!K158)</f>
        <v>0.43851756723076241</v>
      </c>
      <c r="L158" s="73">
        <f>IF(RES_hhdet_tes!L158=0,"",RES_hhdet_tes!L158/RES_hhdet_fec!L158)</f>
        <v>0.44102405042525633</v>
      </c>
      <c r="M158" s="73">
        <f>IF(RES_hhdet_tes!M158=0,"",RES_hhdet_tes!M158/RES_hhdet_fec!M158)</f>
        <v>0.44384602051818889</v>
      </c>
      <c r="N158" s="73">
        <f>IF(RES_hhdet_tes!N158=0,"",RES_hhdet_tes!N158/RES_hhdet_fec!N158)</f>
        <v>0.44453003634972837</v>
      </c>
      <c r="O158" s="73">
        <f>IF(RES_hhdet_tes!O158=0,"",RES_hhdet_tes!O158/RES_hhdet_fec!O158)</f>
        <v>0.44619951165211119</v>
      </c>
      <c r="P158" s="73">
        <f>IF(RES_hhdet_tes!P158=0,"",RES_hhdet_tes!P158/RES_hhdet_fec!P158)</f>
        <v>0.4475263398378283</v>
      </c>
      <c r="Q158" s="73">
        <f>IF(RES_hhdet_tes!Q158=0,"",RES_hhdet_tes!Q158/RES_hhdet_fec!Q158)</f>
        <v>0.45265239087338399</v>
      </c>
    </row>
    <row r="159" spans="1:17" ht="12" customHeight="1" x14ac:dyDescent="0.25">
      <c r="A159" s="29" t="s">
        <v>140</v>
      </c>
      <c r="B159" s="65">
        <f>IF(RES_hhdet_tes!B159=0,"",RES_hhdet_tes!B159/RES_hhdet_fec!B159)</f>
        <v>0.75922575541904758</v>
      </c>
      <c r="C159" s="65">
        <f>IF(RES_hhdet_tes!C159=0,"",RES_hhdet_tes!C159/RES_hhdet_fec!C159)</f>
        <v>0.76911311879821687</v>
      </c>
      <c r="D159" s="65">
        <f>IF(RES_hhdet_tes!D159=0,"",RES_hhdet_tes!D159/RES_hhdet_fec!D159)</f>
        <v>0.78355105211464948</v>
      </c>
      <c r="E159" s="65">
        <f>IF(RES_hhdet_tes!E159=0,"",RES_hhdet_tes!E159/RES_hhdet_fec!E159)</f>
        <v>0.79767908628767881</v>
      </c>
      <c r="F159" s="65">
        <f>IF(RES_hhdet_tes!F159=0,"",RES_hhdet_tes!F159/RES_hhdet_fec!F159)</f>
        <v>0.80191789864864893</v>
      </c>
      <c r="G159" s="65">
        <f>IF(RES_hhdet_tes!G159=0,"",RES_hhdet_tes!G159/RES_hhdet_fec!G159)</f>
        <v>0.80603087856719602</v>
      </c>
      <c r="H159" s="65">
        <f>IF(RES_hhdet_tes!H159=0,"",RES_hhdet_tes!H159/RES_hhdet_fec!H159)</f>
        <v>0.81152981387823131</v>
      </c>
      <c r="I159" s="65">
        <f>IF(RES_hhdet_tes!I159=0,"",RES_hhdet_tes!I159/RES_hhdet_fec!I159)</f>
        <v>0.81915608804180862</v>
      </c>
      <c r="J159" s="65">
        <f>IF(RES_hhdet_tes!J159=0,"",RES_hhdet_tes!J159/RES_hhdet_fec!J159)</f>
        <v>0.82406963734257754</v>
      </c>
      <c r="K159" s="65">
        <f>IF(RES_hhdet_tes!K159=0,"",RES_hhdet_tes!K159/RES_hhdet_fec!K159)</f>
        <v>0.82488283669706675</v>
      </c>
      <c r="L159" s="65">
        <f>IF(RES_hhdet_tes!L159=0,"",RES_hhdet_tes!L159/RES_hhdet_fec!L159)</f>
        <v>0.82657366111585584</v>
      </c>
      <c r="M159" s="65">
        <f>IF(RES_hhdet_tes!M159=0,"",RES_hhdet_tes!M159/RES_hhdet_fec!M159)</f>
        <v>0.82763989469614319</v>
      </c>
      <c r="N159" s="65">
        <f>IF(RES_hhdet_tes!N159=0,"",RES_hhdet_tes!N159/RES_hhdet_fec!N159)</f>
        <v>0.82823046872583295</v>
      </c>
      <c r="O159" s="65">
        <f>IF(RES_hhdet_tes!O159=0,"",RES_hhdet_tes!O159/RES_hhdet_fec!O159)</f>
        <v>0.82938046628279904</v>
      </c>
      <c r="P159" s="65">
        <f>IF(RES_hhdet_tes!P159=0,"",RES_hhdet_tes!P159/RES_hhdet_fec!P159)</f>
        <v>0.83036537000669752</v>
      </c>
      <c r="Q159" s="65">
        <f>IF(RES_hhdet_tes!Q159=0,"",RES_hhdet_tes!Q159/RES_hhdet_fec!Q159)</f>
        <v>0.83325326140369782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75">
        <f>IF(RES_hhdet_tes!B161=0,"",RES_hhdet_tes!B161/RES_hhdet_fec!B161)</f>
        <v>0.61223458036971323</v>
      </c>
      <c r="C161" s="175">
        <f>IF(RES_hhdet_tes!C161=0,"",RES_hhdet_tes!C161/RES_hhdet_fec!C161)</f>
        <v>0.62434744744196824</v>
      </c>
      <c r="D161" s="175">
        <f>IF(RES_hhdet_tes!D161=0,"",RES_hhdet_tes!D161/RES_hhdet_fec!D161)</f>
        <v>0.64568880051853339</v>
      </c>
      <c r="E161" s="175">
        <f>IF(RES_hhdet_tes!E161=0,"",RES_hhdet_tes!E161/RES_hhdet_fec!E161)</f>
        <v>0.66047414014443862</v>
      </c>
      <c r="F161" s="175">
        <f>IF(RES_hhdet_tes!F161=0,"",RES_hhdet_tes!F161/RES_hhdet_fec!F161)</f>
        <v>0.68809810810929162</v>
      </c>
      <c r="G161" s="175">
        <f>IF(RES_hhdet_tes!G161=0,"",RES_hhdet_tes!G161/RES_hhdet_fec!G161)</f>
        <v>0.69796724163266877</v>
      </c>
      <c r="H161" s="175">
        <f>IF(RES_hhdet_tes!H161=0,"",RES_hhdet_tes!H161/RES_hhdet_fec!H161)</f>
        <v>0.72282024515040944</v>
      </c>
      <c r="I161" s="175">
        <f>IF(RES_hhdet_tes!I161=0,"",RES_hhdet_tes!I161/RES_hhdet_fec!I161)</f>
        <v>0.74524437682043754</v>
      </c>
      <c r="J161" s="175">
        <f>IF(RES_hhdet_tes!J161=0,"",RES_hhdet_tes!J161/RES_hhdet_fec!J161)</f>
        <v>0.7597033049963422</v>
      </c>
      <c r="K161" s="175">
        <f>IF(RES_hhdet_tes!K161=0,"",RES_hhdet_tes!K161/RES_hhdet_fec!K161)</f>
        <v>0.77834094913826768</v>
      </c>
      <c r="L161" s="175">
        <f>IF(RES_hhdet_tes!L161=0,"",RES_hhdet_tes!L161/RES_hhdet_fec!L161)</f>
        <v>0.80279261444915129</v>
      </c>
      <c r="M161" s="175">
        <f>IF(RES_hhdet_tes!M161=0,"",RES_hhdet_tes!M161/RES_hhdet_fec!M161)</f>
        <v>0.81270438037420023</v>
      </c>
      <c r="N161" s="175">
        <f>IF(RES_hhdet_tes!N161=0,"",RES_hhdet_tes!N161/RES_hhdet_fec!N161)</f>
        <v>0.82858068908303284</v>
      </c>
      <c r="O161" s="175">
        <f>IF(RES_hhdet_tes!O161=0,"",RES_hhdet_tes!O161/RES_hhdet_fec!O161)</f>
        <v>0.85764008974489614</v>
      </c>
      <c r="P161" s="175">
        <f>IF(RES_hhdet_tes!P161=0,"",RES_hhdet_tes!P161/RES_hhdet_fec!P161)</f>
        <v>0.87172732382906781</v>
      </c>
      <c r="Q161" s="175">
        <f>IF(RES_hhdet_tes!Q161=0,"",RES_hhdet_tes!Q161/RES_hhdet_fec!Q161)</f>
        <v>0.8578628327431822</v>
      </c>
    </row>
    <row r="162" spans="1:17" ht="12.95" customHeight="1" x14ac:dyDescent="0.25">
      <c r="A162" s="158" t="s">
        <v>65</v>
      </c>
      <c r="B162" s="169">
        <f>IF(RES_hhdet_tes!B162=0,"",RES_hhdet_tes!B162/RES_hhdet_fec!B162)</f>
        <v>0.54340846810355836</v>
      </c>
      <c r="C162" s="169">
        <f>IF(RES_hhdet_tes!C162=0,"",RES_hhdet_tes!C162/RES_hhdet_fec!C162)</f>
        <v>0.55877796917790512</v>
      </c>
      <c r="D162" s="169">
        <f>IF(RES_hhdet_tes!D162=0,"",RES_hhdet_tes!D162/RES_hhdet_fec!D162)</f>
        <v>0.59060465180283506</v>
      </c>
      <c r="E162" s="169">
        <f>IF(RES_hhdet_tes!E162=0,"",RES_hhdet_tes!E162/RES_hhdet_fec!E162)</f>
        <v>0.61266085643356838</v>
      </c>
      <c r="F162" s="169">
        <f>IF(RES_hhdet_tes!F162=0,"",RES_hhdet_tes!F162/RES_hhdet_fec!F162)</f>
        <v>0.62820015322153699</v>
      </c>
      <c r="G162" s="169">
        <f>IF(RES_hhdet_tes!G162=0,"",RES_hhdet_tes!G162/RES_hhdet_fec!G162)</f>
        <v>0.64753636940175718</v>
      </c>
      <c r="H162" s="169">
        <f>IF(RES_hhdet_tes!H162=0,"",RES_hhdet_tes!H162/RES_hhdet_fec!H162)</f>
        <v>0.66306601734757087</v>
      </c>
      <c r="I162" s="169">
        <f>IF(RES_hhdet_tes!I162=0,"",RES_hhdet_tes!I162/RES_hhdet_fec!I162)</f>
        <v>0.67596171782840409</v>
      </c>
      <c r="J162" s="169">
        <f>IF(RES_hhdet_tes!J162=0,"",RES_hhdet_tes!J162/RES_hhdet_fec!J162)</f>
        <v>0.68337355030980029</v>
      </c>
      <c r="K162" s="169">
        <f>IF(RES_hhdet_tes!K162=0,"",RES_hhdet_tes!K162/RES_hhdet_fec!K162)</f>
        <v>0.70050601055618744</v>
      </c>
      <c r="L162" s="169">
        <f>IF(RES_hhdet_tes!L162=0,"",RES_hhdet_tes!L162/RES_hhdet_fec!L162)</f>
        <v>0.70618228689710782</v>
      </c>
      <c r="M162" s="169">
        <f>IF(RES_hhdet_tes!M162=0,"",RES_hhdet_tes!M162/RES_hhdet_fec!M162)</f>
        <v>0.7214595583214406</v>
      </c>
      <c r="N162" s="169">
        <f>IF(RES_hhdet_tes!N162=0,"",RES_hhdet_tes!N162/RES_hhdet_fec!N162)</f>
        <v>0.72238299554876106</v>
      </c>
      <c r="O162" s="169">
        <f>IF(RES_hhdet_tes!O162=0,"",RES_hhdet_tes!O162/RES_hhdet_fec!O162)</f>
        <v>0.72311221352275268</v>
      </c>
      <c r="P162" s="169">
        <f>IF(RES_hhdet_tes!P162=0,"",RES_hhdet_tes!P162/RES_hhdet_fec!P162)</f>
        <v>0.72322427998391881</v>
      </c>
      <c r="Q162" s="169">
        <f>IF(RES_hhdet_tes!Q162=0,"",RES_hhdet_tes!Q162/RES_hhdet_fec!Q162)</f>
        <v>0.72357842406468253</v>
      </c>
    </row>
    <row r="163" spans="1:17" ht="12" customHeight="1" x14ac:dyDescent="0.25">
      <c r="A163" s="23" t="s">
        <v>60</v>
      </c>
      <c r="B163" s="65">
        <f>IF(RES_hhdet_tes!B163=0,"",RES_hhdet_tes!B163/RES_hhdet_fec!B163)</f>
        <v>0.54340846810355836</v>
      </c>
      <c r="C163" s="65">
        <f>IF(RES_hhdet_tes!C163=0,"",RES_hhdet_tes!C163/RES_hhdet_fec!C163)</f>
        <v>0.55877796917790512</v>
      </c>
      <c r="D163" s="65">
        <f>IF(RES_hhdet_tes!D163=0,"",RES_hhdet_tes!D163/RES_hhdet_fec!D163)</f>
        <v>0.59060465180283506</v>
      </c>
      <c r="E163" s="65">
        <f>IF(RES_hhdet_tes!E163=0,"",RES_hhdet_tes!E163/RES_hhdet_fec!E163)</f>
        <v>0.61266085643356838</v>
      </c>
      <c r="F163" s="65">
        <f>IF(RES_hhdet_tes!F163=0,"",RES_hhdet_tes!F163/RES_hhdet_fec!F163)</f>
        <v>0.62820015322153699</v>
      </c>
      <c r="G163" s="65">
        <f>IF(RES_hhdet_tes!G163=0,"",RES_hhdet_tes!G163/RES_hhdet_fec!G163)</f>
        <v>0.64753636940175718</v>
      </c>
      <c r="H163" s="65">
        <f>IF(RES_hhdet_tes!H163=0,"",RES_hhdet_tes!H163/RES_hhdet_fec!H163)</f>
        <v>0.66306601734757087</v>
      </c>
      <c r="I163" s="65">
        <f>IF(RES_hhdet_tes!I163=0,"",RES_hhdet_tes!I163/RES_hhdet_fec!I163)</f>
        <v>0.67596171782840409</v>
      </c>
      <c r="J163" s="65">
        <f>IF(RES_hhdet_tes!J163=0,"",RES_hhdet_tes!J163/RES_hhdet_fec!J163)</f>
        <v>0.68337355030980029</v>
      </c>
      <c r="K163" s="65">
        <f>IF(RES_hhdet_tes!K163=0,"",RES_hhdet_tes!K163/RES_hhdet_fec!K163)</f>
        <v>0.70050601055618744</v>
      </c>
      <c r="L163" s="65">
        <f>IF(RES_hhdet_tes!L163=0,"",RES_hhdet_tes!L163/RES_hhdet_fec!L163)</f>
        <v>0.70618228689710782</v>
      </c>
      <c r="M163" s="65">
        <f>IF(RES_hhdet_tes!M163=0,"",RES_hhdet_tes!M163/RES_hhdet_fec!M163)</f>
        <v>0.7214595583214406</v>
      </c>
      <c r="N163" s="65">
        <f>IF(RES_hhdet_tes!N163=0,"",RES_hhdet_tes!N163/RES_hhdet_fec!N163)</f>
        <v>0.72238299554876106</v>
      </c>
      <c r="O163" s="65">
        <f>IF(RES_hhdet_tes!O163=0,"",RES_hhdet_tes!O163/RES_hhdet_fec!O163)</f>
        <v>0.72311221352275268</v>
      </c>
      <c r="P163" s="65">
        <f>IF(RES_hhdet_tes!P163=0,"",RES_hhdet_tes!P163/RES_hhdet_fec!P163)</f>
        <v>0.72322427998391881</v>
      </c>
      <c r="Q163" s="65">
        <f>IF(RES_hhdet_tes!Q163=0,"",RES_hhdet_tes!Q163/RES_hhdet_fec!Q163)</f>
        <v>0.72357842406468253</v>
      </c>
    </row>
    <row r="164" spans="1:17" ht="12.95" customHeight="1" x14ac:dyDescent="0.25">
      <c r="A164" s="158" t="s">
        <v>112</v>
      </c>
      <c r="B164" s="169">
        <f>IF(RES_hhdet_tes!B164=0,"",RES_hhdet_tes!B164/RES_hhdet_fec!B164)</f>
        <v>1.3958328555053792</v>
      </c>
      <c r="C164" s="169">
        <f>IF(RES_hhdet_tes!C164=0,"",RES_hhdet_tes!C164/RES_hhdet_fec!C164)</f>
        <v>1.4487586436319779</v>
      </c>
      <c r="D164" s="169">
        <f>IF(RES_hhdet_tes!D164=0,"",RES_hhdet_tes!D164/RES_hhdet_fec!D164)</f>
        <v>1.5199269126118737</v>
      </c>
      <c r="E164" s="169">
        <f>IF(RES_hhdet_tes!E164=0,"",RES_hhdet_tes!E164/RES_hhdet_fec!E164)</f>
        <v>1.581943143967353</v>
      </c>
      <c r="F164" s="169">
        <f>IF(RES_hhdet_tes!F164=0,"",RES_hhdet_tes!F164/RES_hhdet_fec!F164)</f>
        <v>1.6472597048576376</v>
      </c>
      <c r="G164" s="169">
        <f>IF(RES_hhdet_tes!G164=0,"",RES_hhdet_tes!G164/RES_hhdet_fec!G164)</f>
        <v>1.7201689606055566</v>
      </c>
      <c r="H164" s="169">
        <f>IF(RES_hhdet_tes!H164=0,"",RES_hhdet_tes!H164/RES_hhdet_fec!H164)</f>
        <v>1.7942358446300677</v>
      </c>
      <c r="I164" s="169">
        <f>IF(RES_hhdet_tes!I164=0,"",RES_hhdet_tes!I164/RES_hhdet_fec!I164)</f>
        <v>1.8402208543068661</v>
      </c>
      <c r="J164" s="169">
        <f>IF(RES_hhdet_tes!J164=0,"",RES_hhdet_tes!J164/RES_hhdet_fec!J164)</f>
        <v>1.8513371990395346</v>
      </c>
      <c r="K164" s="169">
        <f>IF(RES_hhdet_tes!K164=0,"",RES_hhdet_tes!K164/RES_hhdet_fec!K164)</f>
        <v>1.9125829561181189</v>
      </c>
      <c r="L164" s="169">
        <f>IF(RES_hhdet_tes!L164=0,"",RES_hhdet_tes!L164/RES_hhdet_fec!L164)</f>
        <v>2.0655175305138114</v>
      </c>
      <c r="M164" s="169">
        <f>IF(RES_hhdet_tes!M164=0,"",RES_hhdet_tes!M164/RES_hhdet_fec!M164)</f>
        <v>2.130293269627491</v>
      </c>
      <c r="N164" s="169">
        <f>IF(RES_hhdet_tes!N164=0,"",RES_hhdet_tes!N164/RES_hhdet_fec!N164)</f>
        <v>2.2685764601757712</v>
      </c>
      <c r="O164" s="169">
        <f>IF(RES_hhdet_tes!O164=0,"",RES_hhdet_tes!O164/RES_hhdet_fec!O164)</f>
        <v>2.4790248576561242</v>
      </c>
      <c r="P164" s="169">
        <f>IF(RES_hhdet_tes!P164=0,"",RES_hhdet_tes!P164/RES_hhdet_fec!P164)</f>
        <v>2.7463778946698665</v>
      </c>
      <c r="Q164" s="169">
        <f>IF(RES_hhdet_tes!Q164=0,"",RES_hhdet_tes!Q164/RES_hhdet_fec!Q164)</f>
        <v>2.9961683499760232</v>
      </c>
    </row>
    <row r="165" spans="1:17" ht="12" customHeight="1" x14ac:dyDescent="0.25">
      <c r="A165" s="23" t="s">
        <v>60</v>
      </c>
      <c r="B165" s="73">
        <f>IF(RES_hhdet_tes!B165=0,"",RES_hhdet_tes!B165/RES_hhdet_fec!B165)</f>
        <v>1.3958328555053792</v>
      </c>
      <c r="C165" s="73">
        <f>IF(RES_hhdet_tes!C165=0,"",RES_hhdet_tes!C165/RES_hhdet_fec!C165)</f>
        <v>1.4487586436319779</v>
      </c>
      <c r="D165" s="73">
        <f>IF(RES_hhdet_tes!D165=0,"",RES_hhdet_tes!D165/RES_hhdet_fec!D165)</f>
        <v>1.5199269126118737</v>
      </c>
      <c r="E165" s="73">
        <f>IF(RES_hhdet_tes!E165=0,"",RES_hhdet_tes!E165/RES_hhdet_fec!E165)</f>
        <v>1.581943143967353</v>
      </c>
      <c r="F165" s="73">
        <f>IF(RES_hhdet_tes!F165=0,"",RES_hhdet_tes!F165/RES_hhdet_fec!F165)</f>
        <v>1.6472597048576376</v>
      </c>
      <c r="G165" s="73">
        <f>IF(RES_hhdet_tes!G165=0,"",RES_hhdet_tes!G165/RES_hhdet_fec!G165)</f>
        <v>1.7201689606055566</v>
      </c>
      <c r="H165" s="73">
        <f>IF(RES_hhdet_tes!H165=0,"",RES_hhdet_tes!H165/RES_hhdet_fec!H165)</f>
        <v>1.7942358446300677</v>
      </c>
      <c r="I165" s="73">
        <f>IF(RES_hhdet_tes!I165=0,"",RES_hhdet_tes!I165/RES_hhdet_fec!I165)</f>
        <v>1.8402208543068661</v>
      </c>
      <c r="J165" s="73">
        <f>IF(RES_hhdet_tes!J165=0,"",RES_hhdet_tes!J165/RES_hhdet_fec!J165)</f>
        <v>1.8513371990395346</v>
      </c>
      <c r="K165" s="73">
        <f>IF(RES_hhdet_tes!K165=0,"",RES_hhdet_tes!K165/RES_hhdet_fec!K165)</f>
        <v>1.9125829561181189</v>
      </c>
      <c r="L165" s="73">
        <f>IF(RES_hhdet_tes!L165=0,"",RES_hhdet_tes!L165/RES_hhdet_fec!L165)</f>
        <v>2.0655175305138114</v>
      </c>
      <c r="M165" s="73">
        <f>IF(RES_hhdet_tes!M165=0,"",RES_hhdet_tes!M165/RES_hhdet_fec!M165)</f>
        <v>2.130293269627491</v>
      </c>
      <c r="N165" s="73">
        <f>IF(RES_hhdet_tes!N165=0,"",RES_hhdet_tes!N165/RES_hhdet_fec!N165)</f>
        <v>2.2685764601757712</v>
      </c>
      <c r="O165" s="73">
        <f>IF(RES_hhdet_tes!O165=0,"",RES_hhdet_tes!O165/RES_hhdet_fec!O165)</f>
        <v>2.4790248576561242</v>
      </c>
      <c r="P165" s="73">
        <f>IF(RES_hhdet_tes!P165=0,"",RES_hhdet_tes!P165/RES_hhdet_fec!P165)</f>
        <v>2.7463778946698665</v>
      </c>
      <c r="Q165" s="73">
        <f>IF(RES_hhdet_tes!Q165=0,"",RES_hhdet_tes!Q165/RES_hhdet_fec!Q165)</f>
        <v>2.9961683499760232</v>
      </c>
    </row>
    <row r="166" spans="1:17" ht="12" customHeight="1" x14ac:dyDescent="0.25">
      <c r="A166" s="158" t="s">
        <v>63</v>
      </c>
      <c r="B166" s="169">
        <f>IF(RES_hhdet_tes!B166=0,"",RES_hhdet_tes!B166/RES_hhdet_fec!B166)</f>
        <v>0.76204359887985418</v>
      </c>
      <c r="C166" s="169">
        <f>IF(RES_hhdet_tes!C166=0,"",RES_hhdet_tes!C166/RES_hhdet_fec!C166)</f>
        <v>0.76968494345215155</v>
      </c>
      <c r="D166" s="169">
        <f>IF(RES_hhdet_tes!D166=0,"",RES_hhdet_tes!D166/RES_hhdet_fec!D166)</f>
        <v>0.76104796177255229</v>
      </c>
      <c r="E166" s="169">
        <f>IF(RES_hhdet_tes!E166=0,"",RES_hhdet_tes!E166/RES_hhdet_fec!E166)</f>
        <v>0.76711903488388444</v>
      </c>
      <c r="F166" s="169">
        <f>IF(RES_hhdet_tes!F166=0,"",RES_hhdet_tes!F166/RES_hhdet_fec!F166)</f>
        <v>0.82170517775157881</v>
      </c>
      <c r="G166" s="169">
        <f>IF(RES_hhdet_tes!G166=0,"",RES_hhdet_tes!G166/RES_hhdet_fec!G166)</f>
        <v>0.76383510734371829</v>
      </c>
      <c r="H166" s="169">
        <f>IF(RES_hhdet_tes!H166=0,"",RES_hhdet_tes!H166/RES_hhdet_fec!H166)</f>
        <v>0.80749342046531025</v>
      </c>
      <c r="I166" s="169">
        <f>IF(RES_hhdet_tes!I166=0,"",RES_hhdet_tes!I166/RES_hhdet_fec!I166)</f>
        <v>0.90147316034598868</v>
      </c>
      <c r="J166" s="169">
        <f>IF(RES_hhdet_tes!J166=0,"",RES_hhdet_tes!J166/RES_hhdet_fec!J166)</f>
        <v>0.89260977759923443</v>
      </c>
      <c r="K166" s="169">
        <f>IF(RES_hhdet_tes!K166=0,"",RES_hhdet_tes!K166/RES_hhdet_fec!K166)</f>
        <v>0.89523946646399788</v>
      </c>
      <c r="L166" s="169">
        <f>IF(RES_hhdet_tes!L166=0,"",RES_hhdet_tes!L166/RES_hhdet_fec!L166)</f>
        <v>0.91899110989014587</v>
      </c>
      <c r="M166" s="169">
        <f>IF(RES_hhdet_tes!M166=0,"",RES_hhdet_tes!M166/RES_hhdet_fec!M166)</f>
        <v>0.92547241257156876</v>
      </c>
      <c r="N166" s="169">
        <f>IF(RES_hhdet_tes!N166=0,"",RES_hhdet_tes!N166/RES_hhdet_fec!N166)</f>
        <v>0.94248313631048153</v>
      </c>
      <c r="O166" s="169">
        <f>IF(RES_hhdet_tes!O166=0,"",RES_hhdet_tes!O166/RES_hhdet_fec!O166)</f>
        <v>0.96851170092959504</v>
      </c>
      <c r="P166" s="169">
        <f>IF(RES_hhdet_tes!P166=0,"",RES_hhdet_tes!P166/RES_hhdet_fec!P166)</f>
        <v>0.95379646786019834</v>
      </c>
      <c r="Q166" s="169">
        <f>IF(RES_hhdet_tes!Q166=0,"",RES_hhdet_tes!Q166/RES_hhdet_fec!Q166)</f>
        <v>0.92479769401598411</v>
      </c>
    </row>
    <row r="167" spans="1:17" ht="12" customHeight="1" x14ac:dyDescent="0.25">
      <c r="A167" s="167" t="s">
        <v>144</v>
      </c>
      <c r="B167" s="174">
        <f>IF(RES_hhdet_tes!B167=0,"",RES_hhdet_tes!B167/RES_hhdet_fec!B167)</f>
        <v>0.37826296841525858</v>
      </c>
      <c r="C167" s="174">
        <f>IF(RES_hhdet_tes!C167=0,"",RES_hhdet_tes!C167/RES_hhdet_fec!C167)</f>
        <v>0.38439246292996937</v>
      </c>
      <c r="D167" s="174">
        <f>IF(RES_hhdet_tes!D167=0,"",RES_hhdet_tes!D167/RES_hhdet_fec!D167)</f>
        <v>0.39013578707764968</v>
      </c>
      <c r="E167" s="174">
        <f>IF(RES_hhdet_tes!E167=0,"",RES_hhdet_tes!E167/RES_hhdet_fec!E167)</f>
        <v>0.39541886661541348</v>
      </c>
      <c r="F167" s="174">
        <f>IF(RES_hhdet_tes!F167=0,"",RES_hhdet_tes!F167/RES_hhdet_fec!F167)</f>
        <v>0.40286942797766107</v>
      </c>
      <c r="G167" s="174">
        <f>IF(RES_hhdet_tes!G167=0,"",RES_hhdet_tes!G167/RES_hhdet_fec!G167)</f>
        <v>0.40637734787054786</v>
      </c>
      <c r="H167" s="174">
        <f>IF(RES_hhdet_tes!H167=0,"",RES_hhdet_tes!H167/RES_hhdet_fec!H167)</f>
        <v>0.41174974705763412</v>
      </c>
      <c r="I167" s="174">
        <f>IF(RES_hhdet_tes!I167=0,"",RES_hhdet_tes!I167/RES_hhdet_fec!I167)</f>
        <v>0.43272729442603791</v>
      </c>
      <c r="J167" s="174">
        <f>IF(RES_hhdet_tes!J167=0,"",RES_hhdet_tes!J167/RES_hhdet_fec!J167)</f>
        <v>0.43495961180204901</v>
      </c>
      <c r="K167" s="174">
        <f>IF(RES_hhdet_tes!K167=0,"",RES_hhdet_tes!K167/RES_hhdet_fec!K167)</f>
        <v>0.43844773454537406</v>
      </c>
      <c r="L167" s="174">
        <f>IF(RES_hhdet_tes!L167=0,"",RES_hhdet_tes!L167/RES_hhdet_fec!L167)</f>
        <v>0.44442513112174981</v>
      </c>
      <c r="M167" s="174">
        <f>IF(RES_hhdet_tes!M167=0,"",RES_hhdet_tes!M167/RES_hhdet_fec!M167)</f>
        <v>0.44703917271987564</v>
      </c>
      <c r="N167" s="174">
        <f>IF(RES_hhdet_tes!N167=0,"",RES_hhdet_tes!N167/RES_hhdet_fec!N167)</f>
        <v>0.45269782843399548</v>
      </c>
      <c r="O167" s="174">
        <f>IF(RES_hhdet_tes!O167=0,"",RES_hhdet_tes!O167/RES_hhdet_fec!O167)</f>
        <v>0.45855866888965097</v>
      </c>
      <c r="P167" s="174">
        <f>IF(RES_hhdet_tes!P167=0,"",RES_hhdet_tes!P167/RES_hhdet_fec!P167)</f>
        <v>0.45980425146078657</v>
      </c>
      <c r="Q167" s="174">
        <f>IF(RES_hhdet_tes!Q167=0,"",RES_hhdet_tes!Q167/RES_hhdet_fec!Q167)</f>
        <v>0.46315135887829795</v>
      </c>
    </row>
    <row r="168" spans="1:17" ht="12" customHeight="1" x14ac:dyDescent="0.25">
      <c r="A168" s="167" t="s">
        <v>143</v>
      </c>
      <c r="B168" s="174">
        <f>IF(RES_hhdet_tes!B168=0,"",RES_hhdet_tes!B168/RES_hhdet_fec!B168)</f>
        <v>0.96816780262142577</v>
      </c>
      <c r="C168" s="174">
        <f>IF(RES_hhdet_tes!C168=0,"",RES_hhdet_tes!C168/RES_hhdet_fec!C168)</f>
        <v>0.98425532870958254</v>
      </c>
      <c r="D168" s="174">
        <f>IF(RES_hhdet_tes!D168=0,"",RES_hhdet_tes!D168/RES_hhdet_fec!D168)</f>
        <v>0.96970329584102533</v>
      </c>
      <c r="E168" s="174">
        <f>IF(RES_hhdet_tes!E168=0,"",RES_hhdet_tes!E168/RES_hhdet_fec!E168)</f>
        <v>0.97030708817338374</v>
      </c>
      <c r="F168" s="174">
        <f>IF(RES_hhdet_tes!F168=0,"",RES_hhdet_tes!F168/RES_hhdet_fec!F168)</f>
        <v>0.97095786191687516</v>
      </c>
      <c r="G168" s="174">
        <f>IF(RES_hhdet_tes!G168=0,"",RES_hhdet_tes!G168/RES_hhdet_fec!G168)</f>
        <v>0.85121465596665036</v>
      </c>
      <c r="H168" s="174">
        <f>IF(RES_hhdet_tes!H168=0,"",RES_hhdet_tes!H168/RES_hhdet_fec!H168)</f>
        <v>0.93934365190966918</v>
      </c>
      <c r="I168" s="174">
        <f>IF(RES_hhdet_tes!I168=0,"",RES_hhdet_tes!I168/RES_hhdet_fec!I168)</f>
        <v>0.97246810174376463</v>
      </c>
      <c r="J168" s="174">
        <f>IF(RES_hhdet_tes!J168=0,"",RES_hhdet_tes!J168/RES_hhdet_fec!J168)</f>
        <v>0.97326996668699339</v>
      </c>
      <c r="K168" s="174">
        <f>IF(RES_hhdet_tes!K168=0,"",RES_hhdet_tes!K168/RES_hhdet_fec!K168)</f>
        <v>0.97380268704126927</v>
      </c>
      <c r="L168" s="174">
        <f>IF(RES_hhdet_tes!L168=0,"",RES_hhdet_tes!L168/RES_hhdet_fec!L168)</f>
        <v>0.9742217285677226</v>
      </c>
      <c r="M168" s="174">
        <f>IF(RES_hhdet_tes!M168=0,"",RES_hhdet_tes!M168/RES_hhdet_fec!M168)</f>
        <v>0.9760001959647453</v>
      </c>
      <c r="N168" s="174">
        <f>IF(RES_hhdet_tes!N168=0,"",RES_hhdet_tes!N168/RES_hhdet_fec!N168)</f>
        <v>0.97738679395330286</v>
      </c>
      <c r="O168" s="174">
        <f>IF(RES_hhdet_tes!O168=0,"",RES_hhdet_tes!O168/RES_hhdet_fec!O168)</f>
        <v>0.9781677392402961</v>
      </c>
      <c r="P168" s="174">
        <f>IF(RES_hhdet_tes!P168=0,"",RES_hhdet_tes!P168/RES_hhdet_fec!P168)</f>
        <v>0.96349683992362545</v>
      </c>
      <c r="Q168" s="174">
        <f>IF(RES_hhdet_tes!Q168=0,"",RES_hhdet_tes!Q168/RES_hhdet_fec!Q168)</f>
        <v>0.9175016756719877</v>
      </c>
    </row>
    <row r="169" spans="1:17" ht="12" customHeight="1" x14ac:dyDescent="0.25">
      <c r="A169" s="166" t="s">
        <v>57</v>
      </c>
      <c r="B169" s="173">
        <f>IF(RES_hhdet_tes!B169=0,"",RES_hhdet_tes!B169/RES_hhdet_fec!B169)</f>
        <v>0.37826296841525919</v>
      </c>
      <c r="C169" s="173">
        <f>IF(RES_hhdet_tes!C169=0,"",RES_hhdet_tes!C169/RES_hhdet_fec!C169)</f>
        <v>0.38875271709990888</v>
      </c>
      <c r="D169" s="173">
        <f>IF(RES_hhdet_tes!D169=0,"",RES_hhdet_tes!D169/RES_hhdet_fec!D169)</f>
        <v>0.3968451194892631</v>
      </c>
      <c r="E169" s="173">
        <f>IF(RES_hhdet_tes!E169=0,"",RES_hhdet_tes!E169/RES_hhdet_fec!E169)</f>
        <v>0.40300594103438786</v>
      </c>
      <c r="F169" s="173">
        <f>IF(RES_hhdet_tes!F169=0,"",RES_hhdet_tes!F169/RES_hhdet_fec!F169)</f>
        <v>0.41019710913354074</v>
      </c>
      <c r="G169" s="173">
        <f>IF(RES_hhdet_tes!G169=0,"",RES_hhdet_tes!G169/RES_hhdet_fec!G169)</f>
        <v>0.4165843930018005</v>
      </c>
      <c r="H169" s="173">
        <f>IF(RES_hhdet_tes!H169=0,"",RES_hhdet_tes!H169/RES_hhdet_fec!H169)</f>
        <v>0.42236514457132851</v>
      </c>
      <c r="I169" s="173">
        <f>IF(RES_hhdet_tes!I169=0,"",RES_hhdet_tes!I169/RES_hhdet_fec!I169)</f>
        <v>0.42451839448823753</v>
      </c>
      <c r="J169" s="173">
        <f>IF(RES_hhdet_tes!J169=0,"",RES_hhdet_tes!J169/RES_hhdet_fec!J169)</f>
        <v>0.43231926840358476</v>
      </c>
      <c r="K169" s="173">
        <f>IF(RES_hhdet_tes!K169=0,"",RES_hhdet_tes!K169/RES_hhdet_fec!K169)</f>
        <v>0.43736907655025037</v>
      </c>
      <c r="L169" s="173">
        <f>IF(RES_hhdet_tes!L169=0,"",RES_hhdet_tes!L169/RES_hhdet_fec!L169)</f>
        <v>0.44096462962443311</v>
      </c>
      <c r="M169" s="173">
        <f>IF(RES_hhdet_tes!M169=0,"",RES_hhdet_tes!M169/RES_hhdet_fec!M169)</f>
        <v>0.44486876145910331</v>
      </c>
      <c r="N169" s="173">
        <f>IF(RES_hhdet_tes!N169=0,"",RES_hhdet_tes!N169/RES_hhdet_fec!N169)</f>
        <v>0.44914568525860116</v>
      </c>
      <c r="O169" s="173">
        <f>IF(RES_hhdet_tes!O169=0,"",RES_hhdet_tes!O169/RES_hhdet_fec!O169)</f>
        <v>0.45089153862144776</v>
      </c>
      <c r="P169" s="173">
        <f>IF(RES_hhdet_tes!P169=0,"",RES_hhdet_tes!P169/RES_hhdet_fec!P169)</f>
        <v>0.45297498323735319</v>
      </c>
      <c r="Q169" s="173">
        <f>IF(RES_hhdet_tes!Q169=0,"",RES_hhdet_tes!Q169/RES_hhdet_fec!Q169)</f>
        <v>0.45589145702161249</v>
      </c>
    </row>
    <row r="170" spans="1:17" ht="12" customHeight="1" x14ac:dyDescent="0.25">
      <c r="A170" s="147" t="s">
        <v>59</v>
      </c>
      <c r="B170" s="172">
        <f>IF(RES_hhdet_tes!B170=0,"",RES_hhdet_tes!B170/RES_hhdet_fec!B170)</f>
        <v>1</v>
      </c>
      <c r="C170" s="172">
        <f>IF(RES_hhdet_tes!C170=0,"",RES_hhdet_tes!C170/RES_hhdet_fec!C170)</f>
        <v>0.99999999999999956</v>
      </c>
      <c r="D170" s="172">
        <f>IF(RES_hhdet_tes!D170=0,"",RES_hhdet_tes!D170/RES_hhdet_fec!D170)</f>
        <v>1.0000000000000002</v>
      </c>
      <c r="E170" s="172">
        <f>IF(RES_hhdet_tes!E170=0,"",RES_hhdet_tes!E170/RES_hhdet_fec!E170)</f>
        <v>1</v>
      </c>
      <c r="F170" s="172">
        <f>IF(RES_hhdet_tes!F170=0,"",RES_hhdet_tes!F170/RES_hhdet_fec!F170)</f>
        <v>1</v>
      </c>
      <c r="G170" s="172">
        <f>IF(RES_hhdet_tes!G170=0,"",RES_hhdet_tes!G170/RES_hhdet_fec!G170)</f>
        <v>0.99999999999999922</v>
      </c>
      <c r="H170" s="172">
        <f>IF(RES_hhdet_tes!H170=0,"",RES_hhdet_tes!H170/RES_hhdet_fec!H170)</f>
        <v>1.0000000000000004</v>
      </c>
      <c r="I170" s="172">
        <f>IF(RES_hhdet_tes!I170=0,"",RES_hhdet_tes!I170/RES_hhdet_fec!I170)</f>
        <v>1</v>
      </c>
      <c r="J170" s="172">
        <f>IF(RES_hhdet_tes!J170=0,"",RES_hhdet_tes!J170/RES_hhdet_fec!J170)</f>
        <v>1.0000000000000004</v>
      </c>
      <c r="K170" s="172">
        <f>IF(RES_hhdet_tes!K170=0,"",RES_hhdet_tes!K170/RES_hhdet_fec!K170)</f>
        <v>1</v>
      </c>
      <c r="L170" s="172">
        <f>IF(RES_hhdet_tes!L170=0,"",RES_hhdet_tes!L170/RES_hhdet_fec!L170)</f>
        <v>1.0000000000000002</v>
      </c>
      <c r="M170" s="172">
        <f>IF(RES_hhdet_tes!M170=0,"",RES_hhdet_tes!M170/RES_hhdet_fec!M170)</f>
        <v>1.0000000000000002</v>
      </c>
      <c r="N170" s="172">
        <f>IF(RES_hhdet_tes!N170=0,"",RES_hhdet_tes!N170/RES_hhdet_fec!N170)</f>
        <v>1.0000000000000002</v>
      </c>
      <c r="O170" s="172">
        <f>IF(RES_hhdet_tes!O170=0,"",RES_hhdet_tes!O170/RES_hhdet_fec!O170)</f>
        <v>0.99999999999999967</v>
      </c>
      <c r="P170" s="172">
        <f>IF(RES_hhdet_tes!P170=0,"",RES_hhdet_tes!P170/RES_hhdet_fec!P170)</f>
        <v>1.0000000000000004</v>
      </c>
      <c r="Q170" s="172">
        <f>IF(RES_hhdet_tes!Q170=0,"",RES_hhdet_tes!Q170/RES_hhdet_fec!Q170)</f>
        <v>1.0000000000000004</v>
      </c>
    </row>
    <row r="171" spans="1:17" ht="12" customHeight="1" x14ac:dyDescent="0.25">
      <c r="A171" s="163" t="s">
        <v>142</v>
      </c>
      <c r="B171" s="171">
        <f>IF(RES_hhdet_tes!B171=0,"",RES_hhdet_tes!B171/RES_hhdet_fec!B171)</f>
        <v>0.48333601519727504</v>
      </c>
      <c r="C171" s="171">
        <f>IF(RES_hhdet_tes!C171=0,"",RES_hhdet_tes!C171/RES_hhdet_fec!C171)</f>
        <v>0.48965176042848518</v>
      </c>
      <c r="D171" s="171">
        <f>IF(RES_hhdet_tes!D171=0,"",RES_hhdet_tes!D171/RES_hhdet_fec!D171)</f>
        <v>0.50581068557907916</v>
      </c>
      <c r="E171" s="171">
        <f>IF(RES_hhdet_tes!E171=0,"",RES_hhdet_tes!E171/RES_hhdet_fec!E171)</f>
        <v>0.51405646193409837</v>
      </c>
      <c r="F171" s="171">
        <f>IF(RES_hhdet_tes!F171=0,"",RES_hhdet_tes!F171/RES_hhdet_fec!F171)</f>
        <v>0.52448444558627505</v>
      </c>
      <c r="G171" s="171">
        <f>IF(RES_hhdet_tes!G171=0,"",RES_hhdet_tes!G171/RES_hhdet_fec!G171)</f>
        <v>0.53362414687343085</v>
      </c>
      <c r="H171" s="171">
        <f>IF(RES_hhdet_tes!H171=0,"",RES_hhdet_tes!H171/RES_hhdet_fec!H171)</f>
        <v>0.53864876187820687</v>
      </c>
      <c r="I171" s="171">
        <f>IF(RES_hhdet_tes!I171=0,"",RES_hhdet_tes!I171/RES_hhdet_fec!I171)</f>
        <v>0.55655374908772404</v>
      </c>
      <c r="J171" s="171">
        <f>IF(RES_hhdet_tes!J171=0,"",RES_hhdet_tes!J171/RES_hhdet_fec!J171)</f>
        <v>0.55882537233772489</v>
      </c>
      <c r="K171" s="171">
        <f>IF(RES_hhdet_tes!K171=0,"",RES_hhdet_tes!K171/RES_hhdet_fec!K171)</f>
        <v>0.5604825714806152</v>
      </c>
      <c r="L171" s="171">
        <f>IF(RES_hhdet_tes!L171=0,"",RES_hhdet_tes!L171/RES_hhdet_fec!L171)</f>
        <v>0.56250991742944811</v>
      </c>
      <c r="M171" s="171">
        <f>IF(RES_hhdet_tes!M171=0,"",RES_hhdet_tes!M171/RES_hhdet_fec!M171)</f>
        <v>0.56450744191533853</v>
      </c>
      <c r="N171" s="171">
        <f>IF(RES_hhdet_tes!N171=0,"",RES_hhdet_tes!N171/RES_hhdet_fec!N171)</f>
        <v>0.5666603296268784</v>
      </c>
      <c r="O171" s="171">
        <f>IF(RES_hhdet_tes!O171=0,"",RES_hhdet_tes!O171/RES_hhdet_fec!O171)</f>
        <v>0.5752445128694853</v>
      </c>
      <c r="P171" s="171">
        <f>IF(RES_hhdet_tes!P171=0,"",RES_hhdet_tes!P171/RES_hhdet_fec!P171)</f>
        <v>0.58077622250787975</v>
      </c>
      <c r="Q171" s="171">
        <f>IF(RES_hhdet_tes!Q171=0,"",RES_hhdet_tes!Q171/RES_hhdet_fec!Q171)</f>
        <v>0.59422480617863205</v>
      </c>
    </row>
    <row r="172" spans="1:17" ht="12" customHeight="1" x14ac:dyDescent="0.25">
      <c r="A172" s="161" t="s">
        <v>141</v>
      </c>
      <c r="B172" s="170">
        <f>IF(RES_hhdet_tes!B172=0,"",RES_hhdet_tes!B172/RES_hhdet_fec!B172)</f>
        <v>0.97820824451669908</v>
      </c>
      <c r="C172" s="170">
        <f>IF(RES_hhdet_tes!C172=0,"",RES_hhdet_tes!C172/RES_hhdet_fec!C172)</f>
        <v>0.98951078677851989</v>
      </c>
      <c r="D172" s="170">
        <f>IF(RES_hhdet_tes!D172=0,"",RES_hhdet_tes!D172/RES_hhdet_fec!D172)</f>
        <v>0.9802857895222965</v>
      </c>
      <c r="E172" s="170">
        <f>IF(RES_hhdet_tes!E172=0,"",RES_hhdet_tes!E172/RES_hhdet_fec!E172)</f>
        <v>0.9806865499359545</v>
      </c>
      <c r="F172" s="170">
        <f>IF(RES_hhdet_tes!F172=0,"",RES_hhdet_tes!F172/RES_hhdet_fec!F172)</f>
        <v>0.98108675943387236</v>
      </c>
      <c r="G172" s="170">
        <f>IF(RES_hhdet_tes!G172=0,"",RES_hhdet_tes!G172/RES_hhdet_fec!G172)</f>
        <v>0.90272812580695805</v>
      </c>
      <c r="H172" s="170">
        <f>IF(RES_hhdet_tes!H172=0,"",RES_hhdet_tes!H172/RES_hhdet_fec!H172)</f>
        <v>0.96118246884065961</v>
      </c>
      <c r="I172" s="170">
        <f>IF(RES_hhdet_tes!I172=0,"",RES_hhdet_tes!I172/RES_hhdet_fec!I172)</f>
        <v>0.97974985268878156</v>
      </c>
      <c r="J172" s="170">
        <f>IF(RES_hhdet_tes!J172=0,"",RES_hhdet_tes!J172/RES_hhdet_fec!J172)</f>
        <v>0.97968309760249306</v>
      </c>
      <c r="K172" s="170">
        <f>IF(RES_hhdet_tes!K172=0,"",RES_hhdet_tes!K172/RES_hhdet_fec!K172)</f>
        <v>0.9801894585330051</v>
      </c>
      <c r="L172" s="170">
        <f>IF(RES_hhdet_tes!L172=0,"",RES_hhdet_tes!L172/RES_hhdet_fec!L172)</f>
        <v>0.9793309005622346</v>
      </c>
      <c r="M172" s="170">
        <f>IF(RES_hhdet_tes!M172=0,"",RES_hhdet_tes!M172/RES_hhdet_fec!M172)</f>
        <v>0.97974884406084539</v>
      </c>
      <c r="N172" s="170">
        <f>IF(RES_hhdet_tes!N172=0,"",RES_hhdet_tes!N172/RES_hhdet_fec!N172)</f>
        <v>0.9807698263389738</v>
      </c>
      <c r="O172" s="170">
        <f>IF(RES_hhdet_tes!O172=0,"",RES_hhdet_tes!O172/RES_hhdet_fec!O172)</f>
        <v>0.98137102103353613</v>
      </c>
      <c r="P172" s="170">
        <f>IF(RES_hhdet_tes!P172=0,"",RES_hhdet_tes!P172/RES_hhdet_fec!P172)</f>
        <v>0.97047848997128705</v>
      </c>
      <c r="Q172" s="170">
        <f>IF(RES_hhdet_tes!Q172=0,"",RES_hhdet_tes!Q172/RES_hhdet_fec!Q172)</f>
        <v>0.93483033903829127</v>
      </c>
    </row>
    <row r="173" spans="1:17" ht="12" customHeight="1" x14ac:dyDescent="0.25">
      <c r="A173" s="148" t="s">
        <v>60</v>
      </c>
      <c r="B173" s="73">
        <f>IF(RES_hhdet_tes!B173=0,"",RES_hhdet_tes!B173/RES_hhdet_fec!B173)</f>
        <v>0.48333601519727515</v>
      </c>
      <c r="C173" s="73">
        <f>IF(RES_hhdet_tes!C173=0,"",RES_hhdet_tes!C173/RES_hhdet_fec!C173)</f>
        <v>0.48965176042848679</v>
      </c>
      <c r="D173" s="73">
        <f>IF(RES_hhdet_tes!D173=0,"",RES_hhdet_tes!D173/RES_hhdet_fec!D173)</f>
        <v>0.51198058858757334</v>
      </c>
      <c r="E173" s="73">
        <f>IF(RES_hhdet_tes!E173=0,"",RES_hhdet_tes!E173/RES_hhdet_fec!E173)</f>
        <v>0.52694227665658</v>
      </c>
      <c r="F173" s="73">
        <f>IF(RES_hhdet_tes!F173=0,"",RES_hhdet_tes!F173/RES_hhdet_fec!F173)</f>
        <v>0.53269658734978476</v>
      </c>
      <c r="G173" s="73">
        <f>IF(RES_hhdet_tes!G173=0,"",RES_hhdet_tes!G173/RES_hhdet_fec!G173)</f>
        <v>0.5453613012202374</v>
      </c>
      <c r="H173" s="73">
        <f>IF(RES_hhdet_tes!H173=0,"",RES_hhdet_tes!H173/RES_hhdet_fec!H173)</f>
        <v>0.55323525670968998</v>
      </c>
      <c r="I173" s="73">
        <f>IF(RES_hhdet_tes!I173=0,"",RES_hhdet_tes!I173/RES_hhdet_fec!I173)</f>
        <v>0.5561192524978491</v>
      </c>
      <c r="J173" s="73">
        <f>IF(RES_hhdet_tes!J173=0,"",RES_hhdet_tes!J173/RES_hhdet_fec!J173)</f>
        <v>0.55795998268889613</v>
      </c>
      <c r="K173" s="73">
        <f>IF(RES_hhdet_tes!K173=0,"",RES_hhdet_tes!K173/RES_hhdet_fec!K173)</f>
        <v>0.55974483708022826</v>
      </c>
      <c r="L173" s="73">
        <f>IF(RES_hhdet_tes!L173=0,"",RES_hhdet_tes!L173/RES_hhdet_fec!L173)</f>
        <v>0.56064364138619582</v>
      </c>
      <c r="M173" s="73">
        <f>IF(RES_hhdet_tes!M173=0,"",RES_hhdet_tes!M173/RES_hhdet_fec!M173)</f>
        <v>0.56328520940480298</v>
      </c>
      <c r="N173" s="73">
        <f>IF(RES_hhdet_tes!N173=0,"",RES_hhdet_tes!N173/RES_hhdet_fec!N173)</f>
        <v>0.56361754389165153</v>
      </c>
      <c r="O173" s="73">
        <f>IF(RES_hhdet_tes!O173=0,"",RES_hhdet_tes!O173/RES_hhdet_fec!O173)</f>
        <v>0.57012233151991931</v>
      </c>
      <c r="P173" s="73">
        <f>IF(RES_hhdet_tes!P173=0,"",RES_hhdet_tes!P173/RES_hhdet_fec!P173)</f>
        <v>0.58045647321608285</v>
      </c>
      <c r="Q173" s="73">
        <f>IF(RES_hhdet_tes!Q173=0,"",RES_hhdet_tes!Q173/RES_hhdet_fec!Q173)</f>
        <v>0.59146937769864849</v>
      </c>
    </row>
    <row r="174" spans="1:17" ht="12" customHeight="1" x14ac:dyDescent="0.25">
      <c r="A174" s="159" t="s">
        <v>59</v>
      </c>
      <c r="B174" s="65">
        <f>IF(RES_hhdet_tes!B174=0,"",RES_hhdet_tes!B174/RES_hhdet_fec!B174)</f>
        <v>1</v>
      </c>
      <c r="C174" s="65">
        <f>IF(RES_hhdet_tes!C174=0,"",RES_hhdet_tes!C174/RES_hhdet_fec!C174)</f>
        <v>1</v>
      </c>
      <c r="D174" s="65">
        <f>IF(RES_hhdet_tes!D174=0,"",RES_hhdet_tes!D174/RES_hhdet_fec!D174)</f>
        <v>0.99999999999999956</v>
      </c>
      <c r="E174" s="65">
        <f>IF(RES_hhdet_tes!E174=0,"",RES_hhdet_tes!E174/RES_hhdet_fec!E174)</f>
        <v>1</v>
      </c>
      <c r="F174" s="65">
        <f>IF(RES_hhdet_tes!F174=0,"",RES_hhdet_tes!F174/RES_hhdet_fec!F174)</f>
        <v>1</v>
      </c>
      <c r="G174" s="65">
        <f>IF(RES_hhdet_tes!G174=0,"",RES_hhdet_tes!G174/RES_hhdet_fec!G174)</f>
        <v>0.99999999999999978</v>
      </c>
      <c r="H174" s="65">
        <f>IF(RES_hhdet_tes!H174=0,"",RES_hhdet_tes!H174/RES_hhdet_fec!H174)</f>
        <v>1.0000000000000002</v>
      </c>
      <c r="I174" s="65">
        <f>IF(RES_hhdet_tes!I174=0,"",RES_hhdet_tes!I174/RES_hhdet_fec!I174)</f>
        <v>0.99999999999999978</v>
      </c>
      <c r="J174" s="65">
        <f>IF(RES_hhdet_tes!J174=0,"",RES_hhdet_tes!J174/RES_hhdet_fec!J174)</f>
        <v>1</v>
      </c>
      <c r="K174" s="65">
        <f>IF(RES_hhdet_tes!K174=0,"",RES_hhdet_tes!K174/RES_hhdet_fec!K174)</f>
        <v>1.0000000000000007</v>
      </c>
      <c r="L174" s="65">
        <f>IF(RES_hhdet_tes!L174=0,"",RES_hhdet_tes!L174/RES_hhdet_fec!L174)</f>
        <v>0.99999999999999978</v>
      </c>
      <c r="M174" s="65">
        <f>IF(RES_hhdet_tes!M174=0,"",RES_hhdet_tes!M174/RES_hhdet_fec!M174)</f>
        <v>1</v>
      </c>
      <c r="N174" s="65">
        <f>IF(RES_hhdet_tes!N174=0,"",RES_hhdet_tes!N174/RES_hhdet_fec!N174)</f>
        <v>1</v>
      </c>
      <c r="O174" s="65">
        <f>IF(RES_hhdet_tes!O174=0,"",RES_hhdet_tes!O174/RES_hhdet_fec!O174)</f>
        <v>1</v>
      </c>
      <c r="P174" s="65">
        <f>IF(RES_hhdet_tes!P174=0,"",RES_hhdet_tes!P174/RES_hhdet_fec!P174)</f>
        <v>1</v>
      </c>
      <c r="Q174" s="65">
        <f>IF(RES_hhdet_tes!Q174=0,"",RES_hhdet_tes!Q174/RES_hhdet_fec!Q174)</f>
        <v>1.0000000000000002</v>
      </c>
    </row>
    <row r="175" spans="1:17" ht="12" customHeight="1" x14ac:dyDescent="0.25">
      <c r="A175" s="158" t="s">
        <v>62</v>
      </c>
      <c r="B175" s="169">
        <f>IF(RES_hhdet_tes!B175=0,"",RES_hhdet_tes!B175/RES_hhdet_fec!B175)</f>
        <v>0.50498968838134084</v>
      </c>
      <c r="C175" s="169">
        <f>IF(RES_hhdet_tes!C175=0,"",RES_hhdet_tes!C175/RES_hhdet_fec!C175)</f>
        <v>0.47333946330473975</v>
      </c>
      <c r="D175" s="169">
        <f>IF(RES_hhdet_tes!D175=0,"",RES_hhdet_tes!D175/RES_hhdet_fec!D175)</f>
        <v>0.48727542869296936</v>
      </c>
      <c r="E175" s="169">
        <f>IF(RES_hhdet_tes!E175=0,"",RES_hhdet_tes!E175/RES_hhdet_fec!E175)</f>
        <v>0.50382608856428557</v>
      </c>
      <c r="F175" s="169">
        <f>IF(RES_hhdet_tes!F175=0,"",RES_hhdet_tes!F175/RES_hhdet_fec!F175)</f>
        <v>0.51120310566775939</v>
      </c>
      <c r="G175" s="169">
        <f>IF(RES_hhdet_tes!G175=0,"",RES_hhdet_tes!G175/RES_hhdet_fec!G175)</f>
        <v>0.52776062507666155</v>
      </c>
      <c r="H175" s="169">
        <f>IF(RES_hhdet_tes!H175=0,"",RES_hhdet_tes!H175/RES_hhdet_fec!H175)</f>
        <v>0.56944679670397103</v>
      </c>
      <c r="I175" s="169">
        <f>IF(RES_hhdet_tes!I175=0,"",RES_hhdet_tes!I175/RES_hhdet_fec!I175)</f>
        <v>0.57553151651312418</v>
      </c>
      <c r="J175" s="169">
        <f>IF(RES_hhdet_tes!J175=0,"",RES_hhdet_tes!J175/RES_hhdet_fec!J175)</f>
        <v>0.58908531618812776</v>
      </c>
      <c r="K175" s="169">
        <f>IF(RES_hhdet_tes!K175=0,"",RES_hhdet_tes!K175/RES_hhdet_fec!K175)</f>
        <v>0.59585508806762799</v>
      </c>
      <c r="L175" s="169">
        <f>IF(RES_hhdet_tes!L175=0,"",RES_hhdet_tes!L175/RES_hhdet_fec!L175)</f>
        <v>0.60723366525459999</v>
      </c>
      <c r="M175" s="169">
        <f>IF(RES_hhdet_tes!M175=0,"",RES_hhdet_tes!M175/RES_hhdet_fec!M175)</f>
        <v>0.59340044378141998</v>
      </c>
      <c r="N175" s="169">
        <f>IF(RES_hhdet_tes!N175=0,"",RES_hhdet_tes!N175/RES_hhdet_fec!N175)</f>
        <v>0.59705361083916086</v>
      </c>
      <c r="O175" s="169">
        <f>IF(RES_hhdet_tes!O175=0,"",RES_hhdet_tes!O175/RES_hhdet_fec!O175)</f>
        <v>0.5907590224040169</v>
      </c>
      <c r="P175" s="169">
        <f>IF(RES_hhdet_tes!P175=0,"",RES_hhdet_tes!P175/RES_hhdet_fec!P175)</f>
        <v>0.59854298191641186</v>
      </c>
      <c r="Q175" s="169">
        <f>IF(RES_hhdet_tes!Q175=0,"",RES_hhdet_tes!Q175/RES_hhdet_fec!Q175)</f>
        <v>0.60644599425734913</v>
      </c>
    </row>
    <row r="176" spans="1:17" ht="12" customHeight="1" x14ac:dyDescent="0.25">
      <c r="A176" s="23" t="s">
        <v>57</v>
      </c>
      <c r="B176" s="73">
        <f>IF(RES_hhdet_tes!B176=0,"",RES_hhdet_tes!B176/RES_hhdet_fec!B176)</f>
        <v>0.37467543599955522</v>
      </c>
      <c r="C176" s="73">
        <f>IF(RES_hhdet_tes!C176=0,"",RES_hhdet_tes!C176/RES_hhdet_fec!C176)</f>
        <v>0.389759511217043</v>
      </c>
      <c r="D176" s="73">
        <f>IF(RES_hhdet_tes!D176=0,"",RES_hhdet_tes!D176/RES_hhdet_fec!D176)</f>
        <v>0.39835378403304905</v>
      </c>
      <c r="E176" s="73">
        <f>IF(RES_hhdet_tes!E176=0,"",RES_hhdet_tes!E176/RES_hhdet_fec!E176)</f>
        <v>0.40477187936075926</v>
      </c>
      <c r="F176" s="73">
        <f>IF(RES_hhdet_tes!F176=0,"",RES_hhdet_tes!F176/RES_hhdet_fec!F176)</f>
        <v>0.40990389948851519</v>
      </c>
      <c r="G176" s="73">
        <f>IF(RES_hhdet_tes!G176=0,"",RES_hhdet_tes!G176/RES_hhdet_fec!G176)</f>
        <v>0.41531099189166015</v>
      </c>
      <c r="H176" s="73">
        <f>IF(RES_hhdet_tes!H176=0,"",RES_hhdet_tes!H176/RES_hhdet_fec!H176)</f>
        <v>0.41940741038893092</v>
      </c>
      <c r="I176" s="73">
        <f>IF(RES_hhdet_tes!I176=0,"",RES_hhdet_tes!I176/RES_hhdet_fec!I176)</f>
        <v>0.42483799424642504</v>
      </c>
      <c r="J176" s="73">
        <f>IF(RES_hhdet_tes!J176=0,"",RES_hhdet_tes!J176/RES_hhdet_fec!J176)</f>
        <v>0.42840151971323548</v>
      </c>
      <c r="K176" s="73">
        <f>IF(RES_hhdet_tes!K176=0,"",RES_hhdet_tes!K176/RES_hhdet_fec!K176)</f>
        <v>0.43156455907612989</v>
      </c>
      <c r="L176" s="73">
        <f>IF(RES_hhdet_tes!L176=0,"",RES_hhdet_tes!L176/RES_hhdet_fec!L176)</f>
        <v>0.43610213583535218</v>
      </c>
      <c r="M176" s="73">
        <f>IF(RES_hhdet_tes!M176=0,"",RES_hhdet_tes!M176/RES_hhdet_fec!M176)</f>
        <v>0.439242688261335</v>
      </c>
      <c r="N176" s="73">
        <f>IF(RES_hhdet_tes!N176=0,"",RES_hhdet_tes!N176/RES_hhdet_fec!N176)</f>
        <v>0.44183774423112393</v>
      </c>
      <c r="O176" s="73">
        <f>IF(RES_hhdet_tes!O176=0,"",RES_hhdet_tes!O176/RES_hhdet_fec!O176)</f>
        <v>0.44674630786583147</v>
      </c>
      <c r="P176" s="73">
        <f>IF(RES_hhdet_tes!P176=0,"",RES_hhdet_tes!P176/RES_hhdet_fec!P176)</f>
        <v>0.44904504270463957</v>
      </c>
      <c r="Q176" s="73">
        <f>IF(RES_hhdet_tes!Q176=0,"",RES_hhdet_tes!Q176/RES_hhdet_fec!Q176)</f>
        <v>0.45465692104879712</v>
      </c>
    </row>
    <row r="177" spans="1:17" ht="12" customHeight="1" x14ac:dyDescent="0.25">
      <c r="A177" s="29" t="s">
        <v>140</v>
      </c>
      <c r="B177" s="65">
        <f>IF(RES_hhdet_tes!B177=0,"",RES_hhdet_tes!B177/RES_hhdet_fec!B177)</f>
        <v>0.75922575541904758</v>
      </c>
      <c r="C177" s="65">
        <f>IF(RES_hhdet_tes!C177=0,"",RES_hhdet_tes!C177/RES_hhdet_fec!C177)</f>
        <v>0.76586701695496739</v>
      </c>
      <c r="D177" s="65">
        <f>IF(RES_hhdet_tes!D177=0,"",RES_hhdet_tes!D177/RES_hhdet_fec!D177)</f>
        <v>0.77985417460981721</v>
      </c>
      <c r="E177" s="65">
        <f>IF(RES_hhdet_tes!E177=0,"",RES_hhdet_tes!E177/RES_hhdet_fec!E177)</f>
        <v>0.78911380088489069</v>
      </c>
      <c r="F177" s="65">
        <f>IF(RES_hhdet_tes!F177=0,"",RES_hhdet_tes!F177/RES_hhdet_fec!F177)</f>
        <v>0.795514670171243</v>
      </c>
      <c r="G177" s="65">
        <f>IF(RES_hhdet_tes!G177=0,"",RES_hhdet_tes!G177/RES_hhdet_fec!G177)</f>
        <v>0.80295438633090499</v>
      </c>
      <c r="H177" s="65">
        <f>IF(RES_hhdet_tes!H177=0,"",RES_hhdet_tes!H177/RES_hhdet_fec!H177)</f>
        <v>0.80897770728114193</v>
      </c>
      <c r="I177" s="65">
        <f>IF(RES_hhdet_tes!I177=0,"",RES_hhdet_tes!I177/RES_hhdet_fec!I177)</f>
        <v>0.81429542873386607</v>
      </c>
      <c r="J177" s="65">
        <f>IF(RES_hhdet_tes!J177=0,"",RES_hhdet_tes!J177/RES_hhdet_fec!J177)</f>
        <v>0.81601952393046895</v>
      </c>
      <c r="K177" s="65">
        <f>IF(RES_hhdet_tes!K177=0,"",RES_hhdet_tes!K177/RES_hhdet_fec!K177)</f>
        <v>0.81696760066098995</v>
      </c>
      <c r="L177" s="65">
        <f>IF(RES_hhdet_tes!L177=0,"",RES_hhdet_tes!L177/RES_hhdet_fec!L177)</f>
        <v>0.81896706748743608</v>
      </c>
      <c r="M177" s="65">
        <f>IF(RES_hhdet_tes!M177=0,"",RES_hhdet_tes!M177/RES_hhdet_fec!M177)</f>
        <v>0.82117233118082855</v>
      </c>
      <c r="N177" s="65">
        <f>IF(RES_hhdet_tes!N177=0,"",RES_hhdet_tes!N177/RES_hhdet_fec!N177)</f>
        <v>0.82133574971849765</v>
      </c>
      <c r="O177" s="65">
        <f>IF(RES_hhdet_tes!O177=0,"",RES_hhdet_tes!O177/RES_hhdet_fec!O177)</f>
        <v>0.82417395536747173</v>
      </c>
      <c r="P177" s="65">
        <f>IF(RES_hhdet_tes!P177=0,"",RES_hhdet_tes!P177/RES_hhdet_fec!P177)</f>
        <v>0.83317453429345856</v>
      </c>
      <c r="Q177" s="65">
        <f>IF(RES_hhdet_tes!Q177=0,"",RES_hhdet_tes!Q177/RES_hhdet_fec!Q177)</f>
        <v>0.83917955392644084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177</v>
      </c>
    </row>
    <row r="3" spans="1:17" ht="12" customHeight="1" x14ac:dyDescent="0.25">
      <c r="A3" s="152" t="s">
        <v>172</v>
      </c>
      <c r="B3" s="168">
        <f>SUM(B4,B7,B9,B19)</f>
        <v>0</v>
      </c>
      <c r="C3" s="168">
        <f t="shared" ref="C3:Q3" si="0">SUM(C4,C7,C9,C19)</f>
        <v>0</v>
      </c>
      <c r="D3" s="168">
        <f t="shared" si="0"/>
        <v>0</v>
      </c>
      <c r="E3" s="168">
        <f t="shared" si="0"/>
        <v>0</v>
      </c>
      <c r="F3" s="168">
        <f t="shared" si="0"/>
        <v>0</v>
      </c>
      <c r="G3" s="168">
        <f t="shared" si="0"/>
        <v>0</v>
      </c>
      <c r="H3" s="168">
        <f t="shared" si="0"/>
        <v>0</v>
      </c>
      <c r="I3" s="168">
        <f t="shared" si="0"/>
        <v>0</v>
      </c>
      <c r="J3" s="168">
        <f t="shared" si="0"/>
        <v>0</v>
      </c>
      <c r="K3" s="168">
        <f t="shared" si="0"/>
        <v>0</v>
      </c>
      <c r="L3" s="168">
        <f t="shared" si="0"/>
        <v>0</v>
      </c>
      <c r="M3" s="168">
        <f t="shared" si="0"/>
        <v>0</v>
      </c>
      <c r="N3" s="168">
        <f t="shared" si="0"/>
        <v>0</v>
      </c>
      <c r="O3" s="168">
        <f t="shared" si="0"/>
        <v>0</v>
      </c>
      <c r="P3" s="168">
        <f t="shared" si="0"/>
        <v>0</v>
      </c>
      <c r="Q3" s="168">
        <f t="shared" si="0"/>
        <v>0</v>
      </c>
    </row>
    <row r="4" spans="1:17" ht="12.95" customHeight="1" x14ac:dyDescent="0.25">
      <c r="A4" s="158" t="s">
        <v>65</v>
      </c>
      <c r="B4" s="157">
        <f t="shared" ref="B4:Q4" si="1">SUM(B5:B6)</f>
        <v>0</v>
      </c>
      <c r="C4" s="157">
        <f t="shared" si="1"/>
        <v>0</v>
      </c>
      <c r="D4" s="157">
        <f t="shared" si="1"/>
        <v>0</v>
      </c>
      <c r="E4" s="157">
        <f t="shared" si="1"/>
        <v>0</v>
      </c>
      <c r="F4" s="157">
        <f t="shared" si="1"/>
        <v>0</v>
      </c>
      <c r="G4" s="157">
        <f t="shared" si="1"/>
        <v>0</v>
      </c>
      <c r="H4" s="157">
        <f t="shared" si="1"/>
        <v>0</v>
      </c>
      <c r="I4" s="157">
        <f t="shared" si="1"/>
        <v>0</v>
      </c>
      <c r="J4" s="157">
        <f t="shared" si="1"/>
        <v>0</v>
      </c>
      <c r="K4" s="157">
        <f t="shared" si="1"/>
        <v>0</v>
      </c>
      <c r="L4" s="157">
        <f t="shared" si="1"/>
        <v>0</v>
      </c>
      <c r="M4" s="157">
        <f t="shared" si="1"/>
        <v>0</v>
      </c>
      <c r="N4" s="157">
        <f t="shared" si="1"/>
        <v>0</v>
      </c>
      <c r="O4" s="157">
        <f t="shared" si="1"/>
        <v>0</v>
      </c>
      <c r="P4" s="157">
        <f t="shared" si="1"/>
        <v>0</v>
      </c>
      <c r="Q4" s="157">
        <f t="shared" si="1"/>
        <v>0</v>
      </c>
    </row>
    <row r="5" spans="1:17" ht="12" customHeight="1" x14ac:dyDescent="0.25">
      <c r="A5" s="23" t="s">
        <v>58</v>
      </c>
      <c r="B5" s="156">
        <v>0</v>
      </c>
      <c r="C5" s="156">
        <v>0</v>
      </c>
      <c r="D5" s="156">
        <v>0</v>
      </c>
      <c r="E5" s="156">
        <v>0</v>
      </c>
      <c r="F5" s="156">
        <v>0</v>
      </c>
      <c r="G5" s="156">
        <v>0</v>
      </c>
      <c r="H5" s="156">
        <v>0</v>
      </c>
      <c r="I5" s="156">
        <v>0</v>
      </c>
      <c r="J5" s="156">
        <v>0</v>
      </c>
      <c r="K5" s="156">
        <v>0</v>
      </c>
      <c r="L5" s="156">
        <v>0</v>
      </c>
      <c r="M5" s="156">
        <v>0</v>
      </c>
      <c r="N5" s="156">
        <v>0</v>
      </c>
      <c r="O5" s="156">
        <v>0</v>
      </c>
      <c r="P5" s="156">
        <v>0</v>
      </c>
      <c r="Q5" s="156">
        <v>0</v>
      </c>
    </row>
    <row r="6" spans="1:17" ht="12" customHeight="1" x14ac:dyDescent="0.25">
      <c r="A6" s="23" t="s">
        <v>60</v>
      </c>
      <c r="B6" s="156">
        <v>0</v>
      </c>
      <c r="C6" s="156">
        <v>0</v>
      </c>
      <c r="D6" s="156">
        <v>0</v>
      </c>
      <c r="E6" s="156">
        <v>0</v>
      </c>
      <c r="F6" s="156">
        <v>0</v>
      </c>
      <c r="G6" s="156">
        <v>0</v>
      </c>
      <c r="H6" s="156">
        <v>0</v>
      </c>
      <c r="I6" s="156">
        <v>0</v>
      </c>
      <c r="J6" s="156">
        <v>0</v>
      </c>
      <c r="K6" s="156">
        <v>0</v>
      </c>
      <c r="L6" s="156">
        <v>0</v>
      </c>
      <c r="M6" s="156">
        <v>0</v>
      </c>
      <c r="N6" s="156">
        <v>0</v>
      </c>
      <c r="O6" s="156">
        <v>0</v>
      </c>
      <c r="P6" s="156">
        <v>0</v>
      </c>
      <c r="Q6" s="156">
        <v>0</v>
      </c>
    </row>
    <row r="7" spans="1:17" ht="12.95" customHeight="1" x14ac:dyDescent="0.25">
      <c r="A7" s="158" t="s">
        <v>112</v>
      </c>
      <c r="B7" s="157">
        <f t="shared" ref="B7:Q7" si="2">B8</f>
        <v>0</v>
      </c>
      <c r="C7" s="157">
        <f t="shared" si="2"/>
        <v>0</v>
      </c>
      <c r="D7" s="157">
        <f t="shared" si="2"/>
        <v>0</v>
      </c>
      <c r="E7" s="157">
        <f t="shared" si="2"/>
        <v>0</v>
      </c>
      <c r="F7" s="157">
        <f t="shared" si="2"/>
        <v>0</v>
      </c>
      <c r="G7" s="157">
        <f t="shared" si="2"/>
        <v>0</v>
      </c>
      <c r="H7" s="157">
        <f t="shared" si="2"/>
        <v>0</v>
      </c>
      <c r="I7" s="157">
        <f t="shared" si="2"/>
        <v>0</v>
      </c>
      <c r="J7" s="157">
        <f t="shared" si="2"/>
        <v>0</v>
      </c>
      <c r="K7" s="157">
        <f t="shared" si="2"/>
        <v>0</v>
      </c>
      <c r="L7" s="157">
        <f t="shared" si="2"/>
        <v>0</v>
      </c>
      <c r="M7" s="157">
        <f t="shared" si="2"/>
        <v>0</v>
      </c>
      <c r="N7" s="157">
        <f t="shared" si="2"/>
        <v>0</v>
      </c>
      <c r="O7" s="157">
        <f t="shared" si="2"/>
        <v>0</v>
      </c>
      <c r="P7" s="157">
        <f t="shared" si="2"/>
        <v>0</v>
      </c>
      <c r="Q7" s="157">
        <f t="shared" si="2"/>
        <v>0</v>
      </c>
    </row>
    <row r="8" spans="1:17" ht="12" customHeight="1" x14ac:dyDescent="0.25">
      <c r="A8" s="23" t="s">
        <v>60</v>
      </c>
      <c r="B8" s="156">
        <v>0</v>
      </c>
      <c r="C8" s="156">
        <v>0</v>
      </c>
      <c r="D8" s="156">
        <v>0</v>
      </c>
      <c r="E8" s="156">
        <v>0</v>
      </c>
      <c r="F8" s="156">
        <v>0</v>
      </c>
      <c r="G8" s="156">
        <v>0</v>
      </c>
      <c r="H8" s="156">
        <v>0</v>
      </c>
      <c r="I8" s="156">
        <v>0</v>
      </c>
      <c r="J8" s="156">
        <v>0</v>
      </c>
      <c r="K8" s="156">
        <v>0</v>
      </c>
      <c r="L8" s="156">
        <v>0</v>
      </c>
      <c r="M8" s="156">
        <v>0</v>
      </c>
      <c r="N8" s="156">
        <v>0</v>
      </c>
      <c r="O8" s="156">
        <v>0</v>
      </c>
      <c r="P8" s="156">
        <v>0</v>
      </c>
      <c r="Q8" s="156">
        <v>0</v>
      </c>
    </row>
    <row r="9" spans="1:17" ht="12" customHeight="1" x14ac:dyDescent="0.25">
      <c r="A9" s="158" t="s">
        <v>63</v>
      </c>
      <c r="B9" s="157">
        <f>SUM(B10:B12,B15:B16)</f>
        <v>0</v>
      </c>
      <c r="C9" s="157">
        <f t="shared" ref="C9:Q9" si="3">SUM(C10:C12,C15:C16)</f>
        <v>0</v>
      </c>
      <c r="D9" s="157">
        <f t="shared" si="3"/>
        <v>0</v>
      </c>
      <c r="E9" s="157">
        <f t="shared" si="3"/>
        <v>0</v>
      </c>
      <c r="F9" s="157">
        <f t="shared" si="3"/>
        <v>0</v>
      </c>
      <c r="G9" s="157">
        <f t="shared" si="3"/>
        <v>0</v>
      </c>
      <c r="H9" s="157">
        <f t="shared" si="3"/>
        <v>0</v>
      </c>
      <c r="I9" s="157">
        <f t="shared" si="3"/>
        <v>0</v>
      </c>
      <c r="J9" s="157">
        <f t="shared" si="3"/>
        <v>0</v>
      </c>
      <c r="K9" s="157">
        <f t="shared" si="3"/>
        <v>0</v>
      </c>
      <c r="L9" s="157">
        <f t="shared" si="3"/>
        <v>0</v>
      </c>
      <c r="M9" s="157">
        <f t="shared" si="3"/>
        <v>0</v>
      </c>
      <c r="N9" s="157">
        <f t="shared" si="3"/>
        <v>0</v>
      </c>
      <c r="O9" s="157">
        <f t="shared" si="3"/>
        <v>0</v>
      </c>
      <c r="P9" s="157">
        <f t="shared" si="3"/>
        <v>0</v>
      </c>
      <c r="Q9" s="157">
        <f t="shared" si="3"/>
        <v>0</v>
      </c>
    </row>
    <row r="10" spans="1:17" ht="12" customHeight="1" x14ac:dyDescent="0.25">
      <c r="A10" s="167" t="s">
        <v>171</v>
      </c>
      <c r="B10" s="132">
        <v>0</v>
      </c>
      <c r="C10" s="132">
        <v>0</v>
      </c>
      <c r="D10" s="132">
        <v>0</v>
      </c>
      <c r="E10" s="132">
        <v>0</v>
      </c>
      <c r="F10" s="132">
        <v>0</v>
      </c>
      <c r="G10" s="132">
        <v>0</v>
      </c>
      <c r="H10" s="132">
        <v>0</v>
      </c>
      <c r="I10" s="132">
        <v>0</v>
      </c>
      <c r="J10" s="132">
        <v>0</v>
      </c>
      <c r="K10" s="132">
        <v>0</v>
      </c>
      <c r="L10" s="132">
        <v>0</v>
      </c>
      <c r="M10" s="132">
        <v>0</v>
      </c>
      <c r="N10" s="132">
        <v>0</v>
      </c>
      <c r="O10" s="132">
        <v>0</v>
      </c>
      <c r="P10" s="132">
        <v>0</v>
      </c>
      <c r="Q10" s="132">
        <v>0</v>
      </c>
    </row>
    <row r="11" spans="1:17" ht="12" customHeight="1" x14ac:dyDescent="0.25">
      <c r="A11" s="167" t="s">
        <v>144</v>
      </c>
      <c r="B11" s="132">
        <v>0</v>
      </c>
      <c r="C11" s="132">
        <v>0</v>
      </c>
      <c r="D11" s="132">
        <v>0</v>
      </c>
      <c r="E11" s="132">
        <v>0</v>
      </c>
      <c r="F11" s="132">
        <v>0</v>
      </c>
      <c r="G11" s="132">
        <v>0</v>
      </c>
      <c r="H11" s="132">
        <v>0</v>
      </c>
      <c r="I11" s="132">
        <v>0</v>
      </c>
      <c r="J11" s="132">
        <v>0</v>
      </c>
      <c r="K11" s="132">
        <v>0</v>
      </c>
      <c r="L11" s="132">
        <v>0</v>
      </c>
      <c r="M11" s="132">
        <v>0</v>
      </c>
      <c r="N11" s="132">
        <v>0</v>
      </c>
      <c r="O11" s="132">
        <v>0</v>
      </c>
      <c r="P11" s="132">
        <v>0</v>
      </c>
      <c r="Q11" s="132">
        <v>0</v>
      </c>
    </row>
    <row r="12" spans="1:17" ht="12" customHeight="1" x14ac:dyDescent="0.25">
      <c r="A12" s="167" t="s">
        <v>143</v>
      </c>
      <c r="B12" s="132">
        <f>SUM(B13:B14)</f>
        <v>0</v>
      </c>
      <c r="C12" s="132">
        <f t="shared" ref="C12:Q12" si="4">SUM(C13:C14)</f>
        <v>0</v>
      </c>
      <c r="D12" s="132">
        <f t="shared" si="4"/>
        <v>0</v>
      </c>
      <c r="E12" s="132">
        <f t="shared" si="4"/>
        <v>0</v>
      </c>
      <c r="F12" s="132">
        <f t="shared" si="4"/>
        <v>0</v>
      </c>
      <c r="G12" s="132">
        <f t="shared" si="4"/>
        <v>0</v>
      </c>
      <c r="H12" s="132">
        <f t="shared" si="4"/>
        <v>0</v>
      </c>
      <c r="I12" s="132">
        <f t="shared" si="4"/>
        <v>0</v>
      </c>
      <c r="J12" s="132">
        <f t="shared" si="4"/>
        <v>0</v>
      </c>
      <c r="K12" s="132">
        <f t="shared" si="4"/>
        <v>0</v>
      </c>
      <c r="L12" s="132">
        <f t="shared" si="4"/>
        <v>0</v>
      </c>
      <c r="M12" s="132">
        <f t="shared" si="4"/>
        <v>0</v>
      </c>
      <c r="N12" s="132">
        <f t="shared" si="4"/>
        <v>0</v>
      </c>
      <c r="O12" s="132">
        <f t="shared" si="4"/>
        <v>0</v>
      </c>
      <c r="P12" s="132">
        <f t="shared" si="4"/>
        <v>0</v>
      </c>
      <c r="Q12" s="132">
        <f t="shared" si="4"/>
        <v>0</v>
      </c>
    </row>
    <row r="13" spans="1:17" ht="12" customHeight="1" x14ac:dyDescent="0.25">
      <c r="A13" s="166" t="s">
        <v>57</v>
      </c>
      <c r="B13" s="165">
        <v>0</v>
      </c>
      <c r="C13" s="165">
        <v>0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I13" s="165">
        <v>0</v>
      </c>
      <c r="J13" s="165">
        <v>0</v>
      </c>
      <c r="K13" s="165">
        <v>0</v>
      </c>
      <c r="L13" s="165">
        <v>0</v>
      </c>
      <c r="M13" s="165">
        <v>0</v>
      </c>
      <c r="N13" s="165">
        <v>0</v>
      </c>
      <c r="O13" s="165">
        <v>0</v>
      </c>
      <c r="P13" s="165">
        <v>0</v>
      </c>
      <c r="Q13" s="165">
        <v>0</v>
      </c>
    </row>
    <row r="14" spans="1:17" ht="12" customHeight="1" x14ac:dyDescent="0.25">
      <c r="A14" s="147" t="s">
        <v>59</v>
      </c>
      <c r="B14" s="164">
        <v>0</v>
      </c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>
        <v>0</v>
      </c>
      <c r="C15" s="162">
        <v>0</v>
      </c>
      <c r="D15" s="162">
        <v>0</v>
      </c>
      <c r="E15" s="162">
        <v>0</v>
      </c>
      <c r="F15" s="162">
        <v>0</v>
      </c>
      <c r="G15" s="162">
        <v>0</v>
      </c>
      <c r="H15" s="162">
        <v>0</v>
      </c>
      <c r="I15" s="162">
        <v>0</v>
      </c>
      <c r="J15" s="162">
        <v>0</v>
      </c>
      <c r="K15" s="162">
        <v>0</v>
      </c>
      <c r="L15" s="162">
        <v>0</v>
      </c>
      <c r="M15" s="162">
        <v>0</v>
      </c>
      <c r="N15" s="162">
        <v>0</v>
      </c>
      <c r="O15" s="162">
        <v>0</v>
      </c>
      <c r="P15" s="162">
        <v>0</v>
      </c>
      <c r="Q15" s="162">
        <v>0</v>
      </c>
    </row>
    <row r="16" spans="1:17" ht="12" customHeight="1" x14ac:dyDescent="0.25">
      <c r="A16" s="161" t="s">
        <v>141</v>
      </c>
      <c r="B16" s="160">
        <f>SUM(B17:B18)</f>
        <v>0</v>
      </c>
      <c r="C16" s="160">
        <f t="shared" ref="C16:Q16" si="5">SUM(C17:C18)</f>
        <v>0</v>
      </c>
      <c r="D16" s="160">
        <f t="shared" si="5"/>
        <v>0</v>
      </c>
      <c r="E16" s="160">
        <f t="shared" si="5"/>
        <v>0</v>
      </c>
      <c r="F16" s="160">
        <f t="shared" si="5"/>
        <v>0</v>
      </c>
      <c r="G16" s="160">
        <f t="shared" si="5"/>
        <v>0</v>
      </c>
      <c r="H16" s="160">
        <f t="shared" si="5"/>
        <v>0</v>
      </c>
      <c r="I16" s="160">
        <f t="shared" si="5"/>
        <v>0</v>
      </c>
      <c r="J16" s="160">
        <f t="shared" si="5"/>
        <v>0</v>
      </c>
      <c r="K16" s="160">
        <f t="shared" si="5"/>
        <v>0</v>
      </c>
      <c r="L16" s="160">
        <f t="shared" si="5"/>
        <v>0</v>
      </c>
      <c r="M16" s="160">
        <f t="shared" si="5"/>
        <v>0</v>
      </c>
      <c r="N16" s="160">
        <f t="shared" si="5"/>
        <v>0</v>
      </c>
      <c r="O16" s="160">
        <f t="shared" si="5"/>
        <v>0</v>
      </c>
      <c r="P16" s="160">
        <f t="shared" si="5"/>
        <v>0</v>
      </c>
      <c r="Q16" s="160">
        <f t="shared" si="5"/>
        <v>0</v>
      </c>
    </row>
    <row r="17" spans="1:17" ht="12" customHeight="1" x14ac:dyDescent="0.25">
      <c r="A17" s="148" t="s">
        <v>60</v>
      </c>
      <c r="B17" s="156">
        <v>0</v>
      </c>
      <c r="C17" s="156">
        <v>0</v>
      </c>
      <c r="D17" s="156">
        <v>0</v>
      </c>
      <c r="E17" s="156">
        <v>0</v>
      </c>
      <c r="F17" s="156">
        <v>0</v>
      </c>
      <c r="G17" s="156">
        <v>0</v>
      </c>
      <c r="H17" s="156">
        <v>0</v>
      </c>
      <c r="I17" s="156">
        <v>0</v>
      </c>
      <c r="J17" s="156">
        <v>0</v>
      </c>
      <c r="K17" s="156">
        <v>0</v>
      </c>
      <c r="L17" s="156">
        <v>0</v>
      </c>
      <c r="M17" s="156">
        <v>0</v>
      </c>
      <c r="N17" s="156">
        <v>0</v>
      </c>
      <c r="O17" s="156">
        <v>0</v>
      </c>
      <c r="P17" s="156">
        <v>0</v>
      </c>
      <c r="Q17" s="156">
        <v>0</v>
      </c>
    </row>
    <row r="18" spans="1:17" ht="12" customHeight="1" x14ac:dyDescent="0.25">
      <c r="A18" s="148" t="s">
        <v>59</v>
      </c>
      <c r="B18" s="156">
        <v>0</v>
      </c>
      <c r="C18" s="156">
        <v>0</v>
      </c>
      <c r="D18" s="156">
        <v>0</v>
      </c>
      <c r="E18" s="156">
        <v>0</v>
      </c>
      <c r="F18" s="156">
        <v>0</v>
      </c>
      <c r="G18" s="156">
        <v>0</v>
      </c>
      <c r="H18" s="156">
        <v>0</v>
      </c>
      <c r="I18" s="156">
        <v>0</v>
      </c>
      <c r="J18" s="156">
        <v>0</v>
      </c>
      <c r="K18" s="156">
        <v>0</v>
      </c>
      <c r="L18" s="156">
        <v>0</v>
      </c>
      <c r="M18" s="156">
        <v>0</v>
      </c>
      <c r="N18" s="156">
        <v>0</v>
      </c>
      <c r="O18" s="156">
        <v>0</v>
      </c>
      <c r="P18" s="156">
        <v>0</v>
      </c>
      <c r="Q18" s="156">
        <v>0</v>
      </c>
    </row>
    <row r="19" spans="1:17" ht="12" customHeight="1" x14ac:dyDescent="0.25">
      <c r="A19" s="158" t="s">
        <v>62</v>
      </c>
      <c r="B19" s="157">
        <f>SUM(B20:B22)</f>
        <v>0</v>
      </c>
      <c r="C19" s="157">
        <f t="shared" ref="C19:Q19" si="6">SUM(C20:C22)</f>
        <v>0</v>
      </c>
      <c r="D19" s="157">
        <f t="shared" si="6"/>
        <v>0</v>
      </c>
      <c r="E19" s="157">
        <f t="shared" si="6"/>
        <v>0</v>
      </c>
      <c r="F19" s="157">
        <f t="shared" si="6"/>
        <v>0</v>
      </c>
      <c r="G19" s="157">
        <f t="shared" si="6"/>
        <v>0</v>
      </c>
      <c r="H19" s="157">
        <f t="shared" si="6"/>
        <v>0</v>
      </c>
      <c r="I19" s="157">
        <f t="shared" si="6"/>
        <v>0</v>
      </c>
      <c r="J19" s="157">
        <f t="shared" si="6"/>
        <v>0</v>
      </c>
      <c r="K19" s="157">
        <f t="shared" si="6"/>
        <v>0</v>
      </c>
      <c r="L19" s="157">
        <f t="shared" si="6"/>
        <v>0</v>
      </c>
      <c r="M19" s="157">
        <f t="shared" si="6"/>
        <v>0</v>
      </c>
      <c r="N19" s="157">
        <f t="shared" si="6"/>
        <v>0</v>
      </c>
      <c r="O19" s="157">
        <f t="shared" si="6"/>
        <v>0</v>
      </c>
      <c r="P19" s="157">
        <f t="shared" si="6"/>
        <v>0</v>
      </c>
      <c r="Q19" s="157">
        <f t="shared" si="6"/>
        <v>0</v>
      </c>
    </row>
    <row r="20" spans="1:17" ht="12" customHeight="1" x14ac:dyDescent="0.25">
      <c r="A20" s="23" t="s">
        <v>58</v>
      </c>
      <c r="B20" s="156">
        <v>0</v>
      </c>
      <c r="C20" s="156">
        <v>0</v>
      </c>
      <c r="D20" s="156">
        <v>0</v>
      </c>
      <c r="E20" s="156">
        <v>0</v>
      </c>
      <c r="F20" s="156">
        <v>0</v>
      </c>
      <c r="G20" s="156">
        <v>0</v>
      </c>
      <c r="H20" s="156">
        <v>0</v>
      </c>
      <c r="I20" s="156">
        <v>0</v>
      </c>
      <c r="J20" s="156">
        <v>0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>
        <v>0</v>
      </c>
      <c r="C21" s="156">
        <v>0</v>
      </c>
      <c r="D21" s="156">
        <v>0</v>
      </c>
      <c r="E21" s="156">
        <v>0</v>
      </c>
      <c r="F21" s="156">
        <v>0</v>
      </c>
      <c r="G21" s="156">
        <v>0</v>
      </c>
      <c r="H21" s="156">
        <v>0</v>
      </c>
      <c r="I21" s="156">
        <v>0</v>
      </c>
      <c r="J21" s="156">
        <v>0</v>
      </c>
      <c r="K21" s="156">
        <v>0</v>
      </c>
      <c r="L21" s="156">
        <v>0</v>
      </c>
      <c r="M21" s="156">
        <v>0</v>
      </c>
      <c r="N21" s="156">
        <v>0</v>
      </c>
      <c r="O21" s="156">
        <v>0</v>
      </c>
      <c r="P21" s="156">
        <v>0</v>
      </c>
      <c r="Q21" s="156">
        <v>0</v>
      </c>
    </row>
    <row r="22" spans="1:17" ht="12" customHeight="1" x14ac:dyDescent="0.25">
      <c r="A22" s="29" t="s">
        <v>140</v>
      </c>
      <c r="B22" s="57">
        <v>0</v>
      </c>
      <c r="C22" s="57">
        <v>0</v>
      </c>
      <c r="D22" s="57">
        <v>0</v>
      </c>
      <c r="E22" s="57">
        <v>0</v>
      </c>
      <c r="F22" s="57">
        <v>0</v>
      </c>
      <c r="G22" s="57">
        <v>0</v>
      </c>
      <c r="H22" s="57">
        <v>0</v>
      </c>
      <c r="I22" s="57">
        <v>0</v>
      </c>
      <c r="J22" s="57">
        <v>0</v>
      </c>
      <c r="K22" s="57">
        <v>0</v>
      </c>
      <c r="L22" s="57">
        <v>0</v>
      </c>
      <c r="M22" s="57">
        <v>0</v>
      </c>
      <c r="N22" s="57">
        <v>0</v>
      </c>
      <c r="O22" s="57">
        <v>0</v>
      </c>
      <c r="P22" s="57">
        <v>0</v>
      </c>
      <c r="Q22" s="57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 t="shared" ref="B24" si="7">SUM(B25,B28,B30,B39)</f>
        <v>49.868298289067575</v>
      </c>
      <c r="C24" s="168">
        <f t="shared" ref="C24" si="8">SUM(C25,C28,C30,C39)</f>
        <v>49.902716986968763</v>
      </c>
      <c r="D24" s="168">
        <f t="shared" ref="D24" si="9">SUM(D25,D28,D30,D39)</f>
        <v>51.505802885487427</v>
      </c>
      <c r="E24" s="168">
        <f t="shared" ref="E24" si="10">SUM(E25,E28,E30,E39)</f>
        <v>54.618613436204598</v>
      </c>
      <c r="F24" s="168">
        <f t="shared" ref="F24" si="11">SUM(F25,F28,F30,F39)</f>
        <v>48.737707672288302</v>
      </c>
      <c r="G24" s="168">
        <f t="shared" ref="G24" si="12">SUM(G25,G28,G30,G39)</f>
        <v>44.472276998477916</v>
      </c>
      <c r="H24" s="168">
        <f t="shared" ref="H24" si="13">SUM(H25,H28,H30,H39)</f>
        <v>46.186592149770469</v>
      </c>
      <c r="I24" s="168">
        <f t="shared" ref="I24" si="14">SUM(I25,I28,I30,I39)</f>
        <v>45.759189521332814</v>
      </c>
      <c r="J24" s="168">
        <f t="shared" ref="J24" si="15">SUM(J25,J28,J30,J39)</f>
        <v>40.868787152736203</v>
      </c>
      <c r="K24" s="168">
        <f t="shared" ref="K24" si="16">SUM(K25,K28,K30,K39)</f>
        <v>46.307125529214517</v>
      </c>
      <c r="L24" s="168">
        <f t="shared" ref="L24" si="17">SUM(L25,L28,L30,L39)</f>
        <v>40.929234893005948</v>
      </c>
      <c r="M24" s="168">
        <f t="shared" ref="M24" si="18">SUM(M25,M28,M30,M39)</f>
        <v>45.699010559462295</v>
      </c>
      <c r="N24" s="168">
        <f t="shared" ref="N24" si="19">SUM(N25,N28,N30,N39)</f>
        <v>44.80092384371396</v>
      </c>
      <c r="O24" s="168">
        <f t="shared" ref="O24" si="20">SUM(O25,O28,O30,O39)</f>
        <v>38.637105225056438</v>
      </c>
      <c r="P24" s="168">
        <f t="shared" ref="P24" si="21">SUM(P25,P28,P30,P39)</f>
        <v>34.622651883159477</v>
      </c>
      <c r="Q24" s="168">
        <f t="shared" ref="Q24" si="22">SUM(Q25,Q28,Q30,Q39)</f>
        <v>40.408866085152241</v>
      </c>
    </row>
    <row r="25" spans="1:17" ht="12.95" customHeight="1" x14ac:dyDescent="0.25">
      <c r="A25" s="158" t="s">
        <v>65</v>
      </c>
      <c r="B25" s="157">
        <f t="shared" ref="B25:Q25" si="23">SUM(B26:B27)</f>
        <v>40.463798126414403</v>
      </c>
      <c r="C25" s="157">
        <f t="shared" si="23"/>
        <v>40.726251432177548</v>
      </c>
      <c r="D25" s="157">
        <f t="shared" si="23"/>
        <v>41.970826016875073</v>
      </c>
      <c r="E25" s="157">
        <f t="shared" si="23"/>
        <v>44.296726949935184</v>
      </c>
      <c r="F25" s="157">
        <f t="shared" si="23"/>
        <v>39.101506099181904</v>
      </c>
      <c r="G25" s="157">
        <f t="shared" si="23"/>
        <v>33.943364277742376</v>
      </c>
      <c r="H25" s="157">
        <f t="shared" si="23"/>
        <v>37.863403331348721</v>
      </c>
      <c r="I25" s="157">
        <f t="shared" si="23"/>
        <v>38.416168542087703</v>
      </c>
      <c r="J25" s="157">
        <f t="shared" si="23"/>
        <v>33.925479565448853</v>
      </c>
      <c r="K25" s="157">
        <f t="shared" si="23"/>
        <v>39.094040240248198</v>
      </c>
      <c r="L25" s="157">
        <f t="shared" si="23"/>
        <v>33.939907450933603</v>
      </c>
      <c r="M25" s="157">
        <f t="shared" si="23"/>
        <v>38.154929276498223</v>
      </c>
      <c r="N25" s="157">
        <f t="shared" si="23"/>
        <v>37.531234525526756</v>
      </c>
      <c r="O25" s="157">
        <f t="shared" si="23"/>
        <v>31.779789890936328</v>
      </c>
      <c r="P25" s="157">
        <f t="shared" si="23"/>
        <v>27.91056707170242</v>
      </c>
      <c r="Q25" s="157">
        <f t="shared" si="23"/>
        <v>32.964582866330602</v>
      </c>
    </row>
    <row r="26" spans="1:17" ht="12" customHeight="1" x14ac:dyDescent="0.25">
      <c r="A26" s="23" t="s">
        <v>84</v>
      </c>
      <c r="B26" s="156">
        <v>40.463798126414403</v>
      </c>
      <c r="C26" s="156">
        <v>40.726251432177548</v>
      </c>
      <c r="D26" s="156">
        <v>41.970826016875073</v>
      </c>
      <c r="E26" s="156">
        <v>44.296726949935184</v>
      </c>
      <c r="F26" s="156">
        <v>39.101506099181904</v>
      </c>
      <c r="G26" s="156">
        <v>33.943364277742376</v>
      </c>
      <c r="H26" s="156">
        <v>37.863403331348721</v>
      </c>
      <c r="I26" s="156">
        <v>38.416168542087703</v>
      </c>
      <c r="J26" s="156">
        <v>33.925479565448853</v>
      </c>
      <c r="K26" s="156">
        <v>39.094040240248198</v>
      </c>
      <c r="L26" s="156">
        <v>33.939907450933603</v>
      </c>
      <c r="M26" s="156">
        <v>38.154929276498223</v>
      </c>
      <c r="N26" s="156">
        <v>37.531234525526756</v>
      </c>
      <c r="O26" s="156">
        <v>31.779789890936328</v>
      </c>
      <c r="P26" s="156">
        <v>27.91056707170242</v>
      </c>
      <c r="Q26" s="156">
        <v>32.964582866330602</v>
      </c>
    </row>
    <row r="27" spans="1:17" ht="12" customHeight="1" x14ac:dyDescent="0.25">
      <c r="A27" s="23" t="s">
        <v>60</v>
      </c>
      <c r="B27" s="156">
        <v>0</v>
      </c>
      <c r="C27" s="156">
        <v>0</v>
      </c>
      <c r="D27" s="156">
        <v>0</v>
      </c>
      <c r="E27" s="156">
        <v>0</v>
      </c>
      <c r="F27" s="156">
        <v>0</v>
      </c>
      <c r="G27" s="156">
        <v>0</v>
      </c>
      <c r="H27" s="156">
        <v>0</v>
      </c>
      <c r="I27" s="156">
        <v>0</v>
      </c>
      <c r="J27" s="156">
        <v>0</v>
      </c>
      <c r="K27" s="156">
        <v>0</v>
      </c>
      <c r="L27" s="156">
        <v>0</v>
      </c>
      <c r="M27" s="156">
        <v>0</v>
      </c>
      <c r="N27" s="156">
        <v>0</v>
      </c>
      <c r="O27" s="156">
        <v>0</v>
      </c>
      <c r="P27" s="156">
        <v>0</v>
      </c>
      <c r="Q27" s="156">
        <v>0</v>
      </c>
    </row>
    <row r="28" spans="1:17" ht="12.95" customHeight="1" x14ac:dyDescent="0.25">
      <c r="A28" s="158" t="s">
        <v>112</v>
      </c>
      <c r="B28" s="157">
        <f t="shared" ref="B28:Q28" si="24">B29</f>
        <v>0</v>
      </c>
      <c r="C28" s="157">
        <f t="shared" si="24"/>
        <v>0</v>
      </c>
      <c r="D28" s="157">
        <f t="shared" si="24"/>
        <v>0</v>
      </c>
      <c r="E28" s="157">
        <f t="shared" si="24"/>
        <v>0</v>
      </c>
      <c r="F28" s="157">
        <f t="shared" si="24"/>
        <v>0</v>
      </c>
      <c r="G28" s="157">
        <f t="shared" si="24"/>
        <v>0</v>
      </c>
      <c r="H28" s="157">
        <f t="shared" si="24"/>
        <v>0</v>
      </c>
      <c r="I28" s="157">
        <f t="shared" si="24"/>
        <v>0</v>
      </c>
      <c r="J28" s="157">
        <f t="shared" si="24"/>
        <v>0</v>
      </c>
      <c r="K28" s="157">
        <f t="shared" si="24"/>
        <v>0</v>
      </c>
      <c r="L28" s="157">
        <f t="shared" si="24"/>
        <v>0</v>
      </c>
      <c r="M28" s="157">
        <f t="shared" si="24"/>
        <v>0</v>
      </c>
      <c r="N28" s="157">
        <f t="shared" si="24"/>
        <v>0</v>
      </c>
      <c r="O28" s="157">
        <f t="shared" si="24"/>
        <v>0</v>
      </c>
      <c r="P28" s="157">
        <f t="shared" si="24"/>
        <v>0</v>
      </c>
      <c r="Q28" s="157">
        <f t="shared" si="24"/>
        <v>0</v>
      </c>
    </row>
    <row r="29" spans="1:17" ht="12" customHeight="1" x14ac:dyDescent="0.25">
      <c r="A29" s="23" t="s">
        <v>60</v>
      </c>
      <c r="B29" s="156">
        <v>0</v>
      </c>
      <c r="C29" s="156">
        <v>0</v>
      </c>
      <c r="D29" s="156">
        <v>0</v>
      </c>
      <c r="E29" s="156">
        <v>0</v>
      </c>
      <c r="F29" s="156">
        <v>0</v>
      </c>
      <c r="G29" s="156">
        <v>0</v>
      </c>
      <c r="H29" s="156">
        <v>0</v>
      </c>
      <c r="I29" s="156">
        <v>0</v>
      </c>
      <c r="J29" s="156">
        <v>0</v>
      </c>
      <c r="K29" s="156">
        <v>0</v>
      </c>
      <c r="L29" s="156">
        <v>0</v>
      </c>
      <c r="M29" s="156">
        <v>0</v>
      </c>
      <c r="N29" s="156">
        <v>0</v>
      </c>
      <c r="O29" s="156">
        <v>0</v>
      </c>
      <c r="P29" s="156">
        <v>0</v>
      </c>
      <c r="Q29" s="156">
        <v>0</v>
      </c>
    </row>
    <row r="30" spans="1:17" ht="12" customHeight="1" x14ac:dyDescent="0.25">
      <c r="A30" s="158" t="s">
        <v>63</v>
      </c>
      <c r="B30" s="157">
        <f t="shared" ref="B30" si="25">SUM(B31:B32,B35:B36)</f>
        <v>3.0902311383391958</v>
      </c>
      <c r="C30" s="157">
        <f t="shared" ref="C30" si="26">SUM(C31:C32,C35:C36)</f>
        <v>2.8833534269802392</v>
      </c>
      <c r="D30" s="157">
        <f t="shared" ref="D30" si="27">SUM(D31:D32,D35:D36)</f>
        <v>3.3319345383789267</v>
      </c>
      <c r="E30" s="157">
        <f t="shared" ref="E30" si="28">SUM(E31:E32,E35:E36)</f>
        <v>3.4760925113141816</v>
      </c>
      <c r="F30" s="157">
        <f t="shared" ref="F30" si="29">SUM(F31:F32,F35:F36)</f>
        <v>2.548667697857192</v>
      </c>
      <c r="G30" s="157">
        <f t="shared" ref="G30" si="30">SUM(G31:G32,G35:G36)</f>
        <v>3.9113076047624702</v>
      </c>
      <c r="H30" s="157">
        <f t="shared" ref="H30" si="31">SUM(H31:H32,H35:H36)</f>
        <v>2.9562581904012744</v>
      </c>
      <c r="I30" s="157">
        <f t="shared" ref="I30" si="32">SUM(I31:I32,I35:I36)</f>
        <v>1.3876750901015469</v>
      </c>
      <c r="J30" s="157">
        <f t="shared" ref="J30" si="33">SUM(J31:J32,J35:J36)</f>
        <v>1.5126130211396771</v>
      </c>
      <c r="K30" s="157">
        <f t="shared" ref="K30" si="34">SUM(K31:K32,K35:K36)</f>
        <v>1.5680080899982427</v>
      </c>
      <c r="L30" s="157">
        <f t="shared" ref="L30" si="35">SUM(L31:L32,L35:L36)</f>
        <v>1.1986172587816055</v>
      </c>
      <c r="M30" s="157">
        <f t="shared" ref="M30" si="36">SUM(M31:M32,M35:M36)</f>
        <v>1.0725800918415649</v>
      </c>
      <c r="N30" s="157">
        <f t="shared" ref="N30" si="37">SUM(N31:N32,N35:N36)</f>
        <v>0.84194633125410057</v>
      </c>
      <c r="O30" s="157">
        <f t="shared" ref="O30" si="38">SUM(O31:O32,O35:O36)</f>
        <v>0.46014332284745574</v>
      </c>
      <c r="P30" s="157">
        <f t="shared" ref="P30" si="39">SUM(P31:P32,P35:P36)</f>
        <v>0.72624752951828009</v>
      </c>
      <c r="Q30" s="157">
        <f t="shared" ref="Q30" si="40">SUM(Q31:Q32,Q35:Q36)</f>
        <v>1.3041189960238602</v>
      </c>
    </row>
    <row r="31" spans="1:17" ht="12" customHeight="1" x14ac:dyDescent="0.25">
      <c r="A31" s="167" t="s">
        <v>169</v>
      </c>
      <c r="B31" s="132">
        <v>2.8819125612909624</v>
      </c>
      <c r="C31" s="132">
        <v>2.7841094084805058</v>
      </c>
      <c r="D31" s="132">
        <v>3.1296707919502835</v>
      </c>
      <c r="E31" s="132">
        <v>3.2664130122011747</v>
      </c>
      <c r="F31" s="132">
        <v>2.320283747810886</v>
      </c>
      <c r="G31" s="132">
        <v>2.5668333824932046</v>
      </c>
      <c r="H31" s="132">
        <v>2.474826511219907</v>
      </c>
      <c r="I31" s="132">
        <v>1.1303309099324474</v>
      </c>
      <c r="J31" s="132">
        <v>1.2630079745595619</v>
      </c>
      <c r="K31" s="132">
        <v>1.3054725526940629</v>
      </c>
      <c r="L31" s="132">
        <v>0.91697364548015325</v>
      </c>
      <c r="M31" s="132">
        <v>0.80034994934804393</v>
      </c>
      <c r="N31" s="132">
        <v>0.56969598681041922</v>
      </c>
      <c r="O31" s="132">
        <v>0.18153945581699918</v>
      </c>
      <c r="P31" s="132">
        <v>0.24686007516070405</v>
      </c>
      <c r="Q31" s="132">
        <v>9.6965073392033058E-2</v>
      </c>
    </row>
    <row r="32" spans="1:17" ht="12" customHeight="1" x14ac:dyDescent="0.25">
      <c r="A32" s="167" t="s">
        <v>168</v>
      </c>
      <c r="B32" s="132">
        <f t="shared" ref="B32" si="41">SUM(B33:B34)</f>
        <v>0.20831857704823342</v>
      </c>
      <c r="C32" s="132">
        <f t="shared" ref="C32" si="42">SUM(C33:C34)</f>
        <v>9.9244018499733494E-2</v>
      </c>
      <c r="D32" s="132">
        <f t="shared" ref="D32" si="43">SUM(D33:D34)</f>
        <v>0.20226374642864317</v>
      </c>
      <c r="E32" s="132">
        <f t="shared" ref="E32" si="44">SUM(E33:E34)</f>
        <v>0.20967949911300671</v>
      </c>
      <c r="F32" s="132">
        <f t="shared" ref="F32" si="45">SUM(F33:F34)</f>
        <v>0.22838395004630613</v>
      </c>
      <c r="G32" s="132">
        <f t="shared" ref="G32" si="46">SUM(G33:G34)</f>
        <v>1.3444742222692658</v>
      </c>
      <c r="H32" s="132">
        <f t="shared" ref="H32" si="47">SUM(H33:H34)</f>
        <v>0.48143167918136726</v>
      </c>
      <c r="I32" s="132">
        <f t="shared" ref="I32" si="48">SUM(I33:I34)</f>
        <v>0.25734418016909943</v>
      </c>
      <c r="J32" s="132">
        <f t="shared" ref="J32" si="49">SUM(J33:J34)</f>
        <v>0.24960504658011509</v>
      </c>
      <c r="K32" s="132">
        <f t="shared" ref="K32" si="50">SUM(K33:K34)</f>
        <v>0.26253553730417978</v>
      </c>
      <c r="L32" s="132">
        <f t="shared" ref="L32" si="51">SUM(L33:L34)</f>
        <v>0.28164361330145227</v>
      </c>
      <c r="M32" s="132">
        <f t="shared" ref="M32" si="52">SUM(M33:M34)</f>
        <v>0.2722301424935209</v>
      </c>
      <c r="N32" s="132">
        <f t="shared" ref="N32" si="53">SUM(N33:N34)</f>
        <v>0.27225034444368135</v>
      </c>
      <c r="O32" s="132">
        <f t="shared" ref="O32" si="54">SUM(O33:O34)</f>
        <v>0.27860386703045653</v>
      </c>
      <c r="P32" s="132">
        <f t="shared" ref="P32" si="55">SUM(P33:P34)</f>
        <v>0.47938745435757601</v>
      </c>
      <c r="Q32" s="132">
        <f t="shared" ref="Q32" si="56">SUM(Q33:Q34)</f>
        <v>1.2071539226318271</v>
      </c>
    </row>
    <row r="33" spans="1:17" ht="12" customHeight="1" x14ac:dyDescent="0.25">
      <c r="A33" s="166" t="s">
        <v>57</v>
      </c>
      <c r="B33" s="165">
        <v>0.20831857704823342</v>
      </c>
      <c r="C33" s="165">
        <v>9.9244018499733494E-2</v>
      </c>
      <c r="D33" s="165">
        <v>0.20226374642864317</v>
      </c>
      <c r="E33" s="165">
        <v>0.20967949911300671</v>
      </c>
      <c r="F33" s="165">
        <v>0.22838395004630613</v>
      </c>
      <c r="G33" s="165">
        <v>1.3444742222692658</v>
      </c>
      <c r="H33" s="165">
        <v>0.48143167918136726</v>
      </c>
      <c r="I33" s="165">
        <v>0.25734418016909943</v>
      </c>
      <c r="J33" s="165">
        <v>0.24960504658011509</v>
      </c>
      <c r="K33" s="165">
        <v>0.26253553730417978</v>
      </c>
      <c r="L33" s="165">
        <v>0.28164361330145227</v>
      </c>
      <c r="M33" s="165">
        <v>0.2722301424935209</v>
      </c>
      <c r="N33" s="165">
        <v>0.27225034444368135</v>
      </c>
      <c r="O33" s="165">
        <v>0.27860386703045653</v>
      </c>
      <c r="P33" s="165">
        <v>0.47938745435757601</v>
      </c>
      <c r="Q33" s="165">
        <v>1.2071539226318271</v>
      </c>
    </row>
    <row r="34" spans="1:17" ht="12" customHeight="1" x14ac:dyDescent="0.25">
      <c r="A34" s="147" t="s">
        <v>59</v>
      </c>
      <c r="B34" s="164">
        <v>0</v>
      </c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0</v>
      </c>
    </row>
    <row r="35" spans="1:17" ht="12" customHeight="1" x14ac:dyDescent="0.25">
      <c r="A35" s="163" t="s">
        <v>142</v>
      </c>
      <c r="B35" s="162">
        <v>0</v>
      </c>
      <c r="C35" s="162">
        <v>0</v>
      </c>
      <c r="D35" s="162">
        <v>0</v>
      </c>
      <c r="E35" s="162">
        <v>0</v>
      </c>
      <c r="F35" s="162">
        <v>0</v>
      </c>
      <c r="G35" s="162">
        <v>0</v>
      </c>
      <c r="H35" s="162">
        <v>0</v>
      </c>
      <c r="I35" s="162">
        <v>0</v>
      </c>
      <c r="J35" s="162">
        <v>0</v>
      </c>
      <c r="K35" s="162">
        <v>0</v>
      </c>
      <c r="L35" s="162">
        <v>0</v>
      </c>
      <c r="M35" s="162">
        <v>0</v>
      </c>
      <c r="N35" s="162">
        <v>0</v>
      </c>
      <c r="O35" s="162">
        <v>0</v>
      </c>
      <c r="P35" s="162">
        <v>0</v>
      </c>
      <c r="Q35" s="162">
        <v>0</v>
      </c>
    </row>
    <row r="36" spans="1:17" ht="12" customHeight="1" x14ac:dyDescent="0.25">
      <c r="A36" s="161" t="s">
        <v>141</v>
      </c>
      <c r="B36" s="160">
        <f t="shared" ref="B36" si="57">SUM(B37:B38)</f>
        <v>0</v>
      </c>
      <c r="C36" s="160">
        <f t="shared" ref="C36" si="58">SUM(C37:C38)</f>
        <v>0</v>
      </c>
      <c r="D36" s="160">
        <f t="shared" ref="D36" si="59">SUM(D37:D38)</f>
        <v>0</v>
      </c>
      <c r="E36" s="160">
        <f t="shared" ref="E36" si="60">SUM(E37:E38)</f>
        <v>0</v>
      </c>
      <c r="F36" s="160">
        <f t="shared" ref="F36" si="61">SUM(F37:F38)</f>
        <v>0</v>
      </c>
      <c r="G36" s="160">
        <f t="shared" ref="G36" si="62">SUM(G37:G38)</f>
        <v>0</v>
      </c>
      <c r="H36" s="160">
        <f t="shared" ref="H36" si="63">SUM(H37:H38)</f>
        <v>0</v>
      </c>
      <c r="I36" s="160">
        <f t="shared" ref="I36" si="64">SUM(I37:I38)</f>
        <v>0</v>
      </c>
      <c r="J36" s="160">
        <f t="shared" ref="J36" si="65">SUM(J37:J38)</f>
        <v>0</v>
      </c>
      <c r="K36" s="160">
        <f t="shared" ref="K36" si="66">SUM(K37:K38)</f>
        <v>0</v>
      </c>
      <c r="L36" s="160">
        <f t="shared" ref="L36" si="67">SUM(L37:L38)</f>
        <v>0</v>
      </c>
      <c r="M36" s="160">
        <f t="shared" ref="M36" si="68">SUM(M37:M38)</f>
        <v>0</v>
      </c>
      <c r="N36" s="160">
        <f t="shared" ref="N36" si="69">SUM(N37:N38)</f>
        <v>0</v>
      </c>
      <c r="O36" s="160">
        <f t="shared" ref="O36" si="70">SUM(O37:O38)</f>
        <v>0</v>
      </c>
      <c r="P36" s="160">
        <f t="shared" ref="P36" si="71">SUM(P37:P38)</f>
        <v>0</v>
      </c>
      <c r="Q36" s="160">
        <f t="shared" ref="Q36" si="72">SUM(Q37:Q38)</f>
        <v>0</v>
      </c>
    </row>
    <row r="37" spans="1:17" ht="12" customHeight="1" x14ac:dyDescent="0.25">
      <c r="A37" s="148" t="s">
        <v>60</v>
      </c>
      <c r="B37" s="156">
        <v>0</v>
      </c>
      <c r="C37" s="156">
        <v>0</v>
      </c>
      <c r="D37" s="156">
        <v>0</v>
      </c>
      <c r="E37" s="15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0</v>
      </c>
      <c r="M37" s="156">
        <v>0</v>
      </c>
      <c r="N37" s="156">
        <v>0</v>
      </c>
      <c r="O37" s="156">
        <v>0</v>
      </c>
      <c r="P37" s="156">
        <v>0</v>
      </c>
      <c r="Q37" s="156">
        <v>0</v>
      </c>
    </row>
    <row r="38" spans="1:17" ht="12" customHeight="1" x14ac:dyDescent="0.25">
      <c r="A38" s="148" t="s">
        <v>59</v>
      </c>
      <c r="B38" s="156">
        <v>0</v>
      </c>
      <c r="C38" s="156">
        <v>0</v>
      </c>
      <c r="D38" s="156">
        <v>0</v>
      </c>
      <c r="E38" s="156">
        <v>0</v>
      </c>
      <c r="F38" s="156">
        <v>0</v>
      </c>
      <c r="G38" s="156">
        <v>0</v>
      </c>
      <c r="H38" s="156">
        <v>0</v>
      </c>
      <c r="I38" s="156">
        <v>0</v>
      </c>
      <c r="J38" s="156">
        <v>0</v>
      </c>
      <c r="K38" s="156">
        <v>0</v>
      </c>
      <c r="L38" s="156">
        <v>0</v>
      </c>
      <c r="M38" s="156">
        <v>0</v>
      </c>
      <c r="N38" s="156">
        <v>0</v>
      </c>
      <c r="O38" s="156">
        <v>0</v>
      </c>
      <c r="P38" s="156">
        <v>0</v>
      </c>
      <c r="Q38" s="156">
        <v>0</v>
      </c>
    </row>
    <row r="39" spans="1:17" ht="12" customHeight="1" x14ac:dyDescent="0.25">
      <c r="A39" s="158" t="s">
        <v>62</v>
      </c>
      <c r="B39" s="157">
        <f t="shared" ref="B39" si="73">SUM(B40:B41)</f>
        <v>6.3142690243139707</v>
      </c>
      <c r="C39" s="157">
        <f t="shared" ref="C39" si="74">SUM(C40:C41)</f>
        <v>6.2931121278109767</v>
      </c>
      <c r="D39" s="157">
        <f t="shared" ref="D39" si="75">SUM(D40:D41)</f>
        <v>6.2030423302334325</v>
      </c>
      <c r="E39" s="157">
        <f t="shared" ref="E39" si="76">SUM(E40:E41)</f>
        <v>6.8457939749552299</v>
      </c>
      <c r="F39" s="157">
        <f t="shared" ref="F39" si="77">SUM(F40:F41)</f>
        <v>7.0875338752492061</v>
      </c>
      <c r="G39" s="157">
        <f t="shared" ref="G39" si="78">SUM(G40:G41)</f>
        <v>6.6176051159730731</v>
      </c>
      <c r="H39" s="157">
        <f t="shared" ref="H39" si="79">SUM(H40:H41)</f>
        <v>5.3669306280204774</v>
      </c>
      <c r="I39" s="157">
        <f t="shared" ref="I39" si="80">SUM(I40:I41)</f>
        <v>5.955345889143568</v>
      </c>
      <c r="J39" s="157">
        <f t="shared" ref="J39" si="81">SUM(J40:J41)</f>
        <v>5.4306945661476727</v>
      </c>
      <c r="K39" s="157">
        <f t="shared" ref="K39" si="82">SUM(K40:K41)</f>
        <v>5.6450771989680746</v>
      </c>
      <c r="L39" s="157">
        <f t="shared" ref="L39" si="83">SUM(L40:L41)</f>
        <v>5.7907101832907424</v>
      </c>
      <c r="M39" s="157">
        <f t="shared" ref="M39" si="84">SUM(M40:M41)</f>
        <v>6.4715011911225062</v>
      </c>
      <c r="N39" s="157">
        <f t="shared" ref="N39" si="85">SUM(N40:N41)</f>
        <v>6.4277429869331062</v>
      </c>
      <c r="O39" s="157">
        <f t="shared" ref="O39" si="86">SUM(O40:O41)</f>
        <v>6.3971720112726489</v>
      </c>
      <c r="P39" s="157">
        <f t="shared" ref="P39" si="87">SUM(P40:P41)</f>
        <v>5.98583728193878</v>
      </c>
      <c r="Q39" s="157">
        <f t="shared" ref="Q39" si="88">SUM(Q40:Q41)</f>
        <v>6.1401642227977815</v>
      </c>
    </row>
    <row r="40" spans="1:17" ht="12" customHeight="1" x14ac:dyDescent="0.25">
      <c r="A40" s="23" t="s">
        <v>57</v>
      </c>
      <c r="B40" s="156">
        <v>6.3142690243139707</v>
      </c>
      <c r="C40" s="156">
        <v>6.2931121278109767</v>
      </c>
      <c r="D40" s="156">
        <v>6.2030423302334325</v>
      </c>
      <c r="E40" s="156">
        <v>6.8457939749552299</v>
      </c>
      <c r="F40" s="156">
        <v>7.0875338752492061</v>
      </c>
      <c r="G40" s="156">
        <v>6.6176051159730731</v>
      </c>
      <c r="H40" s="156">
        <v>5.3669306280204774</v>
      </c>
      <c r="I40" s="156">
        <v>5.955345889143568</v>
      </c>
      <c r="J40" s="156">
        <v>5.4306945661476727</v>
      </c>
      <c r="K40" s="156">
        <v>5.6450771989680746</v>
      </c>
      <c r="L40" s="156">
        <v>5.7907101832907424</v>
      </c>
      <c r="M40" s="156">
        <v>6.4715011911225062</v>
      </c>
      <c r="N40" s="156">
        <v>6.4277429869331062</v>
      </c>
      <c r="O40" s="156">
        <v>6.3971720112726489</v>
      </c>
      <c r="P40" s="156">
        <v>5.98583728193878</v>
      </c>
      <c r="Q40" s="156">
        <v>6.1401642227977815</v>
      </c>
    </row>
    <row r="41" spans="1:17" ht="12" customHeight="1" x14ac:dyDescent="0.25">
      <c r="A41" s="29" t="s">
        <v>140</v>
      </c>
      <c r="B41" s="57">
        <v>0</v>
      </c>
      <c r="C41" s="57">
        <v>0</v>
      </c>
      <c r="D41" s="57">
        <v>0</v>
      </c>
      <c r="E41" s="57">
        <v>0</v>
      </c>
      <c r="F41" s="57">
        <v>0</v>
      </c>
      <c r="G41" s="57">
        <v>0</v>
      </c>
      <c r="H41" s="57">
        <v>0</v>
      </c>
      <c r="I41" s="57">
        <v>0</v>
      </c>
      <c r="J41" s="57">
        <v>0</v>
      </c>
      <c r="K41" s="57">
        <v>0</v>
      </c>
      <c r="L41" s="57">
        <v>0</v>
      </c>
      <c r="M41" s="57">
        <v>0</v>
      </c>
      <c r="N41" s="57">
        <v>0</v>
      </c>
      <c r="O41" s="57">
        <v>0</v>
      </c>
      <c r="P41" s="57">
        <v>0</v>
      </c>
      <c r="Q41" s="57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 t="shared" ref="B43" si="89">SUM(B44,B47,B49,B58)</f>
        <v>475.05996499128327</v>
      </c>
      <c r="C43" s="168">
        <f t="shared" ref="C43" si="90">SUM(C44,C47,C49,C58)</f>
        <v>478.60800129035948</v>
      </c>
      <c r="D43" s="168">
        <f t="shared" ref="D43" si="91">SUM(D44,D47,D49,D58)</f>
        <v>484.92062417926888</v>
      </c>
      <c r="E43" s="168">
        <f t="shared" ref="E43" si="92">SUM(E44,E47,E49,E58)</f>
        <v>497.41888956581448</v>
      </c>
      <c r="F43" s="168">
        <f t="shared" ref="F43" si="93">SUM(F44,F47,F49,F58)</f>
        <v>442.53241494214836</v>
      </c>
      <c r="G43" s="168">
        <f t="shared" ref="G43" si="94">SUM(G44,G47,G49,G58)</f>
        <v>378.19423801818857</v>
      </c>
      <c r="H43" s="168">
        <f t="shared" ref="H43" si="95">SUM(H44,H47,H49,H58)</f>
        <v>405.55026855926963</v>
      </c>
      <c r="I43" s="168">
        <f t="shared" ref="I43" si="96">SUM(I44,I47,I49,I58)</f>
        <v>377.19847891805523</v>
      </c>
      <c r="J43" s="168">
        <f t="shared" ref="J43" si="97">SUM(J44,J47,J49,J58)</f>
        <v>331.64001588716752</v>
      </c>
      <c r="K43" s="168">
        <f t="shared" ref="K43" si="98">SUM(K44,K47,K49,K58)</f>
        <v>366.67294770992578</v>
      </c>
      <c r="L43" s="168">
        <f t="shared" ref="L43" si="99">SUM(L44,L47,L49,L58)</f>
        <v>308.21748423537099</v>
      </c>
      <c r="M43" s="168">
        <f t="shared" ref="M43" si="100">SUM(M44,M47,M49,M58)</f>
        <v>355.25993860020219</v>
      </c>
      <c r="N43" s="168">
        <f t="shared" ref="N43" si="101">SUM(N44,N47,N49,N58)</f>
        <v>340.63829535439891</v>
      </c>
      <c r="O43" s="168">
        <f t="shared" ref="O43" si="102">SUM(O44,O47,O49,O58)</f>
        <v>280.73348962713942</v>
      </c>
      <c r="P43" s="168">
        <f t="shared" ref="P43" si="103">SUM(P44,P47,P49,P58)</f>
        <v>254.19279333010104</v>
      </c>
      <c r="Q43" s="168">
        <f t="shared" ref="Q43" si="104">SUM(Q44,Q47,Q49,Q58)</f>
        <v>293.83455769909506</v>
      </c>
    </row>
    <row r="44" spans="1:17" ht="12.95" customHeight="1" x14ac:dyDescent="0.25">
      <c r="A44" s="158" t="s">
        <v>65</v>
      </c>
      <c r="B44" s="157">
        <f t="shared" ref="B44:Q44" si="105">SUM(B45:B46)</f>
        <v>420.3554683561656</v>
      </c>
      <c r="C44" s="157">
        <f t="shared" si="105"/>
        <v>423.97987069581461</v>
      </c>
      <c r="D44" s="157">
        <f t="shared" si="105"/>
        <v>431.57286194478866</v>
      </c>
      <c r="E44" s="157">
        <f t="shared" si="105"/>
        <v>440.45503552049342</v>
      </c>
      <c r="F44" s="157">
        <f t="shared" si="105"/>
        <v>384.24207079096158</v>
      </c>
      <c r="G44" s="157">
        <f t="shared" si="105"/>
        <v>324.39255893345279</v>
      </c>
      <c r="H44" s="157">
        <f t="shared" si="105"/>
        <v>362.777073139908</v>
      </c>
      <c r="I44" s="157">
        <f t="shared" si="105"/>
        <v>333.7167934867681</v>
      </c>
      <c r="J44" s="157">
        <f t="shared" si="105"/>
        <v>292.37997276089988</v>
      </c>
      <c r="K44" s="157">
        <f t="shared" si="105"/>
        <v>327.11487483434416</v>
      </c>
      <c r="L44" s="157">
        <f t="shared" si="105"/>
        <v>270.1769509271146</v>
      </c>
      <c r="M44" s="157">
        <f t="shared" si="105"/>
        <v>311.28982509258026</v>
      </c>
      <c r="N44" s="157">
        <f t="shared" si="105"/>
        <v>298.06924597206182</v>
      </c>
      <c r="O44" s="157">
        <f t="shared" si="105"/>
        <v>240.2491204952438</v>
      </c>
      <c r="P44" s="157">
        <f t="shared" si="105"/>
        <v>215.4928243611277</v>
      </c>
      <c r="Q44" s="157">
        <f t="shared" si="105"/>
        <v>254.17701489358384</v>
      </c>
    </row>
    <row r="45" spans="1:17" ht="12" customHeight="1" x14ac:dyDescent="0.25">
      <c r="A45" s="23" t="s">
        <v>166</v>
      </c>
      <c r="B45" s="156">
        <v>420.3554683561656</v>
      </c>
      <c r="C45" s="156">
        <v>423.97987069581461</v>
      </c>
      <c r="D45" s="156">
        <v>431.57286194478866</v>
      </c>
      <c r="E45" s="156">
        <v>440.45503552049342</v>
      </c>
      <c r="F45" s="156">
        <v>384.24207079096158</v>
      </c>
      <c r="G45" s="156">
        <v>324.39255893345279</v>
      </c>
      <c r="H45" s="156">
        <v>362.777073139908</v>
      </c>
      <c r="I45" s="156">
        <v>333.7167934867681</v>
      </c>
      <c r="J45" s="156">
        <v>292.37997276089988</v>
      </c>
      <c r="K45" s="156">
        <v>327.11487483434416</v>
      </c>
      <c r="L45" s="156">
        <v>270.1769509271146</v>
      </c>
      <c r="M45" s="156">
        <v>311.28982509258026</v>
      </c>
      <c r="N45" s="156">
        <v>298.06924597206182</v>
      </c>
      <c r="O45" s="156">
        <v>240.2491204952438</v>
      </c>
      <c r="P45" s="156">
        <v>215.4928243611277</v>
      </c>
      <c r="Q45" s="156">
        <v>254.17701489358384</v>
      </c>
    </row>
    <row r="46" spans="1:17" ht="12" customHeight="1" x14ac:dyDescent="0.25">
      <c r="A46" s="23" t="s">
        <v>60</v>
      </c>
      <c r="B46" s="156">
        <v>0</v>
      </c>
      <c r="C46" s="156">
        <v>0</v>
      </c>
      <c r="D46" s="156">
        <v>0</v>
      </c>
      <c r="E46" s="156">
        <v>0</v>
      </c>
      <c r="F46" s="156">
        <v>0</v>
      </c>
      <c r="G46" s="156">
        <v>0</v>
      </c>
      <c r="H46" s="156">
        <v>0</v>
      </c>
      <c r="I46" s="156">
        <v>0</v>
      </c>
      <c r="J46" s="156">
        <v>0</v>
      </c>
      <c r="K46" s="156">
        <v>0</v>
      </c>
      <c r="L46" s="156">
        <v>0</v>
      </c>
      <c r="M46" s="156">
        <v>0</v>
      </c>
      <c r="N46" s="156">
        <v>0</v>
      </c>
      <c r="O46" s="156">
        <v>0</v>
      </c>
      <c r="P46" s="156">
        <v>0</v>
      </c>
      <c r="Q46" s="156">
        <v>0</v>
      </c>
    </row>
    <row r="47" spans="1:17" ht="12.95" customHeight="1" x14ac:dyDescent="0.25">
      <c r="A47" s="158" t="s">
        <v>112</v>
      </c>
      <c r="B47" s="157">
        <f t="shared" ref="B47:Q47" si="106">B48</f>
        <v>0</v>
      </c>
      <c r="C47" s="157">
        <f t="shared" si="106"/>
        <v>0</v>
      </c>
      <c r="D47" s="157">
        <f t="shared" si="106"/>
        <v>0</v>
      </c>
      <c r="E47" s="157">
        <f t="shared" si="106"/>
        <v>0</v>
      </c>
      <c r="F47" s="157">
        <f t="shared" si="106"/>
        <v>0</v>
      </c>
      <c r="G47" s="157">
        <f t="shared" si="106"/>
        <v>0</v>
      </c>
      <c r="H47" s="157">
        <f t="shared" si="106"/>
        <v>0</v>
      </c>
      <c r="I47" s="157">
        <f t="shared" si="106"/>
        <v>0</v>
      </c>
      <c r="J47" s="157">
        <f t="shared" si="106"/>
        <v>0</v>
      </c>
      <c r="K47" s="157">
        <f t="shared" si="106"/>
        <v>0</v>
      </c>
      <c r="L47" s="157">
        <f t="shared" si="106"/>
        <v>0</v>
      </c>
      <c r="M47" s="157">
        <f t="shared" si="106"/>
        <v>0</v>
      </c>
      <c r="N47" s="157">
        <f t="shared" si="106"/>
        <v>0</v>
      </c>
      <c r="O47" s="157">
        <f t="shared" si="106"/>
        <v>0</v>
      </c>
      <c r="P47" s="157">
        <f t="shared" si="106"/>
        <v>0</v>
      </c>
      <c r="Q47" s="157">
        <f t="shared" si="106"/>
        <v>0</v>
      </c>
    </row>
    <row r="48" spans="1:17" ht="12" customHeight="1" x14ac:dyDescent="0.25">
      <c r="A48" s="23" t="s">
        <v>60</v>
      </c>
      <c r="B48" s="156">
        <v>0</v>
      </c>
      <c r="C48" s="156">
        <v>0</v>
      </c>
      <c r="D48" s="156">
        <v>0</v>
      </c>
      <c r="E48" s="156">
        <v>0</v>
      </c>
      <c r="F48" s="156">
        <v>0</v>
      </c>
      <c r="G48" s="156">
        <v>0</v>
      </c>
      <c r="H48" s="156">
        <v>0</v>
      </c>
      <c r="I48" s="156">
        <v>0</v>
      </c>
      <c r="J48" s="156">
        <v>0</v>
      </c>
      <c r="K48" s="156">
        <v>0</v>
      </c>
      <c r="L48" s="156">
        <v>0</v>
      </c>
      <c r="M48" s="156">
        <v>0</v>
      </c>
      <c r="N48" s="156">
        <v>0</v>
      </c>
      <c r="O48" s="156">
        <v>0</v>
      </c>
      <c r="P48" s="156">
        <v>0</v>
      </c>
      <c r="Q48" s="156">
        <v>0</v>
      </c>
    </row>
    <row r="49" spans="1:17" ht="12" customHeight="1" x14ac:dyDescent="0.25">
      <c r="A49" s="158" t="s">
        <v>63</v>
      </c>
      <c r="B49" s="157">
        <f t="shared" ref="B49" si="107">SUM(B50:B51,B54:B55)</f>
        <v>0</v>
      </c>
      <c r="C49" s="157">
        <f t="shared" ref="C49" si="108">SUM(C50:C51,C54:C55)</f>
        <v>0</v>
      </c>
      <c r="D49" s="157">
        <f t="shared" ref="D49" si="109">SUM(D50:D51,D54:D55)</f>
        <v>0</v>
      </c>
      <c r="E49" s="157">
        <f t="shared" ref="E49" si="110">SUM(E50:E51,E54:E55)</f>
        <v>0</v>
      </c>
      <c r="F49" s="157">
        <f t="shared" ref="F49" si="111">SUM(F50:F51,F54:F55)</f>
        <v>0</v>
      </c>
      <c r="G49" s="157">
        <f t="shared" ref="G49" si="112">SUM(G50:G51,G54:G55)</f>
        <v>0</v>
      </c>
      <c r="H49" s="157">
        <f t="shared" ref="H49" si="113">SUM(H50:H51,H54:H55)</f>
        <v>0</v>
      </c>
      <c r="I49" s="157">
        <f t="shared" ref="I49" si="114">SUM(I50:I51,I54:I55)</f>
        <v>0</v>
      </c>
      <c r="J49" s="157">
        <f t="shared" ref="J49" si="115">SUM(J50:J51,J54:J55)</f>
        <v>0</v>
      </c>
      <c r="K49" s="157">
        <f t="shared" ref="K49" si="116">SUM(K50:K51,K54:K55)</f>
        <v>0</v>
      </c>
      <c r="L49" s="157">
        <f t="shared" ref="L49" si="117">SUM(L50:L51,L54:L55)</f>
        <v>0</v>
      </c>
      <c r="M49" s="157">
        <f t="shared" ref="M49" si="118">SUM(M50:M51,M54:M55)</f>
        <v>0</v>
      </c>
      <c r="N49" s="157">
        <f t="shared" ref="N49" si="119">SUM(N50:N51,N54:N55)</f>
        <v>0</v>
      </c>
      <c r="O49" s="157">
        <f t="shared" ref="O49" si="120">SUM(O50:O51,O54:O55)</f>
        <v>0</v>
      </c>
      <c r="P49" s="157">
        <f t="shared" ref="P49" si="121">SUM(P50:P51,P54:P55)</f>
        <v>0</v>
      </c>
      <c r="Q49" s="157">
        <f t="shared" ref="Q49" si="122">SUM(Q50:Q51,Q54:Q55)</f>
        <v>0</v>
      </c>
    </row>
    <row r="50" spans="1:17" ht="12" customHeight="1" x14ac:dyDescent="0.25">
      <c r="A50" s="167" t="s">
        <v>165</v>
      </c>
      <c r="B50" s="132">
        <v>0</v>
      </c>
      <c r="C50" s="132">
        <v>0</v>
      </c>
      <c r="D50" s="132">
        <v>0</v>
      </c>
      <c r="E50" s="132">
        <v>0</v>
      </c>
      <c r="F50" s="132">
        <v>0</v>
      </c>
      <c r="G50" s="132">
        <v>0</v>
      </c>
      <c r="H50" s="132">
        <v>0</v>
      </c>
      <c r="I50" s="132">
        <v>0</v>
      </c>
      <c r="J50" s="132">
        <v>0</v>
      </c>
      <c r="K50" s="132">
        <v>0</v>
      </c>
      <c r="L50" s="132">
        <v>0</v>
      </c>
      <c r="M50" s="132">
        <v>0</v>
      </c>
      <c r="N50" s="132">
        <v>0</v>
      </c>
      <c r="O50" s="132">
        <v>0</v>
      </c>
      <c r="P50" s="132">
        <v>0</v>
      </c>
      <c r="Q50" s="132">
        <v>0</v>
      </c>
    </row>
    <row r="51" spans="1:17" ht="12" customHeight="1" x14ac:dyDescent="0.25">
      <c r="A51" s="167" t="s">
        <v>164</v>
      </c>
      <c r="B51" s="132">
        <f t="shared" ref="B51" si="123">SUM(B52:B53)</f>
        <v>0</v>
      </c>
      <c r="C51" s="132">
        <f t="shared" ref="C51" si="124">SUM(C52:C53)</f>
        <v>0</v>
      </c>
      <c r="D51" s="132">
        <f t="shared" ref="D51" si="125">SUM(D52:D53)</f>
        <v>0</v>
      </c>
      <c r="E51" s="132">
        <f t="shared" ref="E51" si="126">SUM(E52:E53)</f>
        <v>0</v>
      </c>
      <c r="F51" s="132">
        <f t="shared" ref="F51" si="127">SUM(F52:F53)</f>
        <v>0</v>
      </c>
      <c r="G51" s="132">
        <f t="shared" ref="G51" si="128">SUM(G52:G53)</f>
        <v>0</v>
      </c>
      <c r="H51" s="132">
        <f t="shared" ref="H51" si="129">SUM(H52:H53)</f>
        <v>0</v>
      </c>
      <c r="I51" s="132">
        <f t="shared" ref="I51" si="130">SUM(I52:I53)</f>
        <v>0</v>
      </c>
      <c r="J51" s="132">
        <f t="shared" ref="J51" si="131">SUM(J52:J53)</f>
        <v>0</v>
      </c>
      <c r="K51" s="132">
        <f t="shared" ref="K51" si="132">SUM(K52:K53)</f>
        <v>0</v>
      </c>
      <c r="L51" s="132">
        <f t="shared" ref="L51" si="133">SUM(L52:L53)</f>
        <v>0</v>
      </c>
      <c r="M51" s="132">
        <f t="shared" ref="M51" si="134">SUM(M52:M53)</f>
        <v>0</v>
      </c>
      <c r="N51" s="132">
        <f t="shared" ref="N51" si="135">SUM(N52:N53)</f>
        <v>0</v>
      </c>
      <c r="O51" s="132">
        <f t="shared" ref="O51" si="136">SUM(O52:O53)</f>
        <v>0</v>
      </c>
      <c r="P51" s="132">
        <f t="shared" ref="P51" si="137">SUM(P52:P53)</f>
        <v>0</v>
      </c>
      <c r="Q51" s="132">
        <f t="shared" ref="Q51" si="138">SUM(Q52:Q53)</f>
        <v>0</v>
      </c>
    </row>
    <row r="52" spans="1:17" ht="12" customHeight="1" x14ac:dyDescent="0.25">
      <c r="A52" s="166" t="s">
        <v>163</v>
      </c>
      <c r="B52" s="165">
        <v>0</v>
      </c>
      <c r="C52" s="165">
        <v>0</v>
      </c>
      <c r="D52" s="165">
        <v>0</v>
      </c>
      <c r="E52" s="165">
        <v>0</v>
      </c>
      <c r="F52" s="165">
        <v>0</v>
      </c>
      <c r="G52" s="165">
        <v>0</v>
      </c>
      <c r="H52" s="165">
        <v>0</v>
      </c>
      <c r="I52" s="165">
        <v>0</v>
      </c>
      <c r="J52" s="165">
        <v>0</v>
      </c>
      <c r="K52" s="165">
        <v>0</v>
      </c>
      <c r="L52" s="165">
        <v>0</v>
      </c>
      <c r="M52" s="165">
        <v>0</v>
      </c>
      <c r="N52" s="165">
        <v>0</v>
      </c>
      <c r="O52" s="165">
        <v>0</v>
      </c>
      <c r="P52" s="165">
        <v>0</v>
      </c>
      <c r="Q52" s="165">
        <v>0</v>
      </c>
    </row>
    <row r="53" spans="1:17" ht="12" customHeight="1" x14ac:dyDescent="0.25">
      <c r="A53" s="147" t="s">
        <v>59</v>
      </c>
      <c r="B53" s="164">
        <v>0</v>
      </c>
      <c r="C53" s="164">
        <v>0</v>
      </c>
      <c r="D53" s="164">
        <v>0</v>
      </c>
      <c r="E53" s="164">
        <v>0</v>
      </c>
      <c r="F53" s="164">
        <v>0</v>
      </c>
      <c r="G53" s="164">
        <v>0</v>
      </c>
      <c r="H53" s="164">
        <v>0</v>
      </c>
      <c r="I53" s="164">
        <v>0</v>
      </c>
      <c r="J53" s="164">
        <v>0</v>
      </c>
      <c r="K53" s="164">
        <v>0</v>
      </c>
      <c r="L53" s="164">
        <v>0</v>
      </c>
      <c r="M53" s="164">
        <v>0</v>
      </c>
      <c r="N53" s="164">
        <v>0</v>
      </c>
      <c r="O53" s="164">
        <v>0</v>
      </c>
      <c r="P53" s="164">
        <v>0</v>
      </c>
      <c r="Q53" s="164">
        <v>0</v>
      </c>
    </row>
    <row r="54" spans="1:17" ht="12" customHeight="1" x14ac:dyDescent="0.25">
      <c r="A54" s="163" t="s">
        <v>142</v>
      </c>
      <c r="B54" s="162">
        <v>0</v>
      </c>
      <c r="C54" s="162">
        <v>0</v>
      </c>
      <c r="D54" s="162">
        <v>0</v>
      </c>
      <c r="E54" s="162">
        <v>0</v>
      </c>
      <c r="F54" s="162">
        <v>0</v>
      </c>
      <c r="G54" s="162">
        <v>0</v>
      </c>
      <c r="H54" s="162">
        <v>0</v>
      </c>
      <c r="I54" s="162">
        <v>0</v>
      </c>
      <c r="J54" s="162">
        <v>0</v>
      </c>
      <c r="K54" s="162">
        <v>0</v>
      </c>
      <c r="L54" s="162">
        <v>0</v>
      </c>
      <c r="M54" s="162">
        <v>0</v>
      </c>
      <c r="N54" s="162">
        <v>0</v>
      </c>
      <c r="O54" s="162">
        <v>0</v>
      </c>
      <c r="P54" s="162">
        <v>0</v>
      </c>
      <c r="Q54" s="162">
        <v>0</v>
      </c>
    </row>
    <row r="55" spans="1:17" ht="12" customHeight="1" x14ac:dyDescent="0.25">
      <c r="A55" s="161" t="s">
        <v>141</v>
      </c>
      <c r="B55" s="160">
        <f t="shared" ref="B55" si="139">SUM(B56:B57)</f>
        <v>0</v>
      </c>
      <c r="C55" s="160">
        <f t="shared" ref="C55" si="140">SUM(C56:C57)</f>
        <v>0</v>
      </c>
      <c r="D55" s="160">
        <f t="shared" ref="D55" si="141">SUM(D56:D57)</f>
        <v>0</v>
      </c>
      <c r="E55" s="160">
        <f t="shared" ref="E55" si="142">SUM(E56:E57)</f>
        <v>0</v>
      </c>
      <c r="F55" s="160">
        <f t="shared" ref="F55" si="143">SUM(F56:F57)</f>
        <v>0</v>
      </c>
      <c r="G55" s="160">
        <f t="shared" ref="G55" si="144">SUM(G56:G57)</f>
        <v>0</v>
      </c>
      <c r="H55" s="160">
        <f t="shared" ref="H55" si="145">SUM(H56:H57)</f>
        <v>0</v>
      </c>
      <c r="I55" s="160">
        <f t="shared" ref="I55" si="146">SUM(I56:I57)</f>
        <v>0</v>
      </c>
      <c r="J55" s="160">
        <f t="shared" ref="J55" si="147">SUM(J56:J57)</f>
        <v>0</v>
      </c>
      <c r="K55" s="160">
        <f t="shared" ref="K55" si="148">SUM(K56:K57)</f>
        <v>0</v>
      </c>
      <c r="L55" s="160">
        <f t="shared" ref="L55" si="149">SUM(L56:L57)</f>
        <v>0</v>
      </c>
      <c r="M55" s="160">
        <f t="shared" ref="M55" si="150">SUM(M56:M57)</f>
        <v>0</v>
      </c>
      <c r="N55" s="160">
        <f t="shared" ref="N55" si="151">SUM(N56:N57)</f>
        <v>0</v>
      </c>
      <c r="O55" s="160">
        <f t="shared" ref="O55" si="152">SUM(O56:O57)</f>
        <v>0</v>
      </c>
      <c r="P55" s="160">
        <f t="shared" ref="P55" si="153">SUM(P56:P57)</f>
        <v>0</v>
      </c>
      <c r="Q55" s="160">
        <f t="shared" ref="Q55" si="154">SUM(Q56:Q57)</f>
        <v>0</v>
      </c>
    </row>
    <row r="56" spans="1:17" ht="12" customHeight="1" x14ac:dyDescent="0.25">
      <c r="A56" s="148" t="s">
        <v>60</v>
      </c>
      <c r="B56" s="156">
        <v>0</v>
      </c>
      <c r="C56" s="156">
        <v>0</v>
      </c>
      <c r="D56" s="156">
        <v>0</v>
      </c>
      <c r="E56" s="156">
        <v>0</v>
      </c>
      <c r="F56" s="156">
        <v>0</v>
      </c>
      <c r="G56" s="156">
        <v>0</v>
      </c>
      <c r="H56" s="156">
        <v>0</v>
      </c>
      <c r="I56" s="156">
        <v>0</v>
      </c>
      <c r="J56" s="156">
        <v>0</v>
      </c>
      <c r="K56" s="156">
        <v>0</v>
      </c>
      <c r="L56" s="156">
        <v>0</v>
      </c>
      <c r="M56" s="156">
        <v>0</v>
      </c>
      <c r="N56" s="156">
        <v>0</v>
      </c>
      <c r="O56" s="156">
        <v>0</v>
      </c>
      <c r="P56" s="156">
        <v>0</v>
      </c>
      <c r="Q56" s="156">
        <v>0</v>
      </c>
    </row>
    <row r="57" spans="1:17" ht="12" customHeight="1" x14ac:dyDescent="0.25">
      <c r="A57" s="148" t="s">
        <v>59</v>
      </c>
      <c r="B57" s="156">
        <v>0</v>
      </c>
      <c r="C57" s="156">
        <v>0</v>
      </c>
      <c r="D57" s="156">
        <v>0</v>
      </c>
      <c r="E57" s="156">
        <v>0</v>
      </c>
      <c r="F57" s="156">
        <v>0</v>
      </c>
      <c r="G57" s="156">
        <v>0</v>
      </c>
      <c r="H57" s="156">
        <v>0</v>
      </c>
      <c r="I57" s="156">
        <v>0</v>
      </c>
      <c r="J57" s="156">
        <v>0</v>
      </c>
      <c r="K57" s="156">
        <v>0</v>
      </c>
      <c r="L57" s="156">
        <v>0</v>
      </c>
      <c r="M57" s="156">
        <v>0</v>
      </c>
      <c r="N57" s="156">
        <v>0</v>
      </c>
      <c r="O57" s="156">
        <v>0</v>
      </c>
      <c r="P57" s="156">
        <v>0</v>
      </c>
      <c r="Q57" s="156">
        <v>0</v>
      </c>
    </row>
    <row r="58" spans="1:17" ht="12" customHeight="1" x14ac:dyDescent="0.25">
      <c r="A58" s="158" t="s">
        <v>62</v>
      </c>
      <c r="B58" s="157">
        <f t="shared" ref="B58" si="155">SUM(B59:B60)</f>
        <v>54.704496635117671</v>
      </c>
      <c r="C58" s="157">
        <f t="shared" ref="C58" si="156">SUM(C59:C60)</f>
        <v>54.628130594544878</v>
      </c>
      <c r="D58" s="157">
        <f t="shared" ref="D58" si="157">SUM(D59:D60)</f>
        <v>53.347762234480257</v>
      </c>
      <c r="E58" s="157">
        <f t="shared" ref="E58" si="158">SUM(E59:E60)</f>
        <v>56.963854045321035</v>
      </c>
      <c r="F58" s="157">
        <f t="shared" ref="F58" si="159">SUM(F59:F60)</f>
        <v>58.290344151186808</v>
      </c>
      <c r="G58" s="157">
        <f t="shared" ref="G58" si="160">SUM(G59:G60)</f>
        <v>53.801679084735767</v>
      </c>
      <c r="H58" s="157">
        <f t="shared" ref="H58" si="161">SUM(H59:H60)</f>
        <v>42.773195419361635</v>
      </c>
      <c r="I58" s="157">
        <f t="shared" ref="I58" si="162">SUM(I59:I60)</f>
        <v>43.481685431287126</v>
      </c>
      <c r="J58" s="157">
        <f t="shared" ref="J58" si="163">SUM(J59:J60)</f>
        <v>39.260043126267661</v>
      </c>
      <c r="K58" s="157">
        <f t="shared" ref="K58" si="164">SUM(K59:K60)</f>
        <v>39.558072875581587</v>
      </c>
      <c r="L58" s="157">
        <f t="shared" ref="L58" si="165">SUM(L59:L60)</f>
        <v>38.040533308256386</v>
      </c>
      <c r="M58" s="157">
        <f t="shared" ref="M58" si="166">SUM(M59:M60)</f>
        <v>43.97011350762196</v>
      </c>
      <c r="N58" s="157">
        <f t="shared" ref="N58" si="167">SUM(N59:N60)</f>
        <v>42.569049382337056</v>
      </c>
      <c r="O58" s="157">
        <f t="shared" ref="O58" si="168">SUM(O59:O60)</f>
        <v>40.484369131895633</v>
      </c>
      <c r="P58" s="157">
        <f t="shared" ref="P58" si="169">SUM(P59:P60)</f>
        <v>38.699968968973344</v>
      </c>
      <c r="Q58" s="157">
        <f t="shared" ref="Q58" si="170">SUM(Q59:Q60)</f>
        <v>39.657542805511241</v>
      </c>
    </row>
    <row r="59" spans="1:17" ht="12" customHeight="1" x14ac:dyDescent="0.25">
      <c r="A59" s="23" t="s">
        <v>57</v>
      </c>
      <c r="B59" s="156">
        <v>54.704496635117671</v>
      </c>
      <c r="C59" s="156">
        <v>54.628130594544878</v>
      </c>
      <c r="D59" s="156">
        <v>53.347762234480257</v>
      </c>
      <c r="E59" s="156">
        <v>56.963854045321035</v>
      </c>
      <c r="F59" s="156">
        <v>58.290344151186808</v>
      </c>
      <c r="G59" s="156">
        <v>53.801679084735767</v>
      </c>
      <c r="H59" s="156">
        <v>42.773195419361635</v>
      </c>
      <c r="I59" s="156">
        <v>43.481685431287126</v>
      </c>
      <c r="J59" s="156">
        <v>39.260043126267661</v>
      </c>
      <c r="K59" s="156">
        <v>39.558072875581587</v>
      </c>
      <c r="L59" s="156">
        <v>38.040533308256386</v>
      </c>
      <c r="M59" s="156">
        <v>43.97011350762196</v>
      </c>
      <c r="N59" s="156">
        <v>42.569049382337056</v>
      </c>
      <c r="O59" s="156">
        <v>40.484369131895633</v>
      </c>
      <c r="P59" s="156">
        <v>38.699968968973344</v>
      </c>
      <c r="Q59" s="156">
        <v>39.657542805511241</v>
      </c>
    </row>
    <row r="60" spans="1:17" ht="12" customHeight="1" x14ac:dyDescent="0.25">
      <c r="A60" s="29" t="s">
        <v>140</v>
      </c>
      <c r="B60" s="57">
        <v>0</v>
      </c>
      <c r="C60" s="57">
        <v>0</v>
      </c>
      <c r="D60" s="57">
        <v>0</v>
      </c>
      <c r="E60" s="57">
        <v>0</v>
      </c>
      <c r="F60" s="57">
        <v>0</v>
      </c>
      <c r="G60" s="57">
        <v>0</v>
      </c>
      <c r="H60" s="57">
        <v>0</v>
      </c>
      <c r="I60" s="57">
        <v>0</v>
      </c>
      <c r="J60" s="57">
        <v>0</v>
      </c>
      <c r="K60" s="57">
        <v>0</v>
      </c>
      <c r="L60" s="57">
        <v>0</v>
      </c>
      <c r="M60" s="57">
        <v>0</v>
      </c>
      <c r="N60" s="57">
        <v>0</v>
      </c>
      <c r="O60" s="57">
        <v>0</v>
      </c>
      <c r="P60" s="57">
        <v>0</v>
      </c>
      <c r="Q60" s="57"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0</v>
      </c>
      <c r="C62" s="168">
        <f t="shared" ref="C62:Q62" si="171">SUM(C63,C66,C68,C77)</f>
        <v>0</v>
      </c>
      <c r="D62" s="168">
        <f t="shared" si="171"/>
        <v>0</v>
      </c>
      <c r="E62" s="168">
        <f t="shared" si="171"/>
        <v>0</v>
      </c>
      <c r="F62" s="168">
        <f t="shared" si="171"/>
        <v>0</v>
      </c>
      <c r="G62" s="168">
        <f t="shared" si="171"/>
        <v>0</v>
      </c>
      <c r="H62" s="168">
        <f t="shared" si="171"/>
        <v>0</v>
      </c>
      <c r="I62" s="168">
        <f t="shared" si="171"/>
        <v>0</v>
      </c>
      <c r="J62" s="168">
        <f t="shared" si="171"/>
        <v>0</v>
      </c>
      <c r="K62" s="168">
        <f t="shared" si="171"/>
        <v>0</v>
      </c>
      <c r="L62" s="168">
        <f t="shared" si="171"/>
        <v>0</v>
      </c>
      <c r="M62" s="168">
        <f t="shared" si="171"/>
        <v>0</v>
      </c>
      <c r="N62" s="168">
        <f t="shared" si="171"/>
        <v>0</v>
      </c>
      <c r="O62" s="168">
        <f t="shared" si="171"/>
        <v>0</v>
      </c>
      <c r="P62" s="168">
        <f t="shared" si="171"/>
        <v>0</v>
      </c>
      <c r="Q62" s="168">
        <f t="shared" si="171"/>
        <v>0</v>
      </c>
    </row>
    <row r="63" spans="1:17" ht="12.95" customHeight="1" x14ac:dyDescent="0.25">
      <c r="A63" s="158" t="s">
        <v>65</v>
      </c>
      <c r="B63" s="157">
        <f t="shared" ref="B63:Q63" si="172">SUM(B64:B65)</f>
        <v>0</v>
      </c>
      <c r="C63" s="157">
        <f t="shared" si="172"/>
        <v>0</v>
      </c>
      <c r="D63" s="157">
        <f t="shared" si="172"/>
        <v>0</v>
      </c>
      <c r="E63" s="157">
        <f t="shared" si="172"/>
        <v>0</v>
      </c>
      <c r="F63" s="157">
        <f t="shared" si="172"/>
        <v>0</v>
      </c>
      <c r="G63" s="157">
        <f t="shared" si="172"/>
        <v>0</v>
      </c>
      <c r="H63" s="157">
        <f t="shared" si="172"/>
        <v>0</v>
      </c>
      <c r="I63" s="157">
        <f t="shared" si="172"/>
        <v>0</v>
      </c>
      <c r="J63" s="157">
        <f t="shared" si="172"/>
        <v>0</v>
      </c>
      <c r="K63" s="157">
        <f t="shared" si="172"/>
        <v>0</v>
      </c>
      <c r="L63" s="157">
        <f t="shared" si="172"/>
        <v>0</v>
      </c>
      <c r="M63" s="157">
        <f t="shared" si="172"/>
        <v>0</v>
      </c>
      <c r="N63" s="157">
        <f t="shared" si="172"/>
        <v>0</v>
      </c>
      <c r="O63" s="157">
        <f t="shared" si="172"/>
        <v>0</v>
      </c>
      <c r="P63" s="157">
        <f t="shared" si="172"/>
        <v>0</v>
      </c>
      <c r="Q63" s="157">
        <f t="shared" si="172"/>
        <v>0</v>
      </c>
    </row>
    <row r="64" spans="1:17" ht="12" customHeight="1" x14ac:dyDescent="0.25">
      <c r="A64" s="23" t="s">
        <v>161</v>
      </c>
      <c r="B64" s="156">
        <v>0</v>
      </c>
      <c r="C64" s="156">
        <v>0</v>
      </c>
      <c r="D64" s="156">
        <v>0</v>
      </c>
      <c r="E64" s="156">
        <v>0</v>
      </c>
      <c r="F64" s="156">
        <v>0</v>
      </c>
      <c r="G64" s="156">
        <v>0</v>
      </c>
      <c r="H64" s="156">
        <v>0</v>
      </c>
      <c r="I64" s="156">
        <v>0</v>
      </c>
      <c r="J64" s="156">
        <v>0</v>
      </c>
      <c r="K64" s="156">
        <v>0</v>
      </c>
      <c r="L64" s="156">
        <v>0</v>
      </c>
      <c r="M64" s="156">
        <v>0</v>
      </c>
      <c r="N64" s="156">
        <v>0</v>
      </c>
      <c r="O64" s="156">
        <v>0</v>
      </c>
      <c r="P64" s="156">
        <v>0</v>
      </c>
      <c r="Q64" s="156">
        <v>0</v>
      </c>
    </row>
    <row r="65" spans="1:17" ht="12" customHeight="1" x14ac:dyDescent="0.25">
      <c r="A65" s="23" t="s">
        <v>60</v>
      </c>
      <c r="B65" s="156">
        <v>0</v>
      </c>
      <c r="C65" s="156">
        <v>0</v>
      </c>
      <c r="D65" s="156">
        <v>0</v>
      </c>
      <c r="E65" s="156">
        <v>0</v>
      </c>
      <c r="F65" s="156">
        <v>0</v>
      </c>
      <c r="G65" s="156">
        <v>0</v>
      </c>
      <c r="H65" s="156">
        <v>0</v>
      </c>
      <c r="I65" s="156">
        <v>0</v>
      </c>
      <c r="J65" s="156">
        <v>0</v>
      </c>
      <c r="K65" s="156">
        <v>0</v>
      </c>
      <c r="L65" s="156">
        <v>0</v>
      </c>
      <c r="M65" s="156">
        <v>0</v>
      </c>
      <c r="N65" s="156">
        <v>0</v>
      </c>
      <c r="O65" s="156">
        <v>0</v>
      </c>
      <c r="P65" s="156">
        <v>0</v>
      </c>
      <c r="Q65" s="156">
        <v>0</v>
      </c>
    </row>
    <row r="66" spans="1:17" ht="12.95" customHeight="1" x14ac:dyDescent="0.25">
      <c r="A66" s="158" t="s">
        <v>112</v>
      </c>
      <c r="B66" s="157">
        <f t="shared" ref="B66:Q66" si="173">B67</f>
        <v>0</v>
      </c>
      <c r="C66" s="157">
        <f t="shared" si="173"/>
        <v>0</v>
      </c>
      <c r="D66" s="157">
        <f t="shared" si="173"/>
        <v>0</v>
      </c>
      <c r="E66" s="157">
        <f t="shared" si="173"/>
        <v>0</v>
      </c>
      <c r="F66" s="157">
        <f t="shared" si="173"/>
        <v>0</v>
      </c>
      <c r="G66" s="157">
        <f t="shared" si="173"/>
        <v>0</v>
      </c>
      <c r="H66" s="157">
        <f t="shared" si="173"/>
        <v>0</v>
      </c>
      <c r="I66" s="157">
        <f t="shared" si="173"/>
        <v>0</v>
      </c>
      <c r="J66" s="157">
        <f t="shared" si="173"/>
        <v>0</v>
      </c>
      <c r="K66" s="157">
        <f t="shared" si="173"/>
        <v>0</v>
      </c>
      <c r="L66" s="157">
        <f t="shared" si="173"/>
        <v>0</v>
      </c>
      <c r="M66" s="157">
        <f t="shared" si="173"/>
        <v>0</v>
      </c>
      <c r="N66" s="157">
        <f t="shared" si="173"/>
        <v>0</v>
      </c>
      <c r="O66" s="157">
        <f t="shared" si="173"/>
        <v>0</v>
      </c>
      <c r="P66" s="157">
        <f t="shared" si="173"/>
        <v>0</v>
      </c>
      <c r="Q66" s="157">
        <f t="shared" si="173"/>
        <v>0</v>
      </c>
    </row>
    <row r="67" spans="1:17" ht="12" customHeight="1" x14ac:dyDescent="0.25">
      <c r="A67" s="23" t="s">
        <v>60</v>
      </c>
      <c r="B67" s="156">
        <v>0</v>
      </c>
      <c r="C67" s="156">
        <v>0</v>
      </c>
      <c r="D67" s="156">
        <v>0</v>
      </c>
      <c r="E67" s="156">
        <v>0</v>
      </c>
      <c r="F67" s="156">
        <v>0</v>
      </c>
      <c r="G67" s="156">
        <v>0</v>
      </c>
      <c r="H67" s="156">
        <v>0</v>
      </c>
      <c r="I67" s="156">
        <v>0</v>
      </c>
      <c r="J67" s="156">
        <v>0</v>
      </c>
      <c r="K67" s="156">
        <v>0</v>
      </c>
      <c r="L67" s="156">
        <v>0</v>
      </c>
      <c r="M67" s="156">
        <v>0</v>
      </c>
      <c r="N67" s="156">
        <v>0</v>
      </c>
      <c r="O67" s="156">
        <v>0</v>
      </c>
      <c r="P67" s="156">
        <v>0</v>
      </c>
      <c r="Q67" s="156">
        <v>0</v>
      </c>
    </row>
    <row r="68" spans="1:17" ht="12" customHeight="1" x14ac:dyDescent="0.25">
      <c r="A68" s="158" t="s">
        <v>63</v>
      </c>
      <c r="B68" s="157">
        <f>SUM(B69:B70,B73:B74)</f>
        <v>0</v>
      </c>
      <c r="C68" s="157">
        <f t="shared" ref="C68:Q68" si="174">SUM(C69:C70,C73:C74)</f>
        <v>0</v>
      </c>
      <c r="D68" s="157">
        <f t="shared" si="174"/>
        <v>0</v>
      </c>
      <c r="E68" s="157">
        <f t="shared" si="174"/>
        <v>0</v>
      </c>
      <c r="F68" s="157">
        <f t="shared" si="174"/>
        <v>0</v>
      </c>
      <c r="G68" s="157">
        <f t="shared" si="174"/>
        <v>0</v>
      </c>
      <c r="H68" s="157">
        <f t="shared" si="174"/>
        <v>0</v>
      </c>
      <c r="I68" s="157">
        <f t="shared" si="174"/>
        <v>0</v>
      </c>
      <c r="J68" s="157">
        <f t="shared" si="174"/>
        <v>0</v>
      </c>
      <c r="K68" s="157">
        <f t="shared" si="174"/>
        <v>0</v>
      </c>
      <c r="L68" s="157">
        <f t="shared" si="174"/>
        <v>0</v>
      </c>
      <c r="M68" s="157">
        <f t="shared" si="174"/>
        <v>0</v>
      </c>
      <c r="N68" s="157">
        <f t="shared" si="174"/>
        <v>0</v>
      </c>
      <c r="O68" s="157">
        <f t="shared" si="174"/>
        <v>0</v>
      </c>
      <c r="P68" s="157">
        <f t="shared" si="174"/>
        <v>0</v>
      </c>
      <c r="Q68" s="157">
        <f t="shared" si="174"/>
        <v>0</v>
      </c>
    </row>
    <row r="69" spans="1:17" ht="12" customHeight="1" x14ac:dyDescent="0.25">
      <c r="A69" s="167" t="s">
        <v>160</v>
      </c>
      <c r="B69" s="132">
        <v>0</v>
      </c>
      <c r="C69" s="132">
        <v>0</v>
      </c>
      <c r="D69" s="132">
        <v>0</v>
      </c>
      <c r="E69" s="132">
        <v>0</v>
      </c>
      <c r="F69" s="132">
        <v>0</v>
      </c>
      <c r="G69" s="132">
        <v>0</v>
      </c>
      <c r="H69" s="132">
        <v>0</v>
      </c>
      <c r="I69" s="132">
        <v>0</v>
      </c>
      <c r="J69" s="132">
        <v>0</v>
      </c>
      <c r="K69" s="132">
        <v>0</v>
      </c>
      <c r="L69" s="132">
        <v>0</v>
      </c>
      <c r="M69" s="132">
        <v>0</v>
      </c>
      <c r="N69" s="132">
        <v>0</v>
      </c>
      <c r="O69" s="132">
        <v>0</v>
      </c>
      <c r="P69" s="132">
        <v>0</v>
      </c>
      <c r="Q69" s="132">
        <v>0</v>
      </c>
    </row>
    <row r="70" spans="1:17" ht="12" customHeight="1" x14ac:dyDescent="0.25">
      <c r="A70" s="167" t="s">
        <v>159</v>
      </c>
      <c r="B70" s="132">
        <f>SUM(B71:B72)</f>
        <v>0</v>
      </c>
      <c r="C70" s="132">
        <f t="shared" ref="C70:Q70" si="175">SUM(C71:C72)</f>
        <v>0</v>
      </c>
      <c r="D70" s="132">
        <f t="shared" si="175"/>
        <v>0</v>
      </c>
      <c r="E70" s="132">
        <f t="shared" si="175"/>
        <v>0</v>
      </c>
      <c r="F70" s="132">
        <f t="shared" si="175"/>
        <v>0</v>
      </c>
      <c r="G70" s="132">
        <f t="shared" si="175"/>
        <v>0</v>
      </c>
      <c r="H70" s="132">
        <f t="shared" si="175"/>
        <v>0</v>
      </c>
      <c r="I70" s="132">
        <f t="shared" si="175"/>
        <v>0</v>
      </c>
      <c r="J70" s="132">
        <f t="shared" si="175"/>
        <v>0</v>
      </c>
      <c r="K70" s="132">
        <f t="shared" si="175"/>
        <v>0</v>
      </c>
      <c r="L70" s="132">
        <f t="shared" si="175"/>
        <v>0</v>
      </c>
      <c r="M70" s="132">
        <f t="shared" si="175"/>
        <v>0</v>
      </c>
      <c r="N70" s="132">
        <f t="shared" si="175"/>
        <v>0</v>
      </c>
      <c r="O70" s="132">
        <f t="shared" si="175"/>
        <v>0</v>
      </c>
      <c r="P70" s="132">
        <f t="shared" si="175"/>
        <v>0</v>
      </c>
      <c r="Q70" s="132">
        <f t="shared" si="175"/>
        <v>0</v>
      </c>
    </row>
    <row r="71" spans="1:17" ht="12" customHeight="1" x14ac:dyDescent="0.25">
      <c r="A71" s="166" t="s">
        <v>109</v>
      </c>
      <c r="B71" s="165">
        <v>0</v>
      </c>
      <c r="C71" s="165">
        <v>0</v>
      </c>
      <c r="D71" s="165">
        <v>0</v>
      </c>
      <c r="E71" s="165">
        <v>0</v>
      </c>
      <c r="F71" s="165">
        <v>0</v>
      </c>
      <c r="G71" s="165">
        <v>0</v>
      </c>
      <c r="H71" s="165">
        <v>0</v>
      </c>
      <c r="I71" s="165">
        <v>0</v>
      </c>
      <c r="J71" s="165">
        <v>0</v>
      </c>
      <c r="K71" s="165">
        <v>0</v>
      </c>
      <c r="L71" s="165">
        <v>0</v>
      </c>
      <c r="M71" s="165">
        <v>0</v>
      </c>
      <c r="N71" s="165">
        <v>0</v>
      </c>
      <c r="O71" s="165">
        <v>0</v>
      </c>
      <c r="P71" s="165">
        <v>0</v>
      </c>
      <c r="Q71" s="165">
        <v>0</v>
      </c>
    </row>
    <row r="72" spans="1:17" ht="12" customHeight="1" x14ac:dyDescent="0.25">
      <c r="A72" s="147" t="s">
        <v>59</v>
      </c>
      <c r="B72" s="164">
        <v>0</v>
      </c>
      <c r="C72" s="164">
        <v>0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I72" s="164">
        <v>0</v>
      </c>
      <c r="J72" s="164">
        <v>0</v>
      </c>
      <c r="K72" s="164">
        <v>0</v>
      </c>
      <c r="L72" s="164">
        <v>0</v>
      </c>
      <c r="M72" s="164">
        <v>0</v>
      </c>
      <c r="N72" s="164">
        <v>0</v>
      </c>
      <c r="O72" s="164">
        <v>0</v>
      </c>
      <c r="P72" s="164">
        <v>0</v>
      </c>
      <c r="Q72" s="164">
        <v>0</v>
      </c>
    </row>
    <row r="73" spans="1:17" ht="12" customHeight="1" x14ac:dyDescent="0.25">
      <c r="A73" s="163" t="s">
        <v>142</v>
      </c>
      <c r="B73" s="162">
        <v>0</v>
      </c>
      <c r="C73" s="162">
        <v>0</v>
      </c>
      <c r="D73" s="162">
        <v>0</v>
      </c>
      <c r="E73" s="162">
        <v>0</v>
      </c>
      <c r="F73" s="162">
        <v>0</v>
      </c>
      <c r="G73" s="162">
        <v>0</v>
      </c>
      <c r="H73" s="162">
        <v>0</v>
      </c>
      <c r="I73" s="162">
        <v>0</v>
      </c>
      <c r="J73" s="162">
        <v>0</v>
      </c>
      <c r="K73" s="162">
        <v>0</v>
      </c>
      <c r="L73" s="162">
        <v>0</v>
      </c>
      <c r="M73" s="162">
        <v>0</v>
      </c>
      <c r="N73" s="162">
        <v>0</v>
      </c>
      <c r="O73" s="162">
        <v>0</v>
      </c>
      <c r="P73" s="162">
        <v>0</v>
      </c>
      <c r="Q73" s="162">
        <v>0</v>
      </c>
    </row>
    <row r="74" spans="1:17" ht="12" customHeight="1" x14ac:dyDescent="0.25">
      <c r="A74" s="161" t="s">
        <v>141</v>
      </c>
      <c r="B74" s="160">
        <f>SUM(B75:B76)</f>
        <v>0</v>
      </c>
      <c r="C74" s="160">
        <f t="shared" ref="C74:Q74" si="176">SUM(C75:C76)</f>
        <v>0</v>
      </c>
      <c r="D74" s="160">
        <f t="shared" si="176"/>
        <v>0</v>
      </c>
      <c r="E74" s="160">
        <f t="shared" si="176"/>
        <v>0</v>
      </c>
      <c r="F74" s="160">
        <f t="shared" si="176"/>
        <v>0</v>
      </c>
      <c r="G74" s="160">
        <f t="shared" si="176"/>
        <v>0</v>
      </c>
      <c r="H74" s="160">
        <f t="shared" si="176"/>
        <v>0</v>
      </c>
      <c r="I74" s="160">
        <f t="shared" si="176"/>
        <v>0</v>
      </c>
      <c r="J74" s="160">
        <f t="shared" si="176"/>
        <v>0</v>
      </c>
      <c r="K74" s="160">
        <f t="shared" si="176"/>
        <v>0</v>
      </c>
      <c r="L74" s="160">
        <f t="shared" si="176"/>
        <v>0</v>
      </c>
      <c r="M74" s="160">
        <f t="shared" si="176"/>
        <v>0</v>
      </c>
      <c r="N74" s="160">
        <f t="shared" si="176"/>
        <v>0</v>
      </c>
      <c r="O74" s="160">
        <f t="shared" si="176"/>
        <v>0</v>
      </c>
      <c r="P74" s="160">
        <f t="shared" si="176"/>
        <v>0</v>
      </c>
      <c r="Q74" s="160">
        <f t="shared" si="176"/>
        <v>0</v>
      </c>
    </row>
    <row r="75" spans="1:17" ht="12" customHeight="1" x14ac:dyDescent="0.25">
      <c r="A75" s="148" t="s">
        <v>60</v>
      </c>
      <c r="B75" s="156">
        <v>0</v>
      </c>
      <c r="C75" s="156">
        <v>0</v>
      </c>
      <c r="D75" s="156">
        <v>0</v>
      </c>
      <c r="E75" s="156">
        <v>0</v>
      </c>
      <c r="F75" s="156">
        <v>0</v>
      </c>
      <c r="G75" s="156">
        <v>0</v>
      </c>
      <c r="H75" s="156">
        <v>0</v>
      </c>
      <c r="I75" s="156">
        <v>0</v>
      </c>
      <c r="J75" s="156">
        <v>0</v>
      </c>
      <c r="K75" s="156">
        <v>0</v>
      </c>
      <c r="L75" s="156">
        <v>0</v>
      </c>
      <c r="M75" s="156">
        <v>0</v>
      </c>
      <c r="N75" s="156">
        <v>0</v>
      </c>
      <c r="O75" s="156">
        <v>0</v>
      </c>
      <c r="P75" s="156">
        <v>0</v>
      </c>
      <c r="Q75" s="156">
        <v>0</v>
      </c>
    </row>
    <row r="76" spans="1:17" ht="12" customHeight="1" x14ac:dyDescent="0.25">
      <c r="A76" s="148" t="s">
        <v>59</v>
      </c>
      <c r="B76" s="156">
        <v>0</v>
      </c>
      <c r="C76" s="156">
        <v>0</v>
      </c>
      <c r="D76" s="156">
        <v>0</v>
      </c>
      <c r="E76" s="156">
        <v>0</v>
      </c>
      <c r="F76" s="156">
        <v>0</v>
      </c>
      <c r="G76" s="156">
        <v>0</v>
      </c>
      <c r="H76" s="156">
        <v>0</v>
      </c>
      <c r="I76" s="156">
        <v>0</v>
      </c>
      <c r="J76" s="156">
        <v>0</v>
      </c>
      <c r="K76" s="156">
        <v>0</v>
      </c>
      <c r="L76" s="156">
        <v>0</v>
      </c>
      <c r="M76" s="156">
        <v>0</v>
      </c>
      <c r="N76" s="156">
        <v>0</v>
      </c>
      <c r="O76" s="156">
        <v>0</v>
      </c>
      <c r="P76" s="156">
        <v>0</v>
      </c>
      <c r="Q76" s="156">
        <v>0</v>
      </c>
    </row>
    <row r="77" spans="1:17" ht="12" customHeight="1" x14ac:dyDescent="0.25">
      <c r="A77" s="158" t="s">
        <v>62</v>
      </c>
      <c r="B77" s="157">
        <f>SUM(B78:B79)</f>
        <v>0</v>
      </c>
      <c r="C77" s="157">
        <f t="shared" ref="C77:Q77" si="177">SUM(C78:C79)</f>
        <v>0</v>
      </c>
      <c r="D77" s="157">
        <f t="shared" si="177"/>
        <v>0</v>
      </c>
      <c r="E77" s="157">
        <f t="shared" si="177"/>
        <v>0</v>
      </c>
      <c r="F77" s="157">
        <f t="shared" si="177"/>
        <v>0</v>
      </c>
      <c r="G77" s="157">
        <f t="shared" si="177"/>
        <v>0</v>
      </c>
      <c r="H77" s="157">
        <f t="shared" si="177"/>
        <v>0</v>
      </c>
      <c r="I77" s="157">
        <f t="shared" si="177"/>
        <v>0</v>
      </c>
      <c r="J77" s="157">
        <f t="shared" si="177"/>
        <v>0</v>
      </c>
      <c r="K77" s="157">
        <f t="shared" si="177"/>
        <v>0</v>
      </c>
      <c r="L77" s="157">
        <f t="shared" si="177"/>
        <v>0</v>
      </c>
      <c r="M77" s="157">
        <f t="shared" si="177"/>
        <v>0</v>
      </c>
      <c r="N77" s="157">
        <f t="shared" si="177"/>
        <v>0</v>
      </c>
      <c r="O77" s="157">
        <f t="shared" si="177"/>
        <v>0</v>
      </c>
      <c r="P77" s="157">
        <f t="shared" si="177"/>
        <v>0</v>
      </c>
      <c r="Q77" s="157">
        <f t="shared" si="177"/>
        <v>0</v>
      </c>
    </row>
    <row r="78" spans="1:17" ht="12" customHeight="1" x14ac:dyDescent="0.25">
      <c r="A78" s="23" t="s">
        <v>109</v>
      </c>
      <c r="B78" s="156">
        <v>0</v>
      </c>
      <c r="C78" s="156">
        <v>0</v>
      </c>
      <c r="D78" s="156">
        <v>0</v>
      </c>
      <c r="E78" s="156">
        <v>0</v>
      </c>
      <c r="F78" s="156">
        <v>0</v>
      </c>
      <c r="G78" s="156">
        <v>0</v>
      </c>
      <c r="H78" s="156">
        <v>0</v>
      </c>
      <c r="I78" s="156">
        <v>0</v>
      </c>
      <c r="J78" s="156">
        <v>0</v>
      </c>
      <c r="K78" s="156">
        <v>0</v>
      </c>
      <c r="L78" s="156">
        <v>0</v>
      </c>
      <c r="M78" s="156">
        <v>0</v>
      </c>
      <c r="N78" s="156">
        <v>0</v>
      </c>
      <c r="O78" s="156">
        <v>0</v>
      </c>
      <c r="P78" s="156">
        <v>0</v>
      </c>
      <c r="Q78" s="156">
        <v>0</v>
      </c>
    </row>
    <row r="79" spans="1:17" ht="12" customHeight="1" x14ac:dyDescent="0.25">
      <c r="A79" s="29" t="s">
        <v>140</v>
      </c>
      <c r="B79" s="57">
        <v>0</v>
      </c>
      <c r="C79" s="57">
        <v>0</v>
      </c>
      <c r="D79" s="57">
        <v>0</v>
      </c>
      <c r="E79" s="57">
        <v>0</v>
      </c>
      <c r="F79" s="57">
        <v>0</v>
      </c>
      <c r="G79" s="57">
        <v>0</v>
      </c>
      <c r="H79" s="57">
        <v>0</v>
      </c>
      <c r="I79" s="57">
        <v>0</v>
      </c>
      <c r="J79" s="57">
        <v>0</v>
      </c>
      <c r="K79" s="57">
        <v>0</v>
      </c>
      <c r="L79" s="57">
        <v>0</v>
      </c>
      <c r="M79" s="57">
        <v>0</v>
      </c>
      <c r="N79" s="57">
        <v>0</v>
      </c>
      <c r="O79" s="57">
        <v>0</v>
      </c>
      <c r="P79" s="57">
        <v>0</v>
      </c>
      <c r="Q79" s="57"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2.0652166366493834</v>
      </c>
      <c r="C81" s="168">
        <f t="shared" ref="C81:Q81" si="178">SUM(C82,C85,C87,C100)</f>
        <v>1.9632526478393473</v>
      </c>
      <c r="D81" s="168">
        <f t="shared" si="178"/>
        <v>2.2049060575483876</v>
      </c>
      <c r="E81" s="168">
        <f t="shared" si="178"/>
        <v>2.2912427306034604</v>
      </c>
      <c r="F81" s="168">
        <f t="shared" si="178"/>
        <v>2.5106400679773824</v>
      </c>
      <c r="G81" s="168">
        <f t="shared" si="178"/>
        <v>2.7262592103708139</v>
      </c>
      <c r="H81" s="168">
        <f t="shared" si="178"/>
        <v>2.4523557752292984</v>
      </c>
      <c r="I81" s="168">
        <f t="shared" si="178"/>
        <v>2.0878299269247438</v>
      </c>
      <c r="J81" s="168">
        <f t="shared" si="178"/>
        <v>2.2151499696276407</v>
      </c>
      <c r="K81" s="168">
        <f t="shared" si="178"/>
        <v>2.339518349235183</v>
      </c>
      <c r="L81" s="168">
        <f t="shared" si="178"/>
        <v>2.1928542655798222</v>
      </c>
      <c r="M81" s="168">
        <f t="shared" si="178"/>
        <v>2.2948394976364477</v>
      </c>
      <c r="N81" s="168">
        <f t="shared" si="178"/>
        <v>2.4224472728711963</v>
      </c>
      <c r="O81" s="168">
        <f t="shared" si="178"/>
        <v>2.4220139753467014</v>
      </c>
      <c r="P81" s="168">
        <f t="shared" si="178"/>
        <v>2.364941451941946</v>
      </c>
      <c r="Q81" s="168">
        <f t="shared" si="178"/>
        <v>2.7634999652434389</v>
      </c>
    </row>
    <row r="82" spans="1:17" ht="12.95" customHeight="1" x14ac:dyDescent="0.25">
      <c r="A82" s="158" t="s">
        <v>65</v>
      </c>
      <c r="B82" s="157">
        <f t="shared" ref="B82:Q82" si="179">SUM(B83:B84)</f>
        <v>0</v>
      </c>
      <c r="C82" s="157">
        <f t="shared" si="179"/>
        <v>0</v>
      </c>
      <c r="D82" s="157">
        <f t="shared" si="179"/>
        <v>0</v>
      </c>
      <c r="E82" s="157">
        <f t="shared" si="179"/>
        <v>0</v>
      </c>
      <c r="F82" s="157">
        <f t="shared" si="179"/>
        <v>0</v>
      </c>
      <c r="G82" s="157">
        <f t="shared" si="179"/>
        <v>0</v>
      </c>
      <c r="H82" s="157">
        <f t="shared" si="179"/>
        <v>0</v>
      </c>
      <c r="I82" s="157">
        <f t="shared" si="179"/>
        <v>0</v>
      </c>
      <c r="J82" s="157">
        <f t="shared" si="179"/>
        <v>0</v>
      </c>
      <c r="K82" s="157">
        <f t="shared" si="179"/>
        <v>0</v>
      </c>
      <c r="L82" s="157">
        <f t="shared" si="179"/>
        <v>0</v>
      </c>
      <c r="M82" s="157">
        <f t="shared" si="179"/>
        <v>0</v>
      </c>
      <c r="N82" s="157">
        <f t="shared" si="179"/>
        <v>0</v>
      </c>
      <c r="O82" s="157">
        <f t="shared" si="179"/>
        <v>0</v>
      </c>
      <c r="P82" s="157">
        <f t="shared" si="179"/>
        <v>0</v>
      </c>
      <c r="Q82" s="157">
        <f t="shared" si="179"/>
        <v>0</v>
      </c>
    </row>
    <row r="83" spans="1:17" ht="12" customHeight="1" x14ac:dyDescent="0.25">
      <c r="A83" s="23" t="s">
        <v>157</v>
      </c>
      <c r="B83" s="156">
        <v>0</v>
      </c>
      <c r="C83" s="156">
        <v>0</v>
      </c>
      <c r="D83" s="156">
        <v>0</v>
      </c>
      <c r="E83" s="156">
        <v>0</v>
      </c>
      <c r="F83" s="156">
        <v>0</v>
      </c>
      <c r="G83" s="156">
        <v>0</v>
      </c>
      <c r="H83" s="156">
        <v>0</v>
      </c>
      <c r="I83" s="156">
        <v>0</v>
      </c>
      <c r="J83" s="156">
        <v>0</v>
      </c>
      <c r="K83" s="156">
        <v>0</v>
      </c>
      <c r="L83" s="156">
        <v>0</v>
      </c>
      <c r="M83" s="156">
        <v>0</v>
      </c>
      <c r="N83" s="156">
        <v>0</v>
      </c>
      <c r="O83" s="156">
        <v>0</v>
      </c>
      <c r="P83" s="156">
        <v>0</v>
      </c>
      <c r="Q83" s="156">
        <v>0</v>
      </c>
    </row>
    <row r="84" spans="1:17" ht="12" customHeight="1" x14ac:dyDescent="0.25">
      <c r="A84" s="23" t="s">
        <v>60</v>
      </c>
      <c r="B84" s="156">
        <v>0</v>
      </c>
      <c r="C84" s="156">
        <v>0</v>
      </c>
      <c r="D84" s="156">
        <v>0</v>
      </c>
      <c r="E84" s="156">
        <v>0</v>
      </c>
      <c r="F84" s="156">
        <v>0</v>
      </c>
      <c r="G84" s="156">
        <v>0</v>
      </c>
      <c r="H84" s="156">
        <v>0</v>
      </c>
      <c r="I84" s="156">
        <v>0</v>
      </c>
      <c r="J84" s="156">
        <v>0</v>
      </c>
      <c r="K84" s="156">
        <v>0</v>
      </c>
      <c r="L84" s="156">
        <v>0</v>
      </c>
      <c r="M84" s="156">
        <v>0</v>
      </c>
      <c r="N84" s="156">
        <v>0</v>
      </c>
      <c r="O84" s="156">
        <v>0</v>
      </c>
      <c r="P84" s="156">
        <v>0</v>
      </c>
      <c r="Q84" s="156">
        <v>0</v>
      </c>
    </row>
    <row r="85" spans="1:17" ht="12.95" customHeight="1" x14ac:dyDescent="0.25">
      <c r="A85" s="158" t="s">
        <v>112</v>
      </c>
      <c r="B85" s="157">
        <f t="shared" ref="B85:Q85" si="180">B86</f>
        <v>0</v>
      </c>
      <c r="C85" s="157">
        <f t="shared" si="180"/>
        <v>0</v>
      </c>
      <c r="D85" s="157">
        <f t="shared" si="180"/>
        <v>0</v>
      </c>
      <c r="E85" s="157">
        <f t="shared" si="180"/>
        <v>0</v>
      </c>
      <c r="F85" s="157">
        <f t="shared" si="180"/>
        <v>0</v>
      </c>
      <c r="G85" s="157">
        <f t="shared" si="180"/>
        <v>0</v>
      </c>
      <c r="H85" s="157">
        <f t="shared" si="180"/>
        <v>0</v>
      </c>
      <c r="I85" s="157">
        <f t="shared" si="180"/>
        <v>0</v>
      </c>
      <c r="J85" s="157">
        <f t="shared" si="180"/>
        <v>0</v>
      </c>
      <c r="K85" s="157">
        <f t="shared" si="180"/>
        <v>0</v>
      </c>
      <c r="L85" s="157">
        <f t="shared" si="180"/>
        <v>0</v>
      </c>
      <c r="M85" s="157">
        <f t="shared" si="180"/>
        <v>0</v>
      </c>
      <c r="N85" s="157">
        <f t="shared" si="180"/>
        <v>0</v>
      </c>
      <c r="O85" s="157">
        <f t="shared" si="180"/>
        <v>0</v>
      </c>
      <c r="P85" s="157">
        <f t="shared" si="180"/>
        <v>0</v>
      </c>
      <c r="Q85" s="157">
        <f t="shared" si="180"/>
        <v>0</v>
      </c>
    </row>
    <row r="86" spans="1:17" ht="12" customHeight="1" x14ac:dyDescent="0.25">
      <c r="A86" s="23" t="s">
        <v>60</v>
      </c>
      <c r="B86" s="156">
        <v>0</v>
      </c>
      <c r="C86" s="156">
        <v>0</v>
      </c>
      <c r="D86" s="156">
        <v>0</v>
      </c>
      <c r="E86" s="156">
        <v>0</v>
      </c>
      <c r="F86" s="156">
        <v>0</v>
      </c>
      <c r="G86" s="156">
        <v>0</v>
      </c>
      <c r="H86" s="156">
        <v>0</v>
      </c>
      <c r="I86" s="156">
        <v>0</v>
      </c>
      <c r="J86" s="156">
        <v>0</v>
      </c>
      <c r="K86" s="156">
        <v>0</v>
      </c>
      <c r="L86" s="156">
        <v>0</v>
      </c>
      <c r="M86" s="156">
        <v>0</v>
      </c>
      <c r="N86" s="156">
        <v>0</v>
      </c>
      <c r="O86" s="156">
        <v>0</v>
      </c>
      <c r="P86" s="156">
        <v>0</v>
      </c>
      <c r="Q86" s="156">
        <v>0</v>
      </c>
    </row>
    <row r="87" spans="1:17" ht="12" customHeight="1" x14ac:dyDescent="0.25">
      <c r="A87" s="158" t="s">
        <v>63</v>
      </c>
      <c r="B87" s="157">
        <f>SUM(B88:B89,B92:B93,B96:B97)</f>
        <v>0.82636480471607399</v>
      </c>
      <c r="C87" s="157">
        <f t="shared" ref="C87:Q87" si="181">SUM(C88:C89,C92:C93,C96:C97)</f>
        <v>0.83396856753141579</v>
      </c>
      <c r="D87" s="157">
        <f t="shared" si="181"/>
        <v>1.0070522750994815</v>
      </c>
      <c r="E87" s="157">
        <f t="shared" si="181"/>
        <v>1.0234296858339391</v>
      </c>
      <c r="F87" s="157">
        <f t="shared" si="181"/>
        <v>0.79475454957012759</v>
      </c>
      <c r="G87" s="157">
        <f t="shared" si="181"/>
        <v>1.2008681703889403</v>
      </c>
      <c r="H87" s="157">
        <f t="shared" si="181"/>
        <v>0.90411583936591478</v>
      </c>
      <c r="I87" s="157">
        <f t="shared" si="181"/>
        <v>0.40572395203537054</v>
      </c>
      <c r="J87" s="157">
        <f t="shared" si="181"/>
        <v>0.4567383544078828</v>
      </c>
      <c r="K87" s="157">
        <f t="shared" si="181"/>
        <v>0.42385726247806821</v>
      </c>
      <c r="L87" s="157">
        <f t="shared" si="181"/>
        <v>0.29850062555864992</v>
      </c>
      <c r="M87" s="157">
        <f t="shared" si="181"/>
        <v>0.27247469386693374</v>
      </c>
      <c r="N87" s="157">
        <f t="shared" si="181"/>
        <v>0.19774365618687312</v>
      </c>
      <c r="O87" s="157">
        <f t="shared" si="181"/>
        <v>9.5525272348922913E-2</v>
      </c>
      <c r="P87" s="157">
        <f t="shared" si="181"/>
        <v>0.14204328724746879</v>
      </c>
      <c r="Q87" s="157">
        <f t="shared" si="181"/>
        <v>0.25737082190703237</v>
      </c>
    </row>
    <row r="88" spans="1:17" ht="12" customHeight="1" x14ac:dyDescent="0.25">
      <c r="A88" s="167" t="s">
        <v>156</v>
      </c>
      <c r="B88" s="132">
        <v>0</v>
      </c>
      <c r="C88" s="132">
        <v>0</v>
      </c>
      <c r="D88" s="132">
        <v>0</v>
      </c>
      <c r="E88" s="132">
        <v>0</v>
      </c>
      <c r="F88" s="132">
        <v>0</v>
      </c>
      <c r="G88" s="132">
        <v>0</v>
      </c>
      <c r="H88" s="132">
        <v>0</v>
      </c>
      <c r="I88" s="132">
        <v>0</v>
      </c>
      <c r="J88" s="132">
        <v>0</v>
      </c>
      <c r="K88" s="132">
        <v>0</v>
      </c>
      <c r="L88" s="132">
        <v>0</v>
      </c>
      <c r="M88" s="132">
        <v>0</v>
      </c>
      <c r="N88" s="132">
        <v>0</v>
      </c>
      <c r="O88" s="132">
        <v>0</v>
      </c>
      <c r="P88" s="132">
        <v>0</v>
      </c>
      <c r="Q88" s="132">
        <v>0</v>
      </c>
    </row>
    <row r="89" spans="1:17" ht="12" customHeight="1" x14ac:dyDescent="0.25">
      <c r="A89" s="167" t="s">
        <v>155</v>
      </c>
      <c r="B89" s="132">
        <f>SUM(B90:B91)</f>
        <v>0</v>
      </c>
      <c r="C89" s="132">
        <f t="shared" ref="C89:Q89" si="182">SUM(C90:C91)</f>
        <v>0</v>
      </c>
      <c r="D89" s="132">
        <f t="shared" si="182"/>
        <v>0</v>
      </c>
      <c r="E89" s="132">
        <f t="shared" si="182"/>
        <v>0</v>
      </c>
      <c r="F89" s="132">
        <f t="shared" si="182"/>
        <v>0</v>
      </c>
      <c r="G89" s="132">
        <f t="shared" si="182"/>
        <v>0</v>
      </c>
      <c r="H89" s="132">
        <f t="shared" si="182"/>
        <v>0</v>
      </c>
      <c r="I89" s="132">
        <f t="shared" si="182"/>
        <v>0</v>
      </c>
      <c r="J89" s="132">
        <f t="shared" si="182"/>
        <v>0</v>
      </c>
      <c r="K89" s="132">
        <f t="shared" si="182"/>
        <v>0</v>
      </c>
      <c r="L89" s="132">
        <f t="shared" si="182"/>
        <v>0</v>
      </c>
      <c r="M89" s="132">
        <f t="shared" si="182"/>
        <v>0</v>
      </c>
      <c r="N89" s="132">
        <f t="shared" si="182"/>
        <v>0</v>
      </c>
      <c r="O89" s="132">
        <f t="shared" si="182"/>
        <v>0</v>
      </c>
      <c r="P89" s="132">
        <f t="shared" si="182"/>
        <v>0</v>
      </c>
      <c r="Q89" s="132">
        <f t="shared" si="182"/>
        <v>0</v>
      </c>
    </row>
    <row r="90" spans="1:17" ht="12" customHeight="1" x14ac:dyDescent="0.25">
      <c r="A90" s="166" t="s">
        <v>55</v>
      </c>
      <c r="B90" s="165">
        <v>0</v>
      </c>
      <c r="C90" s="165">
        <v>0</v>
      </c>
      <c r="D90" s="165">
        <v>0</v>
      </c>
      <c r="E90" s="165">
        <v>0</v>
      </c>
      <c r="F90" s="165">
        <v>0</v>
      </c>
      <c r="G90" s="165">
        <v>0</v>
      </c>
      <c r="H90" s="165">
        <v>0</v>
      </c>
      <c r="I90" s="165">
        <v>0</v>
      </c>
      <c r="J90" s="165">
        <v>0</v>
      </c>
      <c r="K90" s="165">
        <v>0</v>
      </c>
      <c r="L90" s="165">
        <v>0</v>
      </c>
      <c r="M90" s="165">
        <v>0</v>
      </c>
      <c r="N90" s="165">
        <v>0</v>
      </c>
      <c r="O90" s="165">
        <v>0</v>
      </c>
      <c r="P90" s="165">
        <v>0</v>
      </c>
      <c r="Q90" s="165">
        <v>0</v>
      </c>
    </row>
    <row r="91" spans="1:17" ht="12" customHeight="1" x14ac:dyDescent="0.25">
      <c r="A91" s="147" t="s">
        <v>59</v>
      </c>
      <c r="B91" s="164">
        <v>0</v>
      </c>
      <c r="C91" s="164">
        <v>0</v>
      </c>
      <c r="D91" s="164">
        <v>0</v>
      </c>
      <c r="E91" s="164">
        <v>0</v>
      </c>
      <c r="F91" s="164">
        <v>0</v>
      </c>
      <c r="G91" s="164">
        <v>0</v>
      </c>
      <c r="H91" s="164">
        <v>0</v>
      </c>
      <c r="I91" s="164">
        <v>0</v>
      </c>
      <c r="J91" s="164">
        <v>0</v>
      </c>
      <c r="K91" s="164">
        <v>0</v>
      </c>
      <c r="L91" s="164">
        <v>0</v>
      </c>
      <c r="M91" s="164">
        <v>0</v>
      </c>
      <c r="N91" s="164">
        <v>0</v>
      </c>
      <c r="O91" s="164">
        <v>0</v>
      </c>
      <c r="P91" s="164">
        <v>0</v>
      </c>
      <c r="Q91" s="164">
        <v>0</v>
      </c>
    </row>
    <row r="92" spans="1:17" ht="12" customHeight="1" x14ac:dyDescent="0.25">
      <c r="A92" s="163" t="s">
        <v>144</v>
      </c>
      <c r="B92" s="162">
        <v>0.77067538780424294</v>
      </c>
      <c r="C92" s="162">
        <v>0.80527547550324574</v>
      </c>
      <c r="D92" s="162">
        <v>0.94591843667017472</v>
      </c>
      <c r="E92" s="162">
        <v>0.96169211394589338</v>
      </c>
      <c r="F92" s="162">
        <v>0.72348579920106748</v>
      </c>
      <c r="G92" s="162">
        <v>0.78817811130804694</v>
      </c>
      <c r="H92" s="162">
        <v>0.75678573919923586</v>
      </c>
      <c r="I92" s="162">
        <v>0.33058046859666629</v>
      </c>
      <c r="J92" s="162">
        <v>0.38137887859249531</v>
      </c>
      <c r="K92" s="162">
        <v>0.3529294366029786</v>
      </c>
      <c r="L92" s="162">
        <v>0.22834676178188956</v>
      </c>
      <c r="M92" s="162">
        <v>0.20342227879262778</v>
      </c>
      <c r="N92" s="162">
        <v>0.13386299143632799</v>
      </c>
      <c r="O92" s="162">
        <v>3.749184413611939E-2</v>
      </c>
      <c r="P92" s="162">
        <v>4.8384574731498001E-2</v>
      </c>
      <c r="Q92" s="162">
        <v>1.9393014678406612E-2</v>
      </c>
    </row>
    <row r="93" spans="1:17" ht="12" customHeight="1" x14ac:dyDescent="0.25">
      <c r="A93" s="161" t="s">
        <v>143</v>
      </c>
      <c r="B93" s="160">
        <f>SUM(B94:B95)</f>
        <v>5.5689416911831074E-2</v>
      </c>
      <c r="C93" s="160">
        <f t="shared" ref="C93:Q93" si="183">SUM(C94:C95)</f>
        <v>2.8693092028170084E-2</v>
      </c>
      <c r="D93" s="160">
        <f t="shared" si="183"/>
        <v>6.1133838429306787E-2</v>
      </c>
      <c r="E93" s="160">
        <f t="shared" si="183"/>
        <v>6.1737571888045802E-2</v>
      </c>
      <c r="F93" s="160">
        <f t="shared" si="183"/>
        <v>7.1268750369060066E-2</v>
      </c>
      <c r="G93" s="160">
        <f t="shared" si="183"/>
        <v>0.41269005908089346</v>
      </c>
      <c r="H93" s="160">
        <f t="shared" si="183"/>
        <v>0.14733010016667888</v>
      </c>
      <c r="I93" s="160">
        <f t="shared" si="183"/>
        <v>7.5143483438704237E-2</v>
      </c>
      <c r="J93" s="160">
        <f t="shared" si="183"/>
        <v>7.5359475815387461E-2</v>
      </c>
      <c r="K93" s="160">
        <f t="shared" si="183"/>
        <v>7.0927825875089612E-2</v>
      </c>
      <c r="L93" s="160">
        <f t="shared" si="183"/>
        <v>7.0153863776760375E-2</v>
      </c>
      <c r="M93" s="160">
        <f t="shared" si="183"/>
        <v>6.9052415074305956E-2</v>
      </c>
      <c r="N93" s="160">
        <f t="shared" si="183"/>
        <v>6.3880664750545116E-2</v>
      </c>
      <c r="O93" s="160">
        <f t="shared" si="183"/>
        <v>5.8033428212803523E-2</v>
      </c>
      <c r="P93" s="160">
        <f t="shared" si="183"/>
        <v>9.3658712515970799E-2</v>
      </c>
      <c r="Q93" s="160">
        <f t="shared" si="183"/>
        <v>0.23797780722862577</v>
      </c>
    </row>
    <row r="94" spans="1:17" ht="12" customHeight="1" x14ac:dyDescent="0.25">
      <c r="A94" s="148" t="s">
        <v>57</v>
      </c>
      <c r="B94" s="156">
        <v>5.5689416911831074E-2</v>
      </c>
      <c r="C94" s="156">
        <v>2.8693092028170084E-2</v>
      </c>
      <c r="D94" s="156">
        <v>6.1133838429306787E-2</v>
      </c>
      <c r="E94" s="156">
        <v>6.1737571888045802E-2</v>
      </c>
      <c r="F94" s="156">
        <v>7.1268750369060066E-2</v>
      </c>
      <c r="G94" s="156">
        <v>0.41269005908089346</v>
      </c>
      <c r="H94" s="156">
        <v>0.14733010016667888</v>
      </c>
      <c r="I94" s="156">
        <v>7.5143483438704237E-2</v>
      </c>
      <c r="J94" s="156">
        <v>7.5359475815387461E-2</v>
      </c>
      <c r="K94" s="156">
        <v>7.0927825875089612E-2</v>
      </c>
      <c r="L94" s="156">
        <v>7.0153863776760375E-2</v>
      </c>
      <c r="M94" s="156">
        <v>6.9052415074305956E-2</v>
      </c>
      <c r="N94" s="156">
        <v>6.3880664750545116E-2</v>
      </c>
      <c r="O94" s="156">
        <v>5.8033428212803523E-2</v>
      </c>
      <c r="P94" s="156">
        <v>9.3658712515970799E-2</v>
      </c>
      <c r="Q94" s="156">
        <v>0.23797780722862577</v>
      </c>
    </row>
    <row r="95" spans="1:17" ht="12" customHeight="1" x14ac:dyDescent="0.25">
      <c r="A95" s="148" t="s">
        <v>59</v>
      </c>
      <c r="B95" s="156">
        <v>0</v>
      </c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0</v>
      </c>
      <c r="I95" s="156">
        <v>0</v>
      </c>
      <c r="J95" s="156">
        <v>0</v>
      </c>
      <c r="K95" s="156">
        <v>0</v>
      </c>
      <c r="L95" s="156">
        <v>0</v>
      </c>
      <c r="M95" s="156">
        <v>0</v>
      </c>
      <c r="N95" s="156">
        <v>0</v>
      </c>
      <c r="O95" s="156">
        <v>0</v>
      </c>
      <c r="P95" s="156">
        <v>0</v>
      </c>
      <c r="Q95" s="156">
        <v>0</v>
      </c>
    </row>
    <row r="96" spans="1:17" ht="12" customHeight="1" x14ac:dyDescent="0.25">
      <c r="A96" s="163" t="s">
        <v>142</v>
      </c>
      <c r="B96" s="162">
        <v>0</v>
      </c>
      <c r="C96" s="162">
        <v>0</v>
      </c>
      <c r="D96" s="162">
        <v>0</v>
      </c>
      <c r="E96" s="162">
        <v>0</v>
      </c>
      <c r="F96" s="162">
        <v>0</v>
      </c>
      <c r="G96" s="162">
        <v>0</v>
      </c>
      <c r="H96" s="162">
        <v>0</v>
      </c>
      <c r="I96" s="162">
        <v>0</v>
      </c>
      <c r="J96" s="162">
        <v>0</v>
      </c>
      <c r="K96" s="162">
        <v>0</v>
      </c>
      <c r="L96" s="162">
        <v>0</v>
      </c>
      <c r="M96" s="162">
        <v>0</v>
      </c>
      <c r="N96" s="162">
        <v>0</v>
      </c>
      <c r="O96" s="162">
        <v>0</v>
      </c>
      <c r="P96" s="162">
        <v>0</v>
      </c>
      <c r="Q96" s="162">
        <v>0</v>
      </c>
    </row>
    <row r="97" spans="1:17" ht="12" customHeight="1" x14ac:dyDescent="0.25">
      <c r="A97" s="161" t="s">
        <v>141</v>
      </c>
      <c r="B97" s="160">
        <f>SUM(B98:B99)</f>
        <v>0</v>
      </c>
      <c r="C97" s="160">
        <f t="shared" ref="C97:Q97" si="184">SUM(C98:C99)</f>
        <v>0</v>
      </c>
      <c r="D97" s="160">
        <f t="shared" si="184"/>
        <v>0</v>
      </c>
      <c r="E97" s="160">
        <f t="shared" si="184"/>
        <v>0</v>
      </c>
      <c r="F97" s="160">
        <f t="shared" si="184"/>
        <v>0</v>
      </c>
      <c r="G97" s="160">
        <f t="shared" si="184"/>
        <v>0</v>
      </c>
      <c r="H97" s="160">
        <f t="shared" si="184"/>
        <v>0</v>
      </c>
      <c r="I97" s="160">
        <f t="shared" si="184"/>
        <v>0</v>
      </c>
      <c r="J97" s="160">
        <f t="shared" si="184"/>
        <v>0</v>
      </c>
      <c r="K97" s="160">
        <f t="shared" si="184"/>
        <v>0</v>
      </c>
      <c r="L97" s="160">
        <f t="shared" si="184"/>
        <v>0</v>
      </c>
      <c r="M97" s="160">
        <f t="shared" si="184"/>
        <v>0</v>
      </c>
      <c r="N97" s="160">
        <f t="shared" si="184"/>
        <v>0</v>
      </c>
      <c r="O97" s="160">
        <f t="shared" si="184"/>
        <v>0</v>
      </c>
      <c r="P97" s="160">
        <f t="shared" si="184"/>
        <v>0</v>
      </c>
      <c r="Q97" s="160">
        <f t="shared" si="184"/>
        <v>0</v>
      </c>
    </row>
    <row r="98" spans="1:17" ht="12" customHeight="1" x14ac:dyDescent="0.25">
      <c r="A98" s="148" t="s">
        <v>60</v>
      </c>
      <c r="B98" s="156">
        <v>0</v>
      </c>
      <c r="C98" s="156">
        <v>0</v>
      </c>
      <c r="D98" s="156">
        <v>0</v>
      </c>
      <c r="E98" s="156">
        <v>0</v>
      </c>
      <c r="F98" s="156">
        <v>0</v>
      </c>
      <c r="G98" s="156">
        <v>0</v>
      </c>
      <c r="H98" s="156">
        <v>0</v>
      </c>
      <c r="I98" s="156">
        <v>0</v>
      </c>
      <c r="J98" s="156">
        <v>0</v>
      </c>
      <c r="K98" s="156">
        <v>0</v>
      </c>
      <c r="L98" s="156">
        <v>0</v>
      </c>
      <c r="M98" s="156">
        <v>0</v>
      </c>
      <c r="N98" s="156">
        <v>0</v>
      </c>
      <c r="O98" s="156">
        <v>0</v>
      </c>
      <c r="P98" s="156">
        <v>0</v>
      </c>
      <c r="Q98" s="156">
        <v>0</v>
      </c>
    </row>
    <row r="99" spans="1:17" ht="12" customHeight="1" x14ac:dyDescent="0.25">
      <c r="A99" s="148" t="s">
        <v>59</v>
      </c>
      <c r="B99" s="156">
        <v>0</v>
      </c>
      <c r="C99" s="156">
        <v>0</v>
      </c>
      <c r="D99" s="156">
        <v>0</v>
      </c>
      <c r="E99" s="156">
        <v>0</v>
      </c>
      <c r="F99" s="156">
        <v>0</v>
      </c>
      <c r="G99" s="156">
        <v>0</v>
      </c>
      <c r="H99" s="156">
        <v>0</v>
      </c>
      <c r="I99" s="156">
        <v>0</v>
      </c>
      <c r="J99" s="156">
        <v>0</v>
      </c>
      <c r="K99" s="156">
        <v>0</v>
      </c>
      <c r="L99" s="156">
        <v>0</v>
      </c>
      <c r="M99" s="156">
        <v>0</v>
      </c>
      <c r="N99" s="156">
        <v>0</v>
      </c>
      <c r="O99" s="156">
        <v>0</v>
      </c>
      <c r="P99" s="156">
        <v>0</v>
      </c>
      <c r="Q99" s="156">
        <v>0</v>
      </c>
    </row>
    <row r="100" spans="1:17" ht="12" customHeight="1" x14ac:dyDescent="0.25">
      <c r="A100" s="158" t="s">
        <v>62</v>
      </c>
      <c r="B100" s="157">
        <f>SUM(B101:B103)</f>
        <v>1.2388518319333093</v>
      </c>
      <c r="C100" s="157">
        <f t="shared" ref="C100:Q100" si="185">SUM(C101:C103)</f>
        <v>1.1292840803079314</v>
      </c>
      <c r="D100" s="157">
        <f t="shared" si="185"/>
        <v>1.1978537824489059</v>
      </c>
      <c r="E100" s="157">
        <f t="shared" si="185"/>
        <v>1.2678130447695213</v>
      </c>
      <c r="F100" s="157">
        <f t="shared" si="185"/>
        <v>1.7158855184072548</v>
      </c>
      <c r="G100" s="157">
        <f t="shared" si="185"/>
        <v>1.5253910399818735</v>
      </c>
      <c r="H100" s="157">
        <f t="shared" si="185"/>
        <v>1.5482399358633836</v>
      </c>
      <c r="I100" s="157">
        <f t="shared" si="185"/>
        <v>1.6821059748893734</v>
      </c>
      <c r="J100" s="157">
        <f t="shared" si="185"/>
        <v>1.7584116152197578</v>
      </c>
      <c r="K100" s="157">
        <f t="shared" si="185"/>
        <v>1.9156610867571147</v>
      </c>
      <c r="L100" s="157">
        <f t="shared" si="185"/>
        <v>1.8943536400211725</v>
      </c>
      <c r="M100" s="157">
        <f t="shared" si="185"/>
        <v>2.0223648037695141</v>
      </c>
      <c r="N100" s="157">
        <f t="shared" si="185"/>
        <v>2.224703616684323</v>
      </c>
      <c r="O100" s="157">
        <f t="shared" si="185"/>
        <v>2.3264887029977785</v>
      </c>
      <c r="P100" s="157">
        <f t="shared" si="185"/>
        <v>2.2228981646944774</v>
      </c>
      <c r="Q100" s="157">
        <f t="shared" si="185"/>
        <v>2.5061291433364064</v>
      </c>
    </row>
    <row r="101" spans="1:17" ht="12" customHeight="1" x14ac:dyDescent="0.25">
      <c r="A101" s="23" t="s">
        <v>55</v>
      </c>
      <c r="B101" s="156">
        <v>0</v>
      </c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0</v>
      </c>
      <c r="J101" s="156">
        <v>0</v>
      </c>
      <c r="K101" s="156">
        <v>0</v>
      </c>
      <c r="L101" s="156">
        <v>0</v>
      </c>
      <c r="M101" s="156">
        <v>0</v>
      </c>
      <c r="N101" s="156">
        <v>0</v>
      </c>
      <c r="O101" s="156">
        <v>0</v>
      </c>
      <c r="P101" s="156">
        <v>0</v>
      </c>
      <c r="Q101" s="156">
        <v>0</v>
      </c>
    </row>
    <row r="102" spans="1:17" ht="12" customHeight="1" x14ac:dyDescent="0.25">
      <c r="A102" s="23" t="s">
        <v>57</v>
      </c>
      <c r="B102" s="156">
        <v>1.2388518319333093</v>
      </c>
      <c r="C102" s="156">
        <v>1.1292840803079314</v>
      </c>
      <c r="D102" s="156">
        <v>1.1978537824489059</v>
      </c>
      <c r="E102" s="156">
        <v>1.2678130447695213</v>
      </c>
      <c r="F102" s="156">
        <v>1.7158855184072548</v>
      </c>
      <c r="G102" s="156">
        <v>1.5253910399818735</v>
      </c>
      <c r="H102" s="156">
        <v>1.5482399358633836</v>
      </c>
      <c r="I102" s="156">
        <v>1.6821059748893734</v>
      </c>
      <c r="J102" s="156">
        <v>1.7584116152197578</v>
      </c>
      <c r="K102" s="156">
        <v>1.9156610867571147</v>
      </c>
      <c r="L102" s="156">
        <v>1.8943536400211725</v>
      </c>
      <c r="M102" s="156">
        <v>2.0223648037695141</v>
      </c>
      <c r="N102" s="156">
        <v>2.224703616684323</v>
      </c>
      <c r="O102" s="156">
        <v>2.3264887029977785</v>
      </c>
      <c r="P102" s="156">
        <v>2.2228981646944774</v>
      </c>
      <c r="Q102" s="156">
        <v>2.5061291433364064</v>
      </c>
    </row>
    <row r="103" spans="1:17" ht="12" customHeight="1" x14ac:dyDescent="0.25">
      <c r="A103" s="29" t="s">
        <v>140</v>
      </c>
      <c r="B103" s="57">
        <v>0</v>
      </c>
      <c r="C103" s="57">
        <v>0</v>
      </c>
      <c r="D103" s="57">
        <v>0</v>
      </c>
      <c r="E103" s="57">
        <v>0</v>
      </c>
      <c r="F103" s="57">
        <v>0</v>
      </c>
      <c r="G103" s="57">
        <v>0</v>
      </c>
      <c r="H103" s="57">
        <v>0</v>
      </c>
      <c r="I103" s="57">
        <v>0</v>
      </c>
      <c r="J103" s="57">
        <v>0</v>
      </c>
      <c r="K103" s="57">
        <v>0</v>
      </c>
      <c r="L103" s="57">
        <v>0</v>
      </c>
      <c r="M103" s="57">
        <v>0</v>
      </c>
      <c r="N103" s="57">
        <v>0</v>
      </c>
      <c r="O103" s="57">
        <v>0</v>
      </c>
      <c r="P103" s="57">
        <v>0</v>
      </c>
      <c r="Q103" s="57"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186">SUM(C106,C109,C111,C120)</f>
        <v>0</v>
      </c>
      <c r="D105" s="168">
        <f t="shared" si="186"/>
        <v>0</v>
      </c>
      <c r="E105" s="168">
        <f t="shared" si="186"/>
        <v>0</v>
      </c>
      <c r="F105" s="168">
        <f t="shared" si="186"/>
        <v>0</v>
      </c>
      <c r="G105" s="168">
        <f t="shared" si="186"/>
        <v>0</v>
      </c>
      <c r="H105" s="168">
        <f t="shared" si="186"/>
        <v>0</v>
      </c>
      <c r="I105" s="168">
        <f t="shared" si="186"/>
        <v>6.7558302355345171E-2</v>
      </c>
      <c r="J105" s="168">
        <f t="shared" si="186"/>
        <v>0.15156389471461154</v>
      </c>
      <c r="K105" s="168">
        <f t="shared" si="186"/>
        <v>0.18601980694429276</v>
      </c>
      <c r="L105" s="168">
        <f t="shared" si="186"/>
        <v>0.41904917779585898</v>
      </c>
      <c r="M105" s="168">
        <f t="shared" si="186"/>
        <v>0.57742328606012072</v>
      </c>
      <c r="N105" s="168">
        <f t="shared" si="186"/>
        <v>0.82205194972210138</v>
      </c>
      <c r="O105" s="168">
        <f t="shared" si="186"/>
        <v>0.96758077855340652</v>
      </c>
      <c r="P105" s="168">
        <f t="shared" si="186"/>
        <v>0.95498066187194153</v>
      </c>
      <c r="Q105" s="168">
        <f t="shared" si="186"/>
        <v>1.0018068914238825</v>
      </c>
    </row>
    <row r="106" spans="1:17" ht="12.95" customHeight="1" x14ac:dyDescent="0.25">
      <c r="A106" s="158" t="s">
        <v>65</v>
      </c>
      <c r="B106" s="157">
        <f t="shared" ref="B106:Q106" si="187">SUM(B107:B108)</f>
        <v>0</v>
      </c>
      <c r="C106" s="157">
        <f t="shared" si="187"/>
        <v>0</v>
      </c>
      <c r="D106" s="157">
        <f t="shared" si="187"/>
        <v>0</v>
      </c>
      <c r="E106" s="157">
        <f t="shared" si="187"/>
        <v>0</v>
      </c>
      <c r="F106" s="157">
        <f t="shared" si="187"/>
        <v>0</v>
      </c>
      <c r="G106" s="157">
        <f t="shared" si="187"/>
        <v>0</v>
      </c>
      <c r="H106" s="157">
        <f t="shared" si="187"/>
        <v>0</v>
      </c>
      <c r="I106" s="157">
        <f t="shared" si="187"/>
        <v>0</v>
      </c>
      <c r="J106" s="157">
        <f t="shared" si="187"/>
        <v>0</v>
      </c>
      <c r="K106" s="157">
        <f t="shared" si="187"/>
        <v>0</v>
      </c>
      <c r="L106" s="157">
        <f t="shared" si="187"/>
        <v>0</v>
      </c>
      <c r="M106" s="157">
        <f t="shared" si="187"/>
        <v>0</v>
      </c>
      <c r="N106" s="157">
        <f t="shared" si="187"/>
        <v>0</v>
      </c>
      <c r="O106" s="157">
        <f t="shared" si="187"/>
        <v>0</v>
      </c>
      <c r="P106" s="157">
        <f t="shared" si="187"/>
        <v>0</v>
      </c>
      <c r="Q106" s="157">
        <f t="shared" si="187"/>
        <v>0</v>
      </c>
    </row>
    <row r="107" spans="1:17" ht="12" customHeight="1" x14ac:dyDescent="0.25">
      <c r="A107" s="23" t="s">
        <v>153</v>
      </c>
      <c r="B107" s="156">
        <v>0</v>
      </c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0</v>
      </c>
      <c r="L107" s="156">
        <v>0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>
        <v>0</v>
      </c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0</v>
      </c>
      <c r="L108" s="156">
        <v>0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>
        <f t="shared" ref="B109:Q109" si="188">B110</f>
        <v>0</v>
      </c>
      <c r="C109" s="157">
        <f t="shared" si="188"/>
        <v>0</v>
      </c>
      <c r="D109" s="157">
        <f t="shared" si="188"/>
        <v>0</v>
      </c>
      <c r="E109" s="157">
        <f t="shared" si="188"/>
        <v>0</v>
      </c>
      <c r="F109" s="157">
        <f t="shared" si="188"/>
        <v>0</v>
      </c>
      <c r="G109" s="157">
        <f t="shared" si="188"/>
        <v>0</v>
      </c>
      <c r="H109" s="157">
        <f t="shared" si="188"/>
        <v>0</v>
      </c>
      <c r="I109" s="157">
        <f t="shared" si="188"/>
        <v>0</v>
      </c>
      <c r="J109" s="157">
        <f t="shared" si="188"/>
        <v>0</v>
      </c>
      <c r="K109" s="157">
        <f t="shared" si="188"/>
        <v>0</v>
      </c>
      <c r="L109" s="157">
        <f t="shared" si="188"/>
        <v>0</v>
      </c>
      <c r="M109" s="157">
        <f t="shared" si="188"/>
        <v>0</v>
      </c>
      <c r="N109" s="157">
        <f t="shared" si="188"/>
        <v>0</v>
      </c>
      <c r="O109" s="157">
        <f t="shared" si="188"/>
        <v>0</v>
      </c>
      <c r="P109" s="157">
        <f t="shared" si="188"/>
        <v>0</v>
      </c>
      <c r="Q109" s="157">
        <f t="shared" si="188"/>
        <v>0</v>
      </c>
    </row>
    <row r="110" spans="1:17" ht="12" customHeight="1" x14ac:dyDescent="0.25">
      <c r="A110" s="23" t="s">
        <v>60</v>
      </c>
      <c r="B110" s="156">
        <v>0</v>
      </c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>
        <f>SUM(B112:B113,B116:B117)</f>
        <v>0</v>
      </c>
      <c r="C111" s="157">
        <f t="shared" ref="C111:Q111" si="189">SUM(C112:C113,C116:C117)</f>
        <v>0</v>
      </c>
      <c r="D111" s="157">
        <f t="shared" si="189"/>
        <v>0</v>
      </c>
      <c r="E111" s="157">
        <f t="shared" si="189"/>
        <v>0</v>
      </c>
      <c r="F111" s="157">
        <f t="shared" si="189"/>
        <v>0</v>
      </c>
      <c r="G111" s="157">
        <f t="shared" si="189"/>
        <v>0</v>
      </c>
      <c r="H111" s="157">
        <f t="shared" si="189"/>
        <v>0</v>
      </c>
      <c r="I111" s="157">
        <f t="shared" si="189"/>
        <v>0</v>
      </c>
      <c r="J111" s="157">
        <f t="shared" si="189"/>
        <v>0</v>
      </c>
      <c r="K111" s="157">
        <f t="shared" si="189"/>
        <v>0</v>
      </c>
      <c r="L111" s="157">
        <f t="shared" si="189"/>
        <v>0</v>
      </c>
      <c r="M111" s="157">
        <f t="shared" si="189"/>
        <v>0</v>
      </c>
      <c r="N111" s="157">
        <f t="shared" si="189"/>
        <v>0</v>
      </c>
      <c r="O111" s="157">
        <f t="shared" si="189"/>
        <v>0</v>
      </c>
      <c r="P111" s="157">
        <f t="shared" si="189"/>
        <v>0</v>
      </c>
      <c r="Q111" s="157">
        <f t="shared" si="189"/>
        <v>0</v>
      </c>
    </row>
    <row r="112" spans="1:17" ht="12" customHeight="1" x14ac:dyDescent="0.25">
      <c r="A112" s="167" t="s">
        <v>152</v>
      </c>
      <c r="B112" s="132">
        <v>0</v>
      </c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>
        <f>SUM(B114:B115)</f>
        <v>0</v>
      </c>
      <c r="C113" s="132">
        <f t="shared" ref="C113:Q113" si="190">SUM(C114:C115)</f>
        <v>0</v>
      </c>
      <c r="D113" s="132">
        <f t="shared" si="190"/>
        <v>0</v>
      </c>
      <c r="E113" s="132">
        <f t="shared" si="190"/>
        <v>0</v>
      </c>
      <c r="F113" s="132">
        <f t="shared" si="190"/>
        <v>0</v>
      </c>
      <c r="G113" s="132">
        <f t="shared" si="190"/>
        <v>0</v>
      </c>
      <c r="H113" s="132">
        <f t="shared" si="190"/>
        <v>0</v>
      </c>
      <c r="I113" s="132">
        <f t="shared" si="190"/>
        <v>0</v>
      </c>
      <c r="J113" s="132">
        <f t="shared" si="190"/>
        <v>0</v>
      </c>
      <c r="K113" s="132">
        <f t="shared" si="190"/>
        <v>0</v>
      </c>
      <c r="L113" s="132">
        <f t="shared" si="190"/>
        <v>0</v>
      </c>
      <c r="M113" s="132">
        <f t="shared" si="190"/>
        <v>0</v>
      </c>
      <c r="N113" s="132">
        <f t="shared" si="190"/>
        <v>0</v>
      </c>
      <c r="O113" s="132">
        <f t="shared" si="190"/>
        <v>0</v>
      </c>
      <c r="P113" s="132">
        <f t="shared" si="190"/>
        <v>0</v>
      </c>
      <c r="Q113" s="132">
        <f t="shared" si="190"/>
        <v>0</v>
      </c>
    </row>
    <row r="114" spans="1:17" ht="12" customHeight="1" x14ac:dyDescent="0.25">
      <c r="A114" s="166" t="s">
        <v>79</v>
      </c>
      <c r="B114" s="165">
        <v>0</v>
      </c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>
        <v>0</v>
      </c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>
        <v>0</v>
      </c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>
        <f>SUM(B118:B119)</f>
        <v>0</v>
      </c>
      <c r="C117" s="160">
        <f t="shared" ref="C117:Q117" si="191">SUM(C118:C119)</f>
        <v>0</v>
      </c>
      <c r="D117" s="160">
        <f t="shared" si="191"/>
        <v>0</v>
      </c>
      <c r="E117" s="160">
        <f t="shared" si="191"/>
        <v>0</v>
      </c>
      <c r="F117" s="160">
        <f t="shared" si="191"/>
        <v>0</v>
      </c>
      <c r="G117" s="160">
        <f t="shared" si="191"/>
        <v>0</v>
      </c>
      <c r="H117" s="160">
        <f t="shared" si="191"/>
        <v>0</v>
      </c>
      <c r="I117" s="160">
        <f t="shared" si="191"/>
        <v>0</v>
      </c>
      <c r="J117" s="160">
        <f t="shared" si="191"/>
        <v>0</v>
      </c>
      <c r="K117" s="160">
        <f t="shared" si="191"/>
        <v>0</v>
      </c>
      <c r="L117" s="160">
        <f t="shared" si="191"/>
        <v>0</v>
      </c>
      <c r="M117" s="160">
        <f t="shared" si="191"/>
        <v>0</v>
      </c>
      <c r="N117" s="160">
        <f t="shared" si="191"/>
        <v>0</v>
      </c>
      <c r="O117" s="160">
        <f t="shared" si="191"/>
        <v>0</v>
      </c>
      <c r="P117" s="160">
        <f t="shared" si="191"/>
        <v>0</v>
      </c>
      <c r="Q117" s="160">
        <f t="shared" si="191"/>
        <v>0</v>
      </c>
    </row>
    <row r="118" spans="1:17" ht="12" customHeight="1" x14ac:dyDescent="0.25">
      <c r="A118" s="148" t="s">
        <v>60</v>
      </c>
      <c r="B118" s="156">
        <v>0</v>
      </c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>
        <v>0</v>
      </c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>
        <f>SUM(B121:B122)</f>
        <v>0</v>
      </c>
      <c r="C120" s="157">
        <f t="shared" ref="C120:Q120" si="192">SUM(C121:C122)</f>
        <v>0</v>
      </c>
      <c r="D120" s="157">
        <f t="shared" si="192"/>
        <v>0</v>
      </c>
      <c r="E120" s="157">
        <f t="shared" si="192"/>
        <v>0</v>
      </c>
      <c r="F120" s="157">
        <f t="shared" si="192"/>
        <v>0</v>
      </c>
      <c r="G120" s="157">
        <f t="shared" si="192"/>
        <v>0</v>
      </c>
      <c r="H120" s="157">
        <f t="shared" si="192"/>
        <v>0</v>
      </c>
      <c r="I120" s="157">
        <f t="shared" si="192"/>
        <v>6.7558302355345171E-2</v>
      </c>
      <c r="J120" s="157">
        <f t="shared" si="192"/>
        <v>0.15156389471461154</v>
      </c>
      <c r="K120" s="157">
        <f t="shared" si="192"/>
        <v>0.18601980694429276</v>
      </c>
      <c r="L120" s="157">
        <f t="shared" si="192"/>
        <v>0.41904917779585898</v>
      </c>
      <c r="M120" s="157">
        <f t="shared" si="192"/>
        <v>0.57742328606012072</v>
      </c>
      <c r="N120" s="157">
        <f t="shared" si="192"/>
        <v>0.82205194972210138</v>
      </c>
      <c r="O120" s="157">
        <f t="shared" si="192"/>
        <v>0.96758077855340652</v>
      </c>
      <c r="P120" s="157">
        <f t="shared" si="192"/>
        <v>0.95498066187194153</v>
      </c>
      <c r="Q120" s="157">
        <f t="shared" si="192"/>
        <v>1.0018068914238825</v>
      </c>
    </row>
    <row r="121" spans="1:17" ht="12" customHeight="1" x14ac:dyDescent="0.25">
      <c r="A121" s="23" t="s">
        <v>57</v>
      </c>
      <c r="B121" s="156">
        <v>0</v>
      </c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6.7558302355345171E-2</v>
      </c>
      <c r="J121" s="156">
        <v>0.15156389471461154</v>
      </c>
      <c r="K121" s="156">
        <v>0.18601980694429276</v>
      </c>
      <c r="L121" s="156">
        <v>0.41904917779585898</v>
      </c>
      <c r="M121" s="156">
        <v>0.57742328606012072</v>
      </c>
      <c r="N121" s="156">
        <v>0.82205194972210138</v>
      </c>
      <c r="O121" s="156">
        <v>0.96758077855340652</v>
      </c>
      <c r="P121" s="156">
        <v>0.95498066187194153</v>
      </c>
      <c r="Q121" s="156">
        <v>1.0018068914238825</v>
      </c>
    </row>
    <row r="122" spans="1:17" ht="12" customHeight="1" x14ac:dyDescent="0.25">
      <c r="A122" s="29" t="s">
        <v>140</v>
      </c>
      <c r="B122" s="57">
        <v>0</v>
      </c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0</v>
      </c>
      <c r="C124" s="168">
        <f t="shared" ref="C124:Q124" si="193">SUM(C125,C128,C130,C139)</f>
        <v>0</v>
      </c>
      <c r="D124" s="168">
        <f t="shared" si="193"/>
        <v>0</v>
      </c>
      <c r="E124" s="168">
        <f t="shared" si="193"/>
        <v>0</v>
      </c>
      <c r="F124" s="168">
        <f t="shared" si="193"/>
        <v>0</v>
      </c>
      <c r="G124" s="168">
        <f t="shared" si="193"/>
        <v>0</v>
      </c>
      <c r="H124" s="168">
        <f t="shared" si="193"/>
        <v>0</v>
      </c>
      <c r="I124" s="168">
        <f t="shared" si="193"/>
        <v>0</v>
      </c>
      <c r="J124" s="168">
        <f t="shared" si="193"/>
        <v>0</v>
      </c>
      <c r="K124" s="168">
        <f t="shared" si="193"/>
        <v>0</v>
      </c>
      <c r="L124" s="168">
        <f t="shared" si="193"/>
        <v>0</v>
      </c>
      <c r="M124" s="168">
        <f t="shared" si="193"/>
        <v>0</v>
      </c>
      <c r="N124" s="168">
        <f t="shared" si="193"/>
        <v>0</v>
      </c>
      <c r="O124" s="168">
        <f t="shared" si="193"/>
        <v>0</v>
      </c>
      <c r="P124" s="168">
        <f t="shared" si="193"/>
        <v>0</v>
      </c>
      <c r="Q124" s="168">
        <f t="shared" si="193"/>
        <v>0</v>
      </c>
    </row>
    <row r="125" spans="1:17" ht="12.95" customHeight="1" x14ac:dyDescent="0.25">
      <c r="A125" s="158" t="s">
        <v>65</v>
      </c>
      <c r="B125" s="157">
        <f t="shared" ref="B125:Q125" si="194">SUM(B126:B127)</f>
        <v>0</v>
      </c>
      <c r="C125" s="157">
        <f t="shared" si="194"/>
        <v>0</v>
      </c>
      <c r="D125" s="157">
        <f t="shared" si="194"/>
        <v>0</v>
      </c>
      <c r="E125" s="157">
        <f t="shared" si="194"/>
        <v>0</v>
      </c>
      <c r="F125" s="157">
        <f t="shared" si="194"/>
        <v>0</v>
      </c>
      <c r="G125" s="157">
        <f t="shared" si="194"/>
        <v>0</v>
      </c>
      <c r="H125" s="157">
        <f t="shared" si="194"/>
        <v>0</v>
      </c>
      <c r="I125" s="157">
        <f t="shared" si="194"/>
        <v>0</v>
      </c>
      <c r="J125" s="157">
        <f t="shared" si="194"/>
        <v>0</v>
      </c>
      <c r="K125" s="157">
        <f t="shared" si="194"/>
        <v>0</v>
      </c>
      <c r="L125" s="157">
        <f t="shared" si="194"/>
        <v>0</v>
      </c>
      <c r="M125" s="157">
        <f t="shared" si="194"/>
        <v>0</v>
      </c>
      <c r="N125" s="157">
        <f t="shared" si="194"/>
        <v>0</v>
      </c>
      <c r="O125" s="157">
        <f t="shared" si="194"/>
        <v>0</v>
      </c>
      <c r="P125" s="157">
        <f t="shared" si="194"/>
        <v>0</v>
      </c>
      <c r="Q125" s="157">
        <f t="shared" si="194"/>
        <v>0</v>
      </c>
    </row>
    <row r="126" spans="1:17" ht="12" customHeight="1" x14ac:dyDescent="0.25">
      <c r="A126" s="23" t="s">
        <v>149</v>
      </c>
      <c r="B126" s="156">
        <v>0</v>
      </c>
      <c r="C126" s="156">
        <v>0</v>
      </c>
      <c r="D126" s="156">
        <v>0</v>
      </c>
      <c r="E126" s="156">
        <v>0</v>
      </c>
      <c r="F126" s="156">
        <v>0</v>
      </c>
      <c r="G126" s="156">
        <v>0</v>
      </c>
      <c r="H126" s="156">
        <v>0</v>
      </c>
      <c r="I126" s="156">
        <v>0</v>
      </c>
      <c r="J126" s="156">
        <v>0</v>
      </c>
      <c r="K126" s="156">
        <v>0</v>
      </c>
      <c r="L126" s="156">
        <v>0</v>
      </c>
      <c r="M126" s="156">
        <v>0</v>
      </c>
      <c r="N126" s="156">
        <v>0</v>
      </c>
      <c r="O126" s="156">
        <v>0</v>
      </c>
      <c r="P126" s="156">
        <v>0</v>
      </c>
      <c r="Q126" s="156">
        <v>0</v>
      </c>
    </row>
    <row r="127" spans="1:17" ht="12" customHeight="1" x14ac:dyDescent="0.25">
      <c r="A127" s="23" t="s">
        <v>60</v>
      </c>
      <c r="B127" s="156">
        <v>0</v>
      </c>
      <c r="C127" s="156">
        <v>0</v>
      </c>
      <c r="D127" s="156">
        <v>0</v>
      </c>
      <c r="E127" s="156">
        <v>0</v>
      </c>
      <c r="F127" s="156">
        <v>0</v>
      </c>
      <c r="G127" s="156">
        <v>0</v>
      </c>
      <c r="H127" s="156">
        <v>0</v>
      </c>
      <c r="I127" s="156">
        <v>0</v>
      </c>
      <c r="J127" s="156">
        <v>0</v>
      </c>
      <c r="K127" s="156">
        <v>0</v>
      </c>
      <c r="L127" s="156">
        <v>0</v>
      </c>
      <c r="M127" s="156">
        <v>0</v>
      </c>
      <c r="N127" s="156">
        <v>0</v>
      </c>
      <c r="O127" s="156">
        <v>0</v>
      </c>
      <c r="P127" s="156">
        <v>0</v>
      </c>
      <c r="Q127" s="156">
        <v>0</v>
      </c>
    </row>
    <row r="128" spans="1:17" ht="12.95" customHeight="1" x14ac:dyDescent="0.25">
      <c r="A128" s="158" t="s">
        <v>112</v>
      </c>
      <c r="B128" s="157">
        <f t="shared" ref="B128:Q128" si="195">B129</f>
        <v>0</v>
      </c>
      <c r="C128" s="157">
        <f t="shared" si="195"/>
        <v>0</v>
      </c>
      <c r="D128" s="157">
        <f t="shared" si="195"/>
        <v>0</v>
      </c>
      <c r="E128" s="157">
        <f t="shared" si="195"/>
        <v>0</v>
      </c>
      <c r="F128" s="157">
        <f t="shared" si="195"/>
        <v>0</v>
      </c>
      <c r="G128" s="157">
        <f t="shared" si="195"/>
        <v>0</v>
      </c>
      <c r="H128" s="157">
        <f t="shared" si="195"/>
        <v>0</v>
      </c>
      <c r="I128" s="157">
        <f t="shared" si="195"/>
        <v>0</v>
      </c>
      <c r="J128" s="157">
        <f t="shared" si="195"/>
        <v>0</v>
      </c>
      <c r="K128" s="157">
        <f t="shared" si="195"/>
        <v>0</v>
      </c>
      <c r="L128" s="157">
        <f t="shared" si="195"/>
        <v>0</v>
      </c>
      <c r="M128" s="157">
        <f t="shared" si="195"/>
        <v>0</v>
      </c>
      <c r="N128" s="157">
        <f t="shared" si="195"/>
        <v>0</v>
      </c>
      <c r="O128" s="157">
        <f t="shared" si="195"/>
        <v>0</v>
      </c>
      <c r="P128" s="157">
        <f t="shared" si="195"/>
        <v>0</v>
      </c>
      <c r="Q128" s="157">
        <f t="shared" si="195"/>
        <v>0</v>
      </c>
    </row>
    <row r="129" spans="1:17" ht="12" customHeight="1" x14ac:dyDescent="0.25">
      <c r="A129" s="23" t="s">
        <v>60</v>
      </c>
      <c r="B129" s="156">
        <v>0</v>
      </c>
      <c r="C129" s="156">
        <v>0</v>
      </c>
      <c r="D129" s="156">
        <v>0</v>
      </c>
      <c r="E129" s="156">
        <v>0</v>
      </c>
      <c r="F129" s="156">
        <v>0</v>
      </c>
      <c r="G129" s="156">
        <v>0</v>
      </c>
      <c r="H129" s="156">
        <v>0</v>
      </c>
      <c r="I129" s="156">
        <v>0</v>
      </c>
      <c r="J129" s="156">
        <v>0</v>
      </c>
      <c r="K129" s="156">
        <v>0</v>
      </c>
      <c r="L129" s="156">
        <v>0</v>
      </c>
      <c r="M129" s="156">
        <v>0</v>
      </c>
      <c r="N129" s="156">
        <v>0</v>
      </c>
      <c r="O129" s="156">
        <v>0</v>
      </c>
      <c r="P129" s="156">
        <v>0</v>
      </c>
      <c r="Q129" s="156">
        <v>0</v>
      </c>
    </row>
    <row r="130" spans="1:17" ht="12" customHeight="1" x14ac:dyDescent="0.25">
      <c r="A130" s="158" t="s">
        <v>63</v>
      </c>
      <c r="B130" s="157">
        <f>SUM(B131:B132,B135:B136)</f>
        <v>0</v>
      </c>
      <c r="C130" s="157">
        <f t="shared" ref="C130:Q130" si="196">SUM(C131:C132,C135:C136)</f>
        <v>0</v>
      </c>
      <c r="D130" s="157">
        <f t="shared" si="196"/>
        <v>0</v>
      </c>
      <c r="E130" s="157">
        <f t="shared" si="196"/>
        <v>0</v>
      </c>
      <c r="F130" s="157">
        <f t="shared" si="196"/>
        <v>0</v>
      </c>
      <c r="G130" s="157">
        <f t="shared" si="196"/>
        <v>0</v>
      </c>
      <c r="H130" s="157">
        <f t="shared" si="196"/>
        <v>0</v>
      </c>
      <c r="I130" s="157">
        <f t="shared" si="196"/>
        <v>0</v>
      </c>
      <c r="J130" s="157">
        <f t="shared" si="196"/>
        <v>0</v>
      </c>
      <c r="K130" s="157">
        <f t="shared" si="196"/>
        <v>0</v>
      </c>
      <c r="L130" s="157">
        <f t="shared" si="196"/>
        <v>0</v>
      </c>
      <c r="M130" s="157">
        <f t="shared" si="196"/>
        <v>0</v>
      </c>
      <c r="N130" s="157">
        <f t="shared" si="196"/>
        <v>0</v>
      </c>
      <c r="O130" s="157">
        <f t="shared" si="196"/>
        <v>0</v>
      </c>
      <c r="P130" s="157">
        <f t="shared" si="196"/>
        <v>0</v>
      </c>
      <c r="Q130" s="157">
        <f t="shared" si="196"/>
        <v>0</v>
      </c>
    </row>
    <row r="131" spans="1:17" ht="12" customHeight="1" x14ac:dyDescent="0.25">
      <c r="A131" s="167" t="s">
        <v>148</v>
      </c>
      <c r="B131" s="132">
        <v>0</v>
      </c>
      <c r="C131" s="132">
        <v>0</v>
      </c>
      <c r="D131" s="132">
        <v>0</v>
      </c>
      <c r="E131" s="132">
        <v>0</v>
      </c>
      <c r="F131" s="132">
        <v>0</v>
      </c>
      <c r="G131" s="132">
        <v>0</v>
      </c>
      <c r="H131" s="132">
        <v>0</v>
      </c>
      <c r="I131" s="132">
        <v>0</v>
      </c>
      <c r="J131" s="132">
        <v>0</v>
      </c>
      <c r="K131" s="132">
        <v>0</v>
      </c>
      <c r="L131" s="132">
        <v>0</v>
      </c>
      <c r="M131" s="132">
        <v>0</v>
      </c>
      <c r="N131" s="132">
        <v>0</v>
      </c>
      <c r="O131" s="132">
        <v>0</v>
      </c>
      <c r="P131" s="132">
        <v>0</v>
      </c>
      <c r="Q131" s="132">
        <v>0</v>
      </c>
    </row>
    <row r="132" spans="1:17" ht="12" customHeight="1" x14ac:dyDescent="0.25">
      <c r="A132" s="167" t="s">
        <v>147</v>
      </c>
      <c r="B132" s="132">
        <f>SUM(B133:B134)</f>
        <v>0</v>
      </c>
      <c r="C132" s="132">
        <f t="shared" ref="C132:Q132" si="197">SUM(C133:C134)</f>
        <v>0</v>
      </c>
      <c r="D132" s="132">
        <f t="shared" si="197"/>
        <v>0</v>
      </c>
      <c r="E132" s="132">
        <f t="shared" si="197"/>
        <v>0</v>
      </c>
      <c r="F132" s="132">
        <f t="shared" si="197"/>
        <v>0</v>
      </c>
      <c r="G132" s="132">
        <f t="shared" si="197"/>
        <v>0</v>
      </c>
      <c r="H132" s="132">
        <f t="shared" si="197"/>
        <v>0</v>
      </c>
      <c r="I132" s="132">
        <f t="shared" si="197"/>
        <v>0</v>
      </c>
      <c r="J132" s="132">
        <f t="shared" si="197"/>
        <v>0</v>
      </c>
      <c r="K132" s="132">
        <f t="shared" si="197"/>
        <v>0</v>
      </c>
      <c r="L132" s="132">
        <f t="shared" si="197"/>
        <v>0</v>
      </c>
      <c r="M132" s="132">
        <f t="shared" si="197"/>
        <v>0</v>
      </c>
      <c r="N132" s="132">
        <f t="shared" si="197"/>
        <v>0</v>
      </c>
      <c r="O132" s="132">
        <f t="shared" si="197"/>
        <v>0</v>
      </c>
      <c r="P132" s="132">
        <f t="shared" si="197"/>
        <v>0</v>
      </c>
      <c r="Q132" s="132">
        <f t="shared" si="197"/>
        <v>0</v>
      </c>
    </row>
    <row r="133" spans="1:17" ht="12" customHeight="1" x14ac:dyDescent="0.25">
      <c r="A133" s="166" t="s">
        <v>61</v>
      </c>
      <c r="B133" s="165">
        <v>0</v>
      </c>
      <c r="C133" s="165">
        <v>0</v>
      </c>
      <c r="D133" s="165">
        <v>0</v>
      </c>
      <c r="E133" s="165">
        <v>0</v>
      </c>
      <c r="F133" s="165">
        <v>0</v>
      </c>
      <c r="G133" s="165">
        <v>0</v>
      </c>
      <c r="H133" s="165">
        <v>0</v>
      </c>
      <c r="I133" s="165">
        <v>0</v>
      </c>
      <c r="J133" s="165">
        <v>0</v>
      </c>
      <c r="K133" s="165">
        <v>0</v>
      </c>
      <c r="L133" s="165">
        <v>0</v>
      </c>
      <c r="M133" s="165">
        <v>0</v>
      </c>
      <c r="N133" s="165">
        <v>0</v>
      </c>
      <c r="O133" s="165">
        <v>0</v>
      </c>
      <c r="P133" s="165">
        <v>0</v>
      </c>
      <c r="Q133" s="165">
        <v>0</v>
      </c>
    </row>
    <row r="134" spans="1:17" ht="12" customHeight="1" x14ac:dyDescent="0.25">
      <c r="A134" s="147" t="s">
        <v>59</v>
      </c>
      <c r="B134" s="164">
        <v>0</v>
      </c>
      <c r="C134" s="164">
        <v>0</v>
      </c>
      <c r="D134" s="164">
        <v>0</v>
      </c>
      <c r="E134" s="164">
        <v>0</v>
      </c>
      <c r="F134" s="164">
        <v>0</v>
      </c>
      <c r="G134" s="164">
        <v>0</v>
      </c>
      <c r="H134" s="164">
        <v>0</v>
      </c>
      <c r="I134" s="164">
        <v>0</v>
      </c>
      <c r="J134" s="164">
        <v>0</v>
      </c>
      <c r="K134" s="164">
        <v>0</v>
      </c>
      <c r="L134" s="164">
        <v>0</v>
      </c>
      <c r="M134" s="164">
        <v>0</v>
      </c>
      <c r="N134" s="164">
        <v>0</v>
      </c>
      <c r="O134" s="164">
        <v>0</v>
      </c>
      <c r="P134" s="164">
        <v>0</v>
      </c>
      <c r="Q134" s="164">
        <v>0</v>
      </c>
    </row>
    <row r="135" spans="1:17" ht="12" customHeight="1" x14ac:dyDescent="0.25">
      <c r="A135" s="163" t="s">
        <v>142</v>
      </c>
      <c r="B135" s="162">
        <v>0</v>
      </c>
      <c r="C135" s="162">
        <v>0</v>
      </c>
      <c r="D135" s="162">
        <v>0</v>
      </c>
      <c r="E135" s="162">
        <v>0</v>
      </c>
      <c r="F135" s="162">
        <v>0</v>
      </c>
      <c r="G135" s="162">
        <v>0</v>
      </c>
      <c r="H135" s="162">
        <v>0</v>
      </c>
      <c r="I135" s="162">
        <v>0</v>
      </c>
      <c r="J135" s="162">
        <v>0</v>
      </c>
      <c r="K135" s="162">
        <v>0</v>
      </c>
      <c r="L135" s="162">
        <v>0</v>
      </c>
      <c r="M135" s="162">
        <v>0</v>
      </c>
      <c r="N135" s="162">
        <v>0</v>
      </c>
      <c r="O135" s="162">
        <v>0</v>
      </c>
      <c r="P135" s="162">
        <v>0</v>
      </c>
      <c r="Q135" s="162">
        <v>0</v>
      </c>
    </row>
    <row r="136" spans="1:17" ht="12" customHeight="1" x14ac:dyDescent="0.25">
      <c r="A136" s="161" t="s">
        <v>141</v>
      </c>
      <c r="B136" s="160">
        <f t="shared" ref="B136" si="198">SUM(B137:B138)</f>
        <v>0</v>
      </c>
      <c r="C136" s="160">
        <f t="shared" ref="C136" si="199">SUM(C137:C138)</f>
        <v>0</v>
      </c>
      <c r="D136" s="160">
        <f t="shared" ref="D136" si="200">SUM(D137:D138)</f>
        <v>0</v>
      </c>
      <c r="E136" s="160">
        <f t="shared" ref="E136" si="201">SUM(E137:E138)</f>
        <v>0</v>
      </c>
      <c r="F136" s="160">
        <f t="shared" ref="F136" si="202">SUM(F137:F138)</f>
        <v>0</v>
      </c>
      <c r="G136" s="160">
        <f t="shared" ref="G136" si="203">SUM(G137:G138)</f>
        <v>0</v>
      </c>
      <c r="H136" s="160">
        <f t="shared" ref="H136" si="204">SUM(H137:H138)</f>
        <v>0</v>
      </c>
      <c r="I136" s="160">
        <f t="shared" ref="I136" si="205">SUM(I137:I138)</f>
        <v>0</v>
      </c>
      <c r="J136" s="160">
        <f t="shared" ref="J136" si="206">SUM(J137:J138)</f>
        <v>0</v>
      </c>
      <c r="K136" s="160">
        <f t="shared" ref="K136" si="207">SUM(K137:K138)</f>
        <v>0</v>
      </c>
      <c r="L136" s="160">
        <f t="shared" ref="L136" si="208">SUM(L137:L138)</f>
        <v>0</v>
      </c>
      <c r="M136" s="160">
        <f t="shared" ref="M136" si="209">SUM(M137:M138)</f>
        <v>0</v>
      </c>
      <c r="N136" s="160">
        <f t="shared" ref="N136" si="210">SUM(N137:N138)</f>
        <v>0</v>
      </c>
      <c r="O136" s="160">
        <f t="shared" ref="O136" si="211">SUM(O137:O138)</f>
        <v>0</v>
      </c>
      <c r="P136" s="160">
        <f t="shared" ref="P136" si="212">SUM(P137:P138)</f>
        <v>0</v>
      </c>
      <c r="Q136" s="160">
        <f t="shared" ref="Q136" si="213">SUM(Q137:Q138)</f>
        <v>0</v>
      </c>
    </row>
    <row r="137" spans="1:17" ht="12" customHeight="1" x14ac:dyDescent="0.25">
      <c r="A137" s="148" t="s">
        <v>60</v>
      </c>
      <c r="B137" s="156">
        <v>0</v>
      </c>
      <c r="C137" s="156">
        <v>0</v>
      </c>
      <c r="D137" s="156">
        <v>0</v>
      </c>
      <c r="E137" s="156">
        <v>0</v>
      </c>
      <c r="F137" s="156">
        <v>0</v>
      </c>
      <c r="G137" s="156">
        <v>0</v>
      </c>
      <c r="H137" s="156">
        <v>0</v>
      </c>
      <c r="I137" s="156">
        <v>0</v>
      </c>
      <c r="J137" s="156">
        <v>0</v>
      </c>
      <c r="K137" s="156">
        <v>0</v>
      </c>
      <c r="L137" s="156">
        <v>0</v>
      </c>
      <c r="M137" s="156">
        <v>0</v>
      </c>
      <c r="N137" s="156">
        <v>0</v>
      </c>
      <c r="O137" s="156">
        <v>0</v>
      </c>
      <c r="P137" s="156">
        <v>0</v>
      </c>
      <c r="Q137" s="156">
        <v>0</v>
      </c>
    </row>
    <row r="138" spans="1:17" ht="12" customHeight="1" x14ac:dyDescent="0.25">
      <c r="A138" s="148" t="s">
        <v>59</v>
      </c>
      <c r="B138" s="156">
        <v>0</v>
      </c>
      <c r="C138" s="156">
        <v>0</v>
      </c>
      <c r="D138" s="156">
        <v>0</v>
      </c>
      <c r="E138" s="156">
        <v>0</v>
      </c>
      <c r="F138" s="156">
        <v>0</v>
      </c>
      <c r="G138" s="156">
        <v>0</v>
      </c>
      <c r="H138" s="156">
        <v>0</v>
      </c>
      <c r="I138" s="156">
        <v>0</v>
      </c>
      <c r="J138" s="156">
        <v>0</v>
      </c>
      <c r="K138" s="156">
        <v>0</v>
      </c>
      <c r="L138" s="156">
        <v>0</v>
      </c>
      <c r="M138" s="156">
        <v>0</v>
      </c>
      <c r="N138" s="156">
        <v>0</v>
      </c>
      <c r="O138" s="156">
        <v>0</v>
      </c>
      <c r="P138" s="156">
        <v>0</v>
      </c>
      <c r="Q138" s="156">
        <v>0</v>
      </c>
    </row>
    <row r="139" spans="1:17" ht="12" customHeight="1" x14ac:dyDescent="0.25">
      <c r="A139" s="158" t="s">
        <v>62</v>
      </c>
      <c r="B139" s="157">
        <f>SUM(B140:B141)</f>
        <v>0</v>
      </c>
      <c r="C139" s="157">
        <f t="shared" ref="C139:Q139" si="214">SUM(C140:C141)</f>
        <v>0</v>
      </c>
      <c r="D139" s="157">
        <f t="shared" si="214"/>
        <v>0</v>
      </c>
      <c r="E139" s="157">
        <f t="shared" si="214"/>
        <v>0</v>
      </c>
      <c r="F139" s="157">
        <f t="shared" si="214"/>
        <v>0</v>
      </c>
      <c r="G139" s="157">
        <f t="shared" si="214"/>
        <v>0</v>
      </c>
      <c r="H139" s="157">
        <f t="shared" si="214"/>
        <v>0</v>
      </c>
      <c r="I139" s="157">
        <f t="shared" si="214"/>
        <v>0</v>
      </c>
      <c r="J139" s="157">
        <f t="shared" si="214"/>
        <v>0</v>
      </c>
      <c r="K139" s="157">
        <f t="shared" si="214"/>
        <v>0</v>
      </c>
      <c r="L139" s="157">
        <f t="shared" si="214"/>
        <v>0</v>
      </c>
      <c r="M139" s="157">
        <f t="shared" si="214"/>
        <v>0</v>
      </c>
      <c r="N139" s="157">
        <f t="shared" si="214"/>
        <v>0</v>
      </c>
      <c r="O139" s="157">
        <f t="shared" si="214"/>
        <v>0</v>
      </c>
      <c r="P139" s="157">
        <f t="shared" si="214"/>
        <v>0</v>
      </c>
      <c r="Q139" s="157">
        <f t="shared" si="214"/>
        <v>0</v>
      </c>
    </row>
    <row r="140" spans="1:17" ht="12" customHeight="1" x14ac:dyDescent="0.25">
      <c r="A140" s="23" t="s">
        <v>57</v>
      </c>
      <c r="B140" s="156">
        <v>0</v>
      </c>
      <c r="C140" s="156">
        <v>0</v>
      </c>
      <c r="D140" s="156">
        <v>0</v>
      </c>
      <c r="E140" s="156">
        <v>0</v>
      </c>
      <c r="F140" s="156">
        <v>0</v>
      </c>
      <c r="G140" s="156">
        <v>0</v>
      </c>
      <c r="H140" s="156">
        <v>0</v>
      </c>
      <c r="I140" s="156">
        <v>0</v>
      </c>
      <c r="J140" s="156">
        <v>0</v>
      </c>
      <c r="K140" s="156">
        <v>0</v>
      </c>
      <c r="L140" s="156">
        <v>0</v>
      </c>
      <c r="M140" s="156">
        <v>0</v>
      </c>
      <c r="N140" s="156">
        <v>0</v>
      </c>
      <c r="O140" s="156">
        <v>0</v>
      </c>
      <c r="P140" s="156">
        <v>0</v>
      </c>
      <c r="Q140" s="156">
        <v>0</v>
      </c>
    </row>
    <row r="141" spans="1:17" ht="12" customHeight="1" x14ac:dyDescent="0.25">
      <c r="A141" s="29" t="s">
        <v>140</v>
      </c>
      <c r="B141" s="57">
        <v>0</v>
      </c>
      <c r="C141" s="57">
        <v>0</v>
      </c>
      <c r="D141" s="57">
        <v>0</v>
      </c>
      <c r="E141" s="57">
        <v>0</v>
      </c>
      <c r="F141" s="57">
        <v>0</v>
      </c>
      <c r="G141" s="57">
        <v>0</v>
      </c>
      <c r="H141" s="57">
        <v>0</v>
      </c>
      <c r="I141" s="57">
        <v>0</v>
      </c>
      <c r="J141" s="57">
        <v>0</v>
      </c>
      <c r="K141" s="57">
        <v>0</v>
      </c>
      <c r="L141" s="57">
        <v>0</v>
      </c>
      <c r="M141" s="57">
        <v>0</v>
      </c>
      <c r="N141" s="57">
        <v>0</v>
      </c>
      <c r="O141" s="57">
        <v>0</v>
      </c>
      <c r="P141" s="57">
        <v>0</v>
      </c>
      <c r="Q141" s="57"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 t="shared" ref="B143" si="215">SUM(B144,B146,B148,B157)</f>
        <v>2.0519984939495601</v>
      </c>
      <c r="C143" s="168">
        <f t="shared" ref="C143" si="216">SUM(C144,C146,C148,C157)</f>
        <v>2.1533145256452983</v>
      </c>
      <c r="D143" s="168">
        <f t="shared" ref="D143" si="217">SUM(D144,D146,D148,D157)</f>
        <v>2.5631119456284672</v>
      </c>
      <c r="E143" s="168">
        <f t="shared" ref="E143" si="218">SUM(E144,E146,E148,E157)</f>
        <v>3.2654777827708252</v>
      </c>
      <c r="F143" s="168">
        <f t="shared" ref="F143" si="219">SUM(F144,F146,F148,F157)</f>
        <v>3.3141102897713677</v>
      </c>
      <c r="G143" s="168">
        <f t="shared" ref="G143" si="220">SUM(G144,G146,G148,G157)</f>
        <v>3.702886001563547</v>
      </c>
      <c r="H143" s="168">
        <f t="shared" ref="H143" si="221">SUM(H144,H146,H148,H157)</f>
        <v>3.7674795353026633</v>
      </c>
      <c r="I143" s="168">
        <f t="shared" ref="I143" si="222">SUM(I144,I146,I148,I157)</f>
        <v>6.4892891874416341</v>
      </c>
      <c r="J143" s="168">
        <f t="shared" ref="J143" si="223">SUM(J144,J146,J148,J157)</f>
        <v>9.5546259219418985</v>
      </c>
      <c r="K143" s="168">
        <f t="shared" ref="K143" si="224">SUM(K144,K146,K148,K157)</f>
        <v>10.767486361666826</v>
      </c>
      <c r="L143" s="168">
        <f t="shared" ref="L143" si="225">SUM(L144,L146,L148,L157)</f>
        <v>12.147598196256554</v>
      </c>
      <c r="M143" s="168">
        <f t="shared" ref="M143" si="226">SUM(M144,M146,M148,M157)</f>
        <v>13.770701705003784</v>
      </c>
      <c r="N143" s="168">
        <f t="shared" ref="N143" si="227">SUM(N144,N146,N148,N157)</f>
        <v>13.569605258925328</v>
      </c>
      <c r="O143" s="168">
        <f t="shared" ref="O143" si="228">SUM(O144,O146,O148,O157)</f>
        <v>13.450154500511955</v>
      </c>
      <c r="P143" s="168">
        <f t="shared" ref="P143" si="229">SUM(P144,P146,P148,P157)</f>
        <v>13.504940274344101</v>
      </c>
      <c r="Q143" s="168">
        <f t="shared" ref="Q143" si="230">SUM(Q144,Q146,Q148,Q157)</f>
        <v>14.889392201069745</v>
      </c>
    </row>
    <row r="144" spans="1:17" ht="12.95" customHeight="1" x14ac:dyDescent="0.25">
      <c r="A144" s="158" t="s">
        <v>65</v>
      </c>
      <c r="B144" s="157">
        <f t="shared" ref="B144:Q144" si="231">B145</f>
        <v>0</v>
      </c>
      <c r="C144" s="157">
        <f t="shared" si="231"/>
        <v>0</v>
      </c>
      <c r="D144" s="157">
        <f t="shared" si="231"/>
        <v>0</v>
      </c>
      <c r="E144" s="157">
        <f t="shared" si="231"/>
        <v>0</v>
      </c>
      <c r="F144" s="157">
        <f t="shared" si="231"/>
        <v>0</v>
      </c>
      <c r="G144" s="157">
        <f t="shared" si="231"/>
        <v>0</v>
      </c>
      <c r="H144" s="157">
        <f t="shared" si="231"/>
        <v>0</v>
      </c>
      <c r="I144" s="157">
        <f t="shared" si="231"/>
        <v>0</v>
      </c>
      <c r="J144" s="157">
        <f t="shared" si="231"/>
        <v>0</v>
      </c>
      <c r="K144" s="157">
        <f t="shared" si="231"/>
        <v>0</v>
      </c>
      <c r="L144" s="157">
        <f t="shared" si="231"/>
        <v>0</v>
      </c>
      <c r="M144" s="157">
        <f t="shared" si="231"/>
        <v>0</v>
      </c>
      <c r="N144" s="157">
        <f t="shared" si="231"/>
        <v>0</v>
      </c>
      <c r="O144" s="157">
        <f t="shared" si="231"/>
        <v>0</v>
      </c>
      <c r="P144" s="157">
        <f t="shared" si="231"/>
        <v>0</v>
      </c>
      <c r="Q144" s="157">
        <f t="shared" si="231"/>
        <v>0</v>
      </c>
    </row>
    <row r="145" spans="1:17" ht="12" customHeight="1" x14ac:dyDescent="0.25">
      <c r="A145" s="23" t="s">
        <v>60</v>
      </c>
      <c r="B145" s="156">
        <v>0</v>
      </c>
      <c r="C145" s="156">
        <v>0</v>
      </c>
      <c r="D145" s="156">
        <v>0</v>
      </c>
      <c r="E145" s="156">
        <v>0</v>
      </c>
      <c r="F145" s="156">
        <v>0</v>
      </c>
      <c r="G145" s="156">
        <v>0</v>
      </c>
      <c r="H145" s="156">
        <v>0</v>
      </c>
      <c r="I145" s="156">
        <v>0</v>
      </c>
      <c r="J145" s="156">
        <v>0</v>
      </c>
      <c r="K145" s="156">
        <v>0</v>
      </c>
      <c r="L145" s="156">
        <v>0</v>
      </c>
      <c r="M145" s="156">
        <v>0</v>
      </c>
      <c r="N145" s="156">
        <v>0</v>
      </c>
      <c r="O145" s="156">
        <v>0</v>
      </c>
      <c r="P145" s="156">
        <v>0</v>
      </c>
      <c r="Q145" s="156">
        <v>0</v>
      </c>
    </row>
    <row r="146" spans="1:17" ht="12.95" customHeight="1" x14ac:dyDescent="0.25">
      <c r="A146" s="158" t="s">
        <v>112</v>
      </c>
      <c r="B146" s="157">
        <f t="shared" ref="B146:Q146" si="232">B147</f>
        <v>0</v>
      </c>
      <c r="C146" s="157">
        <f t="shared" si="232"/>
        <v>0</v>
      </c>
      <c r="D146" s="157">
        <f t="shared" si="232"/>
        <v>0</v>
      </c>
      <c r="E146" s="157">
        <f t="shared" si="232"/>
        <v>0</v>
      </c>
      <c r="F146" s="157">
        <f t="shared" si="232"/>
        <v>0</v>
      </c>
      <c r="G146" s="157">
        <f t="shared" si="232"/>
        <v>0</v>
      </c>
      <c r="H146" s="157">
        <f t="shared" si="232"/>
        <v>0</v>
      </c>
      <c r="I146" s="157">
        <f t="shared" si="232"/>
        <v>0</v>
      </c>
      <c r="J146" s="157">
        <f t="shared" si="232"/>
        <v>0</v>
      </c>
      <c r="K146" s="157">
        <f t="shared" si="232"/>
        <v>0</v>
      </c>
      <c r="L146" s="157">
        <f t="shared" si="232"/>
        <v>0</v>
      </c>
      <c r="M146" s="157">
        <f t="shared" si="232"/>
        <v>0</v>
      </c>
      <c r="N146" s="157">
        <f t="shared" si="232"/>
        <v>0</v>
      </c>
      <c r="O146" s="157">
        <f t="shared" si="232"/>
        <v>0</v>
      </c>
      <c r="P146" s="157">
        <f t="shared" si="232"/>
        <v>0</v>
      </c>
      <c r="Q146" s="157">
        <f t="shared" si="232"/>
        <v>0</v>
      </c>
    </row>
    <row r="147" spans="1:17" ht="12" customHeight="1" x14ac:dyDescent="0.25">
      <c r="A147" s="23" t="s">
        <v>60</v>
      </c>
      <c r="B147" s="156">
        <v>0</v>
      </c>
      <c r="C147" s="156">
        <v>0</v>
      </c>
      <c r="D147" s="156">
        <v>0</v>
      </c>
      <c r="E147" s="156">
        <v>0</v>
      </c>
      <c r="F147" s="156">
        <v>0</v>
      </c>
      <c r="G147" s="156">
        <v>0</v>
      </c>
      <c r="H147" s="156">
        <v>0</v>
      </c>
      <c r="I147" s="156">
        <v>0</v>
      </c>
      <c r="J147" s="156">
        <v>0</v>
      </c>
      <c r="K147" s="156">
        <v>0</v>
      </c>
      <c r="L147" s="156">
        <v>0</v>
      </c>
      <c r="M147" s="156">
        <v>0</v>
      </c>
      <c r="N147" s="156">
        <v>0</v>
      </c>
      <c r="O147" s="156">
        <v>0</v>
      </c>
      <c r="P147" s="156">
        <v>0</v>
      </c>
      <c r="Q147" s="156">
        <v>0</v>
      </c>
    </row>
    <row r="148" spans="1:17" ht="12" customHeight="1" x14ac:dyDescent="0.25">
      <c r="A148" s="158" t="s">
        <v>63</v>
      </c>
      <c r="B148" s="157">
        <f t="shared" ref="B148" si="233">SUM(B149:B150,B153:B154)</f>
        <v>0.67438525601766663</v>
      </c>
      <c r="C148" s="157">
        <f t="shared" ref="C148" si="234">SUM(C149:C150,C153:C154)</f>
        <v>0.68027913207018209</v>
      </c>
      <c r="D148" s="157">
        <f t="shared" ref="D148" si="235">SUM(D149:D150,D153:D154)</f>
        <v>0.82179821925309726</v>
      </c>
      <c r="E148" s="157">
        <f t="shared" ref="E148" si="236">SUM(E149:E150,E153:E154)</f>
        <v>0.83532215165025303</v>
      </c>
      <c r="F148" s="157">
        <f t="shared" ref="F148" si="237">SUM(F149:F150,F153:F154)</f>
        <v>0.64935550052173419</v>
      </c>
      <c r="G148" s="157">
        <f t="shared" ref="G148" si="238">SUM(G149:G150,G153:G154)</f>
        <v>0.98054611567463057</v>
      </c>
      <c r="H148" s="157">
        <f t="shared" ref="H148" si="239">SUM(H149:H150,H153:H154)</f>
        <v>0.73862662175041138</v>
      </c>
      <c r="I148" s="157">
        <f t="shared" ref="I148" si="240">SUM(I149:I150,I153:I154)</f>
        <v>0.33088561979844827</v>
      </c>
      <c r="J148" s="157">
        <f t="shared" ref="J148" si="241">SUM(J149:J150,J153:J154)</f>
        <v>0.37231493901036206</v>
      </c>
      <c r="K148" s="157">
        <f t="shared" ref="K148" si="242">SUM(K149:K150,K153:K154)</f>
        <v>0.34609066551309364</v>
      </c>
      <c r="L148" s="157">
        <f t="shared" ref="L148" si="243">SUM(L149:L150,L153:L154)</f>
        <v>0.24374522404236426</v>
      </c>
      <c r="M148" s="157">
        <f t="shared" ref="M148" si="244">SUM(M149:M150,M153:M154)</f>
        <v>0.22198595122889467</v>
      </c>
      <c r="N148" s="157">
        <f t="shared" ref="N148" si="245">SUM(N149:N150,N153:N154)</f>
        <v>0.16109217667112802</v>
      </c>
      <c r="O148" s="157">
        <f t="shared" ref="O148" si="246">SUM(O149:O150,O153:O154)</f>
        <v>0.10766079031929836</v>
      </c>
      <c r="P148" s="157">
        <f t="shared" ref="P148" si="247">SUM(P149:P150,P153:P154)</f>
        <v>0.2268051626546482</v>
      </c>
      <c r="Q148" s="157">
        <f t="shared" ref="Q148" si="248">SUM(Q149:Q150,Q153:Q154)</f>
        <v>0.42474274543151241</v>
      </c>
    </row>
    <row r="149" spans="1:17" ht="12" customHeight="1" x14ac:dyDescent="0.25">
      <c r="A149" s="167" t="s">
        <v>144</v>
      </c>
      <c r="B149" s="132">
        <v>0.62894198315058925</v>
      </c>
      <c r="C149" s="132">
        <v>0.65686293052995137</v>
      </c>
      <c r="D149" s="132">
        <v>0.77189189935993507</v>
      </c>
      <c r="E149" s="132">
        <v>0.78494117549274045</v>
      </c>
      <c r="F149" s="132">
        <v>0.59120667919788739</v>
      </c>
      <c r="G149" s="132">
        <v>0.64367879090157132</v>
      </c>
      <c r="H149" s="132">
        <v>0.61839493680860147</v>
      </c>
      <c r="I149" s="132">
        <v>0.26955022824035868</v>
      </c>
      <c r="J149" s="132">
        <v>0.31079902119063746</v>
      </c>
      <c r="K149" s="132">
        <v>0.28820535307371264</v>
      </c>
      <c r="L149" s="132">
        <v>0.18650311433494643</v>
      </c>
      <c r="M149" s="132">
        <v>0.16562797562897016</v>
      </c>
      <c r="N149" s="132">
        <v>0.10895824884352277</v>
      </c>
      <c r="O149" s="132">
        <v>4.2424981522450889E-2</v>
      </c>
      <c r="P149" s="132">
        <v>7.7020343450139667E-2</v>
      </c>
      <c r="Q149" s="132">
        <v>3.1641234475294988E-2</v>
      </c>
    </row>
    <row r="150" spans="1:17" ht="12" customHeight="1" x14ac:dyDescent="0.25">
      <c r="A150" s="167" t="s">
        <v>143</v>
      </c>
      <c r="B150" s="132">
        <f t="shared" ref="B150" si="249">SUM(B151:B152)</f>
        <v>4.5443272867077431E-2</v>
      </c>
      <c r="C150" s="132">
        <f t="shared" ref="C150" si="250">SUM(C151:C152)</f>
        <v>2.3416201540230761E-2</v>
      </c>
      <c r="D150" s="132">
        <f t="shared" ref="D150" si="251">SUM(D151:D152)</f>
        <v>4.9906319893162181E-2</v>
      </c>
      <c r="E150" s="132">
        <f t="shared" ref="E150" si="252">SUM(E151:E152)</f>
        <v>5.0380976157512573E-2</v>
      </c>
      <c r="F150" s="132">
        <f t="shared" ref="F150" si="253">SUM(F151:F152)</f>
        <v>5.8148821323846758E-2</v>
      </c>
      <c r="G150" s="132">
        <f t="shared" ref="G150" si="254">SUM(G151:G152)</f>
        <v>0.33686732477305925</v>
      </c>
      <c r="H150" s="132">
        <f t="shared" ref="H150" si="255">SUM(H151:H152)</f>
        <v>0.12023168494180993</v>
      </c>
      <c r="I150" s="132">
        <f t="shared" ref="I150" si="256">SUM(I151:I152)</f>
        <v>6.1335391558089571E-2</v>
      </c>
      <c r="J150" s="132">
        <f t="shared" ref="J150" si="257">SUM(J151:J152)</f>
        <v>6.1515917819724618E-2</v>
      </c>
      <c r="K150" s="132">
        <f t="shared" ref="K150" si="258">SUM(K151:K152)</f>
        <v>5.7885312439380977E-2</v>
      </c>
      <c r="L150" s="132">
        <f t="shared" ref="L150" si="259">SUM(L151:L152)</f>
        <v>5.7242109707417832E-2</v>
      </c>
      <c r="M150" s="132">
        <f t="shared" ref="M150" si="260">SUM(M151:M152)</f>
        <v>5.6357975599924497E-2</v>
      </c>
      <c r="N150" s="132">
        <f t="shared" ref="N150" si="261">SUM(N151:N152)</f>
        <v>5.2133927827605231E-2</v>
      </c>
      <c r="O150" s="132">
        <f t="shared" ref="O150" si="262">SUM(O151:O152)</f>
        <v>6.5235808796847469E-2</v>
      </c>
      <c r="P150" s="132">
        <f t="shared" ref="P150" si="263">SUM(P151:P152)</f>
        <v>0.14978481920450853</v>
      </c>
      <c r="Q150" s="132">
        <f t="shared" ref="Q150" si="264">SUM(Q151:Q152)</f>
        <v>0.39310151095621743</v>
      </c>
    </row>
    <row r="151" spans="1:17" ht="12" customHeight="1" x14ac:dyDescent="0.25">
      <c r="A151" s="166" t="s">
        <v>57</v>
      </c>
      <c r="B151" s="165">
        <v>4.5443272867077431E-2</v>
      </c>
      <c r="C151" s="165">
        <v>2.3416201540230761E-2</v>
      </c>
      <c r="D151" s="165">
        <v>4.9906319893162181E-2</v>
      </c>
      <c r="E151" s="165">
        <v>5.0380976157512573E-2</v>
      </c>
      <c r="F151" s="165">
        <v>5.8148821323846758E-2</v>
      </c>
      <c r="G151" s="165">
        <v>0.33686732477305925</v>
      </c>
      <c r="H151" s="165">
        <v>0.12023168494180993</v>
      </c>
      <c r="I151" s="165">
        <v>6.1335391558089571E-2</v>
      </c>
      <c r="J151" s="165">
        <v>6.1515917819724618E-2</v>
      </c>
      <c r="K151" s="165">
        <v>5.7885312439380977E-2</v>
      </c>
      <c r="L151" s="165">
        <v>5.7242109707417832E-2</v>
      </c>
      <c r="M151" s="165">
        <v>5.6357975599924497E-2</v>
      </c>
      <c r="N151" s="165">
        <v>5.2133927827605231E-2</v>
      </c>
      <c r="O151" s="165">
        <v>6.5235808796847469E-2</v>
      </c>
      <c r="P151" s="165">
        <v>0.14978481920450853</v>
      </c>
      <c r="Q151" s="165">
        <v>0.39310151095621743</v>
      </c>
    </row>
    <row r="152" spans="1:17" ht="12" customHeight="1" x14ac:dyDescent="0.25">
      <c r="A152" s="147" t="s">
        <v>59</v>
      </c>
      <c r="B152" s="164">
        <v>0</v>
      </c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25">
      <c r="A153" s="163" t="s">
        <v>142</v>
      </c>
      <c r="B153" s="162">
        <v>0</v>
      </c>
      <c r="C153" s="162">
        <v>0</v>
      </c>
      <c r="D153" s="162">
        <v>0</v>
      </c>
      <c r="E153" s="162">
        <v>0</v>
      </c>
      <c r="F153" s="162">
        <v>0</v>
      </c>
      <c r="G153" s="162">
        <v>0</v>
      </c>
      <c r="H153" s="162">
        <v>0</v>
      </c>
      <c r="I153" s="162">
        <v>0</v>
      </c>
      <c r="J153" s="162">
        <v>0</v>
      </c>
      <c r="K153" s="162">
        <v>0</v>
      </c>
      <c r="L153" s="162">
        <v>0</v>
      </c>
      <c r="M153" s="162">
        <v>0</v>
      </c>
      <c r="N153" s="162">
        <v>0</v>
      </c>
      <c r="O153" s="162">
        <v>0</v>
      </c>
      <c r="P153" s="162">
        <v>0</v>
      </c>
      <c r="Q153" s="162">
        <v>0</v>
      </c>
    </row>
    <row r="154" spans="1:17" ht="12" customHeight="1" x14ac:dyDescent="0.25">
      <c r="A154" s="161" t="s">
        <v>141</v>
      </c>
      <c r="B154" s="160">
        <f t="shared" ref="B154" si="265">SUM(B155:B156)</f>
        <v>0</v>
      </c>
      <c r="C154" s="160">
        <f t="shared" ref="C154" si="266">SUM(C155:C156)</f>
        <v>0</v>
      </c>
      <c r="D154" s="160">
        <f t="shared" ref="D154" si="267">SUM(D155:D156)</f>
        <v>0</v>
      </c>
      <c r="E154" s="160">
        <f t="shared" ref="E154" si="268">SUM(E155:E156)</f>
        <v>0</v>
      </c>
      <c r="F154" s="160">
        <f t="shared" ref="F154" si="269">SUM(F155:F156)</f>
        <v>0</v>
      </c>
      <c r="G154" s="160">
        <f t="shared" ref="G154" si="270">SUM(G155:G156)</f>
        <v>0</v>
      </c>
      <c r="H154" s="160">
        <f t="shared" ref="H154" si="271">SUM(H155:H156)</f>
        <v>0</v>
      </c>
      <c r="I154" s="160">
        <f t="shared" ref="I154" si="272">SUM(I155:I156)</f>
        <v>0</v>
      </c>
      <c r="J154" s="160">
        <f t="shared" ref="J154" si="273">SUM(J155:J156)</f>
        <v>0</v>
      </c>
      <c r="K154" s="160">
        <f t="shared" ref="K154" si="274">SUM(K155:K156)</f>
        <v>0</v>
      </c>
      <c r="L154" s="160">
        <f t="shared" ref="L154" si="275">SUM(L155:L156)</f>
        <v>0</v>
      </c>
      <c r="M154" s="160">
        <f t="shared" ref="M154" si="276">SUM(M155:M156)</f>
        <v>0</v>
      </c>
      <c r="N154" s="160">
        <f t="shared" ref="N154" si="277">SUM(N155:N156)</f>
        <v>0</v>
      </c>
      <c r="O154" s="160">
        <f t="shared" ref="O154" si="278">SUM(O155:O156)</f>
        <v>0</v>
      </c>
      <c r="P154" s="160">
        <f t="shared" ref="P154" si="279">SUM(P155:P156)</f>
        <v>0</v>
      </c>
      <c r="Q154" s="160">
        <f t="shared" ref="Q154" si="280">SUM(Q155:Q156)</f>
        <v>0</v>
      </c>
    </row>
    <row r="155" spans="1:17" ht="12" customHeight="1" x14ac:dyDescent="0.25">
      <c r="A155" s="148" t="s">
        <v>60</v>
      </c>
      <c r="B155" s="156">
        <v>0</v>
      </c>
      <c r="C155" s="156">
        <v>0</v>
      </c>
      <c r="D155" s="156">
        <v>0</v>
      </c>
      <c r="E155" s="156">
        <v>0</v>
      </c>
      <c r="F155" s="156">
        <v>0</v>
      </c>
      <c r="G155" s="156">
        <v>0</v>
      </c>
      <c r="H155" s="156">
        <v>0</v>
      </c>
      <c r="I155" s="156">
        <v>0</v>
      </c>
      <c r="J155" s="156">
        <v>0</v>
      </c>
      <c r="K155" s="156">
        <v>0</v>
      </c>
      <c r="L155" s="156">
        <v>0</v>
      </c>
      <c r="M155" s="156">
        <v>0</v>
      </c>
      <c r="N155" s="156">
        <v>0</v>
      </c>
      <c r="O155" s="156">
        <v>0</v>
      </c>
      <c r="P155" s="156">
        <v>0</v>
      </c>
      <c r="Q155" s="156">
        <v>0</v>
      </c>
    </row>
    <row r="156" spans="1:17" ht="12" customHeight="1" x14ac:dyDescent="0.25">
      <c r="A156" s="148" t="s">
        <v>59</v>
      </c>
      <c r="B156" s="156">
        <v>0</v>
      </c>
      <c r="C156" s="156">
        <v>0</v>
      </c>
      <c r="D156" s="156">
        <v>0</v>
      </c>
      <c r="E156" s="156">
        <v>0</v>
      </c>
      <c r="F156" s="156">
        <v>0</v>
      </c>
      <c r="G156" s="156">
        <v>0</v>
      </c>
      <c r="H156" s="156">
        <v>0</v>
      </c>
      <c r="I156" s="156">
        <v>0</v>
      </c>
      <c r="J156" s="156">
        <v>0</v>
      </c>
      <c r="K156" s="156">
        <v>0</v>
      </c>
      <c r="L156" s="156">
        <v>0</v>
      </c>
      <c r="M156" s="156">
        <v>0</v>
      </c>
      <c r="N156" s="156">
        <v>0</v>
      </c>
      <c r="O156" s="156">
        <v>0</v>
      </c>
      <c r="P156" s="156">
        <v>0</v>
      </c>
      <c r="Q156" s="156">
        <v>0</v>
      </c>
    </row>
    <row r="157" spans="1:17" ht="12" customHeight="1" x14ac:dyDescent="0.25">
      <c r="A157" s="158" t="s">
        <v>62</v>
      </c>
      <c r="B157" s="157">
        <f t="shared" ref="B157" si="281">SUM(B158:B159)</f>
        <v>1.3776132379318935</v>
      </c>
      <c r="C157" s="157">
        <f t="shared" ref="C157" si="282">SUM(C158:C159)</f>
        <v>1.4730353935751161</v>
      </c>
      <c r="D157" s="157">
        <f t="shared" ref="D157" si="283">SUM(D158:D159)</f>
        <v>1.7413137263753702</v>
      </c>
      <c r="E157" s="157">
        <f t="shared" ref="E157" si="284">SUM(E158:E159)</f>
        <v>2.4301556311205723</v>
      </c>
      <c r="F157" s="157">
        <f t="shared" ref="F157" si="285">SUM(F158:F159)</f>
        <v>2.6647547892496335</v>
      </c>
      <c r="G157" s="157">
        <f t="shared" ref="G157" si="286">SUM(G158:G159)</f>
        <v>2.7223398858889163</v>
      </c>
      <c r="H157" s="157">
        <f t="shared" ref="H157" si="287">SUM(H158:H159)</f>
        <v>3.0288529135522522</v>
      </c>
      <c r="I157" s="157">
        <f t="shared" ref="I157" si="288">SUM(I158:I159)</f>
        <v>6.1584035676431856</v>
      </c>
      <c r="J157" s="157">
        <f t="shared" ref="J157" si="289">SUM(J158:J159)</f>
        <v>9.1823109829315364</v>
      </c>
      <c r="K157" s="157">
        <f t="shared" ref="K157" si="290">SUM(K158:K159)</f>
        <v>10.421395696153732</v>
      </c>
      <c r="L157" s="157">
        <f t="shared" ref="L157" si="291">SUM(L158:L159)</f>
        <v>11.903852972214191</v>
      </c>
      <c r="M157" s="157">
        <f t="shared" ref="M157" si="292">SUM(M158:M159)</f>
        <v>13.548715753774889</v>
      </c>
      <c r="N157" s="157">
        <f t="shared" ref="N157" si="293">SUM(N158:N159)</f>
        <v>13.408513082254201</v>
      </c>
      <c r="O157" s="157">
        <f t="shared" ref="O157" si="294">SUM(O158:O159)</f>
        <v>13.342493710192656</v>
      </c>
      <c r="P157" s="157">
        <f t="shared" ref="P157" si="295">SUM(P158:P159)</f>
        <v>13.278135111689453</v>
      </c>
      <c r="Q157" s="157">
        <f t="shared" ref="Q157" si="296">SUM(Q158:Q159)</f>
        <v>14.464649455638233</v>
      </c>
    </row>
    <row r="158" spans="1:17" ht="12" customHeight="1" x14ac:dyDescent="0.25">
      <c r="A158" s="23" t="s">
        <v>57</v>
      </c>
      <c r="B158" s="156">
        <v>1.3776132379318935</v>
      </c>
      <c r="C158" s="156">
        <v>1.4730353935751161</v>
      </c>
      <c r="D158" s="156">
        <v>1.7413137263753702</v>
      </c>
      <c r="E158" s="156">
        <v>2.4301556311205723</v>
      </c>
      <c r="F158" s="156">
        <v>2.6647547892496335</v>
      </c>
      <c r="G158" s="156">
        <v>2.7223398858889163</v>
      </c>
      <c r="H158" s="156">
        <v>3.0288529135522522</v>
      </c>
      <c r="I158" s="156">
        <v>6.1584035676431856</v>
      </c>
      <c r="J158" s="156">
        <v>9.1823109829315364</v>
      </c>
      <c r="K158" s="156">
        <v>10.421395696153732</v>
      </c>
      <c r="L158" s="156">
        <v>11.903852972214191</v>
      </c>
      <c r="M158" s="156">
        <v>13.548715753774889</v>
      </c>
      <c r="N158" s="156">
        <v>13.408513082254201</v>
      </c>
      <c r="O158" s="156">
        <v>13.342493710192656</v>
      </c>
      <c r="P158" s="156">
        <v>13.278135111689453</v>
      </c>
      <c r="Q158" s="156">
        <v>14.464649455638233</v>
      </c>
    </row>
    <row r="159" spans="1:17" ht="12" customHeight="1" x14ac:dyDescent="0.25">
      <c r="A159" s="29" t="s">
        <v>140</v>
      </c>
      <c r="B159" s="57">
        <v>0</v>
      </c>
      <c r="C159" s="57">
        <v>0</v>
      </c>
      <c r="D159" s="57">
        <v>0</v>
      </c>
      <c r="E159" s="57">
        <v>0</v>
      </c>
      <c r="F159" s="57">
        <v>0</v>
      </c>
      <c r="G159" s="57">
        <v>0</v>
      </c>
      <c r="H159" s="57">
        <v>0</v>
      </c>
      <c r="I159" s="57">
        <v>0</v>
      </c>
      <c r="J159" s="57">
        <v>0</v>
      </c>
      <c r="K159" s="57">
        <v>0</v>
      </c>
      <c r="L159" s="57">
        <v>0</v>
      </c>
      <c r="M159" s="57">
        <v>0</v>
      </c>
      <c r="N159" s="57">
        <v>0</v>
      </c>
      <c r="O159" s="57">
        <v>0</v>
      </c>
      <c r="P159" s="57">
        <v>0</v>
      </c>
      <c r="Q159" s="57"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6.6098996849658276</v>
      </c>
      <c r="C161" s="168">
        <f t="shared" ref="C161:Q161" si="297">SUM(C162,C164,C166,C175)</f>
        <v>6.7015891945602855</v>
      </c>
      <c r="D161" s="168">
        <f t="shared" si="297"/>
        <v>7.8433212937686267</v>
      </c>
      <c r="E161" s="168">
        <f t="shared" si="297"/>
        <v>8.9786513098243397</v>
      </c>
      <c r="F161" s="168">
        <f t="shared" si="297"/>
        <v>9.0495274554272047</v>
      </c>
      <c r="G161" s="168">
        <f t="shared" si="297"/>
        <v>10.605621759396641</v>
      </c>
      <c r="H161" s="168">
        <f t="shared" si="297"/>
        <v>9.3746067830999618</v>
      </c>
      <c r="I161" s="168">
        <f t="shared" si="297"/>
        <v>9.6371889991343416</v>
      </c>
      <c r="J161" s="168">
        <f t="shared" si="297"/>
        <v>9.3389398668279977</v>
      </c>
      <c r="K161" s="168">
        <f t="shared" si="297"/>
        <v>8.3433570607256122</v>
      </c>
      <c r="L161" s="168">
        <f t="shared" si="297"/>
        <v>7.7763631371587785</v>
      </c>
      <c r="M161" s="168">
        <f t="shared" si="297"/>
        <v>7.1161947409933122</v>
      </c>
      <c r="N161" s="168">
        <f t="shared" si="297"/>
        <v>6.2905718547731482</v>
      </c>
      <c r="O161" s="168">
        <f t="shared" si="297"/>
        <v>5.5407530198238923</v>
      </c>
      <c r="P161" s="168">
        <f t="shared" si="297"/>
        <v>5.3730695961545232</v>
      </c>
      <c r="Q161" s="168">
        <f t="shared" si="297"/>
        <v>5.7162152866488816</v>
      </c>
    </row>
    <row r="162" spans="1:17" ht="12.95" customHeight="1" x14ac:dyDescent="0.25">
      <c r="A162" s="158" t="s">
        <v>65</v>
      </c>
      <c r="B162" s="157">
        <f t="shared" ref="B162:Q162" si="298">B163</f>
        <v>0</v>
      </c>
      <c r="C162" s="157">
        <f t="shared" si="298"/>
        <v>0</v>
      </c>
      <c r="D162" s="157">
        <f t="shared" si="298"/>
        <v>0</v>
      </c>
      <c r="E162" s="157">
        <f t="shared" si="298"/>
        <v>0</v>
      </c>
      <c r="F162" s="157">
        <f t="shared" si="298"/>
        <v>0</v>
      </c>
      <c r="G162" s="157">
        <f t="shared" si="298"/>
        <v>0</v>
      </c>
      <c r="H162" s="157">
        <f t="shared" si="298"/>
        <v>0</v>
      </c>
      <c r="I162" s="157">
        <f t="shared" si="298"/>
        <v>0</v>
      </c>
      <c r="J162" s="157">
        <f t="shared" si="298"/>
        <v>0</v>
      </c>
      <c r="K162" s="157">
        <f t="shared" si="298"/>
        <v>0</v>
      </c>
      <c r="L162" s="157">
        <f t="shared" si="298"/>
        <v>0</v>
      </c>
      <c r="M162" s="157">
        <f t="shared" si="298"/>
        <v>0</v>
      </c>
      <c r="N162" s="157">
        <f t="shared" si="298"/>
        <v>0</v>
      </c>
      <c r="O162" s="157">
        <f t="shared" si="298"/>
        <v>0</v>
      </c>
      <c r="P162" s="157">
        <f t="shared" si="298"/>
        <v>0</v>
      </c>
      <c r="Q162" s="157">
        <f t="shared" si="298"/>
        <v>0</v>
      </c>
    </row>
    <row r="163" spans="1:17" ht="12" customHeight="1" x14ac:dyDescent="0.25">
      <c r="A163" s="23" t="s">
        <v>60</v>
      </c>
      <c r="B163" s="57">
        <v>0</v>
      </c>
      <c r="C163" s="57">
        <v>0</v>
      </c>
      <c r="D163" s="57">
        <v>0</v>
      </c>
      <c r="E163" s="57">
        <v>0</v>
      </c>
      <c r="F163" s="57">
        <v>0</v>
      </c>
      <c r="G163" s="57">
        <v>0</v>
      </c>
      <c r="H163" s="57">
        <v>0</v>
      </c>
      <c r="I163" s="57">
        <v>0</v>
      </c>
      <c r="J163" s="57">
        <v>0</v>
      </c>
      <c r="K163" s="57">
        <v>0</v>
      </c>
      <c r="L163" s="57">
        <v>0</v>
      </c>
      <c r="M163" s="57">
        <v>0</v>
      </c>
      <c r="N163" s="57">
        <v>0</v>
      </c>
      <c r="O163" s="57">
        <v>0</v>
      </c>
      <c r="P163" s="57">
        <v>0</v>
      </c>
      <c r="Q163" s="57">
        <v>0</v>
      </c>
    </row>
    <row r="164" spans="1:17" ht="12.95" customHeight="1" x14ac:dyDescent="0.25">
      <c r="A164" s="158" t="s">
        <v>112</v>
      </c>
      <c r="B164" s="157">
        <f t="shared" ref="B164:Q164" si="299">B165</f>
        <v>0</v>
      </c>
      <c r="C164" s="157">
        <f t="shared" si="299"/>
        <v>0</v>
      </c>
      <c r="D164" s="157">
        <f t="shared" si="299"/>
        <v>0</v>
      </c>
      <c r="E164" s="157">
        <f t="shared" si="299"/>
        <v>0</v>
      </c>
      <c r="F164" s="157">
        <f t="shared" si="299"/>
        <v>0</v>
      </c>
      <c r="G164" s="157">
        <f t="shared" si="299"/>
        <v>0</v>
      </c>
      <c r="H164" s="157">
        <f t="shared" si="299"/>
        <v>0</v>
      </c>
      <c r="I164" s="157">
        <f t="shared" si="299"/>
        <v>0</v>
      </c>
      <c r="J164" s="157">
        <f t="shared" si="299"/>
        <v>0</v>
      </c>
      <c r="K164" s="157">
        <f t="shared" si="299"/>
        <v>0</v>
      </c>
      <c r="L164" s="157">
        <f t="shared" si="299"/>
        <v>0</v>
      </c>
      <c r="M164" s="157">
        <f t="shared" si="299"/>
        <v>0</v>
      </c>
      <c r="N164" s="157">
        <f t="shared" si="299"/>
        <v>0</v>
      </c>
      <c r="O164" s="157">
        <f t="shared" si="299"/>
        <v>0</v>
      </c>
      <c r="P164" s="157">
        <f t="shared" si="299"/>
        <v>0</v>
      </c>
      <c r="Q164" s="157">
        <f t="shared" si="299"/>
        <v>0</v>
      </c>
    </row>
    <row r="165" spans="1:17" ht="12" customHeight="1" x14ac:dyDescent="0.25">
      <c r="A165" s="23" t="s">
        <v>60</v>
      </c>
      <c r="B165" s="156">
        <v>0</v>
      </c>
      <c r="C165" s="156">
        <v>0</v>
      </c>
      <c r="D165" s="156">
        <v>0</v>
      </c>
      <c r="E165" s="156">
        <v>0</v>
      </c>
      <c r="F165" s="156">
        <v>0</v>
      </c>
      <c r="G165" s="156">
        <v>0</v>
      </c>
      <c r="H165" s="156">
        <v>0</v>
      </c>
      <c r="I165" s="156">
        <v>0</v>
      </c>
      <c r="J165" s="156">
        <v>0</v>
      </c>
      <c r="K165" s="156">
        <v>0</v>
      </c>
      <c r="L165" s="156">
        <v>0</v>
      </c>
      <c r="M165" s="156">
        <v>0</v>
      </c>
      <c r="N165" s="156">
        <v>0</v>
      </c>
      <c r="O165" s="156">
        <v>0</v>
      </c>
      <c r="P165" s="156">
        <v>0</v>
      </c>
      <c r="Q165" s="156">
        <v>0</v>
      </c>
    </row>
    <row r="166" spans="1:17" ht="12" customHeight="1" x14ac:dyDescent="0.25">
      <c r="A166" s="158" t="s">
        <v>63</v>
      </c>
      <c r="B166" s="157">
        <f>SUM(B167:B168,B171:B172)</f>
        <v>2.1720348985246085</v>
      </c>
      <c r="C166" s="157">
        <f t="shared" ref="C166:Q166" si="300">SUM(C167:C168,C171:C172)</f>
        <v>2.1917234836000627</v>
      </c>
      <c r="D166" s="157">
        <f t="shared" si="300"/>
        <v>2.649076861010617</v>
      </c>
      <c r="E166" s="157">
        <f t="shared" si="300"/>
        <v>2.6925430754942994</v>
      </c>
      <c r="F166" s="157">
        <f t="shared" si="300"/>
        <v>2.0906309980420987</v>
      </c>
      <c r="G166" s="157">
        <f t="shared" si="300"/>
        <v>3.1585449632558671</v>
      </c>
      <c r="H166" s="157">
        <f t="shared" si="300"/>
        <v>2.3797295882258029</v>
      </c>
      <c r="I166" s="157">
        <f t="shared" si="300"/>
        <v>1.0647996893498639</v>
      </c>
      <c r="J166" s="157">
        <f t="shared" si="300"/>
        <v>1.1999071055560768</v>
      </c>
      <c r="K166" s="157">
        <f t="shared" si="300"/>
        <v>1.1145975667388872</v>
      </c>
      <c r="L166" s="157">
        <f t="shared" si="300"/>
        <v>0.78458034495802409</v>
      </c>
      <c r="M166" s="157">
        <f t="shared" si="300"/>
        <v>0.71509044779943898</v>
      </c>
      <c r="N166" s="157">
        <f t="shared" si="300"/>
        <v>0.51866201844732851</v>
      </c>
      <c r="O166" s="157">
        <f t="shared" si="300"/>
        <v>0.25214251809017496</v>
      </c>
      <c r="P166" s="157">
        <f t="shared" si="300"/>
        <v>0.37260072304455927</v>
      </c>
      <c r="Q166" s="157">
        <f t="shared" si="300"/>
        <v>0.67571387249467041</v>
      </c>
    </row>
    <row r="167" spans="1:17" ht="12" customHeight="1" x14ac:dyDescent="0.25">
      <c r="A167" s="167" t="s">
        <v>144</v>
      </c>
      <c r="B167" s="132">
        <v>2.0256065748418037</v>
      </c>
      <c r="C167" s="132">
        <v>2.1162529561006806</v>
      </c>
      <c r="D167" s="132">
        <v>2.4882987955730274</v>
      </c>
      <c r="E167" s="132">
        <v>2.5301827252585141</v>
      </c>
      <c r="F167" s="132">
        <v>1.9031995837192259</v>
      </c>
      <c r="G167" s="132">
        <v>2.0729084327401632</v>
      </c>
      <c r="H167" s="132">
        <v>1.9923288488309376</v>
      </c>
      <c r="I167" s="132">
        <v>0.86713799839587125</v>
      </c>
      <c r="J167" s="132">
        <v>1.0017386778614563</v>
      </c>
      <c r="K167" s="132">
        <v>0.9281189336272101</v>
      </c>
      <c r="L167" s="132">
        <v>0.60015745766758399</v>
      </c>
      <c r="M167" s="132">
        <v>0.53356663289869599</v>
      </c>
      <c r="N167" s="132">
        <v>0.35074179151534002</v>
      </c>
      <c r="O167" s="132">
        <v>9.9649375203896273E-2</v>
      </c>
      <c r="P167" s="132">
        <v>0.12639235848228042</v>
      </c>
      <c r="Q167" s="132">
        <v>5.0013564170627585E-2</v>
      </c>
    </row>
    <row r="168" spans="1:17" ht="12" customHeight="1" x14ac:dyDescent="0.25">
      <c r="A168" s="167" t="s">
        <v>143</v>
      </c>
      <c r="B168" s="132">
        <f t="shared" ref="B168" si="301">SUM(B169:B170)</f>
        <v>0.14642832368280501</v>
      </c>
      <c r="C168" s="132">
        <f t="shared" ref="C168" si="302">SUM(C169:C170)</f>
        <v>7.5470527499381934E-2</v>
      </c>
      <c r="D168" s="132">
        <f t="shared" ref="D168" si="303">SUM(D169:D170)</f>
        <v>0.16077806543758963</v>
      </c>
      <c r="E168" s="132">
        <f t="shared" ref="E168" si="304">SUM(E169:E170)</f>
        <v>0.16236035023578538</v>
      </c>
      <c r="F168" s="132">
        <f t="shared" ref="F168" si="305">SUM(F169:F170)</f>
        <v>0.1874314143228728</v>
      </c>
      <c r="G168" s="132">
        <f t="shared" ref="G168" si="306">SUM(G169:G170)</f>
        <v>1.0856365305157039</v>
      </c>
      <c r="H168" s="132">
        <f t="shared" ref="H168" si="307">SUM(H169:H170)</f>
        <v>0.38740073939486547</v>
      </c>
      <c r="I168" s="132">
        <f t="shared" ref="I168" si="308">SUM(I169:I170)</f>
        <v>0.19766169095399258</v>
      </c>
      <c r="J168" s="132">
        <f t="shared" ref="J168" si="309">SUM(J169:J170)</f>
        <v>0.19816842769462056</v>
      </c>
      <c r="K168" s="132">
        <f t="shared" ref="K168" si="310">SUM(K169:K170)</f>
        <v>0.18647863311167717</v>
      </c>
      <c r="L168" s="132">
        <f t="shared" ref="L168" si="311">SUM(L169:L170)</f>
        <v>0.18442288729044012</v>
      </c>
      <c r="M168" s="132">
        <f t="shared" ref="M168" si="312">SUM(M169:M170)</f>
        <v>0.18152381490074299</v>
      </c>
      <c r="N168" s="132">
        <f t="shared" ref="N168" si="313">SUM(N169:N170)</f>
        <v>0.16792022693198855</v>
      </c>
      <c r="O168" s="132">
        <f t="shared" ref="O168" si="314">SUM(O169:O170)</f>
        <v>0.15249314288627866</v>
      </c>
      <c r="P168" s="132">
        <f t="shared" ref="P168" si="315">SUM(P169:P170)</f>
        <v>0.24620836456227885</v>
      </c>
      <c r="Q168" s="132">
        <f t="shared" ref="Q168" si="316">SUM(Q169:Q170)</f>
        <v>0.62570030832404278</v>
      </c>
    </row>
    <row r="169" spans="1:17" ht="12" customHeight="1" x14ac:dyDescent="0.25">
      <c r="A169" s="166" t="s">
        <v>57</v>
      </c>
      <c r="B169" s="165">
        <v>0.14642832368280501</v>
      </c>
      <c r="C169" s="165">
        <v>7.5470527499381934E-2</v>
      </c>
      <c r="D169" s="165">
        <v>0.16077806543758963</v>
      </c>
      <c r="E169" s="165">
        <v>0.16236035023578538</v>
      </c>
      <c r="F169" s="165">
        <v>0.1874314143228728</v>
      </c>
      <c r="G169" s="165">
        <v>1.0856365305157039</v>
      </c>
      <c r="H169" s="165">
        <v>0.38740073939486547</v>
      </c>
      <c r="I169" s="165">
        <v>0.19766169095399258</v>
      </c>
      <c r="J169" s="165">
        <v>0.19816842769462056</v>
      </c>
      <c r="K169" s="165">
        <v>0.18647863311167717</v>
      </c>
      <c r="L169" s="165">
        <v>0.18442288729044012</v>
      </c>
      <c r="M169" s="165">
        <v>0.18152381490074299</v>
      </c>
      <c r="N169" s="165">
        <v>0.16792022693198855</v>
      </c>
      <c r="O169" s="165">
        <v>0.15249314288627866</v>
      </c>
      <c r="P169" s="165">
        <v>0.24620836456227885</v>
      </c>
      <c r="Q169" s="165">
        <v>0.62570030832404278</v>
      </c>
    </row>
    <row r="170" spans="1:17" ht="12" customHeight="1" x14ac:dyDescent="0.25">
      <c r="A170" s="147" t="s">
        <v>59</v>
      </c>
      <c r="B170" s="164">
        <v>0</v>
      </c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25">
      <c r="A171" s="163" t="s">
        <v>142</v>
      </c>
      <c r="B171" s="162">
        <v>0</v>
      </c>
      <c r="C171" s="162">
        <v>0</v>
      </c>
      <c r="D171" s="162">
        <v>0</v>
      </c>
      <c r="E171" s="162">
        <v>0</v>
      </c>
      <c r="F171" s="162">
        <v>0</v>
      </c>
      <c r="G171" s="162">
        <v>0</v>
      </c>
      <c r="H171" s="162">
        <v>0</v>
      </c>
      <c r="I171" s="162">
        <v>0</v>
      </c>
      <c r="J171" s="162">
        <v>0</v>
      </c>
      <c r="K171" s="162">
        <v>0</v>
      </c>
      <c r="L171" s="162">
        <v>0</v>
      </c>
      <c r="M171" s="162">
        <v>0</v>
      </c>
      <c r="N171" s="162">
        <v>0</v>
      </c>
      <c r="O171" s="162">
        <v>0</v>
      </c>
      <c r="P171" s="162">
        <v>0</v>
      </c>
      <c r="Q171" s="162">
        <v>0</v>
      </c>
    </row>
    <row r="172" spans="1:17" ht="12" customHeight="1" x14ac:dyDescent="0.25">
      <c r="A172" s="161" t="s">
        <v>141</v>
      </c>
      <c r="B172" s="160">
        <f t="shared" ref="B172" si="317">SUM(B173:B174)</f>
        <v>0</v>
      </c>
      <c r="C172" s="160">
        <f t="shared" ref="C172" si="318">SUM(C173:C174)</f>
        <v>0</v>
      </c>
      <c r="D172" s="160">
        <f t="shared" ref="D172" si="319">SUM(D173:D174)</f>
        <v>0</v>
      </c>
      <c r="E172" s="160">
        <f t="shared" ref="E172" si="320">SUM(E173:E174)</f>
        <v>0</v>
      </c>
      <c r="F172" s="160">
        <f t="shared" ref="F172" si="321">SUM(F173:F174)</f>
        <v>0</v>
      </c>
      <c r="G172" s="160">
        <f t="shared" ref="G172" si="322">SUM(G173:G174)</f>
        <v>0</v>
      </c>
      <c r="H172" s="160">
        <f t="shared" ref="H172" si="323">SUM(H173:H174)</f>
        <v>0</v>
      </c>
      <c r="I172" s="160">
        <f t="shared" ref="I172" si="324">SUM(I173:I174)</f>
        <v>0</v>
      </c>
      <c r="J172" s="160">
        <f t="shared" ref="J172" si="325">SUM(J173:J174)</f>
        <v>0</v>
      </c>
      <c r="K172" s="160">
        <f t="shared" ref="K172" si="326">SUM(K173:K174)</f>
        <v>0</v>
      </c>
      <c r="L172" s="160">
        <f t="shared" ref="L172" si="327">SUM(L173:L174)</f>
        <v>0</v>
      </c>
      <c r="M172" s="160">
        <f t="shared" ref="M172" si="328">SUM(M173:M174)</f>
        <v>0</v>
      </c>
      <c r="N172" s="160">
        <f t="shared" ref="N172" si="329">SUM(N173:N174)</f>
        <v>0</v>
      </c>
      <c r="O172" s="160">
        <f t="shared" ref="O172" si="330">SUM(O173:O174)</f>
        <v>0</v>
      </c>
      <c r="P172" s="160">
        <f t="shared" ref="P172" si="331">SUM(P173:P174)</f>
        <v>0</v>
      </c>
      <c r="Q172" s="160">
        <f t="shared" ref="Q172" si="332">SUM(Q173:Q174)</f>
        <v>0</v>
      </c>
    </row>
    <row r="173" spans="1:17" ht="12" customHeight="1" x14ac:dyDescent="0.25">
      <c r="A173" s="148" t="s">
        <v>60</v>
      </c>
      <c r="B173" s="156">
        <v>0</v>
      </c>
      <c r="C173" s="156">
        <v>0</v>
      </c>
      <c r="D173" s="156">
        <v>0</v>
      </c>
      <c r="E173" s="156">
        <v>0</v>
      </c>
      <c r="F173" s="156">
        <v>0</v>
      </c>
      <c r="G173" s="156">
        <v>0</v>
      </c>
      <c r="H173" s="156">
        <v>0</v>
      </c>
      <c r="I173" s="156">
        <v>0</v>
      </c>
      <c r="J173" s="156">
        <v>0</v>
      </c>
      <c r="K173" s="156">
        <v>0</v>
      </c>
      <c r="L173" s="156">
        <v>0</v>
      </c>
      <c r="M173" s="156">
        <v>0</v>
      </c>
      <c r="N173" s="156">
        <v>0</v>
      </c>
      <c r="O173" s="156">
        <v>0</v>
      </c>
      <c r="P173" s="156">
        <v>0</v>
      </c>
      <c r="Q173" s="156">
        <v>0</v>
      </c>
    </row>
    <row r="174" spans="1:17" ht="12" customHeight="1" x14ac:dyDescent="0.25">
      <c r="A174" s="159" t="s">
        <v>59</v>
      </c>
      <c r="B174" s="57">
        <v>0</v>
      </c>
      <c r="C174" s="57">
        <v>0</v>
      </c>
      <c r="D174" s="57">
        <v>0</v>
      </c>
      <c r="E174" s="57">
        <v>0</v>
      </c>
      <c r="F174" s="57">
        <v>0</v>
      </c>
      <c r="G174" s="57">
        <v>0</v>
      </c>
      <c r="H174" s="57">
        <v>0</v>
      </c>
      <c r="I174" s="57">
        <v>0</v>
      </c>
      <c r="J174" s="57">
        <v>0</v>
      </c>
      <c r="K174" s="57">
        <v>0</v>
      </c>
      <c r="L174" s="57">
        <v>0</v>
      </c>
      <c r="M174" s="57">
        <v>0</v>
      </c>
      <c r="N174" s="57">
        <v>0</v>
      </c>
      <c r="O174" s="57">
        <v>0</v>
      </c>
      <c r="P174" s="57">
        <v>0</v>
      </c>
      <c r="Q174" s="57">
        <v>0</v>
      </c>
    </row>
    <row r="175" spans="1:17" ht="12" customHeight="1" x14ac:dyDescent="0.25">
      <c r="A175" s="158" t="s">
        <v>62</v>
      </c>
      <c r="B175" s="157">
        <f>SUM(B176:B177)</f>
        <v>4.4378647864412191</v>
      </c>
      <c r="C175" s="157">
        <f t="shared" ref="C175:Q175" si="333">SUM(C176:C177)</f>
        <v>4.5098657109602227</v>
      </c>
      <c r="D175" s="157">
        <f t="shared" si="333"/>
        <v>5.1942444327580093</v>
      </c>
      <c r="E175" s="157">
        <f t="shared" si="333"/>
        <v>6.2861082343300412</v>
      </c>
      <c r="F175" s="157">
        <f t="shared" si="333"/>
        <v>6.958896457385106</v>
      </c>
      <c r="G175" s="157">
        <f t="shared" si="333"/>
        <v>7.4470767961407729</v>
      </c>
      <c r="H175" s="157">
        <f t="shared" si="333"/>
        <v>6.9948771948741584</v>
      </c>
      <c r="I175" s="157">
        <f t="shared" si="333"/>
        <v>8.5723893097844783</v>
      </c>
      <c r="J175" s="157">
        <f t="shared" si="333"/>
        <v>8.1390327612719204</v>
      </c>
      <c r="K175" s="157">
        <f t="shared" si="333"/>
        <v>7.2287594939867246</v>
      </c>
      <c r="L175" s="157">
        <f t="shared" si="333"/>
        <v>6.9917827922007545</v>
      </c>
      <c r="M175" s="157">
        <f t="shared" si="333"/>
        <v>6.4011042931938729</v>
      </c>
      <c r="N175" s="157">
        <f t="shared" si="333"/>
        <v>5.7719098363258192</v>
      </c>
      <c r="O175" s="157">
        <f t="shared" si="333"/>
        <v>5.2886105017337171</v>
      </c>
      <c r="P175" s="157">
        <f t="shared" si="333"/>
        <v>5.0004688731099636</v>
      </c>
      <c r="Q175" s="157">
        <f t="shared" si="333"/>
        <v>5.0405014141542113</v>
      </c>
    </row>
    <row r="176" spans="1:17" ht="12" customHeight="1" x14ac:dyDescent="0.25">
      <c r="A176" s="23" t="s">
        <v>57</v>
      </c>
      <c r="B176" s="156">
        <v>4.4378647864412191</v>
      </c>
      <c r="C176" s="156">
        <v>4.5098657109602227</v>
      </c>
      <c r="D176" s="156">
        <v>5.1942444327580093</v>
      </c>
      <c r="E176" s="156">
        <v>6.2861082343300412</v>
      </c>
      <c r="F176" s="156">
        <v>6.958896457385106</v>
      </c>
      <c r="G176" s="156">
        <v>7.4470767961407729</v>
      </c>
      <c r="H176" s="156">
        <v>6.9948771948741584</v>
      </c>
      <c r="I176" s="156">
        <v>8.5723893097844783</v>
      </c>
      <c r="J176" s="156">
        <v>8.1390327612719204</v>
      </c>
      <c r="K176" s="156">
        <v>7.2287594939867246</v>
      </c>
      <c r="L176" s="156">
        <v>6.9917827922007545</v>
      </c>
      <c r="M176" s="156">
        <v>6.4011042931938729</v>
      </c>
      <c r="N176" s="156">
        <v>5.7719098363258192</v>
      </c>
      <c r="O176" s="156">
        <v>5.2886105017337171</v>
      </c>
      <c r="P176" s="156">
        <v>5.0004688731099636</v>
      </c>
      <c r="Q176" s="156">
        <v>5.0405014141542113</v>
      </c>
    </row>
    <row r="177" spans="1:17" ht="12" customHeight="1" x14ac:dyDescent="0.25">
      <c r="A177" s="29" t="s">
        <v>140</v>
      </c>
      <c r="B177" s="57">
        <v>0</v>
      </c>
      <c r="C177" s="57">
        <v>0</v>
      </c>
      <c r="D177" s="57">
        <v>0</v>
      </c>
      <c r="E177" s="57">
        <v>0</v>
      </c>
      <c r="F177" s="57">
        <v>0</v>
      </c>
      <c r="G177" s="57">
        <v>0</v>
      </c>
      <c r="H177" s="57">
        <v>0</v>
      </c>
      <c r="I177" s="57">
        <v>0</v>
      </c>
      <c r="J177" s="57">
        <v>0</v>
      </c>
      <c r="K177" s="57">
        <v>0</v>
      </c>
      <c r="L177" s="57">
        <v>0</v>
      </c>
      <c r="M177" s="57">
        <v>0</v>
      </c>
      <c r="N177" s="57">
        <v>0</v>
      </c>
      <c r="O177" s="57">
        <v>0</v>
      </c>
      <c r="P177" s="57">
        <v>0</v>
      </c>
      <c r="Q177" s="57"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178</v>
      </c>
    </row>
    <row r="3" spans="1:17" ht="12" customHeight="1" x14ac:dyDescent="0.25">
      <c r="A3" s="152" t="s">
        <v>172</v>
      </c>
      <c r="B3" s="168">
        <f>SUM(B4,B7,B9,B19)</f>
        <v>0</v>
      </c>
      <c r="C3" s="168">
        <f t="shared" ref="C3:Q3" si="0">SUM(C4,C7,C9,C19)</f>
        <v>0</v>
      </c>
      <c r="D3" s="168">
        <f t="shared" si="0"/>
        <v>0</v>
      </c>
      <c r="E3" s="168">
        <f t="shared" si="0"/>
        <v>0</v>
      </c>
      <c r="F3" s="168">
        <f t="shared" si="0"/>
        <v>0</v>
      </c>
      <c r="G3" s="168">
        <f t="shared" si="0"/>
        <v>0</v>
      </c>
      <c r="H3" s="168">
        <f t="shared" si="0"/>
        <v>0</v>
      </c>
      <c r="I3" s="168">
        <f t="shared" si="0"/>
        <v>0</v>
      </c>
      <c r="J3" s="168">
        <f t="shared" si="0"/>
        <v>0</v>
      </c>
      <c r="K3" s="168">
        <f t="shared" si="0"/>
        <v>0</v>
      </c>
      <c r="L3" s="168">
        <f t="shared" si="0"/>
        <v>0</v>
      </c>
      <c r="M3" s="168">
        <f t="shared" si="0"/>
        <v>0</v>
      </c>
      <c r="N3" s="168">
        <f t="shared" si="0"/>
        <v>0</v>
      </c>
      <c r="O3" s="168">
        <f t="shared" si="0"/>
        <v>0</v>
      </c>
      <c r="P3" s="168">
        <f t="shared" si="0"/>
        <v>0</v>
      </c>
      <c r="Q3" s="168">
        <f t="shared" si="0"/>
        <v>0</v>
      </c>
    </row>
    <row r="4" spans="1:17" ht="12.95" customHeight="1" x14ac:dyDescent="0.25">
      <c r="A4" s="158" t="s">
        <v>65</v>
      </c>
      <c r="B4" s="157">
        <f t="shared" ref="B4" si="1">SUM(B5:B6)</f>
        <v>0</v>
      </c>
      <c r="C4" s="157">
        <f t="shared" ref="C4:Q4" si="2">SUM(C5:C6)</f>
        <v>0</v>
      </c>
      <c r="D4" s="157">
        <f t="shared" si="2"/>
        <v>0</v>
      </c>
      <c r="E4" s="157">
        <f t="shared" si="2"/>
        <v>0</v>
      </c>
      <c r="F4" s="157">
        <f t="shared" si="2"/>
        <v>0</v>
      </c>
      <c r="G4" s="157">
        <f t="shared" si="2"/>
        <v>0</v>
      </c>
      <c r="H4" s="157">
        <f t="shared" si="2"/>
        <v>0</v>
      </c>
      <c r="I4" s="157">
        <f t="shared" si="2"/>
        <v>0</v>
      </c>
      <c r="J4" s="157">
        <f t="shared" si="2"/>
        <v>0</v>
      </c>
      <c r="K4" s="157">
        <f t="shared" si="2"/>
        <v>0</v>
      </c>
      <c r="L4" s="157">
        <f t="shared" si="2"/>
        <v>0</v>
      </c>
      <c r="M4" s="157">
        <f t="shared" si="2"/>
        <v>0</v>
      </c>
      <c r="N4" s="157">
        <f t="shared" si="2"/>
        <v>0</v>
      </c>
      <c r="O4" s="157">
        <f t="shared" si="2"/>
        <v>0</v>
      </c>
      <c r="P4" s="157">
        <f t="shared" si="2"/>
        <v>0</v>
      </c>
      <c r="Q4" s="157">
        <f t="shared" si="2"/>
        <v>0</v>
      </c>
    </row>
    <row r="5" spans="1:17" ht="12" customHeight="1" x14ac:dyDescent="0.25">
      <c r="A5" s="23" t="s">
        <v>58</v>
      </c>
      <c r="B5" s="156">
        <f>IF(RES_hhdet_fec!B5=0,0,RES_hhdet_fec!B5/0.086*1000000/RES_hhdet_num!B$3)</f>
        <v>0</v>
      </c>
      <c r="C5" s="156">
        <f>IF(RES_hhdet_fec!C5=0,0,RES_hhdet_fec!C5/0.086*1000000/RES_hhdet_num!C$3)</f>
        <v>0</v>
      </c>
      <c r="D5" s="156">
        <f>IF(RES_hhdet_fec!D5=0,0,RES_hhdet_fec!D5/0.086*1000000/RES_hhdet_num!D$3)</f>
        <v>0</v>
      </c>
      <c r="E5" s="156">
        <f>IF(RES_hhdet_fec!E5=0,0,RES_hhdet_fec!E5/0.086*1000000/RES_hhdet_num!E$3)</f>
        <v>0</v>
      </c>
      <c r="F5" s="156">
        <f>IF(RES_hhdet_fec!F5=0,0,RES_hhdet_fec!F5/0.086*1000000/RES_hhdet_num!F$3)</f>
        <v>0</v>
      </c>
      <c r="G5" s="156">
        <f>IF(RES_hhdet_fec!G5=0,0,RES_hhdet_fec!G5/0.086*1000000/RES_hhdet_num!G$3)</f>
        <v>0</v>
      </c>
      <c r="H5" s="156">
        <f>IF(RES_hhdet_fec!H5=0,0,RES_hhdet_fec!H5/0.086*1000000/RES_hhdet_num!H$3)</f>
        <v>0</v>
      </c>
      <c r="I5" s="156">
        <f>IF(RES_hhdet_fec!I5=0,0,RES_hhdet_fec!I5/0.086*1000000/RES_hhdet_num!I$3)</f>
        <v>0</v>
      </c>
      <c r="J5" s="156">
        <f>IF(RES_hhdet_fec!J5=0,0,RES_hhdet_fec!J5/0.086*1000000/RES_hhdet_num!J$3)</f>
        <v>0</v>
      </c>
      <c r="K5" s="156">
        <f>IF(RES_hhdet_fec!K5=0,0,RES_hhdet_fec!K5/0.086*1000000/RES_hhdet_num!K$3)</f>
        <v>0</v>
      </c>
      <c r="L5" s="156">
        <f>IF(RES_hhdet_fec!L5=0,0,RES_hhdet_fec!L5/0.086*1000000/RES_hhdet_num!L$3)</f>
        <v>0</v>
      </c>
      <c r="M5" s="156">
        <f>IF(RES_hhdet_fec!M5=0,0,RES_hhdet_fec!M5/0.086*1000000/RES_hhdet_num!M$3)</f>
        <v>0</v>
      </c>
      <c r="N5" s="156">
        <f>IF(RES_hhdet_fec!N5=0,0,RES_hhdet_fec!N5/0.086*1000000/RES_hhdet_num!N$3)</f>
        <v>0</v>
      </c>
      <c r="O5" s="156">
        <f>IF(RES_hhdet_fec!O5=0,0,RES_hhdet_fec!O5/0.086*1000000/RES_hhdet_num!O$3)</f>
        <v>0</v>
      </c>
      <c r="P5" s="156">
        <f>IF(RES_hhdet_fec!P5=0,0,RES_hhdet_fec!P5/0.086*1000000/RES_hhdet_num!P$3)</f>
        <v>0</v>
      </c>
      <c r="Q5" s="156">
        <f>IF(RES_hhdet_fec!Q5=0,0,RES_hhdet_fec!Q5/0.086*1000000/RES_hhdet_num!Q$3)</f>
        <v>0</v>
      </c>
    </row>
    <row r="6" spans="1:17" ht="12" customHeight="1" x14ac:dyDescent="0.25">
      <c r="A6" s="23" t="s">
        <v>60</v>
      </c>
      <c r="B6" s="156">
        <f>IF(RES_hhdet_fec!B6=0,0,RES_hhdet_fec!B6/0.086*1000000/RES_hhdet_num!B$3)</f>
        <v>0</v>
      </c>
      <c r="C6" s="156">
        <f>IF(RES_hhdet_fec!C6=0,0,RES_hhdet_fec!C6/0.086*1000000/RES_hhdet_num!C$3)</f>
        <v>0</v>
      </c>
      <c r="D6" s="156">
        <f>IF(RES_hhdet_fec!D6=0,0,RES_hhdet_fec!D6/0.086*1000000/RES_hhdet_num!D$3)</f>
        <v>0</v>
      </c>
      <c r="E6" s="156">
        <f>IF(RES_hhdet_fec!E6=0,0,RES_hhdet_fec!E6/0.086*1000000/RES_hhdet_num!E$3)</f>
        <v>0</v>
      </c>
      <c r="F6" s="156">
        <f>IF(RES_hhdet_fec!F6=0,0,RES_hhdet_fec!F6/0.086*1000000/RES_hhdet_num!F$3)</f>
        <v>0</v>
      </c>
      <c r="G6" s="156">
        <f>IF(RES_hhdet_fec!G6=0,0,RES_hhdet_fec!G6/0.086*1000000/RES_hhdet_num!G$3)</f>
        <v>0</v>
      </c>
      <c r="H6" s="156">
        <f>IF(RES_hhdet_fec!H6=0,0,RES_hhdet_fec!H6/0.086*1000000/RES_hhdet_num!H$3)</f>
        <v>0</v>
      </c>
      <c r="I6" s="156">
        <f>IF(RES_hhdet_fec!I6=0,0,RES_hhdet_fec!I6/0.086*1000000/RES_hhdet_num!I$3)</f>
        <v>0</v>
      </c>
      <c r="J6" s="156">
        <f>IF(RES_hhdet_fec!J6=0,0,RES_hhdet_fec!J6/0.086*1000000/RES_hhdet_num!J$3)</f>
        <v>0</v>
      </c>
      <c r="K6" s="156">
        <f>IF(RES_hhdet_fec!K6=0,0,RES_hhdet_fec!K6/0.086*1000000/RES_hhdet_num!K$3)</f>
        <v>0</v>
      </c>
      <c r="L6" s="156">
        <f>IF(RES_hhdet_fec!L6=0,0,RES_hhdet_fec!L6/0.086*1000000/RES_hhdet_num!L$3)</f>
        <v>0</v>
      </c>
      <c r="M6" s="156">
        <f>IF(RES_hhdet_fec!M6=0,0,RES_hhdet_fec!M6/0.086*1000000/RES_hhdet_num!M$3)</f>
        <v>0</v>
      </c>
      <c r="N6" s="156">
        <f>IF(RES_hhdet_fec!N6=0,0,RES_hhdet_fec!N6/0.086*1000000/RES_hhdet_num!N$3)</f>
        <v>0</v>
      </c>
      <c r="O6" s="156">
        <f>IF(RES_hhdet_fec!O6=0,0,RES_hhdet_fec!O6/0.086*1000000/RES_hhdet_num!O$3)</f>
        <v>0</v>
      </c>
      <c r="P6" s="156">
        <f>IF(RES_hhdet_fec!P6=0,0,RES_hhdet_fec!P6/0.086*1000000/RES_hhdet_num!P$3)</f>
        <v>0</v>
      </c>
      <c r="Q6" s="156">
        <f>IF(RES_hhdet_fec!Q6=0,0,RES_hhdet_fec!Q6/0.086*1000000/RES_hhdet_num!Q$3)</f>
        <v>0</v>
      </c>
    </row>
    <row r="7" spans="1:17" ht="12.95" customHeight="1" x14ac:dyDescent="0.25">
      <c r="A7" s="158" t="s">
        <v>112</v>
      </c>
      <c r="B7" s="157">
        <f t="shared" ref="B7:Q7" si="3">B8</f>
        <v>0</v>
      </c>
      <c r="C7" s="157">
        <f t="shared" si="3"/>
        <v>0</v>
      </c>
      <c r="D7" s="157">
        <f t="shared" si="3"/>
        <v>0</v>
      </c>
      <c r="E7" s="157">
        <f t="shared" si="3"/>
        <v>0</v>
      </c>
      <c r="F7" s="157">
        <f t="shared" si="3"/>
        <v>0</v>
      </c>
      <c r="G7" s="157">
        <f t="shared" si="3"/>
        <v>0</v>
      </c>
      <c r="H7" s="157">
        <f t="shared" si="3"/>
        <v>0</v>
      </c>
      <c r="I7" s="157">
        <f t="shared" si="3"/>
        <v>0</v>
      </c>
      <c r="J7" s="157">
        <f t="shared" si="3"/>
        <v>0</v>
      </c>
      <c r="K7" s="157">
        <f t="shared" si="3"/>
        <v>0</v>
      </c>
      <c r="L7" s="157">
        <f t="shared" si="3"/>
        <v>0</v>
      </c>
      <c r="M7" s="157">
        <f t="shared" si="3"/>
        <v>0</v>
      </c>
      <c r="N7" s="157">
        <f t="shared" si="3"/>
        <v>0</v>
      </c>
      <c r="O7" s="157">
        <f t="shared" si="3"/>
        <v>0</v>
      </c>
      <c r="P7" s="157">
        <f t="shared" si="3"/>
        <v>0</v>
      </c>
      <c r="Q7" s="157">
        <f t="shared" si="3"/>
        <v>0</v>
      </c>
    </row>
    <row r="8" spans="1:17" ht="12" customHeight="1" x14ac:dyDescent="0.25">
      <c r="A8" s="23" t="s">
        <v>60</v>
      </c>
      <c r="B8" s="156">
        <f>IF(RES_hhdet_fec!B8=0,0,RES_hhdet_fec!B8/0.086*1000000/RES_hhdet_num!B$3)</f>
        <v>0</v>
      </c>
      <c r="C8" s="156">
        <f>IF(RES_hhdet_fec!C8=0,0,RES_hhdet_fec!C8/0.086*1000000/RES_hhdet_num!C$3)</f>
        <v>0</v>
      </c>
      <c r="D8" s="156">
        <f>IF(RES_hhdet_fec!D8=0,0,RES_hhdet_fec!D8/0.086*1000000/RES_hhdet_num!D$3)</f>
        <v>0</v>
      </c>
      <c r="E8" s="156">
        <f>IF(RES_hhdet_fec!E8=0,0,RES_hhdet_fec!E8/0.086*1000000/RES_hhdet_num!E$3)</f>
        <v>0</v>
      </c>
      <c r="F8" s="156">
        <f>IF(RES_hhdet_fec!F8=0,0,RES_hhdet_fec!F8/0.086*1000000/RES_hhdet_num!F$3)</f>
        <v>0</v>
      </c>
      <c r="G8" s="156">
        <f>IF(RES_hhdet_fec!G8=0,0,RES_hhdet_fec!G8/0.086*1000000/RES_hhdet_num!G$3)</f>
        <v>0</v>
      </c>
      <c r="H8" s="156">
        <f>IF(RES_hhdet_fec!H8=0,0,RES_hhdet_fec!H8/0.086*1000000/RES_hhdet_num!H$3)</f>
        <v>0</v>
      </c>
      <c r="I8" s="156">
        <f>IF(RES_hhdet_fec!I8=0,0,RES_hhdet_fec!I8/0.086*1000000/RES_hhdet_num!I$3)</f>
        <v>0</v>
      </c>
      <c r="J8" s="156">
        <f>IF(RES_hhdet_fec!J8=0,0,RES_hhdet_fec!J8/0.086*1000000/RES_hhdet_num!J$3)</f>
        <v>0</v>
      </c>
      <c r="K8" s="156">
        <f>IF(RES_hhdet_fec!K8=0,0,RES_hhdet_fec!K8/0.086*1000000/RES_hhdet_num!K$3)</f>
        <v>0</v>
      </c>
      <c r="L8" s="156">
        <f>IF(RES_hhdet_fec!L8=0,0,RES_hhdet_fec!L8/0.086*1000000/RES_hhdet_num!L$3)</f>
        <v>0</v>
      </c>
      <c r="M8" s="156">
        <f>IF(RES_hhdet_fec!M8=0,0,RES_hhdet_fec!M8/0.086*1000000/RES_hhdet_num!M$3)</f>
        <v>0</v>
      </c>
      <c r="N8" s="156">
        <f>IF(RES_hhdet_fec!N8=0,0,RES_hhdet_fec!N8/0.086*1000000/RES_hhdet_num!N$3)</f>
        <v>0</v>
      </c>
      <c r="O8" s="156">
        <f>IF(RES_hhdet_fec!O8=0,0,RES_hhdet_fec!O8/0.086*1000000/RES_hhdet_num!O$3)</f>
        <v>0</v>
      </c>
      <c r="P8" s="156">
        <f>IF(RES_hhdet_fec!P8=0,0,RES_hhdet_fec!P8/0.086*1000000/RES_hhdet_num!P$3)</f>
        <v>0</v>
      </c>
      <c r="Q8" s="156">
        <f>IF(RES_hhdet_fec!Q8=0,0,RES_hhdet_fec!Q8/0.086*1000000/RES_hhdet_num!Q$3)</f>
        <v>0</v>
      </c>
    </row>
    <row r="9" spans="1:17" ht="12" customHeight="1" x14ac:dyDescent="0.25">
      <c r="A9" s="158" t="s">
        <v>63</v>
      </c>
      <c r="B9" s="157">
        <f>IF(RES_hhdet_fec!B9=0,0,RES_hhdet_fec!B9/0.086*1000000/RES_hhdet_num!B$3)</f>
        <v>0</v>
      </c>
      <c r="C9" s="157">
        <f>IF(RES_hhdet_fec!C9=0,0,RES_hhdet_fec!C9/0.086*1000000/RES_hhdet_num!C$3)</f>
        <v>0</v>
      </c>
      <c r="D9" s="157">
        <f>IF(RES_hhdet_fec!D9=0,0,RES_hhdet_fec!D9/0.086*1000000/RES_hhdet_num!D$3)</f>
        <v>0</v>
      </c>
      <c r="E9" s="157">
        <f>IF(RES_hhdet_fec!E9=0,0,RES_hhdet_fec!E9/0.086*1000000/RES_hhdet_num!E$3)</f>
        <v>0</v>
      </c>
      <c r="F9" s="157">
        <f>IF(RES_hhdet_fec!F9=0,0,RES_hhdet_fec!F9/0.086*1000000/RES_hhdet_num!F$3)</f>
        <v>0</v>
      </c>
      <c r="G9" s="157">
        <f>IF(RES_hhdet_fec!G9=0,0,RES_hhdet_fec!G9/0.086*1000000/RES_hhdet_num!G$3)</f>
        <v>0</v>
      </c>
      <c r="H9" s="157">
        <f>IF(RES_hhdet_fec!H9=0,0,RES_hhdet_fec!H9/0.086*1000000/RES_hhdet_num!H$3)</f>
        <v>0</v>
      </c>
      <c r="I9" s="157">
        <f>IF(RES_hhdet_fec!I9=0,0,RES_hhdet_fec!I9/0.086*1000000/RES_hhdet_num!I$3)</f>
        <v>0</v>
      </c>
      <c r="J9" s="157">
        <f>IF(RES_hhdet_fec!J9=0,0,RES_hhdet_fec!J9/0.086*1000000/RES_hhdet_num!J$3)</f>
        <v>0</v>
      </c>
      <c r="K9" s="157">
        <f>IF(RES_hhdet_fec!K9=0,0,RES_hhdet_fec!K9/0.086*1000000/RES_hhdet_num!K$3)</f>
        <v>0</v>
      </c>
      <c r="L9" s="157">
        <f>IF(RES_hhdet_fec!L9=0,0,RES_hhdet_fec!L9/0.086*1000000/RES_hhdet_num!L$3)</f>
        <v>0</v>
      </c>
      <c r="M9" s="157">
        <f>IF(RES_hhdet_fec!M9=0,0,RES_hhdet_fec!M9/0.086*1000000/RES_hhdet_num!M$3)</f>
        <v>0</v>
      </c>
      <c r="N9" s="157">
        <f>IF(RES_hhdet_fec!N9=0,0,RES_hhdet_fec!N9/0.086*1000000/RES_hhdet_num!N$3)</f>
        <v>0</v>
      </c>
      <c r="O9" s="157">
        <f>IF(RES_hhdet_fec!O9=0,0,RES_hhdet_fec!O9/0.086*1000000/RES_hhdet_num!O$3)</f>
        <v>0</v>
      </c>
      <c r="P9" s="157">
        <f>IF(RES_hhdet_fec!P9=0,0,RES_hhdet_fec!P9/0.086*1000000/RES_hhdet_num!P$3)</f>
        <v>0</v>
      </c>
      <c r="Q9" s="157">
        <f>IF(RES_hhdet_fec!Q9=0,0,RES_hhdet_fec!Q9/0.086*1000000/RES_hhdet_num!Q$3)</f>
        <v>0</v>
      </c>
    </row>
    <row r="10" spans="1:17" ht="12" customHeight="1" x14ac:dyDescent="0.25">
      <c r="A10" s="167" t="s">
        <v>171</v>
      </c>
      <c r="B10" s="132">
        <f>IF(RES_hhdet_fec!B10=0,0,RES_hhdet_fec!B10/0.086*1000000/RES_hhdet_num!B10)</f>
        <v>0</v>
      </c>
      <c r="C10" s="132">
        <f>IF(RES_hhdet_fec!C10=0,0,RES_hhdet_fec!C10/0.086*1000000/RES_hhdet_num!C10)</f>
        <v>0</v>
      </c>
      <c r="D10" s="132">
        <f>IF(RES_hhdet_fec!D10=0,0,RES_hhdet_fec!D10/0.086*1000000/RES_hhdet_num!D10)</f>
        <v>0</v>
      </c>
      <c r="E10" s="132">
        <f>IF(RES_hhdet_fec!E10=0,0,RES_hhdet_fec!E10/0.086*1000000/RES_hhdet_num!E10)</f>
        <v>0</v>
      </c>
      <c r="F10" s="132">
        <f>IF(RES_hhdet_fec!F10=0,0,RES_hhdet_fec!F10/0.086*1000000/RES_hhdet_num!F10)</f>
        <v>0</v>
      </c>
      <c r="G10" s="132">
        <f>IF(RES_hhdet_fec!G10=0,0,RES_hhdet_fec!G10/0.086*1000000/RES_hhdet_num!G10)</f>
        <v>0</v>
      </c>
      <c r="H10" s="132">
        <f>IF(RES_hhdet_fec!H10=0,0,RES_hhdet_fec!H10/0.086*1000000/RES_hhdet_num!H10)</f>
        <v>0</v>
      </c>
      <c r="I10" s="132">
        <f>IF(RES_hhdet_fec!I10=0,0,RES_hhdet_fec!I10/0.086*1000000/RES_hhdet_num!I10)</f>
        <v>0</v>
      </c>
      <c r="J10" s="132">
        <f>IF(RES_hhdet_fec!J10=0,0,RES_hhdet_fec!J10/0.086*1000000/RES_hhdet_num!J10)</f>
        <v>0</v>
      </c>
      <c r="K10" s="132">
        <f>IF(RES_hhdet_fec!K10=0,0,RES_hhdet_fec!K10/0.086*1000000/RES_hhdet_num!K10)</f>
        <v>0</v>
      </c>
      <c r="L10" s="132">
        <f>IF(RES_hhdet_fec!L10=0,0,RES_hhdet_fec!L10/0.086*1000000/RES_hhdet_num!L10)</f>
        <v>0</v>
      </c>
      <c r="M10" s="132">
        <f>IF(RES_hhdet_fec!M10=0,0,RES_hhdet_fec!M10/0.086*1000000/RES_hhdet_num!M10)</f>
        <v>0</v>
      </c>
      <c r="N10" s="132">
        <f>IF(RES_hhdet_fec!N10=0,0,RES_hhdet_fec!N10/0.086*1000000/RES_hhdet_num!N10)</f>
        <v>0</v>
      </c>
      <c r="O10" s="132">
        <f>IF(RES_hhdet_fec!O10=0,0,RES_hhdet_fec!O10/0.086*1000000/RES_hhdet_num!O10)</f>
        <v>0</v>
      </c>
      <c r="P10" s="132">
        <f>IF(RES_hhdet_fec!P10=0,0,RES_hhdet_fec!P10/0.086*1000000/RES_hhdet_num!P10)</f>
        <v>0</v>
      </c>
      <c r="Q10" s="132">
        <f>IF(RES_hhdet_fec!Q10=0,0,RES_hhdet_fec!Q10/0.086*1000000/RES_hhdet_num!Q10)</f>
        <v>0</v>
      </c>
    </row>
    <row r="11" spans="1:17" ht="12" customHeight="1" x14ac:dyDescent="0.25">
      <c r="A11" s="167" t="s">
        <v>144</v>
      </c>
      <c r="B11" s="132">
        <f>IF(RES_hhdet_fec!B11=0,0,RES_hhdet_fec!B11/0.086*1000000/RES_hhdet_num!B11)</f>
        <v>0</v>
      </c>
      <c r="C11" s="132">
        <f>IF(RES_hhdet_fec!C11=0,0,RES_hhdet_fec!C11/0.086*1000000/RES_hhdet_num!C11)</f>
        <v>0</v>
      </c>
      <c r="D11" s="132">
        <f>IF(RES_hhdet_fec!D11=0,0,RES_hhdet_fec!D11/0.086*1000000/RES_hhdet_num!D11)</f>
        <v>0</v>
      </c>
      <c r="E11" s="132">
        <f>IF(RES_hhdet_fec!E11=0,0,RES_hhdet_fec!E11/0.086*1000000/RES_hhdet_num!E11)</f>
        <v>0</v>
      </c>
      <c r="F11" s="132">
        <f>IF(RES_hhdet_fec!F11=0,0,RES_hhdet_fec!F11/0.086*1000000/RES_hhdet_num!F11)</f>
        <v>0</v>
      </c>
      <c r="G11" s="132">
        <f>IF(RES_hhdet_fec!G11=0,0,RES_hhdet_fec!G11/0.086*1000000/RES_hhdet_num!G11)</f>
        <v>0</v>
      </c>
      <c r="H11" s="132">
        <f>IF(RES_hhdet_fec!H11=0,0,RES_hhdet_fec!H11/0.086*1000000/RES_hhdet_num!H11)</f>
        <v>0</v>
      </c>
      <c r="I11" s="132">
        <f>IF(RES_hhdet_fec!I11=0,0,RES_hhdet_fec!I11/0.086*1000000/RES_hhdet_num!I11)</f>
        <v>0</v>
      </c>
      <c r="J11" s="132">
        <f>IF(RES_hhdet_fec!J11=0,0,RES_hhdet_fec!J11/0.086*1000000/RES_hhdet_num!J11)</f>
        <v>0</v>
      </c>
      <c r="K11" s="132">
        <f>IF(RES_hhdet_fec!K11=0,0,RES_hhdet_fec!K11/0.086*1000000/RES_hhdet_num!K11)</f>
        <v>0</v>
      </c>
      <c r="L11" s="132">
        <f>IF(RES_hhdet_fec!L11=0,0,RES_hhdet_fec!L11/0.086*1000000/RES_hhdet_num!L11)</f>
        <v>0</v>
      </c>
      <c r="M11" s="132">
        <f>IF(RES_hhdet_fec!M11=0,0,RES_hhdet_fec!M11/0.086*1000000/RES_hhdet_num!M11)</f>
        <v>0</v>
      </c>
      <c r="N11" s="132">
        <f>IF(RES_hhdet_fec!N11=0,0,RES_hhdet_fec!N11/0.086*1000000/RES_hhdet_num!N11)</f>
        <v>0</v>
      </c>
      <c r="O11" s="132">
        <f>IF(RES_hhdet_fec!O11=0,0,RES_hhdet_fec!O11/0.086*1000000/RES_hhdet_num!O11)</f>
        <v>0</v>
      </c>
      <c r="P11" s="132">
        <f>IF(RES_hhdet_fec!P11=0,0,RES_hhdet_fec!P11/0.086*1000000/RES_hhdet_num!P11)</f>
        <v>0</v>
      </c>
      <c r="Q11" s="132">
        <f>IF(RES_hhdet_fec!Q11=0,0,RES_hhdet_fec!Q11/0.086*1000000/RES_hhdet_num!Q11)</f>
        <v>0</v>
      </c>
    </row>
    <row r="12" spans="1:17" ht="12" customHeight="1" x14ac:dyDescent="0.25">
      <c r="A12" s="167" t="s">
        <v>143</v>
      </c>
      <c r="B12" s="132">
        <f>IF(RES_hhdet_fec!B12=0,0,RES_hhdet_fec!B12/0.086*1000000/RES_hhdet_num!B12)</f>
        <v>0</v>
      </c>
      <c r="C12" s="132">
        <f>IF(RES_hhdet_fec!C12=0,0,RES_hhdet_fec!C12/0.086*1000000/RES_hhdet_num!C12)</f>
        <v>0</v>
      </c>
      <c r="D12" s="132">
        <f>IF(RES_hhdet_fec!D12=0,0,RES_hhdet_fec!D12/0.086*1000000/RES_hhdet_num!D12)</f>
        <v>0</v>
      </c>
      <c r="E12" s="132">
        <f>IF(RES_hhdet_fec!E12=0,0,RES_hhdet_fec!E12/0.086*1000000/RES_hhdet_num!E12)</f>
        <v>0</v>
      </c>
      <c r="F12" s="132">
        <f>IF(RES_hhdet_fec!F12=0,0,RES_hhdet_fec!F12/0.086*1000000/RES_hhdet_num!F12)</f>
        <v>0</v>
      </c>
      <c r="G12" s="132">
        <f>IF(RES_hhdet_fec!G12=0,0,RES_hhdet_fec!G12/0.086*1000000/RES_hhdet_num!G12)</f>
        <v>0</v>
      </c>
      <c r="H12" s="132">
        <f>IF(RES_hhdet_fec!H12=0,0,RES_hhdet_fec!H12/0.086*1000000/RES_hhdet_num!H12)</f>
        <v>0</v>
      </c>
      <c r="I12" s="132">
        <f>IF(RES_hhdet_fec!I12=0,0,RES_hhdet_fec!I12/0.086*1000000/RES_hhdet_num!I12)</f>
        <v>0</v>
      </c>
      <c r="J12" s="132">
        <f>IF(RES_hhdet_fec!J12=0,0,RES_hhdet_fec!J12/0.086*1000000/RES_hhdet_num!J12)</f>
        <v>0</v>
      </c>
      <c r="K12" s="132">
        <f>IF(RES_hhdet_fec!K12=0,0,RES_hhdet_fec!K12/0.086*1000000/RES_hhdet_num!K12)</f>
        <v>0</v>
      </c>
      <c r="L12" s="132">
        <f>IF(RES_hhdet_fec!L12=0,0,RES_hhdet_fec!L12/0.086*1000000/RES_hhdet_num!L12)</f>
        <v>0</v>
      </c>
      <c r="M12" s="132">
        <f>IF(RES_hhdet_fec!M12=0,0,RES_hhdet_fec!M12/0.086*1000000/RES_hhdet_num!M12)</f>
        <v>0</v>
      </c>
      <c r="N12" s="132">
        <f>IF(RES_hhdet_fec!N12=0,0,RES_hhdet_fec!N12/0.086*1000000/RES_hhdet_num!N12)</f>
        <v>0</v>
      </c>
      <c r="O12" s="132">
        <f>IF(RES_hhdet_fec!O12=0,0,RES_hhdet_fec!O12/0.086*1000000/RES_hhdet_num!O12)</f>
        <v>0</v>
      </c>
      <c r="P12" s="132">
        <f>IF(RES_hhdet_fec!P12=0,0,RES_hhdet_fec!P12/0.086*1000000/RES_hhdet_num!P12)</f>
        <v>0</v>
      </c>
      <c r="Q12" s="132">
        <f>IF(RES_hhdet_fec!Q12=0,0,RES_hhdet_fec!Q12/0.086*1000000/RES_hhdet_num!Q12)</f>
        <v>0</v>
      </c>
    </row>
    <row r="13" spans="1:17" ht="12" customHeight="1" x14ac:dyDescent="0.25">
      <c r="A13" s="166" t="s">
        <v>57</v>
      </c>
      <c r="B13" s="165">
        <f>IF(RES_hhdet_fec!B13=0,0,RES_hhdet_fec!B13/0.086*1000000/RES_hhdet_num!B12)</f>
        <v>0</v>
      </c>
      <c r="C13" s="165">
        <f>IF(RES_hhdet_fec!C13=0,0,RES_hhdet_fec!C13/0.086*1000000/RES_hhdet_num!C12)</f>
        <v>0</v>
      </c>
      <c r="D13" s="165">
        <f>IF(RES_hhdet_fec!D13=0,0,RES_hhdet_fec!D13/0.086*1000000/RES_hhdet_num!D12)</f>
        <v>0</v>
      </c>
      <c r="E13" s="165">
        <f>IF(RES_hhdet_fec!E13=0,0,RES_hhdet_fec!E13/0.086*1000000/RES_hhdet_num!E12)</f>
        <v>0</v>
      </c>
      <c r="F13" s="165">
        <f>IF(RES_hhdet_fec!F13=0,0,RES_hhdet_fec!F13/0.086*1000000/RES_hhdet_num!F12)</f>
        <v>0</v>
      </c>
      <c r="G13" s="165">
        <f>IF(RES_hhdet_fec!G13=0,0,RES_hhdet_fec!G13/0.086*1000000/RES_hhdet_num!G12)</f>
        <v>0</v>
      </c>
      <c r="H13" s="165">
        <f>IF(RES_hhdet_fec!H13=0,0,RES_hhdet_fec!H13/0.086*1000000/RES_hhdet_num!H12)</f>
        <v>0</v>
      </c>
      <c r="I13" s="165">
        <f>IF(RES_hhdet_fec!I13=0,0,RES_hhdet_fec!I13/0.086*1000000/RES_hhdet_num!I12)</f>
        <v>0</v>
      </c>
      <c r="J13" s="165">
        <f>IF(RES_hhdet_fec!J13=0,0,RES_hhdet_fec!J13/0.086*1000000/RES_hhdet_num!J12)</f>
        <v>0</v>
      </c>
      <c r="K13" s="165">
        <f>IF(RES_hhdet_fec!K13=0,0,RES_hhdet_fec!K13/0.086*1000000/RES_hhdet_num!K12)</f>
        <v>0</v>
      </c>
      <c r="L13" s="165">
        <f>IF(RES_hhdet_fec!L13=0,0,RES_hhdet_fec!L13/0.086*1000000/RES_hhdet_num!L12)</f>
        <v>0</v>
      </c>
      <c r="M13" s="165">
        <f>IF(RES_hhdet_fec!M13=0,0,RES_hhdet_fec!M13/0.086*1000000/RES_hhdet_num!M12)</f>
        <v>0</v>
      </c>
      <c r="N13" s="165">
        <f>IF(RES_hhdet_fec!N13=0,0,RES_hhdet_fec!N13/0.086*1000000/RES_hhdet_num!N12)</f>
        <v>0</v>
      </c>
      <c r="O13" s="165">
        <f>IF(RES_hhdet_fec!O13=0,0,RES_hhdet_fec!O13/0.086*1000000/RES_hhdet_num!O12)</f>
        <v>0</v>
      </c>
      <c r="P13" s="165">
        <f>IF(RES_hhdet_fec!P13=0,0,RES_hhdet_fec!P13/0.086*1000000/RES_hhdet_num!P12)</f>
        <v>0</v>
      </c>
      <c r="Q13" s="165">
        <f>IF(RES_hhdet_fec!Q13=0,0,RES_hhdet_fec!Q13/0.086*1000000/RES_hhdet_num!Q12)</f>
        <v>0</v>
      </c>
    </row>
    <row r="14" spans="1:17" ht="12" customHeight="1" x14ac:dyDescent="0.25">
      <c r="A14" s="147" t="s">
        <v>59</v>
      </c>
      <c r="B14" s="164">
        <f>IF(RES_hhdet_fec!B14=0,0,RES_hhdet_fec!B14/0.086*1000000/RES_hhdet_num!B12)</f>
        <v>0</v>
      </c>
      <c r="C14" s="164">
        <f>IF(RES_hhdet_fec!C14=0,0,RES_hhdet_fec!C14/0.086*1000000/RES_hhdet_num!C12)</f>
        <v>0</v>
      </c>
      <c r="D14" s="164">
        <f>IF(RES_hhdet_fec!D14=0,0,RES_hhdet_fec!D14/0.086*1000000/RES_hhdet_num!D12)</f>
        <v>0</v>
      </c>
      <c r="E14" s="164">
        <f>IF(RES_hhdet_fec!E14=0,0,RES_hhdet_fec!E14/0.086*1000000/RES_hhdet_num!E12)</f>
        <v>0</v>
      </c>
      <c r="F14" s="164">
        <f>IF(RES_hhdet_fec!F14=0,0,RES_hhdet_fec!F14/0.086*1000000/RES_hhdet_num!F12)</f>
        <v>0</v>
      </c>
      <c r="G14" s="164">
        <f>IF(RES_hhdet_fec!G14=0,0,RES_hhdet_fec!G14/0.086*1000000/RES_hhdet_num!G12)</f>
        <v>0</v>
      </c>
      <c r="H14" s="164">
        <f>IF(RES_hhdet_fec!H14=0,0,RES_hhdet_fec!H14/0.086*1000000/RES_hhdet_num!H12)</f>
        <v>0</v>
      </c>
      <c r="I14" s="164">
        <f>IF(RES_hhdet_fec!I14=0,0,RES_hhdet_fec!I14/0.086*1000000/RES_hhdet_num!I12)</f>
        <v>0</v>
      </c>
      <c r="J14" s="164">
        <f>IF(RES_hhdet_fec!J14=0,0,RES_hhdet_fec!J14/0.086*1000000/RES_hhdet_num!J12)</f>
        <v>0</v>
      </c>
      <c r="K14" s="164">
        <f>IF(RES_hhdet_fec!K14=0,0,RES_hhdet_fec!K14/0.086*1000000/RES_hhdet_num!K12)</f>
        <v>0</v>
      </c>
      <c r="L14" s="164">
        <f>IF(RES_hhdet_fec!L14=0,0,RES_hhdet_fec!L14/0.086*1000000/RES_hhdet_num!L12)</f>
        <v>0</v>
      </c>
      <c r="M14" s="164">
        <f>IF(RES_hhdet_fec!M14=0,0,RES_hhdet_fec!M14/0.086*1000000/RES_hhdet_num!M12)</f>
        <v>0</v>
      </c>
      <c r="N14" s="164">
        <f>IF(RES_hhdet_fec!N14=0,0,RES_hhdet_fec!N14/0.086*1000000/RES_hhdet_num!N12)</f>
        <v>0</v>
      </c>
      <c r="O14" s="164">
        <f>IF(RES_hhdet_fec!O14=0,0,RES_hhdet_fec!O14/0.086*1000000/RES_hhdet_num!O12)</f>
        <v>0</v>
      </c>
      <c r="P14" s="164">
        <f>IF(RES_hhdet_fec!P14=0,0,RES_hhdet_fec!P14/0.086*1000000/RES_hhdet_num!P12)</f>
        <v>0</v>
      </c>
      <c r="Q14" s="164">
        <f>IF(RES_hhdet_fec!Q14=0,0,RES_hhdet_fec!Q14/0.086*1000000/RES_hhdet_num!Q12)</f>
        <v>0</v>
      </c>
    </row>
    <row r="15" spans="1:17" ht="12" customHeight="1" x14ac:dyDescent="0.25">
      <c r="A15" s="163" t="s">
        <v>142</v>
      </c>
      <c r="B15" s="162">
        <f>IF(RES_hhdet_fec!B15=0,0,RES_hhdet_fec!B15/0.086*1000000/RES_hhdet_num!B15)</f>
        <v>0</v>
      </c>
      <c r="C15" s="162">
        <f>IF(RES_hhdet_fec!C15=0,0,RES_hhdet_fec!C15/0.086*1000000/RES_hhdet_num!C15)</f>
        <v>0</v>
      </c>
      <c r="D15" s="162">
        <f>IF(RES_hhdet_fec!D15=0,0,RES_hhdet_fec!D15/0.086*1000000/RES_hhdet_num!D15)</f>
        <v>0</v>
      </c>
      <c r="E15" s="162">
        <f>IF(RES_hhdet_fec!E15=0,0,RES_hhdet_fec!E15/0.086*1000000/RES_hhdet_num!E15)</f>
        <v>0</v>
      </c>
      <c r="F15" s="162">
        <f>IF(RES_hhdet_fec!F15=0,0,RES_hhdet_fec!F15/0.086*1000000/RES_hhdet_num!F15)</f>
        <v>0</v>
      </c>
      <c r="G15" s="162">
        <f>IF(RES_hhdet_fec!G15=0,0,RES_hhdet_fec!G15/0.086*1000000/RES_hhdet_num!G15)</f>
        <v>0</v>
      </c>
      <c r="H15" s="162">
        <f>IF(RES_hhdet_fec!H15=0,0,RES_hhdet_fec!H15/0.086*1000000/RES_hhdet_num!H15)</f>
        <v>0</v>
      </c>
      <c r="I15" s="162">
        <f>IF(RES_hhdet_fec!I15=0,0,RES_hhdet_fec!I15/0.086*1000000/RES_hhdet_num!I15)</f>
        <v>0</v>
      </c>
      <c r="J15" s="162">
        <f>IF(RES_hhdet_fec!J15=0,0,RES_hhdet_fec!J15/0.086*1000000/RES_hhdet_num!J15)</f>
        <v>0</v>
      </c>
      <c r="K15" s="162">
        <f>IF(RES_hhdet_fec!K15=0,0,RES_hhdet_fec!K15/0.086*1000000/RES_hhdet_num!K15)</f>
        <v>0</v>
      </c>
      <c r="L15" s="162">
        <f>IF(RES_hhdet_fec!L15=0,0,RES_hhdet_fec!L15/0.086*1000000/RES_hhdet_num!L15)</f>
        <v>0</v>
      </c>
      <c r="M15" s="162">
        <f>IF(RES_hhdet_fec!M15=0,0,RES_hhdet_fec!M15/0.086*1000000/RES_hhdet_num!M15)</f>
        <v>0</v>
      </c>
      <c r="N15" s="162">
        <f>IF(RES_hhdet_fec!N15=0,0,RES_hhdet_fec!N15/0.086*1000000/RES_hhdet_num!N15)</f>
        <v>0</v>
      </c>
      <c r="O15" s="162">
        <f>IF(RES_hhdet_fec!O15=0,0,RES_hhdet_fec!O15/0.086*1000000/RES_hhdet_num!O15)</f>
        <v>0</v>
      </c>
      <c r="P15" s="162">
        <f>IF(RES_hhdet_fec!P15=0,0,RES_hhdet_fec!P15/0.086*1000000/RES_hhdet_num!P15)</f>
        <v>0</v>
      </c>
      <c r="Q15" s="162">
        <f>IF(RES_hhdet_fec!Q15=0,0,RES_hhdet_fec!Q15/0.086*1000000/RES_hhdet_num!Q15)</f>
        <v>0</v>
      </c>
    </row>
    <row r="16" spans="1:17" ht="12" customHeight="1" x14ac:dyDescent="0.25">
      <c r="A16" s="161" t="s">
        <v>141</v>
      </c>
      <c r="B16" s="160">
        <f>IF(RES_hhdet_fec!B16=0,0,RES_hhdet_fec!B16/0.086*1000000/RES_hhdet_num!B16)</f>
        <v>0</v>
      </c>
      <c r="C16" s="160">
        <f>IF(RES_hhdet_fec!C16=0,0,RES_hhdet_fec!C16/0.086*1000000/RES_hhdet_num!C16)</f>
        <v>0</v>
      </c>
      <c r="D16" s="160">
        <f>IF(RES_hhdet_fec!D16=0,0,RES_hhdet_fec!D16/0.086*1000000/RES_hhdet_num!D16)</f>
        <v>0</v>
      </c>
      <c r="E16" s="160">
        <f>IF(RES_hhdet_fec!E16=0,0,RES_hhdet_fec!E16/0.086*1000000/RES_hhdet_num!E16)</f>
        <v>0</v>
      </c>
      <c r="F16" s="160">
        <f>IF(RES_hhdet_fec!F16=0,0,RES_hhdet_fec!F16/0.086*1000000/RES_hhdet_num!F16)</f>
        <v>0</v>
      </c>
      <c r="G16" s="160">
        <f>IF(RES_hhdet_fec!G16=0,0,RES_hhdet_fec!G16/0.086*1000000/RES_hhdet_num!G16)</f>
        <v>0</v>
      </c>
      <c r="H16" s="160">
        <f>IF(RES_hhdet_fec!H16=0,0,RES_hhdet_fec!H16/0.086*1000000/RES_hhdet_num!H16)</f>
        <v>0</v>
      </c>
      <c r="I16" s="160">
        <f>IF(RES_hhdet_fec!I16=0,0,RES_hhdet_fec!I16/0.086*1000000/RES_hhdet_num!I16)</f>
        <v>0</v>
      </c>
      <c r="J16" s="160">
        <f>IF(RES_hhdet_fec!J16=0,0,RES_hhdet_fec!J16/0.086*1000000/RES_hhdet_num!J16)</f>
        <v>0</v>
      </c>
      <c r="K16" s="160">
        <f>IF(RES_hhdet_fec!K16=0,0,RES_hhdet_fec!K16/0.086*1000000/RES_hhdet_num!K16)</f>
        <v>0</v>
      </c>
      <c r="L16" s="160">
        <f>IF(RES_hhdet_fec!L16=0,0,RES_hhdet_fec!L16/0.086*1000000/RES_hhdet_num!L16)</f>
        <v>0</v>
      </c>
      <c r="M16" s="160">
        <f>IF(RES_hhdet_fec!M16=0,0,RES_hhdet_fec!M16/0.086*1000000/RES_hhdet_num!M16)</f>
        <v>0</v>
      </c>
      <c r="N16" s="160">
        <f>IF(RES_hhdet_fec!N16=0,0,RES_hhdet_fec!N16/0.086*1000000/RES_hhdet_num!N16)</f>
        <v>0</v>
      </c>
      <c r="O16" s="160">
        <f>IF(RES_hhdet_fec!O16=0,0,RES_hhdet_fec!O16/0.086*1000000/RES_hhdet_num!O16)</f>
        <v>0</v>
      </c>
      <c r="P16" s="160">
        <f>IF(RES_hhdet_fec!P16=0,0,RES_hhdet_fec!P16/0.086*1000000/RES_hhdet_num!P16)</f>
        <v>0</v>
      </c>
      <c r="Q16" s="160">
        <f>IF(RES_hhdet_fec!Q16=0,0,RES_hhdet_fec!Q16/0.086*1000000/RES_hhdet_num!Q16)</f>
        <v>0</v>
      </c>
    </row>
    <row r="17" spans="1:17" ht="12" customHeight="1" x14ac:dyDescent="0.25">
      <c r="A17" s="148" t="s">
        <v>60</v>
      </c>
      <c r="B17" s="156">
        <f>IF(RES_hhdet_fec!B17=0,0,RES_hhdet_fec!B17/0.086*1000000/RES_hhdet_num!B16)</f>
        <v>0</v>
      </c>
      <c r="C17" s="156">
        <f>IF(RES_hhdet_fec!C17=0,0,RES_hhdet_fec!C17/0.086*1000000/RES_hhdet_num!C16)</f>
        <v>0</v>
      </c>
      <c r="D17" s="156">
        <f>IF(RES_hhdet_fec!D17=0,0,RES_hhdet_fec!D17/0.086*1000000/RES_hhdet_num!D16)</f>
        <v>0</v>
      </c>
      <c r="E17" s="156">
        <f>IF(RES_hhdet_fec!E17=0,0,RES_hhdet_fec!E17/0.086*1000000/RES_hhdet_num!E16)</f>
        <v>0</v>
      </c>
      <c r="F17" s="156">
        <f>IF(RES_hhdet_fec!F17=0,0,RES_hhdet_fec!F17/0.086*1000000/RES_hhdet_num!F16)</f>
        <v>0</v>
      </c>
      <c r="G17" s="156">
        <f>IF(RES_hhdet_fec!G17=0,0,RES_hhdet_fec!G17/0.086*1000000/RES_hhdet_num!G16)</f>
        <v>0</v>
      </c>
      <c r="H17" s="156">
        <f>IF(RES_hhdet_fec!H17=0,0,RES_hhdet_fec!H17/0.086*1000000/RES_hhdet_num!H16)</f>
        <v>0</v>
      </c>
      <c r="I17" s="156">
        <f>IF(RES_hhdet_fec!I17=0,0,RES_hhdet_fec!I17/0.086*1000000/RES_hhdet_num!I16)</f>
        <v>0</v>
      </c>
      <c r="J17" s="156">
        <f>IF(RES_hhdet_fec!J17=0,0,RES_hhdet_fec!J17/0.086*1000000/RES_hhdet_num!J16)</f>
        <v>0</v>
      </c>
      <c r="K17" s="156">
        <f>IF(RES_hhdet_fec!K17=0,0,RES_hhdet_fec!K17/0.086*1000000/RES_hhdet_num!K16)</f>
        <v>0</v>
      </c>
      <c r="L17" s="156">
        <f>IF(RES_hhdet_fec!L17=0,0,RES_hhdet_fec!L17/0.086*1000000/RES_hhdet_num!L16)</f>
        <v>0</v>
      </c>
      <c r="M17" s="156">
        <f>IF(RES_hhdet_fec!M17=0,0,RES_hhdet_fec!M17/0.086*1000000/RES_hhdet_num!M16)</f>
        <v>0</v>
      </c>
      <c r="N17" s="156">
        <f>IF(RES_hhdet_fec!N17=0,0,RES_hhdet_fec!N17/0.086*1000000/RES_hhdet_num!N16)</f>
        <v>0</v>
      </c>
      <c r="O17" s="156">
        <f>IF(RES_hhdet_fec!O17=0,0,RES_hhdet_fec!O17/0.086*1000000/RES_hhdet_num!O16)</f>
        <v>0</v>
      </c>
      <c r="P17" s="156">
        <f>IF(RES_hhdet_fec!P17=0,0,RES_hhdet_fec!P17/0.086*1000000/RES_hhdet_num!P16)</f>
        <v>0</v>
      </c>
      <c r="Q17" s="156">
        <f>IF(RES_hhdet_fec!Q17=0,0,RES_hhdet_fec!Q17/0.086*1000000/RES_hhdet_num!Q16)</f>
        <v>0</v>
      </c>
    </row>
    <row r="18" spans="1:17" ht="12" customHeight="1" x14ac:dyDescent="0.25">
      <c r="A18" s="148" t="s">
        <v>59</v>
      </c>
      <c r="B18" s="156">
        <f>IF(RES_hhdet_fec!B18=0,0,RES_hhdet_fec!B18/0.086*1000000/RES_hhdet_num!B16)</f>
        <v>0</v>
      </c>
      <c r="C18" s="156">
        <f>IF(RES_hhdet_fec!C18=0,0,RES_hhdet_fec!C18/0.086*1000000/RES_hhdet_num!C16)</f>
        <v>0</v>
      </c>
      <c r="D18" s="156">
        <f>IF(RES_hhdet_fec!D18=0,0,RES_hhdet_fec!D18/0.086*1000000/RES_hhdet_num!D16)</f>
        <v>0</v>
      </c>
      <c r="E18" s="156">
        <f>IF(RES_hhdet_fec!E18=0,0,RES_hhdet_fec!E18/0.086*1000000/RES_hhdet_num!E16)</f>
        <v>0</v>
      </c>
      <c r="F18" s="156">
        <f>IF(RES_hhdet_fec!F18=0,0,RES_hhdet_fec!F18/0.086*1000000/RES_hhdet_num!F16)</f>
        <v>0</v>
      </c>
      <c r="G18" s="156">
        <f>IF(RES_hhdet_fec!G18=0,0,RES_hhdet_fec!G18/0.086*1000000/RES_hhdet_num!G16)</f>
        <v>0</v>
      </c>
      <c r="H18" s="156">
        <f>IF(RES_hhdet_fec!H18=0,0,RES_hhdet_fec!H18/0.086*1000000/RES_hhdet_num!H16)</f>
        <v>0</v>
      </c>
      <c r="I18" s="156">
        <f>IF(RES_hhdet_fec!I18=0,0,RES_hhdet_fec!I18/0.086*1000000/RES_hhdet_num!I16)</f>
        <v>0</v>
      </c>
      <c r="J18" s="156">
        <f>IF(RES_hhdet_fec!J18=0,0,RES_hhdet_fec!J18/0.086*1000000/RES_hhdet_num!J16)</f>
        <v>0</v>
      </c>
      <c r="K18" s="156">
        <f>IF(RES_hhdet_fec!K18=0,0,RES_hhdet_fec!K18/0.086*1000000/RES_hhdet_num!K16)</f>
        <v>0</v>
      </c>
      <c r="L18" s="156">
        <f>IF(RES_hhdet_fec!L18=0,0,RES_hhdet_fec!L18/0.086*1000000/RES_hhdet_num!L16)</f>
        <v>0</v>
      </c>
      <c r="M18" s="156">
        <f>IF(RES_hhdet_fec!M18=0,0,RES_hhdet_fec!M18/0.086*1000000/RES_hhdet_num!M16)</f>
        <v>0</v>
      </c>
      <c r="N18" s="156">
        <f>IF(RES_hhdet_fec!N18=0,0,RES_hhdet_fec!N18/0.086*1000000/RES_hhdet_num!N16)</f>
        <v>0</v>
      </c>
      <c r="O18" s="156">
        <f>IF(RES_hhdet_fec!O18=0,0,RES_hhdet_fec!O18/0.086*1000000/RES_hhdet_num!O16)</f>
        <v>0</v>
      </c>
      <c r="P18" s="156">
        <f>IF(RES_hhdet_fec!P18=0,0,RES_hhdet_fec!P18/0.086*1000000/RES_hhdet_num!P16)</f>
        <v>0</v>
      </c>
      <c r="Q18" s="156">
        <f>IF(RES_hhdet_fec!Q18=0,0,RES_hhdet_fec!Q18/0.086*1000000/RES_hhdet_num!Q16)</f>
        <v>0</v>
      </c>
    </row>
    <row r="19" spans="1:17" ht="12" customHeight="1" x14ac:dyDescent="0.25">
      <c r="A19" s="158" t="s">
        <v>62</v>
      </c>
      <c r="B19" s="157">
        <f>IF(RES_hhdet_fec!B19=0,0,RES_hhdet_fec!B19/0.086*1000000/RES_hhdet_num!B$3)</f>
        <v>0</v>
      </c>
      <c r="C19" s="157">
        <f>IF(RES_hhdet_fec!C19=0,0,RES_hhdet_fec!C19/0.086*1000000/RES_hhdet_num!C$3)</f>
        <v>0</v>
      </c>
      <c r="D19" s="157">
        <f>IF(RES_hhdet_fec!D19=0,0,RES_hhdet_fec!D19/0.086*1000000/RES_hhdet_num!D$3)</f>
        <v>0</v>
      </c>
      <c r="E19" s="157">
        <f>IF(RES_hhdet_fec!E19=0,0,RES_hhdet_fec!E19/0.086*1000000/RES_hhdet_num!E$3)</f>
        <v>0</v>
      </c>
      <c r="F19" s="157">
        <f>IF(RES_hhdet_fec!F19=0,0,RES_hhdet_fec!F19/0.086*1000000/RES_hhdet_num!F$3)</f>
        <v>0</v>
      </c>
      <c r="G19" s="157">
        <f>IF(RES_hhdet_fec!G19=0,0,RES_hhdet_fec!G19/0.086*1000000/RES_hhdet_num!G$3)</f>
        <v>0</v>
      </c>
      <c r="H19" s="157">
        <f>IF(RES_hhdet_fec!H19=0,0,RES_hhdet_fec!H19/0.086*1000000/RES_hhdet_num!H$3)</f>
        <v>0</v>
      </c>
      <c r="I19" s="157">
        <f>IF(RES_hhdet_fec!I19=0,0,RES_hhdet_fec!I19/0.086*1000000/RES_hhdet_num!I$3)</f>
        <v>0</v>
      </c>
      <c r="J19" s="157">
        <f>IF(RES_hhdet_fec!J19=0,0,RES_hhdet_fec!J19/0.086*1000000/RES_hhdet_num!J$3)</f>
        <v>0</v>
      </c>
      <c r="K19" s="157">
        <f>IF(RES_hhdet_fec!K19=0,0,RES_hhdet_fec!K19/0.086*1000000/RES_hhdet_num!K$3)</f>
        <v>0</v>
      </c>
      <c r="L19" s="157">
        <f>IF(RES_hhdet_fec!L19=0,0,RES_hhdet_fec!L19/0.086*1000000/RES_hhdet_num!L$3)</f>
        <v>0</v>
      </c>
      <c r="M19" s="157">
        <f>IF(RES_hhdet_fec!M19=0,0,RES_hhdet_fec!M19/0.086*1000000/RES_hhdet_num!M$3)</f>
        <v>0</v>
      </c>
      <c r="N19" s="157">
        <f>IF(RES_hhdet_fec!N19=0,0,RES_hhdet_fec!N19/0.086*1000000/RES_hhdet_num!N$3)</f>
        <v>0</v>
      </c>
      <c r="O19" s="157">
        <f>IF(RES_hhdet_fec!O19=0,0,RES_hhdet_fec!O19/0.086*1000000/RES_hhdet_num!O$3)</f>
        <v>0</v>
      </c>
      <c r="P19" s="157">
        <f>IF(RES_hhdet_fec!P19=0,0,RES_hhdet_fec!P19/0.086*1000000/RES_hhdet_num!P$3)</f>
        <v>0</v>
      </c>
      <c r="Q19" s="157">
        <f>IF(RES_hhdet_fec!Q19=0,0,RES_hhdet_fec!Q19/0.086*1000000/RES_hhdet_num!Q$3)</f>
        <v>0</v>
      </c>
    </row>
    <row r="20" spans="1:17" ht="12" customHeight="1" x14ac:dyDescent="0.25">
      <c r="A20" s="23" t="s">
        <v>58</v>
      </c>
      <c r="B20" s="156">
        <f>IF(RES_hhdet_fec!B20=0,0,RES_hhdet_fec!B20/0.086*1000000/RES_hhdet_num!B20)</f>
        <v>0</v>
      </c>
      <c r="C20" s="156">
        <f>IF(RES_hhdet_fec!C20=0,0,RES_hhdet_fec!C20/0.086*1000000/RES_hhdet_num!C20)</f>
        <v>0</v>
      </c>
      <c r="D20" s="156">
        <f>IF(RES_hhdet_fec!D20=0,0,RES_hhdet_fec!D20/0.086*1000000/RES_hhdet_num!D20)</f>
        <v>0</v>
      </c>
      <c r="E20" s="156">
        <f>IF(RES_hhdet_fec!E20=0,0,RES_hhdet_fec!E20/0.086*1000000/RES_hhdet_num!E20)</f>
        <v>0</v>
      </c>
      <c r="F20" s="156">
        <f>IF(RES_hhdet_fec!F20=0,0,RES_hhdet_fec!F20/0.086*1000000/RES_hhdet_num!F20)</f>
        <v>0</v>
      </c>
      <c r="G20" s="156">
        <f>IF(RES_hhdet_fec!G20=0,0,RES_hhdet_fec!G20/0.086*1000000/RES_hhdet_num!G20)</f>
        <v>0</v>
      </c>
      <c r="H20" s="156">
        <f>IF(RES_hhdet_fec!H20=0,0,RES_hhdet_fec!H20/0.086*1000000/RES_hhdet_num!H20)</f>
        <v>0</v>
      </c>
      <c r="I20" s="156">
        <f>IF(RES_hhdet_fec!I20=0,0,RES_hhdet_fec!I20/0.086*1000000/RES_hhdet_num!I20)</f>
        <v>0</v>
      </c>
      <c r="J20" s="156">
        <f>IF(RES_hhdet_fec!J20=0,0,RES_hhdet_fec!J20/0.086*1000000/RES_hhdet_num!J20)</f>
        <v>0</v>
      </c>
      <c r="K20" s="156">
        <f>IF(RES_hhdet_fec!K20=0,0,RES_hhdet_fec!K20/0.086*1000000/RES_hhdet_num!K20)</f>
        <v>0</v>
      </c>
      <c r="L20" s="156">
        <f>IF(RES_hhdet_fec!L20=0,0,RES_hhdet_fec!L20/0.086*1000000/RES_hhdet_num!L20)</f>
        <v>0</v>
      </c>
      <c r="M20" s="156">
        <f>IF(RES_hhdet_fec!M20=0,0,RES_hhdet_fec!M20/0.086*1000000/RES_hhdet_num!M20)</f>
        <v>0</v>
      </c>
      <c r="N20" s="156">
        <f>IF(RES_hhdet_fec!N20=0,0,RES_hhdet_fec!N20/0.086*1000000/RES_hhdet_num!N20)</f>
        <v>0</v>
      </c>
      <c r="O20" s="156">
        <f>IF(RES_hhdet_fec!O20=0,0,RES_hhdet_fec!O20/0.086*1000000/RES_hhdet_num!O20)</f>
        <v>0</v>
      </c>
      <c r="P20" s="156">
        <f>IF(RES_hhdet_fec!P20=0,0,RES_hhdet_fec!P20/0.086*1000000/RES_hhdet_num!P20)</f>
        <v>0</v>
      </c>
      <c r="Q20" s="156">
        <f>IF(RES_hhdet_fec!Q20=0,0,RES_hhdet_fec!Q20/0.086*1000000/RES_hhdet_num!Q20)</f>
        <v>0</v>
      </c>
    </row>
    <row r="21" spans="1:17" ht="12" customHeight="1" x14ac:dyDescent="0.25">
      <c r="A21" s="23" t="s">
        <v>57</v>
      </c>
      <c r="B21" s="156">
        <f>IF(RES_hhdet_fec!B21=0,0,RES_hhdet_fec!B21/0.086*1000000/RES_hhdet_num!B21)</f>
        <v>0</v>
      </c>
      <c r="C21" s="156">
        <f>IF(RES_hhdet_fec!C21=0,0,RES_hhdet_fec!C21/0.086*1000000/RES_hhdet_num!C21)</f>
        <v>0</v>
      </c>
      <c r="D21" s="156">
        <f>IF(RES_hhdet_fec!D21=0,0,RES_hhdet_fec!D21/0.086*1000000/RES_hhdet_num!D21)</f>
        <v>0</v>
      </c>
      <c r="E21" s="156">
        <f>IF(RES_hhdet_fec!E21=0,0,RES_hhdet_fec!E21/0.086*1000000/RES_hhdet_num!E21)</f>
        <v>0</v>
      </c>
      <c r="F21" s="156">
        <f>IF(RES_hhdet_fec!F21=0,0,RES_hhdet_fec!F21/0.086*1000000/RES_hhdet_num!F21)</f>
        <v>0</v>
      </c>
      <c r="G21" s="156">
        <f>IF(RES_hhdet_fec!G21=0,0,RES_hhdet_fec!G21/0.086*1000000/RES_hhdet_num!G21)</f>
        <v>0</v>
      </c>
      <c r="H21" s="156">
        <f>IF(RES_hhdet_fec!H21=0,0,RES_hhdet_fec!H21/0.086*1000000/RES_hhdet_num!H21)</f>
        <v>0</v>
      </c>
      <c r="I21" s="156">
        <f>IF(RES_hhdet_fec!I21=0,0,RES_hhdet_fec!I21/0.086*1000000/RES_hhdet_num!I21)</f>
        <v>0</v>
      </c>
      <c r="J21" s="156">
        <f>IF(RES_hhdet_fec!J21=0,0,RES_hhdet_fec!J21/0.086*1000000/RES_hhdet_num!J21)</f>
        <v>0</v>
      </c>
      <c r="K21" s="156">
        <f>IF(RES_hhdet_fec!K21=0,0,RES_hhdet_fec!K21/0.086*1000000/RES_hhdet_num!K21)</f>
        <v>0</v>
      </c>
      <c r="L21" s="156">
        <f>IF(RES_hhdet_fec!L21=0,0,RES_hhdet_fec!L21/0.086*1000000/RES_hhdet_num!L21)</f>
        <v>0</v>
      </c>
      <c r="M21" s="156">
        <f>IF(RES_hhdet_fec!M21=0,0,RES_hhdet_fec!M21/0.086*1000000/RES_hhdet_num!M21)</f>
        <v>0</v>
      </c>
      <c r="N21" s="156">
        <f>IF(RES_hhdet_fec!N21=0,0,RES_hhdet_fec!N21/0.086*1000000/RES_hhdet_num!N21)</f>
        <v>0</v>
      </c>
      <c r="O21" s="156">
        <f>IF(RES_hhdet_fec!O21=0,0,RES_hhdet_fec!O21/0.086*1000000/RES_hhdet_num!O21)</f>
        <v>0</v>
      </c>
      <c r="P21" s="156">
        <f>IF(RES_hhdet_fec!P21=0,0,RES_hhdet_fec!P21/0.086*1000000/RES_hhdet_num!P21)</f>
        <v>0</v>
      </c>
      <c r="Q21" s="156">
        <f>IF(RES_hhdet_fec!Q21=0,0,RES_hhdet_fec!Q21/0.086*1000000/RES_hhdet_num!Q21)</f>
        <v>0</v>
      </c>
    </row>
    <row r="22" spans="1:17" ht="12" customHeight="1" x14ac:dyDescent="0.25">
      <c r="A22" s="29" t="s">
        <v>140</v>
      </c>
      <c r="B22" s="57">
        <f>IF(RES_hhdet_fec!B22=0,0,RES_hhdet_fec!B22/0.086*1000000/RES_hhdet_num!B22)</f>
        <v>0</v>
      </c>
      <c r="C22" s="57">
        <f>IF(RES_hhdet_fec!C22=0,0,RES_hhdet_fec!C22/0.086*1000000/RES_hhdet_num!C22)</f>
        <v>0</v>
      </c>
      <c r="D22" s="57">
        <f>IF(RES_hhdet_fec!D22=0,0,RES_hhdet_fec!D22/0.086*1000000/RES_hhdet_num!D22)</f>
        <v>0</v>
      </c>
      <c r="E22" s="57">
        <f>IF(RES_hhdet_fec!E22=0,0,RES_hhdet_fec!E22/0.086*1000000/RES_hhdet_num!E22)</f>
        <v>0</v>
      </c>
      <c r="F22" s="57">
        <f>IF(RES_hhdet_fec!F22=0,0,RES_hhdet_fec!F22/0.086*1000000/RES_hhdet_num!F22)</f>
        <v>0</v>
      </c>
      <c r="G22" s="57">
        <f>IF(RES_hhdet_fec!G22=0,0,RES_hhdet_fec!G22/0.086*1000000/RES_hhdet_num!G22)</f>
        <v>0</v>
      </c>
      <c r="H22" s="57">
        <f>IF(RES_hhdet_fec!H22=0,0,RES_hhdet_fec!H22/0.086*1000000/RES_hhdet_num!H22)</f>
        <v>0</v>
      </c>
      <c r="I22" s="57">
        <f>IF(RES_hhdet_fec!I22=0,0,RES_hhdet_fec!I22/0.086*1000000/RES_hhdet_num!I22)</f>
        <v>0</v>
      </c>
      <c r="J22" s="57">
        <f>IF(RES_hhdet_fec!J22=0,0,RES_hhdet_fec!J22/0.086*1000000/RES_hhdet_num!J22)</f>
        <v>0</v>
      </c>
      <c r="K22" s="57">
        <f>IF(RES_hhdet_fec!K22=0,0,RES_hhdet_fec!K22/0.086*1000000/RES_hhdet_num!K22)</f>
        <v>0</v>
      </c>
      <c r="L22" s="57">
        <f>IF(RES_hhdet_fec!L22=0,0,RES_hhdet_fec!L22/0.086*1000000/RES_hhdet_num!L22)</f>
        <v>0</v>
      </c>
      <c r="M22" s="57">
        <f>IF(RES_hhdet_fec!M22=0,0,RES_hhdet_fec!M22/0.086*1000000/RES_hhdet_num!M22)</f>
        <v>0</v>
      </c>
      <c r="N22" s="57">
        <f>IF(RES_hhdet_fec!N22=0,0,RES_hhdet_fec!N22/0.086*1000000/RES_hhdet_num!N22)</f>
        <v>0</v>
      </c>
      <c r="O22" s="57">
        <f>IF(RES_hhdet_fec!O22=0,0,RES_hhdet_fec!O22/0.086*1000000/RES_hhdet_num!O22)</f>
        <v>0</v>
      </c>
      <c r="P22" s="57">
        <f>IF(RES_hhdet_fec!P22=0,0,RES_hhdet_fec!P22/0.086*1000000/RES_hhdet_num!P22)</f>
        <v>0</v>
      </c>
      <c r="Q22" s="57">
        <f>IF(RES_hhdet_fec!Q22=0,0,RES_hhdet_fec!Q22/0.086*1000000/RES_hhdet_num!Q22)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>SUM(B25,B28,B30,B39)</f>
        <v>14715.503606396</v>
      </c>
      <c r="C24" s="168">
        <f t="shared" ref="C24:Q24" si="4">SUM(C25,C28,C30,C39)</f>
        <v>13894.987824419579</v>
      </c>
      <c r="D24" s="168">
        <f t="shared" si="4"/>
        <v>14219.811272177265</v>
      </c>
      <c r="E24" s="168">
        <f t="shared" si="4"/>
        <v>14637.604769997815</v>
      </c>
      <c r="F24" s="168">
        <f t="shared" si="4"/>
        <v>13148.459638261033</v>
      </c>
      <c r="G24" s="168">
        <f t="shared" si="4"/>
        <v>12002.773385243032</v>
      </c>
      <c r="H24" s="168">
        <f t="shared" si="4"/>
        <v>12380.077076629288</v>
      </c>
      <c r="I24" s="168">
        <f t="shared" si="4"/>
        <v>12415.659328674436</v>
      </c>
      <c r="J24" s="168">
        <f t="shared" si="4"/>
        <v>11313.410083216022</v>
      </c>
      <c r="K24" s="168">
        <f t="shared" si="4"/>
        <v>11783.255872540443</v>
      </c>
      <c r="L24" s="168">
        <f t="shared" si="4"/>
        <v>10548.32014932032</v>
      </c>
      <c r="M24" s="168">
        <f t="shared" si="4"/>
        <v>11035.64005357208</v>
      </c>
      <c r="N24" s="168">
        <f t="shared" si="4"/>
        <v>10453.745147512436</v>
      </c>
      <c r="O24" s="168">
        <f t="shared" si="4"/>
        <v>9090.182317786348</v>
      </c>
      <c r="P24" s="168">
        <f t="shared" si="4"/>
        <v>8661.177007373728</v>
      </c>
      <c r="Q24" s="168">
        <f t="shared" si="4"/>
        <v>9845.8510224782203</v>
      </c>
    </row>
    <row r="25" spans="1:17" ht="12.95" customHeight="1" x14ac:dyDescent="0.25">
      <c r="A25" s="158" t="s">
        <v>65</v>
      </c>
      <c r="B25" s="157">
        <f t="shared" ref="B25" si="5">SUM(B26:B27)</f>
        <v>9030.8987062607321</v>
      </c>
      <c r="C25" s="157">
        <f t="shared" ref="C25:Q25" si="6">SUM(C26:C27)</f>
        <v>8783.0748920574042</v>
      </c>
      <c r="D25" s="157">
        <f t="shared" si="6"/>
        <v>8963.7892318624563</v>
      </c>
      <c r="E25" s="157">
        <f t="shared" si="6"/>
        <v>9200.3558705423584</v>
      </c>
      <c r="F25" s="157">
        <f t="shared" si="6"/>
        <v>7936.9015798613163</v>
      </c>
      <c r="G25" s="157">
        <f t="shared" si="6"/>
        <v>6674.0200211538449</v>
      </c>
      <c r="H25" s="157">
        <f t="shared" si="6"/>
        <v>7454.8968344902578</v>
      </c>
      <c r="I25" s="157">
        <f t="shared" si="6"/>
        <v>7583.2799288869837</v>
      </c>
      <c r="J25" s="157">
        <f t="shared" si="6"/>
        <v>6583.7234755238842</v>
      </c>
      <c r="K25" s="157">
        <f t="shared" si="6"/>
        <v>7027.8954932510296</v>
      </c>
      <c r="L25" s="157">
        <f t="shared" si="6"/>
        <v>5862.9683444674847</v>
      </c>
      <c r="M25" s="157">
        <f t="shared" si="6"/>
        <v>6372.4188526080507</v>
      </c>
      <c r="N25" s="157">
        <f t="shared" si="6"/>
        <v>5968.1239331744737</v>
      </c>
      <c r="O25" s="157">
        <f t="shared" si="6"/>
        <v>4864.4215665491474</v>
      </c>
      <c r="P25" s="157">
        <f t="shared" si="6"/>
        <v>4382.3237098559921</v>
      </c>
      <c r="Q25" s="157">
        <f t="shared" si="6"/>
        <v>5277.2530980222364</v>
      </c>
    </row>
    <row r="26" spans="1:17" ht="12" customHeight="1" x14ac:dyDescent="0.25">
      <c r="A26" s="23" t="s">
        <v>84</v>
      </c>
      <c r="B26" s="156">
        <f>IF(RES_hhdet_fec!B26=0,0,RES_hhdet_fec!B26/0.086*1000000/RES_hhdet_num!B$24)</f>
        <v>8834.1769003332465</v>
      </c>
      <c r="C26" s="156">
        <f>IF(RES_hhdet_fec!C26=0,0,RES_hhdet_fec!C26/0.086*1000000/RES_hhdet_num!C$24)</f>
        <v>8729.5298524236514</v>
      </c>
      <c r="D26" s="156">
        <f>IF(RES_hhdet_fec!D26=0,0,RES_hhdet_fec!D26/0.086*1000000/RES_hhdet_num!D$24)</f>
        <v>8888.0882243578708</v>
      </c>
      <c r="E26" s="156">
        <f>IF(RES_hhdet_fec!E26=0,0,RES_hhdet_fec!E26/0.086*1000000/RES_hhdet_num!E$24)</f>
        <v>9030.0229553836143</v>
      </c>
      <c r="F26" s="156">
        <f>IF(RES_hhdet_fec!F26=0,0,RES_hhdet_fec!F26/0.086*1000000/RES_hhdet_num!F$24)</f>
        <v>7797.6089042560725</v>
      </c>
      <c r="G26" s="156">
        <f>IF(RES_hhdet_fec!G26=0,0,RES_hhdet_fec!G26/0.086*1000000/RES_hhdet_num!G$24)</f>
        <v>6623.7209459773039</v>
      </c>
      <c r="H26" s="156">
        <f>IF(RES_hhdet_fec!H26=0,0,RES_hhdet_fec!H26/0.086*1000000/RES_hhdet_num!H$24)</f>
        <v>7386.7138627921931</v>
      </c>
      <c r="I26" s="156">
        <f>IF(RES_hhdet_fec!I26=0,0,RES_hhdet_fec!I26/0.086*1000000/RES_hhdet_num!I$24)</f>
        <v>7247.5176772687346</v>
      </c>
      <c r="J26" s="156">
        <f>IF(RES_hhdet_fec!J26=0,0,RES_hhdet_fec!J26/0.086*1000000/RES_hhdet_num!J$24)</f>
        <v>6396.4748252498366</v>
      </c>
      <c r="K26" s="156">
        <f>IF(RES_hhdet_fec!K26=0,0,RES_hhdet_fec!K26/0.086*1000000/RES_hhdet_num!K$24)</f>
        <v>6974.2285165280973</v>
      </c>
      <c r="L26" s="156">
        <f>IF(RES_hhdet_fec!L26=0,0,RES_hhdet_fec!L26/0.086*1000000/RES_hhdet_num!L$24)</f>
        <v>5745.7137231935658</v>
      </c>
      <c r="M26" s="156">
        <f>IF(RES_hhdet_fec!M26=0,0,RES_hhdet_fec!M26/0.086*1000000/RES_hhdet_num!M$24)</f>
        <v>6296.0586059875868</v>
      </c>
      <c r="N26" s="156">
        <f>IF(RES_hhdet_fec!N26=0,0,RES_hhdet_fec!N26/0.086*1000000/RES_hhdet_num!N$24)</f>
        <v>5917.5943610521736</v>
      </c>
      <c r="O26" s="156">
        <f>IF(RES_hhdet_fec!O26=0,0,RES_hhdet_fec!O26/0.086*1000000/RES_hhdet_num!O$24)</f>
        <v>4822.1218533244755</v>
      </c>
      <c r="P26" s="156">
        <f>IF(RES_hhdet_fec!P26=0,0,RES_hhdet_fec!P26/0.086*1000000/RES_hhdet_num!P$24)</f>
        <v>4319.9115661246396</v>
      </c>
      <c r="Q26" s="156">
        <f>IF(RES_hhdet_fec!Q26=0,0,RES_hhdet_fec!Q26/0.086*1000000/RES_hhdet_num!Q$24)</f>
        <v>5179.1970448244647</v>
      </c>
    </row>
    <row r="27" spans="1:17" ht="12" customHeight="1" x14ac:dyDescent="0.25">
      <c r="A27" s="23" t="s">
        <v>60</v>
      </c>
      <c r="B27" s="156">
        <f>IF(RES_hhdet_fec!B27=0,0,RES_hhdet_fec!B27/0.086*1000000/RES_hhdet_num!B$24)</f>
        <v>196.72180592748518</v>
      </c>
      <c r="C27" s="156">
        <f>IF(RES_hhdet_fec!C27=0,0,RES_hhdet_fec!C27/0.086*1000000/RES_hhdet_num!C$24)</f>
        <v>53.545039633752644</v>
      </c>
      <c r="D27" s="156">
        <f>IF(RES_hhdet_fec!D27=0,0,RES_hhdet_fec!D27/0.086*1000000/RES_hhdet_num!D$24)</f>
        <v>75.701007504584609</v>
      </c>
      <c r="E27" s="156">
        <f>IF(RES_hhdet_fec!E27=0,0,RES_hhdet_fec!E27/0.086*1000000/RES_hhdet_num!E$24)</f>
        <v>170.33291515874447</v>
      </c>
      <c r="F27" s="156">
        <f>IF(RES_hhdet_fec!F27=0,0,RES_hhdet_fec!F27/0.086*1000000/RES_hhdet_num!F$24)</f>
        <v>139.29267560524346</v>
      </c>
      <c r="G27" s="156">
        <f>IF(RES_hhdet_fec!G27=0,0,RES_hhdet_fec!G27/0.086*1000000/RES_hhdet_num!G$24)</f>
        <v>50.299075176541315</v>
      </c>
      <c r="H27" s="156">
        <f>IF(RES_hhdet_fec!H27=0,0,RES_hhdet_fec!H27/0.086*1000000/RES_hhdet_num!H$24)</f>
        <v>68.182971698064634</v>
      </c>
      <c r="I27" s="156">
        <f>IF(RES_hhdet_fec!I27=0,0,RES_hhdet_fec!I27/0.086*1000000/RES_hhdet_num!I$24)</f>
        <v>335.76225161824914</v>
      </c>
      <c r="J27" s="156">
        <f>IF(RES_hhdet_fec!J27=0,0,RES_hhdet_fec!J27/0.086*1000000/RES_hhdet_num!J$24)</f>
        <v>187.24865027404749</v>
      </c>
      <c r="K27" s="156">
        <f>IF(RES_hhdet_fec!K27=0,0,RES_hhdet_fec!K27/0.086*1000000/RES_hhdet_num!K$24)</f>
        <v>53.666976722932546</v>
      </c>
      <c r="L27" s="156">
        <f>IF(RES_hhdet_fec!L27=0,0,RES_hhdet_fec!L27/0.086*1000000/RES_hhdet_num!L$24)</f>
        <v>117.25462127391856</v>
      </c>
      <c r="M27" s="156">
        <f>IF(RES_hhdet_fec!M27=0,0,RES_hhdet_fec!M27/0.086*1000000/RES_hhdet_num!M$24)</f>
        <v>76.360246620463982</v>
      </c>
      <c r="N27" s="156">
        <f>IF(RES_hhdet_fec!N27=0,0,RES_hhdet_fec!N27/0.086*1000000/RES_hhdet_num!N$24)</f>
        <v>50.529572122299875</v>
      </c>
      <c r="O27" s="156">
        <f>IF(RES_hhdet_fec!O27=0,0,RES_hhdet_fec!O27/0.086*1000000/RES_hhdet_num!O$24)</f>
        <v>42.299713224671684</v>
      </c>
      <c r="P27" s="156">
        <f>IF(RES_hhdet_fec!P27=0,0,RES_hhdet_fec!P27/0.086*1000000/RES_hhdet_num!P$24)</f>
        <v>62.412143731352735</v>
      </c>
      <c r="Q27" s="156">
        <f>IF(RES_hhdet_fec!Q27=0,0,RES_hhdet_fec!Q27/0.086*1000000/RES_hhdet_num!Q$24)</f>
        <v>98.056053197771917</v>
      </c>
    </row>
    <row r="28" spans="1:17" ht="12.95" customHeight="1" x14ac:dyDescent="0.25">
      <c r="A28" s="158" t="s">
        <v>112</v>
      </c>
      <c r="B28" s="157">
        <f t="shared" ref="B28:Q28" si="7">B29</f>
        <v>356.6254168088164</v>
      </c>
      <c r="C28" s="157">
        <f t="shared" si="7"/>
        <v>371.8484045073148</v>
      </c>
      <c r="D28" s="157">
        <f t="shared" si="7"/>
        <v>376.89615185172801</v>
      </c>
      <c r="E28" s="157">
        <f t="shared" si="7"/>
        <v>380.74624098105761</v>
      </c>
      <c r="F28" s="157">
        <f t="shared" si="7"/>
        <v>397.16963740810024</v>
      </c>
      <c r="G28" s="157">
        <f t="shared" si="7"/>
        <v>400.29265284937185</v>
      </c>
      <c r="H28" s="157">
        <f t="shared" si="7"/>
        <v>406.02234604648794</v>
      </c>
      <c r="I28" s="157">
        <f t="shared" si="7"/>
        <v>407.34617268888172</v>
      </c>
      <c r="J28" s="157">
        <f t="shared" si="7"/>
        <v>387.97983445502467</v>
      </c>
      <c r="K28" s="157">
        <f t="shared" si="7"/>
        <v>417.00941024670976</v>
      </c>
      <c r="L28" s="157">
        <f t="shared" si="7"/>
        <v>438.93258417912114</v>
      </c>
      <c r="M28" s="157">
        <f t="shared" si="7"/>
        <v>443.1758547125354</v>
      </c>
      <c r="N28" s="157">
        <f t="shared" si="7"/>
        <v>437.76854426931448</v>
      </c>
      <c r="O28" s="157">
        <f t="shared" si="7"/>
        <v>438.02956693209222</v>
      </c>
      <c r="P28" s="157">
        <f t="shared" si="7"/>
        <v>438.72013826014927</v>
      </c>
      <c r="Q28" s="157">
        <f t="shared" si="7"/>
        <v>433.08118701307393</v>
      </c>
    </row>
    <row r="29" spans="1:17" ht="12" customHeight="1" x14ac:dyDescent="0.25">
      <c r="A29" s="23" t="s">
        <v>60</v>
      </c>
      <c r="B29" s="156">
        <f>IF(RES_hhdet_fec!B29=0,0,RES_hhdet_fec!B29/0.086*1000000/RES_hhdet_num!B$24)</f>
        <v>356.6254168088164</v>
      </c>
      <c r="C29" s="156">
        <f>IF(RES_hhdet_fec!C29=0,0,RES_hhdet_fec!C29/0.086*1000000/RES_hhdet_num!C$24)</f>
        <v>371.8484045073148</v>
      </c>
      <c r="D29" s="156">
        <f>IF(RES_hhdet_fec!D29=0,0,RES_hhdet_fec!D29/0.086*1000000/RES_hhdet_num!D$24)</f>
        <v>376.89615185172801</v>
      </c>
      <c r="E29" s="156">
        <f>IF(RES_hhdet_fec!E29=0,0,RES_hhdet_fec!E29/0.086*1000000/RES_hhdet_num!E$24)</f>
        <v>380.74624098105761</v>
      </c>
      <c r="F29" s="156">
        <f>IF(RES_hhdet_fec!F29=0,0,RES_hhdet_fec!F29/0.086*1000000/RES_hhdet_num!F$24)</f>
        <v>397.16963740810024</v>
      </c>
      <c r="G29" s="156">
        <f>IF(RES_hhdet_fec!G29=0,0,RES_hhdet_fec!G29/0.086*1000000/RES_hhdet_num!G$24)</f>
        <v>400.29265284937185</v>
      </c>
      <c r="H29" s="156">
        <f>IF(RES_hhdet_fec!H29=0,0,RES_hhdet_fec!H29/0.086*1000000/RES_hhdet_num!H$24)</f>
        <v>406.02234604648794</v>
      </c>
      <c r="I29" s="156">
        <f>IF(RES_hhdet_fec!I29=0,0,RES_hhdet_fec!I29/0.086*1000000/RES_hhdet_num!I$24)</f>
        <v>407.34617268888172</v>
      </c>
      <c r="J29" s="156">
        <f>IF(RES_hhdet_fec!J29=0,0,RES_hhdet_fec!J29/0.086*1000000/RES_hhdet_num!J$24)</f>
        <v>387.97983445502467</v>
      </c>
      <c r="K29" s="156">
        <f>IF(RES_hhdet_fec!K29=0,0,RES_hhdet_fec!K29/0.086*1000000/RES_hhdet_num!K$24)</f>
        <v>417.00941024670976</v>
      </c>
      <c r="L29" s="156">
        <f>IF(RES_hhdet_fec!L29=0,0,RES_hhdet_fec!L29/0.086*1000000/RES_hhdet_num!L$24)</f>
        <v>438.93258417912114</v>
      </c>
      <c r="M29" s="156">
        <f>IF(RES_hhdet_fec!M29=0,0,RES_hhdet_fec!M29/0.086*1000000/RES_hhdet_num!M$24)</f>
        <v>443.1758547125354</v>
      </c>
      <c r="N29" s="156">
        <f>IF(RES_hhdet_fec!N29=0,0,RES_hhdet_fec!N29/0.086*1000000/RES_hhdet_num!N$24)</f>
        <v>437.76854426931448</v>
      </c>
      <c r="O29" s="156">
        <f>IF(RES_hhdet_fec!O29=0,0,RES_hhdet_fec!O29/0.086*1000000/RES_hhdet_num!O$24)</f>
        <v>438.02956693209222</v>
      </c>
      <c r="P29" s="156">
        <f>IF(RES_hhdet_fec!P29=0,0,RES_hhdet_fec!P29/0.086*1000000/RES_hhdet_num!P$24)</f>
        <v>438.72013826014927</v>
      </c>
      <c r="Q29" s="156">
        <f>IF(RES_hhdet_fec!Q29=0,0,RES_hhdet_fec!Q29/0.086*1000000/RES_hhdet_num!Q$24)</f>
        <v>433.08118701307393</v>
      </c>
    </row>
    <row r="30" spans="1:17" ht="12" customHeight="1" x14ac:dyDescent="0.25">
      <c r="A30" s="158" t="s">
        <v>63</v>
      </c>
      <c r="B30" s="157">
        <f>IF(RES_hhdet_fec!B30=0,0,RES_hhdet_fec!B30/0.086*1000000/RES_hhdet_num!B$24)</f>
        <v>3243.0158513720266</v>
      </c>
      <c r="C30" s="157">
        <f>IF(RES_hhdet_fec!C30=0,0,RES_hhdet_fec!C30/0.086*1000000/RES_hhdet_num!C$24)</f>
        <v>3003.0743701065344</v>
      </c>
      <c r="D30" s="157">
        <f>IF(RES_hhdet_fec!D30=0,0,RES_hhdet_fec!D30/0.086*1000000/RES_hhdet_num!D$24)</f>
        <v>3164.9662472883638</v>
      </c>
      <c r="E30" s="157">
        <f>IF(RES_hhdet_fec!E30=0,0,RES_hhdet_fec!E30/0.086*1000000/RES_hhdet_num!E$24)</f>
        <v>3176.3084462465677</v>
      </c>
      <c r="F30" s="157">
        <f>IF(RES_hhdet_fec!F30=0,0,RES_hhdet_fec!F30/0.086*1000000/RES_hhdet_num!F$24)</f>
        <v>2898.6016937233157</v>
      </c>
      <c r="G30" s="157">
        <f>IF(RES_hhdet_fec!G30=0,0,RES_hhdet_fec!G30/0.086*1000000/RES_hhdet_num!G$24)</f>
        <v>3111.0911334092129</v>
      </c>
      <c r="H30" s="157">
        <f>IF(RES_hhdet_fec!H30=0,0,RES_hhdet_fec!H30/0.086*1000000/RES_hhdet_num!H$24)</f>
        <v>2817.0384099226039</v>
      </c>
      <c r="I30" s="157">
        <f>IF(RES_hhdet_fec!I30=0,0,RES_hhdet_fec!I30/0.086*1000000/RES_hhdet_num!I$24)</f>
        <v>2588.2223240394892</v>
      </c>
      <c r="J30" s="157">
        <f>IF(RES_hhdet_fec!J30=0,0,RES_hhdet_fec!J30/0.086*1000000/RES_hhdet_num!J$24)</f>
        <v>2595.0889009858947</v>
      </c>
      <c r="K30" s="157">
        <f>IF(RES_hhdet_fec!K30=0,0,RES_hhdet_fec!K30/0.086*1000000/RES_hhdet_num!K$24)</f>
        <v>2575.4404087100988</v>
      </c>
      <c r="L30" s="157">
        <f>IF(RES_hhdet_fec!L30=0,0,RES_hhdet_fec!L30/0.086*1000000/RES_hhdet_num!L$24)</f>
        <v>2469.116163262825</v>
      </c>
      <c r="M30" s="157">
        <f>IF(RES_hhdet_fec!M30=0,0,RES_hhdet_fec!M30/0.086*1000000/RES_hhdet_num!M$24)</f>
        <v>2423.5977014882815</v>
      </c>
      <c r="N30" s="157">
        <f>IF(RES_hhdet_fec!N30=0,0,RES_hhdet_fec!N30/0.086*1000000/RES_hhdet_num!N$24)</f>
        <v>2329.8683271667255</v>
      </c>
      <c r="O30" s="157">
        <f>IF(RES_hhdet_fec!O30=0,0,RES_hhdet_fec!O30/0.086*1000000/RES_hhdet_num!O$24)</f>
        <v>2218.8996259015912</v>
      </c>
      <c r="P30" s="157">
        <f>IF(RES_hhdet_fec!P30=0,0,RES_hhdet_fec!P30/0.086*1000000/RES_hhdet_num!P$24)</f>
        <v>2322.8413664142936</v>
      </c>
      <c r="Q30" s="157">
        <f>IF(RES_hhdet_fec!Q30=0,0,RES_hhdet_fec!Q30/0.086*1000000/RES_hhdet_num!Q$24)</f>
        <v>2544.5828879706046</v>
      </c>
    </row>
    <row r="31" spans="1:17" ht="12" customHeight="1" x14ac:dyDescent="0.25">
      <c r="A31" s="167" t="s">
        <v>169</v>
      </c>
      <c r="B31" s="132">
        <f>IF(RES_hhdet_fec!B31=0,0,RES_hhdet_fec!B31/0.086*1000000/RES_hhdet_num!B31)</f>
        <v>6498.168381324107</v>
      </c>
      <c r="C31" s="132">
        <f>IF(RES_hhdet_fec!C31=0,0,RES_hhdet_fec!C31/0.086*1000000/RES_hhdet_num!C31)</f>
        <v>6048.3488356591679</v>
      </c>
      <c r="D31" s="132">
        <f>IF(RES_hhdet_fec!D31=0,0,RES_hhdet_fec!D31/0.086*1000000/RES_hhdet_num!D31)</f>
        <v>6177.0877060849944</v>
      </c>
      <c r="E31" s="132">
        <f>IF(RES_hhdet_fec!E31=0,0,RES_hhdet_fec!E31/0.086*1000000/RES_hhdet_num!E31)</f>
        <v>6125.5907941653668</v>
      </c>
      <c r="F31" s="132">
        <f>IF(RES_hhdet_fec!F31=0,0,RES_hhdet_fec!F31/0.086*1000000/RES_hhdet_num!F31)</f>
        <v>5940.9403983280608</v>
      </c>
      <c r="G31" s="132">
        <f>IF(RES_hhdet_fec!G31=0,0,RES_hhdet_fec!G31/0.086*1000000/RES_hhdet_num!G31)</f>
        <v>5781.800381378659</v>
      </c>
      <c r="H31" s="132">
        <f>IF(RES_hhdet_fec!H31=0,0,RES_hhdet_fec!H31/0.086*1000000/RES_hhdet_num!H31)</f>
        <v>5487.4960748886479</v>
      </c>
      <c r="I31" s="132">
        <f>IF(RES_hhdet_fec!I31=0,0,RES_hhdet_fec!I31/0.086*1000000/RES_hhdet_num!I31)</f>
        <v>5596.2076005593881</v>
      </c>
      <c r="J31" s="132">
        <f>IF(RES_hhdet_fec!J31=0,0,RES_hhdet_fec!J31/0.086*1000000/RES_hhdet_num!J31)</f>
        <v>5449.9923783453805</v>
      </c>
      <c r="K31" s="132">
        <f>IF(RES_hhdet_fec!K31=0,0,RES_hhdet_fec!K31/0.086*1000000/RES_hhdet_num!K31)</f>
        <v>5375.0191279784176</v>
      </c>
      <c r="L31" s="132">
        <f>IF(RES_hhdet_fec!L31=0,0,RES_hhdet_fec!L31/0.086*1000000/RES_hhdet_num!L31)</f>
        <v>5262.0075146395047</v>
      </c>
      <c r="M31" s="132">
        <f>IF(RES_hhdet_fec!M31=0,0,RES_hhdet_fec!M31/0.086*1000000/RES_hhdet_num!M31)</f>
        <v>4892.5739584179082</v>
      </c>
      <c r="N31" s="132">
        <f>IF(RES_hhdet_fec!N31=0,0,RES_hhdet_fec!N31/0.086*1000000/RES_hhdet_num!N31)</f>
        <v>4567.313154074026</v>
      </c>
      <c r="O31" s="132">
        <f>IF(RES_hhdet_fec!O31=0,0,RES_hhdet_fec!O31/0.086*1000000/RES_hhdet_num!O31)</f>
        <v>4342.5335282680453</v>
      </c>
      <c r="P31" s="132">
        <f>IF(RES_hhdet_fec!P31=0,0,RES_hhdet_fec!P31/0.086*1000000/RES_hhdet_num!P31)</f>
        <v>4346.1110819510832</v>
      </c>
      <c r="Q31" s="132">
        <f>IF(RES_hhdet_fec!Q31=0,0,RES_hhdet_fec!Q31/0.086*1000000/RES_hhdet_num!Q31)</f>
        <v>4492.4339357339377</v>
      </c>
    </row>
    <row r="32" spans="1:17" ht="12" customHeight="1" x14ac:dyDescent="0.25">
      <c r="A32" s="167" t="s">
        <v>168</v>
      </c>
      <c r="B32" s="132">
        <f>IF(RES_hhdet_fec!B32=0,0,RES_hhdet_fec!B32/0.086*1000000/RES_hhdet_num!B32)</f>
        <v>2538.4059240984716</v>
      </c>
      <c r="C32" s="132">
        <f>IF(RES_hhdet_fec!C32=0,0,RES_hhdet_fec!C32/0.086*1000000/RES_hhdet_num!C32)</f>
        <v>2348.119388226768</v>
      </c>
      <c r="D32" s="132">
        <f>IF(RES_hhdet_fec!D32=0,0,RES_hhdet_fec!D32/0.086*1000000/RES_hhdet_num!D32)</f>
        <v>2459.5022466589699</v>
      </c>
      <c r="E32" s="132">
        <f>IF(RES_hhdet_fec!E32=0,0,RES_hhdet_fec!E32/0.086*1000000/RES_hhdet_num!E32)</f>
        <v>2463.1746008103719</v>
      </c>
      <c r="F32" s="132">
        <f>IF(RES_hhdet_fec!F32=0,0,RES_hhdet_fec!F32/0.086*1000000/RES_hhdet_num!F32)</f>
        <v>2413.0343374651316</v>
      </c>
      <c r="G32" s="132">
        <f>IF(RES_hhdet_fec!G32=0,0,RES_hhdet_fec!G32/0.086*1000000/RES_hhdet_num!G32)</f>
        <v>2720.5845583460487</v>
      </c>
      <c r="H32" s="132">
        <f>IF(RES_hhdet_fec!H32=0,0,RES_hhdet_fec!H32/0.086*1000000/RES_hhdet_num!H32)</f>
        <v>2351.6022572335582</v>
      </c>
      <c r="I32" s="132">
        <f>IF(RES_hhdet_fec!I32=0,0,RES_hhdet_fec!I32/0.086*1000000/RES_hhdet_num!I32)</f>
        <v>2339.4787419118006</v>
      </c>
      <c r="J32" s="132">
        <f>IF(RES_hhdet_fec!J32=0,0,RES_hhdet_fec!J32/0.086*1000000/RES_hhdet_num!J32)</f>
        <v>2314.890987456045</v>
      </c>
      <c r="K32" s="132">
        <f>IF(RES_hhdet_fec!K32=0,0,RES_hhdet_fec!K32/0.086*1000000/RES_hhdet_num!K32)</f>
        <v>2308.7497410887631</v>
      </c>
      <c r="L32" s="132">
        <f>IF(RES_hhdet_fec!L32=0,0,RES_hhdet_fec!L32/0.086*1000000/RES_hhdet_num!L32)</f>
        <v>2282.2696452657965</v>
      </c>
      <c r="M32" s="132">
        <f>IF(RES_hhdet_fec!M32=0,0,RES_hhdet_fec!M32/0.086*1000000/RES_hhdet_num!M32)</f>
        <v>2263.3690151800693</v>
      </c>
      <c r="N32" s="132">
        <f>IF(RES_hhdet_fec!N32=0,0,RES_hhdet_fec!N32/0.086*1000000/RES_hhdet_num!N32)</f>
        <v>2225.1812967177707</v>
      </c>
      <c r="O32" s="132">
        <f>IF(RES_hhdet_fec!O32=0,0,RES_hhdet_fec!O32/0.086*1000000/RES_hhdet_num!O32)</f>
        <v>2184.4021839398438</v>
      </c>
      <c r="P32" s="132">
        <f>IF(RES_hhdet_fec!P32=0,0,RES_hhdet_fec!P32/0.086*1000000/RES_hhdet_num!P32)</f>
        <v>2279.5314676012272</v>
      </c>
      <c r="Q32" s="132">
        <f>IF(RES_hhdet_fec!Q32=0,0,RES_hhdet_fec!Q32/0.086*1000000/RES_hhdet_num!Q32)</f>
        <v>2518.4947059749243</v>
      </c>
    </row>
    <row r="33" spans="1:17" ht="12" customHeight="1" x14ac:dyDescent="0.25">
      <c r="A33" s="166" t="s">
        <v>57</v>
      </c>
      <c r="B33" s="165">
        <f>IF(RES_hhdet_fec!B33=0,0,RES_hhdet_fec!B33/0.086*1000000/RES_hhdet_num!B32)</f>
        <v>129.9633676264811</v>
      </c>
      <c r="C33" s="165">
        <f>IF(RES_hhdet_fec!C33=0,0,RES_hhdet_fec!C33/0.086*1000000/RES_hhdet_num!C32)</f>
        <v>60.483488356591046</v>
      </c>
      <c r="D33" s="165">
        <f>IF(RES_hhdet_fec!D33=0,0,RES_hhdet_fec!D33/0.086*1000000/RES_hhdet_num!D32)</f>
        <v>123.54175412169973</v>
      </c>
      <c r="E33" s="165">
        <f>IF(RES_hhdet_fec!E33=0,0,RES_hhdet_fec!E33/0.086*1000000/RES_hhdet_num!E32)</f>
        <v>122.51181588330677</v>
      </c>
      <c r="F33" s="165">
        <f>IF(RES_hhdet_fec!F33=0,0,RES_hhdet_fec!F33/0.086*1000000/RES_hhdet_num!F32)</f>
        <v>118.81880796656066</v>
      </c>
      <c r="G33" s="165">
        <f>IF(RES_hhdet_fec!G33=0,0,RES_hhdet_fec!G33/0.086*1000000/RES_hhdet_num!G32)</f>
        <v>693.81604576543918</v>
      </c>
      <c r="H33" s="165">
        <f>IF(RES_hhdet_fec!H33=0,0,RES_hhdet_fec!H33/0.086*1000000/RES_hhdet_num!H32)</f>
        <v>246.93732336998997</v>
      </c>
      <c r="I33" s="165">
        <f>IF(RES_hhdet_fec!I33=0,0,RES_hhdet_fec!I33/0.086*1000000/RES_hhdet_num!I32)</f>
        <v>111.92415201118877</v>
      </c>
      <c r="J33" s="165">
        <f>IF(RES_hhdet_fec!J33=0,0,RES_hhdet_fec!J33/0.086*1000000/RES_hhdet_num!J32)</f>
        <v>108.999847566908</v>
      </c>
      <c r="K33" s="165">
        <f>IF(RES_hhdet_fec!K33=0,0,RES_hhdet_fec!K33/0.086*1000000/RES_hhdet_num!K32)</f>
        <v>107.50038255956784</v>
      </c>
      <c r="L33" s="165">
        <f>IF(RES_hhdet_fec!L33=0,0,RES_hhdet_fec!L33/0.086*1000000/RES_hhdet_num!L32)</f>
        <v>105.24015029278983</v>
      </c>
      <c r="M33" s="165">
        <f>IF(RES_hhdet_fec!M33=0,0,RES_hhdet_fec!M33/0.086*1000000/RES_hhdet_num!M32)</f>
        <v>97.851479168357699</v>
      </c>
      <c r="N33" s="165">
        <f>IF(RES_hhdet_fec!N33=0,0,RES_hhdet_fec!N33/0.086*1000000/RES_hhdet_num!N32)</f>
        <v>91.346263081480231</v>
      </c>
      <c r="O33" s="165">
        <f>IF(RES_hhdet_fec!O33=0,0,RES_hhdet_fec!O33/0.086*1000000/RES_hhdet_num!O32)</f>
        <v>86.850670565360531</v>
      </c>
      <c r="P33" s="165">
        <f>IF(RES_hhdet_fec!P33=0,0,RES_hhdet_fec!P33/0.086*1000000/RES_hhdet_num!P32)</f>
        <v>152.11388786828746</v>
      </c>
      <c r="Q33" s="165">
        <f>IF(RES_hhdet_fec!Q33=0,0,RES_hhdet_fec!Q33/0.086*1000000/RES_hhdet_num!Q32)</f>
        <v>381.85688453738459</v>
      </c>
    </row>
    <row r="34" spans="1:17" ht="12" customHeight="1" x14ac:dyDescent="0.25">
      <c r="A34" s="147" t="s">
        <v>59</v>
      </c>
      <c r="B34" s="164">
        <f>IF(RES_hhdet_fec!B34=0,0,RES_hhdet_fec!B34/0.086*1000000/RES_hhdet_num!B32)</f>
        <v>2408.4425564719909</v>
      </c>
      <c r="C34" s="164">
        <f>IF(RES_hhdet_fec!C34=0,0,RES_hhdet_fec!C34/0.086*1000000/RES_hhdet_num!C32)</f>
        <v>2287.6358998701771</v>
      </c>
      <c r="D34" s="164">
        <f>IF(RES_hhdet_fec!D34=0,0,RES_hhdet_fec!D34/0.086*1000000/RES_hhdet_num!D32)</f>
        <v>2335.9604925372705</v>
      </c>
      <c r="E34" s="164">
        <f>IF(RES_hhdet_fec!E34=0,0,RES_hhdet_fec!E34/0.086*1000000/RES_hhdet_num!E32)</f>
        <v>2340.6627849270658</v>
      </c>
      <c r="F34" s="164">
        <f>IF(RES_hhdet_fec!F34=0,0,RES_hhdet_fec!F34/0.086*1000000/RES_hhdet_num!F32)</f>
        <v>2294.215529498571</v>
      </c>
      <c r="G34" s="164">
        <f>IF(RES_hhdet_fec!G34=0,0,RES_hhdet_fec!G34/0.086*1000000/RES_hhdet_num!G32)</f>
        <v>2026.7685125806101</v>
      </c>
      <c r="H34" s="164">
        <f>IF(RES_hhdet_fec!H34=0,0,RES_hhdet_fec!H34/0.086*1000000/RES_hhdet_num!H32)</f>
        <v>2104.6649338635689</v>
      </c>
      <c r="I34" s="164">
        <f>IF(RES_hhdet_fec!I34=0,0,RES_hhdet_fec!I34/0.086*1000000/RES_hhdet_num!I32)</f>
        <v>2227.5545899006115</v>
      </c>
      <c r="J34" s="164">
        <f>IF(RES_hhdet_fec!J34=0,0,RES_hhdet_fec!J34/0.086*1000000/RES_hhdet_num!J32)</f>
        <v>2205.8911398891369</v>
      </c>
      <c r="K34" s="164">
        <f>IF(RES_hhdet_fec!K34=0,0,RES_hhdet_fec!K34/0.086*1000000/RES_hhdet_num!K32)</f>
        <v>2201.2493585291954</v>
      </c>
      <c r="L34" s="164">
        <f>IF(RES_hhdet_fec!L34=0,0,RES_hhdet_fec!L34/0.086*1000000/RES_hhdet_num!L32)</f>
        <v>2177.0294949730069</v>
      </c>
      <c r="M34" s="164">
        <f>IF(RES_hhdet_fec!M34=0,0,RES_hhdet_fec!M34/0.086*1000000/RES_hhdet_num!M32)</f>
        <v>2165.5175360117114</v>
      </c>
      <c r="N34" s="164">
        <f>IF(RES_hhdet_fec!N34=0,0,RES_hhdet_fec!N34/0.086*1000000/RES_hhdet_num!N32)</f>
        <v>2133.835033636291</v>
      </c>
      <c r="O34" s="164">
        <f>IF(RES_hhdet_fec!O34=0,0,RES_hhdet_fec!O34/0.086*1000000/RES_hhdet_num!O32)</f>
        <v>2097.551513374483</v>
      </c>
      <c r="P34" s="164">
        <f>IF(RES_hhdet_fec!P34=0,0,RES_hhdet_fec!P34/0.086*1000000/RES_hhdet_num!P32)</f>
        <v>2127.4175797329394</v>
      </c>
      <c r="Q34" s="164">
        <f>IF(RES_hhdet_fec!Q34=0,0,RES_hhdet_fec!Q34/0.086*1000000/RES_hhdet_num!Q32)</f>
        <v>2136.63782143754</v>
      </c>
    </row>
    <row r="35" spans="1:17" ht="12" customHeight="1" x14ac:dyDescent="0.25">
      <c r="A35" s="163" t="s">
        <v>142</v>
      </c>
      <c r="B35" s="162">
        <f>IF(RES_hhdet_fec!B35=0,0,RES_hhdet_fec!B35/0.086*1000000/RES_hhdet_num!B35)</f>
        <v>5302.8022362856627</v>
      </c>
      <c r="C35" s="162">
        <f>IF(RES_hhdet_fec!C35=0,0,RES_hhdet_fec!C35/0.086*1000000/RES_hhdet_num!C35)</f>
        <v>4800.4536203069529</v>
      </c>
      <c r="D35" s="162">
        <f>IF(RES_hhdet_fec!D35=0,0,RES_hhdet_fec!D35/0.086*1000000/RES_hhdet_num!D35)</f>
        <v>4916.8380711511454</v>
      </c>
      <c r="E35" s="162">
        <f>IF(RES_hhdet_fec!E35=0,0,RES_hhdet_fec!E35/0.086*1000000/RES_hhdet_num!E35)</f>
        <v>4981.4704532507913</v>
      </c>
      <c r="F35" s="162">
        <f>IF(RES_hhdet_fec!F35=0,0,RES_hhdet_fec!F35/0.086*1000000/RES_hhdet_num!F35)</f>
        <v>4838.5371626539054</v>
      </c>
      <c r="G35" s="162">
        <f>IF(RES_hhdet_fec!G35=0,0,RES_hhdet_fec!G35/0.086*1000000/RES_hhdet_num!G35)</f>
        <v>4597.2270463305304</v>
      </c>
      <c r="H35" s="162">
        <f>IF(RES_hhdet_fec!H35=0,0,RES_hhdet_fec!H35/0.086*1000000/RES_hhdet_num!H35)</f>
        <v>4450.3523016269164</v>
      </c>
      <c r="I35" s="162">
        <f>IF(RES_hhdet_fec!I35=0,0,RES_hhdet_fec!I35/0.086*1000000/RES_hhdet_num!I35)</f>
        <v>5324.0144324957701</v>
      </c>
      <c r="J35" s="162">
        <f>IF(RES_hhdet_fec!J35=0,0,RES_hhdet_fec!J35/0.086*1000000/RES_hhdet_num!J35)</f>
        <v>5313.5426306707432</v>
      </c>
      <c r="K35" s="162">
        <f>IF(RES_hhdet_fec!K35=0,0,RES_hhdet_fec!K35/0.086*1000000/RES_hhdet_num!K35)</f>
        <v>5185.9316865155615</v>
      </c>
      <c r="L35" s="162">
        <f>IF(RES_hhdet_fec!L35=0,0,RES_hhdet_fec!L35/0.086*1000000/RES_hhdet_num!L35)</f>
        <v>5373.6097916017325</v>
      </c>
      <c r="M35" s="162">
        <f>IF(RES_hhdet_fec!M35=0,0,RES_hhdet_fec!M35/0.086*1000000/RES_hhdet_num!M35)</f>
        <v>5265.0735456129751</v>
      </c>
      <c r="N35" s="162">
        <f>IF(RES_hhdet_fec!N35=0,0,RES_hhdet_fec!N35/0.086*1000000/RES_hhdet_num!N35)</f>
        <v>4918.3499632402436</v>
      </c>
      <c r="O35" s="162">
        <f>IF(RES_hhdet_fec!O35=0,0,RES_hhdet_fec!O35/0.086*1000000/RES_hhdet_num!O35)</f>
        <v>4750.8045642579718</v>
      </c>
      <c r="P35" s="162">
        <f>IF(RES_hhdet_fec!P35=0,0,RES_hhdet_fec!P35/0.086*1000000/RES_hhdet_num!P35)</f>
        <v>4600.8083585969516</v>
      </c>
      <c r="Q35" s="162">
        <f>IF(RES_hhdet_fec!Q35=0,0,RES_hhdet_fec!Q35/0.086*1000000/RES_hhdet_num!Q35)</f>
        <v>4770.9683051493394</v>
      </c>
    </row>
    <row r="36" spans="1:17" ht="12" customHeight="1" x14ac:dyDescent="0.25">
      <c r="A36" s="161" t="s">
        <v>141</v>
      </c>
      <c r="B36" s="160">
        <f>IF(RES_hhdet_fec!B36=0,0,RES_hhdet_fec!B36/0.086*1000000/RES_hhdet_num!B36)</f>
        <v>2514.498601197703</v>
      </c>
      <c r="C36" s="160">
        <f>IF(RES_hhdet_fec!C36=0,0,RES_hhdet_fec!C36/0.086*1000000/RES_hhdet_num!C36)</f>
        <v>2335.6404360732463</v>
      </c>
      <c r="D36" s="160">
        <f>IF(RES_hhdet_fec!D36=0,0,RES_hhdet_fec!D36/0.086*1000000/RES_hhdet_num!D36)</f>
        <v>2434.2972539602929</v>
      </c>
      <c r="E36" s="160">
        <f>IF(RES_hhdet_fec!E36=0,0,RES_hhdet_fec!E36/0.086*1000000/RES_hhdet_num!E36)</f>
        <v>2440.2921939920798</v>
      </c>
      <c r="F36" s="160">
        <f>IF(RES_hhdet_fec!F36=0,0,RES_hhdet_fec!F36/0.086*1000000/RES_hhdet_num!F36)</f>
        <v>2390.9862727516488</v>
      </c>
      <c r="G36" s="160">
        <f>IF(RES_hhdet_fec!G36=0,0,RES_hhdet_fec!G36/0.086*1000000/RES_hhdet_num!G36)</f>
        <v>2578.4357581402724</v>
      </c>
      <c r="H36" s="160">
        <f>IF(RES_hhdet_fec!H36=0,0,RES_hhdet_fec!H36/0.086*1000000/RES_hhdet_num!H36)</f>
        <v>2304.9307874367792</v>
      </c>
      <c r="I36" s="160">
        <f>IF(RES_hhdet_fec!I36=0,0,RES_hhdet_fec!I36/0.086*1000000/RES_hhdet_num!I36)</f>
        <v>2334.0348785505284</v>
      </c>
      <c r="J36" s="160">
        <f>IF(RES_hhdet_fec!J36=0,0,RES_hhdet_fec!J36/0.086*1000000/RES_hhdet_num!J36)</f>
        <v>2312.161992502552</v>
      </c>
      <c r="K36" s="160">
        <f>IF(RES_hhdet_fec!K36=0,0,RES_hhdet_fec!K36/0.086*1000000/RES_hhdet_num!K36)</f>
        <v>2304.9679922595069</v>
      </c>
      <c r="L36" s="160">
        <f>IF(RES_hhdet_fec!L36=0,0,RES_hhdet_fec!L36/0.086*1000000/RES_hhdet_num!L36)</f>
        <v>2284.5016908050397</v>
      </c>
      <c r="M36" s="160">
        <f>IF(RES_hhdet_fec!M36=0,0,RES_hhdet_fec!M36/0.086*1000000/RES_hhdet_num!M36)</f>
        <v>2270.8190069239695</v>
      </c>
      <c r="N36" s="160">
        <f>IF(RES_hhdet_fec!N36=0,0,RES_hhdet_fec!N36/0.086*1000000/RES_hhdet_num!N36)</f>
        <v>2232.2020329010948</v>
      </c>
      <c r="O36" s="160">
        <f>IF(RES_hhdet_fec!O36=0,0,RES_hhdet_fec!O36/0.086*1000000/RES_hhdet_num!O36)</f>
        <v>2192.5676046596427</v>
      </c>
      <c r="P36" s="160">
        <f>IF(RES_hhdet_fec!P36=0,0,RES_hhdet_fec!P36/0.086*1000000/RES_hhdet_num!P36)</f>
        <v>2288.4458722838317</v>
      </c>
      <c r="Q36" s="160">
        <f>IF(RES_hhdet_fec!Q36=0,0,RES_hhdet_fec!Q36/0.086*1000000/RES_hhdet_num!Q36)</f>
        <v>2542.1701273752333</v>
      </c>
    </row>
    <row r="37" spans="1:17" ht="12" customHeight="1" x14ac:dyDescent="0.25">
      <c r="A37" s="148" t="s">
        <v>60</v>
      </c>
      <c r="B37" s="156">
        <f>IF(RES_hhdet_fec!B37=0,0,RES_hhdet_fec!B37/0.086*1000000/RES_hhdet_num!B36)</f>
        <v>106.05604472571211</v>
      </c>
      <c r="C37" s="156">
        <f>IF(RES_hhdet_fec!C37=0,0,RES_hhdet_fec!C37/0.086*1000000/RES_hhdet_num!C36)</f>
        <v>48.004536203069051</v>
      </c>
      <c r="D37" s="156">
        <f>IF(RES_hhdet_fec!D37=0,0,RES_hhdet_fec!D37/0.086*1000000/RES_hhdet_num!D36)</f>
        <v>98.33676142302302</v>
      </c>
      <c r="E37" s="156">
        <f>IF(RES_hhdet_fec!E37=0,0,RES_hhdet_fec!E37/0.086*1000000/RES_hhdet_num!E36)</f>
        <v>99.629409065015111</v>
      </c>
      <c r="F37" s="156">
        <f>IF(RES_hhdet_fec!F37=0,0,RES_hhdet_fec!F37/0.086*1000000/RES_hhdet_num!F36)</f>
        <v>96.770743253077569</v>
      </c>
      <c r="G37" s="156">
        <f>IF(RES_hhdet_fec!G37=0,0,RES_hhdet_fec!G37/0.086*1000000/RES_hhdet_num!G36)</f>
        <v>551.66724555966312</v>
      </c>
      <c r="H37" s="156">
        <f>IF(RES_hhdet_fec!H37=0,0,RES_hhdet_fec!H37/0.086*1000000/RES_hhdet_num!H36)</f>
        <v>200.26585357321181</v>
      </c>
      <c r="I37" s="156">
        <f>IF(RES_hhdet_fec!I37=0,0,RES_hhdet_fec!I37/0.086*1000000/RES_hhdet_num!I36)</f>
        <v>106.48028864991622</v>
      </c>
      <c r="J37" s="156">
        <f>IF(RES_hhdet_fec!J37=0,0,RES_hhdet_fec!J37/0.086*1000000/RES_hhdet_num!J36)</f>
        <v>106.27085261341483</v>
      </c>
      <c r="K37" s="156">
        <f>IF(RES_hhdet_fec!K37=0,0,RES_hhdet_fec!K37/0.086*1000000/RES_hhdet_num!K36)</f>
        <v>103.71863373031067</v>
      </c>
      <c r="L37" s="156">
        <f>IF(RES_hhdet_fec!L37=0,0,RES_hhdet_fec!L37/0.086*1000000/RES_hhdet_num!L36)</f>
        <v>107.47219583203416</v>
      </c>
      <c r="M37" s="156">
        <f>IF(RES_hhdet_fec!M37=0,0,RES_hhdet_fec!M37/0.086*1000000/RES_hhdet_num!M36)</f>
        <v>105.30147091225903</v>
      </c>
      <c r="N37" s="156">
        <f>IF(RES_hhdet_fec!N37=0,0,RES_hhdet_fec!N37/0.086*1000000/RES_hhdet_num!N36)</f>
        <v>98.366999264804562</v>
      </c>
      <c r="O37" s="156">
        <f>IF(RES_hhdet_fec!O37=0,0,RES_hhdet_fec!O37/0.086*1000000/RES_hhdet_num!O36)</f>
        <v>95.016091285158808</v>
      </c>
      <c r="P37" s="156">
        <f>IF(RES_hhdet_fec!P37=0,0,RES_hhdet_fec!P37/0.086*1000000/RES_hhdet_num!P36)</f>
        <v>161.0282925508933</v>
      </c>
      <c r="Q37" s="156">
        <f>IF(RES_hhdet_fec!Q37=0,0,RES_hhdet_fec!Q37/0.086*1000000/RES_hhdet_num!Q36)</f>
        <v>405.53230593769376</v>
      </c>
    </row>
    <row r="38" spans="1:17" ht="12" customHeight="1" x14ac:dyDescent="0.25">
      <c r="A38" s="148" t="s">
        <v>59</v>
      </c>
      <c r="B38" s="156">
        <f>IF(RES_hhdet_fec!B38=0,0,RES_hhdet_fec!B38/0.086*1000000/RES_hhdet_num!B36)</f>
        <v>2408.4425564719904</v>
      </c>
      <c r="C38" s="156">
        <f>IF(RES_hhdet_fec!C38=0,0,RES_hhdet_fec!C38/0.086*1000000/RES_hhdet_num!C36)</f>
        <v>2287.6358998701767</v>
      </c>
      <c r="D38" s="156">
        <f>IF(RES_hhdet_fec!D38=0,0,RES_hhdet_fec!D38/0.086*1000000/RES_hhdet_num!D36)</f>
        <v>2335.9604925372701</v>
      </c>
      <c r="E38" s="156">
        <f>IF(RES_hhdet_fec!E38=0,0,RES_hhdet_fec!E38/0.086*1000000/RES_hhdet_num!E36)</f>
        <v>2340.6627849270649</v>
      </c>
      <c r="F38" s="156">
        <f>IF(RES_hhdet_fec!F38=0,0,RES_hhdet_fec!F38/0.086*1000000/RES_hhdet_num!F36)</f>
        <v>2294.2155294985714</v>
      </c>
      <c r="G38" s="156">
        <f>IF(RES_hhdet_fec!G38=0,0,RES_hhdet_fec!G38/0.086*1000000/RES_hhdet_num!G36)</f>
        <v>2026.7685125806097</v>
      </c>
      <c r="H38" s="156">
        <f>IF(RES_hhdet_fec!H38=0,0,RES_hhdet_fec!H38/0.086*1000000/RES_hhdet_num!H36)</f>
        <v>2104.6649338635671</v>
      </c>
      <c r="I38" s="156">
        <f>IF(RES_hhdet_fec!I38=0,0,RES_hhdet_fec!I38/0.086*1000000/RES_hhdet_num!I36)</f>
        <v>2227.5545899006124</v>
      </c>
      <c r="J38" s="156">
        <f>IF(RES_hhdet_fec!J38=0,0,RES_hhdet_fec!J38/0.086*1000000/RES_hhdet_num!J36)</f>
        <v>2205.8911398891373</v>
      </c>
      <c r="K38" s="156">
        <f>IF(RES_hhdet_fec!K38=0,0,RES_hhdet_fec!K38/0.086*1000000/RES_hhdet_num!K36)</f>
        <v>2201.2493585291963</v>
      </c>
      <c r="L38" s="156">
        <f>IF(RES_hhdet_fec!L38=0,0,RES_hhdet_fec!L38/0.086*1000000/RES_hhdet_num!L36)</f>
        <v>2177.0294949730055</v>
      </c>
      <c r="M38" s="156">
        <f>IF(RES_hhdet_fec!M38=0,0,RES_hhdet_fec!M38/0.086*1000000/RES_hhdet_num!M36)</f>
        <v>2165.51753601171</v>
      </c>
      <c r="N38" s="156">
        <f>IF(RES_hhdet_fec!N38=0,0,RES_hhdet_fec!N38/0.086*1000000/RES_hhdet_num!N36)</f>
        <v>2133.8350336362901</v>
      </c>
      <c r="O38" s="156">
        <f>IF(RES_hhdet_fec!O38=0,0,RES_hhdet_fec!O38/0.086*1000000/RES_hhdet_num!O36)</f>
        <v>2097.5515133744839</v>
      </c>
      <c r="P38" s="156">
        <f>IF(RES_hhdet_fec!P38=0,0,RES_hhdet_fec!P38/0.086*1000000/RES_hhdet_num!P36)</f>
        <v>2127.4175797329385</v>
      </c>
      <c r="Q38" s="156">
        <f>IF(RES_hhdet_fec!Q38=0,0,RES_hhdet_fec!Q38/0.086*1000000/RES_hhdet_num!Q36)</f>
        <v>2136.63782143754</v>
      </c>
    </row>
    <row r="39" spans="1:17" ht="12" customHeight="1" x14ac:dyDescent="0.25">
      <c r="A39" s="158" t="s">
        <v>62</v>
      </c>
      <c r="B39" s="157">
        <f>IF(RES_hhdet_fec!B39=0,0,RES_hhdet_fec!B39/0.086*1000000/RES_hhdet_num!B$24)</f>
        <v>2084.9636319544252</v>
      </c>
      <c r="C39" s="157">
        <f>IF(RES_hhdet_fec!C39=0,0,RES_hhdet_fec!C39/0.086*1000000/RES_hhdet_num!C$24)</f>
        <v>1736.9901577483261</v>
      </c>
      <c r="D39" s="157">
        <f>IF(RES_hhdet_fec!D39=0,0,RES_hhdet_fec!D39/0.086*1000000/RES_hhdet_num!D$24)</f>
        <v>1714.1596411747175</v>
      </c>
      <c r="E39" s="157">
        <f>IF(RES_hhdet_fec!E39=0,0,RES_hhdet_fec!E39/0.086*1000000/RES_hhdet_num!E$24)</f>
        <v>1880.1942122278313</v>
      </c>
      <c r="F39" s="157">
        <f>IF(RES_hhdet_fec!F39=0,0,RES_hhdet_fec!F39/0.086*1000000/RES_hhdet_num!F$24)</f>
        <v>1915.7867272682993</v>
      </c>
      <c r="G39" s="157">
        <f>IF(RES_hhdet_fec!G39=0,0,RES_hhdet_fec!G39/0.086*1000000/RES_hhdet_num!G$24)</f>
        <v>1817.3695778306021</v>
      </c>
      <c r="H39" s="157">
        <f>IF(RES_hhdet_fec!H39=0,0,RES_hhdet_fec!H39/0.086*1000000/RES_hhdet_num!H$24)</f>
        <v>1702.119486169938</v>
      </c>
      <c r="I39" s="157">
        <f>IF(RES_hhdet_fec!I39=0,0,RES_hhdet_fec!I39/0.086*1000000/RES_hhdet_num!I$24)</f>
        <v>1836.8109030590799</v>
      </c>
      <c r="J39" s="157">
        <f>IF(RES_hhdet_fec!J39=0,0,RES_hhdet_fec!J39/0.086*1000000/RES_hhdet_num!J$24)</f>
        <v>1746.6178722512202</v>
      </c>
      <c r="K39" s="157">
        <f>IF(RES_hhdet_fec!K39=0,0,RES_hhdet_fec!K39/0.086*1000000/RES_hhdet_num!K$24)</f>
        <v>1762.9105603326045</v>
      </c>
      <c r="L39" s="157">
        <f>IF(RES_hhdet_fec!L39=0,0,RES_hhdet_fec!L39/0.086*1000000/RES_hhdet_num!L$24)</f>
        <v>1777.3030574108893</v>
      </c>
      <c r="M39" s="157">
        <f>IF(RES_hhdet_fec!M39=0,0,RES_hhdet_fec!M39/0.086*1000000/RES_hhdet_num!M$24)</f>
        <v>1796.4476447632139</v>
      </c>
      <c r="N39" s="157">
        <f>IF(RES_hhdet_fec!N39=0,0,RES_hhdet_fec!N39/0.086*1000000/RES_hhdet_num!N$24)</f>
        <v>1717.9843429019229</v>
      </c>
      <c r="O39" s="157">
        <f>IF(RES_hhdet_fec!O39=0,0,RES_hhdet_fec!O39/0.086*1000000/RES_hhdet_num!O$24)</f>
        <v>1568.8315584035181</v>
      </c>
      <c r="P39" s="157">
        <f>IF(RES_hhdet_fec!P39=0,0,RES_hhdet_fec!P39/0.086*1000000/RES_hhdet_num!P$24)</f>
        <v>1517.2917928432917</v>
      </c>
      <c r="Q39" s="157">
        <f>IF(RES_hhdet_fec!Q39=0,0,RES_hhdet_fec!Q39/0.086*1000000/RES_hhdet_num!Q$24)</f>
        <v>1590.9338494723058</v>
      </c>
    </row>
    <row r="40" spans="1:17" ht="12" customHeight="1" x14ac:dyDescent="0.25">
      <c r="A40" s="23" t="s">
        <v>57</v>
      </c>
      <c r="B40" s="156">
        <f>IF(RES_hhdet_fec!B40=0,0,RES_hhdet_fec!B40/0.086*1000000/RES_hhdet_num!B40)</f>
        <v>2751.0956566821424</v>
      </c>
      <c r="C40" s="156">
        <f>IF(RES_hhdet_fec!C40=0,0,RES_hhdet_fec!C40/0.086*1000000/RES_hhdet_num!C40)</f>
        <v>2115.5158134137332</v>
      </c>
      <c r="D40" s="156">
        <f>IF(RES_hhdet_fec!D40=0,0,RES_hhdet_fec!D40/0.086*1000000/RES_hhdet_num!D40)</f>
        <v>2100.3166495613068</v>
      </c>
      <c r="E40" s="156">
        <f>IF(RES_hhdet_fec!E40=0,0,RES_hhdet_fec!E40/0.086*1000000/RES_hhdet_num!E40)</f>
        <v>2285.9432198965173</v>
      </c>
      <c r="F40" s="156">
        <f>IF(RES_hhdet_fec!F40=0,0,RES_hhdet_fec!F40/0.086*1000000/RES_hhdet_num!F40)</f>
        <v>2368.8214336074147</v>
      </c>
      <c r="G40" s="156">
        <f>IF(RES_hhdet_fec!G40=0,0,RES_hhdet_fec!G40/0.086*1000000/RES_hhdet_num!G40)</f>
        <v>2308.7087141850175</v>
      </c>
      <c r="H40" s="156">
        <f>IF(RES_hhdet_fec!H40=0,0,RES_hhdet_fec!H40/0.086*1000000/RES_hhdet_num!H40)</f>
        <v>2096.3757021711949</v>
      </c>
      <c r="I40" s="156">
        <f>IF(RES_hhdet_fec!I40=0,0,RES_hhdet_fec!I40/0.086*1000000/RES_hhdet_num!I40)</f>
        <v>2266.673052878919</v>
      </c>
      <c r="J40" s="156">
        <f>IF(RES_hhdet_fec!J40=0,0,RES_hhdet_fec!J40/0.086*1000000/RES_hhdet_num!J40)</f>
        <v>2149.9020912298256</v>
      </c>
      <c r="K40" s="156">
        <f>IF(RES_hhdet_fec!K40=0,0,RES_hhdet_fec!K40/0.086*1000000/RES_hhdet_num!K40)</f>
        <v>2180.6383439360679</v>
      </c>
      <c r="L40" s="156">
        <f>IF(RES_hhdet_fec!L40=0,0,RES_hhdet_fec!L40/0.086*1000000/RES_hhdet_num!L40)</f>
        <v>2150.9984835159617</v>
      </c>
      <c r="M40" s="156">
        <f>IF(RES_hhdet_fec!M40=0,0,RES_hhdet_fec!M40/0.086*1000000/RES_hhdet_num!M40)</f>
        <v>2126.5946397099115</v>
      </c>
      <c r="N40" s="156">
        <f>IF(RES_hhdet_fec!N40=0,0,RES_hhdet_fec!N40/0.086*1000000/RES_hhdet_num!N40)</f>
        <v>2062.327717451642</v>
      </c>
      <c r="O40" s="156">
        <f>IF(RES_hhdet_fec!O40=0,0,RES_hhdet_fec!O40/0.086*1000000/RES_hhdet_num!O40)</f>
        <v>1853.3739338966632</v>
      </c>
      <c r="P40" s="156">
        <f>IF(RES_hhdet_fec!P40=0,0,RES_hhdet_fec!P40/0.086*1000000/RES_hhdet_num!P40)</f>
        <v>1828.6951990289442</v>
      </c>
      <c r="Q40" s="156">
        <f>IF(RES_hhdet_fec!Q40=0,0,RES_hhdet_fec!Q40/0.086*1000000/RES_hhdet_num!Q40)</f>
        <v>1917.5014174016312</v>
      </c>
    </row>
    <row r="41" spans="1:17" ht="12" customHeight="1" x14ac:dyDescent="0.25">
      <c r="A41" s="29" t="s">
        <v>140</v>
      </c>
      <c r="B41" s="57">
        <f>IF(RES_hhdet_fec!B41=0,0,RES_hhdet_fec!B41/0.086*1000000/RES_hhdet_num!B41)</f>
        <v>1415.9175279775509</v>
      </c>
      <c r="C41" s="57">
        <f>IF(RES_hhdet_fec!C41=0,0,RES_hhdet_fec!C41/0.086*1000000/RES_hhdet_num!C41)</f>
        <v>1070.9457538204695</v>
      </c>
      <c r="D41" s="57">
        <f>IF(RES_hhdet_fec!D41=0,0,RES_hhdet_fec!D41/0.086*1000000/RES_hhdet_num!D41)</f>
        <v>1069.3741624313288</v>
      </c>
      <c r="E41" s="57">
        <f>IF(RES_hhdet_fec!E41=0,0,RES_hhdet_fec!E41/0.086*1000000/RES_hhdet_num!E41)</f>
        <v>1244.2634547865766</v>
      </c>
      <c r="F41" s="57">
        <f>IF(RES_hhdet_fec!F41=0,0,RES_hhdet_fec!F41/0.086*1000000/RES_hhdet_num!F41)</f>
        <v>1245.5986742712412</v>
      </c>
      <c r="G41" s="57">
        <f>IF(RES_hhdet_fec!G41=0,0,RES_hhdet_fec!G41/0.086*1000000/RES_hhdet_num!G41)</f>
        <v>1193.6916882796102</v>
      </c>
      <c r="H41" s="57">
        <f>IF(RES_hhdet_fec!H41=0,0,RES_hhdet_fec!H41/0.086*1000000/RES_hhdet_num!H41)</f>
        <v>1308.7360590998799</v>
      </c>
      <c r="I41" s="57">
        <f>IF(RES_hhdet_fec!I41=0,0,RES_hhdet_fec!I41/0.086*1000000/RES_hhdet_num!I41)</f>
        <v>1414.3286745603014</v>
      </c>
      <c r="J41" s="57">
        <f>IF(RES_hhdet_fec!J41=0,0,RES_hhdet_fec!J41/0.086*1000000/RES_hhdet_num!J41)</f>
        <v>1379.8819041010374</v>
      </c>
      <c r="K41" s="57">
        <f>IF(RES_hhdet_fec!K41=0,0,RES_hhdet_fec!K41/0.086*1000000/RES_hhdet_num!K41)</f>
        <v>1404.453686829225</v>
      </c>
      <c r="L41" s="57">
        <f>IF(RES_hhdet_fec!L41=0,0,RES_hhdet_fec!L41/0.086*1000000/RES_hhdet_num!L41)</f>
        <v>1464.3760536003576</v>
      </c>
      <c r="M41" s="57">
        <f>IF(RES_hhdet_fec!M41=0,0,RES_hhdet_fec!M41/0.086*1000000/RES_hhdet_num!M41)</f>
        <v>1463.441480871651</v>
      </c>
      <c r="N41" s="57">
        <f>IF(RES_hhdet_fec!N41=0,0,RES_hhdet_fec!N41/0.086*1000000/RES_hhdet_num!N41)</f>
        <v>1385.2589493629309</v>
      </c>
      <c r="O41" s="57">
        <f>IF(RES_hhdet_fec!O41=0,0,RES_hhdet_fec!O41/0.086*1000000/RES_hhdet_num!O41)</f>
        <v>1255.9276301739228</v>
      </c>
      <c r="P41" s="57">
        <f>IF(RES_hhdet_fec!P41=0,0,RES_hhdet_fec!P41/0.086*1000000/RES_hhdet_num!P41)</f>
        <v>1197.5206686154443</v>
      </c>
      <c r="Q41" s="57">
        <f>IF(RES_hhdet_fec!Q41=0,0,RES_hhdet_fec!Q41/0.086*1000000/RES_hhdet_num!Q41)</f>
        <v>1260.2841869438635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>SUM(B44,B47,B49,B58)</f>
        <v>14827.149003107674</v>
      </c>
      <c r="C43" s="168">
        <f t="shared" ref="C43:Q43" si="8">SUM(C44,C47,C49,C58)</f>
        <v>13997.029246204518</v>
      </c>
      <c r="D43" s="168">
        <f t="shared" si="8"/>
        <v>14304.385810409374</v>
      </c>
      <c r="E43" s="168">
        <f t="shared" si="8"/>
        <v>14757.122349379109</v>
      </c>
      <c r="F43" s="168">
        <f t="shared" si="8"/>
        <v>13267.506508397155</v>
      </c>
      <c r="G43" s="168">
        <f t="shared" si="8"/>
        <v>11937.156412307875</v>
      </c>
      <c r="H43" s="168">
        <f t="shared" si="8"/>
        <v>12573.588974430255</v>
      </c>
      <c r="I43" s="168">
        <f t="shared" si="8"/>
        <v>12622.361168586383</v>
      </c>
      <c r="J43" s="168">
        <f t="shared" si="8"/>
        <v>11474.509704860078</v>
      </c>
      <c r="K43" s="168">
        <f t="shared" si="8"/>
        <v>11906.135210693101</v>
      </c>
      <c r="L43" s="168">
        <f t="shared" si="8"/>
        <v>10758.715538717694</v>
      </c>
      <c r="M43" s="168">
        <f t="shared" si="8"/>
        <v>11209.352898557147</v>
      </c>
      <c r="N43" s="168">
        <f t="shared" si="8"/>
        <v>10611.474974276955</v>
      </c>
      <c r="O43" s="168">
        <f t="shared" si="8"/>
        <v>9209.4830729945097</v>
      </c>
      <c r="P43" s="168">
        <f t="shared" si="8"/>
        <v>8766.4549733318781</v>
      </c>
      <c r="Q43" s="168">
        <f t="shared" si="8"/>
        <v>9997.3839955144304</v>
      </c>
    </row>
    <row r="44" spans="1:17" ht="12.95" customHeight="1" x14ac:dyDescent="0.25">
      <c r="A44" s="158" t="s">
        <v>65</v>
      </c>
      <c r="B44" s="157">
        <f t="shared" ref="B44" si="9">SUM(B45:B46)</f>
        <v>9266.6088360383237</v>
      </c>
      <c r="C44" s="157">
        <f t="shared" ref="C44:Q44" si="10">SUM(C45:C46)</f>
        <v>9015.7692325076023</v>
      </c>
      <c r="D44" s="157">
        <f t="shared" si="10"/>
        <v>9193.1941705621903</v>
      </c>
      <c r="E44" s="157">
        <f t="shared" si="10"/>
        <v>9447.241823062488</v>
      </c>
      <c r="F44" s="157">
        <f t="shared" si="10"/>
        <v>8144.1652789668024</v>
      </c>
      <c r="G44" s="157">
        <f t="shared" si="10"/>
        <v>6752.6313787269019</v>
      </c>
      <c r="H44" s="157">
        <f t="shared" si="10"/>
        <v>7741.6659409058511</v>
      </c>
      <c r="I44" s="157">
        <f t="shared" si="10"/>
        <v>7784.7919357019628</v>
      </c>
      <c r="J44" s="157">
        <f t="shared" si="10"/>
        <v>6741.3933675620337</v>
      </c>
      <c r="K44" s="157">
        <f t="shared" si="10"/>
        <v>7163.1338787043705</v>
      </c>
      <c r="L44" s="157">
        <f t="shared" si="10"/>
        <v>6066.9436658962441</v>
      </c>
      <c r="M44" s="157">
        <f t="shared" si="10"/>
        <v>6536.1101157419926</v>
      </c>
      <c r="N44" s="157">
        <f t="shared" si="10"/>
        <v>6118.0182494697665</v>
      </c>
      <c r="O44" s="157">
        <f t="shared" si="10"/>
        <v>4975.3304278382666</v>
      </c>
      <c r="P44" s="157">
        <f t="shared" si="10"/>
        <v>4480.4579788338788</v>
      </c>
      <c r="Q44" s="157">
        <f t="shared" si="10"/>
        <v>5408.9811312092352</v>
      </c>
    </row>
    <row r="45" spans="1:17" ht="12" customHeight="1" x14ac:dyDescent="0.25">
      <c r="A45" s="23" t="s">
        <v>166</v>
      </c>
      <c r="B45" s="156">
        <f>IF(RES_hhdet_fec!B45=0,0,RES_hhdet_fec!B45/0.086*1000000/RES_hhdet_num!B$43)</f>
        <v>9069.8842261498339</v>
      </c>
      <c r="C45" s="156">
        <f>IF(RES_hhdet_fec!C45=0,0,RES_hhdet_fec!C45/0.086*1000000/RES_hhdet_num!C$43)</f>
        <v>8962.2126613580986</v>
      </c>
      <c r="D45" s="156">
        <f>IF(RES_hhdet_fec!D45=0,0,RES_hhdet_fec!D45/0.086*1000000/RES_hhdet_num!D$43)</f>
        <v>9117.6209655777257</v>
      </c>
      <c r="E45" s="156">
        <f>IF(RES_hhdet_fec!E45=0,0,RES_hhdet_fec!E45/0.086*1000000/RES_hhdet_num!E$43)</f>
        <v>9277.5382985308497</v>
      </c>
      <c r="F45" s="156">
        <f>IF(RES_hhdet_fec!F45=0,0,RES_hhdet_fec!F45/0.086*1000000/RES_hhdet_num!F$43)</f>
        <v>8005.587601299967</v>
      </c>
      <c r="G45" s="156">
        <f>IF(RES_hhdet_fec!G45=0,0,RES_hhdet_fec!G45/0.086*1000000/RES_hhdet_num!G$43)</f>
        <v>6703.3512846026915</v>
      </c>
      <c r="H45" s="156">
        <f>IF(RES_hhdet_fec!H45=0,0,RES_hhdet_fec!H45/0.086*1000000/RES_hhdet_num!H$43)</f>
        <v>7673.2091272094503</v>
      </c>
      <c r="I45" s="156">
        <f>IF(RES_hhdet_fec!I45=0,0,RES_hhdet_fec!I45/0.086*1000000/RES_hhdet_num!I$43)</f>
        <v>7453.5433446695024</v>
      </c>
      <c r="J45" s="156">
        <f>IF(RES_hhdet_fec!J45=0,0,RES_hhdet_fec!J45/0.086*1000000/RES_hhdet_num!J$43)</f>
        <v>6556.9877906803595</v>
      </c>
      <c r="K45" s="156">
        <f>IF(RES_hhdet_fec!K45=0,0,RES_hhdet_fec!K45/0.086*1000000/RES_hhdet_num!K$43)</f>
        <v>7110.5384594343986</v>
      </c>
      <c r="L45" s="156">
        <f>IF(RES_hhdet_fec!L45=0,0,RES_hhdet_fec!L45/0.086*1000000/RES_hhdet_num!L$43)</f>
        <v>5950.583634284505</v>
      </c>
      <c r="M45" s="156">
        <f>IF(RES_hhdet_fec!M45=0,0,RES_hhdet_fec!M45/0.086*1000000/RES_hhdet_num!M$43)</f>
        <v>6460.5556205512194</v>
      </c>
      <c r="N45" s="156">
        <f>IF(RES_hhdet_fec!N45=0,0,RES_hhdet_fec!N45/0.086*1000000/RES_hhdet_num!N$43)</f>
        <v>6068.0082599428897</v>
      </c>
      <c r="O45" s="156">
        <f>IF(RES_hhdet_fec!O45=0,0,RES_hhdet_fec!O45/0.086*1000000/RES_hhdet_num!O$43)</f>
        <v>4933.5686476571645</v>
      </c>
      <c r="P45" s="156">
        <f>IF(RES_hhdet_fec!P45=0,0,RES_hhdet_fec!P45/0.086*1000000/RES_hhdet_num!P$43)</f>
        <v>4418.5824935767778</v>
      </c>
      <c r="Q45" s="156">
        <f>IF(RES_hhdet_fec!Q45=0,0,RES_hhdet_fec!Q45/0.086*1000000/RES_hhdet_num!Q$43)</f>
        <v>5311.2369070375962</v>
      </c>
    </row>
    <row r="46" spans="1:17" ht="12" customHeight="1" x14ac:dyDescent="0.25">
      <c r="A46" s="23" t="s">
        <v>60</v>
      </c>
      <c r="B46" s="156">
        <f>IF(RES_hhdet_fec!B46=0,0,RES_hhdet_fec!B46/0.086*1000000/RES_hhdet_num!B$43)</f>
        <v>196.72460988848997</v>
      </c>
      <c r="C46" s="156">
        <f>IF(RES_hhdet_fec!C46=0,0,RES_hhdet_fec!C46/0.086*1000000/RES_hhdet_num!C$43)</f>
        <v>53.556571149503156</v>
      </c>
      <c r="D46" s="156">
        <f>IF(RES_hhdet_fec!D46=0,0,RES_hhdet_fec!D46/0.086*1000000/RES_hhdet_num!D$43)</f>
        <v>75.573204984463942</v>
      </c>
      <c r="E46" s="156">
        <f>IF(RES_hhdet_fec!E46=0,0,RES_hhdet_fec!E46/0.086*1000000/RES_hhdet_num!E$43)</f>
        <v>169.70352453163807</v>
      </c>
      <c r="F46" s="156">
        <f>IF(RES_hhdet_fec!F46=0,0,RES_hhdet_fec!F46/0.086*1000000/RES_hhdet_num!F$43)</f>
        <v>138.57767766683531</v>
      </c>
      <c r="G46" s="156">
        <f>IF(RES_hhdet_fec!G46=0,0,RES_hhdet_fec!G46/0.086*1000000/RES_hhdet_num!G$43)</f>
        <v>49.28009412421013</v>
      </c>
      <c r="H46" s="156">
        <f>IF(RES_hhdet_fec!H46=0,0,RES_hhdet_fec!H46/0.086*1000000/RES_hhdet_num!H$43)</f>
        <v>68.456813696400545</v>
      </c>
      <c r="I46" s="156">
        <f>IF(RES_hhdet_fec!I46=0,0,RES_hhdet_fec!I46/0.086*1000000/RES_hhdet_num!I$43)</f>
        <v>331.24859103245996</v>
      </c>
      <c r="J46" s="156">
        <f>IF(RES_hhdet_fec!J46=0,0,RES_hhdet_fec!J46/0.086*1000000/RES_hhdet_num!J$43)</f>
        <v>184.40557688167425</v>
      </c>
      <c r="K46" s="156">
        <f>IF(RES_hhdet_fec!K46=0,0,RES_hhdet_fec!K46/0.086*1000000/RES_hhdet_num!K$43)</f>
        <v>52.595419269971963</v>
      </c>
      <c r="L46" s="156">
        <f>IF(RES_hhdet_fec!L46=0,0,RES_hhdet_fec!L46/0.086*1000000/RES_hhdet_num!L$43)</f>
        <v>116.36003161173866</v>
      </c>
      <c r="M46" s="156">
        <f>IF(RES_hhdet_fec!M46=0,0,RES_hhdet_fec!M46/0.086*1000000/RES_hhdet_num!M$43)</f>
        <v>75.554495190772812</v>
      </c>
      <c r="N46" s="156">
        <f>IF(RES_hhdet_fec!N46=0,0,RES_hhdet_fec!N46/0.086*1000000/RES_hhdet_num!N$43)</f>
        <v>50.009989526876879</v>
      </c>
      <c r="O46" s="156">
        <f>IF(RES_hhdet_fec!O46=0,0,RES_hhdet_fec!O46/0.086*1000000/RES_hhdet_num!O$43)</f>
        <v>41.761780181102189</v>
      </c>
      <c r="P46" s="156">
        <f>IF(RES_hhdet_fec!P46=0,0,RES_hhdet_fec!P46/0.086*1000000/RES_hhdet_num!P$43)</f>
        <v>61.87548525710114</v>
      </c>
      <c r="Q46" s="156">
        <f>IF(RES_hhdet_fec!Q46=0,0,RES_hhdet_fec!Q46/0.086*1000000/RES_hhdet_num!Q$43)</f>
        <v>97.744224171639416</v>
      </c>
    </row>
    <row r="47" spans="1:17" ht="12.95" customHeight="1" x14ac:dyDescent="0.25">
      <c r="A47" s="158" t="s">
        <v>112</v>
      </c>
      <c r="B47" s="157">
        <f t="shared" ref="B47:Q47" si="11">B48</f>
        <v>356.66133818880246</v>
      </c>
      <c r="C47" s="157">
        <f t="shared" si="11"/>
        <v>371.70378626439134</v>
      </c>
      <c r="D47" s="157">
        <f t="shared" si="11"/>
        <v>377.23900718058059</v>
      </c>
      <c r="E47" s="157">
        <f t="shared" si="11"/>
        <v>382.87424540317789</v>
      </c>
      <c r="F47" s="157">
        <f t="shared" si="11"/>
        <v>399.74163639869494</v>
      </c>
      <c r="G47" s="157">
        <f t="shared" si="11"/>
        <v>403.4490669365361</v>
      </c>
      <c r="H47" s="157">
        <f t="shared" si="11"/>
        <v>410.50387037407194</v>
      </c>
      <c r="I47" s="157">
        <f t="shared" si="11"/>
        <v>412.07512111877395</v>
      </c>
      <c r="J47" s="157">
        <f t="shared" si="11"/>
        <v>392.00978542918222</v>
      </c>
      <c r="K47" s="157">
        <f t="shared" si="11"/>
        <v>418.11434598469089</v>
      </c>
      <c r="L47" s="157">
        <f t="shared" si="11"/>
        <v>442.54893322083279</v>
      </c>
      <c r="M47" s="157">
        <f t="shared" si="11"/>
        <v>443.07337580347212</v>
      </c>
      <c r="N47" s="157">
        <f t="shared" si="11"/>
        <v>437.06021616717243</v>
      </c>
      <c r="O47" s="157">
        <f t="shared" si="11"/>
        <v>439.54488985896893</v>
      </c>
      <c r="P47" s="157">
        <f t="shared" si="11"/>
        <v>438.79237742414443</v>
      </c>
      <c r="Q47" s="157">
        <f t="shared" si="11"/>
        <v>436.69813057011794</v>
      </c>
    </row>
    <row r="48" spans="1:17" ht="12" customHeight="1" x14ac:dyDescent="0.25">
      <c r="A48" s="23" t="s">
        <v>60</v>
      </c>
      <c r="B48" s="156">
        <f>IF(RES_hhdet_fec!B48=0,0,RES_hhdet_fec!B48/0.086*1000000/RES_hhdet_num!B$43)</f>
        <v>356.66133818880246</v>
      </c>
      <c r="C48" s="156">
        <f>IF(RES_hhdet_fec!C48=0,0,RES_hhdet_fec!C48/0.086*1000000/RES_hhdet_num!C$43)</f>
        <v>371.70378626439134</v>
      </c>
      <c r="D48" s="156">
        <f>IF(RES_hhdet_fec!D48=0,0,RES_hhdet_fec!D48/0.086*1000000/RES_hhdet_num!D$43)</f>
        <v>377.23900718058059</v>
      </c>
      <c r="E48" s="156">
        <f>IF(RES_hhdet_fec!E48=0,0,RES_hhdet_fec!E48/0.086*1000000/RES_hhdet_num!E$43)</f>
        <v>382.87424540317789</v>
      </c>
      <c r="F48" s="156">
        <f>IF(RES_hhdet_fec!F48=0,0,RES_hhdet_fec!F48/0.086*1000000/RES_hhdet_num!F$43)</f>
        <v>399.74163639869494</v>
      </c>
      <c r="G48" s="156">
        <f>IF(RES_hhdet_fec!G48=0,0,RES_hhdet_fec!G48/0.086*1000000/RES_hhdet_num!G$43)</f>
        <v>403.4490669365361</v>
      </c>
      <c r="H48" s="156">
        <f>IF(RES_hhdet_fec!H48=0,0,RES_hhdet_fec!H48/0.086*1000000/RES_hhdet_num!H$43)</f>
        <v>410.50387037407194</v>
      </c>
      <c r="I48" s="156">
        <f>IF(RES_hhdet_fec!I48=0,0,RES_hhdet_fec!I48/0.086*1000000/RES_hhdet_num!I$43)</f>
        <v>412.07512111877395</v>
      </c>
      <c r="J48" s="156">
        <f>IF(RES_hhdet_fec!J48=0,0,RES_hhdet_fec!J48/0.086*1000000/RES_hhdet_num!J$43)</f>
        <v>392.00978542918222</v>
      </c>
      <c r="K48" s="156">
        <f>IF(RES_hhdet_fec!K48=0,0,RES_hhdet_fec!K48/0.086*1000000/RES_hhdet_num!K$43)</f>
        <v>418.11434598469089</v>
      </c>
      <c r="L48" s="156">
        <f>IF(RES_hhdet_fec!L48=0,0,RES_hhdet_fec!L48/0.086*1000000/RES_hhdet_num!L$43)</f>
        <v>442.54893322083279</v>
      </c>
      <c r="M48" s="156">
        <f>IF(RES_hhdet_fec!M48=0,0,RES_hhdet_fec!M48/0.086*1000000/RES_hhdet_num!M$43)</f>
        <v>443.07337580347212</v>
      </c>
      <c r="N48" s="156">
        <f>IF(RES_hhdet_fec!N48=0,0,RES_hhdet_fec!N48/0.086*1000000/RES_hhdet_num!N$43)</f>
        <v>437.06021616717243</v>
      </c>
      <c r="O48" s="156">
        <f>IF(RES_hhdet_fec!O48=0,0,RES_hhdet_fec!O48/0.086*1000000/RES_hhdet_num!O$43)</f>
        <v>439.54488985896893</v>
      </c>
      <c r="P48" s="156">
        <f>IF(RES_hhdet_fec!P48=0,0,RES_hhdet_fec!P48/0.086*1000000/RES_hhdet_num!P$43)</f>
        <v>438.79237742414443</v>
      </c>
      <c r="Q48" s="156">
        <f>IF(RES_hhdet_fec!Q48=0,0,RES_hhdet_fec!Q48/0.086*1000000/RES_hhdet_num!Q$43)</f>
        <v>436.69813057011794</v>
      </c>
    </row>
    <row r="49" spans="1:17" ht="12" customHeight="1" x14ac:dyDescent="0.25">
      <c r="A49" s="158" t="s">
        <v>63</v>
      </c>
      <c r="B49" s="157">
        <f>IF(RES_hhdet_fec!B49=0,0,RES_hhdet_fec!B49/0.086*1000000/RES_hhdet_num!B$43)</f>
        <v>3118.9274536767794</v>
      </c>
      <c r="C49" s="157">
        <f>IF(RES_hhdet_fec!C49=0,0,RES_hhdet_fec!C49/0.086*1000000/RES_hhdet_num!C$43)</f>
        <v>2875.5666430259189</v>
      </c>
      <c r="D49" s="157">
        <f>IF(RES_hhdet_fec!D49=0,0,RES_hhdet_fec!D49/0.086*1000000/RES_hhdet_num!D$43)</f>
        <v>3021.1099502733555</v>
      </c>
      <c r="E49" s="157">
        <f>IF(RES_hhdet_fec!E49=0,0,RES_hhdet_fec!E49/0.086*1000000/RES_hhdet_num!E$43)</f>
        <v>3044.0390628270357</v>
      </c>
      <c r="F49" s="157">
        <f>IF(RES_hhdet_fec!F49=0,0,RES_hhdet_fec!F49/0.086*1000000/RES_hhdet_num!F$43)</f>
        <v>2804.2196886431434</v>
      </c>
      <c r="G49" s="157">
        <f>IF(RES_hhdet_fec!G49=0,0,RES_hhdet_fec!G49/0.086*1000000/RES_hhdet_num!G$43)</f>
        <v>2954.6480595269595</v>
      </c>
      <c r="H49" s="157">
        <f>IF(RES_hhdet_fec!H49=0,0,RES_hhdet_fec!H49/0.086*1000000/RES_hhdet_num!H$43)</f>
        <v>2708.0103463445539</v>
      </c>
      <c r="I49" s="157">
        <f>IF(RES_hhdet_fec!I49=0,0,RES_hhdet_fec!I49/0.086*1000000/RES_hhdet_num!I$43)</f>
        <v>2575.3679417332514</v>
      </c>
      <c r="J49" s="157">
        <f>IF(RES_hhdet_fec!J49=0,0,RES_hhdet_fec!J49/0.086*1000000/RES_hhdet_num!J$43)</f>
        <v>2587.9075259832634</v>
      </c>
      <c r="K49" s="157">
        <f>IF(RES_hhdet_fec!K49=0,0,RES_hhdet_fec!K49/0.086*1000000/RES_hhdet_num!K$43)</f>
        <v>2565.6340473202758</v>
      </c>
      <c r="L49" s="157">
        <f>IF(RES_hhdet_fec!L49=0,0,RES_hhdet_fec!L49/0.086*1000000/RES_hhdet_num!L$43)</f>
        <v>2473.4056084972435</v>
      </c>
      <c r="M49" s="157">
        <f>IF(RES_hhdet_fec!M49=0,0,RES_hhdet_fec!M49/0.086*1000000/RES_hhdet_num!M$43)</f>
        <v>2437.0217500708391</v>
      </c>
      <c r="N49" s="157">
        <f>IF(RES_hhdet_fec!N49=0,0,RES_hhdet_fec!N49/0.086*1000000/RES_hhdet_num!N$43)</f>
        <v>2340.0512059331254</v>
      </c>
      <c r="O49" s="157">
        <f>IF(RES_hhdet_fec!O49=0,0,RES_hhdet_fec!O49/0.086*1000000/RES_hhdet_num!O$43)</f>
        <v>2225.5315223099219</v>
      </c>
      <c r="P49" s="157">
        <f>IF(RES_hhdet_fec!P49=0,0,RES_hhdet_fec!P49/0.086*1000000/RES_hhdet_num!P$43)</f>
        <v>2329.4087363119615</v>
      </c>
      <c r="Q49" s="157">
        <f>IF(RES_hhdet_fec!Q49=0,0,RES_hhdet_fec!Q49/0.086*1000000/RES_hhdet_num!Q$43)</f>
        <v>2557.2315781297561</v>
      </c>
    </row>
    <row r="50" spans="1:17" ht="12" customHeight="1" x14ac:dyDescent="0.25">
      <c r="A50" s="167" t="s">
        <v>165</v>
      </c>
      <c r="B50" s="132">
        <f>IF(RES_hhdet_fec!B50=0,0,RES_hhdet_fec!B50/0.086*1000000/RES_hhdet_num!B50)</f>
        <v>0</v>
      </c>
      <c r="C50" s="132">
        <f>IF(RES_hhdet_fec!C50=0,0,RES_hhdet_fec!C50/0.086*1000000/RES_hhdet_num!C50)</f>
        <v>0</v>
      </c>
      <c r="D50" s="132">
        <f>IF(RES_hhdet_fec!D50=0,0,RES_hhdet_fec!D50/0.086*1000000/RES_hhdet_num!D50)</f>
        <v>0</v>
      </c>
      <c r="E50" s="132">
        <f>IF(RES_hhdet_fec!E50=0,0,RES_hhdet_fec!E50/0.086*1000000/RES_hhdet_num!E50)</f>
        <v>0</v>
      </c>
      <c r="F50" s="132">
        <f>IF(RES_hhdet_fec!F50=0,0,RES_hhdet_fec!F50/0.086*1000000/RES_hhdet_num!F50)</f>
        <v>0</v>
      </c>
      <c r="G50" s="132">
        <f>IF(RES_hhdet_fec!G50=0,0,RES_hhdet_fec!G50/0.086*1000000/RES_hhdet_num!G50)</f>
        <v>0</v>
      </c>
      <c r="H50" s="132">
        <f>IF(RES_hhdet_fec!H50=0,0,RES_hhdet_fec!H50/0.086*1000000/RES_hhdet_num!H50)</f>
        <v>0</v>
      </c>
      <c r="I50" s="132">
        <f>IF(RES_hhdet_fec!I50=0,0,RES_hhdet_fec!I50/0.086*1000000/RES_hhdet_num!I50)</f>
        <v>0</v>
      </c>
      <c r="J50" s="132">
        <f>IF(RES_hhdet_fec!J50=0,0,RES_hhdet_fec!J50/0.086*1000000/RES_hhdet_num!J50)</f>
        <v>0</v>
      </c>
      <c r="K50" s="132">
        <f>IF(RES_hhdet_fec!K50=0,0,RES_hhdet_fec!K50/0.086*1000000/RES_hhdet_num!K50)</f>
        <v>0</v>
      </c>
      <c r="L50" s="132">
        <f>IF(RES_hhdet_fec!L50=0,0,RES_hhdet_fec!L50/0.086*1000000/RES_hhdet_num!L50)</f>
        <v>0</v>
      </c>
      <c r="M50" s="132">
        <f>IF(RES_hhdet_fec!M50=0,0,RES_hhdet_fec!M50/0.086*1000000/RES_hhdet_num!M50)</f>
        <v>0</v>
      </c>
      <c r="N50" s="132">
        <f>IF(RES_hhdet_fec!N50=0,0,RES_hhdet_fec!N50/0.086*1000000/RES_hhdet_num!N50)</f>
        <v>0</v>
      </c>
      <c r="O50" s="132">
        <f>IF(RES_hhdet_fec!O50=0,0,RES_hhdet_fec!O50/0.086*1000000/RES_hhdet_num!O50)</f>
        <v>0</v>
      </c>
      <c r="P50" s="132">
        <f>IF(RES_hhdet_fec!P50=0,0,RES_hhdet_fec!P50/0.086*1000000/RES_hhdet_num!P50)</f>
        <v>0</v>
      </c>
      <c r="Q50" s="132">
        <f>IF(RES_hhdet_fec!Q50=0,0,RES_hhdet_fec!Q50/0.086*1000000/RES_hhdet_num!Q50)</f>
        <v>0</v>
      </c>
    </row>
    <row r="51" spans="1:17" ht="12" customHeight="1" x14ac:dyDescent="0.25">
      <c r="A51" s="167" t="s">
        <v>164</v>
      </c>
      <c r="B51" s="132">
        <f>IF(RES_hhdet_fec!B51=0,0,RES_hhdet_fec!B51/0.086*1000000/RES_hhdet_num!B51)</f>
        <v>0</v>
      </c>
      <c r="C51" s="132">
        <f>IF(RES_hhdet_fec!C51=0,0,RES_hhdet_fec!C51/0.086*1000000/RES_hhdet_num!C51)</f>
        <v>0</v>
      </c>
      <c r="D51" s="132">
        <f>IF(RES_hhdet_fec!D51=0,0,RES_hhdet_fec!D51/0.086*1000000/RES_hhdet_num!D51)</f>
        <v>0</v>
      </c>
      <c r="E51" s="132">
        <f>IF(RES_hhdet_fec!E51=0,0,RES_hhdet_fec!E51/0.086*1000000/RES_hhdet_num!E51)</f>
        <v>0</v>
      </c>
      <c r="F51" s="132">
        <f>IF(RES_hhdet_fec!F51=0,0,RES_hhdet_fec!F51/0.086*1000000/RES_hhdet_num!F51)</f>
        <v>0</v>
      </c>
      <c r="G51" s="132">
        <f>IF(RES_hhdet_fec!G51=0,0,RES_hhdet_fec!G51/0.086*1000000/RES_hhdet_num!G51)</f>
        <v>0</v>
      </c>
      <c r="H51" s="132">
        <f>IF(RES_hhdet_fec!H51=0,0,RES_hhdet_fec!H51/0.086*1000000/RES_hhdet_num!H51)</f>
        <v>0</v>
      </c>
      <c r="I51" s="132">
        <f>IF(RES_hhdet_fec!I51=0,0,RES_hhdet_fec!I51/0.086*1000000/RES_hhdet_num!I51)</f>
        <v>0</v>
      </c>
      <c r="J51" s="132">
        <f>IF(RES_hhdet_fec!J51=0,0,RES_hhdet_fec!J51/0.086*1000000/RES_hhdet_num!J51)</f>
        <v>0</v>
      </c>
      <c r="K51" s="132">
        <f>IF(RES_hhdet_fec!K51=0,0,RES_hhdet_fec!K51/0.086*1000000/RES_hhdet_num!K51)</f>
        <v>0</v>
      </c>
      <c r="L51" s="132">
        <f>IF(RES_hhdet_fec!L51=0,0,RES_hhdet_fec!L51/0.086*1000000/RES_hhdet_num!L51)</f>
        <v>0</v>
      </c>
      <c r="M51" s="132">
        <f>IF(RES_hhdet_fec!M51=0,0,RES_hhdet_fec!M51/0.086*1000000/RES_hhdet_num!M51)</f>
        <v>0</v>
      </c>
      <c r="N51" s="132">
        <f>IF(RES_hhdet_fec!N51=0,0,RES_hhdet_fec!N51/0.086*1000000/RES_hhdet_num!N51)</f>
        <v>0</v>
      </c>
      <c r="O51" s="132">
        <f>IF(RES_hhdet_fec!O51=0,0,RES_hhdet_fec!O51/0.086*1000000/RES_hhdet_num!O51)</f>
        <v>0</v>
      </c>
      <c r="P51" s="132">
        <f>IF(RES_hhdet_fec!P51=0,0,RES_hhdet_fec!P51/0.086*1000000/RES_hhdet_num!P51)</f>
        <v>0</v>
      </c>
      <c r="Q51" s="132">
        <f>IF(RES_hhdet_fec!Q51=0,0,RES_hhdet_fec!Q51/0.086*1000000/RES_hhdet_num!Q51)</f>
        <v>0</v>
      </c>
    </row>
    <row r="52" spans="1:17" ht="12" customHeight="1" x14ac:dyDescent="0.25">
      <c r="A52" s="166" t="s">
        <v>163</v>
      </c>
      <c r="B52" s="165">
        <f>IF(RES_hhdet_fec!B52=0,0,RES_hhdet_fec!B52/0.086*1000000/RES_hhdet_num!B51)</f>
        <v>0</v>
      </c>
      <c r="C52" s="165">
        <f>IF(RES_hhdet_fec!C52=0,0,RES_hhdet_fec!C52/0.086*1000000/RES_hhdet_num!C51)</f>
        <v>0</v>
      </c>
      <c r="D52" s="165">
        <f>IF(RES_hhdet_fec!D52=0,0,RES_hhdet_fec!D52/0.086*1000000/RES_hhdet_num!D51)</f>
        <v>0</v>
      </c>
      <c r="E52" s="165">
        <f>IF(RES_hhdet_fec!E52=0,0,RES_hhdet_fec!E52/0.086*1000000/RES_hhdet_num!E51)</f>
        <v>0</v>
      </c>
      <c r="F52" s="165">
        <f>IF(RES_hhdet_fec!F52=0,0,RES_hhdet_fec!F52/0.086*1000000/RES_hhdet_num!F51)</f>
        <v>0</v>
      </c>
      <c r="G52" s="165">
        <f>IF(RES_hhdet_fec!G52=0,0,RES_hhdet_fec!G52/0.086*1000000/RES_hhdet_num!G51)</f>
        <v>0</v>
      </c>
      <c r="H52" s="165">
        <f>IF(RES_hhdet_fec!H52=0,0,RES_hhdet_fec!H52/0.086*1000000/RES_hhdet_num!H51)</f>
        <v>0</v>
      </c>
      <c r="I52" s="165">
        <f>IF(RES_hhdet_fec!I52=0,0,RES_hhdet_fec!I52/0.086*1000000/RES_hhdet_num!I51)</f>
        <v>0</v>
      </c>
      <c r="J52" s="165">
        <f>IF(RES_hhdet_fec!J52=0,0,RES_hhdet_fec!J52/0.086*1000000/RES_hhdet_num!J51)</f>
        <v>0</v>
      </c>
      <c r="K52" s="165">
        <f>IF(RES_hhdet_fec!K52=0,0,RES_hhdet_fec!K52/0.086*1000000/RES_hhdet_num!K51)</f>
        <v>0</v>
      </c>
      <c r="L52" s="165">
        <f>IF(RES_hhdet_fec!L52=0,0,RES_hhdet_fec!L52/0.086*1000000/RES_hhdet_num!L51)</f>
        <v>0</v>
      </c>
      <c r="M52" s="165">
        <f>IF(RES_hhdet_fec!M52=0,0,RES_hhdet_fec!M52/0.086*1000000/RES_hhdet_num!M51)</f>
        <v>0</v>
      </c>
      <c r="N52" s="165">
        <f>IF(RES_hhdet_fec!N52=0,0,RES_hhdet_fec!N52/0.086*1000000/RES_hhdet_num!N51)</f>
        <v>0</v>
      </c>
      <c r="O52" s="165">
        <f>IF(RES_hhdet_fec!O52=0,0,RES_hhdet_fec!O52/0.086*1000000/RES_hhdet_num!O51)</f>
        <v>0</v>
      </c>
      <c r="P52" s="165">
        <f>IF(RES_hhdet_fec!P52=0,0,RES_hhdet_fec!P52/0.086*1000000/RES_hhdet_num!P51)</f>
        <v>0</v>
      </c>
      <c r="Q52" s="165">
        <f>IF(RES_hhdet_fec!Q52=0,0,RES_hhdet_fec!Q52/0.086*1000000/RES_hhdet_num!Q51)</f>
        <v>0</v>
      </c>
    </row>
    <row r="53" spans="1:17" ht="12" customHeight="1" x14ac:dyDescent="0.25">
      <c r="A53" s="147" t="s">
        <v>59</v>
      </c>
      <c r="B53" s="164">
        <f>IF(RES_hhdet_fec!B53=0,0,RES_hhdet_fec!B53/0.086*1000000/RES_hhdet_num!B51)</f>
        <v>0</v>
      </c>
      <c r="C53" s="164">
        <f>IF(RES_hhdet_fec!C53=0,0,RES_hhdet_fec!C53/0.086*1000000/RES_hhdet_num!C51)</f>
        <v>0</v>
      </c>
      <c r="D53" s="164">
        <f>IF(RES_hhdet_fec!D53=0,0,RES_hhdet_fec!D53/0.086*1000000/RES_hhdet_num!D51)</f>
        <v>0</v>
      </c>
      <c r="E53" s="164">
        <f>IF(RES_hhdet_fec!E53=0,0,RES_hhdet_fec!E53/0.086*1000000/RES_hhdet_num!E51)</f>
        <v>0</v>
      </c>
      <c r="F53" s="164">
        <f>IF(RES_hhdet_fec!F53=0,0,RES_hhdet_fec!F53/0.086*1000000/RES_hhdet_num!F51)</f>
        <v>0</v>
      </c>
      <c r="G53" s="164">
        <f>IF(RES_hhdet_fec!G53=0,0,RES_hhdet_fec!G53/0.086*1000000/RES_hhdet_num!G51)</f>
        <v>0</v>
      </c>
      <c r="H53" s="164">
        <f>IF(RES_hhdet_fec!H53=0,0,RES_hhdet_fec!H53/0.086*1000000/RES_hhdet_num!H51)</f>
        <v>0</v>
      </c>
      <c r="I53" s="164">
        <f>IF(RES_hhdet_fec!I53=0,0,RES_hhdet_fec!I53/0.086*1000000/RES_hhdet_num!I51)</f>
        <v>0</v>
      </c>
      <c r="J53" s="164">
        <f>IF(RES_hhdet_fec!J53=0,0,RES_hhdet_fec!J53/0.086*1000000/RES_hhdet_num!J51)</f>
        <v>0</v>
      </c>
      <c r="K53" s="164">
        <f>IF(RES_hhdet_fec!K53=0,0,RES_hhdet_fec!K53/0.086*1000000/RES_hhdet_num!K51)</f>
        <v>0</v>
      </c>
      <c r="L53" s="164">
        <f>IF(RES_hhdet_fec!L53=0,0,RES_hhdet_fec!L53/0.086*1000000/RES_hhdet_num!L51)</f>
        <v>0</v>
      </c>
      <c r="M53" s="164">
        <f>IF(RES_hhdet_fec!M53=0,0,RES_hhdet_fec!M53/0.086*1000000/RES_hhdet_num!M51)</f>
        <v>0</v>
      </c>
      <c r="N53" s="164">
        <f>IF(RES_hhdet_fec!N53=0,0,RES_hhdet_fec!N53/0.086*1000000/RES_hhdet_num!N51)</f>
        <v>0</v>
      </c>
      <c r="O53" s="164">
        <f>IF(RES_hhdet_fec!O53=0,0,RES_hhdet_fec!O53/0.086*1000000/RES_hhdet_num!O51)</f>
        <v>0</v>
      </c>
      <c r="P53" s="164">
        <f>IF(RES_hhdet_fec!P53=0,0,RES_hhdet_fec!P53/0.086*1000000/RES_hhdet_num!P51)</f>
        <v>0</v>
      </c>
      <c r="Q53" s="164">
        <f>IF(RES_hhdet_fec!Q53=0,0,RES_hhdet_fec!Q53/0.086*1000000/RES_hhdet_num!Q51)</f>
        <v>0</v>
      </c>
    </row>
    <row r="54" spans="1:17" ht="12" customHeight="1" x14ac:dyDescent="0.25">
      <c r="A54" s="163" t="s">
        <v>142</v>
      </c>
      <c r="B54" s="162">
        <f>IF(RES_hhdet_fec!B54=0,0,RES_hhdet_fec!B54/0.086*1000000/RES_hhdet_num!B54)</f>
        <v>5302.8022362856618</v>
      </c>
      <c r="C54" s="162">
        <f>IF(RES_hhdet_fec!C54=0,0,RES_hhdet_fec!C54/0.086*1000000/RES_hhdet_num!C54)</f>
        <v>4800.4536203069538</v>
      </c>
      <c r="D54" s="162">
        <f>IF(RES_hhdet_fec!D54=0,0,RES_hhdet_fec!D54/0.086*1000000/RES_hhdet_num!D54)</f>
        <v>4916.8380711511445</v>
      </c>
      <c r="E54" s="162">
        <f>IF(RES_hhdet_fec!E54=0,0,RES_hhdet_fec!E54/0.086*1000000/RES_hhdet_num!E54)</f>
        <v>4981.4704532507885</v>
      </c>
      <c r="F54" s="162">
        <f>IF(RES_hhdet_fec!F54=0,0,RES_hhdet_fec!F54/0.086*1000000/RES_hhdet_num!F54)</f>
        <v>4838.5371626539054</v>
      </c>
      <c r="G54" s="162">
        <f>IF(RES_hhdet_fec!G54=0,0,RES_hhdet_fec!G54/0.086*1000000/RES_hhdet_num!G54)</f>
        <v>4597.2270463305294</v>
      </c>
      <c r="H54" s="162">
        <f>IF(RES_hhdet_fec!H54=0,0,RES_hhdet_fec!H54/0.086*1000000/RES_hhdet_num!H54)</f>
        <v>4450.3523016269137</v>
      </c>
      <c r="I54" s="162">
        <f>IF(RES_hhdet_fec!I54=0,0,RES_hhdet_fec!I54/0.086*1000000/RES_hhdet_num!I54)</f>
        <v>5324.014432495771</v>
      </c>
      <c r="J54" s="162">
        <f>IF(RES_hhdet_fec!J54=0,0,RES_hhdet_fec!J54/0.086*1000000/RES_hhdet_num!J54)</f>
        <v>5313.5426306707459</v>
      </c>
      <c r="K54" s="162">
        <f>IF(RES_hhdet_fec!K54=0,0,RES_hhdet_fec!K54/0.086*1000000/RES_hhdet_num!K54)</f>
        <v>5185.9316865155579</v>
      </c>
      <c r="L54" s="162">
        <f>IF(RES_hhdet_fec!L54=0,0,RES_hhdet_fec!L54/0.086*1000000/RES_hhdet_num!L54)</f>
        <v>5373.6097916017334</v>
      </c>
      <c r="M54" s="162">
        <f>IF(RES_hhdet_fec!M54=0,0,RES_hhdet_fec!M54/0.086*1000000/RES_hhdet_num!M54)</f>
        <v>5265.0735456129705</v>
      </c>
      <c r="N54" s="162">
        <f>IF(RES_hhdet_fec!N54=0,0,RES_hhdet_fec!N54/0.086*1000000/RES_hhdet_num!N54)</f>
        <v>4918.3499632402445</v>
      </c>
      <c r="O54" s="162">
        <f>IF(RES_hhdet_fec!O54=0,0,RES_hhdet_fec!O54/0.086*1000000/RES_hhdet_num!O54)</f>
        <v>4750.8045642579764</v>
      </c>
      <c r="P54" s="162">
        <f>IF(RES_hhdet_fec!P54=0,0,RES_hhdet_fec!P54/0.086*1000000/RES_hhdet_num!P54)</f>
        <v>4600.8083585969562</v>
      </c>
      <c r="Q54" s="162">
        <f>IF(RES_hhdet_fec!Q54=0,0,RES_hhdet_fec!Q54/0.086*1000000/RES_hhdet_num!Q54)</f>
        <v>4770.9683051493403</v>
      </c>
    </row>
    <row r="55" spans="1:17" ht="12" customHeight="1" x14ac:dyDescent="0.25">
      <c r="A55" s="161" t="s">
        <v>141</v>
      </c>
      <c r="B55" s="160">
        <f>IF(RES_hhdet_fec!B55=0,0,RES_hhdet_fec!B55/0.086*1000000/RES_hhdet_num!B55)</f>
        <v>2514.4986011977035</v>
      </c>
      <c r="C55" s="160">
        <f>IF(RES_hhdet_fec!C55=0,0,RES_hhdet_fec!C55/0.086*1000000/RES_hhdet_num!C55)</f>
        <v>2335.6404360732454</v>
      </c>
      <c r="D55" s="160">
        <f>IF(RES_hhdet_fec!D55=0,0,RES_hhdet_fec!D55/0.086*1000000/RES_hhdet_num!D55)</f>
        <v>2434.2972539602938</v>
      </c>
      <c r="E55" s="160">
        <f>IF(RES_hhdet_fec!E55=0,0,RES_hhdet_fec!E55/0.086*1000000/RES_hhdet_num!E55)</f>
        <v>2440.2921939920807</v>
      </c>
      <c r="F55" s="160">
        <f>IF(RES_hhdet_fec!F55=0,0,RES_hhdet_fec!F55/0.086*1000000/RES_hhdet_num!F55)</f>
        <v>2390.9862727516474</v>
      </c>
      <c r="G55" s="160">
        <f>IF(RES_hhdet_fec!G55=0,0,RES_hhdet_fec!G55/0.086*1000000/RES_hhdet_num!G55)</f>
        <v>2578.4357581402742</v>
      </c>
      <c r="H55" s="160">
        <f>IF(RES_hhdet_fec!H55=0,0,RES_hhdet_fec!H55/0.086*1000000/RES_hhdet_num!H55)</f>
        <v>2304.9307874367801</v>
      </c>
      <c r="I55" s="160">
        <f>IF(RES_hhdet_fec!I55=0,0,RES_hhdet_fec!I55/0.086*1000000/RES_hhdet_num!I55)</f>
        <v>2334.0348785505289</v>
      </c>
      <c r="J55" s="160">
        <f>IF(RES_hhdet_fec!J55=0,0,RES_hhdet_fec!J55/0.086*1000000/RES_hhdet_num!J55)</f>
        <v>2312.1619925025507</v>
      </c>
      <c r="K55" s="160">
        <f>IF(RES_hhdet_fec!K55=0,0,RES_hhdet_fec!K55/0.086*1000000/RES_hhdet_num!K55)</f>
        <v>2304.9679922595055</v>
      </c>
      <c r="L55" s="160">
        <f>IF(RES_hhdet_fec!L55=0,0,RES_hhdet_fec!L55/0.086*1000000/RES_hhdet_num!L55)</f>
        <v>2284.5016908050411</v>
      </c>
      <c r="M55" s="160">
        <f>IF(RES_hhdet_fec!M55=0,0,RES_hhdet_fec!M55/0.086*1000000/RES_hhdet_num!M55)</f>
        <v>2270.8190069239704</v>
      </c>
      <c r="N55" s="160">
        <f>IF(RES_hhdet_fec!N55=0,0,RES_hhdet_fec!N55/0.086*1000000/RES_hhdet_num!N55)</f>
        <v>2232.2020329010943</v>
      </c>
      <c r="O55" s="160">
        <f>IF(RES_hhdet_fec!O55=0,0,RES_hhdet_fec!O55/0.086*1000000/RES_hhdet_num!O55)</f>
        <v>2192.5676046596418</v>
      </c>
      <c r="P55" s="160">
        <f>IF(RES_hhdet_fec!P55=0,0,RES_hhdet_fec!P55/0.086*1000000/RES_hhdet_num!P55)</f>
        <v>2288.4458722838331</v>
      </c>
      <c r="Q55" s="160">
        <f>IF(RES_hhdet_fec!Q55=0,0,RES_hhdet_fec!Q55/0.086*1000000/RES_hhdet_num!Q55)</f>
        <v>2542.1701273752346</v>
      </c>
    </row>
    <row r="56" spans="1:17" ht="12" customHeight="1" x14ac:dyDescent="0.25">
      <c r="A56" s="148" t="s">
        <v>60</v>
      </c>
      <c r="B56" s="156">
        <f>IF(RES_hhdet_fec!B56=0,0,RES_hhdet_fec!B56/0.086*1000000/RES_hhdet_num!B55)</f>
        <v>106.05604472571213</v>
      </c>
      <c r="C56" s="156">
        <f>IF(RES_hhdet_fec!C56=0,0,RES_hhdet_fec!C56/0.086*1000000/RES_hhdet_num!C55)</f>
        <v>48.004536203069328</v>
      </c>
      <c r="D56" s="156">
        <f>IF(RES_hhdet_fec!D56=0,0,RES_hhdet_fec!D56/0.086*1000000/RES_hhdet_num!D55)</f>
        <v>98.336761423022779</v>
      </c>
      <c r="E56" s="156">
        <f>IF(RES_hhdet_fec!E56=0,0,RES_hhdet_fec!E56/0.086*1000000/RES_hhdet_num!E55)</f>
        <v>99.629409065015153</v>
      </c>
      <c r="F56" s="156">
        <f>IF(RES_hhdet_fec!F56=0,0,RES_hhdet_fec!F56/0.086*1000000/RES_hhdet_num!F55)</f>
        <v>96.770743253077825</v>
      </c>
      <c r="G56" s="156">
        <f>IF(RES_hhdet_fec!G56=0,0,RES_hhdet_fec!G56/0.086*1000000/RES_hhdet_num!G55)</f>
        <v>551.6672455596638</v>
      </c>
      <c r="H56" s="156">
        <f>IF(RES_hhdet_fec!H56=0,0,RES_hhdet_fec!H56/0.086*1000000/RES_hhdet_num!H55)</f>
        <v>200.26585357321187</v>
      </c>
      <c r="I56" s="156">
        <f>IF(RES_hhdet_fec!I56=0,0,RES_hhdet_fec!I56/0.086*1000000/RES_hhdet_num!I55)</f>
        <v>106.48028864991598</v>
      </c>
      <c r="J56" s="156">
        <f>IF(RES_hhdet_fec!J56=0,0,RES_hhdet_fec!J56/0.086*1000000/RES_hhdet_num!J55)</f>
        <v>106.27085261341473</v>
      </c>
      <c r="K56" s="156">
        <f>IF(RES_hhdet_fec!K56=0,0,RES_hhdet_fec!K56/0.086*1000000/RES_hhdet_num!K55)</f>
        <v>103.71863373031061</v>
      </c>
      <c r="L56" s="156">
        <f>IF(RES_hhdet_fec!L56=0,0,RES_hhdet_fec!L56/0.086*1000000/RES_hhdet_num!L55)</f>
        <v>107.47219583203419</v>
      </c>
      <c r="M56" s="156">
        <f>IF(RES_hhdet_fec!M56=0,0,RES_hhdet_fec!M56/0.086*1000000/RES_hhdet_num!M55)</f>
        <v>105.30147091225905</v>
      </c>
      <c r="N56" s="156">
        <f>IF(RES_hhdet_fec!N56=0,0,RES_hhdet_fec!N56/0.086*1000000/RES_hhdet_num!N55)</f>
        <v>98.366999264804491</v>
      </c>
      <c r="O56" s="156">
        <f>IF(RES_hhdet_fec!O56=0,0,RES_hhdet_fec!O56/0.086*1000000/RES_hhdet_num!O55)</f>
        <v>95.016091285159064</v>
      </c>
      <c r="P56" s="156">
        <f>IF(RES_hhdet_fec!P56=0,0,RES_hhdet_fec!P56/0.086*1000000/RES_hhdet_num!P55)</f>
        <v>161.0282925508931</v>
      </c>
      <c r="Q56" s="156">
        <f>IF(RES_hhdet_fec!Q56=0,0,RES_hhdet_fec!Q56/0.086*1000000/RES_hhdet_num!Q55)</f>
        <v>405.53230593769371</v>
      </c>
    </row>
    <row r="57" spans="1:17" ht="12" customHeight="1" x14ac:dyDescent="0.25">
      <c r="A57" s="148" t="s">
        <v>59</v>
      </c>
      <c r="B57" s="156">
        <f>IF(RES_hhdet_fec!B57=0,0,RES_hhdet_fec!B57/0.086*1000000/RES_hhdet_num!B55)</f>
        <v>2408.4425564719909</v>
      </c>
      <c r="C57" s="156">
        <f>IF(RES_hhdet_fec!C57=0,0,RES_hhdet_fec!C57/0.086*1000000/RES_hhdet_num!C55)</f>
        <v>2287.6358998701762</v>
      </c>
      <c r="D57" s="156">
        <f>IF(RES_hhdet_fec!D57=0,0,RES_hhdet_fec!D57/0.086*1000000/RES_hhdet_num!D55)</f>
        <v>2335.960492537271</v>
      </c>
      <c r="E57" s="156">
        <f>IF(RES_hhdet_fec!E57=0,0,RES_hhdet_fec!E57/0.086*1000000/RES_hhdet_num!E55)</f>
        <v>2340.6627849270658</v>
      </c>
      <c r="F57" s="156">
        <f>IF(RES_hhdet_fec!F57=0,0,RES_hhdet_fec!F57/0.086*1000000/RES_hhdet_num!F55)</f>
        <v>2294.2155294985696</v>
      </c>
      <c r="G57" s="156">
        <f>IF(RES_hhdet_fec!G57=0,0,RES_hhdet_fec!G57/0.086*1000000/RES_hhdet_num!G55)</f>
        <v>2026.7685125806108</v>
      </c>
      <c r="H57" s="156">
        <f>IF(RES_hhdet_fec!H57=0,0,RES_hhdet_fec!H57/0.086*1000000/RES_hhdet_num!H55)</f>
        <v>2104.6649338635684</v>
      </c>
      <c r="I57" s="156">
        <f>IF(RES_hhdet_fec!I57=0,0,RES_hhdet_fec!I57/0.086*1000000/RES_hhdet_num!I55)</f>
        <v>2227.5545899006124</v>
      </c>
      <c r="J57" s="156">
        <f>IF(RES_hhdet_fec!J57=0,0,RES_hhdet_fec!J57/0.086*1000000/RES_hhdet_num!J55)</f>
        <v>2205.891139889136</v>
      </c>
      <c r="K57" s="156">
        <f>IF(RES_hhdet_fec!K57=0,0,RES_hhdet_fec!K57/0.086*1000000/RES_hhdet_num!K55)</f>
        <v>2201.2493585291945</v>
      </c>
      <c r="L57" s="156">
        <f>IF(RES_hhdet_fec!L57=0,0,RES_hhdet_fec!L57/0.086*1000000/RES_hhdet_num!L55)</f>
        <v>2177.0294949730073</v>
      </c>
      <c r="M57" s="156">
        <f>IF(RES_hhdet_fec!M57=0,0,RES_hhdet_fec!M57/0.086*1000000/RES_hhdet_num!M55)</f>
        <v>2165.5175360117109</v>
      </c>
      <c r="N57" s="156">
        <f>IF(RES_hhdet_fec!N57=0,0,RES_hhdet_fec!N57/0.086*1000000/RES_hhdet_num!N55)</f>
        <v>2133.8350336362896</v>
      </c>
      <c r="O57" s="156">
        <f>IF(RES_hhdet_fec!O57=0,0,RES_hhdet_fec!O57/0.086*1000000/RES_hhdet_num!O55)</f>
        <v>2097.551513374483</v>
      </c>
      <c r="P57" s="156">
        <f>IF(RES_hhdet_fec!P57=0,0,RES_hhdet_fec!P57/0.086*1000000/RES_hhdet_num!P55)</f>
        <v>2127.4175797329399</v>
      </c>
      <c r="Q57" s="156">
        <f>IF(RES_hhdet_fec!Q57=0,0,RES_hhdet_fec!Q57/0.086*1000000/RES_hhdet_num!Q55)</f>
        <v>2136.6378214375413</v>
      </c>
    </row>
    <row r="58" spans="1:17" ht="12" customHeight="1" x14ac:dyDescent="0.25">
      <c r="A58" s="158" t="s">
        <v>62</v>
      </c>
      <c r="B58" s="157">
        <f>IF(RES_hhdet_fec!B58=0,0,RES_hhdet_fec!B58/0.086*1000000/RES_hhdet_num!B$43)</f>
        <v>2084.9513752037697</v>
      </c>
      <c r="C58" s="157">
        <f>IF(RES_hhdet_fec!C58=0,0,RES_hhdet_fec!C58/0.086*1000000/RES_hhdet_num!C$43)</f>
        <v>1733.9895844066041</v>
      </c>
      <c r="D58" s="157">
        <f>IF(RES_hhdet_fec!D58=0,0,RES_hhdet_fec!D58/0.086*1000000/RES_hhdet_num!D$43)</f>
        <v>1712.8426823932471</v>
      </c>
      <c r="E58" s="157">
        <f>IF(RES_hhdet_fec!E58=0,0,RES_hhdet_fec!E58/0.086*1000000/RES_hhdet_num!E$43)</f>
        <v>1882.9672180864079</v>
      </c>
      <c r="F58" s="157">
        <f>IF(RES_hhdet_fec!F58=0,0,RES_hhdet_fec!F58/0.086*1000000/RES_hhdet_num!F$43)</f>
        <v>1919.3799043885153</v>
      </c>
      <c r="G58" s="157">
        <f>IF(RES_hhdet_fec!G58=0,0,RES_hhdet_fec!G58/0.086*1000000/RES_hhdet_num!G$43)</f>
        <v>1826.4279071174783</v>
      </c>
      <c r="H58" s="157">
        <f>IF(RES_hhdet_fec!H58=0,0,RES_hhdet_fec!H58/0.086*1000000/RES_hhdet_num!H$43)</f>
        <v>1713.4088168057781</v>
      </c>
      <c r="I58" s="157">
        <f>IF(RES_hhdet_fec!I58=0,0,RES_hhdet_fec!I58/0.086*1000000/RES_hhdet_num!I$43)</f>
        <v>1850.1261700323957</v>
      </c>
      <c r="J58" s="157">
        <f>IF(RES_hhdet_fec!J58=0,0,RES_hhdet_fec!J58/0.086*1000000/RES_hhdet_num!J$43)</f>
        <v>1753.1990258855981</v>
      </c>
      <c r="K58" s="157">
        <f>IF(RES_hhdet_fec!K58=0,0,RES_hhdet_fec!K58/0.086*1000000/RES_hhdet_num!K$43)</f>
        <v>1759.252938683763</v>
      </c>
      <c r="L58" s="157">
        <f>IF(RES_hhdet_fec!L58=0,0,RES_hhdet_fec!L58/0.086*1000000/RES_hhdet_num!L$43)</f>
        <v>1775.8173311033738</v>
      </c>
      <c r="M58" s="157">
        <f>IF(RES_hhdet_fec!M58=0,0,RES_hhdet_fec!M58/0.086*1000000/RES_hhdet_num!M$43)</f>
        <v>1793.1476569408424</v>
      </c>
      <c r="N58" s="157">
        <f>IF(RES_hhdet_fec!N58=0,0,RES_hhdet_fec!N58/0.086*1000000/RES_hhdet_num!N$43)</f>
        <v>1716.3453027068897</v>
      </c>
      <c r="O58" s="157">
        <f>IF(RES_hhdet_fec!O58=0,0,RES_hhdet_fec!O58/0.086*1000000/RES_hhdet_num!O$43)</f>
        <v>1569.0762329873528</v>
      </c>
      <c r="P58" s="157">
        <f>IF(RES_hhdet_fec!P58=0,0,RES_hhdet_fec!P58/0.086*1000000/RES_hhdet_num!P$43)</f>
        <v>1517.7958807618925</v>
      </c>
      <c r="Q58" s="157">
        <f>IF(RES_hhdet_fec!Q58=0,0,RES_hhdet_fec!Q58/0.086*1000000/RES_hhdet_num!Q$43)</f>
        <v>1594.4731556053216</v>
      </c>
    </row>
    <row r="59" spans="1:17" ht="12" customHeight="1" x14ac:dyDescent="0.25">
      <c r="A59" s="23" t="s">
        <v>57</v>
      </c>
      <c r="B59" s="156">
        <f>IF(RES_hhdet_fec!B59=0,0,RES_hhdet_fec!B59/0.086*1000000/RES_hhdet_num!B59)</f>
        <v>2751.0956566821428</v>
      </c>
      <c r="C59" s="156">
        <f>IF(RES_hhdet_fec!C59=0,0,RES_hhdet_fec!C59/0.086*1000000/RES_hhdet_num!C59)</f>
        <v>2115.1694763215573</v>
      </c>
      <c r="D59" s="156">
        <f>IF(RES_hhdet_fec!D59=0,0,RES_hhdet_fec!D59/0.086*1000000/RES_hhdet_num!D59)</f>
        <v>2101.5714322005961</v>
      </c>
      <c r="E59" s="156">
        <f>IF(RES_hhdet_fec!E59=0,0,RES_hhdet_fec!E59/0.086*1000000/RES_hhdet_num!E59)</f>
        <v>2292.550568010824</v>
      </c>
      <c r="F59" s="156">
        <f>IF(RES_hhdet_fec!F59=0,0,RES_hhdet_fec!F59/0.086*1000000/RES_hhdet_num!F59)</f>
        <v>2376.0266877645176</v>
      </c>
      <c r="G59" s="156">
        <f>IF(RES_hhdet_fec!G59=0,0,RES_hhdet_fec!G59/0.086*1000000/RES_hhdet_num!G59)</f>
        <v>2325.1466814141781</v>
      </c>
      <c r="H59" s="156">
        <f>IF(RES_hhdet_fec!H59=0,0,RES_hhdet_fec!H59/0.086*1000000/RES_hhdet_num!H59)</f>
        <v>2118.2021119788174</v>
      </c>
      <c r="I59" s="156">
        <f>IF(RES_hhdet_fec!I59=0,0,RES_hhdet_fec!I59/0.086*1000000/RES_hhdet_num!I59)</f>
        <v>2290.3840330706425</v>
      </c>
      <c r="J59" s="156">
        <f>IF(RES_hhdet_fec!J59=0,0,RES_hhdet_fec!J59/0.086*1000000/RES_hhdet_num!J59)</f>
        <v>2161.0116005964232</v>
      </c>
      <c r="K59" s="156">
        <f>IF(RES_hhdet_fec!K59=0,0,RES_hhdet_fec!K59/0.086*1000000/RES_hhdet_num!K59)</f>
        <v>2173.7462718025799</v>
      </c>
      <c r="L59" s="156">
        <f>IF(RES_hhdet_fec!L59=0,0,RES_hhdet_fec!L59/0.086*1000000/RES_hhdet_num!L59)</f>
        <v>2147.3531157205143</v>
      </c>
      <c r="M59" s="156">
        <f>IF(RES_hhdet_fec!M59=0,0,RES_hhdet_fec!M59/0.086*1000000/RES_hhdet_num!M59)</f>
        <v>2122.3384044682421</v>
      </c>
      <c r="N59" s="156">
        <f>IF(RES_hhdet_fec!N59=0,0,RES_hhdet_fec!N59/0.086*1000000/RES_hhdet_num!N59)</f>
        <v>2058.9571394292939</v>
      </c>
      <c r="O59" s="156">
        <f>IF(RES_hhdet_fec!O59=0,0,RES_hhdet_fec!O59/0.086*1000000/RES_hhdet_num!O59)</f>
        <v>1853.6487532653223</v>
      </c>
      <c r="P59" s="156">
        <f>IF(RES_hhdet_fec!P59=0,0,RES_hhdet_fec!P59/0.086*1000000/RES_hhdet_num!P59)</f>
        <v>1830.3643253962846</v>
      </c>
      <c r="Q59" s="156">
        <f>IF(RES_hhdet_fec!Q59=0,0,RES_hhdet_fec!Q59/0.086*1000000/RES_hhdet_num!Q59)</f>
        <v>1923.3555316694901</v>
      </c>
    </row>
    <row r="60" spans="1:17" ht="12" customHeight="1" x14ac:dyDescent="0.25">
      <c r="A60" s="29" t="s">
        <v>140</v>
      </c>
      <c r="B60" s="57">
        <f>IF(RES_hhdet_fec!B60=0,0,RES_hhdet_fec!B60/0.086*1000000/RES_hhdet_num!B60)</f>
        <v>1415.9175279775504</v>
      </c>
      <c r="C60" s="57">
        <f>IF(RES_hhdet_fec!C60=0,0,RES_hhdet_fec!C60/0.086*1000000/RES_hhdet_num!C60)</f>
        <v>1063.2635537335541</v>
      </c>
      <c r="D60" s="57">
        <f>IF(RES_hhdet_fec!D60=0,0,RES_hhdet_fec!D60/0.086*1000000/RES_hhdet_num!D60)</f>
        <v>1063.7045390229646</v>
      </c>
      <c r="E60" s="57">
        <f>IF(RES_hhdet_fec!E60=0,0,RES_hhdet_fec!E60/0.086*1000000/RES_hhdet_num!E60)</f>
        <v>1241.0551804574839</v>
      </c>
      <c r="F60" s="57">
        <f>IF(RES_hhdet_fec!F60=0,0,RES_hhdet_fec!F60/0.086*1000000/RES_hhdet_num!F60)</f>
        <v>1243.9027426507187</v>
      </c>
      <c r="G60" s="57">
        <f>IF(RES_hhdet_fec!G60=0,0,RES_hhdet_fec!G60/0.086*1000000/RES_hhdet_num!G60)</f>
        <v>1193.3777301395132</v>
      </c>
      <c r="H60" s="57">
        <f>IF(RES_hhdet_fec!H60=0,0,RES_hhdet_fec!H60/0.086*1000000/RES_hhdet_num!H60)</f>
        <v>1309.5198388609736</v>
      </c>
      <c r="I60" s="57">
        <f>IF(RES_hhdet_fec!I60=0,0,RES_hhdet_fec!I60/0.086*1000000/RES_hhdet_num!I60)</f>
        <v>1417.464405613111</v>
      </c>
      <c r="J60" s="57">
        <f>IF(RES_hhdet_fec!J60=0,0,RES_hhdet_fec!J60/0.086*1000000/RES_hhdet_num!J60)</f>
        <v>1382.3540746269477</v>
      </c>
      <c r="K60" s="57">
        <f>IF(RES_hhdet_fec!K60=0,0,RES_hhdet_fec!K60/0.086*1000000/RES_hhdet_num!K60)</f>
        <v>1403.5942404629541</v>
      </c>
      <c r="L60" s="57">
        <f>IF(RES_hhdet_fec!L60=0,0,RES_hhdet_fec!L60/0.086*1000000/RES_hhdet_num!L60)</f>
        <v>1464.6972105777375</v>
      </c>
      <c r="M60" s="57">
        <f>IF(RES_hhdet_fec!M60=0,0,RES_hhdet_fec!M60/0.086*1000000/RES_hhdet_num!M60)</f>
        <v>1461.1314565362347</v>
      </c>
      <c r="N60" s="57">
        <f>IF(RES_hhdet_fec!N60=0,0,RES_hhdet_fec!N60/0.086*1000000/RES_hhdet_num!N60)</f>
        <v>1385.3089521701349</v>
      </c>
      <c r="O60" s="57">
        <f>IF(RES_hhdet_fec!O60=0,0,RES_hhdet_fec!O60/0.086*1000000/RES_hhdet_num!O60)</f>
        <v>1256.132080180784</v>
      </c>
      <c r="P60" s="57">
        <f>IF(RES_hhdet_fec!P60=0,0,RES_hhdet_fec!P60/0.086*1000000/RES_hhdet_num!P60)</f>
        <v>1196.84321155362</v>
      </c>
      <c r="Q60" s="57">
        <f>IF(RES_hhdet_fec!Q60=0,0,RES_hhdet_fec!Q60/0.086*1000000/RES_hhdet_num!Q60)</f>
        <v>1261.4960772821544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0</v>
      </c>
      <c r="C62" s="168">
        <f t="shared" ref="C62:Q62" si="12">SUM(C63,C66,C68,C77)</f>
        <v>0</v>
      </c>
      <c r="D62" s="168">
        <f t="shared" si="12"/>
        <v>0</v>
      </c>
      <c r="E62" s="168">
        <f t="shared" si="12"/>
        <v>0</v>
      </c>
      <c r="F62" s="168">
        <f t="shared" si="12"/>
        <v>0</v>
      </c>
      <c r="G62" s="168">
        <f t="shared" si="12"/>
        <v>0</v>
      </c>
      <c r="H62" s="168">
        <f t="shared" si="12"/>
        <v>0</v>
      </c>
      <c r="I62" s="168">
        <f t="shared" si="12"/>
        <v>0</v>
      </c>
      <c r="J62" s="168">
        <f t="shared" si="12"/>
        <v>0</v>
      </c>
      <c r="K62" s="168">
        <f t="shared" si="12"/>
        <v>0</v>
      </c>
      <c r="L62" s="168">
        <f t="shared" si="12"/>
        <v>0</v>
      </c>
      <c r="M62" s="168">
        <f t="shared" si="12"/>
        <v>0</v>
      </c>
      <c r="N62" s="168">
        <f t="shared" si="12"/>
        <v>0</v>
      </c>
      <c r="O62" s="168">
        <f t="shared" si="12"/>
        <v>0</v>
      </c>
      <c r="P62" s="168">
        <f t="shared" si="12"/>
        <v>0</v>
      </c>
      <c r="Q62" s="168">
        <f t="shared" si="12"/>
        <v>0</v>
      </c>
    </row>
    <row r="63" spans="1:17" ht="12.95" customHeight="1" x14ac:dyDescent="0.25">
      <c r="A63" s="158" t="s">
        <v>65</v>
      </c>
      <c r="B63" s="157">
        <f t="shared" ref="B63" si="13">SUM(B64:B65)</f>
        <v>0</v>
      </c>
      <c r="C63" s="157">
        <f t="shared" ref="C63:Q63" si="14">SUM(C64:C65)</f>
        <v>0</v>
      </c>
      <c r="D63" s="157">
        <f t="shared" si="14"/>
        <v>0</v>
      </c>
      <c r="E63" s="157">
        <f t="shared" si="14"/>
        <v>0</v>
      </c>
      <c r="F63" s="157">
        <f t="shared" si="14"/>
        <v>0</v>
      </c>
      <c r="G63" s="157">
        <f t="shared" si="14"/>
        <v>0</v>
      </c>
      <c r="H63" s="157">
        <f t="shared" si="14"/>
        <v>0</v>
      </c>
      <c r="I63" s="157">
        <f t="shared" si="14"/>
        <v>0</v>
      </c>
      <c r="J63" s="157">
        <f t="shared" si="14"/>
        <v>0</v>
      </c>
      <c r="K63" s="157">
        <f t="shared" si="14"/>
        <v>0</v>
      </c>
      <c r="L63" s="157">
        <f t="shared" si="14"/>
        <v>0</v>
      </c>
      <c r="M63" s="157">
        <f t="shared" si="14"/>
        <v>0</v>
      </c>
      <c r="N63" s="157">
        <f t="shared" si="14"/>
        <v>0</v>
      </c>
      <c r="O63" s="157">
        <f t="shared" si="14"/>
        <v>0</v>
      </c>
      <c r="P63" s="157">
        <f t="shared" si="14"/>
        <v>0</v>
      </c>
      <c r="Q63" s="157">
        <f t="shared" si="14"/>
        <v>0</v>
      </c>
    </row>
    <row r="64" spans="1:17" ht="12" customHeight="1" x14ac:dyDescent="0.25">
      <c r="A64" s="23" t="s">
        <v>161</v>
      </c>
      <c r="B64" s="156">
        <f>IF(RES_hhdet_fec!B64=0,0,RES_hhdet_fec!B64/0.086*1000000/RES_hhdet_num!B$62)</f>
        <v>0</v>
      </c>
      <c r="C64" s="156">
        <f>IF(RES_hhdet_fec!C64=0,0,RES_hhdet_fec!C64/0.086*1000000/RES_hhdet_num!C$62)</f>
        <v>0</v>
      </c>
      <c r="D64" s="156">
        <f>IF(RES_hhdet_fec!D64=0,0,RES_hhdet_fec!D64/0.086*1000000/RES_hhdet_num!D$62)</f>
        <v>0</v>
      </c>
      <c r="E64" s="156">
        <f>IF(RES_hhdet_fec!E64=0,0,RES_hhdet_fec!E64/0.086*1000000/RES_hhdet_num!E$62)</f>
        <v>0</v>
      </c>
      <c r="F64" s="156">
        <f>IF(RES_hhdet_fec!F64=0,0,RES_hhdet_fec!F64/0.086*1000000/RES_hhdet_num!F$62)</f>
        <v>0</v>
      </c>
      <c r="G64" s="156">
        <f>IF(RES_hhdet_fec!G64=0,0,RES_hhdet_fec!G64/0.086*1000000/RES_hhdet_num!G$62)</f>
        <v>0</v>
      </c>
      <c r="H64" s="156">
        <f>IF(RES_hhdet_fec!H64=0,0,RES_hhdet_fec!H64/0.086*1000000/RES_hhdet_num!H$62)</f>
        <v>0</v>
      </c>
      <c r="I64" s="156">
        <f>IF(RES_hhdet_fec!I64=0,0,RES_hhdet_fec!I64/0.086*1000000/RES_hhdet_num!I$62)</f>
        <v>0</v>
      </c>
      <c r="J64" s="156">
        <f>IF(RES_hhdet_fec!J64=0,0,RES_hhdet_fec!J64/0.086*1000000/RES_hhdet_num!J$62)</f>
        <v>0</v>
      </c>
      <c r="K64" s="156">
        <f>IF(RES_hhdet_fec!K64=0,0,RES_hhdet_fec!K64/0.086*1000000/RES_hhdet_num!K$62)</f>
        <v>0</v>
      </c>
      <c r="L64" s="156">
        <f>IF(RES_hhdet_fec!L64=0,0,RES_hhdet_fec!L64/0.086*1000000/RES_hhdet_num!L$62)</f>
        <v>0</v>
      </c>
      <c r="M64" s="156">
        <f>IF(RES_hhdet_fec!M64=0,0,RES_hhdet_fec!M64/0.086*1000000/RES_hhdet_num!M$62)</f>
        <v>0</v>
      </c>
      <c r="N64" s="156">
        <f>IF(RES_hhdet_fec!N64=0,0,RES_hhdet_fec!N64/0.086*1000000/RES_hhdet_num!N$62)</f>
        <v>0</v>
      </c>
      <c r="O64" s="156">
        <f>IF(RES_hhdet_fec!O64=0,0,RES_hhdet_fec!O64/0.086*1000000/RES_hhdet_num!O$62)</f>
        <v>0</v>
      </c>
      <c r="P64" s="156">
        <f>IF(RES_hhdet_fec!P64=0,0,RES_hhdet_fec!P64/0.086*1000000/RES_hhdet_num!P$62)</f>
        <v>0</v>
      </c>
      <c r="Q64" s="156">
        <f>IF(RES_hhdet_fec!Q64=0,0,RES_hhdet_fec!Q64/0.086*1000000/RES_hhdet_num!Q$62)</f>
        <v>0</v>
      </c>
    </row>
    <row r="65" spans="1:17" ht="12" customHeight="1" x14ac:dyDescent="0.25">
      <c r="A65" s="23" t="s">
        <v>60</v>
      </c>
      <c r="B65" s="156">
        <f>IF(RES_hhdet_fec!B65=0,0,RES_hhdet_fec!B65/0.086*1000000/RES_hhdet_num!B$62)</f>
        <v>0</v>
      </c>
      <c r="C65" s="156">
        <f>IF(RES_hhdet_fec!C65=0,0,RES_hhdet_fec!C65/0.086*1000000/RES_hhdet_num!C$62)</f>
        <v>0</v>
      </c>
      <c r="D65" s="156">
        <f>IF(RES_hhdet_fec!D65=0,0,RES_hhdet_fec!D65/0.086*1000000/RES_hhdet_num!D$62)</f>
        <v>0</v>
      </c>
      <c r="E65" s="156">
        <f>IF(RES_hhdet_fec!E65=0,0,RES_hhdet_fec!E65/0.086*1000000/RES_hhdet_num!E$62)</f>
        <v>0</v>
      </c>
      <c r="F65" s="156">
        <f>IF(RES_hhdet_fec!F65=0,0,RES_hhdet_fec!F65/0.086*1000000/RES_hhdet_num!F$62)</f>
        <v>0</v>
      </c>
      <c r="G65" s="156">
        <f>IF(RES_hhdet_fec!G65=0,0,RES_hhdet_fec!G65/0.086*1000000/RES_hhdet_num!G$62)</f>
        <v>0</v>
      </c>
      <c r="H65" s="156">
        <f>IF(RES_hhdet_fec!H65=0,0,RES_hhdet_fec!H65/0.086*1000000/RES_hhdet_num!H$62)</f>
        <v>0</v>
      </c>
      <c r="I65" s="156">
        <f>IF(RES_hhdet_fec!I65=0,0,RES_hhdet_fec!I65/0.086*1000000/RES_hhdet_num!I$62)</f>
        <v>0</v>
      </c>
      <c r="J65" s="156">
        <f>IF(RES_hhdet_fec!J65=0,0,RES_hhdet_fec!J65/0.086*1000000/RES_hhdet_num!J$62)</f>
        <v>0</v>
      </c>
      <c r="K65" s="156">
        <f>IF(RES_hhdet_fec!K65=0,0,RES_hhdet_fec!K65/0.086*1000000/RES_hhdet_num!K$62)</f>
        <v>0</v>
      </c>
      <c r="L65" s="156">
        <f>IF(RES_hhdet_fec!L65=0,0,RES_hhdet_fec!L65/0.086*1000000/RES_hhdet_num!L$62)</f>
        <v>0</v>
      </c>
      <c r="M65" s="156">
        <f>IF(RES_hhdet_fec!M65=0,0,RES_hhdet_fec!M65/0.086*1000000/RES_hhdet_num!M$62)</f>
        <v>0</v>
      </c>
      <c r="N65" s="156">
        <f>IF(RES_hhdet_fec!N65=0,0,RES_hhdet_fec!N65/0.086*1000000/RES_hhdet_num!N$62)</f>
        <v>0</v>
      </c>
      <c r="O65" s="156">
        <f>IF(RES_hhdet_fec!O65=0,0,RES_hhdet_fec!O65/0.086*1000000/RES_hhdet_num!O$62)</f>
        <v>0</v>
      </c>
      <c r="P65" s="156">
        <f>IF(RES_hhdet_fec!P65=0,0,RES_hhdet_fec!P65/0.086*1000000/RES_hhdet_num!P$62)</f>
        <v>0</v>
      </c>
      <c r="Q65" s="156">
        <f>IF(RES_hhdet_fec!Q65=0,0,RES_hhdet_fec!Q65/0.086*1000000/RES_hhdet_num!Q$62)</f>
        <v>0</v>
      </c>
    </row>
    <row r="66" spans="1:17" ht="12.95" customHeight="1" x14ac:dyDescent="0.25">
      <c r="A66" s="158" t="s">
        <v>112</v>
      </c>
      <c r="B66" s="157">
        <f t="shared" ref="B66:Q66" si="15">B67</f>
        <v>0</v>
      </c>
      <c r="C66" s="157">
        <f t="shared" si="15"/>
        <v>0</v>
      </c>
      <c r="D66" s="157">
        <f t="shared" si="15"/>
        <v>0</v>
      </c>
      <c r="E66" s="157">
        <f t="shared" si="15"/>
        <v>0</v>
      </c>
      <c r="F66" s="157">
        <f t="shared" si="15"/>
        <v>0</v>
      </c>
      <c r="G66" s="157">
        <f t="shared" si="15"/>
        <v>0</v>
      </c>
      <c r="H66" s="157">
        <f t="shared" si="15"/>
        <v>0</v>
      </c>
      <c r="I66" s="157">
        <f t="shared" si="15"/>
        <v>0</v>
      </c>
      <c r="J66" s="157">
        <f t="shared" si="15"/>
        <v>0</v>
      </c>
      <c r="K66" s="157">
        <f t="shared" si="15"/>
        <v>0</v>
      </c>
      <c r="L66" s="157">
        <f t="shared" si="15"/>
        <v>0</v>
      </c>
      <c r="M66" s="157">
        <f t="shared" si="15"/>
        <v>0</v>
      </c>
      <c r="N66" s="157">
        <f t="shared" si="15"/>
        <v>0</v>
      </c>
      <c r="O66" s="157">
        <f t="shared" si="15"/>
        <v>0</v>
      </c>
      <c r="P66" s="157">
        <f t="shared" si="15"/>
        <v>0</v>
      </c>
      <c r="Q66" s="157">
        <f t="shared" si="15"/>
        <v>0</v>
      </c>
    </row>
    <row r="67" spans="1:17" ht="12" customHeight="1" x14ac:dyDescent="0.25">
      <c r="A67" s="23" t="s">
        <v>60</v>
      </c>
      <c r="B67" s="156">
        <f>IF(RES_hhdet_fec!B67=0,0,RES_hhdet_fec!B67/0.086*1000000/RES_hhdet_num!B$62)</f>
        <v>0</v>
      </c>
      <c r="C67" s="156">
        <f>IF(RES_hhdet_fec!C67=0,0,RES_hhdet_fec!C67/0.086*1000000/RES_hhdet_num!C$62)</f>
        <v>0</v>
      </c>
      <c r="D67" s="156">
        <f>IF(RES_hhdet_fec!D67=0,0,RES_hhdet_fec!D67/0.086*1000000/RES_hhdet_num!D$62)</f>
        <v>0</v>
      </c>
      <c r="E67" s="156">
        <f>IF(RES_hhdet_fec!E67=0,0,RES_hhdet_fec!E67/0.086*1000000/RES_hhdet_num!E$62)</f>
        <v>0</v>
      </c>
      <c r="F67" s="156">
        <f>IF(RES_hhdet_fec!F67=0,0,RES_hhdet_fec!F67/0.086*1000000/RES_hhdet_num!F$62)</f>
        <v>0</v>
      </c>
      <c r="G67" s="156">
        <f>IF(RES_hhdet_fec!G67=0,0,RES_hhdet_fec!G67/0.086*1000000/RES_hhdet_num!G$62)</f>
        <v>0</v>
      </c>
      <c r="H67" s="156">
        <f>IF(RES_hhdet_fec!H67=0,0,RES_hhdet_fec!H67/0.086*1000000/RES_hhdet_num!H$62)</f>
        <v>0</v>
      </c>
      <c r="I67" s="156">
        <f>IF(RES_hhdet_fec!I67=0,0,RES_hhdet_fec!I67/0.086*1000000/RES_hhdet_num!I$62)</f>
        <v>0</v>
      </c>
      <c r="J67" s="156">
        <f>IF(RES_hhdet_fec!J67=0,0,RES_hhdet_fec!J67/0.086*1000000/RES_hhdet_num!J$62)</f>
        <v>0</v>
      </c>
      <c r="K67" s="156">
        <f>IF(RES_hhdet_fec!K67=0,0,RES_hhdet_fec!K67/0.086*1000000/RES_hhdet_num!K$62)</f>
        <v>0</v>
      </c>
      <c r="L67" s="156">
        <f>IF(RES_hhdet_fec!L67=0,0,RES_hhdet_fec!L67/0.086*1000000/RES_hhdet_num!L$62)</f>
        <v>0</v>
      </c>
      <c r="M67" s="156">
        <f>IF(RES_hhdet_fec!M67=0,0,RES_hhdet_fec!M67/0.086*1000000/RES_hhdet_num!M$62)</f>
        <v>0</v>
      </c>
      <c r="N67" s="156">
        <f>IF(RES_hhdet_fec!N67=0,0,RES_hhdet_fec!N67/0.086*1000000/RES_hhdet_num!N$62)</f>
        <v>0</v>
      </c>
      <c r="O67" s="156">
        <f>IF(RES_hhdet_fec!O67=0,0,RES_hhdet_fec!O67/0.086*1000000/RES_hhdet_num!O$62)</f>
        <v>0</v>
      </c>
      <c r="P67" s="156">
        <f>IF(RES_hhdet_fec!P67=0,0,RES_hhdet_fec!P67/0.086*1000000/RES_hhdet_num!P$62)</f>
        <v>0</v>
      </c>
      <c r="Q67" s="156">
        <f>IF(RES_hhdet_fec!Q67=0,0,RES_hhdet_fec!Q67/0.086*1000000/RES_hhdet_num!Q$62)</f>
        <v>0</v>
      </c>
    </row>
    <row r="68" spans="1:17" ht="12" customHeight="1" x14ac:dyDescent="0.25">
      <c r="A68" s="158" t="s">
        <v>63</v>
      </c>
      <c r="B68" s="157">
        <f>IF(RES_hhdet_fec!B68=0,0,RES_hhdet_fec!B68/0.086*1000000/RES_hhdet_num!B$62)</f>
        <v>0</v>
      </c>
      <c r="C68" s="157">
        <f>IF(RES_hhdet_fec!C68=0,0,RES_hhdet_fec!C68/0.086*1000000/RES_hhdet_num!C$62)</f>
        <v>0</v>
      </c>
      <c r="D68" s="157">
        <f>IF(RES_hhdet_fec!D68=0,0,RES_hhdet_fec!D68/0.086*1000000/RES_hhdet_num!D$62)</f>
        <v>0</v>
      </c>
      <c r="E68" s="157">
        <f>IF(RES_hhdet_fec!E68=0,0,RES_hhdet_fec!E68/0.086*1000000/RES_hhdet_num!E$62)</f>
        <v>0</v>
      </c>
      <c r="F68" s="157">
        <f>IF(RES_hhdet_fec!F68=0,0,RES_hhdet_fec!F68/0.086*1000000/RES_hhdet_num!F$62)</f>
        <v>0</v>
      </c>
      <c r="G68" s="157">
        <f>IF(RES_hhdet_fec!G68=0,0,RES_hhdet_fec!G68/0.086*1000000/RES_hhdet_num!G$62)</f>
        <v>0</v>
      </c>
      <c r="H68" s="157">
        <f>IF(RES_hhdet_fec!H68=0,0,RES_hhdet_fec!H68/0.086*1000000/RES_hhdet_num!H$62)</f>
        <v>0</v>
      </c>
      <c r="I68" s="157">
        <f>IF(RES_hhdet_fec!I68=0,0,RES_hhdet_fec!I68/0.086*1000000/RES_hhdet_num!I$62)</f>
        <v>0</v>
      </c>
      <c r="J68" s="157">
        <f>IF(RES_hhdet_fec!J68=0,0,RES_hhdet_fec!J68/0.086*1000000/RES_hhdet_num!J$62)</f>
        <v>0</v>
      </c>
      <c r="K68" s="157">
        <f>IF(RES_hhdet_fec!K68=0,0,RES_hhdet_fec!K68/0.086*1000000/RES_hhdet_num!K$62)</f>
        <v>0</v>
      </c>
      <c r="L68" s="157">
        <f>IF(RES_hhdet_fec!L68=0,0,RES_hhdet_fec!L68/0.086*1000000/RES_hhdet_num!L$62)</f>
        <v>0</v>
      </c>
      <c r="M68" s="157">
        <f>IF(RES_hhdet_fec!M68=0,0,RES_hhdet_fec!M68/0.086*1000000/RES_hhdet_num!M$62)</f>
        <v>0</v>
      </c>
      <c r="N68" s="157">
        <f>IF(RES_hhdet_fec!N68=0,0,RES_hhdet_fec!N68/0.086*1000000/RES_hhdet_num!N$62)</f>
        <v>0</v>
      </c>
      <c r="O68" s="157">
        <f>IF(RES_hhdet_fec!O68=0,0,RES_hhdet_fec!O68/0.086*1000000/RES_hhdet_num!O$62)</f>
        <v>0</v>
      </c>
      <c r="P68" s="157">
        <f>IF(RES_hhdet_fec!P68=0,0,RES_hhdet_fec!P68/0.086*1000000/RES_hhdet_num!P$62)</f>
        <v>0</v>
      </c>
      <c r="Q68" s="157">
        <f>IF(RES_hhdet_fec!Q68=0,0,RES_hhdet_fec!Q68/0.086*1000000/RES_hhdet_num!Q$62)</f>
        <v>0</v>
      </c>
    </row>
    <row r="69" spans="1:17" ht="12" customHeight="1" x14ac:dyDescent="0.25">
      <c r="A69" s="167" t="s">
        <v>160</v>
      </c>
      <c r="B69" s="132">
        <f>IF(RES_hhdet_fec!B69=0,0,RES_hhdet_fec!B69/0.086*1000000/RES_hhdet_num!B69)</f>
        <v>0</v>
      </c>
      <c r="C69" s="132">
        <f>IF(RES_hhdet_fec!C69=0,0,RES_hhdet_fec!C69/0.086*1000000/RES_hhdet_num!C69)</f>
        <v>0</v>
      </c>
      <c r="D69" s="132">
        <f>IF(RES_hhdet_fec!D69=0,0,RES_hhdet_fec!D69/0.086*1000000/RES_hhdet_num!D69)</f>
        <v>0</v>
      </c>
      <c r="E69" s="132">
        <f>IF(RES_hhdet_fec!E69=0,0,RES_hhdet_fec!E69/0.086*1000000/RES_hhdet_num!E69)</f>
        <v>0</v>
      </c>
      <c r="F69" s="132">
        <f>IF(RES_hhdet_fec!F69=0,0,RES_hhdet_fec!F69/0.086*1000000/RES_hhdet_num!F69)</f>
        <v>0</v>
      </c>
      <c r="G69" s="132">
        <f>IF(RES_hhdet_fec!G69=0,0,RES_hhdet_fec!G69/0.086*1000000/RES_hhdet_num!G69)</f>
        <v>0</v>
      </c>
      <c r="H69" s="132">
        <f>IF(RES_hhdet_fec!H69=0,0,RES_hhdet_fec!H69/0.086*1000000/RES_hhdet_num!H69)</f>
        <v>0</v>
      </c>
      <c r="I69" s="132">
        <f>IF(RES_hhdet_fec!I69=0,0,RES_hhdet_fec!I69/0.086*1000000/RES_hhdet_num!I69)</f>
        <v>0</v>
      </c>
      <c r="J69" s="132">
        <f>IF(RES_hhdet_fec!J69=0,0,RES_hhdet_fec!J69/0.086*1000000/RES_hhdet_num!J69)</f>
        <v>0</v>
      </c>
      <c r="K69" s="132">
        <f>IF(RES_hhdet_fec!K69=0,0,RES_hhdet_fec!K69/0.086*1000000/RES_hhdet_num!K69)</f>
        <v>0</v>
      </c>
      <c r="L69" s="132">
        <f>IF(RES_hhdet_fec!L69=0,0,RES_hhdet_fec!L69/0.086*1000000/RES_hhdet_num!L69)</f>
        <v>0</v>
      </c>
      <c r="M69" s="132">
        <f>IF(RES_hhdet_fec!M69=0,0,RES_hhdet_fec!M69/0.086*1000000/RES_hhdet_num!M69)</f>
        <v>0</v>
      </c>
      <c r="N69" s="132">
        <f>IF(RES_hhdet_fec!N69=0,0,RES_hhdet_fec!N69/0.086*1000000/RES_hhdet_num!N69)</f>
        <v>0</v>
      </c>
      <c r="O69" s="132">
        <f>IF(RES_hhdet_fec!O69=0,0,RES_hhdet_fec!O69/0.086*1000000/RES_hhdet_num!O69)</f>
        <v>0</v>
      </c>
      <c r="P69" s="132">
        <f>IF(RES_hhdet_fec!P69=0,0,RES_hhdet_fec!P69/0.086*1000000/RES_hhdet_num!P69)</f>
        <v>0</v>
      </c>
      <c r="Q69" s="132">
        <f>IF(RES_hhdet_fec!Q69=0,0,RES_hhdet_fec!Q69/0.086*1000000/RES_hhdet_num!Q69)</f>
        <v>0</v>
      </c>
    </row>
    <row r="70" spans="1:17" ht="12" customHeight="1" x14ac:dyDescent="0.25">
      <c r="A70" s="167" t="s">
        <v>159</v>
      </c>
      <c r="B70" s="132">
        <f>IF(RES_hhdet_fec!B70=0,0,RES_hhdet_fec!B70/0.086*1000000/RES_hhdet_num!B70)</f>
        <v>0</v>
      </c>
      <c r="C70" s="132">
        <f>IF(RES_hhdet_fec!C70=0,0,RES_hhdet_fec!C70/0.086*1000000/RES_hhdet_num!C70)</f>
        <v>0</v>
      </c>
      <c r="D70" s="132">
        <f>IF(RES_hhdet_fec!D70=0,0,RES_hhdet_fec!D70/0.086*1000000/RES_hhdet_num!D70)</f>
        <v>0</v>
      </c>
      <c r="E70" s="132">
        <f>IF(RES_hhdet_fec!E70=0,0,RES_hhdet_fec!E70/0.086*1000000/RES_hhdet_num!E70)</f>
        <v>0</v>
      </c>
      <c r="F70" s="132">
        <f>IF(RES_hhdet_fec!F70=0,0,RES_hhdet_fec!F70/0.086*1000000/RES_hhdet_num!F70)</f>
        <v>0</v>
      </c>
      <c r="G70" s="132">
        <f>IF(RES_hhdet_fec!G70=0,0,RES_hhdet_fec!G70/0.086*1000000/RES_hhdet_num!G70)</f>
        <v>0</v>
      </c>
      <c r="H70" s="132">
        <f>IF(RES_hhdet_fec!H70=0,0,RES_hhdet_fec!H70/0.086*1000000/RES_hhdet_num!H70)</f>
        <v>0</v>
      </c>
      <c r="I70" s="132">
        <f>IF(RES_hhdet_fec!I70=0,0,RES_hhdet_fec!I70/0.086*1000000/RES_hhdet_num!I70)</f>
        <v>0</v>
      </c>
      <c r="J70" s="132">
        <f>IF(RES_hhdet_fec!J70=0,0,RES_hhdet_fec!J70/0.086*1000000/RES_hhdet_num!J70)</f>
        <v>0</v>
      </c>
      <c r="K70" s="132">
        <f>IF(RES_hhdet_fec!K70=0,0,RES_hhdet_fec!K70/0.086*1000000/RES_hhdet_num!K70)</f>
        <v>0</v>
      </c>
      <c r="L70" s="132">
        <f>IF(RES_hhdet_fec!L70=0,0,RES_hhdet_fec!L70/0.086*1000000/RES_hhdet_num!L70)</f>
        <v>0</v>
      </c>
      <c r="M70" s="132">
        <f>IF(RES_hhdet_fec!M70=0,0,RES_hhdet_fec!M70/0.086*1000000/RES_hhdet_num!M70)</f>
        <v>0</v>
      </c>
      <c r="N70" s="132">
        <f>IF(RES_hhdet_fec!N70=0,0,RES_hhdet_fec!N70/0.086*1000000/RES_hhdet_num!N70)</f>
        <v>0</v>
      </c>
      <c r="O70" s="132">
        <f>IF(RES_hhdet_fec!O70=0,0,RES_hhdet_fec!O70/0.086*1000000/RES_hhdet_num!O70)</f>
        <v>0</v>
      </c>
      <c r="P70" s="132">
        <f>IF(RES_hhdet_fec!P70=0,0,RES_hhdet_fec!P70/0.086*1000000/RES_hhdet_num!P70)</f>
        <v>0</v>
      </c>
      <c r="Q70" s="132">
        <f>IF(RES_hhdet_fec!Q70=0,0,RES_hhdet_fec!Q70/0.086*1000000/RES_hhdet_num!Q70)</f>
        <v>0</v>
      </c>
    </row>
    <row r="71" spans="1:17" ht="12" customHeight="1" x14ac:dyDescent="0.25">
      <c r="A71" s="166" t="s">
        <v>109</v>
      </c>
      <c r="B71" s="165">
        <f>IF(RES_hhdet_fec!B71=0,0,RES_hhdet_fec!B71/0.086*1000000/RES_hhdet_num!B70)</f>
        <v>0</v>
      </c>
      <c r="C71" s="165">
        <f>IF(RES_hhdet_fec!C71=0,0,RES_hhdet_fec!C71/0.086*1000000/RES_hhdet_num!C70)</f>
        <v>0</v>
      </c>
      <c r="D71" s="165">
        <f>IF(RES_hhdet_fec!D71=0,0,RES_hhdet_fec!D71/0.086*1000000/RES_hhdet_num!D70)</f>
        <v>0</v>
      </c>
      <c r="E71" s="165">
        <f>IF(RES_hhdet_fec!E71=0,0,RES_hhdet_fec!E71/0.086*1000000/RES_hhdet_num!E70)</f>
        <v>0</v>
      </c>
      <c r="F71" s="165">
        <f>IF(RES_hhdet_fec!F71=0,0,RES_hhdet_fec!F71/0.086*1000000/RES_hhdet_num!F70)</f>
        <v>0</v>
      </c>
      <c r="G71" s="165">
        <f>IF(RES_hhdet_fec!G71=0,0,RES_hhdet_fec!G71/0.086*1000000/RES_hhdet_num!G70)</f>
        <v>0</v>
      </c>
      <c r="H71" s="165">
        <f>IF(RES_hhdet_fec!H71=0,0,RES_hhdet_fec!H71/0.086*1000000/RES_hhdet_num!H70)</f>
        <v>0</v>
      </c>
      <c r="I71" s="165">
        <f>IF(RES_hhdet_fec!I71=0,0,RES_hhdet_fec!I71/0.086*1000000/RES_hhdet_num!I70)</f>
        <v>0</v>
      </c>
      <c r="J71" s="165">
        <f>IF(RES_hhdet_fec!J71=0,0,RES_hhdet_fec!J71/0.086*1000000/RES_hhdet_num!J70)</f>
        <v>0</v>
      </c>
      <c r="K71" s="165">
        <f>IF(RES_hhdet_fec!K71=0,0,RES_hhdet_fec!K71/0.086*1000000/RES_hhdet_num!K70)</f>
        <v>0</v>
      </c>
      <c r="L71" s="165">
        <f>IF(RES_hhdet_fec!L71=0,0,RES_hhdet_fec!L71/0.086*1000000/RES_hhdet_num!L70)</f>
        <v>0</v>
      </c>
      <c r="M71" s="165">
        <f>IF(RES_hhdet_fec!M71=0,0,RES_hhdet_fec!M71/0.086*1000000/RES_hhdet_num!M70)</f>
        <v>0</v>
      </c>
      <c r="N71" s="165">
        <f>IF(RES_hhdet_fec!N71=0,0,RES_hhdet_fec!N71/0.086*1000000/RES_hhdet_num!N70)</f>
        <v>0</v>
      </c>
      <c r="O71" s="165">
        <f>IF(RES_hhdet_fec!O71=0,0,RES_hhdet_fec!O71/0.086*1000000/RES_hhdet_num!O70)</f>
        <v>0</v>
      </c>
      <c r="P71" s="165">
        <f>IF(RES_hhdet_fec!P71=0,0,RES_hhdet_fec!P71/0.086*1000000/RES_hhdet_num!P70)</f>
        <v>0</v>
      </c>
      <c r="Q71" s="165">
        <f>IF(RES_hhdet_fec!Q71=0,0,RES_hhdet_fec!Q71/0.086*1000000/RES_hhdet_num!Q70)</f>
        <v>0</v>
      </c>
    </row>
    <row r="72" spans="1:17" ht="12" customHeight="1" x14ac:dyDescent="0.25">
      <c r="A72" s="147" t="s">
        <v>59</v>
      </c>
      <c r="B72" s="164">
        <f>IF(RES_hhdet_fec!B72=0,0,RES_hhdet_fec!B72/0.086*1000000/RES_hhdet_num!B70)</f>
        <v>0</v>
      </c>
      <c r="C72" s="164">
        <f>IF(RES_hhdet_fec!C72=0,0,RES_hhdet_fec!C72/0.086*1000000/RES_hhdet_num!C70)</f>
        <v>0</v>
      </c>
      <c r="D72" s="164">
        <f>IF(RES_hhdet_fec!D72=0,0,RES_hhdet_fec!D72/0.086*1000000/RES_hhdet_num!D70)</f>
        <v>0</v>
      </c>
      <c r="E72" s="164">
        <f>IF(RES_hhdet_fec!E72=0,0,RES_hhdet_fec!E72/0.086*1000000/RES_hhdet_num!E70)</f>
        <v>0</v>
      </c>
      <c r="F72" s="164">
        <f>IF(RES_hhdet_fec!F72=0,0,RES_hhdet_fec!F72/0.086*1000000/RES_hhdet_num!F70)</f>
        <v>0</v>
      </c>
      <c r="G72" s="164">
        <f>IF(RES_hhdet_fec!G72=0,0,RES_hhdet_fec!G72/0.086*1000000/RES_hhdet_num!G70)</f>
        <v>0</v>
      </c>
      <c r="H72" s="164">
        <f>IF(RES_hhdet_fec!H72=0,0,RES_hhdet_fec!H72/0.086*1000000/RES_hhdet_num!H70)</f>
        <v>0</v>
      </c>
      <c r="I72" s="164">
        <f>IF(RES_hhdet_fec!I72=0,0,RES_hhdet_fec!I72/0.086*1000000/RES_hhdet_num!I70)</f>
        <v>0</v>
      </c>
      <c r="J72" s="164">
        <f>IF(RES_hhdet_fec!J72=0,0,RES_hhdet_fec!J72/0.086*1000000/RES_hhdet_num!J70)</f>
        <v>0</v>
      </c>
      <c r="K72" s="164">
        <f>IF(RES_hhdet_fec!K72=0,0,RES_hhdet_fec!K72/0.086*1000000/RES_hhdet_num!K70)</f>
        <v>0</v>
      </c>
      <c r="L72" s="164">
        <f>IF(RES_hhdet_fec!L72=0,0,RES_hhdet_fec!L72/0.086*1000000/RES_hhdet_num!L70)</f>
        <v>0</v>
      </c>
      <c r="M72" s="164">
        <f>IF(RES_hhdet_fec!M72=0,0,RES_hhdet_fec!M72/0.086*1000000/RES_hhdet_num!M70)</f>
        <v>0</v>
      </c>
      <c r="N72" s="164">
        <f>IF(RES_hhdet_fec!N72=0,0,RES_hhdet_fec!N72/0.086*1000000/RES_hhdet_num!N70)</f>
        <v>0</v>
      </c>
      <c r="O72" s="164">
        <f>IF(RES_hhdet_fec!O72=0,0,RES_hhdet_fec!O72/0.086*1000000/RES_hhdet_num!O70)</f>
        <v>0</v>
      </c>
      <c r="P72" s="164">
        <f>IF(RES_hhdet_fec!P72=0,0,RES_hhdet_fec!P72/0.086*1000000/RES_hhdet_num!P70)</f>
        <v>0</v>
      </c>
      <c r="Q72" s="164">
        <f>IF(RES_hhdet_fec!Q72=0,0,RES_hhdet_fec!Q72/0.086*1000000/RES_hhdet_num!Q70)</f>
        <v>0</v>
      </c>
    </row>
    <row r="73" spans="1:17" ht="12" customHeight="1" x14ac:dyDescent="0.25">
      <c r="A73" s="163" t="s">
        <v>142</v>
      </c>
      <c r="B73" s="162">
        <f>IF(RES_hhdet_fec!B73=0,0,RES_hhdet_fec!B73/0.086*1000000/RES_hhdet_num!B73)</f>
        <v>0</v>
      </c>
      <c r="C73" s="162">
        <f>IF(RES_hhdet_fec!C73=0,0,RES_hhdet_fec!C73/0.086*1000000/RES_hhdet_num!C73)</f>
        <v>0</v>
      </c>
      <c r="D73" s="162">
        <f>IF(RES_hhdet_fec!D73=0,0,RES_hhdet_fec!D73/0.086*1000000/RES_hhdet_num!D73)</f>
        <v>0</v>
      </c>
      <c r="E73" s="162">
        <f>IF(RES_hhdet_fec!E73=0,0,RES_hhdet_fec!E73/0.086*1000000/RES_hhdet_num!E73)</f>
        <v>0</v>
      </c>
      <c r="F73" s="162">
        <f>IF(RES_hhdet_fec!F73=0,0,RES_hhdet_fec!F73/0.086*1000000/RES_hhdet_num!F73)</f>
        <v>0</v>
      </c>
      <c r="G73" s="162">
        <f>IF(RES_hhdet_fec!G73=0,0,RES_hhdet_fec!G73/0.086*1000000/RES_hhdet_num!G73)</f>
        <v>0</v>
      </c>
      <c r="H73" s="162">
        <f>IF(RES_hhdet_fec!H73=0,0,RES_hhdet_fec!H73/0.086*1000000/RES_hhdet_num!H73)</f>
        <v>0</v>
      </c>
      <c r="I73" s="162">
        <f>IF(RES_hhdet_fec!I73=0,0,RES_hhdet_fec!I73/0.086*1000000/RES_hhdet_num!I73)</f>
        <v>0</v>
      </c>
      <c r="J73" s="162">
        <f>IF(RES_hhdet_fec!J73=0,0,RES_hhdet_fec!J73/0.086*1000000/RES_hhdet_num!J73)</f>
        <v>0</v>
      </c>
      <c r="K73" s="162">
        <f>IF(RES_hhdet_fec!K73=0,0,RES_hhdet_fec!K73/0.086*1000000/RES_hhdet_num!K73)</f>
        <v>0</v>
      </c>
      <c r="L73" s="162">
        <f>IF(RES_hhdet_fec!L73=0,0,RES_hhdet_fec!L73/0.086*1000000/RES_hhdet_num!L73)</f>
        <v>0</v>
      </c>
      <c r="M73" s="162">
        <f>IF(RES_hhdet_fec!M73=0,0,RES_hhdet_fec!M73/0.086*1000000/RES_hhdet_num!M73)</f>
        <v>0</v>
      </c>
      <c r="N73" s="162">
        <f>IF(RES_hhdet_fec!N73=0,0,RES_hhdet_fec!N73/0.086*1000000/RES_hhdet_num!N73)</f>
        <v>0</v>
      </c>
      <c r="O73" s="162">
        <f>IF(RES_hhdet_fec!O73=0,0,RES_hhdet_fec!O73/0.086*1000000/RES_hhdet_num!O73)</f>
        <v>0</v>
      </c>
      <c r="P73" s="162">
        <f>IF(RES_hhdet_fec!P73=0,0,RES_hhdet_fec!P73/0.086*1000000/RES_hhdet_num!P73)</f>
        <v>0</v>
      </c>
      <c r="Q73" s="162">
        <f>IF(RES_hhdet_fec!Q73=0,0,RES_hhdet_fec!Q73/0.086*1000000/RES_hhdet_num!Q73)</f>
        <v>0</v>
      </c>
    </row>
    <row r="74" spans="1:17" ht="12" customHeight="1" x14ac:dyDescent="0.25">
      <c r="A74" s="161" t="s">
        <v>141</v>
      </c>
      <c r="B74" s="160">
        <f>IF(RES_hhdet_fec!B74=0,0,RES_hhdet_fec!B74/0.086*1000000/RES_hhdet_num!B74)</f>
        <v>0</v>
      </c>
      <c r="C74" s="160">
        <f>IF(RES_hhdet_fec!C74=0,0,RES_hhdet_fec!C74/0.086*1000000/RES_hhdet_num!C74)</f>
        <v>0</v>
      </c>
      <c r="D74" s="160">
        <f>IF(RES_hhdet_fec!D74=0,0,RES_hhdet_fec!D74/0.086*1000000/RES_hhdet_num!D74)</f>
        <v>0</v>
      </c>
      <c r="E74" s="160">
        <f>IF(RES_hhdet_fec!E74=0,0,RES_hhdet_fec!E74/0.086*1000000/RES_hhdet_num!E74)</f>
        <v>0</v>
      </c>
      <c r="F74" s="160">
        <f>IF(RES_hhdet_fec!F74=0,0,RES_hhdet_fec!F74/0.086*1000000/RES_hhdet_num!F74)</f>
        <v>0</v>
      </c>
      <c r="G74" s="160">
        <f>IF(RES_hhdet_fec!G74=0,0,RES_hhdet_fec!G74/0.086*1000000/RES_hhdet_num!G74)</f>
        <v>0</v>
      </c>
      <c r="H74" s="160">
        <f>IF(RES_hhdet_fec!H74=0,0,RES_hhdet_fec!H74/0.086*1000000/RES_hhdet_num!H74)</f>
        <v>0</v>
      </c>
      <c r="I74" s="160">
        <f>IF(RES_hhdet_fec!I74=0,0,RES_hhdet_fec!I74/0.086*1000000/RES_hhdet_num!I74)</f>
        <v>0</v>
      </c>
      <c r="J74" s="160">
        <f>IF(RES_hhdet_fec!J74=0,0,RES_hhdet_fec!J74/0.086*1000000/RES_hhdet_num!J74)</f>
        <v>0</v>
      </c>
      <c r="K74" s="160">
        <f>IF(RES_hhdet_fec!K74=0,0,RES_hhdet_fec!K74/0.086*1000000/RES_hhdet_num!K74)</f>
        <v>0</v>
      </c>
      <c r="L74" s="160">
        <f>IF(RES_hhdet_fec!L74=0,0,RES_hhdet_fec!L74/0.086*1000000/RES_hhdet_num!L74)</f>
        <v>0</v>
      </c>
      <c r="M74" s="160">
        <f>IF(RES_hhdet_fec!M74=0,0,RES_hhdet_fec!M74/0.086*1000000/RES_hhdet_num!M74)</f>
        <v>0</v>
      </c>
      <c r="N74" s="160">
        <f>IF(RES_hhdet_fec!N74=0,0,RES_hhdet_fec!N74/0.086*1000000/RES_hhdet_num!N74)</f>
        <v>0</v>
      </c>
      <c r="O74" s="160">
        <f>IF(RES_hhdet_fec!O74=0,0,RES_hhdet_fec!O74/0.086*1000000/RES_hhdet_num!O74)</f>
        <v>0</v>
      </c>
      <c r="P74" s="160">
        <f>IF(RES_hhdet_fec!P74=0,0,RES_hhdet_fec!P74/0.086*1000000/RES_hhdet_num!P74)</f>
        <v>0</v>
      </c>
      <c r="Q74" s="160">
        <f>IF(RES_hhdet_fec!Q74=0,0,RES_hhdet_fec!Q74/0.086*1000000/RES_hhdet_num!Q74)</f>
        <v>0</v>
      </c>
    </row>
    <row r="75" spans="1:17" ht="12" customHeight="1" x14ac:dyDescent="0.25">
      <c r="A75" s="148" t="s">
        <v>60</v>
      </c>
      <c r="B75" s="156">
        <f>IF(RES_hhdet_fec!B75=0,0,RES_hhdet_fec!B75/0.086*1000000/RES_hhdet_num!B74)</f>
        <v>0</v>
      </c>
      <c r="C75" s="156">
        <f>IF(RES_hhdet_fec!C75=0,0,RES_hhdet_fec!C75/0.086*1000000/RES_hhdet_num!C74)</f>
        <v>0</v>
      </c>
      <c r="D75" s="156">
        <f>IF(RES_hhdet_fec!D75=0,0,RES_hhdet_fec!D75/0.086*1000000/RES_hhdet_num!D74)</f>
        <v>0</v>
      </c>
      <c r="E75" s="156">
        <f>IF(RES_hhdet_fec!E75=0,0,RES_hhdet_fec!E75/0.086*1000000/RES_hhdet_num!E74)</f>
        <v>0</v>
      </c>
      <c r="F75" s="156">
        <f>IF(RES_hhdet_fec!F75=0,0,RES_hhdet_fec!F75/0.086*1000000/RES_hhdet_num!F74)</f>
        <v>0</v>
      </c>
      <c r="G75" s="156">
        <f>IF(RES_hhdet_fec!G75=0,0,RES_hhdet_fec!G75/0.086*1000000/RES_hhdet_num!G74)</f>
        <v>0</v>
      </c>
      <c r="H75" s="156">
        <f>IF(RES_hhdet_fec!H75=0,0,RES_hhdet_fec!H75/0.086*1000000/RES_hhdet_num!H74)</f>
        <v>0</v>
      </c>
      <c r="I75" s="156">
        <f>IF(RES_hhdet_fec!I75=0,0,RES_hhdet_fec!I75/0.086*1000000/RES_hhdet_num!I74)</f>
        <v>0</v>
      </c>
      <c r="J75" s="156">
        <f>IF(RES_hhdet_fec!J75=0,0,RES_hhdet_fec!J75/0.086*1000000/RES_hhdet_num!J74)</f>
        <v>0</v>
      </c>
      <c r="K75" s="156">
        <f>IF(RES_hhdet_fec!K75=0,0,RES_hhdet_fec!K75/0.086*1000000/RES_hhdet_num!K74)</f>
        <v>0</v>
      </c>
      <c r="L75" s="156">
        <f>IF(RES_hhdet_fec!L75=0,0,RES_hhdet_fec!L75/0.086*1000000/RES_hhdet_num!L74)</f>
        <v>0</v>
      </c>
      <c r="M75" s="156">
        <f>IF(RES_hhdet_fec!M75=0,0,RES_hhdet_fec!M75/0.086*1000000/RES_hhdet_num!M74)</f>
        <v>0</v>
      </c>
      <c r="N75" s="156">
        <f>IF(RES_hhdet_fec!N75=0,0,RES_hhdet_fec!N75/0.086*1000000/RES_hhdet_num!N74)</f>
        <v>0</v>
      </c>
      <c r="O75" s="156">
        <f>IF(RES_hhdet_fec!O75=0,0,RES_hhdet_fec!O75/0.086*1000000/RES_hhdet_num!O74)</f>
        <v>0</v>
      </c>
      <c r="P75" s="156">
        <f>IF(RES_hhdet_fec!P75=0,0,RES_hhdet_fec!P75/0.086*1000000/RES_hhdet_num!P74)</f>
        <v>0</v>
      </c>
      <c r="Q75" s="156">
        <f>IF(RES_hhdet_fec!Q75=0,0,RES_hhdet_fec!Q75/0.086*1000000/RES_hhdet_num!Q74)</f>
        <v>0</v>
      </c>
    </row>
    <row r="76" spans="1:17" ht="12" customHeight="1" x14ac:dyDescent="0.25">
      <c r="A76" s="148" t="s">
        <v>59</v>
      </c>
      <c r="B76" s="156">
        <f>IF(RES_hhdet_fec!B76=0,0,RES_hhdet_fec!B76/0.086*1000000/RES_hhdet_num!B74)</f>
        <v>0</v>
      </c>
      <c r="C76" s="156">
        <f>IF(RES_hhdet_fec!C76=0,0,RES_hhdet_fec!C76/0.086*1000000/RES_hhdet_num!C74)</f>
        <v>0</v>
      </c>
      <c r="D76" s="156">
        <f>IF(RES_hhdet_fec!D76=0,0,RES_hhdet_fec!D76/0.086*1000000/RES_hhdet_num!D74)</f>
        <v>0</v>
      </c>
      <c r="E76" s="156">
        <f>IF(RES_hhdet_fec!E76=0,0,RES_hhdet_fec!E76/0.086*1000000/RES_hhdet_num!E74)</f>
        <v>0</v>
      </c>
      <c r="F76" s="156">
        <f>IF(RES_hhdet_fec!F76=0,0,RES_hhdet_fec!F76/0.086*1000000/RES_hhdet_num!F74)</f>
        <v>0</v>
      </c>
      <c r="G76" s="156">
        <f>IF(RES_hhdet_fec!G76=0,0,RES_hhdet_fec!G76/0.086*1000000/RES_hhdet_num!G74)</f>
        <v>0</v>
      </c>
      <c r="H76" s="156">
        <f>IF(RES_hhdet_fec!H76=0,0,RES_hhdet_fec!H76/0.086*1000000/RES_hhdet_num!H74)</f>
        <v>0</v>
      </c>
      <c r="I76" s="156">
        <f>IF(RES_hhdet_fec!I76=0,0,RES_hhdet_fec!I76/0.086*1000000/RES_hhdet_num!I74)</f>
        <v>0</v>
      </c>
      <c r="J76" s="156">
        <f>IF(RES_hhdet_fec!J76=0,0,RES_hhdet_fec!J76/0.086*1000000/RES_hhdet_num!J74)</f>
        <v>0</v>
      </c>
      <c r="K76" s="156">
        <f>IF(RES_hhdet_fec!K76=0,0,RES_hhdet_fec!K76/0.086*1000000/RES_hhdet_num!K74)</f>
        <v>0</v>
      </c>
      <c r="L76" s="156">
        <f>IF(RES_hhdet_fec!L76=0,0,RES_hhdet_fec!L76/0.086*1000000/RES_hhdet_num!L74)</f>
        <v>0</v>
      </c>
      <c r="M76" s="156">
        <f>IF(RES_hhdet_fec!M76=0,0,RES_hhdet_fec!M76/0.086*1000000/RES_hhdet_num!M74)</f>
        <v>0</v>
      </c>
      <c r="N76" s="156">
        <f>IF(RES_hhdet_fec!N76=0,0,RES_hhdet_fec!N76/0.086*1000000/RES_hhdet_num!N74)</f>
        <v>0</v>
      </c>
      <c r="O76" s="156">
        <f>IF(RES_hhdet_fec!O76=0,0,RES_hhdet_fec!O76/0.086*1000000/RES_hhdet_num!O74)</f>
        <v>0</v>
      </c>
      <c r="P76" s="156">
        <f>IF(RES_hhdet_fec!P76=0,0,RES_hhdet_fec!P76/0.086*1000000/RES_hhdet_num!P74)</f>
        <v>0</v>
      </c>
      <c r="Q76" s="156">
        <f>IF(RES_hhdet_fec!Q76=0,0,RES_hhdet_fec!Q76/0.086*1000000/RES_hhdet_num!Q74)</f>
        <v>0</v>
      </c>
    </row>
    <row r="77" spans="1:17" ht="12" customHeight="1" x14ac:dyDescent="0.25">
      <c r="A77" s="158" t="s">
        <v>62</v>
      </c>
      <c r="B77" s="157">
        <f>IF(RES_hhdet_fec!B77=0,0,RES_hhdet_fec!B77/0.086*1000000/RES_hhdet_num!B$62)</f>
        <v>0</v>
      </c>
      <c r="C77" s="157">
        <f>IF(RES_hhdet_fec!C77=0,0,RES_hhdet_fec!C77/0.086*1000000/RES_hhdet_num!C$62)</f>
        <v>0</v>
      </c>
      <c r="D77" s="157">
        <f>IF(RES_hhdet_fec!D77=0,0,RES_hhdet_fec!D77/0.086*1000000/RES_hhdet_num!D$62)</f>
        <v>0</v>
      </c>
      <c r="E77" s="157">
        <f>IF(RES_hhdet_fec!E77=0,0,RES_hhdet_fec!E77/0.086*1000000/RES_hhdet_num!E$62)</f>
        <v>0</v>
      </c>
      <c r="F77" s="157">
        <f>IF(RES_hhdet_fec!F77=0,0,RES_hhdet_fec!F77/0.086*1000000/RES_hhdet_num!F$62)</f>
        <v>0</v>
      </c>
      <c r="G77" s="157">
        <f>IF(RES_hhdet_fec!G77=0,0,RES_hhdet_fec!G77/0.086*1000000/RES_hhdet_num!G$62)</f>
        <v>0</v>
      </c>
      <c r="H77" s="157">
        <f>IF(RES_hhdet_fec!H77=0,0,RES_hhdet_fec!H77/0.086*1000000/RES_hhdet_num!H$62)</f>
        <v>0</v>
      </c>
      <c r="I77" s="157">
        <f>IF(RES_hhdet_fec!I77=0,0,RES_hhdet_fec!I77/0.086*1000000/RES_hhdet_num!I$62)</f>
        <v>0</v>
      </c>
      <c r="J77" s="157">
        <f>IF(RES_hhdet_fec!J77=0,0,RES_hhdet_fec!J77/0.086*1000000/RES_hhdet_num!J$62)</f>
        <v>0</v>
      </c>
      <c r="K77" s="157">
        <f>IF(RES_hhdet_fec!K77=0,0,RES_hhdet_fec!K77/0.086*1000000/RES_hhdet_num!K$62)</f>
        <v>0</v>
      </c>
      <c r="L77" s="157">
        <f>IF(RES_hhdet_fec!L77=0,0,RES_hhdet_fec!L77/0.086*1000000/RES_hhdet_num!L$62)</f>
        <v>0</v>
      </c>
      <c r="M77" s="157">
        <f>IF(RES_hhdet_fec!M77=0,0,RES_hhdet_fec!M77/0.086*1000000/RES_hhdet_num!M$62)</f>
        <v>0</v>
      </c>
      <c r="N77" s="157">
        <f>IF(RES_hhdet_fec!N77=0,0,RES_hhdet_fec!N77/0.086*1000000/RES_hhdet_num!N$62)</f>
        <v>0</v>
      </c>
      <c r="O77" s="157">
        <f>IF(RES_hhdet_fec!O77=0,0,RES_hhdet_fec!O77/0.086*1000000/RES_hhdet_num!O$62)</f>
        <v>0</v>
      </c>
      <c r="P77" s="157">
        <f>IF(RES_hhdet_fec!P77=0,0,RES_hhdet_fec!P77/0.086*1000000/RES_hhdet_num!P$62)</f>
        <v>0</v>
      </c>
      <c r="Q77" s="157">
        <f>IF(RES_hhdet_fec!Q77=0,0,RES_hhdet_fec!Q77/0.086*1000000/RES_hhdet_num!Q$62)</f>
        <v>0</v>
      </c>
    </row>
    <row r="78" spans="1:17" ht="12" customHeight="1" x14ac:dyDescent="0.25">
      <c r="A78" s="23" t="s">
        <v>109</v>
      </c>
      <c r="B78" s="156">
        <f>IF(RES_hhdet_fec!B78=0,0,RES_hhdet_fec!B78/0.086*1000000/RES_hhdet_num!B78)</f>
        <v>0</v>
      </c>
      <c r="C78" s="156">
        <f>IF(RES_hhdet_fec!C78=0,0,RES_hhdet_fec!C78/0.086*1000000/RES_hhdet_num!C78)</f>
        <v>0</v>
      </c>
      <c r="D78" s="156">
        <f>IF(RES_hhdet_fec!D78=0,0,RES_hhdet_fec!D78/0.086*1000000/RES_hhdet_num!D78)</f>
        <v>0</v>
      </c>
      <c r="E78" s="156">
        <f>IF(RES_hhdet_fec!E78=0,0,RES_hhdet_fec!E78/0.086*1000000/RES_hhdet_num!E78)</f>
        <v>0</v>
      </c>
      <c r="F78" s="156">
        <f>IF(RES_hhdet_fec!F78=0,0,RES_hhdet_fec!F78/0.086*1000000/RES_hhdet_num!F78)</f>
        <v>0</v>
      </c>
      <c r="G78" s="156">
        <f>IF(RES_hhdet_fec!G78=0,0,RES_hhdet_fec!G78/0.086*1000000/RES_hhdet_num!G78)</f>
        <v>0</v>
      </c>
      <c r="H78" s="156">
        <f>IF(RES_hhdet_fec!H78=0,0,RES_hhdet_fec!H78/0.086*1000000/RES_hhdet_num!H78)</f>
        <v>0</v>
      </c>
      <c r="I78" s="156">
        <f>IF(RES_hhdet_fec!I78=0,0,RES_hhdet_fec!I78/0.086*1000000/RES_hhdet_num!I78)</f>
        <v>0</v>
      </c>
      <c r="J78" s="156">
        <f>IF(RES_hhdet_fec!J78=0,0,RES_hhdet_fec!J78/0.086*1000000/RES_hhdet_num!J78)</f>
        <v>0</v>
      </c>
      <c r="K78" s="156">
        <f>IF(RES_hhdet_fec!K78=0,0,RES_hhdet_fec!K78/0.086*1000000/RES_hhdet_num!K78)</f>
        <v>0</v>
      </c>
      <c r="L78" s="156">
        <f>IF(RES_hhdet_fec!L78=0,0,RES_hhdet_fec!L78/0.086*1000000/RES_hhdet_num!L78)</f>
        <v>0</v>
      </c>
      <c r="M78" s="156">
        <f>IF(RES_hhdet_fec!M78=0,0,RES_hhdet_fec!M78/0.086*1000000/RES_hhdet_num!M78)</f>
        <v>0</v>
      </c>
      <c r="N78" s="156">
        <f>IF(RES_hhdet_fec!N78=0,0,RES_hhdet_fec!N78/0.086*1000000/RES_hhdet_num!N78)</f>
        <v>0</v>
      </c>
      <c r="O78" s="156">
        <f>IF(RES_hhdet_fec!O78=0,0,RES_hhdet_fec!O78/0.086*1000000/RES_hhdet_num!O78)</f>
        <v>0</v>
      </c>
      <c r="P78" s="156">
        <f>IF(RES_hhdet_fec!P78=0,0,RES_hhdet_fec!P78/0.086*1000000/RES_hhdet_num!P78)</f>
        <v>0</v>
      </c>
      <c r="Q78" s="156">
        <f>IF(RES_hhdet_fec!Q78=0,0,RES_hhdet_fec!Q78/0.086*1000000/RES_hhdet_num!Q78)</f>
        <v>0</v>
      </c>
    </row>
    <row r="79" spans="1:17" ht="12" customHeight="1" x14ac:dyDescent="0.25">
      <c r="A79" s="29" t="s">
        <v>140</v>
      </c>
      <c r="B79" s="57">
        <f>IF(RES_hhdet_fec!B79=0,0,RES_hhdet_fec!B79/0.086*1000000/RES_hhdet_num!B79)</f>
        <v>0</v>
      </c>
      <c r="C79" s="57">
        <f>IF(RES_hhdet_fec!C79=0,0,RES_hhdet_fec!C79/0.086*1000000/RES_hhdet_num!C79)</f>
        <v>0</v>
      </c>
      <c r="D79" s="57">
        <f>IF(RES_hhdet_fec!D79=0,0,RES_hhdet_fec!D79/0.086*1000000/RES_hhdet_num!D79)</f>
        <v>0</v>
      </c>
      <c r="E79" s="57">
        <f>IF(RES_hhdet_fec!E79=0,0,RES_hhdet_fec!E79/0.086*1000000/RES_hhdet_num!E79)</f>
        <v>0</v>
      </c>
      <c r="F79" s="57">
        <f>IF(RES_hhdet_fec!F79=0,0,RES_hhdet_fec!F79/0.086*1000000/RES_hhdet_num!F79)</f>
        <v>0</v>
      </c>
      <c r="G79" s="57">
        <f>IF(RES_hhdet_fec!G79=0,0,RES_hhdet_fec!G79/0.086*1000000/RES_hhdet_num!G79)</f>
        <v>0</v>
      </c>
      <c r="H79" s="57">
        <f>IF(RES_hhdet_fec!H79=0,0,RES_hhdet_fec!H79/0.086*1000000/RES_hhdet_num!H79)</f>
        <v>0</v>
      </c>
      <c r="I79" s="57">
        <f>IF(RES_hhdet_fec!I79=0,0,RES_hhdet_fec!I79/0.086*1000000/RES_hhdet_num!I79)</f>
        <v>0</v>
      </c>
      <c r="J79" s="57">
        <f>IF(RES_hhdet_fec!J79=0,0,RES_hhdet_fec!J79/0.086*1000000/RES_hhdet_num!J79)</f>
        <v>0</v>
      </c>
      <c r="K79" s="57">
        <f>IF(RES_hhdet_fec!K79=0,0,RES_hhdet_fec!K79/0.086*1000000/RES_hhdet_num!K79)</f>
        <v>0</v>
      </c>
      <c r="L79" s="57">
        <f>IF(RES_hhdet_fec!L79=0,0,RES_hhdet_fec!L79/0.086*1000000/RES_hhdet_num!L79)</f>
        <v>0</v>
      </c>
      <c r="M79" s="57">
        <f>IF(RES_hhdet_fec!M79=0,0,RES_hhdet_fec!M79/0.086*1000000/RES_hhdet_num!M79)</f>
        <v>0</v>
      </c>
      <c r="N79" s="57">
        <f>IF(RES_hhdet_fec!N79=0,0,RES_hhdet_fec!N79/0.086*1000000/RES_hhdet_num!N79)</f>
        <v>0</v>
      </c>
      <c r="O79" s="57">
        <f>IF(RES_hhdet_fec!O79=0,0,RES_hhdet_fec!O79/0.086*1000000/RES_hhdet_num!O79)</f>
        <v>0</v>
      </c>
      <c r="P79" s="57">
        <f>IF(RES_hhdet_fec!P79=0,0,RES_hhdet_fec!P79/0.086*1000000/RES_hhdet_num!P79)</f>
        <v>0</v>
      </c>
      <c r="Q79" s="57">
        <f>IF(RES_hhdet_fec!Q79=0,0,RES_hhdet_fec!Q79/0.086*1000000/RES_hhdet_num!Q79)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16953.355847362403</v>
      </c>
      <c r="C81" s="168">
        <f t="shared" ref="C81:Q81" si="16">SUM(C82,C85,C87,C100)</f>
        <v>16163.96599667896</v>
      </c>
      <c r="D81" s="168">
        <f t="shared" si="16"/>
        <v>16809.729419526549</v>
      </c>
      <c r="E81" s="168">
        <f t="shared" si="16"/>
        <v>16660.233175987338</v>
      </c>
      <c r="F81" s="168">
        <f t="shared" si="16"/>
        <v>15129.310114077298</v>
      </c>
      <c r="G81" s="168">
        <f t="shared" si="16"/>
        <v>16344.546871125138</v>
      </c>
      <c r="H81" s="168">
        <f t="shared" si="16"/>
        <v>11928.731011261609</v>
      </c>
      <c r="I81" s="168">
        <f t="shared" si="16"/>
        <v>13646.47773583257</v>
      </c>
      <c r="J81" s="168">
        <f t="shared" si="16"/>
        <v>13356.756643996585</v>
      </c>
      <c r="K81" s="168">
        <f t="shared" si="16"/>
        <v>14872.56879214011</v>
      </c>
      <c r="L81" s="168">
        <f t="shared" si="16"/>
        <v>10941.470145162832</v>
      </c>
      <c r="M81" s="168">
        <f t="shared" si="16"/>
        <v>12655.962100034685</v>
      </c>
      <c r="N81" s="168">
        <f t="shared" si="16"/>
        <v>11927.317428545286</v>
      </c>
      <c r="O81" s="168">
        <f t="shared" si="16"/>
        <v>10433.247222939219</v>
      </c>
      <c r="P81" s="168">
        <f t="shared" si="16"/>
        <v>9576.7412023237594</v>
      </c>
      <c r="Q81" s="168">
        <f t="shared" si="16"/>
        <v>11039.335703172834</v>
      </c>
    </row>
    <row r="82" spans="1:17" ht="12.95" customHeight="1" x14ac:dyDescent="0.25">
      <c r="A82" s="158" t="s">
        <v>65</v>
      </c>
      <c r="B82" s="157">
        <f t="shared" ref="B82" si="17">SUM(B83:B84)</f>
        <v>11051.240023028729</v>
      </c>
      <c r="C82" s="157">
        <f t="shared" ref="C82:Q82" si="18">SUM(C83:C84)</f>
        <v>10863.16250230046</v>
      </c>
      <c r="D82" s="157">
        <f t="shared" si="18"/>
        <v>11325.491149972577</v>
      </c>
      <c r="E82" s="157">
        <f t="shared" si="18"/>
        <v>11058.693341417264</v>
      </c>
      <c r="F82" s="157">
        <f t="shared" si="18"/>
        <v>9741.401946331378</v>
      </c>
      <c r="G82" s="157">
        <f t="shared" si="18"/>
        <v>10777.375741970318</v>
      </c>
      <c r="H82" s="157">
        <f t="shared" si="18"/>
        <v>6936.8842241747043</v>
      </c>
      <c r="I82" s="157">
        <f t="shared" si="18"/>
        <v>8650.6393045200803</v>
      </c>
      <c r="J82" s="157">
        <f t="shared" si="18"/>
        <v>8450.9583261372718</v>
      </c>
      <c r="K82" s="157">
        <f t="shared" si="18"/>
        <v>9979.9303158323255</v>
      </c>
      <c r="L82" s="157">
        <f t="shared" si="18"/>
        <v>6122.8888110559283</v>
      </c>
      <c r="M82" s="157">
        <f t="shared" si="18"/>
        <v>7827.2881383724898</v>
      </c>
      <c r="N82" s="157">
        <f t="shared" si="18"/>
        <v>7316.7528533761879</v>
      </c>
      <c r="O82" s="157">
        <f t="shared" si="18"/>
        <v>6083.4093969246587</v>
      </c>
      <c r="P82" s="157">
        <f t="shared" si="18"/>
        <v>5170.0947706504985</v>
      </c>
      <c r="Q82" s="157">
        <f t="shared" si="18"/>
        <v>6363.0034063788607</v>
      </c>
    </row>
    <row r="83" spans="1:17" ht="12" customHeight="1" x14ac:dyDescent="0.25">
      <c r="A83" s="23" t="s">
        <v>157</v>
      </c>
      <c r="B83" s="156">
        <f>IF(RES_hhdet_fec!B83=0,0,RES_hhdet_fec!B83/0.086*1000000/RES_hhdet_num!B$81)</f>
        <v>10972.543655951036</v>
      </c>
      <c r="C83" s="156">
        <f>IF(RES_hhdet_fec!C83=0,0,RES_hhdet_fec!C83/0.086*1000000/RES_hhdet_num!C$81)</f>
        <v>10841.7339602353</v>
      </c>
      <c r="D83" s="156">
        <f>IF(RES_hhdet_fec!D83=0,0,RES_hhdet_fec!D83/0.086*1000000/RES_hhdet_num!D$81)</f>
        <v>11294.039397916084</v>
      </c>
      <c r="E83" s="156">
        <f>IF(RES_hhdet_fec!E83=0,0,RES_hhdet_fec!E83/0.086*1000000/RES_hhdet_num!E$81)</f>
        <v>10991.231736505559</v>
      </c>
      <c r="F83" s="156">
        <f>IF(RES_hhdet_fec!F83=0,0,RES_hhdet_fec!F83/0.086*1000000/RES_hhdet_num!F$81)</f>
        <v>9684.3670224263005</v>
      </c>
      <c r="G83" s="156">
        <f>IF(RES_hhdet_fec!G83=0,0,RES_hhdet_fec!G83/0.086*1000000/RES_hhdet_num!G$81)</f>
        <v>10750.458294331773</v>
      </c>
      <c r="H83" s="156">
        <f>IF(RES_hhdet_fec!H83=0,0,RES_hhdet_fec!H83/0.086*1000000/RES_hhdet_num!H$81)</f>
        <v>6915.8795733618135</v>
      </c>
      <c r="I83" s="156">
        <f>IF(RES_hhdet_fec!I83=0,0,RES_hhdet_fec!I83/0.086*1000000/RES_hhdet_num!I$81)</f>
        <v>8521.4358173168221</v>
      </c>
      <c r="J83" s="156">
        <f>IF(RES_hhdet_fec!J83=0,0,RES_hhdet_fec!J83/0.086*1000000/RES_hhdet_num!J$81)</f>
        <v>8370.34780345541</v>
      </c>
      <c r="K83" s="156">
        <f>IF(RES_hhdet_fec!K83=0,0,RES_hhdet_fec!K83/0.086*1000000/RES_hhdet_num!K$81)</f>
        <v>9954.8508456133404</v>
      </c>
      <c r="L83" s="156">
        <f>IF(RES_hhdet_fec!L83=0,0,RES_hhdet_fec!L83/0.086*1000000/RES_hhdet_num!L$81)</f>
        <v>6082.5186720310485</v>
      </c>
      <c r="M83" s="156">
        <f>IF(RES_hhdet_fec!M83=0,0,RES_hhdet_fec!M83/0.086*1000000/RES_hhdet_num!M$81)</f>
        <v>7796.6539201001033</v>
      </c>
      <c r="N83" s="156">
        <f>IF(RES_hhdet_fec!N83=0,0,RES_hhdet_fec!N83/0.086*1000000/RES_hhdet_num!N$81)</f>
        <v>7296.5277093613031</v>
      </c>
      <c r="O83" s="156">
        <f>IF(RES_hhdet_fec!O83=0,0,RES_hhdet_fec!O83/0.086*1000000/RES_hhdet_num!O$81)</f>
        <v>6066.1625696511937</v>
      </c>
      <c r="P83" s="156">
        <f>IF(RES_hhdet_fec!P83=0,0,RES_hhdet_fec!P83/0.086*1000000/RES_hhdet_num!P$81)</f>
        <v>5146.0493850343973</v>
      </c>
      <c r="Q83" s="156">
        <f>IF(RES_hhdet_fec!Q83=0,0,RES_hhdet_fec!Q83/0.086*1000000/RES_hhdet_num!Q$81)</f>
        <v>6324.2832436324534</v>
      </c>
    </row>
    <row r="84" spans="1:17" ht="12" customHeight="1" x14ac:dyDescent="0.25">
      <c r="A84" s="23" t="s">
        <v>60</v>
      </c>
      <c r="B84" s="156">
        <f>IF(RES_hhdet_fec!B84=0,0,RES_hhdet_fec!B84/0.086*1000000/RES_hhdet_num!B$81)</f>
        <v>78.696367077692528</v>
      </c>
      <c r="C84" s="156">
        <f>IF(RES_hhdet_fec!C84=0,0,RES_hhdet_fec!C84/0.086*1000000/RES_hhdet_num!C$81)</f>
        <v>21.428542065158869</v>
      </c>
      <c r="D84" s="156">
        <f>IF(RES_hhdet_fec!D84=0,0,RES_hhdet_fec!D84/0.086*1000000/RES_hhdet_num!D$81)</f>
        <v>31.451752056492744</v>
      </c>
      <c r="E84" s="156">
        <f>IF(RES_hhdet_fec!E84=0,0,RES_hhdet_fec!E84/0.086*1000000/RES_hhdet_num!E$81)</f>
        <v>67.461604911704569</v>
      </c>
      <c r="F84" s="156">
        <f>IF(RES_hhdet_fec!F84=0,0,RES_hhdet_fec!F84/0.086*1000000/RES_hhdet_num!F$81)</f>
        <v>57.034923905077356</v>
      </c>
      <c r="G84" s="156">
        <f>IF(RES_hhdet_fec!G84=0,0,RES_hhdet_fec!G84/0.086*1000000/RES_hhdet_num!G$81)</f>
        <v>26.917447638545671</v>
      </c>
      <c r="H84" s="156">
        <f>IF(RES_hhdet_fec!H84=0,0,RES_hhdet_fec!H84/0.086*1000000/RES_hhdet_num!H$81)</f>
        <v>21.004650812890432</v>
      </c>
      <c r="I84" s="156">
        <f>IF(RES_hhdet_fec!I84=0,0,RES_hhdet_fec!I84/0.086*1000000/RES_hhdet_num!I$81)</f>
        <v>129.2034872032574</v>
      </c>
      <c r="J84" s="156">
        <f>IF(RES_hhdet_fec!J84=0,0,RES_hhdet_fec!J84/0.086*1000000/RES_hhdet_num!J$81)</f>
        <v>80.610522681861681</v>
      </c>
      <c r="K84" s="156">
        <f>IF(RES_hhdet_fec!K84=0,0,RES_hhdet_fec!K84/0.086*1000000/RES_hhdet_num!K$81)</f>
        <v>25.07947021898427</v>
      </c>
      <c r="L84" s="156">
        <f>IF(RES_hhdet_fec!L84=0,0,RES_hhdet_fec!L84/0.086*1000000/RES_hhdet_num!L$81)</f>
        <v>40.370139024880217</v>
      </c>
      <c r="M84" s="156">
        <f>IF(RES_hhdet_fec!M84=0,0,RES_hhdet_fec!M84/0.086*1000000/RES_hhdet_num!M$81)</f>
        <v>30.634218272386395</v>
      </c>
      <c r="N84" s="156">
        <f>IF(RES_hhdet_fec!N84=0,0,RES_hhdet_fec!N84/0.086*1000000/RES_hhdet_num!N$81)</f>
        <v>20.225144014884517</v>
      </c>
      <c r="O84" s="156">
        <f>IF(RES_hhdet_fec!O84=0,0,RES_hhdet_fec!O84/0.086*1000000/RES_hhdet_num!O$81)</f>
        <v>17.246827273464827</v>
      </c>
      <c r="P84" s="156">
        <f>IF(RES_hhdet_fec!P84=0,0,RES_hhdet_fec!P84/0.086*1000000/RES_hhdet_num!P$81)</f>
        <v>24.045385616100958</v>
      </c>
      <c r="Q84" s="156">
        <f>IF(RES_hhdet_fec!Q84=0,0,RES_hhdet_fec!Q84/0.086*1000000/RES_hhdet_num!Q$81)</f>
        <v>38.720162746407617</v>
      </c>
    </row>
    <row r="85" spans="1:17" ht="12.95" customHeight="1" x14ac:dyDescent="0.25">
      <c r="A85" s="158" t="s">
        <v>112</v>
      </c>
      <c r="B85" s="157">
        <f t="shared" ref="B85:Q85" si="19">B86</f>
        <v>356.53784649617285</v>
      </c>
      <c r="C85" s="157">
        <f t="shared" si="19"/>
        <v>371.44860707763542</v>
      </c>
      <c r="D85" s="157">
        <f t="shared" si="19"/>
        <v>370.03139180646468</v>
      </c>
      <c r="E85" s="157">
        <f t="shared" si="19"/>
        <v>376.03231717414849</v>
      </c>
      <c r="F85" s="157">
        <f t="shared" si="19"/>
        <v>385.89372723819736</v>
      </c>
      <c r="G85" s="157">
        <f t="shared" si="19"/>
        <v>388.08140296201367</v>
      </c>
      <c r="H85" s="157">
        <f t="shared" si="19"/>
        <v>394.10193294502835</v>
      </c>
      <c r="I85" s="157">
        <f t="shared" si="19"/>
        <v>397.76315656554817</v>
      </c>
      <c r="J85" s="157">
        <f t="shared" si="19"/>
        <v>389.05937976611813</v>
      </c>
      <c r="K85" s="157">
        <f t="shared" si="19"/>
        <v>424.04489805462038</v>
      </c>
      <c r="L85" s="157">
        <f t="shared" si="19"/>
        <v>442.91520311651169</v>
      </c>
      <c r="M85" s="157">
        <f t="shared" si="19"/>
        <v>453.4465325265175</v>
      </c>
      <c r="N85" s="157">
        <f t="shared" si="19"/>
        <v>429.67931762457727</v>
      </c>
      <c r="O85" s="157">
        <f t="shared" si="19"/>
        <v>427.07419345259848</v>
      </c>
      <c r="P85" s="157">
        <f t="shared" si="19"/>
        <v>427.91496934577225</v>
      </c>
      <c r="Q85" s="157">
        <f t="shared" si="19"/>
        <v>421.16619860420388</v>
      </c>
    </row>
    <row r="86" spans="1:17" ht="12" customHeight="1" x14ac:dyDescent="0.25">
      <c r="A86" s="23" t="s">
        <v>60</v>
      </c>
      <c r="B86" s="156">
        <f>IF(RES_hhdet_fec!B86=0,0,RES_hhdet_fec!B86/0.086*1000000/RES_hhdet_num!B$81)</f>
        <v>356.53784649617285</v>
      </c>
      <c r="C86" s="156">
        <f>IF(RES_hhdet_fec!C86=0,0,RES_hhdet_fec!C86/0.086*1000000/RES_hhdet_num!C$81)</f>
        <v>371.44860707763542</v>
      </c>
      <c r="D86" s="156">
        <f>IF(RES_hhdet_fec!D86=0,0,RES_hhdet_fec!D86/0.086*1000000/RES_hhdet_num!D$81)</f>
        <v>370.03139180646468</v>
      </c>
      <c r="E86" s="156">
        <f>IF(RES_hhdet_fec!E86=0,0,RES_hhdet_fec!E86/0.086*1000000/RES_hhdet_num!E$81)</f>
        <v>376.03231717414849</v>
      </c>
      <c r="F86" s="156">
        <f>IF(RES_hhdet_fec!F86=0,0,RES_hhdet_fec!F86/0.086*1000000/RES_hhdet_num!F$81)</f>
        <v>385.89372723819736</v>
      </c>
      <c r="G86" s="156">
        <f>IF(RES_hhdet_fec!G86=0,0,RES_hhdet_fec!G86/0.086*1000000/RES_hhdet_num!G$81)</f>
        <v>388.08140296201367</v>
      </c>
      <c r="H86" s="156">
        <f>IF(RES_hhdet_fec!H86=0,0,RES_hhdet_fec!H86/0.086*1000000/RES_hhdet_num!H$81)</f>
        <v>394.10193294502835</v>
      </c>
      <c r="I86" s="156">
        <f>IF(RES_hhdet_fec!I86=0,0,RES_hhdet_fec!I86/0.086*1000000/RES_hhdet_num!I$81)</f>
        <v>397.76315656554817</v>
      </c>
      <c r="J86" s="156">
        <f>IF(RES_hhdet_fec!J86=0,0,RES_hhdet_fec!J86/0.086*1000000/RES_hhdet_num!J$81)</f>
        <v>389.05937976611813</v>
      </c>
      <c r="K86" s="156">
        <f>IF(RES_hhdet_fec!K86=0,0,RES_hhdet_fec!K86/0.086*1000000/RES_hhdet_num!K$81)</f>
        <v>424.04489805462038</v>
      </c>
      <c r="L86" s="156">
        <f>IF(RES_hhdet_fec!L86=0,0,RES_hhdet_fec!L86/0.086*1000000/RES_hhdet_num!L$81)</f>
        <v>442.91520311651169</v>
      </c>
      <c r="M86" s="156">
        <f>IF(RES_hhdet_fec!M86=0,0,RES_hhdet_fec!M86/0.086*1000000/RES_hhdet_num!M$81)</f>
        <v>453.4465325265175</v>
      </c>
      <c r="N86" s="156">
        <f>IF(RES_hhdet_fec!N86=0,0,RES_hhdet_fec!N86/0.086*1000000/RES_hhdet_num!N$81)</f>
        <v>429.67931762457727</v>
      </c>
      <c r="O86" s="156">
        <f>IF(RES_hhdet_fec!O86=0,0,RES_hhdet_fec!O86/0.086*1000000/RES_hhdet_num!O$81)</f>
        <v>427.07419345259848</v>
      </c>
      <c r="P86" s="156">
        <f>IF(RES_hhdet_fec!P86=0,0,RES_hhdet_fec!P86/0.086*1000000/RES_hhdet_num!P$81)</f>
        <v>427.91496934577225</v>
      </c>
      <c r="Q86" s="156">
        <f>IF(RES_hhdet_fec!Q86=0,0,RES_hhdet_fec!Q86/0.086*1000000/RES_hhdet_num!Q$81)</f>
        <v>421.16619860420388</v>
      </c>
    </row>
    <row r="87" spans="1:17" ht="12" customHeight="1" x14ac:dyDescent="0.25">
      <c r="A87" s="158" t="s">
        <v>63</v>
      </c>
      <c r="B87" s="157">
        <f>IF(RES_hhdet_fec!B87=0,0,RES_hhdet_fec!B87/0.086*1000000/RES_hhdet_num!B$81)</f>
        <v>3243.2311718003257</v>
      </c>
      <c r="C87" s="157">
        <f>IF(RES_hhdet_fec!C87=0,0,RES_hhdet_fec!C87/0.086*1000000/RES_hhdet_num!C$81)</f>
        <v>3012.8511296085621</v>
      </c>
      <c r="D87" s="157">
        <f>IF(RES_hhdet_fec!D87=0,0,RES_hhdet_fec!D87/0.086*1000000/RES_hhdet_num!D$81)</f>
        <v>3160.4828538364418</v>
      </c>
      <c r="E87" s="157">
        <f>IF(RES_hhdet_fec!E87=0,0,RES_hhdet_fec!E87/0.086*1000000/RES_hhdet_num!E$81)</f>
        <v>3173.4017333113075</v>
      </c>
      <c r="F87" s="157">
        <f>IF(RES_hhdet_fec!F87=0,0,RES_hhdet_fec!F87/0.086*1000000/RES_hhdet_num!F$81)</f>
        <v>2885.6614072899024</v>
      </c>
      <c r="G87" s="157">
        <f>IF(RES_hhdet_fec!G87=0,0,RES_hhdet_fec!G87/0.086*1000000/RES_hhdet_num!G$81)</f>
        <v>3082.3962259264458</v>
      </c>
      <c r="H87" s="157">
        <f>IF(RES_hhdet_fec!H87=0,0,RES_hhdet_fec!H87/0.086*1000000/RES_hhdet_num!H$81)</f>
        <v>2796.0505715125933</v>
      </c>
      <c r="I87" s="157">
        <f>IF(RES_hhdet_fec!I87=0,0,RES_hhdet_fec!I87/0.086*1000000/RES_hhdet_num!I$81)</f>
        <v>2585.8324841970352</v>
      </c>
      <c r="J87" s="157">
        <f>IF(RES_hhdet_fec!J87=0,0,RES_hhdet_fec!J87/0.086*1000000/RES_hhdet_num!J$81)</f>
        <v>2593.3610757445872</v>
      </c>
      <c r="K87" s="157">
        <f>IF(RES_hhdet_fec!K87=0,0,RES_hhdet_fec!K87/0.086*1000000/RES_hhdet_num!K$81)</f>
        <v>2572.2078595827197</v>
      </c>
      <c r="L87" s="157">
        <f>IF(RES_hhdet_fec!L87=0,0,RES_hhdet_fec!L87/0.086*1000000/RES_hhdet_num!L$81)</f>
        <v>2470.4984710178319</v>
      </c>
      <c r="M87" s="157">
        <f>IF(RES_hhdet_fec!M87=0,0,RES_hhdet_fec!M87/0.086*1000000/RES_hhdet_num!M$81)</f>
        <v>2428.4360020584104</v>
      </c>
      <c r="N87" s="157">
        <f>IF(RES_hhdet_fec!N87=0,0,RES_hhdet_fec!N87/0.086*1000000/RES_hhdet_num!N$81)</f>
        <v>2334.4405784456208</v>
      </c>
      <c r="O87" s="157">
        <f>IF(RES_hhdet_fec!O87=0,0,RES_hhdet_fec!O87/0.086*1000000/RES_hhdet_num!O$81)</f>
        <v>2222.3709188835915</v>
      </c>
      <c r="P87" s="157">
        <f>IF(RES_hhdet_fec!P87=0,0,RES_hhdet_fec!P87/0.086*1000000/RES_hhdet_num!P$81)</f>
        <v>2326.5382487191237</v>
      </c>
      <c r="Q87" s="157">
        <f>IF(RES_hhdet_fec!Q87=0,0,RES_hhdet_fec!Q87/0.086*1000000/RES_hhdet_num!Q$81)</f>
        <v>2552.1638848763682</v>
      </c>
    </row>
    <row r="88" spans="1:17" ht="12" customHeight="1" x14ac:dyDescent="0.25">
      <c r="A88" s="167" t="s">
        <v>156</v>
      </c>
      <c r="B88" s="132">
        <f>IF(RES_hhdet_fec!B88=0,0,RES_hhdet_fec!B88/0.086*1000000/RES_hhdet_num!B88)</f>
        <v>0</v>
      </c>
      <c r="C88" s="132">
        <f>IF(RES_hhdet_fec!C88=0,0,RES_hhdet_fec!C88/0.086*1000000/RES_hhdet_num!C88)</f>
        <v>0</v>
      </c>
      <c r="D88" s="132">
        <f>IF(RES_hhdet_fec!D88=0,0,RES_hhdet_fec!D88/0.086*1000000/RES_hhdet_num!D88)</f>
        <v>0</v>
      </c>
      <c r="E88" s="132">
        <f>IF(RES_hhdet_fec!E88=0,0,RES_hhdet_fec!E88/0.086*1000000/RES_hhdet_num!E88)</f>
        <v>0</v>
      </c>
      <c r="F88" s="132">
        <f>IF(RES_hhdet_fec!F88=0,0,RES_hhdet_fec!F88/0.086*1000000/RES_hhdet_num!F88)</f>
        <v>0</v>
      </c>
      <c r="G88" s="132">
        <f>IF(RES_hhdet_fec!G88=0,0,RES_hhdet_fec!G88/0.086*1000000/RES_hhdet_num!G88)</f>
        <v>0</v>
      </c>
      <c r="H88" s="132">
        <f>IF(RES_hhdet_fec!H88=0,0,RES_hhdet_fec!H88/0.086*1000000/RES_hhdet_num!H88)</f>
        <v>0</v>
      </c>
      <c r="I88" s="132">
        <f>IF(RES_hhdet_fec!I88=0,0,RES_hhdet_fec!I88/0.086*1000000/RES_hhdet_num!I88)</f>
        <v>0</v>
      </c>
      <c r="J88" s="132">
        <f>IF(RES_hhdet_fec!J88=0,0,RES_hhdet_fec!J88/0.086*1000000/RES_hhdet_num!J88)</f>
        <v>0</v>
      </c>
      <c r="K88" s="132">
        <f>IF(RES_hhdet_fec!K88=0,0,RES_hhdet_fec!K88/0.086*1000000/RES_hhdet_num!K88)</f>
        <v>0</v>
      </c>
      <c r="L88" s="132">
        <f>IF(RES_hhdet_fec!L88=0,0,RES_hhdet_fec!L88/0.086*1000000/RES_hhdet_num!L88)</f>
        <v>0</v>
      </c>
      <c r="M88" s="132">
        <f>IF(RES_hhdet_fec!M88=0,0,RES_hhdet_fec!M88/0.086*1000000/RES_hhdet_num!M88)</f>
        <v>0</v>
      </c>
      <c r="N88" s="132">
        <f>IF(RES_hhdet_fec!N88=0,0,RES_hhdet_fec!N88/0.086*1000000/RES_hhdet_num!N88)</f>
        <v>0</v>
      </c>
      <c r="O88" s="132">
        <f>IF(RES_hhdet_fec!O88=0,0,RES_hhdet_fec!O88/0.086*1000000/RES_hhdet_num!O88)</f>
        <v>0</v>
      </c>
      <c r="P88" s="132">
        <f>IF(RES_hhdet_fec!P88=0,0,RES_hhdet_fec!P88/0.086*1000000/RES_hhdet_num!P88)</f>
        <v>0</v>
      </c>
      <c r="Q88" s="132">
        <f>IF(RES_hhdet_fec!Q88=0,0,RES_hhdet_fec!Q88/0.086*1000000/RES_hhdet_num!Q88)</f>
        <v>0</v>
      </c>
    </row>
    <row r="89" spans="1:17" ht="12" customHeight="1" x14ac:dyDescent="0.25">
      <c r="A89" s="167" t="s">
        <v>155</v>
      </c>
      <c r="B89" s="132">
        <f>IF(RES_hhdet_fec!B89=0,0,RES_hhdet_fec!B89/0.086*1000000/RES_hhdet_num!B89)</f>
        <v>0</v>
      </c>
      <c r="C89" s="132">
        <f>IF(RES_hhdet_fec!C89=0,0,RES_hhdet_fec!C89/0.086*1000000/RES_hhdet_num!C89)</f>
        <v>0</v>
      </c>
      <c r="D89" s="132">
        <f>IF(RES_hhdet_fec!D89=0,0,RES_hhdet_fec!D89/0.086*1000000/RES_hhdet_num!D89)</f>
        <v>0</v>
      </c>
      <c r="E89" s="132">
        <f>IF(RES_hhdet_fec!E89=0,0,RES_hhdet_fec!E89/0.086*1000000/RES_hhdet_num!E89)</f>
        <v>0</v>
      </c>
      <c r="F89" s="132">
        <f>IF(RES_hhdet_fec!F89=0,0,RES_hhdet_fec!F89/0.086*1000000/RES_hhdet_num!F89)</f>
        <v>0</v>
      </c>
      <c r="G89" s="132">
        <f>IF(RES_hhdet_fec!G89=0,0,RES_hhdet_fec!G89/0.086*1000000/RES_hhdet_num!G89)</f>
        <v>0</v>
      </c>
      <c r="H89" s="132">
        <f>IF(RES_hhdet_fec!H89=0,0,RES_hhdet_fec!H89/0.086*1000000/RES_hhdet_num!H89)</f>
        <v>0</v>
      </c>
      <c r="I89" s="132">
        <f>IF(RES_hhdet_fec!I89=0,0,RES_hhdet_fec!I89/0.086*1000000/RES_hhdet_num!I89)</f>
        <v>0</v>
      </c>
      <c r="J89" s="132">
        <f>IF(RES_hhdet_fec!J89=0,0,RES_hhdet_fec!J89/0.086*1000000/RES_hhdet_num!J89)</f>
        <v>0</v>
      </c>
      <c r="K89" s="132">
        <f>IF(RES_hhdet_fec!K89=0,0,RES_hhdet_fec!K89/0.086*1000000/RES_hhdet_num!K89)</f>
        <v>0</v>
      </c>
      <c r="L89" s="132">
        <f>IF(RES_hhdet_fec!L89=0,0,RES_hhdet_fec!L89/0.086*1000000/RES_hhdet_num!L89)</f>
        <v>0</v>
      </c>
      <c r="M89" s="132">
        <f>IF(RES_hhdet_fec!M89=0,0,RES_hhdet_fec!M89/0.086*1000000/RES_hhdet_num!M89)</f>
        <v>0</v>
      </c>
      <c r="N89" s="132">
        <f>IF(RES_hhdet_fec!N89=0,0,RES_hhdet_fec!N89/0.086*1000000/RES_hhdet_num!N89)</f>
        <v>0</v>
      </c>
      <c r="O89" s="132">
        <f>IF(RES_hhdet_fec!O89=0,0,RES_hhdet_fec!O89/0.086*1000000/RES_hhdet_num!O89)</f>
        <v>0</v>
      </c>
      <c r="P89" s="132">
        <f>IF(RES_hhdet_fec!P89=0,0,RES_hhdet_fec!P89/0.086*1000000/RES_hhdet_num!P89)</f>
        <v>0</v>
      </c>
      <c r="Q89" s="132">
        <f>IF(RES_hhdet_fec!Q89=0,0,RES_hhdet_fec!Q89/0.086*1000000/RES_hhdet_num!Q89)</f>
        <v>0</v>
      </c>
    </row>
    <row r="90" spans="1:17" ht="12" customHeight="1" x14ac:dyDescent="0.25">
      <c r="A90" s="166" t="s">
        <v>55</v>
      </c>
      <c r="B90" s="165">
        <f>IF(RES_hhdet_fec!B90=0,0,RES_hhdet_fec!B90/0.086*1000000/RES_hhdet_num!B89)</f>
        <v>0</v>
      </c>
      <c r="C90" s="165">
        <f>IF(RES_hhdet_fec!C90=0,0,RES_hhdet_fec!C90/0.086*1000000/RES_hhdet_num!C89)</f>
        <v>0</v>
      </c>
      <c r="D90" s="165">
        <f>IF(RES_hhdet_fec!D90=0,0,RES_hhdet_fec!D90/0.086*1000000/RES_hhdet_num!D89)</f>
        <v>0</v>
      </c>
      <c r="E90" s="165">
        <f>IF(RES_hhdet_fec!E90=0,0,RES_hhdet_fec!E90/0.086*1000000/RES_hhdet_num!E89)</f>
        <v>0</v>
      </c>
      <c r="F90" s="165">
        <f>IF(RES_hhdet_fec!F90=0,0,RES_hhdet_fec!F90/0.086*1000000/RES_hhdet_num!F89)</f>
        <v>0</v>
      </c>
      <c r="G90" s="165">
        <f>IF(RES_hhdet_fec!G90=0,0,RES_hhdet_fec!G90/0.086*1000000/RES_hhdet_num!G89)</f>
        <v>0</v>
      </c>
      <c r="H90" s="165">
        <f>IF(RES_hhdet_fec!H90=0,0,RES_hhdet_fec!H90/0.086*1000000/RES_hhdet_num!H89)</f>
        <v>0</v>
      </c>
      <c r="I90" s="165">
        <f>IF(RES_hhdet_fec!I90=0,0,RES_hhdet_fec!I90/0.086*1000000/RES_hhdet_num!I89)</f>
        <v>0</v>
      </c>
      <c r="J90" s="165">
        <f>IF(RES_hhdet_fec!J90=0,0,RES_hhdet_fec!J90/0.086*1000000/RES_hhdet_num!J89)</f>
        <v>0</v>
      </c>
      <c r="K90" s="165">
        <f>IF(RES_hhdet_fec!K90=0,0,RES_hhdet_fec!K90/0.086*1000000/RES_hhdet_num!K89)</f>
        <v>0</v>
      </c>
      <c r="L90" s="165">
        <f>IF(RES_hhdet_fec!L90=0,0,RES_hhdet_fec!L90/0.086*1000000/RES_hhdet_num!L89)</f>
        <v>0</v>
      </c>
      <c r="M90" s="165">
        <f>IF(RES_hhdet_fec!M90=0,0,RES_hhdet_fec!M90/0.086*1000000/RES_hhdet_num!M89)</f>
        <v>0</v>
      </c>
      <c r="N90" s="165">
        <f>IF(RES_hhdet_fec!N90=0,0,RES_hhdet_fec!N90/0.086*1000000/RES_hhdet_num!N89)</f>
        <v>0</v>
      </c>
      <c r="O90" s="165">
        <f>IF(RES_hhdet_fec!O90=0,0,RES_hhdet_fec!O90/0.086*1000000/RES_hhdet_num!O89)</f>
        <v>0</v>
      </c>
      <c r="P90" s="165">
        <f>IF(RES_hhdet_fec!P90=0,0,RES_hhdet_fec!P90/0.086*1000000/RES_hhdet_num!P89)</f>
        <v>0</v>
      </c>
      <c r="Q90" s="165">
        <f>IF(RES_hhdet_fec!Q90=0,0,RES_hhdet_fec!Q90/0.086*1000000/RES_hhdet_num!Q89)</f>
        <v>0</v>
      </c>
    </row>
    <row r="91" spans="1:17" ht="12" customHeight="1" x14ac:dyDescent="0.25">
      <c r="A91" s="147" t="s">
        <v>59</v>
      </c>
      <c r="B91" s="164">
        <f>IF(RES_hhdet_fec!B91=0,0,RES_hhdet_fec!B91/0.086*1000000/RES_hhdet_num!B89)</f>
        <v>0</v>
      </c>
      <c r="C91" s="164">
        <f>IF(RES_hhdet_fec!C91=0,0,RES_hhdet_fec!C91/0.086*1000000/RES_hhdet_num!C89)</f>
        <v>0</v>
      </c>
      <c r="D91" s="164">
        <f>IF(RES_hhdet_fec!D91=0,0,RES_hhdet_fec!D91/0.086*1000000/RES_hhdet_num!D89)</f>
        <v>0</v>
      </c>
      <c r="E91" s="164">
        <f>IF(RES_hhdet_fec!E91=0,0,RES_hhdet_fec!E91/0.086*1000000/RES_hhdet_num!E89)</f>
        <v>0</v>
      </c>
      <c r="F91" s="164">
        <f>IF(RES_hhdet_fec!F91=0,0,RES_hhdet_fec!F91/0.086*1000000/RES_hhdet_num!F89)</f>
        <v>0</v>
      </c>
      <c r="G91" s="164">
        <f>IF(RES_hhdet_fec!G91=0,0,RES_hhdet_fec!G91/0.086*1000000/RES_hhdet_num!G89)</f>
        <v>0</v>
      </c>
      <c r="H91" s="164">
        <f>IF(RES_hhdet_fec!H91=0,0,RES_hhdet_fec!H91/0.086*1000000/RES_hhdet_num!H89)</f>
        <v>0</v>
      </c>
      <c r="I91" s="164">
        <f>IF(RES_hhdet_fec!I91=0,0,RES_hhdet_fec!I91/0.086*1000000/RES_hhdet_num!I89)</f>
        <v>0</v>
      </c>
      <c r="J91" s="164">
        <f>IF(RES_hhdet_fec!J91=0,0,RES_hhdet_fec!J91/0.086*1000000/RES_hhdet_num!J89)</f>
        <v>0</v>
      </c>
      <c r="K91" s="164">
        <f>IF(RES_hhdet_fec!K91=0,0,RES_hhdet_fec!K91/0.086*1000000/RES_hhdet_num!K89)</f>
        <v>0</v>
      </c>
      <c r="L91" s="164">
        <f>IF(RES_hhdet_fec!L91=0,0,RES_hhdet_fec!L91/0.086*1000000/RES_hhdet_num!L89)</f>
        <v>0</v>
      </c>
      <c r="M91" s="164">
        <f>IF(RES_hhdet_fec!M91=0,0,RES_hhdet_fec!M91/0.086*1000000/RES_hhdet_num!M89)</f>
        <v>0</v>
      </c>
      <c r="N91" s="164">
        <f>IF(RES_hhdet_fec!N91=0,0,RES_hhdet_fec!N91/0.086*1000000/RES_hhdet_num!N89)</f>
        <v>0</v>
      </c>
      <c r="O91" s="164">
        <f>IF(RES_hhdet_fec!O91=0,0,RES_hhdet_fec!O91/0.086*1000000/RES_hhdet_num!O89)</f>
        <v>0</v>
      </c>
      <c r="P91" s="164">
        <f>IF(RES_hhdet_fec!P91=0,0,RES_hhdet_fec!P91/0.086*1000000/RES_hhdet_num!P89)</f>
        <v>0</v>
      </c>
      <c r="Q91" s="164">
        <f>IF(RES_hhdet_fec!Q91=0,0,RES_hhdet_fec!Q91/0.086*1000000/RES_hhdet_num!Q89)</f>
        <v>0</v>
      </c>
    </row>
    <row r="92" spans="1:17" ht="12" customHeight="1" x14ac:dyDescent="0.25">
      <c r="A92" s="163" t="s">
        <v>144</v>
      </c>
      <c r="B92" s="162">
        <f>IF(RES_hhdet_fec!B92=0,0,RES_hhdet_fec!B92/0.086*1000000/RES_hhdet_num!B92)</f>
        <v>6498.168381324107</v>
      </c>
      <c r="C92" s="162">
        <f>IF(RES_hhdet_fec!C92=0,0,RES_hhdet_fec!C92/0.086*1000000/RES_hhdet_num!C92)</f>
        <v>6048.348835659167</v>
      </c>
      <c r="D92" s="162">
        <f>IF(RES_hhdet_fec!D92=0,0,RES_hhdet_fec!D92/0.086*1000000/RES_hhdet_num!D92)</f>
        <v>6177.0877060849925</v>
      </c>
      <c r="E92" s="162">
        <f>IF(RES_hhdet_fec!E92=0,0,RES_hhdet_fec!E92/0.086*1000000/RES_hhdet_num!E92)</f>
        <v>6125.5907941653668</v>
      </c>
      <c r="F92" s="162">
        <f>IF(RES_hhdet_fec!F92=0,0,RES_hhdet_fec!F92/0.086*1000000/RES_hhdet_num!F92)</f>
        <v>5940.940398328059</v>
      </c>
      <c r="G92" s="162">
        <f>IF(RES_hhdet_fec!G92=0,0,RES_hhdet_fec!G92/0.086*1000000/RES_hhdet_num!G92)</f>
        <v>5781.8003813786627</v>
      </c>
      <c r="H92" s="162">
        <f>IF(RES_hhdet_fec!H92=0,0,RES_hhdet_fec!H92/0.086*1000000/RES_hhdet_num!H92)</f>
        <v>5487.4960748886451</v>
      </c>
      <c r="I92" s="162">
        <f>IF(RES_hhdet_fec!I92=0,0,RES_hhdet_fec!I92/0.086*1000000/RES_hhdet_num!I92)</f>
        <v>5596.2076005593881</v>
      </c>
      <c r="J92" s="162">
        <f>IF(RES_hhdet_fec!J92=0,0,RES_hhdet_fec!J92/0.086*1000000/RES_hhdet_num!J92)</f>
        <v>5449.9923783453805</v>
      </c>
      <c r="K92" s="162">
        <f>IF(RES_hhdet_fec!K92=0,0,RES_hhdet_fec!K92/0.086*1000000/RES_hhdet_num!K92)</f>
        <v>5375.0191279784167</v>
      </c>
      <c r="L92" s="162">
        <f>IF(RES_hhdet_fec!L92=0,0,RES_hhdet_fec!L92/0.086*1000000/RES_hhdet_num!L92)</f>
        <v>5262.0075146395047</v>
      </c>
      <c r="M92" s="162">
        <f>IF(RES_hhdet_fec!M92=0,0,RES_hhdet_fec!M92/0.086*1000000/RES_hhdet_num!M92)</f>
        <v>4892.5739584179064</v>
      </c>
      <c r="N92" s="162">
        <f>IF(RES_hhdet_fec!N92=0,0,RES_hhdet_fec!N92/0.086*1000000/RES_hhdet_num!N92)</f>
        <v>4567.313154074026</v>
      </c>
      <c r="O92" s="162">
        <f>IF(RES_hhdet_fec!O92=0,0,RES_hhdet_fec!O92/0.086*1000000/RES_hhdet_num!O92)</f>
        <v>4342.5335282680462</v>
      </c>
      <c r="P92" s="162">
        <f>IF(RES_hhdet_fec!P92=0,0,RES_hhdet_fec!P92/0.086*1000000/RES_hhdet_num!P92)</f>
        <v>4346.1110819510832</v>
      </c>
      <c r="Q92" s="162">
        <f>IF(RES_hhdet_fec!Q92=0,0,RES_hhdet_fec!Q92/0.086*1000000/RES_hhdet_num!Q92)</f>
        <v>4492.4339357339377</v>
      </c>
    </row>
    <row r="93" spans="1:17" ht="12" customHeight="1" x14ac:dyDescent="0.25">
      <c r="A93" s="161" t="s">
        <v>143</v>
      </c>
      <c r="B93" s="160">
        <f>IF(RES_hhdet_fec!B93=0,0,RES_hhdet_fec!B93/0.086*1000000/RES_hhdet_num!B93)</f>
        <v>2538.4059240984716</v>
      </c>
      <c r="C93" s="160">
        <f>IF(RES_hhdet_fec!C93=0,0,RES_hhdet_fec!C93/0.086*1000000/RES_hhdet_num!C93)</f>
        <v>2348.119388226768</v>
      </c>
      <c r="D93" s="160">
        <f>IF(RES_hhdet_fec!D93=0,0,RES_hhdet_fec!D93/0.086*1000000/RES_hhdet_num!D93)</f>
        <v>2459.5022466589689</v>
      </c>
      <c r="E93" s="160">
        <f>IF(RES_hhdet_fec!E93=0,0,RES_hhdet_fec!E93/0.086*1000000/RES_hhdet_num!E93)</f>
        <v>2463.1746008103737</v>
      </c>
      <c r="F93" s="160">
        <f>IF(RES_hhdet_fec!F93=0,0,RES_hhdet_fec!F93/0.086*1000000/RES_hhdet_num!F93)</f>
        <v>2413.0343374651316</v>
      </c>
      <c r="G93" s="160">
        <f>IF(RES_hhdet_fec!G93=0,0,RES_hhdet_fec!G93/0.086*1000000/RES_hhdet_num!G93)</f>
        <v>2720.58455834605</v>
      </c>
      <c r="H93" s="160">
        <f>IF(RES_hhdet_fec!H93=0,0,RES_hhdet_fec!H93/0.086*1000000/RES_hhdet_num!H93)</f>
        <v>2351.6022572335578</v>
      </c>
      <c r="I93" s="160">
        <f>IF(RES_hhdet_fec!I93=0,0,RES_hhdet_fec!I93/0.086*1000000/RES_hhdet_num!I93)</f>
        <v>2339.4787419118002</v>
      </c>
      <c r="J93" s="160">
        <f>IF(RES_hhdet_fec!J93=0,0,RES_hhdet_fec!J93/0.086*1000000/RES_hhdet_num!J93)</f>
        <v>2314.8909874560436</v>
      </c>
      <c r="K93" s="160">
        <f>IF(RES_hhdet_fec!K93=0,0,RES_hhdet_fec!K93/0.086*1000000/RES_hhdet_num!K93)</f>
        <v>2308.7497410887622</v>
      </c>
      <c r="L93" s="160">
        <f>IF(RES_hhdet_fec!L93=0,0,RES_hhdet_fec!L93/0.086*1000000/RES_hhdet_num!L93)</f>
        <v>2282.2696452657951</v>
      </c>
      <c r="M93" s="160">
        <f>IF(RES_hhdet_fec!M93=0,0,RES_hhdet_fec!M93/0.086*1000000/RES_hhdet_num!M93)</f>
        <v>2263.3690151800697</v>
      </c>
      <c r="N93" s="160">
        <f>IF(RES_hhdet_fec!N93=0,0,RES_hhdet_fec!N93/0.086*1000000/RES_hhdet_num!N93)</f>
        <v>2225.1812967177698</v>
      </c>
      <c r="O93" s="160">
        <f>IF(RES_hhdet_fec!O93=0,0,RES_hhdet_fec!O93/0.086*1000000/RES_hhdet_num!O93)</f>
        <v>2184.4021839398433</v>
      </c>
      <c r="P93" s="160">
        <f>IF(RES_hhdet_fec!P93=0,0,RES_hhdet_fec!P93/0.086*1000000/RES_hhdet_num!P93)</f>
        <v>2279.5314676012249</v>
      </c>
      <c r="Q93" s="160">
        <f>IF(RES_hhdet_fec!Q93=0,0,RES_hhdet_fec!Q93/0.086*1000000/RES_hhdet_num!Q93)</f>
        <v>2518.4947059749243</v>
      </c>
    </row>
    <row r="94" spans="1:17" ht="12" customHeight="1" x14ac:dyDescent="0.25">
      <c r="A94" s="148" t="s">
        <v>57</v>
      </c>
      <c r="B94" s="156">
        <f>IF(RES_hhdet_fec!B94=0,0,RES_hhdet_fec!B94/0.086*1000000/RES_hhdet_num!B93)</f>
        <v>129.9633676264811</v>
      </c>
      <c r="C94" s="156">
        <f>IF(RES_hhdet_fec!C94=0,0,RES_hhdet_fec!C94/0.086*1000000/RES_hhdet_num!C93)</f>
        <v>60.483488356591302</v>
      </c>
      <c r="D94" s="156">
        <f>IF(RES_hhdet_fec!D94=0,0,RES_hhdet_fec!D94/0.086*1000000/RES_hhdet_num!D93)</f>
        <v>123.54175412169971</v>
      </c>
      <c r="E94" s="156">
        <f>IF(RES_hhdet_fec!E94=0,0,RES_hhdet_fec!E94/0.086*1000000/RES_hhdet_num!E93)</f>
        <v>122.51181588330684</v>
      </c>
      <c r="F94" s="156">
        <f>IF(RES_hhdet_fec!F94=0,0,RES_hhdet_fec!F94/0.086*1000000/RES_hhdet_num!F93)</f>
        <v>118.81880796656068</v>
      </c>
      <c r="G94" s="156">
        <f>IF(RES_hhdet_fec!G94=0,0,RES_hhdet_fec!G94/0.086*1000000/RES_hhdet_num!G93)</f>
        <v>693.81604576543953</v>
      </c>
      <c r="H94" s="156">
        <f>IF(RES_hhdet_fec!H94=0,0,RES_hhdet_fec!H94/0.086*1000000/RES_hhdet_num!H93)</f>
        <v>246.93732336999017</v>
      </c>
      <c r="I94" s="156">
        <f>IF(RES_hhdet_fec!I94=0,0,RES_hhdet_fec!I94/0.086*1000000/RES_hhdet_num!I93)</f>
        <v>111.92415201118844</v>
      </c>
      <c r="J94" s="156">
        <f>IF(RES_hhdet_fec!J94=0,0,RES_hhdet_fec!J94/0.086*1000000/RES_hhdet_num!J93)</f>
        <v>108.99984756690793</v>
      </c>
      <c r="K94" s="156">
        <f>IF(RES_hhdet_fec!K94=0,0,RES_hhdet_fec!K94/0.086*1000000/RES_hhdet_num!K93)</f>
        <v>107.5003825595678</v>
      </c>
      <c r="L94" s="156">
        <f>IF(RES_hhdet_fec!L94=0,0,RES_hhdet_fec!L94/0.086*1000000/RES_hhdet_num!L93)</f>
        <v>105.24015029278972</v>
      </c>
      <c r="M94" s="156">
        <f>IF(RES_hhdet_fec!M94=0,0,RES_hhdet_fec!M94/0.086*1000000/RES_hhdet_num!M93)</f>
        <v>97.851479168357756</v>
      </c>
      <c r="N94" s="156">
        <f>IF(RES_hhdet_fec!N94=0,0,RES_hhdet_fec!N94/0.086*1000000/RES_hhdet_num!N93)</f>
        <v>91.346263081480203</v>
      </c>
      <c r="O94" s="156">
        <f>IF(RES_hhdet_fec!O94=0,0,RES_hhdet_fec!O94/0.086*1000000/RES_hhdet_num!O93)</f>
        <v>86.850670565360574</v>
      </c>
      <c r="P94" s="156">
        <f>IF(RES_hhdet_fec!P94=0,0,RES_hhdet_fec!P94/0.086*1000000/RES_hhdet_num!P93)</f>
        <v>152.11388786828746</v>
      </c>
      <c r="Q94" s="156">
        <f>IF(RES_hhdet_fec!Q94=0,0,RES_hhdet_fec!Q94/0.086*1000000/RES_hhdet_num!Q93)</f>
        <v>381.8568845373843</v>
      </c>
    </row>
    <row r="95" spans="1:17" ht="12" customHeight="1" x14ac:dyDescent="0.25">
      <c r="A95" s="148" t="s">
        <v>59</v>
      </c>
      <c r="B95" s="156">
        <f>IF(RES_hhdet_fec!B95=0,0,RES_hhdet_fec!B95/0.086*1000000/RES_hhdet_num!B93)</f>
        <v>2408.4425564719904</v>
      </c>
      <c r="C95" s="156">
        <f>IF(RES_hhdet_fec!C95=0,0,RES_hhdet_fec!C95/0.086*1000000/RES_hhdet_num!C93)</f>
        <v>2287.6358998701771</v>
      </c>
      <c r="D95" s="156">
        <f>IF(RES_hhdet_fec!D95=0,0,RES_hhdet_fec!D95/0.086*1000000/RES_hhdet_num!D93)</f>
        <v>2335.9604925372687</v>
      </c>
      <c r="E95" s="156">
        <f>IF(RES_hhdet_fec!E95=0,0,RES_hhdet_fec!E95/0.086*1000000/RES_hhdet_num!E93)</f>
        <v>2340.6627849270667</v>
      </c>
      <c r="F95" s="156">
        <f>IF(RES_hhdet_fec!F95=0,0,RES_hhdet_fec!F95/0.086*1000000/RES_hhdet_num!F93)</f>
        <v>2294.2155294985705</v>
      </c>
      <c r="G95" s="156">
        <f>IF(RES_hhdet_fec!G95=0,0,RES_hhdet_fec!G95/0.086*1000000/RES_hhdet_num!G93)</f>
        <v>2026.7685125806104</v>
      </c>
      <c r="H95" s="156">
        <f>IF(RES_hhdet_fec!H95=0,0,RES_hhdet_fec!H95/0.086*1000000/RES_hhdet_num!H93)</f>
        <v>2104.6649338635675</v>
      </c>
      <c r="I95" s="156">
        <f>IF(RES_hhdet_fec!I95=0,0,RES_hhdet_fec!I95/0.086*1000000/RES_hhdet_num!I93)</f>
        <v>2227.554589900612</v>
      </c>
      <c r="J95" s="156">
        <f>IF(RES_hhdet_fec!J95=0,0,RES_hhdet_fec!J95/0.086*1000000/RES_hhdet_num!J93)</f>
        <v>2205.891139889136</v>
      </c>
      <c r="K95" s="156">
        <f>IF(RES_hhdet_fec!K95=0,0,RES_hhdet_fec!K95/0.086*1000000/RES_hhdet_num!K93)</f>
        <v>2201.2493585291941</v>
      </c>
      <c r="L95" s="156">
        <f>IF(RES_hhdet_fec!L95=0,0,RES_hhdet_fec!L95/0.086*1000000/RES_hhdet_num!L93)</f>
        <v>2177.0294949730051</v>
      </c>
      <c r="M95" s="156">
        <f>IF(RES_hhdet_fec!M95=0,0,RES_hhdet_fec!M95/0.086*1000000/RES_hhdet_num!M93)</f>
        <v>2165.5175360117119</v>
      </c>
      <c r="N95" s="156">
        <f>IF(RES_hhdet_fec!N95=0,0,RES_hhdet_fec!N95/0.086*1000000/RES_hhdet_num!N93)</f>
        <v>2133.8350336362896</v>
      </c>
      <c r="O95" s="156">
        <f>IF(RES_hhdet_fec!O95=0,0,RES_hhdet_fec!O95/0.086*1000000/RES_hhdet_num!O93)</f>
        <v>2097.5515133744825</v>
      </c>
      <c r="P95" s="156">
        <f>IF(RES_hhdet_fec!P95=0,0,RES_hhdet_fec!P95/0.086*1000000/RES_hhdet_num!P93)</f>
        <v>2127.4175797329376</v>
      </c>
      <c r="Q95" s="156">
        <f>IF(RES_hhdet_fec!Q95=0,0,RES_hhdet_fec!Q95/0.086*1000000/RES_hhdet_num!Q93)</f>
        <v>2136.63782143754</v>
      </c>
    </row>
    <row r="96" spans="1:17" ht="12" customHeight="1" x14ac:dyDescent="0.25">
      <c r="A96" s="163" t="s">
        <v>142</v>
      </c>
      <c r="B96" s="162">
        <f>IF(RES_hhdet_fec!B96=0,0,RES_hhdet_fec!B96/0.086*1000000/RES_hhdet_num!B96)</f>
        <v>5302.8022362856627</v>
      </c>
      <c r="C96" s="162">
        <f>IF(RES_hhdet_fec!C96=0,0,RES_hhdet_fec!C96/0.086*1000000/RES_hhdet_num!C96)</f>
        <v>4800.453620306952</v>
      </c>
      <c r="D96" s="162">
        <f>IF(RES_hhdet_fec!D96=0,0,RES_hhdet_fec!D96/0.086*1000000/RES_hhdet_num!D96)</f>
        <v>4916.8380711511454</v>
      </c>
      <c r="E96" s="162">
        <f>IF(RES_hhdet_fec!E96=0,0,RES_hhdet_fec!E96/0.086*1000000/RES_hhdet_num!E96)</f>
        <v>4981.4704532507894</v>
      </c>
      <c r="F96" s="162">
        <f>IF(RES_hhdet_fec!F96=0,0,RES_hhdet_fec!F96/0.086*1000000/RES_hhdet_num!F96)</f>
        <v>4838.5371626539072</v>
      </c>
      <c r="G96" s="162">
        <f>IF(RES_hhdet_fec!G96=0,0,RES_hhdet_fec!G96/0.086*1000000/RES_hhdet_num!G96)</f>
        <v>4597.2270463305285</v>
      </c>
      <c r="H96" s="162">
        <f>IF(RES_hhdet_fec!H96=0,0,RES_hhdet_fec!H96/0.086*1000000/RES_hhdet_num!H96)</f>
        <v>4450.3523016269128</v>
      </c>
      <c r="I96" s="162">
        <f>IF(RES_hhdet_fec!I96=0,0,RES_hhdet_fec!I96/0.086*1000000/RES_hhdet_num!I96)</f>
        <v>5324.0144324957691</v>
      </c>
      <c r="J96" s="162">
        <f>IF(RES_hhdet_fec!J96=0,0,RES_hhdet_fec!J96/0.086*1000000/RES_hhdet_num!J96)</f>
        <v>5313.5426306707404</v>
      </c>
      <c r="K96" s="162">
        <f>IF(RES_hhdet_fec!K96=0,0,RES_hhdet_fec!K96/0.086*1000000/RES_hhdet_num!K96)</f>
        <v>5185.9316865155588</v>
      </c>
      <c r="L96" s="162">
        <f>IF(RES_hhdet_fec!L96=0,0,RES_hhdet_fec!L96/0.086*1000000/RES_hhdet_num!L96)</f>
        <v>5373.609791601737</v>
      </c>
      <c r="M96" s="162">
        <f>IF(RES_hhdet_fec!M96=0,0,RES_hhdet_fec!M96/0.086*1000000/RES_hhdet_num!M96)</f>
        <v>5265.0735456129696</v>
      </c>
      <c r="N96" s="162">
        <f>IF(RES_hhdet_fec!N96=0,0,RES_hhdet_fec!N96/0.086*1000000/RES_hhdet_num!N96)</f>
        <v>4918.3499632402454</v>
      </c>
      <c r="O96" s="162">
        <f>IF(RES_hhdet_fec!O96=0,0,RES_hhdet_fec!O96/0.086*1000000/RES_hhdet_num!O96)</f>
        <v>4750.8045642579746</v>
      </c>
      <c r="P96" s="162">
        <f>IF(RES_hhdet_fec!P96=0,0,RES_hhdet_fec!P96/0.086*1000000/RES_hhdet_num!P96)</f>
        <v>4600.8083585969543</v>
      </c>
      <c r="Q96" s="162">
        <f>IF(RES_hhdet_fec!Q96=0,0,RES_hhdet_fec!Q96/0.086*1000000/RES_hhdet_num!Q96)</f>
        <v>4770.9683051493412</v>
      </c>
    </row>
    <row r="97" spans="1:17" ht="12" customHeight="1" x14ac:dyDescent="0.25">
      <c r="A97" s="161" t="s">
        <v>141</v>
      </c>
      <c r="B97" s="160">
        <f>IF(RES_hhdet_fec!B97=0,0,RES_hhdet_fec!B97/0.086*1000000/RES_hhdet_num!B97)</f>
        <v>2514.4986011977026</v>
      </c>
      <c r="C97" s="160">
        <f>IF(RES_hhdet_fec!C97=0,0,RES_hhdet_fec!C97/0.086*1000000/RES_hhdet_num!C97)</f>
        <v>2335.6404360732449</v>
      </c>
      <c r="D97" s="160">
        <f>IF(RES_hhdet_fec!D97=0,0,RES_hhdet_fec!D97/0.086*1000000/RES_hhdet_num!D97)</f>
        <v>2434.297253960292</v>
      </c>
      <c r="E97" s="160">
        <f>IF(RES_hhdet_fec!E97=0,0,RES_hhdet_fec!E97/0.086*1000000/RES_hhdet_num!E97)</f>
        <v>2440.2921939920798</v>
      </c>
      <c r="F97" s="160">
        <f>IF(RES_hhdet_fec!F97=0,0,RES_hhdet_fec!F97/0.086*1000000/RES_hhdet_num!F97)</f>
        <v>2390.9862727516493</v>
      </c>
      <c r="G97" s="160">
        <f>IF(RES_hhdet_fec!G97=0,0,RES_hhdet_fec!G97/0.086*1000000/RES_hhdet_num!G97)</f>
        <v>2578.4357581402746</v>
      </c>
      <c r="H97" s="160">
        <f>IF(RES_hhdet_fec!H97=0,0,RES_hhdet_fec!H97/0.086*1000000/RES_hhdet_num!H97)</f>
        <v>2304.9307874367796</v>
      </c>
      <c r="I97" s="160">
        <f>IF(RES_hhdet_fec!I97=0,0,RES_hhdet_fec!I97/0.086*1000000/RES_hhdet_num!I97)</f>
        <v>2334.034878550528</v>
      </c>
      <c r="J97" s="160">
        <f>IF(RES_hhdet_fec!J97=0,0,RES_hhdet_fec!J97/0.086*1000000/RES_hhdet_num!J97)</f>
        <v>2312.161992502552</v>
      </c>
      <c r="K97" s="160">
        <f>IF(RES_hhdet_fec!K97=0,0,RES_hhdet_fec!K97/0.086*1000000/RES_hhdet_num!K97)</f>
        <v>2304.9679922595064</v>
      </c>
      <c r="L97" s="160">
        <f>IF(RES_hhdet_fec!L97=0,0,RES_hhdet_fec!L97/0.086*1000000/RES_hhdet_num!L97)</f>
        <v>2284.5016908050397</v>
      </c>
      <c r="M97" s="160">
        <f>IF(RES_hhdet_fec!M97=0,0,RES_hhdet_fec!M97/0.086*1000000/RES_hhdet_num!M97)</f>
        <v>2270.8190069239699</v>
      </c>
      <c r="N97" s="160">
        <f>IF(RES_hhdet_fec!N97=0,0,RES_hhdet_fec!N97/0.086*1000000/RES_hhdet_num!N97)</f>
        <v>2232.2020329010952</v>
      </c>
      <c r="O97" s="160">
        <f>IF(RES_hhdet_fec!O97=0,0,RES_hhdet_fec!O97/0.086*1000000/RES_hhdet_num!O97)</f>
        <v>2192.5676046596418</v>
      </c>
      <c r="P97" s="160">
        <f>IF(RES_hhdet_fec!P97=0,0,RES_hhdet_fec!P97/0.086*1000000/RES_hhdet_num!P97)</f>
        <v>2288.4458722838322</v>
      </c>
      <c r="Q97" s="160">
        <f>IF(RES_hhdet_fec!Q97=0,0,RES_hhdet_fec!Q97/0.086*1000000/RES_hhdet_num!Q97)</f>
        <v>2542.1701273752346</v>
      </c>
    </row>
    <row r="98" spans="1:17" ht="12" customHeight="1" x14ac:dyDescent="0.25">
      <c r="A98" s="148" t="s">
        <v>60</v>
      </c>
      <c r="B98" s="156">
        <f>IF(RES_hhdet_fec!B98=0,0,RES_hhdet_fec!B98/0.086*1000000/RES_hhdet_num!B97)</f>
        <v>106.05604472571208</v>
      </c>
      <c r="C98" s="156">
        <f>IF(RES_hhdet_fec!C98=0,0,RES_hhdet_fec!C98/0.086*1000000/RES_hhdet_num!C97)</f>
        <v>48.004536203069321</v>
      </c>
      <c r="D98" s="156">
        <f>IF(RES_hhdet_fec!D98=0,0,RES_hhdet_fec!D98/0.086*1000000/RES_hhdet_num!D97)</f>
        <v>98.33676142302275</v>
      </c>
      <c r="E98" s="156">
        <f>IF(RES_hhdet_fec!E98=0,0,RES_hhdet_fec!E98/0.086*1000000/RES_hhdet_num!E97)</f>
        <v>99.629409065015338</v>
      </c>
      <c r="F98" s="156">
        <f>IF(RES_hhdet_fec!F98=0,0,RES_hhdet_fec!F98/0.086*1000000/RES_hhdet_num!F97)</f>
        <v>96.770743253077839</v>
      </c>
      <c r="G98" s="156">
        <f>IF(RES_hhdet_fec!G98=0,0,RES_hhdet_fec!G98/0.086*1000000/RES_hhdet_num!G97)</f>
        <v>551.6672455596638</v>
      </c>
      <c r="H98" s="156">
        <f>IF(RES_hhdet_fec!H98=0,0,RES_hhdet_fec!H98/0.086*1000000/RES_hhdet_num!H97)</f>
        <v>200.26585357321193</v>
      </c>
      <c r="I98" s="156">
        <f>IF(RES_hhdet_fec!I98=0,0,RES_hhdet_fec!I98/0.086*1000000/RES_hhdet_num!I97)</f>
        <v>106.48028864991625</v>
      </c>
      <c r="J98" s="156">
        <f>IF(RES_hhdet_fec!J98=0,0,RES_hhdet_fec!J98/0.086*1000000/RES_hhdet_num!J97)</f>
        <v>106.2708526134151</v>
      </c>
      <c r="K98" s="156">
        <f>IF(RES_hhdet_fec!K98=0,0,RES_hhdet_fec!K98/0.086*1000000/RES_hhdet_num!K97)</f>
        <v>103.71863373031067</v>
      </c>
      <c r="L98" s="156">
        <f>IF(RES_hhdet_fec!L98=0,0,RES_hhdet_fec!L98/0.086*1000000/RES_hhdet_num!L97)</f>
        <v>107.47219583203409</v>
      </c>
      <c r="M98" s="156">
        <f>IF(RES_hhdet_fec!M98=0,0,RES_hhdet_fec!M98/0.086*1000000/RES_hhdet_num!M97)</f>
        <v>105.30147091225906</v>
      </c>
      <c r="N98" s="156">
        <f>IF(RES_hhdet_fec!N98=0,0,RES_hhdet_fec!N98/0.086*1000000/RES_hhdet_num!N97)</f>
        <v>98.366999264804292</v>
      </c>
      <c r="O98" s="156">
        <f>IF(RES_hhdet_fec!O98=0,0,RES_hhdet_fec!O98/0.086*1000000/RES_hhdet_num!O97)</f>
        <v>95.016091285159078</v>
      </c>
      <c r="P98" s="156">
        <f>IF(RES_hhdet_fec!P98=0,0,RES_hhdet_fec!P98/0.086*1000000/RES_hhdet_num!P97)</f>
        <v>161.0282925508931</v>
      </c>
      <c r="Q98" s="156">
        <f>IF(RES_hhdet_fec!Q98=0,0,RES_hhdet_fec!Q98/0.086*1000000/RES_hhdet_num!Q97)</f>
        <v>405.53230593769348</v>
      </c>
    </row>
    <row r="99" spans="1:17" ht="12" customHeight="1" x14ac:dyDescent="0.25">
      <c r="A99" s="148" t="s">
        <v>59</v>
      </c>
      <c r="B99" s="156">
        <f>IF(RES_hhdet_fec!B99=0,0,RES_hhdet_fec!B99/0.086*1000000/RES_hhdet_num!B97)</f>
        <v>2408.4425564719904</v>
      </c>
      <c r="C99" s="156">
        <f>IF(RES_hhdet_fec!C99=0,0,RES_hhdet_fec!C99/0.086*1000000/RES_hhdet_num!C97)</f>
        <v>2287.6358998701758</v>
      </c>
      <c r="D99" s="156">
        <f>IF(RES_hhdet_fec!D99=0,0,RES_hhdet_fec!D99/0.086*1000000/RES_hhdet_num!D97)</f>
        <v>2335.9604925372696</v>
      </c>
      <c r="E99" s="156">
        <f>IF(RES_hhdet_fec!E99=0,0,RES_hhdet_fec!E99/0.086*1000000/RES_hhdet_num!E97)</f>
        <v>2340.6627849270644</v>
      </c>
      <c r="F99" s="156">
        <f>IF(RES_hhdet_fec!F99=0,0,RES_hhdet_fec!F99/0.086*1000000/RES_hhdet_num!F97)</f>
        <v>2294.2155294985714</v>
      </c>
      <c r="G99" s="156">
        <f>IF(RES_hhdet_fec!G99=0,0,RES_hhdet_fec!G99/0.086*1000000/RES_hhdet_num!G97)</f>
        <v>2026.7685125806108</v>
      </c>
      <c r="H99" s="156">
        <f>IF(RES_hhdet_fec!H99=0,0,RES_hhdet_fec!H99/0.086*1000000/RES_hhdet_num!H97)</f>
        <v>2104.664933863568</v>
      </c>
      <c r="I99" s="156">
        <f>IF(RES_hhdet_fec!I99=0,0,RES_hhdet_fec!I99/0.086*1000000/RES_hhdet_num!I97)</f>
        <v>2227.554589900612</v>
      </c>
      <c r="J99" s="156">
        <f>IF(RES_hhdet_fec!J99=0,0,RES_hhdet_fec!J99/0.086*1000000/RES_hhdet_num!J97)</f>
        <v>2205.8911398891369</v>
      </c>
      <c r="K99" s="156">
        <f>IF(RES_hhdet_fec!K99=0,0,RES_hhdet_fec!K99/0.086*1000000/RES_hhdet_num!K97)</f>
        <v>2201.2493585291959</v>
      </c>
      <c r="L99" s="156">
        <f>IF(RES_hhdet_fec!L99=0,0,RES_hhdet_fec!L99/0.086*1000000/RES_hhdet_num!L97)</f>
        <v>2177.029494973006</v>
      </c>
      <c r="M99" s="156">
        <f>IF(RES_hhdet_fec!M99=0,0,RES_hhdet_fec!M99/0.086*1000000/RES_hhdet_num!M97)</f>
        <v>2165.5175360117105</v>
      </c>
      <c r="N99" s="156">
        <f>IF(RES_hhdet_fec!N99=0,0,RES_hhdet_fec!N99/0.086*1000000/RES_hhdet_num!N97)</f>
        <v>2133.8350336362905</v>
      </c>
      <c r="O99" s="156">
        <f>IF(RES_hhdet_fec!O99=0,0,RES_hhdet_fec!O99/0.086*1000000/RES_hhdet_num!O97)</f>
        <v>2097.5515133744825</v>
      </c>
      <c r="P99" s="156">
        <f>IF(RES_hhdet_fec!P99=0,0,RES_hhdet_fec!P99/0.086*1000000/RES_hhdet_num!P97)</f>
        <v>2127.4175797329394</v>
      </c>
      <c r="Q99" s="156">
        <f>IF(RES_hhdet_fec!Q99=0,0,RES_hhdet_fec!Q99/0.086*1000000/RES_hhdet_num!Q97)</f>
        <v>2136.6378214375409</v>
      </c>
    </row>
    <row r="100" spans="1:17" ht="12" customHeight="1" x14ac:dyDescent="0.25">
      <c r="A100" s="158" t="s">
        <v>62</v>
      </c>
      <c r="B100" s="157">
        <f>IF(RES_hhdet_fec!B100=0,0,RES_hhdet_fec!B100/0.086*1000000/RES_hhdet_num!B$81)</f>
        <v>2302.3468060371747</v>
      </c>
      <c r="C100" s="157">
        <f>IF(RES_hhdet_fec!C100=0,0,RES_hhdet_fec!C100/0.086*1000000/RES_hhdet_num!C$81)</f>
        <v>1916.5037576923035</v>
      </c>
      <c r="D100" s="157">
        <f>IF(RES_hhdet_fec!D100=0,0,RES_hhdet_fec!D100/0.086*1000000/RES_hhdet_num!D$81)</f>
        <v>1953.7240239110652</v>
      </c>
      <c r="E100" s="157">
        <f>IF(RES_hhdet_fec!E100=0,0,RES_hhdet_fec!E100/0.086*1000000/RES_hhdet_num!E$81)</f>
        <v>2052.1057840846174</v>
      </c>
      <c r="F100" s="157">
        <f>IF(RES_hhdet_fec!F100=0,0,RES_hhdet_fec!F100/0.086*1000000/RES_hhdet_num!F$81)</f>
        <v>2116.3530332178198</v>
      </c>
      <c r="G100" s="157">
        <f>IF(RES_hhdet_fec!G100=0,0,RES_hhdet_fec!G100/0.086*1000000/RES_hhdet_num!G$81)</f>
        <v>2096.6935002663595</v>
      </c>
      <c r="H100" s="157">
        <f>IF(RES_hhdet_fec!H100=0,0,RES_hhdet_fec!H100/0.086*1000000/RES_hhdet_num!H$81)</f>
        <v>1801.694282629283</v>
      </c>
      <c r="I100" s="157">
        <f>IF(RES_hhdet_fec!I100=0,0,RES_hhdet_fec!I100/0.086*1000000/RES_hhdet_num!I$81)</f>
        <v>2012.2427905499057</v>
      </c>
      <c r="J100" s="157">
        <f>IF(RES_hhdet_fec!J100=0,0,RES_hhdet_fec!J100/0.086*1000000/RES_hhdet_num!J$81)</f>
        <v>1923.3778623486078</v>
      </c>
      <c r="K100" s="157">
        <f>IF(RES_hhdet_fec!K100=0,0,RES_hhdet_fec!K100/0.086*1000000/RES_hhdet_num!K$81)</f>
        <v>1896.3857186704424</v>
      </c>
      <c r="L100" s="157">
        <f>IF(RES_hhdet_fec!L100=0,0,RES_hhdet_fec!L100/0.086*1000000/RES_hhdet_num!L$81)</f>
        <v>1905.167659972559</v>
      </c>
      <c r="M100" s="157">
        <f>IF(RES_hhdet_fec!M100=0,0,RES_hhdet_fec!M100/0.086*1000000/RES_hhdet_num!M$81)</f>
        <v>1946.7914270772676</v>
      </c>
      <c r="N100" s="157">
        <f>IF(RES_hhdet_fec!N100=0,0,RES_hhdet_fec!N100/0.086*1000000/RES_hhdet_num!N$81)</f>
        <v>1846.4446790989011</v>
      </c>
      <c r="O100" s="157">
        <f>IF(RES_hhdet_fec!O100=0,0,RES_hhdet_fec!O100/0.086*1000000/RES_hhdet_num!O$81)</f>
        <v>1700.3927136783689</v>
      </c>
      <c r="P100" s="157">
        <f>IF(RES_hhdet_fec!P100=0,0,RES_hhdet_fec!P100/0.086*1000000/RES_hhdet_num!P$81)</f>
        <v>1652.1932136083647</v>
      </c>
      <c r="Q100" s="157">
        <f>IF(RES_hhdet_fec!Q100=0,0,RES_hhdet_fec!Q100/0.086*1000000/RES_hhdet_num!Q$81)</f>
        <v>1703.0022133134005</v>
      </c>
    </row>
    <row r="101" spans="1:17" ht="12" customHeight="1" x14ac:dyDescent="0.25">
      <c r="A101" s="23" t="s">
        <v>55</v>
      </c>
      <c r="B101" s="156">
        <f>IF(RES_hhdet_fec!B101=0,0,RES_hhdet_fec!B101/0.086*1000000/RES_hhdet_num!B101)</f>
        <v>2900.8877138598145</v>
      </c>
      <c r="C101" s="156">
        <f>IF(RES_hhdet_fec!C101=0,0,RES_hhdet_fec!C101/0.086*1000000/RES_hhdet_num!C101)</f>
        <v>2252.6114315023087</v>
      </c>
      <c r="D101" s="156">
        <f>IF(RES_hhdet_fec!D101=0,0,RES_hhdet_fec!D101/0.086*1000000/RES_hhdet_num!D101)</f>
        <v>2349.0721165139757</v>
      </c>
      <c r="E101" s="156">
        <f>IF(RES_hhdet_fec!E101=0,0,RES_hhdet_fec!E101/0.086*1000000/RES_hhdet_num!E101)</f>
        <v>2322.7204879666824</v>
      </c>
      <c r="F101" s="156">
        <f>IF(RES_hhdet_fec!F101=0,0,RES_hhdet_fec!F101/0.086*1000000/RES_hhdet_num!F101)</f>
        <v>2601.602716220656</v>
      </c>
      <c r="G101" s="156">
        <f>IF(RES_hhdet_fec!G101=0,0,RES_hhdet_fec!G101/0.086*1000000/RES_hhdet_num!G101)</f>
        <v>2571.6773014686523</v>
      </c>
      <c r="H101" s="156">
        <f>IF(RES_hhdet_fec!H101=0,0,RES_hhdet_fec!H101/0.086*1000000/RES_hhdet_num!H101)</f>
        <v>2176.1889637811573</v>
      </c>
      <c r="I101" s="156">
        <f>IF(RES_hhdet_fec!I101=0,0,RES_hhdet_fec!I101/0.086*1000000/RES_hhdet_num!I101)</f>
        <v>2628.061303227797</v>
      </c>
      <c r="J101" s="156">
        <f>IF(RES_hhdet_fec!J101=0,0,RES_hhdet_fec!J101/0.086*1000000/RES_hhdet_num!J101)</f>
        <v>2639.2374947956941</v>
      </c>
      <c r="K101" s="156">
        <f>IF(RES_hhdet_fec!K101=0,0,RES_hhdet_fec!K101/0.086*1000000/RES_hhdet_num!K101)</f>
        <v>2546.1619679684068</v>
      </c>
      <c r="L101" s="156">
        <f>IF(RES_hhdet_fec!L101=0,0,RES_hhdet_fec!L101/0.086*1000000/RES_hhdet_num!L101)</f>
        <v>2530.9067201251191</v>
      </c>
      <c r="M101" s="156">
        <f>IF(RES_hhdet_fec!M101=0,0,RES_hhdet_fec!M101/0.086*1000000/RES_hhdet_num!M101)</f>
        <v>2518.2524205832897</v>
      </c>
      <c r="N101" s="156">
        <f>IF(RES_hhdet_fec!N101=0,0,RES_hhdet_fec!N101/0.086*1000000/RES_hhdet_num!N101)</f>
        <v>2463.8326053529131</v>
      </c>
      <c r="O101" s="156">
        <f>IF(RES_hhdet_fec!O101=0,0,RES_hhdet_fec!O101/0.086*1000000/RES_hhdet_num!O101)</f>
        <v>2332.3949099443489</v>
      </c>
      <c r="P101" s="156">
        <f>IF(RES_hhdet_fec!P101=0,0,RES_hhdet_fec!P101/0.086*1000000/RES_hhdet_num!P101)</f>
        <v>2315.5014240488522</v>
      </c>
      <c r="Q101" s="156">
        <f>IF(RES_hhdet_fec!Q101=0,0,RES_hhdet_fec!Q101/0.086*1000000/RES_hhdet_num!Q101)</f>
        <v>2304.8630988107971</v>
      </c>
    </row>
    <row r="102" spans="1:17" ht="12" customHeight="1" x14ac:dyDescent="0.25">
      <c r="A102" s="23" t="s">
        <v>57</v>
      </c>
      <c r="B102" s="156">
        <f>IF(RES_hhdet_fec!B102=0,0,RES_hhdet_fec!B102/0.086*1000000/RES_hhdet_num!B102)</f>
        <v>2751.0956566821428</v>
      </c>
      <c r="C102" s="156">
        <f>IF(RES_hhdet_fec!C102=0,0,RES_hhdet_fec!C102/0.086*1000000/RES_hhdet_num!C102)</f>
        <v>2132.3127628339516</v>
      </c>
      <c r="D102" s="156">
        <f>IF(RES_hhdet_fec!D102=0,0,RES_hhdet_fec!D102/0.086*1000000/RES_hhdet_num!D102)</f>
        <v>2101.3244862456118</v>
      </c>
      <c r="E102" s="156">
        <f>IF(RES_hhdet_fec!E102=0,0,RES_hhdet_fec!E102/0.086*1000000/RES_hhdet_num!E102)</f>
        <v>2293.5229016877756</v>
      </c>
      <c r="F102" s="156">
        <f>IF(RES_hhdet_fec!F102=0,0,RES_hhdet_fec!F102/0.086*1000000/RES_hhdet_num!F102)</f>
        <v>2338.1682590831174</v>
      </c>
      <c r="G102" s="156">
        <f>IF(RES_hhdet_fec!G102=0,0,RES_hhdet_fec!G102/0.086*1000000/RES_hhdet_num!G102)</f>
        <v>2292.9790811615467</v>
      </c>
      <c r="H102" s="156">
        <f>IF(RES_hhdet_fec!H102=0,0,RES_hhdet_fec!H102/0.086*1000000/RES_hhdet_num!H102)</f>
        <v>2080.7357800452364</v>
      </c>
      <c r="I102" s="156">
        <f>IF(RES_hhdet_fec!I102=0,0,RES_hhdet_fec!I102/0.086*1000000/RES_hhdet_num!I102)</f>
        <v>2257.8854803775898</v>
      </c>
      <c r="J102" s="156">
        <f>IF(RES_hhdet_fec!J102=0,0,RES_hhdet_fec!J102/0.086*1000000/RES_hhdet_num!J102)</f>
        <v>2136.7911282454756</v>
      </c>
      <c r="K102" s="156">
        <f>IF(RES_hhdet_fec!K102=0,0,RES_hhdet_fec!K102/0.086*1000000/RES_hhdet_num!K102)</f>
        <v>2186.6114916645151</v>
      </c>
      <c r="L102" s="156">
        <f>IF(RES_hhdet_fec!L102=0,0,RES_hhdet_fec!L102/0.086*1000000/RES_hhdet_num!L102)</f>
        <v>2158.9309949782519</v>
      </c>
      <c r="M102" s="156">
        <f>IF(RES_hhdet_fec!M102=0,0,RES_hhdet_fec!M102/0.086*1000000/RES_hhdet_num!M102)</f>
        <v>2144.3552677429648</v>
      </c>
      <c r="N102" s="156">
        <f>IF(RES_hhdet_fec!N102=0,0,RES_hhdet_fec!N102/0.086*1000000/RES_hhdet_num!N102)</f>
        <v>2056.6668753572967</v>
      </c>
      <c r="O102" s="156">
        <f>IF(RES_hhdet_fec!O102=0,0,RES_hhdet_fec!O102/0.086*1000000/RES_hhdet_num!O102)</f>
        <v>1853.6906191318094</v>
      </c>
      <c r="P102" s="156">
        <f>IF(RES_hhdet_fec!P102=0,0,RES_hhdet_fec!P102/0.086*1000000/RES_hhdet_num!P102)</f>
        <v>1821.9449707666911</v>
      </c>
      <c r="Q102" s="156">
        <f>IF(RES_hhdet_fec!Q102=0,0,RES_hhdet_fec!Q102/0.086*1000000/RES_hhdet_num!Q102)</f>
        <v>1908.3831901744616</v>
      </c>
    </row>
    <row r="103" spans="1:17" ht="12" customHeight="1" x14ac:dyDescent="0.25">
      <c r="A103" s="29" t="s">
        <v>140</v>
      </c>
      <c r="B103" s="57">
        <f>IF(RES_hhdet_fec!B103=0,0,RES_hhdet_fec!B103/0.086*1000000/RES_hhdet_num!B103)</f>
        <v>1415.9175279775504</v>
      </c>
      <c r="C103" s="57">
        <f>IF(RES_hhdet_fec!C103=0,0,RES_hhdet_fec!C103/0.086*1000000/RES_hhdet_num!C103)</f>
        <v>1065.2773753542028</v>
      </c>
      <c r="D103" s="57">
        <f>IF(RES_hhdet_fec!D103=0,0,RES_hhdet_fec!D103/0.086*1000000/RES_hhdet_num!D103)</f>
        <v>1055.7106489512896</v>
      </c>
      <c r="E103" s="57">
        <f>IF(RES_hhdet_fec!E103=0,0,RES_hhdet_fec!E103/0.086*1000000/RES_hhdet_num!E103)</f>
        <v>1234.0765762759784</v>
      </c>
      <c r="F103" s="57">
        <f>IF(RES_hhdet_fec!F103=0,0,RES_hhdet_fec!F103/0.086*1000000/RES_hhdet_num!F103)</f>
        <v>1222.1774966628097</v>
      </c>
      <c r="G103" s="57">
        <f>IF(RES_hhdet_fec!G103=0,0,RES_hhdet_fec!G103/0.086*1000000/RES_hhdet_num!G103)</f>
        <v>1180.0969275185123</v>
      </c>
      <c r="H103" s="57">
        <f>IF(RES_hhdet_fec!H103=0,0,RES_hhdet_fec!H103/0.086*1000000/RES_hhdet_num!H103)</f>
        <v>1297.6611050928711</v>
      </c>
      <c r="I103" s="57">
        <f>IF(RES_hhdet_fec!I103=0,0,RES_hhdet_fec!I103/0.086*1000000/RES_hhdet_num!I103)</f>
        <v>1409.1699949021338</v>
      </c>
      <c r="J103" s="57">
        <f>IF(RES_hhdet_fec!J103=0,0,RES_hhdet_fec!J103/0.086*1000000/RES_hhdet_num!J103)</f>
        <v>1378.0745414368346</v>
      </c>
      <c r="K103" s="57">
        <f>IF(RES_hhdet_fec!K103=0,0,RES_hhdet_fec!K103/0.086*1000000/RES_hhdet_num!K103)</f>
        <v>1402.032035279726</v>
      </c>
      <c r="L103" s="57">
        <f>IF(RES_hhdet_fec!L103=0,0,RES_hhdet_fec!L103/0.086*1000000/RES_hhdet_num!L103)</f>
        <v>1463.3781952176123</v>
      </c>
      <c r="M103" s="57">
        <f>IF(RES_hhdet_fec!M103=0,0,RES_hhdet_fec!M103/0.086*1000000/RES_hhdet_num!M103)</f>
        <v>1464.4550645014444</v>
      </c>
      <c r="N103" s="57">
        <f>IF(RES_hhdet_fec!N103=0,0,RES_hhdet_fec!N103/0.086*1000000/RES_hhdet_num!N103)</f>
        <v>1382.2595503043426</v>
      </c>
      <c r="O103" s="57">
        <f>IF(RES_hhdet_fec!O103=0,0,RES_hhdet_fec!O103/0.086*1000000/RES_hhdet_num!O103)</f>
        <v>1254.7083052192211</v>
      </c>
      <c r="P103" s="57">
        <f>IF(RES_hhdet_fec!P103=0,0,RES_hhdet_fec!P103/0.086*1000000/RES_hhdet_num!P103)</f>
        <v>1196.3798927233654</v>
      </c>
      <c r="Q103" s="57">
        <f>IF(RES_hhdet_fec!Q103=0,0,RES_hhdet_fec!Q103/0.086*1000000/RES_hhdet_num!Q103)</f>
        <v>1260.4229357225379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20">SUM(C106,C109,C111,C120)</f>
        <v>0</v>
      </c>
      <c r="D105" s="168">
        <f t="shared" si="20"/>
        <v>0</v>
      </c>
      <c r="E105" s="168">
        <f t="shared" si="20"/>
        <v>0</v>
      </c>
      <c r="F105" s="168">
        <f t="shared" si="20"/>
        <v>0</v>
      </c>
      <c r="G105" s="168">
        <f t="shared" si="20"/>
        <v>0</v>
      </c>
      <c r="H105" s="168">
        <f t="shared" si="20"/>
        <v>0</v>
      </c>
      <c r="I105" s="168">
        <f t="shared" si="20"/>
        <v>10541.110064641227</v>
      </c>
      <c r="J105" s="168">
        <f t="shared" si="20"/>
        <v>9874.8746410409076</v>
      </c>
      <c r="K105" s="168">
        <f t="shared" si="20"/>
        <v>10357.397842598817</v>
      </c>
      <c r="L105" s="168">
        <f t="shared" si="20"/>
        <v>9311.0536357380097</v>
      </c>
      <c r="M105" s="168">
        <f t="shared" si="20"/>
        <v>9736.4378899019994</v>
      </c>
      <c r="N105" s="168">
        <f t="shared" si="20"/>
        <v>9251.4893814741299</v>
      </c>
      <c r="O105" s="168">
        <f t="shared" si="20"/>
        <v>8115.0519252267859</v>
      </c>
      <c r="P105" s="168">
        <f t="shared" si="20"/>
        <v>8246.2824849176195</v>
      </c>
      <c r="Q105" s="168">
        <f t="shared" si="20"/>
        <v>8515.2460466249577</v>
      </c>
    </row>
    <row r="106" spans="1:17" ht="12.95" customHeight="1" x14ac:dyDescent="0.25">
      <c r="A106" s="158" t="s">
        <v>65</v>
      </c>
      <c r="B106" s="157">
        <f t="shared" ref="B106" si="21">SUM(B107:B108)</f>
        <v>0</v>
      </c>
      <c r="C106" s="157">
        <f t="shared" ref="C106:Q106" si="22">SUM(C107:C108)</f>
        <v>0</v>
      </c>
      <c r="D106" s="157">
        <f t="shared" si="22"/>
        <v>0</v>
      </c>
      <c r="E106" s="157">
        <f t="shared" si="22"/>
        <v>0</v>
      </c>
      <c r="F106" s="157">
        <f t="shared" si="22"/>
        <v>0</v>
      </c>
      <c r="G106" s="157">
        <f t="shared" si="22"/>
        <v>0</v>
      </c>
      <c r="H106" s="157">
        <f t="shared" si="22"/>
        <v>0</v>
      </c>
      <c r="I106" s="157">
        <f t="shared" si="22"/>
        <v>5954.7442618214873</v>
      </c>
      <c r="J106" s="157">
        <f t="shared" si="22"/>
        <v>5236.6722509348065</v>
      </c>
      <c r="K106" s="157">
        <f t="shared" si="22"/>
        <v>5664.3866387946346</v>
      </c>
      <c r="L106" s="157">
        <f t="shared" si="22"/>
        <v>4686.0722684215953</v>
      </c>
      <c r="M106" s="157">
        <f t="shared" si="22"/>
        <v>5107.6974353981668</v>
      </c>
      <c r="N106" s="157">
        <f t="shared" si="22"/>
        <v>4797.6720949652499</v>
      </c>
      <c r="O106" s="157">
        <f t="shared" si="22"/>
        <v>3912.6943083874194</v>
      </c>
      <c r="P106" s="157">
        <f t="shared" si="22"/>
        <v>3978.7546398092331</v>
      </c>
      <c r="Q106" s="157">
        <f t="shared" si="22"/>
        <v>3953.3171758068875</v>
      </c>
    </row>
    <row r="107" spans="1:17" ht="12" customHeight="1" x14ac:dyDescent="0.25">
      <c r="A107" s="23" t="s">
        <v>153</v>
      </c>
      <c r="B107" s="156">
        <f>IF(RES_hhdet_fec!B107=0,0,RES_hhdet_fec!B107/0.086*1000000/RES_hhdet_num!B$105)</f>
        <v>0</v>
      </c>
      <c r="C107" s="156">
        <f>IF(RES_hhdet_fec!C107=0,0,RES_hhdet_fec!C107/0.086*1000000/RES_hhdet_num!C$105)</f>
        <v>0</v>
      </c>
      <c r="D107" s="156">
        <f>IF(RES_hhdet_fec!D107=0,0,RES_hhdet_fec!D107/0.086*1000000/RES_hhdet_num!D$105)</f>
        <v>0</v>
      </c>
      <c r="E107" s="156">
        <f>IF(RES_hhdet_fec!E107=0,0,RES_hhdet_fec!E107/0.086*1000000/RES_hhdet_num!E$105)</f>
        <v>0</v>
      </c>
      <c r="F107" s="156">
        <f>IF(RES_hhdet_fec!F107=0,0,RES_hhdet_fec!F107/0.086*1000000/RES_hhdet_num!F$105)</f>
        <v>0</v>
      </c>
      <c r="G107" s="156">
        <f>IF(RES_hhdet_fec!G107=0,0,RES_hhdet_fec!G107/0.086*1000000/RES_hhdet_num!G$105)</f>
        <v>0</v>
      </c>
      <c r="H107" s="156">
        <f>IF(RES_hhdet_fec!H107=0,0,RES_hhdet_fec!H107/0.086*1000000/RES_hhdet_num!H$105)</f>
        <v>0</v>
      </c>
      <c r="I107" s="156">
        <f>IF(RES_hhdet_fec!I107=0,0,RES_hhdet_fec!I107/0.086*1000000/RES_hhdet_num!I$105)</f>
        <v>5872.6802912849398</v>
      </c>
      <c r="J107" s="156">
        <f>IF(RES_hhdet_fec!J107=0,0,RES_hhdet_fec!J107/0.086*1000000/RES_hhdet_num!J$105)</f>
        <v>5191.0299003322261</v>
      </c>
      <c r="K107" s="156">
        <f>IF(RES_hhdet_fec!K107=0,0,RES_hhdet_fec!K107/0.086*1000000/RES_hhdet_num!K$105)</f>
        <v>5651.473621746869</v>
      </c>
      <c r="L107" s="156">
        <f>IF(RES_hhdet_fec!L107=0,0,RES_hhdet_fec!L107/0.086*1000000/RES_hhdet_num!L$105)</f>
        <v>4657.9083736043458</v>
      </c>
      <c r="M107" s="156">
        <f>IF(RES_hhdet_fec!M107=0,0,RES_hhdet_fec!M107/0.086*1000000/RES_hhdet_num!M$105)</f>
        <v>5089.5554427950565</v>
      </c>
      <c r="N107" s="156">
        <f>IF(RES_hhdet_fec!N107=0,0,RES_hhdet_fec!N107/0.086*1000000/RES_hhdet_num!N$105)</f>
        <v>4785.7484102617409</v>
      </c>
      <c r="O107" s="156">
        <f>IF(RES_hhdet_fec!O107=0,0,RES_hhdet_fec!O107/0.086*1000000/RES_hhdet_num!O$105)</f>
        <v>3902.7930145334876</v>
      </c>
      <c r="P107" s="156">
        <f>IF(RES_hhdet_fec!P107=0,0,RES_hhdet_fec!P107/0.086*1000000/RES_hhdet_num!P$105)</f>
        <v>3962.3147806080437</v>
      </c>
      <c r="Q107" s="156">
        <f>IF(RES_hhdet_fec!Q107=0,0,RES_hhdet_fec!Q107/0.086*1000000/RES_hhdet_num!Q$105)</f>
        <v>3932.107632422184</v>
      </c>
    </row>
    <row r="108" spans="1:17" ht="12" customHeight="1" x14ac:dyDescent="0.25">
      <c r="A108" s="23" t="s">
        <v>60</v>
      </c>
      <c r="B108" s="156">
        <f>IF(RES_hhdet_fec!B108=0,0,RES_hhdet_fec!B108/0.086*1000000/RES_hhdet_num!B$105)</f>
        <v>0</v>
      </c>
      <c r="C108" s="156">
        <f>IF(RES_hhdet_fec!C108=0,0,RES_hhdet_fec!C108/0.086*1000000/RES_hhdet_num!C$105)</f>
        <v>0</v>
      </c>
      <c r="D108" s="156">
        <f>IF(RES_hhdet_fec!D108=0,0,RES_hhdet_fec!D108/0.086*1000000/RES_hhdet_num!D$105)</f>
        <v>0</v>
      </c>
      <c r="E108" s="156">
        <f>IF(RES_hhdet_fec!E108=0,0,RES_hhdet_fec!E108/0.086*1000000/RES_hhdet_num!E$105)</f>
        <v>0</v>
      </c>
      <c r="F108" s="156">
        <f>IF(RES_hhdet_fec!F108=0,0,RES_hhdet_fec!F108/0.086*1000000/RES_hhdet_num!F$105)</f>
        <v>0</v>
      </c>
      <c r="G108" s="156">
        <f>IF(RES_hhdet_fec!G108=0,0,RES_hhdet_fec!G108/0.086*1000000/RES_hhdet_num!G$105)</f>
        <v>0</v>
      </c>
      <c r="H108" s="156">
        <f>IF(RES_hhdet_fec!H108=0,0,RES_hhdet_fec!H108/0.086*1000000/RES_hhdet_num!H$105)</f>
        <v>0</v>
      </c>
      <c r="I108" s="156">
        <f>IF(RES_hhdet_fec!I108=0,0,RES_hhdet_fec!I108/0.086*1000000/RES_hhdet_num!I$105)</f>
        <v>82.063970536547615</v>
      </c>
      <c r="J108" s="156">
        <f>IF(RES_hhdet_fec!J108=0,0,RES_hhdet_fec!J108/0.086*1000000/RES_hhdet_num!J$105)</f>
        <v>45.642350602580379</v>
      </c>
      <c r="K108" s="156">
        <f>IF(RES_hhdet_fec!K108=0,0,RES_hhdet_fec!K108/0.086*1000000/RES_hhdet_num!K$105)</f>
        <v>12.913017047765196</v>
      </c>
      <c r="L108" s="156">
        <f>IF(RES_hhdet_fec!L108=0,0,RES_hhdet_fec!L108/0.086*1000000/RES_hhdet_num!L$105)</f>
        <v>28.163894817249268</v>
      </c>
      <c r="M108" s="156">
        <f>IF(RES_hhdet_fec!M108=0,0,RES_hhdet_fec!M108/0.086*1000000/RES_hhdet_num!M$105)</f>
        <v>18.141992603110069</v>
      </c>
      <c r="N108" s="156">
        <f>IF(RES_hhdet_fec!N108=0,0,RES_hhdet_fec!N108/0.086*1000000/RES_hhdet_num!N$105)</f>
        <v>11.923684703508684</v>
      </c>
      <c r="O108" s="156">
        <f>IF(RES_hhdet_fec!O108=0,0,RES_hhdet_fec!O108/0.086*1000000/RES_hhdet_num!O$105)</f>
        <v>9.9012938539317652</v>
      </c>
      <c r="P108" s="156">
        <f>IF(RES_hhdet_fec!P108=0,0,RES_hhdet_fec!P108/0.086*1000000/RES_hhdet_num!P$105)</f>
        <v>16.439859201189307</v>
      </c>
      <c r="Q108" s="156">
        <f>IF(RES_hhdet_fec!Q108=0,0,RES_hhdet_fec!Q108/0.086*1000000/RES_hhdet_num!Q$105)</f>
        <v>21.209543384703341</v>
      </c>
    </row>
    <row r="109" spans="1:17" ht="12.95" customHeight="1" x14ac:dyDescent="0.25">
      <c r="A109" s="158" t="s">
        <v>112</v>
      </c>
      <c r="B109" s="157">
        <f t="shared" ref="B109:Q109" si="23">B110</f>
        <v>0</v>
      </c>
      <c r="C109" s="157">
        <f t="shared" si="23"/>
        <v>0</v>
      </c>
      <c r="D109" s="157">
        <f t="shared" si="23"/>
        <v>0</v>
      </c>
      <c r="E109" s="157">
        <f t="shared" si="23"/>
        <v>0</v>
      </c>
      <c r="F109" s="157">
        <f t="shared" si="23"/>
        <v>0</v>
      </c>
      <c r="G109" s="157">
        <f t="shared" si="23"/>
        <v>0</v>
      </c>
      <c r="H109" s="157">
        <f t="shared" si="23"/>
        <v>0</v>
      </c>
      <c r="I109" s="157">
        <f t="shared" si="23"/>
        <v>344.57032847710479</v>
      </c>
      <c r="J109" s="157">
        <f t="shared" si="23"/>
        <v>340.86337925477551</v>
      </c>
      <c r="K109" s="157">
        <f t="shared" si="23"/>
        <v>385.76385391417807</v>
      </c>
      <c r="L109" s="157">
        <f t="shared" si="23"/>
        <v>397.72235769801199</v>
      </c>
      <c r="M109" s="157">
        <f t="shared" si="23"/>
        <v>413.73617754754707</v>
      </c>
      <c r="N109" s="157">
        <f t="shared" si="23"/>
        <v>411.39393476794152</v>
      </c>
      <c r="O109" s="157">
        <f t="shared" si="23"/>
        <v>418.33258723863912</v>
      </c>
      <c r="P109" s="157">
        <f t="shared" si="23"/>
        <v>426.56854003034005</v>
      </c>
      <c r="Q109" s="157">
        <f t="shared" si="23"/>
        <v>418.53450795268577</v>
      </c>
    </row>
    <row r="110" spans="1:17" ht="12" customHeight="1" x14ac:dyDescent="0.25">
      <c r="A110" s="23" t="s">
        <v>60</v>
      </c>
      <c r="B110" s="156">
        <f>IF(RES_hhdet_fec!B110=0,0,RES_hhdet_fec!B110/0.086*1000000/RES_hhdet_num!B$105)</f>
        <v>0</v>
      </c>
      <c r="C110" s="156">
        <f>IF(RES_hhdet_fec!C110=0,0,RES_hhdet_fec!C110/0.086*1000000/RES_hhdet_num!C$105)</f>
        <v>0</v>
      </c>
      <c r="D110" s="156">
        <f>IF(RES_hhdet_fec!D110=0,0,RES_hhdet_fec!D110/0.086*1000000/RES_hhdet_num!D$105)</f>
        <v>0</v>
      </c>
      <c r="E110" s="156">
        <f>IF(RES_hhdet_fec!E110=0,0,RES_hhdet_fec!E110/0.086*1000000/RES_hhdet_num!E$105)</f>
        <v>0</v>
      </c>
      <c r="F110" s="156">
        <f>IF(RES_hhdet_fec!F110=0,0,RES_hhdet_fec!F110/0.086*1000000/RES_hhdet_num!F$105)</f>
        <v>0</v>
      </c>
      <c r="G110" s="156">
        <f>IF(RES_hhdet_fec!G110=0,0,RES_hhdet_fec!G110/0.086*1000000/RES_hhdet_num!G$105)</f>
        <v>0</v>
      </c>
      <c r="H110" s="156">
        <f>IF(RES_hhdet_fec!H110=0,0,RES_hhdet_fec!H110/0.086*1000000/RES_hhdet_num!H$105)</f>
        <v>0</v>
      </c>
      <c r="I110" s="156">
        <f>IF(RES_hhdet_fec!I110=0,0,RES_hhdet_fec!I110/0.086*1000000/RES_hhdet_num!I$105)</f>
        <v>344.57032847710479</v>
      </c>
      <c r="J110" s="156">
        <f>IF(RES_hhdet_fec!J110=0,0,RES_hhdet_fec!J110/0.086*1000000/RES_hhdet_num!J$105)</f>
        <v>340.86337925477551</v>
      </c>
      <c r="K110" s="156">
        <f>IF(RES_hhdet_fec!K110=0,0,RES_hhdet_fec!K110/0.086*1000000/RES_hhdet_num!K$105)</f>
        <v>385.76385391417807</v>
      </c>
      <c r="L110" s="156">
        <f>IF(RES_hhdet_fec!L110=0,0,RES_hhdet_fec!L110/0.086*1000000/RES_hhdet_num!L$105)</f>
        <v>397.72235769801199</v>
      </c>
      <c r="M110" s="156">
        <f>IF(RES_hhdet_fec!M110=0,0,RES_hhdet_fec!M110/0.086*1000000/RES_hhdet_num!M$105)</f>
        <v>413.73617754754707</v>
      </c>
      <c r="N110" s="156">
        <f>IF(RES_hhdet_fec!N110=0,0,RES_hhdet_fec!N110/0.086*1000000/RES_hhdet_num!N$105)</f>
        <v>411.39393476794152</v>
      </c>
      <c r="O110" s="156">
        <f>IF(RES_hhdet_fec!O110=0,0,RES_hhdet_fec!O110/0.086*1000000/RES_hhdet_num!O$105)</f>
        <v>418.33258723863912</v>
      </c>
      <c r="P110" s="156">
        <f>IF(RES_hhdet_fec!P110=0,0,RES_hhdet_fec!P110/0.086*1000000/RES_hhdet_num!P$105)</f>
        <v>426.56854003034005</v>
      </c>
      <c r="Q110" s="156">
        <f>IF(RES_hhdet_fec!Q110=0,0,RES_hhdet_fec!Q110/0.086*1000000/RES_hhdet_num!Q$105)</f>
        <v>418.53450795268577</v>
      </c>
    </row>
    <row r="111" spans="1:17" ht="12" customHeight="1" x14ac:dyDescent="0.25">
      <c r="A111" s="158" t="s">
        <v>63</v>
      </c>
      <c r="B111" s="157">
        <f>IF(RES_hhdet_fec!B111=0,0,RES_hhdet_fec!B111/0.086*1000000/RES_hhdet_num!B$105)</f>
        <v>0</v>
      </c>
      <c r="C111" s="157">
        <f>IF(RES_hhdet_fec!C111=0,0,RES_hhdet_fec!C111/0.086*1000000/RES_hhdet_num!C$105)</f>
        <v>0</v>
      </c>
      <c r="D111" s="157">
        <f>IF(RES_hhdet_fec!D111=0,0,RES_hhdet_fec!D111/0.086*1000000/RES_hhdet_num!D$105)</f>
        <v>0</v>
      </c>
      <c r="E111" s="157">
        <f>IF(RES_hhdet_fec!E111=0,0,RES_hhdet_fec!E111/0.086*1000000/RES_hhdet_num!E$105)</f>
        <v>0</v>
      </c>
      <c r="F111" s="157">
        <f>IF(RES_hhdet_fec!F111=0,0,RES_hhdet_fec!F111/0.086*1000000/RES_hhdet_num!F$105)</f>
        <v>0</v>
      </c>
      <c r="G111" s="157">
        <f>IF(RES_hhdet_fec!G111=0,0,RES_hhdet_fec!G111/0.086*1000000/RES_hhdet_num!G$105)</f>
        <v>0</v>
      </c>
      <c r="H111" s="157">
        <f>IF(RES_hhdet_fec!H111=0,0,RES_hhdet_fec!H111/0.086*1000000/RES_hhdet_num!H$105)</f>
        <v>0</v>
      </c>
      <c r="I111" s="157">
        <f>IF(RES_hhdet_fec!I111=0,0,RES_hhdet_fec!I111/0.086*1000000/RES_hhdet_num!I$105)</f>
        <v>2575.6493879602444</v>
      </c>
      <c r="J111" s="157">
        <f>IF(RES_hhdet_fec!J111=0,0,RES_hhdet_fec!J111/0.086*1000000/RES_hhdet_num!J$105)</f>
        <v>2589.0750870954503</v>
      </c>
      <c r="K111" s="157">
        <f>IF(RES_hhdet_fec!K111=0,0,RES_hhdet_fec!K111/0.086*1000000/RES_hhdet_num!K$105)</f>
        <v>2564.0096853031846</v>
      </c>
      <c r="L111" s="157">
        <f>IF(RES_hhdet_fec!L111=0,0,RES_hhdet_fec!L111/0.086*1000000/RES_hhdet_num!L$105)</f>
        <v>2473.9281309482335</v>
      </c>
      <c r="M111" s="157">
        <f>IF(RES_hhdet_fec!M111=0,0,RES_hhdet_fec!M111/0.086*1000000/RES_hhdet_num!M$105)</f>
        <v>2436.6815032361887</v>
      </c>
      <c r="N111" s="157">
        <f>IF(RES_hhdet_fec!N111=0,0,RES_hhdet_fec!N111/0.086*1000000/RES_hhdet_num!N$105)</f>
        <v>2339.707675471645</v>
      </c>
      <c r="O111" s="157">
        <f>IF(RES_hhdet_fec!O111=0,0,RES_hhdet_fec!O111/0.086*1000000/RES_hhdet_num!O$105)</f>
        <v>2225.6182634758484</v>
      </c>
      <c r="P111" s="157">
        <f>IF(RES_hhdet_fec!P111=0,0,RES_hhdet_fec!P111/0.086*1000000/RES_hhdet_num!P$105)</f>
        <v>2329.5567944505051</v>
      </c>
      <c r="Q111" s="157">
        <f>IF(RES_hhdet_fec!Q111=0,0,RES_hhdet_fec!Q111/0.086*1000000/RES_hhdet_num!Q$105)</f>
        <v>2557.2197338903711</v>
      </c>
    </row>
    <row r="112" spans="1:17" ht="12" customHeight="1" x14ac:dyDescent="0.25">
      <c r="A112" s="167" t="s">
        <v>152</v>
      </c>
      <c r="B112" s="132">
        <f>IF(RES_hhdet_fec!B112=0,0,RES_hhdet_fec!B112/0.086*1000000/RES_hhdet_num!B112)</f>
        <v>0</v>
      </c>
      <c r="C112" s="132">
        <f>IF(RES_hhdet_fec!C112=0,0,RES_hhdet_fec!C112/0.086*1000000/RES_hhdet_num!C112)</f>
        <v>0</v>
      </c>
      <c r="D112" s="132">
        <f>IF(RES_hhdet_fec!D112=0,0,RES_hhdet_fec!D112/0.086*1000000/RES_hhdet_num!D112)</f>
        <v>0</v>
      </c>
      <c r="E112" s="132">
        <f>IF(RES_hhdet_fec!E112=0,0,RES_hhdet_fec!E112/0.086*1000000/RES_hhdet_num!E112)</f>
        <v>0</v>
      </c>
      <c r="F112" s="132">
        <f>IF(RES_hhdet_fec!F112=0,0,RES_hhdet_fec!F112/0.086*1000000/RES_hhdet_num!F112)</f>
        <v>0</v>
      </c>
      <c r="G112" s="132">
        <f>IF(RES_hhdet_fec!G112=0,0,RES_hhdet_fec!G112/0.086*1000000/RES_hhdet_num!G112)</f>
        <v>0</v>
      </c>
      <c r="H112" s="132">
        <f>IF(RES_hhdet_fec!H112=0,0,RES_hhdet_fec!H112/0.086*1000000/RES_hhdet_num!H112)</f>
        <v>0</v>
      </c>
      <c r="I112" s="132">
        <f>IF(RES_hhdet_fec!I112=0,0,RES_hhdet_fec!I112/0.086*1000000/RES_hhdet_num!I112)</f>
        <v>0</v>
      </c>
      <c r="J112" s="132">
        <f>IF(RES_hhdet_fec!J112=0,0,RES_hhdet_fec!J112/0.086*1000000/RES_hhdet_num!J112)</f>
        <v>0</v>
      </c>
      <c r="K112" s="132">
        <f>IF(RES_hhdet_fec!K112=0,0,RES_hhdet_fec!K112/0.086*1000000/RES_hhdet_num!K112)</f>
        <v>0</v>
      </c>
      <c r="L112" s="132">
        <f>IF(RES_hhdet_fec!L112=0,0,RES_hhdet_fec!L112/0.086*1000000/RES_hhdet_num!L112)</f>
        <v>0</v>
      </c>
      <c r="M112" s="132">
        <f>IF(RES_hhdet_fec!M112=0,0,RES_hhdet_fec!M112/0.086*1000000/RES_hhdet_num!M112)</f>
        <v>0</v>
      </c>
      <c r="N112" s="132">
        <f>IF(RES_hhdet_fec!N112=0,0,RES_hhdet_fec!N112/0.086*1000000/RES_hhdet_num!N112)</f>
        <v>0</v>
      </c>
      <c r="O112" s="132">
        <f>IF(RES_hhdet_fec!O112=0,0,RES_hhdet_fec!O112/0.086*1000000/RES_hhdet_num!O112)</f>
        <v>0</v>
      </c>
      <c r="P112" s="132">
        <f>IF(RES_hhdet_fec!P112=0,0,RES_hhdet_fec!P112/0.086*1000000/RES_hhdet_num!P112)</f>
        <v>0</v>
      </c>
      <c r="Q112" s="132">
        <f>IF(RES_hhdet_fec!Q112=0,0,RES_hhdet_fec!Q112/0.086*1000000/RES_hhdet_num!Q112)</f>
        <v>0</v>
      </c>
    </row>
    <row r="113" spans="1:17" ht="12" customHeight="1" x14ac:dyDescent="0.25">
      <c r="A113" s="167" t="s">
        <v>151</v>
      </c>
      <c r="B113" s="132">
        <f>IF(RES_hhdet_fec!B113=0,0,RES_hhdet_fec!B113/0.086*1000000/RES_hhdet_num!B113)</f>
        <v>0</v>
      </c>
      <c r="C113" s="132">
        <f>IF(RES_hhdet_fec!C113=0,0,RES_hhdet_fec!C113/0.086*1000000/RES_hhdet_num!C113)</f>
        <v>0</v>
      </c>
      <c r="D113" s="132">
        <f>IF(RES_hhdet_fec!D113=0,0,RES_hhdet_fec!D113/0.086*1000000/RES_hhdet_num!D113)</f>
        <v>0</v>
      </c>
      <c r="E113" s="132">
        <f>IF(RES_hhdet_fec!E113=0,0,RES_hhdet_fec!E113/0.086*1000000/RES_hhdet_num!E113)</f>
        <v>0</v>
      </c>
      <c r="F113" s="132">
        <f>IF(RES_hhdet_fec!F113=0,0,RES_hhdet_fec!F113/0.086*1000000/RES_hhdet_num!F113)</f>
        <v>0</v>
      </c>
      <c r="G113" s="132">
        <f>IF(RES_hhdet_fec!G113=0,0,RES_hhdet_fec!G113/0.086*1000000/RES_hhdet_num!G113)</f>
        <v>0</v>
      </c>
      <c r="H113" s="132">
        <f>IF(RES_hhdet_fec!H113=0,0,RES_hhdet_fec!H113/0.086*1000000/RES_hhdet_num!H113)</f>
        <v>0</v>
      </c>
      <c r="I113" s="132">
        <f>IF(RES_hhdet_fec!I113=0,0,RES_hhdet_fec!I113/0.086*1000000/RES_hhdet_num!I113)</f>
        <v>0</v>
      </c>
      <c r="J113" s="132">
        <f>IF(RES_hhdet_fec!J113=0,0,RES_hhdet_fec!J113/0.086*1000000/RES_hhdet_num!J113)</f>
        <v>0</v>
      </c>
      <c r="K113" s="132">
        <f>IF(RES_hhdet_fec!K113=0,0,RES_hhdet_fec!K113/0.086*1000000/RES_hhdet_num!K113)</f>
        <v>0</v>
      </c>
      <c r="L113" s="132">
        <f>IF(RES_hhdet_fec!L113=0,0,RES_hhdet_fec!L113/0.086*1000000/RES_hhdet_num!L113)</f>
        <v>0</v>
      </c>
      <c r="M113" s="132">
        <f>IF(RES_hhdet_fec!M113=0,0,RES_hhdet_fec!M113/0.086*1000000/RES_hhdet_num!M113)</f>
        <v>0</v>
      </c>
      <c r="N113" s="132">
        <f>IF(RES_hhdet_fec!N113=0,0,RES_hhdet_fec!N113/0.086*1000000/RES_hhdet_num!N113)</f>
        <v>0</v>
      </c>
      <c r="O113" s="132">
        <f>IF(RES_hhdet_fec!O113=0,0,RES_hhdet_fec!O113/0.086*1000000/RES_hhdet_num!O113)</f>
        <v>0</v>
      </c>
      <c r="P113" s="132">
        <f>IF(RES_hhdet_fec!P113=0,0,RES_hhdet_fec!P113/0.086*1000000/RES_hhdet_num!P113)</f>
        <v>0</v>
      </c>
      <c r="Q113" s="132">
        <f>IF(RES_hhdet_fec!Q113=0,0,RES_hhdet_fec!Q113/0.086*1000000/RES_hhdet_num!Q113)</f>
        <v>0</v>
      </c>
    </row>
    <row r="114" spans="1:17" ht="12" customHeight="1" x14ac:dyDescent="0.25">
      <c r="A114" s="166" t="s">
        <v>79</v>
      </c>
      <c r="B114" s="165">
        <f>IF(RES_hhdet_fec!B114=0,0,RES_hhdet_fec!B114/0.086*1000000/RES_hhdet_num!B113)</f>
        <v>0</v>
      </c>
      <c r="C114" s="165">
        <f>IF(RES_hhdet_fec!C114=0,0,RES_hhdet_fec!C114/0.086*1000000/RES_hhdet_num!C113)</f>
        <v>0</v>
      </c>
      <c r="D114" s="165">
        <f>IF(RES_hhdet_fec!D114=0,0,RES_hhdet_fec!D114/0.086*1000000/RES_hhdet_num!D113)</f>
        <v>0</v>
      </c>
      <c r="E114" s="165">
        <f>IF(RES_hhdet_fec!E114=0,0,RES_hhdet_fec!E114/0.086*1000000/RES_hhdet_num!E113)</f>
        <v>0</v>
      </c>
      <c r="F114" s="165">
        <f>IF(RES_hhdet_fec!F114=0,0,RES_hhdet_fec!F114/0.086*1000000/RES_hhdet_num!F113)</f>
        <v>0</v>
      </c>
      <c r="G114" s="165">
        <f>IF(RES_hhdet_fec!G114=0,0,RES_hhdet_fec!G114/0.086*1000000/RES_hhdet_num!G113)</f>
        <v>0</v>
      </c>
      <c r="H114" s="165">
        <f>IF(RES_hhdet_fec!H114=0,0,RES_hhdet_fec!H114/0.086*1000000/RES_hhdet_num!H113)</f>
        <v>0</v>
      </c>
      <c r="I114" s="165">
        <f>IF(RES_hhdet_fec!I114=0,0,RES_hhdet_fec!I114/0.086*1000000/RES_hhdet_num!I113)</f>
        <v>0</v>
      </c>
      <c r="J114" s="165">
        <f>IF(RES_hhdet_fec!J114=0,0,RES_hhdet_fec!J114/0.086*1000000/RES_hhdet_num!J113)</f>
        <v>0</v>
      </c>
      <c r="K114" s="165">
        <f>IF(RES_hhdet_fec!K114=0,0,RES_hhdet_fec!K114/0.086*1000000/RES_hhdet_num!K113)</f>
        <v>0</v>
      </c>
      <c r="L114" s="165">
        <f>IF(RES_hhdet_fec!L114=0,0,RES_hhdet_fec!L114/0.086*1000000/RES_hhdet_num!L113)</f>
        <v>0</v>
      </c>
      <c r="M114" s="165">
        <f>IF(RES_hhdet_fec!M114=0,0,RES_hhdet_fec!M114/0.086*1000000/RES_hhdet_num!M113)</f>
        <v>0</v>
      </c>
      <c r="N114" s="165">
        <f>IF(RES_hhdet_fec!N114=0,0,RES_hhdet_fec!N114/0.086*1000000/RES_hhdet_num!N113)</f>
        <v>0</v>
      </c>
      <c r="O114" s="165">
        <f>IF(RES_hhdet_fec!O114=0,0,RES_hhdet_fec!O114/0.086*1000000/RES_hhdet_num!O113)</f>
        <v>0</v>
      </c>
      <c r="P114" s="165">
        <f>IF(RES_hhdet_fec!P114=0,0,RES_hhdet_fec!P114/0.086*1000000/RES_hhdet_num!P113)</f>
        <v>0</v>
      </c>
      <c r="Q114" s="165">
        <f>IF(RES_hhdet_fec!Q114=0,0,RES_hhdet_fec!Q114/0.086*1000000/RES_hhdet_num!Q113)</f>
        <v>0</v>
      </c>
    </row>
    <row r="115" spans="1:17" ht="12" customHeight="1" x14ac:dyDescent="0.25">
      <c r="A115" s="147" t="s">
        <v>59</v>
      </c>
      <c r="B115" s="164">
        <f>IF(RES_hhdet_fec!B115=0,0,RES_hhdet_fec!B115/0.086*1000000/RES_hhdet_num!B113)</f>
        <v>0</v>
      </c>
      <c r="C115" s="164">
        <f>IF(RES_hhdet_fec!C115=0,0,RES_hhdet_fec!C115/0.086*1000000/RES_hhdet_num!C113)</f>
        <v>0</v>
      </c>
      <c r="D115" s="164">
        <f>IF(RES_hhdet_fec!D115=0,0,RES_hhdet_fec!D115/0.086*1000000/RES_hhdet_num!D113)</f>
        <v>0</v>
      </c>
      <c r="E115" s="164">
        <f>IF(RES_hhdet_fec!E115=0,0,RES_hhdet_fec!E115/0.086*1000000/RES_hhdet_num!E113)</f>
        <v>0</v>
      </c>
      <c r="F115" s="164">
        <f>IF(RES_hhdet_fec!F115=0,0,RES_hhdet_fec!F115/0.086*1000000/RES_hhdet_num!F113)</f>
        <v>0</v>
      </c>
      <c r="G115" s="164">
        <f>IF(RES_hhdet_fec!G115=0,0,RES_hhdet_fec!G115/0.086*1000000/RES_hhdet_num!G113)</f>
        <v>0</v>
      </c>
      <c r="H115" s="164">
        <f>IF(RES_hhdet_fec!H115=0,0,RES_hhdet_fec!H115/0.086*1000000/RES_hhdet_num!H113)</f>
        <v>0</v>
      </c>
      <c r="I115" s="164">
        <f>IF(RES_hhdet_fec!I115=0,0,RES_hhdet_fec!I115/0.086*1000000/RES_hhdet_num!I113)</f>
        <v>0</v>
      </c>
      <c r="J115" s="164">
        <f>IF(RES_hhdet_fec!J115=0,0,RES_hhdet_fec!J115/0.086*1000000/RES_hhdet_num!J113)</f>
        <v>0</v>
      </c>
      <c r="K115" s="164">
        <f>IF(RES_hhdet_fec!K115=0,0,RES_hhdet_fec!K115/0.086*1000000/RES_hhdet_num!K113)</f>
        <v>0</v>
      </c>
      <c r="L115" s="164">
        <f>IF(RES_hhdet_fec!L115=0,0,RES_hhdet_fec!L115/0.086*1000000/RES_hhdet_num!L113)</f>
        <v>0</v>
      </c>
      <c r="M115" s="164">
        <f>IF(RES_hhdet_fec!M115=0,0,RES_hhdet_fec!M115/0.086*1000000/RES_hhdet_num!M113)</f>
        <v>0</v>
      </c>
      <c r="N115" s="164">
        <f>IF(RES_hhdet_fec!N115=0,0,RES_hhdet_fec!N115/0.086*1000000/RES_hhdet_num!N113)</f>
        <v>0</v>
      </c>
      <c r="O115" s="164">
        <f>IF(RES_hhdet_fec!O115=0,0,RES_hhdet_fec!O115/0.086*1000000/RES_hhdet_num!O113)</f>
        <v>0</v>
      </c>
      <c r="P115" s="164">
        <f>IF(RES_hhdet_fec!P115=0,0,RES_hhdet_fec!P115/0.086*1000000/RES_hhdet_num!P113)</f>
        <v>0</v>
      </c>
      <c r="Q115" s="164">
        <f>IF(RES_hhdet_fec!Q115=0,0,RES_hhdet_fec!Q115/0.086*1000000/RES_hhdet_num!Q113)</f>
        <v>0</v>
      </c>
    </row>
    <row r="116" spans="1:17" ht="12" customHeight="1" x14ac:dyDescent="0.25">
      <c r="A116" s="163" t="s">
        <v>142</v>
      </c>
      <c r="B116" s="162">
        <f>IF(RES_hhdet_fec!B116=0,0,RES_hhdet_fec!B116/0.086*1000000/RES_hhdet_num!B116)</f>
        <v>0</v>
      </c>
      <c r="C116" s="162">
        <f>IF(RES_hhdet_fec!C116=0,0,RES_hhdet_fec!C116/0.086*1000000/RES_hhdet_num!C116)</f>
        <v>0</v>
      </c>
      <c r="D116" s="162">
        <f>IF(RES_hhdet_fec!D116=0,0,RES_hhdet_fec!D116/0.086*1000000/RES_hhdet_num!D116)</f>
        <v>0</v>
      </c>
      <c r="E116" s="162">
        <f>IF(RES_hhdet_fec!E116=0,0,RES_hhdet_fec!E116/0.086*1000000/RES_hhdet_num!E116)</f>
        <v>0</v>
      </c>
      <c r="F116" s="162">
        <f>IF(RES_hhdet_fec!F116=0,0,RES_hhdet_fec!F116/0.086*1000000/RES_hhdet_num!F116)</f>
        <v>0</v>
      </c>
      <c r="G116" s="162">
        <f>IF(RES_hhdet_fec!G116=0,0,RES_hhdet_fec!G116/0.086*1000000/RES_hhdet_num!G116)</f>
        <v>0</v>
      </c>
      <c r="H116" s="162">
        <f>IF(RES_hhdet_fec!H116=0,0,RES_hhdet_fec!H116/0.086*1000000/RES_hhdet_num!H116)</f>
        <v>0</v>
      </c>
      <c r="I116" s="162">
        <f>IF(RES_hhdet_fec!I116=0,0,RES_hhdet_fec!I116/0.086*1000000/RES_hhdet_num!I116)</f>
        <v>5324.0144324957701</v>
      </c>
      <c r="J116" s="162">
        <f>IF(RES_hhdet_fec!J116=0,0,RES_hhdet_fec!J116/0.086*1000000/RES_hhdet_num!J116)</f>
        <v>5313.5426306707413</v>
      </c>
      <c r="K116" s="162">
        <f>IF(RES_hhdet_fec!K116=0,0,RES_hhdet_fec!K116/0.086*1000000/RES_hhdet_num!K116)</f>
        <v>5185.9316865155615</v>
      </c>
      <c r="L116" s="162">
        <f>IF(RES_hhdet_fec!L116=0,0,RES_hhdet_fec!L116/0.086*1000000/RES_hhdet_num!L116)</f>
        <v>5373.6097916017334</v>
      </c>
      <c r="M116" s="162">
        <f>IF(RES_hhdet_fec!M116=0,0,RES_hhdet_fec!M116/0.086*1000000/RES_hhdet_num!M116)</f>
        <v>5265.0735456129696</v>
      </c>
      <c r="N116" s="162">
        <f>IF(RES_hhdet_fec!N116=0,0,RES_hhdet_fec!N116/0.086*1000000/RES_hhdet_num!N116)</f>
        <v>4918.3499632402427</v>
      </c>
      <c r="O116" s="162">
        <f>IF(RES_hhdet_fec!O116=0,0,RES_hhdet_fec!O116/0.086*1000000/RES_hhdet_num!O116)</f>
        <v>4750.8045642579764</v>
      </c>
      <c r="P116" s="162">
        <f>IF(RES_hhdet_fec!P116=0,0,RES_hhdet_fec!P116/0.086*1000000/RES_hhdet_num!P116)</f>
        <v>4600.8083585969534</v>
      </c>
      <c r="Q116" s="162">
        <f>IF(RES_hhdet_fec!Q116=0,0,RES_hhdet_fec!Q116/0.086*1000000/RES_hhdet_num!Q116)</f>
        <v>4770.9683051493403</v>
      </c>
    </row>
    <row r="117" spans="1:17" ht="12" customHeight="1" x14ac:dyDescent="0.25">
      <c r="A117" s="161" t="s">
        <v>141</v>
      </c>
      <c r="B117" s="160">
        <f>IF(RES_hhdet_fec!B117=0,0,RES_hhdet_fec!B117/0.086*1000000/RES_hhdet_num!B117)</f>
        <v>0</v>
      </c>
      <c r="C117" s="160">
        <f>IF(RES_hhdet_fec!C117=0,0,RES_hhdet_fec!C117/0.086*1000000/RES_hhdet_num!C117)</f>
        <v>0</v>
      </c>
      <c r="D117" s="160">
        <f>IF(RES_hhdet_fec!D117=0,0,RES_hhdet_fec!D117/0.086*1000000/RES_hhdet_num!D117)</f>
        <v>0</v>
      </c>
      <c r="E117" s="160">
        <f>IF(RES_hhdet_fec!E117=0,0,RES_hhdet_fec!E117/0.086*1000000/RES_hhdet_num!E117)</f>
        <v>0</v>
      </c>
      <c r="F117" s="160">
        <f>IF(RES_hhdet_fec!F117=0,0,RES_hhdet_fec!F117/0.086*1000000/RES_hhdet_num!F117)</f>
        <v>0</v>
      </c>
      <c r="G117" s="160">
        <f>IF(RES_hhdet_fec!G117=0,0,RES_hhdet_fec!G117/0.086*1000000/RES_hhdet_num!G117)</f>
        <v>0</v>
      </c>
      <c r="H117" s="160">
        <f>IF(RES_hhdet_fec!H117=0,0,RES_hhdet_fec!H117/0.086*1000000/RES_hhdet_num!H117)</f>
        <v>0</v>
      </c>
      <c r="I117" s="160">
        <f>IF(RES_hhdet_fec!I117=0,0,RES_hhdet_fec!I117/0.086*1000000/RES_hhdet_num!I117)</f>
        <v>2334.034878550528</v>
      </c>
      <c r="J117" s="160">
        <f>IF(RES_hhdet_fec!J117=0,0,RES_hhdet_fec!J117/0.086*1000000/RES_hhdet_num!J117)</f>
        <v>2312.161992502552</v>
      </c>
      <c r="K117" s="160">
        <f>IF(RES_hhdet_fec!K117=0,0,RES_hhdet_fec!K117/0.086*1000000/RES_hhdet_num!K117)</f>
        <v>2304.9679922595055</v>
      </c>
      <c r="L117" s="160">
        <f>IF(RES_hhdet_fec!L117=0,0,RES_hhdet_fec!L117/0.086*1000000/RES_hhdet_num!L117)</f>
        <v>2284.5016908050402</v>
      </c>
      <c r="M117" s="160">
        <f>IF(RES_hhdet_fec!M117=0,0,RES_hhdet_fec!M117/0.086*1000000/RES_hhdet_num!M117)</f>
        <v>2270.8190069239699</v>
      </c>
      <c r="N117" s="160">
        <f>IF(RES_hhdet_fec!N117=0,0,RES_hhdet_fec!N117/0.086*1000000/RES_hhdet_num!N117)</f>
        <v>2232.2020329010952</v>
      </c>
      <c r="O117" s="160">
        <f>IF(RES_hhdet_fec!O117=0,0,RES_hhdet_fec!O117/0.086*1000000/RES_hhdet_num!O117)</f>
        <v>2192.5676046596409</v>
      </c>
      <c r="P117" s="160">
        <f>IF(RES_hhdet_fec!P117=0,0,RES_hhdet_fec!P117/0.086*1000000/RES_hhdet_num!P117)</f>
        <v>2288.4458722838317</v>
      </c>
      <c r="Q117" s="160">
        <f>IF(RES_hhdet_fec!Q117=0,0,RES_hhdet_fec!Q117/0.086*1000000/RES_hhdet_num!Q117)</f>
        <v>2542.1701273752333</v>
      </c>
    </row>
    <row r="118" spans="1:17" ht="12" customHeight="1" x14ac:dyDescent="0.25">
      <c r="A118" s="148" t="s">
        <v>60</v>
      </c>
      <c r="B118" s="156">
        <f>IF(RES_hhdet_fec!B118=0,0,RES_hhdet_fec!B118/0.086*1000000/RES_hhdet_num!B117)</f>
        <v>0</v>
      </c>
      <c r="C118" s="156">
        <f>IF(RES_hhdet_fec!C118=0,0,RES_hhdet_fec!C118/0.086*1000000/RES_hhdet_num!C117)</f>
        <v>0</v>
      </c>
      <c r="D118" s="156">
        <f>IF(RES_hhdet_fec!D118=0,0,RES_hhdet_fec!D118/0.086*1000000/RES_hhdet_num!D117)</f>
        <v>0</v>
      </c>
      <c r="E118" s="156">
        <f>IF(RES_hhdet_fec!E118=0,0,RES_hhdet_fec!E118/0.086*1000000/RES_hhdet_num!E117)</f>
        <v>0</v>
      </c>
      <c r="F118" s="156">
        <f>IF(RES_hhdet_fec!F118=0,0,RES_hhdet_fec!F118/0.086*1000000/RES_hhdet_num!F117)</f>
        <v>0</v>
      </c>
      <c r="G118" s="156">
        <f>IF(RES_hhdet_fec!G118=0,0,RES_hhdet_fec!G118/0.086*1000000/RES_hhdet_num!G117)</f>
        <v>0</v>
      </c>
      <c r="H118" s="156">
        <f>IF(RES_hhdet_fec!H118=0,0,RES_hhdet_fec!H118/0.086*1000000/RES_hhdet_num!H117)</f>
        <v>0</v>
      </c>
      <c r="I118" s="156">
        <f>IF(RES_hhdet_fec!I118=0,0,RES_hhdet_fec!I118/0.086*1000000/RES_hhdet_num!I117)</f>
        <v>106.4802886499162</v>
      </c>
      <c r="J118" s="156">
        <f>IF(RES_hhdet_fec!J118=0,0,RES_hhdet_fec!J118/0.086*1000000/RES_hhdet_num!J117)</f>
        <v>106.27085261341509</v>
      </c>
      <c r="K118" s="156">
        <f>IF(RES_hhdet_fec!K118=0,0,RES_hhdet_fec!K118/0.086*1000000/RES_hhdet_num!K117)</f>
        <v>103.71863373031088</v>
      </c>
      <c r="L118" s="156">
        <f>IF(RES_hhdet_fec!L118=0,0,RES_hhdet_fec!L118/0.086*1000000/RES_hhdet_num!L117)</f>
        <v>107.47219583203437</v>
      </c>
      <c r="M118" s="156">
        <f>IF(RES_hhdet_fec!M118=0,0,RES_hhdet_fec!M118/0.086*1000000/RES_hhdet_num!M117)</f>
        <v>105.30147091225879</v>
      </c>
      <c r="N118" s="156">
        <f>IF(RES_hhdet_fec!N118=0,0,RES_hhdet_fec!N118/0.086*1000000/RES_hhdet_num!N117)</f>
        <v>98.366999264804505</v>
      </c>
      <c r="O118" s="156">
        <f>IF(RES_hhdet_fec!O118=0,0,RES_hhdet_fec!O118/0.086*1000000/RES_hhdet_num!O117)</f>
        <v>95.01609128515905</v>
      </c>
      <c r="P118" s="156">
        <f>IF(RES_hhdet_fec!P118=0,0,RES_hhdet_fec!P118/0.086*1000000/RES_hhdet_num!P117)</f>
        <v>161.02829255089327</v>
      </c>
      <c r="Q118" s="156">
        <f>IF(RES_hhdet_fec!Q118=0,0,RES_hhdet_fec!Q118/0.086*1000000/RES_hhdet_num!Q117)</f>
        <v>405.53230593769359</v>
      </c>
    </row>
    <row r="119" spans="1:17" ht="12" customHeight="1" x14ac:dyDescent="0.25">
      <c r="A119" s="148" t="s">
        <v>59</v>
      </c>
      <c r="B119" s="156">
        <f>IF(RES_hhdet_fec!B119=0,0,RES_hhdet_fec!B119/0.086*1000000/RES_hhdet_num!B117)</f>
        <v>0</v>
      </c>
      <c r="C119" s="156">
        <f>IF(RES_hhdet_fec!C119=0,0,RES_hhdet_fec!C119/0.086*1000000/RES_hhdet_num!C117)</f>
        <v>0</v>
      </c>
      <c r="D119" s="156">
        <f>IF(RES_hhdet_fec!D119=0,0,RES_hhdet_fec!D119/0.086*1000000/RES_hhdet_num!D117)</f>
        <v>0</v>
      </c>
      <c r="E119" s="156">
        <f>IF(RES_hhdet_fec!E119=0,0,RES_hhdet_fec!E119/0.086*1000000/RES_hhdet_num!E117)</f>
        <v>0</v>
      </c>
      <c r="F119" s="156">
        <f>IF(RES_hhdet_fec!F119=0,0,RES_hhdet_fec!F119/0.086*1000000/RES_hhdet_num!F117)</f>
        <v>0</v>
      </c>
      <c r="G119" s="156">
        <f>IF(RES_hhdet_fec!G119=0,0,RES_hhdet_fec!G119/0.086*1000000/RES_hhdet_num!G117)</f>
        <v>0</v>
      </c>
      <c r="H119" s="156">
        <f>IF(RES_hhdet_fec!H119=0,0,RES_hhdet_fec!H119/0.086*1000000/RES_hhdet_num!H117)</f>
        <v>0</v>
      </c>
      <c r="I119" s="156">
        <f>IF(RES_hhdet_fec!I119=0,0,RES_hhdet_fec!I119/0.086*1000000/RES_hhdet_num!I117)</f>
        <v>2227.5545899006115</v>
      </c>
      <c r="J119" s="156">
        <f>IF(RES_hhdet_fec!J119=0,0,RES_hhdet_fec!J119/0.086*1000000/RES_hhdet_num!J117)</f>
        <v>2205.8911398891373</v>
      </c>
      <c r="K119" s="156">
        <f>IF(RES_hhdet_fec!K119=0,0,RES_hhdet_fec!K119/0.086*1000000/RES_hhdet_num!K117)</f>
        <v>2201.2493585291945</v>
      </c>
      <c r="L119" s="156">
        <f>IF(RES_hhdet_fec!L119=0,0,RES_hhdet_fec!L119/0.086*1000000/RES_hhdet_num!L117)</f>
        <v>2177.029494973006</v>
      </c>
      <c r="M119" s="156">
        <f>IF(RES_hhdet_fec!M119=0,0,RES_hhdet_fec!M119/0.086*1000000/RES_hhdet_num!M117)</f>
        <v>2165.5175360117114</v>
      </c>
      <c r="N119" s="156">
        <f>IF(RES_hhdet_fec!N119=0,0,RES_hhdet_fec!N119/0.086*1000000/RES_hhdet_num!N117)</f>
        <v>2133.8350336362905</v>
      </c>
      <c r="O119" s="156">
        <f>IF(RES_hhdet_fec!O119=0,0,RES_hhdet_fec!O119/0.086*1000000/RES_hhdet_num!O117)</f>
        <v>2097.5515133744821</v>
      </c>
      <c r="P119" s="156">
        <f>IF(RES_hhdet_fec!P119=0,0,RES_hhdet_fec!P119/0.086*1000000/RES_hhdet_num!P117)</f>
        <v>2127.4175797329385</v>
      </c>
      <c r="Q119" s="156">
        <f>IF(RES_hhdet_fec!Q119=0,0,RES_hhdet_fec!Q119/0.086*1000000/RES_hhdet_num!Q117)</f>
        <v>2136.63782143754</v>
      </c>
    </row>
    <row r="120" spans="1:17" ht="12" customHeight="1" x14ac:dyDescent="0.25">
      <c r="A120" s="158" t="s">
        <v>62</v>
      </c>
      <c r="B120" s="157">
        <f>IF(RES_hhdet_fec!B120=0,0,RES_hhdet_fec!B120/0.086*1000000/RES_hhdet_num!B$105)</f>
        <v>0</v>
      </c>
      <c r="C120" s="157">
        <f>IF(RES_hhdet_fec!C120=0,0,RES_hhdet_fec!C120/0.086*1000000/RES_hhdet_num!C$105)</f>
        <v>0</v>
      </c>
      <c r="D120" s="157">
        <f>IF(RES_hhdet_fec!D120=0,0,RES_hhdet_fec!D120/0.086*1000000/RES_hhdet_num!D$105)</f>
        <v>0</v>
      </c>
      <c r="E120" s="157">
        <f>IF(RES_hhdet_fec!E120=0,0,RES_hhdet_fec!E120/0.086*1000000/RES_hhdet_num!E$105)</f>
        <v>0</v>
      </c>
      <c r="F120" s="157">
        <f>IF(RES_hhdet_fec!F120=0,0,RES_hhdet_fec!F120/0.086*1000000/RES_hhdet_num!F$105)</f>
        <v>0</v>
      </c>
      <c r="G120" s="157">
        <f>IF(RES_hhdet_fec!G120=0,0,RES_hhdet_fec!G120/0.086*1000000/RES_hhdet_num!G$105)</f>
        <v>0</v>
      </c>
      <c r="H120" s="157">
        <f>IF(RES_hhdet_fec!H120=0,0,RES_hhdet_fec!H120/0.086*1000000/RES_hhdet_num!H$105)</f>
        <v>0</v>
      </c>
      <c r="I120" s="157">
        <f>IF(RES_hhdet_fec!I120=0,0,RES_hhdet_fec!I120/0.086*1000000/RES_hhdet_num!I$105)</f>
        <v>1666.1460863823906</v>
      </c>
      <c r="J120" s="157">
        <f>IF(RES_hhdet_fec!J120=0,0,RES_hhdet_fec!J120/0.086*1000000/RES_hhdet_num!J$105)</f>
        <v>1708.2639237558756</v>
      </c>
      <c r="K120" s="157">
        <f>IF(RES_hhdet_fec!K120=0,0,RES_hhdet_fec!K120/0.086*1000000/RES_hhdet_num!K$105)</f>
        <v>1743.2376645868214</v>
      </c>
      <c r="L120" s="157">
        <f>IF(RES_hhdet_fec!L120=0,0,RES_hhdet_fec!L120/0.086*1000000/RES_hhdet_num!L$105)</f>
        <v>1753.3308786701687</v>
      </c>
      <c r="M120" s="157">
        <f>IF(RES_hhdet_fec!M120=0,0,RES_hhdet_fec!M120/0.086*1000000/RES_hhdet_num!M$105)</f>
        <v>1778.3227737200966</v>
      </c>
      <c r="N120" s="157">
        <f>IF(RES_hhdet_fec!N120=0,0,RES_hhdet_fec!N120/0.086*1000000/RES_hhdet_num!N$105)</f>
        <v>1702.7156762692948</v>
      </c>
      <c r="O120" s="157">
        <f>IF(RES_hhdet_fec!O120=0,0,RES_hhdet_fec!O120/0.086*1000000/RES_hhdet_num!O$105)</f>
        <v>1558.4067661248787</v>
      </c>
      <c r="P120" s="157">
        <f>IF(RES_hhdet_fec!P120=0,0,RES_hhdet_fec!P120/0.086*1000000/RES_hhdet_num!P$105)</f>
        <v>1511.4025106275406</v>
      </c>
      <c r="Q120" s="157">
        <f>IF(RES_hhdet_fec!Q120=0,0,RES_hhdet_fec!Q120/0.086*1000000/RES_hhdet_num!Q$105)</f>
        <v>1586.1746289750145</v>
      </c>
    </row>
    <row r="121" spans="1:17" ht="12" customHeight="1" x14ac:dyDescent="0.25">
      <c r="A121" s="23" t="s">
        <v>57</v>
      </c>
      <c r="B121" s="156">
        <f>IF(RES_hhdet_fec!B121=0,0,RES_hhdet_fec!B121/0.086*1000000/RES_hhdet_num!B121)</f>
        <v>0</v>
      </c>
      <c r="C121" s="156">
        <f>IF(RES_hhdet_fec!C121=0,0,RES_hhdet_fec!C121/0.086*1000000/RES_hhdet_num!C121)</f>
        <v>0</v>
      </c>
      <c r="D121" s="156">
        <f>IF(RES_hhdet_fec!D121=0,0,RES_hhdet_fec!D121/0.086*1000000/RES_hhdet_num!D121)</f>
        <v>0</v>
      </c>
      <c r="E121" s="156">
        <f>IF(RES_hhdet_fec!E121=0,0,RES_hhdet_fec!E121/0.086*1000000/RES_hhdet_num!E121)</f>
        <v>0</v>
      </c>
      <c r="F121" s="156">
        <f>IF(RES_hhdet_fec!F121=0,0,RES_hhdet_fec!F121/0.086*1000000/RES_hhdet_num!F121)</f>
        <v>0</v>
      </c>
      <c r="G121" s="156">
        <f>IF(RES_hhdet_fec!G121=0,0,RES_hhdet_fec!G121/0.086*1000000/RES_hhdet_num!G121)</f>
        <v>0</v>
      </c>
      <c r="H121" s="156">
        <f>IF(RES_hhdet_fec!H121=0,0,RES_hhdet_fec!H121/0.086*1000000/RES_hhdet_num!H121)</f>
        <v>0</v>
      </c>
      <c r="I121" s="156">
        <f>IF(RES_hhdet_fec!I121=0,0,RES_hhdet_fec!I121/0.086*1000000/RES_hhdet_num!I121)</f>
        <v>2186.4008799646354</v>
      </c>
      <c r="J121" s="156">
        <f>IF(RES_hhdet_fec!J121=0,0,RES_hhdet_fec!J121/0.086*1000000/RES_hhdet_num!J121)</f>
        <v>2084.6624917919821</v>
      </c>
      <c r="K121" s="156">
        <f>IF(RES_hhdet_fec!K121=0,0,RES_hhdet_fec!K121/0.086*1000000/RES_hhdet_num!K121)</f>
        <v>2154.5945983470933</v>
      </c>
      <c r="L121" s="156">
        <f>IF(RES_hhdet_fec!L121=0,0,RES_hhdet_fec!L121/0.086*1000000/RES_hhdet_num!L121)</f>
        <v>2119.9992841068306</v>
      </c>
      <c r="M121" s="156">
        <f>IF(RES_hhdet_fec!M121=0,0,RES_hhdet_fec!M121/0.086*1000000/RES_hhdet_num!M121)</f>
        <v>2107.351400295061</v>
      </c>
      <c r="N121" s="156">
        <f>IF(RES_hhdet_fec!N121=0,0,RES_hhdet_fec!N121/0.086*1000000/RES_hhdet_num!N121)</f>
        <v>2046.4775137086203</v>
      </c>
      <c r="O121" s="156">
        <f>IF(RES_hhdet_fec!O121=0,0,RES_hhdet_fec!O121/0.086*1000000/RES_hhdet_num!O121)</f>
        <v>1842.7959998024301</v>
      </c>
      <c r="P121" s="156">
        <f>IF(RES_hhdet_fec!P121=0,0,RES_hhdet_fec!P121/0.086*1000000/RES_hhdet_num!P121)</f>
        <v>1821.162700369176</v>
      </c>
      <c r="Q121" s="156">
        <f>IF(RES_hhdet_fec!Q121=0,0,RES_hhdet_fec!Q121/0.086*1000000/RES_hhdet_num!Q121)</f>
        <v>1908.8069561285793</v>
      </c>
    </row>
    <row r="122" spans="1:17" ht="12" customHeight="1" x14ac:dyDescent="0.25">
      <c r="A122" s="29" t="s">
        <v>140</v>
      </c>
      <c r="B122" s="57">
        <f>IF(RES_hhdet_fec!B122=0,0,RES_hhdet_fec!B122/0.086*1000000/RES_hhdet_num!B122)</f>
        <v>0</v>
      </c>
      <c r="C122" s="57">
        <f>IF(RES_hhdet_fec!C122=0,0,RES_hhdet_fec!C122/0.086*1000000/RES_hhdet_num!C122)</f>
        <v>0</v>
      </c>
      <c r="D122" s="57">
        <f>IF(RES_hhdet_fec!D122=0,0,RES_hhdet_fec!D122/0.086*1000000/RES_hhdet_num!D122)</f>
        <v>0</v>
      </c>
      <c r="E122" s="57">
        <f>IF(RES_hhdet_fec!E122=0,0,RES_hhdet_fec!E122/0.086*1000000/RES_hhdet_num!E122)</f>
        <v>0</v>
      </c>
      <c r="F122" s="57">
        <f>IF(RES_hhdet_fec!F122=0,0,RES_hhdet_fec!F122/0.086*1000000/RES_hhdet_num!F122)</f>
        <v>0</v>
      </c>
      <c r="G122" s="57">
        <f>IF(RES_hhdet_fec!G122=0,0,RES_hhdet_fec!G122/0.086*1000000/RES_hhdet_num!G122)</f>
        <v>0</v>
      </c>
      <c r="H122" s="57">
        <f>IF(RES_hhdet_fec!H122=0,0,RES_hhdet_fec!H122/0.086*1000000/RES_hhdet_num!H122)</f>
        <v>0</v>
      </c>
      <c r="I122" s="57">
        <f>IF(RES_hhdet_fec!I122=0,0,RES_hhdet_fec!I122/0.086*1000000/RES_hhdet_num!I122)</f>
        <v>1394.0128097393706</v>
      </c>
      <c r="J122" s="57">
        <f>IF(RES_hhdet_fec!J122=0,0,RES_hhdet_fec!J122/0.086*1000000/RES_hhdet_num!J122)</f>
        <v>1366.0834073594156</v>
      </c>
      <c r="K122" s="57">
        <f>IF(RES_hhdet_fec!K122=0,0,RES_hhdet_fec!K122/0.086*1000000/RES_hhdet_num!K122)</f>
        <v>1390.3807010904252</v>
      </c>
      <c r="L122" s="57">
        <f>IF(RES_hhdet_fec!L122=0,0,RES_hhdet_fec!L122/0.086*1000000/RES_hhdet_num!L122)</f>
        <v>1446.007648679903</v>
      </c>
      <c r="M122" s="57">
        <f>IF(RES_hhdet_fec!M122=0,0,RES_hhdet_fec!M122/0.086*1000000/RES_hhdet_num!M122)</f>
        <v>1446.2654317540669</v>
      </c>
      <c r="N122" s="57">
        <f>IF(RES_hhdet_fec!N122=0,0,RES_hhdet_fec!N122/0.086*1000000/RES_hhdet_num!N122)</f>
        <v>1370.6004147432138</v>
      </c>
      <c r="O122" s="57">
        <f>IF(RES_hhdet_fec!O122=0,0,RES_hhdet_fec!O122/0.086*1000000/RES_hhdet_num!O122)</f>
        <v>1245.5921449783666</v>
      </c>
      <c r="P122" s="57">
        <f>IF(RES_hhdet_fec!P122=0,0,RES_hhdet_fec!P122/0.086*1000000/RES_hhdet_num!P122)</f>
        <v>1193.3747001632637</v>
      </c>
      <c r="Q122" s="57">
        <f>IF(RES_hhdet_fec!Q122=0,0,RES_hhdet_fec!Q122/0.086*1000000/RES_hhdet_num!Q122)</f>
        <v>1259.4404440891158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0</v>
      </c>
      <c r="C124" s="168">
        <f t="shared" ref="C124:Q124" si="24">SUM(C125,C128,C130,C139)</f>
        <v>0</v>
      </c>
      <c r="D124" s="168">
        <f t="shared" si="24"/>
        <v>0</v>
      </c>
      <c r="E124" s="168">
        <f t="shared" si="24"/>
        <v>0</v>
      </c>
      <c r="F124" s="168">
        <f t="shared" si="24"/>
        <v>0</v>
      </c>
      <c r="G124" s="168">
        <f t="shared" si="24"/>
        <v>0</v>
      </c>
      <c r="H124" s="168">
        <f t="shared" si="24"/>
        <v>0</v>
      </c>
      <c r="I124" s="168">
        <f t="shared" si="24"/>
        <v>0</v>
      </c>
      <c r="J124" s="168">
        <f t="shared" si="24"/>
        <v>0</v>
      </c>
      <c r="K124" s="168">
        <f t="shared" si="24"/>
        <v>0</v>
      </c>
      <c r="L124" s="168">
        <f t="shared" si="24"/>
        <v>0</v>
      </c>
      <c r="M124" s="168">
        <f t="shared" si="24"/>
        <v>0</v>
      </c>
      <c r="N124" s="168">
        <f t="shared" si="24"/>
        <v>0</v>
      </c>
      <c r="O124" s="168">
        <f t="shared" si="24"/>
        <v>0</v>
      </c>
      <c r="P124" s="168">
        <f t="shared" si="24"/>
        <v>0</v>
      </c>
      <c r="Q124" s="168">
        <f t="shared" si="24"/>
        <v>0</v>
      </c>
    </row>
    <row r="125" spans="1:17" ht="12.95" customHeight="1" x14ac:dyDescent="0.25">
      <c r="A125" s="158" t="s">
        <v>65</v>
      </c>
      <c r="B125" s="157">
        <f t="shared" ref="B125" si="25">SUM(B126:B127)</f>
        <v>0</v>
      </c>
      <c r="C125" s="157">
        <f t="shared" ref="C125:Q125" si="26">SUM(C126:C127)</f>
        <v>0</v>
      </c>
      <c r="D125" s="157">
        <f t="shared" si="26"/>
        <v>0</v>
      </c>
      <c r="E125" s="157">
        <f t="shared" si="26"/>
        <v>0</v>
      </c>
      <c r="F125" s="157">
        <f t="shared" si="26"/>
        <v>0</v>
      </c>
      <c r="G125" s="157">
        <f t="shared" si="26"/>
        <v>0</v>
      </c>
      <c r="H125" s="157">
        <f t="shared" si="26"/>
        <v>0</v>
      </c>
      <c r="I125" s="157">
        <f t="shared" si="26"/>
        <v>0</v>
      </c>
      <c r="J125" s="157">
        <f t="shared" si="26"/>
        <v>0</v>
      </c>
      <c r="K125" s="157">
        <f t="shared" si="26"/>
        <v>0</v>
      </c>
      <c r="L125" s="157">
        <f t="shared" si="26"/>
        <v>0</v>
      </c>
      <c r="M125" s="157">
        <f t="shared" si="26"/>
        <v>0</v>
      </c>
      <c r="N125" s="157">
        <f t="shared" si="26"/>
        <v>0</v>
      </c>
      <c r="O125" s="157">
        <f t="shared" si="26"/>
        <v>0</v>
      </c>
      <c r="P125" s="157">
        <f t="shared" si="26"/>
        <v>0</v>
      </c>
      <c r="Q125" s="157">
        <f t="shared" si="26"/>
        <v>0</v>
      </c>
    </row>
    <row r="126" spans="1:17" ht="12" customHeight="1" x14ac:dyDescent="0.25">
      <c r="A126" s="23" t="s">
        <v>149</v>
      </c>
      <c r="B126" s="156">
        <f>IF(RES_hhdet_fec!B126=0,0,RES_hhdet_fec!B126/0.086*1000000/RES_hhdet_num!B$124)</f>
        <v>0</v>
      </c>
      <c r="C126" s="156">
        <f>IF(RES_hhdet_fec!C126=0,0,RES_hhdet_fec!C126/0.086*1000000/RES_hhdet_num!C$124)</f>
        <v>0</v>
      </c>
      <c r="D126" s="156">
        <f>IF(RES_hhdet_fec!D126=0,0,RES_hhdet_fec!D126/0.086*1000000/RES_hhdet_num!D$124)</f>
        <v>0</v>
      </c>
      <c r="E126" s="156">
        <f>IF(RES_hhdet_fec!E126=0,0,RES_hhdet_fec!E126/0.086*1000000/RES_hhdet_num!E$124)</f>
        <v>0</v>
      </c>
      <c r="F126" s="156">
        <f>IF(RES_hhdet_fec!F126=0,0,RES_hhdet_fec!F126/0.086*1000000/RES_hhdet_num!F$124)</f>
        <v>0</v>
      </c>
      <c r="G126" s="156">
        <f>IF(RES_hhdet_fec!G126=0,0,RES_hhdet_fec!G126/0.086*1000000/RES_hhdet_num!G$124)</f>
        <v>0</v>
      </c>
      <c r="H126" s="156">
        <f>IF(RES_hhdet_fec!H126=0,0,RES_hhdet_fec!H126/0.086*1000000/RES_hhdet_num!H$124)</f>
        <v>0</v>
      </c>
      <c r="I126" s="156">
        <f>IF(RES_hhdet_fec!I126=0,0,RES_hhdet_fec!I126/0.086*1000000/RES_hhdet_num!I$124)</f>
        <v>0</v>
      </c>
      <c r="J126" s="156">
        <f>IF(RES_hhdet_fec!J126=0,0,RES_hhdet_fec!J126/0.086*1000000/RES_hhdet_num!J$124)</f>
        <v>0</v>
      </c>
      <c r="K126" s="156">
        <f>IF(RES_hhdet_fec!K126=0,0,RES_hhdet_fec!K126/0.086*1000000/RES_hhdet_num!K$124)</f>
        <v>0</v>
      </c>
      <c r="L126" s="156">
        <f>IF(RES_hhdet_fec!L126=0,0,RES_hhdet_fec!L126/0.086*1000000/RES_hhdet_num!L$124)</f>
        <v>0</v>
      </c>
      <c r="M126" s="156">
        <f>IF(RES_hhdet_fec!M126=0,0,RES_hhdet_fec!M126/0.086*1000000/RES_hhdet_num!M$124)</f>
        <v>0</v>
      </c>
      <c r="N126" s="156">
        <f>IF(RES_hhdet_fec!N126=0,0,RES_hhdet_fec!N126/0.086*1000000/RES_hhdet_num!N$124)</f>
        <v>0</v>
      </c>
      <c r="O126" s="156">
        <f>IF(RES_hhdet_fec!O126=0,0,RES_hhdet_fec!O126/0.086*1000000/RES_hhdet_num!O$124)</f>
        <v>0</v>
      </c>
      <c r="P126" s="156">
        <f>IF(RES_hhdet_fec!P126=0,0,RES_hhdet_fec!P126/0.086*1000000/RES_hhdet_num!P$124)</f>
        <v>0</v>
      </c>
      <c r="Q126" s="156">
        <f>IF(RES_hhdet_fec!Q126=0,0,RES_hhdet_fec!Q126/0.086*1000000/RES_hhdet_num!Q$124)</f>
        <v>0</v>
      </c>
    </row>
    <row r="127" spans="1:17" ht="12" customHeight="1" x14ac:dyDescent="0.25">
      <c r="A127" s="23" t="s">
        <v>60</v>
      </c>
      <c r="B127" s="156">
        <f>IF(RES_hhdet_fec!B127=0,0,RES_hhdet_fec!B127/0.086*1000000/RES_hhdet_num!B$124)</f>
        <v>0</v>
      </c>
      <c r="C127" s="156">
        <f>IF(RES_hhdet_fec!C127=0,0,RES_hhdet_fec!C127/0.086*1000000/RES_hhdet_num!C$124)</f>
        <v>0</v>
      </c>
      <c r="D127" s="156">
        <f>IF(RES_hhdet_fec!D127=0,0,RES_hhdet_fec!D127/0.086*1000000/RES_hhdet_num!D$124)</f>
        <v>0</v>
      </c>
      <c r="E127" s="156">
        <f>IF(RES_hhdet_fec!E127=0,0,RES_hhdet_fec!E127/0.086*1000000/RES_hhdet_num!E$124)</f>
        <v>0</v>
      </c>
      <c r="F127" s="156">
        <f>IF(RES_hhdet_fec!F127=0,0,RES_hhdet_fec!F127/0.086*1000000/RES_hhdet_num!F$124)</f>
        <v>0</v>
      </c>
      <c r="G127" s="156">
        <f>IF(RES_hhdet_fec!G127=0,0,RES_hhdet_fec!G127/0.086*1000000/RES_hhdet_num!G$124)</f>
        <v>0</v>
      </c>
      <c r="H127" s="156">
        <f>IF(RES_hhdet_fec!H127=0,0,RES_hhdet_fec!H127/0.086*1000000/RES_hhdet_num!H$124)</f>
        <v>0</v>
      </c>
      <c r="I127" s="156">
        <f>IF(RES_hhdet_fec!I127=0,0,RES_hhdet_fec!I127/0.086*1000000/RES_hhdet_num!I$124)</f>
        <v>0</v>
      </c>
      <c r="J127" s="156">
        <f>IF(RES_hhdet_fec!J127=0,0,RES_hhdet_fec!J127/0.086*1000000/RES_hhdet_num!J$124)</f>
        <v>0</v>
      </c>
      <c r="K127" s="156">
        <f>IF(RES_hhdet_fec!K127=0,0,RES_hhdet_fec!K127/0.086*1000000/RES_hhdet_num!K$124)</f>
        <v>0</v>
      </c>
      <c r="L127" s="156">
        <f>IF(RES_hhdet_fec!L127=0,0,RES_hhdet_fec!L127/0.086*1000000/RES_hhdet_num!L$124)</f>
        <v>0</v>
      </c>
      <c r="M127" s="156">
        <f>IF(RES_hhdet_fec!M127=0,0,RES_hhdet_fec!M127/0.086*1000000/RES_hhdet_num!M$124)</f>
        <v>0</v>
      </c>
      <c r="N127" s="156">
        <f>IF(RES_hhdet_fec!N127=0,0,RES_hhdet_fec!N127/0.086*1000000/RES_hhdet_num!N$124)</f>
        <v>0</v>
      </c>
      <c r="O127" s="156">
        <f>IF(RES_hhdet_fec!O127=0,0,RES_hhdet_fec!O127/0.086*1000000/RES_hhdet_num!O$124)</f>
        <v>0</v>
      </c>
      <c r="P127" s="156">
        <f>IF(RES_hhdet_fec!P127=0,0,RES_hhdet_fec!P127/0.086*1000000/RES_hhdet_num!P$124)</f>
        <v>0</v>
      </c>
      <c r="Q127" s="156">
        <f>IF(RES_hhdet_fec!Q127=0,0,RES_hhdet_fec!Q127/0.086*1000000/RES_hhdet_num!Q$124)</f>
        <v>0</v>
      </c>
    </row>
    <row r="128" spans="1:17" ht="12.95" customHeight="1" x14ac:dyDescent="0.25">
      <c r="A128" s="158" t="s">
        <v>112</v>
      </c>
      <c r="B128" s="157">
        <f t="shared" ref="B128:Q128" si="27">B129</f>
        <v>0</v>
      </c>
      <c r="C128" s="157">
        <f t="shared" si="27"/>
        <v>0</v>
      </c>
      <c r="D128" s="157">
        <f t="shared" si="27"/>
        <v>0</v>
      </c>
      <c r="E128" s="157">
        <f t="shared" si="27"/>
        <v>0</v>
      </c>
      <c r="F128" s="157">
        <f t="shared" si="27"/>
        <v>0</v>
      </c>
      <c r="G128" s="157">
        <f t="shared" si="27"/>
        <v>0</v>
      </c>
      <c r="H128" s="157">
        <f t="shared" si="27"/>
        <v>0</v>
      </c>
      <c r="I128" s="157">
        <f t="shared" si="27"/>
        <v>0</v>
      </c>
      <c r="J128" s="157">
        <f t="shared" si="27"/>
        <v>0</v>
      </c>
      <c r="K128" s="157">
        <f t="shared" si="27"/>
        <v>0</v>
      </c>
      <c r="L128" s="157">
        <f t="shared" si="27"/>
        <v>0</v>
      </c>
      <c r="M128" s="157">
        <f t="shared" si="27"/>
        <v>0</v>
      </c>
      <c r="N128" s="157">
        <f t="shared" si="27"/>
        <v>0</v>
      </c>
      <c r="O128" s="157">
        <f t="shared" si="27"/>
        <v>0</v>
      </c>
      <c r="P128" s="157">
        <f t="shared" si="27"/>
        <v>0</v>
      </c>
      <c r="Q128" s="157">
        <f t="shared" si="27"/>
        <v>0</v>
      </c>
    </row>
    <row r="129" spans="1:17" ht="12" customHeight="1" x14ac:dyDescent="0.25">
      <c r="A129" s="23" t="s">
        <v>60</v>
      </c>
      <c r="B129" s="156">
        <f>IF(RES_hhdet_fec!B129=0,0,RES_hhdet_fec!B129/0.086*1000000/RES_hhdet_num!B$124)</f>
        <v>0</v>
      </c>
      <c r="C129" s="156">
        <f>IF(RES_hhdet_fec!C129=0,0,RES_hhdet_fec!C129/0.086*1000000/RES_hhdet_num!C$124)</f>
        <v>0</v>
      </c>
      <c r="D129" s="156">
        <f>IF(RES_hhdet_fec!D129=0,0,RES_hhdet_fec!D129/0.086*1000000/RES_hhdet_num!D$124)</f>
        <v>0</v>
      </c>
      <c r="E129" s="156">
        <f>IF(RES_hhdet_fec!E129=0,0,RES_hhdet_fec!E129/0.086*1000000/RES_hhdet_num!E$124)</f>
        <v>0</v>
      </c>
      <c r="F129" s="156">
        <f>IF(RES_hhdet_fec!F129=0,0,RES_hhdet_fec!F129/0.086*1000000/RES_hhdet_num!F$124)</f>
        <v>0</v>
      </c>
      <c r="G129" s="156">
        <f>IF(RES_hhdet_fec!G129=0,0,RES_hhdet_fec!G129/0.086*1000000/RES_hhdet_num!G$124)</f>
        <v>0</v>
      </c>
      <c r="H129" s="156">
        <f>IF(RES_hhdet_fec!H129=0,0,RES_hhdet_fec!H129/0.086*1000000/RES_hhdet_num!H$124)</f>
        <v>0</v>
      </c>
      <c r="I129" s="156">
        <f>IF(RES_hhdet_fec!I129=0,0,RES_hhdet_fec!I129/0.086*1000000/RES_hhdet_num!I$124)</f>
        <v>0</v>
      </c>
      <c r="J129" s="156">
        <f>IF(RES_hhdet_fec!J129=0,0,RES_hhdet_fec!J129/0.086*1000000/RES_hhdet_num!J$124)</f>
        <v>0</v>
      </c>
      <c r="K129" s="156">
        <f>IF(RES_hhdet_fec!K129=0,0,RES_hhdet_fec!K129/0.086*1000000/RES_hhdet_num!K$124)</f>
        <v>0</v>
      </c>
      <c r="L129" s="156">
        <f>IF(RES_hhdet_fec!L129=0,0,RES_hhdet_fec!L129/0.086*1000000/RES_hhdet_num!L$124)</f>
        <v>0</v>
      </c>
      <c r="M129" s="156">
        <f>IF(RES_hhdet_fec!M129=0,0,RES_hhdet_fec!M129/0.086*1000000/RES_hhdet_num!M$124)</f>
        <v>0</v>
      </c>
      <c r="N129" s="156">
        <f>IF(RES_hhdet_fec!N129=0,0,RES_hhdet_fec!N129/0.086*1000000/RES_hhdet_num!N$124)</f>
        <v>0</v>
      </c>
      <c r="O129" s="156">
        <f>IF(RES_hhdet_fec!O129=0,0,RES_hhdet_fec!O129/0.086*1000000/RES_hhdet_num!O$124)</f>
        <v>0</v>
      </c>
      <c r="P129" s="156">
        <f>IF(RES_hhdet_fec!P129=0,0,RES_hhdet_fec!P129/0.086*1000000/RES_hhdet_num!P$124)</f>
        <v>0</v>
      </c>
      <c r="Q129" s="156">
        <f>IF(RES_hhdet_fec!Q129=0,0,RES_hhdet_fec!Q129/0.086*1000000/RES_hhdet_num!Q$124)</f>
        <v>0</v>
      </c>
    </row>
    <row r="130" spans="1:17" ht="12" customHeight="1" x14ac:dyDescent="0.25">
      <c r="A130" s="158" t="s">
        <v>63</v>
      </c>
      <c r="B130" s="157">
        <f>IF(RES_hhdet_fec!B130=0,0,RES_hhdet_fec!B130/0.086*1000000/RES_hhdet_num!B$124)</f>
        <v>0</v>
      </c>
      <c r="C130" s="157">
        <f>IF(RES_hhdet_fec!C130=0,0,RES_hhdet_fec!C130/0.086*1000000/RES_hhdet_num!C$124)</f>
        <v>0</v>
      </c>
      <c r="D130" s="157">
        <f>IF(RES_hhdet_fec!D130=0,0,RES_hhdet_fec!D130/0.086*1000000/RES_hhdet_num!D$124)</f>
        <v>0</v>
      </c>
      <c r="E130" s="157">
        <f>IF(RES_hhdet_fec!E130=0,0,RES_hhdet_fec!E130/0.086*1000000/RES_hhdet_num!E$124)</f>
        <v>0</v>
      </c>
      <c r="F130" s="157">
        <f>IF(RES_hhdet_fec!F130=0,0,RES_hhdet_fec!F130/0.086*1000000/RES_hhdet_num!F$124)</f>
        <v>0</v>
      </c>
      <c r="G130" s="157">
        <f>IF(RES_hhdet_fec!G130=0,0,RES_hhdet_fec!G130/0.086*1000000/RES_hhdet_num!G$124)</f>
        <v>0</v>
      </c>
      <c r="H130" s="157">
        <f>IF(RES_hhdet_fec!H130=0,0,RES_hhdet_fec!H130/0.086*1000000/RES_hhdet_num!H$124)</f>
        <v>0</v>
      </c>
      <c r="I130" s="157">
        <f>IF(RES_hhdet_fec!I130=0,0,RES_hhdet_fec!I130/0.086*1000000/RES_hhdet_num!I$124)</f>
        <v>0</v>
      </c>
      <c r="J130" s="157">
        <f>IF(RES_hhdet_fec!J130=0,0,RES_hhdet_fec!J130/0.086*1000000/RES_hhdet_num!J$124)</f>
        <v>0</v>
      </c>
      <c r="K130" s="157">
        <f>IF(RES_hhdet_fec!K130=0,0,RES_hhdet_fec!K130/0.086*1000000/RES_hhdet_num!K$124)</f>
        <v>0</v>
      </c>
      <c r="L130" s="157">
        <f>IF(RES_hhdet_fec!L130=0,0,RES_hhdet_fec!L130/0.086*1000000/RES_hhdet_num!L$124)</f>
        <v>0</v>
      </c>
      <c r="M130" s="157">
        <f>IF(RES_hhdet_fec!M130=0,0,RES_hhdet_fec!M130/0.086*1000000/RES_hhdet_num!M$124)</f>
        <v>0</v>
      </c>
      <c r="N130" s="157">
        <f>IF(RES_hhdet_fec!N130=0,0,RES_hhdet_fec!N130/0.086*1000000/RES_hhdet_num!N$124)</f>
        <v>0</v>
      </c>
      <c r="O130" s="157">
        <f>IF(RES_hhdet_fec!O130=0,0,RES_hhdet_fec!O130/0.086*1000000/RES_hhdet_num!O$124)</f>
        <v>0</v>
      </c>
      <c r="P130" s="157">
        <f>IF(RES_hhdet_fec!P130=0,0,RES_hhdet_fec!P130/0.086*1000000/RES_hhdet_num!P$124)</f>
        <v>0</v>
      </c>
      <c r="Q130" s="157">
        <f>IF(RES_hhdet_fec!Q130=0,0,RES_hhdet_fec!Q130/0.086*1000000/RES_hhdet_num!Q$124)</f>
        <v>0</v>
      </c>
    </row>
    <row r="131" spans="1:17" ht="12" customHeight="1" x14ac:dyDescent="0.25">
      <c r="A131" s="167" t="s">
        <v>148</v>
      </c>
      <c r="B131" s="132">
        <f>IF(RES_hhdet_fec!B131=0,0,RES_hhdet_fec!B131/0.086*1000000/RES_hhdet_num!B131)</f>
        <v>0</v>
      </c>
      <c r="C131" s="132">
        <f>IF(RES_hhdet_fec!C131=0,0,RES_hhdet_fec!C131/0.086*1000000/RES_hhdet_num!C131)</f>
        <v>0</v>
      </c>
      <c r="D131" s="132">
        <f>IF(RES_hhdet_fec!D131=0,0,RES_hhdet_fec!D131/0.086*1000000/RES_hhdet_num!D131)</f>
        <v>0</v>
      </c>
      <c r="E131" s="132">
        <f>IF(RES_hhdet_fec!E131=0,0,RES_hhdet_fec!E131/0.086*1000000/RES_hhdet_num!E131)</f>
        <v>0</v>
      </c>
      <c r="F131" s="132">
        <f>IF(RES_hhdet_fec!F131=0,0,RES_hhdet_fec!F131/0.086*1000000/RES_hhdet_num!F131)</f>
        <v>0</v>
      </c>
      <c r="G131" s="132">
        <f>IF(RES_hhdet_fec!G131=0,0,RES_hhdet_fec!G131/0.086*1000000/RES_hhdet_num!G131)</f>
        <v>0</v>
      </c>
      <c r="H131" s="132">
        <f>IF(RES_hhdet_fec!H131=0,0,RES_hhdet_fec!H131/0.086*1000000/RES_hhdet_num!H131)</f>
        <v>0</v>
      </c>
      <c r="I131" s="132">
        <f>IF(RES_hhdet_fec!I131=0,0,RES_hhdet_fec!I131/0.086*1000000/RES_hhdet_num!I131)</f>
        <v>0</v>
      </c>
      <c r="J131" s="132">
        <f>IF(RES_hhdet_fec!J131=0,0,RES_hhdet_fec!J131/0.086*1000000/RES_hhdet_num!J131)</f>
        <v>0</v>
      </c>
      <c r="K131" s="132">
        <f>IF(RES_hhdet_fec!K131=0,0,RES_hhdet_fec!K131/0.086*1000000/RES_hhdet_num!K131)</f>
        <v>0</v>
      </c>
      <c r="L131" s="132">
        <f>IF(RES_hhdet_fec!L131=0,0,RES_hhdet_fec!L131/0.086*1000000/RES_hhdet_num!L131)</f>
        <v>0</v>
      </c>
      <c r="M131" s="132">
        <f>IF(RES_hhdet_fec!M131=0,0,RES_hhdet_fec!M131/0.086*1000000/RES_hhdet_num!M131)</f>
        <v>0</v>
      </c>
      <c r="N131" s="132">
        <f>IF(RES_hhdet_fec!N131=0,0,RES_hhdet_fec!N131/0.086*1000000/RES_hhdet_num!N131)</f>
        <v>0</v>
      </c>
      <c r="O131" s="132">
        <f>IF(RES_hhdet_fec!O131=0,0,RES_hhdet_fec!O131/0.086*1000000/RES_hhdet_num!O131)</f>
        <v>0</v>
      </c>
      <c r="P131" s="132">
        <f>IF(RES_hhdet_fec!P131=0,0,RES_hhdet_fec!P131/0.086*1000000/RES_hhdet_num!P131)</f>
        <v>0</v>
      </c>
      <c r="Q131" s="132">
        <f>IF(RES_hhdet_fec!Q131=0,0,RES_hhdet_fec!Q131/0.086*1000000/RES_hhdet_num!Q131)</f>
        <v>0</v>
      </c>
    </row>
    <row r="132" spans="1:17" ht="12" customHeight="1" x14ac:dyDescent="0.25">
      <c r="A132" s="167" t="s">
        <v>147</v>
      </c>
      <c r="B132" s="132">
        <f>IF(RES_hhdet_fec!B132=0,0,RES_hhdet_fec!B132/0.086*1000000/RES_hhdet_num!B132)</f>
        <v>0</v>
      </c>
      <c r="C132" s="132">
        <f>IF(RES_hhdet_fec!C132=0,0,RES_hhdet_fec!C132/0.086*1000000/RES_hhdet_num!C132)</f>
        <v>0</v>
      </c>
      <c r="D132" s="132">
        <f>IF(RES_hhdet_fec!D132=0,0,RES_hhdet_fec!D132/0.086*1000000/RES_hhdet_num!D132)</f>
        <v>0</v>
      </c>
      <c r="E132" s="132">
        <f>IF(RES_hhdet_fec!E132=0,0,RES_hhdet_fec!E132/0.086*1000000/RES_hhdet_num!E132)</f>
        <v>0</v>
      </c>
      <c r="F132" s="132">
        <f>IF(RES_hhdet_fec!F132=0,0,RES_hhdet_fec!F132/0.086*1000000/RES_hhdet_num!F132)</f>
        <v>0</v>
      </c>
      <c r="G132" s="132">
        <f>IF(RES_hhdet_fec!G132=0,0,RES_hhdet_fec!G132/0.086*1000000/RES_hhdet_num!G132)</f>
        <v>0</v>
      </c>
      <c r="H132" s="132">
        <f>IF(RES_hhdet_fec!H132=0,0,RES_hhdet_fec!H132/0.086*1000000/RES_hhdet_num!H132)</f>
        <v>0</v>
      </c>
      <c r="I132" s="132">
        <f>IF(RES_hhdet_fec!I132=0,0,RES_hhdet_fec!I132/0.086*1000000/RES_hhdet_num!I132)</f>
        <v>0</v>
      </c>
      <c r="J132" s="132">
        <f>IF(RES_hhdet_fec!J132=0,0,RES_hhdet_fec!J132/0.086*1000000/RES_hhdet_num!J132)</f>
        <v>0</v>
      </c>
      <c r="K132" s="132">
        <f>IF(RES_hhdet_fec!K132=0,0,RES_hhdet_fec!K132/0.086*1000000/RES_hhdet_num!K132)</f>
        <v>0</v>
      </c>
      <c r="L132" s="132">
        <f>IF(RES_hhdet_fec!L132=0,0,RES_hhdet_fec!L132/0.086*1000000/RES_hhdet_num!L132)</f>
        <v>0</v>
      </c>
      <c r="M132" s="132">
        <f>IF(RES_hhdet_fec!M132=0,0,RES_hhdet_fec!M132/0.086*1000000/RES_hhdet_num!M132)</f>
        <v>0</v>
      </c>
      <c r="N132" s="132">
        <f>IF(RES_hhdet_fec!N132=0,0,RES_hhdet_fec!N132/0.086*1000000/RES_hhdet_num!N132)</f>
        <v>0</v>
      </c>
      <c r="O132" s="132">
        <f>IF(RES_hhdet_fec!O132=0,0,RES_hhdet_fec!O132/0.086*1000000/RES_hhdet_num!O132)</f>
        <v>0</v>
      </c>
      <c r="P132" s="132">
        <f>IF(RES_hhdet_fec!P132=0,0,RES_hhdet_fec!P132/0.086*1000000/RES_hhdet_num!P132)</f>
        <v>0</v>
      </c>
      <c r="Q132" s="132">
        <f>IF(RES_hhdet_fec!Q132=0,0,RES_hhdet_fec!Q132/0.086*1000000/RES_hhdet_num!Q132)</f>
        <v>0</v>
      </c>
    </row>
    <row r="133" spans="1:17" ht="12" customHeight="1" x14ac:dyDescent="0.25">
      <c r="A133" s="166" t="s">
        <v>61</v>
      </c>
      <c r="B133" s="165">
        <f>IF(RES_hhdet_fec!B133=0,0,RES_hhdet_fec!B133/0.086*1000000/RES_hhdet_num!B132)</f>
        <v>0</v>
      </c>
      <c r="C133" s="165">
        <f>IF(RES_hhdet_fec!C133=0,0,RES_hhdet_fec!C133/0.086*1000000/RES_hhdet_num!C132)</f>
        <v>0</v>
      </c>
      <c r="D133" s="165">
        <f>IF(RES_hhdet_fec!D133=0,0,RES_hhdet_fec!D133/0.086*1000000/RES_hhdet_num!D132)</f>
        <v>0</v>
      </c>
      <c r="E133" s="165">
        <f>IF(RES_hhdet_fec!E133=0,0,RES_hhdet_fec!E133/0.086*1000000/RES_hhdet_num!E132)</f>
        <v>0</v>
      </c>
      <c r="F133" s="165">
        <f>IF(RES_hhdet_fec!F133=0,0,RES_hhdet_fec!F133/0.086*1000000/RES_hhdet_num!F132)</f>
        <v>0</v>
      </c>
      <c r="G133" s="165">
        <f>IF(RES_hhdet_fec!G133=0,0,RES_hhdet_fec!G133/0.086*1000000/RES_hhdet_num!G132)</f>
        <v>0</v>
      </c>
      <c r="H133" s="165">
        <f>IF(RES_hhdet_fec!H133=0,0,RES_hhdet_fec!H133/0.086*1000000/RES_hhdet_num!H132)</f>
        <v>0</v>
      </c>
      <c r="I133" s="165">
        <f>IF(RES_hhdet_fec!I133=0,0,RES_hhdet_fec!I133/0.086*1000000/RES_hhdet_num!I132)</f>
        <v>0</v>
      </c>
      <c r="J133" s="165">
        <f>IF(RES_hhdet_fec!J133=0,0,RES_hhdet_fec!J133/0.086*1000000/RES_hhdet_num!J132)</f>
        <v>0</v>
      </c>
      <c r="K133" s="165">
        <f>IF(RES_hhdet_fec!K133=0,0,RES_hhdet_fec!K133/0.086*1000000/RES_hhdet_num!K132)</f>
        <v>0</v>
      </c>
      <c r="L133" s="165">
        <f>IF(RES_hhdet_fec!L133=0,0,RES_hhdet_fec!L133/0.086*1000000/RES_hhdet_num!L132)</f>
        <v>0</v>
      </c>
      <c r="M133" s="165">
        <f>IF(RES_hhdet_fec!M133=0,0,RES_hhdet_fec!M133/0.086*1000000/RES_hhdet_num!M132)</f>
        <v>0</v>
      </c>
      <c r="N133" s="165">
        <f>IF(RES_hhdet_fec!N133=0,0,RES_hhdet_fec!N133/0.086*1000000/RES_hhdet_num!N132)</f>
        <v>0</v>
      </c>
      <c r="O133" s="165">
        <f>IF(RES_hhdet_fec!O133=0,0,RES_hhdet_fec!O133/0.086*1000000/RES_hhdet_num!O132)</f>
        <v>0</v>
      </c>
      <c r="P133" s="165">
        <f>IF(RES_hhdet_fec!P133=0,0,RES_hhdet_fec!P133/0.086*1000000/RES_hhdet_num!P132)</f>
        <v>0</v>
      </c>
      <c r="Q133" s="165">
        <f>IF(RES_hhdet_fec!Q133=0,0,RES_hhdet_fec!Q133/0.086*1000000/RES_hhdet_num!Q132)</f>
        <v>0</v>
      </c>
    </row>
    <row r="134" spans="1:17" ht="12" customHeight="1" x14ac:dyDescent="0.25">
      <c r="A134" s="147" t="s">
        <v>59</v>
      </c>
      <c r="B134" s="164">
        <f>IF(RES_hhdet_fec!B134=0,0,RES_hhdet_fec!B134/0.086*1000000/RES_hhdet_num!B132)</f>
        <v>0</v>
      </c>
      <c r="C134" s="164">
        <f>IF(RES_hhdet_fec!C134=0,0,RES_hhdet_fec!C134/0.086*1000000/RES_hhdet_num!C132)</f>
        <v>0</v>
      </c>
      <c r="D134" s="164">
        <f>IF(RES_hhdet_fec!D134=0,0,RES_hhdet_fec!D134/0.086*1000000/RES_hhdet_num!D132)</f>
        <v>0</v>
      </c>
      <c r="E134" s="164">
        <f>IF(RES_hhdet_fec!E134=0,0,RES_hhdet_fec!E134/0.086*1000000/RES_hhdet_num!E132)</f>
        <v>0</v>
      </c>
      <c r="F134" s="164">
        <f>IF(RES_hhdet_fec!F134=0,0,RES_hhdet_fec!F134/0.086*1000000/RES_hhdet_num!F132)</f>
        <v>0</v>
      </c>
      <c r="G134" s="164">
        <f>IF(RES_hhdet_fec!G134=0,0,RES_hhdet_fec!G134/0.086*1000000/RES_hhdet_num!G132)</f>
        <v>0</v>
      </c>
      <c r="H134" s="164">
        <f>IF(RES_hhdet_fec!H134=0,0,RES_hhdet_fec!H134/0.086*1000000/RES_hhdet_num!H132)</f>
        <v>0</v>
      </c>
      <c r="I134" s="164">
        <f>IF(RES_hhdet_fec!I134=0,0,RES_hhdet_fec!I134/0.086*1000000/RES_hhdet_num!I132)</f>
        <v>0</v>
      </c>
      <c r="J134" s="164">
        <f>IF(RES_hhdet_fec!J134=0,0,RES_hhdet_fec!J134/0.086*1000000/RES_hhdet_num!J132)</f>
        <v>0</v>
      </c>
      <c r="K134" s="164">
        <f>IF(RES_hhdet_fec!K134=0,0,RES_hhdet_fec!K134/0.086*1000000/RES_hhdet_num!K132)</f>
        <v>0</v>
      </c>
      <c r="L134" s="164">
        <f>IF(RES_hhdet_fec!L134=0,0,RES_hhdet_fec!L134/0.086*1000000/RES_hhdet_num!L132)</f>
        <v>0</v>
      </c>
      <c r="M134" s="164">
        <f>IF(RES_hhdet_fec!M134=0,0,RES_hhdet_fec!M134/0.086*1000000/RES_hhdet_num!M132)</f>
        <v>0</v>
      </c>
      <c r="N134" s="164">
        <f>IF(RES_hhdet_fec!N134=0,0,RES_hhdet_fec!N134/0.086*1000000/RES_hhdet_num!N132)</f>
        <v>0</v>
      </c>
      <c r="O134" s="164">
        <f>IF(RES_hhdet_fec!O134=0,0,RES_hhdet_fec!O134/0.086*1000000/RES_hhdet_num!O132)</f>
        <v>0</v>
      </c>
      <c r="P134" s="164">
        <f>IF(RES_hhdet_fec!P134=0,0,RES_hhdet_fec!P134/0.086*1000000/RES_hhdet_num!P132)</f>
        <v>0</v>
      </c>
      <c r="Q134" s="164">
        <f>IF(RES_hhdet_fec!Q134=0,0,RES_hhdet_fec!Q134/0.086*1000000/RES_hhdet_num!Q132)</f>
        <v>0</v>
      </c>
    </row>
    <row r="135" spans="1:17" ht="12" customHeight="1" x14ac:dyDescent="0.25">
      <c r="A135" s="163" t="s">
        <v>142</v>
      </c>
      <c r="B135" s="162">
        <f>IF(RES_hhdet_fec!B135=0,0,RES_hhdet_fec!B135/0.086*1000000/RES_hhdet_num!B135)</f>
        <v>0</v>
      </c>
      <c r="C135" s="162">
        <f>IF(RES_hhdet_fec!C135=0,0,RES_hhdet_fec!C135/0.086*1000000/RES_hhdet_num!C135)</f>
        <v>0</v>
      </c>
      <c r="D135" s="162">
        <f>IF(RES_hhdet_fec!D135=0,0,RES_hhdet_fec!D135/0.086*1000000/RES_hhdet_num!D135)</f>
        <v>0</v>
      </c>
      <c r="E135" s="162">
        <f>IF(RES_hhdet_fec!E135=0,0,RES_hhdet_fec!E135/0.086*1000000/RES_hhdet_num!E135)</f>
        <v>0</v>
      </c>
      <c r="F135" s="162">
        <f>IF(RES_hhdet_fec!F135=0,0,RES_hhdet_fec!F135/0.086*1000000/RES_hhdet_num!F135)</f>
        <v>0</v>
      </c>
      <c r="G135" s="162">
        <f>IF(RES_hhdet_fec!G135=0,0,RES_hhdet_fec!G135/0.086*1000000/RES_hhdet_num!G135)</f>
        <v>0</v>
      </c>
      <c r="H135" s="162">
        <f>IF(RES_hhdet_fec!H135=0,0,RES_hhdet_fec!H135/0.086*1000000/RES_hhdet_num!H135)</f>
        <v>0</v>
      </c>
      <c r="I135" s="162">
        <f>IF(RES_hhdet_fec!I135=0,0,RES_hhdet_fec!I135/0.086*1000000/RES_hhdet_num!I135)</f>
        <v>0</v>
      </c>
      <c r="J135" s="162">
        <f>IF(RES_hhdet_fec!J135=0,0,RES_hhdet_fec!J135/0.086*1000000/RES_hhdet_num!J135)</f>
        <v>0</v>
      </c>
      <c r="K135" s="162">
        <f>IF(RES_hhdet_fec!K135=0,0,RES_hhdet_fec!K135/0.086*1000000/RES_hhdet_num!K135)</f>
        <v>0</v>
      </c>
      <c r="L135" s="162">
        <f>IF(RES_hhdet_fec!L135=0,0,RES_hhdet_fec!L135/0.086*1000000/RES_hhdet_num!L135)</f>
        <v>0</v>
      </c>
      <c r="M135" s="162">
        <f>IF(RES_hhdet_fec!M135=0,0,RES_hhdet_fec!M135/0.086*1000000/RES_hhdet_num!M135)</f>
        <v>0</v>
      </c>
      <c r="N135" s="162">
        <f>IF(RES_hhdet_fec!N135=0,0,RES_hhdet_fec!N135/0.086*1000000/RES_hhdet_num!N135)</f>
        <v>0</v>
      </c>
      <c r="O135" s="162">
        <f>IF(RES_hhdet_fec!O135=0,0,RES_hhdet_fec!O135/0.086*1000000/RES_hhdet_num!O135)</f>
        <v>0</v>
      </c>
      <c r="P135" s="162">
        <f>IF(RES_hhdet_fec!P135=0,0,RES_hhdet_fec!P135/0.086*1000000/RES_hhdet_num!P135)</f>
        <v>0</v>
      </c>
      <c r="Q135" s="162">
        <f>IF(RES_hhdet_fec!Q135=0,0,RES_hhdet_fec!Q135/0.086*1000000/RES_hhdet_num!Q135)</f>
        <v>0</v>
      </c>
    </row>
    <row r="136" spans="1:17" ht="12" customHeight="1" x14ac:dyDescent="0.25">
      <c r="A136" s="161" t="s">
        <v>141</v>
      </c>
      <c r="B136" s="160">
        <f>IF(RES_hhdet_fec!B136=0,0,RES_hhdet_fec!B136/0.086*1000000/RES_hhdet_num!B136)</f>
        <v>0</v>
      </c>
      <c r="C136" s="160">
        <f>IF(RES_hhdet_fec!C136=0,0,RES_hhdet_fec!C136/0.086*1000000/RES_hhdet_num!C136)</f>
        <v>0</v>
      </c>
      <c r="D136" s="160">
        <f>IF(RES_hhdet_fec!D136=0,0,RES_hhdet_fec!D136/0.086*1000000/RES_hhdet_num!D136)</f>
        <v>0</v>
      </c>
      <c r="E136" s="160">
        <f>IF(RES_hhdet_fec!E136=0,0,RES_hhdet_fec!E136/0.086*1000000/RES_hhdet_num!E136)</f>
        <v>0</v>
      </c>
      <c r="F136" s="160">
        <f>IF(RES_hhdet_fec!F136=0,0,RES_hhdet_fec!F136/0.086*1000000/RES_hhdet_num!F136)</f>
        <v>0</v>
      </c>
      <c r="G136" s="160">
        <f>IF(RES_hhdet_fec!G136=0,0,RES_hhdet_fec!G136/0.086*1000000/RES_hhdet_num!G136)</f>
        <v>0</v>
      </c>
      <c r="H136" s="160">
        <f>IF(RES_hhdet_fec!H136=0,0,RES_hhdet_fec!H136/0.086*1000000/RES_hhdet_num!H136)</f>
        <v>0</v>
      </c>
      <c r="I136" s="160">
        <f>IF(RES_hhdet_fec!I136=0,0,RES_hhdet_fec!I136/0.086*1000000/RES_hhdet_num!I136)</f>
        <v>0</v>
      </c>
      <c r="J136" s="160">
        <f>IF(RES_hhdet_fec!J136=0,0,RES_hhdet_fec!J136/0.086*1000000/RES_hhdet_num!J136)</f>
        <v>0</v>
      </c>
      <c r="K136" s="160">
        <f>IF(RES_hhdet_fec!K136=0,0,RES_hhdet_fec!K136/0.086*1000000/RES_hhdet_num!K136)</f>
        <v>0</v>
      </c>
      <c r="L136" s="160">
        <f>IF(RES_hhdet_fec!L136=0,0,RES_hhdet_fec!L136/0.086*1000000/RES_hhdet_num!L136)</f>
        <v>0</v>
      </c>
      <c r="M136" s="160">
        <f>IF(RES_hhdet_fec!M136=0,0,RES_hhdet_fec!M136/0.086*1000000/RES_hhdet_num!M136)</f>
        <v>0</v>
      </c>
      <c r="N136" s="160">
        <f>IF(RES_hhdet_fec!N136=0,0,RES_hhdet_fec!N136/0.086*1000000/RES_hhdet_num!N136)</f>
        <v>0</v>
      </c>
      <c r="O136" s="160">
        <f>IF(RES_hhdet_fec!O136=0,0,RES_hhdet_fec!O136/0.086*1000000/RES_hhdet_num!O136)</f>
        <v>0</v>
      </c>
      <c r="P136" s="160">
        <f>IF(RES_hhdet_fec!P136=0,0,RES_hhdet_fec!P136/0.086*1000000/RES_hhdet_num!P136)</f>
        <v>0</v>
      </c>
      <c r="Q136" s="160">
        <f>IF(RES_hhdet_fec!Q136=0,0,RES_hhdet_fec!Q136/0.086*1000000/RES_hhdet_num!Q136)</f>
        <v>0</v>
      </c>
    </row>
    <row r="137" spans="1:17" ht="12" customHeight="1" x14ac:dyDescent="0.25">
      <c r="A137" s="148" t="s">
        <v>60</v>
      </c>
      <c r="B137" s="156">
        <f>IF(RES_hhdet_fec!B137=0,0,RES_hhdet_fec!B137/0.086*1000000/RES_hhdet_num!B136)</f>
        <v>0</v>
      </c>
      <c r="C137" s="156">
        <f>IF(RES_hhdet_fec!C137=0,0,RES_hhdet_fec!C137/0.086*1000000/RES_hhdet_num!C136)</f>
        <v>0</v>
      </c>
      <c r="D137" s="156">
        <f>IF(RES_hhdet_fec!D137=0,0,RES_hhdet_fec!D137/0.086*1000000/RES_hhdet_num!D136)</f>
        <v>0</v>
      </c>
      <c r="E137" s="156">
        <f>IF(RES_hhdet_fec!E137=0,0,RES_hhdet_fec!E137/0.086*1000000/RES_hhdet_num!E136)</f>
        <v>0</v>
      </c>
      <c r="F137" s="156">
        <f>IF(RES_hhdet_fec!F137=0,0,RES_hhdet_fec!F137/0.086*1000000/RES_hhdet_num!F136)</f>
        <v>0</v>
      </c>
      <c r="G137" s="156">
        <f>IF(RES_hhdet_fec!G137=0,0,RES_hhdet_fec!G137/0.086*1000000/RES_hhdet_num!G136)</f>
        <v>0</v>
      </c>
      <c r="H137" s="156">
        <f>IF(RES_hhdet_fec!H137=0,0,RES_hhdet_fec!H137/0.086*1000000/RES_hhdet_num!H136)</f>
        <v>0</v>
      </c>
      <c r="I137" s="156">
        <f>IF(RES_hhdet_fec!I137=0,0,RES_hhdet_fec!I137/0.086*1000000/RES_hhdet_num!I136)</f>
        <v>0</v>
      </c>
      <c r="J137" s="156">
        <f>IF(RES_hhdet_fec!J137=0,0,RES_hhdet_fec!J137/0.086*1000000/RES_hhdet_num!J136)</f>
        <v>0</v>
      </c>
      <c r="K137" s="156">
        <f>IF(RES_hhdet_fec!K137=0,0,RES_hhdet_fec!K137/0.086*1000000/RES_hhdet_num!K136)</f>
        <v>0</v>
      </c>
      <c r="L137" s="156">
        <f>IF(RES_hhdet_fec!L137=0,0,RES_hhdet_fec!L137/0.086*1000000/RES_hhdet_num!L136)</f>
        <v>0</v>
      </c>
      <c r="M137" s="156">
        <f>IF(RES_hhdet_fec!M137=0,0,RES_hhdet_fec!M137/0.086*1000000/RES_hhdet_num!M136)</f>
        <v>0</v>
      </c>
      <c r="N137" s="156">
        <f>IF(RES_hhdet_fec!N137=0,0,RES_hhdet_fec!N137/0.086*1000000/RES_hhdet_num!N136)</f>
        <v>0</v>
      </c>
      <c r="O137" s="156">
        <f>IF(RES_hhdet_fec!O137=0,0,RES_hhdet_fec!O137/0.086*1000000/RES_hhdet_num!O136)</f>
        <v>0</v>
      </c>
      <c r="P137" s="156">
        <f>IF(RES_hhdet_fec!P137=0,0,RES_hhdet_fec!P137/0.086*1000000/RES_hhdet_num!P136)</f>
        <v>0</v>
      </c>
      <c r="Q137" s="156">
        <f>IF(RES_hhdet_fec!Q137=0,0,RES_hhdet_fec!Q137/0.086*1000000/RES_hhdet_num!Q136)</f>
        <v>0</v>
      </c>
    </row>
    <row r="138" spans="1:17" ht="12" customHeight="1" x14ac:dyDescent="0.25">
      <c r="A138" s="148" t="s">
        <v>59</v>
      </c>
      <c r="B138" s="156">
        <f>IF(RES_hhdet_fec!B138=0,0,RES_hhdet_fec!B138/0.086*1000000/RES_hhdet_num!B136)</f>
        <v>0</v>
      </c>
      <c r="C138" s="156">
        <f>IF(RES_hhdet_fec!C138=0,0,RES_hhdet_fec!C138/0.086*1000000/RES_hhdet_num!C136)</f>
        <v>0</v>
      </c>
      <c r="D138" s="156">
        <f>IF(RES_hhdet_fec!D138=0,0,RES_hhdet_fec!D138/0.086*1000000/RES_hhdet_num!D136)</f>
        <v>0</v>
      </c>
      <c r="E138" s="156">
        <f>IF(RES_hhdet_fec!E138=0,0,RES_hhdet_fec!E138/0.086*1000000/RES_hhdet_num!E136)</f>
        <v>0</v>
      </c>
      <c r="F138" s="156">
        <f>IF(RES_hhdet_fec!F138=0,0,RES_hhdet_fec!F138/0.086*1000000/RES_hhdet_num!F136)</f>
        <v>0</v>
      </c>
      <c r="G138" s="156">
        <f>IF(RES_hhdet_fec!G138=0,0,RES_hhdet_fec!G138/0.086*1000000/RES_hhdet_num!G136)</f>
        <v>0</v>
      </c>
      <c r="H138" s="156">
        <f>IF(RES_hhdet_fec!H138=0,0,RES_hhdet_fec!H138/0.086*1000000/RES_hhdet_num!H136)</f>
        <v>0</v>
      </c>
      <c r="I138" s="156">
        <f>IF(RES_hhdet_fec!I138=0,0,RES_hhdet_fec!I138/0.086*1000000/RES_hhdet_num!I136)</f>
        <v>0</v>
      </c>
      <c r="J138" s="156">
        <f>IF(RES_hhdet_fec!J138=0,0,RES_hhdet_fec!J138/0.086*1000000/RES_hhdet_num!J136)</f>
        <v>0</v>
      </c>
      <c r="K138" s="156">
        <f>IF(RES_hhdet_fec!K138=0,0,RES_hhdet_fec!K138/0.086*1000000/RES_hhdet_num!K136)</f>
        <v>0</v>
      </c>
      <c r="L138" s="156">
        <f>IF(RES_hhdet_fec!L138=0,0,RES_hhdet_fec!L138/0.086*1000000/RES_hhdet_num!L136)</f>
        <v>0</v>
      </c>
      <c r="M138" s="156">
        <f>IF(RES_hhdet_fec!M138=0,0,RES_hhdet_fec!M138/0.086*1000000/RES_hhdet_num!M136)</f>
        <v>0</v>
      </c>
      <c r="N138" s="156">
        <f>IF(RES_hhdet_fec!N138=0,0,RES_hhdet_fec!N138/0.086*1000000/RES_hhdet_num!N136)</f>
        <v>0</v>
      </c>
      <c r="O138" s="156">
        <f>IF(RES_hhdet_fec!O138=0,0,RES_hhdet_fec!O138/0.086*1000000/RES_hhdet_num!O136)</f>
        <v>0</v>
      </c>
      <c r="P138" s="156">
        <f>IF(RES_hhdet_fec!P138=0,0,RES_hhdet_fec!P138/0.086*1000000/RES_hhdet_num!P136)</f>
        <v>0</v>
      </c>
      <c r="Q138" s="156">
        <f>IF(RES_hhdet_fec!Q138=0,0,RES_hhdet_fec!Q138/0.086*1000000/RES_hhdet_num!Q136)</f>
        <v>0</v>
      </c>
    </row>
    <row r="139" spans="1:17" ht="12" customHeight="1" x14ac:dyDescent="0.25">
      <c r="A139" s="158" t="s">
        <v>62</v>
      </c>
      <c r="B139" s="157">
        <f>IF(RES_hhdet_fec!B139=0,0,RES_hhdet_fec!B139/0.086*1000000/RES_hhdet_num!B$124)</f>
        <v>0</v>
      </c>
      <c r="C139" s="157">
        <f>IF(RES_hhdet_fec!C139=0,0,RES_hhdet_fec!C139/0.086*1000000/RES_hhdet_num!C$124)</f>
        <v>0</v>
      </c>
      <c r="D139" s="157">
        <f>IF(RES_hhdet_fec!D139=0,0,RES_hhdet_fec!D139/0.086*1000000/RES_hhdet_num!D$124)</f>
        <v>0</v>
      </c>
      <c r="E139" s="157">
        <f>IF(RES_hhdet_fec!E139=0,0,RES_hhdet_fec!E139/0.086*1000000/RES_hhdet_num!E$124)</f>
        <v>0</v>
      </c>
      <c r="F139" s="157">
        <f>IF(RES_hhdet_fec!F139=0,0,RES_hhdet_fec!F139/0.086*1000000/RES_hhdet_num!F$124)</f>
        <v>0</v>
      </c>
      <c r="G139" s="157">
        <f>IF(RES_hhdet_fec!G139=0,0,RES_hhdet_fec!G139/0.086*1000000/RES_hhdet_num!G$124)</f>
        <v>0</v>
      </c>
      <c r="H139" s="157">
        <f>IF(RES_hhdet_fec!H139=0,0,RES_hhdet_fec!H139/0.086*1000000/RES_hhdet_num!H$124)</f>
        <v>0</v>
      </c>
      <c r="I139" s="157">
        <f>IF(RES_hhdet_fec!I139=0,0,RES_hhdet_fec!I139/0.086*1000000/RES_hhdet_num!I$124)</f>
        <v>0</v>
      </c>
      <c r="J139" s="157">
        <f>IF(RES_hhdet_fec!J139=0,0,RES_hhdet_fec!J139/0.086*1000000/RES_hhdet_num!J$124)</f>
        <v>0</v>
      </c>
      <c r="K139" s="157">
        <f>IF(RES_hhdet_fec!K139=0,0,RES_hhdet_fec!K139/0.086*1000000/RES_hhdet_num!K$124)</f>
        <v>0</v>
      </c>
      <c r="L139" s="157">
        <f>IF(RES_hhdet_fec!L139=0,0,RES_hhdet_fec!L139/0.086*1000000/RES_hhdet_num!L$124)</f>
        <v>0</v>
      </c>
      <c r="M139" s="157">
        <f>IF(RES_hhdet_fec!M139=0,0,RES_hhdet_fec!M139/0.086*1000000/RES_hhdet_num!M$124)</f>
        <v>0</v>
      </c>
      <c r="N139" s="157">
        <f>IF(RES_hhdet_fec!N139=0,0,RES_hhdet_fec!N139/0.086*1000000/RES_hhdet_num!N$124)</f>
        <v>0</v>
      </c>
      <c r="O139" s="157">
        <f>IF(RES_hhdet_fec!O139=0,0,RES_hhdet_fec!O139/0.086*1000000/RES_hhdet_num!O$124)</f>
        <v>0</v>
      </c>
      <c r="P139" s="157">
        <f>IF(RES_hhdet_fec!P139=0,0,RES_hhdet_fec!P139/0.086*1000000/RES_hhdet_num!P$124)</f>
        <v>0</v>
      </c>
      <c r="Q139" s="157">
        <f>IF(RES_hhdet_fec!Q139=0,0,RES_hhdet_fec!Q139/0.086*1000000/RES_hhdet_num!Q$124)</f>
        <v>0</v>
      </c>
    </row>
    <row r="140" spans="1:17" ht="12" customHeight="1" x14ac:dyDescent="0.25">
      <c r="A140" s="23" t="s">
        <v>57</v>
      </c>
      <c r="B140" s="156">
        <f>IF(RES_hhdet_fec!B140=0,0,RES_hhdet_fec!B140/0.086*1000000/RES_hhdet_num!B140)</f>
        <v>0</v>
      </c>
      <c r="C140" s="156">
        <f>IF(RES_hhdet_fec!C140=0,0,RES_hhdet_fec!C140/0.086*1000000/RES_hhdet_num!C140)</f>
        <v>0</v>
      </c>
      <c r="D140" s="156">
        <f>IF(RES_hhdet_fec!D140=0,0,RES_hhdet_fec!D140/0.086*1000000/RES_hhdet_num!D140)</f>
        <v>0</v>
      </c>
      <c r="E140" s="156">
        <f>IF(RES_hhdet_fec!E140=0,0,RES_hhdet_fec!E140/0.086*1000000/RES_hhdet_num!E140)</f>
        <v>0</v>
      </c>
      <c r="F140" s="156">
        <f>IF(RES_hhdet_fec!F140=0,0,RES_hhdet_fec!F140/0.086*1000000/RES_hhdet_num!F140)</f>
        <v>0</v>
      </c>
      <c r="G140" s="156">
        <f>IF(RES_hhdet_fec!G140=0,0,RES_hhdet_fec!G140/0.086*1000000/RES_hhdet_num!G140)</f>
        <v>0</v>
      </c>
      <c r="H140" s="156">
        <f>IF(RES_hhdet_fec!H140=0,0,RES_hhdet_fec!H140/0.086*1000000/RES_hhdet_num!H140)</f>
        <v>0</v>
      </c>
      <c r="I140" s="156">
        <f>IF(RES_hhdet_fec!I140=0,0,RES_hhdet_fec!I140/0.086*1000000/RES_hhdet_num!I140)</f>
        <v>0</v>
      </c>
      <c r="J140" s="156">
        <f>IF(RES_hhdet_fec!J140=0,0,RES_hhdet_fec!J140/0.086*1000000/RES_hhdet_num!J140)</f>
        <v>0</v>
      </c>
      <c r="K140" s="156">
        <f>IF(RES_hhdet_fec!K140=0,0,RES_hhdet_fec!K140/0.086*1000000/RES_hhdet_num!K140)</f>
        <v>0</v>
      </c>
      <c r="L140" s="156">
        <f>IF(RES_hhdet_fec!L140=0,0,RES_hhdet_fec!L140/0.086*1000000/RES_hhdet_num!L140)</f>
        <v>0</v>
      </c>
      <c r="M140" s="156">
        <f>IF(RES_hhdet_fec!M140=0,0,RES_hhdet_fec!M140/0.086*1000000/RES_hhdet_num!M140)</f>
        <v>0</v>
      </c>
      <c r="N140" s="156">
        <f>IF(RES_hhdet_fec!N140=0,0,RES_hhdet_fec!N140/0.086*1000000/RES_hhdet_num!N140)</f>
        <v>0</v>
      </c>
      <c r="O140" s="156">
        <f>IF(RES_hhdet_fec!O140=0,0,RES_hhdet_fec!O140/0.086*1000000/RES_hhdet_num!O140)</f>
        <v>0</v>
      </c>
      <c r="P140" s="156">
        <f>IF(RES_hhdet_fec!P140=0,0,RES_hhdet_fec!P140/0.086*1000000/RES_hhdet_num!P140)</f>
        <v>0</v>
      </c>
      <c r="Q140" s="156">
        <f>IF(RES_hhdet_fec!Q140=0,0,RES_hhdet_fec!Q140/0.086*1000000/RES_hhdet_num!Q140)</f>
        <v>0</v>
      </c>
    </row>
    <row r="141" spans="1:17" ht="12" customHeight="1" x14ac:dyDescent="0.25">
      <c r="A141" s="29" t="s">
        <v>140</v>
      </c>
      <c r="B141" s="57">
        <f>IF(RES_hhdet_fec!B141=0,0,RES_hhdet_fec!B141/0.086*1000000/RES_hhdet_num!B141)</f>
        <v>0</v>
      </c>
      <c r="C141" s="57">
        <f>IF(RES_hhdet_fec!C141=0,0,RES_hhdet_fec!C141/0.086*1000000/RES_hhdet_num!C141)</f>
        <v>0</v>
      </c>
      <c r="D141" s="57">
        <f>IF(RES_hhdet_fec!D141=0,0,RES_hhdet_fec!D141/0.086*1000000/RES_hhdet_num!D141)</f>
        <v>0</v>
      </c>
      <c r="E141" s="57">
        <f>IF(RES_hhdet_fec!E141=0,0,RES_hhdet_fec!E141/0.086*1000000/RES_hhdet_num!E141)</f>
        <v>0</v>
      </c>
      <c r="F141" s="57">
        <f>IF(RES_hhdet_fec!F141=0,0,RES_hhdet_fec!F141/0.086*1000000/RES_hhdet_num!F141)</f>
        <v>0</v>
      </c>
      <c r="G141" s="57">
        <f>IF(RES_hhdet_fec!G141=0,0,RES_hhdet_fec!G141/0.086*1000000/RES_hhdet_num!G141)</f>
        <v>0</v>
      </c>
      <c r="H141" s="57">
        <f>IF(RES_hhdet_fec!H141=0,0,RES_hhdet_fec!H141/0.086*1000000/RES_hhdet_num!H141)</f>
        <v>0</v>
      </c>
      <c r="I141" s="57">
        <f>IF(RES_hhdet_fec!I141=0,0,RES_hhdet_fec!I141/0.086*1000000/RES_hhdet_num!I141)</f>
        <v>0</v>
      </c>
      <c r="J141" s="57">
        <f>IF(RES_hhdet_fec!J141=0,0,RES_hhdet_fec!J141/0.086*1000000/RES_hhdet_num!J141)</f>
        <v>0</v>
      </c>
      <c r="K141" s="57">
        <f>IF(RES_hhdet_fec!K141=0,0,RES_hhdet_fec!K141/0.086*1000000/RES_hhdet_num!K141)</f>
        <v>0</v>
      </c>
      <c r="L141" s="57">
        <f>IF(RES_hhdet_fec!L141=0,0,RES_hhdet_fec!L141/0.086*1000000/RES_hhdet_num!L141)</f>
        <v>0</v>
      </c>
      <c r="M141" s="57">
        <f>IF(RES_hhdet_fec!M141=0,0,RES_hhdet_fec!M141/0.086*1000000/RES_hhdet_num!M141)</f>
        <v>0</v>
      </c>
      <c r="N141" s="57">
        <f>IF(RES_hhdet_fec!N141=0,0,RES_hhdet_fec!N141/0.086*1000000/RES_hhdet_num!N141)</f>
        <v>0</v>
      </c>
      <c r="O141" s="57">
        <f>IF(RES_hhdet_fec!O141=0,0,RES_hhdet_fec!O141/0.086*1000000/RES_hhdet_num!O141)</f>
        <v>0</v>
      </c>
      <c r="P141" s="57">
        <f>IF(RES_hhdet_fec!P141=0,0,RES_hhdet_fec!P141/0.086*1000000/RES_hhdet_num!P141)</f>
        <v>0</v>
      </c>
      <c r="Q141" s="57">
        <f>IF(RES_hhdet_fec!Q141=0,0,RES_hhdet_fec!Q141/0.086*1000000/RES_hhdet_num!Q141)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>SUM(B144,B146,B148,B157)</f>
        <v>11642.568927635168</v>
      </c>
      <c r="C143" s="168">
        <f t="shared" ref="C143:Q143" si="28">SUM(C144,C146,C148,C157)</f>
        <v>10677.277399174753</v>
      </c>
      <c r="D143" s="168">
        <f t="shared" si="28"/>
        <v>10877.520760706304</v>
      </c>
      <c r="E143" s="168">
        <f t="shared" si="28"/>
        <v>11063.997569902282</v>
      </c>
      <c r="F143" s="168">
        <f t="shared" si="28"/>
        <v>10080.754903987779</v>
      </c>
      <c r="G143" s="168">
        <f t="shared" si="28"/>
        <v>9347.0395333007655</v>
      </c>
      <c r="H143" s="168">
        <f t="shared" si="28"/>
        <v>8945.9105497346081</v>
      </c>
      <c r="I143" s="168">
        <f t="shared" si="28"/>
        <v>8490.5594307997962</v>
      </c>
      <c r="J143" s="168">
        <f t="shared" si="28"/>
        <v>7694.0730105114399</v>
      </c>
      <c r="K143" s="168">
        <f t="shared" si="28"/>
        <v>7753.0712671435504</v>
      </c>
      <c r="L143" s="168">
        <f t="shared" si="28"/>
        <v>7158.4298374477512</v>
      </c>
      <c r="M143" s="168">
        <f t="shared" si="28"/>
        <v>7268.8153144660891</v>
      </c>
      <c r="N143" s="168">
        <f t="shared" si="28"/>
        <v>6929.0746827703788</v>
      </c>
      <c r="O143" s="168">
        <f t="shared" si="28"/>
        <v>6267.8615089421928</v>
      </c>
      <c r="P143" s="168">
        <f t="shared" si="28"/>
        <v>6126.2857331898358</v>
      </c>
      <c r="Q143" s="168">
        <f t="shared" si="28"/>
        <v>6647.3010321064357</v>
      </c>
    </row>
    <row r="144" spans="1:17" ht="12.95" customHeight="1" x14ac:dyDescent="0.25">
      <c r="A144" s="158" t="s">
        <v>65</v>
      </c>
      <c r="B144" s="157">
        <f t="shared" ref="B144:Q144" si="29">B145</f>
        <v>4984.5282864532601</v>
      </c>
      <c r="C144" s="157">
        <f t="shared" si="29"/>
        <v>4652.321007834882</v>
      </c>
      <c r="D144" s="157">
        <f t="shared" si="29"/>
        <v>4808.8705498486952</v>
      </c>
      <c r="E144" s="157">
        <f t="shared" si="29"/>
        <v>4919.2128949064991</v>
      </c>
      <c r="F144" s="157">
        <f t="shared" si="29"/>
        <v>4173.5512152536903</v>
      </c>
      <c r="G144" s="157">
        <f t="shared" si="29"/>
        <v>3368.9375586062019</v>
      </c>
      <c r="H144" s="157">
        <f t="shared" si="29"/>
        <v>3434.8705456085991</v>
      </c>
      <c r="I144" s="157">
        <f t="shared" si="29"/>
        <v>3113.6787425421503</v>
      </c>
      <c r="J144" s="157">
        <f t="shared" si="29"/>
        <v>2420.6722195541201</v>
      </c>
      <c r="K144" s="157">
        <f t="shared" si="29"/>
        <v>2469.9923950328925</v>
      </c>
      <c r="L144" s="157">
        <f t="shared" si="29"/>
        <v>1982.201921271504</v>
      </c>
      <c r="M144" s="157">
        <f t="shared" si="29"/>
        <v>2121.2876229943213</v>
      </c>
      <c r="N144" s="157">
        <f t="shared" si="29"/>
        <v>1958.1538742621544</v>
      </c>
      <c r="O144" s="157">
        <f t="shared" si="29"/>
        <v>1573.5283296011403</v>
      </c>
      <c r="P144" s="157">
        <f t="shared" si="29"/>
        <v>1397.7905310931542</v>
      </c>
      <c r="Q144" s="157">
        <f t="shared" si="29"/>
        <v>1645.9830413682257</v>
      </c>
    </row>
    <row r="145" spans="1:17" ht="12" customHeight="1" x14ac:dyDescent="0.25">
      <c r="A145" s="23" t="s">
        <v>60</v>
      </c>
      <c r="B145" s="156">
        <f>IF(RES_hhdet_fec!B145=0,0,RES_hhdet_fec!B145/0.086*1000000/RES_hhdet_num!B$143)</f>
        <v>4984.5282864532601</v>
      </c>
      <c r="C145" s="156">
        <f>IF(RES_hhdet_fec!C145=0,0,RES_hhdet_fec!C145/0.086*1000000/RES_hhdet_num!C$143)</f>
        <v>4652.321007834882</v>
      </c>
      <c r="D145" s="156">
        <f>IF(RES_hhdet_fec!D145=0,0,RES_hhdet_fec!D145/0.086*1000000/RES_hhdet_num!D$143)</f>
        <v>4808.8705498486952</v>
      </c>
      <c r="E145" s="156">
        <f>IF(RES_hhdet_fec!E145=0,0,RES_hhdet_fec!E145/0.086*1000000/RES_hhdet_num!E$143)</f>
        <v>4919.2128949064991</v>
      </c>
      <c r="F145" s="156">
        <f>IF(RES_hhdet_fec!F145=0,0,RES_hhdet_fec!F145/0.086*1000000/RES_hhdet_num!F$143)</f>
        <v>4173.5512152536903</v>
      </c>
      <c r="G145" s="156">
        <f>IF(RES_hhdet_fec!G145=0,0,RES_hhdet_fec!G145/0.086*1000000/RES_hhdet_num!G$143)</f>
        <v>3368.9375586062019</v>
      </c>
      <c r="H145" s="156">
        <f>IF(RES_hhdet_fec!H145=0,0,RES_hhdet_fec!H145/0.086*1000000/RES_hhdet_num!H$143)</f>
        <v>3434.8705456085991</v>
      </c>
      <c r="I145" s="156">
        <f>IF(RES_hhdet_fec!I145=0,0,RES_hhdet_fec!I145/0.086*1000000/RES_hhdet_num!I$143)</f>
        <v>3113.6787425421503</v>
      </c>
      <c r="J145" s="156">
        <f>IF(RES_hhdet_fec!J145=0,0,RES_hhdet_fec!J145/0.086*1000000/RES_hhdet_num!J$143)</f>
        <v>2420.6722195541201</v>
      </c>
      <c r="K145" s="156">
        <f>IF(RES_hhdet_fec!K145=0,0,RES_hhdet_fec!K145/0.086*1000000/RES_hhdet_num!K$143)</f>
        <v>2469.9923950328925</v>
      </c>
      <c r="L145" s="156">
        <f>IF(RES_hhdet_fec!L145=0,0,RES_hhdet_fec!L145/0.086*1000000/RES_hhdet_num!L$143)</f>
        <v>1982.201921271504</v>
      </c>
      <c r="M145" s="156">
        <f>IF(RES_hhdet_fec!M145=0,0,RES_hhdet_fec!M145/0.086*1000000/RES_hhdet_num!M$143)</f>
        <v>2121.2876229943213</v>
      </c>
      <c r="N145" s="156">
        <f>IF(RES_hhdet_fec!N145=0,0,RES_hhdet_fec!N145/0.086*1000000/RES_hhdet_num!N$143)</f>
        <v>1958.1538742621544</v>
      </c>
      <c r="O145" s="156">
        <f>IF(RES_hhdet_fec!O145=0,0,RES_hhdet_fec!O145/0.086*1000000/RES_hhdet_num!O$143)</f>
        <v>1573.5283296011403</v>
      </c>
      <c r="P145" s="156">
        <f>IF(RES_hhdet_fec!P145=0,0,RES_hhdet_fec!P145/0.086*1000000/RES_hhdet_num!P$143)</f>
        <v>1397.7905310931542</v>
      </c>
      <c r="Q145" s="156">
        <f>IF(RES_hhdet_fec!Q145=0,0,RES_hhdet_fec!Q145/0.086*1000000/RES_hhdet_num!Q$143)</f>
        <v>1645.9830413682257</v>
      </c>
    </row>
    <row r="146" spans="1:17" ht="12.95" customHeight="1" x14ac:dyDescent="0.25">
      <c r="A146" s="158" t="s">
        <v>112</v>
      </c>
      <c r="B146" s="157">
        <f t="shared" ref="B146:Q146" si="30">B147</f>
        <v>1330.169917273957</v>
      </c>
      <c r="C146" s="157">
        <f t="shared" si="30"/>
        <v>1296.9055992517106</v>
      </c>
      <c r="D146" s="157">
        <f t="shared" si="30"/>
        <v>1238.4335600088223</v>
      </c>
      <c r="E146" s="157">
        <f t="shared" si="30"/>
        <v>1179.3224980179416</v>
      </c>
      <c r="F146" s="157">
        <f t="shared" si="30"/>
        <v>1164.487838824441</v>
      </c>
      <c r="G146" s="157">
        <f t="shared" si="30"/>
        <v>1139.2958191315249</v>
      </c>
      <c r="H146" s="157">
        <f t="shared" si="30"/>
        <v>1075.0269033609638</v>
      </c>
      <c r="I146" s="157">
        <f t="shared" si="30"/>
        <v>993.06525992544425</v>
      </c>
      <c r="J146" s="157">
        <f t="shared" si="30"/>
        <v>965.95763493562663</v>
      </c>
      <c r="K146" s="157">
        <f t="shared" si="30"/>
        <v>965.88138587420804</v>
      </c>
      <c r="L146" s="157">
        <f t="shared" si="30"/>
        <v>934.73185636100766</v>
      </c>
      <c r="M146" s="157">
        <f t="shared" si="30"/>
        <v>919.54239737031935</v>
      </c>
      <c r="N146" s="157">
        <f t="shared" si="30"/>
        <v>909.933990550609</v>
      </c>
      <c r="O146" s="157">
        <f t="shared" si="30"/>
        <v>893.10381230115672</v>
      </c>
      <c r="P146" s="157">
        <f t="shared" si="30"/>
        <v>874.30456516722347</v>
      </c>
      <c r="Q146" s="157">
        <f t="shared" si="30"/>
        <v>854.81093994264631</v>
      </c>
    </row>
    <row r="147" spans="1:17" ht="12" customHeight="1" x14ac:dyDescent="0.25">
      <c r="A147" s="23" t="s">
        <v>60</v>
      </c>
      <c r="B147" s="156">
        <f>IF(RES_hhdet_fec!B147=0,0,RES_hhdet_fec!B147/0.086*1000000/RES_hhdet_num!B$143)</f>
        <v>1330.169917273957</v>
      </c>
      <c r="C147" s="156">
        <f>IF(RES_hhdet_fec!C147=0,0,RES_hhdet_fec!C147/0.086*1000000/RES_hhdet_num!C$143)</f>
        <v>1296.9055992517106</v>
      </c>
      <c r="D147" s="156">
        <f>IF(RES_hhdet_fec!D147=0,0,RES_hhdet_fec!D147/0.086*1000000/RES_hhdet_num!D$143)</f>
        <v>1238.4335600088223</v>
      </c>
      <c r="E147" s="156">
        <f>IF(RES_hhdet_fec!E147=0,0,RES_hhdet_fec!E147/0.086*1000000/RES_hhdet_num!E$143)</f>
        <v>1179.3224980179416</v>
      </c>
      <c r="F147" s="156">
        <f>IF(RES_hhdet_fec!F147=0,0,RES_hhdet_fec!F147/0.086*1000000/RES_hhdet_num!F$143)</f>
        <v>1164.487838824441</v>
      </c>
      <c r="G147" s="156">
        <f>IF(RES_hhdet_fec!G147=0,0,RES_hhdet_fec!G147/0.086*1000000/RES_hhdet_num!G$143)</f>
        <v>1139.2958191315249</v>
      </c>
      <c r="H147" s="156">
        <f>IF(RES_hhdet_fec!H147=0,0,RES_hhdet_fec!H147/0.086*1000000/RES_hhdet_num!H$143)</f>
        <v>1075.0269033609638</v>
      </c>
      <c r="I147" s="156">
        <f>IF(RES_hhdet_fec!I147=0,0,RES_hhdet_fec!I147/0.086*1000000/RES_hhdet_num!I$143)</f>
        <v>993.06525992544425</v>
      </c>
      <c r="J147" s="156">
        <f>IF(RES_hhdet_fec!J147=0,0,RES_hhdet_fec!J147/0.086*1000000/RES_hhdet_num!J$143)</f>
        <v>965.95763493562663</v>
      </c>
      <c r="K147" s="156">
        <f>IF(RES_hhdet_fec!K147=0,0,RES_hhdet_fec!K147/0.086*1000000/RES_hhdet_num!K$143)</f>
        <v>965.88138587420804</v>
      </c>
      <c r="L147" s="156">
        <f>IF(RES_hhdet_fec!L147=0,0,RES_hhdet_fec!L147/0.086*1000000/RES_hhdet_num!L$143)</f>
        <v>934.73185636100766</v>
      </c>
      <c r="M147" s="156">
        <f>IF(RES_hhdet_fec!M147=0,0,RES_hhdet_fec!M147/0.086*1000000/RES_hhdet_num!M$143)</f>
        <v>919.54239737031935</v>
      </c>
      <c r="N147" s="156">
        <f>IF(RES_hhdet_fec!N147=0,0,RES_hhdet_fec!N147/0.086*1000000/RES_hhdet_num!N$143)</f>
        <v>909.933990550609</v>
      </c>
      <c r="O147" s="156">
        <f>IF(RES_hhdet_fec!O147=0,0,RES_hhdet_fec!O147/0.086*1000000/RES_hhdet_num!O$143)</f>
        <v>893.10381230115672</v>
      </c>
      <c r="P147" s="156">
        <f>IF(RES_hhdet_fec!P147=0,0,RES_hhdet_fec!P147/0.086*1000000/RES_hhdet_num!P$143)</f>
        <v>874.30456516722347</v>
      </c>
      <c r="Q147" s="156">
        <f>IF(RES_hhdet_fec!Q147=0,0,RES_hhdet_fec!Q147/0.086*1000000/RES_hhdet_num!Q$143)</f>
        <v>854.81093994264631</v>
      </c>
    </row>
    <row r="148" spans="1:17" ht="12" customHeight="1" x14ac:dyDescent="0.25">
      <c r="A148" s="158" t="s">
        <v>63</v>
      </c>
      <c r="B148" s="157">
        <f>IF(RES_hhdet_fec!B148=0,0,RES_hhdet_fec!B148/0.086*1000000/RES_hhdet_num!B$143)</f>
        <v>3242.8461937328284</v>
      </c>
      <c r="C148" s="157">
        <f>IF(RES_hhdet_fec!C148=0,0,RES_hhdet_fec!C148/0.086*1000000/RES_hhdet_num!C$143)</f>
        <v>3003.5475764646076</v>
      </c>
      <c r="D148" s="157">
        <f>IF(RES_hhdet_fec!D148=0,0,RES_hhdet_fec!D148/0.086*1000000/RES_hhdet_num!D$143)</f>
        <v>3145.5557267192598</v>
      </c>
      <c r="E148" s="157">
        <f>IF(RES_hhdet_fec!E148=0,0,RES_hhdet_fec!E148/0.086*1000000/RES_hhdet_num!E$143)</f>
        <v>3131.385721731569</v>
      </c>
      <c r="F148" s="157">
        <f>IF(RES_hhdet_fec!F148=0,0,RES_hhdet_fec!F148/0.086*1000000/RES_hhdet_num!F$143)</f>
        <v>2866.9519513265673</v>
      </c>
      <c r="G148" s="157">
        <f>IF(RES_hhdet_fec!G148=0,0,RES_hhdet_fec!G148/0.086*1000000/RES_hhdet_num!G$143)</f>
        <v>3048.4782522796586</v>
      </c>
      <c r="H148" s="157">
        <f>IF(RES_hhdet_fec!H148=0,0,RES_hhdet_fec!H148/0.086*1000000/RES_hhdet_num!H$143)</f>
        <v>2755.5716208670146</v>
      </c>
      <c r="I148" s="157">
        <f>IF(RES_hhdet_fec!I148=0,0,RES_hhdet_fec!I148/0.086*1000000/RES_hhdet_num!I$143)</f>
        <v>2578.2457962646981</v>
      </c>
      <c r="J148" s="157">
        <f>IF(RES_hhdet_fec!J148=0,0,RES_hhdet_fec!J148/0.086*1000000/RES_hhdet_num!J$143)</f>
        <v>2588.8762705192621</v>
      </c>
      <c r="K148" s="157">
        <f>IF(RES_hhdet_fec!K148=0,0,RES_hhdet_fec!K148/0.086*1000000/RES_hhdet_num!K$143)</f>
        <v>2566.8143410860666</v>
      </c>
      <c r="L148" s="157">
        <f>IF(RES_hhdet_fec!L148=0,0,RES_hhdet_fec!L148/0.086*1000000/RES_hhdet_num!L$143)</f>
        <v>2472.9841971512787</v>
      </c>
      <c r="M148" s="157">
        <f>IF(RES_hhdet_fec!M148=0,0,RES_hhdet_fec!M148/0.086*1000000/RES_hhdet_num!M$143)</f>
        <v>2435.685630064042</v>
      </c>
      <c r="N148" s="157">
        <f>IF(RES_hhdet_fec!N148=0,0,RES_hhdet_fec!N148/0.086*1000000/RES_hhdet_num!N$143)</f>
        <v>2339.0986850993354</v>
      </c>
      <c r="O148" s="157">
        <f>IF(RES_hhdet_fec!O148=0,0,RES_hhdet_fec!O148/0.086*1000000/RES_hhdet_num!O$143)</f>
        <v>2224.7930528845072</v>
      </c>
      <c r="P148" s="157">
        <f>IF(RES_hhdet_fec!P148=0,0,RES_hhdet_fec!P148/0.086*1000000/RES_hhdet_num!P$143)</f>
        <v>2328.4805292680139</v>
      </c>
      <c r="Q148" s="157">
        <f>IF(RES_hhdet_fec!Q148=0,0,RES_hhdet_fec!Q148/0.086*1000000/RES_hhdet_num!Q$143)</f>
        <v>2555.4733125551061</v>
      </c>
    </row>
    <row r="149" spans="1:17" ht="12" customHeight="1" x14ac:dyDescent="0.25">
      <c r="A149" s="167" t="s">
        <v>144</v>
      </c>
      <c r="B149" s="132">
        <f>IF(RES_hhdet_fec!B149=0,0,RES_hhdet_fec!B149/0.086*1000000/RES_hhdet_num!B149)</f>
        <v>6498.1683813241079</v>
      </c>
      <c r="C149" s="132">
        <f>IF(RES_hhdet_fec!C149=0,0,RES_hhdet_fec!C149/0.086*1000000/RES_hhdet_num!C149)</f>
        <v>6048.3488356591643</v>
      </c>
      <c r="D149" s="132">
        <f>IF(RES_hhdet_fec!D149=0,0,RES_hhdet_fec!D149/0.086*1000000/RES_hhdet_num!D149)</f>
        <v>6177.0877060849934</v>
      </c>
      <c r="E149" s="132">
        <f>IF(RES_hhdet_fec!E149=0,0,RES_hhdet_fec!E149/0.086*1000000/RES_hhdet_num!E149)</f>
        <v>6125.5907941653631</v>
      </c>
      <c r="F149" s="132">
        <f>IF(RES_hhdet_fec!F149=0,0,RES_hhdet_fec!F149/0.086*1000000/RES_hhdet_num!F149)</f>
        <v>5940.9403983280627</v>
      </c>
      <c r="G149" s="132">
        <f>IF(RES_hhdet_fec!G149=0,0,RES_hhdet_fec!G149/0.086*1000000/RES_hhdet_num!G149)</f>
        <v>5781.8003813786599</v>
      </c>
      <c r="H149" s="132">
        <f>IF(RES_hhdet_fec!H149=0,0,RES_hhdet_fec!H149/0.086*1000000/RES_hhdet_num!H149)</f>
        <v>5487.4960748886479</v>
      </c>
      <c r="I149" s="132">
        <f>IF(RES_hhdet_fec!I149=0,0,RES_hhdet_fec!I149/0.086*1000000/RES_hhdet_num!I149)</f>
        <v>5596.2076005593872</v>
      </c>
      <c r="J149" s="132">
        <f>IF(RES_hhdet_fec!J149=0,0,RES_hhdet_fec!J149/0.086*1000000/RES_hhdet_num!J149)</f>
        <v>5449.9923783453833</v>
      </c>
      <c r="K149" s="132">
        <f>IF(RES_hhdet_fec!K149=0,0,RES_hhdet_fec!K149/0.086*1000000/RES_hhdet_num!K149)</f>
        <v>5375.0191279784176</v>
      </c>
      <c r="L149" s="132">
        <f>IF(RES_hhdet_fec!L149=0,0,RES_hhdet_fec!L149/0.086*1000000/RES_hhdet_num!L149)</f>
        <v>5262.0075146395038</v>
      </c>
      <c r="M149" s="132">
        <f>IF(RES_hhdet_fec!M149=0,0,RES_hhdet_fec!M149/0.086*1000000/RES_hhdet_num!M149)</f>
        <v>4892.5739584179073</v>
      </c>
      <c r="N149" s="132">
        <f>IF(RES_hhdet_fec!N149=0,0,RES_hhdet_fec!N149/0.086*1000000/RES_hhdet_num!N149)</f>
        <v>4567.313154074026</v>
      </c>
      <c r="O149" s="132">
        <f>IF(RES_hhdet_fec!O149=0,0,RES_hhdet_fec!O149/0.086*1000000/RES_hhdet_num!O149)</f>
        <v>4342.5335282680453</v>
      </c>
      <c r="P149" s="132">
        <f>IF(RES_hhdet_fec!P149=0,0,RES_hhdet_fec!P149/0.086*1000000/RES_hhdet_num!P149)</f>
        <v>4346.1110819510868</v>
      </c>
      <c r="Q149" s="132">
        <f>IF(RES_hhdet_fec!Q149=0,0,RES_hhdet_fec!Q149/0.086*1000000/RES_hhdet_num!Q149)</f>
        <v>4492.4339357339359</v>
      </c>
    </row>
    <row r="150" spans="1:17" ht="12" customHeight="1" x14ac:dyDescent="0.25">
      <c r="A150" s="167" t="s">
        <v>143</v>
      </c>
      <c r="B150" s="132">
        <f>IF(RES_hhdet_fec!B150=0,0,RES_hhdet_fec!B150/0.086*1000000/RES_hhdet_num!B150)</f>
        <v>2538.4059240984716</v>
      </c>
      <c r="C150" s="132">
        <f>IF(RES_hhdet_fec!C150=0,0,RES_hhdet_fec!C150/0.086*1000000/RES_hhdet_num!C150)</f>
        <v>2348.1193882267676</v>
      </c>
      <c r="D150" s="132">
        <f>IF(RES_hhdet_fec!D150=0,0,RES_hhdet_fec!D150/0.086*1000000/RES_hhdet_num!D150)</f>
        <v>2459.5022466589694</v>
      </c>
      <c r="E150" s="132">
        <f>IF(RES_hhdet_fec!E150=0,0,RES_hhdet_fec!E150/0.086*1000000/RES_hhdet_num!E150)</f>
        <v>2463.1746008103728</v>
      </c>
      <c r="F150" s="132">
        <f>IF(RES_hhdet_fec!F150=0,0,RES_hhdet_fec!F150/0.086*1000000/RES_hhdet_num!F150)</f>
        <v>2413.0343374651338</v>
      </c>
      <c r="G150" s="132">
        <f>IF(RES_hhdet_fec!G150=0,0,RES_hhdet_fec!G150/0.086*1000000/RES_hhdet_num!G150)</f>
        <v>2720.58455834605</v>
      </c>
      <c r="H150" s="132">
        <f>IF(RES_hhdet_fec!H150=0,0,RES_hhdet_fec!H150/0.086*1000000/RES_hhdet_num!H150)</f>
        <v>2351.6022572335578</v>
      </c>
      <c r="I150" s="132">
        <f>IF(RES_hhdet_fec!I150=0,0,RES_hhdet_fec!I150/0.086*1000000/RES_hhdet_num!I150)</f>
        <v>2339.4787419118006</v>
      </c>
      <c r="J150" s="132">
        <f>IF(RES_hhdet_fec!J150=0,0,RES_hhdet_fec!J150/0.086*1000000/RES_hhdet_num!J150)</f>
        <v>2314.8909874560441</v>
      </c>
      <c r="K150" s="132">
        <f>IF(RES_hhdet_fec!K150=0,0,RES_hhdet_fec!K150/0.086*1000000/RES_hhdet_num!K150)</f>
        <v>2308.7497410887622</v>
      </c>
      <c r="L150" s="132">
        <f>IF(RES_hhdet_fec!L150=0,0,RES_hhdet_fec!L150/0.086*1000000/RES_hhdet_num!L150)</f>
        <v>2282.2696452657956</v>
      </c>
      <c r="M150" s="132">
        <f>IF(RES_hhdet_fec!M150=0,0,RES_hhdet_fec!M150/0.086*1000000/RES_hhdet_num!M150)</f>
        <v>2263.3690151800683</v>
      </c>
      <c r="N150" s="132">
        <f>IF(RES_hhdet_fec!N150=0,0,RES_hhdet_fec!N150/0.086*1000000/RES_hhdet_num!N150)</f>
        <v>2225.1812967177698</v>
      </c>
      <c r="O150" s="132">
        <f>IF(RES_hhdet_fec!O150=0,0,RES_hhdet_fec!O150/0.086*1000000/RES_hhdet_num!O150)</f>
        <v>2184.4021839398433</v>
      </c>
      <c r="P150" s="132">
        <f>IF(RES_hhdet_fec!P150=0,0,RES_hhdet_fec!P150/0.086*1000000/RES_hhdet_num!P150)</f>
        <v>2279.5314676012263</v>
      </c>
      <c r="Q150" s="132">
        <f>IF(RES_hhdet_fec!Q150=0,0,RES_hhdet_fec!Q150/0.086*1000000/RES_hhdet_num!Q150)</f>
        <v>2518.4947059749247</v>
      </c>
    </row>
    <row r="151" spans="1:17" ht="12" customHeight="1" x14ac:dyDescent="0.25">
      <c r="A151" s="166" t="s">
        <v>57</v>
      </c>
      <c r="B151" s="165">
        <f>IF(RES_hhdet_fec!B151=0,0,RES_hhdet_fec!B151/0.086*1000000/RES_hhdet_num!B150)</f>
        <v>129.96336762648116</v>
      </c>
      <c r="C151" s="165">
        <f>IF(RES_hhdet_fec!C151=0,0,RES_hhdet_fec!C151/0.086*1000000/RES_hhdet_num!C150)</f>
        <v>60.48348835659128</v>
      </c>
      <c r="D151" s="165">
        <f>IF(RES_hhdet_fec!D151=0,0,RES_hhdet_fec!D151/0.086*1000000/RES_hhdet_num!D150)</f>
        <v>123.54175412169943</v>
      </c>
      <c r="E151" s="165">
        <f>IF(RES_hhdet_fec!E151=0,0,RES_hhdet_fec!E151/0.086*1000000/RES_hhdet_num!E150)</f>
        <v>122.51181588330678</v>
      </c>
      <c r="F151" s="165">
        <f>IF(RES_hhdet_fec!F151=0,0,RES_hhdet_fec!F151/0.086*1000000/RES_hhdet_num!F150)</f>
        <v>118.81880796656078</v>
      </c>
      <c r="G151" s="165">
        <f>IF(RES_hhdet_fec!G151=0,0,RES_hhdet_fec!G151/0.086*1000000/RES_hhdet_num!G150)</f>
        <v>693.81604576543953</v>
      </c>
      <c r="H151" s="165">
        <f>IF(RES_hhdet_fec!H151=0,0,RES_hhdet_fec!H151/0.086*1000000/RES_hhdet_num!H150)</f>
        <v>246.93732336999011</v>
      </c>
      <c r="I151" s="165">
        <f>IF(RES_hhdet_fec!I151=0,0,RES_hhdet_fec!I151/0.086*1000000/RES_hhdet_num!I150)</f>
        <v>111.92415201118851</v>
      </c>
      <c r="J151" s="165">
        <f>IF(RES_hhdet_fec!J151=0,0,RES_hhdet_fec!J151/0.086*1000000/RES_hhdet_num!J150)</f>
        <v>108.9998475669077</v>
      </c>
      <c r="K151" s="165">
        <f>IF(RES_hhdet_fec!K151=0,0,RES_hhdet_fec!K151/0.086*1000000/RES_hhdet_num!K150)</f>
        <v>107.50038255956781</v>
      </c>
      <c r="L151" s="165">
        <f>IF(RES_hhdet_fec!L151=0,0,RES_hhdet_fec!L151/0.086*1000000/RES_hhdet_num!L150)</f>
        <v>105.24015029278945</v>
      </c>
      <c r="M151" s="165">
        <f>IF(RES_hhdet_fec!M151=0,0,RES_hhdet_fec!M151/0.086*1000000/RES_hhdet_num!M150)</f>
        <v>97.851479168357699</v>
      </c>
      <c r="N151" s="165">
        <f>IF(RES_hhdet_fec!N151=0,0,RES_hhdet_fec!N151/0.086*1000000/RES_hhdet_num!N150)</f>
        <v>91.346263081479918</v>
      </c>
      <c r="O151" s="165">
        <f>IF(RES_hhdet_fec!O151=0,0,RES_hhdet_fec!O151/0.086*1000000/RES_hhdet_num!O150)</f>
        <v>86.850670565360559</v>
      </c>
      <c r="P151" s="165">
        <f>IF(RES_hhdet_fec!P151=0,0,RES_hhdet_fec!P151/0.086*1000000/RES_hhdet_num!P150)</f>
        <v>152.11388786828775</v>
      </c>
      <c r="Q151" s="165">
        <f>IF(RES_hhdet_fec!Q151=0,0,RES_hhdet_fec!Q151/0.086*1000000/RES_hhdet_num!Q150)</f>
        <v>381.85688453738464</v>
      </c>
    </row>
    <row r="152" spans="1:17" ht="12" customHeight="1" x14ac:dyDescent="0.25">
      <c r="A152" s="147" t="s">
        <v>59</v>
      </c>
      <c r="B152" s="164">
        <f>IF(RES_hhdet_fec!B152=0,0,RES_hhdet_fec!B152/0.086*1000000/RES_hhdet_num!B150)</f>
        <v>2408.4425564719904</v>
      </c>
      <c r="C152" s="164">
        <f>IF(RES_hhdet_fec!C152=0,0,RES_hhdet_fec!C152/0.086*1000000/RES_hhdet_num!C150)</f>
        <v>2287.6358998701762</v>
      </c>
      <c r="D152" s="164">
        <f>IF(RES_hhdet_fec!D152=0,0,RES_hhdet_fec!D152/0.086*1000000/RES_hhdet_num!D150)</f>
        <v>2335.9604925372696</v>
      </c>
      <c r="E152" s="164">
        <f>IF(RES_hhdet_fec!E152=0,0,RES_hhdet_fec!E152/0.086*1000000/RES_hhdet_num!E150)</f>
        <v>2340.6627849270662</v>
      </c>
      <c r="F152" s="164">
        <f>IF(RES_hhdet_fec!F152=0,0,RES_hhdet_fec!F152/0.086*1000000/RES_hhdet_num!F150)</f>
        <v>2294.2155294985728</v>
      </c>
      <c r="G152" s="164">
        <f>IF(RES_hhdet_fec!G152=0,0,RES_hhdet_fec!G152/0.086*1000000/RES_hhdet_num!G150)</f>
        <v>2026.7685125806104</v>
      </c>
      <c r="H152" s="164">
        <f>IF(RES_hhdet_fec!H152=0,0,RES_hhdet_fec!H152/0.086*1000000/RES_hhdet_num!H150)</f>
        <v>2104.6649338635675</v>
      </c>
      <c r="I152" s="164">
        <f>IF(RES_hhdet_fec!I152=0,0,RES_hhdet_fec!I152/0.086*1000000/RES_hhdet_num!I150)</f>
        <v>2227.554589900612</v>
      </c>
      <c r="J152" s="164">
        <f>IF(RES_hhdet_fec!J152=0,0,RES_hhdet_fec!J152/0.086*1000000/RES_hhdet_num!J150)</f>
        <v>2205.8911398891364</v>
      </c>
      <c r="K152" s="164">
        <f>IF(RES_hhdet_fec!K152=0,0,RES_hhdet_fec!K152/0.086*1000000/RES_hhdet_num!K150)</f>
        <v>2201.2493585291945</v>
      </c>
      <c r="L152" s="164">
        <f>IF(RES_hhdet_fec!L152=0,0,RES_hhdet_fec!L152/0.086*1000000/RES_hhdet_num!L150)</f>
        <v>2177.0294949730064</v>
      </c>
      <c r="M152" s="164">
        <f>IF(RES_hhdet_fec!M152=0,0,RES_hhdet_fec!M152/0.086*1000000/RES_hhdet_num!M150)</f>
        <v>2165.5175360117109</v>
      </c>
      <c r="N152" s="164">
        <f>IF(RES_hhdet_fec!N152=0,0,RES_hhdet_fec!N152/0.086*1000000/RES_hhdet_num!N150)</f>
        <v>2133.8350336362901</v>
      </c>
      <c r="O152" s="164">
        <f>IF(RES_hhdet_fec!O152=0,0,RES_hhdet_fec!O152/0.086*1000000/RES_hhdet_num!O150)</f>
        <v>2097.551513374483</v>
      </c>
      <c r="P152" s="164">
        <f>IF(RES_hhdet_fec!P152=0,0,RES_hhdet_fec!P152/0.086*1000000/RES_hhdet_num!P150)</f>
        <v>2127.417579732939</v>
      </c>
      <c r="Q152" s="164">
        <f>IF(RES_hhdet_fec!Q152=0,0,RES_hhdet_fec!Q152/0.086*1000000/RES_hhdet_num!Q150)</f>
        <v>2136.6378214375404</v>
      </c>
    </row>
    <row r="153" spans="1:17" ht="12" customHeight="1" x14ac:dyDescent="0.25">
      <c r="A153" s="163" t="s">
        <v>142</v>
      </c>
      <c r="B153" s="162">
        <f>IF(RES_hhdet_fec!B153=0,0,RES_hhdet_fec!B153/0.086*1000000/RES_hhdet_num!B153)</f>
        <v>5302.8022362856609</v>
      </c>
      <c r="C153" s="162">
        <f>IF(RES_hhdet_fec!C153=0,0,RES_hhdet_fec!C153/0.086*1000000/RES_hhdet_num!C153)</f>
        <v>4800.4536203069529</v>
      </c>
      <c r="D153" s="162">
        <f>IF(RES_hhdet_fec!D153=0,0,RES_hhdet_fec!D153/0.086*1000000/RES_hhdet_num!D153)</f>
        <v>4916.8380711511418</v>
      </c>
      <c r="E153" s="162">
        <f>IF(RES_hhdet_fec!E153=0,0,RES_hhdet_fec!E153/0.086*1000000/RES_hhdet_num!E153)</f>
        <v>4981.4704532507894</v>
      </c>
      <c r="F153" s="162">
        <f>IF(RES_hhdet_fec!F153=0,0,RES_hhdet_fec!F153/0.086*1000000/RES_hhdet_num!F153)</f>
        <v>4838.5371626539072</v>
      </c>
      <c r="G153" s="162">
        <f>IF(RES_hhdet_fec!G153=0,0,RES_hhdet_fec!G153/0.086*1000000/RES_hhdet_num!G153)</f>
        <v>4597.2270463305294</v>
      </c>
      <c r="H153" s="162">
        <f>IF(RES_hhdet_fec!H153=0,0,RES_hhdet_fec!H153/0.086*1000000/RES_hhdet_num!H153)</f>
        <v>4450.3523016269137</v>
      </c>
      <c r="I153" s="162">
        <f>IF(RES_hhdet_fec!I153=0,0,RES_hhdet_fec!I153/0.086*1000000/RES_hhdet_num!I153)</f>
        <v>5324.0144324957719</v>
      </c>
      <c r="J153" s="162">
        <f>IF(RES_hhdet_fec!J153=0,0,RES_hhdet_fec!J153/0.086*1000000/RES_hhdet_num!J153)</f>
        <v>5313.5426306707441</v>
      </c>
      <c r="K153" s="162">
        <f>IF(RES_hhdet_fec!K153=0,0,RES_hhdet_fec!K153/0.086*1000000/RES_hhdet_num!K153)</f>
        <v>5185.9316865155588</v>
      </c>
      <c r="L153" s="162">
        <f>IF(RES_hhdet_fec!L153=0,0,RES_hhdet_fec!L153/0.086*1000000/RES_hhdet_num!L153)</f>
        <v>5373.6097916017334</v>
      </c>
      <c r="M153" s="162">
        <f>IF(RES_hhdet_fec!M153=0,0,RES_hhdet_fec!M153/0.086*1000000/RES_hhdet_num!M153)</f>
        <v>5265.0735456129696</v>
      </c>
      <c r="N153" s="162">
        <f>IF(RES_hhdet_fec!N153=0,0,RES_hhdet_fec!N153/0.086*1000000/RES_hhdet_num!N153)</f>
        <v>4918.3499632402445</v>
      </c>
      <c r="O153" s="162">
        <f>IF(RES_hhdet_fec!O153=0,0,RES_hhdet_fec!O153/0.086*1000000/RES_hhdet_num!O153)</f>
        <v>4750.8045642579737</v>
      </c>
      <c r="P153" s="162">
        <f>IF(RES_hhdet_fec!P153=0,0,RES_hhdet_fec!P153/0.086*1000000/RES_hhdet_num!P153)</f>
        <v>4600.808358596958</v>
      </c>
      <c r="Q153" s="162">
        <f>IF(RES_hhdet_fec!Q153=0,0,RES_hhdet_fec!Q153/0.086*1000000/RES_hhdet_num!Q153)</f>
        <v>4770.9683051493421</v>
      </c>
    </row>
    <row r="154" spans="1:17" ht="12" customHeight="1" x14ac:dyDescent="0.25">
      <c r="A154" s="161" t="s">
        <v>141</v>
      </c>
      <c r="B154" s="160">
        <f>IF(RES_hhdet_fec!B154=0,0,RES_hhdet_fec!B154/0.086*1000000/RES_hhdet_num!B154)</f>
        <v>2514.4986011977026</v>
      </c>
      <c r="C154" s="160">
        <f>IF(RES_hhdet_fec!C154=0,0,RES_hhdet_fec!C154/0.086*1000000/RES_hhdet_num!C154)</f>
        <v>2335.6404360732454</v>
      </c>
      <c r="D154" s="160">
        <f>IF(RES_hhdet_fec!D154=0,0,RES_hhdet_fec!D154/0.086*1000000/RES_hhdet_num!D154)</f>
        <v>2434.2972539602924</v>
      </c>
      <c r="E154" s="160">
        <f>IF(RES_hhdet_fec!E154=0,0,RES_hhdet_fec!E154/0.086*1000000/RES_hhdet_num!E154)</f>
        <v>2440.2921939920807</v>
      </c>
      <c r="F154" s="160">
        <f>IF(RES_hhdet_fec!F154=0,0,RES_hhdet_fec!F154/0.086*1000000/RES_hhdet_num!F154)</f>
        <v>2390.9862727516497</v>
      </c>
      <c r="G154" s="160">
        <f>IF(RES_hhdet_fec!G154=0,0,RES_hhdet_fec!G154/0.086*1000000/RES_hhdet_num!G154)</f>
        <v>2578.4357581402751</v>
      </c>
      <c r="H154" s="160">
        <f>IF(RES_hhdet_fec!H154=0,0,RES_hhdet_fec!H154/0.086*1000000/RES_hhdet_num!H154)</f>
        <v>2304.9307874367805</v>
      </c>
      <c r="I154" s="160">
        <f>IF(RES_hhdet_fec!I154=0,0,RES_hhdet_fec!I154/0.086*1000000/RES_hhdet_num!I154)</f>
        <v>2334.0348785505271</v>
      </c>
      <c r="J154" s="160">
        <f>IF(RES_hhdet_fec!J154=0,0,RES_hhdet_fec!J154/0.086*1000000/RES_hhdet_num!J154)</f>
        <v>2312.1619925025516</v>
      </c>
      <c r="K154" s="160">
        <f>IF(RES_hhdet_fec!K154=0,0,RES_hhdet_fec!K154/0.086*1000000/RES_hhdet_num!K154)</f>
        <v>2304.9679922595055</v>
      </c>
      <c r="L154" s="160">
        <f>IF(RES_hhdet_fec!L154=0,0,RES_hhdet_fec!L154/0.086*1000000/RES_hhdet_num!L154)</f>
        <v>2284.5016908050402</v>
      </c>
      <c r="M154" s="160">
        <f>IF(RES_hhdet_fec!M154=0,0,RES_hhdet_fec!M154/0.086*1000000/RES_hhdet_num!M154)</f>
        <v>2270.8190069239695</v>
      </c>
      <c r="N154" s="160">
        <f>IF(RES_hhdet_fec!N154=0,0,RES_hhdet_fec!N154/0.086*1000000/RES_hhdet_num!N154)</f>
        <v>2232.2020329010943</v>
      </c>
      <c r="O154" s="160">
        <f>IF(RES_hhdet_fec!O154=0,0,RES_hhdet_fec!O154/0.086*1000000/RES_hhdet_num!O154)</f>
        <v>2192.5676046596418</v>
      </c>
      <c r="P154" s="160">
        <f>IF(RES_hhdet_fec!P154=0,0,RES_hhdet_fec!P154/0.086*1000000/RES_hhdet_num!P154)</f>
        <v>2288.4458722838312</v>
      </c>
      <c r="Q154" s="160">
        <f>IF(RES_hhdet_fec!Q154=0,0,RES_hhdet_fec!Q154/0.086*1000000/RES_hhdet_num!Q154)</f>
        <v>2542.1701273752346</v>
      </c>
    </row>
    <row r="155" spans="1:17" ht="12" customHeight="1" x14ac:dyDescent="0.25">
      <c r="A155" s="148" t="s">
        <v>60</v>
      </c>
      <c r="B155" s="156">
        <f>IF(RES_hhdet_fec!B155=0,0,RES_hhdet_fec!B155/0.086*1000000/RES_hhdet_num!B154)</f>
        <v>106.0560447257121</v>
      </c>
      <c r="C155" s="156">
        <f>IF(RES_hhdet_fec!C155=0,0,RES_hhdet_fec!C155/0.086*1000000/RES_hhdet_num!C154)</f>
        <v>48.004536203069065</v>
      </c>
      <c r="D155" s="156">
        <f>IF(RES_hhdet_fec!D155=0,0,RES_hhdet_fec!D155/0.086*1000000/RES_hhdet_num!D154)</f>
        <v>98.336761423022722</v>
      </c>
      <c r="E155" s="156">
        <f>IF(RES_hhdet_fec!E155=0,0,RES_hhdet_fec!E155/0.086*1000000/RES_hhdet_num!E154)</f>
        <v>99.629409065015423</v>
      </c>
      <c r="F155" s="156">
        <f>IF(RES_hhdet_fec!F155=0,0,RES_hhdet_fec!F155/0.086*1000000/RES_hhdet_num!F154)</f>
        <v>96.770743253077868</v>
      </c>
      <c r="G155" s="156">
        <f>IF(RES_hhdet_fec!G155=0,0,RES_hhdet_fec!G155/0.086*1000000/RES_hhdet_num!G154)</f>
        <v>551.66724555966391</v>
      </c>
      <c r="H155" s="156">
        <f>IF(RES_hhdet_fec!H155=0,0,RES_hhdet_fec!H155/0.086*1000000/RES_hhdet_num!H154)</f>
        <v>200.26585357321193</v>
      </c>
      <c r="I155" s="156">
        <f>IF(RES_hhdet_fec!I155=0,0,RES_hhdet_fec!I155/0.086*1000000/RES_hhdet_num!I154)</f>
        <v>106.48028864991599</v>
      </c>
      <c r="J155" s="156">
        <f>IF(RES_hhdet_fec!J155=0,0,RES_hhdet_fec!J155/0.086*1000000/RES_hhdet_num!J154)</f>
        <v>106.27085261341506</v>
      </c>
      <c r="K155" s="156">
        <f>IF(RES_hhdet_fec!K155=0,0,RES_hhdet_fec!K155/0.086*1000000/RES_hhdet_num!K154)</f>
        <v>103.71863373031066</v>
      </c>
      <c r="L155" s="156">
        <f>IF(RES_hhdet_fec!L155=0,0,RES_hhdet_fec!L155/0.086*1000000/RES_hhdet_num!L154)</f>
        <v>107.47219583203439</v>
      </c>
      <c r="M155" s="156">
        <f>IF(RES_hhdet_fec!M155=0,0,RES_hhdet_fec!M155/0.086*1000000/RES_hhdet_num!M154)</f>
        <v>105.30147091225878</v>
      </c>
      <c r="N155" s="156">
        <f>IF(RES_hhdet_fec!N155=0,0,RES_hhdet_fec!N155/0.086*1000000/RES_hhdet_num!N154)</f>
        <v>98.366999264804235</v>
      </c>
      <c r="O155" s="156">
        <f>IF(RES_hhdet_fec!O155=0,0,RES_hhdet_fec!O155/0.086*1000000/RES_hhdet_num!O154)</f>
        <v>95.016091285159106</v>
      </c>
      <c r="P155" s="156">
        <f>IF(RES_hhdet_fec!P155=0,0,RES_hhdet_fec!P155/0.086*1000000/RES_hhdet_num!P154)</f>
        <v>161.02829255089296</v>
      </c>
      <c r="Q155" s="156">
        <f>IF(RES_hhdet_fec!Q155=0,0,RES_hhdet_fec!Q155/0.086*1000000/RES_hhdet_num!Q154)</f>
        <v>405.53230593769405</v>
      </c>
    </row>
    <row r="156" spans="1:17" ht="12" customHeight="1" x14ac:dyDescent="0.25">
      <c r="A156" s="148" t="s">
        <v>59</v>
      </c>
      <c r="B156" s="156">
        <f>IF(RES_hhdet_fec!B156=0,0,RES_hhdet_fec!B156/0.086*1000000/RES_hhdet_num!B154)</f>
        <v>2408.44255647199</v>
      </c>
      <c r="C156" s="156">
        <f>IF(RES_hhdet_fec!C156=0,0,RES_hhdet_fec!C156/0.086*1000000/RES_hhdet_num!C154)</f>
        <v>2287.6358998701762</v>
      </c>
      <c r="D156" s="156">
        <f>IF(RES_hhdet_fec!D156=0,0,RES_hhdet_fec!D156/0.086*1000000/RES_hhdet_num!D154)</f>
        <v>2335.9604925372696</v>
      </c>
      <c r="E156" s="156">
        <f>IF(RES_hhdet_fec!E156=0,0,RES_hhdet_fec!E156/0.086*1000000/RES_hhdet_num!E154)</f>
        <v>2340.6627849270649</v>
      </c>
      <c r="F156" s="156">
        <f>IF(RES_hhdet_fec!F156=0,0,RES_hhdet_fec!F156/0.086*1000000/RES_hhdet_num!F154)</f>
        <v>2294.2155294985714</v>
      </c>
      <c r="G156" s="156">
        <f>IF(RES_hhdet_fec!G156=0,0,RES_hhdet_fec!G156/0.086*1000000/RES_hhdet_num!G154)</f>
        <v>2026.7685125806108</v>
      </c>
      <c r="H156" s="156">
        <f>IF(RES_hhdet_fec!H156=0,0,RES_hhdet_fec!H156/0.086*1000000/RES_hhdet_num!H154)</f>
        <v>2104.6649338635684</v>
      </c>
      <c r="I156" s="156">
        <f>IF(RES_hhdet_fec!I156=0,0,RES_hhdet_fec!I156/0.086*1000000/RES_hhdet_num!I154)</f>
        <v>2227.5545899006115</v>
      </c>
      <c r="J156" s="156">
        <f>IF(RES_hhdet_fec!J156=0,0,RES_hhdet_fec!J156/0.086*1000000/RES_hhdet_num!J154)</f>
        <v>2205.8911398891369</v>
      </c>
      <c r="K156" s="156">
        <f>IF(RES_hhdet_fec!K156=0,0,RES_hhdet_fec!K156/0.086*1000000/RES_hhdet_num!K154)</f>
        <v>2201.249358529195</v>
      </c>
      <c r="L156" s="156">
        <f>IF(RES_hhdet_fec!L156=0,0,RES_hhdet_fec!L156/0.086*1000000/RES_hhdet_num!L154)</f>
        <v>2177.029494973006</v>
      </c>
      <c r="M156" s="156">
        <f>IF(RES_hhdet_fec!M156=0,0,RES_hhdet_fec!M156/0.086*1000000/RES_hhdet_num!M154)</f>
        <v>2165.5175360117105</v>
      </c>
      <c r="N156" s="156">
        <f>IF(RES_hhdet_fec!N156=0,0,RES_hhdet_fec!N156/0.086*1000000/RES_hhdet_num!N154)</f>
        <v>2133.8350336362896</v>
      </c>
      <c r="O156" s="156">
        <f>IF(RES_hhdet_fec!O156=0,0,RES_hhdet_fec!O156/0.086*1000000/RES_hhdet_num!O154)</f>
        <v>2097.5515133744825</v>
      </c>
      <c r="P156" s="156">
        <f>IF(RES_hhdet_fec!P156=0,0,RES_hhdet_fec!P156/0.086*1000000/RES_hhdet_num!P154)</f>
        <v>2127.4175797329385</v>
      </c>
      <c r="Q156" s="156">
        <f>IF(RES_hhdet_fec!Q156=0,0,RES_hhdet_fec!Q156/0.086*1000000/RES_hhdet_num!Q154)</f>
        <v>2136.6378214375404</v>
      </c>
    </row>
    <row r="157" spans="1:17" ht="12" customHeight="1" x14ac:dyDescent="0.25">
      <c r="A157" s="158" t="s">
        <v>62</v>
      </c>
      <c r="B157" s="157">
        <f>IF(RES_hhdet_fec!B157=0,0,RES_hhdet_fec!B157/0.086*1000000/RES_hhdet_num!B$143)</f>
        <v>2085.024530175122</v>
      </c>
      <c r="C157" s="157">
        <f>IF(RES_hhdet_fec!C157=0,0,RES_hhdet_fec!C157/0.086*1000000/RES_hhdet_num!C$143)</f>
        <v>1724.5032156235525</v>
      </c>
      <c r="D157" s="157">
        <f>IF(RES_hhdet_fec!D157=0,0,RES_hhdet_fec!D157/0.086*1000000/RES_hhdet_num!D$143)</f>
        <v>1684.6609241295266</v>
      </c>
      <c r="E157" s="157">
        <f>IF(RES_hhdet_fec!E157=0,0,RES_hhdet_fec!E157/0.086*1000000/RES_hhdet_num!E$143)</f>
        <v>1834.0764552462722</v>
      </c>
      <c r="F157" s="157">
        <f>IF(RES_hhdet_fec!F157=0,0,RES_hhdet_fec!F157/0.086*1000000/RES_hhdet_num!F$143)</f>
        <v>1875.7638985830802</v>
      </c>
      <c r="G157" s="157">
        <f>IF(RES_hhdet_fec!G157=0,0,RES_hhdet_fec!G157/0.086*1000000/RES_hhdet_num!G$143)</f>
        <v>1790.3279032833793</v>
      </c>
      <c r="H157" s="157">
        <f>IF(RES_hhdet_fec!H157=0,0,RES_hhdet_fec!H157/0.086*1000000/RES_hhdet_num!H$143)</f>
        <v>1680.4414798980313</v>
      </c>
      <c r="I157" s="157">
        <f>IF(RES_hhdet_fec!I157=0,0,RES_hhdet_fec!I157/0.086*1000000/RES_hhdet_num!I$143)</f>
        <v>1805.5696320675036</v>
      </c>
      <c r="J157" s="157">
        <f>IF(RES_hhdet_fec!J157=0,0,RES_hhdet_fec!J157/0.086*1000000/RES_hhdet_num!J$143)</f>
        <v>1718.5668855024303</v>
      </c>
      <c r="K157" s="157">
        <f>IF(RES_hhdet_fec!K157=0,0,RES_hhdet_fec!K157/0.086*1000000/RES_hhdet_num!K$143)</f>
        <v>1750.3831451503834</v>
      </c>
      <c r="L157" s="157">
        <f>IF(RES_hhdet_fec!L157=0,0,RES_hhdet_fec!L157/0.086*1000000/RES_hhdet_num!L$143)</f>
        <v>1768.5118626639608</v>
      </c>
      <c r="M157" s="157">
        <f>IF(RES_hhdet_fec!M157=0,0,RES_hhdet_fec!M157/0.086*1000000/RES_hhdet_num!M$143)</f>
        <v>1792.2996640374065</v>
      </c>
      <c r="N157" s="157">
        <f>IF(RES_hhdet_fec!N157=0,0,RES_hhdet_fec!N157/0.086*1000000/RES_hhdet_num!N$143)</f>
        <v>1721.8881328582797</v>
      </c>
      <c r="O157" s="157">
        <f>IF(RES_hhdet_fec!O157=0,0,RES_hhdet_fec!O157/0.086*1000000/RES_hhdet_num!O$143)</f>
        <v>1576.4363141553888</v>
      </c>
      <c r="P157" s="157">
        <f>IF(RES_hhdet_fec!P157=0,0,RES_hhdet_fec!P157/0.086*1000000/RES_hhdet_num!P$143)</f>
        <v>1525.7101076614445</v>
      </c>
      <c r="Q157" s="157">
        <f>IF(RES_hhdet_fec!Q157=0,0,RES_hhdet_fec!Q157/0.086*1000000/RES_hhdet_num!Q$143)</f>
        <v>1591.0337382404575</v>
      </c>
    </row>
    <row r="158" spans="1:17" ht="12" customHeight="1" x14ac:dyDescent="0.25">
      <c r="A158" s="23" t="s">
        <v>57</v>
      </c>
      <c r="B158" s="156">
        <f>IF(RES_hhdet_fec!B158=0,0,RES_hhdet_fec!B158/0.086*1000000/RES_hhdet_num!B158)</f>
        <v>2751.0956566821428</v>
      </c>
      <c r="C158" s="156">
        <f>IF(RES_hhdet_fec!C158=0,0,RES_hhdet_fec!C158/0.086*1000000/RES_hhdet_num!C158)</f>
        <v>2103.635647816337</v>
      </c>
      <c r="D158" s="156">
        <f>IF(RES_hhdet_fec!D158=0,0,RES_hhdet_fec!D158/0.086*1000000/RES_hhdet_num!D158)</f>
        <v>2065.8229025470882</v>
      </c>
      <c r="E158" s="156">
        <f>IF(RES_hhdet_fec!E158=0,0,RES_hhdet_fec!E158/0.086*1000000/RES_hhdet_num!E158)</f>
        <v>2230.6706337086271</v>
      </c>
      <c r="F158" s="156">
        <f>IF(RES_hhdet_fec!F158=0,0,RES_hhdet_fec!F158/0.086*1000000/RES_hhdet_num!F158)</f>
        <v>2318.8272768671623</v>
      </c>
      <c r="G158" s="156">
        <f>IF(RES_hhdet_fec!G158=0,0,RES_hhdet_fec!G158/0.086*1000000/RES_hhdet_num!G158)</f>
        <v>2273.2086711951897</v>
      </c>
      <c r="H158" s="156">
        <f>IF(RES_hhdet_fec!H158=0,0,RES_hhdet_fec!H158/0.086*1000000/RES_hhdet_num!H158)</f>
        <v>2066.2068596560057</v>
      </c>
      <c r="I158" s="156">
        <f>IF(RES_hhdet_fec!I158=0,0,RES_hhdet_fec!I158/0.086*1000000/RES_hhdet_num!I158)</f>
        <v>2220.3099172140605</v>
      </c>
      <c r="J158" s="156">
        <f>IF(RES_hhdet_fec!J158=0,0,RES_hhdet_fec!J158/0.086*1000000/RES_hhdet_num!J158)</f>
        <v>2105.602951711488</v>
      </c>
      <c r="K158" s="156">
        <f>IF(RES_hhdet_fec!K158=0,0,RES_hhdet_fec!K158/0.086*1000000/RES_hhdet_num!K158)</f>
        <v>2168.7300070145361</v>
      </c>
      <c r="L158" s="156">
        <f>IF(RES_hhdet_fec!L158=0,0,RES_hhdet_fec!L158/0.086*1000000/RES_hhdet_num!L158)</f>
        <v>2144.0239843635809</v>
      </c>
      <c r="M158" s="156">
        <f>IF(RES_hhdet_fec!M158=0,0,RES_hhdet_fec!M158/0.086*1000000/RES_hhdet_num!M158)</f>
        <v>2126.4155873434825</v>
      </c>
      <c r="N158" s="156">
        <f>IF(RES_hhdet_fec!N158=0,0,RES_hhdet_fec!N158/0.086*1000000/RES_hhdet_num!N158)</f>
        <v>2072.7771818714655</v>
      </c>
      <c r="O158" s="156">
        <f>IF(RES_hhdet_fec!O158=0,0,RES_hhdet_fec!O158/0.086*1000000/RES_hhdet_num!O158)</f>
        <v>1866.8510931389483</v>
      </c>
      <c r="P158" s="156">
        <f>IF(RES_hhdet_fec!P158=0,0,RES_hhdet_fec!P158/0.086*1000000/RES_hhdet_num!P158)</f>
        <v>1839.5425705281207</v>
      </c>
      <c r="Q158" s="156">
        <f>IF(RES_hhdet_fec!Q158=0,0,RES_hhdet_fec!Q158/0.086*1000000/RES_hhdet_num!Q158)</f>
        <v>1912.2512629222886</v>
      </c>
    </row>
    <row r="159" spans="1:17" ht="12" customHeight="1" x14ac:dyDescent="0.25">
      <c r="A159" s="29" t="s">
        <v>140</v>
      </c>
      <c r="B159" s="57">
        <f>IF(RES_hhdet_fec!B159=0,0,RES_hhdet_fec!B159/0.086*1000000/RES_hhdet_num!B159)</f>
        <v>1415.9175279775504</v>
      </c>
      <c r="C159" s="57">
        <f>IF(RES_hhdet_fec!C159=0,0,RES_hhdet_fec!C159/0.086*1000000/RES_hhdet_num!C159)</f>
        <v>1057.1781693539001</v>
      </c>
      <c r="D159" s="57">
        <f>IF(RES_hhdet_fec!D159=0,0,RES_hhdet_fec!D159/0.086*1000000/RES_hhdet_num!D159)</f>
        <v>1047.9608161019924</v>
      </c>
      <c r="E159" s="57">
        <f>IF(RES_hhdet_fec!E159=0,0,RES_hhdet_fec!E159/0.086*1000000/RES_hhdet_num!E159)</f>
        <v>1212.6159697145749</v>
      </c>
      <c r="F159" s="57">
        <f>IF(RES_hhdet_fec!F159=0,0,RES_hhdet_fec!F159/0.086*1000000/RES_hhdet_num!F159)</f>
        <v>1220.4964812260964</v>
      </c>
      <c r="G159" s="57">
        <f>IF(RES_hhdet_fec!G159=0,0,RES_hhdet_fec!G159/0.086*1000000/RES_hhdet_num!G159)</f>
        <v>1177.3065815918683</v>
      </c>
      <c r="H159" s="57">
        <f>IF(RES_hhdet_fec!H159=0,0,RES_hhdet_fec!H159/0.086*1000000/RES_hhdet_num!H159)</f>
        <v>1295.5113484104886</v>
      </c>
      <c r="I159" s="57">
        <f>IF(RES_hhdet_fec!I159=0,0,RES_hhdet_fec!I159/0.086*1000000/RES_hhdet_num!I159)</f>
        <v>1397.9742850163718</v>
      </c>
      <c r="J159" s="57">
        <f>IF(RES_hhdet_fec!J159=0,0,RES_hhdet_fec!J159/0.086*1000000/RES_hhdet_num!J159)</f>
        <v>1366.6259031821407</v>
      </c>
      <c r="K159" s="57">
        <f>IF(RES_hhdet_fec!K159=0,0,RES_hhdet_fec!K159/0.086*1000000/RES_hhdet_num!K159)</f>
        <v>1391.4218839054313</v>
      </c>
      <c r="L159" s="57">
        <f>IF(RES_hhdet_fec!L159=0,0,RES_hhdet_fec!L159/0.086*1000000/RES_hhdet_num!L159)</f>
        <v>1454.0688746924152</v>
      </c>
      <c r="M159" s="57">
        <f>IF(RES_hhdet_fec!M159=0,0,RES_hhdet_fec!M159/0.086*1000000/RES_hhdet_num!M159)</f>
        <v>1455.3239410569131</v>
      </c>
      <c r="N159" s="57">
        <f>IF(RES_hhdet_fec!N159=0,0,RES_hhdet_fec!N159/0.086*1000000/RES_hhdet_num!N159)</f>
        <v>1382.8474092181596</v>
      </c>
      <c r="O159" s="57">
        <f>IF(RES_hhdet_fec!O159=0,0,RES_hhdet_fec!O159/0.086*1000000/RES_hhdet_num!O159)</f>
        <v>1257.0663542712482</v>
      </c>
      <c r="P159" s="57">
        <f>IF(RES_hhdet_fec!P159=0,0,RES_hhdet_fec!P159/0.086*1000000/RES_hhdet_num!P159)</f>
        <v>1203.4483233350504</v>
      </c>
      <c r="Q159" s="57">
        <f>IF(RES_hhdet_fec!Q159=0,0,RES_hhdet_fec!Q159/0.086*1000000/RES_hhdet_num!Q159)</f>
        <v>1265.8210193123405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13555.22735459208</v>
      </c>
      <c r="C161" s="168">
        <f t="shared" ref="C161:Q161" si="31">SUM(C162,C164,C166,C175)</f>
        <v>12458.793235430281</v>
      </c>
      <c r="D161" s="168">
        <f t="shared" si="31"/>
        <v>12809.910010869706</v>
      </c>
      <c r="E161" s="168">
        <f t="shared" si="31"/>
        <v>13468.303944364698</v>
      </c>
      <c r="F161" s="168">
        <f t="shared" si="31"/>
        <v>12167.531195418493</v>
      </c>
      <c r="G161" s="168">
        <f t="shared" si="31"/>
        <v>10974.920113442055</v>
      </c>
      <c r="H161" s="168">
        <f t="shared" si="31"/>
        <v>11357.83853863665</v>
      </c>
      <c r="I161" s="168">
        <f t="shared" si="31"/>
        <v>12200.119868844422</v>
      </c>
      <c r="J161" s="168">
        <f t="shared" si="31"/>
        <v>10866.477522056113</v>
      </c>
      <c r="K161" s="168">
        <f t="shared" si="31"/>
        <v>10881.0688078984</v>
      </c>
      <c r="L161" s="168">
        <f t="shared" si="31"/>
        <v>10068.95836073228</v>
      </c>
      <c r="M161" s="168">
        <f t="shared" si="31"/>
        <v>10295.873175092525</v>
      </c>
      <c r="N161" s="168">
        <f t="shared" si="31"/>
        <v>9680.0511004744876</v>
      </c>
      <c r="O161" s="168">
        <f t="shared" si="31"/>
        <v>8463.6935774438116</v>
      </c>
      <c r="P161" s="168">
        <f t="shared" si="31"/>
        <v>8189.3416757305649</v>
      </c>
      <c r="Q161" s="168">
        <f t="shared" si="31"/>
        <v>9373.9686148513683</v>
      </c>
    </row>
    <row r="162" spans="1:17" ht="12.95" customHeight="1" x14ac:dyDescent="0.25">
      <c r="A162" s="158" t="s">
        <v>65</v>
      </c>
      <c r="B162" s="157">
        <f t="shared" ref="B162:Q162" si="32">B163</f>
        <v>7870.8143565962473</v>
      </c>
      <c r="C162" s="157">
        <f t="shared" si="32"/>
        <v>7346.2207082969462</v>
      </c>
      <c r="D162" s="157">
        <f t="shared" si="32"/>
        <v>7593.2364416307601</v>
      </c>
      <c r="E162" s="157">
        <f t="shared" si="32"/>
        <v>8092.0663949178397</v>
      </c>
      <c r="F162" s="157">
        <f t="shared" si="32"/>
        <v>7011.9019358299929</v>
      </c>
      <c r="G162" s="157">
        <f t="shared" si="32"/>
        <v>5729.9257343084701</v>
      </c>
      <c r="H162" s="157">
        <f t="shared" si="32"/>
        <v>6508.3404527223238</v>
      </c>
      <c r="I162" s="157">
        <f t="shared" si="32"/>
        <v>7407.9353993747618</v>
      </c>
      <c r="J162" s="157">
        <f t="shared" si="32"/>
        <v>6144.5962985416236</v>
      </c>
      <c r="K162" s="157">
        <f t="shared" si="32"/>
        <v>6097.3275212089329</v>
      </c>
      <c r="L162" s="157">
        <f t="shared" si="32"/>
        <v>5352.187830726104</v>
      </c>
      <c r="M162" s="157">
        <f t="shared" si="32"/>
        <v>5579.0631812482798</v>
      </c>
      <c r="N162" s="157">
        <f t="shared" si="32"/>
        <v>5139.8007067152103</v>
      </c>
      <c r="O162" s="157">
        <f t="shared" si="32"/>
        <v>4206.5039357683618</v>
      </c>
      <c r="P162" s="157">
        <f t="shared" si="32"/>
        <v>3913.7079965969201</v>
      </c>
      <c r="Q162" s="157">
        <f t="shared" si="32"/>
        <v>4832.69109659079</v>
      </c>
    </row>
    <row r="163" spans="1:17" ht="12" customHeight="1" x14ac:dyDescent="0.25">
      <c r="A163" s="23" t="s">
        <v>60</v>
      </c>
      <c r="B163" s="57">
        <f>IF(RES_hhdet_fec!B163=0,0,RES_hhdet_fec!B163/0.086*1000000/RES_hhdet_num!B$161)</f>
        <v>7870.8143565962473</v>
      </c>
      <c r="C163" s="57">
        <f>IF(RES_hhdet_fec!C163=0,0,RES_hhdet_fec!C163/0.086*1000000/RES_hhdet_num!C$161)</f>
        <v>7346.2207082969462</v>
      </c>
      <c r="D163" s="57">
        <f>IF(RES_hhdet_fec!D163=0,0,RES_hhdet_fec!D163/0.086*1000000/RES_hhdet_num!D$161)</f>
        <v>7593.2364416307601</v>
      </c>
      <c r="E163" s="57">
        <f>IF(RES_hhdet_fec!E163=0,0,RES_hhdet_fec!E163/0.086*1000000/RES_hhdet_num!E$161)</f>
        <v>8092.0663949178397</v>
      </c>
      <c r="F163" s="57">
        <f>IF(RES_hhdet_fec!F163=0,0,RES_hhdet_fec!F163/0.086*1000000/RES_hhdet_num!F$161)</f>
        <v>7011.9019358299929</v>
      </c>
      <c r="G163" s="57">
        <f>IF(RES_hhdet_fec!G163=0,0,RES_hhdet_fec!G163/0.086*1000000/RES_hhdet_num!G$161)</f>
        <v>5729.9257343084701</v>
      </c>
      <c r="H163" s="57">
        <f>IF(RES_hhdet_fec!H163=0,0,RES_hhdet_fec!H163/0.086*1000000/RES_hhdet_num!H$161)</f>
        <v>6508.3404527223238</v>
      </c>
      <c r="I163" s="57">
        <f>IF(RES_hhdet_fec!I163=0,0,RES_hhdet_fec!I163/0.086*1000000/RES_hhdet_num!I$161)</f>
        <v>7407.9353993747618</v>
      </c>
      <c r="J163" s="57">
        <f>IF(RES_hhdet_fec!J163=0,0,RES_hhdet_fec!J163/0.086*1000000/RES_hhdet_num!J$161)</f>
        <v>6144.5962985416236</v>
      </c>
      <c r="K163" s="57">
        <f>IF(RES_hhdet_fec!K163=0,0,RES_hhdet_fec!K163/0.086*1000000/RES_hhdet_num!K$161)</f>
        <v>6097.3275212089329</v>
      </c>
      <c r="L163" s="57">
        <f>IF(RES_hhdet_fec!L163=0,0,RES_hhdet_fec!L163/0.086*1000000/RES_hhdet_num!L$161)</f>
        <v>5352.187830726104</v>
      </c>
      <c r="M163" s="57">
        <f>IF(RES_hhdet_fec!M163=0,0,RES_hhdet_fec!M163/0.086*1000000/RES_hhdet_num!M$161)</f>
        <v>5579.0631812482798</v>
      </c>
      <c r="N163" s="57">
        <f>IF(RES_hhdet_fec!N163=0,0,RES_hhdet_fec!N163/0.086*1000000/RES_hhdet_num!N$161)</f>
        <v>5139.8007067152103</v>
      </c>
      <c r="O163" s="57">
        <f>IF(RES_hhdet_fec!O163=0,0,RES_hhdet_fec!O163/0.086*1000000/RES_hhdet_num!O$161)</f>
        <v>4206.5039357683618</v>
      </c>
      <c r="P163" s="57">
        <f>IF(RES_hhdet_fec!P163=0,0,RES_hhdet_fec!P163/0.086*1000000/RES_hhdet_num!P$161)</f>
        <v>3913.7079965969201</v>
      </c>
      <c r="Q163" s="57">
        <f>IF(RES_hhdet_fec!Q163=0,0,RES_hhdet_fec!Q163/0.086*1000000/RES_hhdet_num!Q$161)</f>
        <v>4832.69109659079</v>
      </c>
    </row>
    <row r="164" spans="1:17" ht="12.95" customHeight="1" x14ac:dyDescent="0.25">
      <c r="A164" s="158" t="s">
        <v>112</v>
      </c>
      <c r="B164" s="157">
        <f t="shared" ref="B164:Q164" si="33">B165</f>
        <v>356.68941398920595</v>
      </c>
      <c r="C164" s="157">
        <f t="shared" si="33"/>
        <v>370.70578933211942</v>
      </c>
      <c r="D164" s="157">
        <f t="shared" si="33"/>
        <v>368.57935740008872</v>
      </c>
      <c r="E164" s="157">
        <f t="shared" si="33"/>
        <v>369.75404301764746</v>
      </c>
      <c r="F164" s="157">
        <f t="shared" si="33"/>
        <v>384.82336832510646</v>
      </c>
      <c r="G164" s="157">
        <f t="shared" si="33"/>
        <v>384.11433843773835</v>
      </c>
      <c r="H164" s="157">
        <f t="shared" si="33"/>
        <v>385.4892371722791</v>
      </c>
      <c r="I164" s="157">
        <f t="shared" si="33"/>
        <v>383.43320854638449</v>
      </c>
      <c r="J164" s="157">
        <f t="shared" si="33"/>
        <v>386.64434756943291</v>
      </c>
      <c r="K164" s="157">
        <f t="shared" si="33"/>
        <v>438.80132354615404</v>
      </c>
      <c r="L164" s="157">
        <f t="shared" si="33"/>
        <v>458.8433650672938</v>
      </c>
      <c r="M164" s="157">
        <f t="shared" si="33"/>
        <v>479.69106394199144</v>
      </c>
      <c r="N164" s="157">
        <f t="shared" si="33"/>
        <v>473.31688030814763</v>
      </c>
      <c r="O164" s="157">
        <f t="shared" si="33"/>
        <v>457.04072846124592</v>
      </c>
      <c r="P164" s="157">
        <f t="shared" si="33"/>
        <v>429.81477756893412</v>
      </c>
      <c r="Q164" s="157">
        <f t="shared" si="33"/>
        <v>409.73812722735482</v>
      </c>
    </row>
    <row r="165" spans="1:17" ht="12" customHeight="1" x14ac:dyDescent="0.25">
      <c r="A165" s="23" t="s">
        <v>60</v>
      </c>
      <c r="B165" s="156">
        <f>IF(RES_hhdet_fec!B165=0,0,RES_hhdet_fec!B165/0.086*1000000/RES_hhdet_num!B$161)</f>
        <v>356.68941398920595</v>
      </c>
      <c r="C165" s="156">
        <f>IF(RES_hhdet_fec!C165=0,0,RES_hhdet_fec!C165/0.086*1000000/RES_hhdet_num!C$161)</f>
        <v>370.70578933211942</v>
      </c>
      <c r="D165" s="156">
        <f>IF(RES_hhdet_fec!D165=0,0,RES_hhdet_fec!D165/0.086*1000000/RES_hhdet_num!D$161)</f>
        <v>368.57935740008872</v>
      </c>
      <c r="E165" s="156">
        <f>IF(RES_hhdet_fec!E165=0,0,RES_hhdet_fec!E165/0.086*1000000/RES_hhdet_num!E$161)</f>
        <v>369.75404301764746</v>
      </c>
      <c r="F165" s="156">
        <f>IF(RES_hhdet_fec!F165=0,0,RES_hhdet_fec!F165/0.086*1000000/RES_hhdet_num!F$161)</f>
        <v>384.82336832510646</v>
      </c>
      <c r="G165" s="156">
        <f>IF(RES_hhdet_fec!G165=0,0,RES_hhdet_fec!G165/0.086*1000000/RES_hhdet_num!G$161)</f>
        <v>384.11433843773835</v>
      </c>
      <c r="H165" s="156">
        <f>IF(RES_hhdet_fec!H165=0,0,RES_hhdet_fec!H165/0.086*1000000/RES_hhdet_num!H$161)</f>
        <v>385.4892371722791</v>
      </c>
      <c r="I165" s="156">
        <f>IF(RES_hhdet_fec!I165=0,0,RES_hhdet_fec!I165/0.086*1000000/RES_hhdet_num!I$161)</f>
        <v>383.43320854638449</v>
      </c>
      <c r="J165" s="156">
        <f>IF(RES_hhdet_fec!J165=0,0,RES_hhdet_fec!J165/0.086*1000000/RES_hhdet_num!J$161)</f>
        <v>386.64434756943291</v>
      </c>
      <c r="K165" s="156">
        <f>IF(RES_hhdet_fec!K165=0,0,RES_hhdet_fec!K165/0.086*1000000/RES_hhdet_num!K$161)</f>
        <v>438.80132354615404</v>
      </c>
      <c r="L165" s="156">
        <f>IF(RES_hhdet_fec!L165=0,0,RES_hhdet_fec!L165/0.086*1000000/RES_hhdet_num!L$161)</f>
        <v>458.8433650672938</v>
      </c>
      <c r="M165" s="156">
        <f>IF(RES_hhdet_fec!M165=0,0,RES_hhdet_fec!M165/0.086*1000000/RES_hhdet_num!M$161)</f>
        <v>479.69106394199144</v>
      </c>
      <c r="N165" s="156">
        <f>IF(RES_hhdet_fec!N165=0,0,RES_hhdet_fec!N165/0.086*1000000/RES_hhdet_num!N$161)</f>
        <v>473.31688030814763</v>
      </c>
      <c r="O165" s="156">
        <f>IF(RES_hhdet_fec!O165=0,0,RES_hhdet_fec!O165/0.086*1000000/RES_hhdet_num!O$161)</f>
        <v>457.04072846124592</v>
      </c>
      <c r="P165" s="156">
        <f>IF(RES_hhdet_fec!P165=0,0,RES_hhdet_fec!P165/0.086*1000000/RES_hhdet_num!P$161)</f>
        <v>429.81477756893412</v>
      </c>
      <c r="Q165" s="156">
        <f>IF(RES_hhdet_fec!Q165=0,0,RES_hhdet_fec!Q165/0.086*1000000/RES_hhdet_num!Q$161)</f>
        <v>409.73812722735482</v>
      </c>
    </row>
    <row r="166" spans="1:17" ht="12" customHeight="1" x14ac:dyDescent="0.25">
      <c r="A166" s="158" t="s">
        <v>63</v>
      </c>
      <c r="B166" s="157">
        <f>IF(RES_hhdet_fec!B166=0,0,RES_hhdet_fec!B166/0.086*1000000/RES_hhdet_num!B$161)</f>
        <v>3242.8508154812944</v>
      </c>
      <c r="C166" s="157">
        <f>IF(RES_hhdet_fec!C166=0,0,RES_hhdet_fec!C166/0.086*1000000/RES_hhdet_num!C$161)</f>
        <v>3010.451154904722</v>
      </c>
      <c r="D166" s="157">
        <f>IF(RES_hhdet_fec!D166=0,0,RES_hhdet_fec!D166/0.086*1000000/RES_hhdet_num!D$161)</f>
        <v>3156.0645807680144</v>
      </c>
      <c r="E166" s="157">
        <f>IF(RES_hhdet_fec!E166=0,0,RES_hhdet_fec!E166/0.086*1000000/RES_hhdet_num!E$161)</f>
        <v>3154.0809384642844</v>
      </c>
      <c r="F166" s="157">
        <f>IF(RES_hhdet_fec!F166=0,0,RES_hhdet_fec!F166/0.086*1000000/RES_hhdet_num!F$161)</f>
        <v>2881.8568043000919</v>
      </c>
      <c r="G166" s="157">
        <f>IF(RES_hhdet_fec!G166=0,0,RES_hhdet_fec!G166/0.086*1000000/RES_hhdet_num!G$161)</f>
        <v>3065.4594847703502</v>
      </c>
      <c r="H166" s="157">
        <f>IF(RES_hhdet_fec!H166=0,0,RES_hhdet_fec!H166/0.086*1000000/RES_hhdet_num!H$161)</f>
        <v>2774.8434171523299</v>
      </c>
      <c r="I166" s="157">
        <f>IF(RES_hhdet_fec!I166=0,0,RES_hhdet_fec!I166/0.086*1000000/RES_hhdet_num!I$161)</f>
        <v>2582.0968902359041</v>
      </c>
      <c r="J166" s="157">
        <f>IF(RES_hhdet_fec!J166=0,0,RES_hhdet_fec!J166/0.086*1000000/RES_hhdet_num!J$161)</f>
        <v>2591.5896415479961</v>
      </c>
      <c r="K166" s="157">
        <f>IF(RES_hhdet_fec!K166=0,0,RES_hhdet_fec!K166/0.086*1000000/RES_hhdet_num!K$161)</f>
        <v>2571.1706597430662</v>
      </c>
      <c r="L166" s="157">
        <f>IF(RES_hhdet_fec!L166=0,0,RES_hhdet_fec!L166/0.086*1000000/RES_hhdet_num!L$161)</f>
        <v>2471.0217676695497</v>
      </c>
      <c r="M166" s="157">
        <f>IF(RES_hhdet_fec!M166=0,0,RES_hhdet_fec!M166/0.086*1000000/RES_hhdet_num!M$161)</f>
        <v>2427.91306699813</v>
      </c>
      <c r="N166" s="157">
        <f>IF(RES_hhdet_fec!N166=0,0,RES_hhdet_fec!N166/0.086*1000000/RES_hhdet_num!N$161)</f>
        <v>2332.9386998123496</v>
      </c>
      <c r="O166" s="157">
        <f>IF(RES_hhdet_fec!O166=0,0,RES_hhdet_fec!O166/0.086*1000000/RES_hhdet_num!O$161)</f>
        <v>2221.1383560393915</v>
      </c>
      <c r="P166" s="157">
        <f>IF(RES_hhdet_fec!P166=0,0,RES_hhdet_fec!P166/0.086*1000000/RES_hhdet_num!P$161)</f>
        <v>2325.2763745159982</v>
      </c>
      <c r="Q166" s="157">
        <f>IF(RES_hhdet_fec!Q166=0,0,RES_hhdet_fec!Q166/0.086*1000000/RES_hhdet_num!Q$161)</f>
        <v>2549.2194341955396</v>
      </c>
    </row>
    <row r="167" spans="1:17" ht="12" customHeight="1" x14ac:dyDescent="0.25">
      <c r="A167" s="167" t="s">
        <v>144</v>
      </c>
      <c r="B167" s="132">
        <f>IF(RES_hhdet_fec!B167=0,0,RES_hhdet_fec!B167/0.086*1000000/RES_hhdet_num!B167)</f>
        <v>6498.1683813241089</v>
      </c>
      <c r="C167" s="132">
        <f>IF(RES_hhdet_fec!C167=0,0,RES_hhdet_fec!C167/0.086*1000000/RES_hhdet_num!C167)</f>
        <v>6048.348835659167</v>
      </c>
      <c r="D167" s="132">
        <f>IF(RES_hhdet_fec!D167=0,0,RES_hhdet_fec!D167/0.086*1000000/RES_hhdet_num!D167)</f>
        <v>6177.0877060849916</v>
      </c>
      <c r="E167" s="132">
        <f>IF(RES_hhdet_fec!E167=0,0,RES_hhdet_fec!E167/0.086*1000000/RES_hhdet_num!E167)</f>
        <v>6125.5907941653622</v>
      </c>
      <c r="F167" s="132">
        <f>IF(RES_hhdet_fec!F167=0,0,RES_hhdet_fec!F167/0.086*1000000/RES_hhdet_num!F167)</f>
        <v>5940.9403983280608</v>
      </c>
      <c r="G167" s="132">
        <f>IF(RES_hhdet_fec!G167=0,0,RES_hhdet_fec!G167/0.086*1000000/RES_hhdet_num!G167)</f>
        <v>5781.8003813786627</v>
      </c>
      <c r="H167" s="132">
        <f>IF(RES_hhdet_fec!H167=0,0,RES_hhdet_fec!H167/0.086*1000000/RES_hhdet_num!H167)</f>
        <v>5487.4960748886469</v>
      </c>
      <c r="I167" s="132">
        <f>IF(RES_hhdet_fec!I167=0,0,RES_hhdet_fec!I167/0.086*1000000/RES_hhdet_num!I167)</f>
        <v>5596.2076005593917</v>
      </c>
      <c r="J167" s="132">
        <f>IF(RES_hhdet_fec!J167=0,0,RES_hhdet_fec!J167/0.086*1000000/RES_hhdet_num!J167)</f>
        <v>5449.9923783453787</v>
      </c>
      <c r="K167" s="132">
        <f>IF(RES_hhdet_fec!K167=0,0,RES_hhdet_fec!K167/0.086*1000000/RES_hhdet_num!K167)</f>
        <v>5375.0191279784158</v>
      </c>
      <c r="L167" s="132">
        <f>IF(RES_hhdet_fec!L167=0,0,RES_hhdet_fec!L167/0.086*1000000/RES_hhdet_num!L167)</f>
        <v>5262.0075146395038</v>
      </c>
      <c r="M167" s="132">
        <f>IF(RES_hhdet_fec!M167=0,0,RES_hhdet_fec!M167/0.086*1000000/RES_hhdet_num!M167)</f>
        <v>4892.5739584179082</v>
      </c>
      <c r="N167" s="132">
        <f>IF(RES_hhdet_fec!N167=0,0,RES_hhdet_fec!N167/0.086*1000000/RES_hhdet_num!N167)</f>
        <v>4567.313154074026</v>
      </c>
      <c r="O167" s="132">
        <f>IF(RES_hhdet_fec!O167=0,0,RES_hhdet_fec!O167/0.086*1000000/RES_hhdet_num!O167)</f>
        <v>4342.5335282680453</v>
      </c>
      <c r="P167" s="132">
        <f>IF(RES_hhdet_fec!P167=0,0,RES_hhdet_fec!P167/0.086*1000000/RES_hhdet_num!P167)</f>
        <v>4346.1110819510859</v>
      </c>
      <c r="Q167" s="132">
        <f>IF(RES_hhdet_fec!Q167=0,0,RES_hhdet_fec!Q167/0.086*1000000/RES_hhdet_num!Q167)</f>
        <v>4492.4339357339377</v>
      </c>
    </row>
    <row r="168" spans="1:17" ht="12" customHeight="1" x14ac:dyDescent="0.25">
      <c r="A168" s="167" t="s">
        <v>143</v>
      </c>
      <c r="B168" s="132">
        <f>IF(RES_hhdet_fec!B168=0,0,RES_hhdet_fec!B168/0.086*1000000/RES_hhdet_num!B168)</f>
        <v>2538.4059240984711</v>
      </c>
      <c r="C168" s="132">
        <f>IF(RES_hhdet_fec!C168=0,0,RES_hhdet_fec!C168/0.086*1000000/RES_hhdet_num!C168)</f>
        <v>2348.1193882267685</v>
      </c>
      <c r="D168" s="132">
        <f>IF(RES_hhdet_fec!D168=0,0,RES_hhdet_fec!D168/0.086*1000000/RES_hhdet_num!D168)</f>
        <v>2459.5022466589699</v>
      </c>
      <c r="E168" s="132">
        <f>IF(RES_hhdet_fec!E168=0,0,RES_hhdet_fec!E168/0.086*1000000/RES_hhdet_num!E168)</f>
        <v>2463.1746008103728</v>
      </c>
      <c r="F168" s="132">
        <f>IF(RES_hhdet_fec!F168=0,0,RES_hhdet_fec!F168/0.086*1000000/RES_hhdet_num!F168)</f>
        <v>2413.0343374651329</v>
      </c>
      <c r="G168" s="132">
        <f>IF(RES_hhdet_fec!G168=0,0,RES_hhdet_fec!G168/0.086*1000000/RES_hhdet_num!G168)</f>
        <v>2720.5845583460509</v>
      </c>
      <c r="H168" s="132">
        <f>IF(RES_hhdet_fec!H168=0,0,RES_hhdet_fec!H168/0.086*1000000/RES_hhdet_num!H168)</f>
        <v>2351.6022572335573</v>
      </c>
      <c r="I168" s="132">
        <f>IF(RES_hhdet_fec!I168=0,0,RES_hhdet_fec!I168/0.086*1000000/RES_hhdet_num!I168)</f>
        <v>2339.4787419117997</v>
      </c>
      <c r="J168" s="132">
        <f>IF(RES_hhdet_fec!J168=0,0,RES_hhdet_fec!J168/0.086*1000000/RES_hhdet_num!J168)</f>
        <v>2314.8909874560441</v>
      </c>
      <c r="K168" s="132">
        <f>IF(RES_hhdet_fec!K168=0,0,RES_hhdet_fec!K168/0.086*1000000/RES_hhdet_num!K168)</f>
        <v>2308.7497410887622</v>
      </c>
      <c r="L168" s="132">
        <f>IF(RES_hhdet_fec!L168=0,0,RES_hhdet_fec!L168/0.086*1000000/RES_hhdet_num!L168)</f>
        <v>2282.2696452657956</v>
      </c>
      <c r="M168" s="132">
        <f>IF(RES_hhdet_fec!M168=0,0,RES_hhdet_fec!M168/0.086*1000000/RES_hhdet_num!M168)</f>
        <v>2263.3690151800683</v>
      </c>
      <c r="N168" s="132">
        <f>IF(RES_hhdet_fec!N168=0,0,RES_hhdet_fec!N168/0.086*1000000/RES_hhdet_num!N168)</f>
        <v>2225.1812967177707</v>
      </c>
      <c r="O168" s="132">
        <f>IF(RES_hhdet_fec!O168=0,0,RES_hhdet_fec!O168/0.086*1000000/RES_hhdet_num!O168)</f>
        <v>2184.4021839398442</v>
      </c>
      <c r="P168" s="132">
        <f>IF(RES_hhdet_fec!P168=0,0,RES_hhdet_fec!P168/0.086*1000000/RES_hhdet_num!P168)</f>
        <v>2279.5314676012263</v>
      </c>
      <c r="Q168" s="132">
        <f>IF(RES_hhdet_fec!Q168=0,0,RES_hhdet_fec!Q168/0.086*1000000/RES_hhdet_num!Q168)</f>
        <v>2518.4947059749252</v>
      </c>
    </row>
    <row r="169" spans="1:17" ht="12" customHeight="1" x14ac:dyDescent="0.25">
      <c r="A169" s="166" t="s">
        <v>57</v>
      </c>
      <c r="B169" s="165">
        <f>IF(RES_hhdet_fec!B169=0,0,RES_hhdet_fec!B169/0.086*1000000/RES_hhdet_num!B168)</f>
        <v>129.96336762648107</v>
      </c>
      <c r="C169" s="165">
        <f>IF(RES_hhdet_fec!C169=0,0,RES_hhdet_fec!C169/0.086*1000000/RES_hhdet_num!C168)</f>
        <v>60.483488356591039</v>
      </c>
      <c r="D169" s="165">
        <f>IF(RES_hhdet_fec!D169=0,0,RES_hhdet_fec!D169/0.086*1000000/RES_hhdet_num!D168)</f>
        <v>123.54175412170004</v>
      </c>
      <c r="E169" s="165">
        <f>IF(RES_hhdet_fec!E169=0,0,RES_hhdet_fec!E169/0.086*1000000/RES_hhdet_num!E168)</f>
        <v>122.51181588330709</v>
      </c>
      <c r="F169" s="165">
        <f>IF(RES_hhdet_fec!F169=0,0,RES_hhdet_fec!F169/0.086*1000000/RES_hhdet_num!F168)</f>
        <v>118.81880796656071</v>
      </c>
      <c r="G169" s="165">
        <f>IF(RES_hhdet_fec!G169=0,0,RES_hhdet_fec!G169/0.086*1000000/RES_hhdet_num!G168)</f>
        <v>693.8160457654393</v>
      </c>
      <c r="H169" s="165">
        <f>IF(RES_hhdet_fec!H169=0,0,RES_hhdet_fec!H169/0.086*1000000/RES_hhdet_num!H168)</f>
        <v>246.93732336998983</v>
      </c>
      <c r="I169" s="165">
        <f>IF(RES_hhdet_fec!I169=0,0,RES_hhdet_fec!I169/0.086*1000000/RES_hhdet_num!I168)</f>
        <v>111.92415201118844</v>
      </c>
      <c r="J169" s="165">
        <f>IF(RES_hhdet_fec!J169=0,0,RES_hhdet_fec!J169/0.086*1000000/RES_hhdet_num!J168)</f>
        <v>108.99984756690796</v>
      </c>
      <c r="K169" s="165">
        <f>IF(RES_hhdet_fec!K169=0,0,RES_hhdet_fec!K169/0.086*1000000/RES_hhdet_num!K168)</f>
        <v>107.50038255956805</v>
      </c>
      <c r="L169" s="165">
        <f>IF(RES_hhdet_fec!L169=0,0,RES_hhdet_fec!L169/0.086*1000000/RES_hhdet_num!L168)</f>
        <v>105.24015029278945</v>
      </c>
      <c r="M169" s="165">
        <f>IF(RES_hhdet_fec!M169=0,0,RES_hhdet_fec!M169/0.086*1000000/RES_hhdet_num!M168)</f>
        <v>97.851479168357699</v>
      </c>
      <c r="N169" s="165">
        <f>IF(RES_hhdet_fec!N169=0,0,RES_hhdet_fec!N169/0.086*1000000/RES_hhdet_num!N168)</f>
        <v>91.346263081480217</v>
      </c>
      <c r="O169" s="165">
        <f>IF(RES_hhdet_fec!O169=0,0,RES_hhdet_fec!O169/0.086*1000000/RES_hhdet_num!O168)</f>
        <v>86.850670565360574</v>
      </c>
      <c r="P169" s="165">
        <f>IF(RES_hhdet_fec!P169=0,0,RES_hhdet_fec!P169/0.086*1000000/RES_hhdet_num!P168)</f>
        <v>152.11388786828741</v>
      </c>
      <c r="Q169" s="165">
        <f>IF(RES_hhdet_fec!Q169=0,0,RES_hhdet_fec!Q169/0.086*1000000/RES_hhdet_num!Q168)</f>
        <v>381.85688453738442</v>
      </c>
    </row>
    <row r="170" spans="1:17" ht="12" customHeight="1" x14ac:dyDescent="0.25">
      <c r="A170" s="147" t="s">
        <v>59</v>
      </c>
      <c r="B170" s="164">
        <f>IF(RES_hhdet_fec!B170=0,0,RES_hhdet_fec!B170/0.086*1000000/RES_hhdet_num!B168)</f>
        <v>2408.44255647199</v>
      </c>
      <c r="C170" s="164">
        <f>IF(RES_hhdet_fec!C170=0,0,RES_hhdet_fec!C170/0.086*1000000/RES_hhdet_num!C168)</f>
        <v>2287.6358998701776</v>
      </c>
      <c r="D170" s="164">
        <f>IF(RES_hhdet_fec!D170=0,0,RES_hhdet_fec!D170/0.086*1000000/RES_hhdet_num!D168)</f>
        <v>2335.9604925372696</v>
      </c>
      <c r="E170" s="164">
        <f>IF(RES_hhdet_fec!E170=0,0,RES_hhdet_fec!E170/0.086*1000000/RES_hhdet_num!E168)</f>
        <v>2340.6627849270658</v>
      </c>
      <c r="F170" s="164">
        <f>IF(RES_hhdet_fec!F170=0,0,RES_hhdet_fec!F170/0.086*1000000/RES_hhdet_num!F168)</f>
        <v>2294.2155294985723</v>
      </c>
      <c r="G170" s="164">
        <f>IF(RES_hhdet_fec!G170=0,0,RES_hhdet_fec!G170/0.086*1000000/RES_hhdet_num!G168)</f>
        <v>2026.7685125806113</v>
      </c>
      <c r="H170" s="164">
        <f>IF(RES_hhdet_fec!H170=0,0,RES_hhdet_fec!H170/0.086*1000000/RES_hhdet_num!H168)</f>
        <v>2104.6649338635675</v>
      </c>
      <c r="I170" s="164">
        <f>IF(RES_hhdet_fec!I170=0,0,RES_hhdet_fec!I170/0.086*1000000/RES_hhdet_num!I168)</f>
        <v>2227.5545899006111</v>
      </c>
      <c r="J170" s="164">
        <f>IF(RES_hhdet_fec!J170=0,0,RES_hhdet_fec!J170/0.086*1000000/RES_hhdet_num!J168)</f>
        <v>2205.891139889136</v>
      </c>
      <c r="K170" s="164">
        <f>IF(RES_hhdet_fec!K170=0,0,RES_hhdet_fec!K170/0.086*1000000/RES_hhdet_num!K168)</f>
        <v>2201.2493585291936</v>
      </c>
      <c r="L170" s="164">
        <f>IF(RES_hhdet_fec!L170=0,0,RES_hhdet_fec!L170/0.086*1000000/RES_hhdet_num!L168)</f>
        <v>2177.029494973006</v>
      </c>
      <c r="M170" s="164">
        <f>IF(RES_hhdet_fec!M170=0,0,RES_hhdet_fec!M170/0.086*1000000/RES_hhdet_num!M168)</f>
        <v>2165.5175360117109</v>
      </c>
      <c r="N170" s="164">
        <f>IF(RES_hhdet_fec!N170=0,0,RES_hhdet_fec!N170/0.086*1000000/RES_hhdet_num!N168)</f>
        <v>2133.8350336362905</v>
      </c>
      <c r="O170" s="164">
        <f>IF(RES_hhdet_fec!O170=0,0,RES_hhdet_fec!O170/0.086*1000000/RES_hhdet_num!O168)</f>
        <v>2097.5515133744834</v>
      </c>
      <c r="P170" s="164">
        <f>IF(RES_hhdet_fec!P170=0,0,RES_hhdet_fec!P170/0.086*1000000/RES_hhdet_num!P168)</f>
        <v>2127.417579732939</v>
      </c>
      <c r="Q170" s="164">
        <f>IF(RES_hhdet_fec!Q170=0,0,RES_hhdet_fec!Q170/0.086*1000000/RES_hhdet_num!Q168)</f>
        <v>2136.6378214375404</v>
      </c>
    </row>
    <row r="171" spans="1:17" ht="12" customHeight="1" x14ac:dyDescent="0.25">
      <c r="A171" s="163" t="s">
        <v>142</v>
      </c>
      <c r="B171" s="162">
        <f>IF(RES_hhdet_fec!B171=0,0,RES_hhdet_fec!B171/0.086*1000000/RES_hhdet_num!B171)</f>
        <v>5302.8022362856618</v>
      </c>
      <c r="C171" s="162">
        <f>IF(RES_hhdet_fec!C171=0,0,RES_hhdet_fec!C171/0.086*1000000/RES_hhdet_num!C171)</f>
        <v>4800.453620306952</v>
      </c>
      <c r="D171" s="162">
        <f>IF(RES_hhdet_fec!D171=0,0,RES_hhdet_fec!D171/0.086*1000000/RES_hhdet_num!D171)</f>
        <v>4916.8380711511418</v>
      </c>
      <c r="E171" s="162">
        <f>IF(RES_hhdet_fec!E171=0,0,RES_hhdet_fec!E171/0.086*1000000/RES_hhdet_num!E171)</f>
        <v>4981.4704532507894</v>
      </c>
      <c r="F171" s="162">
        <f>IF(RES_hhdet_fec!F171=0,0,RES_hhdet_fec!F171/0.086*1000000/RES_hhdet_num!F171)</f>
        <v>4838.5371626539081</v>
      </c>
      <c r="G171" s="162">
        <f>IF(RES_hhdet_fec!G171=0,0,RES_hhdet_fec!G171/0.086*1000000/RES_hhdet_num!G171)</f>
        <v>4597.2270463305313</v>
      </c>
      <c r="H171" s="162">
        <f>IF(RES_hhdet_fec!H171=0,0,RES_hhdet_fec!H171/0.086*1000000/RES_hhdet_num!H171)</f>
        <v>4450.3523016269146</v>
      </c>
      <c r="I171" s="162">
        <f>IF(RES_hhdet_fec!I171=0,0,RES_hhdet_fec!I171/0.086*1000000/RES_hhdet_num!I171)</f>
        <v>5324.0144324957728</v>
      </c>
      <c r="J171" s="162">
        <f>IF(RES_hhdet_fec!J171=0,0,RES_hhdet_fec!J171/0.086*1000000/RES_hhdet_num!J171)</f>
        <v>5313.5426306707423</v>
      </c>
      <c r="K171" s="162">
        <f>IF(RES_hhdet_fec!K171=0,0,RES_hhdet_fec!K171/0.086*1000000/RES_hhdet_num!K171)</f>
        <v>5185.9316865155615</v>
      </c>
      <c r="L171" s="162">
        <f>IF(RES_hhdet_fec!L171=0,0,RES_hhdet_fec!L171/0.086*1000000/RES_hhdet_num!L171)</f>
        <v>5373.6097916017334</v>
      </c>
      <c r="M171" s="162">
        <f>IF(RES_hhdet_fec!M171=0,0,RES_hhdet_fec!M171/0.086*1000000/RES_hhdet_num!M171)</f>
        <v>5265.0735456129687</v>
      </c>
      <c r="N171" s="162">
        <f>IF(RES_hhdet_fec!N171=0,0,RES_hhdet_fec!N171/0.086*1000000/RES_hhdet_num!N171)</f>
        <v>4918.3499632402445</v>
      </c>
      <c r="O171" s="162">
        <f>IF(RES_hhdet_fec!O171=0,0,RES_hhdet_fec!O171/0.086*1000000/RES_hhdet_num!O171)</f>
        <v>4750.8045642579746</v>
      </c>
      <c r="P171" s="162">
        <f>IF(RES_hhdet_fec!P171=0,0,RES_hhdet_fec!P171/0.086*1000000/RES_hhdet_num!P171)</f>
        <v>4600.8083585969589</v>
      </c>
      <c r="Q171" s="162">
        <f>IF(RES_hhdet_fec!Q171=0,0,RES_hhdet_fec!Q171/0.086*1000000/RES_hhdet_num!Q171)</f>
        <v>4770.9683051493421</v>
      </c>
    </row>
    <row r="172" spans="1:17" ht="12" customHeight="1" x14ac:dyDescent="0.25">
      <c r="A172" s="161" t="s">
        <v>141</v>
      </c>
      <c r="B172" s="160">
        <f>IF(RES_hhdet_fec!B172=0,0,RES_hhdet_fec!B172/0.086*1000000/RES_hhdet_num!B172)</f>
        <v>2514.4986011977026</v>
      </c>
      <c r="C172" s="160">
        <f>IF(RES_hhdet_fec!C172=0,0,RES_hhdet_fec!C172/0.086*1000000/RES_hhdet_num!C172)</f>
        <v>2335.6404360732458</v>
      </c>
      <c r="D172" s="160">
        <f>IF(RES_hhdet_fec!D172=0,0,RES_hhdet_fec!D172/0.086*1000000/RES_hhdet_num!D172)</f>
        <v>2434.2972539602933</v>
      </c>
      <c r="E172" s="160">
        <f>IF(RES_hhdet_fec!E172=0,0,RES_hhdet_fec!E172/0.086*1000000/RES_hhdet_num!E172)</f>
        <v>2440.2921939920802</v>
      </c>
      <c r="F172" s="160">
        <f>IF(RES_hhdet_fec!F172=0,0,RES_hhdet_fec!F172/0.086*1000000/RES_hhdet_num!F172)</f>
        <v>2390.9862727516484</v>
      </c>
      <c r="G172" s="160">
        <f>IF(RES_hhdet_fec!G172=0,0,RES_hhdet_fec!G172/0.086*1000000/RES_hhdet_num!G172)</f>
        <v>2578.4357581402746</v>
      </c>
      <c r="H172" s="160">
        <f>IF(RES_hhdet_fec!H172=0,0,RES_hhdet_fec!H172/0.086*1000000/RES_hhdet_num!H172)</f>
        <v>2304.9307874367805</v>
      </c>
      <c r="I172" s="160">
        <f>IF(RES_hhdet_fec!I172=0,0,RES_hhdet_fec!I172/0.086*1000000/RES_hhdet_num!I172)</f>
        <v>2334.0348785505284</v>
      </c>
      <c r="J172" s="160">
        <f>IF(RES_hhdet_fec!J172=0,0,RES_hhdet_fec!J172/0.086*1000000/RES_hhdet_num!J172)</f>
        <v>2312.161992502552</v>
      </c>
      <c r="K172" s="160">
        <f>IF(RES_hhdet_fec!K172=0,0,RES_hhdet_fec!K172/0.086*1000000/RES_hhdet_num!K172)</f>
        <v>2304.9679922595055</v>
      </c>
      <c r="L172" s="160">
        <f>IF(RES_hhdet_fec!L172=0,0,RES_hhdet_fec!L172/0.086*1000000/RES_hhdet_num!L172)</f>
        <v>2284.5016908050411</v>
      </c>
      <c r="M172" s="160">
        <f>IF(RES_hhdet_fec!M172=0,0,RES_hhdet_fec!M172/0.086*1000000/RES_hhdet_num!M172)</f>
        <v>2270.8190069239704</v>
      </c>
      <c r="N172" s="160">
        <f>IF(RES_hhdet_fec!N172=0,0,RES_hhdet_fec!N172/0.086*1000000/RES_hhdet_num!N172)</f>
        <v>2232.2020329010952</v>
      </c>
      <c r="O172" s="160">
        <f>IF(RES_hhdet_fec!O172=0,0,RES_hhdet_fec!O172/0.086*1000000/RES_hhdet_num!O172)</f>
        <v>2192.5676046596409</v>
      </c>
      <c r="P172" s="160">
        <f>IF(RES_hhdet_fec!P172=0,0,RES_hhdet_fec!P172/0.086*1000000/RES_hhdet_num!P172)</f>
        <v>2288.4458722838322</v>
      </c>
      <c r="Q172" s="160">
        <f>IF(RES_hhdet_fec!Q172=0,0,RES_hhdet_fec!Q172/0.086*1000000/RES_hhdet_num!Q172)</f>
        <v>2542.1701273752342</v>
      </c>
    </row>
    <row r="173" spans="1:17" ht="12" customHeight="1" x14ac:dyDescent="0.25">
      <c r="A173" s="148" t="s">
        <v>60</v>
      </c>
      <c r="B173" s="156">
        <f>IF(RES_hhdet_fec!B173=0,0,RES_hhdet_fec!B173/0.086*1000000/RES_hhdet_num!B172)</f>
        <v>106.05604472571207</v>
      </c>
      <c r="C173" s="156">
        <f>IF(RES_hhdet_fec!C173=0,0,RES_hhdet_fec!C173/0.086*1000000/RES_hhdet_num!C172)</f>
        <v>48.004536203069058</v>
      </c>
      <c r="D173" s="156">
        <f>IF(RES_hhdet_fec!D173=0,0,RES_hhdet_fec!D173/0.086*1000000/RES_hhdet_num!D172)</f>
        <v>98.336761423023077</v>
      </c>
      <c r="E173" s="156">
        <f>IF(RES_hhdet_fec!E173=0,0,RES_hhdet_fec!E173/0.086*1000000/RES_hhdet_num!E172)</f>
        <v>99.629409065015111</v>
      </c>
      <c r="F173" s="156">
        <f>IF(RES_hhdet_fec!F173=0,0,RES_hhdet_fec!F173/0.086*1000000/RES_hhdet_num!F172)</f>
        <v>96.770743253077569</v>
      </c>
      <c r="G173" s="156">
        <f>IF(RES_hhdet_fec!G173=0,0,RES_hhdet_fec!G173/0.086*1000000/RES_hhdet_num!G172)</f>
        <v>551.6672455596638</v>
      </c>
      <c r="H173" s="156">
        <f>IF(RES_hhdet_fec!H173=0,0,RES_hhdet_fec!H173/0.086*1000000/RES_hhdet_num!H172)</f>
        <v>200.26585357321193</v>
      </c>
      <c r="I173" s="156">
        <f>IF(RES_hhdet_fec!I173=0,0,RES_hhdet_fec!I173/0.086*1000000/RES_hhdet_num!I172)</f>
        <v>106.48028864991598</v>
      </c>
      <c r="J173" s="156">
        <f>IF(RES_hhdet_fec!J173=0,0,RES_hhdet_fec!J173/0.086*1000000/RES_hhdet_num!J172)</f>
        <v>106.27085261341485</v>
      </c>
      <c r="K173" s="156">
        <f>IF(RES_hhdet_fec!K173=0,0,RES_hhdet_fec!K173/0.086*1000000/RES_hhdet_num!K172)</f>
        <v>103.71863373031066</v>
      </c>
      <c r="L173" s="156">
        <f>IF(RES_hhdet_fec!L173=0,0,RES_hhdet_fec!L173/0.086*1000000/RES_hhdet_num!L172)</f>
        <v>107.47219583203415</v>
      </c>
      <c r="M173" s="156">
        <f>IF(RES_hhdet_fec!M173=0,0,RES_hhdet_fec!M173/0.086*1000000/RES_hhdet_num!M172)</f>
        <v>105.30147091225884</v>
      </c>
      <c r="N173" s="156">
        <f>IF(RES_hhdet_fec!N173=0,0,RES_hhdet_fec!N173/0.086*1000000/RES_hhdet_num!N172)</f>
        <v>98.366999264804534</v>
      </c>
      <c r="O173" s="156">
        <f>IF(RES_hhdet_fec!O173=0,0,RES_hhdet_fec!O173/0.086*1000000/RES_hhdet_num!O172)</f>
        <v>95.01609128515905</v>
      </c>
      <c r="P173" s="156">
        <f>IF(RES_hhdet_fec!P173=0,0,RES_hhdet_fec!P173/0.086*1000000/RES_hhdet_num!P172)</f>
        <v>161.02829255089335</v>
      </c>
      <c r="Q173" s="156">
        <f>IF(RES_hhdet_fec!Q173=0,0,RES_hhdet_fec!Q173/0.086*1000000/RES_hhdet_num!Q172)</f>
        <v>405.53230593769393</v>
      </c>
    </row>
    <row r="174" spans="1:17" ht="12" customHeight="1" x14ac:dyDescent="0.25">
      <c r="A174" s="159" t="s">
        <v>59</v>
      </c>
      <c r="B174" s="57">
        <f>IF(RES_hhdet_fec!B174=0,0,RES_hhdet_fec!B174/0.086*1000000/RES_hhdet_num!B172)</f>
        <v>2408.4425564719909</v>
      </c>
      <c r="C174" s="57">
        <f>IF(RES_hhdet_fec!C174=0,0,RES_hhdet_fec!C174/0.086*1000000/RES_hhdet_num!C172)</f>
        <v>2287.6358998701767</v>
      </c>
      <c r="D174" s="57">
        <f>IF(RES_hhdet_fec!D174=0,0,RES_hhdet_fec!D174/0.086*1000000/RES_hhdet_num!D172)</f>
        <v>2335.9604925372705</v>
      </c>
      <c r="E174" s="57">
        <f>IF(RES_hhdet_fec!E174=0,0,RES_hhdet_fec!E174/0.086*1000000/RES_hhdet_num!E172)</f>
        <v>2340.6627849270649</v>
      </c>
      <c r="F174" s="57">
        <f>IF(RES_hhdet_fec!F174=0,0,RES_hhdet_fec!F174/0.086*1000000/RES_hhdet_num!F172)</f>
        <v>2294.215529498571</v>
      </c>
      <c r="G174" s="57">
        <f>IF(RES_hhdet_fec!G174=0,0,RES_hhdet_fec!G174/0.086*1000000/RES_hhdet_num!G172)</f>
        <v>2026.7685125806106</v>
      </c>
      <c r="H174" s="57">
        <f>IF(RES_hhdet_fec!H174=0,0,RES_hhdet_fec!H174/0.086*1000000/RES_hhdet_num!H172)</f>
        <v>2104.6649338635684</v>
      </c>
      <c r="I174" s="57">
        <f>IF(RES_hhdet_fec!I174=0,0,RES_hhdet_fec!I174/0.086*1000000/RES_hhdet_num!I172)</f>
        <v>2227.5545899006124</v>
      </c>
      <c r="J174" s="57">
        <f>IF(RES_hhdet_fec!J174=0,0,RES_hhdet_fec!J174/0.086*1000000/RES_hhdet_num!J172)</f>
        <v>2205.8911398891373</v>
      </c>
      <c r="K174" s="57">
        <f>IF(RES_hhdet_fec!K174=0,0,RES_hhdet_fec!K174/0.086*1000000/RES_hhdet_num!K172)</f>
        <v>2201.249358529195</v>
      </c>
      <c r="L174" s="57">
        <f>IF(RES_hhdet_fec!L174=0,0,RES_hhdet_fec!L174/0.086*1000000/RES_hhdet_num!L172)</f>
        <v>2177.0294949730069</v>
      </c>
      <c r="M174" s="57">
        <f>IF(RES_hhdet_fec!M174=0,0,RES_hhdet_fec!M174/0.086*1000000/RES_hhdet_num!M172)</f>
        <v>2165.5175360117114</v>
      </c>
      <c r="N174" s="57">
        <f>IF(RES_hhdet_fec!N174=0,0,RES_hhdet_fec!N174/0.086*1000000/RES_hhdet_num!N172)</f>
        <v>2133.8350336362905</v>
      </c>
      <c r="O174" s="57">
        <f>IF(RES_hhdet_fec!O174=0,0,RES_hhdet_fec!O174/0.086*1000000/RES_hhdet_num!O172)</f>
        <v>2097.5515133744825</v>
      </c>
      <c r="P174" s="57">
        <f>IF(RES_hhdet_fec!P174=0,0,RES_hhdet_fec!P174/0.086*1000000/RES_hhdet_num!P172)</f>
        <v>2127.417579732939</v>
      </c>
      <c r="Q174" s="57">
        <f>IF(RES_hhdet_fec!Q174=0,0,RES_hhdet_fec!Q174/0.086*1000000/RES_hhdet_num!Q172)</f>
        <v>2136.6378214375404</v>
      </c>
    </row>
    <row r="175" spans="1:17" ht="12" customHeight="1" x14ac:dyDescent="0.25">
      <c r="A175" s="158" t="s">
        <v>62</v>
      </c>
      <c r="B175" s="157">
        <f>IF(RES_hhdet_fec!B175=0,0,RES_hhdet_fec!B175/0.086*1000000/RES_hhdet_num!B$161)</f>
        <v>2084.872768525332</v>
      </c>
      <c r="C175" s="157">
        <f>IF(RES_hhdet_fec!C175=0,0,RES_hhdet_fec!C175/0.086*1000000/RES_hhdet_num!C$161)</f>
        <v>1731.4155828964917</v>
      </c>
      <c r="D175" s="157">
        <f>IF(RES_hhdet_fec!D175=0,0,RES_hhdet_fec!D175/0.086*1000000/RES_hhdet_num!D$161)</f>
        <v>1692.0296310708416</v>
      </c>
      <c r="E175" s="157">
        <f>IF(RES_hhdet_fec!E175=0,0,RES_hhdet_fec!E175/0.086*1000000/RES_hhdet_num!E$161)</f>
        <v>1852.4025679649255</v>
      </c>
      <c r="F175" s="157">
        <f>IF(RES_hhdet_fec!F175=0,0,RES_hhdet_fec!F175/0.086*1000000/RES_hhdet_num!F$161)</f>
        <v>1888.9490869633016</v>
      </c>
      <c r="G175" s="157">
        <f>IF(RES_hhdet_fec!G175=0,0,RES_hhdet_fec!G175/0.086*1000000/RES_hhdet_num!G$161)</f>
        <v>1795.4205559254949</v>
      </c>
      <c r="H175" s="157">
        <f>IF(RES_hhdet_fec!H175=0,0,RES_hhdet_fec!H175/0.086*1000000/RES_hhdet_num!H$161)</f>
        <v>1689.1654315897167</v>
      </c>
      <c r="I175" s="157">
        <f>IF(RES_hhdet_fec!I175=0,0,RES_hhdet_fec!I175/0.086*1000000/RES_hhdet_num!I$161)</f>
        <v>1826.6543706873706</v>
      </c>
      <c r="J175" s="157">
        <f>IF(RES_hhdet_fec!J175=0,0,RES_hhdet_fec!J175/0.086*1000000/RES_hhdet_num!J$161)</f>
        <v>1743.6472343970599</v>
      </c>
      <c r="K175" s="157">
        <f>IF(RES_hhdet_fec!K175=0,0,RES_hhdet_fec!K175/0.086*1000000/RES_hhdet_num!K$161)</f>
        <v>1773.7693034002482</v>
      </c>
      <c r="L175" s="157">
        <f>IF(RES_hhdet_fec!L175=0,0,RES_hhdet_fec!L175/0.086*1000000/RES_hhdet_num!L$161)</f>
        <v>1786.905397269333</v>
      </c>
      <c r="M175" s="157">
        <f>IF(RES_hhdet_fec!M175=0,0,RES_hhdet_fec!M175/0.086*1000000/RES_hhdet_num!M$161)</f>
        <v>1809.2058629041235</v>
      </c>
      <c r="N175" s="157">
        <f>IF(RES_hhdet_fec!N175=0,0,RES_hhdet_fec!N175/0.086*1000000/RES_hhdet_num!N$161)</f>
        <v>1733.9948136387786</v>
      </c>
      <c r="O175" s="157">
        <f>IF(RES_hhdet_fec!O175=0,0,RES_hhdet_fec!O175/0.086*1000000/RES_hhdet_num!O$161)</f>
        <v>1579.0105571748131</v>
      </c>
      <c r="P175" s="157">
        <f>IF(RES_hhdet_fec!P175=0,0,RES_hhdet_fec!P175/0.086*1000000/RES_hhdet_num!P$161)</f>
        <v>1520.5425270487121</v>
      </c>
      <c r="Q175" s="157">
        <f>IF(RES_hhdet_fec!Q175=0,0,RES_hhdet_fec!Q175/0.086*1000000/RES_hhdet_num!Q$161)</f>
        <v>1582.3199568376842</v>
      </c>
    </row>
    <row r="176" spans="1:17" ht="12" customHeight="1" x14ac:dyDescent="0.25">
      <c r="A176" s="23" t="s">
        <v>57</v>
      </c>
      <c r="B176" s="156">
        <f>IF(RES_hhdet_fec!B176=0,0,RES_hhdet_fec!B176/0.086*1000000/RES_hhdet_num!B176)</f>
        <v>2751.0956566821433</v>
      </c>
      <c r="C176" s="156">
        <f>IF(RES_hhdet_fec!C176=0,0,RES_hhdet_fec!C176/0.086*1000000/RES_hhdet_num!C176)</f>
        <v>2112.1178336198368</v>
      </c>
      <c r="D176" s="156">
        <f>IF(RES_hhdet_fec!D176=0,0,RES_hhdet_fec!D176/0.086*1000000/RES_hhdet_num!D176)</f>
        <v>2074.7710233458765</v>
      </c>
      <c r="E176" s="156">
        <f>IF(RES_hhdet_fec!E176=0,0,RES_hhdet_fec!E176/0.086*1000000/RES_hhdet_num!E176)</f>
        <v>2252.1466560573913</v>
      </c>
      <c r="F176" s="156">
        <f>IF(RES_hhdet_fec!F176=0,0,RES_hhdet_fec!F176/0.086*1000000/RES_hhdet_num!F176)</f>
        <v>2334.1583490326575</v>
      </c>
      <c r="G176" s="156">
        <f>IF(RES_hhdet_fec!G176=0,0,RES_hhdet_fec!G176/0.086*1000000/RES_hhdet_num!G176)</f>
        <v>2278.9055495325338</v>
      </c>
      <c r="H176" s="156">
        <f>IF(RES_hhdet_fec!H176=0,0,RES_hhdet_fec!H176/0.086*1000000/RES_hhdet_num!H176)</f>
        <v>2079.6535502926777</v>
      </c>
      <c r="I176" s="156">
        <f>IF(RES_hhdet_fec!I176=0,0,RES_hhdet_fec!I176/0.086*1000000/RES_hhdet_num!I176)</f>
        <v>2251.3538487020005</v>
      </c>
      <c r="J176" s="156">
        <f>IF(RES_hhdet_fec!J176=0,0,RES_hhdet_fec!J176/0.086*1000000/RES_hhdet_num!J176)</f>
        <v>2143.425323831153</v>
      </c>
      <c r="K176" s="156">
        <f>IF(RES_hhdet_fec!K176=0,0,RES_hhdet_fec!K176/0.086*1000000/RES_hhdet_num!K176)</f>
        <v>2203.670775682494</v>
      </c>
      <c r="L176" s="156">
        <f>IF(RES_hhdet_fec!L176=0,0,RES_hhdet_fec!L176/0.086*1000000/RES_hhdet_num!L176)</f>
        <v>2168.2217629631518</v>
      </c>
      <c r="M176" s="156">
        <f>IF(RES_hhdet_fec!M176=0,0,RES_hhdet_fec!M176/0.086*1000000/RES_hhdet_num!M176)</f>
        <v>2148.7007561722262</v>
      </c>
      <c r="N176" s="156">
        <f>IF(RES_hhdet_fec!N176=0,0,RES_hhdet_fec!N176/0.086*1000000/RES_hhdet_num!N176)</f>
        <v>2085.4074330060457</v>
      </c>
      <c r="O176" s="156">
        <f>IF(RES_hhdet_fec!O176=0,0,RES_hhdet_fec!O176/0.086*1000000/RES_hhdet_num!O176)</f>
        <v>1864.5661562713453</v>
      </c>
      <c r="P176" s="156">
        <f>IF(RES_hhdet_fec!P176=0,0,RES_hhdet_fec!P176/0.086*1000000/RES_hhdet_num!P176)</f>
        <v>1833.3211042835414</v>
      </c>
      <c r="Q176" s="156">
        <f>IF(RES_hhdet_fec!Q176=0,0,RES_hhdet_fec!Q176/0.086*1000000/RES_hhdet_num!Q176)</f>
        <v>1903.8203666089601</v>
      </c>
    </row>
    <row r="177" spans="1:17" ht="12" customHeight="1" x14ac:dyDescent="0.25">
      <c r="A177" s="29" t="s">
        <v>140</v>
      </c>
      <c r="B177" s="57">
        <f>IF(RES_hhdet_fec!B177=0,0,RES_hhdet_fec!B177/0.086*1000000/RES_hhdet_num!B177)</f>
        <v>1415.9175279775507</v>
      </c>
      <c r="C177" s="57">
        <f>IF(RES_hhdet_fec!C177=0,0,RES_hhdet_fec!C177/0.086*1000000/RES_hhdet_num!C177)</f>
        <v>1061.6589838141267</v>
      </c>
      <c r="D177" s="57">
        <f>IF(RES_hhdet_fec!D177=0,0,RES_hhdet_fec!D177/0.086*1000000/RES_hhdet_num!D177)</f>
        <v>1052.928645849049</v>
      </c>
      <c r="E177" s="57">
        <f>IF(RES_hhdet_fec!E177=0,0,RES_hhdet_fec!E177/0.086*1000000/RES_hhdet_num!E177)</f>
        <v>1225.7780787195591</v>
      </c>
      <c r="F177" s="57">
        <f>IF(RES_hhdet_fec!F177=0,0,RES_hhdet_fec!F177/0.086*1000000/RES_hhdet_num!F177)</f>
        <v>1230.3204582289068</v>
      </c>
      <c r="G177" s="57">
        <f>IF(RES_hhdet_fec!G177=0,0,RES_hhdet_fec!G177/0.086*1000000/RES_hhdet_num!G177)</f>
        <v>1181.8173914456543</v>
      </c>
      <c r="H177" s="57">
        <f>IF(RES_hhdet_fec!H177=0,0,RES_hhdet_fec!H177/0.086*1000000/RES_hhdet_num!H177)</f>
        <v>1299.5983374945195</v>
      </c>
      <c r="I177" s="57">
        <f>IF(RES_hhdet_fec!I177=0,0,RES_hhdet_fec!I177/0.086*1000000/RES_hhdet_num!I177)</f>
        <v>1406.3190165240683</v>
      </c>
      <c r="J177" s="57">
        <f>IF(RES_hhdet_fec!J177=0,0,RES_hhdet_fec!J177/0.086*1000000/RES_hhdet_num!J177)</f>
        <v>1380.107803050849</v>
      </c>
      <c r="K177" s="57">
        <f>IF(RES_hhdet_fec!K177=0,0,RES_hhdet_fec!K177/0.086*1000000/RES_hhdet_num!K177)</f>
        <v>1404.9027522139959</v>
      </c>
      <c r="L177" s="57">
        <f>IF(RES_hhdet_fec!L177=0,0,RES_hhdet_fec!L177/0.086*1000000/RES_hhdet_num!L177)</f>
        <v>1467.5743152365048</v>
      </c>
      <c r="M177" s="57">
        <f>IF(RES_hhdet_fec!M177=0,0,RES_hhdet_fec!M177/0.086*1000000/RES_hhdet_num!M177)</f>
        <v>1466.7860905555567</v>
      </c>
      <c r="N177" s="57">
        <f>IF(RES_hhdet_fec!N177=0,0,RES_hhdet_fec!N177/0.086*1000000/RES_hhdet_num!N177)</f>
        <v>1394.4557488281773</v>
      </c>
      <c r="O177" s="57">
        <f>IF(RES_hhdet_fec!O177=0,0,RES_hhdet_fec!O177/0.086*1000000/RES_hhdet_num!O177)</f>
        <v>1265.0075536408472</v>
      </c>
      <c r="P177" s="57">
        <f>IF(RES_hhdet_fec!P177=0,0,RES_hhdet_fec!P177/0.086*1000000/RES_hhdet_num!P177)</f>
        <v>1199.3907292635486</v>
      </c>
      <c r="Q177" s="57">
        <f>IF(RES_hhdet_fec!Q177=0,0,RES_hhdet_fec!Q177/0.086*1000000/RES_hhdet_num!Q177)</f>
        <v>1256.8817814498559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179</v>
      </c>
    </row>
    <row r="3" spans="1:17" ht="12" customHeight="1" x14ac:dyDescent="0.25">
      <c r="A3" s="152" t="s">
        <v>172</v>
      </c>
      <c r="B3" s="168">
        <f>SUM(B4,B7,B9,B19)</f>
        <v>0</v>
      </c>
      <c r="C3" s="168">
        <f t="shared" ref="C3:Q3" si="0">SUM(C4,C7,C9,C19)</f>
        <v>0</v>
      </c>
      <c r="D3" s="168">
        <f t="shared" si="0"/>
        <v>0</v>
      </c>
      <c r="E3" s="168">
        <f t="shared" si="0"/>
        <v>0</v>
      </c>
      <c r="F3" s="168">
        <f t="shared" si="0"/>
        <v>0</v>
      </c>
      <c r="G3" s="168">
        <f t="shared" si="0"/>
        <v>0</v>
      </c>
      <c r="H3" s="168">
        <f t="shared" si="0"/>
        <v>0</v>
      </c>
      <c r="I3" s="168">
        <f t="shared" si="0"/>
        <v>0</v>
      </c>
      <c r="J3" s="168">
        <f t="shared" si="0"/>
        <v>0</v>
      </c>
      <c r="K3" s="168">
        <f t="shared" si="0"/>
        <v>0</v>
      </c>
      <c r="L3" s="168">
        <f t="shared" si="0"/>
        <v>0</v>
      </c>
      <c r="M3" s="168">
        <f t="shared" si="0"/>
        <v>0</v>
      </c>
      <c r="N3" s="168">
        <f t="shared" si="0"/>
        <v>0</v>
      </c>
      <c r="O3" s="168">
        <f t="shared" si="0"/>
        <v>0</v>
      </c>
      <c r="P3" s="168">
        <f t="shared" si="0"/>
        <v>0</v>
      </c>
      <c r="Q3" s="168">
        <f t="shared" si="0"/>
        <v>0</v>
      </c>
    </row>
    <row r="4" spans="1:17" ht="12.95" customHeight="1" x14ac:dyDescent="0.25">
      <c r="A4" s="158" t="s">
        <v>65</v>
      </c>
      <c r="B4" s="157">
        <f t="shared" ref="B4:Q4" si="1">SUM(B5:B6)</f>
        <v>0</v>
      </c>
      <c r="C4" s="157">
        <f t="shared" si="1"/>
        <v>0</v>
      </c>
      <c r="D4" s="157">
        <f t="shared" si="1"/>
        <v>0</v>
      </c>
      <c r="E4" s="157">
        <f t="shared" si="1"/>
        <v>0</v>
      </c>
      <c r="F4" s="157">
        <f t="shared" si="1"/>
        <v>0</v>
      </c>
      <c r="G4" s="157">
        <f t="shared" si="1"/>
        <v>0</v>
      </c>
      <c r="H4" s="157">
        <f t="shared" si="1"/>
        <v>0</v>
      </c>
      <c r="I4" s="157">
        <f t="shared" si="1"/>
        <v>0</v>
      </c>
      <c r="J4" s="157">
        <f t="shared" si="1"/>
        <v>0</v>
      </c>
      <c r="K4" s="157">
        <f t="shared" si="1"/>
        <v>0</v>
      </c>
      <c r="L4" s="157">
        <f t="shared" si="1"/>
        <v>0</v>
      </c>
      <c r="M4" s="157">
        <f t="shared" si="1"/>
        <v>0</v>
      </c>
      <c r="N4" s="157">
        <f t="shared" si="1"/>
        <v>0</v>
      </c>
      <c r="O4" s="157">
        <f t="shared" si="1"/>
        <v>0</v>
      </c>
      <c r="P4" s="157">
        <f t="shared" si="1"/>
        <v>0</v>
      </c>
      <c r="Q4" s="157">
        <f t="shared" si="1"/>
        <v>0</v>
      </c>
    </row>
    <row r="5" spans="1:17" ht="12" customHeight="1" x14ac:dyDescent="0.25">
      <c r="A5" s="23" t="s">
        <v>58</v>
      </c>
      <c r="B5" s="156">
        <f>IF(RES_hhdet_tes!B5=0,0,RES_hhdet_tes!B5/0.086*1000000/RES_hhdet_num!B$3)</f>
        <v>0</v>
      </c>
      <c r="C5" s="156">
        <f>IF(RES_hhdet_tes!C5=0,0,RES_hhdet_tes!C5/0.086*1000000/RES_hhdet_num!C$3)</f>
        <v>0</v>
      </c>
      <c r="D5" s="156">
        <f>IF(RES_hhdet_tes!D5=0,0,RES_hhdet_tes!D5/0.086*1000000/RES_hhdet_num!D$3)</f>
        <v>0</v>
      </c>
      <c r="E5" s="156">
        <f>IF(RES_hhdet_tes!E5=0,0,RES_hhdet_tes!E5/0.086*1000000/RES_hhdet_num!E$3)</f>
        <v>0</v>
      </c>
      <c r="F5" s="156">
        <f>IF(RES_hhdet_tes!F5=0,0,RES_hhdet_tes!F5/0.086*1000000/RES_hhdet_num!F$3)</f>
        <v>0</v>
      </c>
      <c r="G5" s="156">
        <f>IF(RES_hhdet_tes!G5=0,0,RES_hhdet_tes!G5/0.086*1000000/RES_hhdet_num!G$3)</f>
        <v>0</v>
      </c>
      <c r="H5" s="156">
        <f>IF(RES_hhdet_tes!H5=0,0,RES_hhdet_tes!H5/0.086*1000000/RES_hhdet_num!H$3)</f>
        <v>0</v>
      </c>
      <c r="I5" s="156">
        <f>IF(RES_hhdet_tes!I5=0,0,RES_hhdet_tes!I5/0.086*1000000/RES_hhdet_num!I$3)</f>
        <v>0</v>
      </c>
      <c r="J5" s="156">
        <f>IF(RES_hhdet_tes!J5=0,0,RES_hhdet_tes!J5/0.086*1000000/RES_hhdet_num!J$3)</f>
        <v>0</v>
      </c>
      <c r="K5" s="156">
        <f>IF(RES_hhdet_tes!K5=0,0,RES_hhdet_tes!K5/0.086*1000000/RES_hhdet_num!K$3)</f>
        <v>0</v>
      </c>
      <c r="L5" s="156">
        <f>IF(RES_hhdet_tes!L5=0,0,RES_hhdet_tes!L5/0.086*1000000/RES_hhdet_num!L$3)</f>
        <v>0</v>
      </c>
      <c r="M5" s="156">
        <f>IF(RES_hhdet_tes!M5=0,0,RES_hhdet_tes!M5/0.086*1000000/RES_hhdet_num!M$3)</f>
        <v>0</v>
      </c>
      <c r="N5" s="156">
        <f>IF(RES_hhdet_tes!N5=0,0,RES_hhdet_tes!N5/0.086*1000000/RES_hhdet_num!N$3)</f>
        <v>0</v>
      </c>
      <c r="O5" s="156">
        <f>IF(RES_hhdet_tes!O5=0,0,RES_hhdet_tes!O5/0.086*1000000/RES_hhdet_num!O$3)</f>
        <v>0</v>
      </c>
      <c r="P5" s="156">
        <f>IF(RES_hhdet_tes!P5=0,0,RES_hhdet_tes!P5/0.086*1000000/RES_hhdet_num!P$3)</f>
        <v>0</v>
      </c>
      <c r="Q5" s="156">
        <f>IF(RES_hhdet_tes!Q5=0,0,RES_hhdet_tes!Q5/0.086*1000000/RES_hhdet_num!Q$3)</f>
        <v>0</v>
      </c>
    </row>
    <row r="6" spans="1:17" ht="12" customHeight="1" x14ac:dyDescent="0.25">
      <c r="A6" s="23" t="s">
        <v>60</v>
      </c>
      <c r="B6" s="156">
        <f>IF(RES_hhdet_tes!B6=0,0,RES_hhdet_tes!B6/0.086*1000000/RES_hhdet_num!B$3)</f>
        <v>0</v>
      </c>
      <c r="C6" s="156">
        <f>IF(RES_hhdet_tes!C6=0,0,RES_hhdet_tes!C6/0.086*1000000/RES_hhdet_num!C$3)</f>
        <v>0</v>
      </c>
      <c r="D6" s="156">
        <f>IF(RES_hhdet_tes!D6=0,0,RES_hhdet_tes!D6/0.086*1000000/RES_hhdet_num!D$3)</f>
        <v>0</v>
      </c>
      <c r="E6" s="156">
        <f>IF(RES_hhdet_tes!E6=0,0,RES_hhdet_tes!E6/0.086*1000000/RES_hhdet_num!E$3)</f>
        <v>0</v>
      </c>
      <c r="F6" s="156">
        <f>IF(RES_hhdet_tes!F6=0,0,RES_hhdet_tes!F6/0.086*1000000/RES_hhdet_num!F$3)</f>
        <v>0</v>
      </c>
      <c r="G6" s="156">
        <f>IF(RES_hhdet_tes!G6=0,0,RES_hhdet_tes!G6/0.086*1000000/RES_hhdet_num!G$3)</f>
        <v>0</v>
      </c>
      <c r="H6" s="156">
        <f>IF(RES_hhdet_tes!H6=0,0,RES_hhdet_tes!H6/0.086*1000000/RES_hhdet_num!H$3)</f>
        <v>0</v>
      </c>
      <c r="I6" s="156">
        <f>IF(RES_hhdet_tes!I6=0,0,RES_hhdet_tes!I6/0.086*1000000/RES_hhdet_num!I$3)</f>
        <v>0</v>
      </c>
      <c r="J6" s="156">
        <f>IF(RES_hhdet_tes!J6=0,0,RES_hhdet_tes!J6/0.086*1000000/RES_hhdet_num!J$3)</f>
        <v>0</v>
      </c>
      <c r="K6" s="156">
        <f>IF(RES_hhdet_tes!K6=0,0,RES_hhdet_tes!K6/0.086*1000000/RES_hhdet_num!K$3)</f>
        <v>0</v>
      </c>
      <c r="L6" s="156">
        <f>IF(RES_hhdet_tes!L6=0,0,RES_hhdet_tes!L6/0.086*1000000/RES_hhdet_num!L$3)</f>
        <v>0</v>
      </c>
      <c r="M6" s="156">
        <f>IF(RES_hhdet_tes!M6=0,0,RES_hhdet_tes!M6/0.086*1000000/RES_hhdet_num!M$3)</f>
        <v>0</v>
      </c>
      <c r="N6" s="156">
        <f>IF(RES_hhdet_tes!N6=0,0,RES_hhdet_tes!N6/0.086*1000000/RES_hhdet_num!N$3)</f>
        <v>0</v>
      </c>
      <c r="O6" s="156">
        <f>IF(RES_hhdet_tes!O6=0,0,RES_hhdet_tes!O6/0.086*1000000/RES_hhdet_num!O$3)</f>
        <v>0</v>
      </c>
      <c r="P6" s="156">
        <f>IF(RES_hhdet_tes!P6=0,0,RES_hhdet_tes!P6/0.086*1000000/RES_hhdet_num!P$3)</f>
        <v>0</v>
      </c>
      <c r="Q6" s="156">
        <f>IF(RES_hhdet_tes!Q6=0,0,RES_hhdet_tes!Q6/0.086*1000000/RES_hhdet_num!Q$3)</f>
        <v>0</v>
      </c>
    </row>
    <row r="7" spans="1:17" ht="12.95" customHeight="1" x14ac:dyDescent="0.25">
      <c r="A7" s="158" t="s">
        <v>112</v>
      </c>
      <c r="B7" s="157">
        <f t="shared" ref="B7:Q7" si="2">B8</f>
        <v>0</v>
      </c>
      <c r="C7" s="157">
        <f t="shared" si="2"/>
        <v>0</v>
      </c>
      <c r="D7" s="157">
        <f t="shared" si="2"/>
        <v>0</v>
      </c>
      <c r="E7" s="157">
        <f t="shared" si="2"/>
        <v>0</v>
      </c>
      <c r="F7" s="157">
        <f t="shared" si="2"/>
        <v>0</v>
      </c>
      <c r="G7" s="157">
        <f t="shared" si="2"/>
        <v>0</v>
      </c>
      <c r="H7" s="157">
        <f t="shared" si="2"/>
        <v>0</v>
      </c>
      <c r="I7" s="157">
        <f t="shared" si="2"/>
        <v>0</v>
      </c>
      <c r="J7" s="157">
        <f t="shared" si="2"/>
        <v>0</v>
      </c>
      <c r="K7" s="157">
        <f t="shared" si="2"/>
        <v>0</v>
      </c>
      <c r="L7" s="157">
        <f t="shared" si="2"/>
        <v>0</v>
      </c>
      <c r="M7" s="157">
        <f t="shared" si="2"/>
        <v>0</v>
      </c>
      <c r="N7" s="157">
        <f t="shared" si="2"/>
        <v>0</v>
      </c>
      <c r="O7" s="157">
        <f t="shared" si="2"/>
        <v>0</v>
      </c>
      <c r="P7" s="157">
        <f t="shared" si="2"/>
        <v>0</v>
      </c>
      <c r="Q7" s="157">
        <f t="shared" si="2"/>
        <v>0</v>
      </c>
    </row>
    <row r="8" spans="1:17" ht="12" customHeight="1" x14ac:dyDescent="0.25">
      <c r="A8" s="23" t="s">
        <v>60</v>
      </c>
      <c r="B8" s="156">
        <f>IF(RES_hhdet_tes!B8=0,0,RES_hhdet_tes!B8/0.086*1000000/RES_hhdet_num!B$3)</f>
        <v>0</v>
      </c>
      <c r="C8" s="156">
        <f>IF(RES_hhdet_tes!C8=0,0,RES_hhdet_tes!C8/0.086*1000000/RES_hhdet_num!C$3)</f>
        <v>0</v>
      </c>
      <c r="D8" s="156">
        <f>IF(RES_hhdet_tes!D8=0,0,RES_hhdet_tes!D8/0.086*1000000/RES_hhdet_num!D$3)</f>
        <v>0</v>
      </c>
      <c r="E8" s="156">
        <f>IF(RES_hhdet_tes!E8=0,0,RES_hhdet_tes!E8/0.086*1000000/RES_hhdet_num!E$3)</f>
        <v>0</v>
      </c>
      <c r="F8" s="156">
        <f>IF(RES_hhdet_tes!F8=0,0,RES_hhdet_tes!F8/0.086*1000000/RES_hhdet_num!F$3)</f>
        <v>0</v>
      </c>
      <c r="G8" s="156">
        <f>IF(RES_hhdet_tes!G8=0,0,RES_hhdet_tes!G8/0.086*1000000/RES_hhdet_num!G$3)</f>
        <v>0</v>
      </c>
      <c r="H8" s="156">
        <f>IF(RES_hhdet_tes!H8=0,0,RES_hhdet_tes!H8/0.086*1000000/RES_hhdet_num!H$3)</f>
        <v>0</v>
      </c>
      <c r="I8" s="156">
        <f>IF(RES_hhdet_tes!I8=0,0,RES_hhdet_tes!I8/0.086*1000000/RES_hhdet_num!I$3)</f>
        <v>0</v>
      </c>
      <c r="J8" s="156">
        <f>IF(RES_hhdet_tes!J8=0,0,RES_hhdet_tes!J8/0.086*1000000/RES_hhdet_num!J$3)</f>
        <v>0</v>
      </c>
      <c r="K8" s="156">
        <f>IF(RES_hhdet_tes!K8=0,0,RES_hhdet_tes!K8/0.086*1000000/RES_hhdet_num!K$3)</f>
        <v>0</v>
      </c>
      <c r="L8" s="156">
        <f>IF(RES_hhdet_tes!L8=0,0,RES_hhdet_tes!L8/0.086*1000000/RES_hhdet_num!L$3)</f>
        <v>0</v>
      </c>
      <c r="M8" s="156">
        <f>IF(RES_hhdet_tes!M8=0,0,RES_hhdet_tes!M8/0.086*1000000/RES_hhdet_num!M$3)</f>
        <v>0</v>
      </c>
      <c r="N8" s="156">
        <f>IF(RES_hhdet_tes!N8=0,0,RES_hhdet_tes!N8/0.086*1000000/RES_hhdet_num!N$3)</f>
        <v>0</v>
      </c>
      <c r="O8" s="156">
        <f>IF(RES_hhdet_tes!O8=0,0,RES_hhdet_tes!O8/0.086*1000000/RES_hhdet_num!O$3)</f>
        <v>0</v>
      </c>
      <c r="P8" s="156">
        <f>IF(RES_hhdet_tes!P8=0,0,RES_hhdet_tes!P8/0.086*1000000/RES_hhdet_num!P$3)</f>
        <v>0</v>
      </c>
      <c r="Q8" s="156">
        <f>IF(RES_hhdet_tes!Q8=0,0,RES_hhdet_tes!Q8/0.086*1000000/RES_hhdet_num!Q$3)</f>
        <v>0</v>
      </c>
    </row>
    <row r="9" spans="1:17" ht="12" customHeight="1" x14ac:dyDescent="0.25">
      <c r="A9" s="158" t="s">
        <v>63</v>
      </c>
      <c r="B9" s="157">
        <f>IF(RES_hhdet_tes!B9=0,0,RES_hhdet_tes!B9/0.086*1000000/RES_hhdet_num!B$3)</f>
        <v>0</v>
      </c>
      <c r="C9" s="157">
        <f>IF(RES_hhdet_tes!C9=0,0,RES_hhdet_tes!C9/0.086*1000000/RES_hhdet_num!C$3)</f>
        <v>0</v>
      </c>
      <c r="D9" s="157">
        <f>IF(RES_hhdet_tes!D9=0,0,RES_hhdet_tes!D9/0.086*1000000/RES_hhdet_num!D$3)</f>
        <v>0</v>
      </c>
      <c r="E9" s="157">
        <f>IF(RES_hhdet_tes!E9=0,0,RES_hhdet_tes!E9/0.086*1000000/RES_hhdet_num!E$3)</f>
        <v>0</v>
      </c>
      <c r="F9" s="157">
        <f>IF(RES_hhdet_tes!F9=0,0,RES_hhdet_tes!F9/0.086*1000000/RES_hhdet_num!F$3)</f>
        <v>0</v>
      </c>
      <c r="G9" s="157">
        <f>IF(RES_hhdet_tes!G9=0,0,RES_hhdet_tes!G9/0.086*1000000/RES_hhdet_num!G$3)</f>
        <v>0</v>
      </c>
      <c r="H9" s="157">
        <f>IF(RES_hhdet_tes!H9=0,0,RES_hhdet_tes!H9/0.086*1000000/RES_hhdet_num!H$3)</f>
        <v>0</v>
      </c>
      <c r="I9" s="157">
        <f>IF(RES_hhdet_tes!I9=0,0,RES_hhdet_tes!I9/0.086*1000000/RES_hhdet_num!I$3)</f>
        <v>0</v>
      </c>
      <c r="J9" s="157">
        <f>IF(RES_hhdet_tes!J9=0,0,RES_hhdet_tes!J9/0.086*1000000/RES_hhdet_num!J$3)</f>
        <v>0</v>
      </c>
      <c r="K9" s="157">
        <f>IF(RES_hhdet_tes!K9=0,0,RES_hhdet_tes!K9/0.086*1000000/RES_hhdet_num!K$3)</f>
        <v>0</v>
      </c>
      <c r="L9" s="157">
        <f>IF(RES_hhdet_tes!L9=0,0,RES_hhdet_tes!L9/0.086*1000000/RES_hhdet_num!L$3)</f>
        <v>0</v>
      </c>
      <c r="M9" s="157">
        <f>IF(RES_hhdet_tes!M9=0,0,RES_hhdet_tes!M9/0.086*1000000/RES_hhdet_num!M$3)</f>
        <v>0</v>
      </c>
      <c r="N9" s="157">
        <f>IF(RES_hhdet_tes!N9=0,0,RES_hhdet_tes!N9/0.086*1000000/RES_hhdet_num!N$3)</f>
        <v>0</v>
      </c>
      <c r="O9" s="157">
        <f>IF(RES_hhdet_tes!O9=0,0,RES_hhdet_tes!O9/0.086*1000000/RES_hhdet_num!O$3)</f>
        <v>0</v>
      </c>
      <c r="P9" s="157">
        <f>IF(RES_hhdet_tes!P9=0,0,RES_hhdet_tes!P9/0.086*1000000/RES_hhdet_num!P$3)</f>
        <v>0</v>
      </c>
      <c r="Q9" s="157">
        <f>IF(RES_hhdet_tes!Q9=0,0,RES_hhdet_tes!Q9/0.086*1000000/RES_hhdet_num!Q$3)</f>
        <v>0</v>
      </c>
    </row>
    <row r="10" spans="1:17" ht="12" customHeight="1" x14ac:dyDescent="0.25">
      <c r="A10" s="167" t="s">
        <v>171</v>
      </c>
      <c r="B10" s="132">
        <f>IF(RES_hhdet_tes!B10=0,0,RES_hhdet_tes!B10/0.086*1000000/RES_hhdet_num!B10)</f>
        <v>0</v>
      </c>
      <c r="C10" s="132">
        <f>IF(RES_hhdet_tes!C10=0,0,RES_hhdet_tes!C10/0.086*1000000/RES_hhdet_num!C10)</f>
        <v>0</v>
      </c>
      <c r="D10" s="132">
        <f>IF(RES_hhdet_tes!D10=0,0,RES_hhdet_tes!D10/0.086*1000000/RES_hhdet_num!D10)</f>
        <v>0</v>
      </c>
      <c r="E10" s="132">
        <f>IF(RES_hhdet_tes!E10=0,0,RES_hhdet_tes!E10/0.086*1000000/RES_hhdet_num!E10)</f>
        <v>0</v>
      </c>
      <c r="F10" s="132">
        <f>IF(RES_hhdet_tes!F10=0,0,RES_hhdet_tes!F10/0.086*1000000/RES_hhdet_num!F10)</f>
        <v>0</v>
      </c>
      <c r="G10" s="132">
        <f>IF(RES_hhdet_tes!G10=0,0,RES_hhdet_tes!G10/0.086*1000000/RES_hhdet_num!G10)</f>
        <v>0</v>
      </c>
      <c r="H10" s="132">
        <f>IF(RES_hhdet_tes!H10=0,0,RES_hhdet_tes!H10/0.086*1000000/RES_hhdet_num!H10)</f>
        <v>0</v>
      </c>
      <c r="I10" s="132">
        <f>IF(RES_hhdet_tes!I10=0,0,RES_hhdet_tes!I10/0.086*1000000/RES_hhdet_num!I10)</f>
        <v>0</v>
      </c>
      <c r="J10" s="132">
        <f>IF(RES_hhdet_tes!J10=0,0,RES_hhdet_tes!J10/0.086*1000000/RES_hhdet_num!J10)</f>
        <v>0</v>
      </c>
      <c r="K10" s="132">
        <f>IF(RES_hhdet_tes!K10=0,0,RES_hhdet_tes!K10/0.086*1000000/RES_hhdet_num!K10)</f>
        <v>0</v>
      </c>
      <c r="L10" s="132">
        <f>IF(RES_hhdet_tes!L10=0,0,RES_hhdet_tes!L10/0.086*1000000/RES_hhdet_num!L10)</f>
        <v>0</v>
      </c>
      <c r="M10" s="132">
        <f>IF(RES_hhdet_tes!M10=0,0,RES_hhdet_tes!M10/0.086*1000000/RES_hhdet_num!M10)</f>
        <v>0</v>
      </c>
      <c r="N10" s="132">
        <f>IF(RES_hhdet_tes!N10=0,0,RES_hhdet_tes!N10/0.086*1000000/RES_hhdet_num!N10)</f>
        <v>0</v>
      </c>
      <c r="O10" s="132">
        <f>IF(RES_hhdet_tes!O10=0,0,RES_hhdet_tes!O10/0.086*1000000/RES_hhdet_num!O10)</f>
        <v>0</v>
      </c>
      <c r="P10" s="132">
        <f>IF(RES_hhdet_tes!P10=0,0,RES_hhdet_tes!P10/0.086*1000000/RES_hhdet_num!P10)</f>
        <v>0</v>
      </c>
      <c r="Q10" s="132">
        <f>IF(RES_hhdet_tes!Q10=0,0,RES_hhdet_tes!Q10/0.086*1000000/RES_hhdet_num!Q10)</f>
        <v>0</v>
      </c>
    </row>
    <row r="11" spans="1:17" ht="12" customHeight="1" x14ac:dyDescent="0.25">
      <c r="A11" s="167" t="s">
        <v>144</v>
      </c>
      <c r="B11" s="132">
        <f>IF(RES_hhdet_tes!B11=0,0,RES_hhdet_tes!B11/0.086*1000000/RES_hhdet_num!B11)</f>
        <v>0</v>
      </c>
      <c r="C11" s="132">
        <f>IF(RES_hhdet_tes!C11=0,0,RES_hhdet_tes!C11/0.086*1000000/RES_hhdet_num!C11)</f>
        <v>0</v>
      </c>
      <c r="D11" s="132">
        <f>IF(RES_hhdet_tes!D11=0,0,RES_hhdet_tes!D11/0.086*1000000/RES_hhdet_num!D11)</f>
        <v>0</v>
      </c>
      <c r="E11" s="132">
        <f>IF(RES_hhdet_tes!E11=0,0,RES_hhdet_tes!E11/0.086*1000000/RES_hhdet_num!E11)</f>
        <v>0</v>
      </c>
      <c r="F11" s="132">
        <f>IF(RES_hhdet_tes!F11=0,0,RES_hhdet_tes!F11/0.086*1000000/RES_hhdet_num!F11)</f>
        <v>0</v>
      </c>
      <c r="G11" s="132">
        <f>IF(RES_hhdet_tes!G11=0,0,RES_hhdet_tes!G11/0.086*1000000/RES_hhdet_num!G11)</f>
        <v>0</v>
      </c>
      <c r="H11" s="132">
        <f>IF(RES_hhdet_tes!H11=0,0,RES_hhdet_tes!H11/0.086*1000000/RES_hhdet_num!H11)</f>
        <v>0</v>
      </c>
      <c r="I11" s="132">
        <f>IF(RES_hhdet_tes!I11=0,0,RES_hhdet_tes!I11/0.086*1000000/RES_hhdet_num!I11)</f>
        <v>0</v>
      </c>
      <c r="J11" s="132">
        <f>IF(RES_hhdet_tes!J11=0,0,RES_hhdet_tes!J11/0.086*1000000/RES_hhdet_num!J11)</f>
        <v>0</v>
      </c>
      <c r="K11" s="132">
        <f>IF(RES_hhdet_tes!K11=0,0,RES_hhdet_tes!K11/0.086*1000000/RES_hhdet_num!K11)</f>
        <v>0</v>
      </c>
      <c r="L11" s="132">
        <f>IF(RES_hhdet_tes!L11=0,0,RES_hhdet_tes!L11/0.086*1000000/RES_hhdet_num!L11)</f>
        <v>0</v>
      </c>
      <c r="M11" s="132">
        <f>IF(RES_hhdet_tes!M11=0,0,RES_hhdet_tes!M11/0.086*1000000/RES_hhdet_num!M11)</f>
        <v>0</v>
      </c>
      <c r="N11" s="132">
        <f>IF(RES_hhdet_tes!N11=0,0,RES_hhdet_tes!N11/0.086*1000000/RES_hhdet_num!N11)</f>
        <v>0</v>
      </c>
      <c r="O11" s="132">
        <f>IF(RES_hhdet_tes!O11=0,0,RES_hhdet_tes!O11/0.086*1000000/RES_hhdet_num!O11)</f>
        <v>0</v>
      </c>
      <c r="P11" s="132">
        <f>IF(RES_hhdet_tes!P11=0,0,RES_hhdet_tes!P11/0.086*1000000/RES_hhdet_num!P11)</f>
        <v>0</v>
      </c>
      <c r="Q11" s="132">
        <f>IF(RES_hhdet_tes!Q11=0,0,RES_hhdet_tes!Q11/0.086*1000000/RES_hhdet_num!Q11)</f>
        <v>0</v>
      </c>
    </row>
    <row r="12" spans="1:17" ht="12" customHeight="1" x14ac:dyDescent="0.25">
      <c r="A12" s="167" t="s">
        <v>143</v>
      </c>
      <c r="B12" s="132">
        <f>IF(RES_hhdet_tes!B12=0,0,RES_hhdet_tes!B12/0.086*1000000/RES_hhdet_num!B12)</f>
        <v>0</v>
      </c>
      <c r="C12" s="132">
        <f>IF(RES_hhdet_tes!C12=0,0,RES_hhdet_tes!C12/0.086*1000000/RES_hhdet_num!C12)</f>
        <v>0</v>
      </c>
      <c r="D12" s="132">
        <f>IF(RES_hhdet_tes!D12=0,0,RES_hhdet_tes!D12/0.086*1000000/RES_hhdet_num!D12)</f>
        <v>0</v>
      </c>
      <c r="E12" s="132">
        <f>IF(RES_hhdet_tes!E12=0,0,RES_hhdet_tes!E12/0.086*1000000/RES_hhdet_num!E12)</f>
        <v>0</v>
      </c>
      <c r="F12" s="132">
        <f>IF(RES_hhdet_tes!F12=0,0,RES_hhdet_tes!F12/0.086*1000000/RES_hhdet_num!F12)</f>
        <v>0</v>
      </c>
      <c r="G12" s="132">
        <f>IF(RES_hhdet_tes!G12=0,0,RES_hhdet_tes!G12/0.086*1000000/RES_hhdet_num!G12)</f>
        <v>0</v>
      </c>
      <c r="H12" s="132">
        <f>IF(RES_hhdet_tes!H12=0,0,RES_hhdet_tes!H12/0.086*1000000/RES_hhdet_num!H12)</f>
        <v>0</v>
      </c>
      <c r="I12" s="132">
        <f>IF(RES_hhdet_tes!I12=0,0,RES_hhdet_tes!I12/0.086*1000000/RES_hhdet_num!I12)</f>
        <v>0</v>
      </c>
      <c r="J12" s="132">
        <f>IF(RES_hhdet_tes!J12=0,0,RES_hhdet_tes!J12/0.086*1000000/RES_hhdet_num!J12)</f>
        <v>0</v>
      </c>
      <c r="K12" s="132">
        <f>IF(RES_hhdet_tes!K12=0,0,RES_hhdet_tes!K12/0.086*1000000/RES_hhdet_num!K12)</f>
        <v>0</v>
      </c>
      <c r="L12" s="132">
        <f>IF(RES_hhdet_tes!L12=0,0,RES_hhdet_tes!L12/0.086*1000000/RES_hhdet_num!L12)</f>
        <v>0</v>
      </c>
      <c r="M12" s="132">
        <f>IF(RES_hhdet_tes!M12=0,0,RES_hhdet_tes!M12/0.086*1000000/RES_hhdet_num!M12)</f>
        <v>0</v>
      </c>
      <c r="N12" s="132">
        <f>IF(RES_hhdet_tes!N12=0,0,RES_hhdet_tes!N12/0.086*1000000/RES_hhdet_num!N12)</f>
        <v>0</v>
      </c>
      <c r="O12" s="132">
        <f>IF(RES_hhdet_tes!O12=0,0,RES_hhdet_tes!O12/0.086*1000000/RES_hhdet_num!O12)</f>
        <v>0</v>
      </c>
      <c r="P12" s="132">
        <f>IF(RES_hhdet_tes!P12=0,0,RES_hhdet_tes!P12/0.086*1000000/RES_hhdet_num!P12)</f>
        <v>0</v>
      </c>
      <c r="Q12" s="132">
        <f>IF(RES_hhdet_tes!Q12=0,0,RES_hhdet_tes!Q12/0.086*1000000/RES_hhdet_num!Q12)</f>
        <v>0</v>
      </c>
    </row>
    <row r="13" spans="1:17" ht="12" customHeight="1" x14ac:dyDescent="0.25">
      <c r="A13" s="166" t="s">
        <v>57</v>
      </c>
      <c r="B13" s="165">
        <f>IF(RES_hhdet_tes!B13=0,0,RES_hhdet_tes!B13/0.086*1000000/RES_hhdet_num!B12)</f>
        <v>0</v>
      </c>
      <c r="C13" s="165">
        <f>IF(RES_hhdet_tes!C13=0,0,RES_hhdet_tes!C13/0.086*1000000/RES_hhdet_num!C12)</f>
        <v>0</v>
      </c>
      <c r="D13" s="165">
        <f>IF(RES_hhdet_tes!D13=0,0,RES_hhdet_tes!D13/0.086*1000000/RES_hhdet_num!D12)</f>
        <v>0</v>
      </c>
      <c r="E13" s="165">
        <f>IF(RES_hhdet_tes!E13=0,0,RES_hhdet_tes!E13/0.086*1000000/RES_hhdet_num!E12)</f>
        <v>0</v>
      </c>
      <c r="F13" s="165">
        <f>IF(RES_hhdet_tes!F13=0,0,RES_hhdet_tes!F13/0.086*1000000/RES_hhdet_num!F12)</f>
        <v>0</v>
      </c>
      <c r="G13" s="165">
        <f>IF(RES_hhdet_tes!G13=0,0,RES_hhdet_tes!G13/0.086*1000000/RES_hhdet_num!G12)</f>
        <v>0</v>
      </c>
      <c r="H13" s="165">
        <f>IF(RES_hhdet_tes!H13=0,0,RES_hhdet_tes!H13/0.086*1000000/RES_hhdet_num!H12)</f>
        <v>0</v>
      </c>
      <c r="I13" s="165">
        <f>IF(RES_hhdet_tes!I13=0,0,RES_hhdet_tes!I13/0.086*1000000/RES_hhdet_num!I12)</f>
        <v>0</v>
      </c>
      <c r="J13" s="165">
        <f>IF(RES_hhdet_tes!J13=0,0,RES_hhdet_tes!J13/0.086*1000000/RES_hhdet_num!J12)</f>
        <v>0</v>
      </c>
      <c r="K13" s="165">
        <f>IF(RES_hhdet_tes!K13=0,0,RES_hhdet_tes!K13/0.086*1000000/RES_hhdet_num!K12)</f>
        <v>0</v>
      </c>
      <c r="L13" s="165">
        <f>IF(RES_hhdet_tes!L13=0,0,RES_hhdet_tes!L13/0.086*1000000/RES_hhdet_num!L12)</f>
        <v>0</v>
      </c>
      <c r="M13" s="165">
        <f>IF(RES_hhdet_tes!M13=0,0,RES_hhdet_tes!M13/0.086*1000000/RES_hhdet_num!M12)</f>
        <v>0</v>
      </c>
      <c r="N13" s="165">
        <f>IF(RES_hhdet_tes!N13=0,0,RES_hhdet_tes!N13/0.086*1000000/RES_hhdet_num!N12)</f>
        <v>0</v>
      </c>
      <c r="O13" s="165">
        <f>IF(RES_hhdet_tes!O13=0,0,RES_hhdet_tes!O13/0.086*1000000/RES_hhdet_num!O12)</f>
        <v>0</v>
      </c>
      <c r="P13" s="165">
        <f>IF(RES_hhdet_tes!P13=0,0,RES_hhdet_tes!P13/0.086*1000000/RES_hhdet_num!P12)</f>
        <v>0</v>
      </c>
      <c r="Q13" s="165">
        <f>IF(RES_hhdet_tes!Q13=0,0,RES_hhdet_tes!Q13/0.086*1000000/RES_hhdet_num!Q12)</f>
        <v>0</v>
      </c>
    </row>
    <row r="14" spans="1:17" ht="12" customHeight="1" x14ac:dyDescent="0.25">
      <c r="A14" s="147" t="s">
        <v>59</v>
      </c>
      <c r="B14" s="164">
        <f>IF(RES_hhdet_tes!B14=0,0,RES_hhdet_tes!B14/0.086*1000000/RES_hhdet_num!B12)</f>
        <v>0</v>
      </c>
      <c r="C14" s="164">
        <f>IF(RES_hhdet_tes!C14=0,0,RES_hhdet_tes!C14/0.086*1000000/RES_hhdet_num!C12)</f>
        <v>0</v>
      </c>
      <c r="D14" s="164">
        <f>IF(RES_hhdet_tes!D14=0,0,RES_hhdet_tes!D14/0.086*1000000/RES_hhdet_num!D12)</f>
        <v>0</v>
      </c>
      <c r="E14" s="164">
        <f>IF(RES_hhdet_tes!E14=0,0,RES_hhdet_tes!E14/0.086*1000000/RES_hhdet_num!E12)</f>
        <v>0</v>
      </c>
      <c r="F14" s="164">
        <f>IF(RES_hhdet_tes!F14=0,0,RES_hhdet_tes!F14/0.086*1000000/RES_hhdet_num!F12)</f>
        <v>0</v>
      </c>
      <c r="G14" s="164">
        <f>IF(RES_hhdet_tes!G14=0,0,RES_hhdet_tes!G14/0.086*1000000/RES_hhdet_num!G12)</f>
        <v>0</v>
      </c>
      <c r="H14" s="164">
        <f>IF(RES_hhdet_tes!H14=0,0,RES_hhdet_tes!H14/0.086*1000000/RES_hhdet_num!H12)</f>
        <v>0</v>
      </c>
      <c r="I14" s="164">
        <f>IF(RES_hhdet_tes!I14=0,0,RES_hhdet_tes!I14/0.086*1000000/RES_hhdet_num!I12)</f>
        <v>0</v>
      </c>
      <c r="J14" s="164">
        <f>IF(RES_hhdet_tes!J14=0,0,RES_hhdet_tes!J14/0.086*1000000/RES_hhdet_num!J12)</f>
        <v>0</v>
      </c>
      <c r="K14" s="164">
        <f>IF(RES_hhdet_tes!K14=0,0,RES_hhdet_tes!K14/0.086*1000000/RES_hhdet_num!K12)</f>
        <v>0</v>
      </c>
      <c r="L14" s="164">
        <f>IF(RES_hhdet_tes!L14=0,0,RES_hhdet_tes!L14/0.086*1000000/RES_hhdet_num!L12)</f>
        <v>0</v>
      </c>
      <c r="M14" s="164">
        <f>IF(RES_hhdet_tes!M14=0,0,RES_hhdet_tes!M14/0.086*1000000/RES_hhdet_num!M12)</f>
        <v>0</v>
      </c>
      <c r="N14" s="164">
        <f>IF(RES_hhdet_tes!N14=0,0,RES_hhdet_tes!N14/0.086*1000000/RES_hhdet_num!N12)</f>
        <v>0</v>
      </c>
      <c r="O14" s="164">
        <f>IF(RES_hhdet_tes!O14=0,0,RES_hhdet_tes!O14/0.086*1000000/RES_hhdet_num!O12)</f>
        <v>0</v>
      </c>
      <c r="P14" s="164">
        <f>IF(RES_hhdet_tes!P14=0,0,RES_hhdet_tes!P14/0.086*1000000/RES_hhdet_num!P12)</f>
        <v>0</v>
      </c>
      <c r="Q14" s="164">
        <f>IF(RES_hhdet_tes!Q14=0,0,RES_hhdet_tes!Q14/0.086*1000000/RES_hhdet_num!Q12)</f>
        <v>0</v>
      </c>
    </row>
    <row r="15" spans="1:17" ht="12" customHeight="1" x14ac:dyDescent="0.25">
      <c r="A15" s="163" t="s">
        <v>142</v>
      </c>
      <c r="B15" s="162">
        <f>IF(RES_hhdet_tes!B15=0,0,RES_hhdet_tes!B15/0.086*1000000/RES_hhdet_num!B15)</f>
        <v>0</v>
      </c>
      <c r="C15" s="162">
        <f>IF(RES_hhdet_tes!C15=0,0,RES_hhdet_tes!C15/0.086*1000000/RES_hhdet_num!C15)</f>
        <v>0</v>
      </c>
      <c r="D15" s="162">
        <f>IF(RES_hhdet_tes!D15=0,0,RES_hhdet_tes!D15/0.086*1000000/RES_hhdet_num!D15)</f>
        <v>0</v>
      </c>
      <c r="E15" s="162">
        <f>IF(RES_hhdet_tes!E15=0,0,RES_hhdet_tes!E15/0.086*1000000/RES_hhdet_num!E15)</f>
        <v>0</v>
      </c>
      <c r="F15" s="162">
        <f>IF(RES_hhdet_tes!F15=0,0,RES_hhdet_tes!F15/0.086*1000000/RES_hhdet_num!F15)</f>
        <v>0</v>
      </c>
      <c r="G15" s="162">
        <f>IF(RES_hhdet_tes!G15=0,0,RES_hhdet_tes!G15/0.086*1000000/RES_hhdet_num!G15)</f>
        <v>0</v>
      </c>
      <c r="H15" s="162">
        <f>IF(RES_hhdet_tes!H15=0,0,RES_hhdet_tes!H15/0.086*1000000/RES_hhdet_num!H15)</f>
        <v>0</v>
      </c>
      <c r="I15" s="162">
        <f>IF(RES_hhdet_tes!I15=0,0,RES_hhdet_tes!I15/0.086*1000000/RES_hhdet_num!I15)</f>
        <v>0</v>
      </c>
      <c r="J15" s="162">
        <f>IF(RES_hhdet_tes!J15=0,0,RES_hhdet_tes!J15/0.086*1000000/RES_hhdet_num!J15)</f>
        <v>0</v>
      </c>
      <c r="K15" s="162">
        <f>IF(RES_hhdet_tes!K15=0,0,RES_hhdet_tes!K15/0.086*1000000/RES_hhdet_num!K15)</f>
        <v>0</v>
      </c>
      <c r="L15" s="162">
        <f>IF(RES_hhdet_tes!L15=0,0,RES_hhdet_tes!L15/0.086*1000000/RES_hhdet_num!L15)</f>
        <v>0</v>
      </c>
      <c r="M15" s="162">
        <f>IF(RES_hhdet_tes!M15=0,0,RES_hhdet_tes!M15/0.086*1000000/RES_hhdet_num!M15)</f>
        <v>0</v>
      </c>
      <c r="N15" s="162">
        <f>IF(RES_hhdet_tes!N15=0,0,RES_hhdet_tes!N15/0.086*1000000/RES_hhdet_num!N15)</f>
        <v>0</v>
      </c>
      <c r="O15" s="162">
        <f>IF(RES_hhdet_tes!O15=0,0,RES_hhdet_tes!O15/0.086*1000000/RES_hhdet_num!O15)</f>
        <v>0</v>
      </c>
      <c r="P15" s="162">
        <f>IF(RES_hhdet_tes!P15=0,0,RES_hhdet_tes!P15/0.086*1000000/RES_hhdet_num!P15)</f>
        <v>0</v>
      </c>
      <c r="Q15" s="162">
        <f>IF(RES_hhdet_tes!Q15=0,0,RES_hhdet_tes!Q15/0.086*1000000/RES_hhdet_num!Q15)</f>
        <v>0</v>
      </c>
    </row>
    <row r="16" spans="1:17" ht="12" customHeight="1" x14ac:dyDescent="0.25">
      <c r="A16" s="161" t="s">
        <v>141</v>
      </c>
      <c r="B16" s="160">
        <f>IF(RES_hhdet_tes!B16=0,0,RES_hhdet_tes!B16/0.086*1000000/RES_hhdet_num!B16)</f>
        <v>0</v>
      </c>
      <c r="C16" s="160">
        <f>IF(RES_hhdet_tes!C16=0,0,RES_hhdet_tes!C16/0.086*1000000/RES_hhdet_num!C16)</f>
        <v>0</v>
      </c>
      <c r="D16" s="160">
        <f>IF(RES_hhdet_tes!D16=0,0,RES_hhdet_tes!D16/0.086*1000000/RES_hhdet_num!D16)</f>
        <v>0</v>
      </c>
      <c r="E16" s="160">
        <f>IF(RES_hhdet_tes!E16=0,0,RES_hhdet_tes!E16/0.086*1000000/RES_hhdet_num!E16)</f>
        <v>0</v>
      </c>
      <c r="F16" s="160">
        <f>IF(RES_hhdet_tes!F16=0,0,RES_hhdet_tes!F16/0.086*1000000/RES_hhdet_num!F16)</f>
        <v>0</v>
      </c>
      <c r="G16" s="160">
        <f>IF(RES_hhdet_tes!G16=0,0,RES_hhdet_tes!G16/0.086*1000000/RES_hhdet_num!G16)</f>
        <v>0</v>
      </c>
      <c r="H16" s="160">
        <f>IF(RES_hhdet_tes!H16=0,0,RES_hhdet_tes!H16/0.086*1000000/RES_hhdet_num!H16)</f>
        <v>0</v>
      </c>
      <c r="I16" s="160">
        <f>IF(RES_hhdet_tes!I16=0,0,RES_hhdet_tes!I16/0.086*1000000/RES_hhdet_num!I16)</f>
        <v>0</v>
      </c>
      <c r="J16" s="160">
        <f>IF(RES_hhdet_tes!J16=0,0,RES_hhdet_tes!J16/0.086*1000000/RES_hhdet_num!J16)</f>
        <v>0</v>
      </c>
      <c r="K16" s="160">
        <f>IF(RES_hhdet_tes!K16=0,0,RES_hhdet_tes!K16/0.086*1000000/RES_hhdet_num!K16)</f>
        <v>0</v>
      </c>
      <c r="L16" s="160">
        <f>IF(RES_hhdet_tes!L16=0,0,RES_hhdet_tes!L16/0.086*1000000/RES_hhdet_num!L16)</f>
        <v>0</v>
      </c>
      <c r="M16" s="160">
        <f>IF(RES_hhdet_tes!M16=0,0,RES_hhdet_tes!M16/0.086*1000000/RES_hhdet_num!M16)</f>
        <v>0</v>
      </c>
      <c r="N16" s="160">
        <f>IF(RES_hhdet_tes!N16=0,0,RES_hhdet_tes!N16/0.086*1000000/RES_hhdet_num!N16)</f>
        <v>0</v>
      </c>
      <c r="O16" s="160">
        <f>IF(RES_hhdet_tes!O16=0,0,RES_hhdet_tes!O16/0.086*1000000/RES_hhdet_num!O16)</f>
        <v>0</v>
      </c>
      <c r="P16" s="160">
        <f>IF(RES_hhdet_tes!P16=0,0,RES_hhdet_tes!P16/0.086*1000000/RES_hhdet_num!P16)</f>
        <v>0</v>
      </c>
      <c r="Q16" s="160">
        <f>IF(RES_hhdet_tes!Q16=0,0,RES_hhdet_tes!Q16/0.086*1000000/RES_hhdet_num!Q16)</f>
        <v>0</v>
      </c>
    </row>
    <row r="17" spans="1:17" ht="12" customHeight="1" x14ac:dyDescent="0.25">
      <c r="A17" s="148" t="s">
        <v>60</v>
      </c>
      <c r="B17" s="156">
        <f>IF(RES_hhdet_tes!B17=0,0,RES_hhdet_tes!B17/0.086*1000000/RES_hhdet_num!B16)</f>
        <v>0</v>
      </c>
      <c r="C17" s="156">
        <f>IF(RES_hhdet_tes!C17=0,0,RES_hhdet_tes!C17/0.086*1000000/RES_hhdet_num!C16)</f>
        <v>0</v>
      </c>
      <c r="D17" s="156">
        <f>IF(RES_hhdet_tes!D17=0,0,RES_hhdet_tes!D17/0.086*1000000/RES_hhdet_num!D16)</f>
        <v>0</v>
      </c>
      <c r="E17" s="156">
        <f>IF(RES_hhdet_tes!E17=0,0,RES_hhdet_tes!E17/0.086*1000000/RES_hhdet_num!E16)</f>
        <v>0</v>
      </c>
      <c r="F17" s="156">
        <f>IF(RES_hhdet_tes!F17=0,0,RES_hhdet_tes!F17/0.086*1000000/RES_hhdet_num!F16)</f>
        <v>0</v>
      </c>
      <c r="G17" s="156">
        <f>IF(RES_hhdet_tes!G17=0,0,RES_hhdet_tes!G17/0.086*1000000/RES_hhdet_num!G16)</f>
        <v>0</v>
      </c>
      <c r="H17" s="156">
        <f>IF(RES_hhdet_tes!H17=0,0,RES_hhdet_tes!H17/0.086*1000000/RES_hhdet_num!H16)</f>
        <v>0</v>
      </c>
      <c r="I17" s="156">
        <f>IF(RES_hhdet_tes!I17=0,0,RES_hhdet_tes!I17/0.086*1000000/RES_hhdet_num!I16)</f>
        <v>0</v>
      </c>
      <c r="J17" s="156">
        <f>IF(RES_hhdet_tes!J17=0,0,RES_hhdet_tes!J17/0.086*1000000/RES_hhdet_num!J16)</f>
        <v>0</v>
      </c>
      <c r="K17" s="156">
        <f>IF(RES_hhdet_tes!K17=0,0,RES_hhdet_tes!K17/0.086*1000000/RES_hhdet_num!K16)</f>
        <v>0</v>
      </c>
      <c r="L17" s="156">
        <f>IF(RES_hhdet_tes!L17=0,0,RES_hhdet_tes!L17/0.086*1000000/RES_hhdet_num!L16)</f>
        <v>0</v>
      </c>
      <c r="M17" s="156">
        <f>IF(RES_hhdet_tes!M17=0,0,RES_hhdet_tes!M17/0.086*1000000/RES_hhdet_num!M16)</f>
        <v>0</v>
      </c>
      <c r="N17" s="156">
        <f>IF(RES_hhdet_tes!N17=0,0,RES_hhdet_tes!N17/0.086*1000000/RES_hhdet_num!N16)</f>
        <v>0</v>
      </c>
      <c r="O17" s="156">
        <f>IF(RES_hhdet_tes!O17=0,0,RES_hhdet_tes!O17/0.086*1000000/RES_hhdet_num!O16)</f>
        <v>0</v>
      </c>
      <c r="P17" s="156">
        <f>IF(RES_hhdet_tes!P17=0,0,RES_hhdet_tes!P17/0.086*1000000/RES_hhdet_num!P16)</f>
        <v>0</v>
      </c>
      <c r="Q17" s="156">
        <f>IF(RES_hhdet_tes!Q17=0,0,RES_hhdet_tes!Q17/0.086*1000000/RES_hhdet_num!Q16)</f>
        <v>0</v>
      </c>
    </row>
    <row r="18" spans="1:17" ht="12" customHeight="1" x14ac:dyDescent="0.25">
      <c r="A18" s="148" t="s">
        <v>59</v>
      </c>
      <c r="B18" s="156">
        <f>IF(RES_hhdet_tes!B18=0,0,RES_hhdet_tes!B18/0.086*1000000/RES_hhdet_num!B16)</f>
        <v>0</v>
      </c>
      <c r="C18" s="156">
        <f>IF(RES_hhdet_tes!C18=0,0,RES_hhdet_tes!C18/0.086*1000000/RES_hhdet_num!C16)</f>
        <v>0</v>
      </c>
      <c r="D18" s="156">
        <f>IF(RES_hhdet_tes!D18=0,0,RES_hhdet_tes!D18/0.086*1000000/RES_hhdet_num!D16)</f>
        <v>0</v>
      </c>
      <c r="E18" s="156">
        <f>IF(RES_hhdet_tes!E18=0,0,RES_hhdet_tes!E18/0.086*1000000/RES_hhdet_num!E16)</f>
        <v>0</v>
      </c>
      <c r="F18" s="156">
        <f>IF(RES_hhdet_tes!F18=0,0,RES_hhdet_tes!F18/0.086*1000000/RES_hhdet_num!F16)</f>
        <v>0</v>
      </c>
      <c r="G18" s="156">
        <f>IF(RES_hhdet_tes!G18=0,0,RES_hhdet_tes!G18/0.086*1000000/RES_hhdet_num!G16)</f>
        <v>0</v>
      </c>
      <c r="H18" s="156">
        <f>IF(RES_hhdet_tes!H18=0,0,RES_hhdet_tes!H18/0.086*1000000/RES_hhdet_num!H16)</f>
        <v>0</v>
      </c>
      <c r="I18" s="156">
        <f>IF(RES_hhdet_tes!I18=0,0,RES_hhdet_tes!I18/0.086*1000000/RES_hhdet_num!I16)</f>
        <v>0</v>
      </c>
      <c r="J18" s="156">
        <f>IF(RES_hhdet_tes!J18=0,0,RES_hhdet_tes!J18/0.086*1000000/RES_hhdet_num!J16)</f>
        <v>0</v>
      </c>
      <c r="K18" s="156">
        <f>IF(RES_hhdet_tes!K18=0,0,RES_hhdet_tes!K18/0.086*1000000/RES_hhdet_num!K16)</f>
        <v>0</v>
      </c>
      <c r="L18" s="156">
        <f>IF(RES_hhdet_tes!L18=0,0,RES_hhdet_tes!L18/0.086*1000000/RES_hhdet_num!L16)</f>
        <v>0</v>
      </c>
      <c r="M18" s="156">
        <f>IF(RES_hhdet_tes!M18=0,0,RES_hhdet_tes!M18/0.086*1000000/RES_hhdet_num!M16)</f>
        <v>0</v>
      </c>
      <c r="N18" s="156">
        <f>IF(RES_hhdet_tes!N18=0,0,RES_hhdet_tes!N18/0.086*1000000/RES_hhdet_num!N16)</f>
        <v>0</v>
      </c>
      <c r="O18" s="156">
        <f>IF(RES_hhdet_tes!O18=0,0,RES_hhdet_tes!O18/0.086*1000000/RES_hhdet_num!O16)</f>
        <v>0</v>
      </c>
      <c r="P18" s="156">
        <f>IF(RES_hhdet_tes!P18=0,0,RES_hhdet_tes!P18/0.086*1000000/RES_hhdet_num!P16)</f>
        <v>0</v>
      </c>
      <c r="Q18" s="156">
        <f>IF(RES_hhdet_tes!Q18=0,0,RES_hhdet_tes!Q18/0.086*1000000/RES_hhdet_num!Q16)</f>
        <v>0</v>
      </c>
    </row>
    <row r="19" spans="1:17" ht="12" customHeight="1" x14ac:dyDescent="0.25">
      <c r="A19" s="158" t="s">
        <v>62</v>
      </c>
      <c r="B19" s="157">
        <f>IF(RES_hhdet_tes!B19=0,0,RES_hhdet_tes!B19/0.086*1000000/RES_hhdet_num!B$3)</f>
        <v>0</v>
      </c>
      <c r="C19" s="157">
        <f>IF(RES_hhdet_tes!C19=0,0,RES_hhdet_tes!C19/0.086*1000000/RES_hhdet_num!C$3)</f>
        <v>0</v>
      </c>
      <c r="D19" s="157">
        <f>IF(RES_hhdet_tes!D19=0,0,RES_hhdet_tes!D19/0.086*1000000/RES_hhdet_num!D$3)</f>
        <v>0</v>
      </c>
      <c r="E19" s="157">
        <f>IF(RES_hhdet_tes!E19=0,0,RES_hhdet_tes!E19/0.086*1000000/RES_hhdet_num!E$3)</f>
        <v>0</v>
      </c>
      <c r="F19" s="157">
        <f>IF(RES_hhdet_tes!F19=0,0,RES_hhdet_tes!F19/0.086*1000000/RES_hhdet_num!F$3)</f>
        <v>0</v>
      </c>
      <c r="G19" s="157">
        <f>IF(RES_hhdet_tes!G19=0,0,RES_hhdet_tes!G19/0.086*1000000/RES_hhdet_num!G$3)</f>
        <v>0</v>
      </c>
      <c r="H19" s="157">
        <f>IF(RES_hhdet_tes!H19=0,0,RES_hhdet_tes!H19/0.086*1000000/RES_hhdet_num!H$3)</f>
        <v>0</v>
      </c>
      <c r="I19" s="157">
        <f>IF(RES_hhdet_tes!I19=0,0,RES_hhdet_tes!I19/0.086*1000000/RES_hhdet_num!I$3)</f>
        <v>0</v>
      </c>
      <c r="J19" s="157">
        <f>IF(RES_hhdet_tes!J19=0,0,RES_hhdet_tes!J19/0.086*1000000/RES_hhdet_num!J$3)</f>
        <v>0</v>
      </c>
      <c r="K19" s="157">
        <f>IF(RES_hhdet_tes!K19=0,0,RES_hhdet_tes!K19/0.086*1000000/RES_hhdet_num!K$3)</f>
        <v>0</v>
      </c>
      <c r="L19" s="157">
        <f>IF(RES_hhdet_tes!L19=0,0,RES_hhdet_tes!L19/0.086*1000000/RES_hhdet_num!L$3)</f>
        <v>0</v>
      </c>
      <c r="M19" s="157">
        <f>IF(RES_hhdet_tes!M19=0,0,RES_hhdet_tes!M19/0.086*1000000/RES_hhdet_num!M$3)</f>
        <v>0</v>
      </c>
      <c r="N19" s="157">
        <f>IF(RES_hhdet_tes!N19=0,0,RES_hhdet_tes!N19/0.086*1000000/RES_hhdet_num!N$3)</f>
        <v>0</v>
      </c>
      <c r="O19" s="157">
        <f>IF(RES_hhdet_tes!O19=0,0,RES_hhdet_tes!O19/0.086*1000000/RES_hhdet_num!O$3)</f>
        <v>0</v>
      </c>
      <c r="P19" s="157">
        <f>IF(RES_hhdet_tes!P19=0,0,RES_hhdet_tes!P19/0.086*1000000/RES_hhdet_num!P$3)</f>
        <v>0</v>
      </c>
      <c r="Q19" s="157">
        <f>IF(RES_hhdet_tes!Q19=0,0,RES_hhdet_tes!Q19/0.086*1000000/RES_hhdet_num!Q$3)</f>
        <v>0</v>
      </c>
    </row>
    <row r="20" spans="1:17" ht="12" customHeight="1" x14ac:dyDescent="0.25">
      <c r="A20" s="23" t="s">
        <v>58</v>
      </c>
      <c r="B20" s="156">
        <f>IF(RES_hhdet_tes!B20=0,0,RES_hhdet_tes!B20/0.086*1000000/RES_hhdet_num!B20)</f>
        <v>0</v>
      </c>
      <c r="C20" s="156">
        <f>IF(RES_hhdet_tes!C20=0,0,RES_hhdet_tes!C20/0.086*1000000/RES_hhdet_num!C20)</f>
        <v>0</v>
      </c>
      <c r="D20" s="156">
        <f>IF(RES_hhdet_tes!D20=0,0,RES_hhdet_tes!D20/0.086*1000000/RES_hhdet_num!D20)</f>
        <v>0</v>
      </c>
      <c r="E20" s="156">
        <f>IF(RES_hhdet_tes!E20=0,0,RES_hhdet_tes!E20/0.086*1000000/RES_hhdet_num!E20)</f>
        <v>0</v>
      </c>
      <c r="F20" s="156">
        <f>IF(RES_hhdet_tes!F20=0,0,RES_hhdet_tes!F20/0.086*1000000/RES_hhdet_num!F20)</f>
        <v>0</v>
      </c>
      <c r="G20" s="156">
        <f>IF(RES_hhdet_tes!G20=0,0,RES_hhdet_tes!G20/0.086*1000000/RES_hhdet_num!G20)</f>
        <v>0</v>
      </c>
      <c r="H20" s="156">
        <f>IF(RES_hhdet_tes!H20=0,0,RES_hhdet_tes!H20/0.086*1000000/RES_hhdet_num!H20)</f>
        <v>0</v>
      </c>
      <c r="I20" s="156">
        <f>IF(RES_hhdet_tes!I20=0,0,RES_hhdet_tes!I20/0.086*1000000/RES_hhdet_num!I20)</f>
        <v>0</v>
      </c>
      <c r="J20" s="156">
        <f>IF(RES_hhdet_tes!J20=0,0,RES_hhdet_tes!J20/0.086*1000000/RES_hhdet_num!J20)</f>
        <v>0</v>
      </c>
      <c r="K20" s="156">
        <f>IF(RES_hhdet_tes!K20=0,0,RES_hhdet_tes!K20/0.086*1000000/RES_hhdet_num!K20)</f>
        <v>0</v>
      </c>
      <c r="L20" s="156">
        <f>IF(RES_hhdet_tes!L20=0,0,RES_hhdet_tes!L20/0.086*1000000/RES_hhdet_num!L20)</f>
        <v>0</v>
      </c>
      <c r="M20" s="156">
        <f>IF(RES_hhdet_tes!M20=0,0,RES_hhdet_tes!M20/0.086*1000000/RES_hhdet_num!M20)</f>
        <v>0</v>
      </c>
      <c r="N20" s="156">
        <f>IF(RES_hhdet_tes!N20=0,0,RES_hhdet_tes!N20/0.086*1000000/RES_hhdet_num!N20)</f>
        <v>0</v>
      </c>
      <c r="O20" s="156">
        <f>IF(RES_hhdet_tes!O20=0,0,RES_hhdet_tes!O20/0.086*1000000/RES_hhdet_num!O20)</f>
        <v>0</v>
      </c>
      <c r="P20" s="156">
        <f>IF(RES_hhdet_tes!P20=0,0,RES_hhdet_tes!P20/0.086*1000000/RES_hhdet_num!P20)</f>
        <v>0</v>
      </c>
      <c r="Q20" s="156">
        <f>IF(RES_hhdet_tes!Q20=0,0,RES_hhdet_tes!Q20/0.086*1000000/RES_hhdet_num!Q20)</f>
        <v>0</v>
      </c>
    </row>
    <row r="21" spans="1:17" ht="12" customHeight="1" x14ac:dyDescent="0.25">
      <c r="A21" s="23" t="s">
        <v>57</v>
      </c>
      <c r="B21" s="156">
        <f>IF(RES_hhdet_tes!B21=0,0,RES_hhdet_tes!B21/0.086*1000000/RES_hhdet_num!B21)</f>
        <v>0</v>
      </c>
      <c r="C21" s="156">
        <f>IF(RES_hhdet_tes!C21=0,0,RES_hhdet_tes!C21/0.086*1000000/RES_hhdet_num!C21)</f>
        <v>0</v>
      </c>
      <c r="D21" s="156">
        <f>IF(RES_hhdet_tes!D21=0,0,RES_hhdet_tes!D21/0.086*1000000/RES_hhdet_num!D21)</f>
        <v>0</v>
      </c>
      <c r="E21" s="156">
        <f>IF(RES_hhdet_tes!E21=0,0,RES_hhdet_tes!E21/0.086*1000000/RES_hhdet_num!E21)</f>
        <v>0</v>
      </c>
      <c r="F21" s="156">
        <f>IF(RES_hhdet_tes!F21=0,0,RES_hhdet_tes!F21/0.086*1000000/RES_hhdet_num!F21)</f>
        <v>0</v>
      </c>
      <c r="G21" s="156">
        <f>IF(RES_hhdet_tes!G21=0,0,RES_hhdet_tes!G21/0.086*1000000/RES_hhdet_num!G21)</f>
        <v>0</v>
      </c>
      <c r="H21" s="156">
        <f>IF(RES_hhdet_tes!H21=0,0,RES_hhdet_tes!H21/0.086*1000000/RES_hhdet_num!H21)</f>
        <v>0</v>
      </c>
      <c r="I21" s="156">
        <f>IF(RES_hhdet_tes!I21=0,0,RES_hhdet_tes!I21/0.086*1000000/RES_hhdet_num!I21)</f>
        <v>0</v>
      </c>
      <c r="J21" s="156">
        <f>IF(RES_hhdet_tes!J21=0,0,RES_hhdet_tes!J21/0.086*1000000/RES_hhdet_num!J21)</f>
        <v>0</v>
      </c>
      <c r="K21" s="156">
        <f>IF(RES_hhdet_tes!K21=0,0,RES_hhdet_tes!K21/0.086*1000000/RES_hhdet_num!K21)</f>
        <v>0</v>
      </c>
      <c r="L21" s="156">
        <f>IF(RES_hhdet_tes!L21=0,0,RES_hhdet_tes!L21/0.086*1000000/RES_hhdet_num!L21)</f>
        <v>0</v>
      </c>
      <c r="M21" s="156">
        <f>IF(RES_hhdet_tes!M21=0,0,RES_hhdet_tes!M21/0.086*1000000/RES_hhdet_num!M21)</f>
        <v>0</v>
      </c>
      <c r="N21" s="156">
        <f>IF(RES_hhdet_tes!N21=0,0,RES_hhdet_tes!N21/0.086*1000000/RES_hhdet_num!N21)</f>
        <v>0</v>
      </c>
      <c r="O21" s="156">
        <f>IF(RES_hhdet_tes!O21=0,0,RES_hhdet_tes!O21/0.086*1000000/RES_hhdet_num!O21)</f>
        <v>0</v>
      </c>
      <c r="P21" s="156">
        <f>IF(RES_hhdet_tes!P21=0,0,RES_hhdet_tes!P21/0.086*1000000/RES_hhdet_num!P21)</f>
        <v>0</v>
      </c>
      <c r="Q21" s="156">
        <f>IF(RES_hhdet_tes!Q21=0,0,RES_hhdet_tes!Q21/0.086*1000000/RES_hhdet_num!Q21)</f>
        <v>0</v>
      </c>
    </row>
    <row r="22" spans="1:17" ht="12" customHeight="1" x14ac:dyDescent="0.25">
      <c r="A22" s="29" t="s">
        <v>140</v>
      </c>
      <c r="B22" s="57">
        <f>IF(RES_hhdet_tes!B22=0,0,RES_hhdet_tes!B22/0.086*1000000/RES_hhdet_num!B22)</f>
        <v>0</v>
      </c>
      <c r="C22" s="57">
        <f>IF(RES_hhdet_tes!C22=0,0,RES_hhdet_tes!C22/0.086*1000000/RES_hhdet_num!C22)</f>
        <v>0</v>
      </c>
      <c r="D22" s="57">
        <f>IF(RES_hhdet_tes!D22=0,0,RES_hhdet_tes!D22/0.086*1000000/RES_hhdet_num!D22)</f>
        <v>0</v>
      </c>
      <c r="E22" s="57">
        <f>IF(RES_hhdet_tes!E22=0,0,RES_hhdet_tes!E22/0.086*1000000/RES_hhdet_num!E22)</f>
        <v>0</v>
      </c>
      <c r="F22" s="57">
        <f>IF(RES_hhdet_tes!F22=0,0,RES_hhdet_tes!F22/0.086*1000000/RES_hhdet_num!F22)</f>
        <v>0</v>
      </c>
      <c r="G22" s="57">
        <f>IF(RES_hhdet_tes!G22=0,0,RES_hhdet_tes!G22/0.086*1000000/RES_hhdet_num!G22)</f>
        <v>0</v>
      </c>
      <c r="H22" s="57">
        <f>IF(RES_hhdet_tes!H22=0,0,RES_hhdet_tes!H22/0.086*1000000/RES_hhdet_num!H22)</f>
        <v>0</v>
      </c>
      <c r="I22" s="57">
        <f>IF(RES_hhdet_tes!I22=0,0,RES_hhdet_tes!I22/0.086*1000000/RES_hhdet_num!I22)</f>
        <v>0</v>
      </c>
      <c r="J22" s="57">
        <f>IF(RES_hhdet_tes!J22=0,0,RES_hhdet_tes!J22/0.086*1000000/RES_hhdet_num!J22)</f>
        <v>0</v>
      </c>
      <c r="K22" s="57">
        <f>IF(RES_hhdet_tes!K22=0,0,RES_hhdet_tes!K22/0.086*1000000/RES_hhdet_num!K22)</f>
        <v>0</v>
      </c>
      <c r="L22" s="57">
        <f>IF(RES_hhdet_tes!L22=0,0,RES_hhdet_tes!L22/0.086*1000000/RES_hhdet_num!L22)</f>
        <v>0</v>
      </c>
      <c r="M22" s="57">
        <f>IF(RES_hhdet_tes!M22=0,0,RES_hhdet_tes!M22/0.086*1000000/RES_hhdet_num!M22)</f>
        <v>0</v>
      </c>
      <c r="N22" s="57">
        <f>IF(RES_hhdet_tes!N22=0,0,RES_hhdet_tes!N22/0.086*1000000/RES_hhdet_num!N22)</f>
        <v>0</v>
      </c>
      <c r="O22" s="57">
        <f>IF(RES_hhdet_tes!O22=0,0,RES_hhdet_tes!O22/0.086*1000000/RES_hhdet_num!O22)</f>
        <v>0</v>
      </c>
      <c r="P22" s="57">
        <f>IF(RES_hhdet_tes!P22=0,0,RES_hhdet_tes!P22/0.086*1000000/RES_hhdet_num!P22)</f>
        <v>0</v>
      </c>
      <c r="Q22" s="57">
        <f>IF(RES_hhdet_tes!Q22=0,0,RES_hhdet_tes!Q22/0.086*1000000/RES_hhdet_num!Q22)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>SUM(B25,B28,B30,B39)</f>
        <v>8109.531631379562</v>
      </c>
      <c r="C24" s="168">
        <f t="shared" ref="C24:Q24" si="3">SUM(C25,C28,C30,C39)</f>
        <v>7607.7488388584161</v>
      </c>
      <c r="D24" s="168">
        <f t="shared" si="3"/>
        <v>7840.5604062329376</v>
      </c>
      <c r="E24" s="168">
        <f t="shared" si="3"/>
        <v>8194.4234854764218</v>
      </c>
      <c r="F24" s="168">
        <f t="shared" si="3"/>
        <v>7672.8544013284445</v>
      </c>
      <c r="G24" s="168">
        <f t="shared" si="3"/>
        <v>7049.8220626926695</v>
      </c>
      <c r="H24" s="168">
        <f t="shared" si="3"/>
        <v>7398.5454879731797</v>
      </c>
      <c r="I24" s="168">
        <f t="shared" si="3"/>
        <v>7833.6500223371831</v>
      </c>
      <c r="J24" s="168">
        <f t="shared" si="3"/>
        <v>7279.0441770102188</v>
      </c>
      <c r="K24" s="168">
        <f t="shared" si="3"/>
        <v>7613.2988641061947</v>
      </c>
      <c r="L24" s="168">
        <f t="shared" si="3"/>
        <v>7227.2382983829984</v>
      </c>
      <c r="M24" s="168">
        <f t="shared" si="3"/>
        <v>7532.5333040944815</v>
      </c>
      <c r="N24" s="168">
        <f t="shared" si="3"/>
        <v>7323.1818069372275</v>
      </c>
      <c r="O24" s="168">
        <f t="shared" si="3"/>
        <v>6703.4248477944057</v>
      </c>
      <c r="P24" s="168">
        <f t="shared" si="3"/>
        <v>6573.0559488787849</v>
      </c>
      <c r="Q24" s="168">
        <f t="shared" si="3"/>
        <v>7296.917821876521</v>
      </c>
    </row>
    <row r="25" spans="1:17" ht="12.95" customHeight="1" x14ac:dyDescent="0.25">
      <c r="A25" s="158" t="s">
        <v>65</v>
      </c>
      <c r="B25" s="157">
        <f t="shared" ref="B25:Q25" si="4">SUM(B26:B27)</f>
        <v>4087.7073143503985</v>
      </c>
      <c r="C25" s="157">
        <f t="shared" si="4"/>
        <v>3934.7790210145909</v>
      </c>
      <c r="D25" s="157">
        <f t="shared" si="4"/>
        <v>4063.04274870786</v>
      </c>
      <c r="E25" s="157">
        <f t="shared" si="4"/>
        <v>4269.9452125275802</v>
      </c>
      <c r="F25" s="157">
        <f t="shared" si="4"/>
        <v>3715.8692431183554</v>
      </c>
      <c r="G25" s="157">
        <f t="shared" si="4"/>
        <v>3120.0920603398067</v>
      </c>
      <c r="H25" s="157">
        <f t="shared" si="4"/>
        <v>3520.4964485002724</v>
      </c>
      <c r="I25" s="157">
        <f t="shared" si="4"/>
        <v>3763.1087559232701</v>
      </c>
      <c r="J25" s="157">
        <f t="shared" si="4"/>
        <v>3239.9315604864664</v>
      </c>
      <c r="K25" s="157">
        <f t="shared" si="4"/>
        <v>3429.850340195218</v>
      </c>
      <c r="L25" s="157">
        <f t="shared" si="4"/>
        <v>2936.2834673446678</v>
      </c>
      <c r="M25" s="157">
        <f t="shared" si="4"/>
        <v>3199.2526524790537</v>
      </c>
      <c r="N25" s="157">
        <f t="shared" si="4"/>
        <v>3021.3747095300464</v>
      </c>
      <c r="O25" s="157">
        <f t="shared" si="4"/>
        <v>2490.2154171371544</v>
      </c>
      <c r="P25" s="157">
        <f t="shared" si="4"/>
        <v>2271.7237043690034</v>
      </c>
      <c r="Q25" s="157">
        <f t="shared" si="4"/>
        <v>2768.2780507631628</v>
      </c>
    </row>
    <row r="26" spans="1:17" ht="12" customHeight="1" x14ac:dyDescent="0.25">
      <c r="A26" s="23" t="s">
        <v>84</v>
      </c>
      <c r="B26" s="156">
        <f>IF(RES_hhdet_tes!B26=0,0,RES_hhdet_tes!B26/0.086*1000000/RES_hhdet_num!B$24)</f>
        <v>3890.9855084229134</v>
      </c>
      <c r="C26" s="156">
        <f>IF(RES_hhdet_tes!C26=0,0,RES_hhdet_tes!C26/0.086*1000000/RES_hhdet_num!C$24)</f>
        <v>3881.233981380838</v>
      </c>
      <c r="D26" s="156">
        <f>IF(RES_hhdet_tes!D26=0,0,RES_hhdet_tes!D26/0.086*1000000/RES_hhdet_num!D$24)</f>
        <v>3987.3417412032754</v>
      </c>
      <c r="E26" s="156">
        <f>IF(RES_hhdet_tes!E26=0,0,RES_hhdet_tes!E26/0.086*1000000/RES_hhdet_num!E$24)</f>
        <v>4099.6122973688362</v>
      </c>
      <c r="F26" s="156">
        <f>IF(RES_hhdet_tes!F26=0,0,RES_hhdet_tes!F26/0.086*1000000/RES_hhdet_num!F$24)</f>
        <v>3576.576567513112</v>
      </c>
      <c r="G26" s="156">
        <f>IF(RES_hhdet_tes!G26=0,0,RES_hhdet_tes!G26/0.086*1000000/RES_hhdet_num!G$24)</f>
        <v>3069.7929851632653</v>
      </c>
      <c r="H26" s="156">
        <f>IF(RES_hhdet_tes!H26=0,0,RES_hhdet_tes!H26/0.086*1000000/RES_hhdet_num!H$24)</f>
        <v>3452.3134768022078</v>
      </c>
      <c r="I26" s="156">
        <f>IF(RES_hhdet_tes!I26=0,0,RES_hhdet_tes!I26/0.086*1000000/RES_hhdet_num!I$24)</f>
        <v>3427.346504305021</v>
      </c>
      <c r="J26" s="156">
        <f>IF(RES_hhdet_tes!J26=0,0,RES_hhdet_tes!J26/0.086*1000000/RES_hhdet_num!J$24)</f>
        <v>3052.6829102124188</v>
      </c>
      <c r="K26" s="156">
        <f>IF(RES_hhdet_tes!K26=0,0,RES_hhdet_tes!K26/0.086*1000000/RES_hhdet_num!K$24)</f>
        <v>3376.1833634722852</v>
      </c>
      <c r="L26" s="156">
        <f>IF(RES_hhdet_tes!L26=0,0,RES_hhdet_tes!L26/0.086*1000000/RES_hhdet_num!L$24)</f>
        <v>2819.0288460707493</v>
      </c>
      <c r="M26" s="156">
        <f>IF(RES_hhdet_tes!M26=0,0,RES_hhdet_tes!M26/0.086*1000000/RES_hhdet_num!M$24)</f>
        <v>3122.8924058585899</v>
      </c>
      <c r="N26" s="156">
        <f>IF(RES_hhdet_tes!N26=0,0,RES_hhdet_tes!N26/0.086*1000000/RES_hhdet_num!N$24)</f>
        <v>2970.8451374077467</v>
      </c>
      <c r="O26" s="156">
        <f>IF(RES_hhdet_tes!O26=0,0,RES_hhdet_tes!O26/0.086*1000000/RES_hhdet_num!O$24)</f>
        <v>2447.915703912483</v>
      </c>
      <c r="P26" s="156">
        <f>IF(RES_hhdet_tes!P26=0,0,RES_hhdet_tes!P26/0.086*1000000/RES_hhdet_num!P$24)</f>
        <v>2209.3115606376505</v>
      </c>
      <c r="Q26" s="156">
        <f>IF(RES_hhdet_tes!Q26=0,0,RES_hhdet_tes!Q26/0.086*1000000/RES_hhdet_num!Q$24)</f>
        <v>2670.2219975653907</v>
      </c>
    </row>
    <row r="27" spans="1:17" ht="12" customHeight="1" x14ac:dyDescent="0.25">
      <c r="A27" s="23" t="s">
        <v>60</v>
      </c>
      <c r="B27" s="156">
        <f>IF(RES_hhdet_tes!B27=0,0,RES_hhdet_tes!B27/0.086*1000000/RES_hhdet_num!B$24)</f>
        <v>196.72180592748509</v>
      </c>
      <c r="C27" s="156">
        <f>IF(RES_hhdet_tes!C27=0,0,RES_hhdet_tes!C27/0.086*1000000/RES_hhdet_num!C$24)</f>
        <v>53.545039633752644</v>
      </c>
      <c r="D27" s="156">
        <f>IF(RES_hhdet_tes!D27=0,0,RES_hhdet_tes!D27/0.086*1000000/RES_hhdet_num!D$24)</f>
        <v>75.701007504584595</v>
      </c>
      <c r="E27" s="156">
        <f>IF(RES_hhdet_tes!E27=0,0,RES_hhdet_tes!E27/0.086*1000000/RES_hhdet_num!E$24)</f>
        <v>170.33291515874444</v>
      </c>
      <c r="F27" s="156">
        <f>IF(RES_hhdet_tes!F27=0,0,RES_hhdet_tes!F27/0.086*1000000/RES_hhdet_num!F$24)</f>
        <v>139.2926756052434</v>
      </c>
      <c r="G27" s="156">
        <f>IF(RES_hhdet_tes!G27=0,0,RES_hhdet_tes!G27/0.086*1000000/RES_hhdet_num!G$24)</f>
        <v>50.299075176541315</v>
      </c>
      <c r="H27" s="156">
        <f>IF(RES_hhdet_tes!H27=0,0,RES_hhdet_tes!H27/0.086*1000000/RES_hhdet_num!H$24)</f>
        <v>68.182971698064662</v>
      </c>
      <c r="I27" s="156">
        <f>IF(RES_hhdet_tes!I27=0,0,RES_hhdet_tes!I27/0.086*1000000/RES_hhdet_num!I$24)</f>
        <v>335.76225161824925</v>
      </c>
      <c r="J27" s="156">
        <f>IF(RES_hhdet_tes!J27=0,0,RES_hhdet_tes!J27/0.086*1000000/RES_hhdet_num!J$24)</f>
        <v>187.24865027404755</v>
      </c>
      <c r="K27" s="156">
        <f>IF(RES_hhdet_tes!K27=0,0,RES_hhdet_tes!K27/0.086*1000000/RES_hhdet_num!K$24)</f>
        <v>53.666976722932574</v>
      </c>
      <c r="L27" s="156">
        <f>IF(RES_hhdet_tes!L27=0,0,RES_hhdet_tes!L27/0.086*1000000/RES_hhdet_num!L$24)</f>
        <v>117.25462127391859</v>
      </c>
      <c r="M27" s="156">
        <f>IF(RES_hhdet_tes!M27=0,0,RES_hhdet_tes!M27/0.086*1000000/RES_hhdet_num!M$24)</f>
        <v>76.360246620463968</v>
      </c>
      <c r="N27" s="156">
        <f>IF(RES_hhdet_tes!N27=0,0,RES_hhdet_tes!N27/0.086*1000000/RES_hhdet_num!N$24)</f>
        <v>50.529572122299854</v>
      </c>
      <c r="O27" s="156">
        <f>IF(RES_hhdet_tes!O27=0,0,RES_hhdet_tes!O27/0.086*1000000/RES_hhdet_num!O$24)</f>
        <v>42.299713224671663</v>
      </c>
      <c r="P27" s="156">
        <f>IF(RES_hhdet_tes!P27=0,0,RES_hhdet_tes!P27/0.086*1000000/RES_hhdet_num!P$24)</f>
        <v>62.412143731352735</v>
      </c>
      <c r="Q27" s="156">
        <f>IF(RES_hhdet_tes!Q27=0,0,RES_hhdet_tes!Q27/0.086*1000000/RES_hhdet_num!Q$24)</f>
        <v>98.056053197771945</v>
      </c>
    </row>
    <row r="28" spans="1:17" ht="12.95" customHeight="1" x14ac:dyDescent="0.25">
      <c r="A28" s="158" t="s">
        <v>112</v>
      </c>
      <c r="B28" s="157">
        <f t="shared" ref="B28:Q28" si="5">B29</f>
        <v>497.78947389004622</v>
      </c>
      <c r="C28" s="157">
        <f t="shared" si="5"/>
        <v>537.22909523530268</v>
      </c>
      <c r="D28" s="157">
        <f t="shared" si="5"/>
        <v>560.41812071264326</v>
      </c>
      <c r="E28" s="157">
        <f t="shared" si="5"/>
        <v>584.97768033443947</v>
      </c>
      <c r="F28" s="157">
        <f t="shared" si="5"/>
        <v>633.79893379106647</v>
      </c>
      <c r="G28" s="157">
        <f t="shared" si="5"/>
        <v>660.85634064736166</v>
      </c>
      <c r="H28" s="157">
        <f t="shared" si="5"/>
        <v>691.67871244947332</v>
      </c>
      <c r="I28" s="157">
        <f t="shared" si="5"/>
        <v>705.6034505118439</v>
      </c>
      <c r="J28" s="157">
        <f t="shared" si="5"/>
        <v>715.69641793015239</v>
      </c>
      <c r="K28" s="157">
        <f t="shared" si="5"/>
        <v>839.18378695539366</v>
      </c>
      <c r="L28" s="157">
        <f t="shared" si="5"/>
        <v>947.65748987614086</v>
      </c>
      <c r="M28" s="157">
        <f t="shared" si="5"/>
        <v>1021.9391420255976</v>
      </c>
      <c r="N28" s="157">
        <f t="shared" si="5"/>
        <v>1073.7709460103488</v>
      </c>
      <c r="O28" s="157">
        <f t="shared" si="5"/>
        <v>1132.9449841319354</v>
      </c>
      <c r="P28" s="157">
        <f t="shared" si="5"/>
        <v>1180.5552776954005</v>
      </c>
      <c r="Q28" s="157">
        <f t="shared" si="5"/>
        <v>1227.682900686711</v>
      </c>
    </row>
    <row r="29" spans="1:17" ht="12" customHeight="1" x14ac:dyDescent="0.25">
      <c r="A29" s="23" t="s">
        <v>60</v>
      </c>
      <c r="B29" s="156">
        <f>IF(RES_hhdet_tes!B29=0,0,RES_hhdet_tes!B29/0.086*1000000/RES_hhdet_num!B$24)</f>
        <v>497.78947389004622</v>
      </c>
      <c r="C29" s="156">
        <f>IF(RES_hhdet_tes!C29=0,0,RES_hhdet_tes!C29/0.086*1000000/RES_hhdet_num!C$24)</f>
        <v>537.22909523530268</v>
      </c>
      <c r="D29" s="156">
        <f>IF(RES_hhdet_tes!D29=0,0,RES_hhdet_tes!D29/0.086*1000000/RES_hhdet_num!D$24)</f>
        <v>560.41812071264326</v>
      </c>
      <c r="E29" s="156">
        <f>IF(RES_hhdet_tes!E29=0,0,RES_hhdet_tes!E29/0.086*1000000/RES_hhdet_num!E$24)</f>
        <v>584.97768033443947</v>
      </c>
      <c r="F29" s="156">
        <f>IF(RES_hhdet_tes!F29=0,0,RES_hhdet_tes!F29/0.086*1000000/RES_hhdet_num!F$24)</f>
        <v>633.79893379106647</v>
      </c>
      <c r="G29" s="156">
        <f>IF(RES_hhdet_tes!G29=0,0,RES_hhdet_tes!G29/0.086*1000000/RES_hhdet_num!G$24)</f>
        <v>660.85634064736166</v>
      </c>
      <c r="H29" s="156">
        <f>IF(RES_hhdet_tes!H29=0,0,RES_hhdet_tes!H29/0.086*1000000/RES_hhdet_num!H$24)</f>
        <v>691.67871244947332</v>
      </c>
      <c r="I29" s="156">
        <f>IF(RES_hhdet_tes!I29=0,0,RES_hhdet_tes!I29/0.086*1000000/RES_hhdet_num!I$24)</f>
        <v>705.6034505118439</v>
      </c>
      <c r="J29" s="156">
        <f>IF(RES_hhdet_tes!J29=0,0,RES_hhdet_tes!J29/0.086*1000000/RES_hhdet_num!J$24)</f>
        <v>715.69641793015239</v>
      </c>
      <c r="K29" s="156">
        <f>IF(RES_hhdet_tes!K29=0,0,RES_hhdet_tes!K29/0.086*1000000/RES_hhdet_num!K$24)</f>
        <v>839.18378695539366</v>
      </c>
      <c r="L29" s="156">
        <f>IF(RES_hhdet_tes!L29=0,0,RES_hhdet_tes!L29/0.086*1000000/RES_hhdet_num!L$24)</f>
        <v>947.65748987614086</v>
      </c>
      <c r="M29" s="156">
        <f>IF(RES_hhdet_tes!M29=0,0,RES_hhdet_tes!M29/0.086*1000000/RES_hhdet_num!M$24)</f>
        <v>1021.9391420255976</v>
      </c>
      <c r="N29" s="156">
        <f>IF(RES_hhdet_tes!N29=0,0,RES_hhdet_tes!N29/0.086*1000000/RES_hhdet_num!N$24)</f>
        <v>1073.7709460103488</v>
      </c>
      <c r="O29" s="156">
        <f>IF(RES_hhdet_tes!O29=0,0,RES_hhdet_tes!O29/0.086*1000000/RES_hhdet_num!O$24)</f>
        <v>1132.9449841319354</v>
      </c>
      <c r="P29" s="156">
        <f>IF(RES_hhdet_tes!P29=0,0,RES_hhdet_tes!P29/0.086*1000000/RES_hhdet_num!P$24)</f>
        <v>1180.5552776954005</v>
      </c>
      <c r="Q29" s="156">
        <f>IF(RES_hhdet_tes!Q29=0,0,RES_hhdet_tes!Q29/0.086*1000000/RES_hhdet_num!Q$24)</f>
        <v>1227.682900686711</v>
      </c>
    </row>
    <row r="30" spans="1:17" ht="12" customHeight="1" x14ac:dyDescent="0.25">
      <c r="A30" s="158" t="s">
        <v>63</v>
      </c>
      <c r="B30" s="157">
        <f>IF(RES_hhdet_tes!B30=0,0,RES_hhdet_tes!B30/0.086*1000000/RES_hhdet_num!B$24)</f>
        <v>2471.1986036595345</v>
      </c>
      <c r="C30" s="157">
        <f>IF(RES_hhdet_tes!C30=0,0,RES_hhdet_tes!C30/0.086*1000000/RES_hhdet_num!C$24)</f>
        <v>2316.1929886441931</v>
      </c>
      <c r="D30" s="157">
        <f>IF(RES_hhdet_tes!D30=0,0,RES_hhdet_tes!D30/0.086*1000000/RES_hhdet_num!D$24)</f>
        <v>2392.6151097852239</v>
      </c>
      <c r="E30" s="157">
        <f>IF(RES_hhdet_tes!E30=0,0,RES_hhdet_tes!E30/0.086*1000000/RES_hhdet_num!E$24)</f>
        <v>2406.2096286642591</v>
      </c>
      <c r="F30" s="157">
        <f>IF(RES_hhdet_tes!F30=0,0,RES_hhdet_tes!F30/0.086*1000000/RES_hhdet_num!F$24)</f>
        <v>2357.549448370889</v>
      </c>
      <c r="G30" s="157">
        <f>IF(RES_hhdet_tes!G30=0,0,RES_hhdet_tes!G30/0.086*1000000/RES_hhdet_num!G$24)</f>
        <v>2321.3214920121936</v>
      </c>
      <c r="H30" s="157">
        <f>IF(RES_hhdet_tes!H30=0,0,RES_hhdet_tes!H30/0.086*1000000/RES_hhdet_num!H$24)</f>
        <v>2224.4869860235249</v>
      </c>
      <c r="I30" s="157">
        <f>IF(RES_hhdet_tes!I30=0,0,RES_hhdet_tes!I30/0.086*1000000/RES_hhdet_num!I$24)</f>
        <v>2313.3110043353777</v>
      </c>
      <c r="J30" s="157">
        <f>IF(RES_hhdet_tes!J30=0,0,RES_hhdet_tes!J30/0.086*1000000/RES_hhdet_num!J$24)</f>
        <v>2296.2603798324494</v>
      </c>
      <c r="K30" s="157">
        <f>IF(RES_hhdet_tes!K30=0,0,RES_hhdet_tes!K30/0.086*1000000/RES_hhdet_num!K$24)</f>
        <v>2287.3601371883215</v>
      </c>
      <c r="L30" s="157">
        <f>IF(RES_hhdet_tes!L30=0,0,RES_hhdet_tes!L30/0.086*1000000/RES_hhdet_num!L$24)</f>
        <v>2258.2237639145096</v>
      </c>
      <c r="M30" s="157">
        <f>IF(RES_hhdet_tes!M30=0,0,RES_hhdet_tes!M30/0.086*1000000/RES_hhdet_num!M$24)</f>
        <v>2237.7608490970783</v>
      </c>
      <c r="N30" s="157">
        <f>IF(RES_hhdet_tes!N30=0,0,RES_hhdet_tes!N30/0.086*1000000/RES_hhdet_num!N$24)</f>
        <v>2192.7510984356991</v>
      </c>
      <c r="O30" s="157">
        <f>IF(RES_hhdet_tes!O30=0,0,RES_hhdet_tes!O30/0.086*1000000/RES_hhdet_num!O$24)</f>
        <v>2147.4522342570604</v>
      </c>
      <c r="P30" s="157">
        <f>IF(RES_hhdet_tes!P30=0,0,RES_hhdet_tes!P30/0.086*1000000/RES_hhdet_num!P$24)</f>
        <v>2210.6712178243129</v>
      </c>
      <c r="Q30" s="157">
        <f>IF(RES_hhdet_tes!Q30=0,0,RES_hhdet_tes!Q30/0.086*1000000/RES_hhdet_num!Q$24)</f>
        <v>2341.3770380618339</v>
      </c>
    </row>
    <row r="31" spans="1:17" ht="12" customHeight="1" x14ac:dyDescent="0.25">
      <c r="A31" s="167" t="s">
        <v>169</v>
      </c>
      <c r="B31" s="132">
        <f>IF(RES_hhdet_tes!B31=0,0,RES_hhdet_tes!B31/0.086*1000000/RES_hhdet_num!B31)</f>
        <v>2458.0164611818332</v>
      </c>
      <c r="C31" s="132">
        <f>IF(RES_hhdet_tes!C31=0,0,RES_hhdet_tes!C31/0.086*1000000/RES_hhdet_num!C31)</f>
        <v>2309.0329192905315</v>
      </c>
      <c r="D31" s="132">
        <f>IF(RES_hhdet_tes!D31=0,0,RES_hhdet_tes!D31/0.086*1000000/RES_hhdet_num!D31)</f>
        <v>2383.3008289966201</v>
      </c>
      <c r="E31" s="132">
        <f>IF(RES_hhdet_tes!E31=0,0,RES_hhdet_tes!E31/0.086*1000000/RES_hhdet_num!E31)</f>
        <v>2384.3027658025785</v>
      </c>
      <c r="F31" s="132">
        <f>IF(RES_hhdet_tes!F31=0,0,RES_hhdet_tes!F31/0.086*1000000/RES_hhdet_num!F31)</f>
        <v>2339.3065320109204</v>
      </c>
      <c r="G31" s="132">
        <f>IF(RES_hhdet_tes!G31=0,0,RES_hhdet_tes!G31/0.086*1000000/RES_hhdet_num!G31)</f>
        <v>2305.7934746936189</v>
      </c>
      <c r="H31" s="132">
        <f>IF(RES_hhdet_tes!H31=0,0,RES_hhdet_tes!H31/0.086*1000000/RES_hhdet_num!H31)</f>
        <v>2206.1987734278</v>
      </c>
      <c r="I31" s="132">
        <f>IF(RES_hhdet_tes!I31=0,0,RES_hhdet_tes!I31/0.086*1000000/RES_hhdet_num!I31)</f>
        <v>2409.4190158962165</v>
      </c>
      <c r="J31" s="132">
        <f>IF(RES_hhdet_tes!J31=0,0,RES_hhdet_tes!J31/0.086*1000000/RES_hhdet_num!J31)</f>
        <v>2357.9476233218002</v>
      </c>
      <c r="K31" s="132">
        <f>IF(RES_hhdet_tes!K31=0,0,RES_hhdet_tes!K31/0.086*1000000/RES_hhdet_num!K31)</f>
        <v>2333.0710354281105</v>
      </c>
      <c r="L31" s="132">
        <f>IF(RES_hhdet_tes!L31=0,0,RES_hhdet_tes!L31/0.086*1000000/RES_hhdet_num!L31)</f>
        <v>2309.8357743128122</v>
      </c>
      <c r="M31" s="132">
        <f>IF(RES_hhdet_tes!M31=0,0,RES_hhdet_tes!M31/0.086*1000000/RES_hhdet_num!M31)</f>
        <v>2157.8289498541703</v>
      </c>
      <c r="N31" s="132">
        <f>IF(RES_hhdet_tes!N31=0,0,RES_hhdet_tes!N31/0.086*1000000/RES_hhdet_num!N31)</f>
        <v>2032.0688939454599</v>
      </c>
      <c r="O31" s="132">
        <f>IF(RES_hhdet_tes!O31=0,0,RES_hhdet_tes!O31/0.086*1000000/RES_hhdet_num!O31)</f>
        <v>1971.757154853598</v>
      </c>
      <c r="P31" s="132">
        <f>IF(RES_hhdet_tes!P31=0,0,RES_hhdet_tes!P31/0.086*1000000/RES_hhdet_num!P31)</f>
        <v>1985.3220398966487</v>
      </c>
      <c r="Q31" s="132">
        <f>IF(RES_hhdet_tes!Q31=0,0,RES_hhdet_tes!Q31/0.086*1000000/RES_hhdet_num!Q31)</f>
        <v>2081.1647312168034</v>
      </c>
    </row>
    <row r="32" spans="1:17" ht="12" customHeight="1" x14ac:dyDescent="0.25">
      <c r="A32" s="167" t="s">
        <v>168</v>
      </c>
      <c r="B32" s="132">
        <f>IF(RES_hhdet_tes!B32=0,0,RES_hhdet_tes!B32/0.086*1000000/RES_hhdet_num!B32)</f>
        <v>2457.6028856956268</v>
      </c>
      <c r="C32" s="132">
        <f>IF(RES_hhdet_tes!C32=0,0,RES_hhdet_tes!C32/0.086*1000000/RES_hhdet_num!C32)</f>
        <v>2310.7890654121525</v>
      </c>
      <c r="D32" s="132">
        <f>IF(RES_hhdet_tes!D32=0,0,RES_hhdet_tes!D32/0.086*1000000/RES_hhdet_num!D32)</f>
        <v>2383.7843139971883</v>
      </c>
      <c r="E32" s="132">
        <f>IF(RES_hhdet_tes!E32=0,0,RES_hhdet_tes!E32/0.086*1000000/RES_hhdet_num!E32)</f>
        <v>2388.7758220239971</v>
      </c>
      <c r="F32" s="132">
        <f>IF(RES_hhdet_tes!F32=0,0,RES_hhdet_tes!F32/0.086*1000000/RES_hhdet_num!F32)</f>
        <v>2341.456482671234</v>
      </c>
      <c r="G32" s="132">
        <f>IF(RES_hhdet_tes!G32=0,0,RES_hhdet_tes!G32/0.086*1000000/RES_hhdet_num!G32)</f>
        <v>2306.5880645563511</v>
      </c>
      <c r="H32" s="132">
        <f>IF(RES_hhdet_tes!H32=0,0,RES_hhdet_tes!H32/0.086*1000000/RES_hhdet_num!H32)</f>
        <v>2205.1873689362719</v>
      </c>
      <c r="I32" s="132">
        <f>IF(RES_hhdet_tes!I32=0,0,RES_hhdet_tes!I32/0.086*1000000/RES_hhdet_num!I32)</f>
        <v>2273.7047338391903</v>
      </c>
      <c r="J32" s="132">
        <f>IF(RES_hhdet_tes!J32=0,0,RES_hhdet_tes!J32/0.086*1000000/RES_hhdet_num!J32)</f>
        <v>2251.5002640181947</v>
      </c>
      <c r="K32" s="132">
        <f>IF(RES_hhdet_tes!K32=0,0,RES_hhdet_tes!K32/0.086*1000000/RES_hhdet_num!K32)</f>
        <v>2246.9689170106449</v>
      </c>
      <c r="L32" s="132">
        <f>IF(RES_hhdet_tes!L32=0,0,RES_hhdet_tes!L32/0.086*1000000/RES_hhdet_num!L32)</f>
        <v>2222.4605094673484</v>
      </c>
      <c r="M32" s="132">
        <f>IF(RES_hhdet_tes!M32=0,0,RES_hhdet_tes!M32/0.086*1000000/RES_hhdet_num!M32)</f>
        <v>2208.2549830331322</v>
      </c>
      <c r="N32" s="132">
        <f>IF(RES_hhdet_tes!N32=0,0,RES_hhdet_tes!N32/0.086*1000000/RES_hhdet_num!N32)</f>
        <v>2174.267173695494</v>
      </c>
      <c r="O32" s="132">
        <f>IF(RES_hhdet_tes!O32=0,0,RES_hhdet_tes!O32/0.086*1000000/RES_hhdet_num!O32)</f>
        <v>2136.17711395794</v>
      </c>
      <c r="P32" s="132">
        <f>IF(RES_hhdet_tes!P32=0,0,RES_hhdet_tes!P32/0.086*1000000/RES_hhdet_num!P32)</f>
        <v>2195.406436701805</v>
      </c>
      <c r="Q32" s="132">
        <f>IF(RES_hhdet_tes!Q32=0,0,RES_hhdet_tes!Q32/0.086*1000000/RES_hhdet_num!Q32)</f>
        <v>2307.8189204467112</v>
      </c>
    </row>
    <row r="33" spans="1:17" ht="12" customHeight="1" x14ac:dyDescent="0.25">
      <c r="A33" s="166" t="s">
        <v>57</v>
      </c>
      <c r="B33" s="165">
        <f>IF(RES_hhdet_tes!B33=0,0,RES_hhdet_tes!B33/0.086*1000000/RES_hhdet_num!B32)</f>
        <v>49.160329223636317</v>
      </c>
      <c r="C33" s="165">
        <f>IF(RES_hhdet_tes!C33=0,0,RES_hhdet_tes!C33/0.086*1000000/RES_hhdet_num!C32)</f>
        <v>23.153165541975447</v>
      </c>
      <c r="D33" s="165">
        <f>IF(RES_hhdet_tes!D33=0,0,RES_hhdet_tes!D33/0.086*1000000/RES_hhdet_num!D32)</f>
        <v>47.823821459918634</v>
      </c>
      <c r="E33" s="165">
        <f>IF(RES_hhdet_tes!E33=0,0,RES_hhdet_tes!E33/0.086*1000000/RES_hhdet_num!E32)</f>
        <v>48.113037096931841</v>
      </c>
      <c r="F33" s="165">
        <f>IF(RES_hhdet_tes!F33=0,0,RES_hhdet_tes!F33/0.086*1000000/RES_hhdet_num!F32)</f>
        <v>47.240953172662088</v>
      </c>
      <c r="G33" s="165">
        <f>IF(RES_hhdet_tes!G33=0,0,RES_hhdet_tes!G33/0.086*1000000/RES_hhdet_num!G32)</f>
        <v>279.81955197574081</v>
      </c>
      <c r="H33" s="165">
        <f>IF(RES_hhdet_tes!H33=0,0,RES_hhdet_tes!H33/0.086*1000000/RES_hhdet_num!H32)</f>
        <v>100.52243507270336</v>
      </c>
      <c r="I33" s="165">
        <f>IF(RES_hhdet_tes!I33=0,0,RES_hhdet_tes!I33/0.086*1000000/RES_hhdet_num!I32)</f>
        <v>46.150143938578964</v>
      </c>
      <c r="J33" s="165">
        <f>IF(RES_hhdet_tes!J33=0,0,RES_hhdet_tes!J33/0.086*1000000/RES_hhdet_num!J32)</f>
        <v>45.609124129057648</v>
      </c>
      <c r="K33" s="165">
        <f>IF(RES_hhdet_tes!K33=0,0,RES_hhdet_tes!K33/0.086*1000000/RES_hhdet_num!K32)</f>
        <v>45.719558481449525</v>
      </c>
      <c r="L33" s="165">
        <f>IF(RES_hhdet_tes!L33=0,0,RES_hhdet_tes!L33/0.086*1000000/RES_hhdet_num!L32)</f>
        <v>45.431014494341163</v>
      </c>
      <c r="M33" s="165">
        <f>IF(RES_hhdet_tes!M33=0,0,RES_hhdet_tes!M33/0.086*1000000/RES_hhdet_num!M32)</f>
        <v>42.737447021420039</v>
      </c>
      <c r="N33" s="165">
        <f>IF(RES_hhdet_tes!N33=0,0,RES_hhdet_tes!N33/0.086*1000000/RES_hhdet_num!N32)</f>
        <v>40.432140059203093</v>
      </c>
      <c r="O33" s="165">
        <f>IF(RES_hhdet_tes!O33=0,0,RES_hhdet_tes!O33/0.086*1000000/RES_hhdet_num!O32)</f>
        <v>38.625600583457199</v>
      </c>
      <c r="P33" s="165">
        <f>IF(RES_hhdet_tes!P33=0,0,RES_hhdet_tes!P33/0.086*1000000/RES_hhdet_num!P32)</f>
        <v>67.988856968865704</v>
      </c>
      <c r="Q33" s="165">
        <f>IF(RES_hhdet_tes!Q33=0,0,RES_hhdet_tes!Q33/0.086*1000000/RES_hhdet_num!Q32)</f>
        <v>171.18109900917142</v>
      </c>
    </row>
    <row r="34" spans="1:17" ht="12" customHeight="1" x14ac:dyDescent="0.25">
      <c r="A34" s="147" t="s">
        <v>59</v>
      </c>
      <c r="B34" s="164">
        <f>IF(RES_hhdet_tes!B34=0,0,RES_hhdet_tes!B34/0.086*1000000/RES_hhdet_num!B32)</f>
        <v>2408.44255647199</v>
      </c>
      <c r="C34" s="164">
        <f>IF(RES_hhdet_tes!C34=0,0,RES_hhdet_tes!C34/0.086*1000000/RES_hhdet_num!C32)</f>
        <v>2287.6358998701771</v>
      </c>
      <c r="D34" s="164">
        <f>IF(RES_hhdet_tes!D34=0,0,RES_hhdet_tes!D34/0.086*1000000/RES_hhdet_num!D32)</f>
        <v>2335.9604925372696</v>
      </c>
      <c r="E34" s="164">
        <f>IF(RES_hhdet_tes!E34=0,0,RES_hhdet_tes!E34/0.086*1000000/RES_hhdet_num!E32)</f>
        <v>2340.6627849270658</v>
      </c>
      <c r="F34" s="164">
        <f>IF(RES_hhdet_tes!F34=0,0,RES_hhdet_tes!F34/0.086*1000000/RES_hhdet_num!F32)</f>
        <v>2294.2155294985719</v>
      </c>
      <c r="G34" s="164">
        <f>IF(RES_hhdet_tes!G34=0,0,RES_hhdet_tes!G34/0.086*1000000/RES_hhdet_num!G32)</f>
        <v>2026.7685125806101</v>
      </c>
      <c r="H34" s="164">
        <f>IF(RES_hhdet_tes!H34=0,0,RES_hhdet_tes!H34/0.086*1000000/RES_hhdet_num!H32)</f>
        <v>2104.6649338635689</v>
      </c>
      <c r="I34" s="164">
        <f>IF(RES_hhdet_tes!I34=0,0,RES_hhdet_tes!I34/0.086*1000000/RES_hhdet_num!I32)</f>
        <v>2227.5545899006115</v>
      </c>
      <c r="J34" s="164">
        <f>IF(RES_hhdet_tes!J34=0,0,RES_hhdet_tes!J34/0.086*1000000/RES_hhdet_num!J32)</f>
        <v>2205.8911398891364</v>
      </c>
      <c r="K34" s="164">
        <f>IF(RES_hhdet_tes!K34=0,0,RES_hhdet_tes!K34/0.086*1000000/RES_hhdet_num!K32)</f>
        <v>2201.2493585291954</v>
      </c>
      <c r="L34" s="164">
        <f>IF(RES_hhdet_tes!L34=0,0,RES_hhdet_tes!L34/0.086*1000000/RES_hhdet_num!L32)</f>
        <v>2177.0294949730073</v>
      </c>
      <c r="M34" s="164">
        <f>IF(RES_hhdet_tes!M34=0,0,RES_hhdet_tes!M34/0.086*1000000/RES_hhdet_num!M32)</f>
        <v>2165.5175360117123</v>
      </c>
      <c r="N34" s="164">
        <f>IF(RES_hhdet_tes!N34=0,0,RES_hhdet_tes!N34/0.086*1000000/RES_hhdet_num!N32)</f>
        <v>2133.835033636291</v>
      </c>
      <c r="O34" s="164">
        <f>IF(RES_hhdet_tes!O34=0,0,RES_hhdet_tes!O34/0.086*1000000/RES_hhdet_num!O32)</f>
        <v>2097.551513374483</v>
      </c>
      <c r="P34" s="164">
        <f>IF(RES_hhdet_tes!P34=0,0,RES_hhdet_tes!P34/0.086*1000000/RES_hhdet_num!P32)</f>
        <v>2127.4175797329385</v>
      </c>
      <c r="Q34" s="164">
        <f>IF(RES_hhdet_tes!Q34=0,0,RES_hhdet_tes!Q34/0.086*1000000/RES_hhdet_num!Q32)</f>
        <v>2136.63782143754</v>
      </c>
    </row>
    <row r="35" spans="1:17" ht="12" customHeight="1" x14ac:dyDescent="0.25">
      <c r="A35" s="163" t="s">
        <v>142</v>
      </c>
      <c r="B35" s="162">
        <f>IF(RES_hhdet_tes!B35=0,0,RES_hhdet_tes!B35/0.086*1000000/RES_hhdet_num!B35)</f>
        <v>2563.0353022655108</v>
      </c>
      <c r="C35" s="162">
        <f>IF(RES_hhdet_tes!C35=0,0,RES_hhdet_tes!C35/0.086*1000000/RES_hhdet_num!C35)</f>
        <v>2355.5926518663005</v>
      </c>
      <c r="D35" s="162">
        <f>IF(RES_hhdet_tes!D35=0,0,RES_hhdet_tes!D35/0.086*1000000/RES_hhdet_num!D35)</f>
        <v>2448.5253863800663</v>
      </c>
      <c r="E35" s="162">
        <f>IF(RES_hhdet_tes!E35=0,0,RES_hhdet_tes!E35/0.086*1000000/RES_hhdet_num!E35)</f>
        <v>2519.5185067973207</v>
      </c>
      <c r="F35" s="162">
        <f>IF(RES_hhdet_tes!F35=0,0,RES_hhdet_tes!F35/0.086*1000000/RES_hhdet_num!F35)</f>
        <v>2506.5465229202064</v>
      </c>
      <c r="G35" s="162">
        <f>IF(RES_hhdet_tes!G35=0,0,RES_hhdet_tes!G35/0.086*1000000/RES_hhdet_num!G35)</f>
        <v>2408.3606790837139</v>
      </c>
      <c r="H35" s="162">
        <f>IF(RES_hhdet_tes!H35=0,0,RES_hhdet_tes!H35/0.086*1000000/RES_hhdet_num!H35)</f>
        <v>2368.5551109550347</v>
      </c>
      <c r="I35" s="162">
        <f>IF(RES_hhdet_tes!I35=0,0,RES_hhdet_tes!I35/0.086*1000000/RES_hhdet_num!I35)</f>
        <v>2951.5558004597419</v>
      </c>
      <c r="J35" s="162">
        <f>IF(RES_hhdet_tes!J35=0,0,RES_hhdet_tes!J35/0.086*1000000/RES_hhdet_num!J35)</f>
        <v>2956.0129279540715</v>
      </c>
      <c r="K35" s="162">
        <f>IF(RES_hhdet_tes!K35=0,0,RES_hhdet_tes!K35/0.086*1000000/RES_hhdet_num!K35)</f>
        <v>2900.8694569227405</v>
      </c>
      <c r="L35" s="162">
        <f>IF(RES_hhdet_tes!L35=0,0,RES_hhdet_tes!L35/0.086*1000000/RES_hhdet_num!L35)</f>
        <v>3037.544038556553</v>
      </c>
      <c r="M35" s="162">
        <f>IF(RES_hhdet_tes!M35=0,0,RES_hhdet_tes!M35/0.086*1000000/RES_hhdet_num!M35)</f>
        <v>2997.5670283623476</v>
      </c>
      <c r="N35" s="162">
        <f>IF(RES_hhdet_tes!N35=0,0,RES_hhdet_tes!N35/0.086*1000000/RES_hhdet_num!N35)</f>
        <v>2830.4073143419473</v>
      </c>
      <c r="O35" s="162">
        <f>IF(RES_hhdet_tes!O35=0,0,RES_hhdet_tes!O35/0.086*1000000/RES_hhdet_num!O35)</f>
        <v>2779.1172138383699</v>
      </c>
      <c r="P35" s="162">
        <f>IF(RES_hhdet_tes!P35=0,0,RES_hhdet_tes!P35/0.086*1000000/RES_hhdet_num!P35)</f>
        <v>2701.3840264393912</v>
      </c>
      <c r="Q35" s="162">
        <f>IF(RES_hhdet_tes!Q35=0,0,RES_hhdet_tes!Q35/0.086*1000000/RES_hhdet_num!Q35)</f>
        <v>2828.9510564929396</v>
      </c>
    </row>
    <row r="36" spans="1:17" ht="12" customHeight="1" x14ac:dyDescent="0.25">
      <c r="A36" s="161" t="s">
        <v>141</v>
      </c>
      <c r="B36" s="160">
        <f>IF(RES_hhdet_tes!B36=0,0,RES_hhdet_tes!B36/0.086*1000000/RES_hhdet_num!B36)</f>
        <v>2459.703262517301</v>
      </c>
      <c r="C36" s="160">
        <f>IF(RES_hhdet_tes!C36=0,0,RES_hhdet_tes!C36/0.086*1000000/RES_hhdet_num!C36)</f>
        <v>2311.2165269477159</v>
      </c>
      <c r="D36" s="160">
        <f>IF(RES_hhdet_tes!D36=0,0,RES_hhdet_tes!D36/0.086*1000000/RES_hhdet_num!D36)</f>
        <v>2385.0515509091342</v>
      </c>
      <c r="E36" s="160">
        <f>IF(RES_hhdet_tes!E36=0,0,RES_hhdet_tes!E36/0.086*1000000/RES_hhdet_num!E36)</f>
        <v>2391.3724658902956</v>
      </c>
      <c r="F36" s="160">
        <f>IF(RES_hhdet_tes!F36=0,0,RES_hhdet_tes!F36/0.086*1000000/RES_hhdet_num!F36)</f>
        <v>2344.2269005508597</v>
      </c>
      <c r="G36" s="160">
        <f>IF(RES_hhdet_tes!G36=0,0,RES_hhdet_tes!G36/0.086*1000000/RES_hhdet_num!G36)</f>
        <v>2317.2657984365928</v>
      </c>
      <c r="H36" s="160">
        <f>IF(RES_hhdet_tes!H36=0,0,RES_hhdet_tes!H36/0.086*1000000/RES_hhdet_num!H36)</f>
        <v>2211.8786873511717</v>
      </c>
      <c r="I36" s="160">
        <f>IF(RES_hhdet_tes!I36=0,0,RES_hhdet_tes!I36/0.086*1000000/RES_hhdet_num!I36)</f>
        <v>2285.0858465568226</v>
      </c>
      <c r="J36" s="160">
        <f>IF(RES_hhdet_tes!J36=0,0,RES_hhdet_tes!J36/0.086*1000000/RES_hhdet_num!J36)</f>
        <v>2264.4253620533045</v>
      </c>
      <c r="K36" s="160">
        <f>IF(RES_hhdet_tes!K36=0,0,RES_hhdet_tes!K36/0.086*1000000/RES_hhdet_num!K36)</f>
        <v>2259.286314300663</v>
      </c>
      <c r="L36" s="160">
        <f>IF(RES_hhdet_tes!L36=0,0,RES_hhdet_tes!L36/0.086*1000000/RES_hhdet_num!L36)</f>
        <v>2237.6606899736712</v>
      </c>
      <c r="M36" s="160">
        <f>IF(RES_hhdet_tes!M36=0,0,RES_hhdet_tes!M36/0.086*1000000/RES_hhdet_num!M36)</f>
        <v>2225.4520358574905</v>
      </c>
      <c r="N36" s="160">
        <f>IF(RES_hhdet_tes!N36=0,0,RES_hhdet_tes!N36/0.086*1000000/RES_hhdet_num!N36)</f>
        <v>2190.2611378850092</v>
      </c>
      <c r="O36" s="160">
        <f>IF(RES_hhdet_tes!O36=0,0,RES_hhdet_tes!O36/0.086*1000000/RES_hhdet_num!O36)</f>
        <v>2152.4220335662339</v>
      </c>
      <c r="P36" s="160">
        <f>IF(RES_hhdet_tes!P36=0,0,RES_hhdet_tes!P36/0.086*1000000/RES_hhdet_num!P36)</f>
        <v>2220.8713330315372</v>
      </c>
      <c r="Q36" s="160">
        <f>IF(RES_hhdet_tes!Q36=0,0,RES_hhdet_tes!Q36/0.086*1000000/RES_hhdet_num!Q36)</f>
        <v>2373.392011886142</v>
      </c>
    </row>
    <row r="37" spans="1:17" ht="12" customHeight="1" x14ac:dyDescent="0.25">
      <c r="A37" s="148" t="s">
        <v>60</v>
      </c>
      <c r="B37" s="156">
        <f>IF(RES_hhdet_tes!B37=0,0,RES_hhdet_tes!B37/0.086*1000000/RES_hhdet_num!B36)</f>
        <v>51.260706045309689</v>
      </c>
      <c r="C37" s="156">
        <f>IF(RES_hhdet_tes!C37=0,0,RES_hhdet_tes!C37/0.086*1000000/RES_hhdet_num!C36)</f>
        <v>23.58062707754079</v>
      </c>
      <c r="D37" s="156">
        <f>IF(RES_hhdet_tes!D37=0,0,RES_hhdet_tes!D37/0.086*1000000/RES_hhdet_num!D36)</f>
        <v>49.091058371864392</v>
      </c>
      <c r="E37" s="156">
        <f>IF(RES_hhdet_tes!E37=0,0,RES_hhdet_tes!E37/0.086*1000000/RES_hhdet_num!E36)</f>
        <v>50.709680963230113</v>
      </c>
      <c r="F37" s="156">
        <f>IF(RES_hhdet_tes!F37=0,0,RES_hhdet_tes!F37/0.086*1000000/RES_hhdet_num!F36)</f>
        <v>50.01137105228856</v>
      </c>
      <c r="G37" s="156">
        <f>IF(RES_hhdet_tes!G37=0,0,RES_hhdet_tes!G37/0.086*1000000/RES_hhdet_num!G36)</f>
        <v>290.49728585598376</v>
      </c>
      <c r="H37" s="156">
        <f>IF(RES_hhdet_tes!H37=0,0,RES_hhdet_tes!H37/0.086*1000000/RES_hhdet_num!H36)</f>
        <v>107.21375348760392</v>
      </c>
      <c r="I37" s="156">
        <f>IF(RES_hhdet_tes!I37=0,0,RES_hhdet_tes!I37/0.086*1000000/RES_hhdet_num!I36)</f>
        <v>57.531256656209692</v>
      </c>
      <c r="J37" s="156">
        <f>IF(RES_hhdet_tes!J37=0,0,RES_hhdet_tes!J37/0.086*1000000/RES_hhdet_num!J36)</f>
        <v>58.534222164166799</v>
      </c>
      <c r="K37" s="156">
        <f>IF(RES_hhdet_tes!K37=0,0,RES_hhdet_tes!K37/0.086*1000000/RES_hhdet_num!K36)</f>
        <v>58.036955771467184</v>
      </c>
      <c r="L37" s="156">
        <f>IF(RES_hhdet_tes!L37=0,0,RES_hhdet_tes!L37/0.086*1000000/RES_hhdet_num!L36)</f>
        <v>60.631195000664853</v>
      </c>
      <c r="M37" s="156">
        <f>IF(RES_hhdet_tes!M37=0,0,RES_hhdet_tes!M37/0.086*1000000/RES_hhdet_num!M36)</f>
        <v>59.934499845780387</v>
      </c>
      <c r="N37" s="156">
        <f>IF(RES_hhdet_tes!N37=0,0,RES_hhdet_tes!N37/0.086*1000000/RES_hhdet_num!N36)</f>
        <v>56.426104248718197</v>
      </c>
      <c r="O37" s="156">
        <f>IF(RES_hhdet_tes!O37=0,0,RES_hhdet_tes!O37/0.086*1000000/RES_hhdet_num!O36)</f>
        <v>54.870520191750522</v>
      </c>
      <c r="P37" s="156">
        <f>IF(RES_hhdet_tes!P37=0,0,RES_hhdet_tes!P37/0.086*1000000/RES_hhdet_num!P36)</f>
        <v>93.453753298598798</v>
      </c>
      <c r="Q37" s="156">
        <f>IF(RES_hhdet_tes!Q37=0,0,RES_hhdet_tes!Q37/0.086*1000000/RES_hhdet_num!Q36)</f>
        <v>236.75419044860195</v>
      </c>
    </row>
    <row r="38" spans="1:17" ht="12" customHeight="1" x14ac:dyDescent="0.25">
      <c r="A38" s="148" t="s">
        <v>59</v>
      </c>
      <c r="B38" s="156">
        <f>IF(RES_hhdet_tes!B38=0,0,RES_hhdet_tes!B38/0.086*1000000/RES_hhdet_num!B36)</f>
        <v>2408.4425564719913</v>
      </c>
      <c r="C38" s="156">
        <f>IF(RES_hhdet_tes!C38=0,0,RES_hhdet_tes!C38/0.086*1000000/RES_hhdet_num!C36)</f>
        <v>2287.6358998701753</v>
      </c>
      <c r="D38" s="156">
        <f>IF(RES_hhdet_tes!D38=0,0,RES_hhdet_tes!D38/0.086*1000000/RES_hhdet_num!D36)</f>
        <v>2335.9604925372701</v>
      </c>
      <c r="E38" s="156">
        <f>IF(RES_hhdet_tes!E38=0,0,RES_hhdet_tes!E38/0.086*1000000/RES_hhdet_num!E36)</f>
        <v>2340.6627849270653</v>
      </c>
      <c r="F38" s="156">
        <f>IF(RES_hhdet_tes!F38=0,0,RES_hhdet_tes!F38/0.086*1000000/RES_hhdet_num!F36)</f>
        <v>2294.2155294985714</v>
      </c>
      <c r="G38" s="156">
        <f>IF(RES_hhdet_tes!G38=0,0,RES_hhdet_tes!G38/0.086*1000000/RES_hhdet_num!G36)</f>
        <v>2026.7685125806097</v>
      </c>
      <c r="H38" s="156">
        <f>IF(RES_hhdet_tes!H38=0,0,RES_hhdet_tes!H38/0.086*1000000/RES_hhdet_num!H36)</f>
        <v>2104.664933863568</v>
      </c>
      <c r="I38" s="156">
        <f>IF(RES_hhdet_tes!I38=0,0,RES_hhdet_tes!I38/0.086*1000000/RES_hhdet_num!I36)</f>
        <v>2227.5545899006129</v>
      </c>
      <c r="J38" s="156">
        <f>IF(RES_hhdet_tes!J38=0,0,RES_hhdet_tes!J38/0.086*1000000/RES_hhdet_num!J36)</f>
        <v>2205.8911398891378</v>
      </c>
      <c r="K38" s="156">
        <f>IF(RES_hhdet_tes!K38=0,0,RES_hhdet_tes!K38/0.086*1000000/RES_hhdet_num!K36)</f>
        <v>2201.2493585291959</v>
      </c>
      <c r="L38" s="156">
        <f>IF(RES_hhdet_tes!L38=0,0,RES_hhdet_tes!L38/0.086*1000000/RES_hhdet_num!L36)</f>
        <v>2177.029494973006</v>
      </c>
      <c r="M38" s="156">
        <f>IF(RES_hhdet_tes!M38=0,0,RES_hhdet_tes!M38/0.086*1000000/RES_hhdet_num!M36)</f>
        <v>2165.51753601171</v>
      </c>
      <c r="N38" s="156">
        <f>IF(RES_hhdet_tes!N38=0,0,RES_hhdet_tes!N38/0.086*1000000/RES_hhdet_num!N36)</f>
        <v>2133.8350336362914</v>
      </c>
      <c r="O38" s="156">
        <f>IF(RES_hhdet_tes!O38=0,0,RES_hhdet_tes!O38/0.086*1000000/RES_hhdet_num!O36)</f>
        <v>2097.5515133744834</v>
      </c>
      <c r="P38" s="156">
        <f>IF(RES_hhdet_tes!P38=0,0,RES_hhdet_tes!P38/0.086*1000000/RES_hhdet_num!P36)</f>
        <v>2127.4175797329381</v>
      </c>
      <c r="Q38" s="156">
        <f>IF(RES_hhdet_tes!Q38=0,0,RES_hhdet_tes!Q38/0.086*1000000/RES_hhdet_num!Q36)</f>
        <v>2136.63782143754</v>
      </c>
    </row>
    <row r="39" spans="1:17" ht="12" customHeight="1" x14ac:dyDescent="0.25">
      <c r="A39" s="158" t="s">
        <v>62</v>
      </c>
      <c r="B39" s="157">
        <f>IF(RES_hhdet_tes!B39=0,0,RES_hhdet_tes!B39/0.086*1000000/RES_hhdet_num!B$24)</f>
        <v>1052.8362394795831</v>
      </c>
      <c r="C39" s="157">
        <f>IF(RES_hhdet_tes!C39=0,0,RES_hhdet_tes!C39/0.086*1000000/RES_hhdet_num!C$24)</f>
        <v>819.54773396432972</v>
      </c>
      <c r="D39" s="157">
        <f>IF(RES_hhdet_tes!D39=0,0,RES_hhdet_tes!D39/0.086*1000000/RES_hhdet_num!D$24)</f>
        <v>824.4844270272107</v>
      </c>
      <c r="E39" s="157">
        <f>IF(RES_hhdet_tes!E39=0,0,RES_hhdet_tes!E39/0.086*1000000/RES_hhdet_num!E$24)</f>
        <v>933.29096395014346</v>
      </c>
      <c r="F39" s="157">
        <f>IF(RES_hhdet_tes!F39=0,0,RES_hhdet_tes!F39/0.086*1000000/RES_hhdet_num!F$24)</f>
        <v>965.63677604813381</v>
      </c>
      <c r="G39" s="157">
        <f>IF(RES_hhdet_tes!G39=0,0,RES_hhdet_tes!G39/0.086*1000000/RES_hhdet_num!G$24)</f>
        <v>947.55216969330763</v>
      </c>
      <c r="H39" s="157">
        <f>IF(RES_hhdet_tes!H39=0,0,RES_hhdet_tes!H39/0.086*1000000/RES_hhdet_num!H$24)</f>
        <v>961.88334099990914</v>
      </c>
      <c r="I39" s="157">
        <f>IF(RES_hhdet_tes!I39=0,0,RES_hhdet_tes!I39/0.086*1000000/RES_hhdet_num!I$24)</f>
        <v>1051.626811566691</v>
      </c>
      <c r="J39" s="157">
        <f>IF(RES_hhdet_tes!J39=0,0,RES_hhdet_tes!J39/0.086*1000000/RES_hhdet_num!J$24)</f>
        <v>1027.1558187611495</v>
      </c>
      <c r="K39" s="157">
        <f>IF(RES_hhdet_tes!K39=0,0,RES_hhdet_tes!K39/0.086*1000000/RES_hhdet_num!K$24)</f>
        <v>1056.9045997672615</v>
      </c>
      <c r="L39" s="157">
        <f>IF(RES_hhdet_tes!L39=0,0,RES_hhdet_tes!L39/0.086*1000000/RES_hhdet_num!L$24)</f>
        <v>1085.0735772476803</v>
      </c>
      <c r="M39" s="157">
        <f>IF(RES_hhdet_tes!M39=0,0,RES_hhdet_tes!M39/0.086*1000000/RES_hhdet_num!M$24)</f>
        <v>1073.580660492752</v>
      </c>
      <c r="N39" s="157">
        <f>IF(RES_hhdet_tes!N39=0,0,RES_hhdet_tes!N39/0.086*1000000/RES_hhdet_num!N$24)</f>
        <v>1035.2850529611333</v>
      </c>
      <c r="O39" s="157">
        <f>IF(RES_hhdet_tes!O39=0,0,RES_hhdet_tes!O39/0.086*1000000/RES_hhdet_num!O$24)</f>
        <v>932.81221226825664</v>
      </c>
      <c r="P39" s="157">
        <f>IF(RES_hhdet_tes!P39=0,0,RES_hhdet_tes!P39/0.086*1000000/RES_hhdet_num!P$24)</f>
        <v>910.10574899006747</v>
      </c>
      <c r="Q39" s="157">
        <f>IF(RES_hhdet_tes!Q39=0,0,RES_hhdet_tes!Q39/0.086*1000000/RES_hhdet_num!Q$24)</f>
        <v>959.57983236481368</v>
      </c>
    </row>
    <row r="40" spans="1:17" ht="12" customHeight="1" x14ac:dyDescent="0.25">
      <c r="A40" s="23" t="s">
        <v>57</v>
      </c>
      <c r="B40" s="156">
        <f>IF(RES_hhdet_tes!B40=0,0,RES_hhdet_tes!B40/0.086*1000000/RES_hhdet_num!B40)</f>
        <v>1030.7679646438646</v>
      </c>
      <c r="C40" s="156">
        <f>IF(RES_hhdet_tes!C40=0,0,RES_hhdet_tes!C40/0.086*1000000/RES_hhdet_num!C40)</f>
        <v>823.21801446446705</v>
      </c>
      <c r="D40" s="156">
        <f>IF(RES_hhdet_tes!D40=0,0,RES_hhdet_tes!D40/0.086*1000000/RES_hhdet_num!D40)</f>
        <v>826.49288815195121</v>
      </c>
      <c r="E40" s="156">
        <f>IF(RES_hhdet_tes!E40=0,0,RES_hhdet_tes!E40/0.086*1000000/RES_hhdet_num!E40)</f>
        <v>911.60563456839998</v>
      </c>
      <c r="F40" s="156">
        <f>IF(RES_hhdet_tes!F40=0,0,RES_hhdet_tes!F40/0.086*1000000/RES_hhdet_num!F40)</f>
        <v>956.78060929216144</v>
      </c>
      <c r="G40" s="156">
        <f>IF(RES_hhdet_tes!G40=0,0,RES_hhdet_tes!G40/0.086*1000000/RES_hhdet_num!G40)</f>
        <v>946.45452420376546</v>
      </c>
      <c r="H40" s="156">
        <f>IF(RES_hhdet_tes!H40=0,0,RES_hhdet_tes!H40/0.086*1000000/RES_hhdet_num!H40)</f>
        <v>872.22211003439884</v>
      </c>
      <c r="I40" s="156">
        <f>IF(RES_hhdet_tes!I40=0,0,RES_hhdet_tes!I40/0.086*1000000/RES_hhdet_num!I40)</f>
        <v>956.46065342152724</v>
      </c>
      <c r="J40" s="156">
        <f>IF(RES_hhdet_tes!J40=0,0,RES_hhdet_tes!J40/0.086*1000000/RES_hhdet_num!J40)</f>
        <v>918.24666612110025</v>
      </c>
      <c r="K40" s="156">
        <f>IF(RES_hhdet_tes!K40=0,0,RES_hhdet_tes!K40/0.086*1000000/RES_hhdet_num!K40)</f>
        <v>951.02620665636846</v>
      </c>
      <c r="L40" s="156">
        <f>IF(RES_hhdet_tes!L40=0,0,RES_hhdet_tes!L40/0.086*1000000/RES_hhdet_num!L40)</f>
        <v>945.56614179292285</v>
      </c>
      <c r="M40" s="156">
        <f>IF(RES_hhdet_tes!M40=0,0,RES_hhdet_tes!M40/0.086*1000000/RES_hhdet_num!M40)</f>
        <v>943.80109641025149</v>
      </c>
      <c r="N40" s="156">
        <f>IF(RES_hhdet_tes!N40=0,0,RES_hhdet_tes!N40/0.086*1000000/RES_hhdet_num!N40)</f>
        <v>921.41171600221003</v>
      </c>
      <c r="O40" s="156">
        <f>IF(RES_hhdet_tes!O40=0,0,RES_hhdet_tes!O40/0.086*1000000/RES_hhdet_num!O40)</f>
        <v>832.98804608580872</v>
      </c>
      <c r="P40" s="156">
        <f>IF(RES_hhdet_tes!P40=0,0,RES_hhdet_tes!P40/0.086*1000000/RES_hhdet_num!P40)</f>
        <v>823.24375356431995</v>
      </c>
      <c r="Q40" s="156">
        <f>IF(RES_hhdet_tes!Q40=0,0,RES_hhdet_tes!Q40/0.086*1000000/RES_hhdet_num!Q40)</f>
        <v>865.58510611242195</v>
      </c>
    </row>
    <row r="41" spans="1:17" ht="12" customHeight="1" x14ac:dyDescent="0.25">
      <c r="A41" s="29" t="s">
        <v>140</v>
      </c>
      <c r="B41" s="57">
        <f>IF(RES_hhdet_tes!B41=0,0,RES_hhdet_tes!B41/0.086*1000000/RES_hhdet_num!B41)</f>
        <v>1075.0010547898264</v>
      </c>
      <c r="C41" s="57">
        <f>IF(RES_hhdet_tes!C41=0,0,RES_hhdet_tes!C41/0.086*1000000/RES_hhdet_num!C41)</f>
        <v>813.08959895716691</v>
      </c>
      <c r="D41" s="57">
        <f>IF(RES_hhdet_tes!D41=0,0,RES_hhdet_tes!D41/0.086*1000000/RES_hhdet_num!D41)</f>
        <v>821.13080003164259</v>
      </c>
      <c r="E41" s="57">
        <f>IF(RES_hhdet_tes!E41=0,0,RES_hhdet_tes!E41/0.086*1000000/RES_hhdet_num!E41)</f>
        <v>967.27839873977007</v>
      </c>
      <c r="F41" s="57">
        <f>IF(RES_hhdet_tes!F41=0,0,RES_hhdet_tes!F41/0.086*1000000/RES_hhdet_num!F41)</f>
        <v>978.73797353290126</v>
      </c>
      <c r="G41" s="57">
        <f>IF(RES_hhdet_tes!G41=0,0,RES_hhdet_tes!G41/0.086*1000000/RES_hhdet_num!G41)</f>
        <v>948.94545830343611</v>
      </c>
      <c r="H41" s="57">
        <f>IF(RES_hhdet_tes!H41=0,0,RES_hhdet_tes!H41/0.086*1000000/RES_hhdet_num!H41)</f>
        <v>1051.3460834526998</v>
      </c>
      <c r="I41" s="57">
        <f>IF(RES_hhdet_tes!I41=0,0,RES_hhdet_tes!I41/0.086*1000000/RES_hhdet_num!I41)</f>
        <v>1145.1591464970561</v>
      </c>
      <c r="J41" s="57">
        <f>IF(RES_hhdet_tes!J41=0,0,RES_hhdet_tes!J41/0.086*1000000/RES_hhdet_num!J41)</f>
        <v>1126.1949124182793</v>
      </c>
      <c r="K41" s="57">
        <f>IF(RES_hhdet_tes!K41=0,0,RES_hhdet_tes!K41/0.086*1000000/RES_hhdet_num!K41)</f>
        <v>1147.7600306382894</v>
      </c>
      <c r="L41" s="57">
        <f>IF(RES_hhdet_tes!L41=0,0,RES_hhdet_tes!L41/0.086*1000000/RES_hhdet_num!L41)</f>
        <v>1201.8950332691225</v>
      </c>
      <c r="M41" s="57">
        <f>IF(RES_hhdet_tes!M41=0,0,RES_hhdet_tes!M41/0.086*1000000/RES_hhdet_num!M41)</f>
        <v>1204.4841533251201</v>
      </c>
      <c r="N41" s="57">
        <f>IF(RES_hhdet_tes!N41=0,0,RES_hhdet_tes!N41/0.086*1000000/RES_hhdet_num!N41)</f>
        <v>1145.3163579130598</v>
      </c>
      <c r="O41" s="57">
        <f>IF(RES_hhdet_tes!O41=0,0,RES_hhdet_tes!O41/0.086*1000000/RES_hhdet_num!O41)</f>
        <v>1042.5862790539056</v>
      </c>
      <c r="P41" s="57">
        <f>IF(RES_hhdet_tes!P41=0,0,RES_hhdet_tes!P41/0.086*1000000/RES_hhdet_num!P41)</f>
        <v>999.30181229004904</v>
      </c>
      <c r="Q41" s="57">
        <f>IF(RES_hhdet_tes!Q41=0,0,RES_hhdet_tes!Q41/0.086*1000000/RES_hhdet_num!Q41)</f>
        <v>1054.7494926953602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>SUM(B44,B47,B49,B58)</f>
        <v>8120.5446932589111</v>
      </c>
      <c r="C43" s="168">
        <f t="shared" ref="C43:Q43" si="6">SUM(C44,C47,C49,C58)</f>
        <v>7613.3356139531006</v>
      </c>
      <c r="D43" s="168">
        <f t="shared" si="6"/>
        <v>7840.8482869146537</v>
      </c>
      <c r="E43" s="168">
        <f t="shared" si="6"/>
        <v>8194.1562497790801</v>
      </c>
      <c r="F43" s="168">
        <f t="shared" si="6"/>
        <v>7668.0556358984968</v>
      </c>
      <c r="G43" s="168">
        <f t="shared" si="6"/>
        <v>6999.0696875130016</v>
      </c>
      <c r="H43" s="168">
        <f t="shared" si="6"/>
        <v>7429.3607658773089</v>
      </c>
      <c r="I43" s="168">
        <f t="shared" si="6"/>
        <v>7808.3714225961266</v>
      </c>
      <c r="J43" s="168">
        <f t="shared" si="6"/>
        <v>7261.6252126344716</v>
      </c>
      <c r="K43" s="168">
        <f t="shared" si="6"/>
        <v>7575.4247269531988</v>
      </c>
      <c r="L43" s="168">
        <f t="shared" si="6"/>
        <v>7233.7558245893761</v>
      </c>
      <c r="M43" s="168">
        <f t="shared" si="6"/>
        <v>7529.6810684091706</v>
      </c>
      <c r="N43" s="168">
        <f t="shared" si="6"/>
        <v>7315.784043645398</v>
      </c>
      <c r="O43" s="168">
        <f t="shared" si="6"/>
        <v>6684.9026229733308</v>
      </c>
      <c r="P43" s="168">
        <f t="shared" si="6"/>
        <v>6572.384327535492</v>
      </c>
      <c r="Q43" s="168">
        <f t="shared" si="6"/>
        <v>7322.8511186493188</v>
      </c>
    </row>
    <row r="44" spans="1:17" ht="12.95" customHeight="1" x14ac:dyDescent="0.25">
      <c r="A44" s="158" t="s">
        <v>65</v>
      </c>
      <c r="B44" s="157">
        <f t="shared" ref="B44:Q44" si="7">SUM(B45:B46)</f>
        <v>4087.7655782111569</v>
      </c>
      <c r="C44" s="157">
        <f t="shared" si="7"/>
        <v>3935.6264191408386</v>
      </c>
      <c r="D44" s="157">
        <f t="shared" si="7"/>
        <v>4056.1833009969259</v>
      </c>
      <c r="E44" s="157">
        <f t="shared" si="7"/>
        <v>4254.1675016105919</v>
      </c>
      <c r="F44" s="157">
        <f t="shared" si="7"/>
        <v>3696.7954559527407</v>
      </c>
      <c r="G44" s="157">
        <f t="shared" si="7"/>
        <v>3056.8838466727289</v>
      </c>
      <c r="H44" s="157">
        <f t="shared" si="7"/>
        <v>3534.6357527661658</v>
      </c>
      <c r="I44" s="157">
        <f t="shared" si="7"/>
        <v>3712.5211881136502</v>
      </c>
      <c r="J44" s="157">
        <f t="shared" si="7"/>
        <v>3190.7383449452709</v>
      </c>
      <c r="K44" s="157">
        <f t="shared" si="7"/>
        <v>3361.3672260158919</v>
      </c>
      <c r="L44" s="157">
        <f t="shared" si="7"/>
        <v>2913.8812045888139</v>
      </c>
      <c r="M44" s="157">
        <f t="shared" si="7"/>
        <v>3165.4942177860539</v>
      </c>
      <c r="N44" s="157">
        <f t="shared" si="7"/>
        <v>2990.3066904001084</v>
      </c>
      <c r="O44" s="157">
        <f t="shared" si="7"/>
        <v>2458.546900819581</v>
      </c>
      <c r="P44" s="157">
        <f t="shared" si="7"/>
        <v>2252.1900094144512</v>
      </c>
      <c r="Q44" s="157">
        <f t="shared" si="7"/>
        <v>2759.4746223109451</v>
      </c>
    </row>
    <row r="45" spans="1:17" ht="12" customHeight="1" x14ac:dyDescent="0.25">
      <c r="A45" s="23" t="s">
        <v>166</v>
      </c>
      <c r="B45" s="156">
        <f>IF(RES_hhdet_tes!B45=0,0,RES_hhdet_tes!B45/0.086*1000000/RES_hhdet_num!B$43)</f>
        <v>3891.0409683226671</v>
      </c>
      <c r="C45" s="156">
        <f>IF(RES_hhdet_tes!C45=0,0,RES_hhdet_tes!C45/0.086*1000000/RES_hhdet_num!C$43)</f>
        <v>3882.0698479913353</v>
      </c>
      <c r="D45" s="156">
        <f>IF(RES_hhdet_tes!D45=0,0,RES_hhdet_tes!D45/0.086*1000000/RES_hhdet_num!D$43)</f>
        <v>3980.6100960124618</v>
      </c>
      <c r="E45" s="156">
        <f>IF(RES_hhdet_tes!E45=0,0,RES_hhdet_tes!E45/0.086*1000000/RES_hhdet_num!E$43)</f>
        <v>4084.4639770789536</v>
      </c>
      <c r="F45" s="156">
        <f>IF(RES_hhdet_tes!F45=0,0,RES_hhdet_tes!F45/0.086*1000000/RES_hhdet_num!F$43)</f>
        <v>3558.2177782859053</v>
      </c>
      <c r="G45" s="156">
        <f>IF(RES_hhdet_tes!G45=0,0,RES_hhdet_tes!G45/0.086*1000000/RES_hhdet_num!G$43)</f>
        <v>3007.6037525485185</v>
      </c>
      <c r="H45" s="156">
        <f>IF(RES_hhdet_tes!H45=0,0,RES_hhdet_tes!H45/0.086*1000000/RES_hhdet_num!H$43)</f>
        <v>3466.1789390697654</v>
      </c>
      <c r="I45" s="156">
        <f>IF(RES_hhdet_tes!I45=0,0,RES_hhdet_tes!I45/0.086*1000000/RES_hhdet_num!I$43)</f>
        <v>3381.2725970811898</v>
      </c>
      <c r="J45" s="156">
        <f>IF(RES_hhdet_tes!J45=0,0,RES_hhdet_tes!J45/0.086*1000000/RES_hhdet_num!J$43)</f>
        <v>3006.3327680635966</v>
      </c>
      <c r="K45" s="156">
        <f>IF(RES_hhdet_tes!K45=0,0,RES_hhdet_tes!K45/0.086*1000000/RES_hhdet_num!K$43)</f>
        <v>3308.77180674592</v>
      </c>
      <c r="L45" s="156">
        <f>IF(RES_hhdet_tes!L45=0,0,RES_hhdet_tes!L45/0.086*1000000/RES_hhdet_num!L$43)</f>
        <v>2797.5211729770754</v>
      </c>
      <c r="M45" s="156">
        <f>IF(RES_hhdet_tes!M45=0,0,RES_hhdet_tes!M45/0.086*1000000/RES_hhdet_num!M$43)</f>
        <v>3089.9397225952812</v>
      </c>
      <c r="N45" s="156">
        <f>IF(RES_hhdet_tes!N45=0,0,RES_hhdet_tes!N45/0.086*1000000/RES_hhdet_num!N$43)</f>
        <v>2940.2967008732317</v>
      </c>
      <c r="O45" s="156">
        <f>IF(RES_hhdet_tes!O45=0,0,RES_hhdet_tes!O45/0.086*1000000/RES_hhdet_num!O$43)</f>
        <v>2416.7851206384789</v>
      </c>
      <c r="P45" s="156">
        <f>IF(RES_hhdet_tes!P45=0,0,RES_hhdet_tes!P45/0.086*1000000/RES_hhdet_num!P$43)</f>
        <v>2190.3145241573502</v>
      </c>
      <c r="Q45" s="156">
        <f>IF(RES_hhdet_tes!Q45=0,0,RES_hhdet_tes!Q45/0.086*1000000/RES_hhdet_num!Q$43)</f>
        <v>2661.7303981393056</v>
      </c>
    </row>
    <row r="46" spans="1:17" ht="12" customHeight="1" x14ac:dyDescent="0.25">
      <c r="A46" s="23" t="s">
        <v>60</v>
      </c>
      <c r="B46" s="156">
        <f>IF(RES_hhdet_tes!B46=0,0,RES_hhdet_tes!B46/0.086*1000000/RES_hhdet_num!B$43)</f>
        <v>196.72460988848999</v>
      </c>
      <c r="C46" s="156">
        <f>IF(RES_hhdet_tes!C46=0,0,RES_hhdet_tes!C46/0.086*1000000/RES_hhdet_num!C$43)</f>
        <v>53.556571149503156</v>
      </c>
      <c r="D46" s="156">
        <f>IF(RES_hhdet_tes!D46=0,0,RES_hhdet_tes!D46/0.086*1000000/RES_hhdet_num!D$43)</f>
        <v>75.573204984463956</v>
      </c>
      <c r="E46" s="156">
        <f>IF(RES_hhdet_tes!E46=0,0,RES_hhdet_tes!E46/0.086*1000000/RES_hhdet_num!E$43)</f>
        <v>169.70352453163807</v>
      </c>
      <c r="F46" s="156">
        <f>IF(RES_hhdet_tes!F46=0,0,RES_hhdet_tes!F46/0.086*1000000/RES_hhdet_num!F$43)</f>
        <v>138.57767766683537</v>
      </c>
      <c r="G46" s="156">
        <f>IF(RES_hhdet_tes!G46=0,0,RES_hhdet_tes!G46/0.086*1000000/RES_hhdet_num!G$43)</f>
        <v>49.280094124210123</v>
      </c>
      <c r="H46" s="156">
        <f>IF(RES_hhdet_tes!H46=0,0,RES_hhdet_tes!H46/0.086*1000000/RES_hhdet_num!H$43)</f>
        <v>68.456813696400545</v>
      </c>
      <c r="I46" s="156">
        <f>IF(RES_hhdet_tes!I46=0,0,RES_hhdet_tes!I46/0.086*1000000/RES_hhdet_num!I$43)</f>
        <v>331.24859103246024</v>
      </c>
      <c r="J46" s="156">
        <f>IF(RES_hhdet_tes!J46=0,0,RES_hhdet_tes!J46/0.086*1000000/RES_hhdet_num!J$43)</f>
        <v>184.40557688167428</v>
      </c>
      <c r="K46" s="156">
        <f>IF(RES_hhdet_tes!K46=0,0,RES_hhdet_tes!K46/0.086*1000000/RES_hhdet_num!K$43)</f>
        <v>52.595419269971941</v>
      </c>
      <c r="L46" s="156">
        <f>IF(RES_hhdet_tes!L46=0,0,RES_hhdet_tes!L46/0.086*1000000/RES_hhdet_num!L$43)</f>
        <v>116.36003161173866</v>
      </c>
      <c r="M46" s="156">
        <f>IF(RES_hhdet_tes!M46=0,0,RES_hhdet_tes!M46/0.086*1000000/RES_hhdet_num!M$43)</f>
        <v>75.554495190772784</v>
      </c>
      <c r="N46" s="156">
        <f>IF(RES_hhdet_tes!N46=0,0,RES_hhdet_tes!N46/0.086*1000000/RES_hhdet_num!N$43)</f>
        <v>50.009989526876858</v>
      </c>
      <c r="O46" s="156">
        <f>IF(RES_hhdet_tes!O46=0,0,RES_hhdet_tes!O46/0.086*1000000/RES_hhdet_num!O$43)</f>
        <v>41.761780181102189</v>
      </c>
      <c r="P46" s="156">
        <f>IF(RES_hhdet_tes!P46=0,0,RES_hhdet_tes!P46/0.086*1000000/RES_hhdet_num!P$43)</f>
        <v>61.87548525710114</v>
      </c>
      <c r="Q46" s="156">
        <f>IF(RES_hhdet_tes!Q46=0,0,RES_hhdet_tes!Q46/0.086*1000000/RES_hhdet_num!Q$43)</f>
        <v>97.744224171639416</v>
      </c>
    </row>
    <row r="47" spans="1:17" ht="12.95" customHeight="1" x14ac:dyDescent="0.25">
      <c r="A47" s="158" t="s">
        <v>112</v>
      </c>
      <c r="B47" s="157">
        <f t="shared" ref="B47:Q47" si="8">B48</f>
        <v>497.83961413244572</v>
      </c>
      <c r="C47" s="157">
        <f t="shared" si="8"/>
        <v>537.1541080974589</v>
      </c>
      <c r="D47" s="157">
        <f t="shared" si="8"/>
        <v>560.31388727736044</v>
      </c>
      <c r="E47" s="157">
        <f t="shared" si="8"/>
        <v>585.00370214010741</v>
      </c>
      <c r="F47" s="157">
        <f t="shared" si="8"/>
        <v>633.8558168857071</v>
      </c>
      <c r="G47" s="157">
        <f t="shared" si="8"/>
        <v>660.78869084182168</v>
      </c>
      <c r="H47" s="157">
        <f t="shared" si="8"/>
        <v>691.66500297931088</v>
      </c>
      <c r="I47" s="157">
        <f t="shared" si="8"/>
        <v>705.58279306447798</v>
      </c>
      <c r="J47" s="157">
        <f t="shared" si="8"/>
        <v>715.75822862570203</v>
      </c>
      <c r="K47" s="157">
        <f t="shared" si="8"/>
        <v>839.27500792950059</v>
      </c>
      <c r="L47" s="157">
        <f t="shared" si="8"/>
        <v>947.72279135608255</v>
      </c>
      <c r="M47" s="157">
        <f t="shared" si="8"/>
        <v>1021.8840100386466</v>
      </c>
      <c r="N47" s="157">
        <f t="shared" si="8"/>
        <v>1073.7765573242662</v>
      </c>
      <c r="O47" s="157">
        <f t="shared" si="8"/>
        <v>1132.994108151825</v>
      </c>
      <c r="P47" s="157">
        <f t="shared" si="8"/>
        <v>1180.5343433744472</v>
      </c>
      <c r="Q47" s="157">
        <f t="shared" si="8"/>
        <v>1227.6803078071391</v>
      </c>
    </row>
    <row r="48" spans="1:17" ht="12" customHeight="1" x14ac:dyDescent="0.25">
      <c r="A48" s="23" t="s">
        <v>60</v>
      </c>
      <c r="B48" s="156">
        <f>IF(RES_hhdet_tes!B48=0,0,RES_hhdet_tes!B48/0.086*1000000/RES_hhdet_num!B$43)</f>
        <v>497.83961413244572</v>
      </c>
      <c r="C48" s="156">
        <f>IF(RES_hhdet_tes!C48=0,0,RES_hhdet_tes!C48/0.086*1000000/RES_hhdet_num!C$43)</f>
        <v>537.1541080974589</v>
      </c>
      <c r="D48" s="156">
        <f>IF(RES_hhdet_tes!D48=0,0,RES_hhdet_tes!D48/0.086*1000000/RES_hhdet_num!D$43)</f>
        <v>560.31388727736044</v>
      </c>
      <c r="E48" s="156">
        <f>IF(RES_hhdet_tes!E48=0,0,RES_hhdet_tes!E48/0.086*1000000/RES_hhdet_num!E$43)</f>
        <v>585.00370214010741</v>
      </c>
      <c r="F48" s="156">
        <f>IF(RES_hhdet_tes!F48=0,0,RES_hhdet_tes!F48/0.086*1000000/RES_hhdet_num!F$43)</f>
        <v>633.8558168857071</v>
      </c>
      <c r="G48" s="156">
        <f>IF(RES_hhdet_tes!G48=0,0,RES_hhdet_tes!G48/0.086*1000000/RES_hhdet_num!G$43)</f>
        <v>660.78869084182168</v>
      </c>
      <c r="H48" s="156">
        <f>IF(RES_hhdet_tes!H48=0,0,RES_hhdet_tes!H48/0.086*1000000/RES_hhdet_num!H$43)</f>
        <v>691.66500297931088</v>
      </c>
      <c r="I48" s="156">
        <f>IF(RES_hhdet_tes!I48=0,0,RES_hhdet_tes!I48/0.086*1000000/RES_hhdet_num!I$43)</f>
        <v>705.58279306447798</v>
      </c>
      <c r="J48" s="156">
        <f>IF(RES_hhdet_tes!J48=0,0,RES_hhdet_tes!J48/0.086*1000000/RES_hhdet_num!J$43)</f>
        <v>715.75822862570203</v>
      </c>
      <c r="K48" s="156">
        <f>IF(RES_hhdet_tes!K48=0,0,RES_hhdet_tes!K48/0.086*1000000/RES_hhdet_num!K$43)</f>
        <v>839.27500792950059</v>
      </c>
      <c r="L48" s="156">
        <f>IF(RES_hhdet_tes!L48=0,0,RES_hhdet_tes!L48/0.086*1000000/RES_hhdet_num!L$43)</f>
        <v>947.72279135608255</v>
      </c>
      <c r="M48" s="156">
        <f>IF(RES_hhdet_tes!M48=0,0,RES_hhdet_tes!M48/0.086*1000000/RES_hhdet_num!M$43)</f>
        <v>1021.8840100386466</v>
      </c>
      <c r="N48" s="156">
        <f>IF(RES_hhdet_tes!N48=0,0,RES_hhdet_tes!N48/0.086*1000000/RES_hhdet_num!N$43)</f>
        <v>1073.7765573242662</v>
      </c>
      <c r="O48" s="156">
        <f>IF(RES_hhdet_tes!O48=0,0,RES_hhdet_tes!O48/0.086*1000000/RES_hhdet_num!O$43)</f>
        <v>1132.994108151825</v>
      </c>
      <c r="P48" s="156">
        <f>IF(RES_hhdet_tes!P48=0,0,RES_hhdet_tes!P48/0.086*1000000/RES_hhdet_num!P$43)</f>
        <v>1180.5343433744472</v>
      </c>
      <c r="Q48" s="156">
        <f>IF(RES_hhdet_tes!Q48=0,0,RES_hhdet_tes!Q48/0.086*1000000/RES_hhdet_num!Q$43)</f>
        <v>1227.6803078071391</v>
      </c>
    </row>
    <row r="49" spans="1:17" ht="12" customHeight="1" x14ac:dyDescent="0.25">
      <c r="A49" s="158" t="s">
        <v>63</v>
      </c>
      <c r="B49" s="157">
        <f>IF(RES_hhdet_tes!B49=0,0,RES_hhdet_tes!B49/0.086*1000000/RES_hhdet_num!B$43)</f>
        <v>2482.1028553820724</v>
      </c>
      <c r="C49" s="157">
        <f>IF(RES_hhdet_tes!C49=0,0,RES_hhdet_tes!C49/0.086*1000000/RES_hhdet_num!C$43)</f>
        <v>2321.0073133293517</v>
      </c>
      <c r="D49" s="157">
        <f>IF(RES_hhdet_tes!D49=0,0,RES_hhdet_tes!D49/0.086*1000000/RES_hhdet_num!D$43)</f>
        <v>2399.8665584038049</v>
      </c>
      <c r="E49" s="157">
        <f>IF(RES_hhdet_tes!E49=0,0,RES_hhdet_tes!E49/0.086*1000000/RES_hhdet_num!E$43)</f>
        <v>2421.6934986934775</v>
      </c>
      <c r="F49" s="157">
        <f>IF(RES_hhdet_tes!F49=0,0,RES_hhdet_tes!F49/0.086*1000000/RES_hhdet_num!F$43)</f>
        <v>2371.7671618768463</v>
      </c>
      <c r="G49" s="157">
        <f>IF(RES_hhdet_tes!G49=0,0,RES_hhdet_tes!G49/0.086*1000000/RES_hhdet_num!G$43)</f>
        <v>2333.8449851502387</v>
      </c>
      <c r="H49" s="157">
        <f>IF(RES_hhdet_tes!H49=0,0,RES_hhdet_tes!H49/0.086*1000000/RES_hhdet_num!H$43)</f>
        <v>2241.1757597800388</v>
      </c>
      <c r="I49" s="157">
        <f>IF(RES_hhdet_tes!I49=0,0,RES_hhdet_tes!I49/0.086*1000000/RES_hhdet_num!I$43)</f>
        <v>2338.6365195011495</v>
      </c>
      <c r="J49" s="157">
        <f>IF(RES_hhdet_tes!J49=0,0,RES_hhdet_tes!J49/0.086*1000000/RES_hhdet_num!J$43)</f>
        <v>2327.9715638078214</v>
      </c>
      <c r="K49" s="157">
        <f>IF(RES_hhdet_tes!K49=0,0,RES_hhdet_tes!K49/0.086*1000000/RES_hhdet_num!K$43)</f>
        <v>2317.8747783878275</v>
      </c>
      <c r="L49" s="157">
        <f>IF(RES_hhdet_tes!L49=0,0,RES_hhdet_tes!L49/0.086*1000000/RES_hhdet_num!L$43)</f>
        <v>2287.0785719241126</v>
      </c>
      <c r="M49" s="157">
        <f>IF(RES_hhdet_tes!M49=0,0,RES_hhdet_tes!M49/0.086*1000000/RES_hhdet_num!M$43)</f>
        <v>2268.7171878534978</v>
      </c>
      <c r="N49" s="157">
        <f>IF(RES_hhdet_tes!N49=0,0,RES_hhdet_tes!N49/0.086*1000000/RES_hhdet_num!N$43)</f>
        <v>2216.4130507590448</v>
      </c>
      <c r="O49" s="157">
        <f>IF(RES_hhdet_tes!O49=0,0,RES_hhdet_tes!O49/0.086*1000000/RES_hhdet_num!O$43)</f>
        <v>2160.5505837412434</v>
      </c>
      <c r="P49" s="157">
        <f>IF(RES_hhdet_tes!P49=0,0,RES_hhdet_tes!P49/0.086*1000000/RES_hhdet_num!P$43)</f>
        <v>2229.5521966394094</v>
      </c>
      <c r="Q49" s="157">
        <f>IF(RES_hhdet_tes!Q49=0,0,RES_hhdet_tes!Q49/0.086*1000000/RES_hhdet_num!Q$43)</f>
        <v>2376.1140374061265</v>
      </c>
    </row>
    <row r="50" spans="1:17" ht="12" customHeight="1" x14ac:dyDescent="0.25">
      <c r="A50" s="167" t="s">
        <v>165</v>
      </c>
      <c r="B50" s="132">
        <f>IF(RES_hhdet_tes!B50=0,0,RES_hhdet_tes!B50/0.086*1000000/RES_hhdet_num!B50)</f>
        <v>0</v>
      </c>
      <c r="C50" s="132">
        <f>IF(RES_hhdet_tes!C50=0,0,RES_hhdet_tes!C50/0.086*1000000/RES_hhdet_num!C50)</f>
        <v>0</v>
      </c>
      <c r="D50" s="132">
        <f>IF(RES_hhdet_tes!D50=0,0,RES_hhdet_tes!D50/0.086*1000000/RES_hhdet_num!D50)</f>
        <v>0</v>
      </c>
      <c r="E50" s="132">
        <f>IF(RES_hhdet_tes!E50=0,0,RES_hhdet_tes!E50/0.086*1000000/RES_hhdet_num!E50)</f>
        <v>0</v>
      </c>
      <c r="F50" s="132">
        <f>IF(RES_hhdet_tes!F50=0,0,RES_hhdet_tes!F50/0.086*1000000/RES_hhdet_num!F50)</f>
        <v>0</v>
      </c>
      <c r="G50" s="132">
        <f>IF(RES_hhdet_tes!G50=0,0,RES_hhdet_tes!G50/0.086*1000000/RES_hhdet_num!G50)</f>
        <v>0</v>
      </c>
      <c r="H50" s="132">
        <f>IF(RES_hhdet_tes!H50=0,0,RES_hhdet_tes!H50/0.086*1000000/RES_hhdet_num!H50)</f>
        <v>0</v>
      </c>
      <c r="I50" s="132">
        <f>IF(RES_hhdet_tes!I50=0,0,RES_hhdet_tes!I50/0.086*1000000/RES_hhdet_num!I50)</f>
        <v>0</v>
      </c>
      <c r="J50" s="132">
        <f>IF(RES_hhdet_tes!J50=0,0,RES_hhdet_tes!J50/0.086*1000000/RES_hhdet_num!J50)</f>
        <v>0</v>
      </c>
      <c r="K50" s="132">
        <f>IF(RES_hhdet_tes!K50=0,0,RES_hhdet_tes!K50/0.086*1000000/RES_hhdet_num!K50)</f>
        <v>0</v>
      </c>
      <c r="L50" s="132">
        <f>IF(RES_hhdet_tes!L50=0,0,RES_hhdet_tes!L50/0.086*1000000/RES_hhdet_num!L50)</f>
        <v>0</v>
      </c>
      <c r="M50" s="132">
        <f>IF(RES_hhdet_tes!M50=0,0,RES_hhdet_tes!M50/0.086*1000000/RES_hhdet_num!M50)</f>
        <v>0</v>
      </c>
      <c r="N50" s="132">
        <f>IF(RES_hhdet_tes!N50=0,0,RES_hhdet_tes!N50/0.086*1000000/RES_hhdet_num!N50)</f>
        <v>0</v>
      </c>
      <c r="O50" s="132">
        <f>IF(RES_hhdet_tes!O50=0,0,RES_hhdet_tes!O50/0.086*1000000/RES_hhdet_num!O50)</f>
        <v>0</v>
      </c>
      <c r="P50" s="132">
        <f>IF(RES_hhdet_tes!P50=0,0,RES_hhdet_tes!P50/0.086*1000000/RES_hhdet_num!P50)</f>
        <v>0</v>
      </c>
      <c r="Q50" s="132">
        <f>IF(RES_hhdet_tes!Q50=0,0,RES_hhdet_tes!Q50/0.086*1000000/RES_hhdet_num!Q50)</f>
        <v>0</v>
      </c>
    </row>
    <row r="51" spans="1:17" ht="12" customHeight="1" x14ac:dyDescent="0.25">
      <c r="A51" s="167" t="s">
        <v>164</v>
      </c>
      <c r="B51" s="132">
        <f>IF(RES_hhdet_tes!B51=0,0,RES_hhdet_tes!B51/0.086*1000000/RES_hhdet_num!B51)</f>
        <v>0</v>
      </c>
      <c r="C51" s="132">
        <f>IF(RES_hhdet_tes!C51=0,0,RES_hhdet_tes!C51/0.086*1000000/RES_hhdet_num!C51)</f>
        <v>0</v>
      </c>
      <c r="D51" s="132">
        <f>IF(RES_hhdet_tes!D51=0,0,RES_hhdet_tes!D51/0.086*1000000/RES_hhdet_num!D51)</f>
        <v>0</v>
      </c>
      <c r="E51" s="132">
        <f>IF(RES_hhdet_tes!E51=0,0,RES_hhdet_tes!E51/0.086*1000000/RES_hhdet_num!E51)</f>
        <v>0</v>
      </c>
      <c r="F51" s="132">
        <f>IF(RES_hhdet_tes!F51=0,0,RES_hhdet_tes!F51/0.086*1000000/RES_hhdet_num!F51)</f>
        <v>0</v>
      </c>
      <c r="G51" s="132">
        <f>IF(RES_hhdet_tes!G51=0,0,RES_hhdet_tes!G51/0.086*1000000/RES_hhdet_num!G51)</f>
        <v>0</v>
      </c>
      <c r="H51" s="132">
        <f>IF(RES_hhdet_tes!H51=0,0,RES_hhdet_tes!H51/0.086*1000000/RES_hhdet_num!H51)</f>
        <v>0</v>
      </c>
      <c r="I51" s="132">
        <f>IF(RES_hhdet_tes!I51=0,0,RES_hhdet_tes!I51/0.086*1000000/RES_hhdet_num!I51)</f>
        <v>0</v>
      </c>
      <c r="J51" s="132">
        <f>IF(RES_hhdet_tes!J51=0,0,RES_hhdet_tes!J51/0.086*1000000/RES_hhdet_num!J51)</f>
        <v>0</v>
      </c>
      <c r="K51" s="132">
        <f>IF(RES_hhdet_tes!K51=0,0,RES_hhdet_tes!K51/0.086*1000000/RES_hhdet_num!K51)</f>
        <v>0</v>
      </c>
      <c r="L51" s="132">
        <f>IF(RES_hhdet_tes!L51=0,0,RES_hhdet_tes!L51/0.086*1000000/RES_hhdet_num!L51)</f>
        <v>0</v>
      </c>
      <c r="M51" s="132">
        <f>IF(RES_hhdet_tes!M51=0,0,RES_hhdet_tes!M51/0.086*1000000/RES_hhdet_num!M51)</f>
        <v>0</v>
      </c>
      <c r="N51" s="132">
        <f>IF(RES_hhdet_tes!N51=0,0,RES_hhdet_tes!N51/0.086*1000000/RES_hhdet_num!N51)</f>
        <v>0</v>
      </c>
      <c r="O51" s="132">
        <f>IF(RES_hhdet_tes!O51=0,0,RES_hhdet_tes!O51/0.086*1000000/RES_hhdet_num!O51)</f>
        <v>0</v>
      </c>
      <c r="P51" s="132">
        <f>IF(RES_hhdet_tes!P51=0,0,RES_hhdet_tes!P51/0.086*1000000/RES_hhdet_num!P51)</f>
        <v>0</v>
      </c>
      <c r="Q51" s="132">
        <f>IF(RES_hhdet_tes!Q51=0,0,RES_hhdet_tes!Q51/0.086*1000000/RES_hhdet_num!Q51)</f>
        <v>0</v>
      </c>
    </row>
    <row r="52" spans="1:17" ht="12" customHeight="1" x14ac:dyDescent="0.25">
      <c r="A52" s="166" t="s">
        <v>163</v>
      </c>
      <c r="B52" s="165">
        <f>IF(RES_hhdet_tes!B52=0,0,RES_hhdet_tes!B52/0.086*1000000/RES_hhdet_num!B51)</f>
        <v>0</v>
      </c>
      <c r="C52" s="165">
        <f>IF(RES_hhdet_tes!C52=0,0,RES_hhdet_tes!C52/0.086*1000000/RES_hhdet_num!C51)</f>
        <v>0</v>
      </c>
      <c r="D52" s="165">
        <f>IF(RES_hhdet_tes!D52=0,0,RES_hhdet_tes!D52/0.086*1000000/RES_hhdet_num!D51)</f>
        <v>0</v>
      </c>
      <c r="E52" s="165">
        <f>IF(RES_hhdet_tes!E52=0,0,RES_hhdet_tes!E52/0.086*1000000/RES_hhdet_num!E51)</f>
        <v>0</v>
      </c>
      <c r="F52" s="165">
        <f>IF(RES_hhdet_tes!F52=0,0,RES_hhdet_tes!F52/0.086*1000000/RES_hhdet_num!F51)</f>
        <v>0</v>
      </c>
      <c r="G52" s="165">
        <f>IF(RES_hhdet_tes!G52=0,0,RES_hhdet_tes!G52/0.086*1000000/RES_hhdet_num!G51)</f>
        <v>0</v>
      </c>
      <c r="H52" s="165">
        <f>IF(RES_hhdet_tes!H52=0,0,RES_hhdet_tes!H52/0.086*1000000/RES_hhdet_num!H51)</f>
        <v>0</v>
      </c>
      <c r="I52" s="165">
        <f>IF(RES_hhdet_tes!I52=0,0,RES_hhdet_tes!I52/0.086*1000000/RES_hhdet_num!I51)</f>
        <v>0</v>
      </c>
      <c r="J52" s="165">
        <f>IF(RES_hhdet_tes!J52=0,0,RES_hhdet_tes!J52/0.086*1000000/RES_hhdet_num!J51)</f>
        <v>0</v>
      </c>
      <c r="K52" s="165">
        <f>IF(RES_hhdet_tes!K52=0,0,RES_hhdet_tes!K52/0.086*1000000/RES_hhdet_num!K51)</f>
        <v>0</v>
      </c>
      <c r="L52" s="165">
        <f>IF(RES_hhdet_tes!L52=0,0,RES_hhdet_tes!L52/0.086*1000000/RES_hhdet_num!L51)</f>
        <v>0</v>
      </c>
      <c r="M52" s="165">
        <f>IF(RES_hhdet_tes!M52=0,0,RES_hhdet_tes!M52/0.086*1000000/RES_hhdet_num!M51)</f>
        <v>0</v>
      </c>
      <c r="N52" s="165">
        <f>IF(RES_hhdet_tes!N52=0,0,RES_hhdet_tes!N52/0.086*1000000/RES_hhdet_num!N51)</f>
        <v>0</v>
      </c>
      <c r="O52" s="165">
        <f>IF(RES_hhdet_tes!O52=0,0,RES_hhdet_tes!O52/0.086*1000000/RES_hhdet_num!O51)</f>
        <v>0</v>
      </c>
      <c r="P52" s="165">
        <f>IF(RES_hhdet_tes!P52=0,0,RES_hhdet_tes!P52/0.086*1000000/RES_hhdet_num!P51)</f>
        <v>0</v>
      </c>
      <c r="Q52" s="165">
        <f>IF(RES_hhdet_tes!Q52=0,0,RES_hhdet_tes!Q52/0.086*1000000/RES_hhdet_num!Q51)</f>
        <v>0</v>
      </c>
    </row>
    <row r="53" spans="1:17" ht="12" customHeight="1" x14ac:dyDescent="0.25">
      <c r="A53" s="147" t="s">
        <v>59</v>
      </c>
      <c r="B53" s="164">
        <f>IF(RES_hhdet_tes!B53=0,0,RES_hhdet_tes!B53/0.086*1000000/RES_hhdet_num!B51)</f>
        <v>0</v>
      </c>
      <c r="C53" s="164">
        <f>IF(RES_hhdet_tes!C53=0,0,RES_hhdet_tes!C53/0.086*1000000/RES_hhdet_num!C51)</f>
        <v>0</v>
      </c>
      <c r="D53" s="164">
        <f>IF(RES_hhdet_tes!D53=0,0,RES_hhdet_tes!D53/0.086*1000000/RES_hhdet_num!D51)</f>
        <v>0</v>
      </c>
      <c r="E53" s="164">
        <f>IF(RES_hhdet_tes!E53=0,0,RES_hhdet_tes!E53/0.086*1000000/RES_hhdet_num!E51)</f>
        <v>0</v>
      </c>
      <c r="F53" s="164">
        <f>IF(RES_hhdet_tes!F53=0,0,RES_hhdet_tes!F53/0.086*1000000/RES_hhdet_num!F51)</f>
        <v>0</v>
      </c>
      <c r="G53" s="164">
        <f>IF(RES_hhdet_tes!G53=0,0,RES_hhdet_tes!G53/0.086*1000000/RES_hhdet_num!G51)</f>
        <v>0</v>
      </c>
      <c r="H53" s="164">
        <f>IF(RES_hhdet_tes!H53=0,0,RES_hhdet_tes!H53/0.086*1000000/RES_hhdet_num!H51)</f>
        <v>0</v>
      </c>
      <c r="I53" s="164">
        <f>IF(RES_hhdet_tes!I53=0,0,RES_hhdet_tes!I53/0.086*1000000/RES_hhdet_num!I51)</f>
        <v>0</v>
      </c>
      <c r="J53" s="164">
        <f>IF(RES_hhdet_tes!J53=0,0,RES_hhdet_tes!J53/0.086*1000000/RES_hhdet_num!J51)</f>
        <v>0</v>
      </c>
      <c r="K53" s="164">
        <f>IF(RES_hhdet_tes!K53=0,0,RES_hhdet_tes!K53/0.086*1000000/RES_hhdet_num!K51)</f>
        <v>0</v>
      </c>
      <c r="L53" s="164">
        <f>IF(RES_hhdet_tes!L53=0,0,RES_hhdet_tes!L53/0.086*1000000/RES_hhdet_num!L51)</f>
        <v>0</v>
      </c>
      <c r="M53" s="164">
        <f>IF(RES_hhdet_tes!M53=0,0,RES_hhdet_tes!M53/0.086*1000000/RES_hhdet_num!M51)</f>
        <v>0</v>
      </c>
      <c r="N53" s="164">
        <f>IF(RES_hhdet_tes!N53=0,0,RES_hhdet_tes!N53/0.086*1000000/RES_hhdet_num!N51)</f>
        <v>0</v>
      </c>
      <c r="O53" s="164">
        <f>IF(RES_hhdet_tes!O53=0,0,RES_hhdet_tes!O53/0.086*1000000/RES_hhdet_num!O51)</f>
        <v>0</v>
      </c>
      <c r="P53" s="164">
        <f>IF(RES_hhdet_tes!P53=0,0,RES_hhdet_tes!P53/0.086*1000000/RES_hhdet_num!P51)</f>
        <v>0</v>
      </c>
      <c r="Q53" s="164">
        <f>IF(RES_hhdet_tes!Q53=0,0,RES_hhdet_tes!Q53/0.086*1000000/RES_hhdet_num!Q51)</f>
        <v>0</v>
      </c>
    </row>
    <row r="54" spans="1:17" ht="12" customHeight="1" x14ac:dyDescent="0.25">
      <c r="A54" s="163" t="s">
        <v>142</v>
      </c>
      <c r="B54" s="162">
        <f>IF(RES_hhdet_tes!B54=0,0,RES_hhdet_tes!B54/0.086*1000000/RES_hhdet_num!B54)</f>
        <v>2563.0353022655113</v>
      </c>
      <c r="C54" s="162">
        <f>IF(RES_hhdet_tes!C54=0,0,RES_hhdet_tes!C54/0.086*1000000/RES_hhdet_num!C54)</f>
        <v>2355.8212277168032</v>
      </c>
      <c r="D54" s="162">
        <f>IF(RES_hhdet_tes!D54=0,0,RES_hhdet_tes!D54/0.086*1000000/RES_hhdet_num!D54)</f>
        <v>2447.6251553201901</v>
      </c>
      <c r="E54" s="162">
        <f>IF(RES_hhdet_tes!E54=0,0,RES_hhdet_tes!E54/0.086*1000000/RES_hhdet_num!E54)</f>
        <v>2519.4158334532476</v>
      </c>
      <c r="F54" s="162">
        <f>IF(RES_hhdet_tes!F54=0,0,RES_hhdet_tes!F54/0.086*1000000/RES_hhdet_num!F54)</f>
        <v>2507.9416645257375</v>
      </c>
      <c r="G54" s="162">
        <f>IF(RES_hhdet_tes!G54=0,0,RES_hhdet_tes!G54/0.086*1000000/RES_hhdet_num!G54)</f>
        <v>2409.3449484555626</v>
      </c>
      <c r="H54" s="162">
        <f>IF(RES_hhdet_tes!H54=0,0,RES_hhdet_tes!H54/0.086*1000000/RES_hhdet_num!H54)</f>
        <v>2369.0162876931186</v>
      </c>
      <c r="I54" s="162">
        <f>IF(RES_hhdet_tes!I54=0,0,RES_hhdet_tes!I54/0.086*1000000/RES_hhdet_num!I54)</f>
        <v>2952.5733639920309</v>
      </c>
      <c r="J54" s="162">
        <f>IF(RES_hhdet_tes!J54=0,0,RES_hhdet_tes!J54/0.086*1000000/RES_hhdet_num!J54)</f>
        <v>2958.0826946163943</v>
      </c>
      <c r="K54" s="162">
        <f>IF(RES_hhdet_tes!K54=0,0,RES_hhdet_tes!K54/0.086*1000000/RES_hhdet_num!K54)</f>
        <v>2907.2216316829235</v>
      </c>
      <c r="L54" s="162">
        <f>IF(RES_hhdet_tes!L54=0,0,RES_hhdet_tes!L54/0.086*1000000/RES_hhdet_num!L54)</f>
        <v>3047.2510467918805</v>
      </c>
      <c r="M54" s="162">
        <f>IF(RES_hhdet_tes!M54=0,0,RES_hhdet_tes!M54/0.086*1000000/RES_hhdet_num!M54)</f>
        <v>3005.0815621671504</v>
      </c>
      <c r="N54" s="162">
        <f>IF(RES_hhdet_tes!N54=0,0,RES_hhdet_tes!N54/0.086*1000000/RES_hhdet_num!N54)</f>
        <v>2841.2042311217615</v>
      </c>
      <c r="O54" s="162">
        <f>IF(RES_hhdet_tes!O54=0,0,RES_hhdet_tes!O54/0.086*1000000/RES_hhdet_num!O54)</f>
        <v>2782.4582543832807</v>
      </c>
      <c r="P54" s="162">
        <f>IF(RES_hhdet_tes!P54=0,0,RES_hhdet_tes!P54/0.086*1000000/RES_hhdet_num!P54)</f>
        <v>2704.4122877276277</v>
      </c>
      <c r="Q54" s="162">
        <f>IF(RES_hhdet_tes!Q54=0,0,RES_hhdet_tes!Q54/0.086*1000000/RES_hhdet_num!Q54)</f>
        <v>2828.6141665716782</v>
      </c>
    </row>
    <row r="55" spans="1:17" ht="12" customHeight="1" x14ac:dyDescent="0.25">
      <c r="A55" s="161" t="s">
        <v>141</v>
      </c>
      <c r="B55" s="160">
        <f>IF(RES_hhdet_tes!B55=0,0,RES_hhdet_tes!B55/0.086*1000000/RES_hhdet_num!B55)</f>
        <v>2459.7032625173006</v>
      </c>
      <c r="C55" s="160">
        <f>IF(RES_hhdet_tes!C55=0,0,RES_hhdet_tes!C55/0.086*1000000/RES_hhdet_num!C55)</f>
        <v>2311.2420933625449</v>
      </c>
      <c r="D55" s="160">
        <f>IF(RES_hhdet_tes!D55=0,0,RES_hhdet_tes!D55/0.086*1000000/RES_hhdet_num!D55)</f>
        <v>2385.083135232524</v>
      </c>
      <c r="E55" s="160">
        <f>IF(RES_hhdet_tes!E55=0,0,RES_hhdet_tes!E55/0.086*1000000/RES_hhdet_num!E55)</f>
        <v>2391.2410378125028</v>
      </c>
      <c r="F55" s="160">
        <f>IF(RES_hhdet_tes!F55=0,0,RES_hhdet_tes!F55/0.086*1000000/RES_hhdet_num!F55)</f>
        <v>2344.1058673120492</v>
      </c>
      <c r="G55" s="160">
        <f>IF(RES_hhdet_tes!G55=0,0,RES_hhdet_tes!G55/0.086*1000000/RES_hhdet_num!G55)</f>
        <v>2316.552656940818</v>
      </c>
      <c r="H55" s="160">
        <f>IF(RES_hhdet_tes!H55=0,0,RES_hhdet_tes!H55/0.086*1000000/RES_hhdet_num!H55)</f>
        <v>2211.6006792710059</v>
      </c>
      <c r="I55" s="160">
        <f>IF(RES_hhdet_tes!I55=0,0,RES_hhdet_tes!I55/0.086*1000000/RES_hhdet_num!I55)</f>
        <v>2284.7324398824503</v>
      </c>
      <c r="J55" s="160">
        <f>IF(RES_hhdet_tes!J55=0,0,RES_hhdet_tes!J55/0.086*1000000/RES_hhdet_num!J55)</f>
        <v>2264.2248320394592</v>
      </c>
      <c r="K55" s="160">
        <f>IF(RES_hhdet_tes!K55=0,0,RES_hhdet_tes!K55/0.086*1000000/RES_hhdet_num!K55)</f>
        <v>2259.2468129945182</v>
      </c>
      <c r="L55" s="160">
        <f>IF(RES_hhdet_tes!L55=0,0,RES_hhdet_tes!L55/0.086*1000000/RES_hhdet_num!L55)</f>
        <v>2237.5649688954518</v>
      </c>
      <c r="M55" s="160">
        <f>IF(RES_hhdet_tes!M55=0,0,RES_hhdet_tes!M55/0.086*1000000/RES_hhdet_num!M55)</f>
        <v>2225.4415381078056</v>
      </c>
      <c r="N55" s="160">
        <f>IF(RES_hhdet_tes!N55=0,0,RES_hhdet_tes!N55/0.086*1000000/RES_hhdet_num!N55)</f>
        <v>2190.2782935169462</v>
      </c>
      <c r="O55" s="160">
        <f>IF(RES_hhdet_tes!O55=0,0,RES_hhdet_tes!O55/0.086*1000000/RES_hhdet_num!O55)</f>
        <v>2152.4324464544702</v>
      </c>
      <c r="P55" s="160">
        <f>IF(RES_hhdet_tes!P55=0,0,RES_hhdet_tes!P55/0.086*1000000/RES_hhdet_num!P55)</f>
        <v>2220.9884770927529</v>
      </c>
      <c r="Q55" s="160">
        <f>IF(RES_hhdet_tes!Q55=0,0,RES_hhdet_tes!Q55/0.086*1000000/RES_hhdet_num!Q55)</f>
        <v>2373.0353929003645</v>
      </c>
    </row>
    <row r="56" spans="1:17" ht="12" customHeight="1" x14ac:dyDescent="0.25">
      <c r="A56" s="148" t="s">
        <v>60</v>
      </c>
      <c r="B56" s="156">
        <f>IF(RES_hhdet_tes!B56=0,0,RES_hhdet_tes!B56/0.086*1000000/RES_hhdet_num!B55)</f>
        <v>51.260706045309682</v>
      </c>
      <c r="C56" s="156">
        <f>IF(RES_hhdet_tes!C56=0,0,RES_hhdet_tes!C56/0.086*1000000/RES_hhdet_num!C55)</f>
        <v>23.606193492368394</v>
      </c>
      <c r="D56" s="156">
        <f>IF(RES_hhdet_tes!D56=0,0,RES_hhdet_tes!D56/0.086*1000000/RES_hhdet_num!D55)</f>
        <v>49.122642695254086</v>
      </c>
      <c r="E56" s="156">
        <f>IF(RES_hhdet_tes!E56=0,0,RES_hhdet_tes!E56/0.086*1000000/RES_hhdet_num!E55)</f>
        <v>50.578252885436868</v>
      </c>
      <c r="F56" s="156">
        <f>IF(RES_hhdet_tes!F56=0,0,RES_hhdet_tes!F56/0.086*1000000/RES_hhdet_num!F55)</f>
        <v>49.890337813477721</v>
      </c>
      <c r="G56" s="156">
        <f>IF(RES_hhdet_tes!G56=0,0,RES_hhdet_tes!G56/0.086*1000000/RES_hhdet_num!G55)</f>
        <v>289.78414436020739</v>
      </c>
      <c r="H56" s="156">
        <f>IF(RES_hhdet_tes!H56=0,0,RES_hhdet_tes!H56/0.086*1000000/RES_hhdet_num!H55)</f>
        <v>106.93574540743801</v>
      </c>
      <c r="I56" s="156">
        <f>IF(RES_hhdet_tes!I56=0,0,RES_hhdet_tes!I56/0.086*1000000/RES_hhdet_num!I55)</f>
        <v>57.177849981837454</v>
      </c>
      <c r="J56" s="156">
        <f>IF(RES_hhdet_tes!J56=0,0,RES_hhdet_tes!J56/0.086*1000000/RES_hhdet_num!J55)</f>
        <v>58.333692150323451</v>
      </c>
      <c r="K56" s="156">
        <f>IF(RES_hhdet_tes!K56=0,0,RES_hhdet_tes!K56/0.086*1000000/RES_hhdet_num!K55)</f>
        <v>57.997454465323784</v>
      </c>
      <c r="L56" s="156">
        <f>IF(RES_hhdet_tes!L56=0,0,RES_hhdet_tes!L56/0.086*1000000/RES_hhdet_num!L55)</f>
        <v>60.535473922446279</v>
      </c>
      <c r="M56" s="156">
        <f>IF(RES_hhdet_tes!M56=0,0,RES_hhdet_tes!M56/0.086*1000000/RES_hhdet_num!M55)</f>
        <v>59.924002096094426</v>
      </c>
      <c r="N56" s="156">
        <f>IF(RES_hhdet_tes!N56=0,0,RES_hhdet_tes!N56/0.086*1000000/RES_hhdet_num!N55)</f>
        <v>56.443259880656811</v>
      </c>
      <c r="O56" s="156">
        <f>IF(RES_hhdet_tes!O56=0,0,RES_hhdet_tes!O56/0.086*1000000/RES_hhdet_num!O55)</f>
        <v>54.880933079988068</v>
      </c>
      <c r="P56" s="156">
        <f>IF(RES_hhdet_tes!P56=0,0,RES_hhdet_tes!P56/0.086*1000000/RES_hhdet_num!P55)</f>
        <v>93.57089735981458</v>
      </c>
      <c r="Q56" s="156">
        <f>IF(RES_hhdet_tes!Q56=0,0,RES_hhdet_tes!Q56/0.086*1000000/RES_hhdet_num!Q55)</f>
        <v>236.39757146282383</v>
      </c>
    </row>
    <row r="57" spans="1:17" ht="12" customHeight="1" x14ac:dyDescent="0.25">
      <c r="A57" s="148" t="s">
        <v>59</v>
      </c>
      <c r="B57" s="156">
        <f>IF(RES_hhdet_tes!B57=0,0,RES_hhdet_tes!B57/0.086*1000000/RES_hhdet_num!B55)</f>
        <v>2408.4425564719909</v>
      </c>
      <c r="C57" s="156">
        <f>IF(RES_hhdet_tes!C57=0,0,RES_hhdet_tes!C57/0.086*1000000/RES_hhdet_num!C55)</f>
        <v>2287.6358998701767</v>
      </c>
      <c r="D57" s="156">
        <f>IF(RES_hhdet_tes!D57=0,0,RES_hhdet_tes!D57/0.086*1000000/RES_hhdet_num!D55)</f>
        <v>2335.9604925372701</v>
      </c>
      <c r="E57" s="156">
        <f>IF(RES_hhdet_tes!E57=0,0,RES_hhdet_tes!E57/0.086*1000000/RES_hhdet_num!E55)</f>
        <v>2340.6627849270658</v>
      </c>
      <c r="F57" s="156">
        <f>IF(RES_hhdet_tes!F57=0,0,RES_hhdet_tes!F57/0.086*1000000/RES_hhdet_num!F55)</f>
        <v>2294.2155294985714</v>
      </c>
      <c r="G57" s="156">
        <f>IF(RES_hhdet_tes!G57=0,0,RES_hhdet_tes!G57/0.086*1000000/RES_hhdet_num!G55)</f>
        <v>2026.7685125806101</v>
      </c>
      <c r="H57" s="156">
        <f>IF(RES_hhdet_tes!H57=0,0,RES_hhdet_tes!H57/0.086*1000000/RES_hhdet_num!H55)</f>
        <v>2104.6649338635684</v>
      </c>
      <c r="I57" s="156">
        <f>IF(RES_hhdet_tes!I57=0,0,RES_hhdet_tes!I57/0.086*1000000/RES_hhdet_num!I55)</f>
        <v>2227.5545899006129</v>
      </c>
      <c r="J57" s="156">
        <f>IF(RES_hhdet_tes!J57=0,0,RES_hhdet_tes!J57/0.086*1000000/RES_hhdet_num!J55)</f>
        <v>2205.891139889136</v>
      </c>
      <c r="K57" s="156">
        <f>IF(RES_hhdet_tes!K57=0,0,RES_hhdet_tes!K57/0.086*1000000/RES_hhdet_num!K55)</f>
        <v>2201.2493585291945</v>
      </c>
      <c r="L57" s="156">
        <f>IF(RES_hhdet_tes!L57=0,0,RES_hhdet_tes!L57/0.086*1000000/RES_hhdet_num!L55)</f>
        <v>2177.0294949730055</v>
      </c>
      <c r="M57" s="156">
        <f>IF(RES_hhdet_tes!M57=0,0,RES_hhdet_tes!M57/0.086*1000000/RES_hhdet_num!M55)</f>
        <v>2165.5175360117109</v>
      </c>
      <c r="N57" s="156">
        <f>IF(RES_hhdet_tes!N57=0,0,RES_hhdet_tes!N57/0.086*1000000/RES_hhdet_num!N55)</f>
        <v>2133.8350336362892</v>
      </c>
      <c r="O57" s="156">
        <f>IF(RES_hhdet_tes!O57=0,0,RES_hhdet_tes!O57/0.086*1000000/RES_hhdet_num!O55)</f>
        <v>2097.5515133744825</v>
      </c>
      <c r="P57" s="156">
        <f>IF(RES_hhdet_tes!P57=0,0,RES_hhdet_tes!P57/0.086*1000000/RES_hhdet_num!P55)</f>
        <v>2127.4175797329381</v>
      </c>
      <c r="Q57" s="156">
        <f>IF(RES_hhdet_tes!Q57=0,0,RES_hhdet_tes!Q57/0.086*1000000/RES_hhdet_num!Q55)</f>
        <v>2136.6378214375413</v>
      </c>
    </row>
    <row r="58" spans="1:17" ht="12" customHeight="1" x14ac:dyDescent="0.25">
      <c r="A58" s="158" t="s">
        <v>62</v>
      </c>
      <c r="B58" s="157">
        <f>IF(RES_hhdet_tes!B58=0,0,RES_hhdet_tes!B58/0.086*1000000/RES_hhdet_num!B$43)</f>
        <v>1052.8366455332362</v>
      </c>
      <c r="C58" s="157">
        <f>IF(RES_hhdet_tes!C58=0,0,RES_hhdet_tes!C58/0.086*1000000/RES_hhdet_num!C$43)</f>
        <v>819.54777338545148</v>
      </c>
      <c r="D58" s="157">
        <f>IF(RES_hhdet_tes!D58=0,0,RES_hhdet_tes!D58/0.086*1000000/RES_hhdet_num!D$43)</f>
        <v>824.48454023656234</v>
      </c>
      <c r="E58" s="157">
        <f>IF(RES_hhdet_tes!E58=0,0,RES_hhdet_tes!E58/0.086*1000000/RES_hhdet_num!E$43)</f>
        <v>933.29154733490293</v>
      </c>
      <c r="F58" s="157">
        <f>IF(RES_hhdet_tes!F58=0,0,RES_hhdet_tes!F58/0.086*1000000/RES_hhdet_num!F$43)</f>
        <v>965.63720118320293</v>
      </c>
      <c r="G58" s="157">
        <f>IF(RES_hhdet_tes!G58=0,0,RES_hhdet_tes!G58/0.086*1000000/RES_hhdet_num!G$43)</f>
        <v>947.55216484821176</v>
      </c>
      <c r="H58" s="157">
        <f>IF(RES_hhdet_tes!H58=0,0,RES_hhdet_tes!H58/0.086*1000000/RES_hhdet_num!H$43)</f>
        <v>961.88425035179341</v>
      </c>
      <c r="I58" s="157">
        <f>IF(RES_hhdet_tes!I58=0,0,RES_hhdet_tes!I58/0.086*1000000/RES_hhdet_num!I$43)</f>
        <v>1051.6309219168488</v>
      </c>
      <c r="J58" s="157">
        <f>IF(RES_hhdet_tes!J58=0,0,RES_hhdet_tes!J58/0.086*1000000/RES_hhdet_num!J$43)</f>
        <v>1027.1570752556772</v>
      </c>
      <c r="K58" s="157">
        <f>IF(RES_hhdet_tes!K58=0,0,RES_hhdet_tes!K58/0.086*1000000/RES_hhdet_num!K$43)</f>
        <v>1056.9077146199782</v>
      </c>
      <c r="L58" s="157">
        <f>IF(RES_hhdet_tes!L58=0,0,RES_hhdet_tes!L58/0.086*1000000/RES_hhdet_num!L$43)</f>
        <v>1085.0732567203668</v>
      </c>
      <c r="M58" s="157">
        <f>IF(RES_hhdet_tes!M58=0,0,RES_hhdet_tes!M58/0.086*1000000/RES_hhdet_num!M$43)</f>
        <v>1073.585652730972</v>
      </c>
      <c r="N58" s="157">
        <f>IF(RES_hhdet_tes!N58=0,0,RES_hhdet_tes!N58/0.086*1000000/RES_hhdet_num!N$43)</f>
        <v>1035.2877451619781</v>
      </c>
      <c r="O58" s="157">
        <f>IF(RES_hhdet_tes!O58=0,0,RES_hhdet_tes!O58/0.086*1000000/RES_hhdet_num!O$43)</f>
        <v>932.81103026068115</v>
      </c>
      <c r="P58" s="157">
        <f>IF(RES_hhdet_tes!P58=0,0,RES_hhdet_tes!P58/0.086*1000000/RES_hhdet_num!P$43)</f>
        <v>910.10777810718378</v>
      </c>
      <c r="Q58" s="157">
        <f>IF(RES_hhdet_tes!Q58=0,0,RES_hhdet_tes!Q58/0.086*1000000/RES_hhdet_num!Q$43)</f>
        <v>959.58215112510766</v>
      </c>
    </row>
    <row r="59" spans="1:17" ht="12" customHeight="1" x14ac:dyDescent="0.25">
      <c r="A59" s="23" t="s">
        <v>57</v>
      </c>
      <c r="B59" s="156">
        <f>IF(RES_hhdet_tes!B59=0,0,RES_hhdet_tes!B59/0.086*1000000/RES_hhdet_num!B59)</f>
        <v>1030.7679646438646</v>
      </c>
      <c r="C59" s="156">
        <f>IF(RES_hhdet_tes!C59=0,0,RES_hhdet_tes!C59/0.086*1000000/RES_hhdet_num!C59)</f>
        <v>823.21801446446693</v>
      </c>
      <c r="D59" s="156">
        <f>IF(RES_hhdet_tes!D59=0,0,RES_hhdet_tes!D59/0.086*1000000/RES_hhdet_num!D59)</f>
        <v>826.49288815195098</v>
      </c>
      <c r="E59" s="156">
        <f>IF(RES_hhdet_tes!E59=0,0,RES_hhdet_tes!E59/0.086*1000000/RES_hhdet_num!E59)</f>
        <v>911.60563456840032</v>
      </c>
      <c r="F59" s="156">
        <f>IF(RES_hhdet_tes!F59=0,0,RES_hhdet_tes!F59/0.086*1000000/RES_hhdet_num!F59)</f>
        <v>956.7806092921611</v>
      </c>
      <c r="G59" s="156">
        <f>IF(RES_hhdet_tes!G59=0,0,RES_hhdet_tes!G59/0.086*1000000/RES_hhdet_num!G59)</f>
        <v>946.45452420376512</v>
      </c>
      <c r="H59" s="156">
        <f>IF(RES_hhdet_tes!H59=0,0,RES_hhdet_tes!H59/0.086*1000000/RES_hhdet_num!H59)</f>
        <v>872.2221100343985</v>
      </c>
      <c r="I59" s="156">
        <f>IF(RES_hhdet_tes!I59=0,0,RES_hhdet_tes!I59/0.086*1000000/RES_hhdet_num!I59)</f>
        <v>956.46065342152724</v>
      </c>
      <c r="J59" s="156">
        <f>IF(RES_hhdet_tes!J59=0,0,RES_hhdet_tes!J59/0.086*1000000/RES_hhdet_num!J59)</f>
        <v>918.24666612110002</v>
      </c>
      <c r="K59" s="156">
        <f>IF(RES_hhdet_tes!K59=0,0,RES_hhdet_tes!K59/0.086*1000000/RES_hhdet_num!K59)</f>
        <v>951.02620665636823</v>
      </c>
      <c r="L59" s="156">
        <f>IF(RES_hhdet_tes!L59=0,0,RES_hhdet_tes!L59/0.086*1000000/RES_hhdet_num!L59)</f>
        <v>945.56614179292285</v>
      </c>
      <c r="M59" s="156">
        <f>IF(RES_hhdet_tes!M59=0,0,RES_hhdet_tes!M59/0.086*1000000/RES_hhdet_num!M59)</f>
        <v>943.80109641025183</v>
      </c>
      <c r="N59" s="156">
        <f>IF(RES_hhdet_tes!N59=0,0,RES_hhdet_tes!N59/0.086*1000000/RES_hhdet_num!N59)</f>
        <v>921.41171600221082</v>
      </c>
      <c r="O59" s="156">
        <f>IF(RES_hhdet_tes!O59=0,0,RES_hhdet_tes!O59/0.086*1000000/RES_hhdet_num!O59)</f>
        <v>832.98804608580861</v>
      </c>
      <c r="P59" s="156">
        <f>IF(RES_hhdet_tes!P59=0,0,RES_hhdet_tes!P59/0.086*1000000/RES_hhdet_num!P59)</f>
        <v>823.24375356432051</v>
      </c>
      <c r="Q59" s="156">
        <f>IF(RES_hhdet_tes!Q59=0,0,RES_hhdet_tes!Q59/0.086*1000000/RES_hhdet_num!Q59)</f>
        <v>865.58510611242195</v>
      </c>
    </row>
    <row r="60" spans="1:17" ht="12" customHeight="1" x14ac:dyDescent="0.25">
      <c r="A60" s="29" t="s">
        <v>140</v>
      </c>
      <c r="B60" s="57">
        <f>IF(RES_hhdet_tes!B60=0,0,RES_hhdet_tes!B60/0.086*1000000/RES_hhdet_num!B60)</f>
        <v>1075.0010547898262</v>
      </c>
      <c r="C60" s="57">
        <f>IF(RES_hhdet_tes!C60=0,0,RES_hhdet_tes!C60/0.086*1000000/RES_hhdet_num!C60)</f>
        <v>813.08959895716737</v>
      </c>
      <c r="D60" s="57">
        <f>IF(RES_hhdet_tes!D60=0,0,RES_hhdet_tes!D60/0.086*1000000/RES_hhdet_num!D60)</f>
        <v>821.13080003164293</v>
      </c>
      <c r="E60" s="57">
        <f>IF(RES_hhdet_tes!E60=0,0,RES_hhdet_tes!E60/0.086*1000000/RES_hhdet_num!E60)</f>
        <v>967.2783987397703</v>
      </c>
      <c r="F60" s="57">
        <f>IF(RES_hhdet_tes!F60=0,0,RES_hhdet_tes!F60/0.086*1000000/RES_hhdet_num!F60)</f>
        <v>978.73797353290149</v>
      </c>
      <c r="G60" s="57">
        <f>IF(RES_hhdet_tes!G60=0,0,RES_hhdet_tes!G60/0.086*1000000/RES_hhdet_num!G60)</f>
        <v>948.94545830343668</v>
      </c>
      <c r="H60" s="57">
        <f>IF(RES_hhdet_tes!H60=0,0,RES_hhdet_tes!H60/0.086*1000000/RES_hhdet_num!H60)</f>
        <v>1051.3460834527002</v>
      </c>
      <c r="I60" s="57">
        <f>IF(RES_hhdet_tes!I60=0,0,RES_hhdet_tes!I60/0.086*1000000/RES_hhdet_num!I60)</f>
        <v>1145.1591464970561</v>
      </c>
      <c r="J60" s="57">
        <f>IF(RES_hhdet_tes!J60=0,0,RES_hhdet_tes!J60/0.086*1000000/RES_hhdet_num!J60)</f>
        <v>1126.1949124182795</v>
      </c>
      <c r="K60" s="57">
        <f>IF(RES_hhdet_tes!K60=0,0,RES_hhdet_tes!K60/0.086*1000000/RES_hhdet_num!K60)</f>
        <v>1147.760030638289</v>
      </c>
      <c r="L60" s="57">
        <f>IF(RES_hhdet_tes!L60=0,0,RES_hhdet_tes!L60/0.086*1000000/RES_hhdet_num!L60)</f>
        <v>1201.8950332691222</v>
      </c>
      <c r="M60" s="57">
        <f>IF(RES_hhdet_tes!M60=0,0,RES_hhdet_tes!M60/0.086*1000000/RES_hhdet_num!M60)</f>
        <v>1204.4841533251201</v>
      </c>
      <c r="N60" s="57">
        <f>IF(RES_hhdet_tes!N60=0,0,RES_hhdet_tes!N60/0.086*1000000/RES_hhdet_num!N60)</f>
        <v>1145.3163579130598</v>
      </c>
      <c r="O60" s="57">
        <f>IF(RES_hhdet_tes!O60=0,0,RES_hhdet_tes!O60/0.086*1000000/RES_hhdet_num!O60)</f>
        <v>1042.5862790539056</v>
      </c>
      <c r="P60" s="57">
        <f>IF(RES_hhdet_tes!P60=0,0,RES_hhdet_tes!P60/0.086*1000000/RES_hhdet_num!P60)</f>
        <v>999.30181229004847</v>
      </c>
      <c r="Q60" s="57">
        <f>IF(RES_hhdet_tes!Q60=0,0,RES_hhdet_tes!Q60/0.086*1000000/RES_hhdet_num!Q60)</f>
        <v>1054.7494926953607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0</v>
      </c>
      <c r="C62" s="168">
        <f t="shared" ref="C62:Q62" si="9">SUM(C63,C66,C68,C77)</f>
        <v>0</v>
      </c>
      <c r="D62" s="168">
        <f t="shared" si="9"/>
        <v>0</v>
      </c>
      <c r="E62" s="168">
        <f t="shared" si="9"/>
        <v>0</v>
      </c>
      <c r="F62" s="168">
        <f t="shared" si="9"/>
        <v>0</v>
      </c>
      <c r="G62" s="168">
        <f t="shared" si="9"/>
        <v>0</v>
      </c>
      <c r="H62" s="168">
        <f t="shared" si="9"/>
        <v>0</v>
      </c>
      <c r="I62" s="168">
        <f t="shared" si="9"/>
        <v>0</v>
      </c>
      <c r="J62" s="168">
        <f t="shared" si="9"/>
        <v>0</v>
      </c>
      <c r="K62" s="168">
        <f t="shared" si="9"/>
        <v>0</v>
      </c>
      <c r="L62" s="168">
        <f t="shared" si="9"/>
        <v>0</v>
      </c>
      <c r="M62" s="168">
        <f t="shared" si="9"/>
        <v>0</v>
      </c>
      <c r="N62" s="168">
        <f t="shared" si="9"/>
        <v>0</v>
      </c>
      <c r="O62" s="168">
        <f t="shared" si="9"/>
        <v>0</v>
      </c>
      <c r="P62" s="168">
        <f t="shared" si="9"/>
        <v>0</v>
      </c>
      <c r="Q62" s="168">
        <f t="shared" si="9"/>
        <v>0</v>
      </c>
    </row>
    <row r="63" spans="1:17" ht="12.95" customHeight="1" x14ac:dyDescent="0.25">
      <c r="A63" s="158" t="s">
        <v>65</v>
      </c>
      <c r="B63" s="157">
        <f t="shared" ref="B63:Q63" si="10">SUM(B64:B65)</f>
        <v>0</v>
      </c>
      <c r="C63" s="157">
        <f t="shared" si="10"/>
        <v>0</v>
      </c>
      <c r="D63" s="157">
        <f t="shared" si="10"/>
        <v>0</v>
      </c>
      <c r="E63" s="157">
        <f t="shared" si="10"/>
        <v>0</v>
      </c>
      <c r="F63" s="157">
        <f t="shared" si="10"/>
        <v>0</v>
      </c>
      <c r="G63" s="157">
        <f t="shared" si="10"/>
        <v>0</v>
      </c>
      <c r="H63" s="157">
        <f t="shared" si="10"/>
        <v>0</v>
      </c>
      <c r="I63" s="157">
        <f t="shared" si="10"/>
        <v>0</v>
      </c>
      <c r="J63" s="157">
        <f t="shared" si="10"/>
        <v>0</v>
      </c>
      <c r="K63" s="157">
        <f t="shared" si="10"/>
        <v>0</v>
      </c>
      <c r="L63" s="157">
        <f t="shared" si="10"/>
        <v>0</v>
      </c>
      <c r="M63" s="157">
        <f t="shared" si="10"/>
        <v>0</v>
      </c>
      <c r="N63" s="157">
        <f t="shared" si="10"/>
        <v>0</v>
      </c>
      <c r="O63" s="157">
        <f t="shared" si="10"/>
        <v>0</v>
      </c>
      <c r="P63" s="157">
        <f t="shared" si="10"/>
        <v>0</v>
      </c>
      <c r="Q63" s="157">
        <f t="shared" si="10"/>
        <v>0</v>
      </c>
    </row>
    <row r="64" spans="1:17" ht="12" customHeight="1" x14ac:dyDescent="0.25">
      <c r="A64" s="23" t="s">
        <v>161</v>
      </c>
      <c r="B64" s="156">
        <f>IF(RES_hhdet_tes!B64=0,0,RES_hhdet_tes!B64/0.086*1000000/RES_hhdet_num!B$62)</f>
        <v>0</v>
      </c>
      <c r="C64" s="156">
        <f>IF(RES_hhdet_tes!C64=0,0,RES_hhdet_tes!C64/0.086*1000000/RES_hhdet_num!C$62)</f>
        <v>0</v>
      </c>
      <c r="D64" s="156">
        <f>IF(RES_hhdet_tes!D64=0,0,RES_hhdet_tes!D64/0.086*1000000/RES_hhdet_num!D$62)</f>
        <v>0</v>
      </c>
      <c r="E64" s="156">
        <f>IF(RES_hhdet_tes!E64=0,0,RES_hhdet_tes!E64/0.086*1000000/RES_hhdet_num!E$62)</f>
        <v>0</v>
      </c>
      <c r="F64" s="156">
        <f>IF(RES_hhdet_tes!F64=0,0,RES_hhdet_tes!F64/0.086*1000000/RES_hhdet_num!F$62)</f>
        <v>0</v>
      </c>
      <c r="G64" s="156">
        <f>IF(RES_hhdet_tes!G64=0,0,RES_hhdet_tes!G64/0.086*1000000/RES_hhdet_num!G$62)</f>
        <v>0</v>
      </c>
      <c r="H64" s="156">
        <f>IF(RES_hhdet_tes!H64=0,0,RES_hhdet_tes!H64/0.086*1000000/RES_hhdet_num!H$62)</f>
        <v>0</v>
      </c>
      <c r="I64" s="156">
        <f>IF(RES_hhdet_tes!I64=0,0,RES_hhdet_tes!I64/0.086*1000000/RES_hhdet_num!I$62)</f>
        <v>0</v>
      </c>
      <c r="J64" s="156">
        <f>IF(RES_hhdet_tes!J64=0,0,RES_hhdet_tes!J64/0.086*1000000/RES_hhdet_num!J$62)</f>
        <v>0</v>
      </c>
      <c r="K64" s="156">
        <f>IF(RES_hhdet_tes!K64=0,0,RES_hhdet_tes!K64/0.086*1000000/RES_hhdet_num!K$62)</f>
        <v>0</v>
      </c>
      <c r="L64" s="156">
        <f>IF(RES_hhdet_tes!L64=0,0,RES_hhdet_tes!L64/0.086*1000000/RES_hhdet_num!L$62)</f>
        <v>0</v>
      </c>
      <c r="M64" s="156">
        <f>IF(RES_hhdet_tes!M64=0,0,RES_hhdet_tes!M64/0.086*1000000/RES_hhdet_num!M$62)</f>
        <v>0</v>
      </c>
      <c r="N64" s="156">
        <f>IF(RES_hhdet_tes!N64=0,0,RES_hhdet_tes!N64/0.086*1000000/RES_hhdet_num!N$62)</f>
        <v>0</v>
      </c>
      <c r="O64" s="156">
        <f>IF(RES_hhdet_tes!O64=0,0,RES_hhdet_tes!O64/0.086*1000000/RES_hhdet_num!O$62)</f>
        <v>0</v>
      </c>
      <c r="P64" s="156">
        <f>IF(RES_hhdet_tes!P64=0,0,RES_hhdet_tes!P64/0.086*1000000/RES_hhdet_num!P$62)</f>
        <v>0</v>
      </c>
      <c r="Q64" s="156">
        <f>IF(RES_hhdet_tes!Q64=0,0,RES_hhdet_tes!Q64/0.086*1000000/RES_hhdet_num!Q$62)</f>
        <v>0</v>
      </c>
    </row>
    <row r="65" spans="1:17" ht="12" customHeight="1" x14ac:dyDescent="0.25">
      <c r="A65" s="23" t="s">
        <v>60</v>
      </c>
      <c r="B65" s="156">
        <f>IF(RES_hhdet_tes!B65=0,0,RES_hhdet_tes!B65/0.086*1000000/RES_hhdet_num!B$62)</f>
        <v>0</v>
      </c>
      <c r="C65" s="156">
        <f>IF(RES_hhdet_tes!C65=0,0,RES_hhdet_tes!C65/0.086*1000000/RES_hhdet_num!C$62)</f>
        <v>0</v>
      </c>
      <c r="D65" s="156">
        <f>IF(RES_hhdet_tes!D65=0,0,RES_hhdet_tes!D65/0.086*1000000/RES_hhdet_num!D$62)</f>
        <v>0</v>
      </c>
      <c r="E65" s="156">
        <f>IF(RES_hhdet_tes!E65=0,0,RES_hhdet_tes!E65/0.086*1000000/RES_hhdet_num!E$62)</f>
        <v>0</v>
      </c>
      <c r="F65" s="156">
        <f>IF(RES_hhdet_tes!F65=0,0,RES_hhdet_tes!F65/0.086*1000000/RES_hhdet_num!F$62)</f>
        <v>0</v>
      </c>
      <c r="G65" s="156">
        <f>IF(RES_hhdet_tes!G65=0,0,RES_hhdet_tes!G65/0.086*1000000/RES_hhdet_num!G$62)</f>
        <v>0</v>
      </c>
      <c r="H65" s="156">
        <f>IF(RES_hhdet_tes!H65=0,0,RES_hhdet_tes!H65/0.086*1000000/RES_hhdet_num!H$62)</f>
        <v>0</v>
      </c>
      <c r="I65" s="156">
        <f>IF(RES_hhdet_tes!I65=0,0,RES_hhdet_tes!I65/0.086*1000000/RES_hhdet_num!I$62)</f>
        <v>0</v>
      </c>
      <c r="J65" s="156">
        <f>IF(RES_hhdet_tes!J65=0,0,RES_hhdet_tes!J65/0.086*1000000/RES_hhdet_num!J$62)</f>
        <v>0</v>
      </c>
      <c r="K65" s="156">
        <f>IF(RES_hhdet_tes!K65=0,0,RES_hhdet_tes!K65/0.086*1000000/RES_hhdet_num!K$62)</f>
        <v>0</v>
      </c>
      <c r="L65" s="156">
        <f>IF(RES_hhdet_tes!L65=0,0,RES_hhdet_tes!L65/0.086*1000000/RES_hhdet_num!L$62)</f>
        <v>0</v>
      </c>
      <c r="M65" s="156">
        <f>IF(RES_hhdet_tes!M65=0,0,RES_hhdet_tes!M65/0.086*1000000/RES_hhdet_num!M$62)</f>
        <v>0</v>
      </c>
      <c r="N65" s="156">
        <f>IF(RES_hhdet_tes!N65=0,0,RES_hhdet_tes!N65/0.086*1000000/RES_hhdet_num!N$62)</f>
        <v>0</v>
      </c>
      <c r="O65" s="156">
        <f>IF(RES_hhdet_tes!O65=0,0,RES_hhdet_tes!O65/0.086*1000000/RES_hhdet_num!O$62)</f>
        <v>0</v>
      </c>
      <c r="P65" s="156">
        <f>IF(RES_hhdet_tes!P65=0,0,RES_hhdet_tes!P65/0.086*1000000/RES_hhdet_num!P$62)</f>
        <v>0</v>
      </c>
      <c r="Q65" s="156">
        <f>IF(RES_hhdet_tes!Q65=0,0,RES_hhdet_tes!Q65/0.086*1000000/RES_hhdet_num!Q$62)</f>
        <v>0</v>
      </c>
    </row>
    <row r="66" spans="1:17" ht="12.95" customHeight="1" x14ac:dyDescent="0.25">
      <c r="A66" s="158" t="s">
        <v>112</v>
      </c>
      <c r="B66" s="157">
        <f t="shared" ref="B66:Q66" si="11">B67</f>
        <v>0</v>
      </c>
      <c r="C66" s="157">
        <f t="shared" si="11"/>
        <v>0</v>
      </c>
      <c r="D66" s="157">
        <f t="shared" si="11"/>
        <v>0</v>
      </c>
      <c r="E66" s="157">
        <f t="shared" si="11"/>
        <v>0</v>
      </c>
      <c r="F66" s="157">
        <f t="shared" si="11"/>
        <v>0</v>
      </c>
      <c r="G66" s="157">
        <f t="shared" si="11"/>
        <v>0</v>
      </c>
      <c r="H66" s="157">
        <f t="shared" si="11"/>
        <v>0</v>
      </c>
      <c r="I66" s="157">
        <f t="shared" si="11"/>
        <v>0</v>
      </c>
      <c r="J66" s="157">
        <f t="shared" si="11"/>
        <v>0</v>
      </c>
      <c r="K66" s="157">
        <f t="shared" si="11"/>
        <v>0</v>
      </c>
      <c r="L66" s="157">
        <f t="shared" si="11"/>
        <v>0</v>
      </c>
      <c r="M66" s="157">
        <f t="shared" si="11"/>
        <v>0</v>
      </c>
      <c r="N66" s="157">
        <f t="shared" si="11"/>
        <v>0</v>
      </c>
      <c r="O66" s="157">
        <f t="shared" si="11"/>
        <v>0</v>
      </c>
      <c r="P66" s="157">
        <f t="shared" si="11"/>
        <v>0</v>
      </c>
      <c r="Q66" s="157">
        <f t="shared" si="11"/>
        <v>0</v>
      </c>
    </row>
    <row r="67" spans="1:17" ht="12" customHeight="1" x14ac:dyDescent="0.25">
      <c r="A67" s="23" t="s">
        <v>60</v>
      </c>
      <c r="B67" s="156">
        <f>IF(RES_hhdet_tes!B67=0,0,RES_hhdet_tes!B67/0.086*1000000/RES_hhdet_num!B$62)</f>
        <v>0</v>
      </c>
      <c r="C67" s="156">
        <f>IF(RES_hhdet_tes!C67=0,0,RES_hhdet_tes!C67/0.086*1000000/RES_hhdet_num!C$62)</f>
        <v>0</v>
      </c>
      <c r="D67" s="156">
        <f>IF(RES_hhdet_tes!D67=0,0,RES_hhdet_tes!D67/0.086*1000000/RES_hhdet_num!D$62)</f>
        <v>0</v>
      </c>
      <c r="E67" s="156">
        <f>IF(RES_hhdet_tes!E67=0,0,RES_hhdet_tes!E67/0.086*1000000/RES_hhdet_num!E$62)</f>
        <v>0</v>
      </c>
      <c r="F67" s="156">
        <f>IF(RES_hhdet_tes!F67=0,0,RES_hhdet_tes!F67/0.086*1000000/RES_hhdet_num!F$62)</f>
        <v>0</v>
      </c>
      <c r="G67" s="156">
        <f>IF(RES_hhdet_tes!G67=0,0,RES_hhdet_tes!G67/0.086*1000000/RES_hhdet_num!G$62)</f>
        <v>0</v>
      </c>
      <c r="H67" s="156">
        <f>IF(RES_hhdet_tes!H67=0,0,RES_hhdet_tes!H67/0.086*1000000/RES_hhdet_num!H$62)</f>
        <v>0</v>
      </c>
      <c r="I67" s="156">
        <f>IF(RES_hhdet_tes!I67=0,0,RES_hhdet_tes!I67/0.086*1000000/RES_hhdet_num!I$62)</f>
        <v>0</v>
      </c>
      <c r="J67" s="156">
        <f>IF(RES_hhdet_tes!J67=0,0,RES_hhdet_tes!J67/0.086*1000000/RES_hhdet_num!J$62)</f>
        <v>0</v>
      </c>
      <c r="K67" s="156">
        <f>IF(RES_hhdet_tes!K67=0,0,RES_hhdet_tes!K67/0.086*1000000/RES_hhdet_num!K$62)</f>
        <v>0</v>
      </c>
      <c r="L67" s="156">
        <f>IF(RES_hhdet_tes!L67=0,0,RES_hhdet_tes!L67/0.086*1000000/RES_hhdet_num!L$62)</f>
        <v>0</v>
      </c>
      <c r="M67" s="156">
        <f>IF(RES_hhdet_tes!M67=0,0,RES_hhdet_tes!M67/0.086*1000000/RES_hhdet_num!M$62)</f>
        <v>0</v>
      </c>
      <c r="N67" s="156">
        <f>IF(RES_hhdet_tes!N67=0,0,RES_hhdet_tes!N67/0.086*1000000/RES_hhdet_num!N$62)</f>
        <v>0</v>
      </c>
      <c r="O67" s="156">
        <f>IF(RES_hhdet_tes!O67=0,0,RES_hhdet_tes!O67/0.086*1000000/RES_hhdet_num!O$62)</f>
        <v>0</v>
      </c>
      <c r="P67" s="156">
        <f>IF(RES_hhdet_tes!P67=0,0,RES_hhdet_tes!P67/0.086*1000000/RES_hhdet_num!P$62)</f>
        <v>0</v>
      </c>
      <c r="Q67" s="156">
        <f>IF(RES_hhdet_tes!Q67=0,0,RES_hhdet_tes!Q67/0.086*1000000/RES_hhdet_num!Q$62)</f>
        <v>0</v>
      </c>
    </row>
    <row r="68" spans="1:17" ht="12" customHeight="1" x14ac:dyDescent="0.25">
      <c r="A68" s="158" t="s">
        <v>63</v>
      </c>
      <c r="B68" s="157">
        <f>IF(RES_hhdet_tes!B68=0,0,RES_hhdet_tes!B68/0.086*1000000/RES_hhdet_num!B$62)</f>
        <v>0</v>
      </c>
      <c r="C68" s="157">
        <f>IF(RES_hhdet_tes!C68=0,0,RES_hhdet_tes!C68/0.086*1000000/RES_hhdet_num!C$62)</f>
        <v>0</v>
      </c>
      <c r="D68" s="157">
        <f>IF(RES_hhdet_tes!D68=0,0,RES_hhdet_tes!D68/0.086*1000000/RES_hhdet_num!D$62)</f>
        <v>0</v>
      </c>
      <c r="E68" s="157">
        <f>IF(RES_hhdet_tes!E68=0,0,RES_hhdet_tes!E68/0.086*1000000/RES_hhdet_num!E$62)</f>
        <v>0</v>
      </c>
      <c r="F68" s="157">
        <f>IF(RES_hhdet_tes!F68=0,0,RES_hhdet_tes!F68/0.086*1000000/RES_hhdet_num!F$62)</f>
        <v>0</v>
      </c>
      <c r="G68" s="157">
        <f>IF(RES_hhdet_tes!G68=0,0,RES_hhdet_tes!G68/0.086*1000000/RES_hhdet_num!G$62)</f>
        <v>0</v>
      </c>
      <c r="H68" s="157">
        <f>IF(RES_hhdet_tes!H68=0,0,RES_hhdet_tes!H68/0.086*1000000/RES_hhdet_num!H$62)</f>
        <v>0</v>
      </c>
      <c r="I68" s="157">
        <f>IF(RES_hhdet_tes!I68=0,0,RES_hhdet_tes!I68/0.086*1000000/RES_hhdet_num!I$62)</f>
        <v>0</v>
      </c>
      <c r="J68" s="157">
        <f>IF(RES_hhdet_tes!J68=0,0,RES_hhdet_tes!J68/0.086*1000000/RES_hhdet_num!J$62)</f>
        <v>0</v>
      </c>
      <c r="K68" s="157">
        <f>IF(RES_hhdet_tes!K68=0,0,RES_hhdet_tes!K68/0.086*1000000/RES_hhdet_num!K$62)</f>
        <v>0</v>
      </c>
      <c r="L68" s="157">
        <f>IF(RES_hhdet_tes!L68=0,0,RES_hhdet_tes!L68/0.086*1000000/RES_hhdet_num!L$62)</f>
        <v>0</v>
      </c>
      <c r="M68" s="157">
        <f>IF(RES_hhdet_tes!M68=0,0,RES_hhdet_tes!M68/0.086*1000000/RES_hhdet_num!M$62)</f>
        <v>0</v>
      </c>
      <c r="N68" s="157">
        <f>IF(RES_hhdet_tes!N68=0,0,RES_hhdet_tes!N68/0.086*1000000/RES_hhdet_num!N$62)</f>
        <v>0</v>
      </c>
      <c r="O68" s="157">
        <f>IF(RES_hhdet_tes!O68=0,0,RES_hhdet_tes!O68/0.086*1000000/RES_hhdet_num!O$62)</f>
        <v>0</v>
      </c>
      <c r="P68" s="157">
        <f>IF(RES_hhdet_tes!P68=0,0,RES_hhdet_tes!P68/0.086*1000000/RES_hhdet_num!P$62)</f>
        <v>0</v>
      </c>
      <c r="Q68" s="157">
        <f>IF(RES_hhdet_tes!Q68=0,0,RES_hhdet_tes!Q68/0.086*1000000/RES_hhdet_num!Q$62)</f>
        <v>0</v>
      </c>
    </row>
    <row r="69" spans="1:17" ht="12" customHeight="1" x14ac:dyDescent="0.25">
      <c r="A69" s="167" t="s">
        <v>160</v>
      </c>
      <c r="B69" s="132">
        <f>IF(RES_hhdet_tes!B69=0,0,RES_hhdet_tes!B69/0.086*1000000/RES_hhdet_num!B69)</f>
        <v>0</v>
      </c>
      <c r="C69" s="132">
        <f>IF(RES_hhdet_tes!C69=0,0,RES_hhdet_tes!C69/0.086*1000000/RES_hhdet_num!C69)</f>
        <v>0</v>
      </c>
      <c r="D69" s="132">
        <f>IF(RES_hhdet_tes!D69=0,0,RES_hhdet_tes!D69/0.086*1000000/RES_hhdet_num!D69)</f>
        <v>0</v>
      </c>
      <c r="E69" s="132">
        <f>IF(RES_hhdet_tes!E69=0,0,RES_hhdet_tes!E69/0.086*1000000/RES_hhdet_num!E69)</f>
        <v>0</v>
      </c>
      <c r="F69" s="132">
        <f>IF(RES_hhdet_tes!F69=0,0,RES_hhdet_tes!F69/0.086*1000000/RES_hhdet_num!F69)</f>
        <v>0</v>
      </c>
      <c r="G69" s="132">
        <f>IF(RES_hhdet_tes!G69=0,0,RES_hhdet_tes!G69/0.086*1000000/RES_hhdet_num!G69)</f>
        <v>0</v>
      </c>
      <c r="H69" s="132">
        <f>IF(RES_hhdet_tes!H69=0,0,RES_hhdet_tes!H69/0.086*1000000/RES_hhdet_num!H69)</f>
        <v>0</v>
      </c>
      <c r="I69" s="132">
        <f>IF(RES_hhdet_tes!I69=0,0,RES_hhdet_tes!I69/0.086*1000000/RES_hhdet_num!I69)</f>
        <v>0</v>
      </c>
      <c r="J69" s="132">
        <f>IF(RES_hhdet_tes!J69=0,0,RES_hhdet_tes!J69/0.086*1000000/RES_hhdet_num!J69)</f>
        <v>0</v>
      </c>
      <c r="K69" s="132">
        <f>IF(RES_hhdet_tes!K69=0,0,RES_hhdet_tes!K69/0.086*1000000/RES_hhdet_num!K69)</f>
        <v>0</v>
      </c>
      <c r="L69" s="132">
        <f>IF(RES_hhdet_tes!L69=0,0,RES_hhdet_tes!L69/0.086*1000000/RES_hhdet_num!L69)</f>
        <v>0</v>
      </c>
      <c r="M69" s="132">
        <f>IF(RES_hhdet_tes!M69=0,0,RES_hhdet_tes!M69/0.086*1000000/RES_hhdet_num!M69)</f>
        <v>0</v>
      </c>
      <c r="N69" s="132">
        <f>IF(RES_hhdet_tes!N69=0,0,RES_hhdet_tes!N69/0.086*1000000/RES_hhdet_num!N69)</f>
        <v>0</v>
      </c>
      <c r="O69" s="132">
        <f>IF(RES_hhdet_tes!O69=0,0,RES_hhdet_tes!O69/0.086*1000000/RES_hhdet_num!O69)</f>
        <v>0</v>
      </c>
      <c r="P69" s="132">
        <f>IF(RES_hhdet_tes!P69=0,0,RES_hhdet_tes!P69/0.086*1000000/RES_hhdet_num!P69)</f>
        <v>0</v>
      </c>
      <c r="Q69" s="132">
        <f>IF(RES_hhdet_tes!Q69=0,0,RES_hhdet_tes!Q69/0.086*1000000/RES_hhdet_num!Q69)</f>
        <v>0</v>
      </c>
    </row>
    <row r="70" spans="1:17" ht="12" customHeight="1" x14ac:dyDescent="0.25">
      <c r="A70" s="167" t="s">
        <v>159</v>
      </c>
      <c r="B70" s="132">
        <f>IF(RES_hhdet_tes!B70=0,0,RES_hhdet_tes!B70/0.086*1000000/RES_hhdet_num!B70)</f>
        <v>0</v>
      </c>
      <c r="C70" s="132">
        <f>IF(RES_hhdet_tes!C70=0,0,RES_hhdet_tes!C70/0.086*1000000/RES_hhdet_num!C70)</f>
        <v>0</v>
      </c>
      <c r="D70" s="132">
        <f>IF(RES_hhdet_tes!D70=0,0,RES_hhdet_tes!D70/0.086*1000000/RES_hhdet_num!D70)</f>
        <v>0</v>
      </c>
      <c r="E70" s="132">
        <f>IF(RES_hhdet_tes!E70=0,0,RES_hhdet_tes!E70/0.086*1000000/RES_hhdet_num!E70)</f>
        <v>0</v>
      </c>
      <c r="F70" s="132">
        <f>IF(RES_hhdet_tes!F70=0,0,RES_hhdet_tes!F70/0.086*1000000/RES_hhdet_num!F70)</f>
        <v>0</v>
      </c>
      <c r="G70" s="132">
        <f>IF(RES_hhdet_tes!G70=0,0,RES_hhdet_tes!G70/0.086*1000000/RES_hhdet_num!G70)</f>
        <v>0</v>
      </c>
      <c r="H70" s="132">
        <f>IF(RES_hhdet_tes!H70=0,0,RES_hhdet_tes!H70/0.086*1000000/RES_hhdet_num!H70)</f>
        <v>0</v>
      </c>
      <c r="I70" s="132">
        <f>IF(RES_hhdet_tes!I70=0,0,RES_hhdet_tes!I70/0.086*1000000/RES_hhdet_num!I70)</f>
        <v>0</v>
      </c>
      <c r="J70" s="132">
        <f>IF(RES_hhdet_tes!J70=0,0,RES_hhdet_tes!J70/0.086*1000000/RES_hhdet_num!J70)</f>
        <v>0</v>
      </c>
      <c r="K70" s="132">
        <f>IF(RES_hhdet_tes!K70=0,0,RES_hhdet_tes!K70/0.086*1000000/RES_hhdet_num!K70)</f>
        <v>0</v>
      </c>
      <c r="L70" s="132">
        <f>IF(RES_hhdet_tes!L70=0,0,RES_hhdet_tes!L70/0.086*1000000/RES_hhdet_num!L70)</f>
        <v>0</v>
      </c>
      <c r="M70" s="132">
        <f>IF(RES_hhdet_tes!M70=0,0,RES_hhdet_tes!M70/0.086*1000000/RES_hhdet_num!M70)</f>
        <v>0</v>
      </c>
      <c r="N70" s="132">
        <f>IF(RES_hhdet_tes!N70=0,0,RES_hhdet_tes!N70/0.086*1000000/RES_hhdet_num!N70)</f>
        <v>0</v>
      </c>
      <c r="O70" s="132">
        <f>IF(RES_hhdet_tes!O70=0,0,RES_hhdet_tes!O70/0.086*1000000/RES_hhdet_num!O70)</f>
        <v>0</v>
      </c>
      <c r="P70" s="132">
        <f>IF(RES_hhdet_tes!P70=0,0,RES_hhdet_tes!P70/0.086*1000000/RES_hhdet_num!P70)</f>
        <v>0</v>
      </c>
      <c r="Q70" s="132">
        <f>IF(RES_hhdet_tes!Q70=0,0,RES_hhdet_tes!Q70/0.086*1000000/RES_hhdet_num!Q70)</f>
        <v>0</v>
      </c>
    </row>
    <row r="71" spans="1:17" ht="12" customHeight="1" x14ac:dyDescent="0.25">
      <c r="A71" s="166" t="s">
        <v>109</v>
      </c>
      <c r="B71" s="165">
        <f>IF(RES_hhdet_tes!B71=0,0,RES_hhdet_tes!B71/0.086*1000000/RES_hhdet_num!B70)</f>
        <v>0</v>
      </c>
      <c r="C71" s="165">
        <f>IF(RES_hhdet_tes!C71=0,0,RES_hhdet_tes!C71/0.086*1000000/RES_hhdet_num!C70)</f>
        <v>0</v>
      </c>
      <c r="D71" s="165">
        <f>IF(RES_hhdet_tes!D71=0,0,RES_hhdet_tes!D71/0.086*1000000/RES_hhdet_num!D70)</f>
        <v>0</v>
      </c>
      <c r="E71" s="165">
        <f>IF(RES_hhdet_tes!E71=0,0,RES_hhdet_tes!E71/0.086*1000000/RES_hhdet_num!E70)</f>
        <v>0</v>
      </c>
      <c r="F71" s="165">
        <f>IF(RES_hhdet_tes!F71=0,0,RES_hhdet_tes!F71/0.086*1000000/RES_hhdet_num!F70)</f>
        <v>0</v>
      </c>
      <c r="G71" s="165">
        <f>IF(RES_hhdet_tes!G71=0,0,RES_hhdet_tes!G71/0.086*1000000/RES_hhdet_num!G70)</f>
        <v>0</v>
      </c>
      <c r="H71" s="165">
        <f>IF(RES_hhdet_tes!H71=0,0,RES_hhdet_tes!H71/0.086*1000000/RES_hhdet_num!H70)</f>
        <v>0</v>
      </c>
      <c r="I71" s="165">
        <f>IF(RES_hhdet_tes!I71=0,0,RES_hhdet_tes!I71/0.086*1000000/RES_hhdet_num!I70)</f>
        <v>0</v>
      </c>
      <c r="J71" s="165">
        <f>IF(RES_hhdet_tes!J71=0,0,RES_hhdet_tes!J71/0.086*1000000/RES_hhdet_num!J70)</f>
        <v>0</v>
      </c>
      <c r="K71" s="165">
        <f>IF(RES_hhdet_tes!K71=0,0,RES_hhdet_tes!K71/0.086*1000000/RES_hhdet_num!K70)</f>
        <v>0</v>
      </c>
      <c r="L71" s="165">
        <f>IF(RES_hhdet_tes!L71=0,0,RES_hhdet_tes!L71/0.086*1000000/RES_hhdet_num!L70)</f>
        <v>0</v>
      </c>
      <c r="M71" s="165">
        <f>IF(RES_hhdet_tes!M71=0,0,RES_hhdet_tes!M71/0.086*1000000/RES_hhdet_num!M70)</f>
        <v>0</v>
      </c>
      <c r="N71" s="165">
        <f>IF(RES_hhdet_tes!N71=0,0,RES_hhdet_tes!N71/0.086*1000000/RES_hhdet_num!N70)</f>
        <v>0</v>
      </c>
      <c r="O71" s="165">
        <f>IF(RES_hhdet_tes!O71=0,0,RES_hhdet_tes!O71/0.086*1000000/RES_hhdet_num!O70)</f>
        <v>0</v>
      </c>
      <c r="P71" s="165">
        <f>IF(RES_hhdet_tes!P71=0,0,RES_hhdet_tes!P71/0.086*1000000/RES_hhdet_num!P70)</f>
        <v>0</v>
      </c>
      <c r="Q71" s="165">
        <f>IF(RES_hhdet_tes!Q71=0,0,RES_hhdet_tes!Q71/0.086*1000000/RES_hhdet_num!Q70)</f>
        <v>0</v>
      </c>
    </row>
    <row r="72" spans="1:17" ht="12" customHeight="1" x14ac:dyDescent="0.25">
      <c r="A72" s="147" t="s">
        <v>59</v>
      </c>
      <c r="B72" s="164">
        <f>IF(RES_hhdet_tes!B72=0,0,RES_hhdet_tes!B72/0.086*1000000/RES_hhdet_num!B70)</f>
        <v>0</v>
      </c>
      <c r="C72" s="164">
        <f>IF(RES_hhdet_tes!C72=0,0,RES_hhdet_tes!C72/0.086*1000000/RES_hhdet_num!C70)</f>
        <v>0</v>
      </c>
      <c r="D72" s="164">
        <f>IF(RES_hhdet_tes!D72=0,0,RES_hhdet_tes!D72/0.086*1000000/RES_hhdet_num!D70)</f>
        <v>0</v>
      </c>
      <c r="E72" s="164">
        <f>IF(RES_hhdet_tes!E72=0,0,RES_hhdet_tes!E72/0.086*1000000/RES_hhdet_num!E70)</f>
        <v>0</v>
      </c>
      <c r="F72" s="164">
        <f>IF(RES_hhdet_tes!F72=0,0,RES_hhdet_tes!F72/0.086*1000000/RES_hhdet_num!F70)</f>
        <v>0</v>
      </c>
      <c r="G72" s="164">
        <f>IF(RES_hhdet_tes!G72=0,0,RES_hhdet_tes!G72/0.086*1000000/RES_hhdet_num!G70)</f>
        <v>0</v>
      </c>
      <c r="H72" s="164">
        <f>IF(RES_hhdet_tes!H72=0,0,RES_hhdet_tes!H72/0.086*1000000/RES_hhdet_num!H70)</f>
        <v>0</v>
      </c>
      <c r="I72" s="164">
        <f>IF(RES_hhdet_tes!I72=0,0,RES_hhdet_tes!I72/0.086*1000000/RES_hhdet_num!I70)</f>
        <v>0</v>
      </c>
      <c r="J72" s="164">
        <f>IF(RES_hhdet_tes!J72=0,0,RES_hhdet_tes!J72/0.086*1000000/RES_hhdet_num!J70)</f>
        <v>0</v>
      </c>
      <c r="K72" s="164">
        <f>IF(RES_hhdet_tes!K72=0,0,RES_hhdet_tes!K72/0.086*1000000/RES_hhdet_num!K70)</f>
        <v>0</v>
      </c>
      <c r="L72" s="164">
        <f>IF(RES_hhdet_tes!L72=0,0,RES_hhdet_tes!L72/0.086*1000000/RES_hhdet_num!L70)</f>
        <v>0</v>
      </c>
      <c r="M72" s="164">
        <f>IF(RES_hhdet_tes!M72=0,0,RES_hhdet_tes!M72/0.086*1000000/RES_hhdet_num!M70)</f>
        <v>0</v>
      </c>
      <c r="N72" s="164">
        <f>IF(RES_hhdet_tes!N72=0,0,RES_hhdet_tes!N72/0.086*1000000/RES_hhdet_num!N70)</f>
        <v>0</v>
      </c>
      <c r="O72" s="164">
        <f>IF(RES_hhdet_tes!O72=0,0,RES_hhdet_tes!O72/0.086*1000000/RES_hhdet_num!O70)</f>
        <v>0</v>
      </c>
      <c r="P72" s="164">
        <f>IF(RES_hhdet_tes!P72=0,0,RES_hhdet_tes!P72/0.086*1000000/RES_hhdet_num!P70)</f>
        <v>0</v>
      </c>
      <c r="Q72" s="164">
        <f>IF(RES_hhdet_tes!Q72=0,0,RES_hhdet_tes!Q72/0.086*1000000/RES_hhdet_num!Q70)</f>
        <v>0</v>
      </c>
    </row>
    <row r="73" spans="1:17" ht="12" customHeight="1" x14ac:dyDescent="0.25">
      <c r="A73" s="163" t="s">
        <v>142</v>
      </c>
      <c r="B73" s="162">
        <f>IF(RES_hhdet_tes!B73=0,0,RES_hhdet_tes!B73/0.086*1000000/RES_hhdet_num!B73)</f>
        <v>0</v>
      </c>
      <c r="C73" s="162">
        <f>IF(RES_hhdet_tes!C73=0,0,RES_hhdet_tes!C73/0.086*1000000/RES_hhdet_num!C73)</f>
        <v>0</v>
      </c>
      <c r="D73" s="162">
        <f>IF(RES_hhdet_tes!D73=0,0,RES_hhdet_tes!D73/0.086*1000000/RES_hhdet_num!D73)</f>
        <v>0</v>
      </c>
      <c r="E73" s="162">
        <f>IF(RES_hhdet_tes!E73=0,0,RES_hhdet_tes!E73/0.086*1000000/RES_hhdet_num!E73)</f>
        <v>0</v>
      </c>
      <c r="F73" s="162">
        <f>IF(RES_hhdet_tes!F73=0,0,RES_hhdet_tes!F73/0.086*1000000/RES_hhdet_num!F73)</f>
        <v>0</v>
      </c>
      <c r="G73" s="162">
        <f>IF(RES_hhdet_tes!G73=0,0,RES_hhdet_tes!G73/0.086*1000000/RES_hhdet_num!G73)</f>
        <v>0</v>
      </c>
      <c r="H73" s="162">
        <f>IF(RES_hhdet_tes!H73=0,0,RES_hhdet_tes!H73/0.086*1000000/RES_hhdet_num!H73)</f>
        <v>0</v>
      </c>
      <c r="I73" s="162">
        <f>IF(RES_hhdet_tes!I73=0,0,RES_hhdet_tes!I73/0.086*1000000/RES_hhdet_num!I73)</f>
        <v>0</v>
      </c>
      <c r="J73" s="162">
        <f>IF(RES_hhdet_tes!J73=0,0,RES_hhdet_tes!J73/0.086*1000000/RES_hhdet_num!J73)</f>
        <v>0</v>
      </c>
      <c r="K73" s="162">
        <f>IF(RES_hhdet_tes!K73=0,0,RES_hhdet_tes!K73/0.086*1000000/RES_hhdet_num!K73)</f>
        <v>0</v>
      </c>
      <c r="L73" s="162">
        <f>IF(RES_hhdet_tes!L73=0,0,RES_hhdet_tes!L73/0.086*1000000/RES_hhdet_num!L73)</f>
        <v>0</v>
      </c>
      <c r="M73" s="162">
        <f>IF(RES_hhdet_tes!M73=0,0,RES_hhdet_tes!M73/0.086*1000000/RES_hhdet_num!M73)</f>
        <v>0</v>
      </c>
      <c r="N73" s="162">
        <f>IF(RES_hhdet_tes!N73=0,0,RES_hhdet_tes!N73/0.086*1000000/RES_hhdet_num!N73)</f>
        <v>0</v>
      </c>
      <c r="O73" s="162">
        <f>IF(RES_hhdet_tes!O73=0,0,RES_hhdet_tes!O73/0.086*1000000/RES_hhdet_num!O73)</f>
        <v>0</v>
      </c>
      <c r="P73" s="162">
        <f>IF(RES_hhdet_tes!P73=0,0,RES_hhdet_tes!P73/0.086*1000000/RES_hhdet_num!P73)</f>
        <v>0</v>
      </c>
      <c r="Q73" s="162">
        <f>IF(RES_hhdet_tes!Q73=0,0,RES_hhdet_tes!Q73/0.086*1000000/RES_hhdet_num!Q73)</f>
        <v>0</v>
      </c>
    </row>
    <row r="74" spans="1:17" ht="12" customHeight="1" x14ac:dyDescent="0.25">
      <c r="A74" s="161" t="s">
        <v>141</v>
      </c>
      <c r="B74" s="160">
        <f>IF(RES_hhdet_tes!B74=0,0,RES_hhdet_tes!B74/0.086*1000000/RES_hhdet_num!B74)</f>
        <v>0</v>
      </c>
      <c r="C74" s="160">
        <f>IF(RES_hhdet_tes!C74=0,0,RES_hhdet_tes!C74/0.086*1000000/RES_hhdet_num!C74)</f>
        <v>0</v>
      </c>
      <c r="D74" s="160">
        <f>IF(RES_hhdet_tes!D74=0,0,RES_hhdet_tes!D74/0.086*1000000/RES_hhdet_num!D74)</f>
        <v>0</v>
      </c>
      <c r="E74" s="160">
        <f>IF(RES_hhdet_tes!E74=0,0,RES_hhdet_tes!E74/0.086*1000000/RES_hhdet_num!E74)</f>
        <v>0</v>
      </c>
      <c r="F74" s="160">
        <f>IF(RES_hhdet_tes!F74=0,0,RES_hhdet_tes!F74/0.086*1000000/RES_hhdet_num!F74)</f>
        <v>0</v>
      </c>
      <c r="G74" s="160">
        <f>IF(RES_hhdet_tes!G74=0,0,RES_hhdet_tes!G74/0.086*1000000/RES_hhdet_num!G74)</f>
        <v>0</v>
      </c>
      <c r="H74" s="160">
        <f>IF(RES_hhdet_tes!H74=0,0,RES_hhdet_tes!H74/0.086*1000000/RES_hhdet_num!H74)</f>
        <v>0</v>
      </c>
      <c r="I74" s="160">
        <f>IF(RES_hhdet_tes!I74=0,0,RES_hhdet_tes!I74/0.086*1000000/RES_hhdet_num!I74)</f>
        <v>0</v>
      </c>
      <c r="J74" s="160">
        <f>IF(RES_hhdet_tes!J74=0,0,RES_hhdet_tes!J74/0.086*1000000/RES_hhdet_num!J74)</f>
        <v>0</v>
      </c>
      <c r="K74" s="160">
        <f>IF(RES_hhdet_tes!K74=0,0,RES_hhdet_tes!K74/0.086*1000000/RES_hhdet_num!K74)</f>
        <v>0</v>
      </c>
      <c r="L74" s="160">
        <f>IF(RES_hhdet_tes!L74=0,0,RES_hhdet_tes!L74/0.086*1000000/RES_hhdet_num!L74)</f>
        <v>0</v>
      </c>
      <c r="M74" s="160">
        <f>IF(RES_hhdet_tes!M74=0,0,RES_hhdet_tes!M74/0.086*1000000/RES_hhdet_num!M74)</f>
        <v>0</v>
      </c>
      <c r="N74" s="160">
        <f>IF(RES_hhdet_tes!N74=0,0,RES_hhdet_tes!N74/0.086*1000000/RES_hhdet_num!N74)</f>
        <v>0</v>
      </c>
      <c r="O74" s="160">
        <f>IF(RES_hhdet_tes!O74=0,0,RES_hhdet_tes!O74/0.086*1000000/RES_hhdet_num!O74)</f>
        <v>0</v>
      </c>
      <c r="P74" s="160">
        <f>IF(RES_hhdet_tes!P74=0,0,RES_hhdet_tes!P74/0.086*1000000/RES_hhdet_num!P74)</f>
        <v>0</v>
      </c>
      <c r="Q74" s="160">
        <f>IF(RES_hhdet_tes!Q74=0,0,RES_hhdet_tes!Q74/0.086*1000000/RES_hhdet_num!Q74)</f>
        <v>0</v>
      </c>
    </row>
    <row r="75" spans="1:17" ht="12" customHeight="1" x14ac:dyDescent="0.25">
      <c r="A75" s="148" t="s">
        <v>60</v>
      </c>
      <c r="B75" s="156">
        <f>IF(RES_hhdet_tes!B75=0,0,RES_hhdet_tes!B75/0.086*1000000/RES_hhdet_num!B74)</f>
        <v>0</v>
      </c>
      <c r="C75" s="156">
        <f>IF(RES_hhdet_tes!C75=0,0,RES_hhdet_tes!C75/0.086*1000000/RES_hhdet_num!C74)</f>
        <v>0</v>
      </c>
      <c r="D75" s="156">
        <f>IF(RES_hhdet_tes!D75=0,0,RES_hhdet_tes!D75/0.086*1000000/RES_hhdet_num!D74)</f>
        <v>0</v>
      </c>
      <c r="E75" s="156">
        <f>IF(RES_hhdet_tes!E75=0,0,RES_hhdet_tes!E75/0.086*1000000/RES_hhdet_num!E74)</f>
        <v>0</v>
      </c>
      <c r="F75" s="156">
        <f>IF(RES_hhdet_tes!F75=0,0,RES_hhdet_tes!F75/0.086*1000000/RES_hhdet_num!F74)</f>
        <v>0</v>
      </c>
      <c r="G75" s="156">
        <f>IF(RES_hhdet_tes!G75=0,0,RES_hhdet_tes!G75/0.086*1000000/RES_hhdet_num!G74)</f>
        <v>0</v>
      </c>
      <c r="H75" s="156">
        <f>IF(RES_hhdet_tes!H75=0,0,RES_hhdet_tes!H75/0.086*1000000/RES_hhdet_num!H74)</f>
        <v>0</v>
      </c>
      <c r="I75" s="156">
        <f>IF(RES_hhdet_tes!I75=0,0,RES_hhdet_tes!I75/0.086*1000000/RES_hhdet_num!I74)</f>
        <v>0</v>
      </c>
      <c r="J75" s="156">
        <f>IF(RES_hhdet_tes!J75=0,0,RES_hhdet_tes!J75/0.086*1000000/RES_hhdet_num!J74)</f>
        <v>0</v>
      </c>
      <c r="K75" s="156">
        <f>IF(RES_hhdet_tes!K75=0,0,RES_hhdet_tes!K75/0.086*1000000/RES_hhdet_num!K74)</f>
        <v>0</v>
      </c>
      <c r="L75" s="156">
        <f>IF(RES_hhdet_tes!L75=0,0,RES_hhdet_tes!L75/0.086*1000000/RES_hhdet_num!L74)</f>
        <v>0</v>
      </c>
      <c r="M75" s="156">
        <f>IF(RES_hhdet_tes!M75=0,0,RES_hhdet_tes!M75/0.086*1000000/RES_hhdet_num!M74)</f>
        <v>0</v>
      </c>
      <c r="N75" s="156">
        <f>IF(RES_hhdet_tes!N75=0,0,RES_hhdet_tes!N75/0.086*1000000/RES_hhdet_num!N74)</f>
        <v>0</v>
      </c>
      <c r="O75" s="156">
        <f>IF(RES_hhdet_tes!O75=0,0,RES_hhdet_tes!O75/0.086*1000000/RES_hhdet_num!O74)</f>
        <v>0</v>
      </c>
      <c r="P75" s="156">
        <f>IF(RES_hhdet_tes!P75=0,0,RES_hhdet_tes!P75/0.086*1000000/RES_hhdet_num!P74)</f>
        <v>0</v>
      </c>
      <c r="Q75" s="156">
        <f>IF(RES_hhdet_tes!Q75=0,0,RES_hhdet_tes!Q75/0.086*1000000/RES_hhdet_num!Q74)</f>
        <v>0</v>
      </c>
    </row>
    <row r="76" spans="1:17" ht="12" customHeight="1" x14ac:dyDescent="0.25">
      <c r="A76" s="148" t="s">
        <v>59</v>
      </c>
      <c r="B76" s="156">
        <f>IF(RES_hhdet_tes!B76=0,0,RES_hhdet_tes!B76/0.086*1000000/RES_hhdet_num!B74)</f>
        <v>0</v>
      </c>
      <c r="C76" s="156">
        <f>IF(RES_hhdet_tes!C76=0,0,RES_hhdet_tes!C76/0.086*1000000/RES_hhdet_num!C74)</f>
        <v>0</v>
      </c>
      <c r="D76" s="156">
        <f>IF(RES_hhdet_tes!D76=0,0,RES_hhdet_tes!D76/0.086*1000000/RES_hhdet_num!D74)</f>
        <v>0</v>
      </c>
      <c r="E76" s="156">
        <f>IF(RES_hhdet_tes!E76=0,0,RES_hhdet_tes!E76/0.086*1000000/RES_hhdet_num!E74)</f>
        <v>0</v>
      </c>
      <c r="F76" s="156">
        <f>IF(RES_hhdet_tes!F76=0,0,RES_hhdet_tes!F76/0.086*1000000/RES_hhdet_num!F74)</f>
        <v>0</v>
      </c>
      <c r="G76" s="156">
        <f>IF(RES_hhdet_tes!G76=0,0,RES_hhdet_tes!G76/0.086*1000000/RES_hhdet_num!G74)</f>
        <v>0</v>
      </c>
      <c r="H76" s="156">
        <f>IF(RES_hhdet_tes!H76=0,0,RES_hhdet_tes!H76/0.086*1000000/RES_hhdet_num!H74)</f>
        <v>0</v>
      </c>
      <c r="I76" s="156">
        <f>IF(RES_hhdet_tes!I76=0,0,RES_hhdet_tes!I76/0.086*1000000/RES_hhdet_num!I74)</f>
        <v>0</v>
      </c>
      <c r="J76" s="156">
        <f>IF(RES_hhdet_tes!J76=0,0,RES_hhdet_tes!J76/0.086*1000000/RES_hhdet_num!J74)</f>
        <v>0</v>
      </c>
      <c r="K76" s="156">
        <f>IF(RES_hhdet_tes!K76=0,0,RES_hhdet_tes!K76/0.086*1000000/RES_hhdet_num!K74)</f>
        <v>0</v>
      </c>
      <c r="L76" s="156">
        <f>IF(RES_hhdet_tes!L76=0,0,RES_hhdet_tes!L76/0.086*1000000/RES_hhdet_num!L74)</f>
        <v>0</v>
      </c>
      <c r="M76" s="156">
        <f>IF(RES_hhdet_tes!M76=0,0,RES_hhdet_tes!M76/0.086*1000000/RES_hhdet_num!M74)</f>
        <v>0</v>
      </c>
      <c r="N76" s="156">
        <f>IF(RES_hhdet_tes!N76=0,0,RES_hhdet_tes!N76/0.086*1000000/RES_hhdet_num!N74)</f>
        <v>0</v>
      </c>
      <c r="O76" s="156">
        <f>IF(RES_hhdet_tes!O76=0,0,RES_hhdet_tes!O76/0.086*1000000/RES_hhdet_num!O74)</f>
        <v>0</v>
      </c>
      <c r="P76" s="156">
        <f>IF(RES_hhdet_tes!P76=0,0,RES_hhdet_tes!P76/0.086*1000000/RES_hhdet_num!P74)</f>
        <v>0</v>
      </c>
      <c r="Q76" s="156">
        <f>IF(RES_hhdet_tes!Q76=0,0,RES_hhdet_tes!Q76/0.086*1000000/RES_hhdet_num!Q74)</f>
        <v>0</v>
      </c>
    </row>
    <row r="77" spans="1:17" ht="12" customHeight="1" x14ac:dyDescent="0.25">
      <c r="A77" s="158" t="s">
        <v>62</v>
      </c>
      <c r="B77" s="157">
        <f>IF(RES_hhdet_tes!B77=0,0,RES_hhdet_tes!B77/0.086*1000000/RES_hhdet_num!B$62)</f>
        <v>0</v>
      </c>
      <c r="C77" s="157">
        <f>IF(RES_hhdet_tes!C77=0,0,RES_hhdet_tes!C77/0.086*1000000/RES_hhdet_num!C$62)</f>
        <v>0</v>
      </c>
      <c r="D77" s="157">
        <f>IF(RES_hhdet_tes!D77=0,0,RES_hhdet_tes!D77/0.086*1000000/RES_hhdet_num!D$62)</f>
        <v>0</v>
      </c>
      <c r="E77" s="157">
        <f>IF(RES_hhdet_tes!E77=0,0,RES_hhdet_tes!E77/0.086*1000000/RES_hhdet_num!E$62)</f>
        <v>0</v>
      </c>
      <c r="F77" s="157">
        <f>IF(RES_hhdet_tes!F77=0,0,RES_hhdet_tes!F77/0.086*1000000/RES_hhdet_num!F$62)</f>
        <v>0</v>
      </c>
      <c r="G77" s="157">
        <f>IF(RES_hhdet_tes!G77=0,0,RES_hhdet_tes!G77/0.086*1000000/RES_hhdet_num!G$62)</f>
        <v>0</v>
      </c>
      <c r="H77" s="157">
        <f>IF(RES_hhdet_tes!H77=0,0,RES_hhdet_tes!H77/0.086*1000000/RES_hhdet_num!H$62)</f>
        <v>0</v>
      </c>
      <c r="I77" s="157">
        <f>IF(RES_hhdet_tes!I77=0,0,RES_hhdet_tes!I77/0.086*1000000/RES_hhdet_num!I$62)</f>
        <v>0</v>
      </c>
      <c r="J77" s="157">
        <f>IF(RES_hhdet_tes!J77=0,0,RES_hhdet_tes!J77/0.086*1000000/RES_hhdet_num!J$62)</f>
        <v>0</v>
      </c>
      <c r="K77" s="157">
        <f>IF(RES_hhdet_tes!K77=0,0,RES_hhdet_tes!K77/0.086*1000000/RES_hhdet_num!K$62)</f>
        <v>0</v>
      </c>
      <c r="L77" s="157">
        <f>IF(RES_hhdet_tes!L77=0,0,RES_hhdet_tes!L77/0.086*1000000/RES_hhdet_num!L$62)</f>
        <v>0</v>
      </c>
      <c r="M77" s="157">
        <f>IF(RES_hhdet_tes!M77=0,0,RES_hhdet_tes!M77/0.086*1000000/RES_hhdet_num!M$62)</f>
        <v>0</v>
      </c>
      <c r="N77" s="157">
        <f>IF(RES_hhdet_tes!N77=0,0,RES_hhdet_tes!N77/0.086*1000000/RES_hhdet_num!N$62)</f>
        <v>0</v>
      </c>
      <c r="O77" s="157">
        <f>IF(RES_hhdet_tes!O77=0,0,RES_hhdet_tes!O77/0.086*1000000/RES_hhdet_num!O$62)</f>
        <v>0</v>
      </c>
      <c r="P77" s="157">
        <f>IF(RES_hhdet_tes!P77=0,0,RES_hhdet_tes!P77/0.086*1000000/RES_hhdet_num!P$62)</f>
        <v>0</v>
      </c>
      <c r="Q77" s="157">
        <f>IF(RES_hhdet_tes!Q77=0,0,RES_hhdet_tes!Q77/0.086*1000000/RES_hhdet_num!Q$62)</f>
        <v>0</v>
      </c>
    </row>
    <row r="78" spans="1:17" ht="12" customHeight="1" x14ac:dyDescent="0.25">
      <c r="A78" s="23" t="s">
        <v>109</v>
      </c>
      <c r="B78" s="156">
        <f>IF(RES_hhdet_tes!B78=0,0,RES_hhdet_tes!B78/0.086*1000000/RES_hhdet_num!B78)</f>
        <v>0</v>
      </c>
      <c r="C78" s="156">
        <f>IF(RES_hhdet_tes!C78=0,0,RES_hhdet_tes!C78/0.086*1000000/RES_hhdet_num!C78)</f>
        <v>0</v>
      </c>
      <c r="D78" s="156">
        <f>IF(RES_hhdet_tes!D78=0,0,RES_hhdet_tes!D78/0.086*1000000/RES_hhdet_num!D78)</f>
        <v>0</v>
      </c>
      <c r="E78" s="156">
        <f>IF(RES_hhdet_tes!E78=0,0,RES_hhdet_tes!E78/0.086*1000000/RES_hhdet_num!E78)</f>
        <v>0</v>
      </c>
      <c r="F78" s="156">
        <f>IF(RES_hhdet_tes!F78=0,0,RES_hhdet_tes!F78/0.086*1000000/RES_hhdet_num!F78)</f>
        <v>0</v>
      </c>
      <c r="G78" s="156">
        <f>IF(RES_hhdet_tes!G78=0,0,RES_hhdet_tes!G78/0.086*1000000/RES_hhdet_num!G78)</f>
        <v>0</v>
      </c>
      <c r="H78" s="156">
        <f>IF(RES_hhdet_tes!H78=0,0,RES_hhdet_tes!H78/0.086*1000000/RES_hhdet_num!H78)</f>
        <v>0</v>
      </c>
      <c r="I78" s="156">
        <f>IF(RES_hhdet_tes!I78=0,0,RES_hhdet_tes!I78/0.086*1000000/RES_hhdet_num!I78)</f>
        <v>0</v>
      </c>
      <c r="J78" s="156">
        <f>IF(RES_hhdet_tes!J78=0,0,RES_hhdet_tes!J78/0.086*1000000/RES_hhdet_num!J78)</f>
        <v>0</v>
      </c>
      <c r="K78" s="156">
        <f>IF(RES_hhdet_tes!K78=0,0,RES_hhdet_tes!K78/0.086*1000000/RES_hhdet_num!K78)</f>
        <v>0</v>
      </c>
      <c r="L78" s="156">
        <f>IF(RES_hhdet_tes!L78=0,0,RES_hhdet_tes!L78/0.086*1000000/RES_hhdet_num!L78)</f>
        <v>0</v>
      </c>
      <c r="M78" s="156">
        <f>IF(RES_hhdet_tes!M78=0,0,RES_hhdet_tes!M78/0.086*1000000/RES_hhdet_num!M78)</f>
        <v>0</v>
      </c>
      <c r="N78" s="156">
        <f>IF(RES_hhdet_tes!N78=0,0,RES_hhdet_tes!N78/0.086*1000000/RES_hhdet_num!N78)</f>
        <v>0</v>
      </c>
      <c r="O78" s="156">
        <f>IF(RES_hhdet_tes!O78=0,0,RES_hhdet_tes!O78/0.086*1000000/RES_hhdet_num!O78)</f>
        <v>0</v>
      </c>
      <c r="P78" s="156">
        <f>IF(RES_hhdet_tes!P78=0,0,RES_hhdet_tes!P78/0.086*1000000/RES_hhdet_num!P78)</f>
        <v>0</v>
      </c>
      <c r="Q78" s="156">
        <f>IF(RES_hhdet_tes!Q78=0,0,RES_hhdet_tes!Q78/0.086*1000000/RES_hhdet_num!Q78)</f>
        <v>0</v>
      </c>
    </row>
    <row r="79" spans="1:17" ht="12" customHeight="1" x14ac:dyDescent="0.25">
      <c r="A79" s="29" t="s">
        <v>140</v>
      </c>
      <c r="B79" s="57">
        <f>IF(RES_hhdet_tes!B79=0,0,RES_hhdet_tes!B79/0.086*1000000/RES_hhdet_num!B79)</f>
        <v>0</v>
      </c>
      <c r="C79" s="57">
        <f>IF(RES_hhdet_tes!C79=0,0,RES_hhdet_tes!C79/0.086*1000000/RES_hhdet_num!C79)</f>
        <v>0</v>
      </c>
      <c r="D79" s="57">
        <f>IF(RES_hhdet_tes!D79=0,0,RES_hhdet_tes!D79/0.086*1000000/RES_hhdet_num!D79)</f>
        <v>0</v>
      </c>
      <c r="E79" s="57">
        <f>IF(RES_hhdet_tes!E79=0,0,RES_hhdet_tes!E79/0.086*1000000/RES_hhdet_num!E79)</f>
        <v>0</v>
      </c>
      <c r="F79" s="57">
        <f>IF(RES_hhdet_tes!F79=0,0,RES_hhdet_tes!F79/0.086*1000000/RES_hhdet_num!F79)</f>
        <v>0</v>
      </c>
      <c r="G79" s="57">
        <f>IF(RES_hhdet_tes!G79=0,0,RES_hhdet_tes!G79/0.086*1000000/RES_hhdet_num!G79)</f>
        <v>0</v>
      </c>
      <c r="H79" s="57">
        <f>IF(RES_hhdet_tes!H79=0,0,RES_hhdet_tes!H79/0.086*1000000/RES_hhdet_num!H79)</f>
        <v>0</v>
      </c>
      <c r="I79" s="57">
        <f>IF(RES_hhdet_tes!I79=0,0,RES_hhdet_tes!I79/0.086*1000000/RES_hhdet_num!I79)</f>
        <v>0</v>
      </c>
      <c r="J79" s="57">
        <f>IF(RES_hhdet_tes!J79=0,0,RES_hhdet_tes!J79/0.086*1000000/RES_hhdet_num!J79)</f>
        <v>0</v>
      </c>
      <c r="K79" s="57">
        <f>IF(RES_hhdet_tes!K79=0,0,RES_hhdet_tes!K79/0.086*1000000/RES_hhdet_num!K79)</f>
        <v>0</v>
      </c>
      <c r="L79" s="57">
        <f>IF(RES_hhdet_tes!L79=0,0,RES_hhdet_tes!L79/0.086*1000000/RES_hhdet_num!L79)</f>
        <v>0</v>
      </c>
      <c r="M79" s="57">
        <f>IF(RES_hhdet_tes!M79=0,0,RES_hhdet_tes!M79/0.086*1000000/RES_hhdet_num!M79)</f>
        <v>0</v>
      </c>
      <c r="N79" s="57">
        <f>IF(RES_hhdet_tes!N79=0,0,RES_hhdet_tes!N79/0.086*1000000/RES_hhdet_num!N79)</f>
        <v>0</v>
      </c>
      <c r="O79" s="57">
        <f>IF(RES_hhdet_tes!O79=0,0,RES_hhdet_tes!O79/0.086*1000000/RES_hhdet_num!O79)</f>
        <v>0</v>
      </c>
      <c r="P79" s="57">
        <f>IF(RES_hhdet_tes!P79=0,0,RES_hhdet_tes!P79/0.086*1000000/RES_hhdet_num!P79)</f>
        <v>0</v>
      </c>
      <c r="Q79" s="57">
        <f>IF(RES_hhdet_tes!Q79=0,0,RES_hhdet_tes!Q79/0.086*1000000/RES_hhdet_num!Q79)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7985.8829080200694</v>
      </c>
      <c r="C81" s="168">
        <f t="shared" ref="C81:Q81" si="12">SUM(C82,C85,C87,C100)</f>
        <v>7570.9178831464633</v>
      </c>
      <c r="D81" s="168">
        <f t="shared" si="12"/>
        <v>7962.2471091696216</v>
      </c>
      <c r="E81" s="168">
        <f t="shared" si="12"/>
        <v>8017.4884920343029</v>
      </c>
      <c r="F81" s="168">
        <f t="shared" si="12"/>
        <v>7668.1671134744865</v>
      </c>
      <c r="G81" s="168">
        <f t="shared" si="12"/>
        <v>8062.650529243997</v>
      </c>
      <c r="H81" s="168">
        <f t="shared" si="12"/>
        <v>6521.3863686313434</v>
      </c>
      <c r="I81" s="168">
        <f t="shared" si="12"/>
        <v>7476.2235530080907</v>
      </c>
      <c r="J81" s="168">
        <f t="shared" si="12"/>
        <v>7397.2023227154095</v>
      </c>
      <c r="K81" s="168">
        <f t="shared" si="12"/>
        <v>8138.2689496431967</v>
      </c>
      <c r="L81" s="168">
        <f t="shared" si="12"/>
        <v>6738.5309328495268</v>
      </c>
      <c r="M81" s="168">
        <f t="shared" si="12"/>
        <v>7471.9037793648931</v>
      </c>
      <c r="N81" s="168">
        <f t="shared" si="12"/>
        <v>7277.8953624490186</v>
      </c>
      <c r="O81" s="168">
        <f t="shared" si="12"/>
        <v>6714.8915711154505</v>
      </c>
      <c r="P81" s="168">
        <f t="shared" si="12"/>
        <v>6449.3060276639035</v>
      </c>
      <c r="Q81" s="168">
        <f t="shared" si="12"/>
        <v>7202.7330438481304</v>
      </c>
    </row>
    <row r="82" spans="1:17" ht="12.95" customHeight="1" x14ac:dyDescent="0.25">
      <c r="A82" s="158" t="s">
        <v>65</v>
      </c>
      <c r="B82" s="157">
        <f t="shared" ref="B82:Q82" si="13">SUM(B83:B84)</f>
        <v>3970.0598895550193</v>
      </c>
      <c r="C82" s="157">
        <f t="shared" si="13"/>
        <v>3904.5700152818872</v>
      </c>
      <c r="D82" s="157">
        <f t="shared" si="13"/>
        <v>4173.0374436747497</v>
      </c>
      <c r="E82" s="157">
        <f t="shared" si="13"/>
        <v>4126.665676516297</v>
      </c>
      <c r="F82" s="157">
        <f t="shared" si="13"/>
        <v>3718.2068319474974</v>
      </c>
      <c r="G82" s="157">
        <f t="shared" si="13"/>
        <v>4133.9011073423317</v>
      </c>
      <c r="H82" s="157">
        <f t="shared" si="13"/>
        <v>2679.8297676611032</v>
      </c>
      <c r="I82" s="157">
        <f t="shared" si="13"/>
        <v>3426.3662718511014</v>
      </c>
      <c r="J82" s="157">
        <f t="shared" si="13"/>
        <v>3366.0596382570898</v>
      </c>
      <c r="K82" s="157">
        <f t="shared" si="13"/>
        <v>3969.4459730674453</v>
      </c>
      <c r="L82" s="157">
        <f t="shared" si="13"/>
        <v>2466.8115277434708</v>
      </c>
      <c r="M82" s="157">
        <f t="shared" si="13"/>
        <v>3162.740642631808</v>
      </c>
      <c r="N82" s="157">
        <f t="shared" si="13"/>
        <v>2993.0274173332559</v>
      </c>
      <c r="O82" s="157">
        <f t="shared" si="13"/>
        <v>2512.4634674631316</v>
      </c>
      <c r="P82" s="157">
        <f t="shared" si="13"/>
        <v>2151.9865700396153</v>
      </c>
      <c r="Q82" s="157">
        <f t="shared" si="13"/>
        <v>2674.7489172955156</v>
      </c>
    </row>
    <row r="83" spans="1:17" ht="12" customHeight="1" x14ac:dyDescent="0.25">
      <c r="A83" s="23" t="s">
        <v>157</v>
      </c>
      <c r="B83" s="156">
        <f>IF(RES_hhdet_tes!B83=0,0,RES_hhdet_tes!B83/0.086*1000000/RES_hhdet_num!B$81)</f>
        <v>3891.3635224773266</v>
      </c>
      <c r="C83" s="156">
        <f>IF(RES_hhdet_tes!C83=0,0,RES_hhdet_tes!C83/0.086*1000000/RES_hhdet_num!C$81)</f>
        <v>3883.1414732167282</v>
      </c>
      <c r="D83" s="156">
        <f>IF(RES_hhdet_tes!D83=0,0,RES_hhdet_tes!D83/0.086*1000000/RES_hhdet_num!D$81)</f>
        <v>4141.5856916182565</v>
      </c>
      <c r="E83" s="156">
        <f>IF(RES_hhdet_tes!E83=0,0,RES_hhdet_tes!E83/0.086*1000000/RES_hhdet_num!E$81)</f>
        <v>4059.2040716045922</v>
      </c>
      <c r="F83" s="156">
        <f>IF(RES_hhdet_tes!F83=0,0,RES_hhdet_tes!F83/0.086*1000000/RES_hhdet_num!F$81)</f>
        <v>3661.17190804242</v>
      </c>
      <c r="G83" s="156">
        <f>IF(RES_hhdet_tes!G83=0,0,RES_hhdet_tes!G83/0.086*1000000/RES_hhdet_num!G$81)</f>
        <v>4106.9836597037856</v>
      </c>
      <c r="H83" s="156">
        <f>IF(RES_hhdet_tes!H83=0,0,RES_hhdet_tes!H83/0.086*1000000/RES_hhdet_num!H$81)</f>
        <v>2658.8251168482129</v>
      </c>
      <c r="I83" s="156">
        <f>IF(RES_hhdet_tes!I83=0,0,RES_hhdet_tes!I83/0.086*1000000/RES_hhdet_num!I$81)</f>
        <v>3297.1627846478441</v>
      </c>
      <c r="J83" s="156">
        <f>IF(RES_hhdet_tes!J83=0,0,RES_hhdet_tes!J83/0.086*1000000/RES_hhdet_num!J$81)</f>
        <v>3285.449115575228</v>
      </c>
      <c r="K83" s="156">
        <f>IF(RES_hhdet_tes!K83=0,0,RES_hhdet_tes!K83/0.086*1000000/RES_hhdet_num!K$81)</f>
        <v>3944.3665028484611</v>
      </c>
      <c r="L83" s="156">
        <f>IF(RES_hhdet_tes!L83=0,0,RES_hhdet_tes!L83/0.086*1000000/RES_hhdet_num!L$81)</f>
        <v>2426.4413887185906</v>
      </c>
      <c r="M83" s="156">
        <f>IF(RES_hhdet_tes!M83=0,0,RES_hhdet_tes!M83/0.086*1000000/RES_hhdet_num!M$81)</f>
        <v>3132.1064243594215</v>
      </c>
      <c r="N83" s="156">
        <f>IF(RES_hhdet_tes!N83=0,0,RES_hhdet_tes!N83/0.086*1000000/RES_hhdet_num!N$81)</f>
        <v>2972.8022733183716</v>
      </c>
      <c r="O83" s="156">
        <f>IF(RES_hhdet_tes!O83=0,0,RES_hhdet_tes!O83/0.086*1000000/RES_hhdet_num!O$81)</f>
        <v>2495.2166401896666</v>
      </c>
      <c r="P83" s="156">
        <f>IF(RES_hhdet_tes!P83=0,0,RES_hhdet_tes!P83/0.086*1000000/RES_hhdet_num!P$81)</f>
        <v>2127.9411844235142</v>
      </c>
      <c r="Q83" s="156">
        <f>IF(RES_hhdet_tes!Q83=0,0,RES_hhdet_tes!Q83/0.086*1000000/RES_hhdet_num!Q$81)</f>
        <v>2636.0287545491078</v>
      </c>
    </row>
    <row r="84" spans="1:17" ht="12" customHeight="1" x14ac:dyDescent="0.25">
      <c r="A84" s="23" t="s">
        <v>60</v>
      </c>
      <c r="B84" s="156">
        <f>IF(RES_hhdet_tes!B84=0,0,RES_hhdet_tes!B84/0.086*1000000/RES_hhdet_num!B$81)</f>
        <v>78.696367077692528</v>
      </c>
      <c r="C84" s="156">
        <f>IF(RES_hhdet_tes!C84=0,0,RES_hhdet_tes!C84/0.086*1000000/RES_hhdet_num!C$81)</f>
        <v>21.428542065158879</v>
      </c>
      <c r="D84" s="156">
        <f>IF(RES_hhdet_tes!D84=0,0,RES_hhdet_tes!D84/0.086*1000000/RES_hhdet_num!D$81)</f>
        <v>31.451752056492754</v>
      </c>
      <c r="E84" s="156">
        <f>IF(RES_hhdet_tes!E84=0,0,RES_hhdet_tes!E84/0.086*1000000/RES_hhdet_num!E$81)</f>
        <v>67.461604911704569</v>
      </c>
      <c r="F84" s="156">
        <f>IF(RES_hhdet_tes!F84=0,0,RES_hhdet_tes!F84/0.086*1000000/RES_hhdet_num!F$81)</f>
        <v>57.034923905077356</v>
      </c>
      <c r="G84" s="156">
        <f>IF(RES_hhdet_tes!G84=0,0,RES_hhdet_tes!G84/0.086*1000000/RES_hhdet_num!G$81)</f>
        <v>26.917447638545671</v>
      </c>
      <c r="H84" s="156">
        <f>IF(RES_hhdet_tes!H84=0,0,RES_hhdet_tes!H84/0.086*1000000/RES_hhdet_num!H$81)</f>
        <v>21.004650812890425</v>
      </c>
      <c r="I84" s="156">
        <f>IF(RES_hhdet_tes!I84=0,0,RES_hhdet_tes!I84/0.086*1000000/RES_hhdet_num!I$81)</f>
        <v>129.2034872032574</v>
      </c>
      <c r="J84" s="156">
        <f>IF(RES_hhdet_tes!J84=0,0,RES_hhdet_tes!J84/0.086*1000000/RES_hhdet_num!J$81)</f>
        <v>80.610522681861681</v>
      </c>
      <c r="K84" s="156">
        <f>IF(RES_hhdet_tes!K84=0,0,RES_hhdet_tes!K84/0.086*1000000/RES_hhdet_num!K$81)</f>
        <v>25.07947021898427</v>
      </c>
      <c r="L84" s="156">
        <f>IF(RES_hhdet_tes!L84=0,0,RES_hhdet_tes!L84/0.086*1000000/RES_hhdet_num!L$81)</f>
        <v>40.370139024880196</v>
      </c>
      <c r="M84" s="156">
        <f>IF(RES_hhdet_tes!M84=0,0,RES_hhdet_tes!M84/0.086*1000000/RES_hhdet_num!M$81)</f>
        <v>30.634218272386406</v>
      </c>
      <c r="N84" s="156">
        <f>IF(RES_hhdet_tes!N84=0,0,RES_hhdet_tes!N84/0.086*1000000/RES_hhdet_num!N$81)</f>
        <v>20.225144014884524</v>
      </c>
      <c r="O84" s="156">
        <f>IF(RES_hhdet_tes!O84=0,0,RES_hhdet_tes!O84/0.086*1000000/RES_hhdet_num!O$81)</f>
        <v>17.246827273464827</v>
      </c>
      <c r="P84" s="156">
        <f>IF(RES_hhdet_tes!P84=0,0,RES_hhdet_tes!P84/0.086*1000000/RES_hhdet_num!P$81)</f>
        <v>24.045385616100962</v>
      </c>
      <c r="Q84" s="156">
        <f>IF(RES_hhdet_tes!Q84=0,0,RES_hhdet_tes!Q84/0.086*1000000/RES_hhdet_num!Q$81)</f>
        <v>38.720162746407617</v>
      </c>
    </row>
    <row r="85" spans="1:17" ht="12.95" customHeight="1" x14ac:dyDescent="0.25">
      <c r="A85" s="158" t="s">
        <v>112</v>
      </c>
      <c r="B85" s="157">
        <f t="shared" ref="B85:Q85" si="14">B86</f>
        <v>497.66724037049153</v>
      </c>
      <c r="C85" s="157">
        <f t="shared" si="14"/>
        <v>536.90435991673269</v>
      </c>
      <c r="D85" s="157">
        <f t="shared" si="14"/>
        <v>560.51771355677909</v>
      </c>
      <c r="E85" s="157">
        <f t="shared" si="14"/>
        <v>585.23413975374763</v>
      </c>
      <c r="F85" s="157">
        <f t="shared" si="14"/>
        <v>634.02583897624675</v>
      </c>
      <c r="G85" s="157">
        <f t="shared" si="14"/>
        <v>660.61320672870181</v>
      </c>
      <c r="H85" s="157">
        <f t="shared" si="14"/>
        <v>691.56488334183462</v>
      </c>
      <c r="I85" s="157">
        <f t="shared" si="14"/>
        <v>705.36128283776816</v>
      </c>
      <c r="J85" s="157">
        <f t="shared" si="14"/>
        <v>715.84833453846545</v>
      </c>
      <c r="K85" s="157">
        <f t="shared" si="14"/>
        <v>839.10149796759606</v>
      </c>
      <c r="L85" s="157">
        <f t="shared" si="14"/>
        <v>947.65680214518818</v>
      </c>
      <c r="M85" s="157">
        <f t="shared" si="14"/>
        <v>1021.9786627138139</v>
      </c>
      <c r="N85" s="157">
        <f t="shared" si="14"/>
        <v>1073.9165498460511</v>
      </c>
      <c r="O85" s="157">
        <f t="shared" si="14"/>
        <v>1132.7958682010876</v>
      </c>
      <c r="P85" s="157">
        <f t="shared" si="14"/>
        <v>1180.4562102027039</v>
      </c>
      <c r="Q85" s="157">
        <f t="shared" si="14"/>
        <v>1227.6319022572363</v>
      </c>
    </row>
    <row r="86" spans="1:17" ht="12" customHeight="1" x14ac:dyDescent="0.25">
      <c r="A86" s="23" t="s">
        <v>60</v>
      </c>
      <c r="B86" s="156">
        <f>IF(RES_hhdet_tes!B86=0,0,RES_hhdet_tes!B86/0.086*1000000/RES_hhdet_num!B$81)</f>
        <v>497.66724037049153</v>
      </c>
      <c r="C86" s="156">
        <f>IF(RES_hhdet_tes!C86=0,0,RES_hhdet_tes!C86/0.086*1000000/RES_hhdet_num!C$81)</f>
        <v>536.90435991673269</v>
      </c>
      <c r="D86" s="156">
        <f>IF(RES_hhdet_tes!D86=0,0,RES_hhdet_tes!D86/0.086*1000000/RES_hhdet_num!D$81)</f>
        <v>560.51771355677909</v>
      </c>
      <c r="E86" s="156">
        <f>IF(RES_hhdet_tes!E86=0,0,RES_hhdet_tes!E86/0.086*1000000/RES_hhdet_num!E$81)</f>
        <v>585.23413975374763</v>
      </c>
      <c r="F86" s="156">
        <f>IF(RES_hhdet_tes!F86=0,0,RES_hhdet_tes!F86/0.086*1000000/RES_hhdet_num!F$81)</f>
        <v>634.02583897624675</v>
      </c>
      <c r="G86" s="156">
        <f>IF(RES_hhdet_tes!G86=0,0,RES_hhdet_tes!G86/0.086*1000000/RES_hhdet_num!G$81)</f>
        <v>660.61320672870181</v>
      </c>
      <c r="H86" s="156">
        <f>IF(RES_hhdet_tes!H86=0,0,RES_hhdet_tes!H86/0.086*1000000/RES_hhdet_num!H$81)</f>
        <v>691.56488334183462</v>
      </c>
      <c r="I86" s="156">
        <f>IF(RES_hhdet_tes!I86=0,0,RES_hhdet_tes!I86/0.086*1000000/RES_hhdet_num!I$81)</f>
        <v>705.36128283776816</v>
      </c>
      <c r="J86" s="156">
        <f>IF(RES_hhdet_tes!J86=0,0,RES_hhdet_tes!J86/0.086*1000000/RES_hhdet_num!J$81)</f>
        <v>715.84833453846545</v>
      </c>
      <c r="K86" s="156">
        <f>IF(RES_hhdet_tes!K86=0,0,RES_hhdet_tes!K86/0.086*1000000/RES_hhdet_num!K$81)</f>
        <v>839.10149796759606</v>
      </c>
      <c r="L86" s="156">
        <f>IF(RES_hhdet_tes!L86=0,0,RES_hhdet_tes!L86/0.086*1000000/RES_hhdet_num!L$81)</f>
        <v>947.65680214518818</v>
      </c>
      <c r="M86" s="156">
        <f>IF(RES_hhdet_tes!M86=0,0,RES_hhdet_tes!M86/0.086*1000000/RES_hhdet_num!M$81)</f>
        <v>1021.9786627138139</v>
      </c>
      <c r="N86" s="156">
        <f>IF(RES_hhdet_tes!N86=0,0,RES_hhdet_tes!N86/0.086*1000000/RES_hhdet_num!N$81)</f>
        <v>1073.9165498460511</v>
      </c>
      <c r="O86" s="156">
        <f>IF(RES_hhdet_tes!O86=0,0,RES_hhdet_tes!O86/0.086*1000000/RES_hhdet_num!O$81)</f>
        <v>1132.7958682010876</v>
      </c>
      <c r="P86" s="156">
        <f>IF(RES_hhdet_tes!P86=0,0,RES_hhdet_tes!P86/0.086*1000000/RES_hhdet_num!P$81)</f>
        <v>1180.4562102027039</v>
      </c>
      <c r="Q86" s="156">
        <f>IF(RES_hhdet_tes!Q86=0,0,RES_hhdet_tes!Q86/0.086*1000000/RES_hhdet_num!Q$81)</f>
        <v>1227.6319022572363</v>
      </c>
    </row>
    <row r="87" spans="1:17" ht="12" customHeight="1" x14ac:dyDescent="0.25">
      <c r="A87" s="158" t="s">
        <v>63</v>
      </c>
      <c r="B87" s="157">
        <f>IF(RES_hhdet_tes!B87=0,0,RES_hhdet_tes!B87/0.086*1000000/RES_hhdet_num!B$81)</f>
        <v>2471.2065102884567</v>
      </c>
      <c r="C87" s="157">
        <f>IF(RES_hhdet_tes!C87=0,0,RES_hhdet_tes!C87/0.086*1000000/RES_hhdet_num!C$81)</f>
        <v>2316.3516967131686</v>
      </c>
      <c r="D87" s="157">
        <f>IF(RES_hhdet_tes!D87=0,0,RES_hhdet_tes!D87/0.086*1000000/RES_hhdet_num!D$81)</f>
        <v>2400.3202974619448</v>
      </c>
      <c r="E87" s="157">
        <f>IF(RES_hhdet_tes!E87=0,0,RES_hhdet_tes!E87/0.086*1000000/RES_hhdet_num!E$81)</f>
        <v>2414.160821647582</v>
      </c>
      <c r="F87" s="157">
        <f>IF(RES_hhdet_tes!F87=0,0,RES_hhdet_tes!F87/0.086*1000000/RES_hhdet_num!F$81)</f>
        <v>2363.4934840336123</v>
      </c>
      <c r="G87" s="157">
        <f>IF(RES_hhdet_tes!G87=0,0,RES_hhdet_tes!G87/0.086*1000000/RES_hhdet_num!G$81)</f>
        <v>2333.5020232620973</v>
      </c>
      <c r="H87" s="157">
        <f>IF(RES_hhdet_tes!H87=0,0,RES_hhdet_tes!H87/0.086*1000000/RES_hhdet_num!H$81)</f>
        <v>2231.8121726777449</v>
      </c>
      <c r="I87" s="157">
        <f>IF(RES_hhdet_tes!I87=0,0,RES_hhdet_tes!I87/0.086*1000000/RES_hhdet_num!I$81)</f>
        <v>2319.7932966262911</v>
      </c>
      <c r="J87" s="157">
        <f>IF(RES_hhdet_tes!J87=0,0,RES_hhdet_tes!J87/0.086*1000000/RES_hhdet_num!J$81)</f>
        <v>2306.4047093811005</v>
      </c>
      <c r="K87" s="157">
        <f>IF(RES_hhdet_tes!K87=0,0,RES_hhdet_tes!K87/0.086*1000000/RES_hhdet_num!K$81)</f>
        <v>2298.5204269822634</v>
      </c>
      <c r="L87" s="157">
        <f>IF(RES_hhdet_tes!L87=0,0,RES_hhdet_tes!L87/0.086*1000000/RES_hhdet_num!L$81)</f>
        <v>2269.8812562057656</v>
      </c>
      <c r="M87" s="157">
        <f>IF(RES_hhdet_tes!M87=0,0,RES_hhdet_tes!M87/0.086*1000000/RES_hhdet_num!M$81)</f>
        <v>2248.9699711512285</v>
      </c>
      <c r="N87" s="157">
        <f>IF(RES_hhdet_tes!N87=0,0,RES_hhdet_tes!N87/0.086*1000000/RES_hhdet_num!N$81)</f>
        <v>2203.9530160895411</v>
      </c>
      <c r="O87" s="157">
        <f>IF(RES_hhdet_tes!O87=0,0,RES_hhdet_tes!O87/0.086*1000000/RES_hhdet_num!O$81)</f>
        <v>2154.7938613862289</v>
      </c>
      <c r="P87" s="157">
        <f>IF(RES_hhdet_tes!P87=0,0,RES_hhdet_tes!P87/0.086*1000000/RES_hhdet_num!P$81)</f>
        <v>2221.8848577686613</v>
      </c>
      <c r="Q87" s="157">
        <f>IF(RES_hhdet_tes!Q87=0,0,RES_hhdet_tes!Q87/0.086*1000000/RES_hhdet_num!Q$81)</f>
        <v>2363.5927381972083</v>
      </c>
    </row>
    <row r="88" spans="1:17" ht="12" customHeight="1" x14ac:dyDescent="0.25">
      <c r="A88" s="167" t="s">
        <v>156</v>
      </c>
      <c r="B88" s="132">
        <f>IF(RES_hhdet_tes!B88=0,0,RES_hhdet_tes!B88/0.086*1000000/RES_hhdet_num!B88)</f>
        <v>0</v>
      </c>
      <c r="C88" s="132">
        <f>IF(RES_hhdet_tes!C88=0,0,RES_hhdet_tes!C88/0.086*1000000/RES_hhdet_num!C88)</f>
        <v>0</v>
      </c>
      <c r="D88" s="132">
        <f>IF(RES_hhdet_tes!D88=0,0,RES_hhdet_tes!D88/0.086*1000000/RES_hhdet_num!D88)</f>
        <v>0</v>
      </c>
      <c r="E88" s="132">
        <f>IF(RES_hhdet_tes!E88=0,0,RES_hhdet_tes!E88/0.086*1000000/RES_hhdet_num!E88)</f>
        <v>0</v>
      </c>
      <c r="F88" s="132">
        <f>IF(RES_hhdet_tes!F88=0,0,RES_hhdet_tes!F88/0.086*1000000/RES_hhdet_num!F88)</f>
        <v>0</v>
      </c>
      <c r="G88" s="132">
        <f>IF(RES_hhdet_tes!G88=0,0,RES_hhdet_tes!G88/0.086*1000000/RES_hhdet_num!G88)</f>
        <v>0</v>
      </c>
      <c r="H88" s="132">
        <f>IF(RES_hhdet_tes!H88=0,0,RES_hhdet_tes!H88/0.086*1000000/RES_hhdet_num!H88)</f>
        <v>0</v>
      </c>
      <c r="I88" s="132">
        <f>IF(RES_hhdet_tes!I88=0,0,RES_hhdet_tes!I88/0.086*1000000/RES_hhdet_num!I88)</f>
        <v>0</v>
      </c>
      <c r="J88" s="132">
        <f>IF(RES_hhdet_tes!J88=0,0,RES_hhdet_tes!J88/0.086*1000000/RES_hhdet_num!J88)</f>
        <v>0</v>
      </c>
      <c r="K88" s="132">
        <f>IF(RES_hhdet_tes!K88=0,0,RES_hhdet_tes!K88/0.086*1000000/RES_hhdet_num!K88)</f>
        <v>0</v>
      </c>
      <c r="L88" s="132">
        <f>IF(RES_hhdet_tes!L88=0,0,RES_hhdet_tes!L88/0.086*1000000/RES_hhdet_num!L88)</f>
        <v>0</v>
      </c>
      <c r="M88" s="132">
        <f>IF(RES_hhdet_tes!M88=0,0,RES_hhdet_tes!M88/0.086*1000000/RES_hhdet_num!M88)</f>
        <v>0</v>
      </c>
      <c r="N88" s="132">
        <f>IF(RES_hhdet_tes!N88=0,0,RES_hhdet_tes!N88/0.086*1000000/RES_hhdet_num!N88)</f>
        <v>0</v>
      </c>
      <c r="O88" s="132">
        <f>IF(RES_hhdet_tes!O88=0,0,RES_hhdet_tes!O88/0.086*1000000/RES_hhdet_num!O88)</f>
        <v>0</v>
      </c>
      <c r="P88" s="132">
        <f>IF(RES_hhdet_tes!P88=0,0,RES_hhdet_tes!P88/0.086*1000000/RES_hhdet_num!P88)</f>
        <v>0</v>
      </c>
      <c r="Q88" s="132">
        <f>IF(RES_hhdet_tes!Q88=0,0,RES_hhdet_tes!Q88/0.086*1000000/RES_hhdet_num!Q88)</f>
        <v>0</v>
      </c>
    </row>
    <row r="89" spans="1:17" ht="12" customHeight="1" x14ac:dyDescent="0.25">
      <c r="A89" s="167" t="s">
        <v>155</v>
      </c>
      <c r="B89" s="132">
        <f>IF(RES_hhdet_tes!B89=0,0,RES_hhdet_tes!B89/0.086*1000000/RES_hhdet_num!B89)</f>
        <v>0</v>
      </c>
      <c r="C89" s="132">
        <f>IF(RES_hhdet_tes!C89=0,0,RES_hhdet_tes!C89/0.086*1000000/RES_hhdet_num!C89)</f>
        <v>0</v>
      </c>
      <c r="D89" s="132">
        <f>IF(RES_hhdet_tes!D89=0,0,RES_hhdet_tes!D89/0.086*1000000/RES_hhdet_num!D89)</f>
        <v>0</v>
      </c>
      <c r="E89" s="132">
        <f>IF(RES_hhdet_tes!E89=0,0,RES_hhdet_tes!E89/0.086*1000000/RES_hhdet_num!E89)</f>
        <v>0</v>
      </c>
      <c r="F89" s="132">
        <f>IF(RES_hhdet_tes!F89=0,0,RES_hhdet_tes!F89/0.086*1000000/RES_hhdet_num!F89)</f>
        <v>0</v>
      </c>
      <c r="G89" s="132">
        <f>IF(RES_hhdet_tes!G89=0,0,RES_hhdet_tes!G89/0.086*1000000/RES_hhdet_num!G89)</f>
        <v>0</v>
      </c>
      <c r="H89" s="132">
        <f>IF(RES_hhdet_tes!H89=0,0,RES_hhdet_tes!H89/0.086*1000000/RES_hhdet_num!H89)</f>
        <v>0</v>
      </c>
      <c r="I89" s="132">
        <f>IF(RES_hhdet_tes!I89=0,0,RES_hhdet_tes!I89/0.086*1000000/RES_hhdet_num!I89)</f>
        <v>0</v>
      </c>
      <c r="J89" s="132">
        <f>IF(RES_hhdet_tes!J89=0,0,RES_hhdet_tes!J89/0.086*1000000/RES_hhdet_num!J89)</f>
        <v>0</v>
      </c>
      <c r="K89" s="132">
        <f>IF(RES_hhdet_tes!K89=0,0,RES_hhdet_tes!K89/0.086*1000000/RES_hhdet_num!K89)</f>
        <v>0</v>
      </c>
      <c r="L89" s="132">
        <f>IF(RES_hhdet_tes!L89=0,0,RES_hhdet_tes!L89/0.086*1000000/RES_hhdet_num!L89)</f>
        <v>0</v>
      </c>
      <c r="M89" s="132">
        <f>IF(RES_hhdet_tes!M89=0,0,RES_hhdet_tes!M89/0.086*1000000/RES_hhdet_num!M89)</f>
        <v>0</v>
      </c>
      <c r="N89" s="132">
        <f>IF(RES_hhdet_tes!N89=0,0,RES_hhdet_tes!N89/0.086*1000000/RES_hhdet_num!N89)</f>
        <v>0</v>
      </c>
      <c r="O89" s="132">
        <f>IF(RES_hhdet_tes!O89=0,0,RES_hhdet_tes!O89/0.086*1000000/RES_hhdet_num!O89)</f>
        <v>0</v>
      </c>
      <c r="P89" s="132">
        <f>IF(RES_hhdet_tes!P89=0,0,RES_hhdet_tes!P89/0.086*1000000/RES_hhdet_num!P89)</f>
        <v>0</v>
      </c>
      <c r="Q89" s="132">
        <f>IF(RES_hhdet_tes!Q89=0,0,RES_hhdet_tes!Q89/0.086*1000000/RES_hhdet_num!Q89)</f>
        <v>0</v>
      </c>
    </row>
    <row r="90" spans="1:17" ht="12" customHeight="1" x14ac:dyDescent="0.25">
      <c r="A90" s="166" t="s">
        <v>55</v>
      </c>
      <c r="B90" s="165">
        <f>IF(RES_hhdet_tes!B90=0,0,RES_hhdet_tes!B90/0.086*1000000/RES_hhdet_num!B89)</f>
        <v>0</v>
      </c>
      <c r="C90" s="165">
        <f>IF(RES_hhdet_tes!C90=0,0,RES_hhdet_tes!C90/0.086*1000000/RES_hhdet_num!C89)</f>
        <v>0</v>
      </c>
      <c r="D90" s="165">
        <f>IF(RES_hhdet_tes!D90=0,0,RES_hhdet_tes!D90/0.086*1000000/RES_hhdet_num!D89)</f>
        <v>0</v>
      </c>
      <c r="E90" s="165">
        <f>IF(RES_hhdet_tes!E90=0,0,RES_hhdet_tes!E90/0.086*1000000/RES_hhdet_num!E89)</f>
        <v>0</v>
      </c>
      <c r="F90" s="165">
        <f>IF(RES_hhdet_tes!F90=0,0,RES_hhdet_tes!F90/0.086*1000000/RES_hhdet_num!F89)</f>
        <v>0</v>
      </c>
      <c r="G90" s="165">
        <f>IF(RES_hhdet_tes!G90=0,0,RES_hhdet_tes!G90/0.086*1000000/RES_hhdet_num!G89)</f>
        <v>0</v>
      </c>
      <c r="H90" s="165">
        <f>IF(RES_hhdet_tes!H90=0,0,RES_hhdet_tes!H90/0.086*1000000/RES_hhdet_num!H89)</f>
        <v>0</v>
      </c>
      <c r="I90" s="165">
        <f>IF(RES_hhdet_tes!I90=0,0,RES_hhdet_tes!I90/0.086*1000000/RES_hhdet_num!I89)</f>
        <v>0</v>
      </c>
      <c r="J90" s="165">
        <f>IF(RES_hhdet_tes!J90=0,0,RES_hhdet_tes!J90/0.086*1000000/RES_hhdet_num!J89)</f>
        <v>0</v>
      </c>
      <c r="K90" s="165">
        <f>IF(RES_hhdet_tes!K90=0,0,RES_hhdet_tes!K90/0.086*1000000/RES_hhdet_num!K89)</f>
        <v>0</v>
      </c>
      <c r="L90" s="165">
        <f>IF(RES_hhdet_tes!L90=0,0,RES_hhdet_tes!L90/0.086*1000000/RES_hhdet_num!L89)</f>
        <v>0</v>
      </c>
      <c r="M90" s="165">
        <f>IF(RES_hhdet_tes!M90=0,0,RES_hhdet_tes!M90/0.086*1000000/RES_hhdet_num!M89)</f>
        <v>0</v>
      </c>
      <c r="N90" s="165">
        <f>IF(RES_hhdet_tes!N90=0,0,RES_hhdet_tes!N90/0.086*1000000/RES_hhdet_num!N89)</f>
        <v>0</v>
      </c>
      <c r="O90" s="165">
        <f>IF(RES_hhdet_tes!O90=0,0,RES_hhdet_tes!O90/0.086*1000000/RES_hhdet_num!O89)</f>
        <v>0</v>
      </c>
      <c r="P90" s="165">
        <f>IF(RES_hhdet_tes!P90=0,0,RES_hhdet_tes!P90/0.086*1000000/RES_hhdet_num!P89)</f>
        <v>0</v>
      </c>
      <c r="Q90" s="165">
        <f>IF(RES_hhdet_tes!Q90=0,0,RES_hhdet_tes!Q90/0.086*1000000/RES_hhdet_num!Q89)</f>
        <v>0</v>
      </c>
    </row>
    <row r="91" spans="1:17" ht="12" customHeight="1" x14ac:dyDescent="0.25">
      <c r="A91" s="147" t="s">
        <v>59</v>
      </c>
      <c r="B91" s="164">
        <f>IF(RES_hhdet_tes!B91=0,0,RES_hhdet_tes!B91/0.086*1000000/RES_hhdet_num!B89)</f>
        <v>0</v>
      </c>
      <c r="C91" s="164">
        <f>IF(RES_hhdet_tes!C91=0,0,RES_hhdet_tes!C91/0.086*1000000/RES_hhdet_num!C89)</f>
        <v>0</v>
      </c>
      <c r="D91" s="164">
        <f>IF(RES_hhdet_tes!D91=0,0,RES_hhdet_tes!D91/0.086*1000000/RES_hhdet_num!D89)</f>
        <v>0</v>
      </c>
      <c r="E91" s="164">
        <f>IF(RES_hhdet_tes!E91=0,0,RES_hhdet_tes!E91/0.086*1000000/RES_hhdet_num!E89)</f>
        <v>0</v>
      </c>
      <c r="F91" s="164">
        <f>IF(RES_hhdet_tes!F91=0,0,RES_hhdet_tes!F91/0.086*1000000/RES_hhdet_num!F89)</f>
        <v>0</v>
      </c>
      <c r="G91" s="164">
        <f>IF(RES_hhdet_tes!G91=0,0,RES_hhdet_tes!G91/0.086*1000000/RES_hhdet_num!G89)</f>
        <v>0</v>
      </c>
      <c r="H91" s="164">
        <f>IF(RES_hhdet_tes!H91=0,0,RES_hhdet_tes!H91/0.086*1000000/RES_hhdet_num!H89)</f>
        <v>0</v>
      </c>
      <c r="I91" s="164">
        <f>IF(RES_hhdet_tes!I91=0,0,RES_hhdet_tes!I91/0.086*1000000/RES_hhdet_num!I89)</f>
        <v>0</v>
      </c>
      <c r="J91" s="164">
        <f>IF(RES_hhdet_tes!J91=0,0,RES_hhdet_tes!J91/0.086*1000000/RES_hhdet_num!J89)</f>
        <v>0</v>
      </c>
      <c r="K91" s="164">
        <f>IF(RES_hhdet_tes!K91=0,0,RES_hhdet_tes!K91/0.086*1000000/RES_hhdet_num!K89)</f>
        <v>0</v>
      </c>
      <c r="L91" s="164">
        <f>IF(RES_hhdet_tes!L91=0,0,RES_hhdet_tes!L91/0.086*1000000/RES_hhdet_num!L89)</f>
        <v>0</v>
      </c>
      <c r="M91" s="164">
        <f>IF(RES_hhdet_tes!M91=0,0,RES_hhdet_tes!M91/0.086*1000000/RES_hhdet_num!M89)</f>
        <v>0</v>
      </c>
      <c r="N91" s="164">
        <f>IF(RES_hhdet_tes!N91=0,0,RES_hhdet_tes!N91/0.086*1000000/RES_hhdet_num!N89)</f>
        <v>0</v>
      </c>
      <c r="O91" s="164">
        <f>IF(RES_hhdet_tes!O91=0,0,RES_hhdet_tes!O91/0.086*1000000/RES_hhdet_num!O89)</f>
        <v>0</v>
      </c>
      <c r="P91" s="164">
        <f>IF(RES_hhdet_tes!P91=0,0,RES_hhdet_tes!P91/0.086*1000000/RES_hhdet_num!P89)</f>
        <v>0</v>
      </c>
      <c r="Q91" s="164">
        <f>IF(RES_hhdet_tes!Q91=0,0,RES_hhdet_tes!Q91/0.086*1000000/RES_hhdet_num!Q89)</f>
        <v>0</v>
      </c>
    </row>
    <row r="92" spans="1:17" ht="12" customHeight="1" x14ac:dyDescent="0.25">
      <c r="A92" s="163" t="s">
        <v>144</v>
      </c>
      <c r="B92" s="162">
        <f>IF(RES_hhdet_tes!B92=0,0,RES_hhdet_tes!B92/0.086*1000000/RES_hhdet_num!B92)</f>
        <v>2458.0164611818327</v>
      </c>
      <c r="C92" s="162">
        <f>IF(RES_hhdet_tes!C92=0,0,RES_hhdet_tes!C92/0.086*1000000/RES_hhdet_num!C92)</f>
        <v>2324.9586550741019</v>
      </c>
      <c r="D92" s="162">
        <f>IF(RES_hhdet_tes!D92=0,0,RES_hhdet_tes!D92/0.086*1000000/RES_hhdet_num!D92)</f>
        <v>2409.9018124427448</v>
      </c>
      <c r="E92" s="162">
        <f>IF(RES_hhdet_tes!E92=0,0,RES_hhdet_tes!E92/0.086*1000000/RES_hhdet_num!E92)</f>
        <v>2422.1840313363559</v>
      </c>
      <c r="F92" s="162">
        <f>IF(RES_hhdet_tes!F92=0,0,RES_hhdet_tes!F92/0.086*1000000/RES_hhdet_num!F92)</f>
        <v>2393.4405024556513</v>
      </c>
      <c r="G92" s="162">
        <f>IF(RES_hhdet_tes!G92=0,0,RES_hhdet_tes!G92/0.086*1000000/RES_hhdet_num!G92)</f>
        <v>2349.5615236607136</v>
      </c>
      <c r="H92" s="162">
        <f>IF(RES_hhdet_tes!H92=0,0,RES_hhdet_tes!H92/0.086*1000000/RES_hhdet_num!H92)</f>
        <v>2259.5466937856067</v>
      </c>
      <c r="I92" s="162">
        <f>IF(RES_hhdet_tes!I92=0,0,RES_hhdet_tes!I92/0.086*1000000/RES_hhdet_num!I92)</f>
        <v>2421.4928969428292</v>
      </c>
      <c r="J92" s="162">
        <f>IF(RES_hhdet_tes!J92=0,0,RES_hhdet_tes!J92/0.086*1000000/RES_hhdet_num!J92)</f>
        <v>2370.3240668076305</v>
      </c>
      <c r="K92" s="162">
        <f>IF(RES_hhdet_tes!K92=0,0,RES_hhdet_tes!K92/0.086*1000000/RES_hhdet_num!K92)</f>
        <v>2356.5256468014863</v>
      </c>
      <c r="L92" s="162">
        <f>IF(RES_hhdet_tes!L92=0,0,RES_hhdet_tes!L92/0.086*1000000/RES_hhdet_num!L92)</f>
        <v>2338.4228217387217</v>
      </c>
      <c r="M92" s="162">
        <f>IF(RES_hhdet_tes!M92=0,0,RES_hhdet_tes!M92/0.086*1000000/RES_hhdet_num!M92)</f>
        <v>2187.010067153521</v>
      </c>
      <c r="N92" s="162">
        <f>IF(RES_hhdet_tes!N92=0,0,RES_hhdet_tes!N92/0.086*1000000/RES_hhdet_num!N92)</f>
        <v>2067.5653326075571</v>
      </c>
      <c r="O92" s="162">
        <f>IF(RES_hhdet_tes!O92=0,0,RES_hhdet_tes!O92/0.086*1000000/RES_hhdet_num!O92)</f>
        <v>1991.3903876864692</v>
      </c>
      <c r="P92" s="162">
        <f>IF(RES_hhdet_tes!P92=0,0,RES_hhdet_tes!P92/0.086*1000000/RES_hhdet_num!P92)</f>
        <v>1998.7733464504788</v>
      </c>
      <c r="Q92" s="162">
        <f>IF(RES_hhdet_tes!Q92=0,0,RES_hhdet_tes!Q92/0.086*1000000/RES_hhdet_num!Q92)</f>
        <v>2081.246084130943</v>
      </c>
    </row>
    <row r="93" spans="1:17" ht="12" customHeight="1" x14ac:dyDescent="0.25">
      <c r="A93" s="161" t="s">
        <v>143</v>
      </c>
      <c r="B93" s="160">
        <f>IF(RES_hhdet_tes!B93=0,0,RES_hhdet_tes!B93/0.086*1000000/RES_hhdet_num!B93)</f>
        <v>2457.6028856956273</v>
      </c>
      <c r="C93" s="160">
        <f>IF(RES_hhdet_tes!C93=0,0,RES_hhdet_tes!C93/0.086*1000000/RES_hhdet_num!C93)</f>
        <v>2311.1483756735142</v>
      </c>
      <c r="D93" s="160">
        <f>IF(RES_hhdet_tes!D93=0,0,RES_hhdet_tes!D93/0.086*1000000/RES_hhdet_num!D93)</f>
        <v>2384.9857285181251</v>
      </c>
      <c r="E93" s="160">
        <f>IF(RES_hhdet_tes!E93=0,0,RES_hhdet_tes!E93/0.086*1000000/RES_hhdet_num!E93)</f>
        <v>2390.0342460647635</v>
      </c>
      <c r="F93" s="160">
        <f>IF(RES_hhdet_tes!F93=0,0,RES_hhdet_tes!F93/0.086*1000000/RES_hhdet_num!F93)</f>
        <v>2342.95379940771</v>
      </c>
      <c r="G93" s="160">
        <f>IF(RES_hhdet_tes!G93=0,0,RES_hhdet_tes!G93/0.086*1000000/RES_hhdet_num!G93)</f>
        <v>2315.7971892961741</v>
      </c>
      <c r="H93" s="160">
        <f>IF(RES_hhdet_tes!H93=0,0,RES_hhdet_tes!H93/0.086*1000000/RES_hhdet_num!H93)</f>
        <v>2208.961202179637</v>
      </c>
      <c r="I93" s="160">
        <f>IF(RES_hhdet_tes!I93=0,0,RES_hhdet_tes!I93/0.086*1000000/RES_hhdet_num!I93)</f>
        <v>2275.0671509358194</v>
      </c>
      <c r="J93" s="160">
        <f>IF(RES_hhdet_tes!J93=0,0,RES_hhdet_tes!J93/0.086*1000000/RES_hhdet_num!J93)</f>
        <v>2253.0127628079658</v>
      </c>
      <c r="K93" s="160">
        <f>IF(RES_hhdet_tes!K93=0,0,RES_hhdet_tes!K93/0.086*1000000/RES_hhdet_num!K93)</f>
        <v>2248.2661987024735</v>
      </c>
      <c r="L93" s="160">
        <f>IF(RES_hhdet_tes!L93=0,0,RES_hhdet_tes!L93/0.086*1000000/RES_hhdet_num!L93)</f>
        <v>2223.4362068485434</v>
      </c>
      <c r="M93" s="160">
        <f>IF(RES_hhdet_tes!M93=0,0,RES_hhdet_tes!M93/0.086*1000000/RES_hhdet_num!M93)</f>
        <v>2209.0484947470459</v>
      </c>
      <c r="N93" s="160">
        <f>IF(RES_hhdet_tes!N93=0,0,RES_hhdet_tes!N93/0.086*1000000/RES_hhdet_num!N93)</f>
        <v>2174.8627202394196</v>
      </c>
      <c r="O93" s="160">
        <f>IF(RES_hhdet_tes!O93=0,0,RES_hhdet_tes!O93/0.086*1000000/RES_hhdet_num!O93)</f>
        <v>2136.7109293047852</v>
      </c>
      <c r="P93" s="160">
        <f>IF(RES_hhdet_tes!P93=0,0,RES_hhdet_tes!P93/0.086*1000000/RES_hhdet_num!P93)</f>
        <v>2196.320911395349</v>
      </c>
      <c r="Q93" s="160">
        <f>IF(RES_hhdet_tes!Q93=0,0,RES_hhdet_tes!Q93/0.086*1000000/RES_hhdet_num!Q93)</f>
        <v>2310.7177634992745</v>
      </c>
    </row>
    <row r="94" spans="1:17" ht="12" customHeight="1" x14ac:dyDescent="0.25">
      <c r="A94" s="148" t="s">
        <v>57</v>
      </c>
      <c r="B94" s="156">
        <f>IF(RES_hhdet_tes!B94=0,0,RES_hhdet_tes!B94/0.086*1000000/RES_hhdet_num!B93)</f>
        <v>49.160329223636339</v>
      </c>
      <c r="C94" s="156">
        <f>IF(RES_hhdet_tes!C94=0,0,RES_hhdet_tes!C94/0.086*1000000/RES_hhdet_num!C93)</f>
        <v>23.512475803336926</v>
      </c>
      <c r="D94" s="156">
        <f>IF(RES_hhdet_tes!D94=0,0,RES_hhdet_tes!D94/0.086*1000000/RES_hhdet_num!D93)</f>
        <v>49.025235980856287</v>
      </c>
      <c r="E94" s="156">
        <f>IF(RES_hhdet_tes!E94=0,0,RES_hhdet_tes!E94/0.086*1000000/RES_hhdet_num!E93)</f>
        <v>49.371461137697629</v>
      </c>
      <c r="F94" s="156">
        <f>IF(RES_hhdet_tes!F94=0,0,RES_hhdet_tes!F94/0.086*1000000/RES_hhdet_num!F93)</f>
        <v>48.738269909138296</v>
      </c>
      <c r="G94" s="156">
        <f>IF(RES_hhdet_tes!G94=0,0,RES_hhdet_tes!G94/0.086*1000000/RES_hhdet_num!G93)</f>
        <v>289.02867671556305</v>
      </c>
      <c r="H94" s="156">
        <f>IF(RES_hhdet_tes!H94=0,0,RES_hhdet_tes!H94/0.086*1000000/RES_hhdet_num!H93)</f>
        <v>104.29626831606917</v>
      </c>
      <c r="I94" s="156">
        <f>IF(RES_hhdet_tes!I94=0,0,RES_hhdet_tes!I94/0.086*1000000/RES_hhdet_num!I93)</f>
        <v>47.512561035208357</v>
      </c>
      <c r="J94" s="156">
        <f>IF(RES_hhdet_tes!J94=0,0,RES_hhdet_tes!J94/0.086*1000000/RES_hhdet_num!J93)</f>
        <v>47.121622918829793</v>
      </c>
      <c r="K94" s="156">
        <f>IF(RES_hhdet_tes!K94=0,0,RES_hhdet_tes!K94/0.086*1000000/RES_hhdet_num!K93)</f>
        <v>47.016840173279448</v>
      </c>
      <c r="L94" s="156">
        <f>IF(RES_hhdet_tes!L94=0,0,RES_hhdet_tes!L94/0.086*1000000/RES_hhdet_num!L93)</f>
        <v>46.406711875538051</v>
      </c>
      <c r="M94" s="156">
        <f>IF(RES_hhdet_tes!M94=0,0,RES_hhdet_tes!M94/0.086*1000000/RES_hhdet_num!M93)</f>
        <v>43.530958735335446</v>
      </c>
      <c r="N94" s="156">
        <f>IF(RES_hhdet_tes!N94=0,0,RES_hhdet_tes!N94/0.086*1000000/RES_hhdet_num!N93)</f>
        <v>41.027686603128757</v>
      </c>
      <c r="O94" s="156">
        <f>IF(RES_hhdet_tes!O94=0,0,RES_hhdet_tes!O94/0.086*1000000/RES_hhdet_num!O93)</f>
        <v>39.159415930301513</v>
      </c>
      <c r="P94" s="156">
        <f>IF(RES_hhdet_tes!P94=0,0,RES_hhdet_tes!P94/0.086*1000000/RES_hhdet_num!P93)</f>
        <v>68.903331662411077</v>
      </c>
      <c r="Q94" s="156">
        <f>IF(RES_hhdet_tes!Q94=0,0,RES_hhdet_tes!Q94/0.086*1000000/RES_hhdet_num!Q93)</f>
        <v>174.07994206173311</v>
      </c>
    </row>
    <row r="95" spans="1:17" ht="12" customHeight="1" x14ac:dyDescent="0.25">
      <c r="A95" s="148" t="s">
        <v>59</v>
      </c>
      <c r="B95" s="156">
        <f>IF(RES_hhdet_tes!B95=0,0,RES_hhdet_tes!B95/0.086*1000000/RES_hhdet_num!B93)</f>
        <v>2408.4425564719909</v>
      </c>
      <c r="C95" s="156">
        <f>IF(RES_hhdet_tes!C95=0,0,RES_hhdet_tes!C95/0.086*1000000/RES_hhdet_num!C93)</f>
        <v>2287.6358998701776</v>
      </c>
      <c r="D95" s="156">
        <f>IF(RES_hhdet_tes!D95=0,0,RES_hhdet_tes!D95/0.086*1000000/RES_hhdet_num!D93)</f>
        <v>2335.9604925372687</v>
      </c>
      <c r="E95" s="156">
        <f>IF(RES_hhdet_tes!E95=0,0,RES_hhdet_tes!E95/0.086*1000000/RES_hhdet_num!E93)</f>
        <v>2340.6627849270662</v>
      </c>
      <c r="F95" s="156">
        <f>IF(RES_hhdet_tes!F95=0,0,RES_hhdet_tes!F95/0.086*1000000/RES_hhdet_num!F93)</f>
        <v>2294.2155294985723</v>
      </c>
      <c r="G95" s="156">
        <f>IF(RES_hhdet_tes!G95=0,0,RES_hhdet_tes!G95/0.086*1000000/RES_hhdet_num!G93)</f>
        <v>2026.7685125806106</v>
      </c>
      <c r="H95" s="156">
        <f>IF(RES_hhdet_tes!H95=0,0,RES_hhdet_tes!H95/0.086*1000000/RES_hhdet_num!H93)</f>
        <v>2104.664933863568</v>
      </c>
      <c r="I95" s="156">
        <f>IF(RES_hhdet_tes!I95=0,0,RES_hhdet_tes!I95/0.086*1000000/RES_hhdet_num!I93)</f>
        <v>2227.5545899006111</v>
      </c>
      <c r="J95" s="156">
        <f>IF(RES_hhdet_tes!J95=0,0,RES_hhdet_tes!J95/0.086*1000000/RES_hhdet_num!J93)</f>
        <v>2205.891139889136</v>
      </c>
      <c r="K95" s="156">
        <f>IF(RES_hhdet_tes!K95=0,0,RES_hhdet_tes!K95/0.086*1000000/RES_hhdet_num!K93)</f>
        <v>2201.2493585291941</v>
      </c>
      <c r="L95" s="156">
        <f>IF(RES_hhdet_tes!L95=0,0,RES_hhdet_tes!L95/0.086*1000000/RES_hhdet_num!L93)</f>
        <v>2177.0294949730051</v>
      </c>
      <c r="M95" s="156">
        <f>IF(RES_hhdet_tes!M95=0,0,RES_hhdet_tes!M95/0.086*1000000/RES_hhdet_num!M93)</f>
        <v>2165.51753601171</v>
      </c>
      <c r="N95" s="156">
        <f>IF(RES_hhdet_tes!N95=0,0,RES_hhdet_tes!N95/0.086*1000000/RES_hhdet_num!N93)</f>
        <v>2133.8350336362905</v>
      </c>
      <c r="O95" s="156">
        <f>IF(RES_hhdet_tes!O95=0,0,RES_hhdet_tes!O95/0.086*1000000/RES_hhdet_num!O93)</f>
        <v>2097.5515133744839</v>
      </c>
      <c r="P95" s="156">
        <f>IF(RES_hhdet_tes!P95=0,0,RES_hhdet_tes!P95/0.086*1000000/RES_hhdet_num!P93)</f>
        <v>2127.4175797329381</v>
      </c>
      <c r="Q95" s="156">
        <f>IF(RES_hhdet_tes!Q95=0,0,RES_hhdet_tes!Q95/0.086*1000000/RES_hhdet_num!Q93)</f>
        <v>2136.6378214375413</v>
      </c>
    </row>
    <row r="96" spans="1:17" ht="12" customHeight="1" x14ac:dyDescent="0.25">
      <c r="A96" s="163" t="s">
        <v>142</v>
      </c>
      <c r="B96" s="162">
        <f>IF(RES_hhdet_tes!B96=0,0,RES_hhdet_tes!B96/0.086*1000000/RES_hhdet_num!B96)</f>
        <v>2563.0353022655113</v>
      </c>
      <c r="C96" s="162">
        <f>IF(RES_hhdet_tes!C96=0,0,RES_hhdet_tes!C96/0.086*1000000/RES_hhdet_num!C96)</f>
        <v>2344.5132108251914</v>
      </c>
      <c r="D96" s="162">
        <f>IF(RES_hhdet_tes!D96=0,0,RES_hhdet_tes!D96/0.086*1000000/RES_hhdet_num!D96)</f>
        <v>2477.6159711902455</v>
      </c>
      <c r="E96" s="162">
        <f>IF(RES_hhdet_tes!E96=0,0,RES_hhdet_tes!E96/0.086*1000000/RES_hhdet_num!E96)</f>
        <v>2540.9426873301859</v>
      </c>
      <c r="F96" s="162">
        <f>IF(RES_hhdet_tes!F96=0,0,RES_hhdet_tes!F96/0.086*1000000/RES_hhdet_num!F96)</f>
        <v>2498.262504170295</v>
      </c>
      <c r="G96" s="162">
        <f>IF(RES_hhdet_tes!G96=0,0,RES_hhdet_tes!G96/0.086*1000000/RES_hhdet_num!G96)</f>
        <v>2406.0908149172419</v>
      </c>
      <c r="H96" s="162">
        <f>IF(RES_hhdet_tes!H96=0,0,RES_hhdet_tes!H96/0.086*1000000/RES_hhdet_num!H96)</f>
        <v>2351.0886097589969</v>
      </c>
      <c r="I96" s="162">
        <f>IF(RES_hhdet_tes!I96=0,0,RES_hhdet_tes!I96/0.086*1000000/RES_hhdet_num!I96)</f>
        <v>2947.8617492039416</v>
      </c>
      <c r="J96" s="162">
        <f>IF(RES_hhdet_tes!J96=0,0,RES_hhdet_tes!J96/0.086*1000000/RES_hhdet_num!J96)</f>
        <v>2964.4184506868551</v>
      </c>
      <c r="K96" s="162">
        <f>IF(RES_hhdet_tes!K96=0,0,RES_hhdet_tes!K96/0.086*1000000/RES_hhdet_num!K96)</f>
        <v>2900.5263144838104</v>
      </c>
      <c r="L96" s="162">
        <f>IF(RES_hhdet_tes!L96=0,0,RES_hhdet_tes!L96/0.086*1000000/RES_hhdet_num!L96)</f>
        <v>3048.2698194208724</v>
      </c>
      <c r="M96" s="162">
        <f>IF(RES_hhdet_tes!M96=0,0,RES_hhdet_tes!M96/0.086*1000000/RES_hhdet_num!M96)</f>
        <v>2998.4653036928948</v>
      </c>
      <c r="N96" s="162">
        <f>IF(RES_hhdet_tes!N96=0,0,RES_hhdet_tes!N96/0.086*1000000/RES_hhdet_num!N96)</f>
        <v>2833.5741550908215</v>
      </c>
      <c r="O96" s="162">
        <f>IF(RES_hhdet_tes!O96=0,0,RES_hhdet_tes!O96/0.086*1000000/RES_hhdet_num!O96)</f>
        <v>2778.0346060457191</v>
      </c>
      <c r="P96" s="162">
        <f>IF(RES_hhdet_tes!P96=0,0,RES_hhdet_tes!P96/0.086*1000000/RES_hhdet_num!P96)</f>
        <v>2702.0592154681731</v>
      </c>
      <c r="Q96" s="162">
        <f>IF(RES_hhdet_tes!Q96=0,0,RES_hhdet_tes!Q96/0.086*1000000/RES_hhdet_num!Q96)</f>
        <v>2825.7443284076567</v>
      </c>
    </row>
    <row r="97" spans="1:17" ht="12" customHeight="1" x14ac:dyDescent="0.25">
      <c r="A97" s="161" t="s">
        <v>141</v>
      </c>
      <c r="B97" s="160">
        <f>IF(RES_hhdet_tes!B97=0,0,RES_hhdet_tes!B97/0.086*1000000/RES_hhdet_num!B97)</f>
        <v>2459.7032625173006</v>
      </c>
      <c r="C97" s="160">
        <f>IF(RES_hhdet_tes!C97=0,0,RES_hhdet_tes!C97/0.086*1000000/RES_hhdet_num!C97)</f>
        <v>2311.0810319784282</v>
      </c>
      <c r="D97" s="160">
        <f>IF(RES_hhdet_tes!D97=0,0,RES_hhdet_tes!D97/0.086*1000000/RES_hhdet_num!D97)</f>
        <v>2386.1018348781504</v>
      </c>
      <c r="E97" s="160">
        <f>IF(RES_hhdet_tes!E97=0,0,RES_hhdet_tes!E97/0.086*1000000/RES_hhdet_num!E97)</f>
        <v>2392.1001403082155</v>
      </c>
      <c r="F97" s="160">
        <f>IF(RES_hhdet_tes!F97=0,0,RES_hhdet_tes!F97/0.086*1000000/RES_hhdet_num!F97)</f>
        <v>2345.7156552924689</v>
      </c>
      <c r="G97" s="160">
        <f>IF(RES_hhdet_tes!G97=0,0,RES_hhdet_tes!G97/0.086*1000000/RES_hhdet_num!G97)</f>
        <v>2325.4709566390516</v>
      </c>
      <c r="H97" s="160">
        <f>IF(RES_hhdet_tes!H97=0,0,RES_hhdet_tes!H97/0.086*1000000/RES_hhdet_num!H97)</f>
        <v>2214.2448005250462</v>
      </c>
      <c r="I97" s="160">
        <f>IF(RES_hhdet_tes!I97=0,0,RES_hhdet_tes!I97/0.086*1000000/RES_hhdet_num!I97)</f>
        <v>2286.0479097945658</v>
      </c>
      <c r="J97" s="160">
        <f>IF(RES_hhdet_tes!J97=0,0,RES_hhdet_tes!J97/0.086*1000000/RES_hhdet_num!J97)</f>
        <v>2265.0957335075577</v>
      </c>
      <c r="K97" s="160">
        <f>IF(RES_hhdet_tes!K97=0,0,RES_hhdet_tes!K97/0.086*1000000/RES_hhdet_num!K97)</f>
        <v>2259.3566144254264</v>
      </c>
      <c r="L97" s="160">
        <f>IF(RES_hhdet_tes!L97=0,0,RES_hhdet_tes!L97/0.086*1000000/RES_hhdet_num!L97)</f>
        <v>2237.8750909182481</v>
      </c>
      <c r="M97" s="160">
        <f>IF(RES_hhdet_tes!M97=0,0,RES_hhdet_tes!M97/0.086*1000000/RES_hhdet_num!M97)</f>
        <v>2225.2837765611762</v>
      </c>
      <c r="N97" s="160">
        <f>IF(RES_hhdet_tes!N97=0,0,RES_hhdet_tes!N97/0.086*1000000/RES_hhdet_num!N97)</f>
        <v>2190.6404729101946</v>
      </c>
      <c r="O97" s="160">
        <f>IF(RES_hhdet_tes!O97=0,0,RES_hhdet_tes!O97/0.086*1000000/RES_hhdet_num!O97)</f>
        <v>2152.8099200037932</v>
      </c>
      <c r="P97" s="160">
        <f>IF(RES_hhdet_tes!P97=0,0,RES_hhdet_tes!P97/0.086*1000000/RES_hhdet_num!P97)</f>
        <v>2221.352494956775</v>
      </c>
      <c r="Q97" s="160">
        <f>IF(RES_hhdet_tes!Q97=0,0,RES_hhdet_tes!Q97/0.086*1000000/RES_hhdet_num!Q97)</f>
        <v>2374.2759619122139</v>
      </c>
    </row>
    <row r="98" spans="1:17" ht="12" customHeight="1" x14ac:dyDescent="0.25">
      <c r="A98" s="148" t="s">
        <v>60</v>
      </c>
      <c r="B98" s="156">
        <f>IF(RES_hhdet_tes!B98=0,0,RES_hhdet_tes!B98/0.086*1000000/RES_hhdet_num!B97)</f>
        <v>51.260706045309675</v>
      </c>
      <c r="C98" s="156">
        <f>IF(RES_hhdet_tes!C98=0,0,RES_hhdet_tes!C98/0.086*1000000/RES_hhdet_num!C97)</f>
        <v>23.44513210825172</v>
      </c>
      <c r="D98" s="156">
        <f>IF(RES_hhdet_tes!D98=0,0,RES_hhdet_tes!D98/0.086*1000000/RES_hhdet_num!D97)</f>
        <v>50.141342340881508</v>
      </c>
      <c r="E98" s="156">
        <f>IF(RES_hhdet_tes!E98=0,0,RES_hhdet_tes!E98/0.086*1000000/RES_hhdet_num!E97)</f>
        <v>51.437355381150347</v>
      </c>
      <c r="F98" s="156">
        <f>IF(RES_hhdet_tes!F98=0,0,RES_hhdet_tes!F98/0.086*1000000/RES_hhdet_num!F97)</f>
        <v>51.500125793898313</v>
      </c>
      <c r="G98" s="156">
        <f>IF(RES_hhdet_tes!G98=0,0,RES_hhdet_tes!G98/0.086*1000000/RES_hhdet_num!G97)</f>
        <v>298.7024440584413</v>
      </c>
      <c r="H98" s="156">
        <f>IF(RES_hhdet_tes!H98=0,0,RES_hhdet_tes!H98/0.086*1000000/RES_hhdet_num!H97)</f>
        <v>109.57986666147848</v>
      </c>
      <c r="I98" s="156">
        <f>IF(RES_hhdet_tes!I98=0,0,RES_hhdet_tes!I98/0.086*1000000/RES_hhdet_num!I97)</f>
        <v>58.49331989395381</v>
      </c>
      <c r="J98" s="156">
        <f>IF(RES_hhdet_tes!J98=0,0,RES_hhdet_tes!J98/0.086*1000000/RES_hhdet_num!J97)</f>
        <v>59.204593618420958</v>
      </c>
      <c r="K98" s="156">
        <f>IF(RES_hhdet_tes!K98=0,0,RES_hhdet_tes!K98/0.086*1000000/RES_hhdet_num!K97)</f>
        <v>58.107255896230853</v>
      </c>
      <c r="L98" s="156">
        <f>IF(RES_hhdet_tes!L98=0,0,RES_hhdet_tes!L98/0.086*1000000/RES_hhdet_num!L97)</f>
        <v>60.845595945242401</v>
      </c>
      <c r="M98" s="156">
        <f>IF(RES_hhdet_tes!M98=0,0,RES_hhdet_tes!M98/0.086*1000000/RES_hhdet_num!M97)</f>
        <v>59.766240549464861</v>
      </c>
      <c r="N98" s="156">
        <f>IF(RES_hhdet_tes!N98=0,0,RES_hhdet_tes!N98/0.086*1000000/RES_hhdet_num!N97)</f>
        <v>56.805439273904412</v>
      </c>
      <c r="O98" s="156">
        <f>IF(RES_hhdet_tes!O98=0,0,RES_hhdet_tes!O98/0.086*1000000/RES_hhdet_num!O97)</f>
        <v>55.258406629310663</v>
      </c>
      <c r="P98" s="156">
        <f>IF(RES_hhdet_tes!P98=0,0,RES_hhdet_tes!P98/0.086*1000000/RES_hhdet_num!P97)</f>
        <v>93.934915223835873</v>
      </c>
      <c r="Q98" s="156">
        <f>IF(RES_hhdet_tes!Q98=0,0,RES_hhdet_tes!Q98/0.086*1000000/RES_hhdet_num!Q97)</f>
        <v>237.63814047467292</v>
      </c>
    </row>
    <row r="99" spans="1:17" ht="12" customHeight="1" x14ac:dyDescent="0.25">
      <c r="A99" s="148" t="s">
        <v>59</v>
      </c>
      <c r="B99" s="156">
        <f>IF(RES_hhdet_tes!B99=0,0,RES_hhdet_tes!B99/0.086*1000000/RES_hhdet_num!B97)</f>
        <v>2408.4425564719904</v>
      </c>
      <c r="C99" s="156">
        <f>IF(RES_hhdet_tes!C99=0,0,RES_hhdet_tes!C99/0.086*1000000/RES_hhdet_num!C97)</f>
        <v>2287.6358998701767</v>
      </c>
      <c r="D99" s="156">
        <f>IF(RES_hhdet_tes!D99=0,0,RES_hhdet_tes!D99/0.086*1000000/RES_hhdet_num!D97)</f>
        <v>2335.9604925372691</v>
      </c>
      <c r="E99" s="156">
        <f>IF(RES_hhdet_tes!E99=0,0,RES_hhdet_tes!E99/0.086*1000000/RES_hhdet_num!E97)</f>
        <v>2340.6627849270653</v>
      </c>
      <c r="F99" s="156">
        <f>IF(RES_hhdet_tes!F99=0,0,RES_hhdet_tes!F99/0.086*1000000/RES_hhdet_num!F97)</f>
        <v>2294.215529498571</v>
      </c>
      <c r="G99" s="156">
        <f>IF(RES_hhdet_tes!G99=0,0,RES_hhdet_tes!G99/0.086*1000000/RES_hhdet_num!G97)</f>
        <v>2026.7685125806099</v>
      </c>
      <c r="H99" s="156">
        <f>IF(RES_hhdet_tes!H99=0,0,RES_hhdet_tes!H99/0.086*1000000/RES_hhdet_num!H97)</f>
        <v>2104.664933863568</v>
      </c>
      <c r="I99" s="156">
        <f>IF(RES_hhdet_tes!I99=0,0,RES_hhdet_tes!I99/0.086*1000000/RES_hhdet_num!I97)</f>
        <v>2227.554589900612</v>
      </c>
      <c r="J99" s="156">
        <f>IF(RES_hhdet_tes!J99=0,0,RES_hhdet_tes!J99/0.086*1000000/RES_hhdet_num!J97)</f>
        <v>2205.8911398891369</v>
      </c>
      <c r="K99" s="156">
        <f>IF(RES_hhdet_tes!K99=0,0,RES_hhdet_tes!K99/0.086*1000000/RES_hhdet_num!K97)</f>
        <v>2201.2493585291954</v>
      </c>
      <c r="L99" s="156">
        <f>IF(RES_hhdet_tes!L99=0,0,RES_hhdet_tes!L99/0.086*1000000/RES_hhdet_num!L97)</f>
        <v>2177.029494973006</v>
      </c>
      <c r="M99" s="156">
        <f>IF(RES_hhdet_tes!M99=0,0,RES_hhdet_tes!M99/0.086*1000000/RES_hhdet_num!M97)</f>
        <v>2165.5175360117109</v>
      </c>
      <c r="N99" s="156">
        <f>IF(RES_hhdet_tes!N99=0,0,RES_hhdet_tes!N99/0.086*1000000/RES_hhdet_num!N97)</f>
        <v>2133.8350336362896</v>
      </c>
      <c r="O99" s="156">
        <f>IF(RES_hhdet_tes!O99=0,0,RES_hhdet_tes!O99/0.086*1000000/RES_hhdet_num!O97)</f>
        <v>2097.5515133744825</v>
      </c>
      <c r="P99" s="156">
        <f>IF(RES_hhdet_tes!P99=0,0,RES_hhdet_tes!P99/0.086*1000000/RES_hhdet_num!P97)</f>
        <v>2127.417579732939</v>
      </c>
      <c r="Q99" s="156">
        <f>IF(RES_hhdet_tes!Q99=0,0,RES_hhdet_tes!Q99/0.086*1000000/RES_hhdet_num!Q97)</f>
        <v>2136.6378214375409</v>
      </c>
    </row>
    <row r="100" spans="1:17" ht="12" customHeight="1" x14ac:dyDescent="0.25">
      <c r="A100" s="158" t="s">
        <v>62</v>
      </c>
      <c r="B100" s="157">
        <f>IF(RES_hhdet_tes!B100=0,0,RES_hhdet_tes!B100/0.086*1000000/RES_hhdet_num!B$81)</f>
        <v>1046.9492678061026</v>
      </c>
      <c r="C100" s="157">
        <f>IF(RES_hhdet_tes!C100=0,0,RES_hhdet_tes!C100/0.086*1000000/RES_hhdet_num!C$81)</f>
        <v>813.09181123467488</v>
      </c>
      <c r="D100" s="157">
        <f>IF(RES_hhdet_tes!D100=0,0,RES_hhdet_tes!D100/0.086*1000000/RES_hhdet_num!D$81)</f>
        <v>828.371654476147</v>
      </c>
      <c r="E100" s="157">
        <f>IF(RES_hhdet_tes!E100=0,0,RES_hhdet_tes!E100/0.086*1000000/RES_hhdet_num!E$81)</f>
        <v>891.42785411667728</v>
      </c>
      <c r="F100" s="157">
        <f>IF(RES_hhdet_tes!F100=0,0,RES_hhdet_tes!F100/0.086*1000000/RES_hhdet_num!F$81)</f>
        <v>952.44095851713075</v>
      </c>
      <c r="G100" s="157">
        <f>IF(RES_hhdet_tes!G100=0,0,RES_hhdet_tes!G100/0.086*1000000/RES_hhdet_num!G$81)</f>
        <v>934.63419191086632</v>
      </c>
      <c r="H100" s="157">
        <f>IF(RES_hhdet_tes!H100=0,0,RES_hhdet_tes!H100/0.086*1000000/RES_hhdet_num!H$81)</f>
        <v>918.17954495066067</v>
      </c>
      <c r="I100" s="157">
        <f>IF(RES_hhdet_tes!I100=0,0,RES_hhdet_tes!I100/0.086*1000000/RES_hhdet_num!I$81)</f>
        <v>1024.7027016929292</v>
      </c>
      <c r="J100" s="157">
        <f>IF(RES_hhdet_tes!J100=0,0,RES_hhdet_tes!J100/0.086*1000000/RES_hhdet_num!J$81)</f>
        <v>1008.8896405387544</v>
      </c>
      <c r="K100" s="157">
        <f>IF(RES_hhdet_tes!K100=0,0,RES_hhdet_tes!K100/0.086*1000000/RES_hhdet_num!K$81)</f>
        <v>1031.2010516258922</v>
      </c>
      <c r="L100" s="157">
        <f>IF(RES_hhdet_tes!L100=0,0,RES_hhdet_tes!L100/0.086*1000000/RES_hhdet_num!L$81)</f>
        <v>1054.1813467551026</v>
      </c>
      <c r="M100" s="157">
        <f>IF(RES_hhdet_tes!M100=0,0,RES_hhdet_tes!M100/0.086*1000000/RES_hhdet_num!M$81)</f>
        <v>1038.214502868042</v>
      </c>
      <c r="N100" s="157">
        <f>IF(RES_hhdet_tes!N100=0,0,RES_hhdet_tes!N100/0.086*1000000/RES_hhdet_num!N$81)</f>
        <v>1006.998379180171</v>
      </c>
      <c r="O100" s="157">
        <f>IF(RES_hhdet_tes!O100=0,0,RES_hhdet_tes!O100/0.086*1000000/RES_hhdet_num!O$81)</f>
        <v>914.83837406500243</v>
      </c>
      <c r="P100" s="157">
        <f>IF(RES_hhdet_tes!P100=0,0,RES_hhdet_tes!P100/0.086*1000000/RES_hhdet_num!P$81)</f>
        <v>894.97838965292374</v>
      </c>
      <c r="Q100" s="157">
        <f>IF(RES_hhdet_tes!Q100=0,0,RES_hhdet_tes!Q100/0.086*1000000/RES_hhdet_num!Q$81)</f>
        <v>936.75948609817078</v>
      </c>
    </row>
    <row r="101" spans="1:17" ht="12" customHeight="1" x14ac:dyDescent="0.25">
      <c r="A101" s="23" t="s">
        <v>55</v>
      </c>
      <c r="B101" s="156">
        <f>IF(RES_hhdet_tes!B101=0,0,RES_hhdet_tes!B101/0.086*1000000/RES_hhdet_num!B101)</f>
        <v>1030.7411669347014</v>
      </c>
      <c r="C101" s="156">
        <f>IF(RES_hhdet_tes!C101=0,0,RES_hhdet_tes!C101/0.086*1000000/RES_hhdet_num!C101)</f>
        <v>800.39614234766611</v>
      </c>
      <c r="D101" s="156">
        <f>IF(RES_hhdet_tes!D101=0,0,RES_hhdet_tes!D101/0.086*1000000/RES_hhdet_num!D101)</f>
        <v>834.6704779440463</v>
      </c>
      <c r="E101" s="156">
        <f>IF(RES_hhdet_tes!E101=0,0,RES_hhdet_tes!E101/0.086*1000000/RES_hhdet_num!E101)</f>
        <v>825.3072377780469</v>
      </c>
      <c r="F101" s="156">
        <f>IF(RES_hhdet_tes!F101=0,0,RES_hhdet_tes!F101/0.086*1000000/RES_hhdet_num!F101)</f>
        <v>924.39945427937892</v>
      </c>
      <c r="G101" s="156">
        <f>IF(RES_hhdet_tes!G101=0,0,RES_hhdet_tes!G101/0.086*1000000/RES_hhdet_num!G101)</f>
        <v>913.76637917788014</v>
      </c>
      <c r="H101" s="156">
        <f>IF(RES_hhdet_tes!H101=0,0,RES_hhdet_tes!H101/0.086*1000000/RES_hhdet_num!H101)</f>
        <v>773.24177053845335</v>
      </c>
      <c r="I101" s="156">
        <f>IF(RES_hhdet_tes!I101=0,0,RES_hhdet_tes!I101/0.086*1000000/RES_hhdet_num!I101)</f>
        <v>933.80069884216732</v>
      </c>
      <c r="J101" s="156">
        <f>IF(RES_hhdet_tes!J101=0,0,RES_hhdet_tes!J101/0.086*1000000/RES_hhdet_num!J101)</f>
        <v>937.77181454014533</v>
      </c>
      <c r="K101" s="156">
        <f>IF(RES_hhdet_tes!K101=0,0,RES_hhdet_tes!K101/0.086*1000000/RES_hhdet_num!K101)</f>
        <v>904.70029071774559</v>
      </c>
      <c r="L101" s="156">
        <f>IF(RES_hhdet_tes!L101=0,0,RES_hhdet_tes!L101/0.086*1000000/RES_hhdet_num!L101)</f>
        <v>899.27980791562265</v>
      </c>
      <c r="M101" s="156">
        <f>IF(RES_hhdet_tes!M101=0,0,RES_hhdet_tes!M101/0.086*1000000/RES_hhdet_num!M101)</f>
        <v>894.78349204163419</v>
      </c>
      <c r="N101" s="156">
        <f>IF(RES_hhdet_tes!N101=0,0,RES_hhdet_tes!N101/0.086*1000000/RES_hhdet_num!N101)</f>
        <v>875.44708560751701</v>
      </c>
      <c r="O101" s="156">
        <f>IF(RES_hhdet_tes!O101=0,0,RES_hhdet_tes!O101/0.086*1000000/RES_hhdet_num!O101)</f>
        <v>828.74474587290831</v>
      </c>
      <c r="P101" s="156">
        <f>IF(RES_hhdet_tes!P101=0,0,RES_hhdet_tes!P101/0.086*1000000/RES_hhdet_num!P101)</f>
        <v>822.74216559986917</v>
      </c>
      <c r="Q101" s="156">
        <f>IF(RES_hhdet_tes!Q101=0,0,RES_hhdet_tes!Q101/0.086*1000000/RES_hhdet_num!Q101)</f>
        <v>818.96216414799801</v>
      </c>
    </row>
    <row r="102" spans="1:17" ht="12" customHeight="1" x14ac:dyDescent="0.25">
      <c r="A102" s="23" t="s">
        <v>57</v>
      </c>
      <c r="B102" s="156">
        <f>IF(RES_hhdet_tes!B102=0,0,RES_hhdet_tes!B102/0.086*1000000/RES_hhdet_num!B102)</f>
        <v>1030.7679646438648</v>
      </c>
      <c r="C102" s="156">
        <f>IF(RES_hhdet_tes!C102=0,0,RES_hhdet_tes!C102/0.086*1000000/RES_hhdet_num!C102)</f>
        <v>823.21801446446727</v>
      </c>
      <c r="D102" s="156">
        <f>IF(RES_hhdet_tes!D102=0,0,RES_hhdet_tes!D102/0.086*1000000/RES_hhdet_num!D102)</f>
        <v>826.49288815195098</v>
      </c>
      <c r="E102" s="156">
        <f>IF(RES_hhdet_tes!E102=0,0,RES_hhdet_tes!E102/0.086*1000000/RES_hhdet_num!E102)</f>
        <v>911.60563456839975</v>
      </c>
      <c r="F102" s="156">
        <f>IF(RES_hhdet_tes!F102=0,0,RES_hhdet_tes!F102/0.086*1000000/RES_hhdet_num!F102)</f>
        <v>956.78060929216088</v>
      </c>
      <c r="G102" s="156">
        <f>IF(RES_hhdet_tes!G102=0,0,RES_hhdet_tes!G102/0.086*1000000/RES_hhdet_num!G102)</f>
        <v>946.45452420376523</v>
      </c>
      <c r="H102" s="156">
        <f>IF(RES_hhdet_tes!H102=0,0,RES_hhdet_tes!H102/0.086*1000000/RES_hhdet_num!H102)</f>
        <v>872.22211003439861</v>
      </c>
      <c r="I102" s="156">
        <f>IF(RES_hhdet_tes!I102=0,0,RES_hhdet_tes!I102/0.086*1000000/RES_hhdet_num!I102)</f>
        <v>956.46065342152724</v>
      </c>
      <c r="J102" s="156">
        <f>IF(RES_hhdet_tes!J102=0,0,RES_hhdet_tes!J102/0.086*1000000/RES_hhdet_num!J102)</f>
        <v>918.24666612110047</v>
      </c>
      <c r="K102" s="156">
        <f>IF(RES_hhdet_tes!K102=0,0,RES_hhdet_tes!K102/0.086*1000000/RES_hhdet_num!K102)</f>
        <v>951.02620665636903</v>
      </c>
      <c r="L102" s="156">
        <f>IF(RES_hhdet_tes!L102=0,0,RES_hhdet_tes!L102/0.086*1000000/RES_hhdet_num!L102)</f>
        <v>945.56614179292308</v>
      </c>
      <c r="M102" s="156">
        <f>IF(RES_hhdet_tes!M102=0,0,RES_hhdet_tes!M102/0.086*1000000/RES_hhdet_num!M102)</f>
        <v>943.80109641025194</v>
      </c>
      <c r="N102" s="156">
        <f>IF(RES_hhdet_tes!N102=0,0,RES_hhdet_tes!N102/0.086*1000000/RES_hhdet_num!N102)</f>
        <v>921.41171600221037</v>
      </c>
      <c r="O102" s="156">
        <f>IF(RES_hhdet_tes!O102=0,0,RES_hhdet_tes!O102/0.086*1000000/RES_hhdet_num!O102)</f>
        <v>832.98804608580883</v>
      </c>
      <c r="P102" s="156">
        <f>IF(RES_hhdet_tes!P102=0,0,RES_hhdet_tes!P102/0.086*1000000/RES_hhdet_num!P102)</f>
        <v>823.24375356431995</v>
      </c>
      <c r="Q102" s="156">
        <f>IF(RES_hhdet_tes!Q102=0,0,RES_hhdet_tes!Q102/0.086*1000000/RES_hhdet_num!Q102)</f>
        <v>865.58510611242252</v>
      </c>
    </row>
    <row r="103" spans="1:17" ht="12" customHeight="1" x14ac:dyDescent="0.25">
      <c r="A103" s="29" t="s">
        <v>140</v>
      </c>
      <c r="B103" s="57">
        <f>IF(RES_hhdet_tes!B103=0,0,RES_hhdet_tes!B103/0.086*1000000/RES_hhdet_num!B103)</f>
        <v>1075.0010547898264</v>
      </c>
      <c r="C103" s="57">
        <f>IF(RES_hhdet_tes!C103=0,0,RES_hhdet_tes!C103/0.086*1000000/RES_hhdet_num!C103)</f>
        <v>813.08959895716737</v>
      </c>
      <c r="D103" s="57">
        <f>IF(RES_hhdet_tes!D103=0,0,RES_hhdet_tes!D103/0.086*1000000/RES_hhdet_num!D103)</f>
        <v>821.13080003164282</v>
      </c>
      <c r="E103" s="57">
        <f>IF(RES_hhdet_tes!E103=0,0,RES_hhdet_tes!E103/0.086*1000000/RES_hhdet_num!E103)</f>
        <v>967.27839873976984</v>
      </c>
      <c r="F103" s="57">
        <f>IF(RES_hhdet_tes!F103=0,0,RES_hhdet_tes!F103/0.086*1000000/RES_hhdet_num!F103)</f>
        <v>978.73797353290195</v>
      </c>
      <c r="G103" s="57">
        <f>IF(RES_hhdet_tes!G103=0,0,RES_hhdet_tes!G103/0.086*1000000/RES_hhdet_num!G103)</f>
        <v>948.94545830343634</v>
      </c>
      <c r="H103" s="57">
        <f>IF(RES_hhdet_tes!H103=0,0,RES_hhdet_tes!H103/0.086*1000000/RES_hhdet_num!H103)</f>
        <v>1051.3460834526995</v>
      </c>
      <c r="I103" s="57">
        <f>IF(RES_hhdet_tes!I103=0,0,RES_hhdet_tes!I103/0.086*1000000/RES_hhdet_num!I103)</f>
        <v>1145.1591464970554</v>
      </c>
      <c r="J103" s="57">
        <f>IF(RES_hhdet_tes!J103=0,0,RES_hhdet_tes!J103/0.086*1000000/RES_hhdet_num!J103)</f>
        <v>1126.1949124182788</v>
      </c>
      <c r="K103" s="57">
        <f>IF(RES_hhdet_tes!K103=0,0,RES_hhdet_tes!K103/0.086*1000000/RES_hhdet_num!K103)</f>
        <v>1147.760030638289</v>
      </c>
      <c r="L103" s="57">
        <f>IF(RES_hhdet_tes!L103=0,0,RES_hhdet_tes!L103/0.086*1000000/RES_hhdet_num!L103)</f>
        <v>1201.8950332691215</v>
      </c>
      <c r="M103" s="57">
        <f>IF(RES_hhdet_tes!M103=0,0,RES_hhdet_tes!M103/0.086*1000000/RES_hhdet_num!M103)</f>
        <v>1204.4841533251197</v>
      </c>
      <c r="N103" s="57">
        <f>IF(RES_hhdet_tes!N103=0,0,RES_hhdet_tes!N103/0.086*1000000/RES_hhdet_num!N103)</f>
        <v>1145.3163579130603</v>
      </c>
      <c r="O103" s="57">
        <f>IF(RES_hhdet_tes!O103=0,0,RES_hhdet_tes!O103/0.086*1000000/RES_hhdet_num!O103)</f>
        <v>1042.5862790539054</v>
      </c>
      <c r="P103" s="57">
        <f>IF(RES_hhdet_tes!P103=0,0,RES_hhdet_tes!P103/0.086*1000000/RES_hhdet_num!P103)</f>
        <v>999.30181229004859</v>
      </c>
      <c r="Q103" s="57">
        <f>IF(RES_hhdet_tes!Q103=0,0,RES_hhdet_tes!Q103/0.086*1000000/RES_hhdet_num!Q103)</f>
        <v>1054.7494926953602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15">SUM(C106,C109,C111,C120)</f>
        <v>0</v>
      </c>
      <c r="D105" s="168">
        <f t="shared" si="15"/>
        <v>0</v>
      </c>
      <c r="E105" s="168">
        <f t="shared" si="15"/>
        <v>0</v>
      </c>
      <c r="F105" s="168">
        <f t="shared" si="15"/>
        <v>0</v>
      </c>
      <c r="G105" s="168">
        <f t="shared" si="15"/>
        <v>0</v>
      </c>
      <c r="H105" s="168">
        <f t="shared" si="15"/>
        <v>0</v>
      </c>
      <c r="I105" s="168">
        <f t="shared" si="15"/>
        <v>8404.1270822803326</v>
      </c>
      <c r="J105" s="168">
        <f t="shared" si="15"/>
        <v>7845.918784145435</v>
      </c>
      <c r="K105" s="168">
        <f t="shared" si="15"/>
        <v>8290.6267986739094</v>
      </c>
      <c r="L105" s="168">
        <f t="shared" si="15"/>
        <v>7736.2306268313951</v>
      </c>
      <c r="M105" s="168">
        <f t="shared" si="15"/>
        <v>8094.2249693392214</v>
      </c>
      <c r="N105" s="168">
        <f t="shared" si="15"/>
        <v>7843.4141242222395</v>
      </c>
      <c r="O105" s="168">
        <f t="shared" si="15"/>
        <v>7101.4615766144789</v>
      </c>
      <c r="P105" s="168">
        <f t="shared" si="15"/>
        <v>7246.996142539575</v>
      </c>
      <c r="Q105" s="168">
        <f t="shared" si="15"/>
        <v>7473.1743369072246</v>
      </c>
    </row>
    <row r="106" spans="1:17" ht="12.95" customHeight="1" x14ac:dyDescent="0.25">
      <c r="A106" s="158" t="s">
        <v>65</v>
      </c>
      <c r="B106" s="157">
        <f t="shared" ref="B106:Q106" si="16">SUM(B107:B108)</f>
        <v>0</v>
      </c>
      <c r="C106" s="157">
        <f t="shared" si="16"/>
        <v>0</v>
      </c>
      <c r="D106" s="157">
        <f t="shared" si="16"/>
        <v>0</v>
      </c>
      <c r="E106" s="157">
        <f t="shared" si="16"/>
        <v>0</v>
      </c>
      <c r="F106" s="157">
        <f t="shared" si="16"/>
        <v>0</v>
      </c>
      <c r="G106" s="157">
        <f t="shared" si="16"/>
        <v>0</v>
      </c>
      <c r="H106" s="157">
        <f t="shared" si="16"/>
        <v>0</v>
      </c>
      <c r="I106" s="157">
        <f t="shared" si="16"/>
        <v>4270.4690278687804</v>
      </c>
      <c r="J106" s="157">
        <f t="shared" si="16"/>
        <v>3766.1397603970454</v>
      </c>
      <c r="K106" s="157">
        <f t="shared" si="16"/>
        <v>4074.6951399700592</v>
      </c>
      <c r="L106" s="157">
        <f t="shared" si="16"/>
        <v>3413.7375739157401</v>
      </c>
      <c r="M106" s="157">
        <f t="shared" si="16"/>
        <v>3727.8923820296905</v>
      </c>
      <c r="N106" s="157">
        <f t="shared" si="16"/>
        <v>3517.1404551586779</v>
      </c>
      <c r="O106" s="157">
        <f t="shared" si="16"/>
        <v>2874.8773027166785</v>
      </c>
      <c r="P106" s="157">
        <f t="shared" si="16"/>
        <v>2926.1917774161884</v>
      </c>
      <c r="Q106" s="157">
        <f t="shared" si="16"/>
        <v>2909.0572313762518</v>
      </c>
    </row>
    <row r="107" spans="1:17" ht="12" customHeight="1" x14ac:dyDescent="0.25">
      <c r="A107" s="23" t="s">
        <v>153</v>
      </c>
      <c r="B107" s="156">
        <f>IF(RES_hhdet_tes!B107=0,0,RES_hhdet_tes!B107/0.086*1000000/RES_hhdet_num!B$105)</f>
        <v>0</v>
      </c>
      <c r="C107" s="156">
        <f>IF(RES_hhdet_tes!C107=0,0,RES_hhdet_tes!C107/0.086*1000000/RES_hhdet_num!C$105)</f>
        <v>0</v>
      </c>
      <c r="D107" s="156">
        <f>IF(RES_hhdet_tes!D107=0,0,RES_hhdet_tes!D107/0.086*1000000/RES_hhdet_num!D$105)</f>
        <v>0</v>
      </c>
      <c r="E107" s="156">
        <f>IF(RES_hhdet_tes!E107=0,0,RES_hhdet_tes!E107/0.086*1000000/RES_hhdet_num!E$105)</f>
        <v>0</v>
      </c>
      <c r="F107" s="156">
        <f>IF(RES_hhdet_tes!F107=0,0,RES_hhdet_tes!F107/0.086*1000000/RES_hhdet_num!F$105)</f>
        <v>0</v>
      </c>
      <c r="G107" s="156">
        <f>IF(RES_hhdet_tes!G107=0,0,RES_hhdet_tes!G107/0.086*1000000/RES_hhdet_num!G$105)</f>
        <v>0</v>
      </c>
      <c r="H107" s="156">
        <f>IF(RES_hhdet_tes!H107=0,0,RES_hhdet_tes!H107/0.086*1000000/RES_hhdet_num!H$105)</f>
        <v>0</v>
      </c>
      <c r="I107" s="156">
        <f>IF(RES_hhdet_tes!I107=0,0,RES_hhdet_tes!I107/0.086*1000000/RES_hhdet_num!I$105)</f>
        <v>4188.4050573322329</v>
      </c>
      <c r="J107" s="156">
        <f>IF(RES_hhdet_tes!J107=0,0,RES_hhdet_tes!J107/0.086*1000000/RES_hhdet_num!J$105)</f>
        <v>3720.4974097944651</v>
      </c>
      <c r="K107" s="156">
        <f>IF(RES_hhdet_tes!K107=0,0,RES_hhdet_tes!K107/0.086*1000000/RES_hhdet_num!K$105)</f>
        <v>4061.7821229222941</v>
      </c>
      <c r="L107" s="156">
        <f>IF(RES_hhdet_tes!L107=0,0,RES_hhdet_tes!L107/0.086*1000000/RES_hhdet_num!L$105)</f>
        <v>3385.5736790984906</v>
      </c>
      <c r="M107" s="156">
        <f>IF(RES_hhdet_tes!M107=0,0,RES_hhdet_tes!M107/0.086*1000000/RES_hhdet_num!M$105)</f>
        <v>3709.7503894265806</v>
      </c>
      <c r="N107" s="156">
        <f>IF(RES_hhdet_tes!N107=0,0,RES_hhdet_tes!N107/0.086*1000000/RES_hhdet_num!N$105)</f>
        <v>3505.2167704551694</v>
      </c>
      <c r="O107" s="156">
        <f>IF(RES_hhdet_tes!O107=0,0,RES_hhdet_tes!O107/0.086*1000000/RES_hhdet_num!O$105)</f>
        <v>2864.9760088627468</v>
      </c>
      <c r="P107" s="156">
        <f>IF(RES_hhdet_tes!P107=0,0,RES_hhdet_tes!P107/0.086*1000000/RES_hhdet_num!P$105)</f>
        <v>2909.751918214999</v>
      </c>
      <c r="Q107" s="156">
        <f>IF(RES_hhdet_tes!Q107=0,0,RES_hhdet_tes!Q107/0.086*1000000/RES_hhdet_num!Q$105)</f>
        <v>2887.8476879915484</v>
      </c>
    </row>
    <row r="108" spans="1:17" ht="12" customHeight="1" x14ac:dyDescent="0.25">
      <c r="A108" s="23" t="s">
        <v>60</v>
      </c>
      <c r="B108" s="156">
        <f>IF(RES_hhdet_tes!B108=0,0,RES_hhdet_tes!B108/0.086*1000000/RES_hhdet_num!B$105)</f>
        <v>0</v>
      </c>
      <c r="C108" s="156">
        <f>IF(RES_hhdet_tes!C108=0,0,RES_hhdet_tes!C108/0.086*1000000/RES_hhdet_num!C$105)</f>
        <v>0</v>
      </c>
      <c r="D108" s="156">
        <f>IF(RES_hhdet_tes!D108=0,0,RES_hhdet_tes!D108/0.086*1000000/RES_hhdet_num!D$105)</f>
        <v>0</v>
      </c>
      <c r="E108" s="156">
        <f>IF(RES_hhdet_tes!E108=0,0,RES_hhdet_tes!E108/0.086*1000000/RES_hhdet_num!E$105)</f>
        <v>0</v>
      </c>
      <c r="F108" s="156">
        <f>IF(RES_hhdet_tes!F108=0,0,RES_hhdet_tes!F108/0.086*1000000/RES_hhdet_num!F$105)</f>
        <v>0</v>
      </c>
      <c r="G108" s="156">
        <f>IF(RES_hhdet_tes!G108=0,0,RES_hhdet_tes!G108/0.086*1000000/RES_hhdet_num!G$105)</f>
        <v>0</v>
      </c>
      <c r="H108" s="156">
        <f>IF(RES_hhdet_tes!H108=0,0,RES_hhdet_tes!H108/0.086*1000000/RES_hhdet_num!H$105)</f>
        <v>0</v>
      </c>
      <c r="I108" s="156">
        <f>IF(RES_hhdet_tes!I108=0,0,RES_hhdet_tes!I108/0.086*1000000/RES_hhdet_num!I$105)</f>
        <v>82.063970536547615</v>
      </c>
      <c r="J108" s="156">
        <f>IF(RES_hhdet_tes!J108=0,0,RES_hhdet_tes!J108/0.086*1000000/RES_hhdet_num!J$105)</f>
        <v>45.642350602580379</v>
      </c>
      <c r="K108" s="156">
        <f>IF(RES_hhdet_tes!K108=0,0,RES_hhdet_tes!K108/0.086*1000000/RES_hhdet_num!K$105)</f>
        <v>12.913017047765205</v>
      </c>
      <c r="L108" s="156">
        <f>IF(RES_hhdet_tes!L108=0,0,RES_hhdet_tes!L108/0.086*1000000/RES_hhdet_num!L$105)</f>
        <v>28.163894817249268</v>
      </c>
      <c r="M108" s="156">
        <f>IF(RES_hhdet_tes!M108=0,0,RES_hhdet_tes!M108/0.086*1000000/RES_hhdet_num!M$105)</f>
        <v>18.141992603110072</v>
      </c>
      <c r="N108" s="156">
        <f>IF(RES_hhdet_tes!N108=0,0,RES_hhdet_tes!N108/0.086*1000000/RES_hhdet_num!N$105)</f>
        <v>11.923684703508684</v>
      </c>
      <c r="O108" s="156">
        <f>IF(RES_hhdet_tes!O108=0,0,RES_hhdet_tes!O108/0.086*1000000/RES_hhdet_num!O$105)</f>
        <v>9.901293853931767</v>
      </c>
      <c r="P108" s="156">
        <f>IF(RES_hhdet_tes!P108=0,0,RES_hhdet_tes!P108/0.086*1000000/RES_hhdet_num!P$105)</f>
        <v>16.439859201189297</v>
      </c>
      <c r="Q108" s="156">
        <f>IF(RES_hhdet_tes!Q108=0,0,RES_hhdet_tes!Q108/0.086*1000000/RES_hhdet_num!Q$105)</f>
        <v>21.209543384703341</v>
      </c>
    </row>
    <row r="109" spans="1:17" ht="12.95" customHeight="1" x14ac:dyDescent="0.25">
      <c r="A109" s="158" t="s">
        <v>112</v>
      </c>
      <c r="B109" s="157">
        <f t="shared" ref="B109:Q109" si="17">B110</f>
        <v>0</v>
      </c>
      <c r="C109" s="157">
        <f t="shared" si="17"/>
        <v>0</v>
      </c>
      <c r="D109" s="157">
        <f t="shared" si="17"/>
        <v>0</v>
      </c>
      <c r="E109" s="157">
        <f t="shared" si="17"/>
        <v>0</v>
      </c>
      <c r="F109" s="157">
        <f t="shared" si="17"/>
        <v>0</v>
      </c>
      <c r="G109" s="157">
        <f t="shared" si="17"/>
        <v>0</v>
      </c>
      <c r="H109" s="157">
        <f t="shared" si="17"/>
        <v>0</v>
      </c>
      <c r="I109" s="157">
        <f t="shared" si="17"/>
        <v>707.73334036689744</v>
      </c>
      <c r="J109" s="157">
        <f t="shared" si="17"/>
        <v>717.24366265533513</v>
      </c>
      <c r="K109" s="157">
        <f t="shared" si="17"/>
        <v>836.6847295373484</v>
      </c>
      <c r="L109" s="157">
        <f t="shared" si="17"/>
        <v>947.04954609539789</v>
      </c>
      <c r="M109" s="157">
        <f t="shared" si="17"/>
        <v>1022.2737278055932</v>
      </c>
      <c r="N109" s="157">
        <f t="shared" si="17"/>
        <v>1074.4323114137258</v>
      </c>
      <c r="O109" s="157">
        <f t="shared" si="17"/>
        <v>1132.8976459757928</v>
      </c>
      <c r="P109" s="157">
        <f t="shared" si="17"/>
        <v>1180.8984965529919</v>
      </c>
      <c r="Q109" s="157">
        <f t="shared" si="17"/>
        <v>1227.2308859967982</v>
      </c>
    </row>
    <row r="110" spans="1:17" ht="12" customHeight="1" x14ac:dyDescent="0.25">
      <c r="A110" s="23" t="s">
        <v>60</v>
      </c>
      <c r="B110" s="156">
        <f>IF(RES_hhdet_tes!B110=0,0,RES_hhdet_tes!B110/0.086*1000000/RES_hhdet_num!B$105)</f>
        <v>0</v>
      </c>
      <c r="C110" s="156">
        <f>IF(RES_hhdet_tes!C110=0,0,RES_hhdet_tes!C110/0.086*1000000/RES_hhdet_num!C$105)</f>
        <v>0</v>
      </c>
      <c r="D110" s="156">
        <f>IF(RES_hhdet_tes!D110=0,0,RES_hhdet_tes!D110/0.086*1000000/RES_hhdet_num!D$105)</f>
        <v>0</v>
      </c>
      <c r="E110" s="156">
        <f>IF(RES_hhdet_tes!E110=0,0,RES_hhdet_tes!E110/0.086*1000000/RES_hhdet_num!E$105)</f>
        <v>0</v>
      </c>
      <c r="F110" s="156">
        <f>IF(RES_hhdet_tes!F110=0,0,RES_hhdet_tes!F110/0.086*1000000/RES_hhdet_num!F$105)</f>
        <v>0</v>
      </c>
      <c r="G110" s="156">
        <f>IF(RES_hhdet_tes!G110=0,0,RES_hhdet_tes!G110/0.086*1000000/RES_hhdet_num!G$105)</f>
        <v>0</v>
      </c>
      <c r="H110" s="156">
        <f>IF(RES_hhdet_tes!H110=0,0,RES_hhdet_tes!H110/0.086*1000000/RES_hhdet_num!H$105)</f>
        <v>0</v>
      </c>
      <c r="I110" s="156">
        <f>IF(RES_hhdet_tes!I110=0,0,RES_hhdet_tes!I110/0.086*1000000/RES_hhdet_num!I$105)</f>
        <v>707.73334036689744</v>
      </c>
      <c r="J110" s="156">
        <f>IF(RES_hhdet_tes!J110=0,0,RES_hhdet_tes!J110/0.086*1000000/RES_hhdet_num!J$105)</f>
        <v>717.24366265533513</v>
      </c>
      <c r="K110" s="156">
        <f>IF(RES_hhdet_tes!K110=0,0,RES_hhdet_tes!K110/0.086*1000000/RES_hhdet_num!K$105)</f>
        <v>836.6847295373484</v>
      </c>
      <c r="L110" s="156">
        <f>IF(RES_hhdet_tes!L110=0,0,RES_hhdet_tes!L110/0.086*1000000/RES_hhdet_num!L$105)</f>
        <v>947.04954609539789</v>
      </c>
      <c r="M110" s="156">
        <f>IF(RES_hhdet_tes!M110=0,0,RES_hhdet_tes!M110/0.086*1000000/RES_hhdet_num!M$105)</f>
        <v>1022.2737278055932</v>
      </c>
      <c r="N110" s="156">
        <f>IF(RES_hhdet_tes!N110=0,0,RES_hhdet_tes!N110/0.086*1000000/RES_hhdet_num!N$105)</f>
        <v>1074.4323114137258</v>
      </c>
      <c r="O110" s="156">
        <f>IF(RES_hhdet_tes!O110=0,0,RES_hhdet_tes!O110/0.086*1000000/RES_hhdet_num!O$105)</f>
        <v>1132.8976459757928</v>
      </c>
      <c r="P110" s="156">
        <f>IF(RES_hhdet_tes!P110=0,0,RES_hhdet_tes!P110/0.086*1000000/RES_hhdet_num!P$105)</f>
        <v>1180.8984965529919</v>
      </c>
      <c r="Q110" s="156">
        <f>IF(RES_hhdet_tes!Q110=0,0,RES_hhdet_tes!Q110/0.086*1000000/RES_hhdet_num!Q$105)</f>
        <v>1227.2308859967982</v>
      </c>
    </row>
    <row r="111" spans="1:17" ht="12" customHeight="1" x14ac:dyDescent="0.25">
      <c r="A111" s="158" t="s">
        <v>63</v>
      </c>
      <c r="B111" s="157">
        <f>IF(RES_hhdet_tes!B111=0,0,RES_hhdet_tes!B111/0.086*1000000/RES_hhdet_num!B$105)</f>
        <v>0</v>
      </c>
      <c r="C111" s="157">
        <f>IF(RES_hhdet_tes!C111=0,0,RES_hhdet_tes!C111/0.086*1000000/RES_hhdet_num!C$105)</f>
        <v>0</v>
      </c>
      <c r="D111" s="157">
        <f>IF(RES_hhdet_tes!D111=0,0,RES_hhdet_tes!D111/0.086*1000000/RES_hhdet_num!D$105)</f>
        <v>0</v>
      </c>
      <c r="E111" s="157">
        <f>IF(RES_hhdet_tes!E111=0,0,RES_hhdet_tes!E111/0.086*1000000/RES_hhdet_num!E$105)</f>
        <v>0</v>
      </c>
      <c r="F111" s="157">
        <f>IF(RES_hhdet_tes!F111=0,0,RES_hhdet_tes!F111/0.086*1000000/RES_hhdet_num!F$105)</f>
        <v>0</v>
      </c>
      <c r="G111" s="157">
        <f>IF(RES_hhdet_tes!G111=0,0,RES_hhdet_tes!G111/0.086*1000000/RES_hhdet_num!G$105)</f>
        <v>0</v>
      </c>
      <c r="H111" s="157">
        <f>IF(RES_hhdet_tes!H111=0,0,RES_hhdet_tes!H111/0.086*1000000/RES_hhdet_num!H$105)</f>
        <v>0</v>
      </c>
      <c r="I111" s="157">
        <f>IF(RES_hhdet_tes!I111=0,0,RES_hhdet_tes!I111/0.086*1000000/RES_hhdet_num!I$105)</f>
        <v>2345.5711106240437</v>
      </c>
      <c r="J111" s="157">
        <f>IF(RES_hhdet_tes!J111=0,0,RES_hhdet_tes!J111/0.086*1000000/RES_hhdet_num!J$105)</f>
        <v>2335.3634231020033</v>
      </c>
      <c r="K111" s="157">
        <f>IF(RES_hhdet_tes!K111=0,0,RES_hhdet_tes!K111/0.086*1000000/RES_hhdet_num!K$105)</f>
        <v>2322.3239010958059</v>
      </c>
      <c r="L111" s="157">
        <f>IF(RES_hhdet_tes!L111=0,0,RES_hhdet_tes!L111/0.086*1000000/RES_hhdet_num!L$105)</f>
        <v>2290.427999538711</v>
      </c>
      <c r="M111" s="157">
        <f>IF(RES_hhdet_tes!M111=0,0,RES_hhdet_tes!M111/0.086*1000000/RES_hhdet_num!M$105)</f>
        <v>2270.5133844959073</v>
      </c>
      <c r="N111" s="157">
        <f>IF(RES_hhdet_tes!N111=0,0,RES_hhdet_tes!N111/0.086*1000000/RES_hhdet_num!N$105)</f>
        <v>2216.5481811982499</v>
      </c>
      <c r="O111" s="157">
        <f>IF(RES_hhdet_tes!O111=0,0,RES_hhdet_tes!O111/0.086*1000000/RES_hhdet_num!O$105)</f>
        <v>2160.8876372609561</v>
      </c>
      <c r="P111" s="157">
        <f>IF(RES_hhdet_tes!P111=0,0,RES_hhdet_tes!P111/0.086*1000000/RES_hhdet_num!P$105)</f>
        <v>2229.7923792695874</v>
      </c>
      <c r="Q111" s="157">
        <f>IF(RES_hhdet_tes!Q111=0,0,RES_hhdet_tes!Q111/0.086*1000000/RES_hhdet_num!Q$105)</f>
        <v>2377.3163680948774</v>
      </c>
    </row>
    <row r="112" spans="1:17" ht="12" customHeight="1" x14ac:dyDescent="0.25">
      <c r="A112" s="167" t="s">
        <v>152</v>
      </c>
      <c r="B112" s="132">
        <f>IF(RES_hhdet_tes!B112=0,0,RES_hhdet_tes!B112/0.086*1000000/RES_hhdet_num!B112)</f>
        <v>0</v>
      </c>
      <c r="C112" s="132">
        <f>IF(RES_hhdet_tes!C112=0,0,RES_hhdet_tes!C112/0.086*1000000/RES_hhdet_num!C112)</f>
        <v>0</v>
      </c>
      <c r="D112" s="132">
        <f>IF(RES_hhdet_tes!D112=0,0,RES_hhdet_tes!D112/0.086*1000000/RES_hhdet_num!D112)</f>
        <v>0</v>
      </c>
      <c r="E112" s="132">
        <f>IF(RES_hhdet_tes!E112=0,0,RES_hhdet_tes!E112/0.086*1000000/RES_hhdet_num!E112)</f>
        <v>0</v>
      </c>
      <c r="F112" s="132">
        <f>IF(RES_hhdet_tes!F112=0,0,RES_hhdet_tes!F112/0.086*1000000/RES_hhdet_num!F112)</f>
        <v>0</v>
      </c>
      <c r="G112" s="132">
        <f>IF(RES_hhdet_tes!G112=0,0,RES_hhdet_tes!G112/0.086*1000000/RES_hhdet_num!G112)</f>
        <v>0</v>
      </c>
      <c r="H112" s="132">
        <f>IF(RES_hhdet_tes!H112=0,0,RES_hhdet_tes!H112/0.086*1000000/RES_hhdet_num!H112)</f>
        <v>0</v>
      </c>
      <c r="I112" s="132">
        <f>IF(RES_hhdet_tes!I112=0,0,RES_hhdet_tes!I112/0.086*1000000/RES_hhdet_num!I112)</f>
        <v>0</v>
      </c>
      <c r="J112" s="132">
        <f>IF(RES_hhdet_tes!J112=0,0,RES_hhdet_tes!J112/0.086*1000000/RES_hhdet_num!J112)</f>
        <v>0</v>
      </c>
      <c r="K112" s="132">
        <f>IF(RES_hhdet_tes!K112=0,0,RES_hhdet_tes!K112/0.086*1000000/RES_hhdet_num!K112)</f>
        <v>0</v>
      </c>
      <c r="L112" s="132">
        <f>IF(RES_hhdet_tes!L112=0,0,RES_hhdet_tes!L112/0.086*1000000/RES_hhdet_num!L112)</f>
        <v>0</v>
      </c>
      <c r="M112" s="132">
        <f>IF(RES_hhdet_tes!M112=0,0,RES_hhdet_tes!M112/0.086*1000000/RES_hhdet_num!M112)</f>
        <v>0</v>
      </c>
      <c r="N112" s="132">
        <f>IF(RES_hhdet_tes!N112=0,0,RES_hhdet_tes!N112/0.086*1000000/RES_hhdet_num!N112)</f>
        <v>0</v>
      </c>
      <c r="O112" s="132">
        <f>IF(RES_hhdet_tes!O112=0,0,RES_hhdet_tes!O112/0.086*1000000/RES_hhdet_num!O112)</f>
        <v>0</v>
      </c>
      <c r="P112" s="132">
        <f>IF(RES_hhdet_tes!P112=0,0,RES_hhdet_tes!P112/0.086*1000000/RES_hhdet_num!P112)</f>
        <v>0</v>
      </c>
      <c r="Q112" s="132">
        <f>IF(RES_hhdet_tes!Q112=0,0,RES_hhdet_tes!Q112/0.086*1000000/RES_hhdet_num!Q112)</f>
        <v>0</v>
      </c>
    </row>
    <row r="113" spans="1:17" ht="12" customHeight="1" x14ac:dyDescent="0.25">
      <c r="A113" s="167" t="s">
        <v>151</v>
      </c>
      <c r="B113" s="132">
        <f>IF(RES_hhdet_tes!B113=0,0,RES_hhdet_tes!B113/0.086*1000000/RES_hhdet_num!B113)</f>
        <v>0</v>
      </c>
      <c r="C113" s="132">
        <f>IF(RES_hhdet_tes!C113=0,0,RES_hhdet_tes!C113/0.086*1000000/RES_hhdet_num!C113)</f>
        <v>0</v>
      </c>
      <c r="D113" s="132">
        <f>IF(RES_hhdet_tes!D113=0,0,RES_hhdet_tes!D113/0.086*1000000/RES_hhdet_num!D113)</f>
        <v>0</v>
      </c>
      <c r="E113" s="132">
        <f>IF(RES_hhdet_tes!E113=0,0,RES_hhdet_tes!E113/0.086*1000000/RES_hhdet_num!E113)</f>
        <v>0</v>
      </c>
      <c r="F113" s="132">
        <f>IF(RES_hhdet_tes!F113=0,0,RES_hhdet_tes!F113/0.086*1000000/RES_hhdet_num!F113)</f>
        <v>0</v>
      </c>
      <c r="G113" s="132">
        <f>IF(RES_hhdet_tes!G113=0,0,RES_hhdet_tes!G113/0.086*1000000/RES_hhdet_num!G113)</f>
        <v>0</v>
      </c>
      <c r="H113" s="132">
        <f>IF(RES_hhdet_tes!H113=0,0,RES_hhdet_tes!H113/0.086*1000000/RES_hhdet_num!H113)</f>
        <v>0</v>
      </c>
      <c r="I113" s="132">
        <f>IF(RES_hhdet_tes!I113=0,0,RES_hhdet_tes!I113/0.086*1000000/RES_hhdet_num!I113)</f>
        <v>0</v>
      </c>
      <c r="J113" s="132">
        <f>IF(RES_hhdet_tes!J113=0,0,RES_hhdet_tes!J113/0.086*1000000/RES_hhdet_num!J113)</f>
        <v>0</v>
      </c>
      <c r="K113" s="132">
        <f>IF(RES_hhdet_tes!K113=0,0,RES_hhdet_tes!K113/0.086*1000000/RES_hhdet_num!K113)</f>
        <v>0</v>
      </c>
      <c r="L113" s="132">
        <f>IF(RES_hhdet_tes!L113=0,0,RES_hhdet_tes!L113/0.086*1000000/RES_hhdet_num!L113)</f>
        <v>0</v>
      </c>
      <c r="M113" s="132">
        <f>IF(RES_hhdet_tes!M113=0,0,RES_hhdet_tes!M113/0.086*1000000/RES_hhdet_num!M113)</f>
        <v>0</v>
      </c>
      <c r="N113" s="132">
        <f>IF(RES_hhdet_tes!N113=0,0,RES_hhdet_tes!N113/0.086*1000000/RES_hhdet_num!N113)</f>
        <v>0</v>
      </c>
      <c r="O113" s="132">
        <f>IF(RES_hhdet_tes!O113=0,0,RES_hhdet_tes!O113/0.086*1000000/RES_hhdet_num!O113)</f>
        <v>0</v>
      </c>
      <c r="P113" s="132">
        <f>IF(RES_hhdet_tes!P113=0,0,RES_hhdet_tes!P113/0.086*1000000/RES_hhdet_num!P113)</f>
        <v>0</v>
      </c>
      <c r="Q113" s="132">
        <f>IF(RES_hhdet_tes!Q113=0,0,RES_hhdet_tes!Q113/0.086*1000000/RES_hhdet_num!Q113)</f>
        <v>0</v>
      </c>
    </row>
    <row r="114" spans="1:17" ht="12" customHeight="1" x14ac:dyDescent="0.25">
      <c r="A114" s="166" t="s">
        <v>79</v>
      </c>
      <c r="B114" s="165">
        <f>IF(RES_hhdet_tes!B114=0,0,RES_hhdet_tes!B114/0.086*1000000/RES_hhdet_num!B113)</f>
        <v>0</v>
      </c>
      <c r="C114" s="165">
        <f>IF(RES_hhdet_tes!C114=0,0,RES_hhdet_tes!C114/0.086*1000000/RES_hhdet_num!C113)</f>
        <v>0</v>
      </c>
      <c r="D114" s="165">
        <f>IF(RES_hhdet_tes!D114=0,0,RES_hhdet_tes!D114/0.086*1000000/RES_hhdet_num!D113)</f>
        <v>0</v>
      </c>
      <c r="E114" s="165">
        <f>IF(RES_hhdet_tes!E114=0,0,RES_hhdet_tes!E114/0.086*1000000/RES_hhdet_num!E113)</f>
        <v>0</v>
      </c>
      <c r="F114" s="165">
        <f>IF(RES_hhdet_tes!F114=0,0,RES_hhdet_tes!F114/0.086*1000000/RES_hhdet_num!F113)</f>
        <v>0</v>
      </c>
      <c r="G114" s="165">
        <f>IF(RES_hhdet_tes!G114=0,0,RES_hhdet_tes!G114/0.086*1000000/RES_hhdet_num!G113)</f>
        <v>0</v>
      </c>
      <c r="H114" s="165">
        <f>IF(RES_hhdet_tes!H114=0,0,RES_hhdet_tes!H114/0.086*1000000/RES_hhdet_num!H113)</f>
        <v>0</v>
      </c>
      <c r="I114" s="165">
        <f>IF(RES_hhdet_tes!I114=0,0,RES_hhdet_tes!I114/0.086*1000000/RES_hhdet_num!I113)</f>
        <v>0</v>
      </c>
      <c r="J114" s="165">
        <f>IF(RES_hhdet_tes!J114=0,0,RES_hhdet_tes!J114/0.086*1000000/RES_hhdet_num!J113)</f>
        <v>0</v>
      </c>
      <c r="K114" s="165">
        <f>IF(RES_hhdet_tes!K114=0,0,RES_hhdet_tes!K114/0.086*1000000/RES_hhdet_num!K113)</f>
        <v>0</v>
      </c>
      <c r="L114" s="165">
        <f>IF(RES_hhdet_tes!L114=0,0,RES_hhdet_tes!L114/0.086*1000000/RES_hhdet_num!L113)</f>
        <v>0</v>
      </c>
      <c r="M114" s="165">
        <f>IF(RES_hhdet_tes!M114=0,0,RES_hhdet_tes!M114/0.086*1000000/RES_hhdet_num!M113)</f>
        <v>0</v>
      </c>
      <c r="N114" s="165">
        <f>IF(RES_hhdet_tes!N114=0,0,RES_hhdet_tes!N114/0.086*1000000/RES_hhdet_num!N113)</f>
        <v>0</v>
      </c>
      <c r="O114" s="165">
        <f>IF(RES_hhdet_tes!O114=0,0,RES_hhdet_tes!O114/0.086*1000000/RES_hhdet_num!O113)</f>
        <v>0</v>
      </c>
      <c r="P114" s="165">
        <f>IF(RES_hhdet_tes!P114=0,0,RES_hhdet_tes!P114/0.086*1000000/RES_hhdet_num!P113)</f>
        <v>0</v>
      </c>
      <c r="Q114" s="165">
        <f>IF(RES_hhdet_tes!Q114=0,0,RES_hhdet_tes!Q114/0.086*1000000/RES_hhdet_num!Q113)</f>
        <v>0</v>
      </c>
    </row>
    <row r="115" spans="1:17" ht="12" customHeight="1" x14ac:dyDescent="0.25">
      <c r="A115" s="147" t="s">
        <v>59</v>
      </c>
      <c r="B115" s="164">
        <f>IF(RES_hhdet_tes!B115=0,0,RES_hhdet_tes!B115/0.086*1000000/RES_hhdet_num!B113)</f>
        <v>0</v>
      </c>
      <c r="C115" s="164">
        <f>IF(RES_hhdet_tes!C115=0,0,RES_hhdet_tes!C115/0.086*1000000/RES_hhdet_num!C113)</f>
        <v>0</v>
      </c>
      <c r="D115" s="164">
        <f>IF(RES_hhdet_tes!D115=0,0,RES_hhdet_tes!D115/0.086*1000000/RES_hhdet_num!D113)</f>
        <v>0</v>
      </c>
      <c r="E115" s="164">
        <f>IF(RES_hhdet_tes!E115=0,0,RES_hhdet_tes!E115/0.086*1000000/RES_hhdet_num!E113)</f>
        <v>0</v>
      </c>
      <c r="F115" s="164">
        <f>IF(RES_hhdet_tes!F115=0,0,RES_hhdet_tes!F115/0.086*1000000/RES_hhdet_num!F113)</f>
        <v>0</v>
      </c>
      <c r="G115" s="164">
        <f>IF(RES_hhdet_tes!G115=0,0,RES_hhdet_tes!G115/0.086*1000000/RES_hhdet_num!G113)</f>
        <v>0</v>
      </c>
      <c r="H115" s="164">
        <f>IF(RES_hhdet_tes!H115=0,0,RES_hhdet_tes!H115/0.086*1000000/RES_hhdet_num!H113)</f>
        <v>0</v>
      </c>
      <c r="I115" s="164">
        <f>IF(RES_hhdet_tes!I115=0,0,RES_hhdet_tes!I115/0.086*1000000/RES_hhdet_num!I113)</f>
        <v>0</v>
      </c>
      <c r="J115" s="164">
        <f>IF(RES_hhdet_tes!J115=0,0,RES_hhdet_tes!J115/0.086*1000000/RES_hhdet_num!J113)</f>
        <v>0</v>
      </c>
      <c r="K115" s="164">
        <f>IF(RES_hhdet_tes!K115=0,0,RES_hhdet_tes!K115/0.086*1000000/RES_hhdet_num!K113)</f>
        <v>0</v>
      </c>
      <c r="L115" s="164">
        <f>IF(RES_hhdet_tes!L115=0,0,RES_hhdet_tes!L115/0.086*1000000/RES_hhdet_num!L113)</f>
        <v>0</v>
      </c>
      <c r="M115" s="164">
        <f>IF(RES_hhdet_tes!M115=0,0,RES_hhdet_tes!M115/0.086*1000000/RES_hhdet_num!M113)</f>
        <v>0</v>
      </c>
      <c r="N115" s="164">
        <f>IF(RES_hhdet_tes!N115=0,0,RES_hhdet_tes!N115/0.086*1000000/RES_hhdet_num!N113)</f>
        <v>0</v>
      </c>
      <c r="O115" s="164">
        <f>IF(RES_hhdet_tes!O115=0,0,RES_hhdet_tes!O115/0.086*1000000/RES_hhdet_num!O113)</f>
        <v>0</v>
      </c>
      <c r="P115" s="164">
        <f>IF(RES_hhdet_tes!P115=0,0,RES_hhdet_tes!P115/0.086*1000000/RES_hhdet_num!P113)</f>
        <v>0</v>
      </c>
      <c r="Q115" s="164">
        <f>IF(RES_hhdet_tes!Q115=0,0,RES_hhdet_tes!Q115/0.086*1000000/RES_hhdet_num!Q113)</f>
        <v>0</v>
      </c>
    </row>
    <row r="116" spans="1:17" ht="12" customHeight="1" x14ac:dyDescent="0.25">
      <c r="A116" s="163" t="s">
        <v>142</v>
      </c>
      <c r="B116" s="162">
        <f>IF(RES_hhdet_tes!B116=0,0,RES_hhdet_tes!B116/0.086*1000000/RES_hhdet_num!B116)</f>
        <v>0</v>
      </c>
      <c r="C116" s="162">
        <f>IF(RES_hhdet_tes!C116=0,0,RES_hhdet_tes!C116/0.086*1000000/RES_hhdet_num!C116)</f>
        <v>0</v>
      </c>
      <c r="D116" s="162">
        <f>IF(RES_hhdet_tes!D116=0,0,RES_hhdet_tes!D116/0.086*1000000/RES_hhdet_num!D116)</f>
        <v>0</v>
      </c>
      <c r="E116" s="162">
        <f>IF(RES_hhdet_tes!E116=0,0,RES_hhdet_tes!E116/0.086*1000000/RES_hhdet_num!E116)</f>
        <v>0</v>
      </c>
      <c r="F116" s="162">
        <f>IF(RES_hhdet_tes!F116=0,0,RES_hhdet_tes!F116/0.086*1000000/RES_hhdet_num!F116)</f>
        <v>0</v>
      </c>
      <c r="G116" s="162">
        <f>IF(RES_hhdet_tes!G116=0,0,RES_hhdet_tes!G116/0.086*1000000/RES_hhdet_num!G116)</f>
        <v>0</v>
      </c>
      <c r="H116" s="162">
        <f>IF(RES_hhdet_tes!H116=0,0,RES_hhdet_tes!H116/0.086*1000000/RES_hhdet_num!H116)</f>
        <v>0</v>
      </c>
      <c r="I116" s="162">
        <f>IF(RES_hhdet_tes!I116=0,0,RES_hhdet_tes!I116/0.086*1000000/RES_hhdet_num!I116)</f>
        <v>3004.4880112856081</v>
      </c>
      <c r="J116" s="162">
        <f>IF(RES_hhdet_tes!J116=0,0,RES_hhdet_tes!J116/0.086*1000000/RES_hhdet_num!J116)</f>
        <v>3015.9893024253724</v>
      </c>
      <c r="K116" s="162">
        <f>IF(RES_hhdet_tes!K116=0,0,RES_hhdet_tes!K116/0.086*1000000/RES_hhdet_num!K116)</f>
        <v>2950.3770604809129</v>
      </c>
      <c r="L116" s="162">
        <f>IF(RES_hhdet_tes!L116=0,0,RES_hhdet_tes!L116/0.086*1000000/RES_hhdet_num!L116)</f>
        <v>3079.0404186646683</v>
      </c>
      <c r="M116" s="162">
        <f>IF(RES_hhdet_tes!M116=0,0,RES_hhdet_tes!M116/0.086*1000000/RES_hhdet_num!M116)</f>
        <v>3023.7523793030869</v>
      </c>
      <c r="N116" s="162">
        <f>IF(RES_hhdet_tes!N116=0,0,RES_hhdet_tes!N116/0.086*1000000/RES_hhdet_num!N116)</f>
        <v>2829.5522421973769</v>
      </c>
      <c r="O116" s="162">
        <f>IF(RES_hhdet_tes!O116=0,0,RES_hhdet_tes!O116/0.086*1000000/RES_hhdet_num!O116)</f>
        <v>2767.4578933774405</v>
      </c>
      <c r="P116" s="162">
        <f>IF(RES_hhdet_tes!P116=0,0,RES_hhdet_tes!P116/0.086*1000000/RES_hhdet_num!P116)</f>
        <v>2695.0185003221409</v>
      </c>
      <c r="Q116" s="162">
        <f>IF(RES_hhdet_tes!Q116=0,0,RES_hhdet_tes!Q116/0.086*1000000/RES_hhdet_num!Q116)</f>
        <v>2828.0612157037176</v>
      </c>
    </row>
    <row r="117" spans="1:17" ht="12" customHeight="1" x14ac:dyDescent="0.25">
      <c r="A117" s="161" t="s">
        <v>141</v>
      </c>
      <c r="B117" s="160">
        <f>IF(RES_hhdet_tes!B117=0,0,RES_hhdet_tes!B117/0.086*1000000/RES_hhdet_num!B117)</f>
        <v>0</v>
      </c>
      <c r="C117" s="160">
        <f>IF(RES_hhdet_tes!C117=0,0,RES_hhdet_tes!C117/0.086*1000000/RES_hhdet_num!C117)</f>
        <v>0</v>
      </c>
      <c r="D117" s="160">
        <f>IF(RES_hhdet_tes!D117=0,0,RES_hhdet_tes!D117/0.086*1000000/RES_hhdet_num!D117)</f>
        <v>0</v>
      </c>
      <c r="E117" s="160">
        <f>IF(RES_hhdet_tes!E117=0,0,RES_hhdet_tes!E117/0.086*1000000/RES_hhdet_num!E117)</f>
        <v>0</v>
      </c>
      <c r="F117" s="160">
        <f>IF(RES_hhdet_tes!F117=0,0,RES_hhdet_tes!F117/0.086*1000000/RES_hhdet_num!F117)</f>
        <v>0</v>
      </c>
      <c r="G117" s="160">
        <f>IF(RES_hhdet_tes!G117=0,0,RES_hhdet_tes!G117/0.086*1000000/RES_hhdet_num!G117)</f>
        <v>0</v>
      </c>
      <c r="H117" s="160">
        <f>IF(RES_hhdet_tes!H117=0,0,RES_hhdet_tes!H117/0.086*1000000/RES_hhdet_num!H117)</f>
        <v>0</v>
      </c>
      <c r="I117" s="160">
        <f>IF(RES_hhdet_tes!I117=0,0,RES_hhdet_tes!I117/0.086*1000000/RES_hhdet_num!I117)</f>
        <v>2287.6443501263238</v>
      </c>
      <c r="J117" s="160">
        <f>IF(RES_hhdet_tes!J117=0,0,RES_hhdet_tes!J117/0.086*1000000/RES_hhdet_num!J117)</f>
        <v>2266.185055039628</v>
      </c>
      <c r="K117" s="160">
        <f>IF(RES_hhdet_tes!K117=0,0,RES_hhdet_tes!K117/0.086*1000000/RES_hhdet_num!K117)</f>
        <v>2260.2732551752483</v>
      </c>
      <c r="L117" s="160">
        <f>IF(RES_hhdet_tes!L117=0,0,RES_hhdet_tes!L117/0.086*1000000/RES_hhdet_num!L117)</f>
        <v>2238.9106053244527</v>
      </c>
      <c r="M117" s="160">
        <f>IF(RES_hhdet_tes!M117=0,0,RES_hhdet_tes!M117/0.086*1000000/RES_hhdet_num!M117)</f>
        <v>2226.3419619609185</v>
      </c>
      <c r="N117" s="160">
        <f>IF(RES_hhdet_tes!N117=0,0,RES_hhdet_tes!N117/0.086*1000000/RES_hhdet_num!N117)</f>
        <v>2190.9915556094033</v>
      </c>
      <c r="O117" s="160">
        <f>IF(RES_hhdet_tes!O117=0,0,RES_hhdet_tes!O117/0.086*1000000/RES_hhdet_num!O117)</f>
        <v>2152.9486006137367</v>
      </c>
      <c r="P117" s="160">
        <f>IF(RES_hhdet_tes!P117=0,0,RES_hhdet_tes!P117/0.086*1000000/RES_hhdet_num!P117)</f>
        <v>2221.371526575675</v>
      </c>
      <c r="Q117" s="160">
        <f>IF(RES_hhdet_tes!Q117=0,0,RES_hhdet_tes!Q117/0.086*1000000/RES_hhdet_num!Q117)</f>
        <v>2374.252093911572</v>
      </c>
    </row>
    <row r="118" spans="1:17" ht="12" customHeight="1" x14ac:dyDescent="0.25">
      <c r="A118" s="148" t="s">
        <v>60</v>
      </c>
      <c r="B118" s="156">
        <f>IF(RES_hhdet_tes!B118=0,0,RES_hhdet_tes!B118/0.086*1000000/RES_hhdet_num!B117)</f>
        <v>0</v>
      </c>
      <c r="C118" s="156">
        <f>IF(RES_hhdet_tes!C118=0,0,RES_hhdet_tes!C118/0.086*1000000/RES_hhdet_num!C117)</f>
        <v>0</v>
      </c>
      <c r="D118" s="156">
        <f>IF(RES_hhdet_tes!D118=0,0,RES_hhdet_tes!D118/0.086*1000000/RES_hhdet_num!D117)</f>
        <v>0</v>
      </c>
      <c r="E118" s="156">
        <f>IF(RES_hhdet_tes!E118=0,0,RES_hhdet_tes!E118/0.086*1000000/RES_hhdet_num!E117)</f>
        <v>0</v>
      </c>
      <c r="F118" s="156">
        <f>IF(RES_hhdet_tes!F118=0,0,RES_hhdet_tes!F118/0.086*1000000/RES_hhdet_num!F117)</f>
        <v>0</v>
      </c>
      <c r="G118" s="156">
        <f>IF(RES_hhdet_tes!G118=0,0,RES_hhdet_tes!G118/0.086*1000000/RES_hhdet_num!G117)</f>
        <v>0</v>
      </c>
      <c r="H118" s="156">
        <f>IF(RES_hhdet_tes!H118=0,0,RES_hhdet_tes!H118/0.086*1000000/RES_hhdet_num!H117)</f>
        <v>0</v>
      </c>
      <c r="I118" s="156">
        <f>IF(RES_hhdet_tes!I118=0,0,RES_hhdet_tes!I118/0.086*1000000/RES_hhdet_num!I117)</f>
        <v>60.08976022571234</v>
      </c>
      <c r="J118" s="156">
        <f>IF(RES_hhdet_tes!J118=0,0,RES_hhdet_tes!J118/0.086*1000000/RES_hhdet_num!J117)</f>
        <v>60.293915150490996</v>
      </c>
      <c r="K118" s="156">
        <f>IF(RES_hhdet_tes!K118=0,0,RES_hhdet_tes!K118/0.086*1000000/RES_hhdet_num!K117)</f>
        <v>59.023896646053373</v>
      </c>
      <c r="L118" s="156">
        <f>IF(RES_hhdet_tes!L118=0,0,RES_hhdet_tes!L118/0.086*1000000/RES_hhdet_num!L117)</f>
        <v>61.881110351446736</v>
      </c>
      <c r="M118" s="156">
        <f>IF(RES_hhdet_tes!M118=0,0,RES_hhdet_tes!M118/0.086*1000000/RES_hhdet_num!M117)</f>
        <v>60.824425949207637</v>
      </c>
      <c r="N118" s="156">
        <f>IF(RES_hhdet_tes!N118=0,0,RES_hhdet_tes!N118/0.086*1000000/RES_hhdet_num!N117)</f>
        <v>57.156521973112639</v>
      </c>
      <c r="O118" s="156">
        <f>IF(RES_hhdet_tes!O118=0,0,RES_hhdet_tes!O118/0.086*1000000/RES_hhdet_num!O117)</f>
        <v>55.397087239253928</v>
      </c>
      <c r="P118" s="156">
        <f>IF(RES_hhdet_tes!P118=0,0,RES_hhdet_tes!P118/0.086*1000000/RES_hhdet_num!P117)</f>
        <v>93.953946842736727</v>
      </c>
      <c r="Q118" s="156">
        <f>IF(RES_hhdet_tes!Q118=0,0,RES_hhdet_tes!Q118/0.086*1000000/RES_hhdet_num!Q117)</f>
        <v>237.61427247403182</v>
      </c>
    </row>
    <row r="119" spans="1:17" ht="12" customHeight="1" x14ac:dyDescent="0.25">
      <c r="A119" s="148" t="s">
        <v>59</v>
      </c>
      <c r="B119" s="156">
        <f>IF(RES_hhdet_tes!B119=0,0,RES_hhdet_tes!B119/0.086*1000000/RES_hhdet_num!B117)</f>
        <v>0</v>
      </c>
      <c r="C119" s="156">
        <f>IF(RES_hhdet_tes!C119=0,0,RES_hhdet_tes!C119/0.086*1000000/RES_hhdet_num!C117)</f>
        <v>0</v>
      </c>
      <c r="D119" s="156">
        <f>IF(RES_hhdet_tes!D119=0,0,RES_hhdet_tes!D119/0.086*1000000/RES_hhdet_num!D117)</f>
        <v>0</v>
      </c>
      <c r="E119" s="156">
        <f>IF(RES_hhdet_tes!E119=0,0,RES_hhdet_tes!E119/0.086*1000000/RES_hhdet_num!E117)</f>
        <v>0</v>
      </c>
      <c r="F119" s="156">
        <f>IF(RES_hhdet_tes!F119=0,0,RES_hhdet_tes!F119/0.086*1000000/RES_hhdet_num!F117)</f>
        <v>0</v>
      </c>
      <c r="G119" s="156">
        <f>IF(RES_hhdet_tes!G119=0,0,RES_hhdet_tes!G119/0.086*1000000/RES_hhdet_num!G117)</f>
        <v>0</v>
      </c>
      <c r="H119" s="156">
        <f>IF(RES_hhdet_tes!H119=0,0,RES_hhdet_tes!H119/0.086*1000000/RES_hhdet_num!H117)</f>
        <v>0</v>
      </c>
      <c r="I119" s="156">
        <f>IF(RES_hhdet_tes!I119=0,0,RES_hhdet_tes!I119/0.086*1000000/RES_hhdet_num!I117)</f>
        <v>2227.5545899006115</v>
      </c>
      <c r="J119" s="156">
        <f>IF(RES_hhdet_tes!J119=0,0,RES_hhdet_tes!J119/0.086*1000000/RES_hhdet_num!J117)</f>
        <v>2205.8911398891373</v>
      </c>
      <c r="K119" s="156">
        <f>IF(RES_hhdet_tes!K119=0,0,RES_hhdet_tes!K119/0.086*1000000/RES_hhdet_num!K117)</f>
        <v>2201.2493585291945</v>
      </c>
      <c r="L119" s="156">
        <f>IF(RES_hhdet_tes!L119=0,0,RES_hhdet_tes!L119/0.086*1000000/RES_hhdet_num!L117)</f>
        <v>2177.029494973006</v>
      </c>
      <c r="M119" s="156">
        <f>IF(RES_hhdet_tes!M119=0,0,RES_hhdet_tes!M119/0.086*1000000/RES_hhdet_num!M117)</f>
        <v>2165.5175360117109</v>
      </c>
      <c r="N119" s="156">
        <f>IF(RES_hhdet_tes!N119=0,0,RES_hhdet_tes!N119/0.086*1000000/RES_hhdet_num!N117)</f>
        <v>2133.835033636291</v>
      </c>
      <c r="O119" s="156">
        <f>IF(RES_hhdet_tes!O119=0,0,RES_hhdet_tes!O119/0.086*1000000/RES_hhdet_num!O117)</f>
        <v>2097.551513374483</v>
      </c>
      <c r="P119" s="156">
        <f>IF(RES_hhdet_tes!P119=0,0,RES_hhdet_tes!P119/0.086*1000000/RES_hhdet_num!P117)</f>
        <v>2127.4175797329376</v>
      </c>
      <c r="Q119" s="156">
        <f>IF(RES_hhdet_tes!Q119=0,0,RES_hhdet_tes!Q119/0.086*1000000/RES_hhdet_num!Q117)</f>
        <v>2136.6378214375404</v>
      </c>
    </row>
    <row r="120" spans="1:17" ht="12" customHeight="1" x14ac:dyDescent="0.25">
      <c r="A120" s="158" t="s">
        <v>62</v>
      </c>
      <c r="B120" s="157">
        <f>IF(RES_hhdet_tes!B120=0,0,RES_hhdet_tes!B120/0.086*1000000/RES_hhdet_num!B$105)</f>
        <v>0</v>
      </c>
      <c r="C120" s="157">
        <f>IF(RES_hhdet_tes!C120=0,0,RES_hhdet_tes!C120/0.086*1000000/RES_hhdet_num!C$105)</f>
        <v>0</v>
      </c>
      <c r="D120" s="157">
        <f>IF(RES_hhdet_tes!D120=0,0,RES_hhdet_tes!D120/0.086*1000000/RES_hhdet_num!D$105)</f>
        <v>0</v>
      </c>
      <c r="E120" s="157">
        <f>IF(RES_hhdet_tes!E120=0,0,RES_hhdet_tes!E120/0.086*1000000/RES_hhdet_num!E$105)</f>
        <v>0</v>
      </c>
      <c r="F120" s="157">
        <f>IF(RES_hhdet_tes!F120=0,0,RES_hhdet_tes!F120/0.086*1000000/RES_hhdet_num!F$105)</f>
        <v>0</v>
      </c>
      <c r="G120" s="157">
        <f>IF(RES_hhdet_tes!G120=0,0,RES_hhdet_tes!G120/0.086*1000000/RES_hhdet_num!G$105)</f>
        <v>0</v>
      </c>
      <c r="H120" s="157">
        <f>IF(RES_hhdet_tes!H120=0,0,RES_hhdet_tes!H120/0.086*1000000/RES_hhdet_num!H$105)</f>
        <v>0</v>
      </c>
      <c r="I120" s="157">
        <f>IF(RES_hhdet_tes!I120=0,0,RES_hhdet_tes!I120/0.086*1000000/RES_hhdet_num!I$105)</f>
        <v>1080.3536034206118</v>
      </c>
      <c r="J120" s="157">
        <f>IF(RES_hhdet_tes!J120=0,0,RES_hhdet_tes!J120/0.086*1000000/RES_hhdet_num!J$105)</f>
        <v>1027.171937991051</v>
      </c>
      <c r="K120" s="157">
        <f>IF(RES_hhdet_tes!K120=0,0,RES_hhdet_tes!K120/0.086*1000000/RES_hhdet_num!K$105)</f>
        <v>1056.9230280706954</v>
      </c>
      <c r="L120" s="157">
        <f>IF(RES_hhdet_tes!L120=0,0,RES_hhdet_tes!L120/0.086*1000000/RES_hhdet_num!L$105)</f>
        <v>1085.0155072815473</v>
      </c>
      <c r="M120" s="157">
        <f>IF(RES_hhdet_tes!M120=0,0,RES_hhdet_tes!M120/0.086*1000000/RES_hhdet_num!M$105)</f>
        <v>1073.545475008031</v>
      </c>
      <c r="N120" s="157">
        <f>IF(RES_hhdet_tes!N120=0,0,RES_hhdet_tes!N120/0.086*1000000/RES_hhdet_num!N$105)</f>
        <v>1035.2931764515861</v>
      </c>
      <c r="O120" s="157">
        <f>IF(RES_hhdet_tes!O120=0,0,RES_hhdet_tes!O120/0.086*1000000/RES_hhdet_num!O$105)</f>
        <v>932.79899066105179</v>
      </c>
      <c r="P120" s="157">
        <f>IF(RES_hhdet_tes!P120=0,0,RES_hhdet_tes!P120/0.086*1000000/RES_hhdet_num!P$105)</f>
        <v>910.11348930080771</v>
      </c>
      <c r="Q120" s="157">
        <f>IF(RES_hhdet_tes!Q120=0,0,RES_hhdet_tes!Q120/0.086*1000000/RES_hhdet_num!Q$105)</f>
        <v>959.56985143929728</v>
      </c>
    </row>
    <row r="121" spans="1:17" ht="12" customHeight="1" x14ac:dyDescent="0.25">
      <c r="A121" s="23" t="s">
        <v>57</v>
      </c>
      <c r="B121" s="156">
        <f>IF(RES_hhdet_tes!B121=0,0,RES_hhdet_tes!B121/0.086*1000000/RES_hhdet_num!B121)</f>
        <v>0</v>
      </c>
      <c r="C121" s="156">
        <f>IF(RES_hhdet_tes!C121=0,0,RES_hhdet_tes!C121/0.086*1000000/RES_hhdet_num!C121)</f>
        <v>0</v>
      </c>
      <c r="D121" s="156">
        <f>IF(RES_hhdet_tes!D121=0,0,RES_hhdet_tes!D121/0.086*1000000/RES_hhdet_num!D121)</f>
        <v>0</v>
      </c>
      <c r="E121" s="156">
        <f>IF(RES_hhdet_tes!E121=0,0,RES_hhdet_tes!E121/0.086*1000000/RES_hhdet_num!E121)</f>
        <v>0</v>
      </c>
      <c r="F121" s="156">
        <f>IF(RES_hhdet_tes!F121=0,0,RES_hhdet_tes!F121/0.086*1000000/RES_hhdet_num!F121)</f>
        <v>0</v>
      </c>
      <c r="G121" s="156">
        <f>IF(RES_hhdet_tes!G121=0,0,RES_hhdet_tes!G121/0.086*1000000/RES_hhdet_num!G121)</f>
        <v>0</v>
      </c>
      <c r="H121" s="156">
        <f>IF(RES_hhdet_tes!H121=0,0,RES_hhdet_tes!H121/0.086*1000000/RES_hhdet_num!H121)</f>
        <v>0</v>
      </c>
      <c r="I121" s="156">
        <f>IF(RES_hhdet_tes!I121=0,0,RES_hhdet_tes!I121/0.086*1000000/RES_hhdet_num!I121)</f>
        <v>956.46065342152735</v>
      </c>
      <c r="J121" s="156">
        <f>IF(RES_hhdet_tes!J121=0,0,RES_hhdet_tes!J121/0.086*1000000/RES_hhdet_num!J121)</f>
        <v>918.24666612110013</v>
      </c>
      <c r="K121" s="156">
        <f>IF(RES_hhdet_tes!K121=0,0,RES_hhdet_tes!K121/0.086*1000000/RES_hhdet_num!K121)</f>
        <v>951.02620665636891</v>
      </c>
      <c r="L121" s="156">
        <f>IF(RES_hhdet_tes!L121=0,0,RES_hhdet_tes!L121/0.086*1000000/RES_hhdet_num!L121)</f>
        <v>945.56614179292308</v>
      </c>
      <c r="M121" s="156">
        <f>IF(RES_hhdet_tes!M121=0,0,RES_hhdet_tes!M121/0.086*1000000/RES_hhdet_num!M121)</f>
        <v>943.80109641025194</v>
      </c>
      <c r="N121" s="156">
        <f>IF(RES_hhdet_tes!N121=0,0,RES_hhdet_tes!N121/0.086*1000000/RES_hhdet_num!N121)</f>
        <v>921.4117160022098</v>
      </c>
      <c r="O121" s="156">
        <f>IF(RES_hhdet_tes!O121=0,0,RES_hhdet_tes!O121/0.086*1000000/RES_hhdet_num!O121)</f>
        <v>832.98804608580849</v>
      </c>
      <c r="P121" s="156">
        <f>IF(RES_hhdet_tes!P121=0,0,RES_hhdet_tes!P121/0.086*1000000/RES_hhdet_num!P121)</f>
        <v>823.24375356432006</v>
      </c>
      <c r="Q121" s="156">
        <f>IF(RES_hhdet_tes!Q121=0,0,RES_hhdet_tes!Q121/0.086*1000000/RES_hhdet_num!Q121)</f>
        <v>865.58510611242184</v>
      </c>
    </row>
    <row r="122" spans="1:17" ht="12" customHeight="1" x14ac:dyDescent="0.25">
      <c r="A122" s="29" t="s">
        <v>140</v>
      </c>
      <c r="B122" s="57">
        <f>IF(RES_hhdet_tes!B122=0,0,RES_hhdet_tes!B122/0.086*1000000/RES_hhdet_num!B122)</f>
        <v>0</v>
      </c>
      <c r="C122" s="57">
        <f>IF(RES_hhdet_tes!C122=0,0,RES_hhdet_tes!C122/0.086*1000000/RES_hhdet_num!C122)</f>
        <v>0</v>
      </c>
      <c r="D122" s="57">
        <f>IF(RES_hhdet_tes!D122=0,0,RES_hhdet_tes!D122/0.086*1000000/RES_hhdet_num!D122)</f>
        <v>0</v>
      </c>
      <c r="E122" s="57">
        <f>IF(RES_hhdet_tes!E122=0,0,RES_hhdet_tes!E122/0.086*1000000/RES_hhdet_num!E122)</f>
        <v>0</v>
      </c>
      <c r="F122" s="57">
        <f>IF(RES_hhdet_tes!F122=0,0,RES_hhdet_tes!F122/0.086*1000000/RES_hhdet_num!F122)</f>
        <v>0</v>
      </c>
      <c r="G122" s="57">
        <f>IF(RES_hhdet_tes!G122=0,0,RES_hhdet_tes!G122/0.086*1000000/RES_hhdet_num!G122)</f>
        <v>0</v>
      </c>
      <c r="H122" s="57">
        <f>IF(RES_hhdet_tes!H122=0,0,RES_hhdet_tes!H122/0.086*1000000/RES_hhdet_num!H122)</f>
        <v>0</v>
      </c>
      <c r="I122" s="57">
        <f>IF(RES_hhdet_tes!I122=0,0,RES_hhdet_tes!I122/0.086*1000000/RES_hhdet_num!I122)</f>
        <v>1145.1591464970556</v>
      </c>
      <c r="J122" s="57">
        <f>IF(RES_hhdet_tes!J122=0,0,RES_hhdet_tes!J122/0.086*1000000/RES_hhdet_num!J122)</f>
        <v>1126.1949124182793</v>
      </c>
      <c r="K122" s="57">
        <f>IF(RES_hhdet_tes!K122=0,0,RES_hhdet_tes!K122/0.086*1000000/RES_hhdet_num!K122)</f>
        <v>1147.760030638289</v>
      </c>
      <c r="L122" s="57">
        <f>IF(RES_hhdet_tes!L122=0,0,RES_hhdet_tes!L122/0.086*1000000/RES_hhdet_num!L122)</f>
        <v>1201.8950332691222</v>
      </c>
      <c r="M122" s="57">
        <f>IF(RES_hhdet_tes!M122=0,0,RES_hhdet_tes!M122/0.086*1000000/RES_hhdet_num!M122)</f>
        <v>1204.4841533251204</v>
      </c>
      <c r="N122" s="57">
        <f>IF(RES_hhdet_tes!N122=0,0,RES_hhdet_tes!N122/0.086*1000000/RES_hhdet_num!N122)</f>
        <v>1145.3163579130601</v>
      </c>
      <c r="O122" s="57">
        <f>IF(RES_hhdet_tes!O122=0,0,RES_hhdet_tes!O122/0.086*1000000/RES_hhdet_num!O122)</f>
        <v>1042.5862790539061</v>
      </c>
      <c r="P122" s="57">
        <f>IF(RES_hhdet_tes!P122=0,0,RES_hhdet_tes!P122/0.086*1000000/RES_hhdet_num!P122)</f>
        <v>999.30181229004893</v>
      </c>
      <c r="Q122" s="57">
        <f>IF(RES_hhdet_tes!Q122=0,0,RES_hhdet_tes!Q122/0.086*1000000/RES_hhdet_num!Q122)</f>
        <v>1054.7494926953609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0</v>
      </c>
      <c r="C124" s="168">
        <f t="shared" ref="C124:Q124" si="18">SUM(C125,C128,C130,C139)</f>
        <v>0</v>
      </c>
      <c r="D124" s="168">
        <f t="shared" si="18"/>
        <v>0</v>
      </c>
      <c r="E124" s="168">
        <f t="shared" si="18"/>
        <v>0</v>
      </c>
      <c r="F124" s="168">
        <f t="shared" si="18"/>
        <v>0</v>
      </c>
      <c r="G124" s="168">
        <f t="shared" si="18"/>
        <v>0</v>
      </c>
      <c r="H124" s="168">
        <f t="shared" si="18"/>
        <v>0</v>
      </c>
      <c r="I124" s="168">
        <f t="shared" si="18"/>
        <v>0</v>
      </c>
      <c r="J124" s="168">
        <f t="shared" si="18"/>
        <v>0</v>
      </c>
      <c r="K124" s="168">
        <f t="shared" si="18"/>
        <v>0</v>
      </c>
      <c r="L124" s="168">
        <f t="shared" si="18"/>
        <v>0</v>
      </c>
      <c r="M124" s="168">
        <f t="shared" si="18"/>
        <v>0</v>
      </c>
      <c r="N124" s="168">
        <f t="shared" si="18"/>
        <v>0</v>
      </c>
      <c r="O124" s="168">
        <f t="shared" si="18"/>
        <v>0</v>
      </c>
      <c r="P124" s="168">
        <f t="shared" si="18"/>
        <v>0</v>
      </c>
      <c r="Q124" s="168">
        <f t="shared" si="18"/>
        <v>0</v>
      </c>
    </row>
    <row r="125" spans="1:17" ht="12.95" customHeight="1" x14ac:dyDescent="0.25">
      <c r="A125" s="158" t="s">
        <v>65</v>
      </c>
      <c r="B125" s="157">
        <f t="shared" ref="B125:Q125" si="19">SUM(B126:B127)</f>
        <v>0</v>
      </c>
      <c r="C125" s="157">
        <f t="shared" si="19"/>
        <v>0</v>
      </c>
      <c r="D125" s="157">
        <f t="shared" si="19"/>
        <v>0</v>
      </c>
      <c r="E125" s="157">
        <f t="shared" si="19"/>
        <v>0</v>
      </c>
      <c r="F125" s="157">
        <f t="shared" si="19"/>
        <v>0</v>
      </c>
      <c r="G125" s="157">
        <f t="shared" si="19"/>
        <v>0</v>
      </c>
      <c r="H125" s="157">
        <f t="shared" si="19"/>
        <v>0</v>
      </c>
      <c r="I125" s="157">
        <f t="shared" si="19"/>
        <v>0</v>
      </c>
      <c r="J125" s="157">
        <f t="shared" si="19"/>
        <v>0</v>
      </c>
      <c r="K125" s="157">
        <f t="shared" si="19"/>
        <v>0</v>
      </c>
      <c r="L125" s="157">
        <f t="shared" si="19"/>
        <v>0</v>
      </c>
      <c r="M125" s="157">
        <f t="shared" si="19"/>
        <v>0</v>
      </c>
      <c r="N125" s="157">
        <f t="shared" si="19"/>
        <v>0</v>
      </c>
      <c r="O125" s="157">
        <f t="shared" si="19"/>
        <v>0</v>
      </c>
      <c r="P125" s="157">
        <f t="shared" si="19"/>
        <v>0</v>
      </c>
      <c r="Q125" s="157">
        <f t="shared" si="19"/>
        <v>0</v>
      </c>
    </row>
    <row r="126" spans="1:17" ht="12" customHeight="1" x14ac:dyDescent="0.25">
      <c r="A126" s="23" t="s">
        <v>149</v>
      </c>
      <c r="B126" s="156">
        <f>IF(RES_hhdet_tes!B126=0,0,RES_hhdet_tes!B126/0.086*1000000/RES_hhdet_num!B$124)</f>
        <v>0</v>
      </c>
      <c r="C126" s="156">
        <f>IF(RES_hhdet_tes!C126=0,0,RES_hhdet_tes!C126/0.086*1000000/RES_hhdet_num!C$124)</f>
        <v>0</v>
      </c>
      <c r="D126" s="156">
        <f>IF(RES_hhdet_tes!D126=0,0,RES_hhdet_tes!D126/0.086*1000000/RES_hhdet_num!D$124)</f>
        <v>0</v>
      </c>
      <c r="E126" s="156">
        <f>IF(RES_hhdet_tes!E126=0,0,RES_hhdet_tes!E126/0.086*1000000/RES_hhdet_num!E$124)</f>
        <v>0</v>
      </c>
      <c r="F126" s="156">
        <f>IF(RES_hhdet_tes!F126=0,0,RES_hhdet_tes!F126/0.086*1000000/RES_hhdet_num!F$124)</f>
        <v>0</v>
      </c>
      <c r="G126" s="156">
        <f>IF(RES_hhdet_tes!G126=0,0,RES_hhdet_tes!G126/0.086*1000000/RES_hhdet_num!G$124)</f>
        <v>0</v>
      </c>
      <c r="H126" s="156">
        <f>IF(RES_hhdet_tes!H126=0,0,RES_hhdet_tes!H126/0.086*1000000/RES_hhdet_num!H$124)</f>
        <v>0</v>
      </c>
      <c r="I126" s="156">
        <f>IF(RES_hhdet_tes!I126=0,0,RES_hhdet_tes!I126/0.086*1000000/RES_hhdet_num!I$124)</f>
        <v>0</v>
      </c>
      <c r="J126" s="156">
        <f>IF(RES_hhdet_tes!J126=0,0,RES_hhdet_tes!J126/0.086*1000000/RES_hhdet_num!J$124)</f>
        <v>0</v>
      </c>
      <c r="K126" s="156">
        <f>IF(RES_hhdet_tes!K126=0,0,RES_hhdet_tes!K126/0.086*1000000/RES_hhdet_num!K$124)</f>
        <v>0</v>
      </c>
      <c r="L126" s="156">
        <f>IF(RES_hhdet_tes!L126=0,0,RES_hhdet_tes!L126/0.086*1000000/RES_hhdet_num!L$124)</f>
        <v>0</v>
      </c>
      <c r="M126" s="156">
        <f>IF(RES_hhdet_tes!M126=0,0,RES_hhdet_tes!M126/0.086*1000000/RES_hhdet_num!M$124)</f>
        <v>0</v>
      </c>
      <c r="N126" s="156">
        <f>IF(RES_hhdet_tes!N126=0,0,RES_hhdet_tes!N126/0.086*1000000/RES_hhdet_num!N$124)</f>
        <v>0</v>
      </c>
      <c r="O126" s="156">
        <f>IF(RES_hhdet_tes!O126=0,0,RES_hhdet_tes!O126/0.086*1000000/RES_hhdet_num!O$124)</f>
        <v>0</v>
      </c>
      <c r="P126" s="156">
        <f>IF(RES_hhdet_tes!P126=0,0,RES_hhdet_tes!P126/0.086*1000000/RES_hhdet_num!P$124)</f>
        <v>0</v>
      </c>
      <c r="Q126" s="156">
        <f>IF(RES_hhdet_tes!Q126=0,0,RES_hhdet_tes!Q126/0.086*1000000/RES_hhdet_num!Q$124)</f>
        <v>0</v>
      </c>
    </row>
    <row r="127" spans="1:17" ht="12" customHeight="1" x14ac:dyDescent="0.25">
      <c r="A127" s="23" t="s">
        <v>60</v>
      </c>
      <c r="B127" s="156">
        <f>IF(RES_hhdet_tes!B127=0,0,RES_hhdet_tes!B127/0.086*1000000/RES_hhdet_num!B$124)</f>
        <v>0</v>
      </c>
      <c r="C127" s="156">
        <f>IF(RES_hhdet_tes!C127=0,0,RES_hhdet_tes!C127/0.086*1000000/RES_hhdet_num!C$124)</f>
        <v>0</v>
      </c>
      <c r="D127" s="156">
        <f>IF(RES_hhdet_tes!D127=0,0,RES_hhdet_tes!D127/0.086*1000000/RES_hhdet_num!D$124)</f>
        <v>0</v>
      </c>
      <c r="E127" s="156">
        <f>IF(RES_hhdet_tes!E127=0,0,RES_hhdet_tes!E127/0.086*1000000/RES_hhdet_num!E$124)</f>
        <v>0</v>
      </c>
      <c r="F127" s="156">
        <f>IF(RES_hhdet_tes!F127=0,0,RES_hhdet_tes!F127/0.086*1000000/RES_hhdet_num!F$124)</f>
        <v>0</v>
      </c>
      <c r="G127" s="156">
        <f>IF(RES_hhdet_tes!G127=0,0,RES_hhdet_tes!G127/0.086*1000000/RES_hhdet_num!G$124)</f>
        <v>0</v>
      </c>
      <c r="H127" s="156">
        <f>IF(RES_hhdet_tes!H127=0,0,RES_hhdet_tes!H127/0.086*1000000/RES_hhdet_num!H$124)</f>
        <v>0</v>
      </c>
      <c r="I127" s="156">
        <f>IF(RES_hhdet_tes!I127=0,0,RES_hhdet_tes!I127/0.086*1000000/RES_hhdet_num!I$124)</f>
        <v>0</v>
      </c>
      <c r="J127" s="156">
        <f>IF(RES_hhdet_tes!J127=0,0,RES_hhdet_tes!J127/0.086*1000000/RES_hhdet_num!J$124)</f>
        <v>0</v>
      </c>
      <c r="K127" s="156">
        <f>IF(RES_hhdet_tes!K127=0,0,RES_hhdet_tes!K127/0.086*1000000/RES_hhdet_num!K$124)</f>
        <v>0</v>
      </c>
      <c r="L127" s="156">
        <f>IF(RES_hhdet_tes!L127=0,0,RES_hhdet_tes!L127/0.086*1000000/RES_hhdet_num!L$124)</f>
        <v>0</v>
      </c>
      <c r="M127" s="156">
        <f>IF(RES_hhdet_tes!M127=0,0,RES_hhdet_tes!M127/0.086*1000000/RES_hhdet_num!M$124)</f>
        <v>0</v>
      </c>
      <c r="N127" s="156">
        <f>IF(RES_hhdet_tes!N127=0,0,RES_hhdet_tes!N127/0.086*1000000/RES_hhdet_num!N$124)</f>
        <v>0</v>
      </c>
      <c r="O127" s="156">
        <f>IF(RES_hhdet_tes!O127=0,0,RES_hhdet_tes!O127/0.086*1000000/RES_hhdet_num!O$124)</f>
        <v>0</v>
      </c>
      <c r="P127" s="156">
        <f>IF(RES_hhdet_tes!P127=0,0,RES_hhdet_tes!P127/0.086*1000000/RES_hhdet_num!P$124)</f>
        <v>0</v>
      </c>
      <c r="Q127" s="156">
        <f>IF(RES_hhdet_tes!Q127=0,0,RES_hhdet_tes!Q127/0.086*1000000/RES_hhdet_num!Q$124)</f>
        <v>0</v>
      </c>
    </row>
    <row r="128" spans="1:17" ht="12.95" customHeight="1" x14ac:dyDescent="0.25">
      <c r="A128" s="158" t="s">
        <v>112</v>
      </c>
      <c r="B128" s="157">
        <f t="shared" ref="B128:Q128" si="20">B129</f>
        <v>0</v>
      </c>
      <c r="C128" s="157">
        <f t="shared" si="20"/>
        <v>0</v>
      </c>
      <c r="D128" s="157">
        <f t="shared" si="20"/>
        <v>0</v>
      </c>
      <c r="E128" s="157">
        <f t="shared" si="20"/>
        <v>0</v>
      </c>
      <c r="F128" s="157">
        <f t="shared" si="20"/>
        <v>0</v>
      </c>
      <c r="G128" s="157">
        <f t="shared" si="20"/>
        <v>0</v>
      </c>
      <c r="H128" s="157">
        <f t="shared" si="20"/>
        <v>0</v>
      </c>
      <c r="I128" s="157">
        <f t="shared" si="20"/>
        <v>0</v>
      </c>
      <c r="J128" s="157">
        <f t="shared" si="20"/>
        <v>0</v>
      </c>
      <c r="K128" s="157">
        <f t="shared" si="20"/>
        <v>0</v>
      </c>
      <c r="L128" s="157">
        <f t="shared" si="20"/>
        <v>0</v>
      </c>
      <c r="M128" s="157">
        <f t="shared" si="20"/>
        <v>0</v>
      </c>
      <c r="N128" s="157">
        <f t="shared" si="20"/>
        <v>0</v>
      </c>
      <c r="O128" s="157">
        <f t="shared" si="20"/>
        <v>0</v>
      </c>
      <c r="P128" s="157">
        <f t="shared" si="20"/>
        <v>0</v>
      </c>
      <c r="Q128" s="157">
        <f t="shared" si="20"/>
        <v>0</v>
      </c>
    </row>
    <row r="129" spans="1:17" ht="12" customHeight="1" x14ac:dyDescent="0.25">
      <c r="A129" s="23" t="s">
        <v>60</v>
      </c>
      <c r="B129" s="156">
        <f>IF(RES_hhdet_tes!B129=0,0,RES_hhdet_tes!B129/0.086*1000000/RES_hhdet_num!B$124)</f>
        <v>0</v>
      </c>
      <c r="C129" s="156">
        <f>IF(RES_hhdet_tes!C129=0,0,RES_hhdet_tes!C129/0.086*1000000/RES_hhdet_num!C$124)</f>
        <v>0</v>
      </c>
      <c r="D129" s="156">
        <f>IF(RES_hhdet_tes!D129=0,0,RES_hhdet_tes!D129/0.086*1000000/RES_hhdet_num!D$124)</f>
        <v>0</v>
      </c>
      <c r="E129" s="156">
        <f>IF(RES_hhdet_tes!E129=0,0,RES_hhdet_tes!E129/0.086*1000000/RES_hhdet_num!E$124)</f>
        <v>0</v>
      </c>
      <c r="F129" s="156">
        <f>IF(RES_hhdet_tes!F129=0,0,RES_hhdet_tes!F129/0.086*1000000/RES_hhdet_num!F$124)</f>
        <v>0</v>
      </c>
      <c r="G129" s="156">
        <f>IF(RES_hhdet_tes!G129=0,0,RES_hhdet_tes!G129/0.086*1000000/RES_hhdet_num!G$124)</f>
        <v>0</v>
      </c>
      <c r="H129" s="156">
        <f>IF(RES_hhdet_tes!H129=0,0,RES_hhdet_tes!H129/0.086*1000000/RES_hhdet_num!H$124)</f>
        <v>0</v>
      </c>
      <c r="I129" s="156">
        <f>IF(RES_hhdet_tes!I129=0,0,RES_hhdet_tes!I129/0.086*1000000/RES_hhdet_num!I$124)</f>
        <v>0</v>
      </c>
      <c r="J129" s="156">
        <f>IF(RES_hhdet_tes!J129=0,0,RES_hhdet_tes!J129/0.086*1000000/RES_hhdet_num!J$124)</f>
        <v>0</v>
      </c>
      <c r="K129" s="156">
        <f>IF(RES_hhdet_tes!K129=0,0,RES_hhdet_tes!K129/0.086*1000000/RES_hhdet_num!K$124)</f>
        <v>0</v>
      </c>
      <c r="L129" s="156">
        <f>IF(RES_hhdet_tes!L129=0,0,RES_hhdet_tes!L129/0.086*1000000/RES_hhdet_num!L$124)</f>
        <v>0</v>
      </c>
      <c r="M129" s="156">
        <f>IF(RES_hhdet_tes!M129=0,0,RES_hhdet_tes!M129/0.086*1000000/RES_hhdet_num!M$124)</f>
        <v>0</v>
      </c>
      <c r="N129" s="156">
        <f>IF(RES_hhdet_tes!N129=0,0,RES_hhdet_tes!N129/0.086*1000000/RES_hhdet_num!N$124)</f>
        <v>0</v>
      </c>
      <c r="O129" s="156">
        <f>IF(RES_hhdet_tes!O129=0,0,RES_hhdet_tes!O129/0.086*1000000/RES_hhdet_num!O$124)</f>
        <v>0</v>
      </c>
      <c r="P129" s="156">
        <f>IF(RES_hhdet_tes!P129=0,0,RES_hhdet_tes!P129/0.086*1000000/RES_hhdet_num!P$124)</f>
        <v>0</v>
      </c>
      <c r="Q129" s="156">
        <f>IF(RES_hhdet_tes!Q129=0,0,RES_hhdet_tes!Q129/0.086*1000000/RES_hhdet_num!Q$124)</f>
        <v>0</v>
      </c>
    </row>
    <row r="130" spans="1:17" ht="12" customHeight="1" x14ac:dyDescent="0.25">
      <c r="A130" s="158" t="s">
        <v>63</v>
      </c>
      <c r="B130" s="157">
        <f>IF(RES_hhdet_tes!B130=0,0,RES_hhdet_tes!B130/0.086*1000000/RES_hhdet_num!B$124)</f>
        <v>0</v>
      </c>
      <c r="C130" s="157">
        <f>IF(RES_hhdet_tes!C130=0,0,RES_hhdet_tes!C130/0.086*1000000/RES_hhdet_num!C$124)</f>
        <v>0</v>
      </c>
      <c r="D130" s="157">
        <f>IF(RES_hhdet_tes!D130=0,0,RES_hhdet_tes!D130/0.086*1000000/RES_hhdet_num!D$124)</f>
        <v>0</v>
      </c>
      <c r="E130" s="157">
        <f>IF(RES_hhdet_tes!E130=0,0,RES_hhdet_tes!E130/0.086*1000000/RES_hhdet_num!E$124)</f>
        <v>0</v>
      </c>
      <c r="F130" s="157">
        <f>IF(RES_hhdet_tes!F130=0,0,RES_hhdet_tes!F130/0.086*1000000/RES_hhdet_num!F$124)</f>
        <v>0</v>
      </c>
      <c r="G130" s="157">
        <f>IF(RES_hhdet_tes!G130=0,0,RES_hhdet_tes!G130/0.086*1000000/RES_hhdet_num!G$124)</f>
        <v>0</v>
      </c>
      <c r="H130" s="157">
        <f>IF(RES_hhdet_tes!H130=0,0,RES_hhdet_tes!H130/0.086*1000000/RES_hhdet_num!H$124)</f>
        <v>0</v>
      </c>
      <c r="I130" s="157">
        <f>IF(RES_hhdet_tes!I130=0,0,RES_hhdet_tes!I130/0.086*1000000/RES_hhdet_num!I$124)</f>
        <v>0</v>
      </c>
      <c r="J130" s="157">
        <f>IF(RES_hhdet_tes!J130=0,0,RES_hhdet_tes!J130/0.086*1000000/RES_hhdet_num!J$124)</f>
        <v>0</v>
      </c>
      <c r="K130" s="157">
        <f>IF(RES_hhdet_tes!K130=0,0,RES_hhdet_tes!K130/0.086*1000000/RES_hhdet_num!K$124)</f>
        <v>0</v>
      </c>
      <c r="L130" s="157">
        <f>IF(RES_hhdet_tes!L130=0,0,RES_hhdet_tes!L130/0.086*1000000/RES_hhdet_num!L$124)</f>
        <v>0</v>
      </c>
      <c r="M130" s="157">
        <f>IF(RES_hhdet_tes!M130=0,0,RES_hhdet_tes!M130/0.086*1000000/RES_hhdet_num!M$124)</f>
        <v>0</v>
      </c>
      <c r="N130" s="157">
        <f>IF(RES_hhdet_tes!N130=0,0,RES_hhdet_tes!N130/0.086*1000000/RES_hhdet_num!N$124)</f>
        <v>0</v>
      </c>
      <c r="O130" s="157">
        <f>IF(RES_hhdet_tes!O130=0,0,RES_hhdet_tes!O130/0.086*1000000/RES_hhdet_num!O$124)</f>
        <v>0</v>
      </c>
      <c r="P130" s="157">
        <f>IF(RES_hhdet_tes!P130=0,0,RES_hhdet_tes!P130/0.086*1000000/RES_hhdet_num!P$124)</f>
        <v>0</v>
      </c>
      <c r="Q130" s="157">
        <f>IF(RES_hhdet_tes!Q130=0,0,RES_hhdet_tes!Q130/0.086*1000000/RES_hhdet_num!Q$124)</f>
        <v>0</v>
      </c>
    </row>
    <row r="131" spans="1:17" ht="12" customHeight="1" x14ac:dyDescent="0.25">
      <c r="A131" s="167" t="s">
        <v>148</v>
      </c>
      <c r="B131" s="132">
        <f>IF(RES_hhdet_tes!B131=0,0,RES_hhdet_tes!B131/0.086*1000000/RES_hhdet_num!B131)</f>
        <v>0</v>
      </c>
      <c r="C131" s="132">
        <f>IF(RES_hhdet_tes!C131=0,0,RES_hhdet_tes!C131/0.086*1000000/RES_hhdet_num!C131)</f>
        <v>0</v>
      </c>
      <c r="D131" s="132">
        <f>IF(RES_hhdet_tes!D131=0,0,RES_hhdet_tes!D131/0.086*1000000/RES_hhdet_num!D131)</f>
        <v>0</v>
      </c>
      <c r="E131" s="132">
        <f>IF(RES_hhdet_tes!E131=0,0,RES_hhdet_tes!E131/0.086*1000000/RES_hhdet_num!E131)</f>
        <v>0</v>
      </c>
      <c r="F131" s="132">
        <f>IF(RES_hhdet_tes!F131=0,0,RES_hhdet_tes!F131/0.086*1000000/RES_hhdet_num!F131)</f>
        <v>0</v>
      </c>
      <c r="G131" s="132">
        <f>IF(RES_hhdet_tes!G131=0,0,RES_hhdet_tes!G131/0.086*1000000/RES_hhdet_num!G131)</f>
        <v>0</v>
      </c>
      <c r="H131" s="132">
        <f>IF(RES_hhdet_tes!H131=0,0,RES_hhdet_tes!H131/0.086*1000000/RES_hhdet_num!H131)</f>
        <v>0</v>
      </c>
      <c r="I131" s="132">
        <f>IF(RES_hhdet_tes!I131=0,0,RES_hhdet_tes!I131/0.086*1000000/RES_hhdet_num!I131)</f>
        <v>0</v>
      </c>
      <c r="J131" s="132">
        <f>IF(RES_hhdet_tes!J131=0,0,RES_hhdet_tes!J131/0.086*1000000/RES_hhdet_num!J131)</f>
        <v>0</v>
      </c>
      <c r="K131" s="132">
        <f>IF(RES_hhdet_tes!K131=0,0,RES_hhdet_tes!K131/0.086*1000000/RES_hhdet_num!K131)</f>
        <v>0</v>
      </c>
      <c r="L131" s="132">
        <f>IF(RES_hhdet_tes!L131=0,0,RES_hhdet_tes!L131/0.086*1000000/RES_hhdet_num!L131)</f>
        <v>0</v>
      </c>
      <c r="M131" s="132">
        <f>IF(RES_hhdet_tes!M131=0,0,RES_hhdet_tes!M131/0.086*1000000/RES_hhdet_num!M131)</f>
        <v>0</v>
      </c>
      <c r="N131" s="132">
        <f>IF(RES_hhdet_tes!N131=0,0,RES_hhdet_tes!N131/0.086*1000000/RES_hhdet_num!N131)</f>
        <v>0</v>
      </c>
      <c r="O131" s="132">
        <f>IF(RES_hhdet_tes!O131=0,0,RES_hhdet_tes!O131/0.086*1000000/RES_hhdet_num!O131)</f>
        <v>0</v>
      </c>
      <c r="P131" s="132">
        <f>IF(RES_hhdet_tes!P131=0,0,RES_hhdet_tes!P131/0.086*1000000/RES_hhdet_num!P131)</f>
        <v>0</v>
      </c>
      <c r="Q131" s="132">
        <f>IF(RES_hhdet_tes!Q131=0,0,RES_hhdet_tes!Q131/0.086*1000000/RES_hhdet_num!Q131)</f>
        <v>0</v>
      </c>
    </row>
    <row r="132" spans="1:17" ht="12" customHeight="1" x14ac:dyDescent="0.25">
      <c r="A132" s="167" t="s">
        <v>147</v>
      </c>
      <c r="B132" s="132">
        <f>IF(RES_hhdet_tes!B132=0,0,RES_hhdet_tes!B132/0.086*1000000/RES_hhdet_num!B132)</f>
        <v>0</v>
      </c>
      <c r="C132" s="132">
        <f>IF(RES_hhdet_tes!C132=0,0,RES_hhdet_tes!C132/0.086*1000000/RES_hhdet_num!C132)</f>
        <v>0</v>
      </c>
      <c r="D132" s="132">
        <f>IF(RES_hhdet_tes!D132=0,0,RES_hhdet_tes!D132/0.086*1000000/RES_hhdet_num!D132)</f>
        <v>0</v>
      </c>
      <c r="E132" s="132">
        <f>IF(RES_hhdet_tes!E132=0,0,RES_hhdet_tes!E132/0.086*1000000/RES_hhdet_num!E132)</f>
        <v>0</v>
      </c>
      <c r="F132" s="132">
        <f>IF(RES_hhdet_tes!F132=0,0,RES_hhdet_tes!F132/0.086*1000000/RES_hhdet_num!F132)</f>
        <v>0</v>
      </c>
      <c r="G132" s="132">
        <f>IF(RES_hhdet_tes!G132=0,0,RES_hhdet_tes!G132/0.086*1000000/RES_hhdet_num!G132)</f>
        <v>0</v>
      </c>
      <c r="H132" s="132">
        <f>IF(RES_hhdet_tes!H132=0,0,RES_hhdet_tes!H132/0.086*1000000/RES_hhdet_num!H132)</f>
        <v>0</v>
      </c>
      <c r="I132" s="132">
        <f>IF(RES_hhdet_tes!I132=0,0,RES_hhdet_tes!I132/0.086*1000000/RES_hhdet_num!I132)</f>
        <v>0</v>
      </c>
      <c r="J132" s="132">
        <f>IF(RES_hhdet_tes!J132=0,0,RES_hhdet_tes!J132/0.086*1000000/RES_hhdet_num!J132)</f>
        <v>0</v>
      </c>
      <c r="K132" s="132">
        <f>IF(RES_hhdet_tes!K132=0,0,RES_hhdet_tes!K132/0.086*1000000/RES_hhdet_num!K132)</f>
        <v>0</v>
      </c>
      <c r="L132" s="132">
        <f>IF(RES_hhdet_tes!L132=0,0,RES_hhdet_tes!L132/0.086*1000000/RES_hhdet_num!L132)</f>
        <v>0</v>
      </c>
      <c r="M132" s="132">
        <f>IF(RES_hhdet_tes!M132=0,0,RES_hhdet_tes!M132/0.086*1000000/RES_hhdet_num!M132)</f>
        <v>0</v>
      </c>
      <c r="N132" s="132">
        <f>IF(RES_hhdet_tes!N132=0,0,RES_hhdet_tes!N132/0.086*1000000/RES_hhdet_num!N132)</f>
        <v>0</v>
      </c>
      <c r="O132" s="132">
        <f>IF(RES_hhdet_tes!O132=0,0,RES_hhdet_tes!O132/0.086*1000000/RES_hhdet_num!O132)</f>
        <v>0</v>
      </c>
      <c r="P132" s="132">
        <f>IF(RES_hhdet_tes!P132=0,0,RES_hhdet_tes!P132/0.086*1000000/RES_hhdet_num!P132)</f>
        <v>0</v>
      </c>
      <c r="Q132" s="132">
        <f>IF(RES_hhdet_tes!Q132=0,0,RES_hhdet_tes!Q132/0.086*1000000/RES_hhdet_num!Q132)</f>
        <v>0</v>
      </c>
    </row>
    <row r="133" spans="1:17" ht="12" customHeight="1" x14ac:dyDescent="0.25">
      <c r="A133" s="166" t="s">
        <v>61</v>
      </c>
      <c r="B133" s="165">
        <f>IF(RES_hhdet_tes!B133=0,0,RES_hhdet_tes!B133/0.086*1000000/RES_hhdet_num!B132)</f>
        <v>0</v>
      </c>
      <c r="C133" s="165">
        <f>IF(RES_hhdet_tes!C133=0,0,RES_hhdet_tes!C133/0.086*1000000/RES_hhdet_num!C132)</f>
        <v>0</v>
      </c>
      <c r="D133" s="165">
        <f>IF(RES_hhdet_tes!D133=0,0,RES_hhdet_tes!D133/0.086*1000000/RES_hhdet_num!D132)</f>
        <v>0</v>
      </c>
      <c r="E133" s="165">
        <f>IF(RES_hhdet_tes!E133=0,0,RES_hhdet_tes!E133/0.086*1000000/RES_hhdet_num!E132)</f>
        <v>0</v>
      </c>
      <c r="F133" s="165">
        <f>IF(RES_hhdet_tes!F133=0,0,RES_hhdet_tes!F133/0.086*1000000/RES_hhdet_num!F132)</f>
        <v>0</v>
      </c>
      <c r="G133" s="165">
        <f>IF(RES_hhdet_tes!G133=0,0,RES_hhdet_tes!G133/0.086*1000000/RES_hhdet_num!G132)</f>
        <v>0</v>
      </c>
      <c r="H133" s="165">
        <f>IF(RES_hhdet_tes!H133=0,0,RES_hhdet_tes!H133/0.086*1000000/RES_hhdet_num!H132)</f>
        <v>0</v>
      </c>
      <c r="I133" s="165">
        <f>IF(RES_hhdet_tes!I133=0,0,RES_hhdet_tes!I133/0.086*1000000/RES_hhdet_num!I132)</f>
        <v>0</v>
      </c>
      <c r="J133" s="165">
        <f>IF(RES_hhdet_tes!J133=0,0,RES_hhdet_tes!J133/0.086*1000000/RES_hhdet_num!J132)</f>
        <v>0</v>
      </c>
      <c r="K133" s="165">
        <f>IF(RES_hhdet_tes!K133=0,0,RES_hhdet_tes!K133/0.086*1000000/RES_hhdet_num!K132)</f>
        <v>0</v>
      </c>
      <c r="L133" s="165">
        <f>IF(RES_hhdet_tes!L133=0,0,RES_hhdet_tes!L133/0.086*1000000/RES_hhdet_num!L132)</f>
        <v>0</v>
      </c>
      <c r="M133" s="165">
        <f>IF(RES_hhdet_tes!M133=0,0,RES_hhdet_tes!M133/0.086*1000000/RES_hhdet_num!M132)</f>
        <v>0</v>
      </c>
      <c r="N133" s="165">
        <f>IF(RES_hhdet_tes!N133=0,0,RES_hhdet_tes!N133/0.086*1000000/RES_hhdet_num!N132)</f>
        <v>0</v>
      </c>
      <c r="O133" s="165">
        <f>IF(RES_hhdet_tes!O133=0,0,RES_hhdet_tes!O133/0.086*1000000/RES_hhdet_num!O132)</f>
        <v>0</v>
      </c>
      <c r="P133" s="165">
        <f>IF(RES_hhdet_tes!P133=0,0,RES_hhdet_tes!P133/0.086*1000000/RES_hhdet_num!P132)</f>
        <v>0</v>
      </c>
      <c r="Q133" s="165">
        <f>IF(RES_hhdet_tes!Q133=0,0,RES_hhdet_tes!Q133/0.086*1000000/RES_hhdet_num!Q132)</f>
        <v>0</v>
      </c>
    </row>
    <row r="134" spans="1:17" ht="12" customHeight="1" x14ac:dyDescent="0.25">
      <c r="A134" s="147" t="s">
        <v>59</v>
      </c>
      <c r="B134" s="164">
        <f>IF(RES_hhdet_tes!B134=0,0,RES_hhdet_tes!B134/0.086*1000000/RES_hhdet_num!B132)</f>
        <v>0</v>
      </c>
      <c r="C134" s="164">
        <f>IF(RES_hhdet_tes!C134=0,0,RES_hhdet_tes!C134/0.086*1000000/RES_hhdet_num!C132)</f>
        <v>0</v>
      </c>
      <c r="D134" s="164">
        <f>IF(RES_hhdet_tes!D134=0,0,RES_hhdet_tes!D134/0.086*1000000/RES_hhdet_num!D132)</f>
        <v>0</v>
      </c>
      <c r="E134" s="164">
        <f>IF(RES_hhdet_tes!E134=0,0,RES_hhdet_tes!E134/0.086*1000000/RES_hhdet_num!E132)</f>
        <v>0</v>
      </c>
      <c r="F134" s="164">
        <f>IF(RES_hhdet_tes!F134=0,0,RES_hhdet_tes!F134/0.086*1000000/RES_hhdet_num!F132)</f>
        <v>0</v>
      </c>
      <c r="G134" s="164">
        <f>IF(RES_hhdet_tes!G134=0,0,RES_hhdet_tes!G134/0.086*1000000/RES_hhdet_num!G132)</f>
        <v>0</v>
      </c>
      <c r="H134" s="164">
        <f>IF(RES_hhdet_tes!H134=0,0,RES_hhdet_tes!H134/0.086*1000000/RES_hhdet_num!H132)</f>
        <v>0</v>
      </c>
      <c r="I134" s="164">
        <f>IF(RES_hhdet_tes!I134=0,0,RES_hhdet_tes!I134/0.086*1000000/RES_hhdet_num!I132)</f>
        <v>0</v>
      </c>
      <c r="J134" s="164">
        <f>IF(RES_hhdet_tes!J134=0,0,RES_hhdet_tes!J134/0.086*1000000/RES_hhdet_num!J132)</f>
        <v>0</v>
      </c>
      <c r="K134" s="164">
        <f>IF(RES_hhdet_tes!K134=0,0,RES_hhdet_tes!K134/0.086*1000000/RES_hhdet_num!K132)</f>
        <v>0</v>
      </c>
      <c r="L134" s="164">
        <f>IF(RES_hhdet_tes!L134=0,0,RES_hhdet_tes!L134/0.086*1000000/RES_hhdet_num!L132)</f>
        <v>0</v>
      </c>
      <c r="M134" s="164">
        <f>IF(RES_hhdet_tes!M134=0,0,RES_hhdet_tes!M134/0.086*1000000/RES_hhdet_num!M132)</f>
        <v>0</v>
      </c>
      <c r="N134" s="164">
        <f>IF(RES_hhdet_tes!N134=0,0,RES_hhdet_tes!N134/0.086*1000000/RES_hhdet_num!N132)</f>
        <v>0</v>
      </c>
      <c r="O134" s="164">
        <f>IF(RES_hhdet_tes!O134=0,0,RES_hhdet_tes!O134/0.086*1000000/RES_hhdet_num!O132)</f>
        <v>0</v>
      </c>
      <c r="P134" s="164">
        <f>IF(RES_hhdet_tes!P134=0,0,RES_hhdet_tes!P134/0.086*1000000/RES_hhdet_num!P132)</f>
        <v>0</v>
      </c>
      <c r="Q134" s="164">
        <f>IF(RES_hhdet_tes!Q134=0,0,RES_hhdet_tes!Q134/0.086*1000000/RES_hhdet_num!Q132)</f>
        <v>0</v>
      </c>
    </row>
    <row r="135" spans="1:17" ht="12" customHeight="1" x14ac:dyDescent="0.25">
      <c r="A135" s="163" t="s">
        <v>142</v>
      </c>
      <c r="B135" s="162">
        <f>IF(RES_hhdet_tes!B135=0,0,RES_hhdet_tes!B135/0.086*1000000/RES_hhdet_num!B135)</f>
        <v>0</v>
      </c>
      <c r="C135" s="162">
        <f>IF(RES_hhdet_tes!C135=0,0,RES_hhdet_tes!C135/0.086*1000000/RES_hhdet_num!C135)</f>
        <v>0</v>
      </c>
      <c r="D135" s="162">
        <f>IF(RES_hhdet_tes!D135=0,0,RES_hhdet_tes!D135/0.086*1000000/RES_hhdet_num!D135)</f>
        <v>0</v>
      </c>
      <c r="E135" s="162">
        <f>IF(RES_hhdet_tes!E135=0,0,RES_hhdet_tes!E135/0.086*1000000/RES_hhdet_num!E135)</f>
        <v>0</v>
      </c>
      <c r="F135" s="162">
        <f>IF(RES_hhdet_tes!F135=0,0,RES_hhdet_tes!F135/0.086*1000000/RES_hhdet_num!F135)</f>
        <v>0</v>
      </c>
      <c r="G135" s="162">
        <f>IF(RES_hhdet_tes!G135=0,0,RES_hhdet_tes!G135/0.086*1000000/RES_hhdet_num!G135)</f>
        <v>0</v>
      </c>
      <c r="H135" s="162">
        <f>IF(RES_hhdet_tes!H135=0,0,RES_hhdet_tes!H135/0.086*1000000/RES_hhdet_num!H135)</f>
        <v>0</v>
      </c>
      <c r="I135" s="162">
        <f>IF(RES_hhdet_tes!I135=0,0,RES_hhdet_tes!I135/0.086*1000000/RES_hhdet_num!I135)</f>
        <v>0</v>
      </c>
      <c r="J135" s="162">
        <f>IF(RES_hhdet_tes!J135=0,0,RES_hhdet_tes!J135/0.086*1000000/RES_hhdet_num!J135)</f>
        <v>0</v>
      </c>
      <c r="K135" s="162">
        <f>IF(RES_hhdet_tes!K135=0,0,RES_hhdet_tes!K135/0.086*1000000/RES_hhdet_num!K135)</f>
        <v>0</v>
      </c>
      <c r="L135" s="162">
        <f>IF(RES_hhdet_tes!L135=0,0,RES_hhdet_tes!L135/0.086*1000000/RES_hhdet_num!L135)</f>
        <v>0</v>
      </c>
      <c r="M135" s="162">
        <f>IF(RES_hhdet_tes!M135=0,0,RES_hhdet_tes!M135/0.086*1000000/RES_hhdet_num!M135)</f>
        <v>0</v>
      </c>
      <c r="N135" s="162">
        <f>IF(RES_hhdet_tes!N135=0,0,RES_hhdet_tes!N135/0.086*1000000/RES_hhdet_num!N135)</f>
        <v>0</v>
      </c>
      <c r="O135" s="162">
        <f>IF(RES_hhdet_tes!O135=0,0,RES_hhdet_tes!O135/0.086*1000000/RES_hhdet_num!O135)</f>
        <v>0</v>
      </c>
      <c r="P135" s="162">
        <f>IF(RES_hhdet_tes!P135=0,0,RES_hhdet_tes!P135/0.086*1000000/RES_hhdet_num!P135)</f>
        <v>0</v>
      </c>
      <c r="Q135" s="162">
        <f>IF(RES_hhdet_tes!Q135=0,0,RES_hhdet_tes!Q135/0.086*1000000/RES_hhdet_num!Q135)</f>
        <v>0</v>
      </c>
    </row>
    <row r="136" spans="1:17" ht="12" customHeight="1" x14ac:dyDescent="0.25">
      <c r="A136" s="161" t="s">
        <v>141</v>
      </c>
      <c r="B136" s="160">
        <f>IF(RES_hhdet_tes!B136=0,0,RES_hhdet_tes!B136/0.086*1000000/RES_hhdet_num!B136)</f>
        <v>0</v>
      </c>
      <c r="C136" s="160">
        <f>IF(RES_hhdet_tes!C136=0,0,RES_hhdet_tes!C136/0.086*1000000/RES_hhdet_num!C136)</f>
        <v>0</v>
      </c>
      <c r="D136" s="160">
        <f>IF(RES_hhdet_tes!D136=0,0,RES_hhdet_tes!D136/0.086*1000000/RES_hhdet_num!D136)</f>
        <v>0</v>
      </c>
      <c r="E136" s="160">
        <f>IF(RES_hhdet_tes!E136=0,0,RES_hhdet_tes!E136/0.086*1000000/RES_hhdet_num!E136)</f>
        <v>0</v>
      </c>
      <c r="F136" s="160">
        <f>IF(RES_hhdet_tes!F136=0,0,RES_hhdet_tes!F136/0.086*1000000/RES_hhdet_num!F136)</f>
        <v>0</v>
      </c>
      <c r="G136" s="160">
        <f>IF(RES_hhdet_tes!G136=0,0,RES_hhdet_tes!G136/0.086*1000000/RES_hhdet_num!G136)</f>
        <v>0</v>
      </c>
      <c r="H136" s="160">
        <f>IF(RES_hhdet_tes!H136=0,0,RES_hhdet_tes!H136/0.086*1000000/RES_hhdet_num!H136)</f>
        <v>0</v>
      </c>
      <c r="I136" s="160">
        <f>IF(RES_hhdet_tes!I136=0,0,RES_hhdet_tes!I136/0.086*1000000/RES_hhdet_num!I136)</f>
        <v>0</v>
      </c>
      <c r="J136" s="160">
        <f>IF(RES_hhdet_tes!J136=0,0,RES_hhdet_tes!J136/0.086*1000000/RES_hhdet_num!J136)</f>
        <v>0</v>
      </c>
      <c r="K136" s="160">
        <f>IF(RES_hhdet_tes!K136=0,0,RES_hhdet_tes!K136/0.086*1000000/RES_hhdet_num!K136)</f>
        <v>0</v>
      </c>
      <c r="L136" s="160">
        <f>IF(RES_hhdet_tes!L136=0,0,RES_hhdet_tes!L136/0.086*1000000/RES_hhdet_num!L136)</f>
        <v>0</v>
      </c>
      <c r="M136" s="160">
        <f>IF(RES_hhdet_tes!M136=0,0,RES_hhdet_tes!M136/0.086*1000000/RES_hhdet_num!M136)</f>
        <v>0</v>
      </c>
      <c r="N136" s="160">
        <f>IF(RES_hhdet_tes!N136=0,0,RES_hhdet_tes!N136/0.086*1000000/RES_hhdet_num!N136)</f>
        <v>0</v>
      </c>
      <c r="O136" s="160">
        <f>IF(RES_hhdet_tes!O136=0,0,RES_hhdet_tes!O136/0.086*1000000/RES_hhdet_num!O136)</f>
        <v>0</v>
      </c>
      <c r="P136" s="160">
        <f>IF(RES_hhdet_tes!P136=0,0,RES_hhdet_tes!P136/0.086*1000000/RES_hhdet_num!P136)</f>
        <v>0</v>
      </c>
      <c r="Q136" s="160">
        <f>IF(RES_hhdet_tes!Q136=0,0,RES_hhdet_tes!Q136/0.086*1000000/RES_hhdet_num!Q136)</f>
        <v>0</v>
      </c>
    </row>
    <row r="137" spans="1:17" ht="12" customHeight="1" x14ac:dyDescent="0.25">
      <c r="A137" s="148" t="s">
        <v>60</v>
      </c>
      <c r="B137" s="156">
        <f>IF(RES_hhdet_tes!B137=0,0,RES_hhdet_tes!B137/0.086*1000000/RES_hhdet_num!B136)</f>
        <v>0</v>
      </c>
      <c r="C137" s="156">
        <f>IF(RES_hhdet_tes!C137=0,0,RES_hhdet_tes!C137/0.086*1000000/RES_hhdet_num!C136)</f>
        <v>0</v>
      </c>
      <c r="D137" s="156">
        <f>IF(RES_hhdet_tes!D137=0,0,RES_hhdet_tes!D137/0.086*1000000/RES_hhdet_num!D136)</f>
        <v>0</v>
      </c>
      <c r="E137" s="156">
        <f>IF(RES_hhdet_tes!E137=0,0,RES_hhdet_tes!E137/0.086*1000000/RES_hhdet_num!E136)</f>
        <v>0</v>
      </c>
      <c r="F137" s="156">
        <f>IF(RES_hhdet_tes!F137=0,0,RES_hhdet_tes!F137/0.086*1000000/RES_hhdet_num!F136)</f>
        <v>0</v>
      </c>
      <c r="G137" s="156">
        <f>IF(RES_hhdet_tes!G137=0,0,RES_hhdet_tes!G137/0.086*1000000/RES_hhdet_num!G136)</f>
        <v>0</v>
      </c>
      <c r="H137" s="156">
        <f>IF(RES_hhdet_tes!H137=0,0,RES_hhdet_tes!H137/0.086*1000000/RES_hhdet_num!H136)</f>
        <v>0</v>
      </c>
      <c r="I137" s="156">
        <f>IF(RES_hhdet_tes!I137=0,0,RES_hhdet_tes!I137/0.086*1000000/RES_hhdet_num!I136)</f>
        <v>0</v>
      </c>
      <c r="J137" s="156">
        <f>IF(RES_hhdet_tes!J137=0,0,RES_hhdet_tes!J137/0.086*1000000/RES_hhdet_num!J136)</f>
        <v>0</v>
      </c>
      <c r="K137" s="156">
        <f>IF(RES_hhdet_tes!K137=0,0,RES_hhdet_tes!K137/0.086*1000000/RES_hhdet_num!K136)</f>
        <v>0</v>
      </c>
      <c r="L137" s="156">
        <f>IF(RES_hhdet_tes!L137=0,0,RES_hhdet_tes!L137/0.086*1000000/RES_hhdet_num!L136)</f>
        <v>0</v>
      </c>
      <c r="M137" s="156">
        <f>IF(RES_hhdet_tes!M137=0,0,RES_hhdet_tes!M137/0.086*1000000/RES_hhdet_num!M136)</f>
        <v>0</v>
      </c>
      <c r="N137" s="156">
        <f>IF(RES_hhdet_tes!N137=0,0,RES_hhdet_tes!N137/0.086*1000000/RES_hhdet_num!N136)</f>
        <v>0</v>
      </c>
      <c r="O137" s="156">
        <f>IF(RES_hhdet_tes!O137=0,0,RES_hhdet_tes!O137/0.086*1000000/RES_hhdet_num!O136)</f>
        <v>0</v>
      </c>
      <c r="P137" s="156">
        <f>IF(RES_hhdet_tes!P137=0,0,RES_hhdet_tes!P137/0.086*1000000/RES_hhdet_num!P136)</f>
        <v>0</v>
      </c>
      <c r="Q137" s="156">
        <f>IF(RES_hhdet_tes!Q137=0,0,RES_hhdet_tes!Q137/0.086*1000000/RES_hhdet_num!Q136)</f>
        <v>0</v>
      </c>
    </row>
    <row r="138" spans="1:17" ht="12" customHeight="1" x14ac:dyDescent="0.25">
      <c r="A138" s="148" t="s">
        <v>59</v>
      </c>
      <c r="B138" s="156">
        <f>IF(RES_hhdet_tes!B138=0,0,RES_hhdet_tes!B138/0.086*1000000/RES_hhdet_num!B136)</f>
        <v>0</v>
      </c>
      <c r="C138" s="156">
        <f>IF(RES_hhdet_tes!C138=0,0,RES_hhdet_tes!C138/0.086*1000000/RES_hhdet_num!C136)</f>
        <v>0</v>
      </c>
      <c r="D138" s="156">
        <f>IF(RES_hhdet_tes!D138=0,0,RES_hhdet_tes!D138/0.086*1000000/RES_hhdet_num!D136)</f>
        <v>0</v>
      </c>
      <c r="E138" s="156">
        <f>IF(RES_hhdet_tes!E138=0,0,RES_hhdet_tes!E138/0.086*1000000/RES_hhdet_num!E136)</f>
        <v>0</v>
      </c>
      <c r="F138" s="156">
        <f>IF(RES_hhdet_tes!F138=0,0,RES_hhdet_tes!F138/0.086*1000000/RES_hhdet_num!F136)</f>
        <v>0</v>
      </c>
      <c r="G138" s="156">
        <f>IF(RES_hhdet_tes!G138=0,0,RES_hhdet_tes!G138/0.086*1000000/RES_hhdet_num!G136)</f>
        <v>0</v>
      </c>
      <c r="H138" s="156">
        <f>IF(RES_hhdet_tes!H138=0,0,RES_hhdet_tes!H138/0.086*1000000/RES_hhdet_num!H136)</f>
        <v>0</v>
      </c>
      <c r="I138" s="156">
        <f>IF(RES_hhdet_tes!I138=0,0,RES_hhdet_tes!I138/0.086*1000000/RES_hhdet_num!I136)</f>
        <v>0</v>
      </c>
      <c r="J138" s="156">
        <f>IF(RES_hhdet_tes!J138=0,0,RES_hhdet_tes!J138/0.086*1000000/RES_hhdet_num!J136)</f>
        <v>0</v>
      </c>
      <c r="K138" s="156">
        <f>IF(RES_hhdet_tes!K138=0,0,RES_hhdet_tes!K138/0.086*1000000/RES_hhdet_num!K136)</f>
        <v>0</v>
      </c>
      <c r="L138" s="156">
        <f>IF(RES_hhdet_tes!L138=0,0,RES_hhdet_tes!L138/0.086*1000000/RES_hhdet_num!L136)</f>
        <v>0</v>
      </c>
      <c r="M138" s="156">
        <f>IF(RES_hhdet_tes!M138=0,0,RES_hhdet_tes!M138/0.086*1000000/RES_hhdet_num!M136)</f>
        <v>0</v>
      </c>
      <c r="N138" s="156">
        <f>IF(RES_hhdet_tes!N138=0,0,RES_hhdet_tes!N138/0.086*1000000/RES_hhdet_num!N136)</f>
        <v>0</v>
      </c>
      <c r="O138" s="156">
        <f>IF(RES_hhdet_tes!O138=0,0,RES_hhdet_tes!O138/0.086*1000000/RES_hhdet_num!O136)</f>
        <v>0</v>
      </c>
      <c r="P138" s="156">
        <f>IF(RES_hhdet_tes!P138=0,0,RES_hhdet_tes!P138/0.086*1000000/RES_hhdet_num!P136)</f>
        <v>0</v>
      </c>
      <c r="Q138" s="156">
        <f>IF(RES_hhdet_tes!Q138=0,0,RES_hhdet_tes!Q138/0.086*1000000/RES_hhdet_num!Q136)</f>
        <v>0</v>
      </c>
    </row>
    <row r="139" spans="1:17" ht="12" customHeight="1" x14ac:dyDescent="0.25">
      <c r="A139" s="158" t="s">
        <v>62</v>
      </c>
      <c r="B139" s="157">
        <f>IF(RES_hhdet_tes!B139=0,0,RES_hhdet_tes!B139/0.086*1000000/RES_hhdet_num!B$124)</f>
        <v>0</v>
      </c>
      <c r="C139" s="157">
        <f>IF(RES_hhdet_tes!C139=0,0,RES_hhdet_tes!C139/0.086*1000000/RES_hhdet_num!C$124)</f>
        <v>0</v>
      </c>
      <c r="D139" s="157">
        <f>IF(RES_hhdet_tes!D139=0,0,RES_hhdet_tes!D139/0.086*1000000/RES_hhdet_num!D$124)</f>
        <v>0</v>
      </c>
      <c r="E139" s="157">
        <f>IF(RES_hhdet_tes!E139=0,0,RES_hhdet_tes!E139/0.086*1000000/RES_hhdet_num!E$124)</f>
        <v>0</v>
      </c>
      <c r="F139" s="157">
        <f>IF(RES_hhdet_tes!F139=0,0,RES_hhdet_tes!F139/0.086*1000000/RES_hhdet_num!F$124)</f>
        <v>0</v>
      </c>
      <c r="G139" s="157">
        <f>IF(RES_hhdet_tes!G139=0,0,RES_hhdet_tes!G139/0.086*1000000/RES_hhdet_num!G$124)</f>
        <v>0</v>
      </c>
      <c r="H139" s="157">
        <f>IF(RES_hhdet_tes!H139=0,0,RES_hhdet_tes!H139/0.086*1000000/RES_hhdet_num!H$124)</f>
        <v>0</v>
      </c>
      <c r="I139" s="157">
        <f>IF(RES_hhdet_tes!I139=0,0,RES_hhdet_tes!I139/0.086*1000000/RES_hhdet_num!I$124)</f>
        <v>0</v>
      </c>
      <c r="J139" s="157">
        <f>IF(RES_hhdet_tes!J139=0,0,RES_hhdet_tes!J139/0.086*1000000/RES_hhdet_num!J$124)</f>
        <v>0</v>
      </c>
      <c r="K139" s="157">
        <f>IF(RES_hhdet_tes!K139=0,0,RES_hhdet_tes!K139/0.086*1000000/RES_hhdet_num!K$124)</f>
        <v>0</v>
      </c>
      <c r="L139" s="157">
        <f>IF(RES_hhdet_tes!L139=0,0,RES_hhdet_tes!L139/0.086*1000000/RES_hhdet_num!L$124)</f>
        <v>0</v>
      </c>
      <c r="M139" s="157">
        <f>IF(RES_hhdet_tes!M139=0,0,RES_hhdet_tes!M139/0.086*1000000/RES_hhdet_num!M$124)</f>
        <v>0</v>
      </c>
      <c r="N139" s="157">
        <f>IF(RES_hhdet_tes!N139=0,0,RES_hhdet_tes!N139/0.086*1000000/RES_hhdet_num!N$124)</f>
        <v>0</v>
      </c>
      <c r="O139" s="157">
        <f>IF(RES_hhdet_tes!O139=0,0,RES_hhdet_tes!O139/0.086*1000000/RES_hhdet_num!O$124)</f>
        <v>0</v>
      </c>
      <c r="P139" s="157">
        <f>IF(RES_hhdet_tes!P139=0,0,RES_hhdet_tes!P139/0.086*1000000/RES_hhdet_num!P$124)</f>
        <v>0</v>
      </c>
      <c r="Q139" s="157">
        <f>IF(RES_hhdet_tes!Q139=0,0,RES_hhdet_tes!Q139/0.086*1000000/RES_hhdet_num!Q$124)</f>
        <v>0</v>
      </c>
    </row>
    <row r="140" spans="1:17" ht="12" customHeight="1" x14ac:dyDescent="0.25">
      <c r="A140" s="23" t="s">
        <v>57</v>
      </c>
      <c r="B140" s="156">
        <f>IF(RES_hhdet_tes!B140=0,0,RES_hhdet_tes!B140/0.086*1000000/RES_hhdet_num!B140)</f>
        <v>0</v>
      </c>
      <c r="C140" s="156">
        <f>IF(RES_hhdet_tes!C140=0,0,RES_hhdet_tes!C140/0.086*1000000/RES_hhdet_num!C140)</f>
        <v>0</v>
      </c>
      <c r="D140" s="156">
        <f>IF(RES_hhdet_tes!D140=0,0,RES_hhdet_tes!D140/0.086*1000000/RES_hhdet_num!D140)</f>
        <v>0</v>
      </c>
      <c r="E140" s="156">
        <f>IF(RES_hhdet_tes!E140=0,0,RES_hhdet_tes!E140/0.086*1000000/RES_hhdet_num!E140)</f>
        <v>0</v>
      </c>
      <c r="F140" s="156">
        <f>IF(RES_hhdet_tes!F140=0,0,RES_hhdet_tes!F140/0.086*1000000/RES_hhdet_num!F140)</f>
        <v>0</v>
      </c>
      <c r="G140" s="156">
        <f>IF(RES_hhdet_tes!G140=0,0,RES_hhdet_tes!G140/0.086*1000000/RES_hhdet_num!G140)</f>
        <v>0</v>
      </c>
      <c r="H140" s="156">
        <f>IF(RES_hhdet_tes!H140=0,0,RES_hhdet_tes!H140/0.086*1000000/RES_hhdet_num!H140)</f>
        <v>0</v>
      </c>
      <c r="I140" s="156">
        <f>IF(RES_hhdet_tes!I140=0,0,RES_hhdet_tes!I140/0.086*1000000/RES_hhdet_num!I140)</f>
        <v>0</v>
      </c>
      <c r="J140" s="156">
        <f>IF(RES_hhdet_tes!J140=0,0,RES_hhdet_tes!J140/0.086*1000000/RES_hhdet_num!J140)</f>
        <v>0</v>
      </c>
      <c r="K140" s="156">
        <f>IF(RES_hhdet_tes!K140=0,0,RES_hhdet_tes!K140/0.086*1000000/RES_hhdet_num!K140)</f>
        <v>0</v>
      </c>
      <c r="L140" s="156">
        <f>IF(RES_hhdet_tes!L140=0,0,RES_hhdet_tes!L140/0.086*1000000/RES_hhdet_num!L140)</f>
        <v>0</v>
      </c>
      <c r="M140" s="156">
        <f>IF(RES_hhdet_tes!M140=0,0,RES_hhdet_tes!M140/0.086*1000000/RES_hhdet_num!M140)</f>
        <v>0</v>
      </c>
      <c r="N140" s="156">
        <f>IF(RES_hhdet_tes!N140=0,0,RES_hhdet_tes!N140/0.086*1000000/RES_hhdet_num!N140)</f>
        <v>0</v>
      </c>
      <c r="O140" s="156">
        <f>IF(RES_hhdet_tes!O140=0,0,RES_hhdet_tes!O140/0.086*1000000/RES_hhdet_num!O140)</f>
        <v>0</v>
      </c>
      <c r="P140" s="156">
        <f>IF(RES_hhdet_tes!P140=0,0,RES_hhdet_tes!P140/0.086*1000000/RES_hhdet_num!P140)</f>
        <v>0</v>
      </c>
      <c r="Q140" s="156">
        <f>IF(RES_hhdet_tes!Q140=0,0,RES_hhdet_tes!Q140/0.086*1000000/RES_hhdet_num!Q140)</f>
        <v>0</v>
      </c>
    </row>
    <row r="141" spans="1:17" ht="12" customHeight="1" x14ac:dyDescent="0.25">
      <c r="A141" s="29" t="s">
        <v>140</v>
      </c>
      <c r="B141" s="57">
        <f>IF(RES_hhdet_tes!B141=0,0,RES_hhdet_tes!B141/0.086*1000000/RES_hhdet_num!B141)</f>
        <v>0</v>
      </c>
      <c r="C141" s="57">
        <f>IF(RES_hhdet_tes!C141=0,0,RES_hhdet_tes!C141/0.086*1000000/RES_hhdet_num!C141)</f>
        <v>0</v>
      </c>
      <c r="D141" s="57">
        <f>IF(RES_hhdet_tes!D141=0,0,RES_hhdet_tes!D141/0.086*1000000/RES_hhdet_num!D141)</f>
        <v>0</v>
      </c>
      <c r="E141" s="57">
        <f>IF(RES_hhdet_tes!E141=0,0,RES_hhdet_tes!E141/0.086*1000000/RES_hhdet_num!E141)</f>
        <v>0</v>
      </c>
      <c r="F141" s="57">
        <f>IF(RES_hhdet_tes!F141=0,0,RES_hhdet_tes!F141/0.086*1000000/RES_hhdet_num!F141)</f>
        <v>0</v>
      </c>
      <c r="G141" s="57">
        <f>IF(RES_hhdet_tes!G141=0,0,RES_hhdet_tes!G141/0.086*1000000/RES_hhdet_num!G141)</f>
        <v>0</v>
      </c>
      <c r="H141" s="57">
        <f>IF(RES_hhdet_tes!H141=0,0,RES_hhdet_tes!H141/0.086*1000000/RES_hhdet_num!H141)</f>
        <v>0</v>
      </c>
      <c r="I141" s="57">
        <f>IF(RES_hhdet_tes!I141=0,0,RES_hhdet_tes!I141/0.086*1000000/RES_hhdet_num!I141)</f>
        <v>0</v>
      </c>
      <c r="J141" s="57">
        <f>IF(RES_hhdet_tes!J141=0,0,RES_hhdet_tes!J141/0.086*1000000/RES_hhdet_num!J141)</f>
        <v>0</v>
      </c>
      <c r="K141" s="57">
        <f>IF(RES_hhdet_tes!K141=0,0,RES_hhdet_tes!K141/0.086*1000000/RES_hhdet_num!K141)</f>
        <v>0</v>
      </c>
      <c r="L141" s="57">
        <f>IF(RES_hhdet_tes!L141=0,0,RES_hhdet_tes!L141/0.086*1000000/RES_hhdet_num!L141)</f>
        <v>0</v>
      </c>
      <c r="M141" s="57">
        <f>IF(RES_hhdet_tes!M141=0,0,RES_hhdet_tes!M141/0.086*1000000/RES_hhdet_num!M141)</f>
        <v>0</v>
      </c>
      <c r="N141" s="57">
        <f>IF(RES_hhdet_tes!N141=0,0,RES_hhdet_tes!N141/0.086*1000000/RES_hhdet_num!N141)</f>
        <v>0</v>
      </c>
      <c r="O141" s="57">
        <f>IF(RES_hhdet_tes!O141=0,0,RES_hhdet_tes!O141/0.086*1000000/RES_hhdet_num!O141)</f>
        <v>0</v>
      </c>
      <c r="P141" s="57">
        <f>IF(RES_hhdet_tes!P141=0,0,RES_hhdet_tes!P141/0.086*1000000/RES_hhdet_num!P141)</f>
        <v>0</v>
      </c>
      <c r="Q141" s="57">
        <f>IF(RES_hhdet_tes!Q141=0,0,RES_hhdet_tes!Q141/0.086*1000000/RES_hhdet_num!Q141)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>SUM(B144,B146,B148,B157)</f>
        <v>9657.5078872668855</v>
      </c>
      <c r="C143" s="168">
        <f t="shared" ref="C143:Q143" si="21">SUM(C144,C146,C148,C157)</f>
        <v>9059.2067191032729</v>
      </c>
      <c r="D143" s="168">
        <f t="shared" si="21"/>
        <v>9446.6795511415439</v>
      </c>
      <c r="E143" s="168">
        <f t="shared" si="21"/>
        <v>9936.7789548457149</v>
      </c>
      <c r="F143" s="168">
        <f t="shared" si="21"/>
        <v>9327.7614103215092</v>
      </c>
      <c r="G143" s="168">
        <f t="shared" si="21"/>
        <v>8644.3940521462919</v>
      </c>
      <c r="H143" s="168">
        <f t="shared" si="21"/>
        <v>9019.0649650415526</v>
      </c>
      <c r="I143" s="168">
        <f t="shared" si="21"/>
        <v>9455.4065451206807</v>
      </c>
      <c r="J143" s="168">
        <f t="shared" si="21"/>
        <v>8936.2476122154803</v>
      </c>
      <c r="K143" s="168">
        <f t="shared" si="21"/>
        <v>9211.2878531146926</v>
      </c>
      <c r="L143" s="168">
        <f t="shared" si="21"/>
        <v>8662.8878838072214</v>
      </c>
      <c r="M143" s="168">
        <f t="shared" si="21"/>
        <v>8929.2934207333328</v>
      </c>
      <c r="N143" s="168">
        <f t="shared" si="21"/>
        <v>8654.2860453336561</v>
      </c>
      <c r="O143" s="168">
        <f t="shared" si="21"/>
        <v>7907.1988206374153</v>
      </c>
      <c r="P143" s="168">
        <f t="shared" si="21"/>
        <v>7721.4072407385456</v>
      </c>
      <c r="Q143" s="168">
        <f t="shared" si="21"/>
        <v>8481.2123146865233</v>
      </c>
    </row>
    <row r="144" spans="1:17" ht="12.95" customHeight="1" x14ac:dyDescent="0.25">
      <c r="A144" s="158" t="s">
        <v>65</v>
      </c>
      <c r="B144" s="157">
        <f t="shared" ref="B144:Q144" si="22">B145</f>
        <v>4276.7919163585602</v>
      </c>
      <c r="C144" s="157">
        <f t="shared" si="22"/>
        <v>4053.3029023545791</v>
      </c>
      <c r="D144" s="157">
        <f t="shared" si="22"/>
        <v>4341.357139245647</v>
      </c>
      <c r="E144" s="157">
        <f t="shared" si="22"/>
        <v>4683.261943397044</v>
      </c>
      <c r="F144" s="157">
        <f t="shared" si="22"/>
        <v>4075.9340360184378</v>
      </c>
      <c r="G144" s="157">
        <f t="shared" si="22"/>
        <v>3422.8475941815946</v>
      </c>
      <c r="H144" s="157">
        <f t="shared" si="22"/>
        <v>3859.3672484274789</v>
      </c>
      <c r="I144" s="157">
        <f t="shared" si="22"/>
        <v>4102.757099569365</v>
      </c>
      <c r="J144" s="157">
        <f t="shared" si="22"/>
        <v>3552.3885085456614</v>
      </c>
      <c r="K144" s="157">
        <f t="shared" si="22"/>
        <v>3767.0884369160044</v>
      </c>
      <c r="L144" s="157">
        <f t="shared" si="22"/>
        <v>3215.4420981639637</v>
      </c>
      <c r="M144" s="157">
        <f t="shared" si="22"/>
        <v>3518.6019917430331</v>
      </c>
      <c r="N144" s="157">
        <f t="shared" si="22"/>
        <v>3324.4751125685402</v>
      </c>
      <c r="O144" s="157">
        <f t="shared" si="22"/>
        <v>2737.8249166883338</v>
      </c>
      <c r="P144" s="157">
        <f t="shared" si="22"/>
        <v>2504.1328772498659</v>
      </c>
      <c r="Q144" s="157">
        <f t="shared" si="22"/>
        <v>3053.3106177528916</v>
      </c>
    </row>
    <row r="145" spans="1:17" ht="12" customHeight="1" x14ac:dyDescent="0.25">
      <c r="A145" s="23" t="s">
        <v>60</v>
      </c>
      <c r="B145" s="156">
        <f>IF(RES_hhdet_tes!B145=0,0,RES_hhdet_tes!B145/0.086*1000000/RES_hhdet_num!B$143)</f>
        <v>4276.7919163585602</v>
      </c>
      <c r="C145" s="156">
        <f>IF(RES_hhdet_tes!C145=0,0,RES_hhdet_tes!C145/0.086*1000000/RES_hhdet_num!C$143)</f>
        <v>4053.3029023545791</v>
      </c>
      <c r="D145" s="156">
        <f>IF(RES_hhdet_tes!D145=0,0,RES_hhdet_tes!D145/0.086*1000000/RES_hhdet_num!D$143)</f>
        <v>4341.357139245647</v>
      </c>
      <c r="E145" s="156">
        <f>IF(RES_hhdet_tes!E145=0,0,RES_hhdet_tes!E145/0.086*1000000/RES_hhdet_num!E$143)</f>
        <v>4683.261943397044</v>
      </c>
      <c r="F145" s="156">
        <f>IF(RES_hhdet_tes!F145=0,0,RES_hhdet_tes!F145/0.086*1000000/RES_hhdet_num!F$143)</f>
        <v>4075.9340360184378</v>
      </c>
      <c r="G145" s="156">
        <f>IF(RES_hhdet_tes!G145=0,0,RES_hhdet_tes!G145/0.086*1000000/RES_hhdet_num!G$143)</f>
        <v>3422.8475941815946</v>
      </c>
      <c r="H145" s="156">
        <f>IF(RES_hhdet_tes!H145=0,0,RES_hhdet_tes!H145/0.086*1000000/RES_hhdet_num!H$143)</f>
        <v>3859.3672484274789</v>
      </c>
      <c r="I145" s="156">
        <f>IF(RES_hhdet_tes!I145=0,0,RES_hhdet_tes!I145/0.086*1000000/RES_hhdet_num!I$143)</f>
        <v>4102.757099569365</v>
      </c>
      <c r="J145" s="156">
        <f>IF(RES_hhdet_tes!J145=0,0,RES_hhdet_tes!J145/0.086*1000000/RES_hhdet_num!J$143)</f>
        <v>3552.3885085456614</v>
      </c>
      <c r="K145" s="156">
        <f>IF(RES_hhdet_tes!K145=0,0,RES_hhdet_tes!K145/0.086*1000000/RES_hhdet_num!K$143)</f>
        <v>3767.0884369160044</v>
      </c>
      <c r="L145" s="156">
        <f>IF(RES_hhdet_tes!L145=0,0,RES_hhdet_tes!L145/0.086*1000000/RES_hhdet_num!L$143)</f>
        <v>3215.4420981639637</v>
      </c>
      <c r="M145" s="156">
        <f>IF(RES_hhdet_tes!M145=0,0,RES_hhdet_tes!M145/0.086*1000000/RES_hhdet_num!M$143)</f>
        <v>3518.6019917430331</v>
      </c>
      <c r="N145" s="156">
        <f>IF(RES_hhdet_tes!N145=0,0,RES_hhdet_tes!N145/0.086*1000000/RES_hhdet_num!N$143)</f>
        <v>3324.4751125685402</v>
      </c>
      <c r="O145" s="156">
        <f>IF(RES_hhdet_tes!O145=0,0,RES_hhdet_tes!O145/0.086*1000000/RES_hhdet_num!O$143)</f>
        <v>2737.8249166883338</v>
      </c>
      <c r="P145" s="156">
        <f>IF(RES_hhdet_tes!P145=0,0,RES_hhdet_tes!P145/0.086*1000000/RES_hhdet_num!P$143)</f>
        <v>2504.1328772498659</v>
      </c>
      <c r="Q145" s="156">
        <f>IF(RES_hhdet_tes!Q145=0,0,RES_hhdet_tes!Q145/0.086*1000000/RES_hhdet_num!Q$143)</f>
        <v>3053.3106177528916</v>
      </c>
    </row>
    <row r="146" spans="1:17" ht="12.95" customHeight="1" x14ac:dyDescent="0.25">
      <c r="A146" s="158" t="s">
        <v>112</v>
      </c>
      <c r="B146" s="157">
        <f t="shared" ref="B146:Q146" si="23">B147</f>
        <v>1856.694873935862</v>
      </c>
      <c r="C146" s="157">
        <f t="shared" si="23"/>
        <v>1868.1561797733632</v>
      </c>
      <c r="D146" s="157">
        <f t="shared" si="23"/>
        <v>1876.3963303893008</v>
      </c>
      <c r="E146" s="157">
        <f t="shared" si="23"/>
        <v>1890.7564515121078</v>
      </c>
      <c r="F146" s="157">
        <f t="shared" si="23"/>
        <v>1910.3552431140497</v>
      </c>
      <c r="G146" s="157">
        <f t="shared" si="23"/>
        <v>1927.0348756691976</v>
      </c>
      <c r="H146" s="157">
        <f t="shared" si="23"/>
        <v>1949.4020526636564</v>
      </c>
      <c r="I146" s="157">
        <f t="shared" si="23"/>
        <v>1966.7537037564302</v>
      </c>
      <c r="J146" s="157">
        <f t="shared" si="23"/>
        <v>2029.4220686500432</v>
      </c>
      <c r="K146" s="157">
        <f t="shared" si="23"/>
        <v>2070.95197717064</v>
      </c>
      <c r="L146" s="157">
        <f t="shared" si="23"/>
        <v>2076.9776252299062</v>
      </c>
      <c r="M146" s="157">
        <f t="shared" si="23"/>
        <v>2071.2904814018816</v>
      </c>
      <c r="N146" s="157">
        <f t="shared" si="23"/>
        <v>2081.1884018662654</v>
      </c>
      <c r="O146" s="157">
        <f t="shared" si="23"/>
        <v>2078.3136856736787</v>
      </c>
      <c r="P146" s="157">
        <f t="shared" si="23"/>
        <v>2081.3050484701862</v>
      </c>
      <c r="Q146" s="157">
        <f t="shared" si="23"/>
        <v>2096.4528363204836</v>
      </c>
    </row>
    <row r="147" spans="1:17" ht="12" customHeight="1" x14ac:dyDescent="0.25">
      <c r="A147" s="23" t="s">
        <v>60</v>
      </c>
      <c r="B147" s="156">
        <f>IF(RES_hhdet_tes!B147=0,0,RES_hhdet_tes!B147/0.086*1000000/RES_hhdet_num!B$143)</f>
        <v>1856.694873935862</v>
      </c>
      <c r="C147" s="156">
        <f>IF(RES_hhdet_tes!C147=0,0,RES_hhdet_tes!C147/0.086*1000000/RES_hhdet_num!C$143)</f>
        <v>1868.1561797733632</v>
      </c>
      <c r="D147" s="156">
        <f>IF(RES_hhdet_tes!D147=0,0,RES_hhdet_tes!D147/0.086*1000000/RES_hhdet_num!D$143)</f>
        <v>1876.3963303893008</v>
      </c>
      <c r="E147" s="156">
        <f>IF(RES_hhdet_tes!E147=0,0,RES_hhdet_tes!E147/0.086*1000000/RES_hhdet_num!E$143)</f>
        <v>1890.7564515121078</v>
      </c>
      <c r="F147" s="156">
        <f>IF(RES_hhdet_tes!F147=0,0,RES_hhdet_tes!F147/0.086*1000000/RES_hhdet_num!F$143)</f>
        <v>1910.3552431140497</v>
      </c>
      <c r="G147" s="156">
        <f>IF(RES_hhdet_tes!G147=0,0,RES_hhdet_tes!G147/0.086*1000000/RES_hhdet_num!G$143)</f>
        <v>1927.0348756691976</v>
      </c>
      <c r="H147" s="156">
        <f>IF(RES_hhdet_tes!H147=0,0,RES_hhdet_tes!H147/0.086*1000000/RES_hhdet_num!H$143)</f>
        <v>1949.4020526636564</v>
      </c>
      <c r="I147" s="156">
        <f>IF(RES_hhdet_tes!I147=0,0,RES_hhdet_tes!I147/0.086*1000000/RES_hhdet_num!I$143)</f>
        <v>1966.7537037564302</v>
      </c>
      <c r="J147" s="156">
        <f>IF(RES_hhdet_tes!J147=0,0,RES_hhdet_tes!J147/0.086*1000000/RES_hhdet_num!J$143)</f>
        <v>2029.4220686500432</v>
      </c>
      <c r="K147" s="156">
        <f>IF(RES_hhdet_tes!K147=0,0,RES_hhdet_tes!K147/0.086*1000000/RES_hhdet_num!K$143)</f>
        <v>2070.95197717064</v>
      </c>
      <c r="L147" s="156">
        <f>IF(RES_hhdet_tes!L147=0,0,RES_hhdet_tes!L147/0.086*1000000/RES_hhdet_num!L$143)</f>
        <v>2076.9776252299062</v>
      </c>
      <c r="M147" s="156">
        <f>IF(RES_hhdet_tes!M147=0,0,RES_hhdet_tes!M147/0.086*1000000/RES_hhdet_num!M$143)</f>
        <v>2071.2904814018816</v>
      </c>
      <c r="N147" s="156">
        <f>IF(RES_hhdet_tes!N147=0,0,RES_hhdet_tes!N147/0.086*1000000/RES_hhdet_num!N$143)</f>
        <v>2081.1884018662654</v>
      </c>
      <c r="O147" s="156">
        <f>IF(RES_hhdet_tes!O147=0,0,RES_hhdet_tes!O147/0.086*1000000/RES_hhdet_num!O$143)</f>
        <v>2078.3136856736787</v>
      </c>
      <c r="P147" s="156">
        <f>IF(RES_hhdet_tes!P147=0,0,RES_hhdet_tes!P147/0.086*1000000/RES_hhdet_num!P$143)</f>
        <v>2081.3050484701862</v>
      </c>
      <c r="Q147" s="156">
        <f>IF(RES_hhdet_tes!Q147=0,0,RES_hhdet_tes!Q147/0.086*1000000/RES_hhdet_num!Q$143)</f>
        <v>2096.4528363204836</v>
      </c>
    </row>
    <row r="148" spans="1:17" ht="12" customHeight="1" x14ac:dyDescent="0.25">
      <c r="A148" s="158" t="s">
        <v>63</v>
      </c>
      <c r="B148" s="157">
        <f>IF(RES_hhdet_tes!B148=0,0,RES_hhdet_tes!B148/0.086*1000000/RES_hhdet_num!B$143)</f>
        <v>2471.1868749888426</v>
      </c>
      <c r="C148" s="157">
        <f>IF(RES_hhdet_tes!C148=0,0,RES_hhdet_tes!C148/0.086*1000000/RES_hhdet_num!C$143)</f>
        <v>2318.1991560414408</v>
      </c>
      <c r="D148" s="157">
        <f>IF(RES_hhdet_tes!D148=0,0,RES_hhdet_tes!D148/0.086*1000000/RES_hhdet_num!D$143)</f>
        <v>2404.4411511552203</v>
      </c>
      <c r="E148" s="157">
        <f>IF(RES_hhdet_tes!E148=0,0,RES_hhdet_tes!E148/0.086*1000000/RES_hhdet_num!E$143)</f>
        <v>2429.4669994147089</v>
      </c>
      <c r="F148" s="157">
        <f>IF(RES_hhdet_tes!F148=0,0,RES_hhdet_tes!F148/0.086*1000000/RES_hhdet_num!F$143)</f>
        <v>2375.8339864281952</v>
      </c>
      <c r="G148" s="157">
        <f>IF(RES_hhdet_tes!G148=0,0,RES_hhdet_tes!G148/0.086*1000000/RES_hhdet_num!G$143)</f>
        <v>2346.9594927323119</v>
      </c>
      <c r="H148" s="157">
        <f>IF(RES_hhdet_tes!H148=0,0,RES_hhdet_tes!H148/0.086*1000000/RES_hhdet_num!H$143)</f>
        <v>2248.4145035891302</v>
      </c>
      <c r="I148" s="157">
        <f>IF(RES_hhdet_tes!I148=0,0,RES_hhdet_tes!I148/0.086*1000000/RES_hhdet_num!I$143)</f>
        <v>2334.2660798072102</v>
      </c>
      <c r="J148" s="157">
        <f>IF(RES_hhdet_tes!J148=0,0,RES_hhdet_tes!J148/0.086*1000000/RES_hhdet_num!J$143)</f>
        <v>2327.2783649574108</v>
      </c>
      <c r="K148" s="157">
        <f>IF(RES_hhdet_tes!K148=0,0,RES_hhdet_tes!K148/0.086*1000000/RES_hhdet_num!K$143)</f>
        <v>2316.3391819485191</v>
      </c>
      <c r="L148" s="157">
        <f>IF(RES_hhdet_tes!L148=0,0,RES_hhdet_tes!L148/0.086*1000000/RES_hhdet_num!L$143)</f>
        <v>2285.3935135859274</v>
      </c>
      <c r="M148" s="157">
        <f>IF(RES_hhdet_tes!M148=0,0,RES_hhdet_tes!M148/0.086*1000000/RES_hhdet_num!M$143)</f>
        <v>2265.8137620004613</v>
      </c>
      <c r="N148" s="157">
        <f>IF(RES_hhdet_tes!N148=0,0,RES_hhdet_tes!N148/0.086*1000000/RES_hhdet_num!N$143)</f>
        <v>2213.3359105457362</v>
      </c>
      <c r="O148" s="157">
        <f>IF(RES_hhdet_tes!O148=0,0,RES_hhdet_tes!O148/0.086*1000000/RES_hhdet_num!O$143)</f>
        <v>2158.2493648562972</v>
      </c>
      <c r="P148" s="157">
        <f>IF(RES_hhdet_tes!P148=0,0,RES_hhdet_tes!P148/0.086*1000000/RES_hhdet_num!P$143)</f>
        <v>2225.8630651790718</v>
      </c>
      <c r="Q148" s="157">
        <f>IF(RES_hhdet_tes!Q148=0,0,RES_hhdet_tes!Q148/0.086*1000000/RES_hhdet_num!Q$143)</f>
        <v>2371.866116523885</v>
      </c>
    </row>
    <row r="149" spans="1:17" ht="12" customHeight="1" x14ac:dyDescent="0.25">
      <c r="A149" s="167" t="s">
        <v>144</v>
      </c>
      <c r="B149" s="132">
        <f>IF(RES_hhdet_tes!B149=0,0,RES_hhdet_tes!B149/0.086*1000000/RES_hhdet_num!B149)</f>
        <v>2458.0164611818336</v>
      </c>
      <c r="C149" s="132">
        <f>IF(RES_hhdet_tes!C149=0,0,RES_hhdet_tes!C149/0.086*1000000/RES_hhdet_num!C149)</f>
        <v>2324.9316077051094</v>
      </c>
      <c r="D149" s="132">
        <f>IF(RES_hhdet_tes!D149=0,0,RES_hhdet_tes!D149/0.086*1000000/RES_hhdet_num!D149)</f>
        <v>2409.8769718489166</v>
      </c>
      <c r="E149" s="132">
        <f>IF(RES_hhdet_tes!E149=0,0,RES_hhdet_tes!E149/0.086*1000000/RES_hhdet_num!E149)</f>
        <v>2422.1583112950516</v>
      </c>
      <c r="F149" s="132">
        <f>IF(RES_hhdet_tes!F149=0,0,RES_hhdet_tes!F149/0.086*1000000/RES_hhdet_num!F149)</f>
        <v>2393.3132058704373</v>
      </c>
      <c r="G149" s="132">
        <f>IF(RES_hhdet_tes!G149=0,0,RES_hhdet_tes!G149/0.086*1000000/RES_hhdet_num!G149)</f>
        <v>2349.580242391165</v>
      </c>
      <c r="H149" s="132">
        <f>IF(RES_hhdet_tes!H149=0,0,RES_hhdet_tes!H149/0.086*1000000/RES_hhdet_num!H149)</f>
        <v>2259.5038340327287</v>
      </c>
      <c r="I149" s="132">
        <f>IF(RES_hhdet_tes!I149=0,0,RES_hhdet_tes!I149/0.086*1000000/RES_hhdet_num!I149)</f>
        <v>2421.604876343788</v>
      </c>
      <c r="J149" s="132">
        <f>IF(RES_hhdet_tes!J149=0,0,RES_hhdet_tes!J149/0.086*1000000/RES_hhdet_num!J149)</f>
        <v>2370.3800239004245</v>
      </c>
      <c r="K149" s="132">
        <f>IF(RES_hhdet_tes!K149=0,0,RES_hhdet_tes!K149/0.086*1000000/RES_hhdet_num!K149)</f>
        <v>2356.4710344970599</v>
      </c>
      <c r="L149" s="132">
        <f>IF(RES_hhdet_tes!L149=0,0,RES_hhdet_tes!L149/0.086*1000000/RES_hhdet_num!L149)</f>
        <v>2338.3669656850211</v>
      </c>
      <c r="M149" s="132">
        <f>IF(RES_hhdet_tes!M149=0,0,RES_hhdet_tes!M149/0.086*1000000/RES_hhdet_num!M149)</f>
        <v>2187.0353830554354</v>
      </c>
      <c r="N149" s="132">
        <f>IF(RES_hhdet_tes!N149=0,0,RES_hhdet_tes!N149/0.086*1000000/RES_hhdet_num!N149)</f>
        <v>2067.59036289797</v>
      </c>
      <c r="O149" s="132">
        <f>IF(RES_hhdet_tes!O149=0,0,RES_hhdet_tes!O149/0.086*1000000/RES_hhdet_num!O149)</f>
        <v>1987.6661081723037</v>
      </c>
      <c r="P149" s="132">
        <f>IF(RES_hhdet_tes!P149=0,0,RES_hhdet_tes!P149/0.086*1000000/RES_hhdet_num!P149)</f>
        <v>2002.4542051222857</v>
      </c>
      <c r="Q149" s="132">
        <f>IF(RES_hhdet_tes!Q149=0,0,RES_hhdet_tes!Q149/0.086*1000000/RES_hhdet_num!Q149)</f>
        <v>2086.9411696369548</v>
      </c>
    </row>
    <row r="150" spans="1:17" ht="12" customHeight="1" x14ac:dyDescent="0.25">
      <c r="A150" s="167" t="s">
        <v>143</v>
      </c>
      <c r="B150" s="132">
        <f>IF(RES_hhdet_tes!B150=0,0,RES_hhdet_tes!B150/0.086*1000000/RES_hhdet_num!B150)</f>
        <v>2457.6028856956268</v>
      </c>
      <c r="C150" s="132">
        <f>IF(RES_hhdet_tes!C150=0,0,RES_hhdet_tes!C150/0.086*1000000/RES_hhdet_num!C150)</f>
        <v>2311.1483434901793</v>
      </c>
      <c r="D150" s="132">
        <f>IF(RES_hhdet_tes!D150=0,0,RES_hhdet_tes!D150/0.086*1000000/RES_hhdet_num!D150)</f>
        <v>2384.987287712534</v>
      </c>
      <c r="E150" s="132">
        <f>IF(RES_hhdet_tes!E150=0,0,RES_hhdet_tes!E150/0.086*1000000/RES_hhdet_num!E150)</f>
        <v>2390.0346418535569</v>
      </c>
      <c r="F150" s="132">
        <f>IF(RES_hhdet_tes!F150=0,0,RES_hhdet_tes!F150/0.086*1000000/RES_hhdet_num!F150)</f>
        <v>2342.9547830864399</v>
      </c>
      <c r="G150" s="132">
        <f>IF(RES_hhdet_tes!G150=0,0,RES_hhdet_tes!G150/0.086*1000000/RES_hhdet_num!G150)</f>
        <v>2315.8024278471121</v>
      </c>
      <c r="H150" s="132">
        <f>IF(RES_hhdet_tes!H150=0,0,RES_hhdet_tes!H150/0.086*1000000/RES_hhdet_num!H150)</f>
        <v>2208.9629422073035</v>
      </c>
      <c r="I150" s="132">
        <f>IF(RES_hhdet_tes!I150=0,0,RES_hhdet_tes!I150/0.086*1000000/RES_hhdet_num!I150)</f>
        <v>2275.0682596380152</v>
      </c>
      <c r="J150" s="132">
        <f>IF(RES_hhdet_tes!J150=0,0,RES_hhdet_tes!J150/0.086*1000000/RES_hhdet_num!J150)</f>
        <v>2253.0133726136992</v>
      </c>
      <c r="K150" s="132">
        <f>IF(RES_hhdet_tes!K150=0,0,RES_hhdet_tes!K150/0.086*1000000/RES_hhdet_num!K150)</f>
        <v>2248.2664311783369</v>
      </c>
      <c r="L150" s="132">
        <f>IF(RES_hhdet_tes!L150=0,0,RES_hhdet_tes!L150/0.086*1000000/RES_hhdet_num!L150)</f>
        <v>2223.4368345221696</v>
      </c>
      <c r="M150" s="132">
        <f>IF(RES_hhdet_tes!M150=0,0,RES_hhdet_tes!M150/0.086*1000000/RES_hhdet_num!M150)</f>
        <v>2209.048358894549</v>
      </c>
      <c r="N150" s="132">
        <f>IF(RES_hhdet_tes!N150=0,0,RES_hhdet_tes!N150/0.086*1000000/RES_hhdet_num!N150)</f>
        <v>2174.862668401131</v>
      </c>
      <c r="O150" s="132">
        <f>IF(RES_hhdet_tes!O150=0,0,RES_hhdet_tes!O150/0.086*1000000/RES_hhdet_num!O150)</f>
        <v>2136.9882640812934</v>
      </c>
      <c r="P150" s="132">
        <f>IF(RES_hhdet_tes!P150=0,0,RES_hhdet_tes!P150/0.086*1000000/RES_hhdet_num!P150)</f>
        <v>2197.1347033068328</v>
      </c>
      <c r="Q150" s="132">
        <f>IF(RES_hhdet_tes!Q150=0,0,RES_hhdet_tes!Q150/0.086*1000000/RES_hhdet_num!Q150)</f>
        <v>2312.2494543903986</v>
      </c>
    </row>
    <row r="151" spans="1:17" ht="12" customHeight="1" x14ac:dyDescent="0.25">
      <c r="A151" s="166" t="s">
        <v>57</v>
      </c>
      <c r="B151" s="165">
        <f>IF(RES_hhdet_tes!B151=0,0,RES_hhdet_tes!B151/0.086*1000000/RES_hhdet_num!B150)</f>
        <v>49.160329223636332</v>
      </c>
      <c r="C151" s="165">
        <f>IF(RES_hhdet_tes!C151=0,0,RES_hhdet_tes!C151/0.086*1000000/RES_hhdet_num!C150)</f>
        <v>23.512443620002717</v>
      </c>
      <c r="D151" s="165">
        <f>IF(RES_hhdet_tes!D151=0,0,RES_hhdet_tes!D151/0.086*1000000/RES_hhdet_num!D150)</f>
        <v>49.026795175263786</v>
      </c>
      <c r="E151" s="165">
        <f>IF(RES_hhdet_tes!E151=0,0,RES_hhdet_tes!E151/0.086*1000000/RES_hhdet_num!E150)</f>
        <v>49.371856926491219</v>
      </c>
      <c r="F151" s="165">
        <f>IF(RES_hhdet_tes!F151=0,0,RES_hhdet_tes!F151/0.086*1000000/RES_hhdet_num!F150)</f>
        <v>48.739253587867104</v>
      </c>
      <c r="G151" s="165">
        <f>IF(RES_hhdet_tes!G151=0,0,RES_hhdet_tes!G151/0.086*1000000/RES_hhdet_num!G150)</f>
        <v>289.03391526650108</v>
      </c>
      <c r="H151" s="165">
        <f>IF(RES_hhdet_tes!H151=0,0,RES_hhdet_tes!H151/0.086*1000000/RES_hhdet_num!H150)</f>
        <v>104.29800834373474</v>
      </c>
      <c r="I151" s="165">
        <f>IF(RES_hhdet_tes!I151=0,0,RES_hhdet_tes!I151/0.086*1000000/RES_hhdet_num!I150)</f>
        <v>47.513669737404015</v>
      </c>
      <c r="J151" s="165">
        <f>IF(RES_hhdet_tes!J151=0,0,RES_hhdet_tes!J151/0.086*1000000/RES_hhdet_num!J150)</f>
        <v>47.122232724562636</v>
      </c>
      <c r="K151" s="165">
        <f>IF(RES_hhdet_tes!K151=0,0,RES_hhdet_tes!K151/0.086*1000000/RES_hhdet_num!K150)</f>
        <v>47.017072649142712</v>
      </c>
      <c r="L151" s="165">
        <f>IF(RES_hhdet_tes!L151=0,0,RES_hhdet_tes!L151/0.086*1000000/RES_hhdet_num!L150)</f>
        <v>46.407339549162586</v>
      </c>
      <c r="M151" s="165">
        <f>IF(RES_hhdet_tes!M151=0,0,RES_hhdet_tes!M151/0.086*1000000/RES_hhdet_num!M150)</f>
        <v>43.530822882836908</v>
      </c>
      <c r="N151" s="165">
        <f>IF(RES_hhdet_tes!N151=0,0,RES_hhdet_tes!N151/0.086*1000000/RES_hhdet_num!N150)</f>
        <v>41.027634764841473</v>
      </c>
      <c r="O151" s="165">
        <f>IF(RES_hhdet_tes!O151=0,0,RES_hhdet_tes!O151/0.086*1000000/RES_hhdet_num!O150)</f>
        <v>39.436750706809939</v>
      </c>
      <c r="P151" s="165">
        <f>IF(RES_hhdet_tes!P151=0,0,RES_hhdet_tes!P151/0.086*1000000/RES_hhdet_num!P150)</f>
        <v>69.717123573893915</v>
      </c>
      <c r="Q151" s="165">
        <f>IF(RES_hhdet_tes!Q151=0,0,RES_hhdet_tes!Q151/0.086*1000000/RES_hhdet_num!Q150)</f>
        <v>175.61163295285766</v>
      </c>
    </row>
    <row r="152" spans="1:17" ht="12" customHeight="1" x14ac:dyDescent="0.25">
      <c r="A152" s="147" t="s">
        <v>59</v>
      </c>
      <c r="B152" s="164">
        <f>IF(RES_hhdet_tes!B152=0,0,RES_hhdet_tes!B152/0.086*1000000/RES_hhdet_num!B150)</f>
        <v>2408.4425564719904</v>
      </c>
      <c r="C152" s="164">
        <f>IF(RES_hhdet_tes!C152=0,0,RES_hhdet_tes!C152/0.086*1000000/RES_hhdet_num!C150)</f>
        <v>2287.6358998701767</v>
      </c>
      <c r="D152" s="164">
        <f>IF(RES_hhdet_tes!D152=0,0,RES_hhdet_tes!D152/0.086*1000000/RES_hhdet_num!D150)</f>
        <v>2335.9604925372696</v>
      </c>
      <c r="E152" s="164">
        <f>IF(RES_hhdet_tes!E152=0,0,RES_hhdet_tes!E152/0.086*1000000/RES_hhdet_num!E150)</f>
        <v>2340.6627849270658</v>
      </c>
      <c r="F152" s="164">
        <f>IF(RES_hhdet_tes!F152=0,0,RES_hhdet_tes!F152/0.086*1000000/RES_hhdet_num!F150)</f>
        <v>2294.2155294985728</v>
      </c>
      <c r="G152" s="164">
        <f>IF(RES_hhdet_tes!G152=0,0,RES_hhdet_tes!G152/0.086*1000000/RES_hhdet_num!G150)</f>
        <v>2026.7685125806104</v>
      </c>
      <c r="H152" s="164">
        <f>IF(RES_hhdet_tes!H152=0,0,RES_hhdet_tes!H152/0.086*1000000/RES_hhdet_num!H150)</f>
        <v>2104.6649338635689</v>
      </c>
      <c r="I152" s="164">
        <f>IF(RES_hhdet_tes!I152=0,0,RES_hhdet_tes!I152/0.086*1000000/RES_hhdet_num!I150)</f>
        <v>2227.5545899006115</v>
      </c>
      <c r="J152" s="164">
        <f>IF(RES_hhdet_tes!J152=0,0,RES_hhdet_tes!J152/0.086*1000000/RES_hhdet_num!J150)</f>
        <v>2205.8911398891369</v>
      </c>
      <c r="K152" s="164">
        <f>IF(RES_hhdet_tes!K152=0,0,RES_hhdet_tes!K152/0.086*1000000/RES_hhdet_num!K150)</f>
        <v>2201.2493585291945</v>
      </c>
      <c r="L152" s="164">
        <f>IF(RES_hhdet_tes!L152=0,0,RES_hhdet_tes!L152/0.086*1000000/RES_hhdet_num!L150)</f>
        <v>2177.0294949730069</v>
      </c>
      <c r="M152" s="164">
        <f>IF(RES_hhdet_tes!M152=0,0,RES_hhdet_tes!M152/0.086*1000000/RES_hhdet_num!M150)</f>
        <v>2165.5175360117119</v>
      </c>
      <c r="N152" s="164">
        <f>IF(RES_hhdet_tes!N152=0,0,RES_hhdet_tes!N152/0.086*1000000/RES_hhdet_num!N150)</f>
        <v>2133.8350336362901</v>
      </c>
      <c r="O152" s="164">
        <f>IF(RES_hhdet_tes!O152=0,0,RES_hhdet_tes!O152/0.086*1000000/RES_hhdet_num!O150)</f>
        <v>2097.551513374483</v>
      </c>
      <c r="P152" s="164">
        <f>IF(RES_hhdet_tes!P152=0,0,RES_hhdet_tes!P152/0.086*1000000/RES_hhdet_num!P150)</f>
        <v>2127.417579732939</v>
      </c>
      <c r="Q152" s="164">
        <f>IF(RES_hhdet_tes!Q152=0,0,RES_hhdet_tes!Q152/0.086*1000000/RES_hhdet_num!Q150)</f>
        <v>2136.6378214375409</v>
      </c>
    </row>
    <row r="153" spans="1:17" ht="12" customHeight="1" x14ac:dyDescent="0.25">
      <c r="A153" s="163" t="s">
        <v>142</v>
      </c>
      <c r="B153" s="162">
        <f>IF(RES_hhdet_tes!B153=0,0,RES_hhdet_tes!B153/0.086*1000000/RES_hhdet_num!B153)</f>
        <v>2563.0353022655104</v>
      </c>
      <c r="C153" s="162">
        <f>IF(RES_hhdet_tes!C153=0,0,RES_hhdet_tes!C153/0.086*1000000/RES_hhdet_num!C153)</f>
        <v>2357.4608046916542</v>
      </c>
      <c r="D153" s="162">
        <f>IF(RES_hhdet_tes!D153=0,0,RES_hhdet_tes!D153/0.086*1000000/RES_hhdet_num!D153)</f>
        <v>2498.3162020497216</v>
      </c>
      <c r="E153" s="162">
        <f>IF(RES_hhdet_tes!E153=0,0,RES_hhdet_tes!E153/0.086*1000000/RES_hhdet_num!E153)</f>
        <v>2600.7309810237575</v>
      </c>
      <c r="F153" s="162">
        <f>IF(RES_hhdet_tes!F153=0,0,RES_hhdet_tes!F153/0.086*1000000/RES_hhdet_num!F153)</f>
        <v>2584.1972010039412</v>
      </c>
      <c r="G153" s="162">
        <f>IF(RES_hhdet_tes!G153=0,0,RES_hhdet_tes!G153/0.086*1000000/RES_hhdet_num!G153)</f>
        <v>2477.6562872167219</v>
      </c>
      <c r="H153" s="162">
        <f>IF(RES_hhdet_tes!H153=0,0,RES_hhdet_tes!H153/0.086*1000000/RES_hhdet_num!H153)</f>
        <v>2430.7490505069773</v>
      </c>
      <c r="I153" s="162">
        <f>IF(RES_hhdet_tes!I153=0,0,RES_hhdet_tes!I153/0.086*1000000/RES_hhdet_num!I153)</f>
        <v>2940.0652093776935</v>
      </c>
      <c r="J153" s="162">
        <f>IF(RES_hhdet_tes!J153=0,0,RES_hhdet_tes!J153/0.086*1000000/RES_hhdet_num!J153)</f>
        <v>2982.9542000810898</v>
      </c>
      <c r="K153" s="162">
        <f>IF(RES_hhdet_tes!K153=0,0,RES_hhdet_tes!K153/0.086*1000000/RES_hhdet_num!K153)</f>
        <v>2920.0036844622005</v>
      </c>
      <c r="L153" s="162">
        <f>IF(RES_hhdet_tes!L153=0,0,RES_hhdet_tes!L153/0.086*1000000/RES_hhdet_num!L153)</f>
        <v>3052.8333643018054</v>
      </c>
      <c r="M153" s="162">
        <f>IF(RES_hhdet_tes!M153=0,0,RES_hhdet_tes!M153/0.086*1000000/RES_hhdet_num!M153)</f>
        <v>3000.2781497024844</v>
      </c>
      <c r="N153" s="162">
        <f>IF(RES_hhdet_tes!N153=0,0,RES_hhdet_tes!N153/0.086*1000000/RES_hhdet_num!N153)</f>
        <v>2817.2653945707907</v>
      </c>
      <c r="O153" s="162">
        <f>IF(RES_hhdet_tes!O153=0,0,RES_hhdet_tes!O153/0.086*1000000/RES_hhdet_num!O153)</f>
        <v>2737.8304148947623</v>
      </c>
      <c r="P153" s="162">
        <f>IF(RES_hhdet_tes!P153=0,0,RES_hhdet_tes!P153/0.086*1000000/RES_hhdet_num!P153)</f>
        <v>2674.5158122869948</v>
      </c>
      <c r="Q153" s="162">
        <f>IF(RES_hhdet_tes!Q153=0,0,RES_hhdet_tes!Q153/0.086*1000000/RES_hhdet_num!Q153)</f>
        <v>2829.7217524299676</v>
      </c>
    </row>
    <row r="154" spans="1:17" ht="12" customHeight="1" x14ac:dyDescent="0.25">
      <c r="A154" s="161" t="s">
        <v>141</v>
      </c>
      <c r="B154" s="160">
        <f>IF(RES_hhdet_tes!B154=0,0,RES_hhdet_tes!B154/0.086*1000000/RES_hhdet_num!B154)</f>
        <v>2459.7032625173006</v>
      </c>
      <c r="C154" s="160">
        <f>IF(RES_hhdet_tes!C154=0,0,RES_hhdet_tes!C154/0.086*1000000/RES_hhdet_num!C154)</f>
        <v>2311.4288443633459</v>
      </c>
      <c r="D154" s="160">
        <f>IF(RES_hhdet_tes!D154=0,0,RES_hhdet_tes!D154/0.086*1000000/RES_hhdet_num!D154)</f>
        <v>2386.853991743169</v>
      </c>
      <c r="E154" s="160">
        <f>IF(RES_hhdet_tes!E154=0,0,RES_hhdet_tes!E154/0.086*1000000/RES_hhdet_num!E154)</f>
        <v>2394.1736189959934</v>
      </c>
      <c r="F154" s="160">
        <f>IF(RES_hhdet_tes!F154=0,0,RES_hhdet_tes!F154/0.086*1000000/RES_hhdet_num!F154)</f>
        <v>2346.4089804171876</v>
      </c>
      <c r="G154" s="160">
        <f>IF(RES_hhdet_tes!G154=0,0,RES_hhdet_tes!G154/0.086*1000000/RES_hhdet_num!G154)</f>
        <v>2328.8467148859413</v>
      </c>
      <c r="H154" s="160">
        <f>IF(RES_hhdet_tes!H154=0,0,RES_hhdet_tes!H154/0.086*1000000/RES_hhdet_num!H154)</f>
        <v>2215.7068344519548</v>
      </c>
      <c r="I154" s="160">
        <f>IF(RES_hhdet_tes!I154=0,0,RES_hhdet_tes!I154/0.086*1000000/RES_hhdet_num!I154)</f>
        <v>2287.2255490739012</v>
      </c>
      <c r="J154" s="160">
        <f>IF(RES_hhdet_tes!J154=0,0,RES_hhdet_tes!J154/0.086*1000000/RES_hhdet_num!J154)</f>
        <v>2266.0437072476925</v>
      </c>
      <c r="K154" s="160">
        <f>IF(RES_hhdet_tes!K154=0,0,RES_hhdet_tes!K154/0.086*1000000/RES_hhdet_num!K154)</f>
        <v>2260.1533712396076</v>
      </c>
      <c r="L154" s="160">
        <f>IF(RES_hhdet_tes!L154=0,0,RES_hhdet_tes!L154/0.086*1000000/RES_hhdet_num!L154)</f>
        <v>2238.3279156833578</v>
      </c>
      <c r="M154" s="160">
        <f>IF(RES_hhdet_tes!M154=0,0,RES_hhdet_tes!M154/0.086*1000000/RES_hhdet_num!M154)</f>
        <v>2225.7507104666092</v>
      </c>
      <c r="N154" s="160">
        <f>IF(RES_hhdet_tes!N154=0,0,RES_hhdet_tes!N154/0.086*1000000/RES_hhdet_num!N154)</f>
        <v>2190.1841936807164</v>
      </c>
      <c r="O154" s="160">
        <f>IF(RES_hhdet_tes!O154=0,0,RES_hhdet_tes!O154/0.086*1000000/RES_hhdet_num!O154)</f>
        <v>2152.0679231718536</v>
      </c>
      <c r="P154" s="160">
        <f>IF(RES_hhdet_tes!P154=0,0,RES_hhdet_tes!P154/0.086*1000000/RES_hhdet_num!P154)</f>
        <v>2220.248304136815</v>
      </c>
      <c r="Q154" s="160">
        <f>IF(RES_hhdet_tes!Q154=0,0,RES_hhdet_tes!Q154/0.086*1000000/RES_hhdet_num!Q154)</f>
        <v>2373.3120196422919</v>
      </c>
    </row>
    <row r="155" spans="1:17" ht="12" customHeight="1" x14ac:dyDescent="0.25">
      <c r="A155" s="148" t="s">
        <v>60</v>
      </c>
      <c r="B155" s="156">
        <f>IF(RES_hhdet_tes!B155=0,0,RES_hhdet_tes!B155/0.086*1000000/RES_hhdet_num!B154)</f>
        <v>51.260706045309675</v>
      </c>
      <c r="C155" s="156">
        <f>IF(RES_hhdet_tes!C155=0,0,RES_hhdet_tes!C155/0.086*1000000/RES_hhdet_num!C154)</f>
        <v>23.792944493169408</v>
      </c>
      <c r="D155" s="156">
        <f>IF(RES_hhdet_tes!D155=0,0,RES_hhdet_tes!D155/0.086*1000000/RES_hhdet_num!D154)</f>
        <v>50.893499205898763</v>
      </c>
      <c r="E155" s="156">
        <f>IF(RES_hhdet_tes!E155=0,0,RES_hhdet_tes!E155/0.086*1000000/RES_hhdet_num!E154)</f>
        <v>53.510834068927501</v>
      </c>
      <c r="F155" s="156">
        <f>IF(RES_hhdet_tes!F155=0,0,RES_hhdet_tes!F155/0.086*1000000/RES_hhdet_num!F154)</f>
        <v>52.19345091861657</v>
      </c>
      <c r="G155" s="156">
        <f>IF(RES_hhdet_tes!G155=0,0,RES_hhdet_tes!G155/0.086*1000000/RES_hhdet_num!G154)</f>
        <v>302.07820230533071</v>
      </c>
      <c r="H155" s="156">
        <f>IF(RES_hhdet_tes!H155=0,0,RES_hhdet_tes!H155/0.086*1000000/RES_hhdet_num!H154)</f>
        <v>111.04190058838675</v>
      </c>
      <c r="I155" s="156">
        <f>IF(RES_hhdet_tes!I155=0,0,RES_hhdet_tes!I155/0.086*1000000/RES_hhdet_num!I154)</f>
        <v>59.670959173289184</v>
      </c>
      <c r="J155" s="156">
        <f>IF(RES_hhdet_tes!J155=0,0,RES_hhdet_tes!J155/0.086*1000000/RES_hhdet_num!J154)</f>
        <v>60.152567358555437</v>
      </c>
      <c r="K155" s="156">
        <f>IF(RES_hhdet_tes!K155=0,0,RES_hhdet_tes!K155/0.086*1000000/RES_hhdet_num!K154)</f>
        <v>58.904012710412502</v>
      </c>
      <c r="L155" s="156">
        <f>IF(RES_hhdet_tes!L155=0,0,RES_hhdet_tes!L155/0.086*1000000/RES_hhdet_num!L154)</f>
        <v>61.298420710352069</v>
      </c>
      <c r="M155" s="156">
        <f>IF(RES_hhdet_tes!M155=0,0,RES_hhdet_tes!M155/0.086*1000000/RES_hhdet_num!M154)</f>
        <v>60.233174454898837</v>
      </c>
      <c r="N155" s="156">
        <f>IF(RES_hhdet_tes!N155=0,0,RES_hhdet_tes!N155/0.086*1000000/RES_hhdet_num!N154)</f>
        <v>56.349160044426334</v>
      </c>
      <c r="O155" s="156">
        <f>IF(RES_hhdet_tes!O155=0,0,RES_hhdet_tes!O155/0.086*1000000/RES_hhdet_num!O154)</f>
        <v>54.516409797370983</v>
      </c>
      <c r="P155" s="156">
        <f>IF(RES_hhdet_tes!P155=0,0,RES_hhdet_tes!P155/0.086*1000000/RES_hhdet_num!P154)</f>
        <v>92.830724403876985</v>
      </c>
      <c r="Q155" s="156">
        <f>IF(RES_hhdet_tes!Q155=0,0,RES_hhdet_tes!Q155/0.086*1000000/RES_hhdet_num!Q154)</f>
        <v>236.67419820475169</v>
      </c>
    </row>
    <row r="156" spans="1:17" ht="12" customHeight="1" x14ac:dyDescent="0.25">
      <c r="A156" s="148" t="s">
        <v>59</v>
      </c>
      <c r="B156" s="156">
        <f>IF(RES_hhdet_tes!B156=0,0,RES_hhdet_tes!B156/0.086*1000000/RES_hhdet_num!B154)</f>
        <v>2408.4425564719909</v>
      </c>
      <c r="C156" s="156">
        <f>IF(RES_hhdet_tes!C156=0,0,RES_hhdet_tes!C156/0.086*1000000/RES_hhdet_num!C154)</f>
        <v>2287.6358998701762</v>
      </c>
      <c r="D156" s="156">
        <f>IF(RES_hhdet_tes!D156=0,0,RES_hhdet_tes!D156/0.086*1000000/RES_hhdet_num!D154)</f>
        <v>2335.9604925372705</v>
      </c>
      <c r="E156" s="156">
        <f>IF(RES_hhdet_tes!E156=0,0,RES_hhdet_tes!E156/0.086*1000000/RES_hhdet_num!E154)</f>
        <v>2340.6627849270662</v>
      </c>
      <c r="F156" s="156">
        <f>IF(RES_hhdet_tes!F156=0,0,RES_hhdet_tes!F156/0.086*1000000/RES_hhdet_num!F154)</f>
        <v>2294.2155294985705</v>
      </c>
      <c r="G156" s="156">
        <f>IF(RES_hhdet_tes!G156=0,0,RES_hhdet_tes!G156/0.086*1000000/RES_hhdet_num!G154)</f>
        <v>2026.7685125806101</v>
      </c>
      <c r="H156" s="156">
        <f>IF(RES_hhdet_tes!H156=0,0,RES_hhdet_tes!H156/0.086*1000000/RES_hhdet_num!H154)</f>
        <v>2104.6649338635684</v>
      </c>
      <c r="I156" s="156">
        <f>IF(RES_hhdet_tes!I156=0,0,RES_hhdet_tes!I156/0.086*1000000/RES_hhdet_num!I154)</f>
        <v>2227.5545899006124</v>
      </c>
      <c r="J156" s="156">
        <f>IF(RES_hhdet_tes!J156=0,0,RES_hhdet_tes!J156/0.086*1000000/RES_hhdet_num!J154)</f>
        <v>2205.8911398891369</v>
      </c>
      <c r="K156" s="156">
        <f>IF(RES_hhdet_tes!K156=0,0,RES_hhdet_tes!K156/0.086*1000000/RES_hhdet_num!K154)</f>
        <v>2201.249358529195</v>
      </c>
      <c r="L156" s="156">
        <f>IF(RES_hhdet_tes!L156=0,0,RES_hhdet_tes!L156/0.086*1000000/RES_hhdet_num!L154)</f>
        <v>2177.029494973006</v>
      </c>
      <c r="M156" s="156">
        <f>IF(RES_hhdet_tes!M156=0,0,RES_hhdet_tes!M156/0.086*1000000/RES_hhdet_num!M154)</f>
        <v>2165.5175360117105</v>
      </c>
      <c r="N156" s="156">
        <f>IF(RES_hhdet_tes!N156=0,0,RES_hhdet_tes!N156/0.086*1000000/RES_hhdet_num!N154)</f>
        <v>2133.8350336362901</v>
      </c>
      <c r="O156" s="156">
        <f>IF(RES_hhdet_tes!O156=0,0,RES_hhdet_tes!O156/0.086*1000000/RES_hhdet_num!O154)</f>
        <v>2097.5515133744825</v>
      </c>
      <c r="P156" s="156">
        <f>IF(RES_hhdet_tes!P156=0,0,RES_hhdet_tes!P156/0.086*1000000/RES_hhdet_num!P154)</f>
        <v>2127.4175797329381</v>
      </c>
      <c r="Q156" s="156">
        <f>IF(RES_hhdet_tes!Q156=0,0,RES_hhdet_tes!Q156/0.086*1000000/RES_hhdet_num!Q154)</f>
        <v>2136.6378214375404</v>
      </c>
    </row>
    <row r="157" spans="1:17" ht="12" customHeight="1" x14ac:dyDescent="0.25">
      <c r="A157" s="158" t="s">
        <v>62</v>
      </c>
      <c r="B157" s="157">
        <f>IF(RES_hhdet_tes!B157=0,0,RES_hhdet_tes!B157/0.086*1000000/RES_hhdet_num!B$143)</f>
        <v>1052.8342219836188</v>
      </c>
      <c r="C157" s="157">
        <f>IF(RES_hhdet_tes!C157=0,0,RES_hhdet_tes!C157/0.086*1000000/RES_hhdet_num!C$143)</f>
        <v>819.54848093388944</v>
      </c>
      <c r="D157" s="157">
        <f>IF(RES_hhdet_tes!D157=0,0,RES_hhdet_tes!D157/0.086*1000000/RES_hhdet_num!D$143)</f>
        <v>824.48493035137687</v>
      </c>
      <c r="E157" s="157">
        <f>IF(RES_hhdet_tes!E157=0,0,RES_hhdet_tes!E157/0.086*1000000/RES_hhdet_num!E$143)</f>
        <v>933.29356052185528</v>
      </c>
      <c r="F157" s="157">
        <f>IF(RES_hhdet_tes!F157=0,0,RES_hhdet_tes!F157/0.086*1000000/RES_hhdet_num!F$143)</f>
        <v>965.63814476082473</v>
      </c>
      <c r="G157" s="157">
        <f>IF(RES_hhdet_tes!G157=0,0,RES_hhdet_tes!G157/0.086*1000000/RES_hhdet_num!G$143)</f>
        <v>947.55208956318734</v>
      </c>
      <c r="H157" s="157">
        <f>IF(RES_hhdet_tes!H157=0,0,RES_hhdet_tes!H157/0.086*1000000/RES_hhdet_num!H$143)</f>
        <v>961.88116036128645</v>
      </c>
      <c r="I157" s="157">
        <f>IF(RES_hhdet_tes!I157=0,0,RES_hhdet_tes!I157/0.086*1000000/RES_hhdet_num!I$143)</f>
        <v>1051.6296619876748</v>
      </c>
      <c r="J157" s="157">
        <f>IF(RES_hhdet_tes!J157=0,0,RES_hhdet_tes!J157/0.086*1000000/RES_hhdet_num!J$143)</f>
        <v>1027.158670062365</v>
      </c>
      <c r="K157" s="157">
        <f>IF(RES_hhdet_tes!K157=0,0,RES_hhdet_tes!K157/0.086*1000000/RES_hhdet_num!K$143)</f>
        <v>1056.9082570795297</v>
      </c>
      <c r="L157" s="157">
        <f>IF(RES_hhdet_tes!L157=0,0,RES_hhdet_tes!L157/0.086*1000000/RES_hhdet_num!L$143)</f>
        <v>1085.0746468274235</v>
      </c>
      <c r="M157" s="157">
        <f>IF(RES_hhdet_tes!M157=0,0,RES_hhdet_tes!M157/0.086*1000000/RES_hhdet_num!M$143)</f>
        <v>1073.5871855879566</v>
      </c>
      <c r="N157" s="157">
        <f>IF(RES_hhdet_tes!N157=0,0,RES_hhdet_tes!N157/0.086*1000000/RES_hhdet_num!N$143)</f>
        <v>1035.2866203531139</v>
      </c>
      <c r="O157" s="157">
        <f>IF(RES_hhdet_tes!O157=0,0,RES_hhdet_tes!O157/0.086*1000000/RES_hhdet_num!O$143)</f>
        <v>932.81085341910466</v>
      </c>
      <c r="P157" s="157">
        <f>IF(RES_hhdet_tes!P157=0,0,RES_hhdet_tes!P157/0.086*1000000/RES_hhdet_num!P$143)</f>
        <v>910.10624983942148</v>
      </c>
      <c r="Q157" s="157">
        <f>IF(RES_hhdet_tes!Q157=0,0,RES_hhdet_tes!Q157/0.086*1000000/RES_hhdet_num!Q$143)</f>
        <v>959.58274408926252</v>
      </c>
    </row>
    <row r="158" spans="1:17" ht="12" customHeight="1" x14ac:dyDescent="0.25">
      <c r="A158" s="23" t="s">
        <v>57</v>
      </c>
      <c r="B158" s="156">
        <f>IF(RES_hhdet_tes!B158=0,0,RES_hhdet_tes!B158/0.086*1000000/RES_hhdet_num!B158)</f>
        <v>1030.7679646438644</v>
      </c>
      <c r="C158" s="156">
        <f>IF(RES_hhdet_tes!C158=0,0,RES_hhdet_tes!C158/0.086*1000000/RES_hhdet_num!C158)</f>
        <v>823.21801446446705</v>
      </c>
      <c r="D158" s="156">
        <f>IF(RES_hhdet_tes!D158=0,0,RES_hhdet_tes!D158/0.086*1000000/RES_hhdet_num!D158)</f>
        <v>826.49288815195109</v>
      </c>
      <c r="E158" s="156">
        <f>IF(RES_hhdet_tes!E158=0,0,RES_hhdet_tes!E158/0.086*1000000/RES_hhdet_num!E158)</f>
        <v>911.60563456839998</v>
      </c>
      <c r="F158" s="156">
        <f>IF(RES_hhdet_tes!F158=0,0,RES_hhdet_tes!F158/0.086*1000000/RES_hhdet_num!F158)</f>
        <v>956.78060929216099</v>
      </c>
      <c r="G158" s="156">
        <f>IF(RES_hhdet_tes!G158=0,0,RES_hhdet_tes!G158/0.086*1000000/RES_hhdet_num!G158)</f>
        <v>946.454524203765</v>
      </c>
      <c r="H158" s="156">
        <f>IF(RES_hhdet_tes!H158=0,0,RES_hhdet_tes!H158/0.086*1000000/RES_hhdet_num!H158)</f>
        <v>872.22211003439838</v>
      </c>
      <c r="I158" s="156">
        <f>IF(RES_hhdet_tes!I158=0,0,RES_hhdet_tes!I158/0.086*1000000/RES_hhdet_num!I158)</f>
        <v>956.46065342152735</v>
      </c>
      <c r="J158" s="156">
        <f>IF(RES_hhdet_tes!J158=0,0,RES_hhdet_tes!J158/0.086*1000000/RES_hhdet_num!J158)</f>
        <v>918.24666612109991</v>
      </c>
      <c r="K158" s="156">
        <f>IF(RES_hhdet_tes!K158=0,0,RES_hhdet_tes!K158/0.086*1000000/RES_hhdet_num!K158)</f>
        <v>951.02620665636857</v>
      </c>
      <c r="L158" s="156">
        <f>IF(RES_hhdet_tes!L158=0,0,RES_hhdet_tes!L158/0.086*1000000/RES_hhdet_num!L158)</f>
        <v>945.56614179292296</v>
      </c>
      <c r="M158" s="156">
        <f>IF(RES_hhdet_tes!M158=0,0,RES_hhdet_tes!M158/0.086*1000000/RES_hhdet_num!M158)</f>
        <v>943.80109641025183</v>
      </c>
      <c r="N158" s="156">
        <f>IF(RES_hhdet_tes!N158=0,0,RES_hhdet_tes!N158/0.086*1000000/RES_hhdet_num!N158)</f>
        <v>921.41171600221026</v>
      </c>
      <c r="O158" s="156">
        <f>IF(RES_hhdet_tes!O158=0,0,RES_hhdet_tes!O158/0.086*1000000/RES_hhdet_num!O158)</f>
        <v>832.98804608580872</v>
      </c>
      <c r="P158" s="156">
        <f>IF(RES_hhdet_tes!P158=0,0,RES_hhdet_tes!P158/0.086*1000000/RES_hhdet_num!P158)</f>
        <v>823.24375356431995</v>
      </c>
      <c r="Q158" s="156">
        <f>IF(RES_hhdet_tes!Q158=0,0,RES_hhdet_tes!Q158/0.086*1000000/RES_hhdet_num!Q158)</f>
        <v>865.58510611242207</v>
      </c>
    </row>
    <row r="159" spans="1:17" ht="12" customHeight="1" x14ac:dyDescent="0.25">
      <c r="A159" s="29" t="s">
        <v>140</v>
      </c>
      <c r="B159" s="57">
        <f>IF(RES_hhdet_tes!B159=0,0,RES_hhdet_tes!B159/0.086*1000000/RES_hhdet_num!B159)</f>
        <v>1075.0010547898262</v>
      </c>
      <c r="C159" s="57">
        <f>IF(RES_hhdet_tes!C159=0,0,RES_hhdet_tes!C159/0.086*1000000/RES_hhdet_num!C159)</f>
        <v>813.08959895716737</v>
      </c>
      <c r="D159" s="57">
        <f>IF(RES_hhdet_tes!D159=0,0,RES_hhdet_tes!D159/0.086*1000000/RES_hhdet_num!D159)</f>
        <v>821.13080003164271</v>
      </c>
      <c r="E159" s="57">
        <f>IF(RES_hhdet_tes!E159=0,0,RES_hhdet_tes!E159/0.086*1000000/RES_hhdet_num!E159)</f>
        <v>967.27839873976961</v>
      </c>
      <c r="F159" s="57">
        <f>IF(RES_hhdet_tes!F159=0,0,RES_hhdet_tes!F159/0.086*1000000/RES_hhdet_num!F159)</f>
        <v>978.73797353290126</v>
      </c>
      <c r="G159" s="57">
        <f>IF(RES_hhdet_tes!G159=0,0,RES_hhdet_tes!G159/0.086*1000000/RES_hhdet_num!G159)</f>
        <v>948.945458303436</v>
      </c>
      <c r="H159" s="57">
        <f>IF(RES_hhdet_tes!H159=0,0,RES_hhdet_tes!H159/0.086*1000000/RES_hhdet_num!H159)</f>
        <v>1051.3460834527002</v>
      </c>
      <c r="I159" s="57">
        <f>IF(RES_hhdet_tes!I159=0,0,RES_hhdet_tes!I159/0.086*1000000/RES_hhdet_num!I159)</f>
        <v>1145.1591464970556</v>
      </c>
      <c r="J159" s="57">
        <f>IF(RES_hhdet_tes!J159=0,0,RES_hhdet_tes!J159/0.086*1000000/RES_hhdet_num!J159)</f>
        <v>1126.194912418279</v>
      </c>
      <c r="K159" s="57">
        <f>IF(RES_hhdet_tes!K159=0,0,RES_hhdet_tes!K159/0.086*1000000/RES_hhdet_num!K159)</f>
        <v>1147.7600306382888</v>
      </c>
      <c r="L159" s="57">
        <f>IF(RES_hhdet_tes!L159=0,0,RES_hhdet_tes!L159/0.086*1000000/RES_hhdet_num!L159)</f>
        <v>1201.8950332691225</v>
      </c>
      <c r="M159" s="57">
        <f>IF(RES_hhdet_tes!M159=0,0,RES_hhdet_tes!M159/0.086*1000000/RES_hhdet_num!M159)</f>
        <v>1204.4841533251197</v>
      </c>
      <c r="N159" s="57">
        <f>IF(RES_hhdet_tes!N159=0,0,RES_hhdet_tes!N159/0.086*1000000/RES_hhdet_num!N159)</f>
        <v>1145.3163579130601</v>
      </c>
      <c r="O159" s="57">
        <f>IF(RES_hhdet_tes!O159=0,0,RES_hhdet_tes!O159/0.086*1000000/RES_hhdet_num!O159)</f>
        <v>1042.5862790539061</v>
      </c>
      <c r="P159" s="57">
        <f>IF(RES_hhdet_tes!P159=0,0,RES_hhdet_tes!P159/0.086*1000000/RES_hhdet_num!P159)</f>
        <v>999.30181229004904</v>
      </c>
      <c r="Q159" s="57">
        <f>IF(RES_hhdet_tes!Q159=0,0,RES_hhdet_tes!Q159/0.086*1000000/RES_hhdet_num!Q159)</f>
        <v>1054.7494926953609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8298.9789312547418</v>
      </c>
      <c r="C161" s="168">
        <f t="shared" ref="C161:Q161" si="24">SUM(C162,C164,C166,C175)</f>
        <v>7778.6157547481571</v>
      </c>
      <c r="D161" s="168">
        <f t="shared" si="24"/>
        <v>8271.2154296688113</v>
      </c>
      <c r="E161" s="168">
        <f t="shared" si="24"/>
        <v>8895.4664668582245</v>
      </c>
      <c r="F161" s="168">
        <f t="shared" si="24"/>
        <v>8372.4551959282526</v>
      </c>
      <c r="G161" s="168">
        <f t="shared" si="24"/>
        <v>7660.1347187180454</v>
      </c>
      <c r="H161" s="168">
        <f t="shared" si="24"/>
        <v>8209.6756368761125</v>
      </c>
      <c r="I161" s="168">
        <f t="shared" si="24"/>
        <v>9092.0707287915993</v>
      </c>
      <c r="J161" s="168">
        <f t="shared" si="24"/>
        <v>8255.298887174491</v>
      </c>
      <c r="K161" s="168">
        <f t="shared" si="24"/>
        <v>8469.1814235784404</v>
      </c>
      <c r="L161" s="168">
        <f t="shared" si="24"/>
        <v>8083.2854071919073</v>
      </c>
      <c r="M161" s="168">
        <f t="shared" si="24"/>
        <v>8367.501229174919</v>
      </c>
      <c r="N161" s="168">
        <f t="shared" si="24"/>
        <v>8020.7034111901194</v>
      </c>
      <c r="O161" s="168">
        <f t="shared" si="24"/>
        <v>7258.8029193322118</v>
      </c>
      <c r="P161" s="168">
        <f t="shared" si="24"/>
        <v>7138.8729029064598</v>
      </c>
      <c r="Q161" s="168">
        <f t="shared" si="24"/>
        <v>8041.5792699820777</v>
      </c>
    </row>
    <row r="162" spans="1:17" ht="12.95" customHeight="1" x14ac:dyDescent="0.25">
      <c r="A162" s="158" t="s">
        <v>65</v>
      </c>
      <c r="B162" s="157">
        <f t="shared" ref="B162:Q162" si="25">B163</f>
        <v>4277.0671722454617</v>
      </c>
      <c r="C162" s="157">
        <f t="shared" si="25"/>
        <v>4104.9062885148396</v>
      </c>
      <c r="D162" s="157">
        <f t="shared" si="25"/>
        <v>4484.6007646659336</v>
      </c>
      <c r="E162" s="157">
        <f t="shared" si="25"/>
        <v>4957.6923278276627</v>
      </c>
      <c r="F162" s="157">
        <f t="shared" si="25"/>
        <v>4404.8778704627939</v>
      </c>
      <c r="G162" s="157">
        <f t="shared" si="25"/>
        <v>3710.3353069358041</v>
      </c>
      <c r="H162" s="157">
        <f t="shared" si="25"/>
        <v>4315.4593835286778</v>
      </c>
      <c r="I162" s="157">
        <f t="shared" si="25"/>
        <v>5007.4807381232094</v>
      </c>
      <c r="J162" s="157">
        <f t="shared" si="25"/>
        <v>4199.0545877548466</v>
      </c>
      <c r="K162" s="157">
        <f t="shared" si="25"/>
        <v>4271.2145769365161</v>
      </c>
      <c r="L162" s="157">
        <f t="shared" si="25"/>
        <v>3779.6202422050301</v>
      </c>
      <c r="M162" s="157">
        <f t="shared" si="25"/>
        <v>4025.0684585907952</v>
      </c>
      <c r="N162" s="157">
        <f t="shared" si="25"/>
        <v>3712.904631040572</v>
      </c>
      <c r="O162" s="157">
        <f t="shared" si="25"/>
        <v>3041.7743721856309</v>
      </c>
      <c r="P162" s="157">
        <f t="shared" si="25"/>
        <v>2830.4886479061129</v>
      </c>
      <c r="Q162" s="157">
        <f t="shared" si="25"/>
        <v>3496.8310076625862</v>
      </c>
    </row>
    <row r="163" spans="1:17" ht="12" customHeight="1" x14ac:dyDescent="0.25">
      <c r="A163" s="23" t="s">
        <v>60</v>
      </c>
      <c r="B163" s="57">
        <f>IF(RES_hhdet_tes!B163=0,0,RES_hhdet_tes!B163/0.086*1000000/RES_hhdet_num!B$161)</f>
        <v>4277.0671722454617</v>
      </c>
      <c r="C163" s="57">
        <f>IF(RES_hhdet_tes!C163=0,0,RES_hhdet_tes!C163/0.086*1000000/RES_hhdet_num!C$161)</f>
        <v>4104.9062885148396</v>
      </c>
      <c r="D163" s="57">
        <f>IF(RES_hhdet_tes!D163=0,0,RES_hhdet_tes!D163/0.086*1000000/RES_hhdet_num!D$161)</f>
        <v>4484.6007646659336</v>
      </c>
      <c r="E163" s="57">
        <f>IF(RES_hhdet_tes!E163=0,0,RES_hhdet_tes!E163/0.086*1000000/RES_hhdet_num!E$161)</f>
        <v>4957.6923278276627</v>
      </c>
      <c r="F163" s="57">
        <f>IF(RES_hhdet_tes!F163=0,0,RES_hhdet_tes!F163/0.086*1000000/RES_hhdet_num!F$161)</f>
        <v>4404.8778704627939</v>
      </c>
      <c r="G163" s="57">
        <f>IF(RES_hhdet_tes!G163=0,0,RES_hhdet_tes!G163/0.086*1000000/RES_hhdet_num!G$161)</f>
        <v>3710.3353069358041</v>
      </c>
      <c r="H163" s="57">
        <f>IF(RES_hhdet_tes!H163=0,0,RES_hhdet_tes!H163/0.086*1000000/RES_hhdet_num!H$161)</f>
        <v>4315.4593835286778</v>
      </c>
      <c r="I163" s="57">
        <f>IF(RES_hhdet_tes!I163=0,0,RES_hhdet_tes!I163/0.086*1000000/RES_hhdet_num!I$161)</f>
        <v>5007.4807381232094</v>
      </c>
      <c r="J163" s="57">
        <f>IF(RES_hhdet_tes!J163=0,0,RES_hhdet_tes!J163/0.086*1000000/RES_hhdet_num!J$161)</f>
        <v>4199.0545877548466</v>
      </c>
      <c r="K163" s="57">
        <f>IF(RES_hhdet_tes!K163=0,0,RES_hhdet_tes!K163/0.086*1000000/RES_hhdet_num!K$161)</f>
        <v>4271.2145769365161</v>
      </c>
      <c r="L163" s="57">
        <f>IF(RES_hhdet_tes!L163=0,0,RES_hhdet_tes!L163/0.086*1000000/RES_hhdet_num!L$161)</f>
        <v>3779.6202422050301</v>
      </c>
      <c r="M163" s="57">
        <f>IF(RES_hhdet_tes!M163=0,0,RES_hhdet_tes!M163/0.086*1000000/RES_hhdet_num!M$161)</f>
        <v>4025.0684585907952</v>
      </c>
      <c r="N163" s="57">
        <f>IF(RES_hhdet_tes!N163=0,0,RES_hhdet_tes!N163/0.086*1000000/RES_hhdet_num!N$161)</f>
        <v>3712.904631040572</v>
      </c>
      <c r="O163" s="57">
        <f>IF(RES_hhdet_tes!O163=0,0,RES_hhdet_tes!O163/0.086*1000000/RES_hhdet_num!O$161)</f>
        <v>3041.7743721856309</v>
      </c>
      <c r="P163" s="57">
        <f>IF(RES_hhdet_tes!P163=0,0,RES_hhdet_tes!P163/0.086*1000000/RES_hhdet_num!P$161)</f>
        <v>2830.4886479061129</v>
      </c>
      <c r="Q163" s="57">
        <f>IF(RES_hhdet_tes!Q163=0,0,RES_hhdet_tes!Q163/0.086*1000000/RES_hhdet_num!Q$161)</f>
        <v>3496.8310076625862</v>
      </c>
    </row>
    <row r="164" spans="1:17" ht="12.95" customHeight="1" x14ac:dyDescent="0.25">
      <c r="A164" s="158" t="s">
        <v>112</v>
      </c>
      <c r="B164" s="157">
        <f t="shared" ref="B164:Q164" si="26">B165</f>
        <v>497.87880325709364</v>
      </c>
      <c r="C164" s="157">
        <f t="shared" si="26"/>
        <v>537.06321653932321</v>
      </c>
      <c r="D164" s="157">
        <f t="shared" si="26"/>
        <v>560.21368474558517</v>
      </c>
      <c r="E164" s="157">
        <f t="shared" si="26"/>
        <v>584.92987330597725</v>
      </c>
      <c r="F164" s="157">
        <f t="shared" si="26"/>
        <v>633.90402812953675</v>
      </c>
      <c r="G164" s="157">
        <f t="shared" si="26"/>
        <v>660.74156230413541</v>
      </c>
      <c r="H164" s="157">
        <f t="shared" si="26"/>
        <v>691.65860705360456</v>
      </c>
      <c r="I164" s="157">
        <f t="shared" si="26"/>
        <v>705.60178660085046</v>
      </c>
      <c r="J164" s="157">
        <f t="shared" si="26"/>
        <v>715.80906345366225</v>
      </c>
      <c r="K164" s="157">
        <f t="shared" si="26"/>
        <v>839.24393253644644</v>
      </c>
      <c r="L164" s="157">
        <f t="shared" si="26"/>
        <v>947.74901430644388</v>
      </c>
      <c r="M164" s="157">
        <f t="shared" si="26"/>
        <v>1021.8826450160749</v>
      </c>
      <c r="N164" s="157">
        <f t="shared" si="26"/>
        <v>1073.7555328708966</v>
      </c>
      <c r="O164" s="157">
        <f t="shared" si="26"/>
        <v>1133.0153268166914</v>
      </c>
      <c r="P164" s="157">
        <f t="shared" si="26"/>
        <v>1180.4338039177665</v>
      </c>
      <c r="Q164" s="157">
        <f t="shared" si="26"/>
        <v>1227.6444085770495</v>
      </c>
    </row>
    <row r="165" spans="1:17" ht="12" customHeight="1" x14ac:dyDescent="0.25">
      <c r="A165" s="23" t="s">
        <v>60</v>
      </c>
      <c r="B165" s="156">
        <f>IF(RES_hhdet_tes!B165=0,0,RES_hhdet_tes!B165/0.086*1000000/RES_hhdet_num!B$161)</f>
        <v>497.87880325709364</v>
      </c>
      <c r="C165" s="156">
        <f>IF(RES_hhdet_tes!C165=0,0,RES_hhdet_tes!C165/0.086*1000000/RES_hhdet_num!C$161)</f>
        <v>537.06321653932321</v>
      </c>
      <c r="D165" s="156">
        <f>IF(RES_hhdet_tes!D165=0,0,RES_hhdet_tes!D165/0.086*1000000/RES_hhdet_num!D$161)</f>
        <v>560.21368474558517</v>
      </c>
      <c r="E165" s="156">
        <f>IF(RES_hhdet_tes!E165=0,0,RES_hhdet_tes!E165/0.086*1000000/RES_hhdet_num!E$161)</f>
        <v>584.92987330597725</v>
      </c>
      <c r="F165" s="156">
        <f>IF(RES_hhdet_tes!F165=0,0,RES_hhdet_tes!F165/0.086*1000000/RES_hhdet_num!F$161)</f>
        <v>633.90402812953675</v>
      </c>
      <c r="G165" s="156">
        <f>IF(RES_hhdet_tes!G165=0,0,RES_hhdet_tes!G165/0.086*1000000/RES_hhdet_num!G$161)</f>
        <v>660.74156230413541</v>
      </c>
      <c r="H165" s="156">
        <f>IF(RES_hhdet_tes!H165=0,0,RES_hhdet_tes!H165/0.086*1000000/RES_hhdet_num!H$161)</f>
        <v>691.65860705360456</v>
      </c>
      <c r="I165" s="156">
        <f>IF(RES_hhdet_tes!I165=0,0,RES_hhdet_tes!I165/0.086*1000000/RES_hhdet_num!I$161)</f>
        <v>705.60178660085046</v>
      </c>
      <c r="J165" s="156">
        <f>IF(RES_hhdet_tes!J165=0,0,RES_hhdet_tes!J165/0.086*1000000/RES_hhdet_num!J$161)</f>
        <v>715.80906345366225</v>
      </c>
      <c r="K165" s="156">
        <f>IF(RES_hhdet_tes!K165=0,0,RES_hhdet_tes!K165/0.086*1000000/RES_hhdet_num!K$161)</f>
        <v>839.24393253644644</v>
      </c>
      <c r="L165" s="156">
        <f>IF(RES_hhdet_tes!L165=0,0,RES_hhdet_tes!L165/0.086*1000000/RES_hhdet_num!L$161)</f>
        <v>947.74901430644388</v>
      </c>
      <c r="M165" s="156">
        <f>IF(RES_hhdet_tes!M165=0,0,RES_hhdet_tes!M165/0.086*1000000/RES_hhdet_num!M$161)</f>
        <v>1021.8826450160749</v>
      </c>
      <c r="N165" s="156">
        <f>IF(RES_hhdet_tes!N165=0,0,RES_hhdet_tes!N165/0.086*1000000/RES_hhdet_num!N$161)</f>
        <v>1073.7555328708966</v>
      </c>
      <c r="O165" s="156">
        <f>IF(RES_hhdet_tes!O165=0,0,RES_hhdet_tes!O165/0.086*1000000/RES_hhdet_num!O$161)</f>
        <v>1133.0153268166914</v>
      </c>
      <c r="P165" s="156">
        <f>IF(RES_hhdet_tes!P165=0,0,RES_hhdet_tes!P165/0.086*1000000/RES_hhdet_num!P$161)</f>
        <v>1180.4338039177665</v>
      </c>
      <c r="Q165" s="156">
        <f>IF(RES_hhdet_tes!Q165=0,0,RES_hhdet_tes!Q165/0.086*1000000/RES_hhdet_num!Q$161)</f>
        <v>1227.6444085770495</v>
      </c>
    </row>
    <row r="166" spans="1:17" ht="12" customHeight="1" x14ac:dyDescent="0.25">
      <c r="A166" s="158" t="s">
        <v>63</v>
      </c>
      <c r="B166" s="157">
        <f>IF(RES_hhdet_tes!B166=0,0,RES_hhdet_tes!B166/0.086*1000000/RES_hhdet_num!B$161)</f>
        <v>2471.1937060598357</v>
      </c>
      <c r="C166" s="157">
        <f>IF(RES_hhdet_tes!C166=0,0,RES_hhdet_tes!C166/0.086*1000000/RES_hhdet_num!C$161)</f>
        <v>2317.0989269283054</v>
      </c>
      <c r="D166" s="157">
        <f>IF(RES_hhdet_tes!D166=0,0,RES_hhdet_tes!D166/0.086*1000000/RES_hhdet_num!D$161)</f>
        <v>2401.9165164160422</v>
      </c>
      <c r="E166" s="157">
        <f>IF(RES_hhdet_tes!E166=0,0,RES_hhdet_tes!E166/0.086*1000000/RES_hhdet_num!E$161)</f>
        <v>2419.5555254603782</v>
      </c>
      <c r="F166" s="157">
        <f>IF(RES_hhdet_tes!F166=0,0,RES_hhdet_tes!F166/0.086*1000000/RES_hhdet_num!F$161)</f>
        <v>2368.0366576320039</v>
      </c>
      <c r="G166" s="157">
        <f>IF(RES_hhdet_tes!G166=0,0,RES_hhdet_tes!G166/0.086*1000000/RES_hhdet_num!G$161)</f>
        <v>2341.5055746073795</v>
      </c>
      <c r="H166" s="157">
        <f>IF(RES_hhdet_tes!H166=0,0,RES_hhdet_tes!H166/0.086*1000000/RES_hhdet_num!H$161)</f>
        <v>2240.6678021719849</v>
      </c>
      <c r="I166" s="157">
        <f>IF(RES_hhdet_tes!I166=0,0,RES_hhdet_tes!I166/0.086*1000000/RES_hhdet_num!I$161)</f>
        <v>2327.6910439605099</v>
      </c>
      <c r="J166" s="157">
        <f>IF(RES_hhdet_tes!J166=0,0,RES_hhdet_tes!J166/0.086*1000000/RES_hhdet_num!J$161)</f>
        <v>2313.2782535706365</v>
      </c>
      <c r="K166" s="157">
        <f>IF(RES_hhdet_tes!K166=0,0,RES_hhdet_tes!K166/0.086*1000000/RES_hhdet_num!K$161)</f>
        <v>2301.8134496162675</v>
      </c>
      <c r="L166" s="157">
        <f>IF(RES_hhdet_tes!L166=0,0,RES_hhdet_tes!L166/0.086*1000000/RES_hhdet_num!L$161)</f>
        <v>2270.8470368333496</v>
      </c>
      <c r="M166" s="157">
        <f>IF(RES_hhdet_tes!M166=0,0,RES_hhdet_tes!M166/0.086*1000000/RES_hhdet_num!M$161)</f>
        <v>2246.9665636287964</v>
      </c>
      <c r="N166" s="157">
        <f>IF(RES_hhdet_tes!N166=0,0,RES_hhdet_tes!N166/0.086*1000000/RES_hhdet_num!N$161)</f>
        <v>2198.7553826192402</v>
      </c>
      <c r="O166" s="157">
        <f>IF(RES_hhdet_tes!O166=0,0,RES_hhdet_tes!O166/0.086*1000000/RES_hhdet_num!O$161)</f>
        <v>2151.1984872076755</v>
      </c>
      <c r="P166" s="157">
        <f>IF(RES_hhdet_tes!P166=0,0,RES_hhdet_tes!P166/0.086*1000000/RES_hhdet_num!P$161)</f>
        <v>2217.840392812127</v>
      </c>
      <c r="Q166" s="157">
        <f>IF(RES_hhdet_tes!Q166=0,0,RES_hhdet_tes!Q166/0.086*1000000/RES_hhdet_num!Q$161)</f>
        <v>2357.5122542847666</v>
      </c>
    </row>
    <row r="167" spans="1:17" ht="12" customHeight="1" x14ac:dyDescent="0.25">
      <c r="A167" s="167" t="s">
        <v>144</v>
      </c>
      <c r="B167" s="132">
        <f>IF(RES_hhdet_tes!B167=0,0,RES_hhdet_tes!B167/0.086*1000000/RES_hhdet_num!B167)</f>
        <v>2458.0164611818332</v>
      </c>
      <c r="C167" s="132">
        <f>IF(RES_hhdet_tes!C167=0,0,RES_hhdet_tes!C167/0.086*1000000/RES_hhdet_num!C167)</f>
        <v>2324.9397055986396</v>
      </c>
      <c r="D167" s="132">
        <f>IF(RES_hhdet_tes!D167=0,0,RES_hhdet_tes!D167/0.086*1000000/RES_hhdet_num!D167)</f>
        <v>2409.9029740611422</v>
      </c>
      <c r="E167" s="132">
        <f>IF(RES_hhdet_tes!E167=0,0,RES_hhdet_tes!E167/0.086*1000000/RES_hhdet_num!E167)</f>
        <v>2422.1741691786783</v>
      </c>
      <c r="F167" s="132">
        <f>IF(RES_hhdet_tes!F167=0,0,RES_hhdet_tes!F167/0.086*1000000/RES_hhdet_num!F167)</f>
        <v>2393.4232599238035</v>
      </c>
      <c r="G167" s="132">
        <f>IF(RES_hhdet_tes!G167=0,0,RES_hhdet_tes!G167/0.086*1000000/RES_hhdet_num!G167)</f>
        <v>2349.5927049015831</v>
      </c>
      <c r="H167" s="132">
        <f>IF(RES_hhdet_tes!H167=0,0,RES_hhdet_tes!H167/0.086*1000000/RES_hhdet_num!H167)</f>
        <v>2259.4751208151606</v>
      </c>
      <c r="I167" s="132">
        <f>IF(RES_hhdet_tes!I167=0,0,RES_hhdet_tes!I167/0.086*1000000/RES_hhdet_num!I167)</f>
        <v>2421.6317740364948</v>
      </c>
      <c r="J167" s="132">
        <f>IF(RES_hhdet_tes!J167=0,0,RES_hhdet_tes!J167/0.086*1000000/RES_hhdet_num!J167)</f>
        <v>2370.5265692092312</v>
      </c>
      <c r="K167" s="132">
        <f>IF(RES_hhdet_tes!K167=0,0,RES_hhdet_tes!K167/0.086*1000000/RES_hhdet_num!K167)</f>
        <v>2356.6649598001882</v>
      </c>
      <c r="L167" s="132">
        <f>IF(RES_hhdet_tes!L167=0,0,RES_hhdet_tes!L167/0.086*1000000/RES_hhdet_num!L167)</f>
        <v>2338.5683796572944</v>
      </c>
      <c r="M167" s="132">
        <f>IF(RES_hhdet_tes!M167=0,0,RES_hhdet_tes!M167/0.086*1000000/RES_hhdet_num!M167)</f>
        <v>2187.1722148419485</v>
      </c>
      <c r="N167" s="132">
        <f>IF(RES_hhdet_tes!N167=0,0,RES_hhdet_tes!N167/0.086*1000000/RES_hhdet_num!N167)</f>
        <v>2067.6127466273342</v>
      </c>
      <c r="O167" s="132">
        <f>IF(RES_hhdet_tes!O167=0,0,RES_hhdet_tes!O167/0.086*1000000/RES_hhdet_num!O167)</f>
        <v>1991.3063943312745</v>
      </c>
      <c r="P167" s="132">
        <f>IF(RES_hhdet_tes!P167=0,0,RES_hhdet_tes!P167/0.086*1000000/RES_hhdet_num!P167)</f>
        <v>1998.3603528019478</v>
      </c>
      <c r="Q167" s="132">
        <f>IF(RES_hhdet_tes!Q167=0,0,RES_hhdet_tes!Q167/0.086*1000000/RES_hhdet_num!Q167)</f>
        <v>2080.6768820061534</v>
      </c>
    </row>
    <row r="168" spans="1:17" ht="12" customHeight="1" x14ac:dyDescent="0.25">
      <c r="A168" s="167" t="s">
        <v>143</v>
      </c>
      <c r="B168" s="132">
        <f>IF(RES_hhdet_tes!B168=0,0,RES_hhdet_tes!B168/0.086*1000000/RES_hhdet_num!B168)</f>
        <v>2457.6028856956264</v>
      </c>
      <c r="C168" s="132">
        <f>IF(RES_hhdet_tes!C168=0,0,RES_hhdet_tes!C168/0.086*1000000/RES_hhdet_num!C168)</f>
        <v>2311.1490203084818</v>
      </c>
      <c r="D168" s="132">
        <f>IF(RES_hhdet_tes!D168=0,0,RES_hhdet_tes!D168/0.086*1000000/RES_hhdet_num!D168)</f>
        <v>2384.9874347136092</v>
      </c>
      <c r="E168" s="132">
        <f>IF(RES_hhdet_tes!E168=0,0,RES_hhdet_tes!E168/0.086*1000000/RES_hhdet_num!E168)</f>
        <v>2390.0357745749498</v>
      </c>
      <c r="F168" s="132">
        <f>IF(RES_hhdet_tes!F168=0,0,RES_hhdet_tes!F168/0.086*1000000/RES_hhdet_num!F168)</f>
        <v>2342.954661037149</v>
      </c>
      <c r="G168" s="132">
        <f>IF(RES_hhdet_tes!G168=0,0,RES_hhdet_tes!G168/0.086*1000000/RES_hhdet_num!G168)</f>
        <v>2315.801448860715</v>
      </c>
      <c r="H168" s="132">
        <f>IF(RES_hhdet_tes!H168=0,0,RES_hhdet_tes!H168/0.086*1000000/RES_hhdet_num!H168)</f>
        <v>2208.9626521487908</v>
      </c>
      <c r="I168" s="132">
        <f>IF(RES_hhdet_tes!I168=0,0,RES_hhdet_tes!I168/0.086*1000000/RES_hhdet_num!I168)</f>
        <v>2275.0684512168586</v>
      </c>
      <c r="J168" s="132">
        <f>IF(RES_hhdet_tes!J168=0,0,RES_hhdet_tes!J168/0.086*1000000/RES_hhdet_num!J168)</f>
        <v>2253.0138742453651</v>
      </c>
      <c r="K168" s="132">
        <f>IF(RES_hhdet_tes!K168=0,0,RES_hhdet_tes!K168/0.086*1000000/RES_hhdet_num!K168)</f>
        <v>2248.2667015780708</v>
      </c>
      <c r="L168" s="132">
        <f>IF(RES_hhdet_tes!L168=0,0,RES_hhdet_tes!L168/0.086*1000000/RES_hhdet_num!L168)</f>
        <v>2223.4366788684865</v>
      </c>
      <c r="M168" s="132">
        <f>IF(RES_hhdet_tes!M168=0,0,RES_hhdet_tes!M168/0.086*1000000/RES_hhdet_num!M168)</f>
        <v>2209.0486023562798</v>
      </c>
      <c r="N168" s="132">
        <f>IF(RES_hhdet_tes!N168=0,0,RES_hhdet_tes!N168/0.086*1000000/RES_hhdet_num!N168)</f>
        <v>2174.8628135638351</v>
      </c>
      <c r="O168" s="132">
        <f>IF(RES_hhdet_tes!O168=0,0,RES_hhdet_tes!O168/0.086*1000000/RES_hhdet_num!O168)</f>
        <v>2136.7117458560024</v>
      </c>
      <c r="P168" s="132">
        <f>IF(RES_hhdet_tes!P168=0,0,RES_hhdet_tes!P168/0.086*1000000/RES_hhdet_num!P168)</f>
        <v>2196.3213655402456</v>
      </c>
      <c r="Q168" s="132">
        <f>IF(RES_hhdet_tes!Q168=0,0,RES_hhdet_tes!Q168/0.086*1000000/RES_hhdet_num!Q168)</f>
        <v>2310.7231129030233</v>
      </c>
    </row>
    <row r="169" spans="1:17" ht="12" customHeight="1" x14ac:dyDescent="0.25">
      <c r="A169" s="166" t="s">
        <v>57</v>
      </c>
      <c r="B169" s="165">
        <f>IF(RES_hhdet_tes!B169=0,0,RES_hhdet_tes!B169/0.086*1000000/RES_hhdet_num!B168)</f>
        <v>49.160329223636332</v>
      </c>
      <c r="C169" s="165">
        <f>IF(RES_hhdet_tes!C169=0,0,RES_hhdet_tes!C169/0.086*1000000/RES_hhdet_num!C168)</f>
        <v>23.513120438305467</v>
      </c>
      <c r="D169" s="165">
        <f>IF(RES_hhdet_tes!D169=0,0,RES_hhdet_tes!D169/0.086*1000000/RES_hhdet_num!D168)</f>
        <v>49.026942176339205</v>
      </c>
      <c r="E169" s="165">
        <f>IF(RES_hhdet_tes!E169=0,0,RES_hhdet_tes!E169/0.086*1000000/RES_hhdet_num!E168)</f>
        <v>49.372989647883848</v>
      </c>
      <c r="F169" s="165">
        <f>IF(RES_hhdet_tes!F169=0,0,RES_hhdet_tes!F169/0.086*1000000/RES_hhdet_num!F168)</f>
        <v>48.73913153857653</v>
      </c>
      <c r="G169" s="165">
        <f>IF(RES_hhdet_tes!G169=0,0,RES_hhdet_tes!G169/0.086*1000000/RES_hhdet_num!G168)</f>
        <v>289.03293628010499</v>
      </c>
      <c r="H169" s="165">
        <f>IF(RES_hhdet_tes!H169=0,0,RES_hhdet_tes!H169/0.086*1000000/RES_hhdet_num!H168)</f>
        <v>104.29771828522264</v>
      </c>
      <c r="I169" s="165">
        <f>IF(RES_hhdet_tes!I169=0,0,RES_hhdet_tes!I169/0.086*1000000/RES_hhdet_num!I168)</f>
        <v>47.513861316247166</v>
      </c>
      <c r="J169" s="165">
        <f>IF(RES_hhdet_tes!J169=0,0,RES_hhdet_tes!J169/0.086*1000000/RES_hhdet_num!J168)</f>
        <v>47.122734356227909</v>
      </c>
      <c r="K169" s="165">
        <f>IF(RES_hhdet_tes!K169=0,0,RES_hhdet_tes!K169/0.086*1000000/RES_hhdet_num!K168)</f>
        <v>47.017343048876917</v>
      </c>
      <c r="L169" s="165">
        <f>IF(RES_hhdet_tes!L169=0,0,RES_hhdet_tes!L169/0.086*1000000/RES_hhdet_num!L168)</f>
        <v>46.407183895479577</v>
      </c>
      <c r="M169" s="165">
        <f>IF(RES_hhdet_tes!M169=0,0,RES_hhdet_tes!M169/0.086*1000000/RES_hhdet_num!M168)</f>
        <v>43.531066344568536</v>
      </c>
      <c r="N169" s="165">
        <f>IF(RES_hhdet_tes!N169=0,0,RES_hhdet_tes!N169/0.086*1000000/RES_hhdet_num!N168)</f>
        <v>41.027779927543897</v>
      </c>
      <c r="O169" s="165">
        <f>IF(RES_hhdet_tes!O169=0,0,RES_hhdet_tes!O169/0.086*1000000/RES_hhdet_num!O168)</f>
        <v>39.160232481519913</v>
      </c>
      <c r="P169" s="165">
        <f>IF(RES_hhdet_tes!P169=0,0,RES_hhdet_tes!P169/0.086*1000000/RES_hhdet_num!P168)</f>
        <v>68.903785807306107</v>
      </c>
      <c r="Q169" s="165">
        <f>IF(RES_hhdet_tes!Q169=0,0,RES_hhdet_tes!Q169/0.086*1000000/RES_hhdet_num!Q168)</f>
        <v>174.08529146548182</v>
      </c>
    </row>
    <row r="170" spans="1:17" ht="12" customHeight="1" x14ac:dyDescent="0.25">
      <c r="A170" s="147" t="s">
        <v>59</v>
      </c>
      <c r="B170" s="164">
        <f>IF(RES_hhdet_tes!B170=0,0,RES_hhdet_tes!B170/0.086*1000000/RES_hhdet_num!B168)</f>
        <v>2408.44255647199</v>
      </c>
      <c r="C170" s="164">
        <f>IF(RES_hhdet_tes!C170=0,0,RES_hhdet_tes!C170/0.086*1000000/RES_hhdet_num!C168)</f>
        <v>2287.6358998701767</v>
      </c>
      <c r="D170" s="164">
        <f>IF(RES_hhdet_tes!D170=0,0,RES_hhdet_tes!D170/0.086*1000000/RES_hhdet_num!D168)</f>
        <v>2335.9604925372701</v>
      </c>
      <c r="E170" s="164">
        <f>IF(RES_hhdet_tes!E170=0,0,RES_hhdet_tes!E170/0.086*1000000/RES_hhdet_num!E168)</f>
        <v>2340.6627849270658</v>
      </c>
      <c r="F170" s="164">
        <f>IF(RES_hhdet_tes!F170=0,0,RES_hhdet_tes!F170/0.086*1000000/RES_hhdet_num!F168)</f>
        <v>2294.2155294985723</v>
      </c>
      <c r="G170" s="164">
        <f>IF(RES_hhdet_tes!G170=0,0,RES_hhdet_tes!G170/0.086*1000000/RES_hhdet_num!G168)</f>
        <v>2026.7685125806099</v>
      </c>
      <c r="H170" s="164">
        <f>IF(RES_hhdet_tes!H170=0,0,RES_hhdet_tes!H170/0.086*1000000/RES_hhdet_num!H168)</f>
        <v>2104.6649338635684</v>
      </c>
      <c r="I170" s="164">
        <f>IF(RES_hhdet_tes!I170=0,0,RES_hhdet_tes!I170/0.086*1000000/RES_hhdet_num!I168)</f>
        <v>2227.5545899006111</v>
      </c>
      <c r="J170" s="164">
        <f>IF(RES_hhdet_tes!J170=0,0,RES_hhdet_tes!J170/0.086*1000000/RES_hhdet_num!J168)</f>
        <v>2205.8911398891373</v>
      </c>
      <c r="K170" s="164">
        <f>IF(RES_hhdet_tes!K170=0,0,RES_hhdet_tes!K170/0.086*1000000/RES_hhdet_num!K168)</f>
        <v>2201.2493585291936</v>
      </c>
      <c r="L170" s="164">
        <f>IF(RES_hhdet_tes!L170=0,0,RES_hhdet_tes!L170/0.086*1000000/RES_hhdet_num!L168)</f>
        <v>2177.0294949730064</v>
      </c>
      <c r="M170" s="164">
        <f>IF(RES_hhdet_tes!M170=0,0,RES_hhdet_tes!M170/0.086*1000000/RES_hhdet_num!M168)</f>
        <v>2165.5175360117114</v>
      </c>
      <c r="N170" s="164">
        <f>IF(RES_hhdet_tes!N170=0,0,RES_hhdet_tes!N170/0.086*1000000/RES_hhdet_num!N168)</f>
        <v>2133.835033636291</v>
      </c>
      <c r="O170" s="164">
        <f>IF(RES_hhdet_tes!O170=0,0,RES_hhdet_tes!O170/0.086*1000000/RES_hhdet_num!O168)</f>
        <v>2097.551513374483</v>
      </c>
      <c r="P170" s="164">
        <f>IF(RES_hhdet_tes!P170=0,0,RES_hhdet_tes!P170/0.086*1000000/RES_hhdet_num!P168)</f>
        <v>2127.4175797329394</v>
      </c>
      <c r="Q170" s="164">
        <f>IF(RES_hhdet_tes!Q170=0,0,RES_hhdet_tes!Q170/0.086*1000000/RES_hhdet_num!Q168)</f>
        <v>2136.6378214375418</v>
      </c>
    </row>
    <row r="171" spans="1:17" ht="12" customHeight="1" x14ac:dyDescent="0.25">
      <c r="A171" s="163" t="s">
        <v>142</v>
      </c>
      <c r="B171" s="162">
        <f>IF(RES_hhdet_tes!B171=0,0,RES_hhdet_tes!B171/0.086*1000000/RES_hhdet_num!B171)</f>
        <v>2563.0353022655104</v>
      </c>
      <c r="C171" s="162">
        <f>IF(RES_hhdet_tes!C171=0,0,RES_hhdet_tes!C171/0.086*1000000/RES_hhdet_num!C171)</f>
        <v>2350.5505660385943</v>
      </c>
      <c r="D171" s="162">
        <f>IF(RES_hhdet_tes!D171=0,0,RES_hhdet_tes!D171/0.086*1000000/RES_hhdet_num!D171)</f>
        <v>2486.9892356502764</v>
      </c>
      <c r="E171" s="162">
        <f>IF(RES_hhdet_tes!E171=0,0,RES_hhdet_tes!E171/0.086*1000000/RES_hhdet_num!E171)</f>
        <v>2560.7570764273505</v>
      </c>
      <c r="F171" s="162">
        <f>IF(RES_hhdet_tes!F171=0,0,RES_hhdet_tes!F171/0.086*1000000/RES_hhdet_num!F171)</f>
        <v>2537.7374812031226</v>
      </c>
      <c r="G171" s="162">
        <f>IF(RES_hhdet_tes!G171=0,0,RES_hhdet_tes!G171/0.086*1000000/RES_hhdet_num!G171)</f>
        <v>2453.1913605815921</v>
      </c>
      <c r="H171" s="162">
        <f>IF(RES_hhdet_tes!H171=0,0,RES_hhdet_tes!H171/0.086*1000000/RES_hhdet_num!H171)</f>
        <v>2397.1767571931655</v>
      </c>
      <c r="I171" s="162">
        <f>IF(RES_hhdet_tes!I171=0,0,RES_hhdet_tes!I171/0.086*1000000/RES_hhdet_num!I171)</f>
        <v>2963.1001926026738</v>
      </c>
      <c r="J171" s="162">
        <f>IF(RES_hhdet_tes!J171=0,0,RES_hhdet_tes!J171/0.086*1000000/RES_hhdet_num!J171)</f>
        <v>2969.3424390169512</v>
      </c>
      <c r="K171" s="162">
        <f>IF(RES_hhdet_tes!K171=0,0,RES_hhdet_tes!K171/0.086*1000000/RES_hhdet_num!K171)</f>
        <v>2906.6243271810449</v>
      </c>
      <c r="L171" s="162">
        <f>IF(RES_hhdet_tes!L171=0,0,RES_hhdet_tes!L171/0.086*1000000/RES_hhdet_num!L171)</f>
        <v>3022.7088001719658</v>
      </c>
      <c r="M171" s="162">
        <f>IF(RES_hhdet_tes!M171=0,0,RES_hhdet_tes!M171/0.086*1000000/RES_hhdet_num!M171)</f>
        <v>2972.1731987300986</v>
      </c>
      <c r="N171" s="162">
        <f>IF(RES_hhdet_tes!N171=0,0,RES_hhdet_tes!N171/0.086*1000000/RES_hhdet_num!N171)</f>
        <v>2787.0338113900621</v>
      </c>
      <c r="O171" s="162">
        <f>IF(RES_hhdet_tes!O171=0,0,RES_hhdet_tes!O171/0.086*1000000/RES_hhdet_num!O171)</f>
        <v>2732.8742573047057</v>
      </c>
      <c r="P171" s="162">
        <f>IF(RES_hhdet_tes!P171=0,0,RES_hhdet_tes!P171/0.086*1000000/RES_hhdet_num!P171)</f>
        <v>2672.0400989886207</v>
      </c>
      <c r="Q171" s="162">
        <f>IF(RES_hhdet_tes!Q171=0,0,RES_hhdet_tes!Q171/0.086*1000000/RES_hhdet_num!Q171)</f>
        <v>2835.0277164117638</v>
      </c>
    </row>
    <row r="172" spans="1:17" ht="12" customHeight="1" x14ac:dyDescent="0.25">
      <c r="A172" s="161" t="s">
        <v>141</v>
      </c>
      <c r="B172" s="160">
        <f>IF(RES_hhdet_tes!B172=0,0,RES_hhdet_tes!B172/0.086*1000000/RES_hhdet_num!B172)</f>
        <v>2459.7032625173001</v>
      </c>
      <c r="C172" s="160">
        <f>IF(RES_hhdet_tes!C172=0,0,RES_hhdet_tes!C172/0.086*1000000/RES_hhdet_num!C172)</f>
        <v>2311.1414055305627</v>
      </c>
      <c r="D172" s="160">
        <f>IF(RES_hhdet_tes!D172=0,0,RES_hhdet_tes!D172/0.086*1000000/RES_hhdet_num!D172)</f>
        <v>2386.3070055304242</v>
      </c>
      <c r="E172" s="160">
        <f>IF(RES_hhdet_tes!E172=0,0,RES_hhdet_tes!E172/0.086*1000000/RES_hhdet_num!E172)</f>
        <v>2393.161732561734</v>
      </c>
      <c r="F172" s="160">
        <f>IF(RES_hhdet_tes!F172=0,0,RES_hhdet_tes!F172/0.086*1000000/RES_hhdet_num!F172)</f>
        <v>2345.7649741847877</v>
      </c>
      <c r="G172" s="160">
        <f>IF(RES_hhdet_tes!G172=0,0,RES_hhdet_tes!G172/0.086*1000000/RES_hhdet_num!G172)</f>
        <v>2327.6264794596132</v>
      </c>
      <c r="H172" s="160">
        <f>IF(RES_hhdet_tes!H172=0,0,RES_hhdet_tes!H172/0.086*1000000/RES_hhdet_num!H172)</f>
        <v>2215.4590647753303</v>
      </c>
      <c r="I172" s="160">
        <f>IF(RES_hhdet_tes!I172=0,0,RES_hhdet_tes!I172/0.086*1000000/RES_hhdet_num!I172)</f>
        <v>2286.7703284303584</v>
      </c>
      <c r="J172" s="160">
        <f>IF(RES_hhdet_tes!J172=0,0,RES_hhdet_tes!J172/0.086*1000000/RES_hhdet_num!J172)</f>
        <v>2265.1860229736526</v>
      </c>
      <c r="K172" s="160">
        <f>IF(RES_hhdet_tes!K172=0,0,RES_hhdet_tes!K172/0.086*1000000/RES_hhdet_num!K172)</f>
        <v>2259.3053282687524</v>
      </c>
      <c r="L172" s="160">
        <f>IF(RES_hhdet_tes!L172=0,0,RES_hhdet_tes!L172/0.086*1000000/RES_hhdet_num!L172)</f>
        <v>2237.2830981920488</v>
      </c>
      <c r="M172" s="160">
        <f>IF(RES_hhdet_tes!M172=0,0,RES_hhdet_tes!M172/0.086*1000000/RES_hhdet_num!M172)</f>
        <v>2224.8322971051571</v>
      </c>
      <c r="N172" s="160">
        <f>IF(RES_hhdet_tes!N172=0,0,RES_hhdet_tes!N172/0.086*1000000/RES_hhdet_num!N172)</f>
        <v>2189.2764001619112</v>
      </c>
      <c r="O172" s="160">
        <f>IF(RES_hhdet_tes!O172=0,0,RES_hhdet_tes!O172/0.086*1000000/RES_hhdet_num!O172)</f>
        <v>2151.7223088698865</v>
      </c>
      <c r="P172" s="160">
        <f>IF(RES_hhdet_tes!P172=0,0,RES_hhdet_tes!P172/0.086*1000000/RES_hhdet_num!P172)</f>
        <v>2220.8874945150383</v>
      </c>
      <c r="Q172" s="160">
        <f>IF(RES_hhdet_tes!Q172=0,0,RES_hhdet_tes!Q172/0.086*1000000/RES_hhdet_num!Q172)</f>
        <v>2376.4977620672062</v>
      </c>
    </row>
    <row r="173" spans="1:17" ht="12" customHeight="1" x14ac:dyDescent="0.25">
      <c r="A173" s="148" t="s">
        <v>60</v>
      </c>
      <c r="B173" s="156">
        <f>IF(RES_hhdet_tes!B173=0,0,RES_hhdet_tes!B173/0.086*1000000/RES_hhdet_num!B172)</f>
        <v>51.260706045309668</v>
      </c>
      <c r="C173" s="156">
        <f>IF(RES_hhdet_tes!C173=0,0,RES_hhdet_tes!C173/0.086*1000000/RES_hhdet_num!C172)</f>
        <v>23.50550566038579</v>
      </c>
      <c r="D173" s="156">
        <f>IF(RES_hhdet_tes!D173=0,0,RES_hhdet_tes!D173/0.086*1000000/RES_hhdet_num!D172)</f>
        <v>50.34651299315513</v>
      </c>
      <c r="E173" s="156">
        <f>IF(RES_hhdet_tes!E173=0,0,RES_hhdet_tes!E173/0.086*1000000/RES_hhdet_num!E172)</f>
        <v>52.498947634668774</v>
      </c>
      <c r="F173" s="156">
        <f>IF(RES_hhdet_tes!F173=0,0,RES_hhdet_tes!F173/0.086*1000000/RES_hhdet_num!F172)</f>
        <v>51.549444686216624</v>
      </c>
      <c r="G173" s="156">
        <f>IF(RES_hhdet_tes!G173=0,0,RES_hhdet_tes!G173/0.086*1000000/RES_hhdet_num!G172)</f>
        <v>300.85796687900256</v>
      </c>
      <c r="H173" s="156">
        <f>IF(RES_hhdet_tes!H173=0,0,RES_hhdet_tes!H173/0.086*1000000/RES_hhdet_num!H172)</f>
        <v>110.79413091176107</v>
      </c>
      <c r="I173" s="156">
        <f>IF(RES_hhdet_tes!I173=0,0,RES_hhdet_tes!I173/0.086*1000000/RES_hhdet_num!I172)</f>
        <v>59.215738529746474</v>
      </c>
      <c r="J173" s="156">
        <f>IF(RES_hhdet_tes!J173=0,0,RES_hhdet_tes!J173/0.086*1000000/RES_hhdet_num!J172)</f>
        <v>59.294883084515185</v>
      </c>
      <c r="K173" s="156">
        <f>IF(RES_hhdet_tes!K173=0,0,RES_hhdet_tes!K173/0.086*1000000/RES_hhdet_num!K172)</f>
        <v>58.055969739556595</v>
      </c>
      <c r="L173" s="156">
        <f>IF(RES_hhdet_tes!L173=0,0,RES_hhdet_tes!L173/0.086*1000000/RES_hhdet_num!L172)</f>
        <v>60.253603219041949</v>
      </c>
      <c r="M173" s="156">
        <f>IF(RES_hhdet_tes!M173=0,0,RES_hhdet_tes!M173/0.086*1000000/RES_hhdet_num!M172)</f>
        <v>59.31476109344549</v>
      </c>
      <c r="N173" s="156">
        <f>IF(RES_hhdet_tes!N173=0,0,RES_hhdet_tes!N173/0.086*1000000/RES_hhdet_num!N172)</f>
        <v>55.441366525621021</v>
      </c>
      <c r="O173" s="156">
        <f>IF(RES_hhdet_tes!O173=0,0,RES_hhdet_tes!O173/0.086*1000000/RES_hhdet_num!O172)</f>
        <v>54.170795495404363</v>
      </c>
      <c r="P173" s="156">
        <f>IF(RES_hhdet_tes!P173=0,0,RES_hhdet_tes!P173/0.086*1000000/RES_hhdet_num!P172)</f>
        <v>93.469914782099195</v>
      </c>
      <c r="Q173" s="156">
        <f>IF(RES_hhdet_tes!Q173=0,0,RES_hhdet_tes!Q173/0.086*1000000/RES_hhdet_num!Q172)</f>
        <v>239.85994062966574</v>
      </c>
    </row>
    <row r="174" spans="1:17" ht="12" customHeight="1" x14ac:dyDescent="0.25">
      <c r="A174" s="159" t="s">
        <v>59</v>
      </c>
      <c r="B174" s="57">
        <f>IF(RES_hhdet_tes!B174=0,0,RES_hhdet_tes!B174/0.086*1000000/RES_hhdet_num!B172)</f>
        <v>2408.4425564719909</v>
      </c>
      <c r="C174" s="57">
        <f>IF(RES_hhdet_tes!C174=0,0,RES_hhdet_tes!C174/0.086*1000000/RES_hhdet_num!C172)</f>
        <v>2287.6358998701767</v>
      </c>
      <c r="D174" s="57">
        <f>IF(RES_hhdet_tes!D174=0,0,RES_hhdet_tes!D174/0.086*1000000/RES_hhdet_num!D172)</f>
        <v>2335.9604925372687</v>
      </c>
      <c r="E174" s="57">
        <f>IF(RES_hhdet_tes!E174=0,0,RES_hhdet_tes!E174/0.086*1000000/RES_hhdet_num!E172)</f>
        <v>2340.6627849270649</v>
      </c>
      <c r="F174" s="57">
        <f>IF(RES_hhdet_tes!F174=0,0,RES_hhdet_tes!F174/0.086*1000000/RES_hhdet_num!F172)</f>
        <v>2294.215529498571</v>
      </c>
      <c r="G174" s="57">
        <f>IF(RES_hhdet_tes!G174=0,0,RES_hhdet_tes!G174/0.086*1000000/RES_hhdet_num!G172)</f>
        <v>2026.7685125806101</v>
      </c>
      <c r="H174" s="57">
        <f>IF(RES_hhdet_tes!H174=0,0,RES_hhdet_tes!H174/0.086*1000000/RES_hhdet_num!H172)</f>
        <v>2104.6649338635689</v>
      </c>
      <c r="I174" s="57">
        <f>IF(RES_hhdet_tes!I174=0,0,RES_hhdet_tes!I174/0.086*1000000/RES_hhdet_num!I172)</f>
        <v>2227.554589900612</v>
      </c>
      <c r="J174" s="57">
        <f>IF(RES_hhdet_tes!J174=0,0,RES_hhdet_tes!J174/0.086*1000000/RES_hhdet_num!J172)</f>
        <v>2205.8911398891373</v>
      </c>
      <c r="K174" s="57">
        <f>IF(RES_hhdet_tes!K174=0,0,RES_hhdet_tes!K174/0.086*1000000/RES_hhdet_num!K172)</f>
        <v>2201.2493585291959</v>
      </c>
      <c r="L174" s="57">
        <f>IF(RES_hhdet_tes!L174=0,0,RES_hhdet_tes!L174/0.086*1000000/RES_hhdet_num!L172)</f>
        <v>2177.0294949730064</v>
      </c>
      <c r="M174" s="57">
        <f>IF(RES_hhdet_tes!M174=0,0,RES_hhdet_tes!M174/0.086*1000000/RES_hhdet_num!M172)</f>
        <v>2165.5175360117114</v>
      </c>
      <c r="N174" s="57">
        <f>IF(RES_hhdet_tes!N174=0,0,RES_hhdet_tes!N174/0.086*1000000/RES_hhdet_num!N172)</f>
        <v>2133.8350336362905</v>
      </c>
      <c r="O174" s="57">
        <f>IF(RES_hhdet_tes!O174=0,0,RES_hhdet_tes!O174/0.086*1000000/RES_hhdet_num!O172)</f>
        <v>2097.5515133744825</v>
      </c>
      <c r="P174" s="57">
        <f>IF(RES_hhdet_tes!P174=0,0,RES_hhdet_tes!P174/0.086*1000000/RES_hhdet_num!P172)</f>
        <v>2127.417579732939</v>
      </c>
      <c r="Q174" s="57">
        <f>IF(RES_hhdet_tes!Q174=0,0,RES_hhdet_tes!Q174/0.086*1000000/RES_hhdet_num!Q172)</f>
        <v>2136.6378214375409</v>
      </c>
    </row>
    <row r="175" spans="1:17" ht="12" customHeight="1" x14ac:dyDescent="0.25">
      <c r="A175" s="158" t="s">
        <v>62</v>
      </c>
      <c r="B175" s="157">
        <f>IF(RES_hhdet_tes!B175=0,0,RES_hhdet_tes!B175/0.086*1000000/RES_hhdet_num!B$161)</f>
        <v>1052.8392496923509</v>
      </c>
      <c r="C175" s="157">
        <f>IF(RES_hhdet_tes!C175=0,0,RES_hhdet_tes!C175/0.086*1000000/RES_hhdet_num!C$161)</f>
        <v>819.54732276568859</v>
      </c>
      <c r="D175" s="157">
        <f>IF(RES_hhdet_tes!D175=0,0,RES_hhdet_tes!D175/0.086*1000000/RES_hhdet_num!D$161)</f>
        <v>824.48446384125111</v>
      </c>
      <c r="E175" s="157">
        <f>IF(RES_hhdet_tes!E175=0,0,RES_hhdet_tes!E175/0.086*1000000/RES_hhdet_num!E$161)</f>
        <v>933.28874026420681</v>
      </c>
      <c r="F175" s="157">
        <f>IF(RES_hhdet_tes!F175=0,0,RES_hhdet_tes!F175/0.086*1000000/RES_hhdet_num!F$161)</f>
        <v>965.63663970391838</v>
      </c>
      <c r="G175" s="157">
        <f>IF(RES_hhdet_tes!G175=0,0,RES_hhdet_tes!G175/0.086*1000000/RES_hhdet_num!G$161)</f>
        <v>947.55227487072648</v>
      </c>
      <c r="H175" s="157">
        <f>IF(RES_hhdet_tes!H175=0,0,RES_hhdet_tes!H175/0.086*1000000/RES_hhdet_num!H$161)</f>
        <v>961.88984412184493</v>
      </c>
      <c r="I175" s="157">
        <f>IF(RES_hhdet_tes!I175=0,0,RES_hhdet_tes!I175/0.086*1000000/RES_hhdet_num!I$161)</f>
        <v>1051.297160107029</v>
      </c>
      <c r="J175" s="157">
        <f>IF(RES_hhdet_tes!J175=0,0,RES_hhdet_tes!J175/0.086*1000000/RES_hhdet_num!J$161)</f>
        <v>1027.1569823953466</v>
      </c>
      <c r="K175" s="157">
        <f>IF(RES_hhdet_tes!K175=0,0,RES_hhdet_tes!K175/0.086*1000000/RES_hhdet_num!K$161)</f>
        <v>1056.90946448921</v>
      </c>
      <c r="L175" s="157">
        <f>IF(RES_hhdet_tes!L175=0,0,RES_hhdet_tes!L175/0.086*1000000/RES_hhdet_num!L$161)</f>
        <v>1085.0691138470841</v>
      </c>
      <c r="M175" s="157">
        <f>IF(RES_hhdet_tes!M175=0,0,RES_hhdet_tes!M175/0.086*1000000/RES_hhdet_num!M$161)</f>
        <v>1073.5835619392537</v>
      </c>
      <c r="N175" s="157">
        <f>IF(RES_hhdet_tes!N175=0,0,RES_hhdet_tes!N175/0.086*1000000/RES_hhdet_num!N$161)</f>
        <v>1035.2878646594104</v>
      </c>
      <c r="O175" s="157">
        <f>IF(RES_hhdet_tes!O175=0,0,RES_hhdet_tes!O175/0.086*1000000/RES_hhdet_num!O$161)</f>
        <v>932.81473312221465</v>
      </c>
      <c r="P175" s="157">
        <f>IF(RES_hhdet_tes!P175=0,0,RES_hhdet_tes!P175/0.086*1000000/RES_hhdet_num!P$161)</f>
        <v>910.11005827045256</v>
      </c>
      <c r="Q175" s="157">
        <f>IF(RES_hhdet_tes!Q175=0,0,RES_hhdet_tes!Q175/0.086*1000000/RES_hhdet_num!Q$161)</f>
        <v>959.59159945767522</v>
      </c>
    </row>
    <row r="176" spans="1:17" ht="12" customHeight="1" x14ac:dyDescent="0.25">
      <c r="A176" s="23" t="s">
        <v>57</v>
      </c>
      <c r="B176" s="156">
        <f>IF(RES_hhdet_tes!B176=0,0,RES_hhdet_tes!B176/0.086*1000000/RES_hhdet_num!B176)</f>
        <v>1030.7679646438648</v>
      </c>
      <c r="C176" s="156">
        <f>IF(RES_hhdet_tes!C176=0,0,RES_hhdet_tes!C176/0.086*1000000/RES_hhdet_num!C176)</f>
        <v>823.21801446446727</v>
      </c>
      <c r="D176" s="156">
        <f>IF(RES_hhdet_tes!D176=0,0,RES_hhdet_tes!D176/0.086*1000000/RES_hhdet_num!D176)</f>
        <v>826.49288815195121</v>
      </c>
      <c r="E176" s="156">
        <f>IF(RES_hhdet_tes!E176=0,0,RES_hhdet_tes!E176/0.086*1000000/RES_hhdet_num!E176)</f>
        <v>911.60563456839964</v>
      </c>
      <c r="F176" s="156">
        <f>IF(RES_hhdet_tes!F176=0,0,RES_hhdet_tes!F176/0.086*1000000/RES_hhdet_num!F176)</f>
        <v>956.78060929216099</v>
      </c>
      <c r="G176" s="156">
        <f>IF(RES_hhdet_tes!G176=0,0,RES_hhdet_tes!G176/0.086*1000000/RES_hhdet_num!G176)</f>
        <v>946.45452420376535</v>
      </c>
      <c r="H176" s="156">
        <f>IF(RES_hhdet_tes!H176=0,0,RES_hhdet_tes!H176/0.086*1000000/RES_hhdet_num!H176)</f>
        <v>872.22211003439838</v>
      </c>
      <c r="I176" s="156">
        <f>IF(RES_hhdet_tes!I176=0,0,RES_hhdet_tes!I176/0.086*1000000/RES_hhdet_num!I176)</f>
        <v>956.46065342152724</v>
      </c>
      <c r="J176" s="156">
        <f>IF(RES_hhdet_tes!J176=0,0,RES_hhdet_tes!J176/0.086*1000000/RES_hhdet_num!J176)</f>
        <v>918.24666612109991</v>
      </c>
      <c r="K176" s="156">
        <f>IF(RES_hhdet_tes!K176=0,0,RES_hhdet_tes!K176/0.086*1000000/RES_hhdet_num!K176)</f>
        <v>951.02620665636857</v>
      </c>
      <c r="L176" s="156">
        <f>IF(RES_hhdet_tes!L176=0,0,RES_hhdet_tes!L176/0.086*1000000/RES_hhdet_num!L176)</f>
        <v>945.56614179292308</v>
      </c>
      <c r="M176" s="156">
        <f>IF(RES_hhdet_tes!M176=0,0,RES_hhdet_tes!M176/0.086*1000000/RES_hhdet_num!M176)</f>
        <v>943.80109641025194</v>
      </c>
      <c r="N176" s="156">
        <f>IF(RES_hhdet_tes!N176=0,0,RES_hhdet_tes!N176/0.086*1000000/RES_hhdet_num!N176)</f>
        <v>921.41171600220991</v>
      </c>
      <c r="O176" s="156">
        <f>IF(RES_hhdet_tes!O176=0,0,RES_hhdet_tes!O176/0.086*1000000/RES_hhdet_num!O176)</f>
        <v>832.98804608580838</v>
      </c>
      <c r="P176" s="156">
        <f>IF(RES_hhdet_tes!P176=0,0,RES_hhdet_tes!P176/0.086*1000000/RES_hhdet_num!P176)</f>
        <v>823.24375356432006</v>
      </c>
      <c r="Q176" s="156">
        <f>IF(RES_hhdet_tes!Q176=0,0,RES_hhdet_tes!Q176/0.086*1000000/RES_hhdet_num!Q176)</f>
        <v>865.58510611242195</v>
      </c>
    </row>
    <row r="177" spans="1:17" ht="12" customHeight="1" x14ac:dyDescent="0.25">
      <c r="A177" s="29" t="s">
        <v>140</v>
      </c>
      <c r="B177" s="57">
        <f>IF(RES_hhdet_tes!B177=0,0,RES_hhdet_tes!B177/0.086*1000000/RES_hhdet_num!B177)</f>
        <v>1075.0010547898264</v>
      </c>
      <c r="C177" s="57">
        <f>IF(RES_hhdet_tes!C177=0,0,RES_hhdet_tes!C177/0.086*1000000/RES_hhdet_num!C177)</f>
        <v>813.08959895716714</v>
      </c>
      <c r="D177" s="57">
        <f>IF(RES_hhdet_tes!D177=0,0,RES_hhdet_tes!D177/0.086*1000000/RES_hhdet_num!D177)</f>
        <v>821.13080003164248</v>
      </c>
      <c r="E177" s="57">
        <f>IF(RES_hhdet_tes!E177=0,0,RES_hhdet_tes!E177/0.086*1000000/RES_hhdet_num!E177)</f>
        <v>967.27839873976984</v>
      </c>
      <c r="F177" s="57">
        <f>IF(RES_hhdet_tes!F177=0,0,RES_hhdet_tes!F177/0.086*1000000/RES_hhdet_num!F177)</f>
        <v>978.73797353290126</v>
      </c>
      <c r="G177" s="57">
        <f>IF(RES_hhdet_tes!G177=0,0,RES_hhdet_tes!G177/0.086*1000000/RES_hhdet_num!G177)</f>
        <v>948.94545830343634</v>
      </c>
      <c r="H177" s="57">
        <f>IF(RES_hhdet_tes!H177=0,0,RES_hhdet_tes!H177/0.086*1000000/RES_hhdet_num!H177)</f>
        <v>1051.3460834527</v>
      </c>
      <c r="I177" s="57">
        <f>IF(RES_hhdet_tes!I177=0,0,RES_hhdet_tes!I177/0.086*1000000/RES_hhdet_num!I177)</f>
        <v>1145.1591464970552</v>
      </c>
      <c r="J177" s="57">
        <f>IF(RES_hhdet_tes!J177=0,0,RES_hhdet_tes!J177/0.086*1000000/RES_hhdet_num!J177)</f>
        <v>1126.194912418279</v>
      </c>
      <c r="K177" s="57">
        <f>IF(RES_hhdet_tes!K177=0,0,RES_hhdet_tes!K177/0.086*1000000/RES_hhdet_num!K177)</f>
        <v>1147.7600306382897</v>
      </c>
      <c r="L177" s="57">
        <f>IF(RES_hhdet_tes!L177=0,0,RES_hhdet_tes!L177/0.086*1000000/RES_hhdet_num!L177)</f>
        <v>1201.8950332691225</v>
      </c>
      <c r="M177" s="57">
        <f>IF(RES_hhdet_tes!M177=0,0,RES_hhdet_tes!M177/0.086*1000000/RES_hhdet_num!M177)</f>
        <v>1204.4841533251204</v>
      </c>
      <c r="N177" s="57">
        <f>IF(RES_hhdet_tes!N177=0,0,RES_hhdet_tes!N177/0.086*1000000/RES_hhdet_num!N177)</f>
        <v>1145.3163579130603</v>
      </c>
      <c r="O177" s="57">
        <f>IF(RES_hhdet_tes!O177=0,0,RES_hhdet_tes!O177/0.086*1000000/RES_hhdet_num!O177)</f>
        <v>1042.5862790539061</v>
      </c>
      <c r="P177" s="57">
        <f>IF(RES_hhdet_tes!P177=0,0,RES_hhdet_tes!P177/0.086*1000000/RES_hhdet_num!P177)</f>
        <v>999.30181229004859</v>
      </c>
      <c r="Q177" s="57">
        <f>IF(RES_hhdet_tes!Q177=0,0,RES_hhdet_tes!Q177/0.086*1000000/RES_hhdet_num!Q177)</f>
        <v>1054.7494926953605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180</v>
      </c>
    </row>
    <row r="3" spans="1:17" ht="12" customHeight="1" x14ac:dyDescent="0.25">
      <c r="A3" s="152" t="s">
        <v>172</v>
      </c>
      <c r="B3" s="168">
        <f>SUM(B4,B7,B9,B19)</f>
        <v>0</v>
      </c>
      <c r="C3" s="168">
        <f t="shared" ref="C3:Q3" si="0">SUM(C4,C7,C9,C19)</f>
        <v>0</v>
      </c>
      <c r="D3" s="168">
        <f t="shared" si="0"/>
        <v>0</v>
      </c>
      <c r="E3" s="168">
        <f t="shared" si="0"/>
        <v>0</v>
      </c>
      <c r="F3" s="168">
        <f t="shared" si="0"/>
        <v>0</v>
      </c>
      <c r="G3" s="168">
        <f t="shared" si="0"/>
        <v>0</v>
      </c>
      <c r="H3" s="168">
        <f t="shared" si="0"/>
        <v>0</v>
      </c>
      <c r="I3" s="168">
        <f t="shared" si="0"/>
        <v>0</v>
      </c>
      <c r="J3" s="168">
        <f t="shared" si="0"/>
        <v>0</v>
      </c>
      <c r="K3" s="168">
        <f t="shared" si="0"/>
        <v>0</v>
      </c>
      <c r="L3" s="168">
        <f t="shared" si="0"/>
        <v>0</v>
      </c>
      <c r="M3" s="168">
        <f t="shared" si="0"/>
        <v>0</v>
      </c>
      <c r="N3" s="168">
        <f t="shared" si="0"/>
        <v>0</v>
      </c>
      <c r="O3" s="168">
        <f t="shared" si="0"/>
        <v>0</v>
      </c>
      <c r="P3" s="168">
        <f t="shared" si="0"/>
        <v>0</v>
      </c>
      <c r="Q3" s="168">
        <f t="shared" si="0"/>
        <v>0</v>
      </c>
    </row>
    <row r="4" spans="1:17" ht="12.95" customHeight="1" x14ac:dyDescent="0.25">
      <c r="A4" s="158" t="s">
        <v>65</v>
      </c>
      <c r="B4" s="157">
        <f t="shared" ref="B4:Q4" si="1">SUM(B5:B6)</f>
        <v>0</v>
      </c>
      <c r="C4" s="157">
        <f t="shared" si="1"/>
        <v>0</v>
      </c>
      <c r="D4" s="157">
        <f t="shared" si="1"/>
        <v>0</v>
      </c>
      <c r="E4" s="157">
        <f t="shared" si="1"/>
        <v>0</v>
      </c>
      <c r="F4" s="157">
        <f t="shared" si="1"/>
        <v>0</v>
      </c>
      <c r="G4" s="157">
        <f t="shared" si="1"/>
        <v>0</v>
      </c>
      <c r="H4" s="157">
        <f t="shared" si="1"/>
        <v>0</v>
      </c>
      <c r="I4" s="157">
        <f t="shared" si="1"/>
        <v>0</v>
      </c>
      <c r="J4" s="157">
        <f t="shared" si="1"/>
        <v>0</v>
      </c>
      <c r="K4" s="157">
        <f t="shared" si="1"/>
        <v>0</v>
      </c>
      <c r="L4" s="157">
        <f t="shared" si="1"/>
        <v>0</v>
      </c>
      <c r="M4" s="157">
        <f t="shared" si="1"/>
        <v>0</v>
      </c>
      <c r="N4" s="157">
        <f t="shared" si="1"/>
        <v>0</v>
      </c>
      <c r="O4" s="157">
        <f t="shared" si="1"/>
        <v>0</v>
      </c>
      <c r="P4" s="157">
        <f t="shared" si="1"/>
        <v>0</v>
      </c>
      <c r="Q4" s="157">
        <f t="shared" si="1"/>
        <v>0</v>
      </c>
    </row>
    <row r="5" spans="1:17" ht="12" customHeight="1" x14ac:dyDescent="0.25">
      <c r="A5" s="23" t="s">
        <v>58</v>
      </c>
      <c r="B5" s="156">
        <f>IF(RES_hhdet_emi!B5=0,0,RES_hhdet_emi!B5*1000000/RES_hhdet_num!B$3)</f>
        <v>0</v>
      </c>
      <c r="C5" s="156">
        <f>IF(RES_hhdet_emi!C5=0,0,RES_hhdet_emi!C5*1000000/RES_hhdet_num!C$3)</f>
        <v>0</v>
      </c>
      <c r="D5" s="156">
        <f>IF(RES_hhdet_emi!D5=0,0,RES_hhdet_emi!D5*1000000/RES_hhdet_num!D$3)</f>
        <v>0</v>
      </c>
      <c r="E5" s="156">
        <f>IF(RES_hhdet_emi!E5=0,0,RES_hhdet_emi!E5*1000000/RES_hhdet_num!E$3)</f>
        <v>0</v>
      </c>
      <c r="F5" s="156">
        <f>IF(RES_hhdet_emi!F5=0,0,RES_hhdet_emi!F5*1000000/RES_hhdet_num!F$3)</f>
        <v>0</v>
      </c>
      <c r="G5" s="156">
        <f>IF(RES_hhdet_emi!G5=0,0,RES_hhdet_emi!G5*1000000/RES_hhdet_num!G$3)</f>
        <v>0</v>
      </c>
      <c r="H5" s="156">
        <f>IF(RES_hhdet_emi!H5=0,0,RES_hhdet_emi!H5*1000000/RES_hhdet_num!H$3)</f>
        <v>0</v>
      </c>
      <c r="I5" s="156">
        <f>IF(RES_hhdet_emi!I5=0,0,RES_hhdet_emi!I5*1000000/RES_hhdet_num!I$3)</f>
        <v>0</v>
      </c>
      <c r="J5" s="156">
        <f>IF(RES_hhdet_emi!J5=0,0,RES_hhdet_emi!J5*1000000/RES_hhdet_num!J$3)</f>
        <v>0</v>
      </c>
      <c r="K5" s="156">
        <f>IF(RES_hhdet_emi!K5=0,0,RES_hhdet_emi!K5*1000000/RES_hhdet_num!K$3)</f>
        <v>0</v>
      </c>
      <c r="L5" s="156">
        <f>IF(RES_hhdet_emi!L5=0,0,RES_hhdet_emi!L5*1000000/RES_hhdet_num!L$3)</f>
        <v>0</v>
      </c>
      <c r="M5" s="156">
        <f>IF(RES_hhdet_emi!M5=0,0,RES_hhdet_emi!M5*1000000/RES_hhdet_num!M$3)</f>
        <v>0</v>
      </c>
      <c r="N5" s="156">
        <f>IF(RES_hhdet_emi!N5=0,0,RES_hhdet_emi!N5*1000000/RES_hhdet_num!N$3)</f>
        <v>0</v>
      </c>
      <c r="O5" s="156">
        <f>IF(RES_hhdet_emi!O5=0,0,RES_hhdet_emi!O5*1000000/RES_hhdet_num!O$3)</f>
        <v>0</v>
      </c>
      <c r="P5" s="156">
        <f>IF(RES_hhdet_emi!P5=0,0,RES_hhdet_emi!P5*1000000/RES_hhdet_num!P$3)</f>
        <v>0</v>
      </c>
      <c r="Q5" s="156">
        <f>IF(RES_hhdet_emi!Q5=0,0,RES_hhdet_emi!Q5*1000000/RES_hhdet_num!Q$3)</f>
        <v>0</v>
      </c>
    </row>
    <row r="6" spans="1:17" ht="12" customHeight="1" x14ac:dyDescent="0.25">
      <c r="A6" s="23" t="s">
        <v>60</v>
      </c>
      <c r="B6" s="156">
        <f>IF(RES_hhdet_emi!B6=0,0,RES_hhdet_emi!B6*1000000/RES_hhdet_num!B$3)</f>
        <v>0</v>
      </c>
      <c r="C6" s="156">
        <f>IF(RES_hhdet_emi!C6=0,0,RES_hhdet_emi!C6*1000000/RES_hhdet_num!C$3)</f>
        <v>0</v>
      </c>
      <c r="D6" s="156">
        <f>IF(RES_hhdet_emi!D6=0,0,RES_hhdet_emi!D6*1000000/RES_hhdet_num!D$3)</f>
        <v>0</v>
      </c>
      <c r="E6" s="156">
        <f>IF(RES_hhdet_emi!E6=0,0,RES_hhdet_emi!E6*1000000/RES_hhdet_num!E$3)</f>
        <v>0</v>
      </c>
      <c r="F6" s="156">
        <f>IF(RES_hhdet_emi!F6=0,0,RES_hhdet_emi!F6*1000000/RES_hhdet_num!F$3)</f>
        <v>0</v>
      </c>
      <c r="G6" s="156">
        <f>IF(RES_hhdet_emi!G6=0,0,RES_hhdet_emi!G6*1000000/RES_hhdet_num!G$3)</f>
        <v>0</v>
      </c>
      <c r="H6" s="156">
        <f>IF(RES_hhdet_emi!H6=0,0,RES_hhdet_emi!H6*1000000/RES_hhdet_num!H$3)</f>
        <v>0</v>
      </c>
      <c r="I6" s="156">
        <f>IF(RES_hhdet_emi!I6=0,0,RES_hhdet_emi!I6*1000000/RES_hhdet_num!I$3)</f>
        <v>0</v>
      </c>
      <c r="J6" s="156">
        <f>IF(RES_hhdet_emi!J6=0,0,RES_hhdet_emi!J6*1000000/RES_hhdet_num!J$3)</f>
        <v>0</v>
      </c>
      <c r="K6" s="156">
        <f>IF(RES_hhdet_emi!K6=0,0,RES_hhdet_emi!K6*1000000/RES_hhdet_num!K$3)</f>
        <v>0</v>
      </c>
      <c r="L6" s="156">
        <f>IF(RES_hhdet_emi!L6=0,0,RES_hhdet_emi!L6*1000000/RES_hhdet_num!L$3)</f>
        <v>0</v>
      </c>
      <c r="M6" s="156">
        <f>IF(RES_hhdet_emi!M6=0,0,RES_hhdet_emi!M6*1000000/RES_hhdet_num!M$3)</f>
        <v>0</v>
      </c>
      <c r="N6" s="156">
        <f>IF(RES_hhdet_emi!N6=0,0,RES_hhdet_emi!N6*1000000/RES_hhdet_num!N$3)</f>
        <v>0</v>
      </c>
      <c r="O6" s="156">
        <f>IF(RES_hhdet_emi!O6=0,0,RES_hhdet_emi!O6*1000000/RES_hhdet_num!O$3)</f>
        <v>0</v>
      </c>
      <c r="P6" s="156">
        <f>IF(RES_hhdet_emi!P6=0,0,RES_hhdet_emi!P6*1000000/RES_hhdet_num!P$3)</f>
        <v>0</v>
      </c>
      <c r="Q6" s="156">
        <f>IF(RES_hhdet_emi!Q6=0,0,RES_hhdet_emi!Q6*1000000/RES_hhdet_num!Q$3)</f>
        <v>0</v>
      </c>
    </row>
    <row r="7" spans="1:17" ht="12.95" customHeight="1" x14ac:dyDescent="0.25">
      <c r="A7" s="158" t="s">
        <v>112</v>
      </c>
      <c r="B7" s="157">
        <f t="shared" ref="B7:Q7" si="2">B8</f>
        <v>0</v>
      </c>
      <c r="C7" s="157">
        <f t="shared" si="2"/>
        <v>0</v>
      </c>
      <c r="D7" s="157">
        <f t="shared" si="2"/>
        <v>0</v>
      </c>
      <c r="E7" s="157">
        <f t="shared" si="2"/>
        <v>0</v>
      </c>
      <c r="F7" s="157">
        <f t="shared" si="2"/>
        <v>0</v>
      </c>
      <c r="G7" s="157">
        <f t="shared" si="2"/>
        <v>0</v>
      </c>
      <c r="H7" s="157">
        <f t="shared" si="2"/>
        <v>0</v>
      </c>
      <c r="I7" s="157">
        <f t="shared" si="2"/>
        <v>0</v>
      </c>
      <c r="J7" s="157">
        <f t="shared" si="2"/>
        <v>0</v>
      </c>
      <c r="K7" s="157">
        <f t="shared" si="2"/>
        <v>0</v>
      </c>
      <c r="L7" s="157">
        <f t="shared" si="2"/>
        <v>0</v>
      </c>
      <c r="M7" s="157">
        <f t="shared" si="2"/>
        <v>0</v>
      </c>
      <c r="N7" s="157">
        <f t="shared" si="2"/>
        <v>0</v>
      </c>
      <c r="O7" s="157">
        <f t="shared" si="2"/>
        <v>0</v>
      </c>
      <c r="P7" s="157">
        <f t="shared" si="2"/>
        <v>0</v>
      </c>
      <c r="Q7" s="157">
        <f t="shared" si="2"/>
        <v>0</v>
      </c>
    </row>
    <row r="8" spans="1:17" ht="12" customHeight="1" x14ac:dyDescent="0.25">
      <c r="A8" s="23" t="s">
        <v>60</v>
      </c>
      <c r="B8" s="156">
        <f>IF(RES_hhdet_emi!B8=0,0,RES_hhdet_emi!B8*1000000/RES_hhdet_num!B$3)</f>
        <v>0</v>
      </c>
      <c r="C8" s="156">
        <f>IF(RES_hhdet_emi!C8=0,0,RES_hhdet_emi!C8*1000000/RES_hhdet_num!C$3)</f>
        <v>0</v>
      </c>
      <c r="D8" s="156">
        <f>IF(RES_hhdet_emi!D8=0,0,RES_hhdet_emi!D8*1000000/RES_hhdet_num!D$3)</f>
        <v>0</v>
      </c>
      <c r="E8" s="156">
        <f>IF(RES_hhdet_emi!E8=0,0,RES_hhdet_emi!E8*1000000/RES_hhdet_num!E$3)</f>
        <v>0</v>
      </c>
      <c r="F8" s="156">
        <f>IF(RES_hhdet_emi!F8=0,0,RES_hhdet_emi!F8*1000000/RES_hhdet_num!F$3)</f>
        <v>0</v>
      </c>
      <c r="G8" s="156">
        <f>IF(RES_hhdet_emi!G8=0,0,RES_hhdet_emi!G8*1000000/RES_hhdet_num!G$3)</f>
        <v>0</v>
      </c>
      <c r="H8" s="156">
        <f>IF(RES_hhdet_emi!H8=0,0,RES_hhdet_emi!H8*1000000/RES_hhdet_num!H$3)</f>
        <v>0</v>
      </c>
      <c r="I8" s="156">
        <f>IF(RES_hhdet_emi!I8=0,0,RES_hhdet_emi!I8*1000000/RES_hhdet_num!I$3)</f>
        <v>0</v>
      </c>
      <c r="J8" s="156">
        <f>IF(RES_hhdet_emi!J8=0,0,RES_hhdet_emi!J8*1000000/RES_hhdet_num!J$3)</f>
        <v>0</v>
      </c>
      <c r="K8" s="156">
        <f>IF(RES_hhdet_emi!K8=0,0,RES_hhdet_emi!K8*1000000/RES_hhdet_num!K$3)</f>
        <v>0</v>
      </c>
      <c r="L8" s="156">
        <f>IF(RES_hhdet_emi!L8=0,0,RES_hhdet_emi!L8*1000000/RES_hhdet_num!L$3)</f>
        <v>0</v>
      </c>
      <c r="M8" s="156">
        <f>IF(RES_hhdet_emi!M8=0,0,RES_hhdet_emi!M8*1000000/RES_hhdet_num!M$3)</f>
        <v>0</v>
      </c>
      <c r="N8" s="156">
        <f>IF(RES_hhdet_emi!N8=0,0,RES_hhdet_emi!N8*1000000/RES_hhdet_num!N$3)</f>
        <v>0</v>
      </c>
      <c r="O8" s="156">
        <f>IF(RES_hhdet_emi!O8=0,0,RES_hhdet_emi!O8*1000000/RES_hhdet_num!O$3)</f>
        <v>0</v>
      </c>
      <c r="P8" s="156">
        <f>IF(RES_hhdet_emi!P8=0,0,RES_hhdet_emi!P8*1000000/RES_hhdet_num!P$3)</f>
        <v>0</v>
      </c>
      <c r="Q8" s="156">
        <f>IF(RES_hhdet_emi!Q8=0,0,RES_hhdet_emi!Q8*1000000/RES_hhdet_num!Q$3)</f>
        <v>0</v>
      </c>
    </row>
    <row r="9" spans="1:17" ht="12" customHeight="1" x14ac:dyDescent="0.25">
      <c r="A9" s="158" t="s">
        <v>63</v>
      </c>
      <c r="B9" s="157">
        <f>IF(RES_hhdet_emi!B9=0,0,RES_hhdet_emi!B9*1000000/RES_hhdet_num!B$3)</f>
        <v>0</v>
      </c>
      <c r="C9" s="157">
        <f>IF(RES_hhdet_emi!C9=0,0,RES_hhdet_emi!C9*1000000/RES_hhdet_num!C$3)</f>
        <v>0</v>
      </c>
      <c r="D9" s="157">
        <f>IF(RES_hhdet_emi!D9=0,0,RES_hhdet_emi!D9*1000000/RES_hhdet_num!D$3)</f>
        <v>0</v>
      </c>
      <c r="E9" s="157">
        <f>IF(RES_hhdet_emi!E9=0,0,RES_hhdet_emi!E9*1000000/RES_hhdet_num!E$3)</f>
        <v>0</v>
      </c>
      <c r="F9" s="157">
        <f>IF(RES_hhdet_emi!F9=0,0,RES_hhdet_emi!F9*1000000/RES_hhdet_num!F$3)</f>
        <v>0</v>
      </c>
      <c r="G9" s="157">
        <f>IF(RES_hhdet_emi!G9=0,0,RES_hhdet_emi!G9*1000000/RES_hhdet_num!G$3)</f>
        <v>0</v>
      </c>
      <c r="H9" s="157">
        <f>IF(RES_hhdet_emi!H9=0,0,RES_hhdet_emi!H9*1000000/RES_hhdet_num!H$3)</f>
        <v>0</v>
      </c>
      <c r="I9" s="157">
        <f>IF(RES_hhdet_emi!I9=0,0,RES_hhdet_emi!I9*1000000/RES_hhdet_num!I$3)</f>
        <v>0</v>
      </c>
      <c r="J9" s="157">
        <f>IF(RES_hhdet_emi!J9=0,0,RES_hhdet_emi!J9*1000000/RES_hhdet_num!J$3)</f>
        <v>0</v>
      </c>
      <c r="K9" s="157">
        <f>IF(RES_hhdet_emi!K9=0,0,RES_hhdet_emi!K9*1000000/RES_hhdet_num!K$3)</f>
        <v>0</v>
      </c>
      <c r="L9" s="157">
        <f>IF(RES_hhdet_emi!L9=0,0,RES_hhdet_emi!L9*1000000/RES_hhdet_num!L$3)</f>
        <v>0</v>
      </c>
      <c r="M9" s="157">
        <f>IF(RES_hhdet_emi!M9=0,0,RES_hhdet_emi!M9*1000000/RES_hhdet_num!M$3)</f>
        <v>0</v>
      </c>
      <c r="N9" s="157">
        <f>IF(RES_hhdet_emi!N9=0,0,RES_hhdet_emi!N9*1000000/RES_hhdet_num!N$3)</f>
        <v>0</v>
      </c>
      <c r="O9" s="157">
        <f>IF(RES_hhdet_emi!O9=0,0,RES_hhdet_emi!O9*1000000/RES_hhdet_num!O$3)</f>
        <v>0</v>
      </c>
      <c r="P9" s="157">
        <f>IF(RES_hhdet_emi!P9=0,0,RES_hhdet_emi!P9*1000000/RES_hhdet_num!P$3)</f>
        <v>0</v>
      </c>
      <c r="Q9" s="157">
        <f>IF(RES_hhdet_emi!Q9=0,0,RES_hhdet_emi!Q9*1000000/RES_hhdet_num!Q$3)</f>
        <v>0</v>
      </c>
    </row>
    <row r="10" spans="1:17" ht="12" customHeight="1" x14ac:dyDescent="0.25">
      <c r="A10" s="167" t="s">
        <v>171</v>
      </c>
      <c r="B10" s="132">
        <f>IF(RES_hhdet_emi!B10=0,0,RES_hhdet_emi!B10*1000000/RES_hhdet_num!B10)</f>
        <v>0</v>
      </c>
      <c r="C10" s="132">
        <f>IF(RES_hhdet_emi!C10=0,0,RES_hhdet_emi!C10*1000000/RES_hhdet_num!C10)</f>
        <v>0</v>
      </c>
      <c r="D10" s="132">
        <f>IF(RES_hhdet_emi!D10=0,0,RES_hhdet_emi!D10*1000000/RES_hhdet_num!D10)</f>
        <v>0</v>
      </c>
      <c r="E10" s="132">
        <f>IF(RES_hhdet_emi!E10=0,0,RES_hhdet_emi!E10*1000000/RES_hhdet_num!E10)</f>
        <v>0</v>
      </c>
      <c r="F10" s="132">
        <f>IF(RES_hhdet_emi!F10=0,0,RES_hhdet_emi!F10*1000000/RES_hhdet_num!F10)</f>
        <v>0</v>
      </c>
      <c r="G10" s="132">
        <f>IF(RES_hhdet_emi!G10=0,0,RES_hhdet_emi!G10*1000000/RES_hhdet_num!G10)</f>
        <v>0</v>
      </c>
      <c r="H10" s="132">
        <f>IF(RES_hhdet_emi!H10=0,0,RES_hhdet_emi!H10*1000000/RES_hhdet_num!H10)</f>
        <v>0</v>
      </c>
      <c r="I10" s="132">
        <f>IF(RES_hhdet_emi!I10=0,0,RES_hhdet_emi!I10*1000000/RES_hhdet_num!I10)</f>
        <v>0</v>
      </c>
      <c r="J10" s="132">
        <f>IF(RES_hhdet_emi!J10=0,0,RES_hhdet_emi!J10*1000000/RES_hhdet_num!J10)</f>
        <v>0</v>
      </c>
      <c r="K10" s="132">
        <f>IF(RES_hhdet_emi!K10=0,0,RES_hhdet_emi!K10*1000000/RES_hhdet_num!K10)</f>
        <v>0</v>
      </c>
      <c r="L10" s="132">
        <f>IF(RES_hhdet_emi!L10=0,0,RES_hhdet_emi!L10*1000000/RES_hhdet_num!L10)</f>
        <v>0</v>
      </c>
      <c r="M10" s="132">
        <f>IF(RES_hhdet_emi!M10=0,0,RES_hhdet_emi!M10*1000000/RES_hhdet_num!M10)</f>
        <v>0</v>
      </c>
      <c r="N10" s="132">
        <f>IF(RES_hhdet_emi!N10=0,0,RES_hhdet_emi!N10*1000000/RES_hhdet_num!N10)</f>
        <v>0</v>
      </c>
      <c r="O10" s="132">
        <f>IF(RES_hhdet_emi!O10=0,0,RES_hhdet_emi!O10*1000000/RES_hhdet_num!O10)</f>
        <v>0</v>
      </c>
      <c r="P10" s="132">
        <f>IF(RES_hhdet_emi!P10=0,0,RES_hhdet_emi!P10*1000000/RES_hhdet_num!P10)</f>
        <v>0</v>
      </c>
      <c r="Q10" s="132">
        <f>IF(RES_hhdet_emi!Q10=0,0,RES_hhdet_emi!Q10*1000000/RES_hhdet_num!Q10)</f>
        <v>0</v>
      </c>
    </row>
    <row r="11" spans="1:17" ht="12" customHeight="1" x14ac:dyDescent="0.25">
      <c r="A11" s="167" t="s">
        <v>144</v>
      </c>
      <c r="B11" s="132">
        <f>IF(RES_hhdet_emi!B11=0,0,RES_hhdet_emi!B11*1000000/RES_hhdet_num!B11)</f>
        <v>0</v>
      </c>
      <c r="C11" s="132">
        <f>IF(RES_hhdet_emi!C11=0,0,RES_hhdet_emi!C11*1000000/RES_hhdet_num!C11)</f>
        <v>0</v>
      </c>
      <c r="D11" s="132">
        <f>IF(RES_hhdet_emi!D11=0,0,RES_hhdet_emi!D11*1000000/RES_hhdet_num!D11)</f>
        <v>0</v>
      </c>
      <c r="E11" s="132">
        <f>IF(RES_hhdet_emi!E11=0,0,RES_hhdet_emi!E11*1000000/RES_hhdet_num!E11)</f>
        <v>0</v>
      </c>
      <c r="F11" s="132">
        <f>IF(RES_hhdet_emi!F11=0,0,RES_hhdet_emi!F11*1000000/RES_hhdet_num!F11)</f>
        <v>0</v>
      </c>
      <c r="G11" s="132">
        <f>IF(RES_hhdet_emi!G11=0,0,RES_hhdet_emi!G11*1000000/RES_hhdet_num!G11)</f>
        <v>0</v>
      </c>
      <c r="H11" s="132">
        <f>IF(RES_hhdet_emi!H11=0,0,RES_hhdet_emi!H11*1000000/RES_hhdet_num!H11)</f>
        <v>0</v>
      </c>
      <c r="I11" s="132">
        <f>IF(RES_hhdet_emi!I11=0,0,RES_hhdet_emi!I11*1000000/RES_hhdet_num!I11)</f>
        <v>0</v>
      </c>
      <c r="J11" s="132">
        <f>IF(RES_hhdet_emi!J11=0,0,RES_hhdet_emi!J11*1000000/RES_hhdet_num!J11)</f>
        <v>0</v>
      </c>
      <c r="K11" s="132">
        <f>IF(RES_hhdet_emi!K11=0,0,RES_hhdet_emi!K11*1000000/RES_hhdet_num!K11)</f>
        <v>0</v>
      </c>
      <c r="L11" s="132">
        <f>IF(RES_hhdet_emi!L11=0,0,RES_hhdet_emi!L11*1000000/RES_hhdet_num!L11)</f>
        <v>0</v>
      </c>
      <c r="M11" s="132">
        <f>IF(RES_hhdet_emi!M11=0,0,RES_hhdet_emi!M11*1000000/RES_hhdet_num!M11)</f>
        <v>0</v>
      </c>
      <c r="N11" s="132">
        <f>IF(RES_hhdet_emi!N11=0,0,RES_hhdet_emi!N11*1000000/RES_hhdet_num!N11)</f>
        <v>0</v>
      </c>
      <c r="O11" s="132">
        <f>IF(RES_hhdet_emi!O11=0,0,RES_hhdet_emi!O11*1000000/RES_hhdet_num!O11)</f>
        <v>0</v>
      </c>
      <c r="P11" s="132">
        <f>IF(RES_hhdet_emi!P11=0,0,RES_hhdet_emi!P11*1000000/RES_hhdet_num!P11)</f>
        <v>0</v>
      </c>
      <c r="Q11" s="132">
        <f>IF(RES_hhdet_emi!Q11=0,0,RES_hhdet_emi!Q11*1000000/RES_hhdet_num!Q11)</f>
        <v>0</v>
      </c>
    </row>
    <row r="12" spans="1:17" ht="12" customHeight="1" x14ac:dyDescent="0.25">
      <c r="A12" s="167" t="s">
        <v>143</v>
      </c>
      <c r="B12" s="132">
        <f>IF(RES_hhdet_emi!B12=0,0,RES_hhdet_emi!B12*1000000/RES_hhdet_num!B12)</f>
        <v>0</v>
      </c>
      <c r="C12" s="132">
        <f>IF(RES_hhdet_emi!C12=0,0,RES_hhdet_emi!C12*1000000/RES_hhdet_num!C12)</f>
        <v>0</v>
      </c>
      <c r="D12" s="132">
        <f>IF(RES_hhdet_emi!D12=0,0,RES_hhdet_emi!D12*1000000/RES_hhdet_num!D12)</f>
        <v>0</v>
      </c>
      <c r="E12" s="132">
        <f>IF(RES_hhdet_emi!E12=0,0,RES_hhdet_emi!E12*1000000/RES_hhdet_num!E12)</f>
        <v>0</v>
      </c>
      <c r="F12" s="132">
        <f>IF(RES_hhdet_emi!F12=0,0,RES_hhdet_emi!F12*1000000/RES_hhdet_num!F12)</f>
        <v>0</v>
      </c>
      <c r="G12" s="132">
        <f>IF(RES_hhdet_emi!G12=0,0,RES_hhdet_emi!G12*1000000/RES_hhdet_num!G12)</f>
        <v>0</v>
      </c>
      <c r="H12" s="132">
        <f>IF(RES_hhdet_emi!H12=0,0,RES_hhdet_emi!H12*1000000/RES_hhdet_num!H12)</f>
        <v>0</v>
      </c>
      <c r="I12" s="132">
        <f>IF(RES_hhdet_emi!I12=0,0,RES_hhdet_emi!I12*1000000/RES_hhdet_num!I12)</f>
        <v>0</v>
      </c>
      <c r="J12" s="132">
        <f>IF(RES_hhdet_emi!J12=0,0,RES_hhdet_emi!J12*1000000/RES_hhdet_num!J12)</f>
        <v>0</v>
      </c>
      <c r="K12" s="132">
        <f>IF(RES_hhdet_emi!K12=0,0,RES_hhdet_emi!K12*1000000/RES_hhdet_num!K12)</f>
        <v>0</v>
      </c>
      <c r="L12" s="132">
        <f>IF(RES_hhdet_emi!L12=0,0,RES_hhdet_emi!L12*1000000/RES_hhdet_num!L12)</f>
        <v>0</v>
      </c>
      <c r="M12" s="132">
        <f>IF(RES_hhdet_emi!M12=0,0,RES_hhdet_emi!M12*1000000/RES_hhdet_num!M12)</f>
        <v>0</v>
      </c>
      <c r="N12" s="132">
        <f>IF(RES_hhdet_emi!N12=0,0,RES_hhdet_emi!N12*1000000/RES_hhdet_num!N12)</f>
        <v>0</v>
      </c>
      <c r="O12" s="132">
        <f>IF(RES_hhdet_emi!O12=0,0,RES_hhdet_emi!O12*1000000/RES_hhdet_num!O12)</f>
        <v>0</v>
      </c>
      <c r="P12" s="132">
        <f>IF(RES_hhdet_emi!P12=0,0,RES_hhdet_emi!P12*1000000/RES_hhdet_num!P12)</f>
        <v>0</v>
      </c>
      <c r="Q12" s="132">
        <f>IF(RES_hhdet_emi!Q12=0,0,RES_hhdet_emi!Q12*1000000/RES_hhdet_num!Q12)</f>
        <v>0</v>
      </c>
    </row>
    <row r="13" spans="1:17" ht="12" customHeight="1" x14ac:dyDescent="0.25">
      <c r="A13" s="166" t="s">
        <v>57</v>
      </c>
      <c r="B13" s="165">
        <f>IF(RES_hhdet_emi!B13=0,0,RES_hhdet_emi!B13*1000000/RES_hhdet_num!B12)</f>
        <v>0</v>
      </c>
      <c r="C13" s="165">
        <f>IF(RES_hhdet_emi!C13=0,0,RES_hhdet_emi!C13*1000000/RES_hhdet_num!C12)</f>
        <v>0</v>
      </c>
      <c r="D13" s="165">
        <f>IF(RES_hhdet_emi!D13=0,0,RES_hhdet_emi!D13*1000000/RES_hhdet_num!D12)</f>
        <v>0</v>
      </c>
      <c r="E13" s="165">
        <f>IF(RES_hhdet_emi!E13=0,0,RES_hhdet_emi!E13*1000000/RES_hhdet_num!E12)</f>
        <v>0</v>
      </c>
      <c r="F13" s="165">
        <f>IF(RES_hhdet_emi!F13=0,0,RES_hhdet_emi!F13*1000000/RES_hhdet_num!F12)</f>
        <v>0</v>
      </c>
      <c r="G13" s="165">
        <f>IF(RES_hhdet_emi!G13=0,0,RES_hhdet_emi!G13*1000000/RES_hhdet_num!G12)</f>
        <v>0</v>
      </c>
      <c r="H13" s="165">
        <f>IF(RES_hhdet_emi!H13=0,0,RES_hhdet_emi!H13*1000000/RES_hhdet_num!H12)</f>
        <v>0</v>
      </c>
      <c r="I13" s="165">
        <f>IF(RES_hhdet_emi!I13=0,0,RES_hhdet_emi!I13*1000000/RES_hhdet_num!I12)</f>
        <v>0</v>
      </c>
      <c r="J13" s="165">
        <f>IF(RES_hhdet_emi!J13=0,0,RES_hhdet_emi!J13*1000000/RES_hhdet_num!J12)</f>
        <v>0</v>
      </c>
      <c r="K13" s="165">
        <f>IF(RES_hhdet_emi!K13=0,0,RES_hhdet_emi!K13*1000000/RES_hhdet_num!K12)</f>
        <v>0</v>
      </c>
      <c r="L13" s="165">
        <f>IF(RES_hhdet_emi!L13=0,0,RES_hhdet_emi!L13*1000000/RES_hhdet_num!L12)</f>
        <v>0</v>
      </c>
      <c r="M13" s="165">
        <f>IF(RES_hhdet_emi!M13=0,0,RES_hhdet_emi!M13*1000000/RES_hhdet_num!M12)</f>
        <v>0</v>
      </c>
      <c r="N13" s="165">
        <f>IF(RES_hhdet_emi!N13=0,0,RES_hhdet_emi!N13*1000000/RES_hhdet_num!N12)</f>
        <v>0</v>
      </c>
      <c r="O13" s="165">
        <f>IF(RES_hhdet_emi!O13=0,0,RES_hhdet_emi!O13*1000000/RES_hhdet_num!O12)</f>
        <v>0</v>
      </c>
      <c r="P13" s="165">
        <f>IF(RES_hhdet_emi!P13=0,0,RES_hhdet_emi!P13*1000000/RES_hhdet_num!P12)</f>
        <v>0</v>
      </c>
      <c r="Q13" s="165">
        <f>IF(RES_hhdet_emi!Q13=0,0,RES_hhdet_emi!Q13*1000000/RES_hhdet_num!Q12)</f>
        <v>0</v>
      </c>
    </row>
    <row r="14" spans="1:17" ht="12" customHeight="1" x14ac:dyDescent="0.25">
      <c r="A14" s="147" t="s">
        <v>59</v>
      </c>
      <c r="B14" s="164">
        <f>IF(RES_hhdet_emi!B14=0,0,RES_hhdet_emi!B14*1000000/RES_hhdet_num!B12)</f>
        <v>0</v>
      </c>
      <c r="C14" s="164">
        <f>IF(RES_hhdet_emi!C14=0,0,RES_hhdet_emi!C14*1000000/RES_hhdet_num!C12)</f>
        <v>0</v>
      </c>
      <c r="D14" s="164">
        <f>IF(RES_hhdet_emi!D14=0,0,RES_hhdet_emi!D14*1000000/RES_hhdet_num!D12)</f>
        <v>0</v>
      </c>
      <c r="E14" s="164">
        <f>IF(RES_hhdet_emi!E14=0,0,RES_hhdet_emi!E14*1000000/RES_hhdet_num!E12)</f>
        <v>0</v>
      </c>
      <c r="F14" s="164">
        <f>IF(RES_hhdet_emi!F14=0,0,RES_hhdet_emi!F14*1000000/RES_hhdet_num!F12)</f>
        <v>0</v>
      </c>
      <c r="G14" s="164">
        <f>IF(RES_hhdet_emi!G14=0,0,RES_hhdet_emi!G14*1000000/RES_hhdet_num!G12)</f>
        <v>0</v>
      </c>
      <c r="H14" s="164">
        <f>IF(RES_hhdet_emi!H14=0,0,RES_hhdet_emi!H14*1000000/RES_hhdet_num!H12)</f>
        <v>0</v>
      </c>
      <c r="I14" s="164">
        <f>IF(RES_hhdet_emi!I14=0,0,RES_hhdet_emi!I14*1000000/RES_hhdet_num!I12)</f>
        <v>0</v>
      </c>
      <c r="J14" s="164">
        <f>IF(RES_hhdet_emi!J14=0,0,RES_hhdet_emi!J14*1000000/RES_hhdet_num!J12)</f>
        <v>0</v>
      </c>
      <c r="K14" s="164">
        <f>IF(RES_hhdet_emi!K14=0,0,RES_hhdet_emi!K14*1000000/RES_hhdet_num!K12)</f>
        <v>0</v>
      </c>
      <c r="L14" s="164">
        <f>IF(RES_hhdet_emi!L14=0,0,RES_hhdet_emi!L14*1000000/RES_hhdet_num!L12)</f>
        <v>0</v>
      </c>
      <c r="M14" s="164">
        <f>IF(RES_hhdet_emi!M14=0,0,RES_hhdet_emi!M14*1000000/RES_hhdet_num!M12)</f>
        <v>0</v>
      </c>
      <c r="N14" s="164">
        <f>IF(RES_hhdet_emi!N14=0,0,RES_hhdet_emi!N14*1000000/RES_hhdet_num!N12)</f>
        <v>0</v>
      </c>
      <c r="O14" s="164">
        <f>IF(RES_hhdet_emi!O14=0,0,RES_hhdet_emi!O14*1000000/RES_hhdet_num!O12)</f>
        <v>0</v>
      </c>
      <c r="P14" s="164">
        <f>IF(RES_hhdet_emi!P14=0,0,RES_hhdet_emi!P14*1000000/RES_hhdet_num!P12)</f>
        <v>0</v>
      </c>
      <c r="Q14" s="164">
        <f>IF(RES_hhdet_emi!Q14=0,0,RES_hhdet_emi!Q14*1000000/RES_hhdet_num!Q12)</f>
        <v>0</v>
      </c>
    </row>
    <row r="15" spans="1:17" ht="12" customHeight="1" x14ac:dyDescent="0.25">
      <c r="A15" s="163" t="s">
        <v>142</v>
      </c>
      <c r="B15" s="162">
        <f>IF(RES_hhdet_emi!B15=0,0,RES_hhdet_emi!B15*1000000/RES_hhdet_num!B15)</f>
        <v>0</v>
      </c>
      <c r="C15" s="162">
        <f>IF(RES_hhdet_emi!C15=0,0,RES_hhdet_emi!C15*1000000/RES_hhdet_num!C15)</f>
        <v>0</v>
      </c>
      <c r="D15" s="162">
        <f>IF(RES_hhdet_emi!D15=0,0,RES_hhdet_emi!D15*1000000/RES_hhdet_num!D15)</f>
        <v>0</v>
      </c>
      <c r="E15" s="162">
        <f>IF(RES_hhdet_emi!E15=0,0,RES_hhdet_emi!E15*1000000/RES_hhdet_num!E15)</f>
        <v>0</v>
      </c>
      <c r="F15" s="162">
        <f>IF(RES_hhdet_emi!F15=0,0,RES_hhdet_emi!F15*1000000/RES_hhdet_num!F15)</f>
        <v>0</v>
      </c>
      <c r="G15" s="162">
        <f>IF(RES_hhdet_emi!G15=0,0,RES_hhdet_emi!G15*1000000/RES_hhdet_num!G15)</f>
        <v>0</v>
      </c>
      <c r="H15" s="162">
        <f>IF(RES_hhdet_emi!H15=0,0,RES_hhdet_emi!H15*1000000/RES_hhdet_num!H15)</f>
        <v>0</v>
      </c>
      <c r="I15" s="162">
        <f>IF(RES_hhdet_emi!I15=0,0,RES_hhdet_emi!I15*1000000/RES_hhdet_num!I15)</f>
        <v>0</v>
      </c>
      <c r="J15" s="162">
        <f>IF(RES_hhdet_emi!J15=0,0,RES_hhdet_emi!J15*1000000/RES_hhdet_num!J15)</f>
        <v>0</v>
      </c>
      <c r="K15" s="162">
        <f>IF(RES_hhdet_emi!K15=0,0,RES_hhdet_emi!K15*1000000/RES_hhdet_num!K15)</f>
        <v>0</v>
      </c>
      <c r="L15" s="162">
        <f>IF(RES_hhdet_emi!L15=0,0,RES_hhdet_emi!L15*1000000/RES_hhdet_num!L15)</f>
        <v>0</v>
      </c>
      <c r="M15" s="162">
        <f>IF(RES_hhdet_emi!M15=0,0,RES_hhdet_emi!M15*1000000/RES_hhdet_num!M15)</f>
        <v>0</v>
      </c>
      <c r="N15" s="162">
        <f>IF(RES_hhdet_emi!N15=0,0,RES_hhdet_emi!N15*1000000/RES_hhdet_num!N15)</f>
        <v>0</v>
      </c>
      <c r="O15" s="162">
        <f>IF(RES_hhdet_emi!O15=0,0,RES_hhdet_emi!O15*1000000/RES_hhdet_num!O15)</f>
        <v>0</v>
      </c>
      <c r="P15" s="162">
        <f>IF(RES_hhdet_emi!P15=0,0,RES_hhdet_emi!P15*1000000/RES_hhdet_num!P15)</f>
        <v>0</v>
      </c>
      <c r="Q15" s="162">
        <f>IF(RES_hhdet_emi!Q15=0,0,RES_hhdet_emi!Q15*1000000/RES_hhdet_num!Q15)</f>
        <v>0</v>
      </c>
    </row>
    <row r="16" spans="1:17" ht="12" customHeight="1" x14ac:dyDescent="0.25">
      <c r="A16" s="161" t="s">
        <v>141</v>
      </c>
      <c r="B16" s="160">
        <f>IF(RES_hhdet_emi!B16=0,0,RES_hhdet_emi!B16*1000000/RES_hhdet_num!B16)</f>
        <v>0</v>
      </c>
      <c r="C16" s="160">
        <f>IF(RES_hhdet_emi!C16=0,0,RES_hhdet_emi!C16*1000000/RES_hhdet_num!C16)</f>
        <v>0</v>
      </c>
      <c r="D16" s="160">
        <f>IF(RES_hhdet_emi!D16=0,0,RES_hhdet_emi!D16*1000000/RES_hhdet_num!D16)</f>
        <v>0</v>
      </c>
      <c r="E16" s="160">
        <f>IF(RES_hhdet_emi!E16=0,0,RES_hhdet_emi!E16*1000000/RES_hhdet_num!E16)</f>
        <v>0</v>
      </c>
      <c r="F16" s="160">
        <f>IF(RES_hhdet_emi!F16=0,0,RES_hhdet_emi!F16*1000000/RES_hhdet_num!F16)</f>
        <v>0</v>
      </c>
      <c r="G16" s="160">
        <f>IF(RES_hhdet_emi!G16=0,0,RES_hhdet_emi!G16*1000000/RES_hhdet_num!G16)</f>
        <v>0</v>
      </c>
      <c r="H16" s="160">
        <f>IF(RES_hhdet_emi!H16=0,0,RES_hhdet_emi!H16*1000000/RES_hhdet_num!H16)</f>
        <v>0</v>
      </c>
      <c r="I16" s="160">
        <f>IF(RES_hhdet_emi!I16=0,0,RES_hhdet_emi!I16*1000000/RES_hhdet_num!I16)</f>
        <v>0</v>
      </c>
      <c r="J16" s="160">
        <f>IF(RES_hhdet_emi!J16=0,0,RES_hhdet_emi!J16*1000000/RES_hhdet_num!J16)</f>
        <v>0</v>
      </c>
      <c r="K16" s="160">
        <f>IF(RES_hhdet_emi!K16=0,0,RES_hhdet_emi!K16*1000000/RES_hhdet_num!K16)</f>
        <v>0</v>
      </c>
      <c r="L16" s="160">
        <f>IF(RES_hhdet_emi!L16=0,0,RES_hhdet_emi!L16*1000000/RES_hhdet_num!L16)</f>
        <v>0</v>
      </c>
      <c r="M16" s="160">
        <f>IF(RES_hhdet_emi!M16=0,0,RES_hhdet_emi!M16*1000000/RES_hhdet_num!M16)</f>
        <v>0</v>
      </c>
      <c r="N16" s="160">
        <f>IF(RES_hhdet_emi!N16=0,0,RES_hhdet_emi!N16*1000000/RES_hhdet_num!N16)</f>
        <v>0</v>
      </c>
      <c r="O16" s="160">
        <f>IF(RES_hhdet_emi!O16=0,0,RES_hhdet_emi!O16*1000000/RES_hhdet_num!O16)</f>
        <v>0</v>
      </c>
      <c r="P16" s="160">
        <f>IF(RES_hhdet_emi!P16=0,0,RES_hhdet_emi!P16*1000000/RES_hhdet_num!P16)</f>
        <v>0</v>
      </c>
      <c r="Q16" s="160">
        <f>IF(RES_hhdet_emi!Q16=0,0,RES_hhdet_emi!Q16*1000000/RES_hhdet_num!Q16)</f>
        <v>0</v>
      </c>
    </row>
    <row r="17" spans="1:17" ht="12" customHeight="1" x14ac:dyDescent="0.25">
      <c r="A17" s="148" t="s">
        <v>60</v>
      </c>
      <c r="B17" s="156">
        <f>IF(RES_hhdet_emi!B17=0,0,RES_hhdet_emi!B17*1000000/RES_hhdet_num!B16)</f>
        <v>0</v>
      </c>
      <c r="C17" s="156">
        <f>IF(RES_hhdet_emi!C17=0,0,RES_hhdet_emi!C17*1000000/RES_hhdet_num!C16)</f>
        <v>0</v>
      </c>
      <c r="D17" s="156">
        <f>IF(RES_hhdet_emi!D17=0,0,RES_hhdet_emi!D17*1000000/RES_hhdet_num!D16)</f>
        <v>0</v>
      </c>
      <c r="E17" s="156">
        <f>IF(RES_hhdet_emi!E17=0,0,RES_hhdet_emi!E17*1000000/RES_hhdet_num!E16)</f>
        <v>0</v>
      </c>
      <c r="F17" s="156">
        <f>IF(RES_hhdet_emi!F17=0,0,RES_hhdet_emi!F17*1000000/RES_hhdet_num!F16)</f>
        <v>0</v>
      </c>
      <c r="G17" s="156">
        <f>IF(RES_hhdet_emi!G17=0,0,RES_hhdet_emi!G17*1000000/RES_hhdet_num!G16)</f>
        <v>0</v>
      </c>
      <c r="H17" s="156">
        <f>IF(RES_hhdet_emi!H17=0,0,RES_hhdet_emi!H17*1000000/RES_hhdet_num!H16)</f>
        <v>0</v>
      </c>
      <c r="I17" s="156">
        <f>IF(RES_hhdet_emi!I17=0,0,RES_hhdet_emi!I17*1000000/RES_hhdet_num!I16)</f>
        <v>0</v>
      </c>
      <c r="J17" s="156">
        <f>IF(RES_hhdet_emi!J17=0,0,RES_hhdet_emi!J17*1000000/RES_hhdet_num!J16)</f>
        <v>0</v>
      </c>
      <c r="K17" s="156">
        <f>IF(RES_hhdet_emi!K17=0,0,RES_hhdet_emi!K17*1000000/RES_hhdet_num!K16)</f>
        <v>0</v>
      </c>
      <c r="L17" s="156">
        <f>IF(RES_hhdet_emi!L17=0,0,RES_hhdet_emi!L17*1000000/RES_hhdet_num!L16)</f>
        <v>0</v>
      </c>
      <c r="M17" s="156">
        <f>IF(RES_hhdet_emi!M17=0,0,RES_hhdet_emi!M17*1000000/RES_hhdet_num!M16)</f>
        <v>0</v>
      </c>
      <c r="N17" s="156">
        <f>IF(RES_hhdet_emi!N17=0,0,RES_hhdet_emi!N17*1000000/RES_hhdet_num!N16)</f>
        <v>0</v>
      </c>
      <c r="O17" s="156">
        <f>IF(RES_hhdet_emi!O17=0,0,RES_hhdet_emi!O17*1000000/RES_hhdet_num!O16)</f>
        <v>0</v>
      </c>
      <c r="P17" s="156">
        <f>IF(RES_hhdet_emi!P17=0,0,RES_hhdet_emi!P17*1000000/RES_hhdet_num!P16)</f>
        <v>0</v>
      </c>
      <c r="Q17" s="156">
        <f>IF(RES_hhdet_emi!Q17=0,0,RES_hhdet_emi!Q17*1000000/RES_hhdet_num!Q16)</f>
        <v>0</v>
      </c>
    </row>
    <row r="18" spans="1:17" ht="12" customHeight="1" x14ac:dyDescent="0.25">
      <c r="A18" s="148" t="s">
        <v>59</v>
      </c>
      <c r="B18" s="156">
        <f>IF(RES_hhdet_emi!B18=0,0,RES_hhdet_emi!B18*1000000/RES_hhdet_num!B16)</f>
        <v>0</v>
      </c>
      <c r="C18" s="156">
        <f>IF(RES_hhdet_emi!C18=0,0,RES_hhdet_emi!C18*1000000/RES_hhdet_num!C16)</f>
        <v>0</v>
      </c>
      <c r="D18" s="156">
        <f>IF(RES_hhdet_emi!D18=0,0,RES_hhdet_emi!D18*1000000/RES_hhdet_num!D16)</f>
        <v>0</v>
      </c>
      <c r="E18" s="156">
        <f>IF(RES_hhdet_emi!E18=0,0,RES_hhdet_emi!E18*1000000/RES_hhdet_num!E16)</f>
        <v>0</v>
      </c>
      <c r="F18" s="156">
        <f>IF(RES_hhdet_emi!F18=0,0,RES_hhdet_emi!F18*1000000/RES_hhdet_num!F16)</f>
        <v>0</v>
      </c>
      <c r="G18" s="156">
        <f>IF(RES_hhdet_emi!G18=0,0,RES_hhdet_emi!G18*1000000/RES_hhdet_num!G16)</f>
        <v>0</v>
      </c>
      <c r="H18" s="156">
        <f>IF(RES_hhdet_emi!H18=0,0,RES_hhdet_emi!H18*1000000/RES_hhdet_num!H16)</f>
        <v>0</v>
      </c>
      <c r="I18" s="156">
        <f>IF(RES_hhdet_emi!I18=0,0,RES_hhdet_emi!I18*1000000/RES_hhdet_num!I16)</f>
        <v>0</v>
      </c>
      <c r="J18" s="156">
        <f>IF(RES_hhdet_emi!J18=0,0,RES_hhdet_emi!J18*1000000/RES_hhdet_num!J16)</f>
        <v>0</v>
      </c>
      <c r="K18" s="156">
        <f>IF(RES_hhdet_emi!K18=0,0,RES_hhdet_emi!K18*1000000/RES_hhdet_num!K16)</f>
        <v>0</v>
      </c>
      <c r="L18" s="156">
        <f>IF(RES_hhdet_emi!L18=0,0,RES_hhdet_emi!L18*1000000/RES_hhdet_num!L16)</f>
        <v>0</v>
      </c>
      <c r="M18" s="156">
        <f>IF(RES_hhdet_emi!M18=0,0,RES_hhdet_emi!M18*1000000/RES_hhdet_num!M16)</f>
        <v>0</v>
      </c>
      <c r="N18" s="156">
        <f>IF(RES_hhdet_emi!N18=0,0,RES_hhdet_emi!N18*1000000/RES_hhdet_num!N16)</f>
        <v>0</v>
      </c>
      <c r="O18" s="156">
        <f>IF(RES_hhdet_emi!O18=0,0,RES_hhdet_emi!O18*1000000/RES_hhdet_num!O16)</f>
        <v>0</v>
      </c>
      <c r="P18" s="156">
        <f>IF(RES_hhdet_emi!P18=0,0,RES_hhdet_emi!P18*1000000/RES_hhdet_num!P16)</f>
        <v>0</v>
      </c>
      <c r="Q18" s="156">
        <f>IF(RES_hhdet_emi!Q18=0,0,RES_hhdet_emi!Q18*1000000/RES_hhdet_num!Q16)</f>
        <v>0</v>
      </c>
    </row>
    <row r="19" spans="1:17" ht="12" customHeight="1" x14ac:dyDescent="0.25">
      <c r="A19" s="158" t="s">
        <v>62</v>
      </c>
      <c r="B19" s="157">
        <f>IF(RES_hhdet_emi!B19=0,0,RES_hhdet_emi!B19*1000000/RES_hhdet_num!B$3)</f>
        <v>0</v>
      </c>
      <c r="C19" s="157">
        <f>IF(RES_hhdet_emi!C19=0,0,RES_hhdet_emi!C19*1000000/RES_hhdet_num!C$3)</f>
        <v>0</v>
      </c>
      <c r="D19" s="157">
        <f>IF(RES_hhdet_emi!D19=0,0,RES_hhdet_emi!D19*1000000/RES_hhdet_num!D$3)</f>
        <v>0</v>
      </c>
      <c r="E19" s="157">
        <f>IF(RES_hhdet_emi!E19=0,0,RES_hhdet_emi!E19*1000000/RES_hhdet_num!E$3)</f>
        <v>0</v>
      </c>
      <c r="F19" s="157">
        <f>IF(RES_hhdet_emi!F19=0,0,RES_hhdet_emi!F19*1000000/RES_hhdet_num!F$3)</f>
        <v>0</v>
      </c>
      <c r="G19" s="157">
        <f>IF(RES_hhdet_emi!G19=0,0,RES_hhdet_emi!G19*1000000/RES_hhdet_num!G$3)</f>
        <v>0</v>
      </c>
      <c r="H19" s="157">
        <f>IF(RES_hhdet_emi!H19=0,0,RES_hhdet_emi!H19*1000000/RES_hhdet_num!H$3)</f>
        <v>0</v>
      </c>
      <c r="I19" s="157">
        <f>IF(RES_hhdet_emi!I19=0,0,RES_hhdet_emi!I19*1000000/RES_hhdet_num!I$3)</f>
        <v>0</v>
      </c>
      <c r="J19" s="157">
        <f>IF(RES_hhdet_emi!J19=0,0,RES_hhdet_emi!J19*1000000/RES_hhdet_num!J$3)</f>
        <v>0</v>
      </c>
      <c r="K19" s="157">
        <f>IF(RES_hhdet_emi!K19=0,0,RES_hhdet_emi!K19*1000000/RES_hhdet_num!K$3)</f>
        <v>0</v>
      </c>
      <c r="L19" s="157">
        <f>IF(RES_hhdet_emi!L19=0,0,RES_hhdet_emi!L19*1000000/RES_hhdet_num!L$3)</f>
        <v>0</v>
      </c>
      <c r="M19" s="157">
        <f>IF(RES_hhdet_emi!M19=0,0,RES_hhdet_emi!M19*1000000/RES_hhdet_num!M$3)</f>
        <v>0</v>
      </c>
      <c r="N19" s="157">
        <f>IF(RES_hhdet_emi!N19=0,0,RES_hhdet_emi!N19*1000000/RES_hhdet_num!N$3)</f>
        <v>0</v>
      </c>
      <c r="O19" s="157">
        <f>IF(RES_hhdet_emi!O19=0,0,RES_hhdet_emi!O19*1000000/RES_hhdet_num!O$3)</f>
        <v>0</v>
      </c>
      <c r="P19" s="157">
        <f>IF(RES_hhdet_emi!P19=0,0,RES_hhdet_emi!P19*1000000/RES_hhdet_num!P$3)</f>
        <v>0</v>
      </c>
      <c r="Q19" s="157">
        <f>IF(RES_hhdet_emi!Q19=0,0,RES_hhdet_emi!Q19*1000000/RES_hhdet_num!Q$3)</f>
        <v>0</v>
      </c>
    </row>
    <row r="20" spans="1:17" ht="12" customHeight="1" x14ac:dyDescent="0.25">
      <c r="A20" s="23" t="s">
        <v>58</v>
      </c>
      <c r="B20" s="156">
        <f>IF(RES_hhdet_emi!B20=0,0,RES_hhdet_emi!B20*1000000/RES_hhdet_num!B20)</f>
        <v>0</v>
      </c>
      <c r="C20" s="156">
        <f>IF(RES_hhdet_emi!C20=0,0,RES_hhdet_emi!C20*1000000/RES_hhdet_num!C20)</f>
        <v>0</v>
      </c>
      <c r="D20" s="156">
        <f>IF(RES_hhdet_emi!D20=0,0,RES_hhdet_emi!D20*1000000/RES_hhdet_num!D20)</f>
        <v>0</v>
      </c>
      <c r="E20" s="156">
        <f>IF(RES_hhdet_emi!E20=0,0,RES_hhdet_emi!E20*1000000/RES_hhdet_num!E20)</f>
        <v>0</v>
      </c>
      <c r="F20" s="156">
        <f>IF(RES_hhdet_emi!F20=0,0,RES_hhdet_emi!F20*1000000/RES_hhdet_num!F20)</f>
        <v>0</v>
      </c>
      <c r="G20" s="156">
        <f>IF(RES_hhdet_emi!G20=0,0,RES_hhdet_emi!G20*1000000/RES_hhdet_num!G20)</f>
        <v>0</v>
      </c>
      <c r="H20" s="156">
        <f>IF(RES_hhdet_emi!H20=0,0,RES_hhdet_emi!H20*1000000/RES_hhdet_num!H20)</f>
        <v>0</v>
      </c>
      <c r="I20" s="156">
        <f>IF(RES_hhdet_emi!I20=0,0,RES_hhdet_emi!I20*1000000/RES_hhdet_num!I20)</f>
        <v>0</v>
      </c>
      <c r="J20" s="156">
        <f>IF(RES_hhdet_emi!J20=0,0,RES_hhdet_emi!J20*1000000/RES_hhdet_num!J20)</f>
        <v>0</v>
      </c>
      <c r="K20" s="156">
        <f>IF(RES_hhdet_emi!K20=0,0,RES_hhdet_emi!K20*1000000/RES_hhdet_num!K20)</f>
        <v>0</v>
      </c>
      <c r="L20" s="156">
        <f>IF(RES_hhdet_emi!L20=0,0,RES_hhdet_emi!L20*1000000/RES_hhdet_num!L20)</f>
        <v>0</v>
      </c>
      <c r="M20" s="156">
        <f>IF(RES_hhdet_emi!M20=0,0,RES_hhdet_emi!M20*1000000/RES_hhdet_num!M20)</f>
        <v>0</v>
      </c>
      <c r="N20" s="156">
        <f>IF(RES_hhdet_emi!N20=0,0,RES_hhdet_emi!N20*1000000/RES_hhdet_num!N20)</f>
        <v>0</v>
      </c>
      <c r="O20" s="156">
        <f>IF(RES_hhdet_emi!O20=0,0,RES_hhdet_emi!O20*1000000/RES_hhdet_num!O20)</f>
        <v>0</v>
      </c>
      <c r="P20" s="156">
        <f>IF(RES_hhdet_emi!P20=0,0,RES_hhdet_emi!P20*1000000/RES_hhdet_num!P20)</f>
        <v>0</v>
      </c>
      <c r="Q20" s="156">
        <f>IF(RES_hhdet_emi!Q20=0,0,RES_hhdet_emi!Q20*1000000/RES_hhdet_num!Q20)</f>
        <v>0</v>
      </c>
    </row>
    <row r="21" spans="1:17" ht="12" customHeight="1" x14ac:dyDescent="0.25">
      <c r="A21" s="23" t="s">
        <v>57</v>
      </c>
      <c r="B21" s="156">
        <f>IF(RES_hhdet_emi!B21=0,0,RES_hhdet_emi!B21*1000000/RES_hhdet_num!B21)</f>
        <v>0</v>
      </c>
      <c r="C21" s="156">
        <f>IF(RES_hhdet_emi!C21=0,0,RES_hhdet_emi!C21*1000000/RES_hhdet_num!C21)</f>
        <v>0</v>
      </c>
      <c r="D21" s="156">
        <f>IF(RES_hhdet_emi!D21=0,0,RES_hhdet_emi!D21*1000000/RES_hhdet_num!D21)</f>
        <v>0</v>
      </c>
      <c r="E21" s="156">
        <f>IF(RES_hhdet_emi!E21=0,0,RES_hhdet_emi!E21*1000000/RES_hhdet_num!E21)</f>
        <v>0</v>
      </c>
      <c r="F21" s="156">
        <f>IF(RES_hhdet_emi!F21=0,0,RES_hhdet_emi!F21*1000000/RES_hhdet_num!F21)</f>
        <v>0</v>
      </c>
      <c r="G21" s="156">
        <f>IF(RES_hhdet_emi!G21=0,0,RES_hhdet_emi!G21*1000000/RES_hhdet_num!G21)</f>
        <v>0</v>
      </c>
      <c r="H21" s="156">
        <f>IF(RES_hhdet_emi!H21=0,0,RES_hhdet_emi!H21*1000000/RES_hhdet_num!H21)</f>
        <v>0</v>
      </c>
      <c r="I21" s="156">
        <f>IF(RES_hhdet_emi!I21=0,0,RES_hhdet_emi!I21*1000000/RES_hhdet_num!I21)</f>
        <v>0</v>
      </c>
      <c r="J21" s="156">
        <f>IF(RES_hhdet_emi!J21=0,0,RES_hhdet_emi!J21*1000000/RES_hhdet_num!J21)</f>
        <v>0</v>
      </c>
      <c r="K21" s="156">
        <f>IF(RES_hhdet_emi!K21=0,0,RES_hhdet_emi!K21*1000000/RES_hhdet_num!K21)</f>
        <v>0</v>
      </c>
      <c r="L21" s="156">
        <f>IF(RES_hhdet_emi!L21=0,0,RES_hhdet_emi!L21*1000000/RES_hhdet_num!L21)</f>
        <v>0</v>
      </c>
      <c r="M21" s="156">
        <f>IF(RES_hhdet_emi!M21=0,0,RES_hhdet_emi!M21*1000000/RES_hhdet_num!M21)</f>
        <v>0</v>
      </c>
      <c r="N21" s="156">
        <f>IF(RES_hhdet_emi!N21=0,0,RES_hhdet_emi!N21*1000000/RES_hhdet_num!N21)</f>
        <v>0</v>
      </c>
      <c r="O21" s="156">
        <f>IF(RES_hhdet_emi!O21=0,0,RES_hhdet_emi!O21*1000000/RES_hhdet_num!O21)</f>
        <v>0</v>
      </c>
      <c r="P21" s="156">
        <f>IF(RES_hhdet_emi!P21=0,0,RES_hhdet_emi!P21*1000000/RES_hhdet_num!P21)</f>
        <v>0</v>
      </c>
      <c r="Q21" s="156">
        <f>IF(RES_hhdet_emi!Q21=0,0,RES_hhdet_emi!Q21*1000000/RES_hhdet_num!Q21)</f>
        <v>0</v>
      </c>
    </row>
    <row r="22" spans="1:17" ht="12" customHeight="1" x14ac:dyDescent="0.25">
      <c r="A22" s="29" t="s">
        <v>140</v>
      </c>
      <c r="B22" s="57">
        <f>IF(RES_hhdet_emi!B22=0,0,RES_hhdet_emi!B22*1000000/RES_hhdet_num!B22)</f>
        <v>0</v>
      </c>
      <c r="C22" s="57">
        <f>IF(RES_hhdet_emi!C22=0,0,RES_hhdet_emi!C22*1000000/RES_hhdet_num!C22)</f>
        <v>0</v>
      </c>
      <c r="D22" s="57">
        <f>IF(RES_hhdet_emi!D22=0,0,RES_hhdet_emi!D22*1000000/RES_hhdet_num!D22)</f>
        <v>0</v>
      </c>
      <c r="E22" s="57">
        <f>IF(RES_hhdet_emi!E22=0,0,RES_hhdet_emi!E22*1000000/RES_hhdet_num!E22)</f>
        <v>0</v>
      </c>
      <c r="F22" s="57">
        <f>IF(RES_hhdet_emi!F22=0,0,RES_hhdet_emi!F22*1000000/RES_hhdet_num!F22)</f>
        <v>0</v>
      </c>
      <c r="G22" s="57">
        <f>IF(RES_hhdet_emi!G22=0,0,RES_hhdet_emi!G22*1000000/RES_hhdet_num!G22)</f>
        <v>0</v>
      </c>
      <c r="H22" s="57">
        <f>IF(RES_hhdet_emi!H22=0,0,RES_hhdet_emi!H22*1000000/RES_hhdet_num!H22)</f>
        <v>0</v>
      </c>
      <c r="I22" s="57">
        <f>IF(RES_hhdet_emi!I22=0,0,RES_hhdet_emi!I22*1000000/RES_hhdet_num!I22)</f>
        <v>0</v>
      </c>
      <c r="J22" s="57">
        <f>IF(RES_hhdet_emi!J22=0,0,RES_hhdet_emi!J22*1000000/RES_hhdet_num!J22)</f>
        <v>0</v>
      </c>
      <c r="K22" s="57">
        <f>IF(RES_hhdet_emi!K22=0,0,RES_hhdet_emi!K22*1000000/RES_hhdet_num!K22)</f>
        <v>0</v>
      </c>
      <c r="L22" s="57">
        <f>IF(RES_hhdet_emi!L22=0,0,RES_hhdet_emi!L22*1000000/RES_hhdet_num!L22)</f>
        <v>0</v>
      </c>
      <c r="M22" s="57">
        <f>IF(RES_hhdet_emi!M22=0,0,RES_hhdet_emi!M22*1000000/RES_hhdet_num!M22)</f>
        <v>0</v>
      </c>
      <c r="N22" s="57">
        <f>IF(RES_hhdet_emi!N22=0,0,RES_hhdet_emi!N22*1000000/RES_hhdet_num!N22)</f>
        <v>0</v>
      </c>
      <c r="O22" s="57">
        <f>IF(RES_hhdet_emi!O22=0,0,RES_hhdet_emi!O22*1000000/RES_hhdet_num!O22)</f>
        <v>0</v>
      </c>
      <c r="P22" s="57">
        <f>IF(RES_hhdet_emi!P22=0,0,RES_hhdet_emi!P22*1000000/RES_hhdet_num!P22)</f>
        <v>0</v>
      </c>
      <c r="Q22" s="57">
        <f>IF(RES_hhdet_emi!Q22=0,0,RES_hhdet_emi!Q22*1000000/RES_hhdet_num!Q22)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>SUM(B25,B28,B30,B39)</f>
        <v>2473.6259071958116</v>
      </c>
      <c r="C24" s="168">
        <f t="shared" ref="C24:Q24" si="3">SUM(C25,C28,C30,C39)</f>
        <v>2430.2482218256923</v>
      </c>
      <c r="D24" s="168">
        <f t="shared" si="3"/>
        <v>2478.1467901023593</v>
      </c>
      <c r="E24" s="168">
        <f t="shared" si="3"/>
        <v>2529.6935499145288</v>
      </c>
      <c r="F24" s="168">
        <f t="shared" si="3"/>
        <v>2208.2238082682388</v>
      </c>
      <c r="G24" s="168">
        <f t="shared" si="3"/>
        <v>1971.7258700278389</v>
      </c>
      <c r="H24" s="168">
        <f t="shared" si="3"/>
        <v>2047.1872767062839</v>
      </c>
      <c r="I24" s="168">
        <f t="shared" si="3"/>
        <v>1961.3883206743599</v>
      </c>
      <c r="J24" s="168">
        <f t="shared" si="3"/>
        <v>1750.7191206621067</v>
      </c>
      <c r="K24" s="168">
        <f t="shared" si="3"/>
        <v>1876.9100814370349</v>
      </c>
      <c r="L24" s="168">
        <f t="shared" si="3"/>
        <v>1574.2618905729444</v>
      </c>
      <c r="M24" s="168">
        <f t="shared" si="3"/>
        <v>1713.3059858082067</v>
      </c>
      <c r="N24" s="168">
        <f t="shared" si="3"/>
        <v>1604.9050275376669</v>
      </c>
      <c r="O24" s="168">
        <f t="shared" si="3"/>
        <v>1331.9924578569467</v>
      </c>
      <c r="P24" s="168">
        <f t="shared" si="3"/>
        <v>1217.5212534078664</v>
      </c>
      <c r="Q24" s="168">
        <f t="shared" si="3"/>
        <v>1442.4525624742009</v>
      </c>
    </row>
    <row r="25" spans="1:17" ht="12.95" customHeight="1" x14ac:dyDescent="0.25">
      <c r="A25" s="158" t="s">
        <v>65</v>
      </c>
      <c r="B25" s="157">
        <f t="shared" ref="B25:Q25" si="4">SUM(B26:B27)</f>
        <v>2007.132843572143</v>
      </c>
      <c r="C25" s="157">
        <f t="shared" si="4"/>
        <v>1983.3569412767874</v>
      </c>
      <c r="D25" s="157">
        <f t="shared" si="4"/>
        <v>2019.3815443069223</v>
      </c>
      <c r="E25" s="157">
        <f t="shared" si="4"/>
        <v>2051.6292413475608</v>
      </c>
      <c r="F25" s="157">
        <f t="shared" si="4"/>
        <v>1771.6236735617736</v>
      </c>
      <c r="G25" s="157">
        <f t="shared" si="4"/>
        <v>1504.9152860892204</v>
      </c>
      <c r="H25" s="157">
        <f t="shared" si="4"/>
        <v>1678.2679549376676</v>
      </c>
      <c r="I25" s="157">
        <f t="shared" si="4"/>
        <v>1646.6424578691685</v>
      </c>
      <c r="J25" s="157">
        <f t="shared" si="4"/>
        <v>1453.2847654835873</v>
      </c>
      <c r="K25" s="157">
        <f t="shared" si="4"/>
        <v>1584.5509176494895</v>
      </c>
      <c r="L25" s="157">
        <f t="shared" si="4"/>
        <v>1305.4312646999356</v>
      </c>
      <c r="M25" s="157">
        <f t="shared" si="4"/>
        <v>1430.4701112172693</v>
      </c>
      <c r="N25" s="157">
        <f t="shared" si="4"/>
        <v>1344.4826983889222</v>
      </c>
      <c r="O25" s="157">
        <f t="shared" si="4"/>
        <v>1095.5903709772242</v>
      </c>
      <c r="P25" s="157">
        <f t="shared" si="4"/>
        <v>981.48774736091832</v>
      </c>
      <c r="Q25" s="157">
        <f t="shared" si="4"/>
        <v>1176.7181718544521</v>
      </c>
    </row>
    <row r="26" spans="1:17" ht="12" customHeight="1" x14ac:dyDescent="0.25">
      <c r="A26" s="23" t="s">
        <v>84</v>
      </c>
      <c r="B26" s="156">
        <f>IF(RES_hhdet_emi!B26=0,0,RES_hhdet_emi!B26*1000000/RES_hhdet_num!B$24)</f>
        <v>2007.132843572143</v>
      </c>
      <c r="C26" s="156">
        <f>IF(RES_hhdet_emi!C26=0,0,RES_hhdet_emi!C26*1000000/RES_hhdet_num!C$24)</f>
        <v>1983.3569412767874</v>
      </c>
      <c r="D26" s="156">
        <f>IF(RES_hhdet_emi!D26=0,0,RES_hhdet_emi!D26*1000000/RES_hhdet_num!D$24)</f>
        <v>2019.3815443069223</v>
      </c>
      <c r="E26" s="156">
        <f>IF(RES_hhdet_emi!E26=0,0,RES_hhdet_emi!E26*1000000/RES_hhdet_num!E$24)</f>
        <v>2051.6292413475608</v>
      </c>
      <c r="F26" s="156">
        <f>IF(RES_hhdet_emi!F26=0,0,RES_hhdet_emi!F26*1000000/RES_hhdet_num!F$24)</f>
        <v>1771.6236735617736</v>
      </c>
      <c r="G26" s="156">
        <f>IF(RES_hhdet_emi!G26=0,0,RES_hhdet_emi!G26*1000000/RES_hhdet_num!G$24)</f>
        <v>1504.9152860892204</v>
      </c>
      <c r="H26" s="156">
        <f>IF(RES_hhdet_emi!H26=0,0,RES_hhdet_emi!H26*1000000/RES_hhdet_num!H$24)</f>
        <v>1678.2679549376676</v>
      </c>
      <c r="I26" s="156">
        <f>IF(RES_hhdet_emi!I26=0,0,RES_hhdet_emi!I26*1000000/RES_hhdet_num!I$24)</f>
        <v>1646.6424578691685</v>
      </c>
      <c r="J26" s="156">
        <f>IF(RES_hhdet_emi!J26=0,0,RES_hhdet_emi!J26*1000000/RES_hhdet_num!J$24)</f>
        <v>1453.2847654835873</v>
      </c>
      <c r="K26" s="156">
        <f>IF(RES_hhdet_emi!K26=0,0,RES_hhdet_emi!K26*1000000/RES_hhdet_num!K$24)</f>
        <v>1584.5509176494895</v>
      </c>
      <c r="L26" s="156">
        <f>IF(RES_hhdet_emi!L26=0,0,RES_hhdet_emi!L26*1000000/RES_hhdet_num!L$24)</f>
        <v>1305.4312646999356</v>
      </c>
      <c r="M26" s="156">
        <f>IF(RES_hhdet_emi!M26=0,0,RES_hhdet_emi!M26*1000000/RES_hhdet_num!M$24)</f>
        <v>1430.4701112172693</v>
      </c>
      <c r="N26" s="156">
        <f>IF(RES_hhdet_emi!N26=0,0,RES_hhdet_emi!N26*1000000/RES_hhdet_num!N$24)</f>
        <v>1344.4826983889222</v>
      </c>
      <c r="O26" s="156">
        <f>IF(RES_hhdet_emi!O26=0,0,RES_hhdet_emi!O26*1000000/RES_hhdet_num!O$24)</f>
        <v>1095.5903709772242</v>
      </c>
      <c r="P26" s="156">
        <f>IF(RES_hhdet_emi!P26=0,0,RES_hhdet_emi!P26*1000000/RES_hhdet_num!P$24)</f>
        <v>981.48774736091832</v>
      </c>
      <c r="Q26" s="156">
        <f>IF(RES_hhdet_emi!Q26=0,0,RES_hhdet_emi!Q26*1000000/RES_hhdet_num!Q$24)</f>
        <v>1176.7181718544521</v>
      </c>
    </row>
    <row r="27" spans="1:17" ht="12" customHeight="1" x14ac:dyDescent="0.25">
      <c r="A27" s="23" t="s">
        <v>60</v>
      </c>
      <c r="B27" s="156">
        <f>IF(RES_hhdet_emi!B27=0,0,RES_hhdet_emi!B27*1000000/RES_hhdet_num!B$24)</f>
        <v>0</v>
      </c>
      <c r="C27" s="156">
        <f>IF(RES_hhdet_emi!C27=0,0,RES_hhdet_emi!C27*1000000/RES_hhdet_num!C$24)</f>
        <v>0</v>
      </c>
      <c r="D27" s="156">
        <f>IF(RES_hhdet_emi!D27=0,0,RES_hhdet_emi!D27*1000000/RES_hhdet_num!D$24)</f>
        <v>0</v>
      </c>
      <c r="E27" s="156">
        <f>IF(RES_hhdet_emi!E27=0,0,RES_hhdet_emi!E27*1000000/RES_hhdet_num!E$24)</f>
        <v>0</v>
      </c>
      <c r="F27" s="156">
        <f>IF(RES_hhdet_emi!F27=0,0,RES_hhdet_emi!F27*1000000/RES_hhdet_num!F$24)</f>
        <v>0</v>
      </c>
      <c r="G27" s="156">
        <f>IF(RES_hhdet_emi!G27=0,0,RES_hhdet_emi!G27*1000000/RES_hhdet_num!G$24)</f>
        <v>0</v>
      </c>
      <c r="H27" s="156">
        <f>IF(RES_hhdet_emi!H27=0,0,RES_hhdet_emi!H27*1000000/RES_hhdet_num!H$24)</f>
        <v>0</v>
      </c>
      <c r="I27" s="156">
        <f>IF(RES_hhdet_emi!I27=0,0,RES_hhdet_emi!I27*1000000/RES_hhdet_num!I$24)</f>
        <v>0</v>
      </c>
      <c r="J27" s="156">
        <f>IF(RES_hhdet_emi!J27=0,0,RES_hhdet_emi!J27*1000000/RES_hhdet_num!J$24)</f>
        <v>0</v>
      </c>
      <c r="K27" s="156">
        <f>IF(RES_hhdet_emi!K27=0,0,RES_hhdet_emi!K27*1000000/RES_hhdet_num!K$24)</f>
        <v>0</v>
      </c>
      <c r="L27" s="156">
        <f>IF(RES_hhdet_emi!L27=0,0,RES_hhdet_emi!L27*1000000/RES_hhdet_num!L$24)</f>
        <v>0</v>
      </c>
      <c r="M27" s="156">
        <f>IF(RES_hhdet_emi!M27=0,0,RES_hhdet_emi!M27*1000000/RES_hhdet_num!M$24)</f>
        <v>0</v>
      </c>
      <c r="N27" s="156">
        <f>IF(RES_hhdet_emi!N27=0,0,RES_hhdet_emi!N27*1000000/RES_hhdet_num!N$24)</f>
        <v>0</v>
      </c>
      <c r="O27" s="156">
        <f>IF(RES_hhdet_emi!O27=0,0,RES_hhdet_emi!O27*1000000/RES_hhdet_num!O$24)</f>
        <v>0</v>
      </c>
      <c r="P27" s="156">
        <f>IF(RES_hhdet_emi!P27=0,0,RES_hhdet_emi!P27*1000000/RES_hhdet_num!P$24)</f>
        <v>0</v>
      </c>
      <c r="Q27" s="156">
        <f>IF(RES_hhdet_emi!Q27=0,0,RES_hhdet_emi!Q27*1000000/RES_hhdet_num!Q$24)</f>
        <v>0</v>
      </c>
    </row>
    <row r="28" spans="1:17" ht="12.95" customHeight="1" x14ac:dyDescent="0.25">
      <c r="A28" s="158" t="s">
        <v>112</v>
      </c>
      <c r="B28" s="157">
        <f t="shared" ref="B28:Q28" si="5">B29</f>
        <v>0</v>
      </c>
      <c r="C28" s="157">
        <f t="shared" si="5"/>
        <v>0</v>
      </c>
      <c r="D28" s="157">
        <f t="shared" si="5"/>
        <v>0</v>
      </c>
      <c r="E28" s="157">
        <f t="shared" si="5"/>
        <v>0</v>
      </c>
      <c r="F28" s="157">
        <f t="shared" si="5"/>
        <v>0</v>
      </c>
      <c r="G28" s="157">
        <f t="shared" si="5"/>
        <v>0</v>
      </c>
      <c r="H28" s="157">
        <f t="shared" si="5"/>
        <v>0</v>
      </c>
      <c r="I28" s="157">
        <f t="shared" si="5"/>
        <v>0</v>
      </c>
      <c r="J28" s="157">
        <f t="shared" si="5"/>
        <v>0</v>
      </c>
      <c r="K28" s="157">
        <f t="shared" si="5"/>
        <v>0</v>
      </c>
      <c r="L28" s="157">
        <f t="shared" si="5"/>
        <v>0</v>
      </c>
      <c r="M28" s="157">
        <f t="shared" si="5"/>
        <v>0</v>
      </c>
      <c r="N28" s="157">
        <f t="shared" si="5"/>
        <v>0</v>
      </c>
      <c r="O28" s="157">
        <f t="shared" si="5"/>
        <v>0</v>
      </c>
      <c r="P28" s="157">
        <f t="shared" si="5"/>
        <v>0</v>
      </c>
      <c r="Q28" s="157">
        <f t="shared" si="5"/>
        <v>0</v>
      </c>
    </row>
    <row r="29" spans="1:17" ht="12" customHeight="1" x14ac:dyDescent="0.25">
      <c r="A29" s="23" t="s">
        <v>60</v>
      </c>
      <c r="B29" s="156">
        <f>IF(RES_hhdet_emi!B29=0,0,RES_hhdet_emi!B29*1000000/RES_hhdet_num!B$24)</f>
        <v>0</v>
      </c>
      <c r="C29" s="156">
        <f>IF(RES_hhdet_emi!C29=0,0,RES_hhdet_emi!C29*1000000/RES_hhdet_num!C$24)</f>
        <v>0</v>
      </c>
      <c r="D29" s="156">
        <f>IF(RES_hhdet_emi!D29=0,0,RES_hhdet_emi!D29*1000000/RES_hhdet_num!D$24)</f>
        <v>0</v>
      </c>
      <c r="E29" s="156">
        <f>IF(RES_hhdet_emi!E29=0,0,RES_hhdet_emi!E29*1000000/RES_hhdet_num!E$24)</f>
        <v>0</v>
      </c>
      <c r="F29" s="156">
        <f>IF(RES_hhdet_emi!F29=0,0,RES_hhdet_emi!F29*1000000/RES_hhdet_num!F$24)</f>
        <v>0</v>
      </c>
      <c r="G29" s="156">
        <f>IF(RES_hhdet_emi!G29=0,0,RES_hhdet_emi!G29*1000000/RES_hhdet_num!G$24)</f>
        <v>0</v>
      </c>
      <c r="H29" s="156">
        <f>IF(RES_hhdet_emi!H29=0,0,RES_hhdet_emi!H29*1000000/RES_hhdet_num!H$24)</f>
        <v>0</v>
      </c>
      <c r="I29" s="156">
        <f>IF(RES_hhdet_emi!I29=0,0,RES_hhdet_emi!I29*1000000/RES_hhdet_num!I$24)</f>
        <v>0</v>
      </c>
      <c r="J29" s="156">
        <f>IF(RES_hhdet_emi!J29=0,0,RES_hhdet_emi!J29*1000000/RES_hhdet_num!J$24)</f>
        <v>0</v>
      </c>
      <c r="K29" s="156">
        <f>IF(RES_hhdet_emi!K29=0,0,RES_hhdet_emi!K29*1000000/RES_hhdet_num!K$24)</f>
        <v>0</v>
      </c>
      <c r="L29" s="156">
        <f>IF(RES_hhdet_emi!L29=0,0,RES_hhdet_emi!L29*1000000/RES_hhdet_num!L$24)</f>
        <v>0</v>
      </c>
      <c r="M29" s="156">
        <f>IF(RES_hhdet_emi!M29=0,0,RES_hhdet_emi!M29*1000000/RES_hhdet_num!M$24)</f>
        <v>0</v>
      </c>
      <c r="N29" s="156">
        <f>IF(RES_hhdet_emi!N29=0,0,RES_hhdet_emi!N29*1000000/RES_hhdet_num!N$24)</f>
        <v>0</v>
      </c>
      <c r="O29" s="156">
        <f>IF(RES_hhdet_emi!O29=0,0,RES_hhdet_emi!O29*1000000/RES_hhdet_num!O$24)</f>
        <v>0</v>
      </c>
      <c r="P29" s="156">
        <f>IF(RES_hhdet_emi!P29=0,0,RES_hhdet_emi!P29*1000000/RES_hhdet_num!P$24)</f>
        <v>0</v>
      </c>
      <c r="Q29" s="156">
        <f>IF(RES_hhdet_emi!Q29=0,0,RES_hhdet_emi!Q29*1000000/RES_hhdet_num!Q$24)</f>
        <v>0</v>
      </c>
    </row>
    <row r="30" spans="1:17" ht="12" customHeight="1" x14ac:dyDescent="0.25">
      <c r="A30" s="158" t="s">
        <v>63</v>
      </c>
      <c r="B30" s="157">
        <f>IF(RES_hhdet_emi!B30=0,0,RES_hhdet_emi!B30*1000000/RES_hhdet_num!B$24)</f>
        <v>153.28527471920614</v>
      </c>
      <c r="C30" s="157">
        <f>IF(RES_hhdet_emi!C30=0,0,RES_hhdet_emi!C30*1000000/RES_hhdet_num!C$24)</f>
        <v>140.41849746665235</v>
      </c>
      <c r="D30" s="157">
        <f>IF(RES_hhdet_emi!D30=0,0,RES_hhdet_emi!D30*1000000/RES_hhdet_num!D$24)</f>
        <v>160.31247778959425</v>
      </c>
      <c r="E30" s="157">
        <f>IF(RES_hhdet_emi!E30=0,0,RES_hhdet_emi!E30*1000000/RES_hhdet_num!E$24)</f>
        <v>160.99729106174709</v>
      </c>
      <c r="F30" s="157">
        <f>IF(RES_hhdet_emi!F30=0,0,RES_hhdet_emi!F30*1000000/RES_hhdet_num!F$24)</f>
        <v>115.47585962834454</v>
      </c>
      <c r="G30" s="157">
        <f>IF(RES_hhdet_emi!G30=0,0,RES_hhdet_emi!G30*1000000/RES_hhdet_num!G$24)</f>
        <v>173.41199755098512</v>
      </c>
      <c r="H30" s="157">
        <f>IF(RES_hhdet_emi!H30=0,0,RES_hhdet_emi!H30*1000000/RES_hhdet_num!H$24)</f>
        <v>131.03400515940226</v>
      </c>
      <c r="I30" s="157">
        <f>IF(RES_hhdet_emi!I30=0,0,RES_hhdet_emi!I30*1000000/RES_hhdet_num!I$24)</f>
        <v>59.480286759603381</v>
      </c>
      <c r="J30" s="157">
        <f>IF(RES_hhdet_emi!J30=0,0,RES_hhdet_emi!J30*1000000/RES_hhdet_num!J$24)</f>
        <v>64.796651008382355</v>
      </c>
      <c r="K30" s="157">
        <f>IF(RES_hhdet_emi!K30=0,0,RES_hhdet_emi!K30*1000000/RES_hhdet_num!K$24)</f>
        <v>63.554154101744615</v>
      </c>
      <c r="L30" s="157">
        <f>IF(RES_hhdet_emi!L30=0,0,RES_hhdet_emi!L30*1000000/RES_hhdet_num!L$24)</f>
        <v>46.102436969945238</v>
      </c>
      <c r="M30" s="157">
        <f>IF(RES_hhdet_emi!M30=0,0,RES_hhdet_emi!M30*1000000/RES_hhdet_num!M$24)</f>
        <v>40.212203045835302</v>
      </c>
      <c r="N30" s="157">
        <f>IF(RES_hhdet_emi!N30=0,0,RES_hhdet_emi!N30*1000000/RES_hhdet_num!N$24)</f>
        <v>30.161072228339631</v>
      </c>
      <c r="O30" s="157">
        <f>IF(RES_hhdet_emi!O30=0,0,RES_hhdet_emi!O30*1000000/RES_hhdet_num!O$24)</f>
        <v>15.863182088718446</v>
      </c>
      <c r="P30" s="157">
        <f>IF(RES_hhdet_emi!P30=0,0,RES_hhdet_emi!P30*1000000/RES_hhdet_num!P$24)</f>
        <v>25.538823698641924</v>
      </c>
      <c r="Q30" s="157">
        <f>IF(RES_hhdet_emi!Q30=0,0,RES_hhdet_emi!Q30*1000000/RES_hhdet_num!Q$24)</f>
        <v>46.55240222830944</v>
      </c>
    </row>
    <row r="31" spans="1:17" ht="12" customHeight="1" x14ac:dyDescent="0.25">
      <c r="A31" s="167" t="s">
        <v>169</v>
      </c>
      <c r="B31" s="132">
        <f>IF(RES_hhdet_emi!B31=0,0,RES_hhdet_emi!B31*1000000/RES_hhdet_num!B31)</f>
        <v>1476.3896318088948</v>
      </c>
      <c r="C31" s="132">
        <f>IF(RES_hhdet_emi!C31=0,0,RES_hhdet_emi!C31*1000000/RES_hhdet_num!C31)</f>
        <v>1374.1902312342083</v>
      </c>
      <c r="D31" s="132">
        <f>IF(RES_hhdet_emi!D31=0,0,RES_hhdet_emi!D31*1000000/RES_hhdet_num!D31)</f>
        <v>1403.4398170180643</v>
      </c>
      <c r="E31" s="132">
        <f>IF(RES_hhdet_emi!E31=0,0,RES_hhdet_emi!E31*1000000/RES_hhdet_num!E31)</f>
        <v>1391.7396728594695</v>
      </c>
      <c r="F31" s="132">
        <f>IF(RES_hhdet_emi!F31=0,0,RES_hhdet_emi!F31*1000000/RES_hhdet_num!F31)</f>
        <v>1349.7869388079616</v>
      </c>
      <c r="G31" s="132">
        <f>IF(RES_hhdet_emi!G31=0,0,RES_hhdet_emi!G31*1000000/RES_hhdet_num!G31)</f>
        <v>1313.6301855134104</v>
      </c>
      <c r="H31" s="132">
        <f>IF(RES_hhdet_emi!H31=0,0,RES_hhdet_emi!H31*1000000/RES_hhdet_num!H31)</f>
        <v>1246.7639855012123</v>
      </c>
      <c r="I31" s="132">
        <f>IF(RES_hhdet_emi!I31=0,0,RES_hhdet_emi!I31*1000000/RES_hhdet_num!I31)</f>
        <v>1271.4633407564086</v>
      </c>
      <c r="J31" s="132">
        <f>IF(RES_hhdet_emi!J31=0,0,RES_hhdet_emi!J31*1000000/RES_hhdet_num!J31)</f>
        <v>1238.2431123132963</v>
      </c>
      <c r="K31" s="132">
        <f>IF(RES_hhdet_emi!K31=0,0,RES_hhdet_emi!K31*1000000/RES_hhdet_num!K31)</f>
        <v>1221.2091231936977</v>
      </c>
      <c r="L31" s="132">
        <f>IF(RES_hhdet_emi!L31=0,0,RES_hhdet_emi!L31*1000000/RES_hhdet_num!L31)</f>
        <v>1195.5327841983747</v>
      </c>
      <c r="M31" s="132">
        <f>IF(RES_hhdet_emi!M31=0,0,RES_hhdet_emi!M31*1000000/RES_hhdet_num!M31)</f>
        <v>1111.5971518722831</v>
      </c>
      <c r="N31" s="132">
        <f>IF(RES_hhdet_emi!N31=0,0,RES_hhdet_emi!N31*1000000/RES_hhdet_num!N31)</f>
        <v>1037.6976080335505</v>
      </c>
      <c r="O31" s="132">
        <f>IF(RES_hhdet_emi!O31=0,0,RES_hhdet_emi!O31*1000000/RES_hhdet_num!O31)</f>
        <v>986.62747726630016</v>
      </c>
      <c r="P31" s="132">
        <f>IF(RES_hhdet_emi!P31=0,0,RES_hhdet_emi!P31*1000000/RES_hhdet_num!P31)</f>
        <v>987.44030064281606</v>
      </c>
      <c r="Q31" s="132">
        <f>IF(RES_hhdet_emi!Q31=0,0,RES_hhdet_emi!Q31*1000000/RES_hhdet_num!Q31)</f>
        <v>1020.6849830740327</v>
      </c>
    </row>
    <row r="32" spans="1:17" ht="12" customHeight="1" x14ac:dyDescent="0.25">
      <c r="A32" s="167" t="s">
        <v>168</v>
      </c>
      <c r="B32" s="132">
        <f>IF(RES_hhdet_emi!B32=0,0,RES_hhdet_emi!B32*1000000/RES_hhdet_num!B32)</f>
        <v>29.527792636177665</v>
      </c>
      <c r="C32" s="132">
        <f>IF(RES_hhdet_emi!C32=0,0,RES_hhdet_emi!C32*1000000/RES_hhdet_num!C32)</f>
        <v>13.74190231234194</v>
      </c>
      <c r="D32" s="132">
        <f>IF(RES_hhdet_emi!D32=0,0,RES_hhdet_emi!D32*1000000/RES_hhdet_num!D32)</f>
        <v>28.068796340361253</v>
      </c>
      <c r="E32" s="132">
        <f>IF(RES_hhdet_emi!E32=0,0,RES_hhdet_emi!E32*1000000/RES_hhdet_num!E32)</f>
        <v>27.834793457189264</v>
      </c>
      <c r="F32" s="132">
        <f>IF(RES_hhdet_emi!F32=0,0,RES_hhdet_emi!F32*1000000/RES_hhdet_num!F32)</f>
        <v>26.995738776159111</v>
      </c>
      <c r="G32" s="132">
        <f>IF(RES_hhdet_emi!G32=0,0,RES_hhdet_emi!G32*1000000/RES_hhdet_num!G32)</f>
        <v>157.63562226160929</v>
      </c>
      <c r="H32" s="132">
        <f>IF(RES_hhdet_emi!H32=0,0,RES_hhdet_emi!H32*1000000/RES_hhdet_num!H32)</f>
        <v>56.104379347554747</v>
      </c>
      <c r="I32" s="132">
        <f>IF(RES_hhdet_emi!I32=0,0,RES_hhdet_emi!I32*1000000/RES_hhdet_num!I32)</f>
        <v>25.4292668151284</v>
      </c>
      <c r="J32" s="132">
        <f>IF(RES_hhdet_emi!J32=0,0,RES_hhdet_emi!J32*1000000/RES_hhdet_num!J32)</f>
        <v>24.764862246266016</v>
      </c>
      <c r="K32" s="132">
        <f>IF(RES_hhdet_emi!K32=0,0,RES_hhdet_emi!K32*1000000/RES_hhdet_num!K32)</f>
        <v>24.424182463873834</v>
      </c>
      <c r="L32" s="132">
        <f>IF(RES_hhdet_emi!L32=0,0,RES_hhdet_emi!L32*1000000/RES_hhdet_num!L32)</f>
        <v>23.91065568396743</v>
      </c>
      <c r="M32" s="132">
        <f>IF(RES_hhdet_emi!M32=0,0,RES_hhdet_emi!M32*1000000/RES_hhdet_num!M32)</f>
        <v>22.231943037445568</v>
      </c>
      <c r="N32" s="132">
        <f>IF(RES_hhdet_emi!N32=0,0,RES_hhdet_emi!N32*1000000/RES_hhdet_num!N32)</f>
        <v>20.753952160670941</v>
      </c>
      <c r="O32" s="132">
        <f>IF(RES_hhdet_emi!O32=0,0,RES_hhdet_emi!O32*1000000/RES_hhdet_num!O32)</f>
        <v>19.73254954532592</v>
      </c>
      <c r="P32" s="132">
        <f>IF(RES_hhdet_emi!P32=0,0,RES_hhdet_emi!P32*1000000/RES_hhdet_num!P32)</f>
        <v>34.560410522498465</v>
      </c>
      <c r="Q32" s="132">
        <f>IF(RES_hhdet_emi!Q32=0,0,RES_hhdet_emi!Q32*1000000/RES_hhdet_num!Q32)</f>
        <v>86.75822356129278</v>
      </c>
    </row>
    <row r="33" spans="1:17" ht="12" customHeight="1" x14ac:dyDescent="0.25">
      <c r="A33" s="166" t="s">
        <v>57</v>
      </c>
      <c r="B33" s="165">
        <f>IF(RES_hhdet_emi!B33=0,0,RES_hhdet_emi!B33*1000000/RES_hhdet_num!B32)</f>
        <v>29.527792636177665</v>
      </c>
      <c r="C33" s="165">
        <f>IF(RES_hhdet_emi!C33=0,0,RES_hhdet_emi!C33*1000000/RES_hhdet_num!C32)</f>
        <v>13.74190231234194</v>
      </c>
      <c r="D33" s="165">
        <f>IF(RES_hhdet_emi!D33=0,0,RES_hhdet_emi!D33*1000000/RES_hhdet_num!D32)</f>
        <v>28.068796340361253</v>
      </c>
      <c r="E33" s="165">
        <f>IF(RES_hhdet_emi!E33=0,0,RES_hhdet_emi!E33*1000000/RES_hhdet_num!E32)</f>
        <v>27.834793457189264</v>
      </c>
      <c r="F33" s="165">
        <f>IF(RES_hhdet_emi!F33=0,0,RES_hhdet_emi!F33*1000000/RES_hhdet_num!F32)</f>
        <v>26.995738776159111</v>
      </c>
      <c r="G33" s="165">
        <f>IF(RES_hhdet_emi!G33=0,0,RES_hhdet_emi!G33*1000000/RES_hhdet_num!G32)</f>
        <v>157.63562226160929</v>
      </c>
      <c r="H33" s="165">
        <f>IF(RES_hhdet_emi!H33=0,0,RES_hhdet_emi!H33*1000000/RES_hhdet_num!H32)</f>
        <v>56.104379347554747</v>
      </c>
      <c r="I33" s="165">
        <f>IF(RES_hhdet_emi!I33=0,0,RES_hhdet_emi!I33*1000000/RES_hhdet_num!I32)</f>
        <v>25.4292668151284</v>
      </c>
      <c r="J33" s="165">
        <f>IF(RES_hhdet_emi!J33=0,0,RES_hhdet_emi!J33*1000000/RES_hhdet_num!J32)</f>
        <v>24.764862246266016</v>
      </c>
      <c r="K33" s="165">
        <f>IF(RES_hhdet_emi!K33=0,0,RES_hhdet_emi!K33*1000000/RES_hhdet_num!K32)</f>
        <v>24.424182463873834</v>
      </c>
      <c r="L33" s="165">
        <f>IF(RES_hhdet_emi!L33=0,0,RES_hhdet_emi!L33*1000000/RES_hhdet_num!L32)</f>
        <v>23.91065568396743</v>
      </c>
      <c r="M33" s="165">
        <f>IF(RES_hhdet_emi!M33=0,0,RES_hhdet_emi!M33*1000000/RES_hhdet_num!M32)</f>
        <v>22.231943037445568</v>
      </c>
      <c r="N33" s="165">
        <f>IF(RES_hhdet_emi!N33=0,0,RES_hhdet_emi!N33*1000000/RES_hhdet_num!N32)</f>
        <v>20.753952160670941</v>
      </c>
      <c r="O33" s="165">
        <f>IF(RES_hhdet_emi!O33=0,0,RES_hhdet_emi!O33*1000000/RES_hhdet_num!O32)</f>
        <v>19.73254954532592</v>
      </c>
      <c r="P33" s="165">
        <f>IF(RES_hhdet_emi!P33=0,0,RES_hhdet_emi!P33*1000000/RES_hhdet_num!P32)</f>
        <v>34.560410522498465</v>
      </c>
      <c r="Q33" s="165">
        <f>IF(RES_hhdet_emi!Q33=0,0,RES_hhdet_emi!Q33*1000000/RES_hhdet_num!Q32)</f>
        <v>86.75822356129278</v>
      </c>
    </row>
    <row r="34" spans="1:17" ht="12" customHeight="1" x14ac:dyDescent="0.25">
      <c r="A34" s="147" t="s">
        <v>59</v>
      </c>
      <c r="B34" s="164">
        <f>IF(RES_hhdet_emi!B34=0,0,RES_hhdet_emi!B34*1000000/RES_hhdet_num!B32)</f>
        <v>0</v>
      </c>
      <c r="C34" s="164">
        <f>IF(RES_hhdet_emi!C34=0,0,RES_hhdet_emi!C34*1000000/RES_hhdet_num!C32)</f>
        <v>0</v>
      </c>
      <c r="D34" s="164">
        <f>IF(RES_hhdet_emi!D34=0,0,RES_hhdet_emi!D34*1000000/RES_hhdet_num!D32)</f>
        <v>0</v>
      </c>
      <c r="E34" s="164">
        <f>IF(RES_hhdet_emi!E34=0,0,RES_hhdet_emi!E34*1000000/RES_hhdet_num!E32)</f>
        <v>0</v>
      </c>
      <c r="F34" s="164">
        <f>IF(RES_hhdet_emi!F34=0,0,RES_hhdet_emi!F34*1000000/RES_hhdet_num!F32)</f>
        <v>0</v>
      </c>
      <c r="G34" s="164">
        <f>IF(RES_hhdet_emi!G34=0,0,RES_hhdet_emi!G34*1000000/RES_hhdet_num!G32)</f>
        <v>0</v>
      </c>
      <c r="H34" s="164">
        <f>IF(RES_hhdet_emi!H34=0,0,RES_hhdet_emi!H34*1000000/RES_hhdet_num!H32)</f>
        <v>0</v>
      </c>
      <c r="I34" s="164">
        <f>IF(RES_hhdet_emi!I34=0,0,RES_hhdet_emi!I34*1000000/RES_hhdet_num!I32)</f>
        <v>0</v>
      </c>
      <c r="J34" s="164">
        <f>IF(RES_hhdet_emi!J34=0,0,RES_hhdet_emi!J34*1000000/RES_hhdet_num!J32)</f>
        <v>0</v>
      </c>
      <c r="K34" s="164">
        <f>IF(RES_hhdet_emi!K34=0,0,RES_hhdet_emi!K34*1000000/RES_hhdet_num!K32)</f>
        <v>0</v>
      </c>
      <c r="L34" s="164">
        <f>IF(RES_hhdet_emi!L34=0,0,RES_hhdet_emi!L34*1000000/RES_hhdet_num!L32)</f>
        <v>0</v>
      </c>
      <c r="M34" s="164">
        <f>IF(RES_hhdet_emi!M34=0,0,RES_hhdet_emi!M34*1000000/RES_hhdet_num!M32)</f>
        <v>0</v>
      </c>
      <c r="N34" s="164">
        <f>IF(RES_hhdet_emi!N34=0,0,RES_hhdet_emi!N34*1000000/RES_hhdet_num!N32)</f>
        <v>0</v>
      </c>
      <c r="O34" s="164">
        <f>IF(RES_hhdet_emi!O34=0,0,RES_hhdet_emi!O34*1000000/RES_hhdet_num!O32)</f>
        <v>0</v>
      </c>
      <c r="P34" s="164">
        <f>IF(RES_hhdet_emi!P34=0,0,RES_hhdet_emi!P34*1000000/RES_hhdet_num!P32)</f>
        <v>0</v>
      </c>
      <c r="Q34" s="164">
        <f>IF(RES_hhdet_emi!Q34=0,0,RES_hhdet_emi!Q34*1000000/RES_hhdet_num!Q32)</f>
        <v>0</v>
      </c>
    </row>
    <row r="35" spans="1:17" ht="12" customHeight="1" x14ac:dyDescent="0.25">
      <c r="A35" s="163" t="s">
        <v>142</v>
      </c>
      <c r="B35" s="162">
        <f>IF(RES_hhdet_emi!B35=0,0,RES_hhdet_emi!B35*1000000/RES_hhdet_num!B35)</f>
        <v>0</v>
      </c>
      <c r="C35" s="162">
        <f>IF(RES_hhdet_emi!C35=0,0,RES_hhdet_emi!C35*1000000/RES_hhdet_num!C35)</f>
        <v>0</v>
      </c>
      <c r="D35" s="162">
        <f>IF(RES_hhdet_emi!D35=0,0,RES_hhdet_emi!D35*1000000/RES_hhdet_num!D35)</f>
        <v>0</v>
      </c>
      <c r="E35" s="162">
        <f>IF(RES_hhdet_emi!E35=0,0,RES_hhdet_emi!E35*1000000/RES_hhdet_num!E35)</f>
        <v>0</v>
      </c>
      <c r="F35" s="162">
        <f>IF(RES_hhdet_emi!F35=0,0,RES_hhdet_emi!F35*1000000/RES_hhdet_num!F35)</f>
        <v>0</v>
      </c>
      <c r="G35" s="162">
        <f>IF(RES_hhdet_emi!G35=0,0,RES_hhdet_emi!G35*1000000/RES_hhdet_num!G35)</f>
        <v>0</v>
      </c>
      <c r="H35" s="162">
        <f>IF(RES_hhdet_emi!H35=0,0,RES_hhdet_emi!H35*1000000/RES_hhdet_num!H35)</f>
        <v>0</v>
      </c>
      <c r="I35" s="162">
        <f>IF(RES_hhdet_emi!I35=0,0,RES_hhdet_emi!I35*1000000/RES_hhdet_num!I35)</f>
        <v>0</v>
      </c>
      <c r="J35" s="162">
        <f>IF(RES_hhdet_emi!J35=0,0,RES_hhdet_emi!J35*1000000/RES_hhdet_num!J35)</f>
        <v>0</v>
      </c>
      <c r="K35" s="162">
        <f>IF(RES_hhdet_emi!K35=0,0,RES_hhdet_emi!K35*1000000/RES_hhdet_num!K35)</f>
        <v>0</v>
      </c>
      <c r="L35" s="162">
        <f>IF(RES_hhdet_emi!L35=0,0,RES_hhdet_emi!L35*1000000/RES_hhdet_num!L35)</f>
        <v>0</v>
      </c>
      <c r="M35" s="162">
        <f>IF(RES_hhdet_emi!M35=0,0,RES_hhdet_emi!M35*1000000/RES_hhdet_num!M35)</f>
        <v>0</v>
      </c>
      <c r="N35" s="162">
        <f>IF(RES_hhdet_emi!N35=0,0,RES_hhdet_emi!N35*1000000/RES_hhdet_num!N35)</f>
        <v>0</v>
      </c>
      <c r="O35" s="162">
        <f>IF(RES_hhdet_emi!O35=0,0,RES_hhdet_emi!O35*1000000/RES_hhdet_num!O35)</f>
        <v>0</v>
      </c>
      <c r="P35" s="162">
        <f>IF(RES_hhdet_emi!P35=0,0,RES_hhdet_emi!P35*1000000/RES_hhdet_num!P35)</f>
        <v>0</v>
      </c>
      <c r="Q35" s="162">
        <f>IF(RES_hhdet_emi!Q35=0,0,RES_hhdet_emi!Q35*1000000/RES_hhdet_num!Q35)</f>
        <v>0</v>
      </c>
    </row>
    <row r="36" spans="1:17" ht="12" customHeight="1" x14ac:dyDescent="0.25">
      <c r="A36" s="161" t="s">
        <v>141</v>
      </c>
      <c r="B36" s="160">
        <f>IF(RES_hhdet_emi!B36=0,0,RES_hhdet_emi!B36*1000000/RES_hhdet_num!B36)</f>
        <v>0</v>
      </c>
      <c r="C36" s="160">
        <f>IF(RES_hhdet_emi!C36=0,0,RES_hhdet_emi!C36*1000000/RES_hhdet_num!C36)</f>
        <v>0</v>
      </c>
      <c r="D36" s="160">
        <f>IF(RES_hhdet_emi!D36=0,0,RES_hhdet_emi!D36*1000000/RES_hhdet_num!D36)</f>
        <v>0</v>
      </c>
      <c r="E36" s="160">
        <f>IF(RES_hhdet_emi!E36=0,0,RES_hhdet_emi!E36*1000000/RES_hhdet_num!E36)</f>
        <v>0</v>
      </c>
      <c r="F36" s="160">
        <f>IF(RES_hhdet_emi!F36=0,0,RES_hhdet_emi!F36*1000000/RES_hhdet_num!F36)</f>
        <v>0</v>
      </c>
      <c r="G36" s="160">
        <f>IF(RES_hhdet_emi!G36=0,0,RES_hhdet_emi!G36*1000000/RES_hhdet_num!G36)</f>
        <v>0</v>
      </c>
      <c r="H36" s="160">
        <f>IF(RES_hhdet_emi!H36=0,0,RES_hhdet_emi!H36*1000000/RES_hhdet_num!H36)</f>
        <v>0</v>
      </c>
      <c r="I36" s="160">
        <f>IF(RES_hhdet_emi!I36=0,0,RES_hhdet_emi!I36*1000000/RES_hhdet_num!I36)</f>
        <v>0</v>
      </c>
      <c r="J36" s="160">
        <f>IF(RES_hhdet_emi!J36=0,0,RES_hhdet_emi!J36*1000000/RES_hhdet_num!J36)</f>
        <v>0</v>
      </c>
      <c r="K36" s="160">
        <f>IF(RES_hhdet_emi!K36=0,0,RES_hhdet_emi!K36*1000000/RES_hhdet_num!K36)</f>
        <v>0</v>
      </c>
      <c r="L36" s="160">
        <f>IF(RES_hhdet_emi!L36=0,0,RES_hhdet_emi!L36*1000000/RES_hhdet_num!L36)</f>
        <v>0</v>
      </c>
      <c r="M36" s="160">
        <f>IF(RES_hhdet_emi!M36=0,0,RES_hhdet_emi!M36*1000000/RES_hhdet_num!M36)</f>
        <v>0</v>
      </c>
      <c r="N36" s="160">
        <f>IF(RES_hhdet_emi!N36=0,0,RES_hhdet_emi!N36*1000000/RES_hhdet_num!N36)</f>
        <v>0</v>
      </c>
      <c r="O36" s="160">
        <f>IF(RES_hhdet_emi!O36=0,0,RES_hhdet_emi!O36*1000000/RES_hhdet_num!O36)</f>
        <v>0</v>
      </c>
      <c r="P36" s="160">
        <f>IF(RES_hhdet_emi!P36=0,0,RES_hhdet_emi!P36*1000000/RES_hhdet_num!P36)</f>
        <v>0</v>
      </c>
      <c r="Q36" s="160">
        <f>IF(RES_hhdet_emi!Q36=0,0,RES_hhdet_emi!Q36*1000000/RES_hhdet_num!Q36)</f>
        <v>0</v>
      </c>
    </row>
    <row r="37" spans="1:17" ht="12" customHeight="1" x14ac:dyDescent="0.25">
      <c r="A37" s="148" t="s">
        <v>60</v>
      </c>
      <c r="B37" s="156">
        <f>IF(RES_hhdet_emi!B37=0,0,RES_hhdet_emi!B37*1000000/RES_hhdet_num!B36)</f>
        <v>0</v>
      </c>
      <c r="C37" s="156">
        <f>IF(RES_hhdet_emi!C37=0,0,RES_hhdet_emi!C37*1000000/RES_hhdet_num!C36)</f>
        <v>0</v>
      </c>
      <c r="D37" s="156">
        <f>IF(RES_hhdet_emi!D37=0,0,RES_hhdet_emi!D37*1000000/RES_hhdet_num!D36)</f>
        <v>0</v>
      </c>
      <c r="E37" s="156">
        <f>IF(RES_hhdet_emi!E37=0,0,RES_hhdet_emi!E37*1000000/RES_hhdet_num!E36)</f>
        <v>0</v>
      </c>
      <c r="F37" s="156">
        <f>IF(RES_hhdet_emi!F37=0,0,RES_hhdet_emi!F37*1000000/RES_hhdet_num!F36)</f>
        <v>0</v>
      </c>
      <c r="G37" s="156">
        <f>IF(RES_hhdet_emi!G37=0,0,RES_hhdet_emi!G37*1000000/RES_hhdet_num!G36)</f>
        <v>0</v>
      </c>
      <c r="H37" s="156">
        <f>IF(RES_hhdet_emi!H37=0,0,RES_hhdet_emi!H37*1000000/RES_hhdet_num!H36)</f>
        <v>0</v>
      </c>
      <c r="I37" s="156">
        <f>IF(RES_hhdet_emi!I37=0,0,RES_hhdet_emi!I37*1000000/RES_hhdet_num!I36)</f>
        <v>0</v>
      </c>
      <c r="J37" s="156">
        <f>IF(RES_hhdet_emi!J37=0,0,RES_hhdet_emi!J37*1000000/RES_hhdet_num!J36)</f>
        <v>0</v>
      </c>
      <c r="K37" s="156">
        <f>IF(RES_hhdet_emi!K37=0,0,RES_hhdet_emi!K37*1000000/RES_hhdet_num!K36)</f>
        <v>0</v>
      </c>
      <c r="L37" s="156">
        <f>IF(RES_hhdet_emi!L37=0,0,RES_hhdet_emi!L37*1000000/RES_hhdet_num!L36)</f>
        <v>0</v>
      </c>
      <c r="M37" s="156">
        <f>IF(RES_hhdet_emi!M37=0,0,RES_hhdet_emi!M37*1000000/RES_hhdet_num!M36)</f>
        <v>0</v>
      </c>
      <c r="N37" s="156">
        <f>IF(RES_hhdet_emi!N37=0,0,RES_hhdet_emi!N37*1000000/RES_hhdet_num!N36)</f>
        <v>0</v>
      </c>
      <c r="O37" s="156">
        <f>IF(RES_hhdet_emi!O37=0,0,RES_hhdet_emi!O37*1000000/RES_hhdet_num!O36)</f>
        <v>0</v>
      </c>
      <c r="P37" s="156">
        <f>IF(RES_hhdet_emi!P37=0,0,RES_hhdet_emi!P37*1000000/RES_hhdet_num!P36)</f>
        <v>0</v>
      </c>
      <c r="Q37" s="156">
        <f>IF(RES_hhdet_emi!Q37=0,0,RES_hhdet_emi!Q37*1000000/RES_hhdet_num!Q36)</f>
        <v>0</v>
      </c>
    </row>
    <row r="38" spans="1:17" ht="12" customHeight="1" x14ac:dyDescent="0.25">
      <c r="A38" s="148" t="s">
        <v>59</v>
      </c>
      <c r="B38" s="156">
        <f>IF(RES_hhdet_emi!B38=0,0,RES_hhdet_emi!B38*1000000/RES_hhdet_num!B36)</f>
        <v>0</v>
      </c>
      <c r="C38" s="156">
        <f>IF(RES_hhdet_emi!C38=0,0,RES_hhdet_emi!C38*1000000/RES_hhdet_num!C36)</f>
        <v>0</v>
      </c>
      <c r="D38" s="156">
        <f>IF(RES_hhdet_emi!D38=0,0,RES_hhdet_emi!D38*1000000/RES_hhdet_num!D36)</f>
        <v>0</v>
      </c>
      <c r="E38" s="156">
        <f>IF(RES_hhdet_emi!E38=0,0,RES_hhdet_emi!E38*1000000/RES_hhdet_num!E36)</f>
        <v>0</v>
      </c>
      <c r="F38" s="156">
        <f>IF(RES_hhdet_emi!F38=0,0,RES_hhdet_emi!F38*1000000/RES_hhdet_num!F36)</f>
        <v>0</v>
      </c>
      <c r="G38" s="156">
        <f>IF(RES_hhdet_emi!G38=0,0,RES_hhdet_emi!G38*1000000/RES_hhdet_num!G36)</f>
        <v>0</v>
      </c>
      <c r="H38" s="156">
        <f>IF(RES_hhdet_emi!H38=0,0,RES_hhdet_emi!H38*1000000/RES_hhdet_num!H36)</f>
        <v>0</v>
      </c>
      <c r="I38" s="156">
        <f>IF(RES_hhdet_emi!I38=0,0,RES_hhdet_emi!I38*1000000/RES_hhdet_num!I36)</f>
        <v>0</v>
      </c>
      <c r="J38" s="156">
        <f>IF(RES_hhdet_emi!J38=0,0,RES_hhdet_emi!J38*1000000/RES_hhdet_num!J36)</f>
        <v>0</v>
      </c>
      <c r="K38" s="156">
        <f>IF(RES_hhdet_emi!K38=0,0,RES_hhdet_emi!K38*1000000/RES_hhdet_num!K36)</f>
        <v>0</v>
      </c>
      <c r="L38" s="156">
        <f>IF(RES_hhdet_emi!L38=0,0,RES_hhdet_emi!L38*1000000/RES_hhdet_num!L36)</f>
        <v>0</v>
      </c>
      <c r="M38" s="156">
        <f>IF(RES_hhdet_emi!M38=0,0,RES_hhdet_emi!M38*1000000/RES_hhdet_num!M36)</f>
        <v>0</v>
      </c>
      <c r="N38" s="156">
        <f>IF(RES_hhdet_emi!N38=0,0,RES_hhdet_emi!N38*1000000/RES_hhdet_num!N36)</f>
        <v>0</v>
      </c>
      <c r="O38" s="156">
        <f>IF(RES_hhdet_emi!O38=0,0,RES_hhdet_emi!O38*1000000/RES_hhdet_num!O36)</f>
        <v>0</v>
      </c>
      <c r="P38" s="156">
        <f>IF(RES_hhdet_emi!P38=0,0,RES_hhdet_emi!P38*1000000/RES_hhdet_num!P36)</f>
        <v>0</v>
      </c>
      <c r="Q38" s="156">
        <f>IF(RES_hhdet_emi!Q38=0,0,RES_hhdet_emi!Q38*1000000/RES_hhdet_num!Q36)</f>
        <v>0</v>
      </c>
    </row>
    <row r="39" spans="1:17" ht="12" customHeight="1" x14ac:dyDescent="0.25">
      <c r="A39" s="158" t="s">
        <v>62</v>
      </c>
      <c r="B39" s="157">
        <f>IF(RES_hhdet_emi!B39=0,0,RES_hhdet_emi!B39*1000000/RES_hhdet_num!B$24)</f>
        <v>313.2077889044628</v>
      </c>
      <c r="C39" s="157">
        <f>IF(RES_hhdet_emi!C39=0,0,RES_hhdet_emi!C39*1000000/RES_hhdet_num!C$24)</f>
        <v>306.4727830822527</v>
      </c>
      <c r="D39" s="157">
        <f>IF(RES_hhdet_emi!D39=0,0,RES_hhdet_emi!D39*1000000/RES_hhdet_num!D$24)</f>
        <v>298.45276800584259</v>
      </c>
      <c r="E39" s="157">
        <f>IF(RES_hhdet_emi!E39=0,0,RES_hhdet_emi!E39*1000000/RES_hhdet_num!E$24)</f>
        <v>317.06701750522114</v>
      </c>
      <c r="F39" s="157">
        <f>IF(RES_hhdet_emi!F39=0,0,RES_hhdet_emi!F39*1000000/RES_hhdet_num!F$24)</f>
        <v>321.12427507812089</v>
      </c>
      <c r="G39" s="157">
        <f>IF(RES_hhdet_emi!G39=0,0,RES_hhdet_emi!G39*1000000/RES_hhdet_num!G$24)</f>
        <v>293.39858638763337</v>
      </c>
      <c r="H39" s="157">
        <f>IF(RES_hhdet_emi!H39=0,0,RES_hhdet_emi!H39*1000000/RES_hhdet_num!H$24)</f>
        <v>237.88531660921402</v>
      </c>
      <c r="I39" s="157">
        <f>IF(RES_hhdet_emi!I39=0,0,RES_hhdet_emi!I39*1000000/RES_hhdet_num!I$24)</f>
        <v>255.26557604558798</v>
      </c>
      <c r="J39" s="157">
        <f>IF(RES_hhdet_emi!J39=0,0,RES_hhdet_emi!J39*1000000/RES_hhdet_num!J$24)</f>
        <v>232.63770417013686</v>
      </c>
      <c r="K39" s="157">
        <f>IF(RES_hhdet_emi!K39=0,0,RES_hhdet_emi!K39*1000000/RES_hhdet_num!K$24)</f>
        <v>228.80500968580074</v>
      </c>
      <c r="L39" s="157">
        <f>IF(RES_hhdet_emi!L39=0,0,RES_hhdet_emi!L39*1000000/RES_hhdet_num!L$24)</f>
        <v>222.7281889030634</v>
      </c>
      <c r="M39" s="157">
        <f>IF(RES_hhdet_emi!M39=0,0,RES_hhdet_emi!M39*1000000/RES_hhdet_num!M$24)</f>
        <v>242.62367154510201</v>
      </c>
      <c r="N39" s="157">
        <f>IF(RES_hhdet_emi!N39=0,0,RES_hhdet_emi!N39*1000000/RES_hhdet_num!N$24)</f>
        <v>230.26125692040509</v>
      </c>
      <c r="O39" s="157">
        <f>IF(RES_hhdet_emi!O39=0,0,RES_hhdet_emi!O39*1000000/RES_hhdet_num!O$24)</f>
        <v>220.53890479100397</v>
      </c>
      <c r="P39" s="157">
        <f>IF(RES_hhdet_emi!P39=0,0,RES_hhdet_emi!P39*1000000/RES_hhdet_num!P$24)</f>
        <v>210.49468234830618</v>
      </c>
      <c r="Q39" s="157">
        <f>IF(RES_hhdet_emi!Q39=0,0,RES_hhdet_emi!Q39*1000000/RES_hhdet_num!Q$24)</f>
        <v>219.18198839143943</v>
      </c>
    </row>
    <row r="40" spans="1:17" ht="12" customHeight="1" x14ac:dyDescent="0.25">
      <c r="A40" s="23" t="s">
        <v>57</v>
      </c>
      <c r="B40" s="156">
        <f>IF(RES_hhdet_emi!B40=0,0,RES_hhdet_emi!B40*1000000/RES_hhdet_num!B40)</f>
        <v>625.05137837200266</v>
      </c>
      <c r="C40" s="156">
        <f>IF(RES_hhdet_emi!C40=0,0,RES_hhdet_emi!C40*1000000/RES_hhdet_num!C40)</f>
        <v>480.6470730780552</v>
      </c>
      <c r="D40" s="156">
        <f>IF(RES_hhdet_emi!D40=0,0,RES_hhdet_emi!D40*1000000/RES_hhdet_num!D40)</f>
        <v>477.19380954176722</v>
      </c>
      <c r="E40" s="156">
        <f>IF(RES_hhdet_emi!E40=0,0,RES_hhdet_emi!E40*1000000/RES_hhdet_num!E40)</f>
        <v>519.36833130682271</v>
      </c>
      <c r="F40" s="156">
        <f>IF(RES_hhdet_emi!F40=0,0,RES_hhdet_emi!F40*1000000/RES_hhdet_num!F40)</f>
        <v>538.19833512409491</v>
      </c>
      <c r="G40" s="156">
        <f>IF(RES_hhdet_emi!G40=0,0,RES_hhdet_emi!G40*1000000/RES_hhdet_num!G40)</f>
        <v>524.54067184314135</v>
      </c>
      <c r="H40" s="156">
        <f>IF(RES_hhdet_emi!H40=0,0,RES_hhdet_emi!H40*1000000/RES_hhdet_num!H40)</f>
        <v>476.29842279201966</v>
      </c>
      <c r="I40" s="156">
        <f>IF(RES_hhdet_emi!I40=0,0,RES_hhdet_emi!I40*1000000/RES_hhdet_num!I40)</f>
        <v>514.99013223309987</v>
      </c>
      <c r="J40" s="156">
        <f>IF(RES_hhdet_emi!J40=0,0,RES_hhdet_emi!J40*1000000/RES_hhdet_num!J40)</f>
        <v>488.45966596039523</v>
      </c>
      <c r="K40" s="156">
        <f>IF(RES_hhdet_emi!K40=0,0,RES_hhdet_emi!K40*1000000/RES_hhdet_num!K40)</f>
        <v>495.44296989363477</v>
      </c>
      <c r="L40" s="156">
        <f>IF(RES_hhdet_emi!L40=0,0,RES_hhdet_emi!L40*1000000/RES_hhdet_num!L40)</f>
        <v>488.70876726227885</v>
      </c>
      <c r="M40" s="156">
        <f>IF(RES_hhdet_emi!M40=0,0,RES_hhdet_emi!M40*1000000/RES_hhdet_num!M40)</f>
        <v>483.16419225940763</v>
      </c>
      <c r="N40" s="156">
        <f>IF(RES_hhdet_emi!N40=0,0,RES_hhdet_emi!N40*1000000/RES_hhdet_num!N40)</f>
        <v>468.56269040188852</v>
      </c>
      <c r="O40" s="156">
        <f>IF(RES_hhdet_emi!O40=0,0,RES_hhdet_emi!O40*1000000/RES_hhdet_num!O40)</f>
        <v>421.08820506007447</v>
      </c>
      <c r="P40" s="156">
        <f>IF(RES_hhdet_emi!P40=0,0,RES_hhdet_emi!P40*1000000/RES_hhdet_num!P40)</f>
        <v>415.48117456366919</v>
      </c>
      <c r="Q40" s="156">
        <f>IF(RES_hhdet_emi!Q40=0,0,RES_hhdet_emi!Q40*1000000/RES_hhdet_num!Q40)</f>
        <v>435.65802630891051</v>
      </c>
    </row>
    <row r="41" spans="1:17" ht="12" customHeight="1" x14ac:dyDescent="0.25">
      <c r="A41" s="29" t="s">
        <v>140</v>
      </c>
      <c r="B41" s="57">
        <f>IF(RES_hhdet_emi!B41=0,0,RES_hhdet_emi!B41*1000000/RES_hhdet_num!B41)</f>
        <v>0</v>
      </c>
      <c r="C41" s="57">
        <f>IF(RES_hhdet_emi!C41=0,0,RES_hhdet_emi!C41*1000000/RES_hhdet_num!C41)</f>
        <v>0</v>
      </c>
      <c r="D41" s="57">
        <f>IF(RES_hhdet_emi!D41=0,0,RES_hhdet_emi!D41*1000000/RES_hhdet_num!D41)</f>
        <v>0</v>
      </c>
      <c r="E41" s="57">
        <f>IF(RES_hhdet_emi!E41=0,0,RES_hhdet_emi!E41*1000000/RES_hhdet_num!E41)</f>
        <v>0</v>
      </c>
      <c r="F41" s="57">
        <f>IF(RES_hhdet_emi!F41=0,0,RES_hhdet_emi!F41*1000000/RES_hhdet_num!F41)</f>
        <v>0</v>
      </c>
      <c r="G41" s="57">
        <f>IF(RES_hhdet_emi!G41=0,0,RES_hhdet_emi!G41*1000000/RES_hhdet_num!G41)</f>
        <v>0</v>
      </c>
      <c r="H41" s="57">
        <f>IF(RES_hhdet_emi!H41=0,0,RES_hhdet_emi!H41*1000000/RES_hhdet_num!H41)</f>
        <v>0</v>
      </c>
      <c r="I41" s="57">
        <f>IF(RES_hhdet_emi!I41=0,0,RES_hhdet_emi!I41*1000000/RES_hhdet_num!I41)</f>
        <v>0</v>
      </c>
      <c r="J41" s="57">
        <f>IF(RES_hhdet_emi!J41=0,0,RES_hhdet_emi!J41*1000000/RES_hhdet_num!J41)</f>
        <v>0</v>
      </c>
      <c r="K41" s="57">
        <f>IF(RES_hhdet_emi!K41=0,0,RES_hhdet_emi!K41*1000000/RES_hhdet_num!K41)</f>
        <v>0</v>
      </c>
      <c r="L41" s="57">
        <f>IF(RES_hhdet_emi!L41=0,0,RES_hhdet_emi!L41*1000000/RES_hhdet_num!L41)</f>
        <v>0</v>
      </c>
      <c r="M41" s="57">
        <f>IF(RES_hhdet_emi!M41=0,0,RES_hhdet_emi!M41*1000000/RES_hhdet_num!M41)</f>
        <v>0</v>
      </c>
      <c r="N41" s="57">
        <f>IF(RES_hhdet_emi!N41=0,0,RES_hhdet_emi!N41*1000000/RES_hhdet_num!N41)</f>
        <v>0</v>
      </c>
      <c r="O41" s="57">
        <f>IF(RES_hhdet_emi!O41=0,0,RES_hhdet_emi!O41*1000000/RES_hhdet_num!O41)</f>
        <v>0</v>
      </c>
      <c r="P41" s="57">
        <f>IF(RES_hhdet_emi!P41=0,0,RES_hhdet_emi!P41*1000000/RES_hhdet_num!P41)</f>
        <v>0</v>
      </c>
      <c r="Q41" s="57">
        <f>IF(RES_hhdet_emi!Q41=0,0,RES_hhdet_emi!Q41*1000000/RES_hhdet_num!Q41)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>SUM(B44,B47,B49,B58)</f>
        <v>2719.881628466886</v>
      </c>
      <c r="C43" s="168">
        <f t="shared" ref="C43:Q43" si="6">SUM(C44,C47,C49,C58)</f>
        <v>2684.6462860416405</v>
      </c>
      <c r="D43" s="168">
        <f t="shared" si="6"/>
        <v>2714.5891016837063</v>
      </c>
      <c r="E43" s="168">
        <f t="shared" si="6"/>
        <v>2776.6427542413612</v>
      </c>
      <c r="F43" s="168">
        <f t="shared" si="6"/>
        <v>2445.2682135220243</v>
      </c>
      <c r="G43" s="168">
        <f t="shared" si="6"/>
        <v>2077.1115408216765</v>
      </c>
      <c r="H43" s="168">
        <f t="shared" si="6"/>
        <v>2278.9484339258215</v>
      </c>
      <c r="I43" s="168">
        <f t="shared" si="6"/>
        <v>2237.4645066113139</v>
      </c>
      <c r="J43" s="168">
        <f t="shared" si="6"/>
        <v>1975.2822650297362</v>
      </c>
      <c r="K43" s="168">
        <f t="shared" si="6"/>
        <v>2114.071099086309</v>
      </c>
      <c r="L43" s="168">
        <f t="shared" si="6"/>
        <v>1801.5669834838707</v>
      </c>
      <c r="M43" s="168">
        <f t="shared" si="6"/>
        <v>1956.2987400753434</v>
      </c>
      <c r="N43" s="168">
        <f t="shared" si="6"/>
        <v>1839.4983008661779</v>
      </c>
      <c r="O43" s="168">
        <f t="shared" si="6"/>
        <v>1529.5410269484175</v>
      </c>
      <c r="P43" s="168">
        <f t="shared" si="6"/>
        <v>1383.8215316654844</v>
      </c>
      <c r="Q43" s="168">
        <f t="shared" si="6"/>
        <v>1628.9030184884541</v>
      </c>
    </row>
    <row r="44" spans="1:17" ht="12.95" customHeight="1" x14ac:dyDescent="0.25">
      <c r="A44" s="158" t="s">
        <v>65</v>
      </c>
      <c r="B44" s="157">
        <f t="shared" ref="B44:Q44" si="7">SUM(B45:B46)</f>
        <v>2406.6795774476736</v>
      </c>
      <c r="C44" s="157">
        <f t="shared" si="7"/>
        <v>2378.2218060524951</v>
      </c>
      <c r="D44" s="157">
        <f t="shared" si="7"/>
        <v>2415.9479494208226</v>
      </c>
      <c r="E44" s="157">
        <f t="shared" si="7"/>
        <v>2458.6647363042771</v>
      </c>
      <c r="F44" s="157">
        <f t="shared" si="7"/>
        <v>2123.1776255889572</v>
      </c>
      <c r="G44" s="157">
        <f t="shared" si="7"/>
        <v>1781.6229338876008</v>
      </c>
      <c r="H44" s="157">
        <f t="shared" si="7"/>
        <v>2038.5888181838552</v>
      </c>
      <c r="I44" s="157">
        <f t="shared" si="7"/>
        <v>1979.5400098869281</v>
      </c>
      <c r="J44" s="157">
        <f t="shared" si="7"/>
        <v>1741.4453840846952</v>
      </c>
      <c r="K44" s="157">
        <f t="shared" si="7"/>
        <v>1885.9970643801121</v>
      </c>
      <c r="L44" s="157">
        <f t="shared" si="7"/>
        <v>1579.2156492878582</v>
      </c>
      <c r="M44" s="157">
        <f t="shared" si="7"/>
        <v>1714.1698977553731</v>
      </c>
      <c r="N44" s="157">
        <f t="shared" si="7"/>
        <v>1609.618997581066</v>
      </c>
      <c r="O44" s="157">
        <f t="shared" si="7"/>
        <v>1308.9670454843542</v>
      </c>
      <c r="P44" s="157">
        <f t="shared" si="7"/>
        <v>1173.1395149471541</v>
      </c>
      <c r="Q44" s="157">
        <f t="shared" si="7"/>
        <v>1409.0572260548595</v>
      </c>
    </row>
    <row r="45" spans="1:17" ht="12" customHeight="1" x14ac:dyDescent="0.25">
      <c r="A45" s="23" t="s">
        <v>166</v>
      </c>
      <c r="B45" s="156">
        <f>IF(RES_hhdet_emi!B45=0,0,RES_hhdet_emi!B45*1000000/RES_hhdet_num!B$43)</f>
        <v>2406.6795774476736</v>
      </c>
      <c r="C45" s="156">
        <f>IF(RES_hhdet_emi!C45=0,0,RES_hhdet_emi!C45*1000000/RES_hhdet_num!C$43)</f>
        <v>2378.2218060524951</v>
      </c>
      <c r="D45" s="156">
        <f>IF(RES_hhdet_emi!D45=0,0,RES_hhdet_emi!D45*1000000/RES_hhdet_num!D$43)</f>
        <v>2415.9479494208226</v>
      </c>
      <c r="E45" s="156">
        <f>IF(RES_hhdet_emi!E45=0,0,RES_hhdet_emi!E45*1000000/RES_hhdet_num!E$43)</f>
        <v>2458.6647363042771</v>
      </c>
      <c r="F45" s="156">
        <f>IF(RES_hhdet_emi!F45=0,0,RES_hhdet_emi!F45*1000000/RES_hhdet_num!F$43)</f>
        <v>2123.1776255889572</v>
      </c>
      <c r="G45" s="156">
        <f>IF(RES_hhdet_emi!G45=0,0,RES_hhdet_emi!G45*1000000/RES_hhdet_num!G$43)</f>
        <v>1781.6229338876008</v>
      </c>
      <c r="H45" s="156">
        <f>IF(RES_hhdet_emi!H45=0,0,RES_hhdet_emi!H45*1000000/RES_hhdet_num!H$43)</f>
        <v>2038.5888181838552</v>
      </c>
      <c r="I45" s="156">
        <f>IF(RES_hhdet_emi!I45=0,0,RES_hhdet_emi!I45*1000000/RES_hhdet_num!I$43)</f>
        <v>1979.5400098869281</v>
      </c>
      <c r="J45" s="156">
        <f>IF(RES_hhdet_emi!J45=0,0,RES_hhdet_emi!J45*1000000/RES_hhdet_num!J$43)</f>
        <v>1741.4453840846952</v>
      </c>
      <c r="K45" s="156">
        <f>IF(RES_hhdet_emi!K45=0,0,RES_hhdet_emi!K45*1000000/RES_hhdet_num!K$43)</f>
        <v>1885.9970643801121</v>
      </c>
      <c r="L45" s="156">
        <f>IF(RES_hhdet_emi!L45=0,0,RES_hhdet_emi!L45*1000000/RES_hhdet_num!L$43)</f>
        <v>1579.2156492878582</v>
      </c>
      <c r="M45" s="156">
        <f>IF(RES_hhdet_emi!M45=0,0,RES_hhdet_emi!M45*1000000/RES_hhdet_num!M$43)</f>
        <v>1714.1698977553731</v>
      </c>
      <c r="N45" s="156">
        <f>IF(RES_hhdet_emi!N45=0,0,RES_hhdet_emi!N45*1000000/RES_hhdet_num!N$43)</f>
        <v>1609.618997581066</v>
      </c>
      <c r="O45" s="156">
        <f>IF(RES_hhdet_emi!O45=0,0,RES_hhdet_emi!O45*1000000/RES_hhdet_num!O$43)</f>
        <v>1308.9670454843542</v>
      </c>
      <c r="P45" s="156">
        <f>IF(RES_hhdet_emi!P45=0,0,RES_hhdet_emi!P45*1000000/RES_hhdet_num!P$43)</f>
        <v>1173.1395149471541</v>
      </c>
      <c r="Q45" s="156">
        <f>IF(RES_hhdet_emi!Q45=0,0,RES_hhdet_emi!Q45*1000000/RES_hhdet_num!Q$43)</f>
        <v>1409.0572260548595</v>
      </c>
    </row>
    <row r="46" spans="1:17" ht="12" customHeight="1" x14ac:dyDescent="0.25">
      <c r="A46" s="23" t="s">
        <v>60</v>
      </c>
      <c r="B46" s="156">
        <f>IF(RES_hhdet_emi!B46=0,0,RES_hhdet_emi!B46*1000000/RES_hhdet_num!B$43)</f>
        <v>0</v>
      </c>
      <c r="C46" s="156">
        <f>IF(RES_hhdet_emi!C46=0,0,RES_hhdet_emi!C46*1000000/RES_hhdet_num!C$43)</f>
        <v>0</v>
      </c>
      <c r="D46" s="156">
        <f>IF(RES_hhdet_emi!D46=0,0,RES_hhdet_emi!D46*1000000/RES_hhdet_num!D$43)</f>
        <v>0</v>
      </c>
      <c r="E46" s="156">
        <f>IF(RES_hhdet_emi!E46=0,0,RES_hhdet_emi!E46*1000000/RES_hhdet_num!E$43)</f>
        <v>0</v>
      </c>
      <c r="F46" s="156">
        <f>IF(RES_hhdet_emi!F46=0,0,RES_hhdet_emi!F46*1000000/RES_hhdet_num!F$43)</f>
        <v>0</v>
      </c>
      <c r="G46" s="156">
        <f>IF(RES_hhdet_emi!G46=0,0,RES_hhdet_emi!G46*1000000/RES_hhdet_num!G$43)</f>
        <v>0</v>
      </c>
      <c r="H46" s="156">
        <f>IF(RES_hhdet_emi!H46=0,0,RES_hhdet_emi!H46*1000000/RES_hhdet_num!H$43)</f>
        <v>0</v>
      </c>
      <c r="I46" s="156">
        <f>IF(RES_hhdet_emi!I46=0,0,RES_hhdet_emi!I46*1000000/RES_hhdet_num!I$43)</f>
        <v>0</v>
      </c>
      <c r="J46" s="156">
        <f>IF(RES_hhdet_emi!J46=0,0,RES_hhdet_emi!J46*1000000/RES_hhdet_num!J$43)</f>
        <v>0</v>
      </c>
      <c r="K46" s="156">
        <f>IF(RES_hhdet_emi!K46=0,0,RES_hhdet_emi!K46*1000000/RES_hhdet_num!K$43)</f>
        <v>0</v>
      </c>
      <c r="L46" s="156">
        <f>IF(RES_hhdet_emi!L46=0,0,RES_hhdet_emi!L46*1000000/RES_hhdet_num!L$43)</f>
        <v>0</v>
      </c>
      <c r="M46" s="156">
        <f>IF(RES_hhdet_emi!M46=0,0,RES_hhdet_emi!M46*1000000/RES_hhdet_num!M$43)</f>
        <v>0</v>
      </c>
      <c r="N46" s="156">
        <f>IF(RES_hhdet_emi!N46=0,0,RES_hhdet_emi!N46*1000000/RES_hhdet_num!N$43)</f>
        <v>0</v>
      </c>
      <c r="O46" s="156">
        <f>IF(RES_hhdet_emi!O46=0,0,RES_hhdet_emi!O46*1000000/RES_hhdet_num!O$43)</f>
        <v>0</v>
      </c>
      <c r="P46" s="156">
        <f>IF(RES_hhdet_emi!P46=0,0,RES_hhdet_emi!P46*1000000/RES_hhdet_num!P$43)</f>
        <v>0</v>
      </c>
      <c r="Q46" s="156">
        <f>IF(RES_hhdet_emi!Q46=0,0,RES_hhdet_emi!Q46*1000000/RES_hhdet_num!Q$43)</f>
        <v>0</v>
      </c>
    </row>
    <row r="47" spans="1:17" ht="12.95" customHeight="1" x14ac:dyDescent="0.25">
      <c r="A47" s="158" t="s">
        <v>112</v>
      </c>
      <c r="B47" s="157">
        <f t="shared" ref="B47:Q47" si="8">B48</f>
        <v>0</v>
      </c>
      <c r="C47" s="157">
        <f t="shared" si="8"/>
        <v>0</v>
      </c>
      <c r="D47" s="157">
        <f t="shared" si="8"/>
        <v>0</v>
      </c>
      <c r="E47" s="157">
        <f t="shared" si="8"/>
        <v>0</v>
      </c>
      <c r="F47" s="157">
        <f t="shared" si="8"/>
        <v>0</v>
      </c>
      <c r="G47" s="157">
        <f t="shared" si="8"/>
        <v>0</v>
      </c>
      <c r="H47" s="157">
        <f t="shared" si="8"/>
        <v>0</v>
      </c>
      <c r="I47" s="157">
        <f t="shared" si="8"/>
        <v>0</v>
      </c>
      <c r="J47" s="157">
        <f t="shared" si="8"/>
        <v>0</v>
      </c>
      <c r="K47" s="157">
        <f t="shared" si="8"/>
        <v>0</v>
      </c>
      <c r="L47" s="157">
        <f t="shared" si="8"/>
        <v>0</v>
      </c>
      <c r="M47" s="157">
        <f t="shared" si="8"/>
        <v>0</v>
      </c>
      <c r="N47" s="157">
        <f t="shared" si="8"/>
        <v>0</v>
      </c>
      <c r="O47" s="157">
        <f t="shared" si="8"/>
        <v>0</v>
      </c>
      <c r="P47" s="157">
        <f t="shared" si="8"/>
        <v>0</v>
      </c>
      <c r="Q47" s="157">
        <f t="shared" si="8"/>
        <v>0</v>
      </c>
    </row>
    <row r="48" spans="1:17" ht="12" customHeight="1" x14ac:dyDescent="0.25">
      <c r="A48" s="23" t="s">
        <v>60</v>
      </c>
      <c r="B48" s="156">
        <f>IF(RES_hhdet_emi!B48=0,0,RES_hhdet_emi!B48*1000000/RES_hhdet_num!B$43)</f>
        <v>0</v>
      </c>
      <c r="C48" s="156">
        <f>IF(RES_hhdet_emi!C48=0,0,RES_hhdet_emi!C48*1000000/RES_hhdet_num!C$43)</f>
        <v>0</v>
      </c>
      <c r="D48" s="156">
        <f>IF(RES_hhdet_emi!D48=0,0,RES_hhdet_emi!D48*1000000/RES_hhdet_num!D$43)</f>
        <v>0</v>
      </c>
      <c r="E48" s="156">
        <f>IF(RES_hhdet_emi!E48=0,0,RES_hhdet_emi!E48*1000000/RES_hhdet_num!E$43)</f>
        <v>0</v>
      </c>
      <c r="F48" s="156">
        <f>IF(RES_hhdet_emi!F48=0,0,RES_hhdet_emi!F48*1000000/RES_hhdet_num!F$43)</f>
        <v>0</v>
      </c>
      <c r="G48" s="156">
        <f>IF(RES_hhdet_emi!G48=0,0,RES_hhdet_emi!G48*1000000/RES_hhdet_num!G$43)</f>
        <v>0</v>
      </c>
      <c r="H48" s="156">
        <f>IF(RES_hhdet_emi!H48=0,0,RES_hhdet_emi!H48*1000000/RES_hhdet_num!H$43)</f>
        <v>0</v>
      </c>
      <c r="I48" s="156">
        <f>IF(RES_hhdet_emi!I48=0,0,RES_hhdet_emi!I48*1000000/RES_hhdet_num!I$43)</f>
        <v>0</v>
      </c>
      <c r="J48" s="156">
        <f>IF(RES_hhdet_emi!J48=0,0,RES_hhdet_emi!J48*1000000/RES_hhdet_num!J$43)</f>
        <v>0</v>
      </c>
      <c r="K48" s="156">
        <f>IF(RES_hhdet_emi!K48=0,0,RES_hhdet_emi!K48*1000000/RES_hhdet_num!K$43)</f>
        <v>0</v>
      </c>
      <c r="L48" s="156">
        <f>IF(RES_hhdet_emi!L48=0,0,RES_hhdet_emi!L48*1000000/RES_hhdet_num!L$43)</f>
        <v>0</v>
      </c>
      <c r="M48" s="156">
        <f>IF(RES_hhdet_emi!M48=0,0,RES_hhdet_emi!M48*1000000/RES_hhdet_num!M$43)</f>
        <v>0</v>
      </c>
      <c r="N48" s="156">
        <f>IF(RES_hhdet_emi!N48=0,0,RES_hhdet_emi!N48*1000000/RES_hhdet_num!N$43)</f>
        <v>0</v>
      </c>
      <c r="O48" s="156">
        <f>IF(RES_hhdet_emi!O48=0,0,RES_hhdet_emi!O48*1000000/RES_hhdet_num!O$43)</f>
        <v>0</v>
      </c>
      <c r="P48" s="156">
        <f>IF(RES_hhdet_emi!P48=0,0,RES_hhdet_emi!P48*1000000/RES_hhdet_num!P$43)</f>
        <v>0</v>
      </c>
      <c r="Q48" s="156">
        <f>IF(RES_hhdet_emi!Q48=0,0,RES_hhdet_emi!Q48*1000000/RES_hhdet_num!Q$43)</f>
        <v>0</v>
      </c>
    </row>
    <row r="49" spans="1:17" ht="12" customHeight="1" x14ac:dyDescent="0.25">
      <c r="A49" s="158" t="s">
        <v>63</v>
      </c>
      <c r="B49" s="157">
        <f>IF(RES_hhdet_emi!B49=0,0,RES_hhdet_emi!B49*1000000/RES_hhdet_num!B$43)</f>
        <v>0</v>
      </c>
      <c r="C49" s="157">
        <f>IF(RES_hhdet_emi!C49=0,0,RES_hhdet_emi!C49*1000000/RES_hhdet_num!C$43)</f>
        <v>0</v>
      </c>
      <c r="D49" s="157">
        <f>IF(RES_hhdet_emi!D49=0,0,RES_hhdet_emi!D49*1000000/RES_hhdet_num!D$43)</f>
        <v>0</v>
      </c>
      <c r="E49" s="157">
        <f>IF(RES_hhdet_emi!E49=0,0,RES_hhdet_emi!E49*1000000/RES_hhdet_num!E$43)</f>
        <v>0</v>
      </c>
      <c r="F49" s="157">
        <f>IF(RES_hhdet_emi!F49=0,0,RES_hhdet_emi!F49*1000000/RES_hhdet_num!F$43)</f>
        <v>0</v>
      </c>
      <c r="G49" s="157">
        <f>IF(RES_hhdet_emi!G49=0,0,RES_hhdet_emi!G49*1000000/RES_hhdet_num!G$43)</f>
        <v>0</v>
      </c>
      <c r="H49" s="157">
        <f>IF(RES_hhdet_emi!H49=0,0,RES_hhdet_emi!H49*1000000/RES_hhdet_num!H$43)</f>
        <v>0</v>
      </c>
      <c r="I49" s="157">
        <f>IF(RES_hhdet_emi!I49=0,0,RES_hhdet_emi!I49*1000000/RES_hhdet_num!I$43)</f>
        <v>0</v>
      </c>
      <c r="J49" s="157">
        <f>IF(RES_hhdet_emi!J49=0,0,RES_hhdet_emi!J49*1000000/RES_hhdet_num!J$43)</f>
        <v>0</v>
      </c>
      <c r="K49" s="157">
        <f>IF(RES_hhdet_emi!K49=0,0,RES_hhdet_emi!K49*1000000/RES_hhdet_num!K$43)</f>
        <v>0</v>
      </c>
      <c r="L49" s="157">
        <f>IF(RES_hhdet_emi!L49=0,0,RES_hhdet_emi!L49*1000000/RES_hhdet_num!L$43)</f>
        <v>0</v>
      </c>
      <c r="M49" s="157">
        <f>IF(RES_hhdet_emi!M49=0,0,RES_hhdet_emi!M49*1000000/RES_hhdet_num!M$43)</f>
        <v>0</v>
      </c>
      <c r="N49" s="157">
        <f>IF(RES_hhdet_emi!N49=0,0,RES_hhdet_emi!N49*1000000/RES_hhdet_num!N$43)</f>
        <v>0</v>
      </c>
      <c r="O49" s="157">
        <f>IF(RES_hhdet_emi!O49=0,0,RES_hhdet_emi!O49*1000000/RES_hhdet_num!O$43)</f>
        <v>0</v>
      </c>
      <c r="P49" s="157">
        <f>IF(RES_hhdet_emi!P49=0,0,RES_hhdet_emi!P49*1000000/RES_hhdet_num!P$43)</f>
        <v>0</v>
      </c>
      <c r="Q49" s="157">
        <f>IF(RES_hhdet_emi!Q49=0,0,RES_hhdet_emi!Q49*1000000/RES_hhdet_num!Q$43)</f>
        <v>0</v>
      </c>
    </row>
    <row r="50" spans="1:17" ht="12" customHeight="1" x14ac:dyDescent="0.25">
      <c r="A50" s="167" t="s">
        <v>165</v>
      </c>
      <c r="B50" s="132">
        <f>IF(RES_hhdet_emi!B50=0,0,RES_hhdet_emi!B50*1000000/RES_hhdet_num!B50)</f>
        <v>0</v>
      </c>
      <c r="C50" s="132">
        <f>IF(RES_hhdet_emi!C50=0,0,RES_hhdet_emi!C50*1000000/RES_hhdet_num!C50)</f>
        <v>0</v>
      </c>
      <c r="D50" s="132">
        <f>IF(RES_hhdet_emi!D50=0,0,RES_hhdet_emi!D50*1000000/RES_hhdet_num!D50)</f>
        <v>0</v>
      </c>
      <c r="E50" s="132">
        <f>IF(RES_hhdet_emi!E50=0,0,RES_hhdet_emi!E50*1000000/RES_hhdet_num!E50)</f>
        <v>0</v>
      </c>
      <c r="F50" s="132">
        <f>IF(RES_hhdet_emi!F50=0,0,RES_hhdet_emi!F50*1000000/RES_hhdet_num!F50)</f>
        <v>0</v>
      </c>
      <c r="G50" s="132">
        <f>IF(RES_hhdet_emi!G50=0,0,RES_hhdet_emi!G50*1000000/RES_hhdet_num!G50)</f>
        <v>0</v>
      </c>
      <c r="H50" s="132">
        <f>IF(RES_hhdet_emi!H50=0,0,RES_hhdet_emi!H50*1000000/RES_hhdet_num!H50)</f>
        <v>0</v>
      </c>
      <c r="I50" s="132">
        <f>IF(RES_hhdet_emi!I50=0,0,RES_hhdet_emi!I50*1000000/RES_hhdet_num!I50)</f>
        <v>0</v>
      </c>
      <c r="J50" s="132">
        <f>IF(RES_hhdet_emi!J50=0,0,RES_hhdet_emi!J50*1000000/RES_hhdet_num!J50)</f>
        <v>0</v>
      </c>
      <c r="K50" s="132">
        <f>IF(RES_hhdet_emi!K50=0,0,RES_hhdet_emi!K50*1000000/RES_hhdet_num!K50)</f>
        <v>0</v>
      </c>
      <c r="L50" s="132">
        <f>IF(RES_hhdet_emi!L50=0,0,RES_hhdet_emi!L50*1000000/RES_hhdet_num!L50)</f>
        <v>0</v>
      </c>
      <c r="M50" s="132">
        <f>IF(RES_hhdet_emi!M50=0,0,RES_hhdet_emi!M50*1000000/RES_hhdet_num!M50)</f>
        <v>0</v>
      </c>
      <c r="N50" s="132">
        <f>IF(RES_hhdet_emi!N50=0,0,RES_hhdet_emi!N50*1000000/RES_hhdet_num!N50)</f>
        <v>0</v>
      </c>
      <c r="O50" s="132">
        <f>IF(RES_hhdet_emi!O50=0,0,RES_hhdet_emi!O50*1000000/RES_hhdet_num!O50)</f>
        <v>0</v>
      </c>
      <c r="P50" s="132">
        <f>IF(RES_hhdet_emi!P50=0,0,RES_hhdet_emi!P50*1000000/RES_hhdet_num!P50)</f>
        <v>0</v>
      </c>
      <c r="Q50" s="132">
        <f>IF(RES_hhdet_emi!Q50=0,0,RES_hhdet_emi!Q50*1000000/RES_hhdet_num!Q50)</f>
        <v>0</v>
      </c>
    </row>
    <row r="51" spans="1:17" ht="12" customHeight="1" x14ac:dyDescent="0.25">
      <c r="A51" s="167" t="s">
        <v>164</v>
      </c>
      <c r="B51" s="132">
        <f>IF(RES_hhdet_emi!B51=0,0,RES_hhdet_emi!B51*1000000/RES_hhdet_num!B51)</f>
        <v>0</v>
      </c>
      <c r="C51" s="132">
        <f>IF(RES_hhdet_emi!C51=0,0,RES_hhdet_emi!C51*1000000/RES_hhdet_num!C51)</f>
        <v>0</v>
      </c>
      <c r="D51" s="132">
        <f>IF(RES_hhdet_emi!D51=0,0,RES_hhdet_emi!D51*1000000/RES_hhdet_num!D51)</f>
        <v>0</v>
      </c>
      <c r="E51" s="132">
        <f>IF(RES_hhdet_emi!E51=0,0,RES_hhdet_emi!E51*1000000/RES_hhdet_num!E51)</f>
        <v>0</v>
      </c>
      <c r="F51" s="132">
        <f>IF(RES_hhdet_emi!F51=0,0,RES_hhdet_emi!F51*1000000/RES_hhdet_num!F51)</f>
        <v>0</v>
      </c>
      <c r="G51" s="132">
        <f>IF(RES_hhdet_emi!G51=0,0,RES_hhdet_emi!G51*1000000/RES_hhdet_num!G51)</f>
        <v>0</v>
      </c>
      <c r="H51" s="132">
        <f>IF(RES_hhdet_emi!H51=0,0,RES_hhdet_emi!H51*1000000/RES_hhdet_num!H51)</f>
        <v>0</v>
      </c>
      <c r="I51" s="132">
        <f>IF(RES_hhdet_emi!I51=0,0,RES_hhdet_emi!I51*1000000/RES_hhdet_num!I51)</f>
        <v>0</v>
      </c>
      <c r="J51" s="132">
        <f>IF(RES_hhdet_emi!J51=0,0,RES_hhdet_emi!J51*1000000/RES_hhdet_num!J51)</f>
        <v>0</v>
      </c>
      <c r="K51" s="132">
        <f>IF(RES_hhdet_emi!K51=0,0,RES_hhdet_emi!K51*1000000/RES_hhdet_num!K51)</f>
        <v>0</v>
      </c>
      <c r="L51" s="132">
        <f>IF(RES_hhdet_emi!L51=0,0,RES_hhdet_emi!L51*1000000/RES_hhdet_num!L51)</f>
        <v>0</v>
      </c>
      <c r="M51" s="132">
        <f>IF(RES_hhdet_emi!M51=0,0,RES_hhdet_emi!M51*1000000/RES_hhdet_num!M51)</f>
        <v>0</v>
      </c>
      <c r="N51" s="132">
        <f>IF(RES_hhdet_emi!N51=0,0,RES_hhdet_emi!N51*1000000/RES_hhdet_num!N51)</f>
        <v>0</v>
      </c>
      <c r="O51" s="132">
        <f>IF(RES_hhdet_emi!O51=0,0,RES_hhdet_emi!O51*1000000/RES_hhdet_num!O51)</f>
        <v>0</v>
      </c>
      <c r="P51" s="132">
        <f>IF(RES_hhdet_emi!P51=0,0,RES_hhdet_emi!P51*1000000/RES_hhdet_num!P51)</f>
        <v>0</v>
      </c>
      <c r="Q51" s="132">
        <f>IF(RES_hhdet_emi!Q51=0,0,RES_hhdet_emi!Q51*1000000/RES_hhdet_num!Q51)</f>
        <v>0</v>
      </c>
    </row>
    <row r="52" spans="1:17" ht="12" customHeight="1" x14ac:dyDescent="0.25">
      <c r="A52" s="166" t="s">
        <v>163</v>
      </c>
      <c r="B52" s="165">
        <f>IF(RES_hhdet_emi!B52=0,0,RES_hhdet_emi!B52*1000000/RES_hhdet_num!B51)</f>
        <v>0</v>
      </c>
      <c r="C52" s="165">
        <f>IF(RES_hhdet_emi!C52=0,0,RES_hhdet_emi!C52*1000000/RES_hhdet_num!C51)</f>
        <v>0</v>
      </c>
      <c r="D52" s="165">
        <f>IF(RES_hhdet_emi!D52=0,0,RES_hhdet_emi!D52*1000000/RES_hhdet_num!D51)</f>
        <v>0</v>
      </c>
      <c r="E52" s="165">
        <f>IF(RES_hhdet_emi!E52=0,0,RES_hhdet_emi!E52*1000000/RES_hhdet_num!E51)</f>
        <v>0</v>
      </c>
      <c r="F52" s="165">
        <f>IF(RES_hhdet_emi!F52=0,0,RES_hhdet_emi!F52*1000000/RES_hhdet_num!F51)</f>
        <v>0</v>
      </c>
      <c r="G52" s="165">
        <f>IF(RES_hhdet_emi!G52=0,0,RES_hhdet_emi!G52*1000000/RES_hhdet_num!G51)</f>
        <v>0</v>
      </c>
      <c r="H52" s="165">
        <f>IF(RES_hhdet_emi!H52=0,0,RES_hhdet_emi!H52*1000000/RES_hhdet_num!H51)</f>
        <v>0</v>
      </c>
      <c r="I52" s="165">
        <f>IF(RES_hhdet_emi!I52=0,0,RES_hhdet_emi!I52*1000000/RES_hhdet_num!I51)</f>
        <v>0</v>
      </c>
      <c r="J52" s="165">
        <f>IF(RES_hhdet_emi!J52=0,0,RES_hhdet_emi!J52*1000000/RES_hhdet_num!J51)</f>
        <v>0</v>
      </c>
      <c r="K52" s="165">
        <f>IF(RES_hhdet_emi!K52=0,0,RES_hhdet_emi!K52*1000000/RES_hhdet_num!K51)</f>
        <v>0</v>
      </c>
      <c r="L52" s="165">
        <f>IF(RES_hhdet_emi!L52=0,0,RES_hhdet_emi!L52*1000000/RES_hhdet_num!L51)</f>
        <v>0</v>
      </c>
      <c r="M52" s="165">
        <f>IF(RES_hhdet_emi!M52=0,0,RES_hhdet_emi!M52*1000000/RES_hhdet_num!M51)</f>
        <v>0</v>
      </c>
      <c r="N52" s="165">
        <f>IF(RES_hhdet_emi!N52=0,0,RES_hhdet_emi!N52*1000000/RES_hhdet_num!N51)</f>
        <v>0</v>
      </c>
      <c r="O52" s="165">
        <f>IF(RES_hhdet_emi!O52=0,0,RES_hhdet_emi!O52*1000000/RES_hhdet_num!O51)</f>
        <v>0</v>
      </c>
      <c r="P52" s="165">
        <f>IF(RES_hhdet_emi!P52=0,0,RES_hhdet_emi!P52*1000000/RES_hhdet_num!P51)</f>
        <v>0</v>
      </c>
      <c r="Q52" s="165">
        <f>IF(RES_hhdet_emi!Q52=0,0,RES_hhdet_emi!Q52*1000000/RES_hhdet_num!Q51)</f>
        <v>0</v>
      </c>
    </row>
    <row r="53" spans="1:17" ht="12" customHeight="1" x14ac:dyDescent="0.25">
      <c r="A53" s="147" t="s">
        <v>59</v>
      </c>
      <c r="B53" s="164">
        <f>IF(RES_hhdet_emi!B53=0,0,RES_hhdet_emi!B53*1000000/RES_hhdet_num!B51)</f>
        <v>0</v>
      </c>
      <c r="C53" s="164">
        <f>IF(RES_hhdet_emi!C53=0,0,RES_hhdet_emi!C53*1000000/RES_hhdet_num!C51)</f>
        <v>0</v>
      </c>
      <c r="D53" s="164">
        <f>IF(RES_hhdet_emi!D53=0,0,RES_hhdet_emi!D53*1000000/RES_hhdet_num!D51)</f>
        <v>0</v>
      </c>
      <c r="E53" s="164">
        <f>IF(RES_hhdet_emi!E53=0,0,RES_hhdet_emi!E53*1000000/RES_hhdet_num!E51)</f>
        <v>0</v>
      </c>
      <c r="F53" s="164">
        <f>IF(RES_hhdet_emi!F53=0,0,RES_hhdet_emi!F53*1000000/RES_hhdet_num!F51)</f>
        <v>0</v>
      </c>
      <c r="G53" s="164">
        <f>IF(RES_hhdet_emi!G53=0,0,RES_hhdet_emi!G53*1000000/RES_hhdet_num!G51)</f>
        <v>0</v>
      </c>
      <c r="H53" s="164">
        <f>IF(RES_hhdet_emi!H53=0,0,RES_hhdet_emi!H53*1000000/RES_hhdet_num!H51)</f>
        <v>0</v>
      </c>
      <c r="I53" s="164">
        <f>IF(RES_hhdet_emi!I53=0,0,RES_hhdet_emi!I53*1000000/RES_hhdet_num!I51)</f>
        <v>0</v>
      </c>
      <c r="J53" s="164">
        <f>IF(RES_hhdet_emi!J53=0,0,RES_hhdet_emi!J53*1000000/RES_hhdet_num!J51)</f>
        <v>0</v>
      </c>
      <c r="K53" s="164">
        <f>IF(RES_hhdet_emi!K53=0,0,RES_hhdet_emi!K53*1000000/RES_hhdet_num!K51)</f>
        <v>0</v>
      </c>
      <c r="L53" s="164">
        <f>IF(RES_hhdet_emi!L53=0,0,RES_hhdet_emi!L53*1000000/RES_hhdet_num!L51)</f>
        <v>0</v>
      </c>
      <c r="M53" s="164">
        <f>IF(RES_hhdet_emi!M53=0,0,RES_hhdet_emi!M53*1000000/RES_hhdet_num!M51)</f>
        <v>0</v>
      </c>
      <c r="N53" s="164">
        <f>IF(RES_hhdet_emi!N53=0,0,RES_hhdet_emi!N53*1000000/RES_hhdet_num!N51)</f>
        <v>0</v>
      </c>
      <c r="O53" s="164">
        <f>IF(RES_hhdet_emi!O53=0,0,RES_hhdet_emi!O53*1000000/RES_hhdet_num!O51)</f>
        <v>0</v>
      </c>
      <c r="P53" s="164">
        <f>IF(RES_hhdet_emi!P53=0,0,RES_hhdet_emi!P53*1000000/RES_hhdet_num!P51)</f>
        <v>0</v>
      </c>
      <c r="Q53" s="164">
        <f>IF(RES_hhdet_emi!Q53=0,0,RES_hhdet_emi!Q53*1000000/RES_hhdet_num!Q51)</f>
        <v>0</v>
      </c>
    </row>
    <row r="54" spans="1:17" ht="12" customHeight="1" x14ac:dyDescent="0.25">
      <c r="A54" s="163" t="s">
        <v>142</v>
      </c>
      <c r="B54" s="162">
        <f>IF(RES_hhdet_emi!B54=0,0,RES_hhdet_emi!B54*1000000/RES_hhdet_num!B54)</f>
        <v>0</v>
      </c>
      <c r="C54" s="162">
        <f>IF(RES_hhdet_emi!C54=0,0,RES_hhdet_emi!C54*1000000/RES_hhdet_num!C54)</f>
        <v>0</v>
      </c>
      <c r="D54" s="162">
        <f>IF(RES_hhdet_emi!D54=0,0,RES_hhdet_emi!D54*1000000/RES_hhdet_num!D54)</f>
        <v>0</v>
      </c>
      <c r="E54" s="162">
        <f>IF(RES_hhdet_emi!E54=0,0,RES_hhdet_emi!E54*1000000/RES_hhdet_num!E54)</f>
        <v>0</v>
      </c>
      <c r="F54" s="162">
        <f>IF(RES_hhdet_emi!F54=0,0,RES_hhdet_emi!F54*1000000/RES_hhdet_num!F54)</f>
        <v>0</v>
      </c>
      <c r="G54" s="162">
        <f>IF(RES_hhdet_emi!G54=0,0,RES_hhdet_emi!G54*1000000/RES_hhdet_num!G54)</f>
        <v>0</v>
      </c>
      <c r="H54" s="162">
        <f>IF(RES_hhdet_emi!H54=0,0,RES_hhdet_emi!H54*1000000/RES_hhdet_num!H54)</f>
        <v>0</v>
      </c>
      <c r="I54" s="162">
        <f>IF(RES_hhdet_emi!I54=0,0,RES_hhdet_emi!I54*1000000/RES_hhdet_num!I54)</f>
        <v>0</v>
      </c>
      <c r="J54" s="162">
        <f>IF(RES_hhdet_emi!J54=0,0,RES_hhdet_emi!J54*1000000/RES_hhdet_num!J54)</f>
        <v>0</v>
      </c>
      <c r="K54" s="162">
        <f>IF(RES_hhdet_emi!K54=0,0,RES_hhdet_emi!K54*1000000/RES_hhdet_num!K54)</f>
        <v>0</v>
      </c>
      <c r="L54" s="162">
        <f>IF(RES_hhdet_emi!L54=0,0,RES_hhdet_emi!L54*1000000/RES_hhdet_num!L54)</f>
        <v>0</v>
      </c>
      <c r="M54" s="162">
        <f>IF(RES_hhdet_emi!M54=0,0,RES_hhdet_emi!M54*1000000/RES_hhdet_num!M54)</f>
        <v>0</v>
      </c>
      <c r="N54" s="162">
        <f>IF(RES_hhdet_emi!N54=0,0,RES_hhdet_emi!N54*1000000/RES_hhdet_num!N54)</f>
        <v>0</v>
      </c>
      <c r="O54" s="162">
        <f>IF(RES_hhdet_emi!O54=0,0,RES_hhdet_emi!O54*1000000/RES_hhdet_num!O54)</f>
        <v>0</v>
      </c>
      <c r="P54" s="162">
        <f>IF(RES_hhdet_emi!P54=0,0,RES_hhdet_emi!P54*1000000/RES_hhdet_num!P54)</f>
        <v>0</v>
      </c>
      <c r="Q54" s="162">
        <f>IF(RES_hhdet_emi!Q54=0,0,RES_hhdet_emi!Q54*1000000/RES_hhdet_num!Q54)</f>
        <v>0</v>
      </c>
    </row>
    <row r="55" spans="1:17" ht="12" customHeight="1" x14ac:dyDescent="0.25">
      <c r="A55" s="161" t="s">
        <v>141</v>
      </c>
      <c r="B55" s="160">
        <f>IF(RES_hhdet_emi!B55=0,0,RES_hhdet_emi!B55*1000000/RES_hhdet_num!B55)</f>
        <v>0</v>
      </c>
      <c r="C55" s="160">
        <f>IF(RES_hhdet_emi!C55=0,0,RES_hhdet_emi!C55*1000000/RES_hhdet_num!C55)</f>
        <v>0</v>
      </c>
      <c r="D55" s="160">
        <f>IF(RES_hhdet_emi!D55=0,0,RES_hhdet_emi!D55*1000000/RES_hhdet_num!D55)</f>
        <v>0</v>
      </c>
      <c r="E55" s="160">
        <f>IF(RES_hhdet_emi!E55=0,0,RES_hhdet_emi!E55*1000000/RES_hhdet_num!E55)</f>
        <v>0</v>
      </c>
      <c r="F55" s="160">
        <f>IF(RES_hhdet_emi!F55=0,0,RES_hhdet_emi!F55*1000000/RES_hhdet_num!F55)</f>
        <v>0</v>
      </c>
      <c r="G55" s="160">
        <f>IF(RES_hhdet_emi!G55=0,0,RES_hhdet_emi!G55*1000000/RES_hhdet_num!G55)</f>
        <v>0</v>
      </c>
      <c r="H55" s="160">
        <f>IF(RES_hhdet_emi!H55=0,0,RES_hhdet_emi!H55*1000000/RES_hhdet_num!H55)</f>
        <v>0</v>
      </c>
      <c r="I55" s="160">
        <f>IF(RES_hhdet_emi!I55=0,0,RES_hhdet_emi!I55*1000000/RES_hhdet_num!I55)</f>
        <v>0</v>
      </c>
      <c r="J55" s="160">
        <f>IF(RES_hhdet_emi!J55=0,0,RES_hhdet_emi!J55*1000000/RES_hhdet_num!J55)</f>
        <v>0</v>
      </c>
      <c r="K55" s="160">
        <f>IF(RES_hhdet_emi!K55=0,0,RES_hhdet_emi!K55*1000000/RES_hhdet_num!K55)</f>
        <v>0</v>
      </c>
      <c r="L55" s="160">
        <f>IF(RES_hhdet_emi!L55=0,0,RES_hhdet_emi!L55*1000000/RES_hhdet_num!L55)</f>
        <v>0</v>
      </c>
      <c r="M55" s="160">
        <f>IF(RES_hhdet_emi!M55=0,0,RES_hhdet_emi!M55*1000000/RES_hhdet_num!M55)</f>
        <v>0</v>
      </c>
      <c r="N55" s="160">
        <f>IF(RES_hhdet_emi!N55=0,0,RES_hhdet_emi!N55*1000000/RES_hhdet_num!N55)</f>
        <v>0</v>
      </c>
      <c r="O55" s="160">
        <f>IF(RES_hhdet_emi!O55=0,0,RES_hhdet_emi!O55*1000000/RES_hhdet_num!O55)</f>
        <v>0</v>
      </c>
      <c r="P55" s="160">
        <f>IF(RES_hhdet_emi!P55=0,0,RES_hhdet_emi!P55*1000000/RES_hhdet_num!P55)</f>
        <v>0</v>
      </c>
      <c r="Q55" s="160">
        <f>IF(RES_hhdet_emi!Q55=0,0,RES_hhdet_emi!Q55*1000000/RES_hhdet_num!Q55)</f>
        <v>0</v>
      </c>
    </row>
    <row r="56" spans="1:17" ht="12" customHeight="1" x14ac:dyDescent="0.25">
      <c r="A56" s="148" t="s">
        <v>60</v>
      </c>
      <c r="B56" s="156">
        <f>IF(RES_hhdet_emi!B56=0,0,RES_hhdet_emi!B56*1000000/RES_hhdet_num!B55)</f>
        <v>0</v>
      </c>
      <c r="C56" s="156">
        <f>IF(RES_hhdet_emi!C56=0,0,RES_hhdet_emi!C56*1000000/RES_hhdet_num!C55)</f>
        <v>0</v>
      </c>
      <c r="D56" s="156">
        <f>IF(RES_hhdet_emi!D56=0,0,RES_hhdet_emi!D56*1000000/RES_hhdet_num!D55)</f>
        <v>0</v>
      </c>
      <c r="E56" s="156">
        <f>IF(RES_hhdet_emi!E56=0,0,RES_hhdet_emi!E56*1000000/RES_hhdet_num!E55)</f>
        <v>0</v>
      </c>
      <c r="F56" s="156">
        <f>IF(RES_hhdet_emi!F56=0,0,RES_hhdet_emi!F56*1000000/RES_hhdet_num!F55)</f>
        <v>0</v>
      </c>
      <c r="G56" s="156">
        <f>IF(RES_hhdet_emi!G56=0,0,RES_hhdet_emi!G56*1000000/RES_hhdet_num!G55)</f>
        <v>0</v>
      </c>
      <c r="H56" s="156">
        <f>IF(RES_hhdet_emi!H56=0,0,RES_hhdet_emi!H56*1000000/RES_hhdet_num!H55)</f>
        <v>0</v>
      </c>
      <c r="I56" s="156">
        <f>IF(RES_hhdet_emi!I56=0,0,RES_hhdet_emi!I56*1000000/RES_hhdet_num!I55)</f>
        <v>0</v>
      </c>
      <c r="J56" s="156">
        <f>IF(RES_hhdet_emi!J56=0,0,RES_hhdet_emi!J56*1000000/RES_hhdet_num!J55)</f>
        <v>0</v>
      </c>
      <c r="K56" s="156">
        <f>IF(RES_hhdet_emi!K56=0,0,RES_hhdet_emi!K56*1000000/RES_hhdet_num!K55)</f>
        <v>0</v>
      </c>
      <c r="L56" s="156">
        <f>IF(RES_hhdet_emi!L56=0,0,RES_hhdet_emi!L56*1000000/RES_hhdet_num!L55)</f>
        <v>0</v>
      </c>
      <c r="M56" s="156">
        <f>IF(RES_hhdet_emi!M56=0,0,RES_hhdet_emi!M56*1000000/RES_hhdet_num!M55)</f>
        <v>0</v>
      </c>
      <c r="N56" s="156">
        <f>IF(RES_hhdet_emi!N56=0,0,RES_hhdet_emi!N56*1000000/RES_hhdet_num!N55)</f>
        <v>0</v>
      </c>
      <c r="O56" s="156">
        <f>IF(RES_hhdet_emi!O56=0,0,RES_hhdet_emi!O56*1000000/RES_hhdet_num!O55)</f>
        <v>0</v>
      </c>
      <c r="P56" s="156">
        <f>IF(RES_hhdet_emi!P56=0,0,RES_hhdet_emi!P56*1000000/RES_hhdet_num!P55)</f>
        <v>0</v>
      </c>
      <c r="Q56" s="156">
        <f>IF(RES_hhdet_emi!Q56=0,0,RES_hhdet_emi!Q56*1000000/RES_hhdet_num!Q55)</f>
        <v>0</v>
      </c>
    </row>
    <row r="57" spans="1:17" ht="12" customHeight="1" x14ac:dyDescent="0.25">
      <c r="A57" s="148" t="s">
        <v>59</v>
      </c>
      <c r="B57" s="156">
        <f>IF(RES_hhdet_emi!B57=0,0,RES_hhdet_emi!B57*1000000/RES_hhdet_num!B55)</f>
        <v>0</v>
      </c>
      <c r="C57" s="156">
        <f>IF(RES_hhdet_emi!C57=0,0,RES_hhdet_emi!C57*1000000/RES_hhdet_num!C55)</f>
        <v>0</v>
      </c>
      <c r="D57" s="156">
        <f>IF(RES_hhdet_emi!D57=0,0,RES_hhdet_emi!D57*1000000/RES_hhdet_num!D55)</f>
        <v>0</v>
      </c>
      <c r="E57" s="156">
        <f>IF(RES_hhdet_emi!E57=0,0,RES_hhdet_emi!E57*1000000/RES_hhdet_num!E55)</f>
        <v>0</v>
      </c>
      <c r="F57" s="156">
        <f>IF(RES_hhdet_emi!F57=0,0,RES_hhdet_emi!F57*1000000/RES_hhdet_num!F55)</f>
        <v>0</v>
      </c>
      <c r="G57" s="156">
        <f>IF(RES_hhdet_emi!G57=0,0,RES_hhdet_emi!G57*1000000/RES_hhdet_num!G55)</f>
        <v>0</v>
      </c>
      <c r="H57" s="156">
        <f>IF(RES_hhdet_emi!H57=0,0,RES_hhdet_emi!H57*1000000/RES_hhdet_num!H55)</f>
        <v>0</v>
      </c>
      <c r="I57" s="156">
        <f>IF(RES_hhdet_emi!I57=0,0,RES_hhdet_emi!I57*1000000/RES_hhdet_num!I55)</f>
        <v>0</v>
      </c>
      <c r="J57" s="156">
        <f>IF(RES_hhdet_emi!J57=0,0,RES_hhdet_emi!J57*1000000/RES_hhdet_num!J55)</f>
        <v>0</v>
      </c>
      <c r="K57" s="156">
        <f>IF(RES_hhdet_emi!K57=0,0,RES_hhdet_emi!K57*1000000/RES_hhdet_num!K55)</f>
        <v>0</v>
      </c>
      <c r="L57" s="156">
        <f>IF(RES_hhdet_emi!L57=0,0,RES_hhdet_emi!L57*1000000/RES_hhdet_num!L55)</f>
        <v>0</v>
      </c>
      <c r="M57" s="156">
        <f>IF(RES_hhdet_emi!M57=0,0,RES_hhdet_emi!M57*1000000/RES_hhdet_num!M55)</f>
        <v>0</v>
      </c>
      <c r="N57" s="156">
        <f>IF(RES_hhdet_emi!N57=0,0,RES_hhdet_emi!N57*1000000/RES_hhdet_num!N55)</f>
        <v>0</v>
      </c>
      <c r="O57" s="156">
        <f>IF(RES_hhdet_emi!O57=0,0,RES_hhdet_emi!O57*1000000/RES_hhdet_num!O55)</f>
        <v>0</v>
      </c>
      <c r="P57" s="156">
        <f>IF(RES_hhdet_emi!P57=0,0,RES_hhdet_emi!P57*1000000/RES_hhdet_num!P55)</f>
        <v>0</v>
      </c>
      <c r="Q57" s="156">
        <f>IF(RES_hhdet_emi!Q57=0,0,RES_hhdet_emi!Q57*1000000/RES_hhdet_num!Q55)</f>
        <v>0</v>
      </c>
    </row>
    <row r="58" spans="1:17" ht="12" customHeight="1" x14ac:dyDescent="0.25">
      <c r="A58" s="158" t="s">
        <v>62</v>
      </c>
      <c r="B58" s="157">
        <f>IF(RES_hhdet_emi!B58=0,0,RES_hhdet_emi!B58*1000000/RES_hhdet_num!B$43)</f>
        <v>313.20205101921238</v>
      </c>
      <c r="C58" s="157">
        <f>IF(RES_hhdet_emi!C58=0,0,RES_hhdet_emi!C58*1000000/RES_hhdet_num!C$43)</f>
        <v>306.42447998914537</v>
      </c>
      <c r="D58" s="157">
        <f>IF(RES_hhdet_emi!D58=0,0,RES_hhdet_emi!D58*1000000/RES_hhdet_num!D$43)</f>
        <v>298.64115226288385</v>
      </c>
      <c r="E58" s="157">
        <f>IF(RES_hhdet_emi!E58=0,0,RES_hhdet_emi!E58*1000000/RES_hhdet_num!E$43)</f>
        <v>317.9780179370843</v>
      </c>
      <c r="F58" s="157">
        <f>IF(RES_hhdet_emi!F58=0,0,RES_hhdet_emi!F58*1000000/RES_hhdet_num!F$43)</f>
        <v>322.09058793306701</v>
      </c>
      <c r="G58" s="157">
        <f>IF(RES_hhdet_emi!G58=0,0,RES_hhdet_emi!G58*1000000/RES_hhdet_num!G$43)</f>
        <v>295.48860693407596</v>
      </c>
      <c r="H58" s="157">
        <f>IF(RES_hhdet_emi!H58=0,0,RES_hhdet_emi!H58*1000000/RES_hhdet_num!H$43)</f>
        <v>240.35961574196639</v>
      </c>
      <c r="I58" s="157">
        <f>IF(RES_hhdet_emi!I58=0,0,RES_hhdet_emi!I58*1000000/RES_hhdet_num!I$43)</f>
        <v>257.92449672438568</v>
      </c>
      <c r="J58" s="157">
        <f>IF(RES_hhdet_emi!J58=0,0,RES_hhdet_emi!J58*1000000/RES_hhdet_num!J$43)</f>
        <v>233.83688094504103</v>
      </c>
      <c r="K58" s="157">
        <f>IF(RES_hhdet_emi!K58=0,0,RES_hhdet_emi!K58*1000000/RES_hhdet_num!K$43)</f>
        <v>228.07403470619673</v>
      </c>
      <c r="L58" s="157">
        <f>IF(RES_hhdet_emi!L58=0,0,RES_hhdet_emi!L58*1000000/RES_hhdet_num!L$43)</f>
        <v>222.35133419601243</v>
      </c>
      <c r="M58" s="157">
        <f>IF(RES_hhdet_emi!M58=0,0,RES_hhdet_emi!M58*1000000/RES_hhdet_num!M$43)</f>
        <v>242.12884231997026</v>
      </c>
      <c r="N58" s="157">
        <f>IF(RES_hhdet_emi!N58=0,0,RES_hhdet_emi!N58*1000000/RES_hhdet_num!N$43)</f>
        <v>229.87930328511209</v>
      </c>
      <c r="O58" s="157">
        <f>IF(RES_hhdet_emi!O58=0,0,RES_hhdet_emi!O58*1000000/RES_hhdet_num!O$43)</f>
        <v>220.57398146406331</v>
      </c>
      <c r="P58" s="157">
        <f>IF(RES_hhdet_emi!P58=0,0,RES_hhdet_emi!P58*1000000/RES_hhdet_num!P$43)</f>
        <v>210.68201671833023</v>
      </c>
      <c r="Q58" s="157">
        <f>IF(RES_hhdet_emi!Q58=0,0,RES_hhdet_emi!Q58*1000000/RES_hhdet_num!Q$43)</f>
        <v>219.84579243359462</v>
      </c>
    </row>
    <row r="59" spans="1:17" ht="12" customHeight="1" x14ac:dyDescent="0.25">
      <c r="A59" s="23" t="s">
        <v>57</v>
      </c>
      <c r="B59" s="156">
        <f>IF(RES_hhdet_emi!B59=0,0,RES_hhdet_emi!B59*1000000/RES_hhdet_num!B59)</f>
        <v>625.05137837200266</v>
      </c>
      <c r="C59" s="156">
        <f>IF(RES_hhdet_emi!C59=0,0,RES_hhdet_emi!C59*1000000/RES_hhdet_num!C59)</f>
        <v>480.56838498288863</v>
      </c>
      <c r="D59" s="156">
        <f>IF(RES_hhdet_emi!D59=0,0,RES_hhdet_emi!D59*1000000/RES_hhdet_num!D59)</f>
        <v>477.47889727266448</v>
      </c>
      <c r="E59" s="156">
        <f>IF(RES_hhdet_emi!E59=0,0,RES_hhdet_emi!E59*1000000/RES_hhdet_num!E59)</f>
        <v>520.86952667100422</v>
      </c>
      <c r="F59" s="156">
        <f>IF(RES_hhdet_emi!F59=0,0,RES_hhdet_emi!F59*1000000/RES_hhdet_num!F59)</f>
        <v>539.83537527261853</v>
      </c>
      <c r="G59" s="156">
        <f>IF(RES_hhdet_emi!G59=0,0,RES_hhdet_emi!G59*1000000/RES_hhdet_num!G59)</f>
        <v>528.27539260767196</v>
      </c>
      <c r="H59" s="156">
        <f>IF(RES_hhdet_emi!H59=0,0,RES_hhdet_emi!H59*1000000/RES_hhdet_num!H59)</f>
        <v>481.2574024996245</v>
      </c>
      <c r="I59" s="156">
        <f>IF(RES_hhdet_emi!I59=0,0,RES_hhdet_emi!I59*1000000/RES_hhdet_num!I59)</f>
        <v>520.37728800697869</v>
      </c>
      <c r="J59" s="156">
        <f>IF(RES_hhdet_emi!J59=0,0,RES_hhdet_emi!J59*1000000/RES_hhdet_num!J59)</f>
        <v>490.98375636261812</v>
      </c>
      <c r="K59" s="156">
        <f>IF(RES_hhdet_emi!K59=0,0,RES_hhdet_emi!K59*1000000/RES_hhdet_num!K59)</f>
        <v>493.87708497923256</v>
      </c>
      <c r="L59" s="156">
        <f>IF(RES_hhdet_emi!L59=0,0,RES_hhdet_emi!L59*1000000/RES_hhdet_num!L59)</f>
        <v>487.88053645915011</v>
      </c>
      <c r="M59" s="156">
        <f>IF(RES_hhdet_emi!M59=0,0,RES_hhdet_emi!M59*1000000/RES_hhdet_num!M59)</f>
        <v>482.19717182955861</v>
      </c>
      <c r="N59" s="156">
        <f>IF(RES_hhdet_emi!N59=0,0,RES_hhdet_emi!N59*1000000/RES_hhdet_num!N59)</f>
        <v>467.79689207944114</v>
      </c>
      <c r="O59" s="156">
        <f>IF(RES_hhdet_emi!O59=0,0,RES_hhdet_emi!O59*1000000/RES_hhdet_num!O59)</f>
        <v>421.15064426489317</v>
      </c>
      <c r="P59" s="156">
        <f>IF(RES_hhdet_emi!P59=0,0,RES_hhdet_emi!P59*1000000/RES_hhdet_num!P59)</f>
        <v>415.86040155784832</v>
      </c>
      <c r="Q59" s="156">
        <f>IF(RES_hhdet_emi!Q59=0,0,RES_hhdet_emi!Q59*1000000/RES_hhdet_num!Q59)</f>
        <v>436.98808627370488</v>
      </c>
    </row>
    <row r="60" spans="1:17" ht="12" customHeight="1" x14ac:dyDescent="0.25">
      <c r="A60" s="29" t="s">
        <v>140</v>
      </c>
      <c r="B60" s="57">
        <f>IF(RES_hhdet_emi!B60=0,0,RES_hhdet_emi!B60*1000000/RES_hhdet_num!B60)</f>
        <v>0</v>
      </c>
      <c r="C60" s="57">
        <f>IF(RES_hhdet_emi!C60=0,0,RES_hhdet_emi!C60*1000000/RES_hhdet_num!C60)</f>
        <v>0</v>
      </c>
      <c r="D60" s="57">
        <f>IF(RES_hhdet_emi!D60=0,0,RES_hhdet_emi!D60*1000000/RES_hhdet_num!D60)</f>
        <v>0</v>
      </c>
      <c r="E60" s="57">
        <f>IF(RES_hhdet_emi!E60=0,0,RES_hhdet_emi!E60*1000000/RES_hhdet_num!E60)</f>
        <v>0</v>
      </c>
      <c r="F60" s="57">
        <f>IF(RES_hhdet_emi!F60=0,0,RES_hhdet_emi!F60*1000000/RES_hhdet_num!F60)</f>
        <v>0</v>
      </c>
      <c r="G60" s="57">
        <f>IF(RES_hhdet_emi!G60=0,0,RES_hhdet_emi!G60*1000000/RES_hhdet_num!G60)</f>
        <v>0</v>
      </c>
      <c r="H60" s="57">
        <f>IF(RES_hhdet_emi!H60=0,0,RES_hhdet_emi!H60*1000000/RES_hhdet_num!H60)</f>
        <v>0</v>
      </c>
      <c r="I60" s="57">
        <f>IF(RES_hhdet_emi!I60=0,0,RES_hhdet_emi!I60*1000000/RES_hhdet_num!I60)</f>
        <v>0</v>
      </c>
      <c r="J60" s="57">
        <f>IF(RES_hhdet_emi!J60=0,0,RES_hhdet_emi!J60*1000000/RES_hhdet_num!J60)</f>
        <v>0</v>
      </c>
      <c r="K60" s="57">
        <f>IF(RES_hhdet_emi!K60=0,0,RES_hhdet_emi!K60*1000000/RES_hhdet_num!K60)</f>
        <v>0</v>
      </c>
      <c r="L60" s="57">
        <f>IF(RES_hhdet_emi!L60=0,0,RES_hhdet_emi!L60*1000000/RES_hhdet_num!L60)</f>
        <v>0</v>
      </c>
      <c r="M60" s="57">
        <f>IF(RES_hhdet_emi!M60=0,0,RES_hhdet_emi!M60*1000000/RES_hhdet_num!M60)</f>
        <v>0</v>
      </c>
      <c r="N60" s="57">
        <f>IF(RES_hhdet_emi!N60=0,0,RES_hhdet_emi!N60*1000000/RES_hhdet_num!N60)</f>
        <v>0</v>
      </c>
      <c r="O60" s="57">
        <f>IF(RES_hhdet_emi!O60=0,0,RES_hhdet_emi!O60*1000000/RES_hhdet_num!O60)</f>
        <v>0</v>
      </c>
      <c r="P60" s="57">
        <f>IF(RES_hhdet_emi!P60=0,0,RES_hhdet_emi!P60*1000000/RES_hhdet_num!P60)</f>
        <v>0</v>
      </c>
      <c r="Q60" s="57">
        <f>IF(RES_hhdet_emi!Q60=0,0,RES_hhdet_emi!Q60*1000000/RES_hhdet_num!Q60)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0</v>
      </c>
      <c r="C62" s="168">
        <f t="shared" ref="C62:Q62" si="9">SUM(C63,C66,C68,C77)</f>
        <v>0</v>
      </c>
      <c r="D62" s="168">
        <f t="shared" si="9"/>
        <v>0</v>
      </c>
      <c r="E62" s="168">
        <f t="shared" si="9"/>
        <v>0</v>
      </c>
      <c r="F62" s="168">
        <f t="shared" si="9"/>
        <v>0</v>
      </c>
      <c r="G62" s="168">
        <f t="shared" si="9"/>
        <v>0</v>
      </c>
      <c r="H62" s="168">
        <f t="shared" si="9"/>
        <v>0</v>
      </c>
      <c r="I62" s="168">
        <f t="shared" si="9"/>
        <v>0</v>
      </c>
      <c r="J62" s="168">
        <f t="shared" si="9"/>
        <v>0</v>
      </c>
      <c r="K62" s="168">
        <f t="shared" si="9"/>
        <v>0</v>
      </c>
      <c r="L62" s="168">
        <f t="shared" si="9"/>
        <v>0</v>
      </c>
      <c r="M62" s="168">
        <f t="shared" si="9"/>
        <v>0</v>
      </c>
      <c r="N62" s="168">
        <f t="shared" si="9"/>
        <v>0</v>
      </c>
      <c r="O62" s="168">
        <f t="shared" si="9"/>
        <v>0</v>
      </c>
      <c r="P62" s="168">
        <f t="shared" si="9"/>
        <v>0</v>
      </c>
      <c r="Q62" s="168">
        <f t="shared" si="9"/>
        <v>0</v>
      </c>
    </row>
    <row r="63" spans="1:17" ht="12.95" customHeight="1" x14ac:dyDescent="0.25">
      <c r="A63" s="158" t="s">
        <v>65</v>
      </c>
      <c r="B63" s="157">
        <f t="shared" ref="B63:Q63" si="10">SUM(B64:B65)</f>
        <v>0</v>
      </c>
      <c r="C63" s="157">
        <f t="shared" si="10"/>
        <v>0</v>
      </c>
      <c r="D63" s="157">
        <f t="shared" si="10"/>
        <v>0</v>
      </c>
      <c r="E63" s="157">
        <f t="shared" si="10"/>
        <v>0</v>
      </c>
      <c r="F63" s="157">
        <f t="shared" si="10"/>
        <v>0</v>
      </c>
      <c r="G63" s="157">
        <f t="shared" si="10"/>
        <v>0</v>
      </c>
      <c r="H63" s="157">
        <f t="shared" si="10"/>
        <v>0</v>
      </c>
      <c r="I63" s="157">
        <f t="shared" si="10"/>
        <v>0</v>
      </c>
      <c r="J63" s="157">
        <f t="shared" si="10"/>
        <v>0</v>
      </c>
      <c r="K63" s="157">
        <f t="shared" si="10"/>
        <v>0</v>
      </c>
      <c r="L63" s="157">
        <f t="shared" si="10"/>
        <v>0</v>
      </c>
      <c r="M63" s="157">
        <f t="shared" si="10"/>
        <v>0</v>
      </c>
      <c r="N63" s="157">
        <f t="shared" si="10"/>
        <v>0</v>
      </c>
      <c r="O63" s="157">
        <f t="shared" si="10"/>
        <v>0</v>
      </c>
      <c r="P63" s="157">
        <f t="shared" si="10"/>
        <v>0</v>
      </c>
      <c r="Q63" s="157">
        <f t="shared" si="10"/>
        <v>0</v>
      </c>
    </row>
    <row r="64" spans="1:17" ht="12" customHeight="1" x14ac:dyDescent="0.25">
      <c r="A64" s="23" t="s">
        <v>161</v>
      </c>
      <c r="B64" s="156">
        <f>IF(RES_hhdet_emi!B64=0,0,RES_hhdet_emi!B64*1000000/RES_hhdet_num!B$62)</f>
        <v>0</v>
      </c>
      <c r="C64" s="156">
        <f>IF(RES_hhdet_emi!C64=0,0,RES_hhdet_emi!C64*1000000/RES_hhdet_num!C$62)</f>
        <v>0</v>
      </c>
      <c r="D64" s="156">
        <f>IF(RES_hhdet_emi!D64=0,0,RES_hhdet_emi!D64*1000000/RES_hhdet_num!D$62)</f>
        <v>0</v>
      </c>
      <c r="E64" s="156">
        <f>IF(RES_hhdet_emi!E64=0,0,RES_hhdet_emi!E64*1000000/RES_hhdet_num!E$62)</f>
        <v>0</v>
      </c>
      <c r="F64" s="156">
        <f>IF(RES_hhdet_emi!F64=0,0,RES_hhdet_emi!F64*1000000/RES_hhdet_num!F$62)</f>
        <v>0</v>
      </c>
      <c r="G64" s="156">
        <f>IF(RES_hhdet_emi!G64=0,0,RES_hhdet_emi!G64*1000000/RES_hhdet_num!G$62)</f>
        <v>0</v>
      </c>
      <c r="H64" s="156">
        <f>IF(RES_hhdet_emi!H64=0,0,RES_hhdet_emi!H64*1000000/RES_hhdet_num!H$62)</f>
        <v>0</v>
      </c>
      <c r="I64" s="156">
        <f>IF(RES_hhdet_emi!I64=0,0,RES_hhdet_emi!I64*1000000/RES_hhdet_num!I$62)</f>
        <v>0</v>
      </c>
      <c r="J64" s="156">
        <f>IF(RES_hhdet_emi!J64=0,0,RES_hhdet_emi!J64*1000000/RES_hhdet_num!J$62)</f>
        <v>0</v>
      </c>
      <c r="K64" s="156">
        <f>IF(RES_hhdet_emi!K64=0,0,RES_hhdet_emi!K64*1000000/RES_hhdet_num!K$62)</f>
        <v>0</v>
      </c>
      <c r="L64" s="156">
        <f>IF(RES_hhdet_emi!L64=0,0,RES_hhdet_emi!L64*1000000/RES_hhdet_num!L$62)</f>
        <v>0</v>
      </c>
      <c r="M64" s="156">
        <f>IF(RES_hhdet_emi!M64=0,0,RES_hhdet_emi!M64*1000000/RES_hhdet_num!M$62)</f>
        <v>0</v>
      </c>
      <c r="N64" s="156">
        <f>IF(RES_hhdet_emi!N64=0,0,RES_hhdet_emi!N64*1000000/RES_hhdet_num!N$62)</f>
        <v>0</v>
      </c>
      <c r="O64" s="156">
        <f>IF(RES_hhdet_emi!O64=0,0,RES_hhdet_emi!O64*1000000/RES_hhdet_num!O$62)</f>
        <v>0</v>
      </c>
      <c r="P64" s="156">
        <f>IF(RES_hhdet_emi!P64=0,0,RES_hhdet_emi!P64*1000000/RES_hhdet_num!P$62)</f>
        <v>0</v>
      </c>
      <c r="Q64" s="156">
        <f>IF(RES_hhdet_emi!Q64=0,0,RES_hhdet_emi!Q64*1000000/RES_hhdet_num!Q$62)</f>
        <v>0</v>
      </c>
    </row>
    <row r="65" spans="1:17" ht="12" customHeight="1" x14ac:dyDescent="0.25">
      <c r="A65" s="23" t="s">
        <v>60</v>
      </c>
      <c r="B65" s="156">
        <f>IF(RES_hhdet_emi!B65=0,0,RES_hhdet_emi!B65*1000000/RES_hhdet_num!B$62)</f>
        <v>0</v>
      </c>
      <c r="C65" s="156">
        <f>IF(RES_hhdet_emi!C65=0,0,RES_hhdet_emi!C65*1000000/RES_hhdet_num!C$62)</f>
        <v>0</v>
      </c>
      <c r="D65" s="156">
        <f>IF(RES_hhdet_emi!D65=0,0,RES_hhdet_emi!D65*1000000/RES_hhdet_num!D$62)</f>
        <v>0</v>
      </c>
      <c r="E65" s="156">
        <f>IF(RES_hhdet_emi!E65=0,0,RES_hhdet_emi!E65*1000000/RES_hhdet_num!E$62)</f>
        <v>0</v>
      </c>
      <c r="F65" s="156">
        <f>IF(RES_hhdet_emi!F65=0,0,RES_hhdet_emi!F65*1000000/RES_hhdet_num!F$62)</f>
        <v>0</v>
      </c>
      <c r="G65" s="156">
        <f>IF(RES_hhdet_emi!G65=0,0,RES_hhdet_emi!G65*1000000/RES_hhdet_num!G$62)</f>
        <v>0</v>
      </c>
      <c r="H65" s="156">
        <f>IF(RES_hhdet_emi!H65=0,0,RES_hhdet_emi!H65*1000000/RES_hhdet_num!H$62)</f>
        <v>0</v>
      </c>
      <c r="I65" s="156">
        <f>IF(RES_hhdet_emi!I65=0,0,RES_hhdet_emi!I65*1000000/RES_hhdet_num!I$62)</f>
        <v>0</v>
      </c>
      <c r="J65" s="156">
        <f>IF(RES_hhdet_emi!J65=0,0,RES_hhdet_emi!J65*1000000/RES_hhdet_num!J$62)</f>
        <v>0</v>
      </c>
      <c r="K65" s="156">
        <f>IF(RES_hhdet_emi!K65=0,0,RES_hhdet_emi!K65*1000000/RES_hhdet_num!K$62)</f>
        <v>0</v>
      </c>
      <c r="L65" s="156">
        <f>IF(RES_hhdet_emi!L65=0,0,RES_hhdet_emi!L65*1000000/RES_hhdet_num!L$62)</f>
        <v>0</v>
      </c>
      <c r="M65" s="156">
        <f>IF(RES_hhdet_emi!M65=0,0,RES_hhdet_emi!M65*1000000/RES_hhdet_num!M$62)</f>
        <v>0</v>
      </c>
      <c r="N65" s="156">
        <f>IF(RES_hhdet_emi!N65=0,0,RES_hhdet_emi!N65*1000000/RES_hhdet_num!N$62)</f>
        <v>0</v>
      </c>
      <c r="O65" s="156">
        <f>IF(RES_hhdet_emi!O65=0,0,RES_hhdet_emi!O65*1000000/RES_hhdet_num!O$62)</f>
        <v>0</v>
      </c>
      <c r="P65" s="156">
        <f>IF(RES_hhdet_emi!P65=0,0,RES_hhdet_emi!P65*1000000/RES_hhdet_num!P$62)</f>
        <v>0</v>
      </c>
      <c r="Q65" s="156">
        <f>IF(RES_hhdet_emi!Q65=0,0,RES_hhdet_emi!Q65*1000000/RES_hhdet_num!Q$62)</f>
        <v>0</v>
      </c>
    </row>
    <row r="66" spans="1:17" ht="12.95" customHeight="1" x14ac:dyDescent="0.25">
      <c r="A66" s="158" t="s">
        <v>112</v>
      </c>
      <c r="B66" s="157">
        <f t="shared" ref="B66:Q66" si="11">B67</f>
        <v>0</v>
      </c>
      <c r="C66" s="157">
        <f t="shared" si="11"/>
        <v>0</v>
      </c>
      <c r="D66" s="157">
        <f t="shared" si="11"/>
        <v>0</v>
      </c>
      <c r="E66" s="157">
        <f t="shared" si="11"/>
        <v>0</v>
      </c>
      <c r="F66" s="157">
        <f t="shared" si="11"/>
        <v>0</v>
      </c>
      <c r="G66" s="157">
        <f t="shared" si="11"/>
        <v>0</v>
      </c>
      <c r="H66" s="157">
        <f t="shared" si="11"/>
        <v>0</v>
      </c>
      <c r="I66" s="157">
        <f t="shared" si="11"/>
        <v>0</v>
      </c>
      <c r="J66" s="157">
        <f t="shared" si="11"/>
        <v>0</v>
      </c>
      <c r="K66" s="157">
        <f t="shared" si="11"/>
        <v>0</v>
      </c>
      <c r="L66" s="157">
        <f t="shared" si="11"/>
        <v>0</v>
      </c>
      <c r="M66" s="157">
        <f t="shared" si="11"/>
        <v>0</v>
      </c>
      <c r="N66" s="157">
        <f t="shared" si="11"/>
        <v>0</v>
      </c>
      <c r="O66" s="157">
        <f t="shared" si="11"/>
        <v>0</v>
      </c>
      <c r="P66" s="157">
        <f t="shared" si="11"/>
        <v>0</v>
      </c>
      <c r="Q66" s="157">
        <f t="shared" si="11"/>
        <v>0</v>
      </c>
    </row>
    <row r="67" spans="1:17" ht="12" customHeight="1" x14ac:dyDescent="0.25">
      <c r="A67" s="23" t="s">
        <v>60</v>
      </c>
      <c r="B67" s="156">
        <f>IF(RES_hhdet_emi!B67=0,0,RES_hhdet_emi!B67*1000000/RES_hhdet_num!B$62)</f>
        <v>0</v>
      </c>
      <c r="C67" s="156">
        <f>IF(RES_hhdet_emi!C67=0,0,RES_hhdet_emi!C67*1000000/RES_hhdet_num!C$62)</f>
        <v>0</v>
      </c>
      <c r="D67" s="156">
        <f>IF(RES_hhdet_emi!D67=0,0,RES_hhdet_emi!D67*1000000/RES_hhdet_num!D$62)</f>
        <v>0</v>
      </c>
      <c r="E67" s="156">
        <f>IF(RES_hhdet_emi!E67=0,0,RES_hhdet_emi!E67*1000000/RES_hhdet_num!E$62)</f>
        <v>0</v>
      </c>
      <c r="F67" s="156">
        <f>IF(RES_hhdet_emi!F67=0,0,RES_hhdet_emi!F67*1000000/RES_hhdet_num!F$62)</f>
        <v>0</v>
      </c>
      <c r="G67" s="156">
        <f>IF(RES_hhdet_emi!G67=0,0,RES_hhdet_emi!G67*1000000/RES_hhdet_num!G$62)</f>
        <v>0</v>
      </c>
      <c r="H67" s="156">
        <f>IF(RES_hhdet_emi!H67=0,0,RES_hhdet_emi!H67*1000000/RES_hhdet_num!H$62)</f>
        <v>0</v>
      </c>
      <c r="I67" s="156">
        <f>IF(RES_hhdet_emi!I67=0,0,RES_hhdet_emi!I67*1000000/RES_hhdet_num!I$62)</f>
        <v>0</v>
      </c>
      <c r="J67" s="156">
        <f>IF(RES_hhdet_emi!J67=0,0,RES_hhdet_emi!J67*1000000/RES_hhdet_num!J$62)</f>
        <v>0</v>
      </c>
      <c r="K67" s="156">
        <f>IF(RES_hhdet_emi!K67=0,0,RES_hhdet_emi!K67*1000000/RES_hhdet_num!K$62)</f>
        <v>0</v>
      </c>
      <c r="L67" s="156">
        <f>IF(RES_hhdet_emi!L67=0,0,RES_hhdet_emi!L67*1000000/RES_hhdet_num!L$62)</f>
        <v>0</v>
      </c>
      <c r="M67" s="156">
        <f>IF(RES_hhdet_emi!M67=0,0,RES_hhdet_emi!M67*1000000/RES_hhdet_num!M$62)</f>
        <v>0</v>
      </c>
      <c r="N67" s="156">
        <f>IF(RES_hhdet_emi!N67=0,0,RES_hhdet_emi!N67*1000000/RES_hhdet_num!N$62)</f>
        <v>0</v>
      </c>
      <c r="O67" s="156">
        <f>IF(RES_hhdet_emi!O67=0,0,RES_hhdet_emi!O67*1000000/RES_hhdet_num!O$62)</f>
        <v>0</v>
      </c>
      <c r="P67" s="156">
        <f>IF(RES_hhdet_emi!P67=0,0,RES_hhdet_emi!P67*1000000/RES_hhdet_num!P$62)</f>
        <v>0</v>
      </c>
      <c r="Q67" s="156">
        <f>IF(RES_hhdet_emi!Q67=0,0,RES_hhdet_emi!Q67*1000000/RES_hhdet_num!Q$62)</f>
        <v>0</v>
      </c>
    </row>
    <row r="68" spans="1:17" ht="12" customHeight="1" x14ac:dyDescent="0.25">
      <c r="A68" s="158" t="s">
        <v>63</v>
      </c>
      <c r="B68" s="157">
        <f>IF(RES_hhdet_emi!B68=0,0,RES_hhdet_emi!B68*1000000/RES_hhdet_num!B$62)</f>
        <v>0</v>
      </c>
      <c r="C68" s="157">
        <f>IF(RES_hhdet_emi!C68=0,0,RES_hhdet_emi!C68*1000000/RES_hhdet_num!C$62)</f>
        <v>0</v>
      </c>
      <c r="D68" s="157">
        <f>IF(RES_hhdet_emi!D68=0,0,RES_hhdet_emi!D68*1000000/RES_hhdet_num!D$62)</f>
        <v>0</v>
      </c>
      <c r="E68" s="157">
        <f>IF(RES_hhdet_emi!E68=0,0,RES_hhdet_emi!E68*1000000/RES_hhdet_num!E$62)</f>
        <v>0</v>
      </c>
      <c r="F68" s="157">
        <f>IF(RES_hhdet_emi!F68=0,0,RES_hhdet_emi!F68*1000000/RES_hhdet_num!F$62)</f>
        <v>0</v>
      </c>
      <c r="G68" s="157">
        <f>IF(RES_hhdet_emi!G68=0,0,RES_hhdet_emi!G68*1000000/RES_hhdet_num!G$62)</f>
        <v>0</v>
      </c>
      <c r="H68" s="157">
        <f>IF(RES_hhdet_emi!H68=0,0,RES_hhdet_emi!H68*1000000/RES_hhdet_num!H$62)</f>
        <v>0</v>
      </c>
      <c r="I68" s="157">
        <f>IF(RES_hhdet_emi!I68=0,0,RES_hhdet_emi!I68*1000000/RES_hhdet_num!I$62)</f>
        <v>0</v>
      </c>
      <c r="J68" s="157">
        <f>IF(RES_hhdet_emi!J68=0,0,RES_hhdet_emi!J68*1000000/RES_hhdet_num!J$62)</f>
        <v>0</v>
      </c>
      <c r="K68" s="157">
        <f>IF(RES_hhdet_emi!K68=0,0,RES_hhdet_emi!K68*1000000/RES_hhdet_num!K$62)</f>
        <v>0</v>
      </c>
      <c r="L68" s="157">
        <f>IF(RES_hhdet_emi!L68=0,0,RES_hhdet_emi!L68*1000000/RES_hhdet_num!L$62)</f>
        <v>0</v>
      </c>
      <c r="M68" s="157">
        <f>IF(RES_hhdet_emi!M68=0,0,RES_hhdet_emi!M68*1000000/RES_hhdet_num!M$62)</f>
        <v>0</v>
      </c>
      <c r="N68" s="157">
        <f>IF(RES_hhdet_emi!N68=0,0,RES_hhdet_emi!N68*1000000/RES_hhdet_num!N$62)</f>
        <v>0</v>
      </c>
      <c r="O68" s="157">
        <f>IF(RES_hhdet_emi!O68=0,0,RES_hhdet_emi!O68*1000000/RES_hhdet_num!O$62)</f>
        <v>0</v>
      </c>
      <c r="P68" s="157">
        <f>IF(RES_hhdet_emi!P68=0,0,RES_hhdet_emi!P68*1000000/RES_hhdet_num!P$62)</f>
        <v>0</v>
      </c>
      <c r="Q68" s="157">
        <f>IF(RES_hhdet_emi!Q68=0,0,RES_hhdet_emi!Q68*1000000/RES_hhdet_num!Q$62)</f>
        <v>0</v>
      </c>
    </row>
    <row r="69" spans="1:17" ht="12" customHeight="1" x14ac:dyDescent="0.25">
      <c r="A69" s="167" t="s">
        <v>160</v>
      </c>
      <c r="B69" s="132">
        <f>IF(RES_hhdet_emi!B69=0,0,RES_hhdet_emi!B69*1000000/RES_hhdet_num!B69)</f>
        <v>0</v>
      </c>
      <c r="C69" s="132">
        <f>IF(RES_hhdet_emi!C69=0,0,RES_hhdet_emi!C69*1000000/RES_hhdet_num!C69)</f>
        <v>0</v>
      </c>
      <c r="D69" s="132">
        <f>IF(RES_hhdet_emi!D69=0,0,RES_hhdet_emi!D69*1000000/RES_hhdet_num!D69)</f>
        <v>0</v>
      </c>
      <c r="E69" s="132">
        <f>IF(RES_hhdet_emi!E69=0,0,RES_hhdet_emi!E69*1000000/RES_hhdet_num!E69)</f>
        <v>0</v>
      </c>
      <c r="F69" s="132">
        <f>IF(RES_hhdet_emi!F69=0,0,RES_hhdet_emi!F69*1000000/RES_hhdet_num!F69)</f>
        <v>0</v>
      </c>
      <c r="G69" s="132">
        <f>IF(RES_hhdet_emi!G69=0,0,RES_hhdet_emi!G69*1000000/RES_hhdet_num!G69)</f>
        <v>0</v>
      </c>
      <c r="H69" s="132">
        <f>IF(RES_hhdet_emi!H69=0,0,RES_hhdet_emi!H69*1000000/RES_hhdet_num!H69)</f>
        <v>0</v>
      </c>
      <c r="I69" s="132">
        <f>IF(RES_hhdet_emi!I69=0,0,RES_hhdet_emi!I69*1000000/RES_hhdet_num!I69)</f>
        <v>0</v>
      </c>
      <c r="J69" s="132">
        <f>IF(RES_hhdet_emi!J69=0,0,RES_hhdet_emi!J69*1000000/RES_hhdet_num!J69)</f>
        <v>0</v>
      </c>
      <c r="K69" s="132">
        <f>IF(RES_hhdet_emi!K69=0,0,RES_hhdet_emi!K69*1000000/RES_hhdet_num!K69)</f>
        <v>0</v>
      </c>
      <c r="L69" s="132">
        <f>IF(RES_hhdet_emi!L69=0,0,RES_hhdet_emi!L69*1000000/RES_hhdet_num!L69)</f>
        <v>0</v>
      </c>
      <c r="M69" s="132">
        <f>IF(RES_hhdet_emi!M69=0,0,RES_hhdet_emi!M69*1000000/RES_hhdet_num!M69)</f>
        <v>0</v>
      </c>
      <c r="N69" s="132">
        <f>IF(RES_hhdet_emi!N69=0,0,RES_hhdet_emi!N69*1000000/RES_hhdet_num!N69)</f>
        <v>0</v>
      </c>
      <c r="O69" s="132">
        <f>IF(RES_hhdet_emi!O69=0,0,RES_hhdet_emi!O69*1000000/RES_hhdet_num!O69)</f>
        <v>0</v>
      </c>
      <c r="P69" s="132">
        <f>IF(RES_hhdet_emi!P69=0,0,RES_hhdet_emi!P69*1000000/RES_hhdet_num!P69)</f>
        <v>0</v>
      </c>
      <c r="Q69" s="132">
        <f>IF(RES_hhdet_emi!Q69=0,0,RES_hhdet_emi!Q69*1000000/RES_hhdet_num!Q69)</f>
        <v>0</v>
      </c>
    </row>
    <row r="70" spans="1:17" ht="12" customHeight="1" x14ac:dyDescent="0.25">
      <c r="A70" s="167" t="s">
        <v>159</v>
      </c>
      <c r="B70" s="132">
        <f>IF(RES_hhdet_emi!B70=0,0,RES_hhdet_emi!B70*1000000/RES_hhdet_num!B70)</f>
        <v>0</v>
      </c>
      <c r="C70" s="132">
        <f>IF(RES_hhdet_emi!C70=0,0,RES_hhdet_emi!C70*1000000/RES_hhdet_num!C70)</f>
        <v>0</v>
      </c>
      <c r="D70" s="132">
        <f>IF(RES_hhdet_emi!D70=0,0,RES_hhdet_emi!D70*1000000/RES_hhdet_num!D70)</f>
        <v>0</v>
      </c>
      <c r="E70" s="132">
        <f>IF(RES_hhdet_emi!E70=0,0,RES_hhdet_emi!E70*1000000/RES_hhdet_num!E70)</f>
        <v>0</v>
      </c>
      <c r="F70" s="132">
        <f>IF(RES_hhdet_emi!F70=0,0,RES_hhdet_emi!F70*1000000/RES_hhdet_num!F70)</f>
        <v>0</v>
      </c>
      <c r="G70" s="132">
        <f>IF(RES_hhdet_emi!G70=0,0,RES_hhdet_emi!G70*1000000/RES_hhdet_num!G70)</f>
        <v>0</v>
      </c>
      <c r="H70" s="132">
        <f>IF(RES_hhdet_emi!H70=0,0,RES_hhdet_emi!H70*1000000/RES_hhdet_num!H70)</f>
        <v>0</v>
      </c>
      <c r="I70" s="132">
        <f>IF(RES_hhdet_emi!I70=0,0,RES_hhdet_emi!I70*1000000/RES_hhdet_num!I70)</f>
        <v>0</v>
      </c>
      <c r="J70" s="132">
        <f>IF(RES_hhdet_emi!J70=0,0,RES_hhdet_emi!J70*1000000/RES_hhdet_num!J70)</f>
        <v>0</v>
      </c>
      <c r="K70" s="132">
        <f>IF(RES_hhdet_emi!K70=0,0,RES_hhdet_emi!K70*1000000/RES_hhdet_num!K70)</f>
        <v>0</v>
      </c>
      <c r="L70" s="132">
        <f>IF(RES_hhdet_emi!L70=0,0,RES_hhdet_emi!L70*1000000/RES_hhdet_num!L70)</f>
        <v>0</v>
      </c>
      <c r="M70" s="132">
        <f>IF(RES_hhdet_emi!M70=0,0,RES_hhdet_emi!M70*1000000/RES_hhdet_num!M70)</f>
        <v>0</v>
      </c>
      <c r="N70" s="132">
        <f>IF(RES_hhdet_emi!N70=0,0,RES_hhdet_emi!N70*1000000/RES_hhdet_num!N70)</f>
        <v>0</v>
      </c>
      <c r="O70" s="132">
        <f>IF(RES_hhdet_emi!O70=0,0,RES_hhdet_emi!O70*1000000/RES_hhdet_num!O70)</f>
        <v>0</v>
      </c>
      <c r="P70" s="132">
        <f>IF(RES_hhdet_emi!P70=0,0,RES_hhdet_emi!P70*1000000/RES_hhdet_num!P70)</f>
        <v>0</v>
      </c>
      <c r="Q70" s="132">
        <f>IF(RES_hhdet_emi!Q70=0,0,RES_hhdet_emi!Q70*1000000/RES_hhdet_num!Q70)</f>
        <v>0</v>
      </c>
    </row>
    <row r="71" spans="1:17" ht="12" customHeight="1" x14ac:dyDescent="0.25">
      <c r="A71" s="166" t="s">
        <v>109</v>
      </c>
      <c r="B71" s="165">
        <f>IF(RES_hhdet_emi!B71=0,0,RES_hhdet_emi!B71*1000000/RES_hhdet_num!B70)</f>
        <v>0</v>
      </c>
      <c r="C71" s="165">
        <f>IF(RES_hhdet_emi!C71=0,0,RES_hhdet_emi!C71*1000000/RES_hhdet_num!C70)</f>
        <v>0</v>
      </c>
      <c r="D71" s="165">
        <f>IF(RES_hhdet_emi!D71=0,0,RES_hhdet_emi!D71*1000000/RES_hhdet_num!D70)</f>
        <v>0</v>
      </c>
      <c r="E71" s="165">
        <f>IF(RES_hhdet_emi!E71=0,0,RES_hhdet_emi!E71*1000000/RES_hhdet_num!E70)</f>
        <v>0</v>
      </c>
      <c r="F71" s="165">
        <f>IF(RES_hhdet_emi!F71=0,0,RES_hhdet_emi!F71*1000000/RES_hhdet_num!F70)</f>
        <v>0</v>
      </c>
      <c r="G71" s="165">
        <f>IF(RES_hhdet_emi!G71=0,0,RES_hhdet_emi!G71*1000000/RES_hhdet_num!G70)</f>
        <v>0</v>
      </c>
      <c r="H71" s="165">
        <f>IF(RES_hhdet_emi!H71=0,0,RES_hhdet_emi!H71*1000000/RES_hhdet_num!H70)</f>
        <v>0</v>
      </c>
      <c r="I71" s="165">
        <f>IF(RES_hhdet_emi!I71=0,0,RES_hhdet_emi!I71*1000000/RES_hhdet_num!I70)</f>
        <v>0</v>
      </c>
      <c r="J71" s="165">
        <f>IF(RES_hhdet_emi!J71=0,0,RES_hhdet_emi!J71*1000000/RES_hhdet_num!J70)</f>
        <v>0</v>
      </c>
      <c r="K71" s="165">
        <f>IF(RES_hhdet_emi!K71=0,0,RES_hhdet_emi!K71*1000000/RES_hhdet_num!K70)</f>
        <v>0</v>
      </c>
      <c r="L71" s="165">
        <f>IF(RES_hhdet_emi!L71=0,0,RES_hhdet_emi!L71*1000000/RES_hhdet_num!L70)</f>
        <v>0</v>
      </c>
      <c r="M71" s="165">
        <f>IF(RES_hhdet_emi!M71=0,0,RES_hhdet_emi!M71*1000000/RES_hhdet_num!M70)</f>
        <v>0</v>
      </c>
      <c r="N71" s="165">
        <f>IF(RES_hhdet_emi!N71=0,0,RES_hhdet_emi!N71*1000000/RES_hhdet_num!N70)</f>
        <v>0</v>
      </c>
      <c r="O71" s="165">
        <f>IF(RES_hhdet_emi!O71=0,0,RES_hhdet_emi!O71*1000000/RES_hhdet_num!O70)</f>
        <v>0</v>
      </c>
      <c r="P71" s="165">
        <f>IF(RES_hhdet_emi!P71=0,0,RES_hhdet_emi!P71*1000000/RES_hhdet_num!P70)</f>
        <v>0</v>
      </c>
      <c r="Q71" s="165">
        <f>IF(RES_hhdet_emi!Q71=0,0,RES_hhdet_emi!Q71*1000000/RES_hhdet_num!Q70)</f>
        <v>0</v>
      </c>
    </row>
    <row r="72" spans="1:17" ht="12" customHeight="1" x14ac:dyDescent="0.25">
      <c r="A72" s="147" t="s">
        <v>59</v>
      </c>
      <c r="B72" s="164">
        <f>IF(RES_hhdet_emi!B72=0,0,RES_hhdet_emi!B72*1000000/RES_hhdet_num!B70)</f>
        <v>0</v>
      </c>
      <c r="C72" s="164">
        <f>IF(RES_hhdet_emi!C72=0,0,RES_hhdet_emi!C72*1000000/RES_hhdet_num!C70)</f>
        <v>0</v>
      </c>
      <c r="D72" s="164">
        <f>IF(RES_hhdet_emi!D72=0,0,RES_hhdet_emi!D72*1000000/RES_hhdet_num!D70)</f>
        <v>0</v>
      </c>
      <c r="E72" s="164">
        <f>IF(RES_hhdet_emi!E72=0,0,RES_hhdet_emi!E72*1000000/RES_hhdet_num!E70)</f>
        <v>0</v>
      </c>
      <c r="F72" s="164">
        <f>IF(RES_hhdet_emi!F72=0,0,RES_hhdet_emi!F72*1000000/RES_hhdet_num!F70)</f>
        <v>0</v>
      </c>
      <c r="G72" s="164">
        <f>IF(RES_hhdet_emi!G72=0,0,RES_hhdet_emi!G72*1000000/RES_hhdet_num!G70)</f>
        <v>0</v>
      </c>
      <c r="H72" s="164">
        <f>IF(RES_hhdet_emi!H72=0,0,RES_hhdet_emi!H72*1000000/RES_hhdet_num!H70)</f>
        <v>0</v>
      </c>
      <c r="I72" s="164">
        <f>IF(RES_hhdet_emi!I72=0,0,RES_hhdet_emi!I72*1000000/RES_hhdet_num!I70)</f>
        <v>0</v>
      </c>
      <c r="J72" s="164">
        <f>IF(RES_hhdet_emi!J72=0,0,RES_hhdet_emi!J72*1000000/RES_hhdet_num!J70)</f>
        <v>0</v>
      </c>
      <c r="K72" s="164">
        <f>IF(RES_hhdet_emi!K72=0,0,RES_hhdet_emi!K72*1000000/RES_hhdet_num!K70)</f>
        <v>0</v>
      </c>
      <c r="L72" s="164">
        <f>IF(RES_hhdet_emi!L72=0,0,RES_hhdet_emi!L72*1000000/RES_hhdet_num!L70)</f>
        <v>0</v>
      </c>
      <c r="M72" s="164">
        <f>IF(RES_hhdet_emi!M72=0,0,RES_hhdet_emi!M72*1000000/RES_hhdet_num!M70)</f>
        <v>0</v>
      </c>
      <c r="N72" s="164">
        <f>IF(RES_hhdet_emi!N72=0,0,RES_hhdet_emi!N72*1000000/RES_hhdet_num!N70)</f>
        <v>0</v>
      </c>
      <c r="O72" s="164">
        <f>IF(RES_hhdet_emi!O72=0,0,RES_hhdet_emi!O72*1000000/RES_hhdet_num!O70)</f>
        <v>0</v>
      </c>
      <c r="P72" s="164">
        <f>IF(RES_hhdet_emi!P72=0,0,RES_hhdet_emi!P72*1000000/RES_hhdet_num!P70)</f>
        <v>0</v>
      </c>
      <c r="Q72" s="164">
        <f>IF(RES_hhdet_emi!Q72=0,0,RES_hhdet_emi!Q72*1000000/RES_hhdet_num!Q70)</f>
        <v>0</v>
      </c>
    </row>
    <row r="73" spans="1:17" ht="12" customHeight="1" x14ac:dyDescent="0.25">
      <c r="A73" s="163" t="s">
        <v>142</v>
      </c>
      <c r="B73" s="162">
        <f>IF(RES_hhdet_emi!B73=0,0,RES_hhdet_emi!B73*1000000/RES_hhdet_num!B73)</f>
        <v>0</v>
      </c>
      <c r="C73" s="162">
        <f>IF(RES_hhdet_emi!C73=0,0,RES_hhdet_emi!C73*1000000/RES_hhdet_num!C73)</f>
        <v>0</v>
      </c>
      <c r="D73" s="162">
        <f>IF(RES_hhdet_emi!D73=0,0,RES_hhdet_emi!D73*1000000/RES_hhdet_num!D73)</f>
        <v>0</v>
      </c>
      <c r="E73" s="162">
        <f>IF(RES_hhdet_emi!E73=0,0,RES_hhdet_emi!E73*1000000/RES_hhdet_num!E73)</f>
        <v>0</v>
      </c>
      <c r="F73" s="162">
        <f>IF(RES_hhdet_emi!F73=0,0,RES_hhdet_emi!F73*1000000/RES_hhdet_num!F73)</f>
        <v>0</v>
      </c>
      <c r="G73" s="162">
        <f>IF(RES_hhdet_emi!G73=0,0,RES_hhdet_emi!G73*1000000/RES_hhdet_num!G73)</f>
        <v>0</v>
      </c>
      <c r="H73" s="162">
        <f>IF(RES_hhdet_emi!H73=0,0,RES_hhdet_emi!H73*1000000/RES_hhdet_num!H73)</f>
        <v>0</v>
      </c>
      <c r="I73" s="162">
        <f>IF(RES_hhdet_emi!I73=0,0,RES_hhdet_emi!I73*1000000/RES_hhdet_num!I73)</f>
        <v>0</v>
      </c>
      <c r="J73" s="162">
        <f>IF(RES_hhdet_emi!J73=0,0,RES_hhdet_emi!J73*1000000/RES_hhdet_num!J73)</f>
        <v>0</v>
      </c>
      <c r="K73" s="162">
        <f>IF(RES_hhdet_emi!K73=0,0,RES_hhdet_emi!K73*1000000/RES_hhdet_num!K73)</f>
        <v>0</v>
      </c>
      <c r="L73" s="162">
        <f>IF(RES_hhdet_emi!L73=0,0,RES_hhdet_emi!L73*1000000/RES_hhdet_num!L73)</f>
        <v>0</v>
      </c>
      <c r="M73" s="162">
        <f>IF(RES_hhdet_emi!M73=0,0,RES_hhdet_emi!M73*1000000/RES_hhdet_num!M73)</f>
        <v>0</v>
      </c>
      <c r="N73" s="162">
        <f>IF(RES_hhdet_emi!N73=0,0,RES_hhdet_emi!N73*1000000/RES_hhdet_num!N73)</f>
        <v>0</v>
      </c>
      <c r="O73" s="162">
        <f>IF(RES_hhdet_emi!O73=0,0,RES_hhdet_emi!O73*1000000/RES_hhdet_num!O73)</f>
        <v>0</v>
      </c>
      <c r="P73" s="162">
        <f>IF(RES_hhdet_emi!P73=0,0,RES_hhdet_emi!P73*1000000/RES_hhdet_num!P73)</f>
        <v>0</v>
      </c>
      <c r="Q73" s="162">
        <f>IF(RES_hhdet_emi!Q73=0,0,RES_hhdet_emi!Q73*1000000/RES_hhdet_num!Q73)</f>
        <v>0</v>
      </c>
    </row>
    <row r="74" spans="1:17" ht="12" customHeight="1" x14ac:dyDescent="0.25">
      <c r="A74" s="161" t="s">
        <v>141</v>
      </c>
      <c r="B74" s="160">
        <f>IF(RES_hhdet_emi!B74=0,0,RES_hhdet_emi!B74*1000000/RES_hhdet_num!B74)</f>
        <v>0</v>
      </c>
      <c r="C74" s="160">
        <f>IF(RES_hhdet_emi!C74=0,0,RES_hhdet_emi!C74*1000000/RES_hhdet_num!C74)</f>
        <v>0</v>
      </c>
      <c r="D74" s="160">
        <f>IF(RES_hhdet_emi!D74=0,0,RES_hhdet_emi!D74*1000000/RES_hhdet_num!D74)</f>
        <v>0</v>
      </c>
      <c r="E74" s="160">
        <f>IF(RES_hhdet_emi!E74=0,0,RES_hhdet_emi!E74*1000000/RES_hhdet_num!E74)</f>
        <v>0</v>
      </c>
      <c r="F74" s="160">
        <f>IF(RES_hhdet_emi!F74=0,0,RES_hhdet_emi!F74*1000000/RES_hhdet_num!F74)</f>
        <v>0</v>
      </c>
      <c r="G74" s="160">
        <f>IF(RES_hhdet_emi!G74=0,0,RES_hhdet_emi!G74*1000000/RES_hhdet_num!G74)</f>
        <v>0</v>
      </c>
      <c r="H74" s="160">
        <f>IF(RES_hhdet_emi!H74=0,0,RES_hhdet_emi!H74*1000000/RES_hhdet_num!H74)</f>
        <v>0</v>
      </c>
      <c r="I74" s="160">
        <f>IF(RES_hhdet_emi!I74=0,0,RES_hhdet_emi!I74*1000000/RES_hhdet_num!I74)</f>
        <v>0</v>
      </c>
      <c r="J74" s="160">
        <f>IF(RES_hhdet_emi!J74=0,0,RES_hhdet_emi!J74*1000000/RES_hhdet_num!J74)</f>
        <v>0</v>
      </c>
      <c r="K74" s="160">
        <f>IF(RES_hhdet_emi!K74=0,0,RES_hhdet_emi!K74*1000000/RES_hhdet_num!K74)</f>
        <v>0</v>
      </c>
      <c r="L74" s="160">
        <f>IF(RES_hhdet_emi!L74=0,0,RES_hhdet_emi!L74*1000000/RES_hhdet_num!L74)</f>
        <v>0</v>
      </c>
      <c r="M74" s="160">
        <f>IF(RES_hhdet_emi!M74=0,0,RES_hhdet_emi!M74*1000000/RES_hhdet_num!M74)</f>
        <v>0</v>
      </c>
      <c r="N74" s="160">
        <f>IF(RES_hhdet_emi!N74=0,0,RES_hhdet_emi!N74*1000000/RES_hhdet_num!N74)</f>
        <v>0</v>
      </c>
      <c r="O74" s="160">
        <f>IF(RES_hhdet_emi!O74=0,0,RES_hhdet_emi!O74*1000000/RES_hhdet_num!O74)</f>
        <v>0</v>
      </c>
      <c r="P74" s="160">
        <f>IF(RES_hhdet_emi!P74=0,0,RES_hhdet_emi!P74*1000000/RES_hhdet_num!P74)</f>
        <v>0</v>
      </c>
      <c r="Q74" s="160">
        <f>IF(RES_hhdet_emi!Q74=0,0,RES_hhdet_emi!Q74*1000000/RES_hhdet_num!Q74)</f>
        <v>0</v>
      </c>
    </row>
    <row r="75" spans="1:17" ht="12" customHeight="1" x14ac:dyDescent="0.25">
      <c r="A75" s="148" t="s">
        <v>60</v>
      </c>
      <c r="B75" s="156">
        <f>IF(RES_hhdet_emi!B75=0,0,RES_hhdet_emi!B75*1000000/RES_hhdet_num!B74)</f>
        <v>0</v>
      </c>
      <c r="C75" s="156">
        <f>IF(RES_hhdet_emi!C75=0,0,RES_hhdet_emi!C75*1000000/RES_hhdet_num!C74)</f>
        <v>0</v>
      </c>
      <c r="D75" s="156">
        <f>IF(RES_hhdet_emi!D75=0,0,RES_hhdet_emi!D75*1000000/RES_hhdet_num!D74)</f>
        <v>0</v>
      </c>
      <c r="E75" s="156">
        <f>IF(RES_hhdet_emi!E75=0,0,RES_hhdet_emi!E75*1000000/RES_hhdet_num!E74)</f>
        <v>0</v>
      </c>
      <c r="F75" s="156">
        <f>IF(RES_hhdet_emi!F75=0,0,RES_hhdet_emi!F75*1000000/RES_hhdet_num!F74)</f>
        <v>0</v>
      </c>
      <c r="G75" s="156">
        <f>IF(RES_hhdet_emi!G75=0,0,RES_hhdet_emi!G75*1000000/RES_hhdet_num!G74)</f>
        <v>0</v>
      </c>
      <c r="H75" s="156">
        <f>IF(RES_hhdet_emi!H75=0,0,RES_hhdet_emi!H75*1000000/RES_hhdet_num!H74)</f>
        <v>0</v>
      </c>
      <c r="I75" s="156">
        <f>IF(RES_hhdet_emi!I75=0,0,RES_hhdet_emi!I75*1000000/RES_hhdet_num!I74)</f>
        <v>0</v>
      </c>
      <c r="J75" s="156">
        <f>IF(RES_hhdet_emi!J75=0,0,RES_hhdet_emi!J75*1000000/RES_hhdet_num!J74)</f>
        <v>0</v>
      </c>
      <c r="K75" s="156">
        <f>IF(RES_hhdet_emi!K75=0,0,RES_hhdet_emi!K75*1000000/RES_hhdet_num!K74)</f>
        <v>0</v>
      </c>
      <c r="L75" s="156">
        <f>IF(RES_hhdet_emi!L75=0,0,RES_hhdet_emi!L75*1000000/RES_hhdet_num!L74)</f>
        <v>0</v>
      </c>
      <c r="M75" s="156">
        <f>IF(RES_hhdet_emi!M75=0,0,RES_hhdet_emi!M75*1000000/RES_hhdet_num!M74)</f>
        <v>0</v>
      </c>
      <c r="N75" s="156">
        <f>IF(RES_hhdet_emi!N75=0,0,RES_hhdet_emi!N75*1000000/RES_hhdet_num!N74)</f>
        <v>0</v>
      </c>
      <c r="O75" s="156">
        <f>IF(RES_hhdet_emi!O75=0,0,RES_hhdet_emi!O75*1000000/RES_hhdet_num!O74)</f>
        <v>0</v>
      </c>
      <c r="P75" s="156">
        <f>IF(RES_hhdet_emi!P75=0,0,RES_hhdet_emi!P75*1000000/RES_hhdet_num!P74)</f>
        <v>0</v>
      </c>
      <c r="Q75" s="156">
        <f>IF(RES_hhdet_emi!Q75=0,0,RES_hhdet_emi!Q75*1000000/RES_hhdet_num!Q74)</f>
        <v>0</v>
      </c>
    </row>
    <row r="76" spans="1:17" ht="12" customHeight="1" x14ac:dyDescent="0.25">
      <c r="A76" s="148" t="s">
        <v>59</v>
      </c>
      <c r="B76" s="156">
        <f>IF(RES_hhdet_emi!B76=0,0,RES_hhdet_emi!B76*1000000/RES_hhdet_num!B74)</f>
        <v>0</v>
      </c>
      <c r="C76" s="156">
        <f>IF(RES_hhdet_emi!C76=0,0,RES_hhdet_emi!C76*1000000/RES_hhdet_num!C74)</f>
        <v>0</v>
      </c>
      <c r="D76" s="156">
        <f>IF(RES_hhdet_emi!D76=0,0,RES_hhdet_emi!D76*1000000/RES_hhdet_num!D74)</f>
        <v>0</v>
      </c>
      <c r="E76" s="156">
        <f>IF(RES_hhdet_emi!E76=0,0,RES_hhdet_emi!E76*1000000/RES_hhdet_num!E74)</f>
        <v>0</v>
      </c>
      <c r="F76" s="156">
        <f>IF(RES_hhdet_emi!F76=0,0,RES_hhdet_emi!F76*1000000/RES_hhdet_num!F74)</f>
        <v>0</v>
      </c>
      <c r="G76" s="156">
        <f>IF(RES_hhdet_emi!G76=0,0,RES_hhdet_emi!G76*1000000/RES_hhdet_num!G74)</f>
        <v>0</v>
      </c>
      <c r="H76" s="156">
        <f>IF(RES_hhdet_emi!H76=0,0,RES_hhdet_emi!H76*1000000/RES_hhdet_num!H74)</f>
        <v>0</v>
      </c>
      <c r="I76" s="156">
        <f>IF(RES_hhdet_emi!I76=0,0,RES_hhdet_emi!I76*1000000/RES_hhdet_num!I74)</f>
        <v>0</v>
      </c>
      <c r="J76" s="156">
        <f>IF(RES_hhdet_emi!J76=0,0,RES_hhdet_emi!J76*1000000/RES_hhdet_num!J74)</f>
        <v>0</v>
      </c>
      <c r="K76" s="156">
        <f>IF(RES_hhdet_emi!K76=0,0,RES_hhdet_emi!K76*1000000/RES_hhdet_num!K74)</f>
        <v>0</v>
      </c>
      <c r="L76" s="156">
        <f>IF(RES_hhdet_emi!L76=0,0,RES_hhdet_emi!L76*1000000/RES_hhdet_num!L74)</f>
        <v>0</v>
      </c>
      <c r="M76" s="156">
        <f>IF(RES_hhdet_emi!M76=0,0,RES_hhdet_emi!M76*1000000/RES_hhdet_num!M74)</f>
        <v>0</v>
      </c>
      <c r="N76" s="156">
        <f>IF(RES_hhdet_emi!N76=0,0,RES_hhdet_emi!N76*1000000/RES_hhdet_num!N74)</f>
        <v>0</v>
      </c>
      <c r="O76" s="156">
        <f>IF(RES_hhdet_emi!O76=0,0,RES_hhdet_emi!O76*1000000/RES_hhdet_num!O74)</f>
        <v>0</v>
      </c>
      <c r="P76" s="156">
        <f>IF(RES_hhdet_emi!P76=0,0,RES_hhdet_emi!P76*1000000/RES_hhdet_num!P74)</f>
        <v>0</v>
      </c>
      <c r="Q76" s="156">
        <f>IF(RES_hhdet_emi!Q76=0,0,RES_hhdet_emi!Q76*1000000/RES_hhdet_num!Q74)</f>
        <v>0</v>
      </c>
    </row>
    <row r="77" spans="1:17" ht="12" customHeight="1" x14ac:dyDescent="0.25">
      <c r="A77" s="158" t="s">
        <v>62</v>
      </c>
      <c r="B77" s="157">
        <f>IF(RES_hhdet_emi!B77=0,0,RES_hhdet_emi!B77*1000000/RES_hhdet_num!B$62)</f>
        <v>0</v>
      </c>
      <c r="C77" s="157">
        <f>IF(RES_hhdet_emi!C77=0,0,RES_hhdet_emi!C77*1000000/RES_hhdet_num!C$62)</f>
        <v>0</v>
      </c>
      <c r="D77" s="157">
        <f>IF(RES_hhdet_emi!D77=0,0,RES_hhdet_emi!D77*1000000/RES_hhdet_num!D$62)</f>
        <v>0</v>
      </c>
      <c r="E77" s="157">
        <f>IF(RES_hhdet_emi!E77=0,0,RES_hhdet_emi!E77*1000000/RES_hhdet_num!E$62)</f>
        <v>0</v>
      </c>
      <c r="F77" s="157">
        <f>IF(RES_hhdet_emi!F77=0,0,RES_hhdet_emi!F77*1000000/RES_hhdet_num!F$62)</f>
        <v>0</v>
      </c>
      <c r="G77" s="157">
        <f>IF(RES_hhdet_emi!G77=0,0,RES_hhdet_emi!G77*1000000/RES_hhdet_num!G$62)</f>
        <v>0</v>
      </c>
      <c r="H77" s="157">
        <f>IF(RES_hhdet_emi!H77=0,0,RES_hhdet_emi!H77*1000000/RES_hhdet_num!H$62)</f>
        <v>0</v>
      </c>
      <c r="I77" s="157">
        <f>IF(RES_hhdet_emi!I77=0,0,RES_hhdet_emi!I77*1000000/RES_hhdet_num!I$62)</f>
        <v>0</v>
      </c>
      <c r="J77" s="157">
        <f>IF(RES_hhdet_emi!J77=0,0,RES_hhdet_emi!J77*1000000/RES_hhdet_num!J$62)</f>
        <v>0</v>
      </c>
      <c r="K77" s="157">
        <f>IF(RES_hhdet_emi!K77=0,0,RES_hhdet_emi!K77*1000000/RES_hhdet_num!K$62)</f>
        <v>0</v>
      </c>
      <c r="L77" s="157">
        <f>IF(RES_hhdet_emi!L77=0,0,RES_hhdet_emi!L77*1000000/RES_hhdet_num!L$62)</f>
        <v>0</v>
      </c>
      <c r="M77" s="157">
        <f>IF(RES_hhdet_emi!M77=0,0,RES_hhdet_emi!M77*1000000/RES_hhdet_num!M$62)</f>
        <v>0</v>
      </c>
      <c r="N77" s="157">
        <f>IF(RES_hhdet_emi!N77=0,0,RES_hhdet_emi!N77*1000000/RES_hhdet_num!N$62)</f>
        <v>0</v>
      </c>
      <c r="O77" s="157">
        <f>IF(RES_hhdet_emi!O77=0,0,RES_hhdet_emi!O77*1000000/RES_hhdet_num!O$62)</f>
        <v>0</v>
      </c>
      <c r="P77" s="157">
        <f>IF(RES_hhdet_emi!P77=0,0,RES_hhdet_emi!P77*1000000/RES_hhdet_num!P$62)</f>
        <v>0</v>
      </c>
      <c r="Q77" s="157">
        <f>IF(RES_hhdet_emi!Q77=0,0,RES_hhdet_emi!Q77*1000000/RES_hhdet_num!Q$62)</f>
        <v>0</v>
      </c>
    </row>
    <row r="78" spans="1:17" ht="12" customHeight="1" x14ac:dyDescent="0.25">
      <c r="A78" s="23" t="s">
        <v>109</v>
      </c>
      <c r="B78" s="156">
        <f>IF(RES_hhdet_emi!B78=0,0,RES_hhdet_emi!B78*1000000/RES_hhdet_num!B78)</f>
        <v>0</v>
      </c>
      <c r="C78" s="156">
        <f>IF(RES_hhdet_emi!C78=0,0,RES_hhdet_emi!C78*1000000/RES_hhdet_num!C78)</f>
        <v>0</v>
      </c>
      <c r="D78" s="156">
        <f>IF(RES_hhdet_emi!D78=0,0,RES_hhdet_emi!D78*1000000/RES_hhdet_num!D78)</f>
        <v>0</v>
      </c>
      <c r="E78" s="156">
        <f>IF(RES_hhdet_emi!E78=0,0,RES_hhdet_emi!E78*1000000/RES_hhdet_num!E78)</f>
        <v>0</v>
      </c>
      <c r="F78" s="156">
        <f>IF(RES_hhdet_emi!F78=0,0,RES_hhdet_emi!F78*1000000/RES_hhdet_num!F78)</f>
        <v>0</v>
      </c>
      <c r="G78" s="156">
        <f>IF(RES_hhdet_emi!G78=0,0,RES_hhdet_emi!G78*1000000/RES_hhdet_num!G78)</f>
        <v>0</v>
      </c>
      <c r="H78" s="156">
        <f>IF(RES_hhdet_emi!H78=0,0,RES_hhdet_emi!H78*1000000/RES_hhdet_num!H78)</f>
        <v>0</v>
      </c>
      <c r="I78" s="156">
        <f>IF(RES_hhdet_emi!I78=0,0,RES_hhdet_emi!I78*1000000/RES_hhdet_num!I78)</f>
        <v>0</v>
      </c>
      <c r="J78" s="156">
        <f>IF(RES_hhdet_emi!J78=0,0,RES_hhdet_emi!J78*1000000/RES_hhdet_num!J78)</f>
        <v>0</v>
      </c>
      <c r="K78" s="156">
        <f>IF(RES_hhdet_emi!K78=0,0,RES_hhdet_emi!K78*1000000/RES_hhdet_num!K78)</f>
        <v>0</v>
      </c>
      <c r="L78" s="156">
        <f>IF(RES_hhdet_emi!L78=0,0,RES_hhdet_emi!L78*1000000/RES_hhdet_num!L78)</f>
        <v>0</v>
      </c>
      <c r="M78" s="156">
        <f>IF(RES_hhdet_emi!M78=0,0,RES_hhdet_emi!M78*1000000/RES_hhdet_num!M78)</f>
        <v>0</v>
      </c>
      <c r="N78" s="156">
        <f>IF(RES_hhdet_emi!N78=0,0,RES_hhdet_emi!N78*1000000/RES_hhdet_num!N78)</f>
        <v>0</v>
      </c>
      <c r="O78" s="156">
        <f>IF(RES_hhdet_emi!O78=0,0,RES_hhdet_emi!O78*1000000/RES_hhdet_num!O78)</f>
        <v>0</v>
      </c>
      <c r="P78" s="156">
        <f>IF(RES_hhdet_emi!P78=0,0,RES_hhdet_emi!P78*1000000/RES_hhdet_num!P78)</f>
        <v>0</v>
      </c>
      <c r="Q78" s="156">
        <f>IF(RES_hhdet_emi!Q78=0,0,RES_hhdet_emi!Q78*1000000/RES_hhdet_num!Q78)</f>
        <v>0</v>
      </c>
    </row>
    <row r="79" spans="1:17" ht="12" customHeight="1" x14ac:dyDescent="0.25">
      <c r="A79" s="29" t="s">
        <v>140</v>
      </c>
      <c r="B79" s="57">
        <f>IF(RES_hhdet_emi!B79=0,0,RES_hhdet_emi!B79*1000000/RES_hhdet_num!B79)</f>
        <v>0</v>
      </c>
      <c r="C79" s="57">
        <f>IF(RES_hhdet_emi!C79=0,0,RES_hhdet_emi!C79*1000000/RES_hhdet_num!C79)</f>
        <v>0</v>
      </c>
      <c r="D79" s="57">
        <f>IF(RES_hhdet_emi!D79=0,0,RES_hhdet_emi!D79*1000000/RES_hhdet_num!D79)</f>
        <v>0</v>
      </c>
      <c r="E79" s="57">
        <f>IF(RES_hhdet_emi!E79=0,0,RES_hhdet_emi!E79*1000000/RES_hhdet_num!E79)</f>
        <v>0</v>
      </c>
      <c r="F79" s="57">
        <f>IF(RES_hhdet_emi!F79=0,0,RES_hhdet_emi!F79*1000000/RES_hhdet_num!F79)</f>
        <v>0</v>
      </c>
      <c r="G79" s="57">
        <f>IF(RES_hhdet_emi!G79=0,0,RES_hhdet_emi!G79*1000000/RES_hhdet_num!G79)</f>
        <v>0</v>
      </c>
      <c r="H79" s="57">
        <f>IF(RES_hhdet_emi!H79=0,0,RES_hhdet_emi!H79*1000000/RES_hhdet_num!H79)</f>
        <v>0</v>
      </c>
      <c r="I79" s="57">
        <f>IF(RES_hhdet_emi!I79=0,0,RES_hhdet_emi!I79*1000000/RES_hhdet_num!I79)</f>
        <v>0</v>
      </c>
      <c r="J79" s="57">
        <f>IF(RES_hhdet_emi!J79=0,0,RES_hhdet_emi!J79*1000000/RES_hhdet_num!J79)</f>
        <v>0</v>
      </c>
      <c r="K79" s="57">
        <f>IF(RES_hhdet_emi!K79=0,0,RES_hhdet_emi!K79*1000000/RES_hhdet_num!K79)</f>
        <v>0</v>
      </c>
      <c r="L79" s="57">
        <f>IF(RES_hhdet_emi!L79=0,0,RES_hhdet_emi!L79*1000000/RES_hhdet_num!L79)</f>
        <v>0</v>
      </c>
      <c r="M79" s="57">
        <f>IF(RES_hhdet_emi!M79=0,0,RES_hhdet_emi!M79*1000000/RES_hhdet_num!M79)</f>
        <v>0</v>
      </c>
      <c r="N79" s="57">
        <f>IF(RES_hhdet_emi!N79=0,0,RES_hhdet_emi!N79*1000000/RES_hhdet_num!N79)</f>
        <v>0</v>
      </c>
      <c r="O79" s="57">
        <f>IF(RES_hhdet_emi!O79=0,0,RES_hhdet_emi!O79*1000000/RES_hhdet_num!O79)</f>
        <v>0</v>
      </c>
      <c r="P79" s="57">
        <f>IF(RES_hhdet_emi!P79=0,0,RES_hhdet_emi!P79*1000000/RES_hhdet_num!P79)</f>
        <v>0</v>
      </c>
      <c r="Q79" s="57">
        <f>IF(RES_hhdet_emi!Q79=0,0,RES_hhdet_emi!Q79*1000000/RES_hhdet_num!Q79)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383.08600197540034</v>
      </c>
      <c r="C81" s="168">
        <f t="shared" ref="C81:Q81" si="12">SUM(C82,C85,C87,C100)</f>
        <v>355.9841609862824</v>
      </c>
      <c r="D81" s="168">
        <f t="shared" si="12"/>
        <v>339.94851334387715</v>
      </c>
      <c r="E81" s="168">
        <f t="shared" si="12"/>
        <v>351.95740869484803</v>
      </c>
      <c r="F81" s="168">
        <f t="shared" si="12"/>
        <v>315.32781562137433</v>
      </c>
      <c r="G81" s="168">
        <f t="shared" si="12"/>
        <v>321.72046381529537</v>
      </c>
      <c r="H81" s="168">
        <f t="shared" si="12"/>
        <v>287.3629921759196</v>
      </c>
      <c r="I81" s="168">
        <f t="shared" si="12"/>
        <v>243.5071060094173</v>
      </c>
      <c r="J81" s="168">
        <f t="shared" si="12"/>
        <v>231.68601293040899</v>
      </c>
      <c r="K81" s="168">
        <f t="shared" si="12"/>
        <v>232.90376796766381</v>
      </c>
      <c r="L81" s="168">
        <f t="shared" si="12"/>
        <v>215.74717292206049</v>
      </c>
      <c r="M81" s="168">
        <f t="shared" si="12"/>
        <v>222.67024040718493</v>
      </c>
      <c r="N81" s="168">
        <f t="shared" si="12"/>
        <v>205.76295531055774</v>
      </c>
      <c r="O81" s="168">
        <f t="shared" si="12"/>
        <v>189.94698261679099</v>
      </c>
      <c r="P81" s="168">
        <f t="shared" si="12"/>
        <v>184.50159556420249</v>
      </c>
      <c r="Q81" s="168">
        <f t="shared" si="12"/>
        <v>201.52409868325245</v>
      </c>
    </row>
    <row r="82" spans="1:17" ht="12.95" customHeight="1" x14ac:dyDescent="0.25">
      <c r="A82" s="158" t="s">
        <v>65</v>
      </c>
      <c r="B82" s="157">
        <f t="shared" ref="B82:Q82" si="13">SUM(B83:B84)</f>
        <v>0</v>
      </c>
      <c r="C82" s="157">
        <f t="shared" si="13"/>
        <v>0</v>
      </c>
      <c r="D82" s="157">
        <f t="shared" si="13"/>
        <v>0</v>
      </c>
      <c r="E82" s="157">
        <f t="shared" si="13"/>
        <v>0</v>
      </c>
      <c r="F82" s="157">
        <f t="shared" si="13"/>
        <v>0</v>
      </c>
      <c r="G82" s="157">
        <f t="shared" si="13"/>
        <v>0</v>
      </c>
      <c r="H82" s="157">
        <f t="shared" si="13"/>
        <v>0</v>
      </c>
      <c r="I82" s="157">
        <f t="shared" si="13"/>
        <v>0</v>
      </c>
      <c r="J82" s="157">
        <f t="shared" si="13"/>
        <v>0</v>
      </c>
      <c r="K82" s="157">
        <f t="shared" si="13"/>
        <v>0</v>
      </c>
      <c r="L82" s="157">
        <f t="shared" si="13"/>
        <v>0</v>
      </c>
      <c r="M82" s="157">
        <f t="shared" si="13"/>
        <v>0</v>
      </c>
      <c r="N82" s="157">
        <f t="shared" si="13"/>
        <v>0</v>
      </c>
      <c r="O82" s="157">
        <f t="shared" si="13"/>
        <v>0</v>
      </c>
      <c r="P82" s="157">
        <f t="shared" si="13"/>
        <v>0</v>
      </c>
      <c r="Q82" s="157">
        <f t="shared" si="13"/>
        <v>0</v>
      </c>
    </row>
    <row r="83" spans="1:17" ht="12" customHeight="1" x14ac:dyDescent="0.25">
      <c r="A83" s="23" t="s">
        <v>157</v>
      </c>
      <c r="B83" s="156">
        <f>IF(RES_hhdet_emi!B83=0,0,RES_hhdet_emi!B83*1000000/RES_hhdet_num!B$81)</f>
        <v>0</v>
      </c>
      <c r="C83" s="156">
        <f>IF(RES_hhdet_emi!C83=0,0,RES_hhdet_emi!C83*1000000/RES_hhdet_num!C$81)</f>
        <v>0</v>
      </c>
      <c r="D83" s="156">
        <f>IF(RES_hhdet_emi!D83=0,0,RES_hhdet_emi!D83*1000000/RES_hhdet_num!D$81)</f>
        <v>0</v>
      </c>
      <c r="E83" s="156">
        <f>IF(RES_hhdet_emi!E83=0,0,RES_hhdet_emi!E83*1000000/RES_hhdet_num!E$81)</f>
        <v>0</v>
      </c>
      <c r="F83" s="156">
        <f>IF(RES_hhdet_emi!F83=0,0,RES_hhdet_emi!F83*1000000/RES_hhdet_num!F$81)</f>
        <v>0</v>
      </c>
      <c r="G83" s="156">
        <f>IF(RES_hhdet_emi!G83=0,0,RES_hhdet_emi!G83*1000000/RES_hhdet_num!G$81)</f>
        <v>0</v>
      </c>
      <c r="H83" s="156">
        <f>IF(RES_hhdet_emi!H83=0,0,RES_hhdet_emi!H83*1000000/RES_hhdet_num!H$81)</f>
        <v>0</v>
      </c>
      <c r="I83" s="156">
        <f>IF(RES_hhdet_emi!I83=0,0,RES_hhdet_emi!I83*1000000/RES_hhdet_num!I$81)</f>
        <v>0</v>
      </c>
      <c r="J83" s="156">
        <f>IF(RES_hhdet_emi!J83=0,0,RES_hhdet_emi!J83*1000000/RES_hhdet_num!J$81)</f>
        <v>0</v>
      </c>
      <c r="K83" s="156">
        <f>IF(RES_hhdet_emi!K83=0,0,RES_hhdet_emi!K83*1000000/RES_hhdet_num!K$81)</f>
        <v>0</v>
      </c>
      <c r="L83" s="156">
        <f>IF(RES_hhdet_emi!L83=0,0,RES_hhdet_emi!L83*1000000/RES_hhdet_num!L$81)</f>
        <v>0</v>
      </c>
      <c r="M83" s="156">
        <f>IF(RES_hhdet_emi!M83=0,0,RES_hhdet_emi!M83*1000000/RES_hhdet_num!M$81)</f>
        <v>0</v>
      </c>
      <c r="N83" s="156">
        <f>IF(RES_hhdet_emi!N83=0,0,RES_hhdet_emi!N83*1000000/RES_hhdet_num!N$81)</f>
        <v>0</v>
      </c>
      <c r="O83" s="156">
        <f>IF(RES_hhdet_emi!O83=0,0,RES_hhdet_emi!O83*1000000/RES_hhdet_num!O$81)</f>
        <v>0</v>
      </c>
      <c r="P83" s="156">
        <f>IF(RES_hhdet_emi!P83=0,0,RES_hhdet_emi!P83*1000000/RES_hhdet_num!P$81)</f>
        <v>0</v>
      </c>
      <c r="Q83" s="156">
        <f>IF(RES_hhdet_emi!Q83=0,0,RES_hhdet_emi!Q83*1000000/RES_hhdet_num!Q$81)</f>
        <v>0</v>
      </c>
    </row>
    <row r="84" spans="1:17" ht="12" customHeight="1" x14ac:dyDescent="0.25">
      <c r="A84" s="23" t="s">
        <v>60</v>
      </c>
      <c r="B84" s="156">
        <f>IF(RES_hhdet_emi!B84=0,0,RES_hhdet_emi!B84*1000000/RES_hhdet_num!B$81)</f>
        <v>0</v>
      </c>
      <c r="C84" s="156">
        <f>IF(RES_hhdet_emi!C84=0,0,RES_hhdet_emi!C84*1000000/RES_hhdet_num!C$81)</f>
        <v>0</v>
      </c>
      <c r="D84" s="156">
        <f>IF(RES_hhdet_emi!D84=0,0,RES_hhdet_emi!D84*1000000/RES_hhdet_num!D$81)</f>
        <v>0</v>
      </c>
      <c r="E84" s="156">
        <f>IF(RES_hhdet_emi!E84=0,0,RES_hhdet_emi!E84*1000000/RES_hhdet_num!E$81)</f>
        <v>0</v>
      </c>
      <c r="F84" s="156">
        <f>IF(RES_hhdet_emi!F84=0,0,RES_hhdet_emi!F84*1000000/RES_hhdet_num!F$81)</f>
        <v>0</v>
      </c>
      <c r="G84" s="156">
        <f>IF(RES_hhdet_emi!G84=0,0,RES_hhdet_emi!G84*1000000/RES_hhdet_num!G$81)</f>
        <v>0</v>
      </c>
      <c r="H84" s="156">
        <f>IF(RES_hhdet_emi!H84=0,0,RES_hhdet_emi!H84*1000000/RES_hhdet_num!H$81)</f>
        <v>0</v>
      </c>
      <c r="I84" s="156">
        <f>IF(RES_hhdet_emi!I84=0,0,RES_hhdet_emi!I84*1000000/RES_hhdet_num!I$81)</f>
        <v>0</v>
      </c>
      <c r="J84" s="156">
        <f>IF(RES_hhdet_emi!J84=0,0,RES_hhdet_emi!J84*1000000/RES_hhdet_num!J$81)</f>
        <v>0</v>
      </c>
      <c r="K84" s="156">
        <f>IF(RES_hhdet_emi!K84=0,0,RES_hhdet_emi!K84*1000000/RES_hhdet_num!K$81)</f>
        <v>0</v>
      </c>
      <c r="L84" s="156">
        <f>IF(RES_hhdet_emi!L84=0,0,RES_hhdet_emi!L84*1000000/RES_hhdet_num!L$81)</f>
        <v>0</v>
      </c>
      <c r="M84" s="156">
        <f>IF(RES_hhdet_emi!M84=0,0,RES_hhdet_emi!M84*1000000/RES_hhdet_num!M$81)</f>
        <v>0</v>
      </c>
      <c r="N84" s="156">
        <f>IF(RES_hhdet_emi!N84=0,0,RES_hhdet_emi!N84*1000000/RES_hhdet_num!N$81)</f>
        <v>0</v>
      </c>
      <c r="O84" s="156">
        <f>IF(RES_hhdet_emi!O84=0,0,RES_hhdet_emi!O84*1000000/RES_hhdet_num!O$81)</f>
        <v>0</v>
      </c>
      <c r="P84" s="156">
        <f>IF(RES_hhdet_emi!P84=0,0,RES_hhdet_emi!P84*1000000/RES_hhdet_num!P$81)</f>
        <v>0</v>
      </c>
      <c r="Q84" s="156">
        <f>IF(RES_hhdet_emi!Q84=0,0,RES_hhdet_emi!Q84*1000000/RES_hhdet_num!Q$81)</f>
        <v>0</v>
      </c>
    </row>
    <row r="85" spans="1:17" ht="12.95" customHeight="1" x14ac:dyDescent="0.25">
      <c r="A85" s="158" t="s">
        <v>112</v>
      </c>
      <c r="B85" s="157">
        <f t="shared" ref="B85:Q85" si="14">B86</f>
        <v>0</v>
      </c>
      <c r="C85" s="157">
        <f t="shared" si="14"/>
        <v>0</v>
      </c>
      <c r="D85" s="157">
        <f t="shared" si="14"/>
        <v>0</v>
      </c>
      <c r="E85" s="157">
        <f t="shared" si="14"/>
        <v>0</v>
      </c>
      <c r="F85" s="157">
        <f t="shared" si="14"/>
        <v>0</v>
      </c>
      <c r="G85" s="157">
        <f t="shared" si="14"/>
        <v>0</v>
      </c>
      <c r="H85" s="157">
        <f t="shared" si="14"/>
        <v>0</v>
      </c>
      <c r="I85" s="157">
        <f t="shared" si="14"/>
        <v>0</v>
      </c>
      <c r="J85" s="157">
        <f t="shared" si="14"/>
        <v>0</v>
      </c>
      <c r="K85" s="157">
        <f t="shared" si="14"/>
        <v>0</v>
      </c>
      <c r="L85" s="157">
        <f t="shared" si="14"/>
        <v>0</v>
      </c>
      <c r="M85" s="157">
        <f t="shared" si="14"/>
        <v>0</v>
      </c>
      <c r="N85" s="157">
        <f t="shared" si="14"/>
        <v>0</v>
      </c>
      <c r="O85" s="157">
        <f t="shared" si="14"/>
        <v>0</v>
      </c>
      <c r="P85" s="157">
        <f t="shared" si="14"/>
        <v>0</v>
      </c>
      <c r="Q85" s="157">
        <f t="shared" si="14"/>
        <v>0</v>
      </c>
    </row>
    <row r="86" spans="1:17" ht="12" customHeight="1" x14ac:dyDescent="0.25">
      <c r="A86" s="23" t="s">
        <v>60</v>
      </c>
      <c r="B86" s="156">
        <f>IF(RES_hhdet_emi!B86=0,0,RES_hhdet_emi!B86*1000000/RES_hhdet_num!B$81)</f>
        <v>0</v>
      </c>
      <c r="C86" s="156">
        <f>IF(RES_hhdet_emi!C86=0,0,RES_hhdet_emi!C86*1000000/RES_hhdet_num!C$81)</f>
        <v>0</v>
      </c>
      <c r="D86" s="156">
        <f>IF(RES_hhdet_emi!D86=0,0,RES_hhdet_emi!D86*1000000/RES_hhdet_num!D$81)</f>
        <v>0</v>
      </c>
      <c r="E86" s="156">
        <f>IF(RES_hhdet_emi!E86=0,0,RES_hhdet_emi!E86*1000000/RES_hhdet_num!E$81)</f>
        <v>0</v>
      </c>
      <c r="F86" s="156">
        <f>IF(RES_hhdet_emi!F86=0,0,RES_hhdet_emi!F86*1000000/RES_hhdet_num!F$81)</f>
        <v>0</v>
      </c>
      <c r="G86" s="156">
        <f>IF(RES_hhdet_emi!G86=0,0,RES_hhdet_emi!G86*1000000/RES_hhdet_num!G$81)</f>
        <v>0</v>
      </c>
      <c r="H86" s="156">
        <f>IF(RES_hhdet_emi!H86=0,0,RES_hhdet_emi!H86*1000000/RES_hhdet_num!H$81)</f>
        <v>0</v>
      </c>
      <c r="I86" s="156">
        <f>IF(RES_hhdet_emi!I86=0,0,RES_hhdet_emi!I86*1000000/RES_hhdet_num!I$81)</f>
        <v>0</v>
      </c>
      <c r="J86" s="156">
        <f>IF(RES_hhdet_emi!J86=0,0,RES_hhdet_emi!J86*1000000/RES_hhdet_num!J$81)</f>
        <v>0</v>
      </c>
      <c r="K86" s="156">
        <f>IF(RES_hhdet_emi!K86=0,0,RES_hhdet_emi!K86*1000000/RES_hhdet_num!K$81)</f>
        <v>0</v>
      </c>
      <c r="L86" s="156">
        <f>IF(RES_hhdet_emi!L86=0,0,RES_hhdet_emi!L86*1000000/RES_hhdet_num!L$81)</f>
        <v>0</v>
      </c>
      <c r="M86" s="156">
        <f>IF(RES_hhdet_emi!M86=0,0,RES_hhdet_emi!M86*1000000/RES_hhdet_num!M$81)</f>
        <v>0</v>
      </c>
      <c r="N86" s="156">
        <f>IF(RES_hhdet_emi!N86=0,0,RES_hhdet_emi!N86*1000000/RES_hhdet_num!N$81)</f>
        <v>0</v>
      </c>
      <c r="O86" s="156">
        <f>IF(RES_hhdet_emi!O86=0,0,RES_hhdet_emi!O86*1000000/RES_hhdet_num!O$81)</f>
        <v>0</v>
      </c>
      <c r="P86" s="156">
        <f>IF(RES_hhdet_emi!P86=0,0,RES_hhdet_emi!P86*1000000/RES_hhdet_num!P$81)</f>
        <v>0</v>
      </c>
      <c r="Q86" s="156">
        <f>IF(RES_hhdet_emi!Q86=0,0,RES_hhdet_emi!Q86*1000000/RES_hhdet_num!Q$81)</f>
        <v>0</v>
      </c>
    </row>
    <row r="87" spans="1:17" ht="12" customHeight="1" x14ac:dyDescent="0.25">
      <c r="A87" s="158" t="s">
        <v>63</v>
      </c>
      <c r="B87" s="157">
        <f>IF(RES_hhdet_emi!B87=0,0,RES_hhdet_emi!B87*1000000/RES_hhdet_num!B$81)</f>
        <v>153.28599605195214</v>
      </c>
      <c r="C87" s="157">
        <f>IF(RES_hhdet_emi!C87=0,0,RES_hhdet_emi!C87*1000000/RES_hhdet_num!C$81)</f>
        <v>151.21823527314885</v>
      </c>
      <c r="D87" s="157">
        <f>IF(RES_hhdet_emi!D87=0,0,RES_hhdet_emi!D87*1000000/RES_hhdet_num!D$81)</f>
        <v>155.26553732646954</v>
      </c>
      <c r="E87" s="157">
        <f>IF(RES_hhdet_emi!E87=0,0,RES_hhdet_emi!E87*1000000/RES_hhdet_num!E$81)</f>
        <v>157.20886111120416</v>
      </c>
      <c r="F87" s="157">
        <f>IF(RES_hhdet_emi!F87=0,0,RES_hhdet_emi!F87*1000000/RES_hhdet_num!F$81)</f>
        <v>99.818456363994926</v>
      </c>
      <c r="G87" s="157">
        <f>IF(RES_hhdet_emi!G87=0,0,RES_hhdet_emi!G87*1000000/RES_hhdet_num!G$81)</f>
        <v>141.71208052737077</v>
      </c>
      <c r="H87" s="157">
        <f>IF(RES_hhdet_emi!H87=0,0,RES_hhdet_emi!H87*1000000/RES_hhdet_num!H$81)</f>
        <v>105.94279814458807</v>
      </c>
      <c r="I87" s="157">
        <f>IF(RES_hhdet_emi!I87=0,0,RES_hhdet_emi!I87*1000000/RES_hhdet_num!I$81)</f>
        <v>47.320264991295836</v>
      </c>
      <c r="J87" s="157">
        <f>IF(RES_hhdet_emi!J87=0,0,RES_hhdet_emi!J87*1000000/RES_hhdet_num!J$81)</f>
        <v>47.770981529953225</v>
      </c>
      <c r="K87" s="157">
        <f>IF(RES_hhdet_emi!K87=0,0,RES_hhdet_emi!K87*1000000/RES_hhdet_num!K$81)</f>
        <v>42.195844945551833</v>
      </c>
      <c r="L87" s="157">
        <f>IF(RES_hhdet_emi!L87=0,0,RES_hhdet_emi!L87*1000000/RES_hhdet_num!L$81)</f>
        <v>29.368420460315821</v>
      </c>
      <c r="M87" s="157">
        <f>IF(RES_hhdet_emi!M87=0,0,RES_hhdet_emi!M87*1000000/RES_hhdet_num!M$81)</f>
        <v>26.438452733061688</v>
      </c>
      <c r="N87" s="157">
        <f>IF(RES_hhdet_emi!N87=0,0,RES_hhdet_emi!N87*1000000/RES_hhdet_num!N$81)</f>
        <v>16.796369335502686</v>
      </c>
      <c r="O87" s="157">
        <f>IF(RES_hhdet_emi!O87=0,0,RES_hhdet_emi!O87*1000000/RES_hhdet_num!O$81)</f>
        <v>7.4915906477078611</v>
      </c>
      <c r="P87" s="157">
        <f>IF(RES_hhdet_emi!P87=0,0,RES_hhdet_emi!P87*1000000/RES_hhdet_num!P$81)</f>
        <v>11.081548388786773</v>
      </c>
      <c r="Q87" s="157">
        <f>IF(RES_hhdet_emi!Q87=0,0,RES_hhdet_emi!Q87*1000000/RES_hhdet_num!Q$81)</f>
        <v>18.768381966530484</v>
      </c>
    </row>
    <row r="88" spans="1:17" ht="12" customHeight="1" x14ac:dyDescent="0.25">
      <c r="A88" s="167" t="s">
        <v>156</v>
      </c>
      <c r="B88" s="132">
        <f>IF(RES_hhdet_emi!B88=0,0,RES_hhdet_emi!B88*1000000/RES_hhdet_num!B88)</f>
        <v>0</v>
      </c>
      <c r="C88" s="132">
        <f>IF(RES_hhdet_emi!C88=0,0,RES_hhdet_emi!C88*1000000/RES_hhdet_num!C88)</f>
        <v>0</v>
      </c>
      <c r="D88" s="132">
        <f>IF(RES_hhdet_emi!D88=0,0,RES_hhdet_emi!D88*1000000/RES_hhdet_num!D88)</f>
        <v>0</v>
      </c>
      <c r="E88" s="132">
        <f>IF(RES_hhdet_emi!E88=0,0,RES_hhdet_emi!E88*1000000/RES_hhdet_num!E88)</f>
        <v>0</v>
      </c>
      <c r="F88" s="132">
        <f>IF(RES_hhdet_emi!F88=0,0,RES_hhdet_emi!F88*1000000/RES_hhdet_num!F88)</f>
        <v>0</v>
      </c>
      <c r="G88" s="132">
        <f>IF(RES_hhdet_emi!G88=0,0,RES_hhdet_emi!G88*1000000/RES_hhdet_num!G88)</f>
        <v>0</v>
      </c>
      <c r="H88" s="132">
        <f>IF(RES_hhdet_emi!H88=0,0,RES_hhdet_emi!H88*1000000/RES_hhdet_num!H88)</f>
        <v>0</v>
      </c>
      <c r="I88" s="132">
        <f>IF(RES_hhdet_emi!I88=0,0,RES_hhdet_emi!I88*1000000/RES_hhdet_num!I88)</f>
        <v>0</v>
      </c>
      <c r="J88" s="132">
        <f>IF(RES_hhdet_emi!J88=0,0,RES_hhdet_emi!J88*1000000/RES_hhdet_num!J88)</f>
        <v>0</v>
      </c>
      <c r="K88" s="132">
        <f>IF(RES_hhdet_emi!K88=0,0,RES_hhdet_emi!K88*1000000/RES_hhdet_num!K88)</f>
        <v>0</v>
      </c>
      <c r="L88" s="132">
        <f>IF(RES_hhdet_emi!L88=0,0,RES_hhdet_emi!L88*1000000/RES_hhdet_num!L88)</f>
        <v>0</v>
      </c>
      <c r="M88" s="132">
        <f>IF(RES_hhdet_emi!M88=0,0,RES_hhdet_emi!M88*1000000/RES_hhdet_num!M88)</f>
        <v>0</v>
      </c>
      <c r="N88" s="132">
        <f>IF(RES_hhdet_emi!N88=0,0,RES_hhdet_emi!N88*1000000/RES_hhdet_num!N88)</f>
        <v>0</v>
      </c>
      <c r="O88" s="132">
        <f>IF(RES_hhdet_emi!O88=0,0,RES_hhdet_emi!O88*1000000/RES_hhdet_num!O88)</f>
        <v>0</v>
      </c>
      <c r="P88" s="132">
        <f>IF(RES_hhdet_emi!P88=0,0,RES_hhdet_emi!P88*1000000/RES_hhdet_num!P88)</f>
        <v>0</v>
      </c>
      <c r="Q88" s="132">
        <f>IF(RES_hhdet_emi!Q88=0,0,RES_hhdet_emi!Q88*1000000/RES_hhdet_num!Q88)</f>
        <v>0</v>
      </c>
    </row>
    <row r="89" spans="1:17" ht="12" customHeight="1" x14ac:dyDescent="0.25">
      <c r="A89" s="167" t="s">
        <v>155</v>
      </c>
      <c r="B89" s="132">
        <f>IF(RES_hhdet_emi!B89=0,0,RES_hhdet_emi!B89*1000000/RES_hhdet_num!B89)</f>
        <v>0</v>
      </c>
      <c r="C89" s="132">
        <f>IF(RES_hhdet_emi!C89=0,0,RES_hhdet_emi!C89*1000000/RES_hhdet_num!C89)</f>
        <v>0</v>
      </c>
      <c r="D89" s="132">
        <f>IF(RES_hhdet_emi!D89=0,0,RES_hhdet_emi!D89*1000000/RES_hhdet_num!D89)</f>
        <v>0</v>
      </c>
      <c r="E89" s="132">
        <f>IF(RES_hhdet_emi!E89=0,0,RES_hhdet_emi!E89*1000000/RES_hhdet_num!E89)</f>
        <v>0</v>
      </c>
      <c r="F89" s="132">
        <f>IF(RES_hhdet_emi!F89=0,0,RES_hhdet_emi!F89*1000000/RES_hhdet_num!F89)</f>
        <v>0</v>
      </c>
      <c r="G89" s="132">
        <f>IF(RES_hhdet_emi!G89=0,0,RES_hhdet_emi!G89*1000000/RES_hhdet_num!G89)</f>
        <v>0</v>
      </c>
      <c r="H89" s="132">
        <f>IF(RES_hhdet_emi!H89=0,0,RES_hhdet_emi!H89*1000000/RES_hhdet_num!H89)</f>
        <v>0</v>
      </c>
      <c r="I89" s="132">
        <f>IF(RES_hhdet_emi!I89=0,0,RES_hhdet_emi!I89*1000000/RES_hhdet_num!I89)</f>
        <v>0</v>
      </c>
      <c r="J89" s="132">
        <f>IF(RES_hhdet_emi!J89=0,0,RES_hhdet_emi!J89*1000000/RES_hhdet_num!J89)</f>
        <v>0</v>
      </c>
      <c r="K89" s="132">
        <f>IF(RES_hhdet_emi!K89=0,0,RES_hhdet_emi!K89*1000000/RES_hhdet_num!K89)</f>
        <v>0</v>
      </c>
      <c r="L89" s="132">
        <f>IF(RES_hhdet_emi!L89=0,0,RES_hhdet_emi!L89*1000000/RES_hhdet_num!L89)</f>
        <v>0</v>
      </c>
      <c r="M89" s="132">
        <f>IF(RES_hhdet_emi!M89=0,0,RES_hhdet_emi!M89*1000000/RES_hhdet_num!M89)</f>
        <v>0</v>
      </c>
      <c r="N89" s="132">
        <f>IF(RES_hhdet_emi!N89=0,0,RES_hhdet_emi!N89*1000000/RES_hhdet_num!N89)</f>
        <v>0</v>
      </c>
      <c r="O89" s="132">
        <f>IF(RES_hhdet_emi!O89=0,0,RES_hhdet_emi!O89*1000000/RES_hhdet_num!O89)</f>
        <v>0</v>
      </c>
      <c r="P89" s="132">
        <f>IF(RES_hhdet_emi!P89=0,0,RES_hhdet_emi!P89*1000000/RES_hhdet_num!P89)</f>
        <v>0</v>
      </c>
      <c r="Q89" s="132">
        <f>IF(RES_hhdet_emi!Q89=0,0,RES_hhdet_emi!Q89*1000000/RES_hhdet_num!Q89)</f>
        <v>0</v>
      </c>
    </row>
    <row r="90" spans="1:17" ht="12" customHeight="1" x14ac:dyDescent="0.25">
      <c r="A90" s="166" t="s">
        <v>55</v>
      </c>
      <c r="B90" s="165">
        <f>IF(RES_hhdet_emi!B90=0,0,RES_hhdet_emi!B90*1000000/RES_hhdet_num!B89)</f>
        <v>0</v>
      </c>
      <c r="C90" s="165">
        <f>IF(RES_hhdet_emi!C90=0,0,RES_hhdet_emi!C90*1000000/RES_hhdet_num!C89)</f>
        <v>0</v>
      </c>
      <c r="D90" s="165">
        <f>IF(RES_hhdet_emi!D90=0,0,RES_hhdet_emi!D90*1000000/RES_hhdet_num!D89)</f>
        <v>0</v>
      </c>
      <c r="E90" s="165">
        <f>IF(RES_hhdet_emi!E90=0,0,RES_hhdet_emi!E90*1000000/RES_hhdet_num!E89)</f>
        <v>0</v>
      </c>
      <c r="F90" s="165">
        <f>IF(RES_hhdet_emi!F90=0,0,RES_hhdet_emi!F90*1000000/RES_hhdet_num!F89)</f>
        <v>0</v>
      </c>
      <c r="G90" s="165">
        <f>IF(RES_hhdet_emi!G90=0,0,RES_hhdet_emi!G90*1000000/RES_hhdet_num!G89)</f>
        <v>0</v>
      </c>
      <c r="H90" s="165">
        <f>IF(RES_hhdet_emi!H90=0,0,RES_hhdet_emi!H90*1000000/RES_hhdet_num!H89)</f>
        <v>0</v>
      </c>
      <c r="I90" s="165">
        <f>IF(RES_hhdet_emi!I90=0,0,RES_hhdet_emi!I90*1000000/RES_hhdet_num!I89)</f>
        <v>0</v>
      </c>
      <c r="J90" s="165">
        <f>IF(RES_hhdet_emi!J90=0,0,RES_hhdet_emi!J90*1000000/RES_hhdet_num!J89)</f>
        <v>0</v>
      </c>
      <c r="K90" s="165">
        <f>IF(RES_hhdet_emi!K90=0,0,RES_hhdet_emi!K90*1000000/RES_hhdet_num!K89)</f>
        <v>0</v>
      </c>
      <c r="L90" s="165">
        <f>IF(RES_hhdet_emi!L90=0,0,RES_hhdet_emi!L90*1000000/RES_hhdet_num!L89)</f>
        <v>0</v>
      </c>
      <c r="M90" s="165">
        <f>IF(RES_hhdet_emi!M90=0,0,RES_hhdet_emi!M90*1000000/RES_hhdet_num!M89)</f>
        <v>0</v>
      </c>
      <c r="N90" s="165">
        <f>IF(RES_hhdet_emi!N90=0,0,RES_hhdet_emi!N90*1000000/RES_hhdet_num!N89)</f>
        <v>0</v>
      </c>
      <c r="O90" s="165">
        <f>IF(RES_hhdet_emi!O90=0,0,RES_hhdet_emi!O90*1000000/RES_hhdet_num!O89)</f>
        <v>0</v>
      </c>
      <c r="P90" s="165">
        <f>IF(RES_hhdet_emi!P90=0,0,RES_hhdet_emi!P90*1000000/RES_hhdet_num!P89)</f>
        <v>0</v>
      </c>
      <c r="Q90" s="165">
        <f>IF(RES_hhdet_emi!Q90=0,0,RES_hhdet_emi!Q90*1000000/RES_hhdet_num!Q89)</f>
        <v>0</v>
      </c>
    </row>
    <row r="91" spans="1:17" ht="12" customHeight="1" x14ac:dyDescent="0.25">
      <c r="A91" s="147" t="s">
        <v>59</v>
      </c>
      <c r="B91" s="164">
        <f>IF(RES_hhdet_emi!B91=0,0,RES_hhdet_emi!B91*1000000/RES_hhdet_num!B89)</f>
        <v>0</v>
      </c>
      <c r="C91" s="164">
        <f>IF(RES_hhdet_emi!C91=0,0,RES_hhdet_emi!C91*1000000/RES_hhdet_num!C89)</f>
        <v>0</v>
      </c>
      <c r="D91" s="164">
        <f>IF(RES_hhdet_emi!D91=0,0,RES_hhdet_emi!D91*1000000/RES_hhdet_num!D89)</f>
        <v>0</v>
      </c>
      <c r="E91" s="164">
        <f>IF(RES_hhdet_emi!E91=0,0,RES_hhdet_emi!E91*1000000/RES_hhdet_num!E89)</f>
        <v>0</v>
      </c>
      <c r="F91" s="164">
        <f>IF(RES_hhdet_emi!F91=0,0,RES_hhdet_emi!F91*1000000/RES_hhdet_num!F89)</f>
        <v>0</v>
      </c>
      <c r="G91" s="164">
        <f>IF(RES_hhdet_emi!G91=0,0,RES_hhdet_emi!G91*1000000/RES_hhdet_num!G89)</f>
        <v>0</v>
      </c>
      <c r="H91" s="164">
        <f>IF(RES_hhdet_emi!H91=0,0,RES_hhdet_emi!H91*1000000/RES_hhdet_num!H89)</f>
        <v>0</v>
      </c>
      <c r="I91" s="164">
        <f>IF(RES_hhdet_emi!I91=0,0,RES_hhdet_emi!I91*1000000/RES_hhdet_num!I89)</f>
        <v>0</v>
      </c>
      <c r="J91" s="164">
        <f>IF(RES_hhdet_emi!J91=0,0,RES_hhdet_emi!J91*1000000/RES_hhdet_num!J89)</f>
        <v>0</v>
      </c>
      <c r="K91" s="164">
        <f>IF(RES_hhdet_emi!K91=0,0,RES_hhdet_emi!K91*1000000/RES_hhdet_num!K89)</f>
        <v>0</v>
      </c>
      <c r="L91" s="164">
        <f>IF(RES_hhdet_emi!L91=0,0,RES_hhdet_emi!L91*1000000/RES_hhdet_num!L89)</f>
        <v>0</v>
      </c>
      <c r="M91" s="164">
        <f>IF(RES_hhdet_emi!M91=0,0,RES_hhdet_emi!M91*1000000/RES_hhdet_num!M89)</f>
        <v>0</v>
      </c>
      <c r="N91" s="164">
        <f>IF(RES_hhdet_emi!N91=0,0,RES_hhdet_emi!N91*1000000/RES_hhdet_num!N89)</f>
        <v>0</v>
      </c>
      <c r="O91" s="164">
        <f>IF(RES_hhdet_emi!O91=0,0,RES_hhdet_emi!O91*1000000/RES_hhdet_num!O89)</f>
        <v>0</v>
      </c>
      <c r="P91" s="164">
        <f>IF(RES_hhdet_emi!P91=0,0,RES_hhdet_emi!P91*1000000/RES_hhdet_num!P89)</f>
        <v>0</v>
      </c>
      <c r="Q91" s="164">
        <f>IF(RES_hhdet_emi!Q91=0,0,RES_hhdet_emi!Q91*1000000/RES_hhdet_num!Q89)</f>
        <v>0</v>
      </c>
    </row>
    <row r="92" spans="1:17" ht="12" customHeight="1" x14ac:dyDescent="0.25">
      <c r="A92" s="163" t="s">
        <v>144</v>
      </c>
      <c r="B92" s="162">
        <f>IF(RES_hhdet_emi!B92=0,0,RES_hhdet_emi!B92*1000000/RES_hhdet_num!B92)</f>
        <v>1476.3896318088944</v>
      </c>
      <c r="C92" s="162">
        <f>IF(RES_hhdet_emi!C92=0,0,RES_hhdet_emi!C92*1000000/RES_hhdet_num!C92)</f>
        <v>1374.1902312342083</v>
      </c>
      <c r="D92" s="162">
        <f>IF(RES_hhdet_emi!D92=0,0,RES_hhdet_emi!D92*1000000/RES_hhdet_num!D92)</f>
        <v>1403.4398170180636</v>
      </c>
      <c r="E92" s="162">
        <f>IF(RES_hhdet_emi!E92=0,0,RES_hhdet_emi!E92*1000000/RES_hhdet_num!E92)</f>
        <v>1391.7396728594697</v>
      </c>
      <c r="F92" s="162">
        <f>IF(RES_hhdet_emi!F92=0,0,RES_hhdet_emi!F92*1000000/RES_hhdet_num!F92)</f>
        <v>1349.7869388079616</v>
      </c>
      <c r="G92" s="162">
        <f>IF(RES_hhdet_emi!G92=0,0,RES_hhdet_emi!G92*1000000/RES_hhdet_num!G92)</f>
        <v>1313.6301855134113</v>
      </c>
      <c r="H92" s="162">
        <f>IF(RES_hhdet_emi!H92=0,0,RES_hhdet_emi!H92*1000000/RES_hhdet_num!H92)</f>
        <v>1246.7639855012121</v>
      </c>
      <c r="I92" s="162">
        <f>IF(RES_hhdet_emi!I92=0,0,RES_hhdet_emi!I92*1000000/RES_hhdet_num!I92)</f>
        <v>1271.4633407564086</v>
      </c>
      <c r="J92" s="162">
        <f>IF(RES_hhdet_emi!J92=0,0,RES_hhdet_emi!J92*1000000/RES_hhdet_num!J92)</f>
        <v>1238.2431123132965</v>
      </c>
      <c r="K92" s="162">
        <f>IF(RES_hhdet_emi!K92=0,0,RES_hhdet_emi!K92*1000000/RES_hhdet_num!K92)</f>
        <v>1221.2091231936977</v>
      </c>
      <c r="L92" s="162">
        <f>IF(RES_hhdet_emi!L92=0,0,RES_hhdet_emi!L92*1000000/RES_hhdet_num!L92)</f>
        <v>1195.5327841983749</v>
      </c>
      <c r="M92" s="162">
        <f>IF(RES_hhdet_emi!M92=0,0,RES_hhdet_emi!M92*1000000/RES_hhdet_num!M92)</f>
        <v>1111.5971518722829</v>
      </c>
      <c r="N92" s="162">
        <f>IF(RES_hhdet_emi!N92=0,0,RES_hhdet_emi!N92*1000000/RES_hhdet_num!N92)</f>
        <v>1037.6976080335503</v>
      </c>
      <c r="O92" s="162">
        <f>IF(RES_hhdet_emi!O92=0,0,RES_hhdet_emi!O92*1000000/RES_hhdet_num!O92)</f>
        <v>986.62747726630028</v>
      </c>
      <c r="P92" s="162">
        <f>IF(RES_hhdet_emi!P92=0,0,RES_hhdet_emi!P92*1000000/RES_hhdet_num!P92)</f>
        <v>987.44030064281617</v>
      </c>
      <c r="Q92" s="162">
        <f>IF(RES_hhdet_emi!Q92=0,0,RES_hhdet_emi!Q92*1000000/RES_hhdet_num!Q92)</f>
        <v>1020.6849830740329</v>
      </c>
    </row>
    <row r="93" spans="1:17" ht="12" customHeight="1" x14ac:dyDescent="0.25">
      <c r="A93" s="161" t="s">
        <v>143</v>
      </c>
      <c r="B93" s="160">
        <f>IF(RES_hhdet_emi!B93=0,0,RES_hhdet_emi!B93*1000000/RES_hhdet_num!B93)</f>
        <v>29.527792636177665</v>
      </c>
      <c r="C93" s="160">
        <f>IF(RES_hhdet_emi!C93=0,0,RES_hhdet_emi!C93*1000000/RES_hhdet_num!C93)</f>
        <v>13.741902312341997</v>
      </c>
      <c r="D93" s="160">
        <f>IF(RES_hhdet_emi!D93=0,0,RES_hhdet_emi!D93*1000000/RES_hhdet_num!D93)</f>
        <v>28.068796340361242</v>
      </c>
      <c r="E93" s="160">
        <f>IF(RES_hhdet_emi!E93=0,0,RES_hhdet_emi!E93*1000000/RES_hhdet_num!E93)</f>
        <v>27.834793457189274</v>
      </c>
      <c r="F93" s="160">
        <f>IF(RES_hhdet_emi!F93=0,0,RES_hhdet_emi!F93*1000000/RES_hhdet_num!F93)</f>
        <v>26.995738776159119</v>
      </c>
      <c r="G93" s="160">
        <f>IF(RES_hhdet_emi!G93=0,0,RES_hhdet_emi!G93*1000000/RES_hhdet_num!G93)</f>
        <v>157.6356222616094</v>
      </c>
      <c r="H93" s="160">
        <f>IF(RES_hhdet_emi!H93=0,0,RES_hhdet_emi!H93*1000000/RES_hhdet_num!H93)</f>
        <v>56.104379347554783</v>
      </c>
      <c r="I93" s="160">
        <f>IF(RES_hhdet_emi!I93=0,0,RES_hhdet_emi!I93*1000000/RES_hhdet_num!I93)</f>
        <v>25.429266815128329</v>
      </c>
      <c r="J93" s="160">
        <f>IF(RES_hhdet_emi!J93=0,0,RES_hhdet_emi!J93*1000000/RES_hhdet_num!J93)</f>
        <v>24.764862246266006</v>
      </c>
      <c r="K93" s="160">
        <f>IF(RES_hhdet_emi!K93=0,0,RES_hhdet_emi!K93*1000000/RES_hhdet_num!K93)</f>
        <v>24.424182463873827</v>
      </c>
      <c r="L93" s="160">
        <f>IF(RES_hhdet_emi!L93=0,0,RES_hhdet_emi!L93*1000000/RES_hhdet_num!L93)</f>
        <v>23.910655683967409</v>
      </c>
      <c r="M93" s="160">
        <f>IF(RES_hhdet_emi!M93=0,0,RES_hhdet_emi!M93*1000000/RES_hhdet_num!M93)</f>
        <v>22.231943037445571</v>
      </c>
      <c r="N93" s="160">
        <f>IF(RES_hhdet_emi!N93=0,0,RES_hhdet_emi!N93*1000000/RES_hhdet_num!N93)</f>
        <v>20.753952160670931</v>
      </c>
      <c r="O93" s="160">
        <f>IF(RES_hhdet_emi!O93=0,0,RES_hhdet_emi!O93*1000000/RES_hhdet_num!O93)</f>
        <v>19.732549545325924</v>
      </c>
      <c r="P93" s="160">
        <f>IF(RES_hhdet_emi!P93=0,0,RES_hhdet_emi!P93*1000000/RES_hhdet_num!P93)</f>
        <v>34.560410522498458</v>
      </c>
      <c r="Q93" s="160">
        <f>IF(RES_hhdet_emi!Q93=0,0,RES_hhdet_emi!Q93*1000000/RES_hhdet_num!Q93)</f>
        <v>86.758223561292709</v>
      </c>
    </row>
    <row r="94" spans="1:17" ht="12" customHeight="1" x14ac:dyDescent="0.25">
      <c r="A94" s="148" t="s">
        <v>57</v>
      </c>
      <c r="B94" s="156">
        <f>IF(RES_hhdet_emi!B94=0,0,RES_hhdet_emi!B94*1000000/RES_hhdet_num!B93)</f>
        <v>29.527792636177665</v>
      </c>
      <c r="C94" s="156">
        <f>IF(RES_hhdet_emi!C94=0,0,RES_hhdet_emi!C94*1000000/RES_hhdet_num!C93)</f>
        <v>13.741902312341997</v>
      </c>
      <c r="D94" s="156">
        <f>IF(RES_hhdet_emi!D94=0,0,RES_hhdet_emi!D94*1000000/RES_hhdet_num!D93)</f>
        <v>28.068796340361242</v>
      </c>
      <c r="E94" s="156">
        <f>IF(RES_hhdet_emi!E94=0,0,RES_hhdet_emi!E94*1000000/RES_hhdet_num!E93)</f>
        <v>27.834793457189274</v>
      </c>
      <c r="F94" s="156">
        <f>IF(RES_hhdet_emi!F94=0,0,RES_hhdet_emi!F94*1000000/RES_hhdet_num!F93)</f>
        <v>26.995738776159119</v>
      </c>
      <c r="G94" s="156">
        <f>IF(RES_hhdet_emi!G94=0,0,RES_hhdet_emi!G94*1000000/RES_hhdet_num!G93)</f>
        <v>157.6356222616094</v>
      </c>
      <c r="H94" s="156">
        <f>IF(RES_hhdet_emi!H94=0,0,RES_hhdet_emi!H94*1000000/RES_hhdet_num!H93)</f>
        <v>56.104379347554783</v>
      </c>
      <c r="I94" s="156">
        <f>IF(RES_hhdet_emi!I94=0,0,RES_hhdet_emi!I94*1000000/RES_hhdet_num!I93)</f>
        <v>25.429266815128329</v>
      </c>
      <c r="J94" s="156">
        <f>IF(RES_hhdet_emi!J94=0,0,RES_hhdet_emi!J94*1000000/RES_hhdet_num!J93)</f>
        <v>24.764862246266006</v>
      </c>
      <c r="K94" s="156">
        <f>IF(RES_hhdet_emi!K94=0,0,RES_hhdet_emi!K94*1000000/RES_hhdet_num!K93)</f>
        <v>24.424182463873827</v>
      </c>
      <c r="L94" s="156">
        <f>IF(RES_hhdet_emi!L94=0,0,RES_hhdet_emi!L94*1000000/RES_hhdet_num!L93)</f>
        <v>23.910655683967409</v>
      </c>
      <c r="M94" s="156">
        <f>IF(RES_hhdet_emi!M94=0,0,RES_hhdet_emi!M94*1000000/RES_hhdet_num!M93)</f>
        <v>22.231943037445571</v>
      </c>
      <c r="N94" s="156">
        <f>IF(RES_hhdet_emi!N94=0,0,RES_hhdet_emi!N94*1000000/RES_hhdet_num!N93)</f>
        <v>20.753952160670931</v>
      </c>
      <c r="O94" s="156">
        <f>IF(RES_hhdet_emi!O94=0,0,RES_hhdet_emi!O94*1000000/RES_hhdet_num!O93)</f>
        <v>19.732549545325924</v>
      </c>
      <c r="P94" s="156">
        <f>IF(RES_hhdet_emi!P94=0,0,RES_hhdet_emi!P94*1000000/RES_hhdet_num!P93)</f>
        <v>34.560410522498458</v>
      </c>
      <c r="Q94" s="156">
        <f>IF(RES_hhdet_emi!Q94=0,0,RES_hhdet_emi!Q94*1000000/RES_hhdet_num!Q93)</f>
        <v>86.758223561292709</v>
      </c>
    </row>
    <row r="95" spans="1:17" ht="12" customHeight="1" x14ac:dyDescent="0.25">
      <c r="A95" s="148" t="s">
        <v>59</v>
      </c>
      <c r="B95" s="156">
        <f>IF(RES_hhdet_emi!B95=0,0,RES_hhdet_emi!B95*1000000/RES_hhdet_num!B93)</f>
        <v>0</v>
      </c>
      <c r="C95" s="156">
        <f>IF(RES_hhdet_emi!C95=0,0,RES_hhdet_emi!C95*1000000/RES_hhdet_num!C93)</f>
        <v>0</v>
      </c>
      <c r="D95" s="156">
        <f>IF(RES_hhdet_emi!D95=0,0,RES_hhdet_emi!D95*1000000/RES_hhdet_num!D93)</f>
        <v>0</v>
      </c>
      <c r="E95" s="156">
        <f>IF(RES_hhdet_emi!E95=0,0,RES_hhdet_emi!E95*1000000/RES_hhdet_num!E93)</f>
        <v>0</v>
      </c>
      <c r="F95" s="156">
        <f>IF(RES_hhdet_emi!F95=0,0,RES_hhdet_emi!F95*1000000/RES_hhdet_num!F93)</f>
        <v>0</v>
      </c>
      <c r="G95" s="156">
        <f>IF(RES_hhdet_emi!G95=0,0,RES_hhdet_emi!G95*1000000/RES_hhdet_num!G93)</f>
        <v>0</v>
      </c>
      <c r="H95" s="156">
        <f>IF(RES_hhdet_emi!H95=0,0,RES_hhdet_emi!H95*1000000/RES_hhdet_num!H93)</f>
        <v>0</v>
      </c>
      <c r="I95" s="156">
        <f>IF(RES_hhdet_emi!I95=0,0,RES_hhdet_emi!I95*1000000/RES_hhdet_num!I93)</f>
        <v>0</v>
      </c>
      <c r="J95" s="156">
        <f>IF(RES_hhdet_emi!J95=0,0,RES_hhdet_emi!J95*1000000/RES_hhdet_num!J93)</f>
        <v>0</v>
      </c>
      <c r="K95" s="156">
        <f>IF(RES_hhdet_emi!K95=0,0,RES_hhdet_emi!K95*1000000/RES_hhdet_num!K93)</f>
        <v>0</v>
      </c>
      <c r="L95" s="156">
        <f>IF(RES_hhdet_emi!L95=0,0,RES_hhdet_emi!L95*1000000/RES_hhdet_num!L93)</f>
        <v>0</v>
      </c>
      <c r="M95" s="156">
        <f>IF(RES_hhdet_emi!M95=0,0,RES_hhdet_emi!M95*1000000/RES_hhdet_num!M93)</f>
        <v>0</v>
      </c>
      <c r="N95" s="156">
        <f>IF(RES_hhdet_emi!N95=0,0,RES_hhdet_emi!N95*1000000/RES_hhdet_num!N93)</f>
        <v>0</v>
      </c>
      <c r="O95" s="156">
        <f>IF(RES_hhdet_emi!O95=0,0,RES_hhdet_emi!O95*1000000/RES_hhdet_num!O93)</f>
        <v>0</v>
      </c>
      <c r="P95" s="156">
        <f>IF(RES_hhdet_emi!P95=0,0,RES_hhdet_emi!P95*1000000/RES_hhdet_num!P93)</f>
        <v>0</v>
      </c>
      <c r="Q95" s="156">
        <f>IF(RES_hhdet_emi!Q95=0,0,RES_hhdet_emi!Q95*1000000/RES_hhdet_num!Q93)</f>
        <v>0</v>
      </c>
    </row>
    <row r="96" spans="1:17" ht="12" customHeight="1" x14ac:dyDescent="0.25">
      <c r="A96" s="163" t="s">
        <v>142</v>
      </c>
      <c r="B96" s="162">
        <f>IF(RES_hhdet_emi!B96=0,0,RES_hhdet_emi!B96*1000000/RES_hhdet_num!B96)</f>
        <v>0</v>
      </c>
      <c r="C96" s="162">
        <f>IF(RES_hhdet_emi!C96=0,0,RES_hhdet_emi!C96*1000000/RES_hhdet_num!C96)</f>
        <v>0</v>
      </c>
      <c r="D96" s="162">
        <f>IF(RES_hhdet_emi!D96=0,0,RES_hhdet_emi!D96*1000000/RES_hhdet_num!D96)</f>
        <v>0</v>
      </c>
      <c r="E96" s="162">
        <f>IF(RES_hhdet_emi!E96=0,0,RES_hhdet_emi!E96*1000000/RES_hhdet_num!E96)</f>
        <v>0</v>
      </c>
      <c r="F96" s="162">
        <f>IF(RES_hhdet_emi!F96=0,0,RES_hhdet_emi!F96*1000000/RES_hhdet_num!F96)</f>
        <v>0</v>
      </c>
      <c r="G96" s="162">
        <f>IF(RES_hhdet_emi!G96=0,0,RES_hhdet_emi!G96*1000000/RES_hhdet_num!G96)</f>
        <v>0</v>
      </c>
      <c r="H96" s="162">
        <f>IF(RES_hhdet_emi!H96=0,0,RES_hhdet_emi!H96*1000000/RES_hhdet_num!H96)</f>
        <v>0</v>
      </c>
      <c r="I96" s="162">
        <f>IF(RES_hhdet_emi!I96=0,0,RES_hhdet_emi!I96*1000000/RES_hhdet_num!I96)</f>
        <v>0</v>
      </c>
      <c r="J96" s="162">
        <f>IF(RES_hhdet_emi!J96=0,0,RES_hhdet_emi!J96*1000000/RES_hhdet_num!J96)</f>
        <v>0</v>
      </c>
      <c r="K96" s="162">
        <f>IF(RES_hhdet_emi!K96=0,0,RES_hhdet_emi!K96*1000000/RES_hhdet_num!K96)</f>
        <v>0</v>
      </c>
      <c r="L96" s="162">
        <f>IF(RES_hhdet_emi!L96=0,0,RES_hhdet_emi!L96*1000000/RES_hhdet_num!L96)</f>
        <v>0</v>
      </c>
      <c r="M96" s="162">
        <f>IF(RES_hhdet_emi!M96=0,0,RES_hhdet_emi!M96*1000000/RES_hhdet_num!M96)</f>
        <v>0</v>
      </c>
      <c r="N96" s="162">
        <f>IF(RES_hhdet_emi!N96=0,0,RES_hhdet_emi!N96*1000000/RES_hhdet_num!N96)</f>
        <v>0</v>
      </c>
      <c r="O96" s="162">
        <f>IF(RES_hhdet_emi!O96=0,0,RES_hhdet_emi!O96*1000000/RES_hhdet_num!O96)</f>
        <v>0</v>
      </c>
      <c r="P96" s="162">
        <f>IF(RES_hhdet_emi!P96=0,0,RES_hhdet_emi!P96*1000000/RES_hhdet_num!P96)</f>
        <v>0</v>
      </c>
      <c r="Q96" s="162">
        <f>IF(RES_hhdet_emi!Q96=0,0,RES_hhdet_emi!Q96*1000000/RES_hhdet_num!Q96)</f>
        <v>0</v>
      </c>
    </row>
    <row r="97" spans="1:17" ht="12" customHeight="1" x14ac:dyDescent="0.25">
      <c r="A97" s="161" t="s">
        <v>141</v>
      </c>
      <c r="B97" s="160">
        <f>IF(RES_hhdet_emi!B97=0,0,RES_hhdet_emi!B97*1000000/RES_hhdet_num!B97)</f>
        <v>0</v>
      </c>
      <c r="C97" s="160">
        <f>IF(RES_hhdet_emi!C97=0,0,RES_hhdet_emi!C97*1000000/RES_hhdet_num!C97)</f>
        <v>0</v>
      </c>
      <c r="D97" s="160">
        <f>IF(RES_hhdet_emi!D97=0,0,RES_hhdet_emi!D97*1000000/RES_hhdet_num!D97)</f>
        <v>0</v>
      </c>
      <c r="E97" s="160">
        <f>IF(RES_hhdet_emi!E97=0,0,RES_hhdet_emi!E97*1000000/RES_hhdet_num!E97)</f>
        <v>0</v>
      </c>
      <c r="F97" s="160">
        <f>IF(RES_hhdet_emi!F97=0,0,RES_hhdet_emi!F97*1000000/RES_hhdet_num!F97)</f>
        <v>0</v>
      </c>
      <c r="G97" s="160">
        <f>IF(RES_hhdet_emi!G97=0,0,RES_hhdet_emi!G97*1000000/RES_hhdet_num!G97)</f>
        <v>0</v>
      </c>
      <c r="H97" s="160">
        <f>IF(RES_hhdet_emi!H97=0,0,RES_hhdet_emi!H97*1000000/RES_hhdet_num!H97)</f>
        <v>0</v>
      </c>
      <c r="I97" s="160">
        <f>IF(RES_hhdet_emi!I97=0,0,RES_hhdet_emi!I97*1000000/RES_hhdet_num!I97)</f>
        <v>0</v>
      </c>
      <c r="J97" s="160">
        <f>IF(RES_hhdet_emi!J97=0,0,RES_hhdet_emi!J97*1000000/RES_hhdet_num!J97)</f>
        <v>0</v>
      </c>
      <c r="K97" s="160">
        <f>IF(RES_hhdet_emi!K97=0,0,RES_hhdet_emi!K97*1000000/RES_hhdet_num!K97)</f>
        <v>0</v>
      </c>
      <c r="L97" s="160">
        <f>IF(RES_hhdet_emi!L97=0,0,RES_hhdet_emi!L97*1000000/RES_hhdet_num!L97)</f>
        <v>0</v>
      </c>
      <c r="M97" s="160">
        <f>IF(RES_hhdet_emi!M97=0,0,RES_hhdet_emi!M97*1000000/RES_hhdet_num!M97)</f>
        <v>0</v>
      </c>
      <c r="N97" s="160">
        <f>IF(RES_hhdet_emi!N97=0,0,RES_hhdet_emi!N97*1000000/RES_hhdet_num!N97)</f>
        <v>0</v>
      </c>
      <c r="O97" s="160">
        <f>IF(RES_hhdet_emi!O97=0,0,RES_hhdet_emi!O97*1000000/RES_hhdet_num!O97)</f>
        <v>0</v>
      </c>
      <c r="P97" s="160">
        <f>IF(RES_hhdet_emi!P97=0,0,RES_hhdet_emi!P97*1000000/RES_hhdet_num!P97)</f>
        <v>0</v>
      </c>
      <c r="Q97" s="160">
        <f>IF(RES_hhdet_emi!Q97=0,0,RES_hhdet_emi!Q97*1000000/RES_hhdet_num!Q97)</f>
        <v>0</v>
      </c>
    </row>
    <row r="98" spans="1:17" ht="12" customHeight="1" x14ac:dyDescent="0.25">
      <c r="A98" s="148" t="s">
        <v>60</v>
      </c>
      <c r="B98" s="156">
        <f>IF(RES_hhdet_emi!B98=0,0,RES_hhdet_emi!B98*1000000/RES_hhdet_num!B97)</f>
        <v>0</v>
      </c>
      <c r="C98" s="156">
        <f>IF(RES_hhdet_emi!C98=0,0,RES_hhdet_emi!C98*1000000/RES_hhdet_num!C97)</f>
        <v>0</v>
      </c>
      <c r="D98" s="156">
        <f>IF(RES_hhdet_emi!D98=0,0,RES_hhdet_emi!D98*1000000/RES_hhdet_num!D97)</f>
        <v>0</v>
      </c>
      <c r="E98" s="156">
        <f>IF(RES_hhdet_emi!E98=0,0,RES_hhdet_emi!E98*1000000/RES_hhdet_num!E97)</f>
        <v>0</v>
      </c>
      <c r="F98" s="156">
        <f>IF(RES_hhdet_emi!F98=0,0,RES_hhdet_emi!F98*1000000/RES_hhdet_num!F97)</f>
        <v>0</v>
      </c>
      <c r="G98" s="156">
        <f>IF(RES_hhdet_emi!G98=0,0,RES_hhdet_emi!G98*1000000/RES_hhdet_num!G97)</f>
        <v>0</v>
      </c>
      <c r="H98" s="156">
        <f>IF(RES_hhdet_emi!H98=0,0,RES_hhdet_emi!H98*1000000/RES_hhdet_num!H97)</f>
        <v>0</v>
      </c>
      <c r="I98" s="156">
        <f>IF(RES_hhdet_emi!I98=0,0,RES_hhdet_emi!I98*1000000/RES_hhdet_num!I97)</f>
        <v>0</v>
      </c>
      <c r="J98" s="156">
        <f>IF(RES_hhdet_emi!J98=0,0,RES_hhdet_emi!J98*1000000/RES_hhdet_num!J97)</f>
        <v>0</v>
      </c>
      <c r="K98" s="156">
        <f>IF(RES_hhdet_emi!K98=0,0,RES_hhdet_emi!K98*1000000/RES_hhdet_num!K97)</f>
        <v>0</v>
      </c>
      <c r="L98" s="156">
        <f>IF(RES_hhdet_emi!L98=0,0,RES_hhdet_emi!L98*1000000/RES_hhdet_num!L97)</f>
        <v>0</v>
      </c>
      <c r="M98" s="156">
        <f>IF(RES_hhdet_emi!M98=0,0,RES_hhdet_emi!M98*1000000/RES_hhdet_num!M97)</f>
        <v>0</v>
      </c>
      <c r="N98" s="156">
        <f>IF(RES_hhdet_emi!N98=0,0,RES_hhdet_emi!N98*1000000/RES_hhdet_num!N97)</f>
        <v>0</v>
      </c>
      <c r="O98" s="156">
        <f>IF(RES_hhdet_emi!O98=0,0,RES_hhdet_emi!O98*1000000/RES_hhdet_num!O97)</f>
        <v>0</v>
      </c>
      <c r="P98" s="156">
        <f>IF(RES_hhdet_emi!P98=0,0,RES_hhdet_emi!P98*1000000/RES_hhdet_num!P97)</f>
        <v>0</v>
      </c>
      <c r="Q98" s="156">
        <f>IF(RES_hhdet_emi!Q98=0,0,RES_hhdet_emi!Q98*1000000/RES_hhdet_num!Q97)</f>
        <v>0</v>
      </c>
    </row>
    <row r="99" spans="1:17" ht="12" customHeight="1" x14ac:dyDescent="0.25">
      <c r="A99" s="148" t="s">
        <v>59</v>
      </c>
      <c r="B99" s="156">
        <f>IF(RES_hhdet_emi!B99=0,0,RES_hhdet_emi!B99*1000000/RES_hhdet_num!B97)</f>
        <v>0</v>
      </c>
      <c r="C99" s="156">
        <f>IF(RES_hhdet_emi!C99=0,0,RES_hhdet_emi!C99*1000000/RES_hhdet_num!C97)</f>
        <v>0</v>
      </c>
      <c r="D99" s="156">
        <f>IF(RES_hhdet_emi!D99=0,0,RES_hhdet_emi!D99*1000000/RES_hhdet_num!D97)</f>
        <v>0</v>
      </c>
      <c r="E99" s="156">
        <f>IF(RES_hhdet_emi!E99=0,0,RES_hhdet_emi!E99*1000000/RES_hhdet_num!E97)</f>
        <v>0</v>
      </c>
      <c r="F99" s="156">
        <f>IF(RES_hhdet_emi!F99=0,0,RES_hhdet_emi!F99*1000000/RES_hhdet_num!F97)</f>
        <v>0</v>
      </c>
      <c r="G99" s="156">
        <f>IF(RES_hhdet_emi!G99=0,0,RES_hhdet_emi!G99*1000000/RES_hhdet_num!G97)</f>
        <v>0</v>
      </c>
      <c r="H99" s="156">
        <f>IF(RES_hhdet_emi!H99=0,0,RES_hhdet_emi!H99*1000000/RES_hhdet_num!H97)</f>
        <v>0</v>
      </c>
      <c r="I99" s="156">
        <f>IF(RES_hhdet_emi!I99=0,0,RES_hhdet_emi!I99*1000000/RES_hhdet_num!I97)</f>
        <v>0</v>
      </c>
      <c r="J99" s="156">
        <f>IF(RES_hhdet_emi!J99=0,0,RES_hhdet_emi!J99*1000000/RES_hhdet_num!J97)</f>
        <v>0</v>
      </c>
      <c r="K99" s="156">
        <f>IF(RES_hhdet_emi!K99=0,0,RES_hhdet_emi!K99*1000000/RES_hhdet_num!K97)</f>
        <v>0</v>
      </c>
      <c r="L99" s="156">
        <f>IF(RES_hhdet_emi!L99=0,0,RES_hhdet_emi!L99*1000000/RES_hhdet_num!L97)</f>
        <v>0</v>
      </c>
      <c r="M99" s="156">
        <f>IF(RES_hhdet_emi!M99=0,0,RES_hhdet_emi!M99*1000000/RES_hhdet_num!M97)</f>
        <v>0</v>
      </c>
      <c r="N99" s="156">
        <f>IF(RES_hhdet_emi!N99=0,0,RES_hhdet_emi!N99*1000000/RES_hhdet_num!N97)</f>
        <v>0</v>
      </c>
      <c r="O99" s="156">
        <f>IF(RES_hhdet_emi!O99=0,0,RES_hhdet_emi!O99*1000000/RES_hhdet_num!O97)</f>
        <v>0</v>
      </c>
      <c r="P99" s="156">
        <f>IF(RES_hhdet_emi!P99=0,0,RES_hhdet_emi!P99*1000000/RES_hhdet_num!P97)</f>
        <v>0</v>
      </c>
      <c r="Q99" s="156">
        <f>IF(RES_hhdet_emi!Q99=0,0,RES_hhdet_emi!Q99*1000000/RES_hhdet_num!Q97)</f>
        <v>0</v>
      </c>
    </row>
    <row r="100" spans="1:17" ht="12" customHeight="1" x14ac:dyDescent="0.25">
      <c r="A100" s="158" t="s">
        <v>62</v>
      </c>
      <c r="B100" s="157">
        <f>IF(RES_hhdet_emi!B100=0,0,RES_hhdet_emi!B100*1000000/RES_hhdet_num!B$81)</f>
        <v>229.80000592344823</v>
      </c>
      <c r="C100" s="157">
        <f>IF(RES_hhdet_emi!C100=0,0,RES_hhdet_emi!C100*1000000/RES_hhdet_num!C$81)</f>
        <v>204.76592571313356</v>
      </c>
      <c r="D100" s="157">
        <f>IF(RES_hhdet_emi!D100=0,0,RES_hhdet_emi!D100*1000000/RES_hhdet_num!D$81)</f>
        <v>184.68297601740764</v>
      </c>
      <c r="E100" s="157">
        <f>IF(RES_hhdet_emi!E100=0,0,RES_hhdet_emi!E100*1000000/RES_hhdet_num!E$81)</f>
        <v>194.74854758364384</v>
      </c>
      <c r="F100" s="157">
        <f>IF(RES_hhdet_emi!F100=0,0,RES_hhdet_emi!F100*1000000/RES_hhdet_num!F$81)</f>
        <v>215.5093592573794</v>
      </c>
      <c r="G100" s="157">
        <f>IF(RES_hhdet_emi!G100=0,0,RES_hhdet_emi!G100*1000000/RES_hhdet_num!G$81)</f>
        <v>180.0083832879246</v>
      </c>
      <c r="H100" s="157">
        <f>IF(RES_hhdet_emi!H100=0,0,RES_hhdet_emi!H100*1000000/RES_hhdet_num!H$81)</f>
        <v>181.42019403133153</v>
      </c>
      <c r="I100" s="157">
        <f>IF(RES_hhdet_emi!I100=0,0,RES_hhdet_emi!I100*1000000/RES_hhdet_num!I$81)</f>
        <v>196.18684101812147</v>
      </c>
      <c r="J100" s="157">
        <f>IF(RES_hhdet_emi!J100=0,0,RES_hhdet_emi!J100*1000000/RES_hhdet_num!J$81)</f>
        <v>183.91503140045577</v>
      </c>
      <c r="K100" s="157">
        <f>IF(RES_hhdet_emi!K100=0,0,RES_hhdet_emi!K100*1000000/RES_hhdet_num!K$81)</f>
        <v>190.70792302211197</v>
      </c>
      <c r="L100" s="157">
        <f>IF(RES_hhdet_emi!L100=0,0,RES_hhdet_emi!L100*1000000/RES_hhdet_num!L$81)</f>
        <v>186.37875246174465</v>
      </c>
      <c r="M100" s="157">
        <f>IF(RES_hhdet_emi!M100=0,0,RES_hhdet_emi!M100*1000000/RES_hhdet_num!M$81)</f>
        <v>196.23178767412324</v>
      </c>
      <c r="N100" s="157">
        <f>IF(RES_hhdet_emi!N100=0,0,RES_hhdet_emi!N100*1000000/RES_hhdet_num!N$81)</f>
        <v>188.96658597505507</v>
      </c>
      <c r="O100" s="157">
        <f>IF(RES_hhdet_emi!O100=0,0,RES_hhdet_emi!O100*1000000/RES_hhdet_num!O$81)</f>
        <v>182.45539196908314</v>
      </c>
      <c r="P100" s="157">
        <f>IF(RES_hhdet_emi!P100=0,0,RES_hhdet_emi!P100*1000000/RES_hhdet_num!P$81)</f>
        <v>173.4200471754157</v>
      </c>
      <c r="Q100" s="157">
        <f>IF(RES_hhdet_emi!Q100=0,0,RES_hhdet_emi!Q100*1000000/RES_hhdet_num!Q$81)</f>
        <v>182.75571671672196</v>
      </c>
    </row>
    <row r="101" spans="1:17" ht="12" customHeight="1" x14ac:dyDescent="0.25">
      <c r="A101" s="23" t="s">
        <v>55</v>
      </c>
      <c r="B101" s="156">
        <f>IF(RES_hhdet_emi!B101=0,0,RES_hhdet_emi!B101*1000000/RES_hhdet_num!B101)</f>
        <v>0</v>
      </c>
      <c r="C101" s="156">
        <f>IF(RES_hhdet_emi!C101=0,0,RES_hhdet_emi!C101*1000000/RES_hhdet_num!C101)</f>
        <v>0</v>
      </c>
      <c r="D101" s="156">
        <f>IF(RES_hhdet_emi!D101=0,0,RES_hhdet_emi!D101*1000000/RES_hhdet_num!D101)</f>
        <v>0</v>
      </c>
      <c r="E101" s="156">
        <f>IF(RES_hhdet_emi!E101=0,0,RES_hhdet_emi!E101*1000000/RES_hhdet_num!E101)</f>
        <v>0</v>
      </c>
      <c r="F101" s="156">
        <f>IF(RES_hhdet_emi!F101=0,0,RES_hhdet_emi!F101*1000000/RES_hhdet_num!F101)</f>
        <v>0</v>
      </c>
      <c r="G101" s="156">
        <f>IF(RES_hhdet_emi!G101=0,0,RES_hhdet_emi!G101*1000000/RES_hhdet_num!G101)</f>
        <v>0</v>
      </c>
      <c r="H101" s="156">
        <f>IF(RES_hhdet_emi!H101=0,0,RES_hhdet_emi!H101*1000000/RES_hhdet_num!H101)</f>
        <v>0</v>
      </c>
      <c r="I101" s="156">
        <f>IF(RES_hhdet_emi!I101=0,0,RES_hhdet_emi!I101*1000000/RES_hhdet_num!I101)</f>
        <v>0</v>
      </c>
      <c r="J101" s="156">
        <f>IF(RES_hhdet_emi!J101=0,0,RES_hhdet_emi!J101*1000000/RES_hhdet_num!J101)</f>
        <v>0</v>
      </c>
      <c r="K101" s="156">
        <f>IF(RES_hhdet_emi!K101=0,0,RES_hhdet_emi!K101*1000000/RES_hhdet_num!K101)</f>
        <v>0</v>
      </c>
      <c r="L101" s="156">
        <f>IF(RES_hhdet_emi!L101=0,0,RES_hhdet_emi!L101*1000000/RES_hhdet_num!L101)</f>
        <v>0</v>
      </c>
      <c r="M101" s="156">
        <f>IF(RES_hhdet_emi!M101=0,0,RES_hhdet_emi!M101*1000000/RES_hhdet_num!M101)</f>
        <v>0</v>
      </c>
      <c r="N101" s="156">
        <f>IF(RES_hhdet_emi!N101=0,0,RES_hhdet_emi!N101*1000000/RES_hhdet_num!N101)</f>
        <v>0</v>
      </c>
      <c r="O101" s="156">
        <f>IF(RES_hhdet_emi!O101=0,0,RES_hhdet_emi!O101*1000000/RES_hhdet_num!O101)</f>
        <v>0</v>
      </c>
      <c r="P101" s="156">
        <f>IF(RES_hhdet_emi!P101=0,0,RES_hhdet_emi!P101*1000000/RES_hhdet_num!P101)</f>
        <v>0</v>
      </c>
      <c r="Q101" s="156">
        <f>IF(RES_hhdet_emi!Q101=0,0,RES_hhdet_emi!Q101*1000000/RES_hhdet_num!Q101)</f>
        <v>0</v>
      </c>
    </row>
    <row r="102" spans="1:17" ht="12" customHeight="1" x14ac:dyDescent="0.25">
      <c r="A102" s="23" t="s">
        <v>57</v>
      </c>
      <c r="B102" s="156">
        <f>IF(RES_hhdet_emi!B102=0,0,RES_hhdet_emi!B102*1000000/RES_hhdet_num!B102)</f>
        <v>625.05137837200266</v>
      </c>
      <c r="C102" s="156">
        <f>IF(RES_hhdet_emi!C102=0,0,RES_hhdet_emi!C102*1000000/RES_hhdet_num!C102)</f>
        <v>484.4633549154575</v>
      </c>
      <c r="D102" s="156">
        <f>IF(RES_hhdet_emi!D102=0,0,RES_hhdet_emi!D102*1000000/RES_hhdet_num!D102)</f>
        <v>477.42279093220634</v>
      </c>
      <c r="E102" s="156">
        <f>IF(RES_hhdet_emi!E102=0,0,RES_hhdet_emi!E102*1000000/RES_hhdet_num!E102)</f>
        <v>521.0904417466179</v>
      </c>
      <c r="F102" s="156">
        <f>IF(RES_hhdet_emi!F102=0,0,RES_hhdet_emi!F102*1000000/RES_hhdet_num!F102)</f>
        <v>531.23390662763302</v>
      </c>
      <c r="G102" s="156">
        <f>IF(RES_hhdet_emi!G102=0,0,RES_hhdet_emi!G102*1000000/RES_hhdet_num!G102)</f>
        <v>520.96688523971079</v>
      </c>
      <c r="H102" s="156">
        <f>IF(RES_hhdet_emi!H102=0,0,RES_hhdet_emi!H102*1000000/RES_hhdet_num!H102)</f>
        <v>472.74501858423912</v>
      </c>
      <c r="I102" s="156">
        <f>IF(RES_hhdet_emi!I102=0,0,RES_hhdet_emi!I102*1000000/RES_hhdet_num!I102)</f>
        <v>512.99358795040348</v>
      </c>
      <c r="J102" s="156">
        <f>IF(RES_hhdet_emi!J102=0,0,RES_hhdet_emi!J102*1000000/RES_hhdet_num!J102)</f>
        <v>485.480843517327</v>
      </c>
      <c r="K102" s="156">
        <f>IF(RES_hhdet_emi!K102=0,0,RES_hhdet_emi!K102*1000000/RES_hhdet_num!K102)</f>
        <v>496.80007436647168</v>
      </c>
      <c r="L102" s="156">
        <f>IF(RES_hhdet_emi!L102=0,0,RES_hhdet_emi!L102*1000000/RES_hhdet_num!L102)</f>
        <v>490.51104091692719</v>
      </c>
      <c r="M102" s="156">
        <f>IF(RES_hhdet_emi!M102=0,0,RES_hhdet_emi!M102*1000000/RES_hhdet_num!M102)</f>
        <v>487.19942273416376</v>
      </c>
      <c r="N102" s="156">
        <f>IF(RES_hhdet_emi!N102=0,0,RES_hhdet_emi!N102*1000000/RES_hhdet_num!N102)</f>
        <v>467.27654204669665</v>
      </c>
      <c r="O102" s="156">
        <f>IF(RES_hhdet_emi!O102=0,0,RES_hhdet_emi!O102*1000000/RES_hhdet_num!O102)</f>
        <v>421.16015622696943</v>
      </c>
      <c r="P102" s="156">
        <f>IF(RES_hhdet_emi!P102=0,0,RES_hhdet_emi!P102*1000000/RES_hhdet_num!P102)</f>
        <v>413.94751670288224</v>
      </c>
      <c r="Q102" s="156">
        <f>IF(RES_hhdet_emi!Q102=0,0,RES_hhdet_emi!Q102*1000000/RES_hhdet_num!Q102)</f>
        <v>433.58635697861723</v>
      </c>
    </row>
    <row r="103" spans="1:17" ht="12" customHeight="1" x14ac:dyDescent="0.25">
      <c r="A103" s="29" t="s">
        <v>140</v>
      </c>
      <c r="B103" s="57">
        <f>IF(RES_hhdet_emi!B103=0,0,RES_hhdet_emi!B103*1000000/RES_hhdet_num!B103)</f>
        <v>0</v>
      </c>
      <c r="C103" s="57">
        <f>IF(RES_hhdet_emi!C103=0,0,RES_hhdet_emi!C103*1000000/RES_hhdet_num!C103)</f>
        <v>0</v>
      </c>
      <c r="D103" s="57">
        <f>IF(RES_hhdet_emi!D103=0,0,RES_hhdet_emi!D103*1000000/RES_hhdet_num!D103)</f>
        <v>0</v>
      </c>
      <c r="E103" s="57">
        <f>IF(RES_hhdet_emi!E103=0,0,RES_hhdet_emi!E103*1000000/RES_hhdet_num!E103)</f>
        <v>0</v>
      </c>
      <c r="F103" s="57">
        <f>IF(RES_hhdet_emi!F103=0,0,RES_hhdet_emi!F103*1000000/RES_hhdet_num!F103)</f>
        <v>0</v>
      </c>
      <c r="G103" s="57">
        <f>IF(RES_hhdet_emi!G103=0,0,RES_hhdet_emi!G103*1000000/RES_hhdet_num!G103)</f>
        <v>0</v>
      </c>
      <c r="H103" s="57">
        <f>IF(RES_hhdet_emi!H103=0,0,RES_hhdet_emi!H103*1000000/RES_hhdet_num!H103)</f>
        <v>0</v>
      </c>
      <c r="I103" s="57">
        <f>IF(RES_hhdet_emi!I103=0,0,RES_hhdet_emi!I103*1000000/RES_hhdet_num!I103)</f>
        <v>0</v>
      </c>
      <c r="J103" s="57">
        <f>IF(RES_hhdet_emi!J103=0,0,RES_hhdet_emi!J103*1000000/RES_hhdet_num!J103)</f>
        <v>0</v>
      </c>
      <c r="K103" s="57">
        <f>IF(RES_hhdet_emi!K103=0,0,RES_hhdet_emi!K103*1000000/RES_hhdet_num!K103)</f>
        <v>0</v>
      </c>
      <c r="L103" s="57">
        <f>IF(RES_hhdet_emi!L103=0,0,RES_hhdet_emi!L103*1000000/RES_hhdet_num!L103)</f>
        <v>0</v>
      </c>
      <c r="M103" s="57">
        <f>IF(RES_hhdet_emi!M103=0,0,RES_hhdet_emi!M103*1000000/RES_hhdet_num!M103)</f>
        <v>0</v>
      </c>
      <c r="N103" s="57">
        <f>IF(RES_hhdet_emi!N103=0,0,RES_hhdet_emi!N103*1000000/RES_hhdet_num!N103)</f>
        <v>0</v>
      </c>
      <c r="O103" s="57">
        <f>IF(RES_hhdet_emi!O103=0,0,RES_hhdet_emi!O103*1000000/RES_hhdet_num!O103)</f>
        <v>0</v>
      </c>
      <c r="P103" s="57">
        <f>IF(RES_hhdet_emi!P103=0,0,RES_hhdet_emi!P103*1000000/RES_hhdet_num!P103)</f>
        <v>0</v>
      </c>
      <c r="Q103" s="57">
        <f>IF(RES_hhdet_emi!Q103=0,0,RES_hhdet_emi!Q103*1000000/RES_hhdet_num!Q103)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15">SUM(C106,C109,C111,C120)</f>
        <v>0</v>
      </c>
      <c r="D105" s="168">
        <f t="shared" si="15"/>
        <v>0</v>
      </c>
      <c r="E105" s="168">
        <f t="shared" si="15"/>
        <v>0</v>
      </c>
      <c r="F105" s="168">
        <f t="shared" si="15"/>
        <v>0</v>
      </c>
      <c r="G105" s="168">
        <f t="shared" si="15"/>
        <v>0</v>
      </c>
      <c r="H105" s="168">
        <f t="shared" si="15"/>
        <v>0</v>
      </c>
      <c r="I105" s="168">
        <f t="shared" si="15"/>
        <v>170.60177362460897</v>
      </c>
      <c r="J105" s="168">
        <f t="shared" si="15"/>
        <v>225.54150999198151</v>
      </c>
      <c r="K105" s="168">
        <f t="shared" si="15"/>
        <v>226.02649689464491</v>
      </c>
      <c r="L105" s="168">
        <f t="shared" si="15"/>
        <v>219.62745167497857</v>
      </c>
      <c r="M105" s="168">
        <f t="shared" si="15"/>
        <v>240.49283051233675</v>
      </c>
      <c r="N105" s="168">
        <f t="shared" si="15"/>
        <v>228.47469419735998</v>
      </c>
      <c r="O105" s="168">
        <f t="shared" si="15"/>
        <v>219.30661345272142</v>
      </c>
      <c r="P105" s="168">
        <f t="shared" si="15"/>
        <v>209.60945168392053</v>
      </c>
      <c r="Q105" s="168">
        <f t="shared" si="15"/>
        <v>218.21104147764822</v>
      </c>
    </row>
    <row r="106" spans="1:17" ht="12.95" customHeight="1" x14ac:dyDescent="0.25">
      <c r="A106" s="158" t="s">
        <v>65</v>
      </c>
      <c r="B106" s="157">
        <f t="shared" ref="B106:Q106" si="16">SUM(B107:B108)</f>
        <v>0</v>
      </c>
      <c r="C106" s="157">
        <f t="shared" si="16"/>
        <v>0</v>
      </c>
      <c r="D106" s="157">
        <f t="shared" si="16"/>
        <v>0</v>
      </c>
      <c r="E106" s="157">
        <f t="shared" si="16"/>
        <v>0</v>
      </c>
      <c r="F106" s="157">
        <f t="shared" si="16"/>
        <v>0</v>
      </c>
      <c r="G106" s="157">
        <f t="shared" si="16"/>
        <v>0</v>
      </c>
      <c r="H106" s="157">
        <f t="shared" si="16"/>
        <v>0</v>
      </c>
      <c r="I106" s="157">
        <f t="shared" si="16"/>
        <v>0</v>
      </c>
      <c r="J106" s="157">
        <f t="shared" si="16"/>
        <v>0</v>
      </c>
      <c r="K106" s="157">
        <f t="shared" si="16"/>
        <v>0</v>
      </c>
      <c r="L106" s="157">
        <f t="shared" si="16"/>
        <v>0</v>
      </c>
      <c r="M106" s="157">
        <f t="shared" si="16"/>
        <v>0</v>
      </c>
      <c r="N106" s="157">
        <f t="shared" si="16"/>
        <v>0</v>
      </c>
      <c r="O106" s="157">
        <f t="shared" si="16"/>
        <v>0</v>
      </c>
      <c r="P106" s="157">
        <f t="shared" si="16"/>
        <v>0</v>
      </c>
      <c r="Q106" s="157">
        <f t="shared" si="16"/>
        <v>0</v>
      </c>
    </row>
    <row r="107" spans="1:17" ht="12" customHeight="1" x14ac:dyDescent="0.25">
      <c r="A107" s="23" t="s">
        <v>153</v>
      </c>
      <c r="B107" s="156">
        <f>IF(RES_hhdet_emi!B107=0,0,RES_hhdet_emi!B107*1000000/RES_hhdet_num!B$105)</f>
        <v>0</v>
      </c>
      <c r="C107" s="156">
        <f>IF(RES_hhdet_emi!C107=0,0,RES_hhdet_emi!C107*1000000/RES_hhdet_num!C$105)</f>
        <v>0</v>
      </c>
      <c r="D107" s="156">
        <f>IF(RES_hhdet_emi!D107=0,0,RES_hhdet_emi!D107*1000000/RES_hhdet_num!D$105)</f>
        <v>0</v>
      </c>
      <c r="E107" s="156">
        <f>IF(RES_hhdet_emi!E107=0,0,RES_hhdet_emi!E107*1000000/RES_hhdet_num!E$105)</f>
        <v>0</v>
      </c>
      <c r="F107" s="156">
        <f>IF(RES_hhdet_emi!F107=0,0,RES_hhdet_emi!F107*1000000/RES_hhdet_num!F$105)</f>
        <v>0</v>
      </c>
      <c r="G107" s="156">
        <f>IF(RES_hhdet_emi!G107=0,0,RES_hhdet_emi!G107*1000000/RES_hhdet_num!G$105)</f>
        <v>0</v>
      </c>
      <c r="H107" s="156">
        <f>IF(RES_hhdet_emi!H107=0,0,RES_hhdet_emi!H107*1000000/RES_hhdet_num!H$105)</f>
        <v>0</v>
      </c>
      <c r="I107" s="156">
        <f>IF(RES_hhdet_emi!I107=0,0,RES_hhdet_emi!I107*1000000/RES_hhdet_num!I$105)</f>
        <v>0</v>
      </c>
      <c r="J107" s="156">
        <f>IF(RES_hhdet_emi!J107=0,0,RES_hhdet_emi!J107*1000000/RES_hhdet_num!J$105)</f>
        <v>0</v>
      </c>
      <c r="K107" s="156">
        <f>IF(RES_hhdet_emi!K107=0,0,RES_hhdet_emi!K107*1000000/RES_hhdet_num!K$105)</f>
        <v>0</v>
      </c>
      <c r="L107" s="156">
        <f>IF(RES_hhdet_emi!L107=0,0,RES_hhdet_emi!L107*1000000/RES_hhdet_num!L$105)</f>
        <v>0</v>
      </c>
      <c r="M107" s="156">
        <f>IF(RES_hhdet_emi!M107=0,0,RES_hhdet_emi!M107*1000000/RES_hhdet_num!M$105)</f>
        <v>0</v>
      </c>
      <c r="N107" s="156">
        <f>IF(RES_hhdet_emi!N107=0,0,RES_hhdet_emi!N107*1000000/RES_hhdet_num!N$105)</f>
        <v>0</v>
      </c>
      <c r="O107" s="156">
        <f>IF(RES_hhdet_emi!O107=0,0,RES_hhdet_emi!O107*1000000/RES_hhdet_num!O$105)</f>
        <v>0</v>
      </c>
      <c r="P107" s="156">
        <f>IF(RES_hhdet_emi!P107=0,0,RES_hhdet_emi!P107*1000000/RES_hhdet_num!P$105)</f>
        <v>0</v>
      </c>
      <c r="Q107" s="156">
        <f>IF(RES_hhdet_emi!Q107=0,0,RES_hhdet_emi!Q107*1000000/RES_hhdet_num!Q$105)</f>
        <v>0</v>
      </c>
    </row>
    <row r="108" spans="1:17" ht="12" customHeight="1" x14ac:dyDescent="0.25">
      <c r="A108" s="23" t="s">
        <v>60</v>
      </c>
      <c r="B108" s="156">
        <f>IF(RES_hhdet_emi!B108=0,0,RES_hhdet_emi!B108*1000000/RES_hhdet_num!B$105)</f>
        <v>0</v>
      </c>
      <c r="C108" s="156">
        <f>IF(RES_hhdet_emi!C108=0,0,RES_hhdet_emi!C108*1000000/RES_hhdet_num!C$105)</f>
        <v>0</v>
      </c>
      <c r="D108" s="156">
        <f>IF(RES_hhdet_emi!D108=0,0,RES_hhdet_emi!D108*1000000/RES_hhdet_num!D$105)</f>
        <v>0</v>
      </c>
      <c r="E108" s="156">
        <f>IF(RES_hhdet_emi!E108=0,0,RES_hhdet_emi!E108*1000000/RES_hhdet_num!E$105)</f>
        <v>0</v>
      </c>
      <c r="F108" s="156">
        <f>IF(RES_hhdet_emi!F108=0,0,RES_hhdet_emi!F108*1000000/RES_hhdet_num!F$105)</f>
        <v>0</v>
      </c>
      <c r="G108" s="156">
        <f>IF(RES_hhdet_emi!G108=0,0,RES_hhdet_emi!G108*1000000/RES_hhdet_num!G$105)</f>
        <v>0</v>
      </c>
      <c r="H108" s="156">
        <f>IF(RES_hhdet_emi!H108=0,0,RES_hhdet_emi!H108*1000000/RES_hhdet_num!H$105)</f>
        <v>0</v>
      </c>
      <c r="I108" s="156">
        <f>IF(RES_hhdet_emi!I108=0,0,RES_hhdet_emi!I108*1000000/RES_hhdet_num!I$105)</f>
        <v>0</v>
      </c>
      <c r="J108" s="156">
        <f>IF(RES_hhdet_emi!J108=0,0,RES_hhdet_emi!J108*1000000/RES_hhdet_num!J$105)</f>
        <v>0</v>
      </c>
      <c r="K108" s="156">
        <f>IF(RES_hhdet_emi!K108=0,0,RES_hhdet_emi!K108*1000000/RES_hhdet_num!K$105)</f>
        <v>0</v>
      </c>
      <c r="L108" s="156">
        <f>IF(RES_hhdet_emi!L108=0,0,RES_hhdet_emi!L108*1000000/RES_hhdet_num!L$105)</f>
        <v>0</v>
      </c>
      <c r="M108" s="156">
        <f>IF(RES_hhdet_emi!M108=0,0,RES_hhdet_emi!M108*1000000/RES_hhdet_num!M$105)</f>
        <v>0</v>
      </c>
      <c r="N108" s="156">
        <f>IF(RES_hhdet_emi!N108=0,0,RES_hhdet_emi!N108*1000000/RES_hhdet_num!N$105)</f>
        <v>0</v>
      </c>
      <c r="O108" s="156">
        <f>IF(RES_hhdet_emi!O108=0,0,RES_hhdet_emi!O108*1000000/RES_hhdet_num!O$105)</f>
        <v>0</v>
      </c>
      <c r="P108" s="156">
        <f>IF(RES_hhdet_emi!P108=0,0,RES_hhdet_emi!P108*1000000/RES_hhdet_num!P$105)</f>
        <v>0</v>
      </c>
      <c r="Q108" s="156">
        <f>IF(RES_hhdet_emi!Q108=0,0,RES_hhdet_emi!Q108*1000000/RES_hhdet_num!Q$105)</f>
        <v>0</v>
      </c>
    </row>
    <row r="109" spans="1:17" ht="12.95" customHeight="1" x14ac:dyDescent="0.25">
      <c r="A109" s="158" t="s">
        <v>112</v>
      </c>
      <c r="B109" s="157">
        <f t="shared" ref="B109:Q109" si="17">B110</f>
        <v>0</v>
      </c>
      <c r="C109" s="157">
        <f t="shared" si="17"/>
        <v>0</v>
      </c>
      <c r="D109" s="157">
        <f t="shared" si="17"/>
        <v>0</v>
      </c>
      <c r="E109" s="157">
        <f t="shared" si="17"/>
        <v>0</v>
      </c>
      <c r="F109" s="157">
        <f t="shared" si="17"/>
        <v>0</v>
      </c>
      <c r="G109" s="157">
        <f t="shared" si="17"/>
        <v>0</v>
      </c>
      <c r="H109" s="157">
        <f t="shared" si="17"/>
        <v>0</v>
      </c>
      <c r="I109" s="157">
        <f t="shared" si="17"/>
        <v>0</v>
      </c>
      <c r="J109" s="157">
        <f t="shared" si="17"/>
        <v>0</v>
      </c>
      <c r="K109" s="157">
        <f t="shared" si="17"/>
        <v>0</v>
      </c>
      <c r="L109" s="157">
        <f t="shared" si="17"/>
        <v>0</v>
      </c>
      <c r="M109" s="157">
        <f t="shared" si="17"/>
        <v>0</v>
      </c>
      <c r="N109" s="157">
        <f t="shared" si="17"/>
        <v>0</v>
      </c>
      <c r="O109" s="157">
        <f t="shared" si="17"/>
        <v>0</v>
      </c>
      <c r="P109" s="157">
        <f t="shared" si="17"/>
        <v>0</v>
      </c>
      <c r="Q109" s="157">
        <f t="shared" si="17"/>
        <v>0</v>
      </c>
    </row>
    <row r="110" spans="1:17" ht="12" customHeight="1" x14ac:dyDescent="0.25">
      <c r="A110" s="23" t="s">
        <v>60</v>
      </c>
      <c r="B110" s="156">
        <f>IF(RES_hhdet_emi!B110=0,0,RES_hhdet_emi!B110*1000000/RES_hhdet_num!B$105)</f>
        <v>0</v>
      </c>
      <c r="C110" s="156">
        <f>IF(RES_hhdet_emi!C110=0,0,RES_hhdet_emi!C110*1000000/RES_hhdet_num!C$105)</f>
        <v>0</v>
      </c>
      <c r="D110" s="156">
        <f>IF(RES_hhdet_emi!D110=0,0,RES_hhdet_emi!D110*1000000/RES_hhdet_num!D$105)</f>
        <v>0</v>
      </c>
      <c r="E110" s="156">
        <f>IF(RES_hhdet_emi!E110=0,0,RES_hhdet_emi!E110*1000000/RES_hhdet_num!E$105)</f>
        <v>0</v>
      </c>
      <c r="F110" s="156">
        <f>IF(RES_hhdet_emi!F110=0,0,RES_hhdet_emi!F110*1000000/RES_hhdet_num!F$105)</f>
        <v>0</v>
      </c>
      <c r="G110" s="156">
        <f>IF(RES_hhdet_emi!G110=0,0,RES_hhdet_emi!G110*1000000/RES_hhdet_num!G$105)</f>
        <v>0</v>
      </c>
      <c r="H110" s="156">
        <f>IF(RES_hhdet_emi!H110=0,0,RES_hhdet_emi!H110*1000000/RES_hhdet_num!H$105)</f>
        <v>0</v>
      </c>
      <c r="I110" s="156">
        <f>IF(RES_hhdet_emi!I110=0,0,RES_hhdet_emi!I110*1000000/RES_hhdet_num!I$105)</f>
        <v>0</v>
      </c>
      <c r="J110" s="156">
        <f>IF(RES_hhdet_emi!J110=0,0,RES_hhdet_emi!J110*1000000/RES_hhdet_num!J$105)</f>
        <v>0</v>
      </c>
      <c r="K110" s="156">
        <f>IF(RES_hhdet_emi!K110=0,0,RES_hhdet_emi!K110*1000000/RES_hhdet_num!K$105)</f>
        <v>0</v>
      </c>
      <c r="L110" s="156">
        <f>IF(RES_hhdet_emi!L110=0,0,RES_hhdet_emi!L110*1000000/RES_hhdet_num!L$105)</f>
        <v>0</v>
      </c>
      <c r="M110" s="156">
        <f>IF(RES_hhdet_emi!M110=0,0,RES_hhdet_emi!M110*1000000/RES_hhdet_num!M$105)</f>
        <v>0</v>
      </c>
      <c r="N110" s="156">
        <f>IF(RES_hhdet_emi!N110=0,0,RES_hhdet_emi!N110*1000000/RES_hhdet_num!N$105)</f>
        <v>0</v>
      </c>
      <c r="O110" s="156">
        <f>IF(RES_hhdet_emi!O110=0,0,RES_hhdet_emi!O110*1000000/RES_hhdet_num!O$105)</f>
        <v>0</v>
      </c>
      <c r="P110" s="156">
        <f>IF(RES_hhdet_emi!P110=0,0,RES_hhdet_emi!P110*1000000/RES_hhdet_num!P$105)</f>
        <v>0</v>
      </c>
      <c r="Q110" s="156">
        <f>IF(RES_hhdet_emi!Q110=0,0,RES_hhdet_emi!Q110*1000000/RES_hhdet_num!Q$105)</f>
        <v>0</v>
      </c>
    </row>
    <row r="111" spans="1:17" ht="12" customHeight="1" x14ac:dyDescent="0.25">
      <c r="A111" s="158" t="s">
        <v>63</v>
      </c>
      <c r="B111" s="157">
        <f>IF(RES_hhdet_emi!B111=0,0,RES_hhdet_emi!B111*1000000/RES_hhdet_num!B$105)</f>
        <v>0</v>
      </c>
      <c r="C111" s="157">
        <f>IF(RES_hhdet_emi!C111=0,0,RES_hhdet_emi!C111*1000000/RES_hhdet_num!C$105)</f>
        <v>0</v>
      </c>
      <c r="D111" s="157">
        <f>IF(RES_hhdet_emi!D111=0,0,RES_hhdet_emi!D111*1000000/RES_hhdet_num!D$105)</f>
        <v>0</v>
      </c>
      <c r="E111" s="157">
        <f>IF(RES_hhdet_emi!E111=0,0,RES_hhdet_emi!E111*1000000/RES_hhdet_num!E$105)</f>
        <v>0</v>
      </c>
      <c r="F111" s="157">
        <f>IF(RES_hhdet_emi!F111=0,0,RES_hhdet_emi!F111*1000000/RES_hhdet_num!F$105)</f>
        <v>0</v>
      </c>
      <c r="G111" s="157">
        <f>IF(RES_hhdet_emi!G111=0,0,RES_hhdet_emi!G111*1000000/RES_hhdet_num!G$105)</f>
        <v>0</v>
      </c>
      <c r="H111" s="157">
        <f>IF(RES_hhdet_emi!H111=0,0,RES_hhdet_emi!H111*1000000/RES_hhdet_num!H$105)</f>
        <v>0</v>
      </c>
      <c r="I111" s="157">
        <f>IF(RES_hhdet_emi!I111=0,0,RES_hhdet_emi!I111*1000000/RES_hhdet_num!I$105)</f>
        <v>0</v>
      </c>
      <c r="J111" s="157">
        <f>IF(RES_hhdet_emi!J111=0,0,RES_hhdet_emi!J111*1000000/RES_hhdet_num!J$105)</f>
        <v>0</v>
      </c>
      <c r="K111" s="157">
        <f>IF(RES_hhdet_emi!K111=0,0,RES_hhdet_emi!K111*1000000/RES_hhdet_num!K$105)</f>
        <v>0</v>
      </c>
      <c r="L111" s="157">
        <f>IF(RES_hhdet_emi!L111=0,0,RES_hhdet_emi!L111*1000000/RES_hhdet_num!L$105)</f>
        <v>0</v>
      </c>
      <c r="M111" s="157">
        <f>IF(RES_hhdet_emi!M111=0,0,RES_hhdet_emi!M111*1000000/RES_hhdet_num!M$105)</f>
        <v>0</v>
      </c>
      <c r="N111" s="157">
        <f>IF(RES_hhdet_emi!N111=0,0,RES_hhdet_emi!N111*1000000/RES_hhdet_num!N$105)</f>
        <v>0</v>
      </c>
      <c r="O111" s="157">
        <f>IF(RES_hhdet_emi!O111=0,0,RES_hhdet_emi!O111*1000000/RES_hhdet_num!O$105)</f>
        <v>0</v>
      </c>
      <c r="P111" s="157">
        <f>IF(RES_hhdet_emi!P111=0,0,RES_hhdet_emi!P111*1000000/RES_hhdet_num!P$105)</f>
        <v>0</v>
      </c>
      <c r="Q111" s="157">
        <f>IF(RES_hhdet_emi!Q111=0,0,RES_hhdet_emi!Q111*1000000/RES_hhdet_num!Q$105)</f>
        <v>0</v>
      </c>
    </row>
    <row r="112" spans="1:17" ht="12" customHeight="1" x14ac:dyDescent="0.25">
      <c r="A112" s="167" t="s">
        <v>152</v>
      </c>
      <c r="B112" s="132">
        <f>IF(RES_hhdet_emi!B112=0,0,RES_hhdet_emi!B112*1000000/RES_hhdet_num!B112)</f>
        <v>0</v>
      </c>
      <c r="C112" s="132">
        <f>IF(RES_hhdet_emi!C112=0,0,RES_hhdet_emi!C112*1000000/RES_hhdet_num!C112)</f>
        <v>0</v>
      </c>
      <c r="D112" s="132">
        <f>IF(RES_hhdet_emi!D112=0,0,RES_hhdet_emi!D112*1000000/RES_hhdet_num!D112)</f>
        <v>0</v>
      </c>
      <c r="E112" s="132">
        <f>IF(RES_hhdet_emi!E112=0,0,RES_hhdet_emi!E112*1000000/RES_hhdet_num!E112)</f>
        <v>0</v>
      </c>
      <c r="F112" s="132">
        <f>IF(RES_hhdet_emi!F112=0,0,RES_hhdet_emi!F112*1000000/RES_hhdet_num!F112)</f>
        <v>0</v>
      </c>
      <c r="G112" s="132">
        <f>IF(RES_hhdet_emi!G112=0,0,RES_hhdet_emi!G112*1000000/RES_hhdet_num!G112)</f>
        <v>0</v>
      </c>
      <c r="H112" s="132">
        <f>IF(RES_hhdet_emi!H112=0,0,RES_hhdet_emi!H112*1000000/RES_hhdet_num!H112)</f>
        <v>0</v>
      </c>
      <c r="I112" s="132">
        <f>IF(RES_hhdet_emi!I112=0,0,RES_hhdet_emi!I112*1000000/RES_hhdet_num!I112)</f>
        <v>0</v>
      </c>
      <c r="J112" s="132">
        <f>IF(RES_hhdet_emi!J112=0,0,RES_hhdet_emi!J112*1000000/RES_hhdet_num!J112)</f>
        <v>0</v>
      </c>
      <c r="K112" s="132">
        <f>IF(RES_hhdet_emi!K112=0,0,RES_hhdet_emi!K112*1000000/RES_hhdet_num!K112)</f>
        <v>0</v>
      </c>
      <c r="L112" s="132">
        <f>IF(RES_hhdet_emi!L112=0,0,RES_hhdet_emi!L112*1000000/RES_hhdet_num!L112)</f>
        <v>0</v>
      </c>
      <c r="M112" s="132">
        <f>IF(RES_hhdet_emi!M112=0,0,RES_hhdet_emi!M112*1000000/RES_hhdet_num!M112)</f>
        <v>0</v>
      </c>
      <c r="N112" s="132">
        <f>IF(RES_hhdet_emi!N112=0,0,RES_hhdet_emi!N112*1000000/RES_hhdet_num!N112)</f>
        <v>0</v>
      </c>
      <c r="O112" s="132">
        <f>IF(RES_hhdet_emi!O112=0,0,RES_hhdet_emi!O112*1000000/RES_hhdet_num!O112)</f>
        <v>0</v>
      </c>
      <c r="P112" s="132">
        <f>IF(RES_hhdet_emi!P112=0,0,RES_hhdet_emi!P112*1000000/RES_hhdet_num!P112)</f>
        <v>0</v>
      </c>
      <c r="Q112" s="132">
        <f>IF(RES_hhdet_emi!Q112=0,0,RES_hhdet_emi!Q112*1000000/RES_hhdet_num!Q112)</f>
        <v>0</v>
      </c>
    </row>
    <row r="113" spans="1:17" ht="12" customHeight="1" x14ac:dyDescent="0.25">
      <c r="A113" s="167" t="s">
        <v>151</v>
      </c>
      <c r="B113" s="132">
        <f>IF(RES_hhdet_emi!B113=0,0,RES_hhdet_emi!B113*1000000/RES_hhdet_num!B113)</f>
        <v>0</v>
      </c>
      <c r="C113" s="132">
        <f>IF(RES_hhdet_emi!C113=0,0,RES_hhdet_emi!C113*1000000/RES_hhdet_num!C113)</f>
        <v>0</v>
      </c>
      <c r="D113" s="132">
        <f>IF(RES_hhdet_emi!D113=0,0,RES_hhdet_emi!D113*1000000/RES_hhdet_num!D113)</f>
        <v>0</v>
      </c>
      <c r="E113" s="132">
        <f>IF(RES_hhdet_emi!E113=0,0,RES_hhdet_emi!E113*1000000/RES_hhdet_num!E113)</f>
        <v>0</v>
      </c>
      <c r="F113" s="132">
        <f>IF(RES_hhdet_emi!F113=0,0,RES_hhdet_emi!F113*1000000/RES_hhdet_num!F113)</f>
        <v>0</v>
      </c>
      <c r="G113" s="132">
        <f>IF(RES_hhdet_emi!G113=0,0,RES_hhdet_emi!G113*1000000/RES_hhdet_num!G113)</f>
        <v>0</v>
      </c>
      <c r="H113" s="132">
        <f>IF(RES_hhdet_emi!H113=0,0,RES_hhdet_emi!H113*1000000/RES_hhdet_num!H113)</f>
        <v>0</v>
      </c>
      <c r="I113" s="132">
        <f>IF(RES_hhdet_emi!I113=0,0,RES_hhdet_emi!I113*1000000/RES_hhdet_num!I113)</f>
        <v>0</v>
      </c>
      <c r="J113" s="132">
        <f>IF(RES_hhdet_emi!J113=0,0,RES_hhdet_emi!J113*1000000/RES_hhdet_num!J113)</f>
        <v>0</v>
      </c>
      <c r="K113" s="132">
        <f>IF(RES_hhdet_emi!K113=0,0,RES_hhdet_emi!K113*1000000/RES_hhdet_num!K113)</f>
        <v>0</v>
      </c>
      <c r="L113" s="132">
        <f>IF(RES_hhdet_emi!L113=0,0,RES_hhdet_emi!L113*1000000/RES_hhdet_num!L113)</f>
        <v>0</v>
      </c>
      <c r="M113" s="132">
        <f>IF(RES_hhdet_emi!M113=0,0,RES_hhdet_emi!M113*1000000/RES_hhdet_num!M113)</f>
        <v>0</v>
      </c>
      <c r="N113" s="132">
        <f>IF(RES_hhdet_emi!N113=0,0,RES_hhdet_emi!N113*1000000/RES_hhdet_num!N113)</f>
        <v>0</v>
      </c>
      <c r="O113" s="132">
        <f>IF(RES_hhdet_emi!O113=0,0,RES_hhdet_emi!O113*1000000/RES_hhdet_num!O113)</f>
        <v>0</v>
      </c>
      <c r="P113" s="132">
        <f>IF(RES_hhdet_emi!P113=0,0,RES_hhdet_emi!P113*1000000/RES_hhdet_num!P113)</f>
        <v>0</v>
      </c>
      <c r="Q113" s="132">
        <f>IF(RES_hhdet_emi!Q113=0,0,RES_hhdet_emi!Q113*1000000/RES_hhdet_num!Q113)</f>
        <v>0</v>
      </c>
    </row>
    <row r="114" spans="1:17" ht="12" customHeight="1" x14ac:dyDescent="0.25">
      <c r="A114" s="166" t="s">
        <v>79</v>
      </c>
      <c r="B114" s="165">
        <f>IF(RES_hhdet_emi!B114=0,0,RES_hhdet_emi!B114*1000000/RES_hhdet_num!B113)</f>
        <v>0</v>
      </c>
      <c r="C114" s="165">
        <f>IF(RES_hhdet_emi!C114=0,0,RES_hhdet_emi!C114*1000000/RES_hhdet_num!C113)</f>
        <v>0</v>
      </c>
      <c r="D114" s="165">
        <f>IF(RES_hhdet_emi!D114=0,0,RES_hhdet_emi!D114*1000000/RES_hhdet_num!D113)</f>
        <v>0</v>
      </c>
      <c r="E114" s="165">
        <f>IF(RES_hhdet_emi!E114=0,0,RES_hhdet_emi!E114*1000000/RES_hhdet_num!E113)</f>
        <v>0</v>
      </c>
      <c r="F114" s="165">
        <f>IF(RES_hhdet_emi!F114=0,0,RES_hhdet_emi!F114*1000000/RES_hhdet_num!F113)</f>
        <v>0</v>
      </c>
      <c r="G114" s="165">
        <f>IF(RES_hhdet_emi!G114=0,0,RES_hhdet_emi!G114*1000000/RES_hhdet_num!G113)</f>
        <v>0</v>
      </c>
      <c r="H114" s="165">
        <f>IF(RES_hhdet_emi!H114=0,0,RES_hhdet_emi!H114*1000000/RES_hhdet_num!H113)</f>
        <v>0</v>
      </c>
      <c r="I114" s="165">
        <f>IF(RES_hhdet_emi!I114=0,0,RES_hhdet_emi!I114*1000000/RES_hhdet_num!I113)</f>
        <v>0</v>
      </c>
      <c r="J114" s="165">
        <f>IF(RES_hhdet_emi!J114=0,0,RES_hhdet_emi!J114*1000000/RES_hhdet_num!J113)</f>
        <v>0</v>
      </c>
      <c r="K114" s="165">
        <f>IF(RES_hhdet_emi!K114=0,0,RES_hhdet_emi!K114*1000000/RES_hhdet_num!K113)</f>
        <v>0</v>
      </c>
      <c r="L114" s="165">
        <f>IF(RES_hhdet_emi!L114=0,0,RES_hhdet_emi!L114*1000000/RES_hhdet_num!L113)</f>
        <v>0</v>
      </c>
      <c r="M114" s="165">
        <f>IF(RES_hhdet_emi!M114=0,0,RES_hhdet_emi!M114*1000000/RES_hhdet_num!M113)</f>
        <v>0</v>
      </c>
      <c r="N114" s="165">
        <f>IF(RES_hhdet_emi!N114=0,0,RES_hhdet_emi!N114*1000000/RES_hhdet_num!N113)</f>
        <v>0</v>
      </c>
      <c r="O114" s="165">
        <f>IF(RES_hhdet_emi!O114=0,0,RES_hhdet_emi!O114*1000000/RES_hhdet_num!O113)</f>
        <v>0</v>
      </c>
      <c r="P114" s="165">
        <f>IF(RES_hhdet_emi!P114=0,0,RES_hhdet_emi!P114*1000000/RES_hhdet_num!P113)</f>
        <v>0</v>
      </c>
      <c r="Q114" s="165">
        <f>IF(RES_hhdet_emi!Q114=0,0,RES_hhdet_emi!Q114*1000000/RES_hhdet_num!Q113)</f>
        <v>0</v>
      </c>
    </row>
    <row r="115" spans="1:17" ht="12" customHeight="1" x14ac:dyDescent="0.25">
      <c r="A115" s="147" t="s">
        <v>59</v>
      </c>
      <c r="B115" s="164">
        <f>IF(RES_hhdet_emi!B115=0,0,RES_hhdet_emi!B115*1000000/RES_hhdet_num!B113)</f>
        <v>0</v>
      </c>
      <c r="C115" s="164">
        <f>IF(RES_hhdet_emi!C115=0,0,RES_hhdet_emi!C115*1000000/RES_hhdet_num!C113)</f>
        <v>0</v>
      </c>
      <c r="D115" s="164">
        <f>IF(RES_hhdet_emi!D115=0,0,RES_hhdet_emi!D115*1000000/RES_hhdet_num!D113)</f>
        <v>0</v>
      </c>
      <c r="E115" s="164">
        <f>IF(RES_hhdet_emi!E115=0,0,RES_hhdet_emi!E115*1000000/RES_hhdet_num!E113)</f>
        <v>0</v>
      </c>
      <c r="F115" s="164">
        <f>IF(RES_hhdet_emi!F115=0,0,RES_hhdet_emi!F115*1000000/RES_hhdet_num!F113)</f>
        <v>0</v>
      </c>
      <c r="G115" s="164">
        <f>IF(RES_hhdet_emi!G115=0,0,RES_hhdet_emi!G115*1000000/RES_hhdet_num!G113)</f>
        <v>0</v>
      </c>
      <c r="H115" s="164">
        <f>IF(RES_hhdet_emi!H115=0,0,RES_hhdet_emi!H115*1000000/RES_hhdet_num!H113)</f>
        <v>0</v>
      </c>
      <c r="I115" s="164">
        <f>IF(RES_hhdet_emi!I115=0,0,RES_hhdet_emi!I115*1000000/RES_hhdet_num!I113)</f>
        <v>0</v>
      </c>
      <c r="J115" s="164">
        <f>IF(RES_hhdet_emi!J115=0,0,RES_hhdet_emi!J115*1000000/RES_hhdet_num!J113)</f>
        <v>0</v>
      </c>
      <c r="K115" s="164">
        <f>IF(RES_hhdet_emi!K115=0,0,RES_hhdet_emi!K115*1000000/RES_hhdet_num!K113)</f>
        <v>0</v>
      </c>
      <c r="L115" s="164">
        <f>IF(RES_hhdet_emi!L115=0,0,RES_hhdet_emi!L115*1000000/RES_hhdet_num!L113)</f>
        <v>0</v>
      </c>
      <c r="M115" s="164">
        <f>IF(RES_hhdet_emi!M115=0,0,RES_hhdet_emi!M115*1000000/RES_hhdet_num!M113)</f>
        <v>0</v>
      </c>
      <c r="N115" s="164">
        <f>IF(RES_hhdet_emi!N115=0,0,RES_hhdet_emi!N115*1000000/RES_hhdet_num!N113)</f>
        <v>0</v>
      </c>
      <c r="O115" s="164">
        <f>IF(RES_hhdet_emi!O115=0,0,RES_hhdet_emi!O115*1000000/RES_hhdet_num!O113)</f>
        <v>0</v>
      </c>
      <c r="P115" s="164">
        <f>IF(RES_hhdet_emi!P115=0,0,RES_hhdet_emi!P115*1000000/RES_hhdet_num!P113)</f>
        <v>0</v>
      </c>
      <c r="Q115" s="164">
        <f>IF(RES_hhdet_emi!Q115=0,0,RES_hhdet_emi!Q115*1000000/RES_hhdet_num!Q113)</f>
        <v>0</v>
      </c>
    </row>
    <row r="116" spans="1:17" ht="12" customHeight="1" x14ac:dyDescent="0.25">
      <c r="A116" s="163" t="s">
        <v>142</v>
      </c>
      <c r="B116" s="162">
        <f>IF(RES_hhdet_emi!B116=0,0,RES_hhdet_emi!B116*1000000/RES_hhdet_num!B116)</f>
        <v>0</v>
      </c>
      <c r="C116" s="162">
        <f>IF(RES_hhdet_emi!C116=0,0,RES_hhdet_emi!C116*1000000/RES_hhdet_num!C116)</f>
        <v>0</v>
      </c>
      <c r="D116" s="162">
        <f>IF(RES_hhdet_emi!D116=0,0,RES_hhdet_emi!D116*1000000/RES_hhdet_num!D116)</f>
        <v>0</v>
      </c>
      <c r="E116" s="162">
        <f>IF(RES_hhdet_emi!E116=0,0,RES_hhdet_emi!E116*1000000/RES_hhdet_num!E116)</f>
        <v>0</v>
      </c>
      <c r="F116" s="162">
        <f>IF(RES_hhdet_emi!F116=0,0,RES_hhdet_emi!F116*1000000/RES_hhdet_num!F116)</f>
        <v>0</v>
      </c>
      <c r="G116" s="162">
        <f>IF(RES_hhdet_emi!G116=0,0,RES_hhdet_emi!G116*1000000/RES_hhdet_num!G116)</f>
        <v>0</v>
      </c>
      <c r="H116" s="162">
        <f>IF(RES_hhdet_emi!H116=0,0,RES_hhdet_emi!H116*1000000/RES_hhdet_num!H116)</f>
        <v>0</v>
      </c>
      <c r="I116" s="162">
        <f>IF(RES_hhdet_emi!I116=0,0,RES_hhdet_emi!I116*1000000/RES_hhdet_num!I116)</f>
        <v>0</v>
      </c>
      <c r="J116" s="162">
        <f>IF(RES_hhdet_emi!J116=0,0,RES_hhdet_emi!J116*1000000/RES_hhdet_num!J116)</f>
        <v>0</v>
      </c>
      <c r="K116" s="162">
        <f>IF(RES_hhdet_emi!K116=0,0,RES_hhdet_emi!K116*1000000/RES_hhdet_num!K116)</f>
        <v>0</v>
      </c>
      <c r="L116" s="162">
        <f>IF(RES_hhdet_emi!L116=0,0,RES_hhdet_emi!L116*1000000/RES_hhdet_num!L116)</f>
        <v>0</v>
      </c>
      <c r="M116" s="162">
        <f>IF(RES_hhdet_emi!M116=0,0,RES_hhdet_emi!M116*1000000/RES_hhdet_num!M116)</f>
        <v>0</v>
      </c>
      <c r="N116" s="162">
        <f>IF(RES_hhdet_emi!N116=0,0,RES_hhdet_emi!N116*1000000/RES_hhdet_num!N116)</f>
        <v>0</v>
      </c>
      <c r="O116" s="162">
        <f>IF(RES_hhdet_emi!O116=0,0,RES_hhdet_emi!O116*1000000/RES_hhdet_num!O116)</f>
        <v>0</v>
      </c>
      <c r="P116" s="162">
        <f>IF(RES_hhdet_emi!P116=0,0,RES_hhdet_emi!P116*1000000/RES_hhdet_num!P116)</f>
        <v>0</v>
      </c>
      <c r="Q116" s="162">
        <f>IF(RES_hhdet_emi!Q116=0,0,RES_hhdet_emi!Q116*1000000/RES_hhdet_num!Q116)</f>
        <v>0</v>
      </c>
    </row>
    <row r="117" spans="1:17" ht="12" customHeight="1" x14ac:dyDescent="0.25">
      <c r="A117" s="161" t="s">
        <v>141</v>
      </c>
      <c r="B117" s="160">
        <f>IF(RES_hhdet_emi!B117=0,0,RES_hhdet_emi!B117*1000000/RES_hhdet_num!B117)</f>
        <v>0</v>
      </c>
      <c r="C117" s="160">
        <f>IF(RES_hhdet_emi!C117=0,0,RES_hhdet_emi!C117*1000000/RES_hhdet_num!C117)</f>
        <v>0</v>
      </c>
      <c r="D117" s="160">
        <f>IF(RES_hhdet_emi!D117=0,0,RES_hhdet_emi!D117*1000000/RES_hhdet_num!D117)</f>
        <v>0</v>
      </c>
      <c r="E117" s="160">
        <f>IF(RES_hhdet_emi!E117=0,0,RES_hhdet_emi!E117*1000000/RES_hhdet_num!E117)</f>
        <v>0</v>
      </c>
      <c r="F117" s="160">
        <f>IF(RES_hhdet_emi!F117=0,0,RES_hhdet_emi!F117*1000000/RES_hhdet_num!F117)</f>
        <v>0</v>
      </c>
      <c r="G117" s="160">
        <f>IF(RES_hhdet_emi!G117=0,0,RES_hhdet_emi!G117*1000000/RES_hhdet_num!G117)</f>
        <v>0</v>
      </c>
      <c r="H117" s="160">
        <f>IF(RES_hhdet_emi!H117=0,0,RES_hhdet_emi!H117*1000000/RES_hhdet_num!H117)</f>
        <v>0</v>
      </c>
      <c r="I117" s="160">
        <f>IF(RES_hhdet_emi!I117=0,0,RES_hhdet_emi!I117*1000000/RES_hhdet_num!I117)</f>
        <v>0</v>
      </c>
      <c r="J117" s="160">
        <f>IF(RES_hhdet_emi!J117=0,0,RES_hhdet_emi!J117*1000000/RES_hhdet_num!J117)</f>
        <v>0</v>
      </c>
      <c r="K117" s="160">
        <f>IF(RES_hhdet_emi!K117=0,0,RES_hhdet_emi!K117*1000000/RES_hhdet_num!K117)</f>
        <v>0</v>
      </c>
      <c r="L117" s="160">
        <f>IF(RES_hhdet_emi!L117=0,0,RES_hhdet_emi!L117*1000000/RES_hhdet_num!L117)</f>
        <v>0</v>
      </c>
      <c r="M117" s="160">
        <f>IF(RES_hhdet_emi!M117=0,0,RES_hhdet_emi!M117*1000000/RES_hhdet_num!M117)</f>
        <v>0</v>
      </c>
      <c r="N117" s="160">
        <f>IF(RES_hhdet_emi!N117=0,0,RES_hhdet_emi!N117*1000000/RES_hhdet_num!N117)</f>
        <v>0</v>
      </c>
      <c r="O117" s="160">
        <f>IF(RES_hhdet_emi!O117=0,0,RES_hhdet_emi!O117*1000000/RES_hhdet_num!O117)</f>
        <v>0</v>
      </c>
      <c r="P117" s="160">
        <f>IF(RES_hhdet_emi!P117=0,0,RES_hhdet_emi!P117*1000000/RES_hhdet_num!P117)</f>
        <v>0</v>
      </c>
      <c r="Q117" s="160">
        <f>IF(RES_hhdet_emi!Q117=0,0,RES_hhdet_emi!Q117*1000000/RES_hhdet_num!Q117)</f>
        <v>0</v>
      </c>
    </row>
    <row r="118" spans="1:17" ht="12" customHeight="1" x14ac:dyDescent="0.25">
      <c r="A118" s="148" t="s">
        <v>60</v>
      </c>
      <c r="B118" s="156">
        <f>IF(RES_hhdet_emi!B118=0,0,RES_hhdet_emi!B118*1000000/RES_hhdet_num!B117)</f>
        <v>0</v>
      </c>
      <c r="C118" s="156">
        <f>IF(RES_hhdet_emi!C118=0,0,RES_hhdet_emi!C118*1000000/RES_hhdet_num!C117)</f>
        <v>0</v>
      </c>
      <c r="D118" s="156">
        <f>IF(RES_hhdet_emi!D118=0,0,RES_hhdet_emi!D118*1000000/RES_hhdet_num!D117)</f>
        <v>0</v>
      </c>
      <c r="E118" s="156">
        <f>IF(RES_hhdet_emi!E118=0,0,RES_hhdet_emi!E118*1000000/RES_hhdet_num!E117)</f>
        <v>0</v>
      </c>
      <c r="F118" s="156">
        <f>IF(RES_hhdet_emi!F118=0,0,RES_hhdet_emi!F118*1000000/RES_hhdet_num!F117)</f>
        <v>0</v>
      </c>
      <c r="G118" s="156">
        <f>IF(RES_hhdet_emi!G118=0,0,RES_hhdet_emi!G118*1000000/RES_hhdet_num!G117)</f>
        <v>0</v>
      </c>
      <c r="H118" s="156">
        <f>IF(RES_hhdet_emi!H118=0,0,RES_hhdet_emi!H118*1000000/RES_hhdet_num!H117)</f>
        <v>0</v>
      </c>
      <c r="I118" s="156">
        <f>IF(RES_hhdet_emi!I118=0,0,RES_hhdet_emi!I118*1000000/RES_hhdet_num!I117)</f>
        <v>0</v>
      </c>
      <c r="J118" s="156">
        <f>IF(RES_hhdet_emi!J118=0,0,RES_hhdet_emi!J118*1000000/RES_hhdet_num!J117)</f>
        <v>0</v>
      </c>
      <c r="K118" s="156">
        <f>IF(RES_hhdet_emi!K118=0,0,RES_hhdet_emi!K118*1000000/RES_hhdet_num!K117)</f>
        <v>0</v>
      </c>
      <c r="L118" s="156">
        <f>IF(RES_hhdet_emi!L118=0,0,RES_hhdet_emi!L118*1000000/RES_hhdet_num!L117)</f>
        <v>0</v>
      </c>
      <c r="M118" s="156">
        <f>IF(RES_hhdet_emi!M118=0,0,RES_hhdet_emi!M118*1000000/RES_hhdet_num!M117)</f>
        <v>0</v>
      </c>
      <c r="N118" s="156">
        <f>IF(RES_hhdet_emi!N118=0,0,RES_hhdet_emi!N118*1000000/RES_hhdet_num!N117)</f>
        <v>0</v>
      </c>
      <c r="O118" s="156">
        <f>IF(RES_hhdet_emi!O118=0,0,RES_hhdet_emi!O118*1000000/RES_hhdet_num!O117)</f>
        <v>0</v>
      </c>
      <c r="P118" s="156">
        <f>IF(RES_hhdet_emi!P118=0,0,RES_hhdet_emi!P118*1000000/RES_hhdet_num!P117)</f>
        <v>0</v>
      </c>
      <c r="Q118" s="156">
        <f>IF(RES_hhdet_emi!Q118=0,0,RES_hhdet_emi!Q118*1000000/RES_hhdet_num!Q117)</f>
        <v>0</v>
      </c>
    </row>
    <row r="119" spans="1:17" ht="12" customHeight="1" x14ac:dyDescent="0.25">
      <c r="A119" s="148" t="s">
        <v>59</v>
      </c>
      <c r="B119" s="156">
        <f>IF(RES_hhdet_emi!B119=0,0,RES_hhdet_emi!B119*1000000/RES_hhdet_num!B117)</f>
        <v>0</v>
      </c>
      <c r="C119" s="156">
        <f>IF(RES_hhdet_emi!C119=0,0,RES_hhdet_emi!C119*1000000/RES_hhdet_num!C117)</f>
        <v>0</v>
      </c>
      <c r="D119" s="156">
        <f>IF(RES_hhdet_emi!D119=0,0,RES_hhdet_emi!D119*1000000/RES_hhdet_num!D117)</f>
        <v>0</v>
      </c>
      <c r="E119" s="156">
        <f>IF(RES_hhdet_emi!E119=0,0,RES_hhdet_emi!E119*1000000/RES_hhdet_num!E117)</f>
        <v>0</v>
      </c>
      <c r="F119" s="156">
        <f>IF(RES_hhdet_emi!F119=0,0,RES_hhdet_emi!F119*1000000/RES_hhdet_num!F117)</f>
        <v>0</v>
      </c>
      <c r="G119" s="156">
        <f>IF(RES_hhdet_emi!G119=0,0,RES_hhdet_emi!G119*1000000/RES_hhdet_num!G117)</f>
        <v>0</v>
      </c>
      <c r="H119" s="156">
        <f>IF(RES_hhdet_emi!H119=0,0,RES_hhdet_emi!H119*1000000/RES_hhdet_num!H117)</f>
        <v>0</v>
      </c>
      <c r="I119" s="156">
        <f>IF(RES_hhdet_emi!I119=0,0,RES_hhdet_emi!I119*1000000/RES_hhdet_num!I117)</f>
        <v>0</v>
      </c>
      <c r="J119" s="156">
        <f>IF(RES_hhdet_emi!J119=0,0,RES_hhdet_emi!J119*1000000/RES_hhdet_num!J117)</f>
        <v>0</v>
      </c>
      <c r="K119" s="156">
        <f>IF(RES_hhdet_emi!K119=0,0,RES_hhdet_emi!K119*1000000/RES_hhdet_num!K117)</f>
        <v>0</v>
      </c>
      <c r="L119" s="156">
        <f>IF(RES_hhdet_emi!L119=0,0,RES_hhdet_emi!L119*1000000/RES_hhdet_num!L117)</f>
        <v>0</v>
      </c>
      <c r="M119" s="156">
        <f>IF(RES_hhdet_emi!M119=0,0,RES_hhdet_emi!M119*1000000/RES_hhdet_num!M117)</f>
        <v>0</v>
      </c>
      <c r="N119" s="156">
        <f>IF(RES_hhdet_emi!N119=0,0,RES_hhdet_emi!N119*1000000/RES_hhdet_num!N117)</f>
        <v>0</v>
      </c>
      <c r="O119" s="156">
        <f>IF(RES_hhdet_emi!O119=0,0,RES_hhdet_emi!O119*1000000/RES_hhdet_num!O117)</f>
        <v>0</v>
      </c>
      <c r="P119" s="156">
        <f>IF(RES_hhdet_emi!P119=0,0,RES_hhdet_emi!P119*1000000/RES_hhdet_num!P117)</f>
        <v>0</v>
      </c>
      <c r="Q119" s="156">
        <f>IF(RES_hhdet_emi!Q119=0,0,RES_hhdet_emi!Q119*1000000/RES_hhdet_num!Q117)</f>
        <v>0</v>
      </c>
    </row>
    <row r="120" spans="1:17" ht="12" customHeight="1" x14ac:dyDescent="0.25">
      <c r="A120" s="158" t="s">
        <v>62</v>
      </c>
      <c r="B120" s="157">
        <f>IF(RES_hhdet_emi!B120=0,0,RES_hhdet_emi!B120*1000000/RES_hhdet_num!B$105)</f>
        <v>0</v>
      </c>
      <c r="C120" s="157">
        <f>IF(RES_hhdet_emi!C120=0,0,RES_hhdet_emi!C120*1000000/RES_hhdet_num!C$105)</f>
        <v>0</v>
      </c>
      <c r="D120" s="157">
        <f>IF(RES_hhdet_emi!D120=0,0,RES_hhdet_emi!D120*1000000/RES_hhdet_num!D$105)</f>
        <v>0</v>
      </c>
      <c r="E120" s="157">
        <f>IF(RES_hhdet_emi!E120=0,0,RES_hhdet_emi!E120*1000000/RES_hhdet_num!E$105)</f>
        <v>0</v>
      </c>
      <c r="F120" s="157">
        <f>IF(RES_hhdet_emi!F120=0,0,RES_hhdet_emi!F120*1000000/RES_hhdet_num!F$105)</f>
        <v>0</v>
      </c>
      <c r="G120" s="157">
        <f>IF(RES_hhdet_emi!G120=0,0,RES_hhdet_emi!G120*1000000/RES_hhdet_num!G$105)</f>
        <v>0</v>
      </c>
      <c r="H120" s="157">
        <f>IF(RES_hhdet_emi!H120=0,0,RES_hhdet_emi!H120*1000000/RES_hhdet_num!H$105)</f>
        <v>0</v>
      </c>
      <c r="I120" s="157">
        <f>IF(RES_hhdet_emi!I120=0,0,RES_hhdet_emi!I120*1000000/RES_hhdet_num!I$105)</f>
        <v>170.60177362460897</v>
      </c>
      <c r="J120" s="157">
        <f>IF(RES_hhdet_emi!J120=0,0,RES_hhdet_emi!J120*1000000/RES_hhdet_num!J$105)</f>
        <v>225.54150999198151</v>
      </c>
      <c r="K120" s="157">
        <f>IF(RES_hhdet_emi!K120=0,0,RES_hhdet_emi!K120*1000000/RES_hhdet_num!K$105)</f>
        <v>226.02649689464491</v>
      </c>
      <c r="L120" s="157">
        <f>IF(RES_hhdet_emi!L120=0,0,RES_hhdet_emi!L120*1000000/RES_hhdet_num!L$105)</f>
        <v>219.62745167497857</v>
      </c>
      <c r="M120" s="157">
        <f>IF(RES_hhdet_emi!M120=0,0,RES_hhdet_emi!M120*1000000/RES_hhdet_num!M$105)</f>
        <v>240.49283051233675</v>
      </c>
      <c r="N120" s="157">
        <f>IF(RES_hhdet_emi!N120=0,0,RES_hhdet_emi!N120*1000000/RES_hhdet_num!N$105)</f>
        <v>228.47469419735998</v>
      </c>
      <c r="O120" s="157">
        <f>IF(RES_hhdet_emi!O120=0,0,RES_hhdet_emi!O120*1000000/RES_hhdet_num!O$105)</f>
        <v>219.30661345272142</v>
      </c>
      <c r="P120" s="157">
        <f>IF(RES_hhdet_emi!P120=0,0,RES_hhdet_emi!P120*1000000/RES_hhdet_num!P$105)</f>
        <v>209.60945168392053</v>
      </c>
      <c r="Q120" s="157">
        <f>IF(RES_hhdet_emi!Q120=0,0,RES_hhdet_emi!Q120*1000000/RES_hhdet_num!Q$105)</f>
        <v>218.21104147764822</v>
      </c>
    </row>
    <row r="121" spans="1:17" ht="12" customHeight="1" x14ac:dyDescent="0.25">
      <c r="A121" s="23" t="s">
        <v>57</v>
      </c>
      <c r="B121" s="156">
        <f>IF(RES_hhdet_emi!B121=0,0,RES_hhdet_emi!B121*1000000/RES_hhdet_num!B121)</f>
        <v>0</v>
      </c>
      <c r="C121" s="156">
        <f>IF(RES_hhdet_emi!C121=0,0,RES_hhdet_emi!C121*1000000/RES_hhdet_num!C121)</f>
        <v>0</v>
      </c>
      <c r="D121" s="156">
        <f>IF(RES_hhdet_emi!D121=0,0,RES_hhdet_emi!D121*1000000/RES_hhdet_num!D121)</f>
        <v>0</v>
      </c>
      <c r="E121" s="156">
        <f>IF(RES_hhdet_emi!E121=0,0,RES_hhdet_emi!E121*1000000/RES_hhdet_num!E121)</f>
        <v>0</v>
      </c>
      <c r="F121" s="156">
        <f>IF(RES_hhdet_emi!F121=0,0,RES_hhdet_emi!F121*1000000/RES_hhdet_num!F121)</f>
        <v>0</v>
      </c>
      <c r="G121" s="156">
        <f>IF(RES_hhdet_emi!G121=0,0,RES_hhdet_emi!G121*1000000/RES_hhdet_num!G121)</f>
        <v>0</v>
      </c>
      <c r="H121" s="156">
        <f>IF(RES_hhdet_emi!H121=0,0,RES_hhdet_emi!H121*1000000/RES_hhdet_num!H121)</f>
        <v>0</v>
      </c>
      <c r="I121" s="156">
        <f>IF(RES_hhdet_emi!I121=0,0,RES_hhdet_emi!I121*1000000/RES_hhdet_num!I121)</f>
        <v>496.7522232010673</v>
      </c>
      <c r="J121" s="156">
        <f>IF(RES_hhdet_emi!J121=0,0,RES_hhdet_emi!J121*1000000/RES_hhdet_num!J121)</f>
        <v>473.63717098316118</v>
      </c>
      <c r="K121" s="156">
        <f>IF(RES_hhdet_emi!K121=0,0,RES_hhdet_emi!K121*1000000/RES_hhdet_num!K121)</f>
        <v>489.52580774813885</v>
      </c>
      <c r="L121" s="156">
        <f>IF(RES_hhdet_emi!L121=0,0,RES_hhdet_emi!L121*1000000/RES_hhdet_num!L121)</f>
        <v>481.66572160443576</v>
      </c>
      <c r="M121" s="156">
        <f>IF(RES_hhdet_emi!M121=0,0,RES_hhdet_emi!M121*1000000/RES_hhdet_num!M121)</f>
        <v>478.79211116096241</v>
      </c>
      <c r="N121" s="156">
        <f>IF(RES_hhdet_emi!N121=0,0,RES_hhdet_emi!N121*1000000/RES_hhdet_num!N121)</f>
        <v>464.96151002381288</v>
      </c>
      <c r="O121" s="156">
        <f>IF(RES_hhdet_emi!O121=0,0,RES_hhdet_emi!O121*1000000/RES_hhdet_num!O121)</f>
        <v>418.68488903219685</v>
      </c>
      <c r="P121" s="156">
        <f>IF(RES_hhdet_emi!P121=0,0,RES_hhdet_emi!P121*1000000/RES_hhdet_num!P121)</f>
        <v>413.76978417328496</v>
      </c>
      <c r="Q121" s="156">
        <f>IF(RES_hhdet_emi!Q121=0,0,RES_hhdet_emi!Q121*1000000/RES_hhdet_num!Q121)</f>
        <v>433.68263698003585</v>
      </c>
    </row>
    <row r="122" spans="1:17" ht="12" customHeight="1" x14ac:dyDescent="0.25">
      <c r="A122" s="29" t="s">
        <v>140</v>
      </c>
      <c r="B122" s="57">
        <f>IF(RES_hhdet_emi!B122=0,0,RES_hhdet_emi!B122*1000000/RES_hhdet_num!B122)</f>
        <v>0</v>
      </c>
      <c r="C122" s="57">
        <f>IF(RES_hhdet_emi!C122=0,0,RES_hhdet_emi!C122*1000000/RES_hhdet_num!C122)</f>
        <v>0</v>
      </c>
      <c r="D122" s="57">
        <f>IF(RES_hhdet_emi!D122=0,0,RES_hhdet_emi!D122*1000000/RES_hhdet_num!D122)</f>
        <v>0</v>
      </c>
      <c r="E122" s="57">
        <f>IF(RES_hhdet_emi!E122=0,0,RES_hhdet_emi!E122*1000000/RES_hhdet_num!E122)</f>
        <v>0</v>
      </c>
      <c r="F122" s="57">
        <f>IF(RES_hhdet_emi!F122=0,0,RES_hhdet_emi!F122*1000000/RES_hhdet_num!F122)</f>
        <v>0</v>
      </c>
      <c r="G122" s="57">
        <f>IF(RES_hhdet_emi!G122=0,0,RES_hhdet_emi!G122*1000000/RES_hhdet_num!G122)</f>
        <v>0</v>
      </c>
      <c r="H122" s="57">
        <f>IF(RES_hhdet_emi!H122=0,0,RES_hhdet_emi!H122*1000000/RES_hhdet_num!H122)</f>
        <v>0</v>
      </c>
      <c r="I122" s="57">
        <f>IF(RES_hhdet_emi!I122=0,0,RES_hhdet_emi!I122*1000000/RES_hhdet_num!I122)</f>
        <v>0</v>
      </c>
      <c r="J122" s="57">
        <f>IF(RES_hhdet_emi!J122=0,0,RES_hhdet_emi!J122*1000000/RES_hhdet_num!J122)</f>
        <v>0</v>
      </c>
      <c r="K122" s="57">
        <f>IF(RES_hhdet_emi!K122=0,0,RES_hhdet_emi!K122*1000000/RES_hhdet_num!K122)</f>
        <v>0</v>
      </c>
      <c r="L122" s="57">
        <f>IF(RES_hhdet_emi!L122=0,0,RES_hhdet_emi!L122*1000000/RES_hhdet_num!L122)</f>
        <v>0</v>
      </c>
      <c r="M122" s="57">
        <f>IF(RES_hhdet_emi!M122=0,0,RES_hhdet_emi!M122*1000000/RES_hhdet_num!M122)</f>
        <v>0</v>
      </c>
      <c r="N122" s="57">
        <f>IF(RES_hhdet_emi!N122=0,0,RES_hhdet_emi!N122*1000000/RES_hhdet_num!N122)</f>
        <v>0</v>
      </c>
      <c r="O122" s="57">
        <f>IF(RES_hhdet_emi!O122=0,0,RES_hhdet_emi!O122*1000000/RES_hhdet_num!O122)</f>
        <v>0</v>
      </c>
      <c r="P122" s="57">
        <f>IF(RES_hhdet_emi!P122=0,0,RES_hhdet_emi!P122*1000000/RES_hhdet_num!P122)</f>
        <v>0</v>
      </c>
      <c r="Q122" s="57">
        <f>IF(RES_hhdet_emi!Q122=0,0,RES_hhdet_emi!Q122*1000000/RES_hhdet_num!Q122)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0</v>
      </c>
      <c r="C124" s="168">
        <f t="shared" ref="C124:Q124" si="18">SUM(C125,C128,C130,C139)</f>
        <v>0</v>
      </c>
      <c r="D124" s="168">
        <f t="shared" si="18"/>
        <v>0</v>
      </c>
      <c r="E124" s="168">
        <f t="shared" si="18"/>
        <v>0</v>
      </c>
      <c r="F124" s="168">
        <f t="shared" si="18"/>
        <v>0</v>
      </c>
      <c r="G124" s="168">
        <f t="shared" si="18"/>
        <v>0</v>
      </c>
      <c r="H124" s="168">
        <f t="shared" si="18"/>
        <v>0</v>
      </c>
      <c r="I124" s="168">
        <f t="shared" si="18"/>
        <v>0</v>
      </c>
      <c r="J124" s="168">
        <f t="shared" si="18"/>
        <v>0</v>
      </c>
      <c r="K124" s="168">
        <f t="shared" si="18"/>
        <v>0</v>
      </c>
      <c r="L124" s="168">
        <f t="shared" si="18"/>
        <v>0</v>
      </c>
      <c r="M124" s="168">
        <f t="shared" si="18"/>
        <v>0</v>
      </c>
      <c r="N124" s="168">
        <f t="shared" si="18"/>
        <v>0</v>
      </c>
      <c r="O124" s="168">
        <f t="shared" si="18"/>
        <v>0</v>
      </c>
      <c r="P124" s="168">
        <f t="shared" si="18"/>
        <v>0</v>
      </c>
      <c r="Q124" s="168">
        <f t="shared" si="18"/>
        <v>0</v>
      </c>
    </row>
    <row r="125" spans="1:17" ht="12.95" customHeight="1" x14ac:dyDescent="0.25">
      <c r="A125" s="158" t="s">
        <v>65</v>
      </c>
      <c r="B125" s="157">
        <f t="shared" ref="B125:Q125" si="19">SUM(B126:B127)</f>
        <v>0</v>
      </c>
      <c r="C125" s="157">
        <f t="shared" si="19"/>
        <v>0</v>
      </c>
      <c r="D125" s="157">
        <f t="shared" si="19"/>
        <v>0</v>
      </c>
      <c r="E125" s="157">
        <f t="shared" si="19"/>
        <v>0</v>
      </c>
      <c r="F125" s="157">
        <f t="shared" si="19"/>
        <v>0</v>
      </c>
      <c r="G125" s="157">
        <f t="shared" si="19"/>
        <v>0</v>
      </c>
      <c r="H125" s="157">
        <f t="shared" si="19"/>
        <v>0</v>
      </c>
      <c r="I125" s="157">
        <f t="shared" si="19"/>
        <v>0</v>
      </c>
      <c r="J125" s="157">
        <f t="shared" si="19"/>
        <v>0</v>
      </c>
      <c r="K125" s="157">
        <f t="shared" si="19"/>
        <v>0</v>
      </c>
      <c r="L125" s="157">
        <f t="shared" si="19"/>
        <v>0</v>
      </c>
      <c r="M125" s="157">
        <f t="shared" si="19"/>
        <v>0</v>
      </c>
      <c r="N125" s="157">
        <f t="shared" si="19"/>
        <v>0</v>
      </c>
      <c r="O125" s="157">
        <f t="shared" si="19"/>
        <v>0</v>
      </c>
      <c r="P125" s="157">
        <f t="shared" si="19"/>
        <v>0</v>
      </c>
      <c r="Q125" s="157">
        <f t="shared" si="19"/>
        <v>0</v>
      </c>
    </row>
    <row r="126" spans="1:17" ht="12" customHeight="1" x14ac:dyDescent="0.25">
      <c r="A126" s="23" t="s">
        <v>149</v>
      </c>
      <c r="B126" s="156">
        <f>IF(RES_hhdet_emi!B126=0,0,RES_hhdet_emi!B126*1000000/RES_hhdet_num!B$124)</f>
        <v>0</v>
      </c>
      <c r="C126" s="156">
        <f>IF(RES_hhdet_emi!C126=0,0,RES_hhdet_emi!C126*1000000/RES_hhdet_num!C$124)</f>
        <v>0</v>
      </c>
      <c r="D126" s="156">
        <f>IF(RES_hhdet_emi!D126=0,0,RES_hhdet_emi!D126*1000000/RES_hhdet_num!D$124)</f>
        <v>0</v>
      </c>
      <c r="E126" s="156">
        <f>IF(RES_hhdet_emi!E126=0,0,RES_hhdet_emi!E126*1000000/RES_hhdet_num!E$124)</f>
        <v>0</v>
      </c>
      <c r="F126" s="156">
        <f>IF(RES_hhdet_emi!F126=0,0,RES_hhdet_emi!F126*1000000/RES_hhdet_num!F$124)</f>
        <v>0</v>
      </c>
      <c r="G126" s="156">
        <f>IF(RES_hhdet_emi!G126=0,0,RES_hhdet_emi!G126*1000000/RES_hhdet_num!G$124)</f>
        <v>0</v>
      </c>
      <c r="H126" s="156">
        <f>IF(RES_hhdet_emi!H126=0,0,RES_hhdet_emi!H126*1000000/RES_hhdet_num!H$124)</f>
        <v>0</v>
      </c>
      <c r="I126" s="156">
        <f>IF(RES_hhdet_emi!I126=0,0,RES_hhdet_emi!I126*1000000/RES_hhdet_num!I$124)</f>
        <v>0</v>
      </c>
      <c r="J126" s="156">
        <f>IF(RES_hhdet_emi!J126=0,0,RES_hhdet_emi!J126*1000000/RES_hhdet_num!J$124)</f>
        <v>0</v>
      </c>
      <c r="K126" s="156">
        <f>IF(RES_hhdet_emi!K126=0,0,RES_hhdet_emi!K126*1000000/RES_hhdet_num!K$124)</f>
        <v>0</v>
      </c>
      <c r="L126" s="156">
        <f>IF(RES_hhdet_emi!L126=0,0,RES_hhdet_emi!L126*1000000/RES_hhdet_num!L$124)</f>
        <v>0</v>
      </c>
      <c r="M126" s="156">
        <f>IF(RES_hhdet_emi!M126=0,0,RES_hhdet_emi!M126*1000000/RES_hhdet_num!M$124)</f>
        <v>0</v>
      </c>
      <c r="N126" s="156">
        <f>IF(RES_hhdet_emi!N126=0,0,RES_hhdet_emi!N126*1000000/RES_hhdet_num!N$124)</f>
        <v>0</v>
      </c>
      <c r="O126" s="156">
        <f>IF(RES_hhdet_emi!O126=0,0,RES_hhdet_emi!O126*1000000/RES_hhdet_num!O$124)</f>
        <v>0</v>
      </c>
      <c r="P126" s="156">
        <f>IF(RES_hhdet_emi!P126=0,0,RES_hhdet_emi!P126*1000000/RES_hhdet_num!P$124)</f>
        <v>0</v>
      </c>
      <c r="Q126" s="156">
        <f>IF(RES_hhdet_emi!Q126=0,0,RES_hhdet_emi!Q126*1000000/RES_hhdet_num!Q$124)</f>
        <v>0</v>
      </c>
    </row>
    <row r="127" spans="1:17" ht="12" customHeight="1" x14ac:dyDescent="0.25">
      <c r="A127" s="23" t="s">
        <v>60</v>
      </c>
      <c r="B127" s="156">
        <f>IF(RES_hhdet_emi!B127=0,0,RES_hhdet_emi!B127*1000000/RES_hhdet_num!B$124)</f>
        <v>0</v>
      </c>
      <c r="C127" s="156">
        <f>IF(RES_hhdet_emi!C127=0,0,RES_hhdet_emi!C127*1000000/RES_hhdet_num!C$124)</f>
        <v>0</v>
      </c>
      <c r="D127" s="156">
        <f>IF(RES_hhdet_emi!D127=0,0,RES_hhdet_emi!D127*1000000/RES_hhdet_num!D$124)</f>
        <v>0</v>
      </c>
      <c r="E127" s="156">
        <f>IF(RES_hhdet_emi!E127=0,0,RES_hhdet_emi!E127*1000000/RES_hhdet_num!E$124)</f>
        <v>0</v>
      </c>
      <c r="F127" s="156">
        <f>IF(RES_hhdet_emi!F127=0,0,RES_hhdet_emi!F127*1000000/RES_hhdet_num!F$124)</f>
        <v>0</v>
      </c>
      <c r="G127" s="156">
        <f>IF(RES_hhdet_emi!G127=0,0,RES_hhdet_emi!G127*1000000/RES_hhdet_num!G$124)</f>
        <v>0</v>
      </c>
      <c r="H127" s="156">
        <f>IF(RES_hhdet_emi!H127=0,0,RES_hhdet_emi!H127*1000000/RES_hhdet_num!H$124)</f>
        <v>0</v>
      </c>
      <c r="I127" s="156">
        <f>IF(RES_hhdet_emi!I127=0,0,RES_hhdet_emi!I127*1000000/RES_hhdet_num!I$124)</f>
        <v>0</v>
      </c>
      <c r="J127" s="156">
        <f>IF(RES_hhdet_emi!J127=0,0,RES_hhdet_emi!J127*1000000/RES_hhdet_num!J$124)</f>
        <v>0</v>
      </c>
      <c r="K127" s="156">
        <f>IF(RES_hhdet_emi!K127=0,0,RES_hhdet_emi!K127*1000000/RES_hhdet_num!K$124)</f>
        <v>0</v>
      </c>
      <c r="L127" s="156">
        <f>IF(RES_hhdet_emi!L127=0,0,RES_hhdet_emi!L127*1000000/RES_hhdet_num!L$124)</f>
        <v>0</v>
      </c>
      <c r="M127" s="156">
        <f>IF(RES_hhdet_emi!M127=0,0,RES_hhdet_emi!M127*1000000/RES_hhdet_num!M$124)</f>
        <v>0</v>
      </c>
      <c r="N127" s="156">
        <f>IF(RES_hhdet_emi!N127=0,0,RES_hhdet_emi!N127*1000000/RES_hhdet_num!N$124)</f>
        <v>0</v>
      </c>
      <c r="O127" s="156">
        <f>IF(RES_hhdet_emi!O127=0,0,RES_hhdet_emi!O127*1000000/RES_hhdet_num!O$124)</f>
        <v>0</v>
      </c>
      <c r="P127" s="156">
        <f>IF(RES_hhdet_emi!P127=0,0,RES_hhdet_emi!P127*1000000/RES_hhdet_num!P$124)</f>
        <v>0</v>
      </c>
      <c r="Q127" s="156">
        <f>IF(RES_hhdet_emi!Q127=0,0,RES_hhdet_emi!Q127*1000000/RES_hhdet_num!Q$124)</f>
        <v>0</v>
      </c>
    </row>
    <row r="128" spans="1:17" ht="12.95" customHeight="1" x14ac:dyDescent="0.25">
      <c r="A128" s="158" t="s">
        <v>112</v>
      </c>
      <c r="B128" s="157">
        <f t="shared" ref="B128:Q128" si="20">B129</f>
        <v>0</v>
      </c>
      <c r="C128" s="157">
        <f t="shared" si="20"/>
        <v>0</v>
      </c>
      <c r="D128" s="157">
        <f t="shared" si="20"/>
        <v>0</v>
      </c>
      <c r="E128" s="157">
        <f t="shared" si="20"/>
        <v>0</v>
      </c>
      <c r="F128" s="157">
        <f t="shared" si="20"/>
        <v>0</v>
      </c>
      <c r="G128" s="157">
        <f t="shared" si="20"/>
        <v>0</v>
      </c>
      <c r="H128" s="157">
        <f t="shared" si="20"/>
        <v>0</v>
      </c>
      <c r="I128" s="157">
        <f t="shared" si="20"/>
        <v>0</v>
      </c>
      <c r="J128" s="157">
        <f t="shared" si="20"/>
        <v>0</v>
      </c>
      <c r="K128" s="157">
        <f t="shared" si="20"/>
        <v>0</v>
      </c>
      <c r="L128" s="157">
        <f t="shared" si="20"/>
        <v>0</v>
      </c>
      <c r="M128" s="157">
        <f t="shared" si="20"/>
        <v>0</v>
      </c>
      <c r="N128" s="157">
        <f t="shared" si="20"/>
        <v>0</v>
      </c>
      <c r="O128" s="157">
        <f t="shared" si="20"/>
        <v>0</v>
      </c>
      <c r="P128" s="157">
        <f t="shared" si="20"/>
        <v>0</v>
      </c>
      <c r="Q128" s="157">
        <f t="shared" si="20"/>
        <v>0</v>
      </c>
    </row>
    <row r="129" spans="1:17" ht="12" customHeight="1" x14ac:dyDescent="0.25">
      <c r="A129" s="23" t="s">
        <v>60</v>
      </c>
      <c r="B129" s="156">
        <f>IF(RES_hhdet_emi!B129=0,0,RES_hhdet_emi!B129*1000000/RES_hhdet_num!B$124)</f>
        <v>0</v>
      </c>
      <c r="C129" s="156">
        <f>IF(RES_hhdet_emi!C129=0,0,RES_hhdet_emi!C129*1000000/RES_hhdet_num!C$124)</f>
        <v>0</v>
      </c>
      <c r="D129" s="156">
        <f>IF(RES_hhdet_emi!D129=0,0,RES_hhdet_emi!D129*1000000/RES_hhdet_num!D$124)</f>
        <v>0</v>
      </c>
      <c r="E129" s="156">
        <f>IF(RES_hhdet_emi!E129=0,0,RES_hhdet_emi!E129*1000000/RES_hhdet_num!E$124)</f>
        <v>0</v>
      </c>
      <c r="F129" s="156">
        <f>IF(RES_hhdet_emi!F129=0,0,RES_hhdet_emi!F129*1000000/RES_hhdet_num!F$124)</f>
        <v>0</v>
      </c>
      <c r="G129" s="156">
        <f>IF(RES_hhdet_emi!G129=0,0,RES_hhdet_emi!G129*1000000/RES_hhdet_num!G$124)</f>
        <v>0</v>
      </c>
      <c r="H129" s="156">
        <f>IF(RES_hhdet_emi!H129=0,0,RES_hhdet_emi!H129*1000000/RES_hhdet_num!H$124)</f>
        <v>0</v>
      </c>
      <c r="I129" s="156">
        <f>IF(RES_hhdet_emi!I129=0,0,RES_hhdet_emi!I129*1000000/RES_hhdet_num!I$124)</f>
        <v>0</v>
      </c>
      <c r="J129" s="156">
        <f>IF(RES_hhdet_emi!J129=0,0,RES_hhdet_emi!J129*1000000/RES_hhdet_num!J$124)</f>
        <v>0</v>
      </c>
      <c r="K129" s="156">
        <f>IF(RES_hhdet_emi!K129=0,0,RES_hhdet_emi!K129*1000000/RES_hhdet_num!K$124)</f>
        <v>0</v>
      </c>
      <c r="L129" s="156">
        <f>IF(RES_hhdet_emi!L129=0,0,RES_hhdet_emi!L129*1000000/RES_hhdet_num!L$124)</f>
        <v>0</v>
      </c>
      <c r="M129" s="156">
        <f>IF(RES_hhdet_emi!M129=0,0,RES_hhdet_emi!M129*1000000/RES_hhdet_num!M$124)</f>
        <v>0</v>
      </c>
      <c r="N129" s="156">
        <f>IF(RES_hhdet_emi!N129=0,0,RES_hhdet_emi!N129*1000000/RES_hhdet_num!N$124)</f>
        <v>0</v>
      </c>
      <c r="O129" s="156">
        <f>IF(RES_hhdet_emi!O129=0,0,RES_hhdet_emi!O129*1000000/RES_hhdet_num!O$124)</f>
        <v>0</v>
      </c>
      <c r="P129" s="156">
        <f>IF(RES_hhdet_emi!P129=0,0,RES_hhdet_emi!P129*1000000/RES_hhdet_num!P$124)</f>
        <v>0</v>
      </c>
      <c r="Q129" s="156">
        <f>IF(RES_hhdet_emi!Q129=0,0,RES_hhdet_emi!Q129*1000000/RES_hhdet_num!Q$124)</f>
        <v>0</v>
      </c>
    </row>
    <row r="130" spans="1:17" ht="12" customHeight="1" x14ac:dyDescent="0.25">
      <c r="A130" s="158" t="s">
        <v>63</v>
      </c>
      <c r="B130" s="157">
        <f>IF(RES_hhdet_emi!B130=0,0,RES_hhdet_emi!B130*1000000/RES_hhdet_num!B$124)</f>
        <v>0</v>
      </c>
      <c r="C130" s="157">
        <f>IF(RES_hhdet_emi!C130=0,0,RES_hhdet_emi!C130*1000000/RES_hhdet_num!C$124)</f>
        <v>0</v>
      </c>
      <c r="D130" s="157">
        <f>IF(RES_hhdet_emi!D130=0,0,RES_hhdet_emi!D130*1000000/RES_hhdet_num!D$124)</f>
        <v>0</v>
      </c>
      <c r="E130" s="157">
        <f>IF(RES_hhdet_emi!E130=0,0,RES_hhdet_emi!E130*1000000/RES_hhdet_num!E$124)</f>
        <v>0</v>
      </c>
      <c r="F130" s="157">
        <f>IF(RES_hhdet_emi!F130=0,0,RES_hhdet_emi!F130*1000000/RES_hhdet_num!F$124)</f>
        <v>0</v>
      </c>
      <c r="G130" s="157">
        <f>IF(RES_hhdet_emi!G130=0,0,RES_hhdet_emi!G130*1000000/RES_hhdet_num!G$124)</f>
        <v>0</v>
      </c>
      <c r="H130" s="157">
        <f>IF(RES_hhdet_emi!H130=0,0,RES_hhdet_emi!H130*1000000/RES_hhdet_num!H$124)</f>
        <v>0</v>
      </c>
      <c r="I130" s="157">
        <f>IF(RES_hhdet_emi!I130=0,0,RES_hhdet_emi!I130*1000000/RES_hhdet_num!I$124)</f>
        <v>0</v>
      </c>
      <c r="J130" s="157">
        <f>IF(RES_hhdet_emi!J130=0,0,RES_hhdet_emi!J130*1000000/RES_hhdet_num!J$124)</f>
        <v>0</v>
      </c>
      <c r="K130" s="157">
        <f>IF(RES_hhdet_emi!K130=0,0,RES_hhdet_emi!K130*1000000/RES_hhdet_num!K$124)</f>
        <v>0</v>
      </c>
      <c r="L130" s="157">
        <f>IF(RES_hhdet_emi!L130=0,0,RES_hhdet_emi!L130*1000000/RES_hhdet_num!L$124)</f>
        <v>0</v>
      </c>
      <c r="M130" s="157">
        <f>IF(RES_hhdet_emi!M130=0,0,RES_hhdet_emi!M130*1000000/RES_hhdet_num!M$124)</f>
        <v>0</v>
      </c>
      <c r="N130" s="157">
        <f>IF(RES_hhdet_emi!N130=0,0,RES_hhdet_emi!N130*1000000/RES_hhdet_num!N$124)</f>
        <v>0</v>
      </c>
      <c r="O130" s="157">
        <f>IF(RES_hhdet_emi!O130=0,0,RES_hhdet_emi!O130*1000000/RES_hhdet_num!O$124)</f>
        <v>0</v>
      </c>
      <c r="P130" s="157">
        <f>IF(RES_hhdet_emi!P130=0,0,RES_hhdet_emi!P130*1000000/RES_hhdet_num!P$124)</f>
        <v>0</v>
      </c>
      <c r="Q130" s="157">
        <f>IF(RES_hhdet_emi!Q130=0,0,RES_hhdet_emi!Q130*1000000/RES_hhdet_num!Q$124)</f>
        <v>0</v>
      </c>
    </row>
    <row r="131" spans="1:17" ht="12" customHeight="1" x14ac:dyDescent="0.25">
      <c r="A131" s="167" t="s">
        <v>148</v>
      </c>
      <c r="B131" s="132">
        <f>IF(RES_hhdet_emi!B131=0,0,RES_hhdet_emi!B131*1000000/RES_hhdet_num!B131)</f>
        <v>0</v>
      </c>
      <c r="C131" s="132">
        <f>IF(RES_hhdet_emi!C131=0,0,RES_hhdet_emi!C131*1000000/RES_hhdet_num!C131)</f>
        <v>0</v>
      </c>
      <c r="D131" s="132">
        <f>IF(RES_hhdet_emi!D131=0,0,RES_hhdet_emi!D131*1000000/RES_hhdet_num!D131)</f>
        <v>0</v>
      </c>
      <c r="E131" s="132">
        <f>IF(RES_hhdet_emi!E131=0,0,RES_hhdet_emi!E131*1000000/RES_hhdet_num!E131)</f>
        <v>0</v>
      </c>
      <c r="F131" s="132">
        <f>IF(RES_hhdet_emi!F131=0,0,RES_hhdet_emi!F131*1000000/RES_hhdet_num!F131)</f>
        <v>0</v>
      </c>
      <c r="G131" s="132">
        <f>IF(RES_hhdet_emi!G131=0,0,RES_hhdet_emi!G131*1000000/RES_hhdet_num!G131)</f>
        <v>0</v>
      </c>
      <c r="H131" s="132">
        <f>IF(RES_hhdet_emi!H131=0,0,RES_hhdet_emi!H131*1000000/RES_hhdet_num!H131)</f>
        <v>0</v>
      </c>
      <c r="I131" s="132">
        <f>IF(RES_hhdet_emi!I131=0,0,RES_hhdet_emi!I131*1000000/RES_hhdet_num!I131)</f>
        <v>0</v>
      </c>
      <c r="J131" s="132">
        <f>IF(RES_hhdet_emi!J131=0,0,RES_hhdet_emi!J131*1000000/RES_hhdet_num!J131)</f>
        <v>0</v>
      </c>
      <c r="K131" s="132">
        <f>IF(RES_hhdet_emi!K131=0,0,RES_hhdet_emi!K131*1000000/RES_hhdet_num!K131)</f>
        <v>0</v>
      </c>
      <c r="L131" s="132">
        <f>IF(RES_hhdet_emi!L131=0,0,RES_hhdet_emi!L131*1000000/RES_hhdet_num!L131)</f>
        <v>0</v>
      </c>
      <c r="M131" s="132">
        <f>IF(RES_hhdet_emi!M131=0,0,RES_hhdet_emi!M131*1000000/RES_hhdet_num!M131)</f>
        <v>0</v>
      </c>
      <c r="N131" s="132">
        <f>IF(RES_hhdet_emi!N131=0,0,RES_hhdet_emi!N131*1000000/RES_hhdet_num!N131)</f>
        <v>0</v>
      </c>
      <c r="O131" s="132">
        <f>IF(RES_hhdet_emi!O131=0,0,RES_hhdet_emi!O131*1000000/RES_hhdet_num!O131)</f>
        <v>0</v>
      </c>
      <c r="P131" s="132">
        <f>IF(RES_hhdet_emi!P131=0,0,RES_hhdet_emi!P131*1000000/RES_hhdet_num!P131)</f>
        <v>0</v>
      </c>
      <c r="Q131" s="132">
        <f>IF(RES_hhdet_emi!Q131=0,0,RES_hhdet_emi!Q131*1000000/RES_hhdet_num!Q131)</f>
        <v>0</v>
      </c>
    </row>
    <row r="132" spans="1:17" ht="12" customHeight="1" x14ac:dyDescent="0.25">
      <c r="A132" s="167" t="s">
        <v>147</v>
      </c>
      <c r="B132" s="132">
        <f>IF(RES_hhdet_emi!B132=0,0,RES_hhdet_emi!B132*1000000/RES_hhdet_num!B132)</f>
        <v>0</v>
      </c>
      <c r="C132" s="132">
        <f>IF(RES_hhdet_emi!C132=0,0,RES_hhdet_emi!C132*1000000/RES_hhdet_num!C132)</f>
        <v>0</v>
      </c>
      <c r="D132" s="132">
        <f>IF(RES_hhdet_emi!D132=0,0,RES_hhdet_emi!D132*1000000/RES_hhdet_num!D132)</f>
        <v>0</v>
      </c>
      <c r="E132" s="132">
        <f>IF(RES_hhdet_emi!E132=0,0,RES_hhdet_emi!E132*1000000/RES_hhdet_num!E132)</f>
        <v>0</v>
      </c>
      <c r="F132" s="132">
        <f>IF(RES_hhdet_emi!F132=0,0,RES_hhdet_emi!F132*1000000/RES_hhdet_num!F132)</f>
        <v>0</v>
      </c>
      <c r="G132" s="132">
        <f>IF(RES_hhdet_emi!G132=0,0,RES_hhdet_emi!G132*1000000/RES_hhdet_num!G132)</f>
        <v>0</v>
      </c>
      <c r="H132" s="132">
        <f>IF(RES_hhdet_emi!H132=0,0,RES_hhdet_emi!H132*1000000/RES_hhdet_num!H132)</f>
        <v>0</v>
      </c>
      <c r="I132" s="132">
        <f>IF(RES_hhdet_emi!I132=0,0,RES_hhdet_emi!I132*1000000/RES_hhdet_num!I132)</f>
        <v>0</v>
      </c>
      <c r="J132" s="132">
        <f>IF(RES_hhdet_emi!J132=0,0,RES_hhdet_emi!J132*1000000/RES_hhdet_num!J132)</f>
        <v>0</v>
      </c>
      <c r="K132" s="132">
        <f>IF(RES_hhdet_emi!K132=0,0,RES_hhdet_emi!K132*1000000/RES_hhdet_num!K132)</f>
        <v>0</v>
      </c>
      <c r="L132" s="132">
        <f>IF(RES_hhdet_emi!L132=0,0,RES_hhdet_emi!L132*1000000/RES_hhdet_num!L132)</f>
        <v>0</v>
      </c>
      <c r="M132" s="132">
        <f>IF(RES_hhdet_emi!M132=0,0,RES_hhdet_emi!M132*1000000/RES_hhdet_num!M132)</f>
        <v>0</v>
      </c>
      <c r="N132" s="132">
        <f>IF(RES_hhdet_emi!N132=0,0,RES_hhdet_emi!N132*1000000/RES_hhdet_num!N132)</f>
        <v>0</v>
      </c>
      <c r="O132" s="132">
        <f>IF(RES_hhdet_emi!O132=0,0,RES_hhdet_emi!O132*1000000/RES_hhdet_num!O132)</f>
        <v>0</v>
      </c>
      <c r="P132" s="132">
        <f>IF(RES_hhdet_emi!P132=0,0,RES_hhdet_emi!P132*1000000/RES_hhdet_num!P132)</f>
        <v>0</v>
      </c>
      <c r="Q132" s="132">
        <f>IF(RES_hhdet_emi!Q132=0,0,RES_hhdet_emi!Q132*1000000/RES_hhdet_num!Q132)</f>
        <v>0</v>
      </c>
    </row>
    <row r="133" spans="1:17" ht="12" customHeight="1" x14ac:dyDescent="0.25">
      <c r="A133" s="166" t="s">
        <v>61</v>
      </c>
      <c r="B133" s="165">
        <f>IF(RES_hhdet_emi!B133=0,0,RES_hhdet_emi!B133*1000000/RES_hhdet_num!B132)</f>
        <v>0</v>
      </c>
      <c r="C133" s="165">
        <f>IF(RES_hhdet_emi!C133=0,0,RES_hhdet_emi!C133*1000000/RES_hhdet_num!C132)</f>
        <v>0</v>
      </c>
      <c r="D133" s="165">
        <f>IF(RES_hhdet_emi!D133=0,0,RES_hhdet_emi!D133*1000000/RES_hhdet_num!D132)</f>
        <v>0</v>
      </c>
      <c r="E133" s="165">
        <f>IF(RES_hhdet_emi!E133=0,0,RES_hhdet_emi!E133*1000000/RES_hhdet_num!E132)</f>
        <v>0</v>
      </c>
      <c r="F133" s="165">
        <f>IF(RES_hhdet_emi!F133=0,0,RES_hhdet_emi!F133*1000000/RES_hhdet_num!F132)</f>
        <v>0</v>
      </c>
      <c r="G133" s="165">
        <f>IF(RES_hhdet_emi!G133=0,0,RES_hhdet_emi!G133*1000000/RES_hhdet_num!G132)</f>
        <v>0</v>
      </c>
      <c r="H133" s="165">
        <f>IF(RES_hhdet_emi!H133=0,0,RES_hhdet_emi!H133*1000000/RES_hhdet_num!H132)</f>
        <v>0</v>
      </c>
      <c r="I133" s="165">
        <f>IF(RES_hhdet_emi!I133=0,0,RES_hhdet_emi!I133*1000000/RES_hhdet_num!I132)</f>
        <v>0</v>
      </c>
      <c r="J133" s="165">
        <f>IF(RES_hhdet_emi!J133=0,0,RES_hhdet_emi!J133*1000000/RES_hhdet_num!J132)</f>
        <v>0</v>
      </c>
      <c r="K133" s="165">
        <f>IF(RES_hhdet_emi!K133=0,0,RES_hhdet_emi!K133*1000000/RES_hhdet_num!K132)</f>
        <v>0</v>
      </c>
      <c r="L133" s="165">
        <f>IF(RES_hhdet_emi!L133=0,0,RES_hhdet_emi!L133*1000000/RES_hhdet_num!L132)</f>
        <v>0</v>
      </c>
      <c r="M133" s="165">
        <f>IF(RES_hhdet_emi!M133=0,0,RES_hhdet_emi!M133*1000000/RES_hhdet_num!M132)</f>
        <v>0</v>
      </c>
      <c r="N133" s="165">
        <f>IF(RES_hhdet_emi!N133=0,0,RES_hhdet_emi!N133*1000000/RES_hhdet_num!N132)</f>
        <v>0</v>
      </c>
      <c r="O133" s="165">
        <f>IF(RES_hhdet_emi!O133=0,0,RES_hhdet_emi!O133*1000000/RES_hhdet_num!O132)</f>
        <v>0</v>
      </c>
      <c r="P133" s="165">
        <f>IF(RES_hhdet_emi!P133=0,0,RES_hhdet_emi!P133*1000000/RES_hhdet_num!P132)</f>
        <v>0</v>
      </c>
      <c r="Q133" s="165">
        <f>IF(RES_hhdet_emi!Q133=0,0,RES_hhdet_emi!Q133*1000000/RES_hhdet_num!Q132)</f>
        <v>0</v>
      </c>
    </row>
    <row r="134" spans="1:17" ht="12" customHeight="1" x14ac:dyDescent="0.25">
      <c r="A134" s="147" t="s">
        <v>59</v>
      </c>
      <c r="B134" s="164">
        <f>IF(RES_hhdet_emi!B134=0,0,RES_hhdet_emi!B134*1000000/RES_hhdet_num!B132)</f>
        <v>0</v>
      </c>
      <c r="C134" s="164">
        <f>IF(RES_hhdet_emi!C134=0,0,RES_hhdet_emi!C134*1000000/RES_hhdet_num!C132)</f>
        <v>0</v>
      </c>
      <c r="D134" s="164">
        <f>IF(RES_hhdet_emi!D134=0,0,RES_hhdet_emi!D134*1000000/RES_hhdet_num!D132)</f>
        <v>0</v>
      </c>
      <c r="E134" s="164">
        <f>IF(RES_hhdet_emi!E134=0,0,RES_hhdet_emi!E134*1000000/RES_hhdet_num!E132)</f>
        <v>0</v>
      </c>
      <c r="F134" s="164">
        <f>IF(RES_hhdet_emi!F134=0,0,RES_hhdet_emi!F134*1000000/RES_hhdet_num!F132)</f>
        <v>0</v>
      </c>
      <c r="G134" s="164">
        <f>IF(RES_hhdet_emi!G134=0,0,RES_hhdet_emi!G134*1000000/RES_hhdet_num!G132)</f>
        <v>0</v>
      </c>
      <c r="H134" s="164">
        <f>IF(RES_hhdet_emi!H134=0,0,RES_hhdet_emi!H134*1000000/RES_hhdet_num!H132)</f>
        <v>0</v>
      </c>
      <c r="I134" s="164">
        <f>IF(RES_hhdet_emi!I134=0,0,RES_hhdet_emi!I134*1000000/RES_hhdet_num!I132)</f>
        <v>0</v>
      </c>
      <c r="J134" s="164">
        <f>IF(RES_hhdet_emi!J134=0,0,RES_hhdet_emi!J134*1000000/RES_hhdet_num!J132)</f>
        <v>0</v>
      </c>
      <c r="K134" s="164">
        <f>IF(RES_hhdet_emi!K134=0,0,RES_hhdet_emi!K134*1000000/RES_hhdet_num!K132)</f>
        <v>0</v>
      </c>
      <c r="L134" s="164">
        <f>IF(RES_hhdet_emi!L134=0,0,RES_hhdet_emi!L134*1000000/RES_hhdet_num!L132)</f>
        <v>0</v>
      </c>
      <c r="M134" s="164">
        <f>IF(RES_hhdet_emi!M134=0,0,RES_hhdet_emi!M134*1000000/RES_hhdet_num!M132)</f>
        <v>0</v>
      </c>
      <c r="N134" s="164">
        <f>IF(RES_hhdet_emi!N134=0,0,RES_hhdet_emi!N134*1000000/RES_hhdet_num!N132)</f>
        <v>0</v>
      </c>
      <c r="O134" s="164">
        <f>IF(RES_hhdet_emi!O134=0,0,RES_hhdet_emi!O134*1000000/RES_hhdet_num!O132)</f>
        <v>0</v>
      </c>
      <c r="P134" s="164">
        <f>IF(RES_hhdet_emi!P134=0,0,RES_hhdet_emi!P134*1000000/RES_hhdet_num!P132)</f>
        <v>0</v>
      </c>
      <c r="Q134" s="164">
        <f>IF(RES_hhdet_emi!Q134=0,0,RES_hhdet_emi!Q134*1000000/RES_hhdet_num!Q132)</f>
        <v>0</v>
      </c>
    </row>
    <row r="135" spans="1:17" ht="12" customHeight="1" x14ac:dyDescent="0.25">
      <c r="A135" s="163" t="s">
        <v>142</v>
      </c>
      <c r="B135" s="162">
        <f>IF(RES_hhdet_emi!B135=0,0,RES_hhdet_emi!B135*1000000/RES_hhdet_num!B135)</f>
        <v>0</v>
      </c>
      <c r="C135" s="162">
        <f>IF(RES_hhdet_emi!C135=0,0,RES_hhdet_emi!C135*1000000/RES_hhdet_num!C135)</f>
        <v>0</v>
      </c>
      <c r="D135" s="162">
        <f>IF(RES_hhdet_emi!D135=0,0,RES_hhdet_emi!D135*1000000/RES_hhdet_num!D135)</f>
        <v>0</v>
      </c>
      <c r="E135" s="162">
        <f>IF(RES_hhdet_emi!E135=0,0,RES_hhdet_emi!E135*1000000/RES_hhdet_num!E135)</f>
        <v>0</v>
      </c>
      <c r="F135" s="162">
        <f>IF(RES_hhdet_emi!F135=0,0,RES_hhdet_emi!F135*1000000/RES_hhdet_num!F135)</f>
        <v>0</v>
      </c>
      <c r="G135" s="162">
        <f>IF(RES_hhdet_emi!G135=0,0,RES_hhdet_emi!G135*1000000/RES_hhdet_num!G135)</f>
        <v>0</v>
      </c>
      <c r="H135" s="162">
        <f>IF(RES_hhdet_emi!H135=0,0,RES_hhdet_emi!H135*1000000/RES_hhdet_num!H135)</f>
        <v>0</v>
      </c>
      <c r="I135" s="162">
        <f>IF(RES_hhdet_emi!I135=0,0,RES_hhdet_emi!I135*1000000/RES_hhdet_num!I135)</f>
        <v>0</v>
      </c>
      <c r="J135" s="162">
        <f>IF(RES_hhdet_emi!J135=0,0,RES_hhdet_emi!J135*1000000/RES_hhdet_num!J135)</f>
        <v>0</v>
      </c>
      <c r="K135" s="162">
        <f>IF(RES_hhdet_emi!K135=0,0,RES_hhdet_emi!K135*1000000/RES_hhdet_num!K135)</f>
        <v>0</v>
      </c>
      <c r="L135" s="162">
        <f>IF(RES_hhdet_emi!L135=0,0,RES_hhdet_emi!L135*1000000/RES_hhdet_num!L135)</f>
        <v>0</v>
      </c>
      <c r="M135" s="162">
        <f>IF(RES_hhdet_emi!M135=0,0,RES_hhdet_emi!M135*1000000/RES_hhdet_num!M135)</f>
        <v>0</v>
      </c>
      <c r="N135" s="162">
        <f>IF(RES_hhdet_emi!N135=0,0,RES_hhdet_emi!N135*1000000/RES_hhdet_num!N135)</f>
        <v>0</v>
      </c>
      <c r="O135" s="162">
        <f>IF(RES_hhdet_emi!O135=0,0,RES_hhdet_emi!O135*1000000/RES_hhdet_num!O135)</f>
        <v>0</v>
      </c>
      <c r="P135" s="162">
        <f>IF(RES_hhdet_emi!P135=0,0,RES_hhdet_emi!P135*1000000/RES_hhdet_num!P135)</f>
        <v>0</v>
      </c>
      <c r="Q135" s="162">
        <f>IF(RES_hhdet_emi!Q135=0,0,RES_hhdet_emi!Q135*1000000/RES_hhdet_num!Q135)</f>
        <v>0</v>
      </c>
    </row>
    <row r="136" spans="1:17" ht="12" customHeight="1" x14ac:dyDescent="0.25">
      <c r="A136" s="161" t="s">
        <v>141</v>
      </c>
      <c r="B136" s="160">
        <f>IF(RES_hhdet_emi!B136=0,0,RES_hhdet_emi!B136*1000000/RES_hhdet_num!B136)</f>
        <v>0</v>
      </c>
      <c r="C136" s="160">
        <f>IF(RES_hhdet_emi!C136=0,0,RES_hhdet_emi!C136*1000000/RES_hhdet_num!C136)</f>
        <v>0</v>
      </c>
      <c r="D136" s="160">
        <f>IF(RES_hhdet_emi!D136=0,0,RES_hhdet_emi!D136*1000000/RES_hhdet_num!D136)</f>
        <v>0</v>
      </c>
      <c r="E136" s="160">
        <f>IF(RES_hhdet_emi!E136=0,0,RES_hhdet_emi!E136*1000000/RES_hhdet_num!E136)</f>
        <v>0</v>
      </c>
      <c r="F136" s="160">
        <f>IF(RES_hhdet_emi!F136=0,0,RES_hhdet_emi!F136*1000000/RES_hhdet_num!F136)</f>
        <v>0</v>
      </c>
      <c r="G136" s="160">
        <f>IF(RES_hhdet_emi!G136=0,0,RES_hhdet_emi!G136*1000000/RES_hhdet_num!G136)</f>
        <v>0</v>
      </c>
      <c r="H136" s="160">
        <f>IF(RES_hhdet_emi!H136=0,0,RES_hhdet_emi!H136*1000000/RES_hhdet_num!H136)</f>
        <v>0</v>
      </c>
      <c r="I136" s="160">
        <f>IF(RES_hhdet_emi!I136=0,0,RES_hhdet_emi!I136*1000000/RES_hhdet_num!I136)</f>
        <v>0</v>
      </c>
      <c r="J136" s="160">
        <f>IF(RES_hhdet_emi!J136=0,0,RES_hhdet_emi!J136*1000000/RES_hhdet_num!J136)</f>
        <v>0</v>
      </c>
      <c r="K136" s="160">
        <f>IF(RES_hhdet_emi!K136=0,0,RES_hhdet_emi!K136*1000000/RES_hhdet_num!K136)</f>
        <v>0</v>
      </c>
      <c r="L136" s="160">
        <f>IF(RES_hhdet_emi!L136=0,0,RES_hhdet_emi!L136*1000000/RES_hhdet_num!L136)</f>
        <v>0</v>
      </c>
      <c r="M136" s="160">
        <f>IF(RES_hhdet_emi!M136=0,0,RES_hhdet_emi!M136*1000000/RES_hhdet_num!M136)</f>
        <v>0</v>
      </c>
      <c r="N136" s="160">
        <f>IF(RES_hhdet_emi!N136=0,0,RES_hhdet_emi!N136*1000000/RES_hhdet_num!N136)</f>
        <v>0</v>
      </c>
      <c r="O136" s="160">
        <f>IF(RES_hhdet_emi!O136=0,0,RES_hhdet_emi!O136*1000000/RES_hhdet_num!O136)</f>
        <v>0</v>
      </c>
      <c r="P136" s="160">
        <f>IF(RES_hhdet_emi!P136=0,0,RES_hhdet_emi!P136*1000000/RES_hhdet_num!P136)</f>
        <v>0</v>
      </c>
      <c r="Q136" s="160">
        <f>IF(RES_hhdet_emi!Q136=0,0,RES_hhdet_emi!Q136*1000000/RES_hhdet_num!Q136)</f>
        <v>0</v>
      </c>
    </row>
    <row r="137" spans="1:17" ht="12" customHeight="1" x14ac:dyDescent="0.25">
      <c r="A137" s="148" t="s">
        <v>60</v>
      </c>
      <c r="B137" s="156">
        <f>IF(RES_hhdet_emi!B137=0,0,RES_hhdet_emi!B137*1000000/RES_hhdet_num!B136)</f>
        <v>0</v>
      </c>
      <c r="C137" s="156">
        <f>IF(RES_hhdet_emi!C137=0,0,RES_hhdet_emi!C137*1000000/RES_hhdet_num!C136)</f>
        <v>0</v>
      </c>
      <c r="D137" s="156">
        <f>IF(RES_hhdet_emi!D137=0,0,RES_hhdet_emi!D137*1000000/RES_hhdet_num!D136)</f>
        <v>0</v>
      </c>
      <c r="E137" s="156">
        <f>IF(RES_hhdet_emi!E137=0,0,RES_hhdet_emi!E137*1000000/RES_hhdet_num!E136)</f>
        <v>0</v>
      </c>
      <c r="F137" s="156">
        <f>IF(RES_hhdet_emi!F137=0,0,RES_hhdet_emi!F137*1000000/RES_hhdet_num!F136)</f>
        <v>0</v>
      </c>
      <c r="G137" s="156">
        <f>IF(RES_hhdet_emi!G137=0,0,RES_hhdet_emi!G137*1000000/RES_hhdet_num!G136)</f>
        <v>0</v>
      </c>
      <c r="H137" s="156">
        <f>IF(RES_hhdet_emi!H137=0,0,RES_hhdet_emi!H137*1000000/RES_hhdet_num!H136)</f>
        <v>0</v>
      </c>
      <c r="I137" s="156">
        <f>IF(RES_hhdet_emi!I137=0,0,RES_hhdet_emi!I137*1000000/RES_hhdet_num!I136)</f>
        <v>0</v>
      </c>
      <c r="J137" s="156">
        <f>IF(RES_hhdet_emi!J137=0,0,RES_hhdet_emi!J137*1000000/RES_hhdet_num!J136)</f>
        <v>0</v>
      </c>
      <c r="K137" s="156">
        <f>IF(RES_hhdet_emi!K137=0,0,RES_hhdet_emi!K137*1000000/RES_hhdet_num!K136)</f>
        <v>0</v>
      </c>
      <c r="L137" s="156">
        <f>IF(RES_hhdet_emi!L137=0,0,RES_hhdet_emi!L137*1000000/RES_hhdet_num!L136)</f>
        <v>0</v>
      </c>
      <c r="M137" s="156">
        <f>IF(RES_hhdet_emi!M137=0,0,RES_hhdet_emi!M137*1000000/RES_hhdet_num!M136)</f>
        <v>0</v>
      </c>
      <c r="N137" s="156">
        <f>IF(RES_hhdet_emi!N137=0,0,RES_hhdet_emi!N137*1000000/RES_hhdet_num!N136)</f>
        <v>0</v>
      </c>
      <c r="O137" s="156">
        <f>IF(RES_hhdet_emi!O137=0,0,RES_hhdet_emi!O137*1000000/RES_hhdet_num!O136)</f>
        <v>0</v>
      </c>
      <c r="P137" s="156">
        <f>IF(RES_hhdet_emi!P137=0,0,RES_hhdet_emi!P137*1000000/RES_hhdet_num!P136)</f>
        <v>0</v>
      </c>
      <c r="Q137" s="156">
        <f>IF(RES_hhdet_emi!Q137=0,0,RES_hhdet_emi!Q137*1000000/RES_hhdet_num!Q136)</f>
        <v>0</v>
      </c>
    </row>
    <row r="138" spans="1:17" ht="12" customHeight="1" x14ac:dyDescent="0.25">
      <c r="A138" s="148" t="s">
        <v>59</v>
      </c>
      <c r="B138" s="156">
        <f>IF(RES_hhdet_emi!B138=0,0,RES_hhdet_emi!B138*1000000/RES_hhdet_num!B136)</f>
        <v>0</v>
      </c>
      <c r="C138" s="156">
        <f>IF(RES_hhdet_emi!C138=0,0,RES_hhdet_emi!C138*1000000/RES_hhdet_num!C136)</f>
        <v>0</v>
      </c>
      <c r="D138" s="156">
        <f>IF(RES_hhdet_emi!D138=0,0,RES_hhdet_emi!D138*1000000/RES_hhdet_num!D136)</f>
        <v>0</v>
      </c>
      <c r="E138" s="156">
        <f>IF(RES_hhdet_emi!E138=0,0,RES_hhdet_emi!E138*1000000/RES_hhdet_num!E136)</f>
        <v>0</v>
      </c>
      <c r="F138" s="156">
        <f>IF(RES_hhdet_emi!F138=0,0,RES_hhdet_emi!F138*1000000/RES_hhdet_num!F136)</f>
        <v>0</v>
      </c>
      <c r="G138" s="156">
        <f>IF(RES_hhdet_emi!G138=0,0,RES_hhdet_emi!G138*1000000/RES_hhdet_num!G136)</f>
        <v>0</v>
      </c>
      <c r="H138" s="156">
        <f>IF(RES_hhdet_emi!H138=0,0,RES_hhdet_emi!H138*1000000/RES_hhdet_num!H136)</f>
        <v>0</v>
      </c>
      <c r="I138" s="156">
        <f>IF(RES_hhdet_emi!I138=0,0,RES_hhdet_emi!I138*1000000/RES_hhdet_num!I136)</f>
        <v>0</v>
      </c>
      <c r="J138" s="156">
        <f>IF(RES_hhdet_emi!J138=0,0,RES_hhdet_emi!J138*1000000/RES_hhdet_num!J136)</f>
        <v>0</v>
      </c>
      <c r="K138" s="156">
        <f>IF(RES_hhdet_emi!K138=0,0,RES_hhdet_emi!K138*1000000/RES_hhdet_num!K136)</f>
        <v>0</v>
      </c>
      <c r="L138" s="156">
        <f>IF(RES_hhdet_emi!L138=0,0,RES_hhdet_emi!L138*1000000/RES_hhdet_num!L136)</f>
        <v>0</v>
      </c>
      <c r="M138" s="156">
        <f>IF(RES_hhdet_emi!M138=0,0,RES_hhdet_emi!M138*1000000/RES_hhdet_num!M136)</f>
        <v>0</v>
      </c>
      <c r="N138" s="156">
        <f>IF(RES_hhdet_emi!N138=0,0,RES_hhdet_emi!N138*1000000/RES_hhdet_num!N136)</f>
        <v>0</v>
      </c>
      <c r="O138" s="156">
        <f>IF(RES_hhdet_emi!O138=0,0,RES_hhdet_emi!O138*1000000/RES_hhdet_num!O136)</f>
        <v>0</v>
      </c>
      <c r="P138" s="156">
        <f>IF(RES_hhdet_emi!P138=0,0,RES_hhdet_emi!P138*1000000/RES_hhdet_num!P136)</f>
        <v>0</v>
      </c>
      <c r="Q138" s="156">
        <f>IF(RES_hhdet_emi!Q138=0,0,RES_hhdet_emi!Q138*1000000/RES_hhdet_num!Q136)</f>
        <v>0</v>
      </c>
    </row>
    <row r="139" spans="1:17" ht="12" customHeight="1" x14ac:dyDescent="0.25">
      <c r="A139" s="158" t="s">
        <v>62</v>
      </c>
      <c r="B139" s="157">
        <f>IF(RES_hhdet_emi!B139=0,0,RES_hhdet_emi!B139*1000000/RES_hhdet_num!B$124)</f>
        <v>0</v>
      </c>
      <c r="C139" s="157">
        <f>IF(RES_hhdet_emi!C139=0,0,RES_hhdet_emi!C139*1000000/RES_hhdet_num!C$124)</f>
        <v>0</v>
      </c>
      <c r="D139" s="157">
        <f>IF(RES_hhdet_emi!D139=0,0,RES_hhdet_emi!D139*1000000/RES_hhdet_num!D$124)</f>
        <v>0</v>
      </c>
      <c r="E139" s="157">
        <f>IF(RES_hhdet_emi!E139=0,0,RES_hhdet_emi!E139*1000000/RES_hhdet_num!E$124)</f>
        <v>0</v>
      </c>
      <c r="F139" s="157">
        <f>IF(RES_hhdet_emi!F139=0,0,RES_hhdet_emi!F139*1000000/RES_hhdet_num!F$124)</f>
        <v>0</v>
      </c>
      <c r="G139" s="157">
        <f>IF(RES_hhdet_emi!G139=0,0,RES_hhdet_emi!G139*1000000/RES_hhdet_num!G$124)</f>
        <v>0</v>
      </c>
      <c r="H139" s="157">
        <f>IF(RES_hhdet_emi!H139=0,0,RES_hhdet_emi!H139*1000000/RES_hhdet_num!H$124)</f>
        <v>0</v>
      </c>
      <c r="I139" s="157">
        <f>IF(RES_hhdet_emi!I139=0,0,RES_hhdet_emi!I139*1000000/RES_hhdet_num!I$124)</f>
        <v>0</v>
      </c>
      <c r="J139" s="157">
        <f>IF(RES_hhdet_emi!J139=0,0,RES_hhdet_emi!J139*1000000/RES_hhdet_num!J$124)</f>
        <v>0</v>
      </c>
      <c r="K139" s="157">
        <f>IF(RES_hhdet_emi!K139=0,0,RES_hhdet_emi!K139*1000000/RES_hhdet_num!K$124)</f>
        <v>0</v>
      </c>
      <c r="L139" s="157">
        <f>IF(RES_hhdet_emi!L139=0,0,RES_hhdet_emi!L139*1000000/RES_hhdet_num!L$124)</f>
        <v>0</v>
      </c>
      <c r="M139" s="157">
        <f>IF(RES_hhdet_emi!M139=0,0,RES_hhdet_emi!M139*1000000/RES_hhdet_num!M$124)</f>
        <v>0</v>
      </c>
      <c r="N139" s="157">
        <f>IF(RES_hhdet_emi!N139=0,0,RES_hhdet_emi!N139*1000000/RES_hhdet_num!N$124)</f>
        <v>0</v>
      </c>
      <c r="O139" s="157">
        <f>IF(RES_hhdet_emi!O139=0,0,RES_hhdet_emi!O139*1000000/RES_hhdet_num!O$124)</f>
        <v>0</v>
      </c>
      <c r="P139" s="157">
        <f>IF(RES_hhdet_emi!P139=0,0,RES_hhdet_emi!P139*1000000/RES_hhdet_num!P$124)</f>
        <v>0</v>
      </c>
      <c r="Q139" s="157">
        <f>IF(RES_hhdet_emi!Q139=0,0,RES_hhdet_emi!Q139*1000000/RES_hhdet_num!Q$124)</f>
        <v>0</v>
      </c>
    </row>
    <row r="140" spans="1:17" ht="12" customHeight="1" x14ac:dyDescent="0.25">
      <c r="A140" s="23" t="s">
        <v>57</v>
      </c>
      <c r="B140" s="156">
        <f>IF(RES_hhdet_emi!B140=0,0,RES_hhdet_emi!B140*1000000/RES_hhdet_num!B140)</f>
        <v>0</v>
      </c>
      <c r="C140" s="156">
        <f>IF(RES_hhdet_emi!C140=0,0,RES_hhdet_emi!C140*1000000/RES_hhdet_num!C140)</f>
        <v>0</v>
      </c>
      <c r="D140" s="156">
        <f>IF(RES_hhdet_emi!D140=0,0,RES_hhdet_emi!D140*1000000/RES_hhdet_num!D140)</f>
        <v>0</v>
      </c>
      <c r="E140" s="156">
        <f>IF(RES_hhdet_emi!E140=0,0,RES_hhdet_emi!E140*1000000/RES_hhdet_num!E140)</f>
        <v>0</v>
      </c>
      <c r="F140" s="156">
        <f>IF(RES_hhdet_emi!F140=0,0,RES_hhdet_emi!F140*1000000/RES_hhdet_num!F140)</f>
        <v>0</v>
      </c>
      <c r="G140" s="156">
        <f>IF(RES_hhdet_emi!G140=0,0,RES_hhdet_emi!G140*1000000/RES_hhdet_num!G140)</f>
        <v>0</v>
      </c>
      <c r="H140" s="156">
        <f>IF(RES_hhdet_emi!H140=0,0,RES_hhdet_emi!H140*1000000/RES_hhdet_num!H140)</f>
        <v>0</v>
      </c>
      <c r="I140" s="156">
        <f>IF(RES_hhdet_emi!I140=0,0,RES_hhdet_emi!I140*1000000/RES_hhdet_num!I140)</f>
        <v>0</v>
      </c>
      <c r="J140" s="156">
        <f>IF(RES_hhdet_emi!J140=0,0,RES_hhdet_emi!J140*1000000/RES_hhdet_num!J140)</f>
        <v>0</v>
      </c>
      <c r="K140" s="156">
        <f>IF(RES_hhdet_emi!K140=0,0,RES_hhdet_emi!K140*1000000/RES_hhdet_num!K140)</f>
        <v>0</v>
      </c>
      <c r="L140" s="156">
        <f>IF(RES_hhdet_emi!L140=0,0,RES_hhdet_emi!L140*1000000/RES_hhdet_num!L140)</f>
        <v>0</v>
      </c>
      <c r="M140" s="156">
        <f>IF(RES_hhdet_emi!M140=0,0,RES_hhdet_emi!M140*1000000/RES_hhdet_num!M140)</f>
        <v>0</v>
      </c>
      <c r="N140" s="156">
        <f>IF(RES_hhdet_emi!N140=0,0,RES_hhdet_emi!N140*1000000/RES_hhdet_num!N140)</f>
        <v>0</v>
      </c>
      <c r="O140" s="156">
        <f>IF(RES_hhdet_emi!O140=0,0,RES_hhdet_emi!O140*1000000/RES_hhdet_num!O140)</f>
        <v>0</v>
      </c>
      <c r="P140" s="156">
        <f>IF(RES_hhdet_emi!P140=0,0,RES_hhdet_emi!P140*1000000/RES_hhdet_num!P140)</f>
        <v>0</v>
      </c>
      <c r="Q140" s="156">
        <f>IF(RES_hhdet_emi!Q140=0,0,RES_hhdet_emi!Q140*1000000/RES_hhdet_num!Q140)</f>
        <v>0</v>
      </c>
    </row>
    <row r="141" spans="1:17" ht="12" customHeight="1" x14ac:dyDescent="0.25">
      <c r="A141" s="29" t="s">
        <v>140</v>
      </c>
      <c r="B141" s="57">
        <f>IF(RES_hhdet_emi!B141=0,0,RES_hhdet_emi!B141*1000000/RES_hhdet_num!B141)</f>
        <v>0</v>
      </c>
      <c r="C141" s="57">
        <f>IF(RES_hhdet_emi!C141=0,0,RES_hhdet_emi!C141*1000000/RES_hhdet_num!C141)</f>
        <v>0</v>
      </c>
      <c r="D141" s="57">
        <f>IF(RES_hhdet_emi!D141=0,0,RES_hhdet_emi!D141*1000000/RES_hhdet_num!D141)</f>
        <v>0</v>
      </c>
      <c r="E141" s="57">
        <f>IF(RES_hhdet_emi!E141=0,0,RES_hhdet_emi!E141*1000000/RES_hhdet_num!E141)</f>
        <v>0</v>
      </c>
      <c r="F141" s="57">
        <f>IF(RES_hhdet_emi!F141=0,0,RES_hhdet_emi!F141*1000000/RES_hhdet_num!F141)</f>
        <v>0</v>
      </c>
      <c r="G141" s="57">
        <f>IF(RES_hhdet_emi!G141=0,0,RES_hhdet_emi!G141*1000000/RES_hhdet_num!G141)</f>
        <v>0</v>
      </c>
      <c r="H141" s="57">
        <f>IF(RES_hhdet_emi!H141=0,0,RES_hhdet_emi!H141*1000000/RES_hhdet_num!H141)</f>
        <v>0</v>
      </c>
      <c r="I141" s="57">
        <f>IF(RES_hhdet_emi!I141=0,0,RES_hhdet_emi!I141*1000000/RES_hhdet_num!I141)</f>
        <v>0</v>
      </c>
      <c r="J141" s="57">
        <f>IF(RES_hhdet_emi!J141=0,0,RES_hhdet_emi!J141*1000000/RES_hhdet_num!J141)</f>
        <v>0</v>
      </c>
      <c r="K141" s="57">
        <f>IF(RES_hhdet_emi!K141=0,0,RES_hhdet_emi!K141*1000000/RES_hhdet_num!K141)</f>
        <v>0</v>
      </c>
      <c r="L141" s="57">
        <f>IF(RES_hhdet_emi!L141=0,0,RES_hhdet_emi!L141*1000000/RES_hhdet_num!L141)</f>
        <v>0</v>
      </c>
      <c r="M141" s="57">
        <f>IF(RES_hhdet_emi!M141=0,0,RES_hhdet_emi!M141*1000000/RES_hhdet_num!M141)</f>
        <v>0</v>
      </c>
      <c r="N141" s="57">
        <f>IF(RES_hhdet_emi!N141=0,0,RES_hhdet_emi!N141*1000000/RES_hhdet_num!N141)</f>
        <v>0</v>
      </c>
      <c r="O141" s="57">
        <f>IF(RES_hhdet_emi!O141=0,0,RES_hhdet_emi!O141*1000000/RES_hhdet_num!O141)</f>
        <v>0</v>
      </c>
      <c r="P141" s="57">
        <f>IF(RES_hhdet_emi!P141=0,0,RES_hhdet_emi!P141*1000000/RES_hhdet_num!P141)</f>
        <v>0</v>
      </c>
      <c r="Q141" s="57">
        <f>IF(RES_hhdet_emi!Q141=0,0,RES_hhdet_emi!Q141*1000000/RES_hhdet_num!Q141)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>SUM(B144,B146,B148,B157)</f>
        <v>466.57537379480675</v>
      </c>
      <c r="C143" s="168">
        <f t="shared" ref="C143:Q143" si="21">SUM(C144,C146,C148,C157)</f>
        <v>445.54407731125559</v>
      </c>
      <c r="D143" s="168">
        <f t="shared" si="21"/>
        <v>432.15510801356731</v>
      </c>
      <c r="E143" s="168">
        <f t="shared" si="21"/>
        <v>415.71964134574483</v>
      </c>
      <c r="F143" s="168">
        <f t="shared" si="21"/>
        <v>390.90708772957862</v>
      </c>
      <c r="G143" s="168">
        <f t="shared" si="21"/>
        <v>392.96253863563061</v>
      </c>
      <c r="H143" s="168">
        <f t="shared" si="21"/>
        <v>291.64572962553507</v>
      </c>
      <c r="I143" s="168">
        <f t="shared" si="21"/>
        <v>263.47093737075244</v>
      </c>
      <c r="J143" s="168">
        <f t="shared" si="21"/>
        <v>237.07572631487025</v>
      </c>
      <c r="K143" s="168">
        <f t="shared" si="21"/>
        <v>235.10308875012174</v>
      </c>
      <c r="L143" s="168">
        <f t="shared" si="21"/>
        <v>226.549761213289</v>
      </c>
      <c r="M143" s="168">
        <f t="shared" si="21"/>
        <v>246.56583178162549</v>
      </c>
      <c r="N143" s="168">
        <f t="shared" si="21"/>
        <v>234.20503044452494</v>
      </c>
      <c r="O143" s="168">
        <f t="shared" si="21"/>
        <v>223.93783924131662</v>
      </c>
      <c r="P143" s="168">
        <f t="shared" si="21"/>
        <v>215.35888428047184</v>
      </c>
      <c r="Q143" s="168">
        <f t="shared" si="21"/>
        <v>224.99345997959642</v>
      </c>
    </row>
    <row r="144" spans="1:17" ht="12.95" customHeight="1" x14ac:dyDescent="0.25">
      <c r="A144" s="158" t="s">
        <v>65</v>
      </c>
      <c r="B144" s="157">
        <f t="shared" ref="B144:Q144" si="22">B145</f>
        <v>0</v>
      </c>
      <c r="C144" s="157">
        <f t="shared" si="22"/>
        <v>0</v>
      </c>
      <c r="D144" s="157">
        <f t="shared" si="22"/>
        <v>0</v>
      </c>
      <c r="E144" s="157">
        <f t="shared" si="22"/>
        <v>0</v>
      </c>
      <c r="F144" s="157">
        <f t="shared" si="22"/>
        <v>0</v>
      </c>
      <c r="G144" s="157">
        <f t="shared" si="22"/>
        <v>0</v>
      </c>
      <c r="H144" s="157">
        <f t="shared" si="22"/>
        <v>0</v>
      </c>
      <c r="I144" s="157">
        <f t="shared" si="22"/>
        <v>0</v>
      </c>
      <c r="J144" s="157">
        <f t="shared" si="22"/>
        <v>0</v>
      </c>
      <c r="K144" s="157">
        <f t="shared" si="22"/>
        <v>0</v>
      </c>
      <c r="L144" s="157">
        <f t="shared" si="22"/>
        <v>0</v>
      </c>
      <c r="M144" s="157">
        <f t="shared" si="22"/>
        <v>0</v>
      </c>
      <c r="N144" s="157">
        <f t="shared" si="22"/>
        <v>0</v>
      </c>
      <c r="O144" s="157">
        <f t="shared" si="22"/>
        <v>0</v>
      </c>
      <c r="P144" s="157">
        <f t="shared" si="22"/>
        <v>0</v>
      </c>
      <c r="Q144" s="157">
        <f t="shared" si="22"/>
        <v>0</v>
      </c>
    </row>
    <row r="145" spans="1:17" ht="12" customHeight="1" x14ac:dyDescent="0.25">
      <c r="A145" s="23" t="s">
        <v>60</v>
      </c>
      <c r="B145" s="156">
        <f>IF(RES_hhdet_emi!B145=0,0,RES_hhdet_emi!B145*1000000/RES_hhdet_num!B$143)</f>
        <v>0</v>
      </c>
      <c r="C145" s="156">
        <f>IF(RES_hhdet_emi!C145=0,0,RES_hhdet_emi!C145*1000000/RES_hhdet_num!C$143)</f>
        <v>0</v>
      </c>
      <c r="D145" s="156">
        <f>IF(RES_hhdet_emi!D145=0,0,RES_hhdet_emi!D145*1000000/RES_hhdet_num!D$143)</f>
        <v>0</v>
      </c>
      <c r="E145" s="156">
        <f>IF(RES_hhdet_emi!E145=0,0,RES_hhdet_emi!E145*1000000/RES_hhdet_num!E$143)</f>
        <v>0</v>
      </c>
      <c r="F145" s="156">
        <f>IF(RES_hhdet_emi!F145=0,0,RES_hhdet_emi!F145*1000000/RES_hhdet_num!F$143)</f>
        <v>0</v>
      </c>
      <c r="G145" s="156">
        <f>IF(RES_hhdet_emi!G145=0,0,RES_hhdet_emi!G145*1000000/RES_hhdet_num!G$143)</f>
        <v>0</v>
      </c>
      <c r="H145" s="156">
        <f>IF(RES_hhdet_emi!H145=0,0,RES_hhdet_emi!H145*1000000/RES_hhdet_num!H$143)</f>
        <v>0</v>
      </c>
      <c r="I145" s="156">
        <f>IF(RES_hhdet_emi!I145=0,0,RES_hhdet_emi!I145*1000000/RES_hhdet_num!I$143)</f>
        <v>0</v>
      </c>
      <c r="J145" s="156">
        <f>IF(RES_hhdet_emi!J145=0,0,RES_hhdet_emi!J145*1000000/RES_hhdet_num!J$143)</f>
        <v>0</v>
      </c>
      <c r="K145" s="156">
        <f>IF(RES_hhdet_emi!K145=0,0,RES_hhdet_emi!K145*1000000/RES_hhdet_num!K$143)</f>
        <v>0</v>
      </c>
      <c r="L145" s="156">
        <f>IF(RES_hhdet_emi!L145=0,0,RES_hhdet_emi!L145*1000000/RES_hhdet_num!L$143)</f>
        <v>0</v>
      </c>
      <c r="M145" s="156">
        <f>IF(RES_hhdet_emi!M145=0,0,RES_hhdet_emi!M145*1000000/RES_hhdet_num!M$143)</f>
        <v>0</v>
      </c>
      <c r="N145" s="156">
        <f>IF(RES_hhdet_emi!N145=0,0,RES_hhdet_emi!N145*1000000/RES_hhdet_num!N$143)</f>
        <v>0</v>
      </c>
      <c r="O145" s="156">
        <f>IF(RES_hhdet_emi!O145=0,0,RES_hhdet_emi!O145*1000000/RES_hhdet_num!O$143)</f>
        <v>0</v>
      </c>
      <c r="P145" s="156">
        <f>IF(RES_hhdet_emi!P145=0,0,RES_hhdet_emi!P145*1000000/RES_hhdet_num!P$143)</f>
        <v>0</v>
      </c>
      <c r="Q145" s="156">
        <f>IF(RES_hhdet_emi!Q145=0,0,RES_hhdet_emi!Q145*1000000/RES_hhdet_num!Q$143)</f>
        <v>0</v>
      </c>
    </row>
    <row r="146" spans="1:17" ht="12.95" customHeight="1" x14ac:dyDescent="0.25">
      <c r="A146" s="158" t="s">
        <v>112</v>
      </c>
      <c r="B146" s="157">
        <f t="shared" ref="B146:Q146" si="23">B147</f>
        <v>0</v>
      </c>
      <c r="C146" s="157">
        <f t="shared" si="23"/>
        <v>0</v>
      </c>
      <c r="D146" s="157">
        <f t="shared" si="23"/>
        <v>0</v>
      </c>
      <c r="E146" s="157">
        <f t="shared" si="23"/>
        <v>0</v>
      </c>
      <c r="F146" s="157">
        <f t="shared" si="23"/>
        <v>0</v>
      </c>
      <c r="G146" s="157">
        <f t="shared" si="23"/>
        <v>0</v>
      </c>
      <c r="H146" s="157">
        <f t="shared" si="23"/>
        <v>0</v>
      </c>
      <c r="I146" s="157">
        <f t="shared" si="23"/>
        <v>0</v>
      </c>
      <c r="J146" s="157">
        <f t="shared" si="23"/>
        <v>0</v>
      </c>
      <c r="K146" s="157">
        <f t="shared" si="23"/>
        <v>0</v>
      </c>
      <c r="L146" s="157">
        <f t="shared" si="23"/>
        <v>0</v>
      </c>
      <c r="M146" s="157">
        <f t="shared" si="23"/>
        <v>0</v>
      </c>
      <c r="N146" s="157">
        <f t="shared" si="23"/>
        <v>0</v>
      </c>
      <c r="O146" s="157">
        <f t="shared" si="23"/>
        <v>0</v>
      </c>
      <c r="P146" s="157">
        <f t="shared" si="23"/>
        <v>0</v>
      </c>
      <c r="Q146" s="157">
        <f t="shared" si="23"/>
        <v>0</v>
      </c>
    </row>
    <row r="147" spans="1:17" ht="12" customHeight="1" x14ac:dyDescent="0.25">
      <c r="A147" s="23" t="s">
        <v>60</v>
      </c>
      <c r="B147" s="156">
        <f>IF(RES_hhdet_emi!B147=0,0,RES_hhdet_emi!B147*1000000/RES_hhdet_num!B$143)</f>
        <v>0</v>
      </c>
      <c r="C147" s="156">
        <f>IF(RES_hhdet_emi!C147=0,0,RES_hhdet_emi!C147*1000000/RES_hhdet_num!C$143)</f>
        <v>0</v>
      </c>
      <c r="D147" s="156">
        <f>IF(RES_hhdet_emi!D147=0,0,RES_hhdet_emi!D147*1000000/RES_hhdet_num!D$143)</f>
        <v>0</v>
      </c>
      <c r="E147" s="156">
        <f>IF(RES_hhdet_emi!E147=0,0,RES_hhdet_emi!E147*1000000/RES_hhdet_num!E$143)</f>
        <v>0</v>
      </c>
      <c r="F147" s="156">
        <f>IF(RES_hhdet_emi!F147=0,0,RES_hhdet_emi!F147*1000000/RES_hhdet_num!F$143)</f>
        <v>0</v>
      </c>
      <c r="G147" s="156">
        <f>IF(RES_hhdet_emi!G147=0,0,RES_hhdet_emi!G147*1000000/RES_hhdet_num!G$143)</f>
        <v>0</v>
      </c>
      <c r="H147" s="156">
        <f>IF(RES_hhdet_emi!H147=0,0,RES_hhdet_emi!H147*1000000/RES_hhdet_num!H$143)</f>
        <v>0</v>
      </c>
      <c r="I147" s="156">
        <f>IF(RES_hhdet_emi!I147=0,0,RES_hhdet_emi!I147*1000000/RES_hhdet_num!I$143)</f>
        <v>0</v>
      </c>
      <c r="J147" s="156">
        <f>IF(RES_hhdet_emi!J147=0,0,RES_hhdet_emi!J147*1000000/RES_hhdet_num!J$143)</f>
        <v>0</v>
      </c>
      <c r="K147" s="156">
        <f>IF(RES_hhdet_emi!K147=0,0,RES_hhdet_emi!K147*1000000/RES_hhdet_num!K$143)</f>
        <v>0</v>
      </c>
      <c r="L147" s="156">
        <f>IF(RES_hhdet_emi!L147=0,0,RES_hhdet_emi!L147*1000000/RES_hhdet_num!L$143)</f>
        <v>0</v>
      </c>
      <c r="M147" s="156">
        <f>IF(RES_hhdet_emi!M147=0,0,RES_hhdet_emi!M147*1000000/RES_hhdet_num!M$143)</f>
        <v>0</v>
      </c>
      <c r="N147" s="156">
        <f>IF(RES_hhdet_emi!N147=0,0,RES_hhdet_emi!N147*1000000/RES_hhdet_num!N$143)</f>
        <v>0</v>
      </c>
      <c r="O147" s="156">
        <f>IF(RES_hhdet_emi!O147=0,0,RES_hhdet_emi!O147*1000000/RES_hhdet_num!O$143)</f>
        <v>0</v>
      </c>
      <c r="P147" s="156">
        <f>IF(RES_hhdet_emi!P147=0,0,RES_hhdet_emi!P147*1000000/RES_hhdet_num!P$143)</f>
        <v>0</v>
      </c>
      <c r="Q147" s="156">
        <f>IF(RES_hhdet_emi!Q147=0,0,RES_hhdet_emi!Q147*1000000/RES_hhdet_num!Q$143)</f>
        <v>0</v>
      </c>
    </row>
    <row r="148" spans="1:17" ht="12" customHeight="1" x14ac:dyDescent="0.25">
      <c r="A148" s="158" t="s">
        <v>63</v>
      </c>
      <c r="B148" s="157">
        <f>IF(RES_hhdet_emi!B148=0,0,RES_hhdet_emi!B148*1000000/RES_hhdet_num!B$143)</f>
        <v>153.33907594762772</v>
      </c>
      <c r="C148" s="157">
        <f>IF(RES_hhdet_emi!C148=0,0,RES_hhdet_emi!C148*1000000/RES_hhdet_num!C$143)</f>
        <v>140.75711402238406</v>
      </c>
      <c r="D148" s="157">
        <f>IF(RES_hhdet_emi!D148=0,0,RES_hhdet_emi!D148*1000000/RES_hhdet_num!D$143)</f>
        <v>138.55980766364817</v>
      </c>
      <c r="E148" s="157">
        <f>IF(RES_hhdet_emi!E148=0,0,RES_hhdet_emi!E148*1000000/RES_hhdet_num!E$143)</f>
        <v>106.34273095483807</v>
      </c>
      <c r="F148" s="157">
        <f>IF(RES_hhdet_emi!F148=0,0,RES_hhdet_emi!F148*1000000/RES_hhdet_num!F$143)</f>
        <v>76.593005487347753</v>
      </c>
      <c r="G148" s="157">
        <f>IF(RES_hhdet_emi!G148=0,0,RES_hhdet_emi!G148*1000000/RES_hhdet_num!G$143)</f>
        <v>104.05880459244727</v>
      </c>
      <c r="H148" s="157">
        <f>IF(RES_hhdet_emi!H148=0,0,RES_hhdet_emi!H148*1000000/RES_hhdet_num!H$143)</f>
        <v>57.178094267720326</v>
      </c>
      <c r="I148" s="157">
        <f>IF(RES_hhdet_emi!I148=0,0,RES_hhdet_emi!I148*1000000/RES_hhdet_num!I$143)</f>
        <v>13.43425171735478</v>
      </c>
      <c r="J148" s="157">
        <f>IF(RES_hhdet_emi!J148=0,0,RES_hhdet_emi!J148*1000000/RES_hhdet_num!J$143)</f>
        <v>9.2381256267768901</v>
      </c>
      <c r="K148" s="157">
        <f>IF(RES_hhdet_emi!K148=0,0,RES_hhdet_emi!K148*1000000/RES_hhdet_num!K$143)</f>
        <v>7.5567297432933831</v>
      </c>
      <c r="L148" s="157">
        <f>IF(RES_hhdet_emi!L148=0,0,RES_hhdet_emi!L148*1000000/RES_hhdet_num!L$143)</f>
        <v>4.5457893331287629</v>
      </c>
      <c r="M148" s="157">
        <f>IF(RES_hhdet_emi!M148=0,0,RES_hhdet_emi!M148*1000000/RES_hhdet_num!M$143)</f>
        <v>3.9746813111708983</v>
      </c>
      <c r="N148" s="157">
        <f>IF(RES_hhdet_emi!N148=0,0,RES_hhdet_emi!N148*1000000/RES_hhdet_num!N$143)</f>
        <v>2.7803755099523295</v>
      </c>
      <c r="O148" s="157">
        <f>IF(RES_hhdet_emi!O148=0,0,RES_hhdet_emi!O148*1000000/RES_hhdet_num!O$143)</f>
        <v>1.7924942612516801</v>
      </c>
      <c r="P148" s="157">
        <f>IF(RES_hhdet_emi!P148=0,0,RES_hhdet_emi!P148*1000000/RES_hhdet_num!P$143)</f>
        <v>3.6167880631910623</v>
      </c>
      <c r="Q148" s="157">
        <f>IF(RES_hhdet_emi!Q148=0,0,RES_hhdet_emi!Q148*1000000/RES_hhdet_num!Q$143)</f>
        <v>6.4182834735861807</v>
      </c>
    </row>
    <row r="149" spans="1:17" ht="12" customHeight="1" x14ac:dyDescent="0.25">
      <c r="A149" s="167" t="s">
        <v>144</v>
      </c>
      <c r="B149" s="132">
        <f>IF(RES_hhdet_emi!B149=0,0,RES_hhdet_emi!B149*1000000/RES_hhdet_num!B149)</f>
        <v>1476.389631808895</v>
      </c>
      <c r="C149" s="132">
        <f>IF(RES_hhdet_emi!C149=0,0,RES_hhdet_emi!C149*1000000/RES_hhdet_num!C149)</f>
        <v>1374.1902312342079</v>
      </c>
      <c r="D149" s="132">
        <f>IF(RES_hhdet_emi!D149=0,0,RES_hhdet_emi!D149*1000000/RES_hhdet_num!D149)</f>
        <v>1403.4398170180639</v>
      </c>
      <c r="E149" s="132">
        <f>IF(RES_hhdet_emi!E149=0,0,RES_hhdet_emi!E149*1000000/RES_hhdet_num!E149)</f>
        <v>1391.739672859469</v>
      </c>
      <c r="F149" s="132">
        <f>IF(RES_hhdet_emi!F149=0,0,RES_hhdet_emi!F149*1000000/RES_hhdet_num!F149)</f>
        <v>1349.7869388079621</v>
      </c>
      <c r="G149" s="132">
        <f>IF(RES_hhdet_emi!G149=0,0,RES_hhdet_emi!G149*1000000/RES_hhdet_num!G149)</f>
        <v>1313.6301855134104</v>
      </c>
      <c r="H149" s="132">
        <f>IF(RES_hhdet_emi!H149=0,0,RES_hhdet_emi!H149*1000000/RES_hhdet_num!H149)</f>
        <v>1246.7639855012123</v>
      </c>
      <c r="I149" s="132">
        <f>IF(RES_hhdet_emi!I149=0,0,RES_hhdet_emi!I149*1000000/RES_hhdet_num!I149)</f>
        <v>1271.4633407564086</v>
      </c>
      <c r="J149" s="132">
        <f>IF(RES_hhdet_emi!J149=0,0,RES_hhdet_emi!J149*1000000/RES_hhdet_num!J149)</f>
        <v>1238.2431123132972</v>
      </c>
      <c r="K149" s="132">
        <f>IF(RES_hhdet_emi!K149=0,0,RES_hhdet_emi!K149*1000000/RES_hhdet_num!K149)</f>
        <v>1221.2091231936977</v>
      </c>
      <c r="L149" s="132">
        <f>IF(RES_hhdet_emi!L149=0,0,RES_hhdet_emi!L149*1000000/RES_hhdet_num!L149)</f>
        <v>1195.5327841983749</v>
      </c>
      <c r="M149" s="132">
        <f>IF(RES_hhdet_emi!M149=0,0,RES_hhdet_emi!M149*1000000/RES_hhdet_num!M149)</f>
        <v>1111.5971518722829</v>
      </c>
      <c r="N149" s="132">
        <f>IF(RES_hhdet_emi!N149=0,0,RES_hhdet_emi!N149*1000000/RES_hhdet_num!N149)</f>
        <v>1037.6976080335503</v>
      </c>
      <c r="O149" s="132">
        <f>IF(RES_hhdet_emi!O149=0,0,RES_hhdet_emi!O149*1000000/RES_hhdet_num!O149)</f>
        <v>986.62747726630005</v>
      </c>
      <c r="P149" s="132">
        <f>IF(RES_hhdet_emi!P149=0,0,RES_hhdet_emi!P149*1000000/RES_hhdet_num!P149)</f>
        <v>987.44030064281685</v>
      </c>
      <c r="Q149" s="132">
        <f>IF(RES_hhdet_emi!Q149=0,0,RES_hhdet_emi!Q149*1000000/RES_hhdet_num!Q149)</f>
        <v>1020.6849830740325</v>
      </c>
    </row>
    <row r="150" spans="1:17" ht="12" customHeight="1" x14ac:dyDescent="0.25">
      <c r="A150" s="167" t="s">
        <v>143</v>
      </c>
      <c r="B150" s="132">
        <f>IF(RES_hhdet_emi!B150=0,0,RES_hhdet_emi!B150*1000000/RES_hhdet_num!B150)</f>
        <v>29.527792636177669</v>
      </c>
      <c r="C150" s="132">
        <f>IF(RES_hhdet_emi!C150=0,0,RES_hhdet_emi!C150*1000000/RES_hhdet_num!C150)</f>
        <v>13.741902312341995</v>
      </c>
      <c r="D150" s="132">
        <f>IF(RES_hhdet_emi!D150=0,0,RES_hhdet_emi!D150*1000000/RES_hhdet_num!D150)</f>
        <v>28.068796340361182</v>
      </c>
      <c r="E150" s="132">
        <f>IF(RES_hhdet_emi!E150=0,0,RES_hhdet_emi!E150*1000000/RES_hhdet_num!E150)</f>
        <v>27.834793457189267</v>
      </c>
      <c r="F150" s="132">
        <f>IF(RES_hhdet_emi!F150=0,0,RES_hhdet_emi!F150*1000000/RES_hhdet_num!F150)</f>
        <v>26.995738776159136</v>
      </c>
      <c r="G150" s="132">
        <f>IF(RES_hhdet_emi!G150=0,0,RES_hhdet_emi!G150*1000000/RES_hhdet_num!G150)</f>
        <v>157.63562226160934</v>
      </c>
      <c r="H150" s="132">
        <f>IF(RES_hhdet_emi!H150=0,0,RES_hhdet_emi!H150*1000000/RES_hhdet_num!H150)</f>
        <v>56.104379347554783</v>
      </c>
      <c r="I150" s="132">
        <f>IF(RES_hhdet_emi!I150=0,0,RES_hhdet_emi!I150*1000000/RES_hhdet_num!I150)</f>
        <v>25.42926681512834</v>
      </c>
      <c r="J150" s="132">
        <f>IF(RES_hhdet_emi!J150=0,0,RES_hhdet_emi!J150*1000000/RES_hhdet_num!J150)</f>
        <v>24.764862246265952</v>
      </c>
      <c r="K150" s="132">
        <f>IF(RES_hhdet_emi!K150=0,0,RES_hhdet_emi!K150*1000000/RES_hhdet_num!K150)</f>
        <v>24.42418246387383</v>
      </c>
      <c r="L150" s="132">
        <f>IF(RES_hhdet_emi!L150=0,0,RES_hhdet_emi!L150*1000000/RES_hhdet_num!L150)</f>
        <v>23.910655683967352</v>
      </c>
      <c r="M150" s="132">
        <f>IF(RES_hhdet_emi!M150=0,0,RES_hhdet_emi!M150*1000000/RES_hhdet_num!M150)</f>
        <v>22.231943037445561</v>
      </c>
      <c r="N150" s="132">
        <f>IF(RES_hhdet_emi!N150=0,0,RES_hhdet_emi!N150*1000000/RES_hhdet_num!N150)</f>
        <v>20.75395216067087</v>
      </c>
      <c r="O150" s="132">
        <f>IF(RES_hhdet_emi!O150=0,0,RES_hhdet_emi!O150*1000000/RES_hhdet_num!O150)</f>
        <v>19.73254954532592</v>
      </c>
      <c r="P150" s="132">
        <f>IF(RES_hhdet_emi!P150=0,0,RES_hhdet_emi!P150*1000000/RES_hhdet_num!P150)</f>
        <v>34.560410522498529</v>
      </c>
      <c r="Q150" s="132">
        <f>IF(RES_hhdet_emi!Q150=0,0,RES_hhdet_emi!Q150*1000000/RES_hhdet_num!Q150)</f>
        <v>86.758223561292795</v>
      </c>
    </row>
    <row r="151" spans="1:17" ht="12" customHeight="1" x14ac:dyDescent="0.25">
      <c r="A151" s="166" t="s">
        <v>57</v>
      </c>
      <c r="B151" s="165">
        <f>IF(RES_hhdet_emi!B151=0,0,RES_hhdet_emi!B151*1000000/RES_hhdet_num!B150)</f>
        <v>29.527792636177669</v>
      </c>
      <c r="C151" s="165">
        <f>IF(RES_hhdet_emi!C151=0,0,RES_hhdet_emi!C151*1000000/RES_hhdet_num!C150)</f>
        <v>13.741902312341995</v>
      </c>
      <c r="D151" s="165">
        <f>IF(RES_hhdet_emi!D151=0,0,RES_hhdet_emi!D151*1000000/RES_hhdet_num!D150)</f>
        <v>28.068796340361182</v>
      </c>
      <c r="E151" s="165">
        <f>IF(RES_hhdet_emi!E151=0,0,RES_hhdet_emi!E151*1000000/RES_hhdet_num!E150)</f>
        <v>27.834793457189267</v>
      </c>
      <c r="F151" s="165">
        <f>IF(RES_hhdet_emi!F151=0,0,RES_hhdet_emi!F151*1000000/RES_hhdet_num!F150)</f>
        <v>26.995738776159136</v>
      </c>
      <c r="G151" s="165">
        <f>IF(RES_hhdet_emi!G151=0,0,RES_hhdet_emi!G151*1000000/RES_hhdet_num!G150)</f>
        <v>157.63562226160934</v>
      </c>
      <c r="H151" s="165">
        <f>IF(RES_hhdet_emi!H151=0,0,RES_hhdet_emi!H151*1000000/RES_hhdet_num!H150)</f>
        <v>56.104379347554783</v>
      </c>
      <c r="I151" s="165">
        <f>IF(RES_hhdet_emi!I151=0,0,RES_hhdet_emi!I151*1000000/RES_hhdet_num!I150)</f>
        <v>25.42926681512834</v>
      </c>
      <c r="J151" s="165">
        <f>IF(RES_hhdet_emi!J151=0,0,RES_hhdet_emi!J151*1000000/RES_hhdet_num!J150)</f>
        <v>24.764862246265952</v>
      </c>
      <c r="K151" s="165">
        <f>IF(RES_hhdet_emi!K151=0,0,RES_hhdet_emi!K151*1000000/RES_hhdet_num!K150)</f>
        <v>24.42418246387383</v>
      </c>
      <c r="L151" s="165">
        <f>IF(RES_hhdet_emi!L151=0,0,RES_hhdet_emi!L151*1000000/RES_hhdet_num!L150)</f>
        <v>23.910655683967352</v>
      </c>
      <c r="M151" s="165">
        <f>IF(RES_hhdet_emi!M151=0,0,RES_hhdet_emi!M151*1000000/RES_hhdet_num!M150)</f>
        <v>22.231943037445561</v>
      </c>
      <c r="N151" s="165">
        <f>IF(RES_hhdet_emi!N151=0,0,RES_hhdet_emi!N151*1000000/RES_hhdet_num!N150)</f>
        <v>20.75395216067087</v>
      </c>
      <c r="O151" s="165">
        <f>IF(RES_hhdet_emi!O151=0,0,RES_hhdet_emi!O151*1000000/RES_hhdet_num!O150)</f>
        <v>19.73254954532592</v>
      </c>
      <c r="P151" s="165">
        <f>IF(RES_hhdet_emi!P151=0,0,RES_hhdet_emi!P151*1000000/RES_hhdet_num!P150)</f>
        <v>34.560410522498529</v>
      </c>
      <c r="Q151" s="165">
        <f>IF(RES_hhdet_emi!Q151=0,0,RES_hhdet_emi!Q151*1000000/RES_hhdet_num!Q150)</f>
        <v>86.758223561292795</v>
      </c>
    </row>
    <row r="152" spans="1:17" ht="12" customHeight="1" x14ac:dyDescent="0.25">
      <c r="A152" s="147" t="s">
        <v>59</v>
      </c>
      <c r="B152" s="164">
        <f>IF(RES_hhdet_emi!B152=0,0,RES_hhdet_emi!B152*1000000/RES_hhdet_num!B150)</f>
        <v>0</v>
      </c>
      <c r="C152" s="164">
        <f>IF(RES_hhdet_emi!C152=0,0,RES_hhdet_emi!C152*1000000/RES_hhdet_num!C150)</f>
        <v>0</v>
      </c>
      <c r="D152" s="164">
        <f>IF(RES_hhdet_emi!D152=0,0,RES_hhdet_emi!D152*1000000/RES_hhdet_num!D150)</f>
        <v>0</v>
      </c>
      <c r="E152" s="164">
        <f>IF(RES_hhdet_emi!E152=0,0,RES_hhdet_emi!E152*1000000/RES_hhdet_num!E150)</f>
        <v>0</v>
      </c>
      <c r="F152" s="164">
        <f>IF(RES_hhdet_emi!F152=0,0,RES_hhdet_emi!F152*1000000/RES_hhdet_num!F150)</f>
        <v>0</v>
      </c>
      <c r="G152" s="164">
        <f>IF(RES_hhdet_emi!G152=0,0,RES_hhdet_emi!G152*1000000/RES_hhdet_num!G150)</f>
        <v>0</v>
      </c>
      <c r="H152" s="164">
        <f>IF(RES_hhdet_emi!H152=0,0,RES_hhdet_emi!H152*1000000/RES_hhdet_num!H150)</f>
        <v>0</v>
      </c>
      <c r="I152" s="164">
        <f>IF(RES_hhdet_emi!I152=0,0,RES_hhdet_emi!I152*1000000/RES_hhdet_num!I150)</f>
        <v>0</v>
      </c>
      <c r="J152" s="164">
        <f>IF(RES_hhdet_emi!J152=0,0,RES_hhdet_emi!J152*1000000/RES_hhdet_num!J150)</f>
        <v>0</v>
      </c>
      <c r="K152" s="164">
        <f>IF(RES_hhdet_emi!K152=0,0,RES_hhdet_emi!K152*1000000/RES_hhdet_num!K150)</f>
        <v>0</v>
      </c>
      <c r="L152" s="164">
        <f>IF(RES_hhdet_emi!L152=0,0,RES_hhdet_emi!L152*1000000/RES_hhdet_num!L150)</f>
        <v>0</v>
      </c>
      <c r="M152" s="164">
        <f>IF(RES_hhdet_emi!M152=0,0,RES_hhdet_emi!M152*1000000/RES_hhdet_num!M150)</f>
        <v>0</v>
      </c>
      <c r="N152" s="164">
        <f>IF(RES_hhdet_emi!N152=0,0,RES_hhdet_emi!N152*1000000/RES_hhdet_num!N150)</f>
        <v>0</v>
      </c>
      <c r="O152" s="164">
        <f>IF(RES_hhdet_emi!O152=0,0,RES_hhdet_emi!O152*1000000/RES_hhdet_num!O150)</f>
        <v>0</v>
      </c>
      <c r="P152" s="164">
        <f>IF(RES_hhdet_emi!P152=0,0,RES_hhdet_emi!P152*1000000/RES_hhdet_num!P150)</f>
        <v>0</v>
      </c>
      <c r="Q152" s="164">
        <f>IF(RES_hhdet_emi!Q152=0,0,RES_hhdet_emi!Q152*1000000/RES_hhdet_num!Q150)</f>
        <v>0</v>
      </c>
    </row>
    <row r="153" spans="1:17" ht="12" customHeight="1" x14ac:dyDescent="0.25">
      <c r="A153" s="163" t="s">
        <v>142</v>
      </c>
      <c r="B153" s="162">
        <f>IF(RES_hhdet_emi!B153=0,0,RES_hhdet_emi!B153*1000000/RES_hhdet_num!B153)</f>
        <v>0</v>
      </c>
      <c r="C153" s="162">
        <f>IF(RES_hhdet_emi!C153=0,0,RES_hhdet_emi!C153*1000000/RES_hhdet_num!C153)</f>
        <v>0</v>
      </c>
      <c r="D153" s="162">
        <f>IF(RES_hhdet_emi!D153=0,0,RES_hhdet_emi!D153*1000000/RES_hhdet_num!D153)</f>
        <v>0</v>
      </c>
      <c r="E153" s="162">
        <f>IF(RES_hhdet_emi!E153=0,0,RES_hhdet_emi!E153*1000000/RES_hhdet_num!E153)</f>
        <v>0</v>
      </c>
      <c r="F153" s="162">
        <f>IF(RES_hhdet_emi!F153=0,0,RES_hhdet_emi!F153*1000000/RES_hhdet_num!F153)</f>
        <v>0</v>
      </c>
      <c r="G153" s="162">
        <f>IF(RES_hhdet_emi!G153=0,0,RES_hhdet_emi!G153*1000000/RES_hhdet_num!G153)</f>
        <v>0</v>
      </c>
      <c r="H153" s="162">
        <f>IF(RES_hhdet_emi!H153=0,0,RES_hhdet_emi!H153*1000000/RES_hhdet_num!H153)</f>
        <v>0</v>
      </c>
      <c r="I153" s="162">
        <f>IF(RES_hhdet_emi!I153=0,0,RES_hhdet_emi!I153*1000000/RES_hhdet_num!I153)</f>
        <v>0</v>
      </c>
      <c r="J153" s="162">
        <f>IF(RES_hhdet_emi!J153=0,0,RES_hhdet_emi!J153*1000000/RES_hhdet_num!J153)</f>
        <v>0</v>
      </c>
      <c r="K153" s="162">
        <f>IF(RES_hhdet_emi!K153=0,0,RES_hhdet_emi!K153*1000000/RES_hhdet_num!K153)</f>
        <v>0</v>
      </c>
      <c r="L153" s="162">
        <f>IF(RES_hhdet_emi!L153=0,0,RES_hhdet_emi!L153*1000000/RES_hhdet_num!L153)</f>
        <v>0</v>
      </c>
      <c r="M153" s="162">
        <f>IF(RES_hhdet_emi!M153=0,0,RES_hhdet_emi!M153*1000000/RES_hhdet_num!M153)</f>
        <v>0</v>
      </c>
      <c r="N153" s="162">
        <f>IF(RES_hhdet_emi!N153=0,0,RES_hhdet_emi!N153*1000000/RES_hhdet_num!N153)</f>
        <v>0</v>
      </c>
      <c r="O153" s="162">
        <f>IF(RES_hhdet_emi!O153=0,0,RES_hhdet_emi!O153*1000000/RES_hhdet_num!O153)</f>
        <v>0</v>
      </c>
      <c r="P153" s="162">
        <f>IF(RES_hhdet_emi!P153=0,0,RES_hhdet_emi!P153*1000000/RES_hhdet_num!P153)</f>
        <v>0</v>
      </c>
      <c r="Q153" s="162">
        <f>IF(RES_hhdet_emi!Q153=0,0,RES_hhdet_emi!Q153*1000000/RES_hhdet_num!Q153)</f>
        <v>0</v>
      </c>
    </row>
    <row r="154" spans="1:17" ht="12" customHeight="1" x14ac:dyDescent="0.25">
      <c r="A154" s="161" t="s">
        <v>141</v>
      </c>
      <c r="B154" s="160">
        <f>IF(RES_hhdet_emi!B154=0,0,RES_hhdet_emi!B154*1000000/RES_hhdet_num!B154)</f>
        <v>0</v>
      </c>
      <c r="C154" s="160">
        <f>IF(RES_hhdet_emi!C154=0,0,RES_hhdet_emi!C154*1000000/RES_hhdet_num!C154)</f>
        <v>0</v>
      </c>
      <c r="D154" s="160">
        <f>IF(RES_hhdet_emi!D154=0,0,RES_hhdet_emi!D154*1000000/RES_hhdet_num!D154)</f>
        <v>0</v>
      </c>
      <c r="E154" s="160">
        <f>IF(RES_hhdet_emi!E154=0,0,RES_hhdet_emi!E154*1000000/RES_hhdet_num!E154)</f>
        <v>0</v>
      </c>
      <c r="F154" s="160">
        <f>IF(RES_hhdet_emi!F154=0,0,RES_hhdet_emi!F154*1000000/RES_hhdet_num!F154)</f>
        <v>0</v>
      </c>
      <c r="G154" s="160">
        <f>IF(RES_hhdet_emi!G154=0,0,RES_hhdet_emi!G154*1000000/RES_hhdet_num!G154)</f>
        <v>0</v>
      </c>
      <c r="H154" s="160">
        <f>IF(RES_hhdet_emi!H154=0,0,RES_hhdet_emi!H154*1000000/RES_hhdet_num!H154)</f>
        <v>0</v>
      </c>
      <c r="I154" s="160">
        <f>IF(RES_hhdet_emi!I154=0,0,RES_hhdet_emi!I154*1000000/RES_hhdet_num!I154)</f>
        <v>0</v>
      </c>
      <c r="J154" s="160">
        <f>IF(RES_hhdet_emi!J154=0,0,RES_hhdet_emi!J154*1000000/RES_hhdet_num!J154)</f>
        <v>0</v>
      </c>
      <c r="K154" s="160">
        <f>IF(RES_hhdet_emi!K154=0,0,RES_hhdet_emi!K154*1000000/RES_hhdet_num!K154)</f>
        <v>0</v>
      </c>
      <c r="L154" s="160">
        <f>IF(RES_hhdet_emi!L154=0,0,RES_hhdet_emi!L154*1000000/RES_hhdet_num!L154)</f>
        <v>0</v>
      </c>
      <c r="M154" s="160">
        <f>IF(RES_hhdet_emi!M154=0,0,RES_hhdet_emi!M154*1000000/RES_hhdet_num!M154)</f>
        <v>0</v>
      </c>
      <c r="N154" s="160">
        <f>IF(RES_hhdet_emi!N154=0,0,RES_hhdet_emi!N154*1000000/RES_hhdet_num!N154)</f>
        <v>0</v>
      </c>
      <c r="O154" s="160">
        <f>IF(RES_hhdet_emi!O154=0,0,RES_hhdet_emi!O154*1000000/RES_hhdet_num!O154)</f>
        <v>0</v>
      </c>
      <c r="P154" s="160">
        <f>IF(RES_hhdet_emi!P154=0,0,RES_hhdet_emi!P154*1000000/RES_hhdet_num!P154)</f>
        <v>0</v>
      </c>
      <c r="Q154" s="160">
        <f>IF(RES_hhdet_emi!Q154=0,0,RES_hhdet_emi!Q154*1000000/RES_hhdet_num!Q154)</f>
        <v>0</v>
      </c>
    </row>
    <row r="155" spans="1:17" ht="12" customHeight="1" x14ac:dyDescent="0.25">
      <c r="A155" s="148" t="s">
        <v>60</v>
      </c>
      <c r="B155" s="156">
        <f>IF(RES_hhdet_emi!B155=0,0,RES_hhdet_emi!B155*1000000/RES_hhdet_num!B154)</f>
        <v>0</v>
      </c>
      <c r="C155" s="156">
        <f>IF(RES_hhdet_emi!C155=0,0,RES_hhdet_emi!C155*1000000/RES_hhdet_num!C154)</f>
        <v>0</v>
      </c>
      <c r="D155" s="156">
        <f>IF(RES_hhdet_emi!D155=0,0,RES_hhdet_emi!D155*1000000/RES_hhdet_num!D154)</f>
        <v>0</v>
      </c>
      <c r="E155" s="156">
        <f>IF(RES_hhdet_emi!E155=0,0,RES_hhdet_emi!E155*1000000/RES_hhdet_num!E154)</f>
        <v>0</v>
      </c>
      <c r="F155" s="156">
        <f>IF(RES_hhdet_emi!F155=0,0,RES_hhdet_emi!F155*1000000/RES_hhdet_num!F154)</f>
        <v>0</v>
      </c>
      <c r="G155" s="156">
        <f>IF(RES_hhdet_emi!G155=0,0,RES_hhdet_emi!G155*1000000/RES_hhdet_num!G154)</f>
        <v>0</v>
      </c>
      <c r="H155" s="156">
        <f>IF(RES_hhdet_emi!H155=0,0,RES_hhdet_emi!H155*1000000/RES_hhdet_num!H154)</f>
        <v>0</v>
      </c>
      <c r="I155" s="156">
        <f>IF(RES_hhdet_emi!I155=0,0,RES_hhdet_emi!I155*1000000/RES_hhdet_num!I154)</f>
        <v>0</v>
      </c>
      <c r="J155" s="156">
        <f>IF(RES_hhdet_emi!J155=0,0,RES_hhdet_emi!J155*1000000/RES_hhdet_num!J154)</f>
        <v>0</v>
      </c>
      <c r="K155" s="156">
        <f>IF(RES_hhdet_emi!K155=0,0,RES_hhdet_emi!K155*1000000/RES_hhdet_num!K154)</f>
        <v>0</v>
      </c>
      <c r="L155" s="156">
        <f>IF(RES_hhdet_emi!L155=0,0,RES_hhdet_emi!L155*1000000/RES_hhdet_num!L154)</f>
        <v>0</v>
      </c>
      <c r="M155" s="156">
        <f>IF(RES_hhdet_emi!M155=0,0,RES_hhdet_emi!M155*1000000/RES_hhdet_num!M154)</f>
        <v>0</v>
      </c>
      <c r="N155" s="156">
        <f>IF(RES_hhdet_emi!N155=0,0,RES_hhdet_emi!N155*1000000/RES_hhdet_num!N154)</f>
        <v>0</v>
      </c>
      <c r="O155" s="156">
        <f>IF(RES_hhdet_emi!O155=0,0,RES_hhdet_emi!O155*1000000/RES_hhdet_num!O154)</f>
        <v>0</v>
      </c>
      <c r="P155" s="156">
        <f>IF(RES_hhdet_emi!P155=0,0,RES_hhdet_emi!P155*1000000/RES_hhdet_num!P154)</f>
        <v>0</v>
      </c>
      <c r="Q155" s="156">
        <f>IF(RES_hhdet_emi!Q155=0,0,RES_hhdet_emi!Q155*1000000/RES_hhdet_num!Q154)</f>
        <v>0</v>
      </c>
    </row>
    <row r="156" spans="1:17" ht="12" customHeight="1" x14ac:dyDescent="0.25">
      <c r="A156" s="148" t="s">
        <v>59</v>
      </c>
      <c r="B156" s="156">
        <f>IF(RES_hhdet_emi!B156=0,0,RES_hhdet_emi!B156*1000000/RES_hhdet_num!B154)</f>
        <v>0</v>
      </c>
      <c r="C156" s="156">
        <f>IF(RES_hhdet_emi!C156=0,0,RES_hhdet_emi!C156*1000000/RES_hhdet_num!C154)</f>
        <v>0</v>
      </c>
      <c r="D156" s="156">
        <f>IF(RES_hhdet_emi!D156=0,0,RES_hhdet_emi!D156*1000000/RES_hhdet_num!D154)</f>
        <v>0</v>
      </c>
      <c r="E156" s="156">
        <f>IF(RES_hhdet_emi!E156=0,0,RES_hhdet_emi!E156*1000000/RES_hhdet_num!E154)</f>
        <v>0</v>
      </c>
      <c r="F156" s="156">
        <f>IF(RES_hhdet_emi!F156=0,0,RES_hhdet_emi!F156*1000000/RES_hhdet_num!F154)</f>
        <v>0</v>
      </c>
      <c r="G156" s="156">
        <f>IF(RES_hhdet_emi!G156=0,0,RES_hhdet_emi!G156*1000000/RES_hhdet_num!G154)</f>
        <v>0</v>
      </c>
      <c r="H156" s="156">
        <f>IF(RES_hhdet_emi!H156=0,0,RES_hhdet_emi!H156*1000000/RES_hhdet_num!H154)</f>
        <v>0</v>
      </c>
      <c r="I156" s="156">
        <f>IF(RES_hhdet_emi!I156=0,0,RES_hhdet_emi!I156*1000000/RES_hhdet_num!I154)</f>
        <v>0</v>
      </c>
      <c r="J156" s="156">
        <f>IF(RES_hhdet_emi!J156=0,0,RES_hhdet_emi!J156*1000000/RES_hhdet_num!J154)</f>
        <v>0</v>
      </c>
      <c r="K156" s="156">
        <f>IF(RES_hhdet_emi!K156=0,0,RES_hhdet_emi!K156*1000000/RES_hhdet_num!K154)</f>
        <v>0</v>
      </c>
      <c r="L156" s="156">
        <f>IF(RES_hhdet_emi!L156=0,0,RES_hhdet_emi!L156*1000000/RES_hhdet_num!L154)</f>
        <v>0</v>
      </c>
      <c r="M156" s="156">
        <f>IF(RES_hhdet_emi!M156=0,0,RES_hhdet_emi!M156*1000000/RES_hhdet_num!M154)</f>
        <v>0</v>
      </c>
      <c r="N156" s="156">
        <f>IF(RES_hhdet_emi!N156=0,0,RES_hhdet_emi!N156*1000000/RES_hhdet_num!N154)</f>
        <v>0</v>
      </c>
      <c r="O156" s="156">
        <f>IF(RES_hhdet_emi!O156=0,0,RES_hhdet_emi!O156*1000000/RES_hhdet_num!O154)</f>
        <v>0</v>
      </c>
      <c r="P156" s="156">
        <f>IF(RES_hhdet_emi!P156=0,0,RES_hhdet_emi!P156*1000000/RES_hhdet_num!P154)</f>
        <v>0</v>
      </c>
      <c r="Q156" s="156">
        <f>IF(RES_hhdet_emi!Q156=0,0,RES_hhdet_emi!Q156*1000000/RES_hhdet_num!Q154)</f>
        <v>0</v>
      </c>
    </row>
    <row r="157" spans="1:17" ht="12" customHeight="1" x14ac:dyDescent="0.25">
      <c r="A157" s="158" t="s">
        <v>62</v>
      </c>
      <c r="B157" s="157">
        <f>IF(RES_hhdet_emi!B157=0,0,RES_hhdet_emi!B157*1000000/RES_hhdet_num!B$143)</f>
        <v>313.23629784717906</v>
      </c>
      <c r="C157" s="157">
        <f>IF(RES_hhdet_emi!C157=0,0,RES_hhdet_emi!C157*1000000/RES_hhdet_num!C$143)</f>
        <v>304.7869632888715</v>
      </c>
      <c r="D157" s="157">
        <f>IF(RES_hhdet_emi!D157=0,0,RES_hhdet_emi!D157*1000000/RES_hhdet_num!D$143)</f>
        <v>293.59530034991911</v>
      </c>
      <c r="E157" s="157">
        <f>IF(RES_hhdet_emi!E157=0,0,RES_hhdet_emi!E157*1000000/RES_hhdet_num!E$143)</f>
        <v>309.37691039090674</v>
      </c>
      <c r="F157" s="157">
        <f>IF(RES_hhdet_emi!F157=0,0,RES_hhdet_emi!F157*1000000/RES_hhdet_num!F$143)</f>
        <v>314.31408224223088</v>
      </c>
      <c r="G157" s="157">
        <f>IF(RES_hhdet_emi!G157=0,0,RES_hhdet_emi!G157*1000000/RES_hhdet_num!G$143)</f>
        <v>288.90373404318331</v>
      </c>
      <c r="H157" s="157">
        <f>IF(RES_hhdet_emi!H157=0,0,RES_hhdet_emi!H157*1000000/RES_hhdet_num!H$143)</f>
        <v>234.46763535781477</v>
      </c>
      <c r="I157" s="157">
        <f>IF(RES_hhdet_emi!I157=0,0,RES_hhdet_emi!I157*1000000/RES_hhdet_num!I$143)</f>
        <v>250.03668565339768</v>
      </c>
      <c r="J157" s="157">
        <f>IF(RES_hhdet_emi!J157=0,0,RES_hhdet_emi!J157*1000000/RES_hhdet_num!J$143)</f>
        <v>227.83760068809337</v>
      </c>
      <c r="K157" s="157">
        <f>IF(RES_hhdet_emi!K157=0,0,RES_hhdet_emi!K157*1000000/RES_hhdet_num!K$143)</f>
        <v>227.54635900682837</v>
      </c>
      <c r="L157" s="157">
        <f>IF(RES_hhdet_emi!L157=0,0,RES_hhdet_emi!L157*1000000/RES_hhdet_num!L$143)</f>
        <v>222.00397188016024</v>
      </c>
      <c r="M157" s="157">
        <f>IF(RES_hhdet_emi!M157=0,0,RES_hhdet_emi!M157*1000000/RES_hhdet_num!M$143)</f>
        <v>242.59115047045458</v>
      </c>
      <c r="N157" s="157">
        <f>IF(RES_hhdet_emi!N157=0,0,RES_hhdet_emi!N157*1000000/RES_hhdet_num!N$143)</f>
        <v>231.4246549345726</v>
      </c>
      <c r="O157" s="157">
        <f>IF(RES_hhdet_emi!O157=0,0,RES_hhdet_emi!O157*1000000/RES_hhdet_num!O$143)</f>
        <v>222.14534498006495</v>
      </c>
      <c r="P157" s="157">
        <f>IF(RES_hhdet_emi!P157=0,0,RES_hhdet_emi!P157*1000000/RES_hhdet_num!P$143)</f>
        <v>211.74209621728079</v>
      </c>
      <c r="Q157" s="157">
        <f>IF(RES_hhdet_emi!Q157=0,0,RES_hhdet_emi!Q157*1000000/RES_hhdet_num!Q$143)</f>
        <v>218.57517650601025</v>
      </c>
    </row>
    <row r="158" spans="1:17" ht="12" customHeight="1" x14ac:dyDescent="0.25">
      <c r="A158" s="23" t="s">
        <v>57</v>
      </c>
      <c r="B158" s="156">
        <f>IF(RES_hhdet_emi!B158=0,0,RES_hhdet_emi!B158*1000000/RES_hhdet_num!B158)</f>
        <v>625.05137837200243</v>
      </c>
      <c r="C158" s="156">
        <f>IF(RES_hhdet_emi!C158=0,0,RES_hhdet_emi!C158*1000000/RES_hhdet_num!C158)</f>
        <v>477.94788889523556</v>
      </c>
      <c r="D158" s="156">
        <f>IF(RES_hhdet_emi!D158=0,0,RES_hhdet_emi!D158*1000000/RES_hhdet_num!D158)</f>
        <v>469.35679956209441</v>
      </c>
      <c r="E158" s="156">
        <f>IF(RES_hhdet_emi!E158=0,0,RES_hhdet_emi!E158*1000000/RES_hhdet_num!E158)</f>
        <v>506.81035059865951</v>
      </c>
      <c r="F158" s="156">
        <f>IF(RES_hhdet_emi!F158=0,0,RES_hhdet_emi!F158*1000000/RES_hhdet_num!F158)</f>
        <v>526.83961827790301</v>
      </c>
      <c r="G158" s="156">
        <f>IF(RES_hhdet_emi!G158=0,0,RES_hhdet_emi!G158*1000000/RES_hhdet_num!G158)</f>
        <v>516.47503052341415</v>
      </c>
      <c r="H158" s="156">
        <f>IF(RES_hhdet_emi!H158=0,0,RES_hhdet_emi!H158*1000000/RES_hhdet_num!H158)</f>
        <v>469.44403495850145</v>
      </c>
      <c r="I158" s="156">
        <f>IF(RES_hhdet_emi!I158=0,0,RES_hhdet_emi!I158*1000000/RES_hhdet_num!I158)</f>
        <v>504.45638660248903</v>
      </c>
      <c r="J158" s="156">
        <f>IF(RES_hhdet_emi!J158=0,0,RES_hhdet_emi!J158*1000000/RES_hhdet_num!J158)</f>
        <v>478.39486208875365</v>
      </c>
      <c r="K158" s="156">
        <f>IF(RES_hhdet_emi!K158=0,0,RES_hhdet_emi!K158*1000000/RES_hhdet_num!K158)</f>
        <v>492.73738516093294</v>
      </c>
      <c r="L158" s="156">
        <f>IF(RES_hhdet_emi!L158=0,0,RES_hhdet_emi!L158*1000000/RES_hhdet_num!L158)</f>
        <v>487.12415485592305</v>
      </c>
      <c r="M158" s="156">
        <f>IF(RES_hhdet_emi!M158=0,0,RES_hhdet_emi!M158*1000000/RES_hhdet_num!M158)</f>
        <v>483.12351140261336</v>
      </c>
      <c r="N158" s="156">
        <f>IF(RES_hhdet_emi!N158=0,0,RES_hhdet_emi!N158*1000000/RES_hhdet_num!N158)</f>
        <v>470.9368180055564</v>
      </c>
      <c r="O158" s="156">
        <f>IF(RES_hhdet_emi!O158=0,0,RES_hhdet_emi!O158*1000000/RES_hhdet_num!O158)</f>
        <v>424.15022761842073</v>
      </c>
      <c r="P158" s="156">
        <f>IF(RES_hhdet_emi!P158=0,0,RES_hhdet_emi!P158*1000000/RES_hhdet_num!P158)</f>
        <v>417.9457070094258</v>
      </c>
      <c r="Q158" s="156">
        <f>IF(RES_hhdet_emi!Q158=0,0,RES_hhdet_emi!Q158*1000000/RES_hhdet_num!Q158)</f>
        <v>434.46518654486653</v>
      </c>
    </row>
    <row r="159" spans="1:17" ht="12" customHeight="1" x14ac:dyDescent="0.25">
      <c r="A159" s="29" t="s">
        <v>140</v>
      </c>
      <c r="B159" s="57">
        <f>IF(RES_hhdet_emi!B159=0,0,RES_hhdet_emi!B159*1000000/RES_hhdet_num!B159)</f>
        <v>0</v>
      </c>
      <c r="C159" s="57">
        <f>IF(RES_hhdet_emi!C159=0,0,RES_hhdet_emi!C159*1000000/RES_hhdet_num!C159)</f>
        <v>0</v>
      </c>
      <c r="D159" s="57">
        <f>IF(RES_hhdet_emi!D159=0,0,RES_hhdet_emi!D159*1000000/RES_hhdet_num!D159)</f>
        <v>0</v>
      </c>
      <c r="E159" s="57">
        <f>IF(RES_hhdet_emi!E159=0,0,RES_hhdet_emi!E159*1000000/RES_hhdet_num!E159)</f>
        <v>0</v>
      </c>
      <c r="F159" s="57">
        <f>IF(RES_hhdet_emi!F159=0,0,RES_hhdet_emi!F159*1000000/RES_hhdet_num!F159)</f>
        <v>0</v>
      </c>
      <c r="G159" s="57">
        <f>IF(RES_hhdet_emi!G159=0,0,RES_hhdet_emi!G159*1000000/RES_hhdet_num!G159)</f>
        <v>0</v>
      </c>
      <c r="H159" s="57">
        <f>IF(RES_hhdet_emi!H159=0,0,RES_hhdet_emi!H159*1000000/RES_hhdet_num!H159)</f>
        <v>0</v>
      </c>
      <c r="I159" s="57">
        <f>IF(RES_hhdet_emi!I159=0,0,RES_hhdet_emi!I159*1000000/RES_hhdet_num!I159)</f>
        <v>0</v>
      </c>
      <c r="J159" s="57">
        <f>IF(RES_hhdet_emi!J159=0,0,RES_hhdet_emi!J159*1000000/RES_hhdet_num!J159)</f>
        <v>0</v>
      </c>
      <c r="K159" s="57">
        <f>IF(RES_hhdet_emi!K159=0,0,RES_hhdet_emi!K159*1000000/RES_hhdet_num!K159)</f>
        <v>0</v>
      </c>
      <c r="L159" s="57">
        <f>IF(RES_hhdet_emi!L159=0,0,RES_hhdet_emi!L159*1000000/RES_hhdet_num!L159)</f>
        <v>0</v>
      </c>
      <c r="M159" s="57">
        <f>IF(RES_hhdet_emi!M159=0,0,RES_hhdet_emi!M159*1000000/RES_hhdet_num!M159)</f>
        <v>0</v>
      </c>
      <c r="N159" s="57">
        <f>IF(RES_hhdet_emi!N159=0,0,RES_hhdet_emi!N159*1000000/RES_hhdet_num!N159)</f>
        <v>0</v>
      </c>
      <c r="O159" s="57">
        <f>IF(RES_hhdet_emi!O159=0,0,RES_hhdet_emi!O159*1000000/RES_hhdet_num!O159)</f>
        <v>0</v>
      </c>
      <c r="P159" s="57">
        <f>IF(RES_hhdet_emi!P159=0,0,RES_hhdet_emi!P159*1000000/RES_hhdet_num!P159)</f>
        <v>0</v>
      </c>
      <c r="Q159" s="57">
        <f>IF(RES_hhdet_emi!Q159=0,0,RES_hhdet_emi!Q159*1000000/RES_hhdet_num!Q159)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466.43847893344349</v>
      </c>
      <c r="C161" s="168">
        <f t="shared" ref="C161:Q161" si="24">SUM(C162,C164,C166,C175)</f>
        <v>454.65326964452413</v>
      </c>
      <c r="D161" s="168">
        <f t="shared" si="24"/>
        <v>445.18794947034996</v>
      </c>
      <c r="E161" s="168">
        <f t="shared" si="24"/>
        <v>446.21068034113614</v>
      </c>
      <c r="F161" s="168">
        <f t="shared" si="24"/>
        <v>411.4917904432159</v>
      </c>
      <c r="G161" s="168">
        <f t="shared" si="24"/>
        <v>412.41335197529304</v>
      </c>
      <c r="H161" s="168">
        <f t="shared" si="24"/>
        <v>316.25027099483719</v>
      </c>
      <c r="I161" s="168">
        <f t="shared" si="24"/>
        <v>286.0379021469293</v>
      </c>
      <c r="J161" s="168">
        <f t="shared" si="24"/>
        <v>266.1273186717201</v>
      </c>
      <c r="K161" s="168">
        <f t="shared" si="24"/>
        <v>266.85933346315727</v>
      </c>
      <c r="L161" s="168">
        <f t="shared" si="24"/>
        <v>249.71462500108476</v>
      </c>
      <c r="M161" s="168">
        <f t="shared" si="24"/>
        <v>272.52584026475614</v>
      </c>
      <c r="N161" s="168">
        <f t="shared" si="24"/>
        <v>253.75441124538719</v>
      </c>
      <c r="O161" s="168">
        <f t="shared" si="24"/>
        <v>232.44338716381651</v>
      </c>
      <c r="P161" s="168">
        <f t="shared" si="24"/>
        <v>226.74049863503927</v>
      </c>
      <c r="Q161" s="168">
        <f t="shared" si="24"/>
        <v>246.76085847825965</v>
      </c>
    </row>
    <row r="162" spans="1:17" ht="12.95" customHeight="1" x14ac:dyDescent="0.25">
      <c r="A162" s="158" t="s">
        <v>65</v>
      </c>
      <c r="B162" s="157">
        <f t="shared" ref="B162:Q162" si="25">B163</f>
        <v>0</v>
      </c>
      <c r="C162" s="157">
        <f t="shared" si="25"/>
        <v>0</v>
      </c>
      <c r="D162" s="157">
        <f t="shared" si="25"/>
        <v>0</v>
      </c>
      <c r="E162" s="157">
        <f t="shared" si="25"/>
        <v>0</v>
      </c>
      <c r="F162" s="157">
        <f t="shared" si="25"/>
        <v>0</v>
      </c>
      <c r="G162" s="157">
        <f t="shared" si="25"/>
        <v>0</v>
      </c>
      <c r="H162" s="157">
        <f t="shared" si="25"/>
        <v>0</v>
      </c>
      <c r="I162" s="157">
        <f t="shared" si="25"/>
        <v>0</v>
      </c>
      <c r="J162" s="157">
        <f t="shared" si="25"/>
        <v>0</v>
      </c>
      <c r="K162" s="157">
        <f t="shared" si="25"/>
        <v>0</v>
      </c>
      <c r="L162" s="157">
        <f t="shared" si="25"/>
        <v>0</v>
      </c>
      <c r="M162" s="157">
        <f t="shared" si="25"/>
        <v>0</v>
      </c>
      <c r="N162" s="157">
        <f t="shared" si="25"/>
        <v>0</v>
      </c>
      <c r="O162" s="157">
        <f t="shared" si="25"/>
        <v>0</v>
      </c>
      <c r="P162" s="157">
        <f t="shared" si="25"/>
        <v>0</v>
      </c>
      <c r="Q162" s="157">
        <f t="shared" si="25"/>
        <v>0</v>
      </c>
    </row>
    <row r="163" spans="1:17" ht="12" customHeight="1" x14ac:dyDescent="0.25">
      <c r="A163" s="23" t="s">
        <v>60</v>
      </c>
      <c r="B163" s="57">
        <f>IF(RES_hhdet_emi!B163=0,0,RES_hhdet_emi!B163*1000000/RES_hhdet_num!B$161)</f>
        <v>0</v>
      </c>
      <c r="C163" s="57">
        <f>IF(RES_hhdet_emi!C163=0,0,RES_hhdet_emi!C163*1000000/RES_hhdet_num!C$161)</f>
        <v>0</v>
      </c>
      <c r="D163" s="57">
        <f>IF(RES_hhdet_emi!D163=0,0,RES_hhdet_emi!D163*1000000/RES_hhdet_num!D$161)</f>
        <v>0</v>
      </c>
      <c r="E163" s="57">
        <f>IF(RES_hhdet_emi!E163=0,0,RES_hhdet_emi!E163*1000000/RES_hhdet_num!E$161)</f>
        <v>0</v>
      </c>
      <c r="F163" s="57">
        <f>IF(RES_hhdet_emi!F163=0,0,RES_hhdet_emi!F163*1000000/RES_hhdet_num!F$161)</f>
        <v>0</v>
      </c>
      <c r="G163" s="57">
        <f>IF(RES_hhdet_emi!G163=0,0,RES_hhdet_emi!G163*1000000/RES_hhdet_num!G$161)</f>
        <v>0</v>
      </c>
      <c r="H163" s="57">
        <f>IF(RES_hhdet_emi!H163=0,0,RES_hhdet_emi!H163*1000000/RES_hhdet_num!H$161)</f>
        <v>0</v>
      </c>
      <c r="I163" s="57">
        <f>IF(RES_hhdet_emi!I163=0,0,RES_hhdet_emi!I163*1000000/RES_hhdet_num!I$161)</f>
        <v>0</v>
      </c>
      <c r="J163" s="57">
        <f>IF(RES_hhdet_emi!J163=0,0,RES_hhdet_emi!J163*1000000/RES_hhdet_num!J$161)</f>
        <v>0</v>
      </c>
      <c r="K163" s="57">
        <f>IF(RES_hhdet_emi!K163=0,0,RES_hhdet_emi!K163*1000000/RES_hhdet_num!K$161)</f>
        <v>0</v>
      </c>
      <c r="L163" s="57">
        <f>IF(RES_hhdet_emi!L163=0,0,RES_hhdet_emi!L163*1000000/RES_hhdet_num!L$161)</f>
        <v>0</v>
      </c>
      <c r="M163" s="57">
        <f>IF(RES_hhdet_emi!M163=0,0,RES_hhdet_emi!M163*1000000/RES_hhdet_num!M$161)</f>
        <v>0</v>
      </c>
      <c r="N163" s="57">
        <f>IF(RES_hhdet_emi!N163=0,0,RES_hhdet_emi!N163*1000000/RES_hhdet_num!N$161)</f>
        <v>0</v>
      </c>
      <c r="O163" s="57">
        <f>IF(RES_hhdet_emi!O163=0,0,RES_hhdet_emi!O163*1000000/RES_hhdet_num!O$161)</f>
        <v>0</v>
      </c>
      <c r="P163" s="57">
        <f>IF(RES_hhdet_emi!P163=0,0,RES_hhdet_emi!P163*1000000/RES_hhdet_num!P$161)</f>
        <v>0</v>
      </c>
      <c r="Q163" s="57">
        <f>IF(RES_hhdet_emi!Q163=0,0,RES_hhdet_emi!Q163*1000000/RES_hhdet_num!Q$161)</f>
        <v>0</v>
      </c>
    </row>
    <row r="164" spans="1:17" ht="12.95" customHeight="1" x14ac:dyDescent="0.25">
      <c r="A164" s="158" t="s">
        <v>112</v>
      </c>
      <c r="B164" s="157">
        <f t="shared" ref="B164:Q164" si="26">B165</f>
        <v>0</v>
      </c>
      <c r="C164" s="157">
        <f t="shared" si="26"/>
        <v>0</v>
      </c>
      <c r="D164" s="157">
        <f t="shared" si="26"/>
        <v>0</v>
      </c>
      <c r="E164" s="157">
        <f t="shared" si="26"/>
        <v>0</v>
      </c>
      <c r="F164" s="157">
        <f t="shared" si="26"/>
        <v>0</v>
      </c>
      <c r="G164" s="157">
        <f t="shared" si="26"/>
        <v>0</v>
      </c>
      <c r="H164" s="157">
        <f t="shared" si="26"/>
        <v>0</v>
      </c>
      <c r="I164" s="157">
        <f t="shared" si="26"/>
        <v>0</v>
      </c>
      <c r="J164" s="157">
        <f t="shared" si="26"/>
        <v>0</v>
      </c>
      <c r="K164" s="157">
        <f t="shared" si="26"/>
        <v>0</v>
      </c>
      <c r="L164" s="157">
        <f t="shared" si="26"/>
        <v>0</v>
      </c>
      <c r="M164" s="157">
        <f t="shared" si="26"/>
        <v>0</v>
      </c>
      <c r="N164" s="157">
        <f t="shared" si="26"/>
        <v>0</v>
      </c>
      <c r="O164" s="157">
        <f t="shared" si="26"/>
        <v>0</v>
      </c>
      <c r="P164" s="157">
        <f t="shared" si="26"/>
        <v>0</v>
      </c>
      <c r="Q164" s="157">
        <f t="shared" si="26"/>
        <v>0</v>
      </c>
    </row>
    <row r="165" spans="1:17" ht="12" customHeight="1" x14ac:dyDescent="0.25">
      <c r="A165" s="23" t="s">
        <v>60</v>
      </c>
      <c r="B165" s="156">
        <f>IF(RES_hhdet_emi!B165=0,0,RES_hhdet_emi!B165*1000000/RES_hhdet_num!B$161)</f>
        <v>0</v>
      </c>
      <c r="C165" s="156">
        <f>IF(RES_hhdet_emi!C165=0,0,RES_hhdet_emi!C165*1000000/RES_hhdet_num!C$161)</f>
        <v>0</v>
      </c>
      <c r="D165" s="156">
        <f>IF(RES_hhdet_emi!D165=0,0,RES_hhdet_emi!D165*1000000/RES_hhdet_num!D$161)</f>
        <v>0</v>
      </c>
      <c r="E165" s="156">
        <f>IF(RES_hhdet_emi!E165=0,0,RES_hhdet_emi!E165*1000000/RES_hhdet_num!E$161)</f>
        <v>0</v>
      </c>
      <c r="F165" s="156">
        <f>IF(RES_hhdet_emi!F165=0,0,RES_hhdet_emi!F165*1000000/RES_hhdet_num!F$161)</f>
        <v>0</v>
      </c>
      <c r="G165" s="156">
        <f>IF(RES_hhdet_emi!G165=0,0,RES_hhdet_emi!G165*1000000/RES_hhdet_num!G$161)</f>
        <v>0</v>
      </c>
      <c r="H165" s="156">
        <f>IF(RES_hhdet_emi!H165=0,0,RES_hhdet_emi!H165*1000000/RES_hhdet_num!H$161)</f>
        <v>0</v>
      </c>
      <c r="I165" s="156">
        <f>IF(RES_hhdet_emi!I165=0,0,RES_hhdet_emi!I165*1000000/RES_hhdet_num!I$161)</f>
        <v>0</v>
      </c>
      <c r="J165" s="156">
        <f>IF(RES_hhdet_emi!J165=0,0,RES_hhdet_emi!J165*1000000/RES_hhdet_num!J$161)</f>
        <v>0</v>
      </c>
      <c r="K165" s="156">
        <f>IF(RES_hhdet_emi!K165=0,0,RES_hhdet_emi!K165*1000000/RES_hhdet_num!K$161)</f>
        <v>0</v>
      </c>
      <c r="L165" s="156">
        <f>IF(RES_hhdet_emi!L165=0,0,RES_hhdet_emi!L165*1000000/RES_hhdet_num!L$161)</f>
        <v>0</v>
      </c>
      <c r="M165" s="156">
        <f>IF(RES_hhdet_emi!M165=0,0,RES_hhdet_emi!M165*1000000/RES_hhdet_num!M$161)</f>
        <v>0</v>
      </c>
      <c r="N165" s="156">
        <f>IF(RES_hhdet_emi!N165=0,0,RES_hhdet_emi!N165*1000000/RES_hhdet_num!N$161)</f>
        <v>0</v>
      </c>
      <c r="O165" s="156">
        <f>IF(RES_hhdet_emi!O165=0,0,RES_hhdet_emi!O165*1000000/RES_hhdet_num!O$161)</f>
        <v>0</v>
      </c>
      <c r="P165" s="156">
        <f>IF(RES_hhdet_emi!P165=0,0,RES_hhdet_emi!P165*1000000/RES_hhdet_num!P$161)</f>
        <v>0</v>
      </c>
      <c r="Q165" s="156">
        <f>IF(RES_hhdet_emi!Q165=0,0,RES_hhdet_emi!Q165*1000000/RES_hhdet_num!Q$161)</f>
        <v>0</v>
      </c>
    </row>
    <row r="166" spans="1:17" ht="12" customHeight="1" x14ac:dyDescent="0.25">
      <c r="A166" s="158" t="s">
        <v>63</v>
      </c>
      <c r="B166" s="157">
        <f>IF(RES_hhdet_emi!B166=0,0,RES_hhdet_emi!B166*1000000/RES_hhdet_num!B$161)</f>
        <v>153.27322690880027</v>
      </c>
      <c r="C166" s="157">
        <f>IF(RES_hhdet_emi!C166=0,0,RES_hhdet_emi!C166*1000000/RES_hhdet_num!C$161)</f>
        <v>148.69223090909517</v>
      </c>
      <c r="D166" s="157">
        <f>IF(RES_hhdet_emi!D166=0,0,RES_hhdet_emi!D166*1000000/RES_hhdet_num!D$161)</f>
        <v>150.36195147069003</v>
      </c>
      <c r="E166" s="157">
        <f>IF(RES_hhdet_emi!E166=0,0,RES_hhdet_emi!E166*1000000/RES_hhdet_num!E$161)</f>
        <v>133.81090724054761</v>
      </c>
      <c r="F166" s="157">
        <f>IF(RES_hhdet_emi!F166=0,0,RES_hhdet_emi!F166*1000000/RES_hhdet_num!F$161)</f>
        <v>95.063250183798601</v>
      </c>
      <c r="G166" s="157">
        <f>IF(RES_hhdet_emi!G166=0,0,RES_hhdet_emi!G166*1000000/RES_hhdet_num!G$161)</f>
        <v>122.82411585222687</v>
      </c>
      <c r="H166" s="157">
        <f>IF(RES_hhdet_emi!H166=0,0,RES_hhdet_emi!H166*1000000/RES_hhdet_num!H$161)</f>
        <v>80.279647411726287</v>
      </c>
      <c r="I166" s="157">
        <f>IF(RES_hhdet_emi!I166=0,0,RES_hhdet_emi!I166*1000000/RES_hhdet_num!I$161)</f>
        <v>31.603932368213936</v>
      </c>
      <c r="J166" s="157">
        <f>IF(RES_hhdet_emi!J166=0,0,RES_hhdet_emi!J166*1000000/RES_hhdet_num!J$161)</f>
        <v>34.193180940273493</v>
      </c>
      <c r="K166" s="157">
        <f>IF(RES_hhdet_emi!K166=0,0,RES_hhdet_emi!K166*1000000/RES_hhdet_num!K$161)</f>
        <v>35.650010130781617</v>
      </c>
      <c r="L166" s="157">
        <f>IF(RES_hhdet_emi!L166=0,0,RES_hhdet_emi!L166*1000000/RES_hhdet_num!L$161)</f>
        <v>25.194449277737526</v>
      </c>
      <c r="M166" s="157">
        <f>IF(RES_hhdet_emi!M166=0,0,RES_hhdet_emi!M166*1000000/RES_hhdet_num!M$161)</f>
        <v>27.385510408985869</v>
      </c>
      <c r="N166" s="157">
        <f>IF(RES_hhdet_emi!N166=0,0,RES_hhdet_emi!N166*1000000/RES_hhdet_num!N$161)</f>
        <v>20.922227448460205</v>
      </c>
      <c r="O166" s="157">
        <f>IF(RES_hhdet_emi!O166=0,0,RES_hhdet_emi!O166*1000000/RES_hhdet_num!O$161)</f>
        <v>10.577779002818099</v>
      </c>
      <c r="P166" s="157">
        <f>IF(RES_hhdet_emi!P166=0,0,RES_hhdet_emi!P166*1000000/RES_hhdet_num!P$161)</f>
        <v>15.723539817046859</v>
      </c>
      <c r="Q166" s="157">
        <f>IF(RES_hhdet_emi!Q166=0,0,RES_hhdet_emi!Q166*1000000/RES_hhdet_num!Q$161)</f>
        <v>29.169603820188684</v>
      </c>
    </row>
    <row r="167" spans="1:17" ht="12" customHeight="1" x14ac:dyDescent="0.25">
      <c r="A167" s="167" t="s">
        <v>144</v>
      </c>
      <c r="B167" s="132">
        <f>IF(RES_hhdet_emi!B167=0,0,RES_hhdet_emi!B167*1000000/RES_hhdet_num!B167)</f>
        <v>1476.3896318088948</v>
      </c>
      <c r="C167" s="132">
        <f>IF(RES_hhdet_emi!C167=0,0,RES_hhdet_emi!C167*1000000/RES_hhdet_num!C167)</f>
        <v>1374.1902312342083</v>
      </c>
      <c r="D167" s="132">
        <f>IF(RES_hhdet_emi!D167=0,0,RES_hhdet_emi!D167*1000000/RES_hhdet_num!D167)</f>
        <v>1403.4398170180639</v>
      </c>
      <c r="E167" s="132">
        <f>IF(RES_hhdet_emi!E167=0,0,RES_hhdet_emi!E167*1000000/RES_hhdet_num!E167)</f>
        <v>1391.7396728594686</v>
      </c>
      <c r="F167" s="132">
        <f>IF(RES_hhdet_emi!F167=0,0,RES_hhdet_emi!F167*1000000/RES_hhdet_num!F167)</f>
        <v>1349.7869388079616</v>
      </c>
      <c r="G167" s="132">
        <f>IF(RES_hhdet_emi!G167=0,0,RES_hhdet_emi!G167*1000000/RES_hhdet_num!G167)</f>
        <v>1313.6301855134113</v>
      </c>
      <c r="H167" s="132">
        <f>IF(RES_hhdet_emi!H167=0,0,RES_hhdet_emi!H167*1000000/RES_hhdet_num!H167)</f>
        <v>1246.7639855012121</v>
      </c>
      <c r="I167" s="132">
        <f>IF(RES_hhdet_emi!I167=0,0,RES_hhdet_emi!I167*1000000/RES_hhdet_num!I167)</f>
        <v>1271.4633407564093</v>
      </c>
      <c r="J167" s="132">
        <f>IF(RES_hhdet_emi!J167=0,0,RES_hhdet_emi!J167*1000000/RES_hhdet_num!J167)</f>
        <v>1238.243112313296</v>
      </c>
      <c r="K167" s="132">
        <f>IF(RES_hhdet_emi!K167=0,0,RES_hhdet_emi!K167*1000000/RES_hhdet_num!K167)</f>
        <v>1221.2091231936972</v>
      </c>
      <c r="L167" s="132">
        <f>IF(RES_hhdet_emi!L167=0,0,RES_hhdet_emi!L167*1000000/RES_hhdet_num!L167)</f>
        <v>1195.5327841983744</v>
      </c>
      <c r="M167" s="132">
        <f>IF(RES_hhdet_emi!M167=0,0,RES_hhdet_emi!M167*1000000/RES_hhdet_num!M167)</f>
        <v>1111.5971518722833</v>
      </c>
      <c r="N167" s="132">
        <f>IF(RES_hhdet_emi!N167=0,0,RES_hhdet_emi!N167*1000000/RES_hhdet_num!N167)</f>
        <v>1037.6976080335505</v>
      </c>
      <c r="O167" s="132">
        <f>IF(RES_hhdet_emi!O167=0,0,RES_hhdet_emi!O167*1000000/RES_hhdet_num!O167)</f>
        <v>986.62747726629993</v>
      </c>
      <c r="P167" s="132">
        <f>IF(RES_hhdet_emi!P167=0,0,RES_hhdet_emi!P167*1000000/RES_hhdet_num!P167)</f>
        <v>987.44030064281617</v>
      </c>
      <c r="Q167" s="132">
        <f>IF(RES_hhdet_emi!Q167=0,0,RES_hhdet_emi!Q167*1000000/RES_hhdet_num!Q167)</f>
        <v>1020.684983074033</v>
      </c>
    </row>
    <row r="168" spans="1:17" ht="12" customHeight="1" x14ac:dyDescent="0.25">
      <c r="A168" s="167" t="s">
        <v>143</v>
      </c>
      <c r="B168" s="132">
        <f>IF(RES_hhdet_emi!B168=0,0,RES_hhdet_emi!B168*1000000/RES_hhdet_num!B168)</f>
        <v>29.527792636177658</v>
      </c>
      <c r="C168" s="132">
        <f>IF(RES_hhdet_emi!C168=0,0,RES_hhdet_emi!C168*1000000/RES_hhdet_num!C168)</f>
        <v>13.74190231234194</v>
      </c>
      <c r="D168" s="132">
        <f>IF(RES_hhdet_emi!D168=0,0,RES_hhdet_emi!D168*1000000/RES_hhdet_num!D168)</f>
        <v>28.068796340361317</v>
      </c>
      <c r="E168" s="132">
        <f>IF(RES_hhdet_emi!E168=0,0,RES_hhdet_emi!E168*1000000/RES_hhdet_num!E168)</f>
        <v>27.834793457189335</v>
      </c>
      <c r="F168" s="132">
        <f>IF(RES_hhdet_emi!F168=0,0,RES_hhdet_emi!F168*1000000/RES_hhdet_num!F168)</f>
        <v>26.995738776159122</v>
      </c>
      <c r="G168" s="132">
        <f>IF(RES_hhdet_emi!G168=0,0,RES_hhdet_emi!G168*1000000/RES_hhdet_num!G168)</f>
        <v>157.63562226160934</v>
      </c>
      <c r="H168" s="132">
        <f>IF(RES_hhdet_emi!H168=0,0,RES_hhdet_emi!H168*1000000/RES_hhdet_num!H168)</f>
        <v>56.104379347554719</v>
      </c>
      <c r="I168" s="132">
        <f>IF(RES_hhdet_emi!I168=0,0,RES_hhdet_emi!I168*1000000/RES_hhdet_num!I168)</f>
        <v>25.429266815128329</v>
      </c>
      <c r="J168" s="132">
        <f>IF(RES_hhdet_emi!J168=0,0,RES_hhdet_emi!J168*1000000/RES_hhdet_num!J168)</f>
        <v>24.764862246266013</v>
      </c>
      <c r="K168" s="132">
        <f>IF(RES_hhdet_emi!K168=0,0,RES_hhdet_emi!K168*1000000/RES_hhdet_num!K168)</f>
        <v>24.424182463873883</v>
      </c>
      <c r="L168" s="132">
        <f>IF(RES_hhdet_emi!L168=0,0,RES_hhdet_emi!L168*1000000/RES_hhdet_num!L168)</f>
        <v>23.910655683967349</v>
      </c>
      <c r="M168" s="132">
        <f>IF(RES_hhdet_emi!M168=0,0,RES_hhdet_emi!M168*1000000/RES_hhdet_num!M168)</f>
        <v>22.231943037445557</v>
      </c>
      <c r="N168" s="132">
        <f>IF(RES_hhdet_emi!N168=0,0,RES_hhdet_emi!N168*1000000/RES_hhdet_num!N168)</f>
        <v>20.753952160670938</v>
      </c>
      <c r="O168" s="132">
        <f>IF(RES_hhdet_emi!O168=0,0,RES_hhdet_emi!O168*1000000/RES_hhdet_num!O168)</f>
        <v>19.732549545325924</v>
      </c>
      <c r="P168" s="132">
        <f>IF(RES_hhdet_emi!P168=0,0,RES_hhdet_emi!P168*1000000/RES_hhdet_num!P168)</f>
        <v>34.560410522498451</v>
      </c>
      <c r="Q168" s="132">
        <f>IF(RES_hhdet_emi!Q168=0,0,RES_hhdet_emi!Q168*1000000/RES_hhdet_num!Q168)</f>
        <v>86.758223561292738</v>
      </c>
    </row>
    <row r="169" spans="1:17" ht="12" customHeight="1" x14ac:dyDescent="0.25">
      <c r="A169" s="166" t="s">
        <v>57</v>
      </c>
      <c r="B169" s="165">
        <f>IF(RES_hhdet_emi!B169=0,0,RES_hhdet_emi!B169*1000000/RES_hhdet_num!B168)</f>
        <v>29.527792636177658</v>
      </c>
      <c r="C169" s="165">
        <f>IF(RES_hhdet_emi!C169=0,0,RES_hhdet_emi!C169*1000000/RES_hhdet_num!C168)</f>
        <v>13.74190231234194</v>
      </c>
      <c r="D169" s="165">
        <f>IF(RES_hhdet_emi!D169=0,0,RES_hhdet_emi!D169*1000000/RES_hhdet_num!D168)</f>
        <v>28.068796340361317</v>
      </c>
      <c r="E169" s="165">
        <f>IF(RES_hhdet_emi!E169=0,0,RES_hhdet_emi!E169*1000000/RES_hhdet_num!E168)</f>
        <v>27.834793457189335</v>
      </c>
      <c r="F169" s="165">
        <f>IF(RES_hhdet_emi!F169=0,0,RES_hhdet_emi!F169*1000000/RES_hhdet_num!F168)</f>
        <v>26.995738776159122</v>
      </c>
      <c r="G169" s="165">
        <f>IF(RES_hhdet_emi!G169=0,0,RES_hhdet_emi!G169*1000000/RES_hhdet_num!G168)</f>
        <v>157.63562226160934</v>
      </c>
      <c r="H169" s="165">
        <f>IF(RES_hhdet_emi!H169=0,0,RES_hhdet_emi!H169*1000000/RES_hhdet_num!H168)</f>
        <v>56.104379347554719</v>
      </c>
      <c r="I169" s="165">
        <f>IF(RES_hhdet_emi!I169=0,0,RES_hhdet_emi!I169*1000000/RES_hhdet_num!I168)</f>
        <v>25.429266815128329</v>
      </c>
      <c r="J169" s="165">
        <f>IF(RES_hhdet_emi!J169=0,0,RES_hhdet_emi!J169*1000000/RES_hhdet_num!J168)</f>
        <v>24.764862246266013</v>
      </c>
      <c r="K169" s="165">
        <f>IF(RES_hhdet_emi!K169=0,0,RES_hhdet_emi!K169*1000000/RES_hhdet_num!K168)</f>
        <v>24.424182463873883</v>
      </c>
      <c r="L169" s="165">
        <f>IF(RES_hhdet_emi!L169=0,0,RES_hhdet_emi!L169*1000000/RES_hhdet_num!L168)</f>
        <v>23.910655683967349</v>
      </c>
      <c r="M169" s="165">
        <f>IF(RES_hhdet_emi!M169=0,0,RES_hhdet_emi!M169*1000000/RES_hhdet_num!M168)</f>
        <v>22.231943037445557</v>
      </c>
      <c r="N169" s="165">
        <f>IF(RES_hhdet_emi!N169=0,0,RES_hhdet_emi!N169*1000000/RES_hhdet_num!N168)</f>
        <v>20.753952160670938</v>
      </c>
      <c r="O169" s="165">
        <f>IF(RES_hhdet_emi!O169=0,0,RES_hhdet_emi!O169*1000000/RES_hhdet_num!O168)</f>
        <v>19.732549545325924</v>
      </c>
      <c r="P169" s="165">
        <f>IF(RES_hhdet_emi!P169=0,0,RES_hhdet_emi!P169*1000000/RES_hhdet_num!P168)</f>
        <v>34.560410522498451</v>
      </c>
      <c r="Q169" s="165">
        <f>IF(RES_hhdet_emi!Q169=0,0,RES_hhdet_emi!Q169*1000000/RES_hhdet_num!Q168)</f>
        <v>86.758223561292738</v>
      </c>
    </row>
    <row r="170" spans="1:17" ht="12" customHeight="1" x14ac:dyDescent="0.25">
      <c r="A170" s="147" t="s">
        <v>59</v>
      </c>
      <c r="B170" s="164">
        <f>IF(RES_hhdet_emi!B170=0,0,RES_hhdet_emi!B170*1000000/RES_hhdet_num!B168)</f>
        <v>0</v>
      </c>
      <c r="C170" s="164">
        <f>IF(RES_hhdet_emi!C170=0,0,RES_hhdet_emi!C170*1000000/RES_hhdet_num!C168)</f>
        <v>0</v>
      </c>
      <c r="D170" s="164">
        <f>IF(RES_hhdet_emi!D170=0,0,RES_hhdet_emi!D170*1000000/RES_hhdet_num!D168)</f>
        <v>0</v>
      </c>
      <c r="E170" s="164">
        <f>IF(RES_hhdet_emi!E170=0,0,RES_hhdet_emi!E170*1000000/RES_hhdet_num!E168)</f>
        <v>0</v>
      </c>
      <c r="F170" s="164">
        <f>IF(RES_hhdet_emi!F170=0,0,RES_hhdet_emi!F170*1000000/RES_hhdet_num!F168)</f>
        <v>0</v>
      </c>
      <c r="G170" s="164">
        <f>IF(RES_hhdet_emi!G170=0,0,RES_hhdet_emi!G170*1000000/RES_hhdet_num!G168)</f>
        <v>0</v>
      </c>
      <c r="H170" s="164">
        <f>IF(RES_hhdet_emi!H170=0,0,RES_hhdet_emi!H170*1000000/RES_hhdet_num!H168)</f>
        <v>0</v>
      </c>
      <c r="I170" s="164">
        <f>IF(RES_hhdet_emi!I170=0,0,RES_hhdet_emi!I170*1000000/RES_hhdet_num!I168)</f>
        <v>0</v>
      </c>
      <c r="J170" s="164">
        <f>IF(RES_hhdet_emi!J170=0,0,RES_hhdet_emi!J170*1000000/RES_hhdet_num!J168)</f>
        <v>0</v>
      </c>
      <c r="K170" s="164">
        <f>IF(RES_hhdet_emi!K170=0,0,RES_hhdet_emi!K170*1000000/RES_hhdet_num!K168)</f>
        <v>0</v>
      </c>
      <c r="L170" s="164">
        <f>IF(RES_hhdet_emi!L170=0,0,RES_hhdet_emi!L170*1000000/RES_hhdet_num!L168)</f>
        <v>0</v>
      </c>
      <c r="M170" s="164">
        <f>IF(RES_hhdet_emi!M170=0,0,RES_hhdet_emi!M170*1000000/RES_hhdet_num!M168)</f>
        <v>0</v>
      </c>
      <c r="N170" s="164">
        <f>IF(RES_hhdet_emi!N170=0,0,RES_hhdet_emi!N170*1000000/RES_hhdet_num!N168)</f>
        <v>0</v>
      </c>
      <c r="O170" s="164">
        <f>IF(RES_hhdet_emi!O170=0,0,RES_hhdet_emi!O170*1000000/RES_hhdet_num!O168)</f>
        <v>0</v>
      </c>
      <c r="P170" s="164">
        <f>IF(RES_hhdet_emi!P170=0,0,RES_hhdet_emi!P170*1000000/RES_hhdet_num!P168)</f>
        <v>0</v>
      </c>
      <c r="Q170" s="164">
        <f>IF(RES_hhdet_emi!Q170=0,0,RES_hhdet_emi!Q170*1000000/RES_hhdet_num!Q168)</f>
        <v>0</v>
      </c>
    </row>
    <row r="171" spans="1:17" ht="12" customHeight="1" x14ac:dyDescent="0.25">
      <c r="A171" s="163" t="s">
        <v>142</v>
      </c>
      <c r="B171" s="162">
        <f>IF(RES_hhdet_emi!B171=0,0,RES_hhdet_emi!B171*1000000/RES_hhdet_num!B171)</f>
        <v>0</v>
      </c>
      <c r="C171" s="162">
        <f>IF(RES_hhdet_emi!C171=0,0,RES_hhdet_emi!C171*1000000/RES_hhdet_num!C171)</f>
        <v>0</v>
      </c>
      <c r="D171" s="162">
        <f>IF(RES_hhdet_emi!D171=0,0,RES_hhdet_emi!D171*1000000/RES_hhdet_num!D171)</f>
        <v>0</v>
      </c>
      <c r="E171" s="162">
        <f>IF(RES_hhdet_emi!E171=0,0,RES_hhdet_emi!E171*1000000/RES_hhdet_num!E171)</f>
        <v>0</v>
      </c>
      <c r="F171" s="162">
        <f>IF(RES_hhdet_emi!F171=0,0,RES_hhdet_emi!F171*1000000/RES_hhdet_num!F171)</f>
        <v>0</v>
      </c>
      <c r="G171" s="162">
        <f>IF(RES_hhdet_emi!G171=0,0,RES_hhdet_emi!G171*1000000/RES_hhdet_num!G171)</f>
        <v>0</v>
      </c>
      <c r="H171" s="162">
        <f>IF(RES_hhdet_emi!H171=0,0,RES_hhdet_emi!H171*1000000/RES_hhdet_num!H171)</f>
        <v>0</v>
      </c>
      <c r="I171" s="162">
        <f>IF(RES_hhdet_emi!I171=0,0,RES_hhdet_emi!I171*1000000/RES_hhdet_num!I171)</f>
        <v>0</v>
      </c>
      <c r="J171" s="162">
        <f>IF(RES_hhdet_emi!J171=0,0,RES_hhdet_emi!J171*1000000/RES_hhdet_num!J171)</f>
        <v>0</v>
      </c>
      <c r="K171" s="162">
        <f>IF(RES_hhdet_emi!K171=0,0,RES_hhdet_emi!K171*1000000/RES_hhdet_num!K171)</f>
        <v>0</v>
      </c>
      <c r="L171" s="162">
        <f>IF(RES_hhdet_emi!L171=0,0,RES_hhdet_emi!L171*1000000/RES_hhdet_num!L171)</f>
        <v>0</v>
      </c>
      <c r="M171" s="162">
        <f>IF(RES_hhdet_emi!M171=0,0,RES_hhdet_emi!M171*1000000/RES_hhdet_num!M171)</f>
        <v>0</v>
      </c>
      <c r="N171" s="162">
        <f>IF(RES_hhdet_emi!N171=0,0,RES_hhdet_emi!N171*1000000/RES_hhdet_num!N171)</f>
        <v>0</v>
      </c>
      <c r="O171" s="162">
        <f>IF(RES_hhdet_emi!O171=0,0,RES_hhdet_emi!O171*1000000/RES_hhdet_num!O171)</f>
        <v>0</v>
      </c>
      <c r="P171" s="162">
        <f>IF(RES_hhdet_emi!P171=0,0,RES_hhdet_emi!P171*1000000/RES_hhdet_num!P171)</f>
        <v>0</v>
      </c>
      <c r="Q171" s="162">
        <f>IF(RES_hhdet_emi!Q171=0,0,RES_hhdet_emi!Q171*1000000/RES_hhdet_num!Q171)</f>
        <v>0</v>
      </c>
    </row>
    <row r="172" spans="1:17" ht="12" customHeight="1" x14ac:dyDescent="0.25">
      <c r="A172" s="161" t="s">
        <v>141</v>
      </c>
      <c r="B172" s="160">
        <f>IF(RES_hhdet_emi!B172=0,0,RES_hhdet_emi!B172*1000000/RES_hhdet_num!B172)</f>
        <v>0</v>
      </c>
      <c r="C172" s="160">
        <f>IF(RES_hhdet_emi!C172=0,0,RES_hhdet_emi!C172*1000000/RES_hhdet_num!C172)</f>
        <v>0</v>
      </c>
      <c r="D172" s="160">
        <f>IF(RES_hhdet_emi!D172=0,0,RES_hhdet_emi!D172*1000000/RES_hhdet_num!D172)</f>
        <v>0</v>
      </c>
      <c r="E172" s="160">
        <f>IF(RES_hhdet_emi!E172=0,0,RES_hhdet_emi!E172*1000000/RES_hhdet_num!E172)</f>
        <v>0</v>
      </c>
      <c r="F172" s="160">
        <f>IF(RES_hhdet_emi!F172=0,0,RES_hhdet_emi!F172*1000000/RES_hhdet_num!F172)</f>
        <v>0</v>
      </c>
      <c r="G172" s="160">
        <f>IF(RES_hhdet_emi!G172=0,0,RES_hhdet_emi!G172*1000000/RES_hhdet_num!G172)</f>
        <v>0</v>
      </c>
      <c r="H172" s="160">
        <f>IF(RES_hhdet_emi!H172=0,0,RES_hhdet_emi!H172*1000000/RES_hhdet_num!H172)</f>
        <v>0</v>
      </c>
      <c r="I172" s="160">
        <f>IF(RES_hhdet_emi!I172=0,0,RES_hhdet_emi!I172*1000000/RES_hhdet_num!I172)</f>
        <v>0</v>
      </c>
      <c r="J172" s="160">
        <f>IF(RES_hhdet_emi!J172=0,0,RES_hhdet_emi!J172*1000000/RES_hhdet_num!J172)</f>
        <v>0</v>
      </c>
      <c r="K172" s="160">
        <f>IF(RES_hhdet_emi!K172=0,0,RES_hhdet_emi!K172*1000000/RES_hhdet_num!K172)</f>
        <v>0</v>
      </c>
      <c r="L172" s="160">
        <f>IF(RES_hhdet_emi!L172=0,0,RES_hhdet_emi!L172*1000000/RES_hhdet_num!L172)</f>
        <v>0</v>
      </c>
      <c r="M172" s="160">
        <f>IF(RES_hhdet_emi!M172=0,0,RES_hhdet_emi!M172*1000000/RES_hhdet_num!M172)</f>
        <v>0</v>
      </c>
      <c r="N172" s="160">
        <f>IF(RES_hhdet_emi!N172=0,0,RES_hhdet_emi!N172*1000000/RES_hhdet_num!N172)</f>
        <v>0</v>
      </c>
      <c r="O172" s="160">
        <f>IF(RES_hhdet_emi!O172=0,0,RES_hhdet_emi!O172*1000000/RES_hhdet_num!O172)</f>
        <v>0</v>
      </c>
      <c r="P172" s="160">
        <f>IF(RES_hhdet_emi!P172=0,0,RES_hhdet_emi!P172*1000000/RES_hhdet_num!P172)</f>
        <v>0</v>
      </c>
      <c r="Q172" s="160">
        <f>IF(RES_hhdet_emi!Q172=0,0,RES_hhdet_emi!Q172*1000000/RES_hhdet_num!Q172)</f>
        <v>0</v>
      </c>
    </row>
    <row r="173" spans="1:17" ht="12" customHeight="1" x14ac:dyDescent="0.25">
      <c r="A173" s="148" t="s">
        <v>60</v>
      </c>
      <c r="B173" s="156">
        <f>IF(RES_hhdet_emi!B173=0,0,RES_hhdet_emi!B173*1000000/RES_hhdet_num!B172)</f>
        <v>0</v>
      </c>
      <c r="C173" s="156">
        <f>IF(RES_hhdet_emi!C173=0,0,RES_hhdet_emi!C173*1000000/RES_hhdet_num!C172)</f>
        <v>0</v>
      </c>
      <c r="D173" s="156">
        <f>IF(RES_hhdet_emi!D173=0,0,RES_hhdet_emi!D173*1000000/RES_hhdet_num!D172)</f>
        <v>0</v>
      </c>
      <c r="E173" s="156">
        <f>IF(RES_hhdet_emi!E173=0,0,RES_hhdet_emi!E173*1000000/RES_hhdet_num!E172)</f>
        <v>0</v>
      </c>
      <c r="F173" s="156">
        <f>IF(RES_hhdet_emi!F173=0,0,RES_hhdet_emi!F173*1000000/RES_hhdet_num!F172)</f>
        <v>0</v>
      </c>
      <c r="G173" s="156">
        <f>IF(RES_hhdet_emi!G173=0,0,RES_hhdet_emi!G173*1000000/RES_hhdet_num!G172)</f>
        <v>0</v>
      </c>
      <c r="H173" s="156">
        <f>IF(RES_hhdet_emi!H173=0,0,RES_hhdet_emi!H173*1000000/RES_hhdet_num!H172)</f>
        <v>0</v>
      </c>
      <c r="I173" s="156">
        <f>IF(RES_hhdet_emi!I173=0,0,RES_hhdet_emi!I173*1000000/RES_hhdet_num!I172)</f>
        <v>0</v>
      </c>
      <c r="J173" s="156">
        <f>IF(RES_hhdet_emi!J173=0,0,RES_hhdet_emi!J173*1000000/RES_hhdet_num!J172)</f>
        <v>0</v>
      </c>
      <c r="K173" s="156">
        <f>IF(RES_hhdet_emi!K173=0,0,RES_hhdet_emi!K173*1000000/RES_hhdet_num!K172)</f>
        <v>0</v>
      </c>
      <c r="L173" s="156">
        <f>IF(RES_hhdet_emi!L173=0,0,RES_hhdet_emi!L173*1000000/RES_hhdet_num!L172)</f>
        <v>0</v>
      </c>
      <c r="M173" s="156">
        <f>IF(RES_hhdet_emi!M173=0,0,RES_hhdet_emi!M173*1000000/RES_hhdet_num!M172)</f>
        <v>0</v>
      </c>
      <c r="N173" s="156">
        <f>IF(RES_hhdet_emi!N173=0,0,RES_hhdet_emi!N173*1000000/RES_hhdet_num!N172)</f>
        <v>0</v>
      </c>
      <c r="O173" s="156">
        <f>IF(RES_hhdet_emi!O173=0,0,RES_hhdet_emi!O173*1000000/RES_hhdet_num!O172)</f>
        <v>0</v>
      </c>
      <c r="P173" s="156">
        <f>IF(RES_hhdet_emi!P173=0,0,RES_hhdet_emi!P173*1000000/RES_hhdet_num!P172)</f>
        <v>0</v>
      </c>
      <c r="Q173" s="156">
        <f>IF(RES_hhdet_emi!Q173=0,0,RES_hhdet_emi!Q173*1000000/RES_hhdet_num!Q172)</f>
        <v>0</v>
      </c>
    </row>
    <row r="174" spans="1:17" ht="12" customHeight="1" x14ac:dyDescent="0.25">
      <c r="A174" s="159" t="s">
        <v>59</v>
      </c>
      <c r="B174" s="57">
        <f>IF(RES_hhdet_emi!B174=0,0,RES_hhdet_emi!B174*1000000/RES_hhdet_num!B172)</f>
        <v>0</v>
      </c>
      <c r="C174" s="57">
        <f>IF(RES_hhdet_emi!C174=0,0,RES_hhdet_emi!C174*1000000/RES_hhdet_num!C172)</f>
        <v>0</v>
      </c>
      <c r="D174" s="57">
        <f>IF(RES_hhdet_emi!D174=0,0,RES_hhdet_emi!D174*1000000/RES_hhdet_num!D172)</f>
        <v>0</v>
      </c>
      <c r="E174" s="57">
        <f>IF(RES_hhdet_emi!E174=0,0,RES_hhdet_emi!E174*1000000/RES_hhdet_num!E172)</f>
        <v>0</v>
      </c>
      <c r="F174" s="57">
        <f>IF(RES_hhdet_emi!F174=0,0,RES_hhdet_emi!F174*1000000/RES_hhdet_num!F172)</f>
        <v>0</v>
      </c>
      <c r="G174" s="57">
        <f>IF(RES_hhdet_emi!G174=0,0,RES_hhdet_emi!G174*1000000/RES_hhdet_num!G172)</f>
        <v>0</v>
      </c>
      <c r="H174" s="57">
        <f>IF(RES_hhdet_emi!H174=0,0,RES_hhdet_emi!H174*1000000/RES_hhdet_num!H172)</f>
        <v>0</v>
      </c>
      <c r="I174" s="57">
        <f>IF(RES_hhdet_emi!I174=0,0,RES_hhdet_emi!I174*1000000/RES_hhdet_num!I172)</f>
        <v>0</v>
      </c>
      <c r="J174" s="57">
        <f>IF(RES_hhdet_emi!J174=0,0,RES_hhdet_emi!J174*1000000/RES_hhdet_num!J172)</f>
        <v>0</v>
      </c>
      <c r="K174" s="57">
        <f>IF(RES_hhdet_emi!K174=0,0,RES_hhdet_emi!K174*1000000/RES_hhdet_num!K172)</f>
        <v>0</v>
      </c>
      <c r="L174" s="57">
        <f>IF(RES_hhdet_emi!L174=0,0,RES_hhdet_emi!L174*1000000/RES_hhdet_num!L172)</f>
        <v>0</v>
      </c>
      <c r="M174" s="57">
        <f>IF(RES_hhdet_emi!M174=0,0,RES_hhdet_emi!M174*1000000/RES_hhdet_num!M172)</f>
        <v>0</v>
      </c>
      <c r="N174" s="57">
        <f>IF(RES_hhdet_emi!N174=0,0,RES_hhdet_emi!N174*1000000/RES_hhdet_num!N172)</f>
        <v>0</v>
      </c>
      <c r="O174" s="57">
        <f>IF(RES_hhdet_emi!O174=0,0,RES_hhdet_emi!O174*1000000/RES_hhdet_num!O172)</f>
        <v>0</v>
      </c>
      <c r="P174" s="57">
        <f>IF(RES_hhdet_emi!P174=0,0,RES_hhdet_emi!P174*1000000/RES_hhdet_num!P172)</f>
        <v>0</v>
      </c>
      <c r="Q174" s="57">
        <f>IF(RES_hhdet_emi!Q174=0,0,RES_hhdet_emi!Q174*1000000/RES_hhdet_num!Q172)</f>
        <v>0</v>
      </c>
    </row>
    <row r="175" spans="1:17" ht="12" customHeight="1" x14ac:dyDescent="0.25">
      <c r="A175" s="158" t="s">
        <v>62</v>
      </c>
      <c r="B175" s="157">
        <f>IF(RES_hhdet_emi!B175=0,0,RES_hhdet_emi!B175*1000000/RES_hhdet_num!B$161)</f>
        <v>313.16525202464322</v>
      </c>
      <c r="C175" s="157">
        <f>IF(RES_hhdet_emi!C175=0,0,RES_hhdet_emi!C175*1000000/RES_hhdet_num!C$161)</f>
        <v>305.96103873542893</v>
      </c>
      <c r="D175" s="157">
        <f>IF(RES_hhdet_emi!D175=0,0,RES_hhdet_emi!D175*1000000/RES_hhdet_num!D$161)</f>
        <v>294.82599799965993</v>
      </c>
      <c r="E175" s="157">
        <f>IF(RES_hhdet_emi!E175=0,0,RES_hhdet_emi!E175*1000000/RES_hhdet_num!E$161)</f>
        <v>312.3997731005885</v>
      </c>
      <c r="F175" s="157">
        <f>IF(RES_hhdet_emi!F175=0,0,RES_hhdet_emi!F175*1000000/RES_hhdet_num!F$161)</f>
        <v>316.42854025941733</v>
      </c>
      <c r="G175" s="157">
        <f>IF(RES_hhdet_emi!G175=0,0,RES_hhdet_emi!G175*1000000/RES_hhdet_num!G$161)</f>
        <v>289.5892361230662</v>
      </c>
      <c r="H175" s="157">
        <f>IF(RES_hhdet_emi!H175=0,0,RES_hhdet_emi!H175*1000000/RES_hhdet_num!H$161)</f>
        <v>235.97062358311089</v>
      </c>
      <c r="I175" s="157">
        <f>IF(RES_hhdet_emi!I175=0,0,RES_hhdet_emi!I175*1000000/RES_hhdet_num!I$161)</f>
        <v>254.43396977871535</v>
      </c>
      <c r="J175" s="157">
        <f>IF(RES_hhdet_emi!J175=0,0,RES_hhdet_emi!J175*1000000/RES_hhdet_num!J$161)</f>
        <v>231.93413773144658</v>
      </c>
      <c r="K175" s="157">
        <f>IF(RES_hhdet_emi!K175=0,0,RES_hhdet_emi!K175*1000000/RES_hhdet_num!K$161)</f>
        <v>231.20932333237565</v>
      </c>
      <c r="L175" s="157">
        <f>IF(RES_hhdet_emi!L175=0,0,RES_hhdet_emi!L175*1000000/RES_hhdet_num!L$161)</f>
        <v>224.52017572334722</v>
      </c>
      <c r="M175" s="157">
        <f>IF(RES_hhdet_emi!M175=0,0,RES_hhdet_emi!M175*1000000/RES_hhdet_num!M$161)</f>
        <v>245.14032985577029</v>
      </c>
      <c r="N175" s="157">
        <f>IF(RES_hhdet_emi!N175=0,0,RES_hhdet_emi!N175*1000000/RES_hhdet_num!N$161)</f>
        <v>232.83218379692698</v>
      </c>
      <c r="O175" s="157">
        <f>IF(RES_hhdet_emi!O175=0,0,RES_hhdet_emi!O175*1000000/RES_hhdet_num!O$161)</f>
        <v>221.86560816099842</v>
      </c>
      <c r="P175" s="157">
        <f>IF(RES_hhdet_emi!P175=0,0,RES_hhdet_emi!P175*1000000/RES_hhdet_num!P$161)</f>
        <v>211.01695881799242</v>
      </c>
      <c r="Q175" s="157">
        <f>IF(RES_hhdet_emi!Q175=0,0,RES_hhdet_emi!Q175*1000000/RES_hhdet_num!Q$161)</f>
        <v>217.59125465807097</v>
      </c>
    </row>
    <row r="176" spans="1:17" ht="12" customHeight="1" x14ac:dyDescent="0.25">
      <c r="A176" s="23" t="s">
        <v>57</v>
      </c>
      <c r="B176" s="156">
        <f>IF(RES_hhdet_emi!B176=0,0,RES_hhdet_emi!B176*1000000/RES_hhdet_num!B176)</f>
        <v>625.05137837200266</v>
      </c>
      <c r="C176" s="156">
        <f>IF(RES_hhdet_emi!C176=0,0,RES_hhdet_emi!C176*1000000/RES_hhdet_num!C176)</f>
        <v>479.87504904875743</v>
      </c>
      <c r="D176" s="156">
        <f>IF(RES_hhdet_emi!D176=0,0,RES_hhdet_emi!D176*1000000/RES_hhdet_num!D176)</f>
        <v>471.38982056066874</v>
      </c>
      <c r="E176" s="156">
        <f>IF(RES_hhdet_emi!E176=0,0,RES_hhdet_emi!E176*1000000/RES_hhdet_num!E176)</f>
        <v>511.68972196418736</v>
      </c>
      <c r="F176" s="156">
        <f>IF(RES_hhdet_emi!F176=0,0,RES_hhdet_emi!F176*1000000/RES_hhdet_num!F176)</f>
        <v>530.32285150016048</v>
      </c>
      <c r="G176" s="156">
        <f>IF(RES_hhdet_emi!G176=0,0,RES_hhdet_emi!G176*1000000/RES_hhdet_num!G176)</f>
        <v>517.7693663450442</v>
      </c>
      <c r="H176" s="156">
        <f>IF(RES_hhdet_emi!H176=0,0,RES_hhdet_emi!H176*1000000/RES_hhdet_num!H176)</f>
        <v>472.49913502257203</v>
      </c>
      <c r="I176" s="156">
        <f>IF(RES_hhdet_emi!I176=0,0,RES_hhdet_emi!I176*1000000/RES_hhdet_num!I176)</f>
        <v>511.50959542839524</v>
      </c>
      <c r="J176" s="156">
        <f>IF(RES_hhdet_emi!J176=0,0,RES_hhdet_emi!J176*1000000/RES_hhdet_num!J176)</f>
        <v>486.98813865086589</v>
      </c>
      <c r="K176" s="156">
        <f>IF(RES_hhdet_emi!K176=0,0,RES_hhdet_emi!K176*1000000/RES_hhdet_num!K176)</f>
        <v>500.6759588576482</v>
      </c>
      <c r="L176" s="156">
        <f>IF(RES_hhdet_emi!L176=0,0,RES_hhdet_emi!L176*1000000/RES_hhdet_num!L176)</f>
        <v>492.62191166073109</v>
      </c>
      <c r="M176" s="156">
        <f>IF(RES_hhdet_emi!M176=0,0,RES_hhdet_emi!M176*1000000/RES_hhdet_num!M176)</f>
        <v>488.18672156756202</v>
      </c>
      <c r="N176" s="156">
        <f>IF(RES_hhdet_emi!N176=0,0,RES_hhdet_emi!N176*1000000/RES_hhdet_num!N176)</f>
        <v>473.80642228910023</v>
      </c>
      <c r="O176" s="156">
        <f>IF(RES_hhdet_emi!O176=0,0,RES_hhdet_emi!O176*1000000/RES_hhdet_num!O176)</f>
        <v>423.63108793124945</v>
      </c>
      <c r="P176" s="156">
        <f>IF(RES_hhdet_emi!P176=0,0,RES_hhdet_emi!P176*1000000/RES_hhdet_num!P176)</f>
        <v>416.53218434901828</v>
      </c>
      <c r="Q176" s="156">
        <f>IF(RES_hhdet_emi!Q176=0,0,RES_hhdet_emi!Q176*1000000/RES_hhdet_num!Q176)</f>
        <v>432.54967940909756</v>
      </c>
    </row>
    <row r="177" spans="1:17" ht="12" customHeight="1" x14ac:dyDescent="0.25">
      <c r="A177" s="29" t="s">
        <v>140</v>
      </c>
      <c r="B177" s="57">
        <f>IF(RES_hhdet_emi!B177=0,0,RES_hhdet_emi!B177*1000000/RES_hhdet_num!B177)</f>
        <v>0</v>
      </c>
      <c r="C177" s="57">
        <f>IF(RES_hhdet_emi!C177=0,0,RES_hhdet_emi!C177*1000000/RES_hhdet_num!C177)</f>
        <v>0</v>
      </c>
      <c r="D177" s="57">
        <f>IF(RES_hhdet_emi!D177=0,0,RES_hhdet_emi!D177*1000000/RES_hhdet_num!D177)</f>
        <v>0</v>
      </c>
      <c r="E177" s="57">
        <f>IF(RES_hhdet_emi!E177=0,0,RES_hhdet_emi!E177*1000000/RES_hhdet_num!E177)</f>
        <v>0</v>
      </c>
      <c r="F177" s="57">
        <f>IF(RES_hhdet_emi!F177=0,0,RES_hhdet_emi!F177*1000000/RES_hhdet_num!F177)</f>
        <v>0</v>
      </c>
      <c r="G177" s="57">
        <f>IF(RES_hhdet_emi!G177=0,0,RES_hhdet_emi!G177*1000000/RES_hhdet_num!G177)</f>
        <v>0</v>
      </c>
      <c r="H177" s="57">
        <f>IF(RES_hhdet_emi!H177=0,0,RES_hhdet_emi!H177*1000000/RES_hhdet_num!H177)</f>
        <v>0</v>
      </c>
      <c r="I177" s="57">
        <f>IF(RES_hhdet_emi!I177=0,0,RES_hhdet_emi!I177*1000000/RES_hhdet_num!I177)</f>
        <v>0</v>
      </c>
      <c r="J177" s="57">
        <f>IF(RES_hhdet_emi!J177=0,0,RES_hhdet_emi!J177*1000000/RES_hhdet_num!J177)</f>
        <v>0</v>
      </c>
      <c r="K177" s="57">
        <f>IF(RES_hhdet_emi!K177=0,0,RES_hhdet_emi!K177*1000000/RES_hhdet_num!K177)</f>
        <v>0</v>
      </c>
      <c r="L177" s="57">
        <f>IF(RES_hhdet_emi!L177=0,0,RES_hhdet_emi!L177*1000000/RES_hhdet_num!L177)</f>
        <v>0</v>
      </c>
      <c r="M177" s="57">
        <f>IF(RES_hhdet_emi!M177=0,0,RES_hhdet_emi!M177*1000000/RES_hhdet_num!M177)</f>
        <v>0</v>
      </c>
      <c r="N177" s="57">
        <f>IF(RES_hhdet_emi!N177=0,0,RES_hhdet_emi!N177*1000000/RES_hhdet_num!N177)</f>
        <v>0</v>
      </c>
      <c r="O177" s="57">
        <f>IF(RES_hhdet_emi!O177=0,0,RES_hhdet_emi!O177*1000000/RES_hhdet_num!O177)</f>
        <v>0</v>
      </c>
      <c r="P177" s="57">
        <f>IF(RES_hhdet_emi!P177=0,0,RES_hhdet_emi!P177*1000000/RES_hhdet_num!P177)</f>
        <v>0</v>
      </c>
      <c r="Q177" s="57">
        <f>IF(RES_hhdet_emi!Q177=0,0,RES_hhdet_emi!Q177*1000000/RES_hhdet_num!Q177)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181</v>
      </c>
    </row>
    <row r="3" spans="1:17" ht="12" customHeight="1" x14ac:dyDescent="0.25">
      <c r="A3" s="152" t="s">
        <v>172</v>
      </c>
      <c r="B3" s="184">
        <f>RES_hhdet_fech!B3/RES_summary!B$19</f>
        <v>0</v>
      </c>
      <c r="C3" s="184">
        <f>RES_hhdet_fech!C3/RES_summary!C$19</f>
        <v>0</v>
      </c>
      <c r="D3" s="184">
        <f>RES_hhdet_fech!D3/RES_summary!D$19</f>
        <v>0</v>
      </c>
      <c r="E3" s="184">
        <f>RES_hhdet_fech!E3/RES_summary!E$19</f>
        <v>0</v>
      </c>
      <c r="F3" s="184">
        <f>RES_hhdet_fech!F3/RES_summary!F$19</f>
        <v>0</v>
      </c>
      <c r="G3" s="184">
        <f>RES_hhdet_fech!G3/RES_summary!G$19</f>
        <v>0</v>
      </c>
      <c r="H3" s="184">
        <f>RES_hhdet_fech!H3/RES_summary!H$19</f>
        <v>0</v>
      </c>
      <c r="I3" s="184">
        <f>RES_hhdet_fech!I3/RES_summary!I$19</f>
        <v>0</v>
      </c>
      <c r="J3" s="184">
        <f>RES_hhdet_fech!J3/RES_summary!J$19</f>
        <v>0</v>
      </c>
      <c r="K3" s="184">
        <f>RES_hhdet_fech!K3/RES_summary!K$19</f>
        <v>0</v>
      </c>
      <c r="L3" s="184">
        <f>RES_hhdet_fech!L3/RES_summary!L$19</f>
        <v>0</v>
      </c>
      <c r="M3" s="184">
        <f>RES_hhdet_fech!M3/RES_summary!M$19</f>
        <v>0</v>
      </c>
      <c r="N3" s="184">
        <f>RES_hhdet_fech!N3/RES_summary!N$19</f>
        <v>0</v>
      </c>
      <c r="O3" s="184">
        <f>RES_hhdet_fech!O3/RES_summary!O$19</f>
        <v>0</v>
      </c>
      <c r="P3" s="184">
        <f>RES_hhdet_fech!P3/RES_summary!P$19</f>
        <v>0</v>
      </c>
      <c r="Q3" s="184">
        <f>RES_hhdet_fech!Q3/RES_summary!Q$19</f>
        <v>0</v>
      </c>
    </row>
    <row r="4" spans="1:17" ht="12.95" customHeight="1" x14ac:dyDescent="0.25">
      <c r="A4" s="158" t="s">
        <v>65</v>
      </c>
      <c r="B4" s="178">
        <f>RES_hhdet_fech!B4/RES_summary!B$19</f>
        <v>0</v>
      </c>
      <c r="C4" s="178">
        <f>RES_hhdet_fech!C4/RES_summary!C$19</f>
        <v>0</v>
      </c>
      <c r="D4" s="178">
        <f>RES_hhdet_fech!D4/RES_summary!D$19</f>
        <v>0</v>
      </c>
      <c r="E4" s="178">
        <f>RES_hhdet_fech!E4/RES_summary!E$19</f>
        <v>0</v>
      </c>
      <c r="F4" s="178">
        <f>RES_hhdet_fech!F4/RES_summary!F$19</f>
        <v>0</v>
      </c>
      <c r="G4" s="178">
        <f>RES_hhdet_fech!G4/RES_summary!G$19</f>
        <v>0</v>
      </c>
      <c r="H4" s="178">
        <f>RES_hhdet_fech!H4/RES_summary!H$19</f>
        <v>0</v>
      </c>
      <c r="I4" s="178">
        <f>RES_hhdet_fech!I4/RES_summary!I$19</f>
        <v>0</v>
      </c>
      <c r="J4" s="178">
        <f>RES_hhdet_fech!J4/RES_summary!J$19</f>
        <v>0</v>
      </c>
      <c r="K4" s="178">
        <f>RES_hhdet_fech!K4/RES_summary!K$19</f>
        <v>0</v>
      </c>
      <c r="L4" s="178">
        <f>RES_hhdet_fech!L4/RES_summary!L$19</f>
        <v>0</v>
      </c>
      <c r="M4" s="178">
        <f>RES_hhdet_fech!M4/RES_summary!M$19</f>
        <v>0</v>
      </c>
      <c r="N4" s="178">
        <f>RES_hhdet_fech!N4/RES_summary!N$19</f>
        <v>0</v>
      </c>
      <c r="O4" s="178">
        <f>RES_hhdet_fech!O4/RES_summary!O$19</f>
        <v>0</v>
      </c>
      <c r="P4" s="178">
        <f>RES_hhdet_fech!P4/RES_summary!P$19</f>
        <v>0</v>
      </c>
      <c r="Q4" s="178">
        <f>RES_hhdet_fech!Q4/RES_summary!Q$19</f>
        <v>0</v>
      </c>
    </row>
    <row r="5" spans="1:17" ht="12" customHeight="1" x14ac:dyDescent="0.25">
      <c r="A5" s="23" t="s">
        <v>58</v>
      </c>
      <c r="B5" s="177">
        <f>RES_hhdet_fech!B5/RES_summary!B$19</f>
        <v>0</v>
      </c>
      <c r="C5" s="177">
        <f>RES_hhdet_fech!C5/RES_summary!C$19</f>
        <v>0</v>
      </c>
      <c r="D5" s="177">
        <f>RES_hhdet_fech!D5/RES_summary!D$19</f>
        <v>0</v>
      </c>
      <c r="E5" s="177">
        <f>RES_hhdet_fech!E5/RES_summary!E$19</f>
        <v>0</v>
      </c>
      <c r="F5" s="177">
        <f>RES_hhdet_fech!F5/RES_summary!F$19</f>
        <v>0</v>
      </c>
      <c r="G5" s="177">
        <f>RES_hhdet_fech!G5/RES_summary!G$19</f>
        <v>0</v>
      </c>
      <c r="H5" s="177">
        <f>RES_hhdet_fech!H5/RES_summary!H$19</f>
        <v>0</v>
      </c>
      <c r="I5" s="177">
        <f>RES_hhdet_fech!I5/RES_summary!I$19</f>
        <v>0</v>
      </c>
      <c r="J5" s="177">
        <f>RES_hhdet_fech!J5/RES_summary!J$19</f>
        <v>0</v>
      </c>
      <c r="K5" s="177">
        <f>RES_hhdet_fech!K5/RES_summary!K$19</f>
        <v>0</v>
      </c>
      <c r="L5" s="177">
        <f>RES_hhdet_fech!L5/RES_summary!L$19</f>
        <v>0</v>
      </c>
      <c r="M5" s="177">
        <f>RES_hhdet_fech!M5/RES_summary!M$19</f>
        <v>0</v>
      </c>
      <c r="N5" s="177">
        <f>RES_hhdet_fech!N5/RES_summary!N$19</f>
        <v>0</v>
      </c>
      <c r="O5" s="177">
        <f>RES_hhdet_fech!O5/RES_summary!O$19</f>
        <v>0</v>
      </c>
      <c r="P5" s="177">
        <f>RES_hhdet_fech!P5/RES_summary!P$19</f>
        <v>0</v>
      </c>
      <c r="Q5" s="177">
        <f>RES_hhdet_fech!Q5/RES_summary!Q$19</f>
        <v>0</v>
      </c>
    </row>
    <row r="6" spans="1:17" ht="12" customHeight="1" x14ac:dyDescent="0.25">
      <c r="A6" s="23" t="s">
        <v>60</v>
      </c>
      <c r="B6" s="177">
        <f>RES_hhdet_fech!B6/RES_summary!B$19</f>
        <v>0</v>
      </c>
      <c r="C6" s="177">
        <f>RES_hhdet_fech!C6/RES_summary!C$19</f>
        <v>0</v>
      </c>
      <c r="D6" s="177">
        <f>RES_hhdet_fech!D6/RES_summary!D$19</f>
        <v>0</v>
      </c>
      <c r="E6" s="177">
        <f>RES_hhdet_fech!E6/RES_summary!E$19</f>
        <v>0</v>
      </c>
      <c r="F6" s="177">
        <f>RES_hhdet_fech!F6/RES_summary!F$19</f>
        <v>0</v>
      </c>
      <c r="G6" s="177">
        <f>RES_hhdet_fech!G6/RES_summary!G$19</f>
        <v>0</v>
      </c>
      <c r="H6" s="177">
        <f>RES_hhdet_fech!H6/RES_summary!H$19</f>
        <v>0</v>
      </c>
      <c r="I6" s="177">
        <f>RES_hhdet_fech!I6/RES_summary!I$19</f>
        <v>0</v>
      </c>
      <c r="J6" s="177">
        <f>RES_hhdet_fech!J6/RES_summary!J$19</f>
        <v>0</v>
      </c>
      <c r="K6" s="177">
        <f>RES_hhdet_fech!K6/RES_summary!K$19</f>
        <v>0</v>
      </c>
      <c r="L6" s="177">
        <f>RES_hhdet_fech!L6/RES_summary!L$19</f>
        <v>0</v>
      </c>
      <c r="M6" s="177">
        <f>RES_hhdet_fech!M6/RES_summary!M$19</f>
        <v>0</v>
      </c>
      <c r="N6" s="177">
        <f>RES_hhdet_fech!N6/RES_summary!N$19</f>
        <v>0</v>
      </c>
      <c r="O6" s="177">
        <f>RES_hhdet_fech!O6/RES_summary!O$19</f>
        <v>0</v>
      </c>
      <c r="P6" s="177">
        <f>RES_hhdet_fech!P6/RES_summary!P$19</f>
        <v>0</v>
      </c>
      <c r="Q6" s="177">
        <f>RES_hhdet_fech!Q6/RES_summary!Q$19</f>
        <v>0</v>
      </c>
    </row>
    <row r="7" spans="1:17" ht="12.95" customHeight="1" x14ac:dyDescent="0.25">
      <c r="A7" s="158" t="s">
        <v>112</v>
      </c>
      <c r="B7" s="178">
        <f>RES_hhdet_fech!B7/RES_summary!B$19</f>
        <v>0</v>
      </c>
      <c r="C7" s="178">
        <f>RES_hhdet_fech!C7/RES_summary!C$19</f>
        <v>0</v>
      </c>
      <c r="D7" s="178">
        <f>RES_hhdet_fech!D7/RES_summary!D$19</f>
        <v>0</v>
      </c>
      <c r="E7" s="178">
        <f>RES_hhdet_fech!E7/RES_summary!E$19</f>
        <v>0</v>
      </c>
      <c r="F7" s="178">
        <f>RES_hhdet_fech!F7/RES_summary!F$19</f>
        <v>0</v>
      </c>
      <c r="G7" s="178">
        <f>RES_hhdet_fech!G7/RES_summary!G$19</f>
        <v>0</v>
      </c>
      <c r="H7" s="178">
        <f>RES_hhdet_fech!H7/RES_summary!H$19</f>
        <v>0</v>
      </c>
      <c r="I7" s="178">
        <f>RES_hhdet_fech!I7/RES_summary!I$19</f>
        <v>0</v>
      </c>
      <c r="J7" s="178">
        <f>RES_hhdet_fech!J7/RES_summary!J$19</f>
        <v>0</v>
      </c>
      <c r="K7" s="178">
        <f>RES_hhdet_fech!K7/RES_summary!K$19</f>
        <v>0</v>
      </c>
      <c r="L7" s="178">
        <f>RES_hhdet_fech!L7/RES_summary!L$19</f>
        <v>0</v>
      </c>
      <c r="M7" s="178">
        <f>RES_hhdet_fech!M7/RES_summary!M$19</f>
        <v>0</v>
      </c>
      <c r="N7" s="178">
        <f>RES_hhdet_fech!N7/RES_summary!N$19</f>
        <v>0</v>
      </c>
      <c r="O7" s="178">
        <f>RES_hhdet_fech!O7/RES_summary!O$19</f>
        <v>0</v>
      </c>
      <c r="P7" s="178">
        <f>RES_hhdet_fech!P7/RES_summary!P$19</f>
        <v>0</v>
      </c>
      <c r="Q7" s="178">
        <f>RES_hhdet_fech!Q7/RES_summary!Q$19</f>
        <v>0</v>
      </c>
    </row>
    <row r="8" spans="1:17" ht="12" customHeight="1" x14ac:dyDescent="0.25">
      <c r="A8" s="23" t="s">
        <v>60</v>
      </c>
      <c r="B8" s="177">
        <f>RES_hhdet_fech!B8/RES_summary!B$19</f>
        <v>0</v>
      </c>
      <c r="C8" s="177">
        <f>RES_hhdet_fech!C8/RES_summary!C$19</f>
        <v>0</v>
      </c>
      <c r="D8" s="177">
        <f>RES_hhdet_fech!D8/RES_summary!D$19</f>
        <v>0</v>
      </c>
      <c r="E8" s="177">
        <f>RES_hhdet_fech!E8/RES_summary!E$19</f>
        <v>0</v>
      </c>
      <c r="F8" s="177">
        <f>RES_hhdet_fech!F8/RES_summary!F$19</f>
        <v>0</v>
      </c>
      <c r="G8" s="177">
        <f>RES_hhdet_fech!G8/RES_summary!G$19</f>
        <v>0</v>
      </c>
      <c r="H8" s="177">
        <f>RES_hhdet_fech!H8/RES_summary!H$19</f>
        <v>0</v>
      </c>
      <c r="I8" s="177">
        <f>RES_hhdet_fech!I8/RES_summary!I$19</f>
        <v>0</v>
      </c>
      <c r="J8" s="177">
        <f>RES_hhdet_fech!J8/RES_summary!J$19</f>
        <v>0</v>
      </c>
      <c r="K8" s="177">
        <f>RES_hhdet_fech!K8/RES_summary!K$19</f>
        <v>0</v>
      </c>
      <c r="L8" s="177">
        <f>RES_hhdet_fech!L8/RES_summary!L$19</f>
        <v>0</v>
      </c>
      <c r="M8" s="177">
        <f>RES_hhdet_fech!M8/RES_summary!M$19</f>
        <v>0</v>
      </c>
      <c r="N8" s="177">
        <f>RES_hhdet_fech!N8/RES_summary!N$19</f>
        <v>0</v>
      </c>
      <c r="O8" s="177">
        <f>RES_hhdet_fech!O8/RES_summary!O$19</f>
        <v>0</v>
      </c>
      <c r="P8" s="177">
        <f>RES_hhdet_fech!P8/RES_summary!P$19</f>
        <v>0</v>
      </c>
      <c r="Q8" s="177">
        <f>RES_hhdet_fech!Q8/RES_summary!Q$19</f>
        <v>0</v>
      </c>
    </row>
    <row r="9" spans="1:17" ht="12" customHeight="1" x14ac:dyDescent="0.25">
      <c r="A9" s="158" t="s">
        <v>63</v>
      </c>
      <c r="B9" s="178">
        <f>RES_hhdet_fech!B9/RES_summary!B$19</f>
        <v>0</v>
      </c>
      <c r="C9" s="178">
        <f>RES_hhdet_fech!C9/RES_summary!C$19</f>
        <v>0</v>
      </c>
      <c r="D9" s="178">
        <f>RES_hhdet_fech!D9/RES_summary!D$19</f>
        <v>0</v>
      </c>
      <c r="E9" s="178">
        <f>RES_hhdet_fech!E9/RES_summary!E$19</f>
        <v>0</v>
      </c>
      <c r="F9" s="178">
        <f>RES_hhdet_fech!F9/RES_summary!F$19</f>
        <v>0</v>
      </c>
      <c r="G9" s="178">
        <f>RES_hhdet_fech!G9/RES_summary!G$19</f>
        <v>0</v>
      </c>
      <c r="H9" s="178">
        <f>RES_hhdet_fech!H9/RES_summary!H$19</f>
        <v>0</v>
      </c>
      <c r="I9" s="178">
        <f>RES_hhdet_fech!I9/RES_summary!I$19</f>
        <v>0</v>
      </c>
      <c r="J9" s="178">
        <f>RES_hhdet_fech!J9/RES_summary!J$19</f>
        <v>0</v>
      </c>
      <c r="K9" s="178">
        <f>RES_hhdet_fech!K9/RES_summary!K$19</f>
        <v>0</v>
      </c>
      <c r="L9" s="178">
        <f>RES_hhdet_fech!L9/RES_summary!L$19</f>
        <v>0</v>
      </c>
      <c r="M9" s="178">
        <f>RES_hhdet_fech!M9/RES_summary!M$19</f>
        <v>0</v>
      </c>
      <c r="N9" s="178">
        <f>RES_hhdet_fech!N9/RES_summary!N$19</f>
        <v>0</v>
      </c>
      <c r="O9" s="178">
        <f>RES_hhdet_fech!O9/RES_summary!O$19</f>
        <v>0</v>
      </c>
      <c r="P9" s="178">
        <f>RES_hhdet_fech!P9/RES_summary!P$19</f>
        <v>0</v>
      </c>
      <c r="Q9" s="178">
        <f>RES_hhdet_fech!Q9/RES_summary!Q$19</f>
        <v>0</v>
      </c>
    </row>
    <row r="10" spans="1:17" ht="12" customHeight="1" x14ac:dyDescent="0.25">
      <c r="A10" s="167" t="s">
        <v>171</v>
      </c>
      <c r="B10" s="183">
        <f>RES_hhdet_fech!B10/RES_summary!B$19</f>
        <v>0</v>
      </c>
      <c r="C10" s="183">
        <f>RES_hhdet_fech!C10/RES_summary!C$19</f>
        <v>0</v>
      </c>
      <c r="D10" s="183">
        <f>RES_hhdet_fech!D10/RES_summary!D$19</f>
        <v>0</v>
      </c>
      <c r="E10" s="183">
        <f>RES_hhdet_fech!E10/RES_summary!E$19</f>
        <v>0</v>
      </c>
      <c r="F10" s="183">
        <f>RES_hhdet_fech!F10/RES_summary!F$19</f>
        <v>0</v>
      </c>
      <c r="G10" s="183">
        <f>RES_hhdet_fech!G10/RES_summary!G$19</f>
        <v>0</v>
      </c>
      <c r="H10" s="183">
        <f>RES_hhdet_fech!H10/RES_summary!H$19</f>
        <v>0</v>
      </c>
      <c r="I10" s="183">
        <f>RES_hhdet_fech!I10/RES_summary!I$19</f>
        <v>0</v>
      </c>
      <c r="J10" s="183">
        <f>RES_hhdet_fech!J10/RES_summary!J$19</f>
        <v>0</v>
      </c>
      <c r="K10" s="183">
        <f>RES_hhdet_fech!K10/RES_summary!K$19</f>
        <v>0</v>
      </c>
      <c r="L10" s="183">
        <f>RES_hhdet_fech!L10/RES_summary!L$19</f>
        <v>0</v>
      </c>
      <c r="M10" s="183">
        <f>RES_hhdet_fech!M10/RES_summary!M$19</f>
        <v>0</v>
      </c>
      <c r="N10" s="183">
        <f>RES_hhdet_fech!N10/RES_summary!N$19</f>
        <v>0</v>
      </c>
      <c r="O10" s="183">
        <f>RES_hhdet_fech!O10/RES_summary!O$19</f>
        <v>0</v>
      </c>
      <c r="P10" s="183">
        <f>RES_hhdet_fech!P10/RES_summary!P$19</f>
        <v>0</v>
      </c>
      <c r="Q10" s="183">
        <f>RES_hhdet_fech!Q10/RES_summary!Q$19</f>
        <v>0</v>
      </c>
    </row>
    <row r="11" spans="1:17" ht="12" customHeight="1" x14ac:dyDescent="0.25">
      <c r="A11" s="167" t="s">
        <v>144</v>
      </c>
      <c r="B11" s="183">
        <f>RES_hhdet_fech!B11/RES_summary!B$19</f>
        <v>0</v>
      </c>
      <c r="C11" s="183">
        <f>RES_hhdet_fech!C11/RES_summary!C$19</f>
        <v>0</v>
      </c>
      <c r="D11" s="183">
        <f>RES_hhdet_fech!D11/RES_summary!D$19</f>
        <v>0</v>
      </c>
      <c r="E11" s="183">
        <f>RES_hhdet_fech!E11/RES_summary!E$19</f>
        <v>0</v>
      </c>
      <c r="F11" s="183">
        <f>RES_hhdet_fech!F11/RES_summary!F$19</f>
        <v>0</v>
      </c>
      <c r="G11" s="183">
        <f>RES_hhdet_fech!G11/RES_summary!G$19</f>
        <v>0</v>
      </c>
      <c r="H11" s="183">
        <f>RES_hhdet_fech!H11/RES_summary!H$19</f>
        <v>0</v>
      </c>
      <c r="I11" s="183">
        <f>RES_hhdet_fech!I11/RES_summary!I$19</f>
        <v>0</v>
      </c>
      <c r="J11" s="183">
        <f>RES_hhdet_fech!J11/RES_summary!J$19</f>
        <v>0</v>
      </c>
      <c r="K11" s="183">
        <f>RES_hhdet_fech!K11/RES_summary!K$19</f>
        <v>0</v>
      </c>
      <c r="L11" s="183">
        <f>RES_hhdet_fech!L11/RES_summary!L$19</f>
        <v>0</v>
      </c>
      <c r="M11" s="183">
        <f>RES_hhdet_fech!M11/RES_summary!M$19</f>
        <v>0</v>
      </c>
      <c r="N11" s="183">
        <f>RES_hhdet_fech!N11/RES_summary!N$19</f>
        <v>0</v>
      </c>
      <c r="O11" s="183">
        <f>RES_hhdet_fech!O11/RES_summary!O$19</f>
        <v>0</v>
      </c>
      <c r="P11" s="183">
        <f>RES_hhdet_fech!P11/RES_summary!P$19</f>
        <v>0</v>
      </c>
      <c r="Q11" s="183">
        <f>RES_hhdet_fech!Q11/RES_summary!Q$19</f>
        <v>0</v>
      </c>
    </row>
    <row r="12" spans="1:17" ht="12" customHeight="1" x14ac:dyDescent="0.25">
      <c r="A12" s="167" t="s">
        <v>143</v>
      </c>
      <c r="B12" s="183">
        <f>RES_hhdet_fech!B12/RES_summary!B$19</f>
        <v>0</v>
      </c>
      <c r="C12" s="183">
        <f>RES_hhdet_fech!C12/RES_summary!C$19</f>
        <v>0</v>
      </c>
      <c r="D12" s="183">
        <f>RES_hhdet_fech!D12/RES_summary!D$19</f>
        <v>0</v>
      </c>
      <c r="E12" s="183">
        <f>RES_hhdet_fech!E12/RES_summary!E$19</f>
        <v>0</v>
      </c>
      <c r="F12" s="183">
        <f>RES_hhdet_fech!F12/RES_summary!F$19</f>
        <v>0</v>
      </c>
      <c r="G12" s="183">
        <f>RES_hhdet_fech!G12/RES_summary!G$19</f>
        <v>0</v>
      </c>
      <c r="H12" s="183">
        <f>RES_hhdet_fech!H12/RES_summary!H$19</f>
        <v>0</v>
      </c>
      <c r="I12" s="183">
        <f>RES_hhdet_fech!I12/RES_summary!I$19</f>
        <v>0</v>
      </c>
      <c r="J12" s="183">
        <f>RES_hhdet_fech!J12/RES_summary!J$19</f>
        <v>0</v>
      </c>
      <c r="K12" s="183">
        <f>RES_hhdet_fech!K12/RES_summary!K$19</f>
        <v>0</v>
      </c>
      <c r="L12" s="183">
        <f>RES_hhdet_fech!L12/RES_summary!L$19</f>
        <v>0</v>
      </c>
      <c r="M12" s="183">
        <f>RES_hhdet_fech!M12/RES_summary!M$19</f>
        <v>0</v>
      </c>
      <c r="N12" s="183">
        <f>RES_hhdet_fech!N12/RES_summary!N$19</f>
        <v>0</v>
      </c>
      <c r="O12" s="183">
        <f>RES_hhdet_fech!O12/RES_summary!O$19</f>
        <v>0</v>
      </c>
      <c r="P12" s="183">
        <f>RES_hhdet_fech!P12/RES_summary!P$19</f>
        <v>0</v>
      </c>
      <c r="Q12" s="183">
        <f>RES_hhdet_fech!Q12/RES_summary!Q$19</f>
        <v>0</v>
      </c>
    </row>
    <row r="13" spans="1:17" ht="12" customHeight="1" x14ac:dyDescent="0.25">
      <c r="A13" s="166" t="s">
        <v>57</v>
      </c>
      <c r="B13" s="182">
        <f>RES_hhdet_fech!B13/RES_summary!B$19</f>
        <v>0</v>
      </c>
      <c r="C13" s="182">
        <f>RES_hhdet_fech!C13/RES_summary!C$19</f>
        <v>0</v>
      </c>
      <c r="D13" s="182">
        <f>RES_hhdet_fech!D13/RES_summary!D$19</f>
        <v>0</v>
      </c>
      <c r="E13" s="182">
        <f>RES_hhdet_fech!E13/RES_summary!E$19</f>
        <v>0</v>
      </c>
      <c r="F13" s="182">
        <f>RES_hhdet_fech!F13/RES_summary!F$19</f>
        <v>0</v>
      </c>
      <c r="G13" s="182">
        <f>RES_hhdet_fech!G13/RES_summary!G$19</f>
        <v>0</v>
      </c>
      <c r="H13" s="182">
        <f>RES_hhdet_fech!H13/RES_summary!H$19</f>
        <v>0</v>
      </c>
      <c r="I13" s="182">
        <f>RES_hhdet_fech!I13/RES_summary!I$19</f>
        <v>0</v>
      </c>
      <c r="J13" s="182">
        <f>RES_hhdet_fech!J13/RES_summary!J$19</f>
        <v>0</v>
      </c>
      <c r="K13" s="182">
        <f>RES_hhdet_fech!K13/RES_summary!K$19</f>
        <v>0</v>
      </c>
      <c r="L13" s="182">
        <f>RES_hhdet_fech!L13/RES_summary!L$19</f>
        <v>0</v>
      </c>
      <c r="M13" s="182">
        <f>RES_hhdet_fech!M13/RES_summary!M$19</f>
        <v>0</v>
      </c>
      <c r="N13" s="182">
        <f>RES_hhdet_fech!N13/RES_summary!N$19</f>
        <v>0</v>
      </c>
      <c r="O13" s="182">
        <f>RES_hhdet_fech!O13/RES_summary!O$19</f>
        <v>0</v>
      </c>
      <c r="P13" s="182">
        <f>RES_hhdet_fech!P13/RES_summary!P$19</f>
        <v>0</v>
      </c>
      <c r="Q13" s="182">
        <f>RES_hhdet_fech!Q13/RES_summary!Q$19</f>
        <v>0</v>
      </c>
    </row>
    <row r="14" spans="1:17" ht="12" customHeight="1" x14ac:dyDescent="0.25">
      <c r="A14" s="147" t="s">
        <v>59</v>
      </c>
      <c r="B14" s="181">
        <f>RES_hhdet_fech!B14/RES_summary!B$19</f>
        <v>0</v>
      </c>
      <c r="C14" s="181">
        <f>RES_hhdet_fech!C14/RES_summary!C$19</f>
        <v>0</v>
      </c>
      <c r="D14" s="181">
        <f>RES_hhdet_fech!D14/RES_summary!D$19</f>
        <v>0</v>
      </c>
      <c r="E14" s="181">
        <f>RES_hhdet_fech!E14/RES_summary!E$19</f>
        <v>0</v>
      </c>
      <c r="F14" s="181">
        <f>RES_hhdet_fech!F14/RES_summary!F$19</f>
        <v>0</v>
      </c>
      <c r="G14" s="181">
        <f>RES_hhdet_fech!G14/RES_summary!G$19</f>
        <v>0</v>
      </c>
      <c r="H14" s="181">
        <f>RES_hhdet_fech!H14/RES_summary!H$19</f>
        <v>0</v>
      </c>
      <c r="I14" s="181">
        <f>RES_hhdet_fech!I14/RES_summary!I$19</f>
        <v>0</v>
      </c>
      <c r="J14" s="181">
        <f>RES_hhdet_fech!J14/RES_summary!J$19</f>
        <v>0</v>
      </c>
      <c r="K14" s="181">
        <f>RES_hhdet_fech!K14/RES_summary!K$19</f>
        <v>0</v>
      </c>
      <c r="L14" s="181">
        <f>RES_hhdet_fech!L14/RES_summary!L$19</f>
        <v>0</v>
      </c>
      <c r="M14" s="181">
        <f>RES_hhdet_fech!M14/RES_summary!M$19</f>
        <v>0</v>
      </c>
      <c r="N14" s="181">
        <f>RES_hhdet_fech!N14/RES_summary!N$19</f>
        <v>0</v>
      </c>
      <c r="O14" s="181">
        <f>RES_hhdet_fech!O14/RES_summary!O$19</f>
        <v>0</v>
      </c>
      <c r="P14" s="181">
        <f>RES_hhdet_fech!P14/RES_summary!P$19</f>
        <v>0</v>
      </c>
      <c r="Q14" s="181">
        <f>RES_hhdet_fech!Q14/RES_summary!Q$19</f>
        <v>0</v>
      </c>
    </row>
    <row r="15" spans="1:17" ht="12" customHeight="1" x14ac:dyDescent="0.25">
      <c r="A15" s="163" t="s">
        <v>142</v>
      </c>
      <c r="B15" s="180">
        <f>RES_hhdet_fech!B15/RES_summary!B$19</f>
        <v>0</v>
      </c>
      <c r="C15" s="180">
        <f>RES_hhdet_fech!C15/RES_summary!C$19</f>
        <v>0</v>
      </c>
      <c r="D15" s="180">
        <f>RES_hhdet_fech!D15/RES_summary!D$19</f>
        <v>0</v>
      </c>
      <c r="E15" s="180">
        <f>RES_hhdet_fech!E15/RES_summary!E$19</f>
        <v>0</v>
      </c>
      <c r="F15" s="180">
        <f>RES_hhdet_fech!F15/RES_summary!F$19</f>
        <v>0</v>
      </c>
      <c r="G15" s="180">
        <f>RES_hhdet_fech!G15/RES_summary!G$19</f>
        <v>0</v>
      </c>
      <c r="H15" s="180">
        <f>RES_hhdet_fech!H15/RES_summary!H$19</f>
        <v>0</v>
      </c>
      <c r="I15" s="180">
        <f>RES_hhdet_fech!I15/RES_summary!I$19</f>
        <v>0</v>
      </c>
      <c r="J15" s="180">
        <f>RES_hhdet_fech!J15/RES_summary!J$19</f>
        <v>0</v>
      </c>
      <c r="K15" s="180">
        <f>RES_hhdet_fech!K15/RES_summary!K$19</f>
        <v>0</v>
      </c>
      <c r="L15" s="180">
        <f>RES_hhdet_fech!L15/RES_summary!L$19</f>
        <v>0</v>
      </c>
      <c r="M15" s="180">
        <f>RES_hhdet_fech!M15/RES_summary!M$19</f>
        <v>0</v>
      </c>
      <c r="N15" s="180">
        <f>RES_hhdet_fech!N15/RES_summary!N$19</f>
        <v>0</v>
      </c>
      <c r="O15" s="180">
        <f>RES_hhdet_fech!O15/RES_summary!O$19</f>
        <v>0</v>
      </c>
      <c r="P15" s="180">
        <f>RES_hhdet_fech!P15/RES_summary!P$19</f>
        <v>0</v>
      </c>
      <c r="Q15" s="180">
        <f>RES_hhdet_fech!Q15/RES_summary!Q$19</f>
        <v>0</v>
      </c>
    </row>
    <row r="16" spans="1:17" ht="12" customHeight="1" x14ac:dyDescent="0.25">
      <c r="A16" s="161" t="s">
        <v>141</v>
      </c>
      <c r="B16" s="179">
        <f>RES_hhdet_fech!B16/RES_summary!B$19</f>
        <v>0</v>
      </c>
      <c r="C16" s="179">
        <f>RES_hhdet_fech!C16/RES_summary!C$19</f>
        <v>0</v>
      </c>
      <c r="D16" s="179">
        <f>RES_hhdet_fech!D16/RES_summary!D$19</f>
        <v>0</v>
      </c>
      <c r="E16" s="179">
        <f>RES_hhdet_fech!E16/RES_summary!E$19</f>
        <v>0</v>
      </c>
      <c r="F16" s="179">
        <f>RES_hhdet_fech!F16/RES_summary!F$19</f>
        <v>0</v>
      </c>
      <c r="G16" s="179">
        <f>RES_hhdet_fech!G16/RES_summary!G$19</f>
        <v>0</v>
      </c>
      <c r="H16" s="179">
        <f>RES_hhdet_fech!H16/RES_summary!H$19</f>
        <v>0</v>
      </c>
      <c r="I16" s="179">
        <f>RES_hhdet_fech!I16/RES_summary!I$19</f>
        <v>0</v>
      </c>
      <c r="J16" s="179">
        <f>RES_hhdet_fech!J16/RES_summary!J$19</f>
        <v>0</v>
      </c>
      <c r="K16" s="179">
        <f>RES_hhdet_fech!K16/RES_summary!K$19</f>
        <v>0</v>
      </c>
      <c r="L16" s="179">
        <f>RES_hhdet_fech!L16/RES_summary!L$19</f>
        <v>0</v>
      </c>
      <c r="M16" s="179">
        <f>RES_hhdet_fech!M16/RES_summary!M$19</f>
        <v>0</v>
      </c>
      <c r="N16" s="179">
        <f>RES_hhdet_fech!N16/RES_summary!N$19</f>
        <v>0</v>
      </c>
      <c r="O16" s="179">
        <f>RES_hhdet_fech!O16/RES_summary!O$19</f>
        <v>0</v>
      </c>
      <c r="P16" s="179">
        <f>RES_hhdet_fech!P16/RES_summary!P$19</f>
        <v>0</v>
      </c>
      <c r="Q16" s="179">
        <f>RES_hhdet_fech!Q16/RES_summary!Q$19</f>
        <v>0</v>
      </c>
    </row>
    <row r="17" spans="1:17" ht="12" customHeight="1" x14ac:dyDescent="0.25">
      <c r="A17" s="148" t="s">
        <v>60</v>
      </c>
      <c r="B17" s="177">
        <f>RES_hhdet_fech!B17/RES_summary!B$19</f>
        <v>0</v>
      </c>
      <c r="C17" s="177">
        <f>RES_hhdet_fech!C17/RES_summary!C$19</f>
        <v>0</v>
      </c>
      <c r="D17" s="177">
        <f>RES_hhdet_fech!D17/RES_summary!D$19</f>
        <v>0</v>
      </c>
      <c r="E17" s="177">
        <f>RES_hhdet_fech!E17/RES_summary!E$19</f>
        <v>0</v>
      </c>
      <c r="F17" s="177">
        <f>RES_hhdet_fech!F17/RES_summary!F$19</f>
        <v>0</v>
      </c>
      <c r="G17" s="177">
        <f>RES_hhdet_fech!G17/RES_summary!G$19</f>
        <v>0</v>
      </c>
      <c r="H17" s="177">
        <f>RES_hhdet_fech!H17/RES_summary!H$19</f>
        <v>0</v>
      </c>
      <c r="I17" s="177">
        <f>RES_hhdet_fech!I17/RES_summary!I$19</f>
        <v>0</v>
      </c>
      <c r="J17" s="177">
        <f>RES_hhdet_fech!J17/RES_summary!J$19</f>
        <v>0</v>
      </c>
      <c r="K17" s="177">
        <f>RES_hhdet_fech!K17/RES_summary!K$19</f>
        <v>0</v>
      </c>
      <c r="L17" s="177">
        <f>RES_hhdet_fech!L17/RES_summary!L$19</f>
        <v>0</v>
      </c>
      <c r="M17" s="177">
        <f>RES_hhdet_fech!M17/RES_summary!M$19</f>
        <v>0</v>
      </c>
      <c r="N17" s="177">
        <f>RES_hhdet_fech!N17/RES_summary!N$19</f>
        <v>0</v>
      </c>
      <c r="O17" s="177">
        <f>RES_hhdet_fech!O17/RES_summary!O$19</f>
        <v>0</v>
      </c>
      <c r="P17" s="177">
        <f>RES_hhdet_fech!P17/RES_summary!P$19</f>
        <v>0</v>
      </c>
      <c r="Q17" s="177">
        <f>RES_hhdet_fech!Q17/RES_summary!Q$19</f>
        <v>0</v>
      </c>
    </row>
    <row r="18" spans="1:17" ht="12" customHeight="1" x14ac:dyDescent="0.25">
      <c r="A18" s="148" t="s">
        <v>59</v>
      </c>
      <c r="B18" s="177">
        <f>RES_hhdet_fech!B18/RES_summary!B$19</f>
        <v>0</v>
      </c>
      <c r="C18" s="177">
        <f>RES_hhdet_fech!C18/RES_summary!C$19</f>
        <v>0</v>
      </c>
      <c r="D18" s="177">
        <f>RES_hhdet_fech!D18/RES_summary!D$19</f>
        <v>0</v>
      </c>
      <c r="E18" s="177">
        <f>RES_hhdet_fech!E18/RES_summary!E$19</f>
        <v>0</v>
      </c>
      <c r="F18" s="177">
        <f>RES_hhdet_fech!F18/RES_summary!F$19</f>
        <v>0</v>
      </c>
      <c r="G18" s="177">
        <f>RES_hhdet_fech!G18/RES_summary!G$19</f>
        <v>0</v>
      </c>
      <c r="H18" s="177">
        <f>RES_hhdet_fech!H18/RES_summary!H$19</f>
        <v>0</v>
      </c>
      <c r="I18" s="177">
        <f>RES_hhdet_fech!I18/RES_summary!I$19</f>
        <v>0</v>
      </c>
      <c r="J18" s="177">
        <f>RES_hhdet_fech!J18/RES_summary!J$19</f>
        <v>0</v>
      </c>
      <c r="K18" s="177">
        <f>RES_hhdet_fech!K18/RES_summary!K$19</f>
        <v>0</v>
      </c>
      <c r="L18" s="177">
        <f>RES_hhdet_fech!L18/RES_summary!L$19</f>
        <v>0</v>
      </c>
      <c r="M18" s="177">
        <f>RES_hhdet_fech!M18/RES_summary!M$19</f>
        <v>0</v>
      </c>
      <c r="N18" s="177">
        <f>RES_hhdet_fech!N18/RES_summary!N$19</f>
        <v>0</v>
      </c>
      <c r="O18" s="177">
        <f>RES_hhdet_fech!O18/RES_summary!O$19</f>
        <v>0</v>
      </c>
      <c r="P18" s="177">
        <f>RES_hhdet_fech!P18/RES_summary!P$19</f>
        <v>0</v>
      </c>
      <c r="Q18" s="177">
        <f>RES_hhdet_fech!Q18/RES_summary!Q$19</f>
        <v>0</v>
      </c>
    </row>
    <row r="19" spans="1:17" ht="12" customHeight="1" x14ac:dyDescent="0.25">
      <c r="A19" s="158" t="s">
        <v>62</v>
      </c>
      <c r="B19" s="178">
        <f>RES_hhdet_fech!B19/RES_summary!B$19</f>
        <v>0</v>
      </c>
      <c r="C19" s="178">
        <f>RES_hhdet_fech!C19/RES_summary!C$19</f>
        <v>0</v>
      </c>
      <c r="D19" s="178">
        <f>RES_hhdet_fech!D19/RES_summary!D$19</f>
        <v>0</v>
      </c>
      <c r="E19" s="178">
        <f>RES_hhdet_fech!E19/RES_summary!E$19</f>
        <v>0</v>
      </c>
      <c r="F19" s="178">
        <f>RES_hhdet_fech!F19/RES_summary!F$19</f>
        <v>0</v>
      </c>
      <c r="G19" s="178">
        <f>RES_hhdet_fech!G19/RES_summary!G$19</f>
        <v>0</v>
      </c>
      <c r="H19" s="178">
        <f>RES_hhdet_fech!H19/RES_summary!H$19</f>
        <v>0</v>
      </c>
      <c r="I19" s="178">
        <f>RES_hhdet_fech!I19/RES_summary!I$19</f>
        <v>0</v>
      </c>
      <c r="J19" s="178">
        <f>RES_hhdet_fech!J19/RES_summary!J$19</f>
        <v>0</v>
      </c>
      <c r="K19" s="178">
        <f>RES_hhdet_fech!K19/RES_summary!K$19</f>
        <v>0</v>
      </c>
      <c r="L19" s="178">
        <f>RES_hhdet_fech!L19/RES_summary!L$19</f>
        <v>0</v>
      </c>
      <c r="M19" s="178">
        <f>RES_hhdet_fech!M19/RES_summary!M$19</f>
        <v>0</v>
      </c>
      <c r="N19" s="178">
        <f>RES_hhdet_fech!N19/RES_summary!N$19</f>
        <v>0</v>
      </c>
      <c r="O19" s="178">
        <f>RES_hhdet_fech!O19/RES_summary!O$19</f>
        <v>0</v>
      </c>
      <c r="P19" s="178">
        <f>RES_hhdet_fech!P19/RES_summary!P$19</f>
        <v>0</v>
      </c>
      <c r="Q19" s="178">
        <f>RES_hhdet_fech!Q19/RES_summary!Q$19</f>
        <v>0</v>
      </c>
    </row>
    <row r="20" spans="1:17" ht="12" customHeight="1" x14ac:dyDescent="0.25">
      <c r="A20" s="23" t="s">
        <v>58</v>
      </c>
      <c r="B20" s="177">
        <f>RES_hhdet_fech!B20/RES_summary!B$19</f>
        <v>0</v>
      </c>
      <c r="C20" s="177">
        <f>RES_hhdet_fech!C20/RES_summary!C$19</f>
        <v>0</v>
      </c>
      <c r="D20" s="177">
        <f>RES_hhdet_fech!D20/RES_summary!D$19</f>
        <v>0</v>
      </c>
      <c r="E20" s="177">
        <f>RES_hhdet_fech!E20/RES_summary!E$19</f>
        <v>0</v>
      </c>
      <c r="F20" s="177">
        <f>RES_hhdet_fech!F20/RES_summary!F$19</f>
        <v>0</v>
      </c>
      <c r="G20" s="177">
        <f>RES_hhdet_fech!G20/RES_summary!G$19</f>
        <v>0</v>
      </c>
      <c r="H20" s="177">
        <f>RES_hhdet_fech!H20/RES_summary!H$19</f>
        <v>0</v>
      </c>
      <c r="I20" s="177">
        <f>RES_hhdet_fech!I20/RES_summary!I$19</f>
        <v>0</v>
      </c>
      <c r="J20" s="177">
        <f>RES_hhdet_fech!J20/RES_summary!J$19</f>
        <v>0</v>
      </c>
      <c r="K20" s="177">
        <f>RES_hhdet_fech!K20/RES_summary!K$19</f>
        <v>0</v>
      </c>
      <c r="L20" s="177">
        <f>RES_hhdet_fech!L20/RES_summary!L$19</f>
        <v>0</v>
      </c>
      <c r="M20" s="177">
        <f>RES_hhdet_fech!M20/RES_summary!M$19</f>
        <v>0</v>
      </c>
      <c r="N20" s="177">
        <f>RES_hhdet_fech!N20/RES_summary!N$19</f>
        <v>0</v>
      </c>
      <c r="O20" s="177">
        <f>RES_hhdet_fech!O20/RES_summary!O$19</f>
        <v>0</v>
      </c>
      <c r="P20" s="177">
        <f>RES_hhdet_fech!P20/RES_summary!P$19</f>
        <v>0</v>
      </c>
      <c r="Q20" s="177">
        <f>RES_hhdet_fech!Q20/RES_summary!Q$19</f>
        <v>0</v>
      </c>
    </row>
    <row r="21" spans="1:17" ht="12" customHeight="1" x14ac:dyDescent="0.25">
      <c r="A21" s="23" t="s">
        <v>57</v>
      </c>
      <c r="B21" s="177">
        <f>RES_hhdet_fech!B21/RES_summary!B$19</f>
        <v>0</v>
      </c>
      <c r="C21" s="177">
        <f>RES_hhdet_fech!C21/RES_summary!C$19</f>
        <v>0</v>
      </c>
      <c r="D21" s="177">
        <f>RES_hhdet_fech!D21/RES_summary!D$19</f>
        <v>0</v>
      </c>
      <c r="E21" s="177">
        <f>RES_hhdet_fech!E21/RES_summary!E$19</f>
        <v>0</v>
      </c>
      <c r="F21" s="177">
        <f>RES_hhdet_fech!F21/RES_summary!F$19</f>
        <v>0</v>
      </c>
      <c r="G21" s="177">
        <f>RES_hhdet_fech!G21/RES_summary!G$19</f>
        <v>0</v>
      </c>
      <c r="H21" s="177">
        <f>RES_hhdet_fech!H21/RES_summary!H$19</f>
        <v>0</v>
      </c>
      <c r="I21" s="177">
        <f>RES_hhdet_fech!I21/RES_summary!I$19</f>
        <v>0</v>
      </c>
      <c r="J21" s="177">
        <f>RES_hhdet_fech!J21/RES_summary!J$19</f>
        <v>0</v>
      </c>
      <c r="K21" s="177">
        <f>RES_hhdet_fech!K21/RES_summary!K$19</f>
        <v>0</v>
      </c>
      <c r="L21" s="177">
        <f>RES_hhdet_fech!L21/RES_summary!L$19</f>
        <v>0</v>
      </c>
      <c r="M21" s="177">
        <f>RES_hhdet_fech!M21/RES_summary!M$19</f>
        <v>0</v>
      </c>
      <c r="N21" s="177">
        <f>RES_hhdet_fech!N21/RES_summary!N$19</f>
        <v>0</v>
      </c>
      <c r="O21" s="177">
        <f>RES_hhdet_fech!O21/RES_summary!O$19</f>
        <v>0</v>
      </c>
      <c r="P21" s="177">
        <f>RES_hhdet_fech!P21/RES_summary!P$19</f>
        <v>0</v>
      </c>
      <c r="Q21" s="177">
        <f>RES_hhdet_fech!Q21/RES_summary!Q$19</f>
        <v>0</v>
      </c>
    </row>
    <row r="22" spans="1:17" ht="12" customHeight="1" x14ac:dyDescent="0.25">
      <c r="A22" s="29" t="s">
        <v>140</v>
      </c>
      <c r="B22" s="176">
        <f>RES_hhdet_fech!B22/RES_summary!B$19</f>
        <v>0</v>
      </c>
      <c r="C22" s="176">
        <f>RES_hhdet_fech!C22/RES_summary!C$19</f>
        <v>0</v>
      </c>
      <c r="D22" s="176">
        <f>RES_hhdet_fech!D22/RES_summary!D$19</f>
        <v>0</v>
      </c>
      <c r="E22" s="176">
        <f>RES_hhdet_fech!E22/RES_summary!E$19</f>
        <v>0</v>
      </c>
      <c r="F22" s="176">
        <f>RES_hhdet_fech!F22/RES_summary!F$19</f>
        <v>0</v>
      </c>
      <c r="G22" s="176">
        <f>RES_hhdet_fech!G22/RES_summary!G$19</f>
        <v>0</v>
      </c>
      <c r="H22" s="176">
        <f>RES_hhdet_fech!H22/RES_summary!H$19</f>
        <v>0</v>
      </c>
      <c r="I22" s="176">
        <f>RES_hhdet_fech!I22/RES_summary!I$19</f>
        <v>0</v>
      </c>
      <c r="J22" s="176">
        <f>RES_hhdet_fech!J22/RES_summary!J$19</f>
        <v>0</v>
      </c>
      <c r="K22" s="176">
        <f>RES_hhdet_fech!K22/RES_summary!K$19</f>
        <v>0</v>
      </c>
      <c r="L22" s="176">
        <f>RES_hhdet_fech!L22/RES_summary!L$19</f>
        <v>0</v>
      </c>
      <c r="M22" s="176">
        <f>RES_hhdet_fech!M22/RES_summary!M$19</f>
        <v>0</v>
      </c>
      <c r="N22" s="176">
        <f>RES_hhdet_fech!N22/RES_summary!N$19</f>
        <v>0</v>
      </c>
      <c r="O22" s="176">
        <f>RES_hhdet_fech!O22/RES_summary!O$19</f>
        <v>0</v>
      </c>
      <c r="P22" s="176">
        <f>RES_hhdet_fech!P22/RES_summary!P$19</f>
        <v>0</v>
      </c>
      <c r="Q22" s="176">
        <f>RES_hhdet_fech!Q22/RES_summary!Q$19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84">
        <f>RES_hhdet_fech!B24/RES_summary!B$19</f>
        <v>107.8113419707355</v>
      </c>
      <c r="C24" s="184">
        <f>RES_hhdet_fech!C24/RES_summary!C$19</f>
        <v>101.77623926538274</v>
      </c>
      <c r="D24" s="184">
        <f>RES_hhdet_fech!D24/RES_summary!D$19</f>
        <v>104.07489338304963</v>
      </c>
      <c r="E24" s="184">
        <f>RES_hhdet_fech!E24/RES_summary!E$19</f>
        <v>107.02918620937234</v>
      </c>
      <c r="F24" s="184">
        <f>RES_hhdet_fech!F24/RES_summary!F$19</f>
        <v>96.004381521942705</v>
      </c>
      <c r="G24" s="184">
        <f>RES_hhdet_fech!G24/RES_summary!G$19</f>
        <v>87.454331693151417</v>
      </c>
      <c r="H24" s="184">
        <f>RES_hhdet_fech!H24/RES_summary!H$19</f>
        <v>90.029835360185317</v>
      </c>
      <c r="I24" s="184">
        <f>RES_hhdet_fech!I24/RES_summary!I$19</f>
        <v>89.939186397330275</v>
      </c>
      <c r="J24" s="184">
        <f>RES_hhdet_fech!J24/RES_summary!J$19</f>
        <v>81.420982934668146</v>
      </c>
      <c r="K24" s="184">
        <f>RES_hhdet_fech!K24/RES_summary!K$19</f>
        <v>84.441012003214269</v>
      </c>
      <c r="L24" s="184">
        <f>RES_hhdet_fech!L24/RES_summary!L$19</f>
        <v>75.285685644844008</v>
      </c>
      <c r="M24" s="184">
        <f>RES_hhdet_fech!M24/RES_summary!M$19</f>
        <v>78.403025128984183</v>
      </c>
      <c r="N24" s="184">
        <f>RES_hhdet_fech!N24/RES_summary!N$19</f>
        <v>73.930305145066725</v>
      </c>
      <c r="O24" s="184">
        <f>RES_hhdet_fech!O24/RES_summary!O$19</f>
        <v>64.096604279123412</v>
      </c>
      <c r="P24" s="184">
        <f>RES_hhdet_fech!P24/RES_summary!P$19</f>
        <v>60.889021229292787</v>
      </c>
      <c r="Q24" s="184">
        <f>RES_hhdet_fech!Q24/RES_summary!Q$19</f>
        <v>69.054908187195664</v>
      </c>
    </row>
    <row r="25" spans="1:17" ht="12.95" customHeight="1" x14ac:dyDescent="0.25">
      <c r="A25" s="158" t="s">
        <v>65</v>
      </c>
      <c r="B25" s="178">
        <f>RES_hhdet_fech!B25/RES_summary!B$19</f>
        <v>66.163777656958004</v>
      </c>
      <c r="C25" s="178">
        <f>RES_hhdet_fech!C25/RES_summary!C$19</f>
        <v>64.33314969364865</v>
      </c>
      <c r="D25" s="178">
        <f>RES_hhdet_fech!D25/RES_summary!D$19</f>
        <v>65.606033072995331</v>
      </c>
      <c r="E25" s="178">
        <f>RES_hhdet_fech!E25/RES_summary!E$19</f>
        <v>67.272386236243278</v>
      </c>
      <c r="F25" s="178">
        <f>RES_hhdet_fech!F25/RES_summary!F$19</f>
        <v>57.951832255530427</v>
      </c>
      <c r="G25" s="178">
        <f>RES_hhdet_fech!G25/RES_summary!G$19</f>
        <v>48.628091352147415</v>
      </c>
      <c r="H25" s="178">
        <f>RES_hhdet_fech!H25/RES_summary!H$19</f>
        <v>54.213162848826265</v>
      </c>
      <c r="I25" s="178">
        <f>RES_hhdet_fech!I25/RES_summary!I$19</f>
        <v>54.933371557007568</v>
      </c>
      <c r="J25" s="178">
        <f>RES_hhdet_fech!J25/RES_summary!J$19</f>
        <v>47.382109620729167</v>
      </c>
      <c r="K25" s="178">
        <f>RES_hhdet_fech!K25/RES_summary!K$19</f>
        <v>50.363211503019059</v>
      </c>
      <c r="L25" s="178">
        <f>RES_hhdet_fech!L25/RES_summary!L$19</f>
        <v>41.845297211204944</v>
      </c>
      <c r="M25" s="178">
        <f>RES_hhdet_fech!M25/RES_summary!M$19</f>
        <v>45.273034731838919</v>
      </c>
      <c r="N25" s="178">
        <f>RES_hhdet_fech!N25/RES_summary!N$19</f>
        <v>42.207382837160353</v>
      </c>
      <c r="O25" s="178">
        <f>RES_hhdet_fech!O25/RES_summary!O$19</f>
        <v>34.29996157369289</v>
      </c>
      <c r="P25" s="178">
        <f>RES_hhdet_fech!P25/RES_summary!P$19</f>
        <v>30.808214769872873</v>
      </c>
      <c r="Q25" s="178">
        <f>RES_hhdet_fech!Q25/RES_summary!Q$19</f>
        <v>37.012567764080806</v>
      </c>
    </row>
    <row r="26" spans="1:17" ht="12" customHeight="1" x14ac:dyDescent="0.25">
      <c r="A26" s="23" t="s">
        <v>84</v>
      </c>
      <c r="B26" s="177">
        <f>RES_hhdet_fech!B26/RES_summary!B$19</f>
        <v>64.722519344688592</v>
      </c>
      <c r="C26" s="177">
        <f>RES_hhdet_fech!C26/RES_summary!C$19</f>
        <v>63.940949798686383</v>
      </c>
      <c r="D26" s="177">
        <f>RES_hhdet_fech!D26/RES_summary!D$19</f>
        <v>65.051976895017461</v>
      </c>
      <c r="E26" s="177">
        <f>RES_hhdet_fech!E26/RES_summary!E$19</f>
        <v>66.026923363008919</v>
      </c>
      <c r="F26" s="177">
        <f>RES_hhdet_fech!F26/RES_summary!F$19</f>
        <v>56.934777213348568</v>
      </c>
      <c r="G26" s="177">
        <f>RES_hhdet_fech!G26/RES_summary!G$19</f>
        <v>48.261603386144806</v>
      </c>
      <c r="H26" s="177">
        <f>RES_hhdet_fech!H26/RES_summary!H$19</f>
        <v>53.717325732599178</v>
      </c>
      <c r="I26" s="177">
        <f>RES_hhdet_fech!I26/RES_summary!I$19</f>
        <v>52.501105743806882</v>
      </c>
      <c r="J26" s="177">
        <f>RES_hhdet_fech!J26/RES_summary!J$19</f>
        <v>46.034508053530523</v>
      </c>
      <c r="K26" s="177">
        <f>RES_hhdet_fech!K26/RES_summary!K$19</f>
        <v>49.978623925981204</v>
      </c>
      <c r="L26" s="177">
        <f>RES_hhdet_fech!L26/RES_summary!L$19</f>
        <v>41.00842513748406</v>
      </c>
      <c r="M26" s="177">
        <f>RES_hhdet_fech!M26/RES_summary!M$19</f>
        <v>44.730531142959926</v>
      </c>
      <c r="N26" s="177">
        <f>RES_hhdet_fech!N26/RES_summary!N$19</f>
        <v>41.850030841953135</v>
      </c>
      <c r="O26" s="177">
        <f>RES_hhdet_fech!O26/RES_summary!O$19</f>
        <v>34.001698251253558</v>
      </c>
      <c r="P26" s="177">
        <f>RES_hhdet_fech!P26/RES_summary!P$19</f>
        <v>30.369450576347138</v>
      </c>
      <c r="Q26" s="177">
        <f>RES_hhdet_fech!Q26/RES_summary!Q$19</f>
        <v>36.324841356753289</v>
      </c>
    </row>
    <row r="27" spans="1:17" ht="12" customHeight="1" x14ac:dyDescent="0.25">
      <c r="A27" s="23" t="s">
        <v>60</v>
      </c>
      <c r="B27" s="177">
        <f>RES_hhdet_fech!B27/RES_summary!B$19</f>
        <v>1.4412583122694134</v>
      </c>
      <c r="C27" s="177">
        <f>RES_hhdet_fech!C27/RES_summary!C$19</f>
        <v>0.39219989496225788</v>
      </c>
      <c r="D27" s="177">
        <f>RES_hhdet_fech!D27/RES_summary!D$19</f>
        <v>0.554056177977864</v>
      </c>
      <c r="E27" s="177">
        <f>RES_hhdet_fech!E27/RES_summary!E$19</f>
        <v>1.2454628732343622</v>
      </c>
      <c r="F27" s="177">
        <f>RES_hhdet_fech!F27/RES_summary!F$19</f>
        <v>1.0170550421818552</v>
      </c>
      <c r="G27" s="177">
        <f>RES_hhdet_fech!G27/RES_summary!G$19</f>
        <v>0.36648796600261191</v>
      </c>
      <c r="H27" s="177">
        <f>RES_hhdet_fech!H27/RES_summary!H$19</f>
        <v>0.4958371162270872</v>
      </c>
      <c r="I27" s="177">
        <f>RES_hhdet_fech!I27/RES_summary!I$19</f>
        <v>2.4322658132006869</v>
      </c>
      <c r="J27" s="177">
        <f>RES_hhdet_fech!J27/RES_summary!J$19</f>
        <v>1.347601567198645</v>
      </c>
      <c r="K27" s="177">
        <f>RES_hhdet_fech!K27/RES_summary!K$19</f>
        <v>0.38458757703785185</v>
      </c>
      <c r="L27" s="177">
        <f>RES_hhdet_fech!L27/RES_summary!L$19</f>
        <v>0.83687207372088301</v>
      </c>
      <c r="M27" s="177">
        <f>RES_hhdet_fech!M27/RES_summary!M$19</f>
        <v>0.54250358887899763</v>
      </c>
      <c r="N27" s="177">
        <f>RES_hhdet_fech!N27/RES_summary!N$19</f>
        <v>0.35735199520721267</v>
      </c>
      <c r="O27" s="177">
        <f>RES_hhdet_fech!O27/RES_summary!O$19</f>
        <v>0.29826332243932763</v>
      </c>
      <c r="P27" s="177">
        <f>RES_hhdet_fech!P27/RES_summary!P$19</f>
        <v>0.43876419352573925</v>
      </c>
      <c r="Q27" s="177">
        <f>RES_hhdet_fech!Q27/RES_summary!Q$19</f>
        <v>0.68772640732751777</v>
      </c>
    </row>
    <row r="28" spans="1:17" ht="12.95" customHeight="1" x14ac:dyDescent="0.25">
      <c r="A28" s="158" t="s">
        <v>112</v>
      </c>
      <c r="B28" s="178">
        <f>RES_hhdet_fech!B28/RES_summary!B$19</f>
        <v>2.6127726101280078</v>
      </c>
      <c r="C28" s="178">
        <f>RES_hhdet_fech!C28/RES_summary!C$19</f>
        <v>2.7236678913152033</v>
      </c>
      <c r="D28" s="178">
        <f>RES_hhdet_fech!D28/RES_summary!D$19</f>
        <v>2.7585054449491495</v>
      </c>
      <c r="E28" s="178">
        <f>RES_hhdet_fech!E28/RES_summary!E$19</f>
        <v>2.7839910261825067</v>
      </c>
      <c r="F28" s="178">
        <f>RES_hhdet_fech!F28/RES_summary!F$19</f>
        <v>2.8999613983453534</v>
      </c>
      <c r="G28" s="178">
        <f>RES_hhdet_fech!G28/RES_summary!G$19</f>
        <v>2.9166031310447549</v>
      </c>
      <c r="H28" s="178">
        <f>RES_hhdet_fech!H28/RES_summary!H$19</f>
        <v>2.9526573009894426</v>
      </c>
      <c r="I28" s="178">
        <f>RES_hhdet_fech!I28/RES_summary!I$19</f>
        <v>2.9508206035495279</v>
      </c>
      <c r="J28" s="178">
        <f>RES_hhdet_fech!J28/RES_summary!J$19</f>
        <v>2.7922349890792653</v>
      </c>
      <c r="K28" s="178">
        <f>RES_hhdet_fech!K28/RES_summary!K$19</f>
        <v>2.9883673067097667</v>
      </c>
      <c r="L28" s="178">
        <f>RES_hhdet_fech!L28/RES_summary!L$19</f>
        <v>3.1327585894250296</v>
      </c>
      <c r="M28" s="178">
        <f>RES_hhdet_fech!M28/RES_summary!M$19</f>
        <v>3.1485557253508878</v>
      </c>
      <c r="N28" s="178">
        <f>RES_hhdet_fech!N28/RES_summary!N$19</f>
        <v>3.0959585874774715</v>
      </c>
      <c r="O28" s="178">
        <f>RES_hhdet_fech!O28/RES_summary!O$19</f>
        <v>3.0886297802043723</v>
      </c>
      <c r="P28" s="178">
        <f>RES_hhdet_fech!P28/RES_summary!P$19</f>
        <v>3.0842505342516464</v>
      </c>
      <c r="Q28" s="178">
        <f>RES_hhdet_fech!Q28/RES_summary!Q$19</f>
        <v>3.037460300639613</v>
      </c>
    </row>
    <row r="29" spans="1:17" ht="12" customHeight="1" x14ac:dyDescent="0.25">
      <c r="A29" s="23" t="s">
        <v>60</v>
      </c>
      <c r="B29" s="177">
        <f>RES_hhdet_fech!B29/RES_summary!B$19</f>
        <v>2.6127726101280078</v>
      </c>
      <c r="C29" s="177">
        <f>RES_hhdet_fech!C29/RES_summary!C$19</f>
        <v>2.7236678913152033</v>
      </c>
      <c r="D29" s="177">
        <f>RES_hhdet_fech!D29/RES_summary!D$19</f>
        <v>2.7585054449491495</v>
      </c>
      <c r="E29" s="177">
        <f>RES_hhdet_fech!E29/RES_summary!E$19</f>
        <v>2.7839910261825067</v>
      </c>
      <c r="F29" s="177">
        <f>RES_hhdet_fech!F29/RES_summary!F$19</f>
        <v>2.8999613983453534</v>
      </c>
      <c r="G29" s="177">
        <f>RES_hhdet_fech!G29/RES_summary!G$19</f>
        <v>2.9166031310447549</v>
      </c>
      <c r="H29" s="177">
        <f>RES_hhdet_fech!H29/RES_summary!H$19</f>
        <v>2.9526573009894426</v>
      </c>
      <c r="I29" s="177">
        <f>RES_hhdet_fech!I29/RES_summary!I$19</f>
        <v>2.9508206035495279</v>
      </c>
      <c r="J29" s="177">
        <f>RES_hhdet_fech!J29/RES_summary!J$19</f>
        <v>2.7922349890792653</v>
      </c>
      <c r="K29" s="177">
        <f>RES_hhdet_fech!K29/RES_summary!K$19</f>
        <v>2.9883673067097667</v>
      </c>
      <c r="L29" s="177">
        <f>RES_hhdet_fech!L29/RES_summary!L$19</f>
        <v>3.1327585894250296</v>
      </c>
      <c r="M29" s="177">
        <f>RES_hhdet_fech!M29/RES_summary!M$19</f>
        <v>3.1485557253508878</v>
      </c>
      <c r="N29" s="177">
        <f>RES_hhdet_fech!N29/RES_summary!N$19</f>
        <v>3.0959585874774715</v>
      </c>
      <c r="O29" s="177">
        <f>RES_hhdet_fech!O29/RES_summary!O$19</f>
        <v>3.0886297802043723</v>
      </c>
      <c r="P29" s="177">
        <f>RES_hhdet_fech!P29/RES_summary!P$19</f>
        <v>3.0842505342516464</v>
      </c>
      <c r="Q29" s="177">
        <f>RES_hhdet_fech!Q29/RES_summary!Q$19</f>
        <v>3.037460300639613</v>
      </c>
    </row>
    <row r="30" spans="1:17" ht="12" customHeight="1" x14ac:dyDescent="0.25">
      <c r="A30" s="158" t="s">
        <v>63</v>
      </c>
      <c r="B30" s="178">
        <f>RES_hhdet_fech!B30/RES_summary!B$19</f>
        <v>23.759560006958875</v>
      </c>
      <c r="C30" s="178">
        <f>RES_hhdet_fech!C30/RES_summary!C$19</f>
        <v>21.996537131652254</v>
      </c>
      <c r="D30" s="178">
        <f>RES_hhdet_fech!D30/RES_summary!D$19</f>
        <v>23.164409037691264</v>
      </c>
      <c r="E30" s="178">
        <f>RES_hhdet_fech!E30/RES_summary!E$19</f>
        <v>23.224954730880931</v>
      </c>
      <c r="F30" s="178">
        <f>RES_hhdet_fech!F30/RES_summary!F$19</f>
        <v>21.164339439016342</v>
      </c>
      <c r="G30" s="178">
        <f>RES_hhdet_fech!G30/RES_summary!G$19</f>
        <v>22.667960743414692</v>
      </c>
      <c r="H30" s="178">
        <f>RES_hhdet_fech!H30/RES_summary!H$19</f>
        <v>20.485939035664103</v>
      </c>
      <c r="I30" s="178">
        <f>RES_hhdet_fech!I30/RES_summary!I$19</f>
        <v>18.749113830942409</v>
      </c>
      <c r="J30" s="178">
        <f>RES_hhdet_fech!J30/RES_summary!J$19</f>
        <v>18.676481058048527</v>
      </c>
      <c r="K30" s="178">
        <f>RES_hhdet_fech!K30/RES_summary!K$19</f>
        <v>18.456086909921773</v>
      </c>
      <c r="L30" s="178">
        <f>RES_hhdet_fech!L30/RES_summary!L$19</f>
        <v>17.622626224516527</v>
      </c>
      <c r="M30" s="178">
        <f>RES_hhdet_fech!M30/RES_summary!M$19</f>
        <v>17.218520228088455</v>
      </c>
      <c r="N30" s="178">
        <f>RES_hhdet_fech!N30/RES_summary!N$19</f>
        <v>16.477145170910365</v>
      </c>
      <c r="O30" s="178">
        <f>RES_hhdet_fech!O30/RES_summary!O$19</f>
        <v>15.645883249032986</v>
      </c>
      <c r="P30" s="178">
        <f>RES_hhdet_fech!P30/RES_summary!P$19</f>
        <v>16.329828746308692</v>
      </c>
      <c r="Q30" s="178">
        <f>RES_hhdet_fech!Q30/RES_summary!Q$19</f>
        <v>17.84669880768633</v>
      </c>
    </row>
    <row r="31" spans="1:17" ht="12" customHeight="1" x14ac:dyDescent="0.25">
      <c r="A31" s="167" t="s">
        <v>169</v>
      </c>
      <c r="B31" s="183">
        <f>RES_hhdet_fech!B31/RES_summary!B$19</f>
        <v>47.608037908933888</v>
      </c>
      <c r="C31" s="183">
        <f>RES_hhdet_fech!C31/RES_summary!C$19</f>
        <v>44.302176154246503</v>
      </c>
      <c r="D31" s="183">
        <f>RES_hhdet_fech!D31/RES_summary!D$19</f>
        <v>45.210146050701269</v>
      </c>
      <c r="E31" s="183">
        <f>RES_hhdet_fech!E31/RES_summary!E$19</f>
        <v>44.789909828344129</v>
      </c>
      <c r="F31" s="183">
        <f>RES_hhdet_fech!F31/RES_summary!F$19</f>
        <v>43.37818453961826</v>
      </c>
      <c r="G31" s="183">
        <f>RES_hhdet_fech!G31/RES_summary!G$19</f>
        <v>42.127221110276786</v>
      </c>
      <c r="H31" s="183">
        <f>RES_hhdet_fech!H31/RES_summary!H$19</f>
        <v>39.90592022197648</v>
      </c>
      <c r="I31" s="183">
        <f>RES_hhdet_fech!I31/RES_summary!I$19</f>
        <v>40.538995568478143</v>
      </c>
      <c r="J31" s="183">
        <f>RES_hhdet_fech!J31/RES_summary!J$19</f>
        <v>39.222810201996076</v>
      </c>
      <c r="K31" s="183">
        <f>RES_hhdet_fech!K31/RES_summary!K$19</f>
        <v>38.518390809184567</v>
      </c>
      <c r="L31" s="183">
        <f>RES_hhdet_fech!L31/RES_summary!L$19</f>
        <v>37.556107323257798</v>
      </c>
      <c r="M31" s="183">
        <f>RES_hhdet_fech!M31/RES_summary!M$19</f>
        <v>34.759433720664838</v>
      </c>
      <c r="N31" s="183">
        <f>RES_hhdet_fech!N31/RES_summary!N$19</f>
        <v>32.300658798260436</v>
      </c>
      <c r="O31" s="183">
        <f>RES_hhdet_fech!O31/RES_summary!O$19</f>
        <v>30.620029763935975</v>
      </c>
      <c r="P31" s="183">
        <f>RES_hhdet_fech!P31/RES_summary!P$19</f>
        <v>30.553636036821548</v>
      </c>
      <c r="Q31" s="183">
        <f>RES_hhdet_fech!Q31/RES_summary!Q$19</f>
        <v>31.508156304711687</v>
      </c>
    </row>
    <row r="32" spans="1:17" ht="12" customHeight="1" x14ac:dyDescent="0.25">
      <c r="A32" s="167" t="s">
        <v>168</v>
      </c>
      <c r="B32" s="183">
        <f>RES_hhdet_fech!B32/RES_summary!B$19</f>
        <v>18.597321332894968</v>
      </c>
      <c r="C32" s="183">
        <f>RES_hhdet_fech!C32/RES_summary!C$19</f>
        <v>17.199206195766095</v>
      </c>
      <c r="D32" s="183">
        <f>RES_hhdet_fech!D32/RES_summary!D$19</f>
        <v>18.001113319783894</v>
      </c>
      <c r="E32" s="183">
        <f>RES_hhdet_fech!E32/RES_summary!E$19</f>
        <v>18.010567791575166</v>
      </c>
      <c r="F32" s="183">
        <f>RES_hhdet_fech!F32/RES_summary!F$19</f>
        <v>17.618936022393989</v>
      </c>
      <c r="G32" s="183">
        <f>RES_hhdet_fech!G32/RES_summary!G$19</f>
        <v>19.822660707514778</v>
      </c>
      <c r="H32" s="183">
        <f>RES_hhdet_fech!H32/RES_summary!H$19</f>
        <v>17.101215343080941</v>
      </c>
      <c r="I32" s="183">
        <f>RES_hhdet_fech!I32/RES_summary!I$19</f>
        <v>16.947212312393706</v>
      </c>
      <c r="J32" s="183">
        <f>RES_hhdet_fech!J32/RES_summary!J$19</f>
        <v>16.659937030382711</v>
      </c>
      <c r="K32" s="183">
        <f>RES_hhdet_fech!K32/RES_summary!K$19</f>
        <v>16.544931783583738</v>
      </c>
      <c r="L32" s="183">
        <f>RES_hhdet_fech!L32/RES_summary!L$19</f>
        <v>16.289061446558556</v>
      </c>
      <c r="M32" s="183">
        <f>RES_hhdet_fech!M32/RES_summary!M$19</f>
        <v>16.080170874718544</v>
      </c>
      <c r="N32" s="183">
        <f>RES_hhdet_fech!N32/RES_summary!N$19</f>
        <v>15.736784276646185</v>
      </c>
      <c r="O32" s="183">
        <f>RES_hhdet_fech!O32/RES_summary!O$19</f>
        <v>15.402635225092075</v>
      </c>
      <c r="P32" s="183">
        <f>RES_hhdet_fech!P32/RES_summary!P$19</f>
        <v>16.025355422876757</v>
      </c>
      <c r="Q32" s="183">
        <f>RES_hhdet_fech!Q32/RES_summary!Q$19</f>
        <v>17.663726608699196</v>
      </c>
    </row>
    <row r="33" spans="1:17" ht="12" customHeight="1" x14ac:dyDescent="0.25">
      <c r="A33" s="166" t="s">
        <v>57</v>
      </c>
      <c r="B33" s="182">
        <f>RES_hhdet_fech!B33/RES_summary!B$19</f>
        <v>0.95216075817867007</v>
      </c>
      <c r="C33" s="182">
        <f>RES_hhdet_fech!C33/RES_summary!C$19</f>
        <v>0.44302176154246042</v>
      </c>
      <c r="D33" s="182">
        <f>RES_hhdet_fech!D33/RES_summary!D$19</f>
        <v>0.90420292101402422</v>
      </c>
      <c r="E33" s="182">
        <f>RES_hhdet_fech!E33/RES_summary!E$19</f>
        <v>0.89579819656687842</v>
      </c>
      <c r="F33" s="182">
        <f>RES_hhdet_fech!F33/RES_summary!F$19</f>
        <v>0.86756369079236106</v>
      </c>
      <c r="G33" s="182">
        <f>RES_hhdet_fech!G33/RES_summary!G$19</f>
        <v>5.0552665332332154</v>
      </c>
      <c r="H33" s="182">
        <f>RES_hhdet_fech!H33/RES_summary!H$19</f>
        <v>1.7957664099889474</v>
      </c>
      <c r="I33" s="182">
        <f>RES_hhdet_fech!I33/RES_summary!I$19</f>
        <v>0.81077991136957017</v>
      </c>
      <c r="J33" s="182">
        <f>RES_hhdet_fech!J33/RES_summary!J$19</f>
        <v>0.78445620403992444</v>
      </c>
      <c r="K33" s="182">
        <f>RES_hhdet_fech!K33/RES_summary!K$19</f>
        <v>0.77036781618368766</v>
      </c>
      <c r="L33" s="182">
        <f>RES_hhdet_fech!L33/RES_summary!L$19</f>
        <v>0.75112214646515407</v>
      </c>
      <c r="M33" s="182">
        <f>RES_hhdet_fech!M33/RES_summary!M$19</f>
        <v>0.69518867441329335</v>
      </c>
      <c r="N33" s="182">
        <f>RES_hhdet_fech!N33/RES_summary!N$19</f>
        <v>0.64601317596520669</v>
      </c>
      <c r="O33" s="182">
        <f>RES_hhdet_fech!O33/RES_summary!O$19</f>
        <v>0.61240059527871682</v>
      </c>
      <c r="P33" s="182">
        <f>RES_hhdet_fech!P33/RES_summary!P$19</f>
        <v>1.0693772612887511</v>
      </c>
      <c r="Q33" s="182">
        <f>RES_hhdet_fech!Q33/RES_summary!Q$19</f>
        <v>2.6781932859004924</v>
      </c>
    </row>
    <row r="34" spans="1:17" ht="12" customHeight="1" x14ac:dyDescent="0.25">
      <c r="A34" s="147" t="s">
        <v>59</v>
      </c>
      <c r="B34" s="181">
        <f>RES_hhdet_fech!B34/RES_summary!B$19</f>
        <v>17.6451605747163</v>
      </c>
      <c r="C34" s="181">
        <f>RES_hhdet_fech!C34/RES_summary!C$19</f>
        <v>16.756184434223638</v>
      </c>
      <c r="D34" s="181">
        <f>RES_hhdet_fech!D34/RES_summary!D$19</f>
        <v>17.096910398769872</v>
      </c>
      <c r="E34" s="181">
        <f>RES_hhdet_fech!E34/RES_summary!E$19</f>
        <v>17.114769595008294</v>
      </c>
      <c r="F34" s="181">
        <f>RES_hhdet_fech!F34/RES_summary!F$19</f>
        <v>16.751372331601626</v>
      </c>
      <c r="G34" s="181">
        <f>RES_hhdet_fech!G34/RES_summary!G$19</f>
        <v>14.76739417428157</v>
      </c>
      <c r="H34" s="181">
        <f>RES_hhdet_fech!H34/RES_summary!H$19</f>
        <v>15.305448933091997</v>
      </c>
      <c r="I34" s="181">
        <f>RES_hhdet_fech!I34/RES_summary!I$19</f>
        <v>16.136432401024134</v>
      </c>
      <c r="J34" s="181">
        <f>RES_hhdet_fech!J34/RES_summary!J$19</f>
        <v>15.875480826342784</v>
      </c>
      <c r="K34" s="181">
        <f>RES_hhdet_fech!K34/RES_summary!K$19</f>
        <v>15.77456396740005</v>
      </c>
      <c r="L34" s="181">
        <f>RES_hhdet_fech!L34/RES_summary!L$19</f>
        <v>15.537939300093402</v>
      </c>
      <c r="M34" s="181">
        <f>RES_hhdet_fech!M34/RES_summary!M$19</f>
        <v>15.384982200305247</v>
      </c>
      <c r="N34" s="181">
        <f>RES_hhdet_fech!N34/RES_summary!N$19</f>
        <v>15.090771100680982</v>
      </c>
      <c r="O34" s="181">
        <f>RES_hhdet_fech!O34/RES_summary!O$19</f>
        <v>14.790234629813355</v>
      </c>
      <c r="P34" s="181">
        <f>RES_hhdet_fech!P34/RES_summary!P$19</f>
        <v>14.955978161588005</v>
      </c>
      <c r="Q34" s="181">
        <f>RES_hhdet_fech!Q34/RES_summary!Q$19</f>
        <v>14.985533322798707</v>
      </c>
    </row>
    <row r="35" spans="1:17" ht="12" customHeight="1" x14ac:dyDescent="0.25">
      <c r="A35" s="163" t="s">
        <v>142</v>
      </c>
      <c r="B35" s="180">
        <f>RES_hhdet_fech!B35/RES_summary!B$19</f>
        <v>38.850333674675447</v>
      </c>
      <c r="C35" s="180">
        <f>RES_hhdet_fech!C35/RES_summary!C$19</f>
        <v>35.161752022847985</v>
      </c>
      <c r="D35" s="180">
        <f>RES_hhdet_fech!D35/RES_summary!D$19</f>
        <v>35.986370581303994</v>
      </c>
      <c r="E35" s="180">
        <f>RES_hhdet_fech!E35/RES_summary!E$19</f>
        <v>36.424178485148765</v>
      </c>
      <c r="F35" s="180">
        <f>RES_hhdet_fech!F35/RES_summary!F$19</f>
        <v>35.328911564652259</v>
      </c>
      <c r="G35" s="180">
        <f>RES_hhdet_fech!G35/RES_summary!G$19</f>
        <v>33.496210090312921</v>
      </c>
      <c r="H35" s="180">
        <f>RES_hhdet_fech!H35/RES_summary!H$19</f>
        <v>32.363650285074122</v>
      </c>
      <c r="I35" s="180">
        <f>RES_hhdet_fech!I35/RES_summary!I$19</f>
        <v>38.567224965686698</v>
      </c>
      <c r="J35" s="180">
        <f>RES_hhdet_fech!J35/RES_summary!J$19</f>
        <v>38.240801020402067</v>
      </c>
      <c r="K35" s="180">
        <f>RES_hhdet_fech!K35/RES_summary!K$19</f>
        <v>37.163354893225993</v>
      </c>
      <c r="L35" s="180">
        <f>RES_hhdet_fech!L35/RES_summary!L$19</f>
        <v>38.352637369908727</v>
      </c>
      <c r="M35" s="180">
        <f>RES_hhdet_fech!M35/RES_summary!M$19</f>
        <v>37.405867851681798</v>
      </c>
      <c r="N35" s="180">
        <f>RES_hhdet_fech!N35/RES_summary!N$19</f>
        <v>34.783238778219541</v>
      </c>
      <c r="O35" s="180">
        <f>RES_hhdet_fech!O35/RES_summary!O$19</f>
        <v>33.498826483037064</v>
      </c>
      <c r="P35" s="180">
        <f>RES_hhdet_fech!P35/RES_summary!P$19</f>
        <v>32.344185735959471</v>
      </c>
      <c r="Q35" s="180">
        <f>RES_hhdet_fech!Q35/RES_summary!Q$19</f>
        <v>33.461686300549239</v>
      </c>
    </row>
    <row r="36" spans="1:17" ht="12" customHeight="1" x14ac:dyDescent="0.25">
      <c r="A36" s="161" t="s">
        <v>141</v>
      </c>
      <c r="B36" s="179">
        <f>RES_hhdet_fech!B36/RES_summary!B$19</f>
        <v>18.422167248209803</v>
      </c>
      <c r="C36" s="179">
        <f>RES_hhdet_fech!C36/RES_summary!C$19</f>
        <v>17.107801954452114</v>
      </c>
      <c r="D36" s="179">
        <f>RES_hhdet_fech!D36/RES_summary!D$19</f>
        <v>17.81663781039595</v>
      </c>
      <c r="E36" s="179">
        <f>RES_hhdet_fech!E36/RES_summary!E$19</f>
        <v>17.843253164711257</v>
      </c>
      <c r="F36" s="179">
        <f>RES_hhdet_fech!F36/RES_summary!F$19</f>
        <v>17.45795056289467</v>
      </c>
      <c r="G36" s="179">
        <f>RES_hhdet_fech!G36/RES_summary!G$19</f>
        <v>18.786939385119108</v>
      </c>
      <c r="H36" s="179">
        <f>RES_hhdet_fech!H36/RES_summary!H$19</f>
        <v>16.761813195920325</v>
      </c>
      <c r="I36" s="179">
        <f>RES_hhdet_fech!I36/RES_summary!I$19</f>
        <v>16.907776900337879</v>
      </c>
      <c r="J36" s="179">
        <f>RES_hhdet_fech!J36/RES_summary!J$19</f>
        <v>16.640296846750829</v>
      </c>
      <c r="K36" s="179">
        <f>RES_hhdet_fech!K36/RES_summary!K$19</f>
        <v>16.51783106526457</v>
      </c>
      <c r="L36" s="179">
        <f>RES_hhdet_fech!L36/RES_summary!L$19</f>
        <v>16.304992047491563</v>
      </c>
      <c r="M36" s="179">
        <f>RES_hhdet_fech!M36/RES_summary!M$19</f>
        <v>16.133099557338873</v>
      </c>
      <c r="N36" s="179">
        <f>RES_hhdet_fech!N36/RES_summary!N$19</f>
        <v>15.786435876245365</v>
      </c>
      <c r="O36" s="179">
        <f>RES_hhdet_fech!O36/RES_summary!O$19</f>
        <v>15.460211159474099</v>
      </c>
      <c r="P36" s="179">
        <f>RES_hhdet_fech!P36/RES_summary!P$19</f>
        <v>16.08802466234658</v>
      </c>
      <c r="Q36" s="179">
        <f>RES_hhdet_fech!Q36/RES_summary!Q$19</f>
        <v>17.829776658345388</v>
      </c>
    </row>
    <row r="37" spans="1:17" ht="12" customHeight="1" x14ac:dyDescent="0.25">
      <c r="A37" s="148" t="s">
        <v>60</v>
      </c>
      <c r="B37" s="177">
        <f>RES_hhdet_fech!B37/RES_summary!B$19</f>
        <v>0.77700667349350061</v>
      </c>
      <c r="C37" s="177">
        <f>RES_hhdet_fech!C37/RES_summary!C$19</f>
        <v>0.35161752022847637</v>
      </c>
      <c r="D37" s="177">
        <f>RES_hhdet_fech!D37/RES_summary!D$19</f>
        <v>0.71972741162608067</v>
      </c>
      <c r="E37" s="177">
        <f>RES_hhdet_fech!E37/RES_summary!E$19</f>
        <v>0.72848356970297012</v>
      </c>
      <c r="F37" s="177">
        <f>RES_hhdet_fech!F37/RES_summary!F$19</f>
        <v>0.70657823129304131</v>
      </c>
      <c r="G37" s="177">
        <f>RES_hhdet_fech!G37/RES_summary!G$19</f>
        <v>4.0195452108375465</v>
      </c>
      <c r="H37" s="177">
        <f>RES_hhdet_fech!H37/RES_summary!H$19</f>
        <v>1.4563642628283398</v>
      </c>
      <c r="I37" s="177">
        <f>RES_hhdet_fech!I37/RES_summary!I$19</f>
        <v>0.77134449931373994</v>
      </c>
      <c r="J37" s="177">
        <f>RES_hhdet_fech!J37/RES_summary!J$19</f>
        <v>0.76481602040804109</v>
      </c>
      <c r="K37" s="177">
        <f>RES_hhdet_fech!K37/RES_summary!K$19</f>
        <v>0.74326709786451584</v>
      </c>
      <c r="L37" s="177">
        <f>RES_hhdet_fech!L37/RES_summary!L$19</f>
        <v>0.76705274739817109</v>
      </c>
      <c r="M37" s="177">
        <f>RES_hhdet_fech!M37/RES_summary!M$19</f>
        <v>0.74811735703363269</v>
      </c>
      <c r="N37" s="177">
        <f>RES_hhdet_fech!N37/RES_summary!N$19</f>
        <v>0.69566477556438866</v>
      </c>
      <c r="O37" s="177">
        <f>RES_hhdet_fech!O37/RES_summary!O$19</f>
        <v>0.66997652966073684</v>
      </c>
      <c r="P37" s="177">
        <f>RES_hhdet_fech!P37/RES_summary!P$19</f>
        <v>1.1320465007585814</v>
      </c>
      <c r="Q37" s="177">
        <f>RES_hhdet_fech!Q37/RES_summary!Q$19</f>
        <v>2.8442433355466843</v>
      </c>
    </row>
    <row r="38" spans="1:17" ht="12" customHeight="1" x14ac:dyDescent="0.25">
      <c r="A38" s="148" t="s">
        <v>59</v>
      </c>
      <c r="B38" s="177">
        <f>RES_hhdet_fech!B38/RES_summary!B$19</f>
        <v>17.645160574716297</v>
      </c>
      <c r="C38" s="177">
        <f>RES_hhdet_fech!C38/RES_summary!C$19</f>
        <v>16.756184434223634</v>
      </c>
      <c r="D38" s="177">
        <f>RES_hhdet_fech!D38/RES_summary!D$19</f>
        <v>17.096910398769868</v>
      </c>
      <c r="E38" s="177">
        <f>RES_hhdet_fech!E38/RES_summary!E$19</f>
        <v>17.114769595008287</v>
      </c>
      <c r="F38" s="177">
        <f>RES_hhdet_fech!F38/RES_summary!F$19</f>
        <v>16.75137233160163</v>
      </c>
      <c r="G38" s="177">
        <f>RES_hhdet_fech!G38/RES_summary!G$19</f>
        <v>14.767394174281566</v>
      </c>
      <c r="H38" s="177">
        <f>RES_hhdet_fech!H38/RES_summary!H$19</f>
        <v>15.305448933091984</v>
      </c>
      <c r="I38" s="177">
        <f>RES_hhdet_fech!I38/RES_summary!I$19</f>
        <v>16.136432401024141</v>
      </c>
      <c r="J38" s="177">
        <f>RES_hhdet_fech!J38/RES_summary!J$19</f>
        <v>15.875480826342788</v>
      </c>
      <c r="K38" s="177">
        <f>RES_hhdet_fech!K38/RES_summary!K$19</f>
        <v>15.774563967400056</v>
      </c>
      <c r="L38" s="177">
        <f>RES_hhdet_fech!L38/RES_summary!L$19</f>
        <v>15.537939300093392</v>
      </c>
      <c r="M38" s="177">
        <f>RES_hhdet_fech!M38/RES_summary!M$19</f>
        <v>15.384982200305238</v>
      </c>
      <c r="N38" s="177">
        <f>RES_hhdet_fech!N38/RES_summary!N$19</f>
        <v>15.090771100680977</v>
      </c>
      <c r="O38" s="177">
        <f>RES_hhdet_fech!O38/RES_summary!O$19</f>
        <v>14.790234629813362</v>
      </c>
      <c r="P38" s="177">
        <f>RES_hhdet_fech!P38/RES_summary!P$19</f>
        <v>14.955978161587998</v>
      </c>
      <c r="Q38" s="177">
        <f>RES_hhdet_fech!Q38/RES_summary!Q$19</f>
        <v>14.985533322798707</v>
      </c>
    </row>
    <row r="39" spans="1:17" ht="12" customHeight="1" x14ac:dyDescent="0.25">
      <c r="A39" s="158" t="s">
        <v>62</v>
      </c>
      <c r="B39" s="178">
        <f>RES_hhdet_fech!B39/RES_summary!B$19</f>
        <v>15.275231696690616</v>
      </c>
      <c r="C39" s="178">
        <f>RES_hhdet_fech!C39/RES_summary!C$19</f>
        <v>12.722884548766647</v>
      </c>
      <c r="D39" s="178">
        <f>RES_hhdet_fech!D39/RES_summary!D$19</f>
        <v>12.545945827413888</v>
      </c>
      <c r="E39" s="178">
        <f>RES_hhdet_fech!E39/RES_summary!E$19</f>
        <v>13.747854216065621</v>
      </c>
      <c r="F39" s="178">
        <f>RES_hhdet_fech!F39/RES_summary!F$19</f>
        <v>13.988248429050577</v>
      </c>
      <c r="G39" s="178">
        <f>RES_hhdet_fech!G39/RES_summary!G$19</f>
        <v>13.241676466544561</v>
      </c>
      <c r="H39" s="178">
        <f>RES_hhdet_fech!H39/RES_summary!H$19</f>
        <v>12.378076174705503</v>
      </c>
      <c r="I39" s="178">
        <f>RES_hhdet_fech!I39/RES_summary!I$19</f>
        <v>13.305880405830766</v>
      </c>
      <c r="J39" s="178">
        <f>RES_hhdet_fech!J39/RES_summary!J$19</f>
        <v>12.570157266811201</v>
      </c>
      <c r="K39" s="178">
        <f>RES_hhdet_fech!K39/RES_summary!K$19</f>
        <v>12.633346283563675</v>
      </c>
      <c r="L39" s="178">
        <f>RES_hhdet_fech!L39/RES_summary!L$19</f>
        <v>12.685003619697502</v>
      </c>
      <c r="M39" s="178">
        <f>RES_hhdet_fech!M39/RES_summary!M$19</f>
        <v>12.762914443705922</v>
      </c>
      <c r="N39" s="178">
        <f>RES_hhdet_fech!N39/RES_summary!N$19</f>
        <v>12.14981854951855</v>
      </c>
      <c r="O39" s="178">
        <f>RES_hhdet_fech!O39/RES_summary!O$19</f>
        <v>11.062129676193171</v>
      </c>
      <c r="P39" s="178">
        <f>RES_hhdet_fech!P39/RES_summary!P$19</f>
        <v>10.666727178859565</v>
      </c>
      <c r="Q39" s="178">
        <f>RES_hhdet_fech!Q39/RES_summary!Q$19</f>
        <v>11.158181314788919</v>
      </c>
    </row>
    <row r="40" spans="1:17" ht="12" customHeight="1" x14ac:dyDescent="0.25">
      <c r="A40" s="23" t="s">
        <v>57</v>
      </c>
      <c r="B40" s="177">
        <f>RES_hhdet_fech!B40/RES_summary!B$19</f>
        <v>20.155566711821443</v>
      </c>
      <c r="C40" s="177">
        <f>RES_hhdet_fech!C40/RES_summary!C$19</f>
        <v>15.495461119966171</v>
      </c>
      <c r="D40" s="177">
        <f>RES_hhdet_fech!D40/RES_summary!D$19</f>
        <v>15.372231543004691</v>
      </c>
      <c r="E40" s="177">
        <f>RES_hhdet_fech!E40/RES_summary!E$19</f>
        <v>16.714663798535739</v>
      </c>
      <c r="F40" s="177">
        <f>RES_hhdet_fech!F40/RES_summary!F$19</f>
        <v>17.296112466865274</v>
      </c>
      <c r="G40" s="177">
        <f>RES_hhdet_fech!G40/RES_summary!G$19</f>
        <v>16.821660394042127</v>
      </c>
      <c r="H40" s="177">
        <f>RES_hhdet_fech!H40/RES_summary!H$19</f>
        <v>15.245168358107884</v>
      </c>
      <c r="I40" s="177">
        <f>RES_hhdet_fech!I40/RES_summary!I$19</f>
        <v>16.419807020143832</v>
      </c>
      <c r="J40" s="177">
        <f>RES_hhdet_fech!J40/RES_summary!J$19</f>
        <v>15.472535707065166</v>
      </c>
      <c r="K40" s="177">
        <f>RES_hhdet_fech!K40/RES_summary!K$19</f>
        <v>15.626861587897917</v>
      </c>
      <c r="L40" s="177">
        <f>RES_hhdet_fech!L40/RES_summary!L$19</f>
        <v>15.352150234362522</v>
      </c>
      <c r="M40" s="177">
        <f>RES_hhdet_fech!M40/RES_summary!M$19</f>
        <v>15.108453353584203</v>
      </c>
      <c r="N40" s="177">
        <f>RES_hhdet_fech!N40/RES_summary!N$19</f>
        <v>14.585061651001711</v>
      </c>
      <c r="O40" s="177">
        <f>RES_hhdet_fech!O40/RES_summary!O$19</f>
        <v>13.068492079611639</v>
      </c>
      <c r="P40" s="177">
        <f>RES_hhdet_fech!P40/RES_summary!P$19</f>
        <v>12.855927167956857</v>
      </c>
      <c r="Q40" s="177">
        <f>RES_hhdet_fech!Q40/RES_summary!Q$19</f>
        <v>13.448597183238572</v>
      </c>
    </row>
    <row r="41" spans="1:17" ht="12" customHeight="1" x14ac:dyDescent="0.25">
      <c r="A41" s="29" t="s">
        <v>140</v>
      </c>
      <c r="B41" s="176">
        <f>RES_hhdet_fech!B41/RES_summary!B$19</f>
        <v>10.373547035440701</v>
      </c>
      <c r="C41" s="176">
        <f>RES_hhdet_fech!C41/RES_summary!C$19</f>
        <v>7.8443272249236964</v>
      </c>
      <c r="D41" s="176">
        <f>RES_hhdet_fech!D41/RES_summary!D$19</f>
        <v>7.8267566152154444</v>
      </c>
      <c r="E41" s="176">
        <f>RES_hhdet_fech!E41/RES_summary!E$19</f>
        <v>9.097971088058646</v>
      </c>
      <c r="F41" s="176">
        <f>RES_hhdet_fech!F41/RES_summary!F$19</f>
        <v>9.094824309304256</v>
      </c>
      <c r="G41" s="176">
        <f>RES_hhdet_fech!G41/RES_summary!G$19</f>
        <v>8.697448955798075</v>
      </c>
      <c r="H41" s="176">
        <f>RES_hhdet_fech!H41/RES_summary!H$19</f>
        <v>9.5173310474073496</v>
      </c>
      <c r="I41" s="176">
        <f>RES_hhdet_fech!I41/RES_summary!I$19</f>
        <v>10.245414030859123</v>
      </c>
      <c r="J41" s="176">
        <f>RES_hhdet_fech!J41/RES_summary!J$19</f>
        <v>9.9308113238418247</v>
      </c>
      <c r="K41" s="176">
        <f>RES_hhdet_fech!K41/RES_summary!K$19</f>
        <v>10.064577389333788</v>
      </c>
      <c r="L41" s="176">
        <f>RES_hhdet_fech!L41/RES_summary!L$19</f>
        <v>10.451574627671638</v>
      </c>
      <c r="M41" s="176">
        <f>RES_hhdet_fech!M41/RES_summary!M$19</f>
        <v>10.3970624850562</v>
      </c>
      <c r="N41" s="176">
        <f>RES_hhdet_fech!N41/RES_summary!N$19</f>
        <v>9.7967393872908826</v>
      </c>
      <c r="O41" s="176">
        <f>RES_hhdet_fech!O41/RES_summary!O$19</f>
        <v>8.8557845706750147</v>
      </c>
      <c r="P41" s="176">
        <f>RES_hhdet_fech!P41/RES_summary!P$19</f>
        <v>8.4187012171400575</v>
      </c>
      <c r="Q41" s="176">
        <f>RES_hhdet_fech!Q41/RES_summary!Q$19</f>
        <v>8.8391352479836431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84">
        <f>RES_hhdet_fech!B43/RES_summary!B$19</f>
        <v>108.62929834968736</v>
      </c>
      <c r="C43" s="184">
        <f>RES_hhdet_fech!C43/RES_summary!C$19</f>
        <v>102.52365929120761</v>
      </c>
      <c r="D43" s="184">
        <f>RES_hhdet_fech!D43/RES_summary!D$19</f>
        <v>104.69389499150626</v>
      </c>
      <c r="E43" s="184">
        <f>RES_hhdet_fech!E43/RES_summary!E$19</f>
        <v>107.90309074907634</v>
      </c>
      <c r="F43" s="184">
        <f>RES_hhdet_fech!F43/RES_summary!F$19</f>
        <v>96.873610424337002</v>
      </c>
      <c r="G43" s="184">
        <f>RES_hhdet_fech!G43/RES_summary!G$19</f>
        <v>86.976234812406588</v>
      </c>
      <c r="H43" s="184">
        <f>RES_hhdet_fech!H43/RES_summary!H$19</f>
        <v>91.437083811985872</v>
      </c>
      <c r="I43" s="184">
        <f>RES_hhdet_fech!I43/RES_summary!I$19</f>
        <v>91.436537026593768</v>
      </c>
      <c r="J43" s="184">
        <f>RES_hhdet_fech!J43/RES_summary!J$19</f>
        <v>82.580393708977624</v>
      </c>
      <c r="K43" s="184">
        <f>RES_hhdet_fech!K43/RES_summary!K$19</f>
        <v>85.321588287064287</v>
      </c>
      <c r="L43" s="184">
        <f>RES_hhdet_fech!L43/RES_summary!L$19</f>
        <v>76.787323907910547</v>
      </c>
      <c r="M43" s="184">
        <f>RES_hhdet_fech!M43/RES_summary!M$19</f>
        <v>79.637173079123514</v>
      </c>
      <c r="N43" s="184">
        <f>RES_hhdet_fech!N43/RES_summary!N$19</f>
        <v>75.045791897291053</v>
      </c>
      <c r="O43" s="184">
        <f>RES_hhdet_fech!O43/RES_summary!O$19</f>
        <v>64.937816592524001</v>
      </c>
      <c r="P43" s="184">
        <f>RES_hhdet_fech!P43/RES_summary!P$19</f>
        <v>61.629136839301118</v>
      </c>
      <c r="Q43" s="184">
        <f>RES_hhdet_fech!Q43/RES_summary!Q$19</f>
        <v>70.11770057725505</v>
      </c>
    </row>
    <row r="44" spans="1:17" ht="12.95" customHeight="1" x14ac:dyDescent="0.25">
      <c r="A44" s="158" t="s">
        <v>65</v>
      </c>
      <c r="B44" s="178">
        <f>RES_hhdet_fech!B44/RES_summary!B$19</f>
        <v>67.890679167577943</v>
      </c>
      <c r="C44" s="178">
        <f>RES_hhdet_fech!C44/RES_summary!C$19</f>
        <v>66.037559598041568</v>
      </c>
      <c r="D44" s="178">
        <f>RES_hhdet_fech!D44/RES_summary!D$19</f>
        <v>67.285049346821324</v>
      </c>
      <c r="E44" s="178">
        <f>RES_hhdet_fech!E44/RES_summary!E$19</f>
        <v>69.077599794059495</v>
      </c>
      <c r="F44" s="178">
        <f>RES_hhdet_fech!F44/RES_summary!F$19</f>
        <v>59.465182396308123</v>
      </c>
      <c r="G44" s="178">
        <f>RES_hhdet_fech!G44/RES_summary!G$19</f>
        <v>49.200867619713669</v>
      </c>
      <c r="H44" s="178">
        <f>RES_hhdet_fech!H44/RES_summary!H$19</f>
        <v>56.298592146009021</v>
      </c>
      <c r="I44" s="178">
        <f>RES_hhdet_fech!I44/RES_summary!I$19</f>
        <v>56.393126972523426</v>
      </c>
      <c r="J44" s="178">
        <f>RES_hhdet_fech!J44/RES_summary!J$19</f>
        <v>48.516837125037917</v>
      </c>
      <c r="K44" s="178">
        <f>RES_hhdet_fech!K44/RES_summary!K$19</f>
        <v>51.332355027770404</v>
      </c>
      <c r="L44" s="178">
        <f>RES_hhdet_fech!L44/RES_summary!L$19</f>
        <v>43.30111403426384</v>
      </c>
      <c r="M44" s="178">
        <f>RES_hhdet_fech!M44/RES_summary!M$19</f>
        <v>46.435984062787014</v>
      </c>
      <c r="N44" s="178">
        <f>RES_hhdet_fech!N44/RES_summary!N$19</f>
        <v>43.26745579540146</v>
      </c>
      <c r="O44" s="178">
        <f>RES_hhdet_fech!O44/RES_summary!O$19</f>
        <v>35.082001047113266</v>
      </c>
      <c r="P44" s="178">
        <f>RES_hhdet_fech!P44/RES_summary!P$19</f>
        <v>31.498109409138252</v>
      </c>
      <c r="Q44" s="178">
        <f>RES_hhdet_fech!Q44/RES_summary!Q$19</f>
        <v>37.936456132556089</v>
      </c>
    </row>
    <row r="45" spans="1:17" ht="12" customHeight="1" x14ac:dyDescent="0.25">
      <c r="A45" s="23" t="s">
        <v>166</v>
      </c>
      <c r="B45" s="177">
        <f>RES_hhdet_fech!B45/RES_summary!B$19</f>
        <v>66.449400312430285</v>
      </c>
      <c r="C45" s="177">
        <f>RES_hhdet_fech!C45/RES_summary!C$19</f>
        <v>65.645275238499636</v>
      </c>
      <c r="D45" s="177">
        <f>RES_hhdet_fech!D45/RES_summary!D$19</f>
        <v>66.731928556339184</v>
      </c>
      <c r="E45" s="177">
        <f>RES_hhdet_fech!E45/RES_summary!E$19</f>
        <v>67.836738982957939</v>
      </c>
      <c r="F45" s="177">
        <f>RES_hhdet_fech!F45/RES_summary!F$19</f>
        <v>58.453347960703375</v>
      </c>
      <c r="G45" s="177">
        <f>RES_hhdet_fech!G45/RES_summary!G$19</f>
        <v>48.841804130044927</v>
      </c>
      <c r="H45" s="177">
        <f>RES_hhdet_fech!H45/RES_summary!H$19</f>
        <v>55.800763608414172</v>
      </c>
      <c r="I45" s="177">
        <f>RES_hhdet_fech!I45/RES_summary!I$19</f>
        <v>53.99355817121819</v>
      </c>
      <c r="J45" s="177">
        <f>RES_hhdet_fech!J45/RES_summary!J$19</f>
        <v>47.189696747565421</v>
      </c>
      <c r="K45" s="177">
        <f>RES_hhdet_fech!K45/RES_summary!K$19</f>
        <v>50.955446431544509</v>
      </c>
      <c r="L45" s="177">
        <f>RES_hhdet_fech!L45/RES_summary!L$19</f>
        <v>42.470626844120112</v>
      </c>
      <c r="M45" s="177">
        <f>RES_hhdet_fech!M45/RES_summary!M$19</f>
        <v>45.899204958331488</v>
      </c>
      <c r="N45" s="177">
        <f>RES_hhdet_fech!N45/RES_summary!N$19</f>
        <v>42.913778358860604</v>
      </c>
      <c r="O45" s="177">
        <f>RES_hhdet_fech!O45/RES_summary!O$19</f>
        <v>34.7875307928674</v>
      </c>
      <c r="P45" s="177">
        <f>RES_hhdet_fech!P45/RES_summary!P$19</f>
        <v>31.063117983355713</v>
      </c>
      <c r="Q45" s="177">
        <f>RES_hhdet_fech!Q45/RES_summary!Q$19</f>
        <v>37.250916770789239</v>
      </c>
    </row>
    <row r="46" spans="1:17" ht="12" customHeight="1" x14ac:dyDescent="0.25">
      <c r="A46" s="23" t="s">
        <v>60</v>
      </c>
      <c r="B46" s="177">
        <f>RES_hhdet_fech!B46/RES_summary!B$19</f>
        <v>1.441278855147649</v>
      </c>
      <c r="C46" s="177">
        <f>RES_hhdet_fech!C46/RES_summary!C$19</f>
        <v>0.39228435954192842</v>
      </c>
      <c r="D46" s="177">
        <f>RES_hhdet_fech!D46/RES_summary!D$19</f>
        <v>0.55312079048213336</v>
      </c>
      <c r="E46" s="177">
        <f>RES_hhdet_fech!E46/RES_summary!E$19</f>
        <v>1.2408608111015549</v>
      </c>
      <c r="F46" s="177">
        <f>RES_hhdet_fech!F46/RES_summary!F$19</f>
        <v>1.0118344356047477</v>
      </c>
      <c r="G46" s="177">
        <f>RES_hhdet_fech!G46/RES_summary!G$19</f>
        <v>0.35906348966873636</v>
      </c>
      <c r="H46" s="177">
        <f>RES_hhdet_fech!H46/RES_summary!H$19</f>
        <v>0.49782853759484486</v>
      </c>
      <c r="I46" s="177">
        <f>RES_hhdet_fech!I46/RES_summary!I$19</f>
        <v>2.3995688013052328</v>
      </c>
      <c r="J46" s="177">
        <f>RES_hhdet_fech!J46/RES_summary!J$19</f>
        <v>1.3271403774724944</v>
      </c>
      <c r="K46" s="177">
        <f>RES_hhdet_fech!K46/RES_summary!K$19</f>
        <v>0.37690859622589823</v>
      </c>
      <c r="L46" s="177">
        <f>RES_hhdet_fech!L46/RES_summary!L$19</f>
        <v>0.83048719014372474</v>
      </c>
      <c r="M46" s="177">
        <f>RES_hhdet_fech!M46/RES_summary!M$19</f>
        <v>0.5367791044555188</v>
      </c>
      <c r="N46" s="177">
        <f>RES_hhdet_fech!N46/RES_summary!N$19</f>
        <v>0.35367743654085487</v>
      </c>
      <c r="O46" s="177">
        <f>RES_hhdet_fech!O46/RES_summary!O$19</f>
        <v>0.2944702542458687</v>
      </c>
      <c r="P46" s="177">
        <f>RES_hhdet_fech!P46/RES_summary!P$19</f>
        <v>0.43499142578253691</v>
      </c>
      <c r="Q46" s="177">
        <f>RES_hhdet_fech!Q46/RES_summary!Q$19</f>
        <v>0.68553936176685248</v>
      </c>
    </row>
    <row r="47" spans="1:17" ht="12.95" customHeight="1" x14ac:dyDescent="0.25">
      <c r="A47" s="158" t="s">
        <v>112</v>
      </c>
      <c r="B47" s="178">
        <f>RES_hhdet_fech!B47/RES_summary!B$19</f>
        <v>2.613035783736287</v>
      </c>
      <c r="C47" s="178">
        <f>RES_hhdet_fech!C47/RES_summary!C$19</f>
        <v>2.7226086100060072</v>
      </c>
      <c r="D47" s="178">
        <f>RES_hhdet_fech!D47/RES_summary!D$19</f>
        <v>2.7610148053839083</v>
      </c>
      <c r="E47" s="178">
        <f>RES_hhdet_fech!E47/RES_summary!E$19</f>
        <v>2.7995508520644234</v>
      </c>
      <c r="F47" s="178">
        <f>RES_hhdet_fech!F47/RES_summary!F$19</f>
        <v>2.9187410257055482</v>
      </c>
      <c r="G47" s="178">
        <f>RES_hhdet_fech!G47/RES_summary!G$19</f>
        <v>2.9396013228525901</v>
      </c>
      <c r="H47" s="178">
        <f>RES_hhdet_fech!H47/RES_summary!H$19</f>
        <v>2.9852476390687355</v>
      </c>
      <c r="I47" s="178">
        <f>RES_hhdet_fech!I47/RES_summary!I$19</f>
        <v>2.9850771631924902</v>
      </c>
      <c r="J47" s="178">
        <f>RES_hhdet_fech!J47/RES_summary!J$19</f>
        <v>2.8212379658193387</v>
      </c>
      <c r="K47" s="178">
        <f>RES_hhdet_fech!K47/RES_summary!K$19</f>
        <v>2.9962854825452818</v>
      </c>
      <c r="L47" s="178">
        <f>RES_hhdet_fech!L47/RES_summary!L$19</f>
        <v>3.1585692695411312</v>
      </c>
      <c r="M47" s="178">
        <f>RES_hhdet_fech!M47/RES_summary!M$19</f>
        <v>3.1478276609664504</v>
      </c>
      <c r="N47" s="178">
        <f>RES_hhdet_fech!N47/RES_summary!N$19</f>
        <v>3.0909491949587866</v>
      </c>
      <c r="O47" s="178">
        <f>RES_hhdet_fech!O47/RES_summary!O$19</f>
        <v>3.0993146103434834</v>
      </c>
      <c r="P47" s="178">
        <f>RES_hhdet_fech!P47/RES_summary!P$19</f>
        <v>3.0847583834719479</v>
      </c>
      <c r="Q47" s="178">
        <f>RES_hhdet_fech!Q47/RES_summary!Q$19</f>
        <v>3.0628281134045756</v>
      </c>
    </row>
    <row r="48" spans="1:17" ht="12" customHeight="1" x14ac:dyDescent="0.25">
      <c r="A48" s="23" t="s">
        <v>60</v>
      </c>
      <c r="B48" s="177">
        <f>RES_hhdet_fech!B48/RES_summary!B$19</f>
        <v>2.613035783736287</v>
      </c>
      <c r="C48" s="177">
        <f>RES_hhdet_fech!C48/RES_summary!C$19</f>
        <v>2.7226086100060072</v>
      </c>
      <c r="D48" s="177">
        <f>RES_hhdet_fech!D48/RES_summary!D$19</f>
        <v>2.7610148053839083</v>
      </c>
      <c r="E48" s="177">
        <f>RES_hhdet_fech!E48/RES_summary!E$19</f>
        <v>2.7995508520644234</v>
      </c>
      <c r="F48" s="177">
        <f>RES_hhdet_fech!F48/RES_summary!F$19</f>
        <v>2.9187410257055482</v>
      </c>
      <c r="G48" s="177">
        <f>RES_hhdet_fech!G48/RES_summary!G$19</f>
        <v>2.9396013228525901</v>
      </c>
      <c r="H48" s="177">
        <f>RES_hhdet_fech!H48/RES_summary!H$19</f>
        <v>2.9852476390687355</v>
      </c>
      <c r="I48" s="177">
        <f>RES_hhdet_fech!I48/RES_summary!I$19</f>
        <v>2.9850771631924902</v>
      </c>
      <c r="J48" s="177">
        <f>RES_hhdet_fech!J48/RES_summary!J$19</f>
        <v>2.8212379658193387</v>
      </c>
      <c r="K48" s="177">
        <f>RES_hhdet_fech!K48/RES_summary!K$19</f>
        <v>2.9962854825452818</v>
      </c>
      <c r="L48" s="177">
        <f>RES_hhdet_fech!L48/RES_summary!L$19</f>
        <v>3.1585692695411312</v>
      </c>
      <c r="M48" s="177">
        <f>RES_hhdet_fech!M48/RES_summary!M$19</f>
        <v>3.1478276609664504</v>
      </c>
      <c r="N48" s="177">
        <f>RES_hhdet_fech!N48/RES_summary!N$19</f>
        <v>3.0909491949587866</v>
      </c>
      <c r="O48" s="177">
        <f>RES_hhdet_fech!O48/RES_summary!O$19</f>
        <v>3.0993146103434834</v>
      </c>
      <c r="P48" s="177">
        <f>RES_hhdet_fech!P48/RES_summary!P$19</f>
        <v>3.0847583834719479</v>
      </c>
      <c r="Q48" s="177">
        <f>RES_hhdet_fech!Q48/RES_summary!Q$19</f>
        <v>3.0628281134045756</v>
      </c>
    </row>
    <row r="49" spans="1:17" ht="12" customHeight="1" x14ac:dyDescent="0.25">
      <c r="A49" s="158" t="s">
        <v>63</v>
      </c>
      <c r="B49" s="178">
        <f>RES_hhdet_fech!B49/RES_summary!B$19</f>
        <v>22.850441499270953</v>
      </c>
      <c r="C49" s="178">
        <f>RES_hhdet_fech!C49/RES_summary!C$19</f>
        <v>21.062584752310464</v>
      </c>
      <c r="D49" s="178">
        <f>RES_hhdet_fech!D49/RES_summary!D$19</f>
        <v>22.111523841977629</v>
      </c>
      <c r="E49" s="178">
        <f>RES_hhdet_fech!E49/RES_summary!E$19</f>
        <v>22.257809853679134</v>
      </c>
      <c r="F49" s="178">
        <f>RES_hhdet_fech!F49/RES_summary!F$19</f>
        <v>20.475202743630692</v>
      </c>
      <c r="G49" s="178">
        <f>RES_hhdet_fech!G49/RES_summary!G$19</f>
        <v>21.528088812547793</v>
      </c>
      <c r="H49" s="178">
        <f>RES_hhdet_fech!H49/RES_summary!H$19</f>
        <v>19.693070093668453</v>
      </c>
      <c r="I49" s="178">
        <f>RES_hhdet_fech!I49/RES_summary!I$19</f>
        <v>18.65599652998738</v>
      </c>
      <c r="J49" s="178">
        <f>RES_hhdet_fech!J49/RES_summary!J$19</f>
        <v>18.624797736465045</v>
      </c>
      <c r="K49" s="178">
        <f>RES_hhdet_fech!K49/RES_summary!K$19</f>
        <v>18.385812692949568</v>
      </c>
      <c r="L49" s="178">
        <f>RES_hhdet_fech!L49/RES_summary!L$19</f>
        <v>17.65324094050332</v>
      </c>
      <c r="M49" s="178">
        <f>RES_hhdet_fech!M49/RES_summary!M$19</f>
        <v>17.313891770947929</v>
      </c>
      <c r="N49" s="178">
        <f>RES_hhdet_fech!N49/RES_summary!N$19</f>
        <v>16.549159872228611</v>
      </c>
      <c r="O49" s="178">
        <f>RES_hhdet_fech!O49/RES_summary!O$19</f>
        <v>15.692646011851634</v>
      </c>
      <c r="P49" s="178">
        <f>RES_hhdet_fech!P49/RES_summary!P$19</f>
        <v>16.37599807465509</v>
      </c>
      <c r="Q49" s="178">
        <f>RES_hhdet_fech!Q49/RES_summary!Q$19</f>
        <v>17.935411721951883</v>
      </c>
    </row>
    <row r="50" spans="1:17" ht="12" customHeight="1" x14ac:dyDescent="0.25">
      <c r="A50" s="167" t="s">
        <v>165</v>
      </c>
      <c r="B50" s="183">
        <f>RES_hhdet_fech!B50/RES_summary!B$19</f>
        <v>0</v>
      </c>
      <c r="C50" s="183">
        <f>RES_hhdet_fech!C50/RES_summary!C$19</f>
        <v>0</v>
      </c>
      <c r="D50" s="183">
        <f>RES_hhdet_fech!D50/RES_summary!D$19</f>
        <v>0</v>
      </c>
      <c r="E50" s="183">
        <f>RES_hhdet_fech!E50/RES_summary!E$19</f>
        <v>0</v>
      </c>
      <c r="F50" s="183">
        <f>RES_hhdet_fech!F50/RES_summary!F$19</f>
        <v>0</v>
      </c>
      <c r="G50" s="183">
        <f>RES_hhdet_fech!G50/RES_summary!G$19</f>
        <v>0</v>
      </c>
      <c r="H50" s="183">
        <f>RES_hhdet_fech!H50/RES_summary!H$19</f>
        <v>0</v>
      </c>
      <c r="I50" s="183">
        <f>RES_hhdet_fech!I50/RES_summary!I$19</f>
        <v>0</v>
      </c>
      <c r="J50" s="183">
        <f>RES_hhdet_fech!J50/RES_summary!J$19</f>
        <v>0</v>
      </c>
      <c r="K50" s="183">
        <f>RES_hhdet_fech!K50/RES_summary!K$19</f>
        <v>0</v>
      </c>
      <c r="L50" s="183">
        <f>RES_hhdet_fech!L50/RES_summary!L$19</f>
        <v>0</v>
      </c>
      <c r="M50" s="183">
        <f>RES_hhdet_fech!M50/RES_summary!M$19</f>
        <v>0</v>
      </c>
      <c r="N50" s="183">
        <f>RES_hhdet_fech!N50/RES_summary!N$19</f>
        <v>0</v>
      </c>
      <c r="O50" s="183">
        <f>RES_hhdet_fech!O50/RES_summary!O$19</f>
        <v>0</v>
      </c>
      <c r="P50" s="183">
        <f>RES_hhdet_fech!P50/RES_summary!P$19</f>
        <v>0</v>
      </c>
      <c r="Q50" s="183">
        <f>RES_hhdet_fech!Q50/RES_summary!Q$19</f>
        <v>0</v>
      </c>
    </row>
    <row r="51" spans="1:17" ht="12" customHeight="1" x14ac:dyDescent="0.25">
      <c r="A51" s="167" t="s">
        <v>164</v>
      </c>
      <c r="B51" s="183">
        <f>RES_hhdet_fech!B51/RES_summary!B$19</f>
        <v>0</v>
      </c>
      <c r="C51" s="183">
        <f>RES_hhdet_fech!C51/RES_summary!C$19</f>
        <v>0</v>
      </c>
      <c r="D51" s="183">
        <f>RES_hhdet_fech!D51/RES_summary!D$19</f>
        <v>0</v>
      </c>
      <c r="E51" s="183">
        <f>RES_hhdet_fech!E51/RES_summary!E$19</f>
        <v>0</v>
      </c>
      <c r="F51" s="183">
        <f>RES_hhdet_fech!F51/RES_summary!F$19</f>
        <v>0</v>
      </c>
      <c r="G51" s="183">
        <f>RES_hhdet_fech!G51/RES_summary!G$19</f>
        <v>0</v>
      </c>
      <c r="H51" s="183">
        <f>RES_hhdet_fech!H51/RES_summary!H$19</f>
        <v>0</v>
      </c>
      <c r="I51" s="183">
        <f>RES_hhdet_fech!I51/RES_summary!I$19</f>
        <v>0</v>
      </c>
      <c r="J51" s="183">
        <f>RES_hhdet_fech!J51/RES_summary!J$19</f>
        <v>0</v>
      </c>
      <c r="K51" s="183">
        <f>RES_hhdet_fech!K51/RES_summary!K$19</f>
        <v>0</v>
      </c>
      <c r="L51" s="183">
        <f>RES_hhdet_fech!L51/RES_summary!L$19</f>
        <v>0</v>
      </c>
      <c r="M51" s="183">
        <f>RES_hhdet_fech!M51/RES_summary!M$19</f>
        <v>0</v>
      </c>
      <c r="N51" s="183">
        <f>RES_hhdet_fech!N51/RES_summary!N$19</f>
        <v>0</v>
      </c>
      <c r="O51" s="183">
        <f>RES_hhdet_fech!O51/RES_summary!O$19</f>
        <v>0</v>
      </c>
      <c r="P51" s="183">
        <f>RES_hhdet_fech!P51/RES_summary!P$19</f>
        <v>0</v>
      </c>
      <c r="Q51" s="183">
        <f>RES_hhdet_fech!Q51/RES_summary!Q$19</f>
        <v>0</v>
      </c>
    </row>
    <row r="52" spans="1:17" ht="12" customHeight="1" x14ac:dyDescent="0.25">
      <c r="A52" s="166" t="s">
        <v>163</v>
      </c>
      <c r="B52" s="182">
        <f>RES_hhdet_fech!B52/RES_summary!B$19</f>
        <v>0</v>
      </c>
      <c r="C52" s="182">
        <f>RES_hhdet_fech!C52/RES_summary!C$19</f>
        <v>0</v>
      </c>
      <c r="D52" s="182">
        <f>RES_hhdet_fech!D52/RES_summary!D$19</f>
        <v>0</v>
      </c>
      <c r="E52" s="182">
        <f>RES_hhdet_fech!E52/RES_summary!E$19</f>
        <v>0</v>
      </c>
      <c r="F52" s="182">
        <f>RES_hhdet_fech!F52/RES_summary!F$19</f>
        <v>0</v>
      </c>
      <c r="G52" s="182">
        <f>RES_hhdet_fech!G52/RES_summary!G$19</f>
        <v>0</v>
      </c>
      <c r="H52" s="182">
        <f>RES_hhdet_fech!H52/RES_summary!H$19</f>
        <v>0</v>
      </c>
      <c r="I52" s="182">
        <f>RES_hhdet_fech!I52/RES_summary!I$19</f>
        <v>0</v>
      </c>
      <c r="J52" s="182">
        <f>RES_hhdet_fech!J52/RES_summary!J$19</f>
        <v>0</v>
      </c>
      <c r="K52" s="182">
        <f>RES_hhdet_fech!K52/RES_summary!K$19</f>
        <v>0</v>
      </c>
      <c r="L52" s="182">
        <f>RES_hhdet_fech!L52/RES_summary!L$19</f>
        <v>0</v>
      </c>
      <c r="M52" s="182">
        <f>RES_hhdet_fech!M52/RES_summary!M$19</f>
        <v>0</v>
      </c>
      <c r="N52" s="182">
        <f>RES_hhdet_fech!N52/RES_summary!N$19</f>
        <v>0</v>
      </c>
      <c r="O52" s="182">
        <f>RES_hhdet_fech!O52/RES_summary!O$19</f>
        <v>0</v>
      </c>
      <c r="P52" s="182">
        <f>RES_hhdet_fech!P52/RES_summary!P$19</f>
        <v>0</v>
      </c>
      <c r="Q52" s="182">
        <f>RES_hhdet_fech!Q52/RES_summary!Q$19</f>
        <v>0</v>
      </c>
    </row>
    <row r="53" spans="1:17" ht="12" customHeight="1" x14ac:dyDescent="0.25">
      <c r="A53" s="147" t="s">
        <v>59</v>
      </c>
      <c r="B53" s="181">
        <f>RES_hhdet_fech!B53/RES_summary!B$19</f>
        <v>0</v>
      </c>
      <c r="C53" s="181">
        <f>RES_hhdet_fech!C53/RES_summary!C$19</f>
        <v>0</v>
      </c>
      <c r="D53" s="181">
        <f>RES_hhdet_fech!D53/RES_summary!D$19</f>
        <v>0</v>
      </c>
      <c r="E53" s="181">
        <f>RES_hhdet_fech!E53/RES_summary!E$19</f>
        <v>0</v>
      </c>
      <c r="F53" s="181">
        <f>RES_hhdet_fech!F53/RES_summary!F$19</f>
        <v>0</v>
      </c>
      <c r="G53" s="181">
        <f>RES_hhdet_fech!G53/RES_summary!G$19</f>
        <v>0</v>
      </c>
      <c r="H53" s="181">
        <f>RES_hhdet_fech!H53/RES_summary!H$19</f>
        <v>0</v>
      </c>
      <c r="I53" s="181">
        <f>RES_hhdet_fech!I53/RES_summary!I$19</f>
        <v>0</v>
      </c>
      <c r="J53" s="181">
        <f>RES_hhdet_fech!J53/RES_summary!J$19</f>
        <v>0</v>
      </c>
      <c r="K53" s="181">
        <f>RES_hhdet_fech!K53/RES_summary!K$19</f>
        <v>0</v>
      </c>
      <c r="L53" s="181">
        <f>RES_hhdet_fech!L53/RES_summary!L$19</f>
        <v>0</v>
      </c>
      <c r="M53" s="181">
        <f>RES_hhdet_fech!M53/RES_summary!M$19</f>
        <v>0</v>
      </c>
      <c r="N53" s="181">
        <f>RES_hhdet_fech!N53/RES_summary!N$19</f>
        <v>0</v>
      </c>
      <c r="O53" s="181">
        <f>RES_hhdet_fech!O53/RES_summary!O$19</f>
        <v>0</v>
      </c>
      <c r="P53" s="181">
        <f>RES_hhdet_fech!P53/RES_summary!P$19</f>
        <v>0</v>
      </c>
      <c r="Q53" s="181">
        <f>RES_hhdet_fech!Q53/RES_summary!Q$19</f>
        <v>0</v>
      </c>
    </row>
    <row r="54" spans="1:17" ht="12" customHeight="1" x14ac:dyDescent="0.25">
      <c r="A54" s="163" t="s">
        <v>142</v>
      </c>
      <c r="B54" s="180">
        <f>RES_hhdet_fech!B54/RES_summary!B$19</f>
        <v>38.85033367467544</v>
      </c>
      <c r="C54" s="180">
        <f>RES_hhdet_fech!C54/RES_summary!C$19</f>
        <v>35.161752022847992</v>
      </c>
      <c r="D54" s="180">
        <f>RES_hhdet_fech!D54/RES_summary!D$19</f>
        <v>35.986370581303987</v>
      </c>
      <c r="E54" s="180">
        <f>RES_hhdet_fech!E54/RES_summary!E$19</f>
        <v>36.424178485148744</v>
      </c>
      <c r="F54" s="180">
        <f>RES_hhdet_fech!F54/RES_summary!F$19</f>
        <v>35.328911564652259</v>
      </c>
      <c r="G54" s="180">
        <f>RES_hhdet_fech!G54/RES_summary!G$19</f>
        <v>33.496210090312914</v>
      </c>
      <c r="H54" s="180">
        <f>RES_hhdet_fech!H54/RES_summary!H$19</f>
        <v>32.363650285074101</v>
      </c>
      <c r="I54" s="180">
        <f>RES_hhdet_fech!I54/RES_summary!I$19</f>
        <v>38.567224965686705</v>
      </c>
      <c r="J54" s="180">
        <f>RES_hhdet_fech!J54/RES_summary!J$19</f>
        <v>38.240801020402088</v>
      </c>
      <c r="K54" s="180">
        <f>RES_hhdet_fech!K54/RES_summary!K$19</f>
        <v>37.163354893225964</v>
      </c>
      <c r="L54" s="180">
        <f>RES_hhdet_fech!L54/RES_summary!L$19</f>
        <v>38.352637369908734</v>
      </c>
      <c r="M54" s="180">
        <f>RES_hhdet_fech!M54/RES_summary!M$19</f>
        <v>37.405867851681769</v>
      </c>
      <c r="N54" s="180">
        <f>RES_hhdet_fech!N54/RES_summary!N$19</f>
        <v>34.783238778219548</v>
      </c>
      <c r="O54" s="180">
        <f>RES_hhdet_fech!O54/RES_summary!O$19</f>
        <v>33.498826483037099</v>
      </c>
      <c r="P54" s="180">
        <f>RES_hhdet_fech!P54/RES_summary!P$19</f>
        <v>32.344185735959506</v>
      </c>
      <c r="Q54" s="180">
        <f>RES_hhdet_fech!Q54/RES_summary!Q$19</f>
        <v>33.461686300549239</v>
      </c>
    </row>
    <row r="55" spans="1:17" ht="12" customHeight="1" x14ac:dyDescent="0.25">
      <c r="A55" s="161" t="s">
        <v>141</v>
      </c>
      <c r="B55" s="179">
        <f>RES_hhdet_fech!B55/RES_summary!B$19</f>
        <v>18.422167248209806</v>
      </c>
      <c r="C55" s="179">
        <f>RES_hhdet_fech!C55/RES_summary!C$19</f>
        <v>17.107801954452107</v>
      </c>
      <c r="D55" s="179">
        <f>RES_hhdet_fech!D55/RES_summary!D$19</f>
        <v>17.816637810395957</v>
      </c>
      <c r="E55" s="179">
        <f>RES_hhdet_fech!E55/RES_summary!E$19</f>
        <v>17.843253164711264</v>
      </c>
      <c r="F55" s="179">
        <f>RES_hhdet_fech!F55/RES_summary!F$19</f>
        <v>17.457950562894659</v>
      </c>
      <c r="G55" s="179">
        <f>RES_hhdet_fech!G55/RES_summary!G$19</f>
        <v>18.786939385119123</v>
      </c>
      <c r="H55" s="179">
        <f>RES_hhdet_fech!H55/RES_summary!H$19</f>
        <v>16.761813195920332</v>
      </c>
      <c r="I55" s="179">
        <f>RES_hhdet_fech!I55/RES_summary!I$19</f>
        <v>16.907776900337883</v>
      </c>
      <c r="J55" s="179">
        <f>RES_hhdet_fech!J55/RES_summary!J$19</f>
        <v>16.640296846750818</v>
      </c>
      <c r="K55" s="179">
        <f>RES_hhdet_fech!K55/RES_summary!K$19</f>
        <v>16.517831065264563</v>
      </c>
      <c r="L55" s="179">
        <f>RES_hhdet_fech!L55/RES_summary!L$19</f>
        <v>16.304992047491574</v>
      </c>
      <c r="M55" s="179">
        <f>RES_hhdet_fech!M55/RES_summary!M$19</f>
        <v>16.13309955733888</v>
      </c>
      <c r="N55" s="179">
        <f>RES_hhdet_fech!N55/RES_summary!N$19</f>
        <v>15.786435876245362</v>
      </c>
      <c r="O55" s="179">
        <f>RES_hhdet_fech!O55/RES_summary!O$19</f>
        <v>15.460211159474092</v>
      </c>
      <c r="P55" s="179">
        <f>RES_hhdet_fech!P55/RES_summary!P$19</f>
        <v>16.088024662346587</v>
      </c>
      <c r="Q55" s="179">
        <f>RES_hhdet_fech!Q55/RES_summary!Q$19</f>
        <v>17.829776658345398</v>
      </c>
    </row>
    <row r="56" spans="1:17" ht="12" customHeight="1" x14ac:dyDescent="0.25">
      <c r="A56" s="148" t="s">
        <v>60</v>
      </c>
      <c r="B56" s="177">
        <f>RES_hhdet_fech!B56/RES_summary!B$19</f>
        <v>0.77700667349350072</v>
      </c>
      <c r="C56" s="177">
        <f>RES_hhdet_fech!C56/RES_summary!C$19</f>
        <v>0.35161752022847836</v>
      </c>
      <c r="D56" s="177">
        <f>RES_hhdet_fech!D56/RES_summary!D$19</f>
        <v>0.71972741162607889</v>
      </c>
      <c r="E56" s="177">
        <f>RES_hhdet_fech!E56/RES_summary!E$19</f>
        <v>0.72848356970297046</v>
      </c>
      <c r="F56" s="177">
        <f>RES_hhdet_fech!F56/RES_summary!F$19</f>
        <v>0.70657823129304309</v>
      </c>
      <c r="G56" s="177">
        <f>RES_hhdet_fech!G56/RES_summary!G$19</f>
        <v>4.0195452108375518</v>
      </c>
      <c r="H56" s="177">
        <f>RES_hhdet_fech!H56/RES_summary!H$19</f>
        <v>1.4563642628283402</v>
      </c>
      <c r="I56" s="177">
        <f>RES_hhdet_fech!I56/RES_summary!I$19</f>
        <v>0.77134449931373816</v>
      </c>
      <c r="J56" s="177">
        <f>RES_hhdet_fech!J56/RES_summary!J$19</f>
        <v>0.76481602040804042</v>
      </c>
      <c r="K56" s="177">
        <f>RES_hhdet_fech!K56/RES_summary!K$19</f>
        <v>0.74326709786451539</v>
      </c>
      <c r="L56" s="177">
        <f>RES_hhdet_fech!L56/RES_summary!L$19</f>
        <v>0.76705274739817131</v>
      </c>
      <c r="M56" s="177">
        <f>RES_hhdet_fech!M56/RES_summary!M$19</f>
        <v>0.7481173570336328</v>
      </c>
      <c r="N56" s="177">
        <f>RES_hhdet_fech!N56/RES_summary!N$19</f>
        <v>0.69566477556438822</v>
      </c>
      <c r="O56" s="177">
        <f>RES_hhdet_fech!O56/RES_summary!O$19</f>
        <v>0.66997652966073862</v>
      </c>
      <c r="P56" s="177">
        <f>RES_hhdet_fech!P56/RES_summary!P$19</f>
        <v>1.13204650075858</v>
      </c>
      <c r="Q56" s="177">
        <f>RES_hhdet_fech!Q56/RES_summary!Q$19</f>
        <v>2.8442433355466843</v>
      </c>
    </row>
    <row r="57" spans="1:17" ht="12" customHeight="1" x14ac:dyDescent="0.25">
      <c r="A57" s="148" t="s">
        <v>59</v>
      </c>
      <c r="B57" s="177">
        <f>RES_hhdet_fech!B57/RES_summary!B$19</f>
        <v>17.6451605747163</v>
      </c>
      <c r="C57" s="177">
        <f>RES_hhdet_fech!C57/RES_summary!C$19</f>
        <v>16.756184434223631</v>
      </c>
      <c r="D57" s="177">
        <f>RES_hhdet_fech!D57/RES_summary!D$19</f>
        <v>17.096910398769875</v>
      </c>
      <c r="E57" s="177">
        <f>RES_hhdet_fech!E57/RES_summary!E$19</f>
        <v>17.114769595008294</v>
      </c>
      <c r="F57" s="177">
        <f>RES_hhdet_fech!F57/RES_summary!F$19</f>
        <v>16.751372331601615</v>
      </c>
      <c r="G57" s="177">
        <f>RES_hhdet_fech!G57/RES_summary!G$19</f>
        <v>14.767394174281575</v>
      </c>
      <c r="H57" s="177">
        <f>RES_hhdet_fech!H57/RES_summary!H$19</f>
        <v>15.305448933091993</v>
      </c>
      <c r="I57" s="177">
        <f>RES_hhdet_fech!I57/RES_summary!I$19</f>
        <v>16.136432401024141</v>
      </c>
      <c r="J57" s="177">
        <f>RES_hhdet_fech!J57/RES_summary!J$19</f>
        <v>15.875480826342777</v>
      </c>
      <c r="K57" s="177">
        <f>RES_hhdet_fech!K57/RES_summary!K$19</f>
        <v>15.774563967400043</v>
      </c>
      <c r="L57" s="177">
        <f>RES_hhdet_fech!L57/RES_summary!L$19</f>
        <v>15.537939300093404</v>
      </c>
      <c r="M57" s="177">
        <f>RES_hhdet_fech!M57/RES_summary!M$19</f>
        <v>15.384982200305245</v>
      </c>
      <c r="N57" s="177">
        <f>RES_hhdet_fech!N57/RES_summary!N$19</f>
        <v>15.090771100680973</v>
      </c>
      <c r="O57" s="177">
        <f>RES_hhdet_fech!O57/RES_summary!O$19</f>
        <v>14.790234629813355</v>
      </c>
      <c r="P57" s="177">
        <f>RES_hhdet_fech!P57/RES_summary!P$19</f>
        <v>14.955978161588009</v>
      </c>
      <c r="Q57" s="177">
        <f>RES_hhdet_fech!Q57/RES_summary!Q$19</f>
        <v>14.985533322798718</v>
      </c>
    </row>
    <row r="58" spans="1:17" ht="12" customHeight="1" x14ac:dyDescent="0.25">
      <c r="A58" s="158" t="s">
        <v>62</v>
      </c>
      <c r="B58" s="178">
        <f>RES_hhdet_fech!B58/RES_summary!B$19</f>
        <v>15.275141899102186</v>
      </c>
      <c r="C58" s="178">
        <f>RES_hhdet_fech!C58/RES_summary!C$19</f>
        <v>12.700906330849556</v>
      </c>
      <c r="D58" s="178">
        <f>RES_hhdet_fech!D58/RES_summary!D$19</f>
        <v>12.536306997323395</v>
      </c>
      <c r="E58" s="178">
        <f>RES_hhdet_fech!E58/RES_summary!E$19</f>
        <v>13.768130249273295</v>
      </c>
      <c r="F58" s="178">
        <f>RES_hhdet_fech!F58/RES_summary!F$19</f>
        <v>14.014484258692653</v>
      </c>
      <c r="G58" s="178">
        <f>RES_hhdet_fech!G58/RES_summary!G$19</f>
        <v>13.307677057292548</v>
      </c>
      <c r="H58" s="178">
        <f>RES_hhdet_fech!H58/RES_summary!H$19</f>
        <v>12.460173933239663</v>
      </c>
      <c r="I58" s="178">
        <f>RES_hhdet_fech!I58/RES_summary!I$19</f>
        <v>13.402336360890475</v>
      </c>
      <c r="J58" s="178">
        <f>RES_hhdet_fech!J58/RES_summary!J$19</f>
        <v>12.617520881655329</v>
      </c>
      <c r="K58" s="178">
        <f>RES_hhdet_fech!K58/RES_summary!K$19</f>
        <v>12.607135083799033</v>
      </c>
      <c r="L58" s="178">
        <f>RES_hhdet_fech!L58/RES_summary!L$19</f>
        <v>12.674399663602266</v>
      </c>
      <c r="M58" s="178">
        <f>RES_hhdet_fech!M58/RES_summary!M$19</f>
        <v>12.739469584422116</v>
      </c>
      <c r="N58" s="178">
        <f>RES_hhdet_fech!N58/RES_summary!N$19</f>
        <v>12.13822703470219</v>
      </c>
      <c r="O58" s="178">
        <f>RES_hhdet_fech!O58/RES_summary!O$19</f>
        <v>11.063854923215613</v>
      </c>
      <c r="P58" s="178">
        <f>RES_hhdet_fech!P58/RES_summary!P$19</f>
        <v>10.670270972035826</v>
      </c>
      <c r="Q58" s="178">
        <f>RES_hhdet_fech!Q58/RES_summary!Q$19</f>
        <v>11.183004609342513</v>
      </c>
    </row>
    <row r="59" spans="1:17" ht="12" customHeight="1" x14ac:dyDescent="0.25">
      <c r="A59" s="23" t="s">
        <v>57</v>
      </c>
      <c r="B59" s="177">
        <f>RES_hhdet_fech!B59/RES_summary!B$19</f>
        <v>20.155566711821447</v>
      </c>
      <c r="C59" s="177">
        <f>RES_hhdet_fech!C59/RES_summary!C$19</f>
        <v>15.492924314090182</v>
      </c>
      <c r="D59" s="177">
        <f>RES_hhdet_fech!D59/RES_summary!D$19</f>
        <v>15.381415305496564</v>
      </c>
      <c r="E59" s="177">
        <f>RES_hhdet_fech!E59/RES_summary!E$19</f>
        <v>16.762976285639215</v>
      </c>
      <c r="F59" s="177">
        <f>RES_hhdet_fech!F59/RES_summary!F$19</f>
        <v>17.348722125189674</v>
      </c>
      <c r="G59" s="177">
        <f>RES_hhdet_fech!G59/RES_summary!G$19</f>
        <v>16.941430333228649</v>
      </c>
      <c r="H59" s="177">
        <f>RES_hhdet_fech!H59/RES_summary!H$19</f>
        <v>15.403893386176868</v>
      </c>
      <c r="I59" s="177">
        <f>RES_hhdet_fech!I59/RES_summary!I$19</f>
        <v>16.591569647538225</v>
      </c>
      <c r="J59" s="177">
        <f>RES_hhdet_fech!J59/RES_summary!J$19</f>
        <v>15.552489245909499</v>
      </c>
      <c r="K59" s="177">
        <f>RES_hhdet_fech!K59/RES_summary!K$19</f>
        <v>15.577471711954791</v>
      </c>
      <c r="L59" s="177">
        <f>RES_hhdet_fech!L59/RES_summary!L$19</f>
        <v>15.32613244100558</v>
      </c>
      <c r="M59" s="177">
        <f>RES_hhdet_fech!M59/RES_summary!M$19</f>
        <v>15.078214806749806</v>
      </c>
      <c r="N59" s="177">
        <f>RES_hhdet_fech!N59/RES_summary!N$19</f>
        <v>14.561224465553705</v>
      </c>
      <c r="O59" s="177">
        <f>RES_hhdet_fech!O59/RES_summary!O$19</f>
        <v>13.070429883244763</v>
      </c>
      <c r="P59" s="177">
        <f>RES_hhdet_fech!P59/RES_summary!P$19</f>
        <v>12.867661308793471</v>
      </c>
      <c r="Q59" s="177">
        <f>RES_hhdet_fech!Q59/RES_summary!Q$19</f>
        <v>13.489655627283827</v>
      </c>
    </row>
    <row r="60" spans="1:17" ht="12" customHeight="1" x14ac:dyDescent="0.25">
      <c r="A60" s="29" t="s">
        <v>140</v>
      </c>
      <c r="B60" s="176">
        <f>RES_hhdet_fech!B60/RES_summary!B$19</f>
        <v>10.3735470354407</v>
      </c>
      <c r="C60" s="176">
        <f>RES_hhdet_fech!C60/RES_summary!C$19</f>
        <v>7.7880576229628824</v>
      </c>
      <c r="D60" s="176">
        <f>RES_hhdet_fech!D60/RES_summary!D$19</f>
        <v>7.7852606037386893</v>
      </c>
      <c r="E60" s="176">
        <f>RES_hhdet_fech!E60/RES_summary!E$19</f>
        <v>9.0745124009322513</v>
      </c>
      <c r="F60" s="176">
        <f>RES_hhdet_fech!F60/RES_summary!F$19</f>
        <v>9.082441348044064</v>
      </c>
      <c r="G60" s="176">
        <f>RES_hhdet_fech!G60/RES_summary!G$19</f>
        <v>8.6951614012104361</v>
      </c>
      <c r="H60" s="176">
        <f>RES_hhdet_fech!H60/RES_summary!H$19</f>
        <v>9.5230308150592915</v>
      </c>
      <c r="I60" s="176">
        <f>RES_hhdet_fech!I60/RES_summary!I$19</f>
        <v>10.268129304545733</v>
      </c>
      <c r="J60" s="176">
        <f>RES_hhdet_fech!J60/RES_summary!J$19</f>
        <v>9.9486031790579954</v>
      </c>
      <c r="K60" s="176">
        <f>RES_hhdet_fech!K60/RES_summary!K$19</f>
        <v>10.058418436178954</v>
      </c>
      <c r="L60" s="176">
        <f>RES_hhdet_fech!L60/RES_summary!L$19</f>
        <v>10.453866795798827</v>
      </c>
      <c r="M60" s="176">
        <f>RES_hhdet_fech!M60/RES_summary!M$19</f>
        <v>10.380650850104443</v>
      </c>
      <c r="N60" s="176">
        <f>RES_hhdet_fech!N60/RES_summary!N$19</f>
        <v>9.7970930139330612</v>
      </c>
      <c r="O60" s="176">
        <f>RES_hhdet_fech!O60/RES_summary!O$19</f>
        <v>8.857226186555371</v>
      </c>
      <c r="P60" s="176">
        <f>RES_hhdet_fech!P60/RES_summary!P$19</f>
        <v>8.4139386199336688</v>
      </c>
      <c r="Q60" s="176">
        <f>RES_hhdet_fech!Q60/RES_summary!Q$19</f>
        <v>8.8476349679014614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84">
        <f>RES_hhdet_fech!B62/RES_summary!B$19</f>
        <v>0</v>
      </c>
      <c r="C62" s="184">
        <f>RES_hhdet_fech!C62/RES_summary!C$19</f>
        <v>0</v>
      </c>
      <c r="D62" s="184">
        <f>RES_hhdet_fech!D62/RES_summary!D$19</f>
        <v>0</v>
      </c>
      <c r="E62" s="184">
        <f>RES_hhdet_fech!E62/RES_summary!E$19</f>
        <v>0</v>
      </c>
      <c r="F62" s="184">
        <f>RES_hhdet_fech!F62/RES_summary!F$19</f>
        <v>0</v>
      </c>
      <c r="G62" s="184">
        <f>RES_hhdet_fech!G62/RES_summary!G$19</f>
        <v>0</v>
      </c>
      <c r="H62" s="184">
        <f>RES_hhdet_fech!H62/RES_summary!H$19</f>
        <v>0</v>
      </c>
      <c r="I62" s="184">
        <f>RES_hhdet_fech!I62/RES_summary!I$19</f>
        <v>0</v>
      </c>
      <c r="J62" s="184">
        <f>RES_hhdet_fech!J62/RES_summary!J$19</f>
        <v>0</v>
      </c>
      <c r="K62" s="184">
        <f>RES_hhdet_fech!K62/RES_summary!K$19</f>
        <v>0</v>
      </c>
      <c r="L62" s="184">
        <f>RES_hhdet_fech!L62/RES_summary!L$19</f>
        <v>0</v>
      </c>
      <c r="M62" s="184">
        <f>RES_hhdet_fech!M62/RES_summary!M$19</f>
        <v>0</v>
      </c>
      <c r="N62" s="184">
        <f>RES_hhdet_fech!N62/RES_summary!N$19</f>
        <v>0</v>
      </c>
      <c r="O62" s="184">
        <f>RES_hhdet_fech!O62/RES_summary!O$19</f>
        <v>0</v>
      </c>
      <c r="P62" s="184">
        <f>RES_hhdet_fech!P62/RES_summary!P$19</f>
        <v>0</v>
      </c>
      <c r="Q62" s="184">
        <f>RES_hhdet_fech!Q62/RES_summary!Q$19</f>
        <v>0</v>
      </c>
    </row>
    <row r="63" spans="1:17" ht="12.95" customHeight="1" x14ac:dyDescent="0.25">
      <c r="A63" s="158" t="s">
        <v>65</v>
      </c>
      <c r="B63" s="178">
        <f>RES_hhdet_fech!B63/RES_summary!B$19</f>
        <v>0</v>
      </c>
      <c r="C63" s="178">
        <f>RES_hhdet_fech!C63/RES_summary!C$19</f>
        <v>0</v>
      </c>
      <c r="D63" s="178">
        <f>RES_hhdet_fech!D63/RES_summary!D$19</f>
        <v>0</v>
      </c>
      <c r="E63" s="178">
        <f>RES_hhdet_fech!E63/RES_summary!E$19</f>
        <v>0</v>
      </c>
      <c r="F63" s="178">
        <f>RES_hhdet_fech!F63/RES_summary!F$19</f>
        <v>0</v>
      </c>
      <c r="G63" s="178">
        <f>RES_hhdet_fech!G63/RES_summary!G$19</f>
        <v>0</v>
      </c>
      <c r="H63" s="178">
        <f>RES_hhdet_fech!H63/RES_summary!H$19</f>
        <v>0</v>
      </c>
      <c r="I63" s="178">
        <f>RES_hhdet_fech!I63/RES_summary!I$19</f>
        <v>0</v>
      </c>
      <c r="J63" s="178">
        <f>RES_hhdet_fech!J63/RES_summary!J$19</f>
        <v>0</v>
      </c>
      <c r="K63" s="178">
        <f>RES_hhdet_fech!K63/RES_summary!K$19</f>
        <v>0</v>
      </c>
      <c r="L63" s="178">
        <f>RES_hhdet_fech!L63/RES_summary!L$19</f>
        <v>0</v>
      </c>
      <c r="M63" s="178">
        <f>RES_hhdet_fech!M63/RES_summary!M$19</f>
        <v>0</v>
      </c>
      <c r="N63" s="178">
        <f>RES_hhdet_fech!N63/RES_summary!N$19</f>
        <v>0</v>
      </c>
      <c r="O63" s="178">
        <f>RES_hhdet_fech!O63/RES_summary!O$19</f>
        <v>0</v>
      </c>
      <c r="P63" s="178">
        <f>RES_hhdet_fech!P63/RES_summary!P$19</f>
        <v>0</v>
      </c>
      <c r="Q63" s="178">
        <f>RES_hhdet_fech!Q63/RES_summary!Q$19</f>
        <v>0</v>
      </c>
    </row>
    <row r="64" spans="1:17" ht="12" customHeight="1" x14ac:dyDescent="0.25">
      <c r="A64" s="23" t="s">
        <v>161</v>
      </c>
      <c r="B64" s="177">
        <f>RES_hhdet_fech!B64/RES_summary!B$19</f>
        <v>0</v>
      </c>
      <c r="C64" s="177">
        <f>RES_hhdet_fech!C64/RES_summary!C$19</f>
        <v>0</v>
      </c>
      <c r="D64" s="177">
        <f>RES_hhdet_fech!D64/RES_summary!D$19</f>
        <v>0</v>
      </c>
      <c r="E64" s="177">
        <f>RES_hhdet_fech!E64/RES_summary!E$19</f>
        <v>0</v>
      </c>
      <c r="F64" s="177">
        <f>RES_hhdet_fech!F64/RES_summary!F$19</f>
        <v>0</v>
      </c>
      <c r="G64" s="177">
        <f>RES_hhdet_fech!G64/RES_summary!G$19</f>
        <v>0</v>
      </c>
      <c r="H64" s="177">
        <f>RES_hhdet_fech!H64/RES_summary!H$19</f>
        <v>0</v>
      </c>
      <c r="I64" s="177">
        <f>RES_hhdet_fech!I64/RES_summary!I$19</f>
        <v>0</v>
      </c>
      <c r="J64" s="177">
        <f>RES_hhdet_fech!J64/RES_summary!J$19</f>
        <v>0</v>
      </c>
      <c r="K64" s="177">
        <f>RES_hhdet_fech!K64/RES_summary!K$19</f>
        <v>0</v>
      </c>
      <c r="L64" s="177">
        <f>RES_hhdet_fech!L64/RES_summary!L$19</f>
        <v>0</v>
      </c>
      <c r="M64" s="177">
        <f>RES_hhdet_fech!M64/RES_summary!M$19</f>
        <v>0</v>
      </c>
      <c r="N64" s="177">
        <f>RES_hhdet_fech!N64/RES_summary!N$19</f>
        <v>0</v>
      </c>
      <c r="O64" s="177">
        <f>RES_hhdet_fech!O64/RES_summary!O$19</f>
        <v>0</v>
      </c>
      <c r="P64" s="177">
        <f>RES_hhdet_fech!P64/RES_summary!P$19</f>
        <v>0</v>
      </c>
      <c r="Q64" s="177">
        <f>RES_hhdet_fech!Q64/RES_summary!Q$19</f>
        <v>0</v>
      </c>
    </row>
    <row r="65" spans="1:17" ht="12" customHeight="1" x14ac:dyDescent="0.25">
      <c r="A65" s="23" t="s">
        <v>60</v>
      </c>
      <c r="B65" s="177">
        <f>RES_hhdet_fech!B65/RES_summary!B$19</f>
        <v>0</v>
      </c>
      <c r="C65" s="177">
        <f>RES_hhdet_fech!C65/RES_summary!C$19</f>
        <v>0</v>
      </c>
      <c r="D65" s="177">
        <f>RES_hhdet_fech!D65/RES_summary!D$19</f>
        <v>0</v>
      </c>
      <c r="E65" s="177">
        <f>RES_hhdet_fech!E65/RES_summary!E$19</f>
        <v>0</v>
      </c>
      <c r="F65" s="177">
        <f>RES_hhdet_fech!F65/RES_summary!F$19</f>
        <v>0</v>
      </c>
      <c r="G65" s="177">
        <f>RES_hhdet_fech!G65/RES_summary!G$19</f>
        <v>0</v>
      </c>
      <c r="H65" s="177">
        <f>RES_hhdet_fech!H65/RES_summary!H$19</f>
        <v>0</v>
      </c>
      <c r="I65" s="177">
        <f>RES_hhdet_fech!I65/RES_summary!I$19</f>
        <v>0</v>
      </c>
      <c r="J65" s="177">
        <f>RES_hhdet_fech!J65/RES_summary!J$19</f>
        <v>0</v>
      </c>
      <c r="K65" s="177">
        <f>RES_hhdet_fech!K65/RES_summary!K$19</f>
        <v>0</v>
      </c>
      <c r="L65" s="177">
        <f>RES_hhdet_fech!L65/RES_summary!L$19</f>
        <v>0</v>
      </c>
      <c r="M65" s="177">
        <f>RES_hhdet_fech!M65/RES_summary!M$19</f>
        <v>0</v>
      </c>
      <c r="N65" s="177">
        <f>RES_hhdet_fech!N65/RES_summary!N$19</f>
        <v>0</v>
      </c>
      <c r="O65" s="177">
        <f>RES_hhdet_fech!O65/RES_summary!O$19</f>
        <v>0</v>
      </c>
      <c r="P65" s="177">
        <f>RES_hhdet_fech!P65/RES_summary!P$19</f>
        <v>0</v>
      </c>
      <c r="Q65" s="177">
        <f>RES_hhdet_fech!Q65/RES_summary!Q$19</f>
        <v>0</v>
      </c>
    </row>
    <row r="66" spans="1:17" ht="12.95" customHeight="1" x14ac:dyDescent="0.25">
      <c r="A66" s="158" t="s">
        <v>112</v>
      </c>
      <c r="B66" s="178">
        <f>RES_hhdet_fech!B66/RES_summary!B$19</f>
        <v>0</v>
      </c>
      <c r="C66" s="178">
        <f>RES_hhdet_fech!C66/RES_summary!C$19</f>
        <v>0</v>
      </c>
      <c r="D66" s="178">
        <f>RES_hhdet_fech!D66/RES_summary!D$19</f>
        <v>0</v>
      </c>
      <c r="E66" s="178">
        <f>RES_hhdet_fech!E66/RES_summary!E$19</f>
        <v>0</v>
      </c>
      <c r="F66" s="178">
        <f>RES_hhdet_fech!F66/RES_summary!F$19</f>
        <v>0</v>
      </c>
      <c r="G66" s="178">
        <f>RES_hhdet_fech!G66/RES_summary!G$19</f>
        <v>0</v>
      </c>
      <c r="H66" s="178">
        <f>RES_hhdet_fech!H66/RES_summary!H$19</f>
        <v>0</v>
      </c>
      <c r="I66" s="178">
        <f>RES_hhdet_fech!I66/RES_summary!I$19</f>
        <v>0</v>
      </c>
      <c r="J66" s="178">
        <f>RES_hhdet_fech!J66/RES_summary!J$19</f>
        <v>0</v>
      </c>
      <c r="K66" s="178">
        <f>RES_hhdet_fech!K66/RES_summary!K$19</f>
        <v>0</v>
      </c>
      <c r="L66" s="178">
        <f>RES_hhdet_fech!L66/RES_summary!L$19</f>
        <v>0</v>
      </c>
      <c r="M66" s="178">
        <f>RES_hhdet_fech!M66/RES_summary!M$19</f>
        <v>0</v>
      </c>
      <c r="N66" s="178">
        <f>RES_hhdet_fech!N66/RES_summary!N$19</f>
        <v>0</v>
      </c>
      <c r="O66" s="178">
        <f>RES_hhdet_fech!O66/RES_summary!O$19</f>
        <v>0</v>
      </c>
      <c r="P66" s="178">
        <f>RES_hhdet_fech!P66/RES_summary!P$19</f>
        <v>0</v>
      </c>
      <c r="Q66" s="178">
        <f>RES_hhdet_fech!Q66/RES_summary!Q$19</f>
        <v>0</v>
      </c>
    </row>
    <row r="67" spans="1:17" ht="12" customHeight="1" x14ac:dyDescent="0.25">
      <c r="A67" s="23" t="s">
        <v>60</v>
      </c>
      <c r="B67" s="177">
        <f>RES_hhdet_fech!B67/RES_summary!B$19</f>
        <v>0</v>
      </c>
      <c r="C67" s="177">
        <f>RES_hhdet_fech!C67/RES_summary!C$19</f>
        <v>0</v>
      </c>
      <c r="D67" s="177">
        <f>RES_hhdet_fech!D67/RES_summary!D$19</f>
        <v>0</v>
      </c>
      <c r="E67" s="177">
        <f>RES_hhdet_fech!E67/RES_summary!E$19</f>
        <v>0</v>
      </c>
      <c r="F67" s="177">
        <f>RES_hhdet_fech!F67/RES_summary!F$19</f>
        <v>0</v>
      </c>
      <c r="G67" s="177">
        <f>RES_hhdet_fech!G67/RES_summary!G$19</f>
        <v>0</v>
      </c>
      <c r="H67" s="177">
        <f>RES_hhdet_fech!H67/RES_summary!H$19</f>
        <v>0</v>
      </c>
      <c r="I67" s="177">
        <f>RES_hhdet_fech!I67/RES_summary!I$19</f>
        <v>0</v>
      </c>
      <c r="J67" s="177">
        <f>RES_hhdet_fech!J67/RES_summary!J$19</f>
        <v>0</v>
      </c>
      <c r="K67" s="177">
        <f>RES_hhdet_fech!K67/RES_summary!K$19</f>
        <v>0</v>
      </c>
      <c r="L67" s="177">
        <f>RES_hhdet_fech!L67/RES_summary!L$19</f>
        <v>0</v>
      </c>
      <c r="M67" s="177">
        <f>RES_hhdet_fech!M67/RES_summary!M$19</f>
        <v>0</v>
      </c>
      <c r="N67" s="177">
        <f>RES_hhdet_fech!N67/RES_summary!N$19</f>
        <v>0</v>
      </c>
      <c r="O67" s="177">
        <f>RES_hhdet_fech!O67/RES_summary!O$19</f>
        <v>0</v>
      </c>
      <c r="P67" s="177">
        <f>RES_hhdet_fech!P67/RES_summary!P$19</f>
        <v>0</v>
      </c>
      <c r="Q67" s="177">
        <f>RES_hhdet_fech!Q67/RES_summary!Q$19</f>
        <v>0</v>
      </c>
    </row>
    <row r="68" spans="1:17" ht="12" customHeight="1" x14ac:dyDescent="0.25">
      <c r="A68" s="158" t="s">
        <v>63</v>
      </c>
      <c r="B68" s="178">
        <f>RES_hhdet_fech!B68/RES_summary!B$19</f>
        <v>0</v>
      </c>
      <c r="C68" s="178">
        <f>RES_hhdet_fech!C68/RES_summary!C$19</f>
        <v>0</v>
      </c>
      <c r="D68" s="178">
        <f>RES_hhdet_fech!D68/RES_summary!D$19</f>
        <v>0</v>
      </c>
      <c r="E68" s="178">
        <f>RES_hhdet_fech!E68/RES_summary!E$19</f>
        <v>0</v>
      </c>
      <c r="F68" s="178">
        <f>RES_hhdet_fech!F68/RES_summary!F$19</f>
        <v>0</v>
      </c>
      <c r="G68" s="178">
        <f>RES_hhdet_fech!G68/RES_summary!G$19</f>
        <v>0</v>
      </c>
      <c r="H68" s="178">
        <f>RES_hhdet_fech!H68/RES_summary!H$19</f>
        <v>0</v>
      </c>
      <c r="I68" s="178">
        <f>RES_hhdet_fech!I68/RES_summary!I$19</f>
        <v>0</v>
      </c>
      <c r="J68" s="178">
        <f>RES_hhdet_fech!J68/RES_summary!J$19</f>
        <v>0</v>
      </c>
      <c r="K68" s="178">
        <f>RES_hhdet_fech!K68/RES_summary!K$19</f>
        <v>0</v>
      </c>
      <c r="L68" s="178">
        <f>RES_hhdet_fech!L68/RES_summary!L$19</f>
        <v>0</v>
      </c>
      <c r="M68" s="178">
        <f>RES_hhdet_fech!M68/RES_summary!M$19</f>
        <v>0</v>
      </c>
      <c r="N68" s="178">
        <f>RES_hhdet_fech!N68/RES_summary!N$19</f>
        <v>0</v>
      </c>
      <c r="O68" s="178">
        <f>RES_hhdet_fech!O68/RES_summary!O$19</f>
        <v>0</v>
      </c>
      <c r="P68" s="178">
        <f>RES_hhdet_fech!P68/RES_summary!P$19</f>
        <v>0</v>
      </c>
      <c r="Q68" s="178">
        <f>RES_hhdet_fech!Q68/RES_summary!Q$19</f>
        <v>0</v>
      </c>
    </row>
    <row r="69" spans="1:17" ht="12" customHeight="1" x14ac:dyDescent="0.25">
      <c r="A69" s="167" t="s">
        <v>160</v>
      </c>
      <c r="B69" s="183">
        <f>RES_hhdet_fech!B69/RES_summary!B$19</f>
        <v>0</v>
      </c>
      <c r="C69" s="183">
        <f>RES_hhdet_fech!C69/RES_summary!C$19</f>
        <v>0</v>
      </c>
      <c r="D69" s="183">
        <f>RES_hhdet_fech!D69/RES_summary!D$19</f>
        <v>0</v>
      </c>
      <c r="E69" s="183">
        <f>RES_hhdet_fech!E69/RES_summary!E$19</f>
        <v>0</v>
      </c>
      <c r="F69" s="183">
        <f>RES_hhdet_fech!F69/RES_summary!F$19</f>
        <v>0</v>
      </c>
      <c r="G69" s="183">
        <f>RES_hhdet_fech!G69/RES_summary!G$19</f>
        <v>0</v>
      </c>
      <c r="H69" s="183">
        <f>RES_hhdet_fech!H69/RES_summary!H$19</f>
        <v>0</v>
      </c>
      <c r="I69" s="183">
        <f>RES_hhdet_fech!I69/RES_summary!I$19</f>
        <v>0</v>
      </c>
      <c r="J69" s="183">
        <f>RES_hhdet_fech!J69/RES_summary!J$19</f>
        <v>0</v>
      </c>
      <c r="K69" s="183">
        <f>RES_hhdet_fech!K69/RES_summary!K$19</f>
        <v>0</v>
      </c>
      <c r="L69" s="183">
        <f>RES_hhdet_fech!L69/RES_summary!L$19</f>
        <v>0</v>
      </c>
      <c r="M69" s="183">
        <f>RES_hhdet_fech!M69/RES_summary!M$19</f>
        <v>0</v>
      </c>
      <c r="N69" s="183">
        <f>RES_hhdet_fech!N69/RES_summary!N$19</f>
        <v>0</v>
      </c>
      <c r="O69" s="183">
        <f>RES_hhdet_fech!O69/RES_summary!O$19</f>
        <v>0</v>
      </c>
      <c r="P69" s="183">
        <f>RES_hhdet_fech!P69/RES_summary!P$19</f>
        <v>0</v>
      </c>
      <c r="Q69" s="183">
        <f>RES_hhdet_fech!Q69/RES_summary!Q$19</f>
        <v>0</v>
      </c>
    </row>
    <row r="70" spans="1:17" ht="12" customHeight="1" x14ac:dyDescent="0.25">
      <c r="A70" s="167" t="s">
        <v>159</v>
      </c>
      <c r="B70" s="183">
        <f>RES_hhdet_fech!B70/RES_summary!B$19</f>
        <v>0</v>
      </c>
      <c r="C70" s="183">
        <f>RES_hhdet_fech!C70/RES_summary!C$19</f>
        <v>0</v>
      </c>
      <c r="D70" s="183">
        <f>RES_hhdet_fech!D70/RES_summary!D$19</f>
        <v>0</v>
      </c>
      <c r="E70" s="183">
        <f>RES_hhdet_fech!E70/RES_summary!E$19</f>
        <v>0</v>
      </c>
      <c r="F70" s="183">
        <f>RES_hhdet_fech!F70/RES_summary!F$19</f>
        <v>0</v>
      </c>
      <c r="G70" s="183">
        <f>RES_hhdet_fech!G70/RES_summary!G$19</f>
        <v>0</v>
      </c>
      <c r="H70" s="183">
        <f>RES_hhdet_fech!H70/RES_summary!H$19</f>
        <v>0</v>
      </c>
      <c r="I70" s="183">
        <f>RES_hhdet_fech!I70/RES_summary!I$19</f>
        <v>0</v>
      </c>
      <c r="J70" s="183">
        <f>RES_hhdet_fech!J70/RES_summary!J$19</f>
        <v>0</v>
      </c>
      <c r="K70" s="183">
        <f>RES_hhdet_fech!K70/RES_summary!K$19</f>
        <v>0</v>
      </c>
      <c r="L70" s="183">
        <f>RES_hhdet_fech!L70/RES_summary!L$19</f>
        <v>0</v>
      </c>
      <c r="M70" s="183">
        <f>RES_hhdet_fech!M70/RES_summary!M$19</f>
        <v>0</v>
      </c>
      <c r="N70" s="183">
        <f>RES_hhdet_fech!N70/RES_summary!N$19</f>
        <v>0</v>
      </c>
      <c r="O70" s="183">
        <f>RES_hhdet_fech!O70/RES_summary!O$19</f>
        <v>0</v>
      </c>
      <c r="P70" s="183">
        <f>RES_hhdet_fech!P70/RES_summary!P$19</f>
        <v>0</v>
      </c>
      <c r="Q70" s="183">
        <f>RES_hhdet_fech!Q70/RES_summary!Q$19</f>
        <v>0</v>
      </c>
    </row>
    <row r="71" spans="1:17" ht="12" customHeight="1" x14ac:dyDescent="0.25">
      <c r="A71" s="166" t="s">
        <v>109</v>
      </c>
      <c r="B71" s="182">
        <f>RES_hhdet_fech!B71/RES_summary!B$19</f>
        <v>0</v>
      </c>
      <c r="C71" s="182">
        <f>RES_hhdet_fech!C71/RES_summary!C$19</f>
        <v>0</v>
      </c>
      <c r="D71" s="182">
        <f>RES_hhdet_fech!D71/RES_summary!D$19</f>
        <v>0</v>
      </c>
      <c r="E71" s="182">
        <f>RES_hhdet_fech!E71/RES_summary!E$19</f>
        <v>0</v>
      </c>
      <c r="F71" s="182">
        <f>RES_hhdet_fech!F71/RES_summary!F$19</f>
        <v>0</v>
      </c>
      <c r="G71" s="182">
        <f>RES_hhdet_fech!G71/RES_summary!G$19</f>
        <v>0</v>
      </c>
      <c r="H71" s="182">
        <f>RES_hhdet_fech!H71/RES_summary!H$19</f>
        <v>0</v>
      </c>
      <c r="I71" s="182">
        <f>RES_hhdet_fech!I71/RES_summary!I$19</f>
        <v>0</v>
      </c>
      <c r="J71" s="182">
        <f>RES_hhdet_fech!J71/RES_summary!J$19</f>
        <v>0</v>
      </c>
      <c r="K71" s="182">
        <f>RES_hhdet_fech!K71/RES_summary!K$19</f>
        <v>0</v>
      </c>
      <c r="L71" s="182">
        <f>RES_hhdet_fech!L71/RES_summary!L$19</f>
        <v>0</v>
      </c>
      <c r="M71" s="182">
        <f>RES_hhdet_fech!M71/RES_summary!M$19</f>
        <v>0</v>
      </c>
      <c r="N71" s="182">
        <f>RES_hhdet_fech!N71/RES_summary!N$19</f>
        <v>0</v>
      </c>
      <c r="O71" s="182">
        <f>RES_hhdet_fech!O71/RES_summary!O$19</f>
        <v>0</v>
      </c>
      <c r="P71" s="182">
        <f>RES_hhdet_fech!P71/RES_summary!P$19</f>
        <v>0</v>
      </c>
      <c r="Q71" s="182">
        <f>RES_hhdet_fech!Q71/RES_summary!Q$19</f>
        <v>0</v>
      </c>
    </row>
    <row r="72" spans="1:17" ht="12" customHeight="1" x14ac:dyDescent="0.25">
      <c r="A72" s="147" t="s">
        <v>59</v>
      </c>
      <c r="B72" s="181">
        <f>RES_hhdet_fech!B72/RES_summary!B$19</f>
        <v>0</v>
      </c>
      <c r="C72" s="181">
        <f>RES_hhdet_fech!C72/RES_summary!C$19</f>
        <v>0</v>
      </c>
      <c r="D72" s="181">
        <f>RES_hhdet_fech!D72/RES_summary!D$19</f>
        <v>0</v>
      </c>
      <c r="E72" s="181">
        <f>RES_hhdet_fech!E72/RES_summary!E$19</f>
        <v>0</v>
      </c>
      <c r="F72" s="181">
        <f>RES_hhdet_fech!F72/RES_summary!F$19</f>
        <v>0</v>
      </c>
      <c r="G72" s="181">
        <f>RES_hhdet_fech!G72/RES_summary!G$19</f>
        <v>0</v>
      </c>
      <c r="H72" s="181">
        <f>RES_hhdet_fech!H72/RES_summary!H$19</f>
        <v>0</v>
      </c>
      <c r="I72" s="181">
        <f>RES_hhdet_fech!I72/RES_summary!I$19</f>
        <v>0</v>
      </c>
      <c r="J72" s="181">
        <f>RES_hhdet_fech!J72/RES_summary!J$19</f>
        <v>0</v>
      </c>
      <c r="K72" s="181">
        <f>RES_hhdet_fech!K72/RES_summary!K$19</f>
        <v>0</v>
      </c>
      <c r="L72" s="181">
        <f>RES_hhdet_fech!L72/RES_summary!L$19</f>
        <v>0</v>
      </c>
      <c r="M72" s="181">
        <f>RES_hhdet_fech!M72/RES_summary!M$19</f>
        <v>0</v>
      </c>
      <c r="N72" s="181">
        <f>RES_hhdet_fech!N72/RES_summary!N$19</f>
        <v>0</v>
      </c>
      <c r="O72" s="181">
        <f>RES_hhdet_fech!O72/RES_summary!O$19</f>
        <v>0</v>
      </c>
      <c r="P72" s="181">
        <f>RES_hhdet_fech!P72/RES_summary!P$19</f>
        <v>0</v>
      </c>
      <c r="Q72" s="181">
        <f>RES_hhdet_fech!Q72/RES_summary!Q$19</f>
        <v>0</v>
      </c>
    </row>
    <row r="73" spans="1:17" ht="12" customHeight="1" x14ac:dyDescent="0.25">
      <c r="A73" s="163" t="s">
        <v>142</v>
      </c>
      <c r="B73" s="180">
        <f>RES_hhdet_fech!B73/RES_summary!B$19</f>
        <v>0</v>
      </c>
      <c r="C73" s="180">
        <f>RES_hhdet_fech!C73/RES_summary!C$19</f>
        <v>0</v>
      </c>
      <c r="D73" s="180">
        <f>RES_hhdet_fech!D73/RES_summary!D$19</f>
        <v>0</v>
      </c>
      <c r="E73" s="180">
        <f>RES_hhdet_fech!E73/RES_summary!E$19</f>
        <v>0</v>
      </c>
      <c r="F73" s="180">
        <f>RES_hhdet_fech!F73/RES_summary!F$19</f>
        <v>0</v>
      </c>
      <c r="G73" s="180">
        <f>RES_hhdet_fech!G73/RES_summary!G$19</f>
        <v>0</v>
      </c>
      <c r="H73" s="180">
        <f>RES_hhdet_fech!H73/RES_summary!H$19</f>
        <v>0</v>
      </c>
      <c r="I73" s="180">
        <f>RES_hhdet_fech!I73/RES_summary!I$19</f>
        <v>0</v>
      </c>
      <c r="J73" s="180">
        <f>RES_hhdet_fech!J73/RES_summary!J$19</f>
        <v>0</v>
      </c>
      <c r="K73" s="180">
        <f>RES_hhdet_fech!K73/RES_summary!K$19</f>
        <v>0</v>
      </c>
      <c r="L73" s="180">
        <f>RES_hhdet_fech!L73/RES_summary!L$19</f>
        <v>0</v>
      </c>
      <c r="M73" s="180">
        <f>RES_hhdet_fech!M73/RES_summary!M$19</f>
        <v>0</v>
      </c>
      <c r="N73" s="180">
        <f>RES_hhdet_fech!N73/RES_summary!N$19</f>
        <v>0</v>
      </c>
      <c r="O73" s="180">
        <f>RES_hhdet_fech!O73/RES_summary!O$19</f>
        <v>0</v>
      </c>
      <c r="P73" s="180">
        <f>RES_hhdet_fech!P73/RES_summary!P$19</f>
        <v>0</v>
      </c>
      <c r="Q73" s="180">
        <f>RES_hhdet_fech!Q73/RES_summary!Q$19</f>
        <v>0</v>
      </c>
    </row>
    <row r="74" spans="1:17" ht="12" customHeight="1" x14ac:dyDescent="0.25">
      <c r="A74" s="161" t="s">
        <v>141</v>
      </c>
      <c r="B74" s="179">
        <f>RES_hhdet_fech!B74/RES_summary!B$19</f>
        <v>0</v>
      </c>
      <c r="C74" s="179">
        <f>RES_hhdet_fech!C74/RES_summary!C$19</f>
        <v>0</v>
      </c>
      <c r="D74" s="179">
        <f>RES_hhdet_fech!D74/RES_summary!D$19</f>
        <v>0</v>
      </c>
      <c r="E74" s="179">
        <f>RES_hhdet_fech!E74/RES_summary!E$19</f>
        <v>0</v>
      </c>
      <c r="F74" s="179">
        <f>RES_hhdet_fech!F74/RES_summary!F$19</f>
        <v>0</v>
      </c>
      <c r="G74" s="179">
        <f>RES_hhdet_fech!G74/RES_summary!G$19</f>
        <v>0</v>
      </c>
      <c r="H74" s="179">
        <f>RES_hhdet_fech!H74/RES_summary!H$19</f>
        <v>0</v>
      </c>
      <c r="I74" s="179">
        <f>RES_hhdet_fech!I74/RES_summary!I$19</f>
        <v>0</v>
      </c>
      <c r="J74" s="179">
        <f>RES_hhdet_fech!J74/RES_summary!J$19</f>
        <v>0</v>
      </c>
      <c r="K74" s="179">
        <f>RES_hhdet_fech!K74/RES_summary!K$19</f>
        <v>0</v>
      </c>
      <c r="L74" s="179">
        <f>RES_hhdet_fech!L74/RES_summary!L$19</f>
        <v>0</v>
      </c>
      <c r="M74" s="179">
        <f>RES_hhdet_fech!M74/RES_summary!M$19</f>
        <v>0</v>
      </c>
      <c r="N74" s="179">
        <f>RES_hhdet_fech!N74/RES_summary!N$19</f>
        <v>0</v>
      </c>
      <c r="O74" s="179">
        <f>RES_hhdet_fech!O74/RES_summary!O$19</f>
        <v>0</v>
      </c>
      <c r="P74" s="179">
        <f>RES_hhdet_fech!P74/RES_summary!P$19</f>
        <v>0</v>
      </c>
      <c r="Q74" s="179">
        <f>RES_hhdet_fech!Q74/RES_summary!Q$19</f>
        <v>0</v>
      </c>
    </row>
    <row r="75" spans="1:17" ht="12" customHeight="1" x14ac:dyDescent="0.25">
      <c r="A75" s="148" t="s">
        <v>60</v>
      </c>
      <c r="B75" s="177">
        <f>RES_hhdet_fech!B75/RES_summary!B$19</f>
        <v>0</v>
      </c>
      <c r="C75" s="177">
        <f>RES_hhdet_fech!C75/RES_summary!C$19</f>
        <v>0</v>
      </c>
      <c r="D75" s="177">
        <f>RES_hhdet_fech!D75/RES_summary!D$19</f>
        <v>0</v>
      </c>
      <c r="E75" s="177">
        <f>RES_hhdet_fech!E75/RES_summary!E$19</f>
        <v>0</v>
      </c>
      <c r="F75" s="177">
        <f>RES_hhdet_fech!F75/RES_summary!F$19</f>
        <v>0</v>
      </c>
      <c r="G75" s="177">
        <f>RES_hhdet_fech!G75/RES_summary!G$19</f>
        <v>0</v>
      </c>
      <c r="H75" s="177">
        <f>RES_hhdet_fech!H75/RES_summary!H$19</f>
        <v>0</v>
      </c>
      <c r="I75" s="177">
        <f>RES_hhdet_fech!I75/RES_summary!I$19</f>
        <v>0</v>
      </c>
      <c r="J75" s="177">
        <f>RES_hhdet_fech!J75/RES_summary!J$19</f>
        <v>0</v>
      </c>
      <c r="K75" s="177">
        <f>RES_hhdet_fech!K75/RES_summary!K$19</f>
        <v>0</v>
      </c>
      <c r="L75" s="177">
        <f>RES_hhdet_fech!L75/RES_summary!L$19</f>
        <v>0</v>
      </c>
      <c r="M75" s="177">
        <f>RES_hhdet_fech!M75/RES_summary!M$19</f>
        <v>0</v>
      </c>
      <c r="N75" s="177">
        <f>RES_hhdet_fech!N75/RES_summary!N$19</f>
        <v>0</v>
      </c>
      <c r="O75" s="177">
        <f>RES_hhdet_fech!O75/RES_summary!O$19</f>
        <v>0</v>
      </c>
      <c r="P75" s="177">
        <f>RES_hhdet_fech!P75/RES_summary!P$19</f>
        <v>0</v>
      </c>
      <c r="Q75" s="177">
        <f>RES_hhdet_fech!Q75/RES_summary!Q$19</f>
        <v>0</v>
      </c>
    </row>
    <row r="76" spans="1:17" ht="12" customHeight="1" x14ac:dyDescent="0.25">
      <c r="A76" s="148" t="s">
        <v>59</v>
      </c>
      <c r="B76" s="177">
        <f>RES_hhdet_fech!B76/RES_summary!B$19</f>
        <v>0</v>
      </c>
      <c r="C76" s="177">
        <f>RES_hhdet_fech!C76/RES_summary!C$19</f>
        <v>0</v>
      </c>
      <c r="D76" s="177">
        <f>RES_hhdet_fech!D76/RES_summary!D$19</f>
        <v>0</v>
      </c>
      <c r="E76" s="177">
        <f>RES_hhdet_fech!E76/RES_summary!E$19</f>
        <v>0</v>
      </c>
      <c r="F76" s="177">
        <f>RES_hhdet_fech!F76/RES_summary!F$19</f>
        <v>0</v>
      </c>
      <c r="G76" s="177">
        <f>RES_hhdet_fech!G76/RES_summary!G$19</f>
        <v>0</v>
      </c>
      <c r="H76" s="177">
        <f>RES_hhdet_fech!H76/RES_summary!H$19</f>
        <v>0</v>
      </c>
      <c r="I76" s="177">
        <f>RES_hhdet_fech!I76/RES_summary!I$19</f>
        <v>0</v>
      </c>
      <c r="J76" s="177">
        <f>RES_hhdet_fech!J76/RES_summary!J$19</f>
        <v>0</v>
      </c>
      <c r="K76" s="177">
        <f>RES_hhdet_fech!K76/RES_summary!K$19</f>
        <v>0</v>
      </c>
      <c r="L76" s="177">
        <f>RES_hhdet_fech!L76/RES_summary!L$19</f>
        <v>0</v>
      </c>
      <c r="M76" s="177">
        <f>RES_hhdet_fech!M76/RES_summary!M$19</f>
        <v>0</v>
      </c>
      <c r="N76" s="177">
        <f>RES_hhdet_fech!N76/RES_summary!N$19</f>
        <v>0</v>
      </c>
      <c r="O76" s="177">
        <f>RES_hhdet_fech!O76/RES_summary!O$19</f>
        <v>0</v>
      </c>
      <c r="P76" s="177">
        <f>RES_hhdet_fech!P76/RES_summary!P$19</f>
        <v>0</v>
      </c>
      <c r="Q76" s="177">
        <f>RES_hhdet_fech!Q76/RES_summary!Q$19</f>
        <v>0</v>
      </c>
    </row>
    <row r="77" spans="1:17" ht="12" customHeight="1" x14ac:dyDescent="0.25">
      <c r="A77" s="158" t="s">
        <v>62</v>
      </c>
      <c r="B77" s="178">
        <f>RES_hhdet_fech!B77/RES_summary!B$19</f>
        <v>0</v>
      </c>
      <c r="C77" s="178">
        <f>RES_hhdet_fech!C77/RES_summary!C$19</f>
        <v>0</v>
      </c>
      <c r="D77" s="178">
        <f>RES_hhdet_fech!D77/RES_summary!D$19</f>
        <v>0</v>
      </c>
      <c r="E77" s="178">
        <f>RES_hhdet_fech!E77/RES_summary!E$19</f>
        <v>0</v>
      </c>
      <c r="F77" s="178">
        <f>RES_hhdet_fech!F77/RES_summary!F$19</f>
        <v>0</v>
      </c>
      <c r="G77" s="178">
        <f>RES_hhdet_fech!G77/RES_summary!G$19</f>
        <v>0</v>
      </c>
      <c r="H77" s="178">
        <f>RES_hhdet_fech!H77/RES_summary!H$19</f>
        <v>0</v>
      </c>
      <c r="I77" s="178">
        <f>RES_hhdet_fech!I77/RES_summary!I$19</f>
        <v>0</v>
      </c>
      <c r="J77" s="178">
        <f>RES_hhdet_fech!J77/RES_summary!J$19</f>
        <v>0</v>
      </c>
      <c r="K77" s="178">
        <f>RES_hhdet_fech!K77/RES_summary!K$19</f>
        <v>0</v>
      </c>
      <c r="L77" s="178">
        <f>RES_hhdet_fech!L77/RES_summary!L$19</f>
        <v>0</v>
      </c>
      <c r="M77" s="178">
        <f>RES_hhdet_fech!M77/RES_summary!M$19</f>
        <v>0</v>
      </c>
      <c r="N77" s="178">
        <f>RES_hhdet_fech!N77/RES_summary!N$19</f>
        <v>0</v>
      </c>
      <c r="O77" s="178">
        <f>RES_hhdet_fech!O77/RES_summary!O$19</f>
        <v>0</v>
      </c>
      <c r="P77" s="178">
        <f>RES_hhdet_fech!P77/RES_summary!P$19</f>
        <v>0</v>
      </c>
      <c r="Q77" s="178">
        <f>RES_hhdet_fech!Q77/RES_summary!Q$19</f>
        <v>0</v>
      </c>
    </row>
    <row r="78" spans="1:17" ht="12" customHeight="1" x14ac:dyDescent="0.25">
      <c r="A78" s="23" t="s">
        <v>109</v>
      </c>
      <c r="B78" s="177">
        <f>RES_hhdet_fech!B78/RES_summary!B$19</f>
        <v>0</v>
      </c>
      <c r="C78" s="177">
        <f>RES_hhdet_fech!C78/RES_summary!C$19</f>
        <v>0</v>
      </c>
      <c r="D78" s="177">
        <f>RES_hhdet_fech!D78/RES_summary!D$19</f>
        <v>0</v>
      </c>
      <c r="E78" s="177">
        <f>RES_hhdet_fech!E78/RES_summary!E$19</f>
        <v>0</v>
      </c>
      <c r="F78" s="177">
        <f>RES_hhdet_fech!F78/RES_summary!F$19</f>
        <v>0</v>
      </c>
      <c r="G78" s="177">
        <f>RES_hhdet_fech!G78/RES_summary!G$19</f>
        <v>0</v>
      </c>
      <c r="H78" s="177">
        <f>RES_hhdet_fech!H78/RES_summary!H$19</f>
        <v>0</v>
      </c>
      <c r="I78" s="177">
        <f>RES_hhdet_fech!I78/RES_summary!I$19</f>
        <v>0</v>
      </c>
      <c r="J78" s="177">
        <f>RES_hhdet_fech!J78/RES_summary!J$19</f>
        <v>0</v>
      </c>
      <c r="K78" s="177">
        <f>RES_hhdet_fech!K78/RES_summary!K$19</f>
        <v>0</v>
      </c>
      <c r="L78" s="177">
        <f>RES_hhdet_fech!L78/RES_summary!L$19</f>
        <v>0</v>
      </c>
      <c r="M78" s="177">
        <f>RES_hhdet_fech!M78/RES_summary!M$19</f>
        <v>0</v>
      </c>
      <c r="N78" s="177">
        <f>RES_hhdet_fech!N78/RES_summary!N$19</f>
        <v>0</v>
      </c>
      <c r="O78" s="177">
        <f>RES_hhdet_fech!O78/RES_summary!O$19</f>
        <v>0</v>
      </c>
      <c r="P78" s="177">
        <f>RES_hhdet_fech!P78/RES_summary!P$19</f>
        <v>0</v>
      </c>
      <c r="Q78" s="177">
        <f>RES_hhdet_fech!Q78/RES_summary!Q$19</f>
        <v>0</v>
      </c>
    </row>
    <row r="79" spans="1:17" ht="12" customHeight="1" x14ac:dyDescent="0.25">
      <c r="A79" s="29" t="s">
        <v>140</v>
      </c>
      <c r="B79" s="176">
        <f>RES_hhdet_fech!B79/RES_summary!B$19</f>
        <v>0</v>
      </c>
      <c r="C79" s="176">
        <f>RES_hhdet_fech!C79/RES_summary!C$19</f>
        <v>0</v>
      </c>
      <c r="D79" s="176">
        <f>RES_hhdet_fech!D79/RES_summary!D$19</f>
        <v>0</v>
      </c>
      <c r="E79" s="176">
        <f>RES_hhdet_fech!E79/RES_summary!E$19</f>
        <v>0</v>
      </c>
      <c r="F79" s="176">
        <f>RES_hhdet_fech!F79/RES_summary!F$19</f>
        <v>0</v>
      </c>
      <c r="G79" s="176">
        <f>RES_hhdet_fech!G79/RES_summary!G$19</f>
        <v>0</v>
      </c>
      <c r="H79" s="176">
        <f>RES_hhdet_fech!H79/RES_summary!H$19</f>
        <v>0</v>
      </c>
      <c r="I79" s="176">
        <f>RES_hhdet_fech!I79/RES_summary!I$19</f>
        <v>0</v>
      </c>
      <c r="J79" s="176">
        <f>RES_hhdet_fech!J79/RES_summary!J$19</f>
        <v>0</v>
      </c>
      <c r="K79" s="176">
        <f>RES_hhdet_fech!K79/RES_summary!K$19</f>
        <v>0</v>
      </c>
      <c r="L79" s="176">
        <f>RES_hhdet_fech!L79/RES_summary!L$19</f>
        <v>0</v>
      </c>
      <c r="M79" s="176">
        <f>RES_hhdet_fech!M79/RES_summary!M$19</f>
        <v>0</v>
      </c>
      <c r="N79" s="176">
        <f>RES_hhdet_fech!N79/RES_summary!N$19</f>
        <v>0</v>
      </c>
      <c r="O79" s="176">
        <f>RES_hhdet_fech!O79/RES_summary!O$19</f>
        <v>0</v>
      </c>
      <c r="P79" s="176">
        <f>RES_hhdet_fech!P79/RES_summary!P$19</f>
        <v>0</v>
      </c>
      <c r="Q79" s="176">
        <f>RES_hhdet_fech!Q79/RES_summary!Q$19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84">
        <f>RES_hhdet_fech!B81/RES_summary!B$19</f>
        <v>124.20669340987625</v>
      </c>
      <c r="C81" s="184">
        <f>RES_hhdet_fech!C81/RES_summary!C$19</f>
        <v>118.39576194981143</v>
      </c>
      <c r="D81" s="184">
        <f>RES_hhdet_fech!D81/RES_summary!D$19</f>
        <v>123.03052154835444</v>
      </c>
      <c r="E81" s="184">
        <f>RES_hhdet_fech!E81/RES_summary!E$19</f>
        <v>121.81850971541007</v>
      </c>
      <c r="F81" s="184">
        <f>RES_hhdet_fech!F81/RES_summary!F$19</f>
        <v>110.46769738175681</v>
      </c>
      <c r="G81" s="184">
        <f>RES_hhdet_fech!G81/RES_summary!G$19</f>
        <v>119.08926192000213</v>
      </c>
      <c r="H81" s="184">
        <f>RES_hhdet_fech!H81/RES_summary!H$19</f>
        <v>86.747576961953826</v>
      </c>
      <c r="I81" s="184">
        <f>RES_hhdet_fech!I81/RES_summary!I$19</f>
        <v>98.855249830787855</v>
      </c>
      <c r="J81" s="184">
        <f>RES_hhdet_fech!J81/RES_summary!J$19</f>
        <v>96.126653835941909</v>
      </c>
      <c r="K81" s="184">
        <f>RES_hhdet_fech!K81/RES_summary!K$19</f>
        <v>106.57960528739444</v>
      </c>
      <c r="L81" s="184">
        <f>RES_hhdet_fech!L81/RES_summary!L$19</f>
        <v>78.091683811308286</v>
      </c>
      <c r="M81" s="184">
        <f>RES_hhdet_fech!M81/RES_summary!M$19</f>
        <v>89.914650146577443</v>
      </c>
      <c r="N81" s="184">
        <f>RES_hhdet_fech!N81/RES_summary!N$19</f>
        <v>84.351608405553648</v>
      </c>
      <c r="O81" s="184">
        <f>RES_hhdet_fech!O81/RES_summary!O$19</f>
        <v>73.566810347303317</v>
      </c>
      <c r="P81" s="184">
        <f>RES_hhdet_fech!P81/RES_summary!P$19</f>
        <v>67.325537612185286</v>
      </c>
      <c r="Q81" s="184">
        <f>RES_hhdet_fech!Q81/RES_summary!Q$19</f>
        <v>77.425538096183146</v>
      </c>
    </row>
    <row r="82" spans="1:17" ht="12.95" customHeight="1" x14ac:dyDescent="0.25">
      <c r="A82" s="158" t="s">
        <v>65</v>
      </c>
      <c r="B82" s="178">
        <f>RES_hhdet_fech!B82/RES_summary!B$19</f>
        <v>80.965561844962849</v>
      </c>
      <c r="C82" s="178">
        <f>RES_hhdet_fech!C82/RES_summary!C$19</f>
        <v>79.569110817774259</v>
      </c>
      <c r="D82" s="178">
        <f>RES_hhdet_fech!D82/RES_summary!D$19</f>
        <v>82.891345136931037</v>
      </c>
      <c r="E82" s="178">
        <f>RES_hhdet_fech!E82/RES_summary!E$19</f>
        <v>80.860425422667774</v>
      </c>
      <c r="F82" s="178">
        <f>RES_hhdet_fech!F82/RES_summary!F$19</f>
        <v>71.127515674366947</v>
      </c>
      <c r="G82" s="178">
        <f>RES_hhdet_fech!G82/RES_summary!G$19</f>
        <v>78.525867536481172</v>
      </c>
      <c r="H82" s="178">
        <f>RES_hhdet_fech!H82/RES_summary!H$19</f>
        <v>50.446095024244769</v>
      </c>
      <c r="I82" s="178">
        <f>RES_hhdet_fech!I82/RES_summary!I$19</f>
        <v>62.665335788362839</v>
      </c>
      <c r="J82" s="178">
        <f>RES_hhdet_fech!J82/RES_summary!J$19</f>
        <v>60.820329908735616</v>
      </c>
      <c r="K82" s="178">
        <f>RES_hhdet_fech!K82/RES_summary!K$19</f>
        <v>71.518044308474472</v>
      </c>
      <c r="L82" s="178">
        <f>RES_hhdet_fech!L82/RES_summary!L$19</f>
        <v>43.70040686499182</v>
      </c>
      <c r="M82" s="178">
        <f>RES_hhdet_fech!M82/RES_summary!M$19</f>
        <v>55.609195807902196</v>
      </c>
      <c r="N82" s="178">
        <f>RES_hhdet_fech!N82/RES_summary!N$19</f>
        <v>51.745069684414339</v>
      </c>
      <c r="O82" s="178">
        <f>RES_hhdet_fech!O82/RES_summary!O$19</f>
        <v>42.895276590836943</v>
      </c>
      <c r="P82" s="178">
        <f>RES_hhdet_fech!P82/RES_summary!P$19</f>
        <v>36.346331448899598</v>
      </c>
      <c r="Q82" s="178">
        <f>RES_hhdet_fech!Q82/RES_summary!Q$19</f>
        <v>44.627591359970481</v>
      </c>
    </row>
    <row r="83" spans="1:17" ht="12" customHeight="1" x14ac:dyDescent="0.25">
      <c r="A83" s="23" t="s">
        <v>157</v>
      </c>
      <c r="B83" s="177">
        <f>RES_hhdet_fech!B83/RES_summary!B$19</f>
        <v>80.389002512044058</v>
      </c>
      <c r="C83" s="177">
        <f>RES_hhdet_fech!C83/RES_summary!C$19</f>
        <v>79.412153758733211</v>
      </c>
      <c r="D83" s="177">
        <f>RES_hhdet_fech!D83/RES_summary!D$19</f>
        <v>82.661149554209459</v>
      </c>
      <c r="E83" s="177">
        <f>RES_hhdet_fech!E83/RES_summary!E$19</f>
        <v>80.367150683560368</v>
      </c>
      <c r="F83" s="177">
        <f>RES_hhdet_fech!F83/RES_summary!F$19</f>
        <v>70.711071258419977</v>
      </c>
      <c r="G83" s="177">
        <f>RES_hhdet_fech!G83/RES_summary!G$19</f>
        <v>78.329742247886742</v>
      </c>
      <c r="H83" s="177">
        <f>RES_hhdet_fech!H83/RES_summary!H$19</f>
        <v>50.293345954689094</v>
      </c>
      <c r="I83" s="177">
        <f>RES_hhdet_fech!I83/RES_summary!I$19</f>
        <v>61.729384163794585</v>
      </c>
      <c r="J83" s="177">
        <f>RES_hhdet_fech!J83/RES_summary!J$19</f>
        <v>60.240187587069784</v>
      </c>
      <c r="K83" s="177">
        <f>RES_hhdet_fech!K83/RES_summary!K$19</f>
        <v>71.338320141512199</v>
      </c>
      <c r="L83" s="177">
        <f>RES_hhdet_fech!L83/RES_summary!L$19</f>
        <v>43.41227628561596</v>
      </c>
      <c r="M83" s="177">
        <f>RES_hhdet_fech!M83/RES_summary!M$19</f>
        <v>55.391554114864256</v>
      </c>
      <c r="N83" s="177">
        <f>RES_hhdet_fech!N83/RES_summary!N$19</f>
        <v>51.602034719669753</v>
      </c>
      <c r="O83" s="177">
        <f>RES_hhdet_fech!O83/RES_summary!O$19</f>
        <v>42.77366593175757</v>
      </c>
      <c r="P83" s="177">
        <f>RES_hhdet_fech!P83/RES_summary!P$19</f>
        <v>36.177289759300265</v>
      </c>
      <c r="Q83" s="177">
        <f>RES_hhdet_fech!Q83/RES_summary!Q$19</f>
        <v>44.356023439905258</v>
      </c>
    </row>
    <row r="84" spans="1:17" ht="12" customHeight="1" x14ac:dyDescent="0.25">
      <c r="A84" s="23" t="s">
        <v>60</v>
      </c>
      <c r="B84" s="177">
        <f>RES_hhdet_fech!B84/RES_summary!B$19</f>
        <v>0.57655933291878414</v>
      </c>
      <c r="C84" s="177">
        <f>RES_hhdet_fech!C84/RES_summary!C$19</f>
        <v>0.15695705904103799</v>
      </c>
      <c r="D84" s="177">
        <f>RES_hhdet_fech!D84/RES_summary!D$19</f>
        <v>0.23019558272156995</v>
      </c>
      <c r="E84" s="177">
        <f>RES_hhdet_fech!E84/RES_summary!E$19</f>
        <v>0.49327473910740205</v>
      </c>
      <c r="F84" s="177">
        <f>RES_hhdet_fech!F84/RES_summary!F$19</f>
        <v>0.41644441594697701</v>
      </c>
      <c r="G84" s="177">
        <f>RES_hhdet_fech!G84/RES_summary!G$19</f>
        <v>0.19612528859443629</v>
      </c>
      <c r="H84" s="177">
        <f>RES_hhdet_fech!H84/RES_summary!H$19</f>
        <v>0.15274906955567852</v>
      </c>
      <c r="I84" s="177">
        <f>RES_hhdet_fech!I84/RES_summary!I$19</f>
        <v>0.93595162456825476</v>
      </c>
      <c r="J84" s="177">
        <f>RES_hhdet_fech!J84/RES_summary!J$19</f>
        <v>0.58014232166582869</v>
      </c>
      <c r="K84" s="177">
        <f>RES_hhdet_fech!K84/RES_summary!K$19</f>
        <v>0.1797241669622614</v>
      </c>
      <c r="L84" s="177">
        <f>RES_hhdet_fech!L84/RES_summary!L$19</f>
        <v>0.28813057937586561</v>
      </c>
      <c r="M84" s="177">
        <f>RES_hhdet_fech!M84/RES_summary!M$19</f>
        <v>0.21764169303793696</v>
      </c>
      <c r="N84" s="177">
        <f>RES_hhdet_fech!N84/RES_summary!N$19</f>
        <v>0.14303496474458641</v>
      </c>
      <c r="O84" s="177">
        <f>RES_hhdet_fech!O84/RES_summary!O$19</f>
        <v>0.12161065907937385</v>
      </c>
      <c r="P84" s="177">
        <f>RES_hhdet_fech!P84/RES_summary!P$19</f>
        <v>0.16904168959932758</v>
      </c>
      <c r="Q84" s="177">
        <f>RES_hhdet_fech!Q84/RES_summary!Q$19</f>
        <v>0.27156792006522223</v>
      </c>
    </row>
    <row r="85" spans="1:17" ht="12.95" customHeight="1" x14ac:dyDescent="0.25">
      <c r="A85" s="158" t="s">
        <v>112</v>
      </c>
      <c r="B85" s="178">
        <f>RES_hhdet_fech!B85/RES_summary!B$19</f>
        <v>2.6121310369154678</v>
      </c>
      <c r="C85" s="178">
        <f>RES_hhdet_fech!C85/RES_summary!C$19</f>
        <v>2.7207395059596418</v>
      </c>
      <c r="D85" s="178">
        <f>RES_hhdet_fech!D85/RES_summary!D$19</f>
        <v>2.708262220469166</v>
      </c>
      <c r="E85" s="178">
        <f>RES_hhdet_fech!E85/RES_summary!E$19</f>
        <v>2.7495231308653314</v>
      </c>
      <c r="F85" s="178">
        <f>RES_hhdet_fech!F85/RES_summary!F$19</f>
        <v>2.8176295654355568</v>
      </c>
      <c r="G85" s="178">
        <f>RES_hhdet_fech!G85/RES_summary!G$19</f>
        <v>2.8276298026513391</v>
      </c>
      <c r="H85" s="178">
        <f>RES_hhdet_fech!H85/RES_summary!H$19</f>
        <v>2.8659702131541218</v>
      </c>
      <c r="I85" s="178">
        <f>RES_hhdet_fech!I85/RES_summary!I$19</f>
        <v>2.8814011188046016</v>
      </c>
      <c r="J85" s="178">
        <f>RES_hhdet_fech!J85/RES_summary!J$19</f>
        <v>2.8000043211997494</v>
      </c>
      <c r="K85" s="178">
        <f>RES_hhdet_fech!K85/RES_summary!K$19</f>
        <v>3.0387849261574349</v>
      </c>
      <c r="L85" s="178">
        <f>RES_hhdet_fech!L85/RES_summary!L$19</f>
        <v>3.1611834185086356</v>
      </c>
      <c r="M85" s="178">
        <f>RES_hhdet_fech!M85/RES_summary!M$19</f>
        <v>3.2215240540415913</v>
      </c>
      <c r="N85" s="178">
        <f>RES_hhdet_fech!N85/RES_summary!N$19</f>
        <v>3.0387504782501926</v>
      </c>
      <c r="O85" s="178">
        <f>RES_hhdet_fech!O85/RES_summary!O$19</f>
        <v>3.0113813583249618</v>
      </c>
      <c r="P85" s="178">
        <f>RES_hhdet_fech!P85/RES_summary!P$19</f>
        <v>3.0082890155280966</v>
      </c>
      <c r="Q85" s="178">
        <f>RES_hhdet_fech!Q85/RES_summary!Q$19</f>
        <v>2.9538932805062004</v>
      </c>
    </row>
    <row r="86" spans="1:17" ht="12" customHeight="1" x14ac:dyDescent="0.25">
      <c r="A86" s="23" t="s">
        <v>60</v>
      </c>
      <c r="B86" s="177">
        <f>RES_hhdet_fech!B86/RES_summary!B$19</f>
        <v>2.6121310369154678</v>
      </c>
      <c r="C86" s="177">
        <f>RES_hhdet_fech!C86/RES_summary!C$19</f>
        <v>2.7207395059596418</v>
      </c>
      <c r="D86" s="177">
        <f>RES_hhdet_fech!D86/RES_summary!D$19</f>
        <v>2.708262220469166</v>
      </c>
      <c r="E86" s="177">
        <f>RES_hhdet_fech!E86/RES_summary!E$19</f>
        <v>2.7495231308653314</v>
      </c>
      <c r="F86" s="177">
        <f>RES_hhdet_fech!F86/RES_summary!F$19</f>
        <v>2.8176295654355568</v>
      </c>
      <c r="G86" s="177">
        <f>RES_hhdet_fech!G86/RES_summary!G$19</f>
        <v>2.8276298026513391</v>
      </c>
      <c r="H86" s="177">
        <f>RES_hhdet_fech!H86/RES_summary!H$19</f>
        <v>2.8659702131541218</v>
      </c>
      <c r="I86" s="177">
        <f>RES_hhdet_fech!I86/RES_summary!I$19</f>
        <v>2.8814011188046016</v>
      </c>
      <c r="J86" s="177">
        <f>RES_hhdet_fech!J86/RES_summary!J$19</f>
        <v>2.8000043211997494</v>
      </c>
      <c r="K86" s="177">
        <f>RES_hhdet_fech!K86/RES_summary!K$19</f>
        <v>3.0387849261574349</v>
      </c>
      <c r="L86" s="177">
        <f>RES_hhdet_fech!L86/RES_summary!L$19</f>
        <v>3.1611834185086356</v>
      </c>
      <c r="M86" s="177">
        <f>RES_hhdet_fech!M86/RES_summary!M$19</f>
        <v>3.2215240540415913</v>
      </c>
      <c r="N86" s="177">
        <f>RES_hhdet_fech!N86/RES_summary!N$19</f>
        <v>3.0387504782501926</v>
      </c>
      <c r="O86" s="177">
        <f>RES_hhdet_fech!O86/RES_summary!O$19</f>
        <v>3.0113813583249618</v>
      </c>
      <c r="P86" s="177">
        <f>RES_hhdet_fech!P86/RES_summary!P$19</f>
        <v>3.0082890155280966</v>
      </c>
      <c r="Q86" s="177">
        <f>RES_hhdet_fech!Q86/RES_summary!Q$19</f>
        <v>2.9538932805062004</v>
      </c>
    </row>
    <row r="87" spans="1:17" ht="12" customHeight="1" x14ac:dyDescent="0.25">
      <c r="A87" s="158" t="s">
        <v>63</v>
      </c>
      <c r="B87" s="178">
        <f>RES_hhdet_fech!B87/RES_summary!B$19</f>
        <v>23.76113752580903</v>
      </c>
      <c r="C87" s="178">
        <f>RES_hhdet_fech!C87/RES_summary!C$19</f>
        <v>22.068148695972571</v>
      </c>
      <c r="D87" s="178">
        <f>RES_hhdet_fech!D87/RES_summary!D$19</f>
        <v>23.131595051164172</v>
      </c>
      <c r="E87" s="178">
        <f>RES_hhdet_fech!E87/RES_summary!E$19</f>
        <v>23.203701040479149</v>
      </c>
      <c r="F87" s="178">
        <f>RES_hhdet_fech!F87/RES_summary!F$19</f>
        <v>21.069855048453849</v>
      </c>
      <c r="G87" s="178">
        <f>RES_hhdet_fech!G87/RES_summary!G$19</f>
        <v>22.458884567737865</v>
      </c>
      <c r="H87" s="178">
        <f>RES_hhdet_fech!H87/RES_summary!H$19</f>
        <v>20.333312228502585</v>
      </c>
      <c r="I87" s="178">
        <f>RES_hhdet_fech!I87/RES_summary!I$19</f>
        <v>18.731801802208356</v>
      </c>
      <c r="J87" s="178">
        <f>RES_hhdet_fech!J87/RES_summary!J$19</f>
        <v>18.664046148639976</v>
      </c>
      <c r="K87" s="178">
        <f>RES_hhdet_fech!K87/RES_summary!K$19</f>
        <v>18.432921859224528</v>
      </c>
      <c r="L87" s="178">
        <f>RES_hhdet_fech!L87/RES_summary!L$19</f>
        <v>17.632492059610147</v>
      </c>
      <c r="M87" s="178">
        <f>RES_hhdet_fech!M87/RES_summary!M$19</f>
        <v>17.252894074946447</v>
      </c>
      <c r="N87" s="178">
        <f>RES_hhdet_fech!N87/RES_summary!N$19</f>
        <v>16.509480752797884</v>
      </c>
      <c r="O87" s="178">
        <f>RES_hhdet_fech!O87/RES_summary!O$19</f>
        <v>15.670359996014048</v>
      </c>
      <c r="P87" s="178">
        <f>RES_hhdet_fech!P87/RES_summary!P$19</f>
        <v>16.355818233066593</v>
      </c>
      <c r="Q87" s="178">
        <f>RES_hhdet_fech!Q87/RES_summary!Q$19</f>
        <v>17.899868924124185</v>
      </c>
    </row>
    <row r="88" spans="1:17" ht="12" customHeight="1" x14ac:dyDescent="0.25">
      <c r="A88" s="167" t="s">
        <v>156</v>
      </c>
      <c r="B88" s="183">
        <f>RES_hhdet_fech!B88/RES_summary!B$19</f>
        <v>0</v>
      </c>
      <c r="C88" s="183">
        <f>RES_hhdet_fech!C88/RES_summary!C$19</f>
        <v>0</v>
      </c>
      <c r="D88" s="183">
        <f>RES_hhdet_fech!D88/RES_summary!D$19</f>
        <v>0</v>
      </c>
      <c r="E88" s="183">
        <f>RES_hhdet_fech!E88/RES_summary!E$19</f>
        <v>0</v>
      </c>
      <c r="F88" s="183">
        <f>RES_hhdet_fech!F88/RES_summary!F$19</f>
        <v>0</v>
      </c>
      <c r="G88" s="183">
        <f>RES_hhdet_fech!G88/RES_summary!G$19</f>
        <v>0</v>
      </c>
      <c r="H88" s="183">
        <f>RES_hhdet_fech!H88/RES_summary!H$19</f>
        <v>0</v>
      </c>
      <c r="I88" s="183">
        <f>RES_hhdet_fech!I88/RES_summary!I$19</f>
        <v>0</v>
      </c>
      <c r="J88" s="183">
        <f>RES_hhdet_fech!J88/RES_summary!J$19</f>
        <v>0</v>
      </c>
      <c r="K88" s="183">
        <f>RES_hhdet_fech!K88/RES_summary!K$19</f>
        <v>0</v>
      </c>
      <c r="L88" s="183">
        <f>RES_hhdet_fech!L88/RES_summary!L$19</f>
        <v>0</v>
      </c>
      <c r="M88" s="183">
        <f>RES_hhdet_fech!M88/RES_summary!M$19</f>
        <v>0</v>
      </c>
      <c r="N88" s="183">
        <f>RES_hhdet_fech!N88/RES_summary!N$19</f>
        <v>0</v>
      </c>
      <c r="O88" s="183">
        <f>RES_hhdet_fech!O88/RES_summary!O$19</f>
        <v>0</v>
      </c>
      <c r="P88" s="183">
        <f>RES_hhdet_fech!P88/RES_summary!P$19</f>
        <v>0</v>
      </c>
      <c r="Q88" s="183">
        <f>RES_hhdet_fech!Q88/RES_summary!Q$19</f>
        <v>0</v>
      </c>
    </row>
    <row r="89" spans="1:17" ht="12" customHeight="1" x14ac:dyDescent="0.25">
      <c r="A89" s="167" t="s">
        <v>155</v>
      </c>
      <c r="B89" s="183">
        <f>RES_hhdet_fech!B89/RES_summary!B$19</f>
        <v>0</v>
      </c>
      <c r="C89" s="183">
        <f>RES_hhdet_fech!C89/RES_summary!C$19</f>
        <v>0</v>
      </c>
      <c r="D89" s="183">
        <f>RES_hhdet_fech!D89/RES_summary!D$19</f>
        <v>0</v>
      </c>
      <c r="E89" s="183">
        <f>RES_hhdet_fech!E89/RES_summary!E$19</f>
        <v>0</v>
      </c>
      <c r="F89" s="183">
        <f>RES_hhdet_fech!F89/RES_summary!F$19</f>
        <v>0</v>
      </c>
      <c r="G89" s="183">
        <f>RES_hhdet_fech!G89/RES_summary!G$19</f>
        <v>0</v>
      </c>
      <c r="H89" s="183">
        <f>RES_hhdet_fech!H89/RES_summary!H$19</f>
        <v>0</v>
      </c>
      <c r="I89" s="183">
        <f>RES_hhdet_fech!I89/RES_summary!I$19</f>
        <v>0</v>
      </c>
      <c r="J89" s="183">
        <f>RES_hhdet_fech!J89/RES_summary!J$19</f>
        <v>0</v>
      </c>
      <c r="K89" s="183">
        <f>RES_hhdet_fech!K89/RES_summary!K$19</f>
        <v>0</v>
      </c>
      <c r="L89" s="183">
        <f>RES_hhdet_fech!L89/RES_summary!L$19</f>
        <v>0</v>
      </c>
      <c r="M89" s="183">
        <f>RES_hhdet_fech!M89/RES_summary!M$19</f>
        <v>0</v>
      </c>
      <c r="N89" s="183">
        <f>RES_hhdet_fech!N89/RES_summary!N$19</f>
        <v>0</v>
      </c>
      <c r="O89" s="183">
        <f>RES_hhdet_fech!O89/RES_summary!O$19</f>
        <v>0</v>
      </c>
      <c r="P89" s="183">
        <f>RES_hhdet_fech!P89/RES_summary!P$19</f>
        <v>0</v>
      </c>
      <c r="Q89" s="183">
        <f>RES_hhdet_fech!Q89/RES_summary!Q$19</f>
        <v>0</v>
      </c>
    </row>
    <row r="90" spans="1:17" ht="12" customHeight="1" x14ac:dyDescent="0.25">
      <c r="A90" s="166" t="s">
        <v>55</v>
      </c>
      <c r="B90" s="182">
        <f>RES_hhdet_fech!B90/RES_summary!B$19</f>
        <v>0</v>
      </c>
      <c r="C90" s="182">
        <f>RES_hhdet_fech!C90/RES_summary!C$19</f>
        <v>0</v>
      </c>
      <c r="D90" s="182">
        <f>RES_hhdet_fech!D90/RES_summary!D$19</f>
        <v>0</v>
      </c>
      <c r="E90" s="182">
        <f>RES_hhdet_fech!E90/RES_summary!E$19</f>
        <v>0</v>
      </c>
      <c r="F90" s="182">
        <f>RES_hhdet_fech!F90/RES_summary!F$19</f>
        <v>0</v>
      </c>
      <c r="G90" s="182">
        <f>RES_hhdet_fech!G90/RES_summary!G$19</f>
        <v>0</v>
      </c>
      <c r="H90" s="182">
        <f>RES_hhdet_fech!H90/RES_summary!H$19</f>
        <v>0</v>
      </c>
      <c r="I90" s="182">
        <f>RES_hhdet_fech!I90/RES_summary!I$19</f>
        <v>0</v>
      </c>
      <c r="J90" s="182">
        <f>RES_hhdet_fech!J90/RES_summary!J$19</f>
        <v>0</v>
      </c>
      <c r="K90" s="182">
        <f>RES_hhdet_fech!K90/RES_summary!K$19</f>
        <v>0</v>
      </c>
      <c r="L90" s="182">
        <f>RES_hhdet_fech!L90/RES_summary!L$19</f>
        <v>0</v>
      </c>
      <c r="M90" s="182">
        <f>RES_hhdet_fech!M90/RES_summary!M$19</f>
        <v>0</v>
      </c>
      <c r="N90" s="182">
        <f>RES_hhdet_fech!N90/RES_summary!N$19</f>
        <v>0</v>
      </c>
      <c r="O90" s="182">
        <f>RES_hhdet_fech!O90/RES_summary!O$19</f>
        <v>0</v>
      </c>
      <c r="P90" s="182">
        <f>RES_hhdet_fech!P90/RES_summary!P$19</f>
        <v>0</v>
      </c>
      <c r="Q90" s="182">
        <f>RES_hhdet_fech!Q90/RES_summary!Q$19</f>
        <v>0</v>
      </c>
    </row>
    <row r="91" spans="1:17" ht="12" customHeight="1" x14ac:dyDescent="0.25">
      <c r="A91" s="147" t="s">
        <v>59</v>
      </c>
      <c r="B91" s="181">
        <f>RES_hhdet_fech!B91/RES_summary!B$19</f>
        <v>0</v>
      </c>
      <c r="C91" s="181">
        <f>RES_hhdet_fech!C91/RES_summary!C$19</f>
        <v>0</v>
      </c>
      <c r="D91" s="181">
        <f>RES_hhdet_fech!D91/RES_summary!D$19</f>
        <v>0</v>
      </c>
      <c r="E91" s="181">
        <f>RES_hhdet_fech!E91/RES_summary!E$19</f>
        <v>0</v>
      </c>
      <c r="F91" s="181">
        <f>RES_hhdet_fech!F91/RES_summary!F$19</f>
        <v>0</v>
      </c>
      <c r="G91" s="181">
        <f>RES_hhdet_fech!G91/RES_summary!G$19</f>
        <v>0</v>
      </c>
      <c r="H91" s="181">
        <f>RES_hhdet_fech!H91/RES_summary!H$19</f>
        <v>0</v>
      </c>
      <c r="I91" s="181">
        <f>RES_hhdet_fech!I91/RES_summary!I$19</f>
        <v>0</v>
      </c>
      <c r="J91" s="181">
        <f>RES_hhdet_fech!J91/RES_summary!J$19</f>
        <v>0</v>
      </c>
      <c r="K91" s="181">
        <f>RES_hhdet_fech!K91/RES_summary!K$19</f>
        <v>0</v>
      </c>
      <c r="L91" s="181">
        <f>RES_hhdet_fech!L91/RES_summary!L$19</f>
        <v>0</v>
      </c>
      <c r="M91" s="181">
        <f>RES_hhdet_fech!M91/RES_summary!M$19</f>
        <v>0</v>
      </c>
      <c r="N91" s="181">
        <f>RES_hhdet_fech!N91/RES_summary!N$19</f>
        <v>0</v>
      </c>
      <c r="O91" s="181">
        <f>RES_hhdet_fech!O91/RES_summary!O$19</f>
        <v>0</v>
      </c>
      <c r="P91" s="181">
        <f>RES_hhdet_fech!P91/RES_summary!P$19</f>
        <v>0</v>
      </c>
      <c r="Q91" s="181">
        <f>RES_hhdet_fech!Q91/RES_summary!Q$19</f>
        <v>0</v>
      </c>
    </row>
    <row r="92" spans="1:17" ht="12" customHeight="1" x14ac:dyDescent="0.25">
      <c r="A92" s="163" t="s">
        <v>144</v>
      </c>
      <c r="B92" s="180">
        <f>RES_hhdet_fech!B92/RES_summary!B$19</f>
        <v>47.608037908933888</v>
      </c>
      <c r="C92" s="180">
        <f>RES_hhdet_fech!C92/RES_summary!C$19</f>
        <v>44.302176154246496</v>
      </c>
      <c r="D92" s="180">
        <f>RES_hhdet_fech!D92/RES_summary!D$19</f>
        <v>45.210146050701262</v>
      </c>
      <c r="E92" s="180">
        <f>RES_hhdet_fech!E92/RES_summary!E$19</f>
        <v>44.789909828344129</v>
      </c>
      <c r="F92" s="180">
        <f>RES_hhdet_fech!F92/RES_summary!F$19</f>
        <v>43.378184539618246</v>
      </c>
      <c r="G92" s="180">
        <f>RES_hhdet_fech!G92/RES_summary!G$19</f>
        <v>42.127221110276814</v>
      </c>
      <c r="H92" s="180">
        <f>RES_hhdet_fech!H92/RES_summary!H$19</f>
        <v>39.905920221976459</v>
      </c>
      <c r="I92" s="180">
        <f>RES_hhdet_fech!I92/RES_summary!I$19</f>
        <v>40.538995568478143</v>
      </c>
      <c r="J92" s="180">
        <f>RES_hhdet_fech!J92/RES_summary!J$19</f>
        <v>39.222810201996076</v>
      </c>
      <c r="K92" s="180">
        <f>RES_hhdet_fech!K92/RES_summary!K$19</f>
        <v>38.518390809184559</v>
      </c>
      <c r="L92" s="180">
        <f>RES_hhdet_fech!L92/RES_summary!L$19</f>
        <v>37.556107323257798</v>
      </c>
      <c r="M92" s="180">
        <f>RES_hhdet_fech!M92/RES_summary!M$19</f>
        <v>34.759433720664823</v>
      </c>
      <c r="N92" s="180">
        <f>RES_hhdet_fech!N92/RES_summary!N$19</f>
        <v>32.300658798260436</v>
      </c>
      <c r="O92" s="180">
        <f>RES_hhdet_fech!O92/RES_summary!O$19</f>
        <v>30.620029763935982</v>
      </c>
      <c r="P92" s="180">
        <f>RES_hhdet_fech!P92/RES_summary!P$19</f>
        <v>30.553636036821548</v>
      </c>
      <c r="Q92" s="180">
        <f>RES_hhdet_fech!Q92/RES_summary!Q$19</f>
        <v>31.508156304711687</v>
      </c>
    </row>
    <row r="93" spans="1:17" ht="12" customHeight="1" x14ac:dyDescent="0.25">
      <c r="A93" s="161" t="s">
        <v>143</v>
      </c>
      <c r="B93" s="179">
        <f>RES_hhdet_fech!B93/RES_summary!B$19</f>
        <v>18.597321332894968</v>
      </c>
      <c r="C93" s="179">
        <f>RES_hhdet_fech!C93/RES_summary!C$19</f>
        <v>17.199206195766095</v>
      </c>
      <c r="D93" s="179">
        <f>RES_hhdet_fech!D93/RES_summary!D$19</f>
        <v>18.001113319783887</v>
      </c>
      <c r="E93" s="179">
        <f>RES_hhdet_fech!E93/RES_summary!E$19</f>
        <v>18.010567791575181</v>
      </c>
      <c r="F93" s="179">
        <f>RES_hhdet_fech!F93/RES_summary!F$19</f>
        <v>17.618936022393989</v>
      </c>
      <c r="G93" s="179">
        <f>RES_hhdet_fech!G93/RES_summary!G$19</f>
        <v>19.822660707514789</v>
      </c>
      <c r="H93" s="179">
        <f>RES_hhdet_fech!H93/RES_summary!H$19</f>
        <v>17.101215343080938</v>
      </c>
      <c r="I93" s="179">
        <f>RES_hhdet_fech!I93/RES_summary!I$19</f>
        <v>16.947212312393702</v>
      </c>
      <c r="J93" s="179">
        <f>RES_hhdet_fech!J93/RES_summary!J$19</f>
        <v>16.6599370303827</v>
      </c>
      <c r="K93" s="179">
        <f>RES_hhdet_fech!K93/RES_summary!K$19</f>
        <v>16.544931783583731</v>
      </c>
      <c r="L93" s="179">
        <f>RES_hhdet_fech!L93/RES_summary!L$19</f>
        <v>16.289061446558545</v>
      </c>
      <c r="M93" s="179">
        <f>RES_hhdet_fech!M93/RES_summary!M$19</f>
        <v>16.080170874718547</v>
      </c>
      <c r="N93" s="179">
        <f>RES_hhdet_fech!N93/RES_summary!N$19</f>
        <v>15.736784276646178</v>
      </c>
      <c r="O93" s="179">
        <f>RES_hhdet_fech!O93/RES_summary!O$19</f>
        <v>15.402635225092071</v>
      </c>
      <c r="P93" s="179">
        <f>RES_hhdet_fech!P93/RES_summary!P$19</f>
        <v>16.025355422876743</v>
      </c>
      <c r="Q93" s="179">
        <f>RES_hhdet_fech!Q93/RES_summary!Q$19</f>
        <v>17.663726608699196</v>
      </c>
    </row>
    <row r="94" spans="1:17" ht="12" customHeight="1" x14ac:dyDescent="0.25">
      <c r="A94" s="148" t="s">
        <v>57</v>
      </c>
      <c r="B94" s="177">
        <f>RES_hhdet_fech!B94/RES_summary!B$19</f>
        <v>0.95216075817867007</v>
      </c>
      <c r="C94" s="177">
        <f>RES_hhdet_fech!C94/RES_summary!C$19</f>
        <v>0.44302176154246231</v>
      </c>
      <c r="D94" s="177">
        <f>RES_hhdet_fech!D94/RES_summary!D$19</f>
        <v>0.90420292101402411</v>
      </c>
      <c r="E94" s="177">
        <f>RES_hhdet_fech!E94/RES_summary!E$19</f>
        <v>0.89579819656687898</v>
      </c>
      <c r="F94" s="177">
        <f>RES_hhdet_fech!F94/RES_summary!F$19</f>
        <v>0.86756369079236129</v>
      </c>
      <c r="G94" s="177">
        <f>RES_hhdet_fech!G94/RES_summary!G$19</f>
        <v>5.0552665332332181</v>
      </c>
      <c r="H94" s="177">
        <f>RES_hhdet_fech!H94/RES_summary!H$19</f>
        <v>1.7957664099889488</v>
      </c>
      <c r="I94" s="177">
        <f>RES_hhdet_fech!I94/RES_summary!I$19</f>
        <v>0.81077991136956773</v>
      </c>
      <c r="J94" s="177">
        <f>RES_hhdet_fech!J94/RES_summary!J$19</f>
        <v>0.78445620403992389</v>
      </c>
      <c r="K94" s="177">
        <f>RES_hhdet_fech!K94/RES_summary!K$19</f>
        <v>0.77036781618368733</v>
      </c>
      <c r="L94" s="177">
        <f>RES_hhdet_fech!L94/RES_summary!L$19</f>
        <v>0.7511221464651533</v>
      </c>
      <c r="M94" s="177">
        <f>RES_hhdet_fech!M94/RES_summary!M$19</f>
        <v>0.69518867441329379</v>
      </c>
      <c r="N94" s="177">
        <f>RES_hhdet_fech!N94/RES_summary!N$19</f>
        <v>0.64601317596520647</v>
      </c>
      <c r="O94" s="177">
        <f>RES_hhdet_fech!O94/RES_summary!O$19</f>
        <v>0.61240059527871715</v>
      </c>
      <c r="P94" s="177">
        <f>RES_hhdet_fech!P94/RES_summary!P$19</f>
        <v>1.0693772612887511</v>
      </c>
      <c r="Q94" s="177">
        <f>RES_hhdet_fech!Q94/RES_summary!Q$19</f>
        <v>2.6781932859004907</v>
      </c>
    </row>
    <row r="95" spans="1:17" ht="12" customHeight="1" x14ac:dyDescent="0.25">
      <c r="A95" s="148" t="s">
        <v>59</v>
      </c>
      <c r="B95" s="177">
        <f>RES_hhdet_fech!B95/RES_summary!B$19</f>
        <v>17.645160574716297</v>
      </c>
      <c r="C95" s="177">
        <f>RES_hhdet_fech!C95/RES_summary!C$19</f>
        <v>16.756184434223638</v>
      </c>
      <c r="D95" s="177">
        <f>RES_hhdet_fech!D95/RES_summary!D$19</f>
        <v>17.096910398769861</v>
      </c>
      <c r="E95" s="177">
        <f>RES_hhdet_fech!E95/RES_summary!E$19</f>
        <v>17.114769595008301</v>
      </c>
      <c r="F95" s="177">
        <f>RES_hhdet_fech!F95/RES_summary!F$19</f>
        <v>16.751372331601623</v>
      </c>
      <c r="G95" s="177">
        <f>RES_hhdet_fech!G95/RES_summary!G$19</f>
        <v>14.767394174281572</v>
      </c>
      <c r="H95" s="177">
        <f>RES_hhdet_fech!H95/RES_summary!H$19</f>
        <v>15.305448933091988</v>
      </c>
      <c r="I95" s="177">
        <f>RES_hhdet_fech!I95/RES_summary!I$19</f>
        <v>16.136432401024138</v>
      </c>
      <c r="J95" s="177">
        <f>RES_hhdet_fech!J95/RES_summary!J$19</f>
        <v>15.875480826342777</v>
      </c>
      <c r="K95" s="177">
        <f>RES_hhdet_fech!K95/RES_summary!K$19</f>
        <v>15.77456396740004</v>
      </c>
      <c r="L95" s="177">
        <f>RES_hhdet_fech!L95/RES_summary!L$19</f>
        <v>15.537939300093388</v>
      </c>
      <c r="M95" s="177">
        <f>RES_hhdet_fech!M95/RES_summary!M$19</f>
        <v>15.384982200305251</v>
      </c>
      <c r="N95" s="177">
        <f>RES_hhdet_fech!N95/RES_summary!N$19</f>
        <v>15.090771100680973</v>
      </c>
      <c r="O95" s="177">
        <f>RES_hhdet_fech!O95/RES_summary!O$19</f>
        <v>14.790234629813352</v>
      </c>
      <c r="P95" s="177">
        <f>RES_hhdet_fech!P95/RES_summary!P$19</f>
        <v>14.955978161587993</v>
      </c>
      <c r="Q95" s="177">
        <f>RES_hhdet_fech!Q95/RES_summary!Q$19</f>
        <v>14.985533322798707</v>
      </c>
    </row>
    <row r="96" spans="1:17" ht="12" customHeight="1" x14ac:dyDescent="0.25">
      <c r="A96" s="163" t="s">
        <v>142</v>
      </c>
      <c r="B96" s="180">
        <f>RES_hhdet_fech!B96/RES_summary!B$19</f>
        <v>38.850333674675447</v>
      </c>
      <c r="C96" s="180">
        <f>RES_hhdet_fech!C96/RES_summary!C$19</f>
        <v>35.161752022847978</v>
      </c>
      <c r="D96" s="180">
        <f>RES_hhdet_fech!D96/RES_summary!D$19</f>
        <v>35.986370581303994</v>
      </c>
      <c r="E96" s="180">
        <f>RES_hhdet_fech!E96/RES_summary!E$19</f>
        <v>36.424178485148751</v>
      </c>
      <c r="F96" s="180">
        <f>RES_hhdet_fech!F96/RES_summary!F$19</f>
        <v>35.328911564652273</v>
      </c>
      <c r="G96" s="180">
        <f>RES_hhdet_fech!G96/RES_summary!G$19</f>
        <v>33.496210090312907</v>
      </c>
      <c r="H96" s="180">
        <f>RES_hhdet_fech!H96/RES_summary!H$19</f>
        <v>32.363650285074094</v>
      </c>
      <c r="I96" s="180">
        <f>RES_hhdet_fech!I96/RES_summary!I$19</f>
        <v>38.567224965686691</v>
      </c>
      <c r="J96" s="180">
        <f>RES_hhdet_fech!J96/RES_summary!J$19</f>
        <v>38.240801020402046</v>
      </c>
      <c r="K96" s="180">
        <f>RES_hhdet_fech!K96/RES_summary!K$19</f>
        <v>37.163354893225971</v>
      </c>
      <c r="L96" s="180">
        <f>RES_hhdet_fech!L96/RES_summary!L$19</f>
        <v>38.352637369908763</v>
      </c>
      <c r="M96" s="180">
        <f>RES_hhdet_fech!M96/RES_summary!M$19</f>
        <v>37.405867851681762</v>
      </c>
      <c r="N96" s="180">
        <f>RES_hhdet_fech!N96/RES_summary!N$19</f>
        <v>34.783238778219555</v>
      </c>
      <c r="O96" s="180">
        <f>RES_hhdet_fech!O96/RES_summary!O$19</f>
        <v>33.498826483037085</v>
      </c>
      <c r="P96" s="180">
        <f>RES_hhdet_fech!P96/RES_summary!P$19</f>
        <v>32.344185735959492</v>
      </c>
      <c r="Q96" s="180">
        <f>RES_hhdet_fech!Q96/RES_summary!Q$19</f>
        <v>33.461686300549246</v>
      </c>
    </row>
    <row r="97" spans="1:17" ht="12" customHeight="1" x14ac:dyDescent="0.25">
      <c r="A97" s="161" t="s">
        <v>141</v>
      </c>
      <c r="B97" s="179">
        <f>RES_hhdet_fech!B97/RES_summary!B$19</f>
        <v>18.422167248209799</v>
      </c>
      <c r="C97" s="179">
        <f>RES_hhdet_fech!C97/RES_summary!C$19</f>
        <v>17.107801954452103</v>
      </c>
      <c r="D97" s="179">
        <f>RES_hhdet_fech!D97/RES_summary!D$19</f>
        <v>17.816637810395942</v>
      </c>
      <c r="E97" s="179">
        <f>RES_hhdet_fech!E97/RES_summary!E$19</f>
        <v>17.843253164711257</v>
      </c>
      <c r="F97" s="179">
        <f>RES_hhdet_fech!F97/RES_summary!F$19</f>
        <v>17.457950562894673</v>
      </c>
      <c r="G97" s="179">
        <f>RES_hhdet_fech!G97/RES_summary!G$19</f>
        <v>18.786939385119126</v>
      </c>
      <c r="H97" s="179">
        <f>RES_hhdet_fech!H97/RES_summary!H$19</f>
        <v>16.761813195920329</v>
      </c>
      <c r="I97" s="179">
        <f>RES_hhdet_fech!I97/RES_summary!I$19</f>
        <v>16.907776900337876</v>
      </c>
      <c r="J97" s="179">
        <f>RES_hhdet_fech!J97/RES_summary!J$19</f>
        <v>16.640296846750829</v>
      </c>
      <c r="K97" s="179">
        <f>RES_hhdet_fech!K97/RES_summary!K$19</f>
        <v>16.51783106526457</v>
      </c>
      <c r="L97" s="179">
        <f>RES_hhdet_fech!L97/RES_summary!L$19</f>
        <v>16.304992047491563</v>
      </c>
      <c r="M97" s="179">
        <f>RES_hhdet_fech!M97/RES_summary!M$19</f>
        <v>16.133099557338877</v>
      </c>
      <c r="N97" s="179">
        <f>RES_hhdet_fech!N97/RES_summary!N$19</f>
        <v>15.786435876245369</v>
      </c>
      <c r="O97" s="179">
        <f>RES_hhdet_fech!O97/RES_summary!O$19</f>
        <v>15.460211159474092</v>
      </c>
      <c r="P97" s="179">
        <f>RES_hhdet_fech!P97/RES_summary!P$19</f>
        <v>16.088024662346584</v>
      </c>
      <c r="Q97" s="179">
        <f>RES_hhdet_fech!Q97/RES_summary!Q$19</f>
        <v>17.829776658345398</v>
      </c>
    </row>
    <row r="98" spans="1:17" ht="12" customHeight="1" x14ac:dyDescent="0.25">
      <c r="A98" s="148" t="s">
        <v>60</v>
      </c>
      <c r="B98" s="177">
        <f>RES_hhdet_fech!B98/RES_summary!B$19</f>
        <v>0.77700667349350039</v>
      </c>
      <c r="C98" s="177">
        <f>RES_hhdet_fech!C98/RES_summary!C$19</f>
        <v>0.35161752022847831</v>
      </c>
      <c r="D98" s="177">
        <f>RES_hhdet_fech!D98/RES_summary!D$19</f>
        <v>0.71972741162607878</v>
      </c>
      <c r="E98" s="177">
        <f>RES_hhdet_fech!E98/RES_summary!E$19</f>
        <v>0.72848356970297179</v>
      </c>
      <c r="F98" s="177">
        <f>RES_hhdet_fech!F98/RES_summary!F$19</f>
        <v>0.7065782312930432</v>
      </c>
      <c r="G98" s="177">
        <f>RES_hhdet_fech!G98/RES_summary!G$19</f>
        <v>4.0195452108375518</v>
      </c>
      <c r="H98" s="177">
        <f>RES_hhdet_fech!H98/RES_summary!H$19</f>
        <v>1.4563642628283406</v>
      </c>
      <c r="I98" s="177">
        <f>RES_hhdet_fech!I98/RES_summary!I$19</f>
        <v>0.77134449931374016</v>
      </c>
      <c r="J98" s="177">
        <f>RES_hhdet_fech!J98/RES_summary!J$19</f>
        <v>0.76481602040804308</v>
      </c>
      <c r="K98" s="177">
        <f>RES_hhdet_fech!K98/RES_summary!K$19</f>
        <v>0.74326709786451584</v>
      </c>
      <c r="L98" s="177">
        <f>RES_hhdet_fech!L98/RES_summary!L$19</f>
        <v>0.76705274739817064</v>
      </c>
      <c r="M98" s="177">
        <f>RES_hhdet_fech!M98/RES_summary!M$19</f>
        <v>0.74811735703363291</v>
      </c>
      <c r="N98" s="177">
        <f>RES_hhdet_fech!N98/RES_summary!N$19</f>
        <v>0.69566477556438677</v>
      </c>
      <c r="O98" s="177">
        <f>RES_hhdet_fech!O98/RES_summary!O$19</f>
        <v>0.66997652966073873</v>
      </c>
      <c r="P98" s="177">
        <f>RES_hhdet_fech!P98/RES_summary!P$19</f>
        <v>1.13204650075858</v>
      </c>
      <c r="Q98" s="177">
        <f>RES_hhdet_fech!Q98/RES_summary!Q$19</f>
        <v>2.8442433355466825</v>
      </c>
    </row>
    <row r="99" spans="1:17" ht="12" customHeight="1" x14ac:dyDescent="0.25">
      <c r="A99" s="148" t="s">
        <v>59</v>
      </c>
      <c r="B99" s="177">
        <f>RES_hhdet_fech!B99/RES_summary!B$19</f>
        <v>17.645160574716297</v>
      </c>
      <c r="C99" s="177">
        <f>RES_hhdet_fech!C99/RES_summary!C$19</f>
        <v>16.756184434223627</v>
      </c>
      <c r="D99" s="177">
        <f>RES_hhdet_fech!D99/RES_summary!D$19</f>
        <v>17.096910398769865</v>
      </c>
      <c r="E99" s="177">
        <f>RES_hhdet_fech!E99/RES_summary!E$19</f>
        <v>17.114769595008283</v>
      </c>
      <c r="F99" s="177">
        <f>RES_hhdet_fech!F99/RES_summary!F$19</f>
        <v>16.75137233160163</v>
      </c>
      <c r="G99" s="177">
        <f>RES_hhdet_fech!G99/RES_summary!G$19</f>
        <v>14.767394174281575</v>
      </c>
      <c r="H99" s="177">
        <f>RES_hhdet_fech!H99/RES_summary!H$19</f>
        <v>15.305448933091991</v>
      </c>
      <c r="I99" s="177">
        <f>RES_hhdet_fech!I99/RES_summary!I$19</f>
        <v>16.136432401024138</v>
      </c>
      <c r="J99" s="177">
        <f>RES_hhdet_fech!J99/RES_summary!J$19</f>
        <v>15.875480826342784</v>
      </c>
      <c r="K99" s="177">
        <f>RES_hhdet_fech!K99/RES_summary!K$19</f>
        <v>15.774563967400054</v>
      </c>
      <c r="L99" s="177">
        <f>RES_hhdet_fech!L99/RES_summary!L$19</f>
        <v>15.537939300093395</v>
      </c>
      <c r="M99" s="177">
        <f>RES_hhdet_fech!M99/RES_summary!M$19</f>
        <v>15.384982200305242</v>
      </c>
      <c r="N99" s="177">
        <f>RES_hhdet_fech!N99/RES_summary!N$19</f>
        <v>15.090771100680978</v>
      </c>
      <c r="O99" s="177">
        <f>RES_hhdet_fech!O99/RES_summary!O$19</f>
        <v>14.790234629813352</v>
      </c>
      <c r="P99" s="177">
        <f>RES_hhdet_fech!P99/RES_summary!P$19</f>
        <v>14.955978161588005</v>
      </c>
      <c r="Q99" s="177">
        <f>RES_hhdet_fech!Q99/RES_summary!Q$19</f>
        <v>14.985533322798714</v>
      </c>
    </row>
    <row r="100" spans="1:17" ht="12" customHeight="1" x14ac:dyDescent="0.25">
      <c r="A100" s="158" t="s">
        <v>62</v>
      </c>
      <c r="B100" s="178">
        <f>RES_hhdet_fech!B100/RES_summary!B$19</f>
        <v>16.867863002188905</v>
      </c>
      <c r="C100" s="178">
        <f>RES_hhdet_fech!C100/RES_summary!C$19</f>
        <v>14.037762930104964</v>
      </c>
      <c r="D100" s="178">
        <f>RES_hhdet_fech!D100/RES_summary!D$19</f>
        <v>14.299319139790061</v>
      </c>
      <c r="E100" s="178">
        <f>RES_hhdet_fech!E100/RES_summary!E$19</f>
        <v>15.004860121397808</v>
      </c>
      <c r="F100" s="178">
        <f>RES_hhdet_fech!F100/RES_summary!F$19</f>
        <v>15.452697093500451</v>
      </c>
      <c r="G100" s="178">
        <f>RES_hhdet_fech!G100/RES_summary!G$19</f>
        <v>15.276880013131739</v>
      </c>
      <c r="H100" s="178">
        <f>RES_hhdet_fech!H100/RES_summary!H$19</f>
        <v>13.102199496052352</v>
      </c>
      <c r="I100" s="178">
        <f>RES_hhdet_fech!I100/RES_summary!I$19</f>
        <v>14.576711121412059</v>
      </c>
      <c r="J100" s="178">
        <f>RES_hhdet_fech!J100/RES_summary!J$19</f>
        <v>13.842273457366574</v>
      </c>
      <c r="K100" s="178">
        <f>RES_hhdet_fech!K100/RES_summary!K$19</f>
        <v>13.589854193537995</v>
      </c>
      <c r="L100" s="178">
        <f>RES_hhdet_fech!L100/RES_summary!L$19</f>
        <v>13.597601468197677</v>
      </c>
      <c r="M100" s="178">
        <f>RES_hhdet_fech!M100/RES_summary!M$19</f>
        <v>13.831036209687213</v>
      </c>
      <c r="N100" s="178">
        <f>RES_hhdet_fech!N100/RES_summary!N$19</f>
        <v>13.058307490091238</v>
      </c>
      <c r="O100" s="178">
        <f>RES_hhdet_fech!O100/RES_summary!O$19</f>
        <v>11.989792402127359</v>
      </c>
      <c r="P100" s="178">
        <f>RES_hhdet_fech!P100/RES_summary!P$19</f>
        <v>11.615098914690995</v>
      </c>
      <c r="Q100" s="178">
        <f>RES_hhdet_fech!Q100/RES_summary!Q$19</f>
        <v>11.944184531582275</v>
      </c>
    </row>
    <row r="101" spans="1:17" ht="12" customHeight="1" x14ac:dyDescent="0.25">
      <c r="A101" s="23" t="s">
        <v>55</v>
      </c>
      <c r="B101" s="177">
        <f>RES_hhdet_fech!B101/RES_summary!B$19</f>
        <v>21.252999945017947</v>
      </c>
      <c r="C101" s="177">
        <f>RES_hhdet_fech!C101/RES_summary!C$19</f>
        <v>16.499641663708477</v>
      </c>
      <c r="D101" s="177">
        <f>RES_hhdet_fech!D101/RES_summary!D$19</f>
        <v>17.192874461958546</v>
      </c>
      <c r="E101" s="177">
        <f>RES_hhdet_fech!E101/RES_summary!E$19</f>
        <v>16.983576720725146</v>
      </c>
      <c r="F101" s="177">
        <f>RES_hhdet_fech!F101/RES_summary!F$19</f>
        <v>18.995780997020525</v>
      </c>
      <c r="G101" s="177">
        <f>RES_hhdet_fech!G101/RES_summary!G$19</f>
        <v>18.737696073384146</v>
      </c>
      <c r="H101" s="177">
        <f>RES_hhdet_fech!H101/RES_summary!H$19</f>
        <v>15.825582741461684</v>
      </c>
      <c r="I101" s="177">
        <f>RES_hhdet_fech!I101/RES_summary!I$19</f>
        <v>19.037707878205069</v>
      </c>
      <c r="J101" s="177">
        <f>RES_hhdet_fech!J101/RES_summary!J$19</f>
        <v>18.994212129117017</v>
      </c>
      <c r="K101" s="177">
        <f>RES_hhdet_fech!K101/RES_summary!K$19</f>
        <v>18.246272136072548</v>
      </c>
      <c r="L101" s="177">
        <f>RES_hhdet_fech!L101/RES_summary!L$19</f>
        <v>18.06363904683348</v>
      </c>
      <c r="M101" s="177">
        <f>RES_hhdet_fech!M101/RES_summary!M$19</f>
        <v>17.890997427757604</v>
      </c>
      <c r="N101" s="177">
        <f>RES_hhdet_fech!N101/RES_summary!N$19</f>
        <v>17.424558736583542</v>
      </c>
      <c r="O101" s="177">
        <f>RES_hhdet_fech!O101/RES_summary!O$19</f>
        <v>16.446160081171033</v>
      </c>
      <c r="P101" s="177">
        <f>RES_hhdet_fech!P101/RES_summary!P$19</f>
        <v>16.27822814905376</v>
      </c>
      <c r="Q101" s="177">
        <f>RES_hhdet_fech!Q101/RES_summary!Q$19</f>
        <v>16.165398939011517</v>
      </c>
    </row>
    <row r="102" spans="1:17" ht="12" customHeight="1" x14ac:dyDescent="0.25">
      <c r="A102" s="23" t="s">
        <v>57</v>
      </c>
      <c r="B102" s="177">
        <f>RES_hhdet_fech!B102/RES_summary!B$19</f>
        <v>20.155566711821447</v>
      </c>
      <c r="C102" s="177">
        <f>RES_hhdet_fech!C102/RES_summary!C$19</f>
        <v>15.61849327837629</v>
      </c>
      <c r="D102" s="177">
        <f>RES_hhdet_fech!D102/RES_summary!D$19</f>
        <v>15.379607906407756</v>
      </c>
      <c r="E102" s="177">
        <f>RES_hhdet_fech!E102/RES_summary!E$19</f>
        <v>16.770085924395236</v>
      </c>
      <c r="F102" s="177">
        <f>RES_hhdet_fech!F102/RES_summary!F$19</f>
        <v>17.072296206797372</v>
      </c>
      <c r="G102" s="177">
        <f>RES_hhdet_fech!G102/RES_summary!G$19</f>
        <v>16.707051503272144</v>
      </c>
      <c r="H102" s="177">
        <f>RES_hhdet_fech!H102/RES_summary!H$19</f>
        <v>15.131432425340208</v>
      </c>
      <c r="I102" s="177">
        <f>RES_hhdet_fech!I102/RES_summary!I$19</f>
        <v>16.356149738620992</v>
      </c>
      <c r="J102" s="177">
        <f>RES_hhdet_fech!J102/RES_summary!J$19</f>
        <v>15.378177994796827</v>
      </c>
      <c r="K102" s="177">
        <f>RES_hhdet_fech!K102/RES_summary!K$19</f>
        <v>15.669666279953377</v>
      </c>
      <c r="L102" s="177">
        <f>RES_hhdet_fech!L102/RES_summary!L$19</f>
        <v>15.408766316911228</v>
      </c>
      <c r="M102" s="177">
        <f>RES_hhdet_fech!M102/RES_summary!M$19</f>
        <v>15.234634251042097</v>
      </c>
      <c r="N102" s="177">
        <f>RES_hhdet_fech!N102/RES_summary!N$19</f>
        <v>14.545027407053016</v>
      </c>
      <c r="O102" s="177">
        <f>RES_hhdet_fech!O102/RES_summary!O$19</f>
        <v>13.070725087431349</v>
      </c>
      <c r="P102" s="177">
        <f>RES_hhdet_fech!P102/RES_summary!P$19</f>
        <v>12.808472325316766</v>
      </c>
      <c r="Q102" s="177">
        <f>RES_hhdet_fech!Q102/RES_summary!Q$19</f>
        <v>13.38464554080922</v>
      </c>
    </row>
    <row r="103" spans="1:17" ht="12" customHeight="1" x14ac:dyDescent="0.25">
      <c r="A103" s="29" t="s">
        <v>140</v>
      </c>
      <c r="B103" s="176">
        <f>RES_hhdet_fech!B103/RES_summary!B$19</f>
        <v>10.3735470354407</v>
      </c>
      <c r="C103" s="176">
        <f>RES_hhdet_fech!C103/RES_summary!C$19</f>
        <v>7.8028082073959792</v>
      </c>
      <c r="D103" s="176">
        <f>RES_hhdet_fech!D103/RES_summary!D$19</f>
        <v>7.726753269077137</v>
      </c>
      <c r="E103" s="176">
        <f>RES_hhdet_fech!E103/RES_summary!E$19</f>
        <v>9.0234853143180001</v>
      </c>
      <c r="F103" s="176">
        <f>RES_hhdet_fech!F103/RES_summary!F$19</f>
        <v>8.9238129716514436</v>
      </c>
      <c r="G103" s="176">
        <f>RES_hhdet_fech!G103/RES_summary!G$19</f>
        <v>8.5983951222605839</v>
      </c>
      <c r="H103" s="176">
        <f>RES_hhdet_fech!H103/RES_summary!H$19</f>
        <v>9.436792268876248</v>
      </c>
      <c r="I103" s="176">
        <f>RES_hhdet_fech!I103/RES_summary!I$19</f>
        <v>10.2080444929991</v>
      </c>
      <c r="J103" s="176">
        <f>RES_hhdet_fech!J103/RES_summary!J$19</f>
        <v>9.9178039950562162</v>
      </c>
      <c r="K103" s="176">
        <f>RES_hhdet_fech!K103/RES_summary!K$19</f>
        <v>10.047223382107706</v>
      </c>
      <c r="L103" s="176">
        <f>RES_hhdet_fech!L103/RES_summary!L$19</f>
        <v>10.444452692476462</v>
      </c>
      <c r="M103" s="176">
        <f>RES_hhdet_fech!M103/RES_summary!M$19</f>
        <v>10.404263519378745</v>
      </c>
      <c r="N103" s="176">
        <f>RES_hhdet_fech!N103/RES_summary!N$19</f>
        <v>9.7755272298751237</v>
      </c>
      <c r="O103" s="176">
        <f>RES_hhdet_fech!O103/RES_summary!O$19</f>
        <v>8.8471868785301329</v>
      </c>
      <c r="P103" s="176">
        <f>RES_hhdet_fech!P103/RES_summary!P$19</f>
        <v>8.4106814379054882</v>
      </c>
      <c r="Q103" s="176">
        <f>RES_hhdet_fech!Q103/RES_summary!Q$19</f>
        <v>8.8401083770865085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84">
        <f>RES_hhdet_fech!B105/RES_summary!B$19</f>
        <v>0</v>
      </c>
      <c r="C105" s="184">
        <f>RES_hhdet_fech!C105/RES_summary!C$19</f>
        <v>0</v>
      </c>
      <c r="D105" s="184">
        <f>RES_hhdet_fech!D105/RES_summary!D$19</f>
        <v>0</v>
      </c>
      <c r="E105" s="184">
        <f>RES_hhdet_fech!E105/RES_summary!E$19</f>
        <v>0</v>
      </c>
      <c r="F105" s="184">
        <f>RES_hhdet_fech!F105/RES_summary!F$19</f>
        <v>0</v>
      </c>
      <c r="G105" s="184">
        <f>RES_hhdet_fech!G105/RES_summary!G$19</f>
        <v>0</v>
      </c>
      <c r="H105" s="184">
        <f>RES_hhdet_fech!H105/RES_summary!H$19</f>
        <v>0</v>
      </c>
      <c r="I105" s="184">
        <f>RES_hhdet_fech!I105/RES_summary!I$19</f>
        <v>76.359928847996315</v>
      </c>
      <c r="J105" s="184">
        <f>RES_hhdet_fech!J105/RES_summary!J$19</f>
        <v>71.068050544988523</v>
      </c>
      <c r="K105" s="184">
        <f>RES_hhdet_fech!K105/RES_summary!K$19</f>
        <v>74.223047094062039</v>
      </c>
      <c r="L105" s="184">
        <f>RES_hhdet_fech!L105/RES_summary!L$19</f>
        <v>66.455041856842186</v>
      </c>
      <c r="M105" s="184">
        <f>RES_hhdet_fech!M105/RES_summary!M$19</f>
        <v>69.172805640909729</v>
      </c>
      <c r="N105" s="184">
        <f>RES_hhdet_fech!N105/RES_summary!N$19</f>
        <v>65.42778911933614</v>
      </c>
      <c r="O105" s="184">
        <f>RES_hhdet_fech!O105/RES_summary!O$19</f>
        <v>57.220774432439192</v>
      </c>
      <c r="P105" s="184">
        <f>RES_hhdet_fech!P105/RES_summary!P$19</f>
        <v>57.972267378835745</v>
      </c>
      <c r="Q105" s="184">
        <f>RES_hhdet_fech!Q105/RES_summary!Q$19</f>
        <v>59.722570715178428</v>
      </c>
    </row>
    <row r="106" spans="1:17" ht="12.95" customHeight="1" x14ac:dyDescent="0.25">
      <c r="A106" s="158" t="s">
        <v>65</v>
      </c>
      <c r="B106" s="178">
        <f>RES_hhdet_fech!B106/RES_summary!B$19</f>
        <v>0</v>
      </c>
      <c r="C106" s="178">
        <f>RES_hhdet_fech!C106/RES_summary!C$19</f>
        <v>0</v>
      </c>
      <c r="D106" s="178">
        <f>RES_hhdet_fech!D106/RES_summary!D$19</f>
        <v>0</v>
      </c>
      <c r="E106" s="178">
        <f>RES_hhdet_fech!E106/RES_summary!E$19</f>
        <v>0</v>
      </c>
      <c r="F106" s="178">
        <f>RES_hhdet_fech!F106/RES_summary!F$19</f>
        <v>0</v>
      </c>
      <c r="G106" s="178">
        <f>RES_hhdet_fech!G106/RES_summary!G$19</f>
        <v>0</v>
      </c>
      <c r="H106" s="178">
        <f>RES_hhdet_fech!H106/RES_summary!H$19</f>
        <v>0</v>
      </c>
      <c r="I106" s="178">
        <f>RES_hhdet_fech!I106/RES_summary!I$19</f>
        <v>43.136239480692609</v>
      </c>
      <c r="J106" s="178">
        <f>RES_hhdet_fech!J106/RES_summary!J$19</f>
        <v>37.687575968837244</v>
      </c>
      <c r="K106" s="178">
        <f>RES_hhdet_fech!K106/RES_summary!K$19</f>
        <v>40.592052428560436</v>
      </c>
      <c r="L106" s="178">
        <f>RES_hhdet_fech!L106/RES_summary!L$19</f>
        <v>33.445530540911911</v>
      </c>
      <c r="M106" s="178">
        <f>RES_hhdet_fech!M106/RES_summary!M$19</f>
        <v>36.28778470797873</v>
      </c>
      <c r="N106" s="178">
        <f>RES_hhdet_fech!N106/RES_summary!N$19</f>
        <v>33.929788507533594</v>
      </c>
      <c r="O106" s="178">
        <f>RES_hhdet_fech!O106/RES_summary!O$19</f>
        <v>27.589151678418663</v>
      </c>
      <c r="P106" s="178">
        <f>RES_hhdet_fech!P106/RES_summary!P$19</f>
        <v>27.971080087988092</v>
      </c>
      <c r="Q106" s="178">
        <f>RES_hhdet_fech!Q106/RES_summary!Q$19</f>
        <v>27.72700439880256</v>
      </c>
    </row>
    <row r="107" spans="1:17" ht="12" customHeight="1" x14ac:dyDescent="0.25">
      <c r="A107" s="23" t="s">
        <v>153</v>
      </c>
      <c r="B107" s="177">
        <f>RES_hhdet_fech!B107/RES_summary!B$19</f>
        <v>0</v>
      </c>
      <c r="C107" s="177">
        <f>RES_hhdet_fech!C107/RES_summary!C$19</f>
        <v>0</v>
      </c>
      <c r="D107" s="177">
        <f>RES_hhdet_fech!D107/RES_summary!D$19</f>
        <v>0</v>
      </c>
      <c r="E107" s="177">
        <f>RES_hhdet_fech!E107/RES_summary!E$19</f>
        <v>0</v>
      </c>
      <c r="F107" s="177">
        <f>RES_hhdet_fech!F107/RES_summary!F$19</f>
        <v>0</v>
      </c>
      <c r="G107" s="177">
        <f>RES_hhdet_fech!G107/RES_summary!G$19</f>
        <v>0</v>
      </c>
      <c r="H107" s="177">
        <f>RES_hhdet_fech!H107/RES_summary!H$19</f>
        <v>0</v>
      </c>
      <c r="I107" s="177">
        <f>RES_hhdet_fech!I107/RES_summary!I$19</f>
        <v>42.541767085211731</v>
      </c>
      <c r="J107" s="177">
        <f>RES_hhdet_fech!J107/RES_summary!J$19</f>
        <v>37.359094545272121</v>
      </c>
      <c r="K107" s="177">
        <f>RES_hhdet_fech!K107/RES_summary!K$19</f>
        <v>40.499515337002478</v>
      </c>
      <c r="L107" s="177">
        <f>RES_hhdet_fech!L107/RES_summary!L$19</f>
        <v>33.244518616574133</v>
      </c>
      <c r="M107" s="177">
        <f>RES_hhdet_fech!M107/RES_summary!M$19</f>
        <v>36.158894394861719</v>
      </c>
      <c r="N107" s="177">
        <f>RES_hhdet_fech!N107/RES_summary!N$19</f>
        <v>33.845462590252765</v>
      </c>
      <c r="O107" s="177">
        <f>RES_hhdet_fech!O107/RES_summary!O$19</f>
        <v>27.519335772442279</v>
      </c>
      <c r="P107" s="177">
        <f>RES_hhdet_fech!P107/RES_summary!P$19</f>
        <v>27.855506080545961</v>
      </c>
      <c r="Q107" s="177">
        <f>RES_hhdet_fech!Q107/RES_summary!Q$19</f>
        <v>27.578249043091887</v>
      </c>
    </row>
    <row r="108" spans="1:17" ht="12" customHeight="1" x14ac:dyDescent="0.25">
      <c r="A108" s="23" t="s">
        <v>60</v>
      </c>
      <c r="B108" s="177">
        <f>RES_hhdet_fech!B108/RES_summary!B$19</f>
        <v>0</v>
      </c>
      <c r="C108" s="177">
        <f>RES_hhdet_fech!C108/RES_summary!C$19</f>
        <v>0</v>
      </c>
      <c r="D108" s="177">
        <f>RES_hhdet_fech!D108/RES_summary!D$19</f>
        <v>0</v>
      </c>
      <c r="E108" s="177">
        <f>RES_hhdet_fech!E108/RES_summary!E$19</f>
        <v>0</v>
      </c>
      <c r="F108" s="177">
        <f>RES_hhdet_fech!F108/RES_summary!F$19</f>
        <v>0</v>
      </c>
      <c r="G108" s="177">
        <f>RES_hhdet_fech!G108/RES_summary!G$19</f>
        <v>0</v>
      </c>
      <c r="H108" s="177">
        <f>RES_hhdet_fech!H108/RES_summary!H$19</f>
        <v>0</v>
      </c>
      <c r="I108" s="177">
        <f>RES_hhdet_fech!I108/RES_summary!I$19</f>
        <v>0.59447239548087594</v>
      </c>
      <c r="J108" s="177">
        <f>RES_hhdet_fech!J108/RES_summary!J$19</f>
        <v>0.32848142356512494</v>
      </c>
      <c r="K108" s="177">
        <f>RES_hhdet_fech!K108/RES_summary!K$19</f>
        <v>9.2537091557952075E-2</v>
      </c>
      <c r="L108" s="177">
        <f>RES_hhdet_fech!L108/RES_summary!L$19</f>
        <v>0.2010119243377822</v>
      </c>
      <c r="M108" s="177">
        <f>RES_hhdet_fech!M108/RES_summary!M$19</f>
        <v>0.12889031311700649</v>
      </c>
      <c r="N108" s="177">
        <f>RES_hhdet_fech!N108/RES_summary!N$19</f>
        <v>8.4325917280825197E-2</v>
      </c>
      <c r="O108" s="177">
        <f>RES_hhdet_fech!O108/RES_summary!O$19</f>
        <v>6.9815905976386317E-2</v>
      </c>
      <c r="P108" s="177">
        <f>RES_hhdet_fech!P108/RES_summary!P$19</f>
        <v>0.1155740074421281</v>
      </c>
      <c r="Q108" s="177">
        <f>RES_hhdet_fech!Q108/RES_summary!Q$19</f>
        <v>0.14875535571067211</v>
      </c>
    </row>
    <row r="109" spans="1:17" ht="12.95" customHeight="1" x14ac:dyDescent="0.25">
      <c r="A109" s="158" t="s">
        <v>112</v>
      </c>
      <c r="B109" s="178">
        <f>RES_hhdet_fech!B109/RES_summary!B$19</f>
        <v>0</v>
      </c>
      <c r="C109" s="178">
        <f>RES_hhdet_fech!C109/RES_summary!C$19</f>
        <v>0</v>
      </c>
      <c r="D109" s="178">
        <f>RES_hhdet_fech!D109/RES_summary!D$19</f>
        <v>0</v>
      </c>
      <c r="E109" s="178">
        <f>RES_hhdet_fech!E109/RES_summary!E$19</f>
        <v>0</v>
      </c>
      <c r="F109" s="178">
        <f>RES_hhdet_fech!F109/RES_summary!F$19</f>
        <v>0</v>
      </c>
      <c r="G109" s="178">
        <f>RES_hhdet_fech!G109/RES_summary!G$19</f>
        <v>0</v>
      </c>
      <c r="H109" s="178">
        <f>RES_hhdet_fech!H109/RES_summary!H$19</f>
        <v>0</v>
      </c>
      <c r="I109" s="178">
        <f>RES_hhdet_fech!I109/RES_summary!I$19</f>
        <v>2.4960716285375359</v>
      </c>
      <c r="J109" s="178">
        <f>RES_hhdet_fech!J109/RES_summary!J$19</f>
        <v>2.453144647035284</v>
      </c>
      <c r="K109" s="178">
        <f>RES_hhdet_fech!K109/RES_summary!K$19</f>
        <v>2.7644558151948511</v>
      </c>
      <c r="L109" s="178">
        <f>RES_hhdet_fech!L109/RES_summary!L$19</f>
        <v>2.8386321207275924</v>
      </c>
      <c r="M109" s="178">
        <f>RES_hhdet_fech!M109/RES_summary!M$19</f>
        <v>2.9394006842883948</v>
      </c>
      <c r="N109" s="178">
        <f>RES_hhdet_fech!N109/RES_summary!N$19</f>
        <v>2.9094337678072244</v>
      </c>
      <c r="O109" s="178">
        <f>RES_hhdet_fech!O109/RES_summary!O$19</f>
        <v>2.9497426304455714</v>
      </c>
      <c r="P109" s="178">
        <f>RES_hhdet_fech!P109/RES_summary!P$19</f>
        <v>2.9988234702446674</v>
      </c>
      <c r="Q109" s="178">
        <f>RES_hhdet_fech!Q109/RES_summary!Q$19</f>
        <v>2.935435642268247</v>
      </c>
    </row>
    <row r="110" spans="1:17" ht="12" customHeight="1" x14ac:dyDescent="0.25">
      <c r="A110" s="23" t="s">
        <v>60</v>
      </c>
      <c r="B110" s="177">
        <f>RES_hhdet_fech!B110/RES_summary!B$19</f>
        <v>0</v>
      </c>
      <c r="C110" s="177">
        <f>RES_hhdet_fech!C110/RES_summary!C$19</f>
        <v>0</v>
      </c>
      <c r="D110" s="177">
        <f>RES_hhdet_fech!D110/RES_summary!D$19</f>
        <v>0</v>
      </c>
      <c r="E110" s="177">
        <f>RES_hhdet_fech!E110/RES_summary!E$19</f>
        <v>0</v>
      </c>
      <c r="F110" s="177">
        <f>RES_hhdet_fech!F110/RES_summary!F$19</f>
        <v>0</v>
      </c>
      <c r="G110" s="177">
        <f>RES_hhdet_fech!G110/RES_summary!G$19</f>
        <v>0</v>
      </c>
      <c r="H110" s="177">
        <f>RES_hhdet_fech!H110/RES_summary!H$19</f>
        <v>0</v>
      </c>
      <c r="I110" s="177">
        <f>RES_hhdet_fech!I110/RES_summary!I$19</f>
        <v>2.4960716285375359</v>
      </c>
      <c r="J110" s="177">
        <f>RES_hhdet_fech!J110/RES_summary!J$19</f>
        <v>2.453144647035284</v>
      </c>
      <c r="K110" s="177">
        <f>RES_hhdet_fech!K110/RES_summary!K$19</f>
        <v>2.7644558151948511</v>
      </c>
      <c r="L110" s="177">
        <f>RES_hhdet_fech!L110/RES_summary!L$19</f>
        <v>2.8386321207275924</v>
      </c>
      <c r="M110" s="177">
        <f>RES_hhdet_fech!M110/RES_summary!M$19</f>
        <v>2.9394006842883948</v>
      </c>
      <c r="N110" s="177">
        <f>RES_hhdet_fech!N110/RES_summary!N$19</f>
        <v>2.9094337678072244</v>
      </c>
      <c r="O110" s="177">
        <f>RES_hhdet_fech!O110/RES_summary!O$19</f>
        <v>2.9497426304455714</v>
      </c>
      <c r="P110" s="177">
        <f>RES_hhdet_fech!P110/RES_summary!P$19</f>
        <v>2.9988234702446674</v>
      </c>
      <c r="Q110" s="177">
        <f>RES_hhdet_fech!Q110/RES_summary!Q$19</f>
        <v>2.935435642268247</v>
      </c>
    </row>
    <row r="111" spans="1:17" ht="12" customHeight="1" x14ac:dyDescent="0.25">
      <c r="A111" s="158" t="s">
        <v>63</v>
      </c>
      <c r="B111" s="178">
        <f>RES_hhdet_fech!B111/RES_summary!B$19</f>
        <v>0</v>
      </c>
      <c r="C111" s="178">
        <f>RES_hhdet_fech!C111/RES_summary!C$19</f>
        <v>0</v>
      </c>
      <c r="D111" s="178">
        <f>RES_hhdet_fech!D111/RES_summary!D$19</f>
        <v>0</v>
      </c>
      <c r="E111" s="178">
        <f>RES_hhdet_fech!E111/RES_summary!E$19</f>
        <v>0</v>
      </c>
      <c r="F111" s="178">
        <f>RES_hhdet_fech!F111/RES_summary!F$19</f>
        <v>0</v>
      </c>
      <c r="G111" s="178">
        <f>RES_hhdet_fech!G111/RES_summary!G$19</f>
        <v>0</v>
      </c>
      <c r="H111" s="178">
        <f>RES_hhdet_fech!H111/RES_summary!H$19</f>
        <v>0</v>
      </c>
      <c r="I111" s="178">
        <f>RES_hhdet_fech!I111/RES_summary!I$19</f>
        <v>18.658035329861011</v>
      </c>
      <c r="J111" s="178">
        <f>RES_hhdet_fech!J111/RES_summary!J$19</f>
        <v>18.633200505629361</v>
      </c>
      <c r="K111" s="178">
        <f>RES_hhdet_fech!K111/RES_summary!K$19</f>
        <v>18.37417221139961</v>
      </c>
      <c r="L111" s="178">
        <f>RES_hhdet_fech!L111/RES_summary!L$19</f>
        <v>17.656970298394505</v>
      </c>
      <c r="M111" s="178">
        <f>RES_hhdet_fech!M111/RES_summary!M$19</f>
        <v>17.311474477433674</v>
      </c>
      <c r="N111" s="178">
        <f>RES_hhdet_fech!N111/RES_summary!N$19</f>
        <v>16.546730378158735</v>
      </c>
      <c r="O111" s="178">
        <f>RES_hhdet_fech!O111/RES_summary!O$19</f>
        <v>15.693257640308879</v>
      </c>
      <c r="P111" s="178">
        <f>RES_hhdet_fech!P111/RES_summary!P$19</f>
        <v>16.377038939555238</v>
      </c>
      <c r="Q111" s="178">
        <f>RES_hhdet_fech!Q111/RES_summary!Q$19</f>
        <v>17.935328651137443</v>
      </c>
    </row>
    <row r="112" spans="1:17" ht="12" customHeight="1" x14ac:dyDescent="0.25">
      <c r="A112" s="167" t="s">
        <v>152</v>
      </c>
      <c r="B112" s="183">
        <f>RES_hhdet_fech!B112/RES_summary!B$19</f>
        <v>0</v>
      </c>
      <c r="C112" s="183">
        <f>RES_hhdet_fech!C112/RES_summary!C$19</f>
        <v>0</v>
      </c>
      <c r="D112" s="183">
        <f>RES_hhdet_fech!D112/RES_summary!D$19</f>
        <v>0</v>
      </c>
      <c r="E112" s="183">
        <f>RES_hhdet_fech!E112/RES_summary!E$19</f>
        <v>0</v>
      </c>
      <c r="F112" s="183">
        <f>RES_hhdet_fech!F112/RES_summary!F$19</f>
        <v>0</v>
      </c>
      <c r="G112" s="183">
        <f>RES_hhdet_fech!G112/RES_summary!G$19</f>
        <v>0</v>
      </c>
      <c r="H112" s="183">
        <f>RES_hhdet_fech!H112/RES_summary!H$19</f>
        <v>0</v>
      </c>
      <c r="I112" s="183">
        <f>RES_hhdet_fech!I112/RES_summary!I$19</f>
        <v>0</v>
      </c>
      <c r="J112" s="183">
        <f>RES_hhdet_fech!J112/RES_summary!J$19</f>
        <v>0</v>
      </c>
      <c r="K112" s="183">
        <f>RES_hhdet_fech!K112/RES_summary!K$19</f>
        <v>0</v>
      </c>
      <c r="L112" s="183">
        <f>RES_hhdet_fech!L112/RES_summary!L$19</f>
        <v>0</v>
      </c>
      <c r="M112" s="183">
        <f>RES_hhdet_fech!M112/RES_summary!M$19</f>
        <v>0</v>
      </c>
      <c r="N112" s="183">
        <f>RES_hhdet_fech!N112/RES_summary!N$19</f>
        <v>0</v>
      </c>
      <c r="O112" s="183">
        <f>RES_hhdet_fech!O112/RES_summary!O$19</f>
        <v>0</v>
      </c>
      <c r="P112" s="183">
        <f>RES_hhdet_fech!P112/RES_summary!P$19</f>
        <v>0</v>
      </c>
      <c r="Q112" s="183">
        <f>RES_hhdet_fech!Q112/RES_summary!Q$19</f>
        <v>0</v>
      </c>
    </row>
    <row r="113" spans="1:17" ht="12" customHeight="1" x14ac:dyDescent="0.25">
      <c r="A113" s="167" t="s">
        <v>151</v>
      </c>
      <c r="B113" s="183">
        <f>RES_hhdet_fech!B113/RES_summary!B$19</f>
        <v>0</v>
      </c>
      <c r="C113" s="183">
        <f>RES_hhdet_fech!C113/RES_summary!C$19</f>
        <v>0</v>
      </c>
      <c r="D113" s="183">
        <f>RES_hhdet_fech!D113/RES_summary!D$19</f>
        <v>0</v>
      </c>
      <c r="E113" s="183">
        <f>RES_hhdet_fech!E113/RES_summary!E$19</f>
        <v>0</v>
      </c>
      <c r="F113" s="183">
        <f>RES_hhdet_fech!F113/RES_summary!F$19</f>
        <v>0</v>
      </c>
      <c r="G113" s="183">
        <f>RES_hhdet_fech!G113/RES_summary!G$19</f>
        <v>0</v>
      </c>
      <c r="H113" s="183">
        <f>RES_hhdet_fech!H113/RES_summary!H$19</f>
        <v>0</v>
      </c>
      <c r="I113" s="183">
        <f>RES_hhdet_fech!I113/RES_summary!I$19</f>
        <v>0</v>
      </c>
      <c r="J113" s="183">
        <f>RES_hhdet_fech!J113/RES_summary!J$19</f>
        <v>0</v>
      </c>
      <c r="K113" s="183">
        <f>RES_hhdet_fech!K113/RES_summary!K$19</f>
        <v>0</v>
      </c>
      <c r="L113" s="183">
        <f>RES_hhdet_fech!L113/RES_summary!L$19</f>
        <v>0</v>
      </c>
      <c r="M113" s="183">
        <f>RES_hhdet_fech!M113/RES_summary!M$19</f>
        <v>0</v>
      </c>
      <c r="N113" s="183">
        <f>RES_hhdet_fech!N113/RES_summary!N$19</f>
        <v>0</v>
      </c>
      <c r="O113" s="183">
        <f>RES_hhdet_fech!O113/RES_summary!O$19</f>
        <v>0</v>
      </c>
      <c r="P113" s="183">
        <f>RES_hhdet_fech!P113/RES_summary!P$19</f>
        <v>0</v>
      </c>
      <c r="Q113" s="183">
        <f>RES_hhdet_fech!Q113/RES_summary!Q$19</f>
        <v>0</v>
      </c>
    </row>
    <row r="114" spans="1:17" ht="12" customHeight="1" x14ac:dyDescent="0.25">
      <c r="A114" s="166" t="s">
        <v>79</v>
      </c>
      <c r="B114" s="182">
        <f>RES_hhdet_fech!B114/RES_summary!B$19</f>
        <v>0</v>
      </c>
      <c r="C114" s="182">
        <f>RES_hhdet_fech!C114/RES_summary!C$19</f>
        <v>0</v>
      </c>
      <c r="D114" s="182">
        <f>RES_hhdet_fech!D114/RES_summary!D$19</f>
        <v>0</v>
      </c>
      <c r="E114" s="182">
        <f>RES_hhdet_fech!E114/RES_summary!E$19</f>
        <v>0</v>
      </c>
      <c r="F114" s="182">
        <f>RES_hhdet_fech!F114/RES_summary!F$19</f>
        <v>0</v>
      </c>
      <c r="G114" s="182">
        <f>RES_hhdet_fech!G114/RES_summary!G$19</f>
        <v>0</v>
      </c>
      <c r="H114" s="182">
        <f>RES_hhdet_fech!H114/RES_summary!H$19</f>
        <v>0</v>
      </c>
      <c r="I114" s="182">
        <f>RES_hhdet_fech!I114/RES_summary!I$19</f>
        <v>0</v>
      </c>
      <c r="J114" s="182">
        <f>RES_hhdet_fech!J114/RES_summary!J$19</f>
        <v>0</v>
      </c>
      <c r="K114" s="182">
        <f>RES_hhdet_fech!K114/RES_summary!K$19</f>
        <v>0</v>
      </c>
      <c r="L114" s="182">
        <f>RES_hhdet_fech!L114/RES_summary!L$19</f>
        <v>0</v>
      </c>
      <c r="M114" s="182">
        <f>RES_hhdet_fech!M114/RES_summary!M$19</f>
        <v>0</v>
      </c>
      <c r="N114" s="182">
        <f>RES_hhdet_fech!N114/RES_summary!N$19</f>
        <v>0</v>
      </c>
      <c r="O114" s="182">
        <f>RES_hhdet_fech!O114/RES_summary!O$19</f>
        <v>0</v>
      </c>
      <c r="P114" s="182">
        <f>RES_hhdet_fech!P114/RES_summary!P$19</f>
        <v>0</v>
      </c>
      <c r="Q114" s="182">
        <f>RES_hhdet_fech!Q114/RES_summary!Q$19</f>
        <v>0</v>
      </c>
    </row>
    <row r="115" spans="1:17" ht="12" customHeight="1" x14ac:dyDescent="0.25">
      <c r="A115" s="147" t="s">
        <v>59</v>
      </c>
      <c r="B115" s="181">
        <f>RES_hhdet_fech!B115/RES_summary!B$19</f>
        <v>0</v>
      </c>
      <c r="C115" s="181">
        <f>RES_hhdet_fech!C115/RES_summary!C$19</f>
        <v>0</v>
      </c>
      <c r="D115" s="181">
        <f>RES_hhdet_fech!D115/RES_summary!D$19</f>
        <v>0</v>
      </c>
      <c r="E115" s="181">
        <f>RES_hhdet_fech!E115/RES_summary!E$19</f>
        <v>0</v>
      </c>
      <c r="F115" s="181">
        <f>RES_hhdet_fech!F115/RES_summary!F$19</f>
        <v>0</v>
      </c>
      <c r="G115" s="181">
        <f>RES_hhdet_fech!G115/RES_summary!G$19</f>
        <v>0</v>
      </c>
      <c r="H115" s="181">
        <f>RES_hhdet_fech!H115/RES_summary!H$19</f>
        <v>0</v>
      </c>
      <c r="I115" s="181">
        <f>RES_hhdet_fech!I115/RES_summary!I$19</f>
        <v>0</v>
      </c>
      <c r="J115" s="181">
        <f>RES_hhdet_fech!J115/RES_summary!J$19</f>
        <v>0</v>
      </c>
      <c r="K115" s="181">
        <f>RES_hhdet_fech!K115/RES_summary!K$19</f>
        <v>0</v>
      </c>
      <c r="L115" s="181">
        <f>RES_hhdet_fech!L115/RES_summary!L$19</f>
        <v>0</v>
      </c>
      <c r="M115" s="181">
        <f>RES_hhdet_fech!M115/RES_summary!M$19</f>
        <v>0</v>
      </c>
      <c r="N115" s="181">
        <f>RES_hhdet_fech!N115/RES_summary!N$19</f>
        <v>0</v>
      </c>
      <c r="O115" s="181">
        <f>RES_hhdet_fech!O115/RES_summary!O$19</f>
        <v>0</v>
      </c>
      <c r="P115" s="181">
        <f>RES_hhdet_fech!P115/RES_summary!P$19</f>
        <v>0</v>
      </c>
      <c r="Q115" s="181">
        <f>RES_hhdet_fech!Q115/RES_summary!Q$19</f>
        <v>0</v>
      </c>
    </row>
    <row r="116" spans="1:17" ht="12" customHeight="1" x14ac:dyDescent="0.25">
      <c r="A116" s="163" t="s">
        <v>142</v>
      </c>
      <c r="B116" s="180">
        <f>RES_hhdet_fech!B116/RES_summary!B$19</f>
        <v>0</v>
      </c>
      <c r="C116" s="180">
        <f>RES_hhdet_fech!C116/RES_summary!C$19</f>
        <v>0</v>
      </c>
      <c r="D116" s="180">
        <f>RES_hhdet_fech!D116/RES_summary!D$19</f>
        <v>0</v>
      </c>
      <c r="E116" s="180">
        <f>RES_hhdet_fech!E116/RES_summary!E$19</f>
        <v>0</v>
      </c>
      <c r="F116" s="180">
        <f>RES_hhdet_fech!F116/RES_summary!F$19</f>
        <v>0</v>
      </c>
      <c r="G116" s="180">
        <f>RES_hhdet_fech!G116/RES_summary!G$19</f>
        <v>0</v>
      </c>
      <c r="H116" s="180">
        <f>RES_hhdet_fech!H116/RES_summary!H$19</f>
        <v>0</v>
      </c>
      <c r="I116" s="180">
        <f>RES_hhdet_fech!I116/RES_summary!I$19</f>
        <v>38.567224965686698</v>
      </c>
      <c r="J116" s="180">
        <f>RES_hhdet_fech!J116/RES_summary!J$19</f>
        <v>38.240801020402053</v>
      </c>
      <c r="K116" s="180">
        <f>RES_hhdet_fech!K116/RES_summary!K$19</f>
        <v>37.163354893225993</v>
      </c>
      <c r="L116" s="180">
        <f>RES_hhdet_fech!L116/RES_summary!L$19</f>
        <v>38.352637369908734</v>
      </c>
      <c r="M116" s="180">
        <f>RES_hhdet_fech!M116/RES_summary!M$19</f>
        <v>37.405867851681762</v>
      </c>
      <c r="N116" s="180">
        <f>RES_hhdet_fech!N116/RES_summary!N$19</f>
        <v>34.783238778219534</v>
      </c>
      <c r="O116" s="180">
        <f>RES_hhdet_fech!O116/RES_summary!O$19</f>
        <v>33.498826483037099</v>
      </c>
      <c r="P116" s="180">
        <f>RES_hhdet_fech!P116/RES_summary!P$19</f>
        <v>32.344185735959485</v>
      </c>
      <c r="Q116" s="180">
        <f>RES_hhdet_fech!Q116/RES_summary!Q$19</f>
        <v>33.461686300549239</v>
      </c>
    </row>
    <row r="117" spans="1:17" ht="12" customHeight="1" x14ac:dyDescent="0.25">
      <c r="A117" s="161" t="s">
        <v>141</v>
      </c>
      <c r="B117" s="179">
        <f>RES_hhdet_fech!B117/RES_summary!B$19</f>
        <v>0</v>
      </c>
      <c r="C117" s="179">
        <f>RES_hhdet_fech!C117/RES_summary!C$19</f>
        <v>0</v>
      </c>
      <c r="D117" s="179">
        <f>RES_hhdet_fech!D117/RES_summary!D$19</f>
        <v>0</v>
      </c>
      <c r="E117" s="179">
        <f>RES_hhdet_fech!E117/RES_summary!E$19</f>
        <v>0</v>
      </c>
      <c r="F117" s="179">
        <f>RES_hhdet_fech!F117/RES_summary!F$19</f>
        <v>0</v>
      </c>
      <c r="G117" s="179">
        <f>RES_hhdet_fech!G117/RES_summary!G$19</f>
        <v>0</v>
      </c>
      <c r="H117" s="179">
        <f>RES_hhdet_fech!H117/RES_summary!H$19</f>
        <v>0</v>
      </c>
      <c r="I117" s="179">
        <f>RES_hhdet_fech!I117/RES_summary!I$19</f>
        <v>16.907776900337876</v>
      </c>
      <c r="J117" s="179">
        <f>RES_hhdet_fech!J117/RES_summary!J$19</f>
        <v>16.640296846750829</v>
      </c>
      <c r="K117" s="179">
        <f>RES_hhdet_fech!K117/RES_summary!K$19</f>
        <v>16.517831065264563</v>
      </c>
      <c r="L117" s="179">
        <f>RES_hhdet_fech!L117/RES_summary!L$19</f>
        <v>16.304992047491567</v>
      </c>
      <c r="M117" s="179">
        <f>RES_hhdet_fech!M117/RES_summary!M$19</f>
        <v>16.133099557338877</v>
      </c>
      <c r="N117" s="179">
        <f>RES_hhdet_fech!N117/RES_summary!N$19</f>
        <v>15.786435876245369</v>
      </c>
      <c r="O117" s="179">
        <f>RES_hhdet_fech!O117/RES_summary!O$19</f>
        <v>15.460211159474087</v>
      </c>
      <c r="P117" s="179">
        <f>RES_hhdet_fech!P117/RES_summary!P$19</f>
        <v>16.08802466234658</v>
      </c>
      <c r="Q117" s="179">
        <f>RES_hhdet_fech!Q117/RES_summary!Q$19</f>
        <v>17.829776658345388</v>
      </c>
    </row>
    <row r="118" spans="1:17" ht="12" customHeight="1" x14ac:dyDescent="0.25">
      <c r="A118" s="148" t="s">
        <v>60</v>
      </c>
      <c r="B118" s="177">
        <f>RES_hhdet_fech!B118/RES_summary!B$19</f>
        <v>0</v>
      </c>
      <c r="C118" s="177">
        <f>RES_hhdet_fech!C118/RES_summary!C$19</f>
        <v>0</v>
      </c>
      <c r="D118" s="177">
        <f>RES_hhdet_fech!D118/RES_summary!D$19</f>
        <v>0</v>
      </c>
      <c r="E118" s="177">
        <f>RES_hhdet_fech!E118/RES_summary!E$19</f>
        <v>0</v>
      </c>
      <c r="F118" s="177">
        <f>RES_hhdet_fech!F118/RES_summary!F$19</f>
        <v>0</v>
      </c>
      <c r="G118" s="177">
        <f>RES_hhdet_fech!G118/RES_summary!G$19</f>
        <v>0</v>
      </c>
      <c r="H118" s="177">
        <f>RES_hhdet_fech!H118/RES_summary!H$19</f>
        <v>0</v>
      </c>
      <c r="I118" s="177">
        <f>RES_hhdet_fech!I118/RES_summary!I$19</f>
        <v>0.77134449931373983</v>
      </c>
      <c r="J118" s="177">
        <f>RES_hhdet_fech!J118/RES_summary!J$19</f>
        <v>0.76481602040804297</v>
      </c>
      <c r="K118" s="177">
        <f>RES_hhdet_fech!K118/RES_summary!K$19</f>
        <v>0.74326709786451739</v>
      </c>
      <c r="L118" s="177">
        <f>RES_hhdet_fech!L118/RES_summary!L$19</f>
        <v>0.76705274739817264</v>
      </c>
      <c r="M118" s="177">
        <f>RES_hhdet_fech!M118/RES_summary!M$19</f>
        <v>0.74811735703363103</v>
      </c>
      <c r="N118" s="177">
        <f>RES_hhdet_fech!N118/RES_summary!N$19</f>
        <v>0.69566477556438822</v>
      </c>
      <c r="O118" s="177">
        <f>RES_hhdet_fech!O118/RES_summary!O$19</f>
        <v>0.66997652966073851</v>
      </c>
      <c r="P118" s="177">
        <f>RES_hhdet_fech!P118/RES_summary!P$19</f>
        <v>1.1320465007585814</v>
      </c>
      <c r="Q118" s="177">
        <f>RES_hhdet_fech!Q118/RES_summary!Q$19</f>
        <v>2.8442433355466834</v>
      </c>
    </row>
    <row r="119" spans="1:17" ht="12" customHeight="1" x14ac:dyDescent="0.25">
      <c r="A119" s="148" t="s">
        <v>59</v>
      </c>
      <c r="B119" s="177">
        <f>RES_hhdet_fech!B119/RES_summary!B$19</f>
        <v>0</v>
      </c>
      <c r="C119" s="177">
        <f>RES_hhdet_fech!C119/RES_summary!C$19</f>
        <v>0</v>
      </c>
      <c r="D119" s="177">
        <f>RES_hhdet_fech!D119/RES_summary!D$19</f>
        <v>0</v>
      </c>
      <c r="E119" s="177">
        <f>RES_hhdet_fech!E119/RES_summary!E$19</f>
        <v>0</v>
      </c>
      <c r="F119" s="177">
        <f>RES_hhdet_fech!F119/RES_summary!F$19</f>
        <v>0</v>
      </c>
      <c r="G119" s="177">
        <f>RES_hhdet_fech!G119/RES_summary!G$19</f>
        <v>0</v>
      </c>
      <c r="H119" s="177">
        <f>RES_hhdet_fech!H119/RES_summary!H$19</f>
        <v>0</v>
      </c>
      <c r="I119" s="177">
        <f>RES_hhdet_fech!I119/RES_summary!I$19</f>
        <v>16.136432401024134</v>
      </c>
      <c r="J119" s="177">
        <f>RES_hhdet_fech!J119/RES_summary!J$19</f>
        <v>15.875480826342788</v>
      </c>
      <c r="K119" s="177">
        <f>RES_hhdet_fech!K119/RES_summary!K$19</f>
        <v>15.774563967400043</v>
      </c>
      <c r="L119" s="177">
        <f>RES_hhdet_fech!L119/RES_summary!L$19</f>
        <v>15.537939300093395</v>
      </c>
      <c r="M119" s="177">
        <f>RES_hhdet_fech!M119/RES_summary!M$19</f>
        <v>15.384982200305247</v>
      </c>
      <c r="N119" s="177">
        <f>RES_hhdet_fech!N119/RES_summary!N$19</f>
        <v>15.090771100680978</v>
      </c>
      <c r="O119" s="177">
        <f>RES_hhdet_fech!O119/RES_summary!O$19</f>
        <v>14.79023462981335</v>
      </c>
      <c r="P119" s="177">
        <f>RES_hhdet_fech!P119/RES_summary!P$19</f>
        <v>14.955978161587998</v>
      </c>
      <c r="Q119" s="177">
        <f>RES_hhdet_fech!Q119/RES_summary!Q$19</f>
        <v>14.985533322798707</v>
      </c>
    </row>
    <row r="120" spans="1:17" ht="12" customHeight="1" x14ac:dyDescent="0.25">
      <c r="A120" s="158" t="s">
        <v>62</v>
      </c>
      <c r="B120" s="178">
        <f>RES_hhdet_fech!B120/RES_summary!B$19</f>
        <v>0</v>
      </c>
      <c r="C120" s="178">
        <f>RES_hhdet_fech!C120/RES_summary!C$19</f>
        <v>0</v>
      </c>
      <c r="D120" s="178">
        <f>RES_hhdet_fech!D120/RES_summary!D$19</f>
        <v>0</v>
      </c>
      <c r="E120" s="178">
        <f>RES_hhdet_fech!E120/RES_summary!E$19</f>
        <v>0</v>
      </c>
      <c r="F120" s="178">
        <f>RES_hhdet_fech!F120/RES_summary!F$19</f>
        <v>0</v>
      </c>
      <c r="G120" s="178">
        <f>RES_hhdet_fech!G120/RES_summary!G$19</f>
        <v>0</v>
      </c>
      <c r="H120" s="178">
        <f>RES_hhdet_fech!H120/RES_summary!H$19</f>
        <v>0</v>
      </c>
      <c r="I120" s="178">
        <f>RES_hhdet_fech!I120/RES_summary!I$19</f>
        <v>12.069582408905157</v>
      </c>
      <c r="J120" s="178">
        <f>RES_hhdet_fech!J120/RES_summary!J$19</f>
        <v>12.294129423486627</v>
      </c>
      <c r="K120" s="178">
        <f>RES_hhdet_fech!K120/RES_summary!K$19</f>
        <v>12.492366638907152</v>
      </c>
      <c r="L120" s="178">
        <f>RES_hhdet_fech!L120/RES_summary!L$19</f>
        <v>12.51390889680817</v>
      </c>
      <c r="M120" s="178">
        <f>RES_hhdet_fech!M120/RES_summary!M$19</f>
        <v>12.63414577120893</v>
      </c>
      <c r="N120" s="178">
        <f>RES_hhdet_fech!N120/RES_summary!N$19</f>
        <v>12.041836465836596</v>
      </c>
      <c r="O120" s="178">
        <f>RES_hhdet_fech!O120/RES_summary!O$19</f>
        <v>10.988622483266074</v>
      </c>
      <c r="P120" s="178">
        <f>RES_hhdet_fech!P120/RES_summary!P$19</f>
        <v>10.625324881047746</v>
      </c>
      <c r="Q120" s="178">
        <f>RES_hhdet_fech!Q120/RES_summary!Q$19</f>
        <v>11.124802022970186</v>
      </c>
    </row>
    <row r="121" spans="1:17" ht="12" customHeight="1" x14ac:dyDescent="0.25">
      <c r="A121" s="23" t="s">
        <v>57</v>
      </c>
      <c r="B121" s="177">
        <f>RES_hhdet_fech!B121/RES_summary!B$19</f>
        <v>0</v>
      </c>
      <c r="C121" s="177">
        <f>RES_hhdet_fech!C121/RES_summary!C$19</f>
        <v>0</v>
      </c>
      <c r="D121" s="177">
        <f>RES_hhdet_fech!D121/RES_summary!D$19</f>
        <v>0</v>
      </c>
      <c r="E121" s="177">
        <f>RES_hhdet_fech!E121/RES_summary!E$19</f>
        <v>0</v>
      </c>
      <c r="F121" s="177">
        <f>RES_hhdet_fech!F121/RES_summary!F$19</f>
        <v>0</v>
      </c>
      <c r="G121" s="177">
        <f>RES_hhdet_fech!G121/RES_summary!G$19</f>
        <v>0</v>
      </c>
      <c r="H121" s="177">
        <f>RES_hhdet_fech!H121/RES_summary!H$19</f>
        <v>0</v>
      </c>
      <c r="I121" s="177">
        <f>RES_hhdet_fech!I121/RES_summary!I$19</f>
        <v>15.83831442831808</v>
      </c>
      <c r="J121" s="177">
        <f>RES_hhdet_fech!J121/RES_summary!J$19</f>
        <v>15.003015706161667</v>
      </c>
      <c r="K121" s="177">
        <f>RES_hhdet_fech!K121/RES_summary!K$19</f>
        <v>15.440227243564264</v>
      </c>
      <c r="L121" s="177">
        <f>RES_hhdet_fech!L121/RES_summary!L$19</f>
        <v>15.13090211628108</v>
      </c>
      <c r="M121" s="177">
        <f>RES_hhdet_fech!M121/RES_summary!M$19</f>
        <v>14.971739200523617</v>
      </c>
      <c r="N121" s="177">
        <f>RES_hhdet_fech!N121/RES_summary!N$19</f>
        <v>14.472966857911034</v>
      </c>
      <c r="O121" s="177">
        <f>RES_hhdet_fech!O121/RES_summary!O$19</f>
        <v>12.993905054618523</v>
      </c>
      <c r="P121" s="177">
        <f>RES_hhdet_fech!P121/RES_summary!P$19</f>
        <v>12.802972878901944</v>
      </c>
      <c r="Q121" s="177">
        <f>RES_hhdet_fech!Q121/RES_summary!Q$19</f>
        <v>13.387617667747527</v>
      </c>
    </row>
    <row r="122" spans="1:17" ht="12" customHeight="1" x14ac:dyDescent="0.25">
      <c r="A122" s="29" t="s">
        <v>140</v>
      </c>
      <c r="B122" s="176">
        <f>RES_hhdet_fech!B122/RES_summary!B$19</f>
        <v>0</v>
      </c>
      <c r="C122" s="176">
        <f>RES_hhdet_fech!C122/RES_summary!C$19</f>
        <v>0</v>
      </c>
      <c r="D122" s="176">
        <f>RES_hhdet_fech!D122/RES_summary!D$19</f>
        <v>0</v>
      </c>
      <c r="E122" s="176">
        <f>RES_hhdet_fech!E122/RES_summary!E$19</f>
        <v>0</v>
      </c>
      <c r="F122" s="176">
        <f>RES_hhdet_fech!F122/RES_summary!F$19</f>
        <v>0</v>
      </c>
      <c r="G122" s="176">
        <f>RES_hhdet_fech!G122/RES_summary!G$19</f>
        <v>0</v>
      </c>
      <c r="H122" s="176">
        <f>RES_hhdet_fech!H122/RES_summary!H$19</f>
        <v>0</v>
      </c>
      <c r="I122" s="176">
        <f>RES_hhdet_fech!I122/RES_summary!I$19</f>
        <v>10.098245660289169</v>
      </c>
      <c r="J122" s="176">
        <f>RES_hhdet_fech!J122/RES_summary!J$19</f>
        <v>9.8315055301456855</v>
      </c>
      <c r="K122" s="176">
        <f>RES_hhdet_fech!K122/RES_summary!K$19</f>
        <v>9.9637277455218136</v>
      </c>
      <c r="L122" s="176">
        <f>RES_hhdet_fech!L122/RES_summary!L$19</f>
        <v>10.320475273550532</v>
      </c>
      <c r="M122" s="176">
        <f>RES_hhdet_fech!M122/RES_summary!M$19</f>
        <v>10.27503474547378</v>
      </c>
      <c r="N122" s="176">
        <f>RES_hhdet_fech!N122/RES_summary!N$19</f>
        <v>9.6930722400510163</v>
      </c>
      <c r="O122" s="176">
        <f>RES_hhdet_fech!O122/RES_summary!O$19</f>
        <v>8.7829070989750164</v>
      </c>
      <c r="P122" s="176">
        <f>RES_hhdet_fech!P122/RES_summary!P$19</f>
        <v>8.3895546056707513</v>
      </c>
      <c r="Q122" s="176">
        <f>RES_hhdet_fech!Q122/RES_summary!Q$19</f>
        <v>8.8332175690308361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84">
        <f>RES_hhdet_fech!B124/RES_summary!B$19</f>
        <v>0</v>
      </c>
      <c r="C124" s="184">
        <f>RES_hhdet_fech!C124/RES_summary!C$19</f>
        <v>0</v>
      </c>
      <c r="D124" s="184">
        <f>RES_hhdet_fech!D124/RES_summary!D$19</f>
        <v>0</v>
      </c>
      <c r="E124" s="184">
        <f>RES_hhdet_fech!E124/RES_summary!E$19</f>
        <v>0</v>
      </c>
      <c r="F124" s="184">
        <f>RES_hhdet_fech!F124/RES_summary!F$19</f>
        <v>0</v>
      </c>
      <c r="G124" s="184">
        <f>RES_hhdet_fech!G124/RES_summary!G$19</f>
        <v>0</v>
      </c>
      <c r="H124" s="184">
        <f>RES_hhdet_fech!H124/RES_summary!H$19</f>
        <v>0</v>
      </c>
      <c r="I124" s="184">
        <f>RES_hhdet_fech!I124/RES_summary!I$19</f>
        <v>0</v>
      </c>
      <c r="J124" s="184">
        <f>RES_hhdet_fech!J124/RES_summary!J$19</f>
        <v>0</v>
      </c>
      <c r="K124" s="184">
        <f>RES_hhdet_fech!K124/RES_summary!K$19</f>
        <v>0</v>
      </c>
      <c r="L124" s="184">
        <f>RES_hhdet_fech!L124/RES_summary!L$19</f>
        <v>0</v>
      </c>
      <c r="M124" s="184">
        <f>RES_hhdet_fech!M124/RES_summary!M$19</f>
        <v>0</v>
      </c>
      <c r="N124" s="184">
        <f>RES_hhdet_fech!N124/RES_summary!N$19</f>
        <v>0</v>
      </c>
      <c r="O124" s="184">
        <f>RES_hhdet_fech!O124/RES_summary!O$19</f>
        <v>0</v>
      </c>
      <c r="P124" s="184">
        <f>RES_hhdet_fech!P124/RES_summary!P$19</f>
        <v>0</v>
      </c>
      <c r="Q124" s="184">
        <f>RES_hhdet_fech!Q124/RES_summary!Q$19</f>
        <v>0</v>
      </c>
    </row>
    <row r="125" spans="1:17" ht="12.95" customHeight="1" x14ac:dyDescent="0.25">
      <c r="A125" s="158" t="s">
        <v>65</v>
      </c>
      <c r="B125" s="178">
        <f>RES_hhdet_fech!B125/RES_summary!B$19</f>
        <v>0</v>
      </c>
      <c r="C125" s="178">
        <f>RES_hhdet_fech!C125/RES_summary!C$19</f>
        <v>0</v>
      </c>
      <c r="D125" s="178">
        <f>RES_hhdet_fech!D125/RES_summary!D$19</f>
        <v>0</v>
      </c>
      <c r="E125" s="178">
        <f>RES_hhdet_fech!E125/RES_summary!E$19</f>
        <v>0</v>
      </c>
      <c r="F125" s="178">
        <f>RES_hhdet_fech!F125/RES_summary!F$19</f>
        <v>0</v>
      </c>
      <c r="G125" s="178">
        <f>RES_hhdet_fech!G125/RES_summary!G$19</f>
        <v>0</v>
      </c>
      <c r="H125" s="178">
        <f>RES_hhdet_fech!H125/RES_summary!H$19</f>
        <v>0</v>
      </c>
      <c r="I125" s="178">
        <f>RES_hhdet_fech!I125/RES_summary!I$19</f>
        <v>0</v>
      </c>
      <c r="J125" s="178">
        <f>RES_hhdet_fech!J125/RES_summary!J$19</f>
        <v>0</v>
      </c>
      <c r="K125" s="178">
        <f>RES_hhdet_fech!K125/RES_summary!K$19</f>
        <v>0</v>
      </c>
      <c r="L125" s="178">
        <f>RES_hhdet_fech!L125/RES_summary!L$19</f>
        <v>0</v>
      </c>
      <c r="M125" s="178">
        <f>RES_hhdet_fech!M125/RES_summary!M$19</f>
        <v>0</v>
      </c>
      <c r="N125" s="178">
        <f>RES_hhdet_fech!N125/RES_summary!N$19</f>
        <v>0</v>
      </c>
      <c r="O125" s="178">
        <f>RES_hhdet_fech!O125/RES_summary!O$19</f>
        <v>0</v>
      </c>
      <c r="P125" s="178">
        <f>RES_hhdet_fech!P125/RES_summary!P$19</f>
        <v>0</v>
      </c>
      <c r="Q125" s="178">
        <f>RES_hhdet_fech!Q125/RES_summary!Q$19</f>
        <v>0</v>
      </c>
    </row>
    <row r="126" spans="1:17" ht="12" customHeight="1" x14ac:dyDescent="0.25">
      <c r="A126" s="23" t="s">
        <v>149</v>
      </c>
      <c r="B126" s="177">
        <f>RES_hhdet_fech!B126/RES_summary!B$19</f>
        <v>0</v>
      </c>
      <c r="C126" s="177">
        <f>RES_hhdet_fech!C126/RES_summary!C$19</f>
        <v>0</v>
      </c>
      <c r="D126" s="177">
        <f>RES_hhdet_fech!D126/RES_summary!D$19</f>
        <v>0</v>
      </c>
      <c r="E126" s="177">
        <f>RES_hhdet_fech!E126/RES_summary!E$19</f>
        <v>0</v>
      </c>
      <c r="F126" s="177">
        <f>RES_hhdet_fech!F126/RES_summary!F$19</f>
        <v>0</v>
      </c>
      <c r="G126" s="177">
        <f>RES_hhdet_fech!G126/RES_summary!G$19</f>
        <v>0</v>
      </c>
      <c r="H126" s="177">
        <f>RES_hhdet_fech!H126/RES_summary!H$19</f>
        <v>0</v>
      </c>
      <c r="I126" s="177">
        <f>RES_hhdet_fech!I126/RES_summary!I$19</f>
        <v>0</v>
      </c>
      <c r="J126" s="177">
        <f>RES_hhdet_fech!J126/RES_summary!J$19</f>
        <v>0</v>
      </c>
      <c r="K126" s="177">
        <f>RES_hhdet_fech!K126/RES_summary!K$19</f>
        <v>0</v>
      </c>
      <c r="L126" s="177">
        <f>RES_hhdet_fech!L126/RES_summary!L$19</f>
        <v>0</v>
      </c>
      <c r="M126" s="177">
        <f>RES_hhdet_fech!M126/RES_summary!M$19</f>
        <v>0</v>
      </c>
      <c r="N126" s="177">
        <f>RES_hhdet_fech!N126/RES_summary!N$19</f>
        <v>0</v>
      </c>
      <c r="O126" s="177">
        <f>RES_hhdet_fech!O126/RES_summary!O$19</f>
        <v>0</v>
      </c>
      <c r="P126" s="177">
        <f>RES_hhdet_fech!P126/RES_summary!P$19</f>
        <v>0</v>
      </c>
      <c r="Q126" s="177">
        <f>RES_hhdet_fech!Q126/RES_summary!Q$19</f>
        <v>0</v>
      </c>
    </row>
    <row r="127" spans="1:17" ht="12" customHeight="1" x14ac:dyDescent="0.25">
      <c r="A127" s="23" t="s">
        <v>60</v>
      </c>
      <c r="B127" s="177">
        <f>RES_hhdet_fech!B127/RES_summary!B$19</f>
        <v>0</v>
      </c>
      <c r="C127" s="177">
        <f>RES_hhdet_fech!C127/RES_summary!C$19</f>
        <v>0</v>
      </c>
      <c r="D127" s="177">
        <f>RES_hhdet_fech!D127/RES_summary!D$19</f>
        <v>0</v>
      </c>
      <c r="E127" s="177">
        <f>RES_hhdet_fech!E127/RES_summary!E$19</f>
        <v>0</v>
      </c>
      <c r="F127" s="177">
        <f>RES_hhdet_fech!F127/RES_summary!F$19</f>
        <v>0</v>
      </c>
      <c r="G127" s="177">
        <f>RES_hhdet_fech!G127/RES_summary!G$19</f>
        <v>0</v>
      </c>
      <c r="H127" s="177">
        <f>RES_hhdet_fech!H127/RES_summary!H$19</f>
        <v>0</v>
      </c>
      <c r="I127" s="177">
        <f>RES_hhdet_fech!I127/RES_summary!I$19</f>
        <v>0</v>
      </c>
      <c r="J127" s="177">
        <f>RES_hhdet_fech!J127/RES_summary!J$19</f>
        <v>0</v>
      </c>
      <c r="K127" s="177">
        <f>RES_hhdet_fech!K127/RES_summary!K$19</f>
        <v>0</v>
      </c>
      <c r="L127" s="177">
        <f>RES_hhdet_fech!L127/RES_summary!L$19</f>
        <v>0</v>
      </c>
      <c r="M127" s="177">
        <f>RES_hhdet_fech!M127/RES_summary!M$19</f>
        <v>0</v>
      </c>
      <c r="N127" s="177">
        <f>RES_hhdet_fech!N127/RES_summary!N$19</f>
        <v>0</v>
      </c>
      <c r="O127" s="177">
        <f>RES_hhdet_fech!O127/RES_summary!O$19</f>
        <v>0</v>
      </c>
      <c r="P127" s="177">
        <f>RES_hhdet_fech!P127/RES_summary!P$19</f>
        <v>0</v>
      </c>
      <c r="Q127" s="177">
        <f>RES_hhdet_fech!Q127/RES_summary!Q$19</f>
        <v>0</v>
      </c>
    </row>
    <row r="128" spans="1:17" ht="12.95" customHeight="1" x14ac:dyDescent="0.25">
      <c r="A128" s="158" t="s">
        <v>112</v>
      </c>
      <c r="B128" s="178">
        <f>RES_hhdet_fech!B128/RES_summary!B$19</f>
        <v>0</v>
      </c>
      <c r="C128" s="178">
        <f>RES_hhdet_fech!C128/RES_summary!C$19</f>
        <v>0</v>
      </c>
      <c r="D128" s="178">
        <f>RES_hhdet_fech!D128/RES_summary!D$19</f>
        <v>0</v>
      </c>
      <c r="E128" s="178">
        <f>RES_hhdet_fech!E128/RES_summary!E$19</f>
        <v>0</v>
      </c>
      <c r="F128" s="178">
        <f>RES_hhdet_fech!F128/RES_summary!F$19</f>
        <v>0</v>
      </c>
      <c r="G128" s="178">
        <f>RES_hhdet_fech!G128/RES_summary!G$19</f>
        <v>0</v>
      </c>
      <c r="H128" s="178">
        <f>RES_hhdet_fech!H128/RES_summary!H$19</f>
        <v>0</v>
      </c>
      <c r="I128" s="178">
        <f>RES_hhdet_fech!I128/RES_summary!I$19</f>
        <v>0</v>
      </c>
      <c r="J128" s="178">
        <f>RES_hhdet_fech!J128/RES_summary!J$19</f>
        <v>0</v>
      </c>
      <c r="K128" s="178">
        <f>RES_hhdet_fech!K128/RES_summary!K$19</f>
        <v>0</v>
      </c>
      <c r="L128" s="178">
        <f>RES_hhdet_fech!L128/RES_summary!L$19</f>
        <v>0</v>
      </c>
      <c r="M128" s="178">
        <f>RES_hhdet_fech!M128/RES_summary!M$19</f>
        <v>0</v>
      </c>
      <c r="N128" s="178">
        <f>RES_hhdet_fech!N128/RES_summary!N$19</f>
        <v>0</v>
      </c>
      <c r="O128" s="178">
        <f>RES_hhdet_fech!O128/RES_summary!O$19</f>
        <v>0</v>
      </c>
      <c r="P128" s="178">
        <f>RES_hhdet_fech!P128/RES_summary!P$19</f>
        <v>0</v>
      </c>
      <c r="Q128" s="178">
        <f>RES_hhdet_fech!Q128/RES_summary!Q$19</f>
        <v>0</v>
      </c>
    </row>
    <row r="129" spans="1:17" ht="12" customHeight="1" x14ac:dyDescent="0.25">
      <c r="A129" s="23" t="s">
        <v>60</v>
      </c>
      <c r="B129" s="177">
        <f>RES_hhdet_fech!B129/RES_summary!B$19</f>
        <v>0</v>
      </c>
      <c r="C129" s="177">
        <f>RES_hhdet_fech!C129/RES_summary!C$19</f>
        <v>0</v>
      </c>
      <c r="D129" s="177">
        <f>RES_hhdet_fech!D129/RES_summary!D$19</f>
        <v>0</v>
      </c>
      <c r="E129" s="177">
        <f>RES_hhdet_fech!E129/RES_summary!E$19</f>
        <v>0</v>
      </c>
      <c r="F129" s="177">
        <f>RES_hhdet_fech!F129/RES_summary!F$19</f>
        <v>0</v>
      </c>
      <c r="G129" s="177">
        <f>RES_hhdet_fech!G129/RES_summary!G$19</f>
        <v>0</v>
      </c>
      <c r="H129" s="177">
        <f>RES_hhdet_fech!H129/RES_summary!H$19</f>
        <v>0</v>
      </c>
      <c r="I129" s="177">
        <f>RES_hhdet_fech!I129/RES_summary!I$19</f>
        <v>0</v>
      </c>
      <c r="J129" s="177">
        <f>RES_hhdet_fech!J129/RES_summary!J$19</f>
        <v>0</v>
      </c>
      <c r="K129" s="177">
        <f>RES_hhdet_fech!K129/RES_summary!K$19</f>
        <v>0</v>
      </c>
      <c r="L129" s="177">
        <f>RES_hhdet_fech!L129/RES_summary!L$19</f>
        <v>0</v>
      </c>
      <c r="M129" s="177">
        <f>RES_hhdet_fech!M129/RES_summary!M$19</f>
        <v>0</v>
      </c>
      <c r="N129" s="177">
        <f>RES_hhdet_fech!N129/RES_summary!N$19</f>
        <v>0</v>
      </c>
      <c r="O129" s="177">
        <f>RES_hhdet_fech!O129/RES_summary!O$19</f>
        <v>0</v>
      </c>
      <c r="P129" s="177">
        <f>RES_hhdet_fech!P129/RES_summary!P$19</f>
        <v>0</v>
      </c>
      <c r="Q129" s="177">
        <f>RES_hhdet_fech!Q129/RES_summary!Q$19</f>
        <v>0</v>
      </c>
    </row>
    <row r="130" spans="1:17" ht="12" customHeight="1" x14ac:dyDescent="0.25">
      <c r="A130" s="158" t="s">
        <v>63</v>
      </c>
      <c r="B130" s="178">
        <f>RES_hhdet_fech!B130/RES_summary!B$19</f>
        <v>0</v>
      </c>
      <c r="C130" s="178">
        <f>RES_hhdet_fech!C130/RES_summary!C$19</f>
        <v>0</v>
      </c>
      <c r="D130" s="178">
        <f>RES_hhdet_fech!D130/RES_summary!D$19</f>
        <v>0</v>
      </c>
      <c r="E130" s="178">
        <f>RES_hhdet_fech!E130/RES_summary!E$19</f>
        <v>0</v>
      </c>
      <c r="F130" s="178">
        <f>RES_hhdet_fech!F130/RES_summary!F$19</f>
        <v>0</v>
      </c>
      <c r="G130" s="178">
        <f>RES_hhdet_fech!G130/RES_summary!G$19</f>
        <v>0</v>
      </c>
      <c r="H130" s="178">
        <f>RES_hhdet_fech!H130/RES_summary!H$19</f>
        <v>0</v>
      </c>
      <c r="I130" s="178">
        <f>RES_hhdet_fech!I130/RES_summary!I$19</f>
        <v>0</v>
      </c>
      <c r="J130" s="178">
        <f>RES_hhdet_fech!J130/RES_summary!J$19</f>
        <v>0</v>
      </c>
      <c r="K130" s="178">
        <f>RES_hhdet_fech!K130/RES_summary!K$19</f>
        <v>0</v>
      </c>
      <c r="L130" s="178">
        <f>RES_hhdet_fech!L130/RES_summary!L$19</f>
        <v>0</v>
      </c>
      <c r="M130" s="178">
        <f>RES_hhdet_fech!M130/RES_summary!M$19</f>
        <v>0</v>
      </c>
      <c r="N130" s="178">
        <f>RES_hhdet_fech!N130/RES_summary!N$19</f>
        <v>0</v>
      </c>
      <c r="O130" s="178">
        <f>RES_hhdet_fech!O130/RES_summary!O$19</f>
        <v>0</v>
      </c>
      <c r="P130" s="178">
        <f>RES_hhdet_fech!P130/RES_summary!P$19</f>
        <v>0</v>
      </c>
      <c r="Q130" s="178">
        <f>RES_hhdet_fech!Q130/RES_summary!Q$19</f>
        <v>0</v>
      </c>
    </row>
    <row r="131" spans="1:17" ht="12" customHeight="1" x14ac:dyDescent="0.25">
      <c r="A131" s="167" t="s">
        <v>148</v>
      </c>
      <c r="B131" s="183">
        <f>RES_hhdet_fech!B131/RES_summary!B$19</f>
        <v>0</v>
      </c>
      <c r="C131" s="183">
        <f>RES_hhdet_fech!C131/RES_summary!C$19</f>
        <v>0</v>
      </c>
      <c r="D131" s="183">
        <f>RES_hhdet_fech!D131/RES_summary!D$19</f>
        <v>0</v>
      </c>
      <c r="E131" s="183">
        <f>RES_hhdet_fech!E131/RES_summary!E$19</f>
        <v>0</v>
      </c>
      <c r="F131" s="183">
        <f>RES_hhdet_fech!F131/RES_summary!F$19</f>
        <v>0</v>
      </c>
      <c r="G131" s="183">
        <f>RES_hhdet_fech!G131/RES_summary!G$19</f>
        <v>0</v>
      </c>
      <c r="H131" s="183">
        <f>RES_hhdet_fech!H131/RES_summary!H$19</f>
        <v>0</v>
      </c>
      <c r="I131" s="183">
        <f>RES_hhdet_fech!I131/RES_summary!I$19</f>
        <v>0</v>
      </c>
      <c r="J131" s="183">
        <f>RES_hhdet_fech!J131/RES_summary!J$19</f>
        <v>0</v>
      </c>
      <c r="K131" s="183">
        <f>RES_hhdet_fech!K131/RES_summary!K$19</f>
        <v>0</v>
      </c>
      <c r="L131" s="183">
        <f>RES_hhdet_fech!L131/RES_summary!L$19</f>
        <v>0</v>
      </c>
      <c r="M131" s="183">
        <f>RES_hhdet_fech!M131/RES_summary!M$19</f>
        <v>0</v>
      </c>
      <c r="N131" s="183">
        <f>RES_hhdet_fech!N131/RES_summary!N$19</f>
        <v>0</v>
      </c>
      <c r="O131" s="183">
        <f>RES_hhdet_fech!O131/RES_summary!O$19</f>
        <v>0</v>
      </c>
      <c r="P131" s="183">
        <f>RES_hhdet_fech!P131/RES_summary!P$19</f>
        <v>0</v>
      </c>
      <c r="Q131" s="183">
        <f>RES_hhdet_fech!Q131/RES_summary!Q$19</f>
        <v>0</v>
      </c>
    </row>
    <row r="132" spans="1:17" ht="12" customHeight="1" x14ac:dyDescent="0.25">
      <c r="A132" s="167" t="s">
        <v>147</v>
      </c>
      <c r="B132" s="183">
        <f>RES_hhdet_fech!B132/RES_summary!B$19</f>
        <v>0</v>
      </c>
      <c r="C132" s="183">
        <f>RES_hhdet_fech!C132/RES_summary!C$19</f>
        <v>0</v>
      </c>
      <c r="D132" s="183">
        <f>RES_hhdet_fech!D132/RES_summary!D$19</f>
        <v>0</v>
      </c>
      <c r="E132" s="183">
        <f>RES_hhdet_fech!E132/RES_summary!E$19</f>
        <v>0</v>
      </c>
      <c r="F132" s="183">
        <f>RES_hhdet_fech!F132/RES_summary!F$19</f>
        <v>0</v>
      </c>
      <c r="G132" s="183">
        <f>RES_hhdet_fech!G132/RES_summary!G$19</f>
        <v>0</v>
      </c>
      <c r="H132" s="183">
        <f>RES_hhdet_fech!H132/RES_summary!H$19</f>
        <v>0</v>
      </c>
      <c r="I132" s="183">
        <f>RES_hhdet_fech!I132/RES_summary!I$19</f>
        <v>0</v>
      </c>
      <c r="J132" s="183">
        <f>RES_hhdet_fech!J132/RES_summary!J$19</f>
        <v>0</v>
      </c>
      <c r="K132" s="183">
        <f>RES_hhdet_fech!K132/RES_summary!K$19</f>
        <v>0</v>
      </c>
      <c r="L132" s="183">
        <f>RES_hhdet_fech!L132/RES_summary!L$19</f>
        <v>0</v>
      </c>
      <c r="M132" s="183">
        <f>RES_hhdet_fech!M132/RES_summary!M$19</f>
        <v>0</v>
      </c>
      <c r="N132" s="183">
        <f>RES_hhdet_fech!N132/RES_summary!N$19</f>
        <v>0</v>
      </c>
      <c r="O132" s="183">
        <f>RES_hhdet_fech!O132/RES_summary!O$19</f>
        <v>0</v>
      </c>
      <c r="P132" s="183">
        <f>RES_hhdet_fech!P132/RES_summary!P$19</f>
        <v>0</v>
      </c>
      <c r="Q132" s="183">
        <f>RES_hhdet_fech!Q132/RES_summary!Q$19</f>
        <v>0</v>
      </c>
    </row>
    <row r="133" spans="1:17" ht="12" customHeight="1" x14ac:dyDescent="0.25">
      <c r="A133" s="166" t="s">
        <v>61</v>
      </c>
      <c r="B133" s="182">
        <f>RES_hhdet_fech!B133/RES_summary!B$19</f>
        <v>0</v>
      </c>
      <c r="C133" s="182">
        <f>RES_hhdet_fech!C133/RES_summary!C$19</f>
        <v>0</v>
      </c>
      <c r="D133" s="182">
        <f>RES_hhdet_fech!D133/RES_summary!D$19</f>
        <v>0</v>
      </c>
      <c r="E133" s="182">
        <f>RES_hhdet_fech!E133/RES_summary!E$19</f>
        <v>0</v>
      </c>
      <c r="F133" s="182">
        <f>RES_hhdet_fech!F133/RES_summary!F$19</f>
        <v>0</v>
      </c>
      <c r="G133" s="182">
        <f>RES_hhdet_fech!G133/RES_summary!G$19</f>
        <v>0</v>
      </c>
      <c r="H133" s="182">
        <f>RES_hhdet_fech!H133/RES_summary!H$19</f>
        <v>0</v>
      </c>
      <c r="I133" s="182">
        <f>RES_hhdet_fech!I133/RES_summary!I$19</f>
        <v>0</v>
      </c>
      <c r="J133" s="182">
        <f>RES_hhdet_fech!J133/RES_summary!J$19</f>
        <v>0</v>
      </c>
      <c r="K133" s="182">
        <f>RES_hhdet_fech!K133/RES_summary!K$19</f>
        <v>0</v>
      </c>
      <c r="L133" s="182">
        <f>RES_hhdet_fech!L133/RES_summary!L$19</f>
        <v>0</v>
      </c>
      <c r="M133" s="182">
        <f>RES_hhdet_fech!M133/RES_summary!M$19</f>
        <v>0</v>
      </c>
      <c r="N133" s="182">
        <f>RES_hhdet_fech!N133/RES_summary!N$19</f>
        <v>0</v>
      </c>
      <c r="O133" s="182">
        <f>RES_hhdet_fech!O133/RES_summary!O$19</f>
        <v>0</v>
      </c>
      <c r="P133" s="182">
        <f>RES_hhdet_fech!P133/RES_summary!P$19</f>
        <v>0</v>
      </c>
      <c r="Q133" s="182">
        <f>RES_hhdet_fech!Q133/RES_summary!Q$19</f>
        <v>0</v>
      </c>
    </row>
    <row r="134" spans="1:17" ht="12" customHeight="1" x14ac:dyDescent="0.25">
      <c r="A134" s="147" t="s">
        <v>59</v>
      </c>
      <c r="B134" s="181">
        <f>RES_hhdet_fech!B134/RES_summary!B$19</f>
        <v>0</v>
      </c>
      <c r="C134" s="181">
        <f>RES_hhdet_fech!C134/RES_summary!C$19</f>
        <v>0</v>
      </c>
      <c r="D134" s="181">
        <f>RES_hhdet_fech!D134/RES_summary!D$19</f>
        <v>0</v>
      </c>
      <c r="E134" s="181">
        <f>RES_hhdet_fech!E134/RES_summary!E$19</f>
        <v>0</v>
      </c>
      <c r="F134" s="181">
        <f>RES_hhdet_fech!F134/RES_summary!F$19</f>
        <v>0</v>
      </c>
      <c r="G134" s="181">
        <f>RES_hhdet_fech!G134/RES_summary!G$19</f>
        <v>0</v>
      </c>
      <c r="H134" s="181">
        <f>RES_hhdet_fech!H134/RES_summary!H$19</f>
        <v>0</v>
      </c>
      <c r="I134" s="181">
        <f>RES_hhdet_fech!I134/RES_summary!I$19</f>
        <v>0</v>
      </c>
      <c r="J134" s="181">
        <f>RES_hhdet_fech!J134/RES_summary!J$19</f>
        <v>0</v>
      </c>
      <c r="K134" s="181">
        <f>RES_hhdet_fech!K134/RES_summary!K$19</f>
        <v>0</v>
      </c>
      <c r="L134" s="181">
        <f>RES_hhdet_fech!L134/RES_summary!L$19</f>
        <v>0</v>
      </c>
      <c r="M134" s="181">
        <f>RES_hhdet_fech!M134/RES_summary!M$19</f>
        <v>0</v>
      </c>
      <c r="N134" s="181">
        <f>RES_hhdet_fech!N134/RES_summary!N$19</f>
        <v>0</v>
      </c>
      <c r="O134" s="181">
        <f>RES_hhdet_fech!O134/RES_summary!O$19</f>
        <v>0</v>
      </c>
      <c r="P134" s="181">
        <f>RES_hhdet_fech!P134/RES_summary!P$19</f>
        <v>0</v>
      </c>
      <c r="Q134" s="181">
        <f>RES_hhdet_fech!Q134/RES_summary!Q$19</f>
        <v>0</v>
      </c>
    </row>
    <row r="135" spans="1:17" ht="12" customHeight="1" x14ac:dyDescent="0.25">
      <c r="A135" s="163" t="s">
        <v>142</v>
      </c>
      <c r="B135" s="180">
        <f>RES_hhdet_fech!B135/RES_summary!B$19</f>
        <v>0</v>
      </c>
      <c r="C135" s="180">
        <f>RES_hhdet_fech!C135/RES_summary!C$19</f>
        <v>0</v>
      </c>
      <c r="D135" s="180">
        <f>RES_hhdet_fech!D135/RES_summary!D$19</f>
        <v>0</v>
      </c>
      <c r="E135" s="180">
        <f>RES_hhdet_fech!E135/RES_summary!E$19</f>
        <v>0</v>
      </c>
      <c r="F135" s="180">
        <f>RES_hhdet_fech!F135/RES_summary!F$19</f>
        <v>0</v>
      </c>
      <c r="G135" s="180">
        <f>RES_hhdet_fech!G135/RES_summary!G$19</f>
        <v>0</v>
      </c>
      <c r="H135" s="180">
        <f>RES_hhdet_fech!H135/RES_summary!H$19</f>
        <v>0</v>
      </c>
      <c r="I135" s="180">
        <f>RES_hhdet_fech!I135/RES_summary!I$19</f>
        <v>0</v>
      </c>
      <c r="J135" s="180">
        <f>RES_hhdet_fech!J135/RES_summary!J$19</f>
        <v>0</v>
      </c>
      <c r="K135" s="180">
        <f>RES_hhdet_fech!K135/RES_summary!K$19</f>
        <v>0</v>
      </c>
      <c r="L135" s="180">
        <f>RES_hhdet_fech!L135/RES_summary!L$19</f>
        <v>0</v>
      </c>
      <c r="M135" s="180">
        <f>RES_hhdet_fech!M135/RES_summary!M$19</f>
        <v>0</v>
      </c>
      <c r="N135" s="180">
        <f>RES_hhdet_fech!N135/RES_summary!N$19</f>
        <v>0</v>
      </c>
      <c r="O135" s="180">
        <f>RES_hhdet_fech!O135/RES_summary!O$19</f>
        <v>0</v>
      </c>
      <c r="P135" s="180">
        <f>RES_hhdet_fech!P135/RES_summary!P$19</f>
        <v>0</v>
      </c>
      <c r="Q135" s="180">
        <f>RES_hhdet_fech!Q135/RES_summary!Q$19</f>
        <v>0</v>
      </c>
    </row>
    <row r="136" spans="1:17" ht="12" customHeight="1" x14ac:dyDescent="0.25">
      <c r="A136" s="161" t="s">
        <v>141</v>
      </c>
      <c r="B136" s="179">
        <f>RES_hhdet_fech!B136/RES_summary!B$19</f>
        <v>0</v>
      </c>
      <c r="C136" s="179">
        <f>RES_hhdet_fech!C136/RES_summary!C$19</f>
        <v>0</v>
      </c>
      <c r="D136" s="179">
        <f>RES_hhdet_fech!D136/RES_summary!D$19</f>
        <v>0</v>
      </c>
      <c r="E136" s="179">
        <f>RES_hhdet_fech!E136/RES_summary!E$19</f>
        <v>0</v>
      </c>
      <c r="F136" s="179">
        <f>RES_hhdet_fech!F136/RES_summary!F$19</f>
        <v>0</v>
      </c>
      <c r="G136" s="179">
        <f>RES_hhdet_fech!G136/RES_summary!G$19</f>
        <v>0</v>
      </c>
      <c r="H136" s="179">
        <f>RES_hhdet_fech!H136/RES_summary!H$19</f>
        <v>0</v>
      </c>
      <c r="I136" s="179">
        <f>RES_hhdet_fech!I136/RES_summary!I$19</f>
        <v>0</v>
      </c>
      <c r="J136" s="179">
        <f>RES_hhdet_fech!J136/RES_summary!J$19</f>
        <v>0</v>
      </c>
      <c r="K136" s="179">
        <f>RES_hhdet_fech!K136/RES_summary!K$19</f>
        <v>0</v>
      </c>
      <c r="L136" s="179">
        <f>RES_hhdet_fech!L136/RES_summary!L$19</f>
        <v>0</v>
      </c>
      <c r="M136" s="179">
        <f>RES_hhdet_fech!M136/RES_summary!M$19</f>
        <v>0</v>
      </c>
      <c r="N136" s="179">
        <f>RES_hhdet_fech!N136/RES_summary!N$19</f>
        <v>0</v>
      </c>
      <c r="O136" s="179">
        <f>RES_hhdet_fech!O136/RES_summary!O$19</f>
        <v>0</v>
      </c>
      <c r="P136" s="179">
        <f>RES_hhdet_fech!P136/RES_summary!P$19</f>
        <v>0</v>
      </c>
      <c r="Q136" s="179">
        <f>RES_hhdet_fech!Q136/RES_summary!Q$19</f>
        <v>0</v>
      </c>
    </row>
    <row r="137" spans="1:17" ht="12" customHeight="1" x14ac:dyDescent="0.25">
      <c r="A137" s="148" t="s">
        <v>60</v>
      </c>
      <c r="B137" s="177">
        <f>RES_hhdet_fech!B137/RES_summary!B$19</f>
        <v>0</v>
      </c>
      <c r="C137" s="177">
        <f>RES_hhdet_fech!C137/RES_summary!C$19</f>
        <v>0</v>
      </c>
      <c r="D137" s="177">
        <f>RES_hhdet_fech!D137/RES_summary!D$19</f>
        <v>0</v>
      </c>
      <c r="E137" s="177">
        <f>RES_hhdet_fech!E137/RES_summary!E$19</f>
        <v>0</v>
      </c>
      <c r="F137" s="177">
        <f>RES_hhdet_fech!F137/RES_summary!F$19</f>
        <v>0</v>
      </c>
      <c r="G137" s="177">
        <f>RES_hhdet_fech!G137/RES_summary!G$19</f>
        <v>0</v>
      </c>
      <c r="H137" s="177">
        <f>RES_hhdet_fech!H137/RES_summary!H$19</f>
        <v>0</v>
      </c>
      <c r="I137" s="177">
        <f>RES_hhdet_fech!I137/RES_summary!I$19</f>
        <v>0</v>
      </c>
      <c r="J137" s="177">
        <f>RES_hhdet_fech!J137/RES_summary!J$19</f>
        <v>0</v>
      </c>
      <c r="K137" s="177">
        <f>RES_hhdet_fech!K137/RES_summary!K$19</f>
        <v>0</v>
      </c>
      <c r="L137" s="177">
        <f>RES_hhdet_fech!L137/RES_summary!L$19</f>
        <v>0</v>
      </c>
      <c r="M137" s="177">
        <f>RES_hhdet_fech!M137/RES_summary!M$19</f>
        <v>0</v>
      </c>
      <c r="N137" s="177">
        <f>RES_hhdet_fech!N137/RES_summary!N$19</f>
        <v>0</v>
      </c>
      <c r="O137" s="177">
        <f>RES_hhdet_fech!O137/RES_summary!O$19</f>
        <v>0</v>
      </c>
      <c r="P137" s="177">
        <f>RES_hhdet_fech!P137/RES_summary!P$19</f>
        <v>0</v>
      </c>
      <c r="Q137" s="177">
        <f>RES_hhdet_fech!Q137/RES_summary!Q$19</f>
        <v>0</v>
      </c>
    </row>
    <row r="138" spans="1:17" ht="12" customHeight="1" x14ac:dyDescent="0.25">
      <c r="A138" s="148" t="s">
        <v>59</v>
      </c>
      <c r="B138" s="177">
        <f>RES_hhdet_fech!B138/RES_summary!B$19</f>
        <v>0</v>
      </c>
      <c r="C138" s="177">
        <f>RES_hhdet_fech!C138/RES_summary!C$19</f>
        <v>0</v>
      </c>
      <c r="D138" s="177">
        <f>RES_hhdet_fech!D138/RES_summary!D$19</f>
        <v>0</v>
      </c>
      <c r="E138" s="177">
        <f>RES_hhdet_fech!E138/RES_summary!E$19</f>
        <v>0</v>
      </c>
      <c r="F138" s="177">
        <f>RES_hhdet_fech!F138/RES_summary!F$19</f>
        <v>0</v>
      </c>
      <c r="G138" s="177">
        <f>RES_hhdet_fech!G138/RES_summary!G$19</f>
        <v>0</v>
      </c>
      <c r="H138" s="177">
        <f>RES_hhdet_fech!H138/RES_summary!H$19</f>
        <v>0</v>
      </c>
      <c r="I138" s="177">
        <f>RES_hhdet_fech!I138/RES_summary!I$19</f>
        <v>0</v>
      </c>
      <c r="J138" s="177">
        <f>RES_hhdet_fech!J138/RES_summary!J$19</f>
        <v>0</v>
      </c>
      <c r="K138" s="177">
        <f>RES_hhdet_fech!K138/RES_summary!K$19</f>
        <v>0</v>
      </c>
      <c r="L138" s="177">
        <f>RES_hhdet_fech!L138/RES_summary!L$19</f>
        <v>0</v>
      </c>
      <c r="M138" s="177">
        <f>RES_hhdet_fech!M138/RES_summary!M$19</f>
        <v>0</v>
      </c>
      <c r="N138" s="177">
        <f>RES_hhdet_fech!N138/RES_summary!N$19</f>
        <v>0</v>
      </c>
      <c r="O138" s="177">
        <f>RES_hhdet_fech!O138/RES_summary!O$19</f>
        <v>0</v>
      </c>
      <c r="P138" s="177">
        <f>RES_hhdet_fech!P138/RES_summary!P$19</f>
        <v>0</v>
      </c>
      <c r="Q138" s="177">
        <f>RES_hhdet_fech!Q138/RES_summary!Q$19</f>
        <v>0</v>
      </c>
    </row>
    <row r="139" spans="1:17" ht="12" customHeight="1" x14ac:dyDescent="0.25">
      <c r="A139" s="158" t="s">
        <v>62</v>
      </c>
      <c r="B139" s="178">
        <f>RES_hhdet_fech!B139/RES_summary!B$19</f>
        <v>0</v>
      </c>
      <c r="C139" s="178">
        <f>RES_hhdet_fech!C139/RES_summary!C$19</f>
        <v>0</v>
      </c>
      <c r="D139" s="178">
        <f>RES_hhdet_fech!D139/RES_summary!D$19</f>
        <v>0</v>
      </c>
      <c r="E139" s="178">
        <f>RES_hhdet_fech!E139/RES_summary!E$19</f>
        <v>0</v>
      </c>
      <c r="F139" s="178">
        <f>RES_hhdet_fech!F139/RES_summary!F$19</f>
        <v>0</v>
      </c>
      <c r="G139" s="178">
        <f>RES_hhdet_fech!G139/RES_summary!G$19</f>
        <v>0</v>
      </c>
      <c r="H139" s="178">
        <f>RES_hhdet_fech!H139/RES_summary!H$19</f>
        <v>0</v>
      </c>
      <c r="I139" s="178">
        <f>RES_hhdet_fech!I139/RES_summary!I$19</f>
        <v>0</v>
      </c>
      <c r="J139" s="178">
        <f>RES_hhdet_fech!J139/RES_summary!J$19</f>
        <v>0</v>
      </c>
      <c r="K139" s="178">
        <f>RES_hhdet_fech!K139/RES_summary!K$19</f>
        <v>0</v>
      </c>
      <c r="L139" s="178">
        <f>RES_hhdet_fech!L139/RES_summary!L$19</f>
        <v>0</v>
      </c>
      <c r="M139" s="178">
        <f>RES_hhdet_fech!M139/RES_summary!M$19</f>
        <v>0</v>
      </c>
      <c r="N139" s="178">
        <f>RES_hhdet_fech!N139/RES_summary!N$19</f>
        <v>0</v>
      </c>
      <c r="O139" s="178">
        <f>RES_hhdet_fech!O139/RES_summary!O$19</f>
        <v>0</v>
      </c>
      <c r="P139" s="178">
        <f>RES_hhdet_fech!P139/RES_summary!P$19</f>
        <v>0</v>
      </c>
      <c r="Q139" s="178">
        <f>RES_hhdet_fech!Q139/RES_summary!Q$19</f>
        <v>0</v>
      </c>
    </row>
    <row r="140" spans="1:17" ht="12" customHeight="1" x14ac:dyDescent="0.25">
      <c r="A140" s="23" t="s">
        <v>57</v>
      </c>
      <c r="B140" s="177">
        <f>RES_hhdet_fech!B140/RES_summary!B$19</f>
        <v>0</v>
      </c>
      <c r="C140" s="177">
        <f>RES_hhdet_fech!C140/RES_summary!C$19</f>
        <v>0</v>
      </c>
      <c r="D140" s="177">
        <f>RES_hhdet_fech!D140/RES_summary!D$19</f>
        <v>0</v>
      </c>
      <c r="E140" s="177">
        <f>RES_hhdet_fech!E140/RES_summary!E$19</f>
        <v>0</v>
      </c>
      <c r="F140" s="177">
        <f>RES_hhdet_fech!F140/RES_summary!F$19</f>
        <v>0</v>
      </c>
      <c r="G140" s="177">
        <f>RES_hhdet_fech!G140/RES_summary!G$19</f>
        <v>0</v>
      </c>
      <c r="H140" s="177">
        <f>RES_hhdet_fech!H140/RES_summary!H$19</f>
        <v>0</v>
      </c>
      <c r="I140" s="177">
        <f>RES_hhdet_fech!I140/RES_summary!I$19</f>
        <v>0</v>
      </c>
      <c r="J140" s="177">
        <f>RES_hhdet_fech!J140/RES_summary!J$19</f>
        <v>0</v>
      </c>
      <c r="K140" s="177">
        <f>RES_hhdet_fech!K140/RES_summary!K$19</f>
        <v>0</v>
      </c>
      <c r="L140" s="177">
        <f>RES_hhdet_fech!L140/RES_summary!L$19</f>
        <v>0</v>
      </c>
      <c r="M140" s="177">
        <f>RES_hhdet_fech!M140/RES_summary!M$19</f>
        <v>0</v>
      </c>
      <c r="N140" s="177">
        <f>RES_hhdet_fech!N140/RES_summary!N$19</f>
        <v>0</v>
      </c>
      <c r="O140" s="177">
        <f>RES_hhdet_fech!O140/RES_summary!O$19</f>
        <v>0</v>
      </c>
      <c r="P140" s="177">
        <f>RES_hhdet_fech!P140/RES_summary!P$19</f>
        <v>0</v>
      </c>
      <c r="Q140" s="177">
        <f>RES_hhdet_fech!Q140/RES_summary!Q$19</f>
        <v>0</v>
      </c>
    </row>
    <row r="141" spans="1:17" ht="12" customHeight="1" x14ac:dyDescent="0.25">
      <c r="A141" s="29" t="s">
        <v>140</v>
      </c>
      <c r="B141" s="176">
        <f>RES_hhdet_fech!B141/RES_summary!B$19</f>
        <v>0</v>
      </c>
      <c r="C141" s="176">
        <f>RES_hhdet_fech!C141/RES_summary!C$19</f>
        <v>0</v>
      </c>
      <c r="D141" s="176">
        <f>RES_hhdet_fech!D141/RES_summary!D$19</f>
        <v>0</v>
      </c>
      <c r="E141" s="176">
        <f>RES_hhdet_fech!E141/RES_summary!E$19</f>
        <v>0</v>
      </c>
      <c r="F141" s="176">
        <f>RES_hhdet_fech!F141/RES_summary!F$19</f>
        <v>0</v>
      </c>
      <c r="G141" s="176">
        <f>RES_hhdet_fech!G141/RES_summary!G$19</f>
        <v>0</v>
      </c>
      <c r="H141" s="176">
        <f>RES_hhdet_fech!H141/RES_summary!H$19</f>
        <v>0</v>
      </c>
      <c r="I141" s="176">
        <f>RES_hhdet_fech!I141/RES_summary!I$19</f>
        <v>0</v>
      </c>
      <c r="J141" s="176">
        <f>RES_hhdet_fech!J141/RES_summary!J$19</f>
        <v>0</v>
      </c>
      <c r="K141" s="176">
        <f>RES_hhdet_fech!K141/RES_summary!K$19</f>
        <v>0</v>
      </c>
      <c r="L141" s="176">
        <f>RES_hhdet_fech!L141/RES_summary!L$19</f>
        <v>0</v>
      </c>
      <c r="M141" s="176">
        <f>RES_hhdet_fech!M141/RES_summary!M$19</f>
        <v>0</v>
      </c>
      <c r="N141" s="176">
        <f>RES_hhdet_fech!N141/RES_summary!N$19</f>
        <v>0</v>
      </c>
      <c r="O141" s="176">
        <f>RES_hhdet_fech!O141/RES_summary!O$19</f>
        <v>0</v>
      </c>
      <c r="P141" s="176">
        <f>RES_hhdet_fech!P141/RES_summary!P$19</f>
        <v>0</v>
      </c>
      <c r="Q141" s="176">
        <f>RES_hhdet_fech!Q141/RES_summary!Q$19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84">
        <f>RES_hhdet_fech!B143/RES_summary!B$19</f>
        <v>85.297860926048713</v>
      </c>
      <c r="C143" s="184">
        <f>RES_hhdet_fech!C143/RES_summary!C$19</f>
        <v>78.20756326043535</v>
      </c>
      <c r="D143" s="184">
        <f>RES_hhdet_fech!D143/RES_summary!D$19</f>
        <v>79.612646875100168</v>
      </c>
      <c r="E143" s="184">
        <f>RES_hhdet_fech!E143/RES_summary!E$19</f>
        <v>80.899209586275177</v>
      </c>
      <c r="F143" s="184">
        <f>RES_hhdet_fech!F143/RES_summary!F$19</f>
        <v>73.60532461273425</v>
      </c>
      <c r="G143" s="184">
        <f>RES_hhdet_fech!G143/RES_summary!G$19</f>
        <v>68.104184712784445</v>
      </c>
      <c r="H143" s="184">
        <f>RES_hhdet_fech!H143/RES_summary!H$19</f>
        <v>65.056045205078547</v>
      </c>
      <c r="I143" s="184">
        <f>RES_hhdet_fech!I143/RES_summary!I$19</f>
        <v>61.505715246283515</v>
      </c>
      <c r="J143" s="184">
        <f>RES_hhdet_fech!J143/RES_summary!J$19</f>
        <v>55.373135303945553</v>
      </c>
      <c r="K143" s="184">
        <f>RES_hhdet_fech!K143/RES_summary!K$19</f>
        <v>55.55995651900389</v>
      </c>
      <c r="L143" s="184">
        <f>RES_hhdet_fech!L143/RES_summary!L$19</f>
        <v>51.091291392733176</v>
      </c>
      <c r="M143" s="184">
        <f>RES_hhdet_fech!M143/RES_summary!M$19</f>
        <v>51.641509417803292</v>
      </c>
      <c r="N143" s="184">
        <f>RES_hhdet_fech!N143/RES_summary!N$19</f>
        <v>49.00335702100692</v>
      </c>
      <c r="O143" s="184">
        <f>RES_hhdet_fech!O143/RES_summary!O$19</f>
        <v>44.195883511481803</v>
      </c>
      <c r="P143" s="184">
        <f>RES_hhdet_fech!P143/RES_summary!P$19</f>
        <v>43.068458449392544</v>
      </c>
      <c r="Q143" s="184">
        <f>RES_hhdet_fech!Q143/RES_summary!Q$19</f>
        <v>46.621542558057364</v>
      </c>
    </row>
    <row r="144" spans="1:17" ht="12.95" customHeight="1" x14ac:dyDescent="0.25">
      <c r="A144" s="158" t="s">
        <v>65</v>
      </c>
      <c r="B144" s="178">
        <f>RES_hhdet_fech!B144/RES_summary!B$19</f>
        <v>36.518538408705503</v>
      </c>
      <c r="C144" s="178">
        <f>RES_hhdet_fech!C144/RES_summary!C$19</f>
        <v>34.076729106637302</v>
      </c>
      <c r="D144" s="178">
        <f>RES_hhdet_fech!D144/RES_summary!D$19</f>
        <v>35.196155573994396</v>
      </c>
      <c r="E144" s="178">
        <f>RES_hhdet_fech!E144/RES_summary!E$19</f>
        <v>35.968955386173597</v>
      </c>
      <c r="F144" s="178">
        <f>RES_hhdet_fech!F144/RES_summary!F$19</f>
        <v>30.473470976374788</v>
      </c>
      <c r="G144" s="178">
        <f>RES_hhdet_fech!G144/RES_summary!G$19</f>
        <v>24.546675443035276</v>
      </c>
      <c r="H144" s="178">
        <f>RES_hhdet_fech!H144/RES_summary!H$19</f>
        <v>24.978909888086804</v>
      </c>
      <c r="I144" s="178">
        <f>RES_hhdet_fech!I144/RES_summary!I$19</f>
        <v>22.555526484214692</v>
      </c>
      <c r="J144" s="178">
        <f>RES_hhdet_fech!J144/RES_summary!J$19</f>
        <v>17.421229322460327</v>
      </c>
      <c r="K144" s="178">
        <f>RES_hhdet_fech!K144/RES_summary!K$19</f>
        <v>17.700426752411133</v>
      </c>
      <c r="L144" s="178">
        <f>RES_hhdet_fech!L144/RES_summary!L$19</f>
        <v>14.14741196863161</v>
      </c>
      <c r="M144" s="178">
        <f>RES_hhdet_fech!M144/RES_summary!M$19</f>
        <v>15.070749499263792</v>
      </c>
      <c r="N144" s="178">
        <f>RES_hhdet_fech!N144/RES_summary!N$19</f>
        <v>13.848330086719621</v>
      </c>
      <c r="O144" s="178">
        <f>RES_hhdet_fech!O144/RES_summary!O$19</f>
        <v>11.095247503132081</v>
      </c>
      <c r="P144" s="178">
        <f>RES_hhdet_fech!P144/RES_summary!P$19</f>
        <v>9.8266202444975637</v>
      </c>
      <c r="Q144" s="178">
        <f>RES_hhdet_fech!Q144/RES_summary!Q$19</f>
        <v>11.544274592401324</v>
      </c>
    </row>
    <row r="145" spans="1:17" ht="12" customHeight="1" x14ac:dyDescent="0.25">
      <c r="A145" s="23" t="s">
        <v>60</v>
      </c>
      <c r="B145" s="177">
        <f>RES_hhdet_fech!B145/RES_summary!B$19</f>
        <v>36.518538408705503</v>
      </c>
      <c r="C145" s="177">
        <f>RES_hhdet_fech!C145/RES_summary!C$19</f>
        <v>34.076729106637302</v>
      </c>
      <c r="D145" s="177">
        <f>RES_hhdet_fech!D145/RES_summary!D$19</f>
        <v>35.196155573994396</v>
      </c>
      <c r="E145" s="177">
        <f>RES_hhdet_fech!E145/RES_summary!E$19</f>
        <v>35.968955386173597</v>
      </c>
      <c r="F145" s="177">
        <f>RES_hhdet_fech!F145/RES_summary!F$19</f>
        <v>30.473470976374788</v>
      </c>
      <c r="G145" s="177">
        <f>RES_hhdet_fech!G145/RES_summary!G$19</f>
        <v>24.546675443035276</v>
      </c>
      <c r="H145" s="177">
        <f>RES_hhdet_fech!H145/RES_summary!H$19</f>
        <v>24.978909888086804</v>
      </c>
      <c r="I145" s="177">
        <f>RES_hhdet_fech!I145/RES_summary!I$19</f>
        <v>22.555526484214692</v>
      </c>
      <c r="J145" s="177">
        <f>RES_hhdet_fech!J145/RES_summary!J$19</f>
        <v>17.421229322460327</v>
      </c>
      <c r="K145" s="177">
        <f>RES_hhdet_fech!K145/RES_summary!K$19</f>
        <v>17.700426752411133</v>
      </c>
      <c r="L145" s="177">
        <f>RES_hhdet_fech!L145/RES_summary!L$19</f>
        <v>14.14741196863161</v>
      </c>
      <c r="M145" s="177">
        <f>RES_hhdet_fech!M145/RES_summary!M$19</f>
        <v>15.070749499263792</v>
      </c>
      <c r="N145" s="177">
        <f>RES_hhdet_fech!N145/RES_summary!N$19</f>
        <v>13.848330086719621</v>
      </c>
      <c r="O145" s="177">
        <f>RES_hhdet_fech!O145/RES_summary!O$19</f>
        <v>11.095247503132081</v>
      </c>
      <c r="P145" s="177">
        <f>RES_hhdet_fech!P145/RES_summary!P$19</f>
        <v>9.8266202444975637</v>
      </c>
      <c r="Q145" s="177">
        <f>RES_hhdet_fech!Q145/RES_summary!Q$19</f>
        <v>11.544274592401324</v>
      </c>
    </row>
    <row r="146" spans="1:17" ht="12.95" customHeight="1" x14ac:dyDescent="0.25">
      <c r="A146" s="158" t="s">
        <v>112</v>
      </c>
      <c r="B146" s="178">
        <f>RES_hhdet_fech!B146/RES_summary!B$19</f>
        <v>9.7453276263053894</v>
      </c>
      <c r="C146" s="178">
        <f>RES_hhdet_fech!C146/RES_summary!C$19</f>
        <v>9.4994091568821037</v>
      </c>
      <c r="D146" s="178">
        <f>RES_hhdet_fech!D146/RES_summary!D$19</f>
        <v>9.0641034717596369</v>
      </c>
      <c r="E146" s="178">
        <f>RES_hhdet_fech!E146/RES_summary!E$19</f>
        <v>8.6231271594364323</v>
      </c>
      <c r="F146" s="178">
        <f>RES_hhdet_fech!F146/RES_summary!F$19</f>
        <v>8.5025879709016525</v>
      </c>
      <c r="G146" s="178">
        <f>RES_hhdet_fech!G146/RES_summary!G$19</f>
        <v>8.3011110236779331</v>
      </c>
      <c r="H146" s="178">
        <f>RES_hhdet_fech!H146/RES_summary!H$19</f>
        <v>7.8177619184668963</v>
      </c>
      <c r="I146" s="178">
        <f>RES_hhdet_fech!I146/RES_summary!I$19</f>
        <v>7.1937767582644838</v>
      </c>
      <c r="J146" s="178">
        <f>RES_hhdet_fech!J146/RES_summary!J$19</f>
        <v>6.9518579748457885</v>
      </c>
      <c r="K146" s="178">
        <f>RES_hhdet_fech!K146/RES_summary!K$19</f>
        <v>6.921686381125923</v>
      </c>
      <c r="L146" s="178">
        <f>RES_hhdet_fech!L146/RES_summary!L$19</f>
        <v>6.6713872639474934</v>
      </c>
      <c r="M146" s="178">
        <f>RES_hhdet_fech!M146/RES_summary!M$19</f>
        <v>6.5329156567457458</v>
      </c>
      <c r="N146" s="178">
        <f>RES_hhdet_fech!N146/RES_summary!N$19</f>
        <v>6.4351767365672483</v>
      </c>
      <c r="O146" s="178">
        <f>RES_hhdet_fech!O146/RES_summary!O$19</f>
        <v>6.2974448295976648</v>
      </c>
      <c r="P146" s="178">
        <f>RES_hhdet_fech!P146/RES_summary!P$19</f>
        <v>6.146456674885223</v>
      </c>
      <c r="Q146" s="178">
        <f>RES_hhdet_fech!Q146/RES_summary!Q$19</f>
        <v>5.9953061284784894</v>
      </c>
    </row>
    <row r="147" spans="1:17" ht="12" customHeight="1" x14ac:dyDescent="0.25">
      <c r="A147" s="23" t="s">
        <v>60</v>
      </c>
      <c r="B147" s="177">
        <f>RES_hhdet_fech!B147/RES_summary!B$19</f>
        <v>9.7453276263053894</v>
      </c>
      <c r="C147" s="177">
        <f>RES_hhdet_fech!C147/RES_summary!C$19</f>
        <v>9.4994091568821037</v>
      </c>
      <c r="D147" s="177">
        <f>RES_hhdet_fech!D147/RES_summary!D$19</f>
        <v>9.0641034717596369</v>
      </c>
      <c r="E147" s="177">
        <f>RES_hhdet_fech!E147/RES_summary!E$19</f>
        <v>8.6231271594364323</v>
      </c>
      <c r="F147" s="177">
        <f>RES_hhdet_fech!F147/RES_summary!F$19</f>
        <v>8.5025879709016525</v>
      </c>
      <c r="G147" s="177">
        <f>RES_hhdet_fech!G147/RES_summary!G$19</f>
        <v>8.3011110236779331</v>
      </c>
      <c r="H147" s="177">
        <f>RES_hhdet_fech!H147/RES_summary!H$19</f>
        <v>7.8177619184668963</v>
      </c>
      <c r="I147" s="177">
        <f>RES_hhdet_fech!I147/RES_summary!I$19</f>
        <v>7.1937767582644838</v>
      </c>
      <c r="J147" s="177">
        <f>RES_hhdet_fech!J147/RES_summary!J$19</f>
        <v>6.9518579748457885</v>
      </c>
      <c r="K147" s="177">
        <f>RES_hhdet_fech!K147/RES_summary!K$19</f>
        <v>6.921686381125923</v>
      </c>
      <c r="L147" s="177">
        <f>RES_hhdet_fech!L147/RES_summary!L$19</f>
        <v>6.6713872639474934</v>
      </c>
      <c r="M147" s="177">
        <f>RES_hhdet_fech!M147/RES_summary!M$19</f>
        <v>6.5329156567457458</v>
      </c>
      <c r="N147" s="177">
        <f>RES_hhdet_fech!N147/RES_summary!N$19</f>
        <v>6.4351767365672483</v>
      </c>
      <c r="O147" s="177">
        <f>RES_hhdet_fech!O147/RES_summary!O$19</f>
        <v>6.2974448295976648</v>
      </c>
      <c r="P147" s="177">
        <f>RES_hhdet_fech!P147/RES_summary!P$19</f>
        <v>6.146456674885223</v>
      </c>
      <c r="Q147" s="177">
        <f>RES_hhdet_fech!Q147/RES_summary!Q$19</f>
        <v>5.9953061284784894</v>
      </c>
    </row>
    <row r="148" spans="1:17" ht="12" customHeight="1" x14ac:dyDescent="0.25">
      <c r="A148" s="158" t="s">
        <v>63</v>
      </c>
      <c r="B148" s="178">
        <f>RES_hhdet_fech!B148/RES_summary!B$19</f>
        <v>23.758317030962484</v>
      </c>
      <c r="C148" s="178">
        <f>RES_hhdet_fech!C148/RES_summary!C$19</f>
        <v>22.000003213388325</v>
      </c>
      <c r="D148" s="178">
        <f>RES_hhdet_fech!D148/RES_summary!D$19</f>
        <v>23.022343308401901</v>
      </c>
      <c r="E148" s="178">
        <f>RES_hhdet_fech!E148/RES_summary!E$19</f>
        <v>22.896482776439107</v>
      </c>
      <c r="F148" s="178">
        <f>RES_hhdet_fech!F148/RES_summary!F$19</f>
        <v>20.933246670150336</v>
      </c>
      <c r="G148" s="178">
        <f>RES_hhdet_fech!G148/RES_summary!G$19</f>
        <v>22.211752207369166</v>
      </c>
      <c r="H148" s="178">
        <f>RES_hhdet_fech!H148/RES_summary!H$19</f>
        <v>20.038943038422651</v>
      </c>
      <c r="I148" s="178">
        <f>RES_hhdet_fech!I148/RES_summary!I$19</f>
        <v>18.676843743033121</v>
      </c>
      <c r="J148" s="178">
        <f>RES_hhdet_fech!J148/RES_summary!J$19</f>
        <v>18.631769651365452</v>
      </c>
      <c r="K148" s="178">
        <f>RES_hhdet_fech!K148/RES_summary!K$19</f>
        <v>18.394270898484827</v>
      </c>
      <c r="L148" s="178">
        <f>RES_hhdet_fech!L148/RES_summary!L$19</f>
        <v>17.650233234852529</v>
      </c>
      <c r="M148" s="178">
        <f>RES_hhdet_fech!M148/RES_summary!M$19</f>
        <v>17.304399267571622</v>
      </c>
      <c r="N148" s="178">
        <f>RES_hhdet_fech!N148/RES_summary!N$19</f>
        <v>16.542423515553999</v>
      </c>
      <c r="O148" s="178">
        <f>RES_hhdet_fech!O148/RES_summary!O$19</f>
        <v>15.687438923492095</v>
      </c>
      <c r="P148" s="178">
        <f>RES_hhdet_fech!P148/RES_summary!P$19</f>
        <v>16.369472677661587</v>
      </c>
      <c r="Q148" s="178">
        <f>RES_hhdet_fech!Q148/RES_summary!Q$19</f>
        <v>17.923079942042865</v>
      </c>
    </row>
    <row r="149" spans="1:17" ht="12" customHeight="1" x14ac:dyDescent="0.25">
      <c r="A149" s="167" t="s">
        <v>144</v>
      </c>
      <c r="B149" s="183">
        <f>RES_hhdet_fech!B149/RES_summary!B$19</f>
        <v>47.608037908933888</v>
      </c>
      <c r="C149" s="183">
        <f>RES_hhdet_fech!C149/RES_summary!C$19</f>
        <v>44.302176154246482</v>
      </c>
      <c r="D149" s="183">
        <f>RES_hhdet_fech!D149/RES_summary!D$19</f>
        <v>45.210146050701269</v>
      </c>
      <c r="E149" s="183">
        <f>RES_hhdet_fech!E149/RES_summary!E$19</f>
        <v>44.789909828344101</v>
      </c>
      <c r="F149" s="183">
        <f>RES_hhdet_fech!F149/RES_summary!F$19</f>
        <v>43.378184539618275</v>
      </c>
      <c r="G149" s="183">
        <f>RES_hhdet_fech!G149/RES_summary!G$19</f>
        <v>42.127221110276793</v>
      </c>
      <c r="H149" s="183">
        <f>RES_hhdet_fech!H149/RES_summary!H$19</f>
        <v>39.90592022197648</v>
      </c>
      <c r="I149" s="183">
        <f>RES_hhdet_fech!I149/RES_summary!I$19</f>
        <v>40.538995568478136</v>
      </c>
      <c r="J149" s="183">
        <f>RES_hhdet_fech!J149/RES_summary!J$19</f>
        <v>39.222810201996097</v>
      </c>
      <c r="K149" s="183">
        <f>RES_hhdet_fech!K149/RES_summary!K$19</f>
        <v>38.518390809184567</v>
      </c>
      <c r="L149" s="183">
        <f>RES_hhdet_fech!L149/RES_summary!L$19</f>
        <v>37.556107323257791</v>
      </c>
      <c r="M149" s="183">
        <f>RES_hhdet_fech!M149/RES_summary!M$19</f>
        <v>34.759433720664831</v>
      </c>
      <c r="N149" s="183">
        <f>RES_hhdet_fech!N149/RES_summary!N$19</f>
        <v>32.300658798260436</v>
      </c>
      <c r="O149" s="183">
        <f>RES_hhdet_fech!O149/RES_summary!O$19</f>
        <v>30.620029763935975</v>
      </c>
      <c r="P149" s="183">
        <f>RES_hhdet_fech!P149/RES_summary!P$19</f>
        <v>30.553636036821572</v>
      </c>
      <c r="Q149" s="183">
        <f>RES_hhdet_fech!Q149/RES_summary!Q$19</f>
        <v>31.508156304711676</v>
      </c>
    </row>
    <row r="150" spans="1:17" ht="12" customHeight="1" x14ac:dyDescent="0.25">
      <c r="A150" s="167" t="s">
        <v>143</v>
      </c>
      <c r="B150" s="183">
        <f>RES_hhdet_fech!B150/RES_summary!B$19</f>
        <v>18.597321332894968</v>
      </c>
      <c r="C150" s="183">
        <f>RES_hhdet_fech!C150/RES_summary!C$19</f>
        <v>17.199206195766092</v>
      </c>
      <c r="D150" s="183">
        <f>RES_hhdet_fech!D150/RES_summary!D$19</f>
        <v>18.00111331978389</v>
      </c>
      <c r="E150" s="183">
        <f>RES_hhdet_fech!E150/RES_summary!E$19</f>
        <v>18.010567791575173</v>
      </c>
      <c r="F150" s="183">
        <f>RES_hhdet_fech!F150/RES_summary!F$19</f>
        <v>17.618936022394003</v>
      </c>
      <c r="G150" s="183">
        <f>RES_hhdet_fech!G150/RES_summary!G$19</f>
        <v>19.822660707514789</v>
      </c>
      <c r="H150" s="183">
        <f>RES_hhdet_fech!H150/RES_summary!H$19</f>
        <v>17.101215343080938</v>
      </c>
      <c r="I150" s="183">
        <f>RES_hhdet_fech!I150/RES_summary!I$19</f>
        <v>16.947212312393706</v>
      </c>
      <c r="J150" s="183">
        <f>RES_hhdet_fech!J150/RES_summary!J$19</f>
        <v>16.659937030382704</v>
      </c>
      <c r="K150" s="183">
        <f>RES_hhdet_fech!K150/RES_summary!K$19</f>
        <v>16.544931783583731</v>
      </c>
      <c r="L150" s="183">
        <f>RES_hhdet_fech!L150/RES_summary!L$19</f>
        <v>16.289061446558549</v>
      </c>
      <c r="M150" s="183">
        <f>RES_hhdet_fech!M150/RES_summary!M$19</f>
        <v>16.080170874718537</v>
      </c>
      <c r="N150" s="183">
        <f>RES_hhdet_fech!N150/RES_summary!N$19</f>
        <v>15.736784276646178</v>
      </c>
      <c r="O150" s="183">
        <f>RES_hhdet_fech!O150/RES_summary!O$19</f>
        <v>15.402635225092071</v>
      </c>
      <c r="P150" s="183">
        <f>RES_hhdet_fech!P150/RES_summary!P$19</f>
        <v>16.025355422876753</v>
      </c>
      <c r="Q150" s="183">
        <f>RES_hhdet_fech!Q150/RES_summary!Q$19</f>
        <v>17.6637266086992</v>
      </c>
    </row>
    <row r="151" spans="1:17" ht="12" customHeight="1" x14ac:dyDescent="0.25">
      <c r="A151" s="166" t="s">
        <v>57</v>
      </c>
      <c r="B151" s="182">
        <f>RES_hhdet_fech!B151/RES_summary!B$19</f>
        <v>0.95216075817867052</v>
      </c>
      <c r="C151" s="182">
        <f>RES_hhdet_fech!C151/RES_summary!C$19</f>
        <v>0.44302176154246214</v>
      </c>
      <c r="D151" s="182">
        <f>RES_hhdet_fech!D151/RES_summary!D$19</f>
        <v>0.90420292101402211</v>
      </c>
      <c r="E151" s="182">
        <f>RES_hhdet_fech!E151/RES_summary!E$19</f>
        <v>0.89579819656687854</v>
      </c>
      <c r="F151" s="182">
        <f>RES_hhdet_fech!F151/RES_summary!F$19</f>
        <v>0.86756369079236195</v>
      </c>
      <c r="G151" s="182">
        <f>RES_hhdet_fech!G151/RES_summary!G$19</f>
        <v>5.0552665332332181</v>
      </c>
      <c r="H151" s="182">
        <f>RES_hhdet_fech!H151/RES_summary!H$19</f>
        <v>1.7957664099889483</v>
      </c>
      <c r="I151" s="182">
        <f>RES_hhdet_fech!I151/RES_summary!I$19</f>
        <v>0.81077991136956828</v>
      </c>
      <c r="J151" s="182">
        <f>RES_hhdet_fech!J151/RES_summary!J$19</f>
        <v>0.78445620403992222</v>
      </c>
      <c r="K151" s="182">
        <f>RES_hhdet_fech!K151/RES_summary!K$19</f>
        <v>0.77036781618368744</v>
      </c>
      <c r="L151" s="182">
        <f>RES_hhdet_fech!L151/RES_summary!L$19</f>
        <v>0.7511221464651513</v>
      </c>
      <c r="M151" s="182">
        <f>RES_hhdet_fech!M151/RES_summary!M$19</f>
        <v>0.69518867441329335</v>
      </c>
      <c r="N151" s="182">
        <f>RES_hhdet_fech!N151/RES_summary!N$19</f>
        <v>0.64601317596520447</v>
      </c>
      <c r="O151" s="182">
        <f>RES_hhdet_fech!O151/RES_summary!O$19</f>
        <v>0.61240059527871704</v>
      </c>
      <c r="P151" s="182">
        <f>RES_hhdet_fech!P151/RES_summary!P$19</f>
        <v>1.0693772612887531</v>
      </c>
      <c r="Q151" s="182">
        <f>RES_hhdet_fech!Q151/RES_summary!Q$19</f>
        <v>2.6781932859004929</v>
      </c>
    </row>
    <row r="152" spans="1:17" ht="12" customHeight="1" x14ac:dyDescent="0.25">
      <c r="A152" s="147" t="s">
        <v>59</v>
      </c>
      <c r="B152" s="181">
        <f>RES_hhdet_fech!B152/RES_summary!B$19</f>
        <v>17.645160574716297</v>
      </c>
      <c r="C152" s="181">
        <f>RES_hhdet_fech!C152/RES_summary!C$19</f>
        <v>16.756184434223631</v>
      </c>
      <c r="D152" s="181">
        <f>RES_hhdet_fech!D152/RES_summary!D$19</f>
        <v>17.096910398769865</v>
      </c>
      <c r="E152" s="181">
        <f>RES_hhdet_fech!E152/RES_summary!E$19</f>
        <v>17.114769595008298</v>
      </c>
      <c r="F152" s="181">
        <f>RES_hhdet_fech!F152/RES_summary!F$19</f>
        <v>16.75137233160164</v>
      </c>
      <c r="G152" s="181">
        <f>RES_hhdet_fech!G152/RES_summary!G$19</f>
        <v>14.767394174281572</v>
      </c>
      <c r="H152" s="181">
        <f>RES_hhdet_fech!H152/RES_summary!H$19</f>
        <v>15.305448933091988</v>
      </c>
      <c r="I152" s="181">
        <f>RES_hhdet_fech!I152/RES_summary!I$19</f>
        <v>16.136432401024138</v>
      </c>
      <c r="J152" s="181">
        <f>RES_hhdet_fech!J152/RES_summary!J$19</f>
        <v>15.87548082634278</v>
      </c>
      <c r="K152" s="181">
        <f>RES_hhdet_fech!K152/RES_summary!K$19</f>
        <v>15.774563967400043</v>
      </c>
      <c r="L152" s="181">
        <f>RES_hhdet_fech!L152/RES_summary!L$19</f>
        <v>15.537939300093399</v>
      </c>
      <c r="M152" s="181">
        <f>RES_hhdet_fech!M152/RES_summary!M$19</f>
        <v>15.384982200305245</v>
      </c>
      <c r="N152" s="181">
        <f>RES_hhdet_fech!N152/RES_summary!N$19</f>
        <v>15.090771100680977</v>
      </c>
      <c r="O152" s="181">
        <f>RES_hhdet_fech!O152/RES_summary!O$19</f>
        <v>14.790234629813355</v>
      </c>
      <c r="P152" s="181">
        <f>RES_hhdet_fech!P152/RES_summary!P$19</f>
        <v>14.955978161588002</v>
      </c>
      <c r="Q152" s="181">
        <f>RES_hhdet_fech!Q152/RES_summary!Q$19</f>
        <v>14.985533322798711</v>
      </c>
    </row>
    <row r="153" spans="1:17" ht="12" customHeight="1" x14ac:dyDescent="0.25">
      <c r="A153" s="163" t="s">
        <v>142</v>
      </c>
      <c r="B153" s="180">
        <f>RES_hhdet_fech!B153/RES_summary!B$19</f>
        <v>38.850333674675433</v>
      </c>
      <c r="C153" s="180">
        <f>RES_hhdet_fech!C153/RES_summary!C$19</f>
        <v>35.161752022847985</v>
      </c>
      <c r="D153" s="180">
        <f>RES_hhdet_fech!D153/RES_summary!D$19</f>
        <v>35.986370581303966</v>
      </c>
      <c r="E153" s="180">
        <f>RES_hhdet_fech!E153/RES_summary!E$19</f>
        <v>36.424178485148751</v>
      </c>
      <c r="F153" s="180">
        <f>RES_hhdet_fech!F153/RES_summary!F$19</f>
        <v>35.328911564652273</v>
      </c>
      <c r="G153" s="180">
        <f>RES_hhdet_fech!G153/RES_summary!G$19</f>
        <v>33.496210090312914</v>
      </c>
      <c r="H153" s="180">
        <f>RES_hhdet_fech!H153/RES_summary!H$19</f>
        <v>32.363650285074101</v>
      </c>
      <c r="I153" s="180">
        <f>RES_hhdet_fech!I153/RES_summary!I$19</f>
        <v>38.567224965686712</v>
      </c>
      <c r="J153" s="180">
        <f>RES_hhdet_fech!J153/RES_summary!J$19</f>
        <v>38.240801020402074</v>
      </c>
      <c r="K153" s="180">
        <f>RES_hhdet_fech!K153/RES_summary!K$19</f>
        <v>37.163354893225971</v>
      </c>
      <c r="L153" s="180">
        <f>RES_hhdet_fech!L153/RES_summary!L$19</f>
        <v>38.352637369908734</v>
      </c>
      <c r="M153" s="180">
        <f>RES_hhdet_fech!M153/RES_summary!M$19</f>
        <v>37.405867851681762</v>
      </c>
      <c r="N153" s="180">
        <f>RES_hhdet_fech!N153/RES_summary!N$19</f>
        <v>34.783238778219548</v>
      </c>
      <c r="O153" s="180">
        <f>RES_hhdet_fech!O153/RES_summary!O$19</f>
        <v>33.498826483037078</v>
      </c>
      <c r="P153" s="180">
        <f>RES_hhdet_fech!P153/RES_summary!P$19</f>
        <v>32.34418573595952</v>
      </c>
      <c r="Q153" s="180">
        <f>RES_hhdet_fech!Q153/RES_summary!Q$19</f>
        <v>33.461686300549253</v>
      </c>
    </row>
    <row r="154" spans="1:17" ht="12" customHeight="1" x14ac:dyDescent="0.25">
      <c r="A154" s="161" t="s">
        <v>141</v>
      </c>
      <c r="B154" s="179">
        <f>RES_hhdet_fech!B154/RES_summary!B$19</f>
        <v>18.422167248209799</v>
      </c>
      <c r="C154" s="179">
        <f>RES_hhdet_fech!C154/RES_summary!C$19</f>
        <v>17.107801954452107</v>
      </c>
      <c r="D154" s="179">
        <f>RES_hhdet_fech!D154/RES_summary!D$19</f>
        <v>17.816637810395946</v>
      </c>
      <c r="E154" s="179">
        <f>RES_hhdet_fech!E154/RES_summary!E$19</f>
        <v>17.843253164711264</v>
      </c>
      <c r="F154" s="179">
        <f>RES_hhdet_fech!F154/RES_summary!F$19</f>
        <v>17.457950562894677</v>
      </c>
      <c r="G154" s="179">
        <f>RES_hhdet_fech!G154/RES_summary!G$19</f>
        <v>18.78693938511913</v>
      </c>
      <c r="H154" s="179">
        <f>RES_hhdet_fech!H154/RES_summary!H$19</f>
        <v>16.761813195920336</v>
      </c>
      <c r="I154" s="179">
        <f>RES_hhdet_fech!I154/RES_summary!I$19</f>
        <v>16.907776900337868</v>
      </c>
      <c r="J154" s="179">
        <f>RES_hhdet_fech!J154/RES_summary!J$19</f>
        <v>16.640296846750825</v>
      </c>
      <c r="K154" s="179">
        <f>RES_hhdet_fech!K154/RES_summary!K$19</f>
        <v>16.517831065264563</v>
      </c>
      <c r="L154" s="179">
        <f>RES_hhdet_fech!L154/RES_summary!L$19</f>
        <v>16.304992047491567</v>
      </c>
      <c r="M154" s="179">
        <f>RES_hhdet_fech!M154/RES_summary!M$19</f>
        <v>16.133099557338873</v>
      </c>
      <c r="N154" s="179">
        <f>RES_hhdet_fech!N154/RES_summary!N$19</f>
        <v>15.786435876245362</v>
      </c>
      <c r="O154" s="179">
        <f>RES_hhdet_fech!O154/RES_summary!O$19</f>
        <v>15.460211159474092</v>
      </c>
      <c r="P154" s="179">
        <f>RES_hhdet_fech!P154/RES_summary!P$19</f>
        <v>16.088024662346577</v>
      </c>
      <c r="Q154" s="179">
        <f>RES_hhdet_fech!Q154/RES_summary!Q$19</f>
        <v>17.829776658345398</v>
      </c>
    </row>
    <row r="155" spans="1:17" ht="12" customHeight="1" x14ac:dyDescent="0.25">
      <c r="A155" s="148" t="s">
        <v>60</v>
      </c>
      <c r="B155" s="177">
        <f>RES_hhdet_fech!B155/RES_summary!B$19</f>
        <v>0.7770066734935005</v>
      </c>
      <c r="C155" s="177">
        <f>RES_hhdet_fech!C155/RES_summary!C$19</f>
        <v>0.35161752022847648</v>
      </c>
      <c r="D155" s="177">
        <f>RES_hhdet_fech!D155/RES_summary!D$19</f>
        <v>0.71972741162607856</v>
      </c>
      <c r="E155" s="177">
        <f>RES_hhdet_fech!E155/RES_summary!E$19</f>
        <v>0.72848356970297246</v>
      </c>
      <c r="F155" s="177">
        <f>RES_hhdet_fech!F155/RES_summary!F$19</f>
        <v>0.70657823129304342</v>
      </c>
      <c r="G155" s="177">
        <f>RES_hhdet_fech!G155/RES_summary!G$19</f>
        <v>4.0195452108375527</v>
      </c>
      <c r="H155" s="177">
        <f>RES_hhdet_fech!H155/RES_summary!H$19</f>
        <v>1.4563642628283406</v>
      </c>
      <c r="I155" s="177">
        <f>RES_hhdet_fech!I155/RES_summary!I$19</f>
        <v>0.77134449931373827</v>
      </c>
      <c r="J155" s="177">
        <f>RES_hhdet_fech!J155/RES_summary!J$19</f>
        <v>0.76481602040804275</v>
      </c>
      <c r="K155" s="177">
        <f>RES_hhdet_fech!K155/RES_summary!K$19</f>
        <v>0.74326709786451572</v>
      </c>
      <c r="L155" s="177">
        <f>RES_hhdet_fech!L155/RES_summary!L$19</f>
        <v>0.76705274739817275</v>
      </c>
      <c r="M155" s="177">
        <f>RES_hhdet_fech!M155/RES_summary!M$19</f>
        <v>0.74811735703363091</v>
      </c>
      <c r="N155" s="177">
        <f>RES_hhdet_fech!N155/RES_summary!N$19</f>
        <v>0.69566477556438633</v>
      </c>
      <c r="O155" s="177">
        <f>RES_hhdet_fech!O155/RES_summary!O$19</f>
        <v>0.66997652966073895</v>
      </c>
      <c r="P155" s="177">
        <f>RES_hhdet_fech!P155/RES_summary!P$19</f>
        <v>1.1320465007585792</v>
      </c>
      <c r="Q155" s="177">
        <f>RES_hhdet_fech!Q155/RES_summary!Q$19</f>
        <v>2.8442433355466865</v>
      </c>
    </row>
    <row r="156" spans="1:17" ht="12" customHeight="1" x14ac:dyDescent="0.25">
      <c r="A156" s="148" t="s">
        <v>59</v>
      </c>
      <c r="B156" s="177">
        <f>RES_hhdet_fech!B156/RES_summary!B$19</f>
        <v>17.645160574716297</v>
      </c>
      <c r="C156" s="177">
        <f>RES_hhdet_fech!C156/RES_summary!C$19</f>
        <v>16.756184434223631</v>
      </c>
      <c r="D156" s="177">
        <f>RES_hhdet_fech!D156/RES_summary!D$19</f>
        <v>17.096910398769865</v>
      </c>
      <c r="E156" s="177">
        <f>RES_hhdet_fech!E156/RES_summary!E$19</f>
        <v>17.114769595008287</v>
      </c>
      <c r="F156" s="177">
        <f>RES_hhdet_fech!F156/RES_summary!F$19</f>
        <v>16.75137233160163</v>
      </c>
      <c r="G156" s="177">
        <f>RES_hhdet_fech!G156/RES_summary!G$19</f>
        <v>14.767394174281575</v>
      </c>
      <c r="H156" s="177">
        <f>RES_hhdet_fech!H156/RES_summary!H$19</f>
        <v>15.305448933091993</v>
      </c>
      <c r="I156" s="177">
        <f>RES_hhdet_fech!I156/RES_summary!I$19</f>
        <v>16.136432401024134</v>
      </c>
      <c r="J156" s="177">
        <f>RES_hhdet_fech!J156/RES_summary!J$19</f>
        <v>15.875480826342784</v>
      </c>
      <c r="K156" s="177">
        <f>RES_hhdet_fech!K156/RES_summary!K$19</f>
        <v>15.774563967400047</v>
      </c>
      <c r="L156" s="177">
        <f>RES_hhdet_fech!L156/RES_summary!L$19</f>
        <v>15.537939300093395</v>
      </c>
      <c r="M156" s="177">
        <f>RES_hhdet_fech!M156/RES_summary!M$19</f>
        <v>15.384982200305242</v>
      </c>
      <c r="N156" s="177">
        <f>RES_hhdet_fech!N156/RES_summary!N$19</f>
        <v>15.090771100680973</v>
      </c>
      <c r="O156" s="177">
        <f>RES_hhdet_fech!O156/RES_summary!O$19</f>
        <v>14.790234629813352</v>
      </c>
      <c r="P156" s="177">
        <f>RES_hhdet_fech!P156/RES_summary!P$19</f>
        <v>14.955978161587998</v>
      </c>
      <c r="Q156" s="177">
        <f>RES_hhdet_fech!Q156/RES_summary!Q$19</f>
        <v>14.985533322798711</v>
      </c>
    </row>
    <row r="157" spans="1:17" ht="12" customHeight="1" x14ac:dyDescent="0.25">
      <c r="A157" s="158" t="s">
        <v>62</v>
      </c>
      <c r="B157" s="178">
        <f>RES_hhdet_fech!B157/RES_summary!B$19</f>
        <v>15.275677860075339</v>
      </c>
      <c r="C157" s="178">
        <f>RES_hhdet_fech!C157/RES_summary!C$19</f>
        <v>12.631421783527626</v>
      </c>
      <c r="D157" s="178">
        <f>RES_hhdet_fech!D157/RES_summary!D$19</f>
        <v>12.330044520944234</v>
      </c>
      <c r="E157" s="178">
        <f>RES_hhdet_fech!E157/RES_summary!E$19</f>
        <v>13.410644264226034</v>
      </c>
      <c r="F157" s="178">
        <f>RES_hhdet_fech!F157/RES_summary!F$19</f>
        <v>13.696018995307469</v>
      </c>
      <c r="G157" s="178">
        <f>RES_hhdet_fech!G157/RES_summary!G$19</f>
        <v>13.044646038702055</v>
      </c>
      <c r="H157" s="178">
        <f>RES_hhdet_fech!H157/RES_summary!H$19</f>
        <v>12.220430360102206</v>
      </c>
      <c r="I157" s="178">
        <f>RES_hhdet_fech!I157/RES_summary!I$19</f>
        <v>13.07956826077122</v>
      </c>
      <c r="J157" s="178">
        <f>RES_hhdet_fech!J157/RES_summary!J$19</f>
        <v>12.368278355273985</v>
      </c>
      <c r="K157" s="178">
        <f>RES_hhdet_fech!K157/RES_summary!K$19</f>
        <v>12.543572486982008</v>
      </c>
      <c r="L157" s="178">
        <f>RES_hhdet_fech!L157/RES_summary!L$19</f>
        <v>12.622258925301541</v>
      </c>
      <c r="M157" s="178">
        <f>RES_hhdet_fech!M157/RES_summary!M$19</f>
        <v>12.733444994222133</v>
      </c>
      <c r="N157" s="178">
        <f>RES_hhdet_fech!N157/RES_summary!N$19</f>
        <v>12.177426682166052</v>
      </c>
      <c r="O157" s="178">
        <f>RES_hhdet_fech!O157/RES_summary!O$19</f>
        <v>11.115752255259963</v>
      </c>
      <c r="P157" s="178">
        <f>RES_hhdet_fech!P157/RES_summary!P$19</f>
        <v>10.725908852348168</v>
      </c>
      <c r="Q157" s="178">
        <f>RES_hhdet_fech!Q157/RES_summary!Q$19</f>
        <v>11.15888189513468</v>
      </c>
    </row>
    <row r="158" spans="1:17" ht="12" customHeight="1" x14ac:dyDescent="0.25">
      <c r="A158" s="23" t="s">
        <v>57</v>
      </c>
      <c r="B158" s="177">
        <f>RES_hhdet_fech!B158/RES_summary!B$19</f>
        <v>20.155566711821447</v>
      </c>
      <c r="C158" s="177">
        <f>RES_hhdet_fech!C158/RES_summary!C$19</f>
        <v>15.408442794248172</v>
      </c>
      <c r="D158" s="177">
        <f>RES_hhdet_fech!D158/RES_summary!D$19</f>
        <v>15.119771578932538</v>
      </c>
      <c r="E158" s="177">
        <f>RES_hhdet_fech!E158/RES_summary!E$19</f>
        <v>16.31051434838098</v>
      </c>
      <c r="F158" s="177">
        <f>RES_hhdet_fech!F158/RES_summary!F$19</f>
        <v>16.931076696166144</v>
      </c>
      <c r="G158" s="177">
        <f>RES_hhdet_fech!G158/RES_summary!G$19</f>
        <v>16.563000796371927</v>
      </c>
      <c r="H158" s="177">
        <f>RES_hhdet_fech!H158/RES_summary!H$19</f>
        <v>15.025775869043562</v>
      </c>
      <c r="I158" s="177">
        <f>RES_hhdet_fech!I158/RES_summary!I$19</f>
        <v>16.083951904427508</v>
      </c>
      <c r="J158" s="177">
        <f>RES_hhdet_fech!J158/RES_summary!J$19</f>
        <v>15.153721180214944</v>
      </c>
      <c r="K158" s="177">
        <f>RES_hhdet_fech!K158/RES_summary!K$19</f>
        <v>15.541524221739833</v>
      </c>
      <c r="L158" s="177">
        <f>RES_hhdet_fech!L158/RES_summary!L$19</f>
        <v>15.302371696805507</v>
      </c>
      <c r="M158" s="177">
        <f>RES_hhdet_fech!M158/RES_summary!M$19</f>
        <v>15.107181270848956</v>
      </c>
      <c r="N158" s="177">
        <f>RES_hhdet_fech!N158/RES_summary!N$19</f>
        <v>14.658961682259303</v>
      </c>
      <c r="O158" s="177">
        <f>RES_hhdet_fech!O158/RES_summary!O$19</f>
        <v>13.163522092493695</v>
      </c>
      <c r="P158" s="177">
        <f>RES_hhdet_fech!P158/RES_summary!P$19</f>
        <v>12.932185375465268</v>
      </c>
      <c r="Q158" s="177">
        <f>RES_hhdet_fech!Q158/RES_summary!Q$19</f>
        <v>13.411774674477074</v>
      </c>
    </row>
    <row r="159" spans="1:17" ht="12" customHeight="1" x14ac:dyDescent="0.25">
      <c r="A159" s="29" t="s">
        <v>140</v>
      </c>
      <c r="B159" s="176">
        <f>RES_hhdet_fech!B159/RES_summary!B$19</f>
        <v>10.3735470354407</v>
      </c>
      <c r="C159" s="176">
        <f>RES_hhdet_fech!C159/RES_summary!C$19</f>
        <v>7.7434841735671931</v>
      </c>
      <c r="D159" s="176">
        <f>RES_hhdet_fech!D159/RES_summary!D$19</f>
        <v>7.6700321908512112</v>
      </c>
      <c r="E159" s="176">
        <f>RES_hhdet_fech!E159/RES_summary!E$19</f>
        <v>8.8665667957544692</v>
      </c>
      <c r="F159" s="176">
        <f>RES_hhdet_fech!F159/RES_summary!F$19</f>
        <v>8.9115389219322747</v>
      </c>
      <c r="G159" s="176">
        <f>RES_hhdet_fech!G159/RES_summary!G$19</f>
        <v>8.578064167874043</v>
      </c>
      <c r="H159" s="176">
        <f>RES_hhdet_fech!H159/RES_summary!H$19</f>
        <v>9.421158905773467</v>
      </c>
      <c r="I159" s="176">
        <f>RES_hhdet_fech!I159/RES_summary!I$19</f>
        <v>10.126942635126724</v>
      </c>
      <c r="J159" s="176">
        <f>RES_hhdet_fech!J159/RES_summary!J$19</f>
        <v>9.8354097944479033</v>
      </c>
      <c r="K159" s="176">
        <f>RES_hhdet_fech!K159/RES_summary!K$19</f>
        <v>9.9711890560059864</v>
      </c>
      <c r="L159" s="176">
        <f>RES_hhdet_fech!L159/RES_summary!L$19</f>
        <v>10.378010020211509</v>
      </c>
      <c r="M159" s="176">
        <f>RES_hhdet_fech!M159/RES_summary!M$19</f>
        <v>10.339391187787456</v>
      </c>
      <c r="N159" s="176">
        <f>RES_hhdet_fech!N159/RES_summary!N$19</f>
        <v>9.7796846479360635</v>
      </c>
      <c r="O159" s="176">
        <f>RES_hhdet_fech!O159/RES_summary!O$19</f>
        <v>8.8638139308459944</v>
      </c>
      <c r="P159" s="176">
        <f>RES_hhdet_fech!P159/RES_summary!P$19</f>
        <v>8.4603732778489817</v>
      </c>
      <c r="Q159" s="176">
        <f>RES_hhdet_fech!Q159/RES_summary!Q$19</f>
        <v>8.8779684021701293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84">
        <f>RES_hhdet_fech!B161/RES_summary!B$19</f>
        <v>99.31071955850723</v>
      </c>
      <c r="C161" s="184">
        <f>RES_hhdet_fech!C161/RES_summary!C$19</f>
        <v>91.256583835117652</v>
      </c>
      <c r="D161" s="184">
        <f>RES_hhdet_fech!D161/RES_summary!D$19</f>
        <v>93.755816663774439</v>
      </c>
      <c r="E161" s="184">
        <f>RES_hhdet_fech!E161/RES_summary!E$19</f>
        <v>98.479336847544104</v>
      </c>
      <c r="F161" s="184">
        <f>RES_hhdet_fech!F161/RES_summary!F$19</f>
        <v>88.842065093762571</v>
      </c>
      <c r="G161" s="184">
        <f>RES_hhdet_fech!G161/RES_summary!G$19</f>
        <v>79.965210797601543</v>
      </c>
      <c r="H161" s="184">
        <f>RES_hhdet_fech!H161/RES_summary!H$19</f>
        <v>82.595958599591583</v>
      </c>
      <c r="I161" s="184">
        <f>RES_hhdet_fech!I161/RES_summary!I$19</f>
        <v>88.377815942451576</v>
      </c>
      <c r="J161" s="184">
        <f>RES_hhdet_fech!J161/RES_summary!J$19</f>
        <v>78.204473662266338</v>
      </c>
      <c r="K161" s="184">
        <f>RES_hhdet_fech!K161/RES_summary!K$19</f>
        <v>77.975771022398774</v>
      </c>
      <c r="L161" s="184">
        <f>RES_hhdet_fech!L161/RES_summary!L$19</f>
        <v>71.864374913379834</v>
      </c>
      <c r="M161" s="184">
        <f>RES_hhdet_fech!M161/RES_summary!M$19</f>
        <v>73.147329865142282</v>
      </c>
      <c r="N161" s="184">
        <f>RES_hhdet_fech!N161/RES_summary!N$19</f>
        <v>68.458635788362713</v>
      </c>
      <c r="O161" s="184">
        <f>RES_hhdet_fech!O161/RES_summary!O$19</f>
        <v>59.679113026336218</v>
      </c>
      <c r="P161" s="184">
        <f>RES_hhdet_fech!P161/RES_summary!P$19</f>
        <v>57.571967265300145</v>
      </c>
      <c r="Q161" s="184">
        <f>RES_hhdet_fech!Q161/RES_summary!Q$19</f>
        <v>65.745311458641552</v>
      </c>
    </row>
    <row r="162" spans="1:17" ht="12.95" customHeight="1" x14ac:dyDescent="0.25">
      <c r="A162" s="158" t="s">
        <v>65</v>
      </c>
      <c r="B162" s="178">
        <f>RES_hhdet_fech!B162/RES_summary!B$19</f>
        <v>57.664561192343427</v>
      </c>
      <c r="C162" s="178">
        <f>RES_hhdet_fech!C162/RES_summary!C$19</f>
        <v>53.808662947509362</v>
      </c>
      <c r="D162" s="178">
        <f>RES_hhdet_fech!D162/RES_summary!D$19</f>
        <v>55.574948075524432</v>
      </c>
      <c r="E162" s="178">
        <f>RES_hhdet_fech!E162/RES_summary!E$19</f>
        <v>59.168647781463164</v>
      </c>
      <c r="F162" s="178">
        <f>RES_hhdet_fech!F162/RES_summary!F$19</f>
        <v>51.197883794919015</v>
      </c>
      <c r="G162" s="178">
        <f>RES_hhdet_fech!G162/RES_summary!G$19</f>
        <v>41.749253248539169</v>
      </c>
      <c r="H162" s="178">
        <f>RES_hhdet_fech!H162/RES_summary!H$19</f>
        <v>47.32965843425584</v>
      </c>
      <c r="I162" s="178">
        <f>RES_hhdet_fech!I162/RES_summary!I$19</f>
        <v>53.663173663680254</v>
      </c>
      <c r="J162" s="178">
        <f>RES_hhdet_fech!J162/RES_summary!J$19</f>
        <v>44.221774574069393</v>
      </c>
      <c r="K162" s="178">
        <f>RES_hhdet_fech!K162/RES_summary!K$19</f>
        <v>43.694587639887061</v>
      </c>
      <c r="L162" s="178">
        <f>RES_hhdet_fech!L162/RES_summary!L$19</f>
        <v>38.199744113963838</v>
      </c>
      <c r="M162" s="178">
        <f>RES_hhdet_fech!M162/RES_summary!M$19</f>
        <v>39.63661633327866</v>
      </c>
      <c r="N162" s="178">
        <f>RES_hhdet_fech!N162/RES_summary!N$19</f>
        <v>36.349368505765277</v>
      </c>
      <c r="O162" s="178">
        <f>RES_hhdet_fech!O162/RES_summary!O$19</f>
        <v>29.660859237329209</v>
      </c>
      <c r="P162" s="178">
        <f>RES_hhdet_fech!P162/RES_summary!P$19</f>
        <v>27.513795075099328</v>
      </c>
      <c r="Q162" s="178">
        <f>RES_hhdet_fech!Q162/RES_summary!Q$19</f>
        <v>33.894585568100204</v>
      </c>
    </row>
    <row r="163" spans="1:17" ht="12" customHeight="1" x14ac:dyDescent="0.25">
      <c r="A163" s="23" t="s">
        <v>60</v>
      </c>
      <c r="B163" s="176">
        <f>RES_hhdet_fech!B163/RES_summary!B$19</f>
        <v>57.664561192343427</v>
      </c>
      <c r="C163" s="176">
        <f>RES_hhdet_fech!C163/RES_summary!C$19</f>
        <v>53.808662947509362</v>
      </c>
      <c r="D163" s="176">
        <f>RES_hhdet_fech!D163/RES_summary!D$19</f>
        <v>55.574948075524432</v>
      </c>
      <c r="E163" s="176">
        <f>RES_hhdet_fech!E163/RES_summary!E$19</f>
        <v>59.168647781463164</v>
      </c>
      <c r="F163" s="176">
        <f>RES_hhdet_fech!F163/RES_summary!F$19</f>
        <v>51.197883794919015</v>
      </c>
      <c r="G163" s="176">
        <f>RES_hhdet_fech!G163/RES_summary!G$19</f>
        <v>41.749253248539169</v>
      </c>
      <c r="H163" s="176">
        <f>RES_hhdet_fech!H163/RES_summary!H$19</f>
        <v>47.32965843425584</v>
      </c>
      <c r="I163" s="176">
        <f>RES_hhdet_fech!I163/RES_summary!I$19</f>
        <v>53.663173663680254</v>
      </c>
      <c r="J163" s="176">
        <f>RES_hhdet_fech!J163/RES_summary!J$19</f>
        <v>44.221774574069393</v>
      </c>
      <c r="K163" s="176">
        <f>RES_hhdet_fech!K163/RES_summary!K$19</f>
        <v>43.694587639887061</v>
      </c>
      <c r="L163" s="176">
        <f>RES_hhdet_fech!L163/RES_summary!L$19</f>
        <v>38.199744113963838</v>
      </c>
      <c r="M163" s="176">
        <f>RES_hhdet_fech!M163/RES_summary!M$19</f>
        <v>39.63661633327866</v>
      </c>
      <c r="N163" s="176">
        <f>RES_hhdet_fech!N163/RES_summary!N$19</f>
        <v>36.349368505765277</v>
      </c>
      <c r="O163" s="176">
        <f>RES_hhdet_fech!O163/RES_summary!O$19</f>
        <v>29.660859237329209</v>
      </c>
      <c r="P163" s="176">
        <f>RES_hhdet_fech!P163/RES_summary!P$19</f>
        <v>27.513795075099328</v>
      </c>
      <c r="Q163" s="176">
        <f>RES_hhdet_fech!Q163/RES_summary!Q$19</f>
        <v>33.894585568100204</v>
      </c>
    </row>
    <row r="164" spans="1:17" ht="12.95" customHeight="1" x14ac:dyDescent="0.25">
      <c r="A164" s="158" t="s">
        <v>112</v>
      </c>
      <c r="B164" s="178">
        <f>RES_hhdet_fech!B164/RES_summary!B$19</f>
        <v>2.613241477662867</v>
      </c>
      <c r="C164" s="178">
        <f>RES_hhdet_fech!C164/RES_summary!C$19</f>
        <v>2.7152986090295026</v>
      </c>
      <c r="D164" s="178">
        <f>RES_hhdet_fech!D164/RES_summary!D$19</f>
        <v>2.6976347709805935</v>
      </c>
      <c r="E164" s="178">
        <f>RES_hhdet_fech!E164/RES_summary!E$19</f>
        <v>2.7036168105125009</v>
      </c>
      <c r="F164" s="178">
        <f>RES_hhdet_fech!F164/RES_summary!F$19</f>
        <v>2.8098142662838015</v>
      </c>
      <c r="G164" s="178">
        <f>RES_hhdet_fech!G164/RES_summary!G$19</f>
        <v>2.7987250682521498</v>
      </c>
      <c r="H164" s="178">
        <f>RES_hhdet_fech!H164/RES_summary!H$19</f>
        <v>2.8033373573464826</v>
      </c>
      <c r="I164" s="178">
        <f>RES_hhdet_fech!I164/RES_summary!I$19</f>
        <v>2.7775948019718717</v>
      </c>
      <c r="J164" s="178">
        <f>RES_hhdet_fech!J164/RES_summary!J$19</f>
        <v>2.7826236823095623</v>
      </c>
      <c r="K164" s="178">
        <f>RES_hhdet_fech!K164/RES_summary!K$19</f>
        <v>3.144532226863932</v>
      </c>
      <c r="L164" s="178">
        <f>RES_hhdet_fech!L164/RES_summary!L$19</f>
        <v>3.2748662207512291</v>
      </c>
      <c r="M164" s="178">
        <f>RES_hhdet_fech!M164/RES_summary!M$19</f>
        <v>3.4079790893704924</v>
      </c>
      <c r="N164" s="178">
        <f>RES_hhdet_fech!N164/RES_summary!N$19</f>
        <v>3.3473612468751601</v>
      </c>
      <c r="O164" s="178">
        <f>RES_hhdet_fech!O164/RES_summary!O$19</f>
        <v>3.2226810956588903</v>
      </c>
      <c r="P164" s="178">
        <f>RES_hhdet_fech!P164/RES_summary!P$19</f>
        <v>3.0216448750300104</v>
      </c>
      <c r="Q164" s="178">
        <f>RES_hhdet_fech!Q164/RES_summary!Q$19</f>
        <v>2.8737413040154571</v>
      </c>
    </row>
    <row r="165" spans="1:17" ht="12" customHeight="1" x14ac:dyDescent="0.25">
      <c r="A165" s="23" t="s">
        <v>60</v>
      </c>
      <c r="B165" s="177">
        <f>RES_hhdet_fech!B165/RES_summary!B$19</f>
        <v>2.613241477662867</v>
      </c>
      <c r="C165" s="177">
        <f>RES_hhdet_fech!C165/RES_summary!C$19</f>
        <v>2.7152986090295026</v>
      </c>
      <c r="D165" s="177">
        <f>RES_hhdet_fech!D165/RES_summary!D$19</f>
        <v>2.6976347709805935</v>
      </c>
      <c r="E165" s="177">
        <f>RES_hhdet_fech!E165/RES_summary!E$19</f>
        <v>2.7036168105125009</v>
      </c>
      <c r="F165" s="177">
        <f>RES_hhdet_fech!F165/RES_summary!F$19</f>
        <v>2.8098142662838015</v>
      </c>
      <c r="G165" s="177">
        <f>RES_hhdet_fech!G165/RES_summary!G$19</f>
        <v>2.7987250682521498</v>
      </c>
      <c r="H165" s="177">
        <f>RES_hhdet_fech!H165/RES_summary!H$19</f>
        <v>2.8033373573464826</v>
      </c>
      <c r="I165" s="177">
        <f>RES_hhdet_fech!I165/RES_summary!I$19</f>
        <v>2.7775948019718717</v>
      </c>
      <c r="J165" s="177">
        <f>RES_hhdet_fech!J165/RES_summary!J$19</f>
        <v>2.7826236823095623</v>
      </c>
      <c r="K165" s="177">
        <f>RES_hhdet_fech!K165/RES_summary!K$19</f>
        <v>3.144532226863932</v>
      </c>
      <c r="L165" s="177">
        <f>RES_hhdet_fech!L165/RES_summary!L$19</f>
        <v>3.2748662207512291</v>
      </c>
      <c r="M165" s="177">
        <f>RES_hhdet_fech!M165/RES_summary!M$19</f>
        <v>3.4079790893704924</v>
      </c>
      <c r="N165" s="177">
        <f>RES_hhdet_fech!N165/RES_summary!N$19</f>
        <v>3.3473612468751601</v>
      </c>
      <c r="O165" s="177">
        <f>RES_hhdet_fech!O165/RES_summary!O$19</f>
        <v>3.2226810956588903</v>
      </c>
      <c r="P165" s="177">
        <f>RES_hhdet_fech!P165/RES_summary!P$19</f>
        <v>3.0216448750300104</v>
      </c>
      <c r="Q165" s="177">
        <f>RES_hhdet_fech!Q165/RES_summary!Q$19</f>
        <v>2.8737413040154571</v>
      </c>
    </row>
    <row r="166" spans="1:17" ht="12" customHeight="1" x14ac:dyDescent="0.25">
      <c r="A166" s="158" t="s">
        <v>63</v>
      </c>
      <c r="B166" s="178">
        <f>RES_hhdet_fech!B166/RES_summary!B$19</f>
        <v>23.758350891638795</v>
      </c>
      <c r="C166" s="178">
        <f>RES_hhdet_fech!C166/RES_summary!C$19</f>
        <v>22.050569666557401</v>
      </c>
      <c r="D166" s="178">
        <f>RES_hhdet_fech!D166/RES_summary!D$19</f>
        <v>23.099257681157475</v>
      </c>
      <c r="E166" s="178">
        <f>RES_hhdet_fech!E166/RES_summary!E$19</f>
        <v>23.062428681928139</v>
      </c>
      <c r="F166" s="178">
        <f>RES_hhdet_fech!F166/RES_summary!F$19</f>
        <v>21.042075478297171</v>
      </c>
      <c r="G166" s="178">
        <f>RES_hhdet_fech!G166/RES_summary!G$19</f>
        <v>22.335480473423519</v>
      </c>
      <c r="H166" s="178">
        <f>RES_hhdet_fech!H166/RES_summary!H$19</f>
        <v>20.179090521828655</v>
      </c>
      <c r="I166" s="178">
        <f>RES_hhdet_fech!I166/RES_summary!I$19</f>
        <v>18.704741114355961</v>
      </c>
      <c r="J166" s="178">
        <f>RES_hhdet_fech!J166/RES_summary!J$19</f>
        <v>18.651297391861107</v>
      </c>
      <c r="K166" s="178">
        <f>RES_hhdet_fech!K166/RES_summary!K$19</f>
        <v>18.42548909148552</v>
      </c>
      <c r="L166" s="178">
        <f>RES_hhdet_fech!L166/RES_summary!L$19</f>
        <v>17.63622694314255</v>
      </c>
      <c r="M166" s="178">
        <f>RES_hhdet_fech!M166/RES_summary!M$19</f>
        <v>17.249178867629702</v>
      </c>
      <c r="N166" s="178">
        <f>RES_hhdet_fech!N166/RES_summary!N$19</f>
        <v>16.49885926317079</v>
      </c>
      <c r="O166" s="178">
        <f>RES_hhdet_fech!O166/RES_summary!O$19</f>
        <v>15.661668960992753</v>
      </c>
      <c r="P166" s="178">
        <f>RES_hhdet_fech!P166/RES_summary!P$19</f>
        <v>16.346947119466517</v>
      </c>
      <c r="Q166" s="178">
        <f>RES_hhdet_fech!Q166/RES_summary!Q$19</f>
        <v>17.879217710637189</v>
      </c>
    </row>
    <row r="167" spans="1:17" ht="12" customHeight="1" x14ac:dyDescent="0.25">
      <c r="A167" s="167" t="s">
        <v>144</v>
      </c>
      <c r="B167" s="183">
        <f>RES_hhdet_fech!B167/RES_summary!B$19</f>
        <v>47.608037908933895</v>
      </c>
      <c r="C167" s="183">
        <f>RES_hhdet_fech!C167/RES_summary!C$19</f>
        <v>44.302176154246496</v>
      </c>
      <c r="D167" s="183">
        <f>RES_hhdet_fech!D167/RES_summary!D$19</f>
        <v>45.210146050701255</v>
      </c>
      <c r="E167" s="183">
        <f>RES_hhdet_fech!E167/RES_summary!E$19</f>
        <v>44.789909828344094</v>
      </c>
      <c r="F167" s="183">
        <f>RES_hhdet_fech!F167/RES_summary!F$19</f>
        <v>43.37818453961826</v>
      </c>
      <c r="G167" s="183">
        <f>RES_hhdet_fech!G167/RES_summary!G$19</f>
        <v>42.127221110276814</v>
      </c>
      <c r="H167" s="183">
        <f>RES_hhdet_fech!H167/RES_summary!H$19</f>
        <v>39.905920221976473</v>
      </c>
      <c r="I167" s="183">
        <f>RES_hhdet_fech!I167/RES_summary!I$19</f>
        <v>40.538995568478171</v>
      </c>
      <c r="J167" s="183">
        <f>RES_hhdet_fech!J167/RES_summary!J$19</f>
        <v>39.222810201996069</v>
      </c>
      <c r="K167" s="183">
        <f>RES_hhdet_fech!K167/RES_summary!K$19</f>
        <v>38.518390809184552</v>
      </c>
      <c r="L167" s="183">
        <f>RES_hhdet_fech!L167/RES_summary!L$19</f>
        <v>37.556107323257791</v>
      </c>
      <c r="M167" s="183">
        <f>RES_hhdet_fech!M167/RES_summary!M$19</f>
        <v>34.759433720664838</v>
      </c>
      <c r="N167" s="183">
        <f>RES_hhdet_fech!N167/RES_summary!N$19</f>
        <v>32.300658798260436</v>
      </c>
      <c r="O167" s="183">
        <f>RES_hhdet_fech!O167/RES_summary!O$19</f>
        <v>30.620029763935975</v>
      </c>
      <c r="P167" s="183">
        <f>RES_hhdet_fech!P167/RES_summary!P$19</f>
        <v>30.553636036821565</v>
      </c>
      <c r="Q167" s="183">
        <f>RES_hhdet_fech!Q167/RES_summary!Q$19</f>
        <v>31.508156304711687</v>
      </c>
    </row>
    <row r="168" spans="1:17" ht="12" customHeight="1" x14ac:dyDescent="0.25">
      <c r="A168" s="167" t="s">
        <v>143</v>
      </c>
      <c r="B168" s="183">
        <f>RES_hhdet_fech!B168/RES_summary!B$19</f>
        <v>18.597321332894964</v>
      </c>
      <c r="C168" s="183">
        <f>RES_hhdet_fech!C168/RES_summary!C$19</f>
        <v>17.199206195766099</v>
      </c>
      <c r="D168" s="183">
        <f>RES_hhdet_fech!D168/RES_summary!D$19</f>
        <v>18.001113319783894</v>
      </c>
      <c r="E168" s="183">
        <f>RES_hhdet_fech!E168/RES_summary!E$19</f>
        <v>18.010567791575173</v>
      </c>
      <c r="F168" s="183">
        <f>RES_hhdet_fech!F168/RES_summary!F$19</f>
        <v>17.618936022393999</v>
      </c>
      <c r="G168" s="183">
        <f>RES_hhdet_fech!G168/RES_summary!G$19</f>
        <v>19.822660707514796</v>
      </c>
      <c r="H168" s="183">
        <f>RES_hhdet_fech!H168/RES_summary!H$19</f>
        <v>17.101215343080934</v>
      </c>
      <c r="I168" s="183">
        <f>RES_hhdet_fech!I168/RES_summary!I$19</f>
        <v>16.947212312393699</v>
      </c>
      <c r="J168" s="183">
        <f>RES_hhdet_fech!J168/RES_summary!J$19</f>
        <v>16.659937030382704</v>
      </c>
      <c r="K168" s="183">
        <f>RES_hhdet_fech!K168/RES_summary!K$19</f>
        <v>16.544931783583731</v>
      </c>
      <c r="L168" s="183">
        <f>RES_hhdet_fech!L168/RES_summary!L$19</f>
        <v>16.289061446558549</v>
      </c>
      <c r="M168" s="183">
        <f>RES_hhdet_fech!M168/RES_summary!M$19</f>
        <v>16.080170874718537</v>
      </c>
      <c r="N168" s="183">
        <f>RES_hhdet_fech!N168/RES_summary!N$19</f>
        <v>15.736784276646185</v>
      </c>
      <c r="O168" s="183">
        <f>RES_hhdet_fech!O168/RES_summary!O$19</f>
        <v>15.402635225092077</v>
      </c>
      <c r="P168" s="183">
        <f>RES_hhdet_fech!P168/RES_summary!P$19</f>
        <v>16.025355422876753</v>
      </c>
      <c r="Q168" s="183">
        <f>RES_hhdet_fech!Q168/RES_summary!Q$19</f>
        <v>17.663726608699204</v>
      </c>
    </row>
    <row r="169" spans="1:17" ht="12" customHeight="1" x14ac:dyDescent="0.25">
      <c r="A169" s="166" t="s">
        <v>57</v>
      </c>
      <c r="B169" s="182">
        <f>RES_hhdet_fech!B169/RES_summary!B$19</f>
        <v>0.95216075817866985</v>
      </c>
      <c r="C169" s="182">
        <f>RES_hhdet_fech!C169/RES_summary!C$19</f>
        <v>0.44302176154246037</v>
      </c>
      <c r="D169" s="182">
        <f>RES_hhdet_fech!D169/RES_summary!D$19</f>
        <v>0.90420292101402655</v>
      </c>
      <c r="E169" s="182">
        <f>RES_hhdet_fech!E169/RES_summary!E$19</f>
        <v>0.89579819656688087</v>
      </c>
      <c r="F169" s="182">
        <f>RES_hhdet_fech!F169/RES_summary!F$19</f>
        <v>0.86756369079236151</v>
      </c>
      <c r="G169" s="182">
        <f>RES_hhdet_fech!G169/RES_summary!G$19</f>
        <v>5.0552665332332163</v>
      </c>
      <c r="H169" s="182">
        <f>RES_hhdet_fech!H169/RES_summary!H$19</f>
        <v>1.7957664099889463</v>
      </c>
      <c r="I169" s="182">
        <f>RES_hhdet_fech!I169/RES_summary!I$19</f>
        <v>0.81077991136956773</v>
      </c>
      <c r="J169" s="182">
        <f>RES_hhdet_fech!J169/RES_summary!J$19</f>
        <v>0.78445620403992411</v>
      </c>
      <c r="K169" s="182">
        <f>RES_hhdet_fech!K169/RES_summary!K$19</f>
        <v>0.77036781618368921</v>
      </c>
      <c r="L169" s="182">
        <f>RES_hhdet_fech!L169/RES_summary!L$19</f>
        <v>0.7511221464651513</v>
      </c>
      <c r="M169" s="182">
        <f>RES_hhdet_fech!M169/RES_summary!M$19</f>
        <v>0.69518867441329335</v>
      </c>
      <c r="N169" s="182">
        <f>RES_hhdet_fech!N169/RES_summary!N$19</f>
        <v>0.64601317596520658</v>
      </c>
      <c r="O169" s="182">
        <f>RES_hhdet_fech!O169/RES_summary!O$19</f>
        <v>0.61240059527871715</v>
      </c>
      <c r="P169" s="182">
        <f>RES_hhdet_fech!P169/RES_summary!P$19</f>
        <v>1.0693772612887507</v>
      </c>
      <c r="Q169" s="182">
        <f>RES_hhdet_fech!Q169/RES_summary!Q$19</f>
        <v>2.6781932859004915</v>
      </c>
    </row>
    <row r="170" spans="1:17" ht="12" customHeight="1" x14ac:dyDescent="0.25">
      <c r="A170" s="147" t="s">
        <v>59</v>
      </c>
      <c r="B170" s="181">
        <f>RES_hhdet_fech!B170/RES_summary!B$19</f>
        <v>17.645160574716297</v>
      </c>
      <c r="C170" s="181">
        <f>RES_hhdet_fech!C170/RES_summary!C$19</f>
        <v>16.756184434223641</v>
      </c>
      <c r="D170" s="181">
        <f>RES_hhdet_fech!D170/RES_summary!D$19</f>
        <v>17.096910398769865</v>
      </c>
      <c r="E170" s="181">
        <f>RES_hhdet_fech!E170/RES_summary!E$19</f>
        <v>17.114769595008294</v>
      </c>
      <c r="F170" s="181">
        <f>RES_hhdet_fech!F170/RES_summary!F$19</f>
        <v>16.751372331601637</v>
      </c>
      <c r="G170" s="181">
        <f>RES_hhdet_fech!G170/RES_summary!G$19</f>
        <v>14.767394174281577</v>
      </c>
      <c r="H170" s="181">
        <f>RES_hhdet_fech!H170/RES_summary!H$19</f>
        <v>15.305448933091988</v>
      </c>
      <c r="I170" s="181">
        <f>RES_hhdet_fech!I170/RES_summary!I$19</f>
        <v>16.13643240102413</v>
      </c>
      <c r="J170" s="181">
        <f>RES_hhdet_fech!J170/RES_summary!J$19</f>
        <v>15.875480826342777</v>
      </c>
      <c r="K170" s="181">
        <f>RES_hhdet_fech!K170/RES_summary!K$19</f>
        <v>15.774563967400036</v>
      </c>
      <c r="L170" s="181">
        <f>RES_hhdet_fech!L170/RES_summary!L$19</f>
        <v>15.537939300093395</v>
      </c>
      <c r="M170" s="181">
        <f>RES_hhdet_fech!M170/RES_summary!M$19</f>
        <v>15.384982200305245</v>
      </c>
      <c r="N170" s="181">
        <f>RES_hhdet_fech!N170/RES_summary!N$19</f>
        <v>15.090771100680978</v>
      </c>
      <c r="O170" s="181">
        <f>RES_hhdet_fech!O170/RES_summary!O$19</f>
        <v>14.790234629813359</v>
      </c>
      <c r="P170" s="181">
        <f>RES_hhdet_fech!P170/RES_summary!P$19</f>
        <v>14.955978161588002</v>
      </c>
      <c r="Q170" s="181">
        <f>RES_hhdet_fech!Q170/RES_summary!Q$19</f>
        <v>14.985533322798711</v>
      </c>
    </row>
    <row r="171" spans="1:17" ht="12" customHeight="1" x14ac:dyDescent="0.25">
      <c r="A171" s="163" t="s">
        <v>142</v>
      </c>
      <c r="B171" s="180">
        <f>RES_hhdet_fech!B171/RES_summary!B$19</f>
        <v>38.85033367467544</v>
      </c>
      <c r="C171" s="180">
        <f>RES_hhdet_fech!C171/RES_summary!C$19</f>
        <v>35.161752022847978</v>
      </c>
      <c r="D171" s="180">
        <f>RES_hhdet_fech!D171/RES_summary!D$19</f>
        <v>35.986370581303966</v>
      </c>
      <c r="E171" s="180">
        <f>RES_hhdet_fech!E171/RES_summary!E$19</f>
        <v>36.424178485148751</v>
      </c>
      <c r="F171" s="180">
        <f>RES_hhdet_fech!F171/RES_summary!F$19</f>
        <v>35.32891156465228</v>
      </c>
      <c r="G171" s="180">
        <f>RES_hhdet_fech!G171/RES_summary!G$19</f>
        <v>33.496210090312928</v>
      </c>
      <c r="H171" s="180">
        <f>RES_hhdet_fech!H171/RES_summary!H$19</f>
        <v>32.363650285074108</v>
      </c>
      <c r="I171" s="180">
        <f>RES_hhdet_fech!I171/RES_summary!I$19</f>
        <v>38.567224965686719</v>
      </c>
      <c r="J171" s="180">
        <f>RES_hhdet_fech!J171/RES_summary!J$19</f>
        <v>38.24080102040206</v>
      </c>
      <c r="K171" s="180">
        <f>RES_hhdet_fech!K171/RES_summary!K$19</f>
        <v>37.163354893225993</v>
      </c>
      <c r="L171" s="180">
        <f>RES_hhdet_fech!L171/RES_summary!L$19</f>
        <v>38.352637369908734</v>
      </c>
      <c r="M171" s="180">
        <f>RES_hhdet_fech!M171/RES_summary!M$19</f>
        <v>37.405867851681755</v>
      </c>
      <c r="N171" s="180">
        <f>RES_hhdet_fech!N171/RES_summary!N$19</f>
        <v>34.783238778219548</v>
      </c>
      <c r="O171" s="180">
        <f>RES_hhdet_fech!O171/RES_summary!O$19</f>
        <v>33.498826483037085</v>
      </c>
      <c r="P171" s="180">
        <f>RES_hhdet_fech!P171/RES_summary!P$19</f>
        <v>32.34418573595952</v>
      </c>
      <c r="Q171" s="180">
        <f>RES_hhdet_fech!Q171/RES_summary!Q$19</f>
        <v>33.461686300549253</v>
      </c>
    </row>
    <row r="172" spans="1:17" ht="12" customHeight="1" x14ac:dyDescent="0.25">
      <c r="A172" s="161" t="s">
        <v>141</v>
      </c>
      <c r="B172" s="179">
        <f>RES_hhdet_fech!B172/RES_summary!B$19</f>
        <v>18.422167248209799</v>
      </c>
      <c r="C172" s="179">
        <f>RES_hhdet_fech!C172/RES_summary!C$19</f>
        <v>17.10780195445211</v>
      </c>
      <c r="D172" s="179">
        <f>RES_hhdet_fech!D172/RES_summary!D$19</f>
        <v>17.816637810395953</v>
      </c>
      <c r="E172" s="179">
        <f>RES_hhdet_fech!E172/RES_summary!E$19</f>
        <v>17.84325316471126</v>
      </c>
      <c r="F172" s="179">
        <f>RES_hhdet_fech!F172/RES_summary!F$19</f>
        <v>17.457950562894666</v>
      </c>
      <c r="G172" s="179">
        <f>RES_hhdet_fech!G172/RES_summary!G$19</f>
        <v>18.786939385119126</v>
      </c>
      <c r="H172" s="179">
        <f>RES_hhdet_fech!H172/RES_summary!H$19</f>
        <v>16.761813195920336</v>
      </c>
      <c r="I172" s="179">
        <f>RES_hhdet_fech!I172/RES_summary!I$19</f>
        <v>16.907776900337879</v>
      </c>
      <c r="J172" s="179">
        <f>RES_hhdet_fech!J172/RES_summary!J$19</f>
        <v>16.640296846750829</v>
      </c>
      <c r="K172" s="179">
        <f>RES_hhdet_fech!K172/RES_summary!K$19</f>
        <v>16.517831065264563</v>
      </c>
      <c r="L172" s="179">
        <f>RES_hhdet_fech!L172/RES_summary!L$19</f>
        <v>16.304992047491574</v>
      </c>
      <c r="M172" s="179">
        <f>RES_hhdet_fech!M172/RES_summary!M$19</f>
        <v>16.13309955733888</v>
      </c>
      <c r="N172" s="179">
        <f>RES_hhdet_fech!N172/RES_summary!N$19</f>
        <v>15.786435876245369</v>
      </c>
      <c r="O172" s="179">
        <f>RES_hhdet_fech!O172/RES_summary!O$19</f>
        <v>15.460211159474087</v>
      </c>
      <c r="P172" s="179">
        <f>RES_hhdet_fech!P172/RES_summary!P$19</f>
        <v>16.088024662346584</v>
      </c>
      <c r="Q172" s="179">
        <f>RES_hhdet_fech!Q172/RES_summary!Q$19</f>
        <v>17.829776658345395</v>
      </c>
    </row>
    <row r="173" spans="1:17" ht="12" customHeight="1" x14ac:dyDescent="0.25">
      <c r="A173" s="148" t="s">
        <v>60</v>
      </c>
      <c r="B173" s="177">
        <f>RES_hhdet_fech!B173/RES_summary!B$19</f>
        <v>0.77700667349350028</v>
      </c>
      <c r="C173" s="177">
        <f>RES_hhdet_fech!C173/RES_summary!C$19</f>
        <v>0.35161752022847642</v>
      </c>
      <c r="D173" s="177">
        <f>RES_hhdet_fech!D173/RES_summary!D$19</f>
        <v>0.71972741162608111</v>
      </c>
      <c r="E173" s="177">
        <f>RES_hhdet_fech!E173/RES_summary!E$19</f>
        <v>0.72848356970297012</v>
      </c>
      <c r="F173" s="177">
        <f>RES_hhdet_fech!F173/RES_summary!F$19</f>
        <v>0.70657823129304131</v>
      </c>
      <c r="G173" s="177">
        <f>RES_hhdet_fech!G173/RES_summary!G$19</f>
        <v>4.0195452108375518</v>
      </c>
      <c r="H173" s="177">
        <f>RES_hhdet_fech!H173/RES_summary!H$19</f>
        <v>1.4563642628283406</v>
      </c>
      <c r="I173" s="177">
        <f>RES_hhdet_fech!I173/RES_summary!I$19</f>
        <v>0.77134449931373816</v>
      </c>
      <c r="J173" s="177">
        <f>RES_hhdet_fech!J173/RES_summary!J$19</f>
        <v>0.7648160204080412</v>
      </c>
      <c r="K173" s="177">
        <f>RES_hhdet_fech!K173/RES_summary!K$19</f>
        <v>0.74326709786451572</v>
      </c>
      <c r="L173" s="177">
        <f>RES_hhdet_fech!L173/RES_summary!L$19</f>
        <v>0.76705274739817098</v>
      </c>
      <c r="M173" s="177">
        <f>RES_hhdet_fech!M173/RES_summary!M$19</f>
        <v>0.74811735703363125</v>
      </c>
      <c r="N173" s="177">
        <f>RES_hhdet_fech!N173/RES_summary!N$19</f>
        <v>0.69566477556438844</v>
      </c>
      <c r="O173" s="177">
        <f>RES_hhdet_fech!O173/RES_summary!O$19</f>
        <v>0.66997652966073851</v>
      </c>
      <c r="P173" s="177">
        <f>RES_hhdet_fech!P173/RES_summary!P$19</f>
        <v>1.1320465007585818</v>
      </c>
      <c r="Q173" s="177">
        <f>RES_hhdet_fech!Q173/RES_summary!Q$19</f>
        <v>2.8442433355466856</v>
      </c>
    </row>
    <row r="174" spans="1:17" ht="12" customHeight="1" x14ac:dyDescent="0.25">
      <c r="A174" s="159" t="s">
        <v>59</v>
      </c>
      <c r="B174" s="176">
        <f>RES_hhdet_fech!B174/RES_summary!B$19</f>
        <v>17.6451605747163</v>
      </c>
      <c r="C174" s="176">
        <f>RES_hhdet_fech!C174/RES_summary!C$19</f>
        <v>16.756184434223634</v>
      </c>
      <c r="D174" s="176">
        <f>RES_hhdet_fech!D174/RES_summary!D$19</f>
        <v>17.096910398769872</v>
      </c>
      <c r="E174" s="176">
        <f>RES_hhdet_fech!E174/RES_summary!E$19</f>
        <v>17.114769595008287</v>
      </c>
      <c r="F174" s="176">
        <f>RES_hhdet_fech!F174/RES_summary!F$19</f>
        <v>16.751372331601626</v>
      </c>
      <c r="G174" s="176">
        <f>RES_hhdet_fech!G174/RES_summary!G$19</f>
        <v>14.767394174281574</v>
      </c>
      <c r="H174" s="176">
        <f>RES_hhdet_fech!H174/RES_summary!H$19</f>
        <v>15.305448933091993</v>
      </c>
      <c r="I174" s="176">
        <f>RES_hhdet_fech!I174/RES_summary!I$19</f>
        <v>16.136432401024141</v>
      </c>
      <c r="J174" s="176">
        <f>RES_hhdet_fech!J174/RES_summary!J$19</f>
        <v>15.875480826342788</v>
      </c>
      <c r="K174" s="176">
        <f>RES_hhdet_fech!K174/RES_summary!K$19</f>
        <v>15.774563967400047</v>
      </c>
      <c r="L174" s="176">
        <f>RES_hhdet_fech!L174/RES_summary!L$19</f>
        <v>15.537939300093402</v>
      </c>
      <c r="M174" s="176">
        <f>RES_hhdet_fech!M174/RES_summary!M$19</f>
        <v>15.384982200305247</v>
      </c>
      <c r="N174" s="176">
        <f>RES_hhdet_fech!N174/RES_summary!N$19</f>
        <v>15.090771100680978</v>
      </c>
      <c r="O174" s="176">
        <f>RES_hhdet_fech!O174/RES_summary!O$19</f>
        <v>14.790234629813352</v>
      </c>
      <c r="P174" s="176">
        <f>RES_hhdet_fech!P174/RES_summary!P$19</f>
        <v>14.955978161588002</v>
      </c>
      <c r="Q174" s="176">
        <f>RES_hhdet_fech!Q174/RES_summary!Q$19</f>
        <v>14.985533322798711</v>
      </c>
    </row>
    <row r="175" spans="1:17" ht="12" customHeight="1" x14ac:dyDescent="0.25">
      <c r="A175" s="158" t="s">
        <v>62</v>
      </c>
      <c r="B175" s="178">
        <f>RES_hhdet_fech!B175/RES_summary!B$19</f>
        <v>15.274565996862147</v>
      </c>
      <c r="C175" s="178">
        <f>RES_hhdet_fech!C175/RES_summary!C$19</f>
        <v>12.682052612021371</v>
      </c>
      <c r="D175" s="178">
        <f>RES_hhdet_fech!D175/RES_summary!D$19</f>
        <v>12.383976136111928</v>
      </c>
      <c r="E175" s="178">
        <f>RES_hhdet_fech!E175/RES_summary!E$19</f>
        <v>13.5446435736403</v>
      </c>
      <c r="F175" s="178">
        <f>RES_hhdet_fech!F175/RES_summary!F$19</f>
        <v>13.792291554262587</v>
      </c>
      <c r="G175" s="178">
        <f>RES_hhdet_fech!G175/RES_summary!G$19</f>
        <v>13.081752007386688</v>
      </c>
      <c r="H175" s="178">
        <f>RES_hhdet_fech!H175/RES_summary!H$19</f>
        <v>12.283872286160594</v>
      </c>
      <c r="I175" s="178">
        <f>RES_hhdet_fech!I175/RES_summary!I$19</f>
        <v>13.232306362443479</v>
      </c>
      <c r="J175" s="178">
        <f>RES_hhdet_fech!J175/RES_summary!J$19</f>
        <v>12.54877801402627</v>
      </c>
      <c r="K175" s="178">
        <f>RES_hhdet_fech!K175/RES_summary!K$19</f>
        <v>12.71116206416227</v>
      </c>
      <c r="L175" s="178">
        <f>RES_hhdet_fech!L175/RES_summary!L$19</f>
        <v>12.753537635522223</v>
      </c>
      <c r="M175" s="178">
        <f>RES_hhdet_fech!M175/RES_summary!M$19</f>
        <v>12.853555574863423</v>
      </c>
      <c r="N175" s="178">
        <f>RES_hhdet_fech!N175/RES_summary!N$19</f>
        <v>12.263046772551474</v>
      </c>
      <c r="O175" s="178">
        <f>RES_hhdet_fech!O175/RES_summary!O$19</f>
        <v>11.133903732355366</v>
      </c>
      <c r="P175" s="178">
        <f>RES_hhdet_fech!P175/RES_summary!P$19</f>
        <v>10.689580195704288</v>
      </c>
      <c r="Q175" s="178">
        <f>RES_hhdet_fech!Q175/RES_summary!Q$19</f>
        <v>11.097766875888702</v>
      </c>
    </row>
    <row r="176" spans="1:17" ht="12" customHeight="1" x14ac:dyDescent="0.25">
      <c r="A176" s="23" t="s">
        <v>57</v>
      </c>
      <c r="B176" s="177">
        <f>RES_hhdet_fech!B176/RES_summary!B$19</f>
        <v>20.155566711821447</v>
      </c>
      <c r="C176" s="177">
        <f>RES_hhdet_fech!C176/RES_summary!C$19</f>
        <v>15.470572029821394</v>
      </c>
      <c r="D176" s="177">
        <f>RES_hhdet_fech!D176/RES_summary!D$19</f>
        <v>15.185262934639535</v>
      </c>
      <c r="E176" s="177">
        <f>RES_hhdet_fech!E176/RES_summary!E$19</f>
        <v>16.467545586149733</v>
      </c>
      <c r="F176" s="177">
        <f>RES_hhdet_fech!F176/RES_summary!F$19</f>
        <v>17.043017573030053</v>
      </c>
      <c r="G176" s="177">
        <f>RES_hhdet_fech!G176/RES_summary!G$19</f>
        <v>16.604509260435922</v>
      </c>
      <c r="H176" s="177">
        <f>RES_hhdet_fech!H176/RES_summary!H$19</f>
        <v>15.12356228318829</v>
      </c>
      <c r="I176" s="177">
        <f>RES_hhdet_fech!I176/RES_summary!I$19</f>
        <v>16.308834519735051</v>
      </c>
      <c r="J176" s="177">
        <f>RES_hhdet_fech!J176/RES_summary!J$19</f>
        <v>15.425923344924994</v>
      </c>
      <c r="K176" s="177">
        <f>RES_hhdet_fech!K176/RES_summary!K$19</f>
        <v>15.791916294899188</v>
      </c>
      <c r="L176" s="177">
        <f>RES_hhdet_fech!L176/RES_summary!L$19</f>
        <v>15.475076575607295</v>
      </c>
      <c r="M176" s="177">
        <f>RES_hhdet_fech!M176/RES_summary!M$19</f>
        <v>15.26550689973879</v>
      </c>
      <c r="N176" s="177">
        <f>RES_hhdet_fech!N176/RES_summary!N$19</f>
        <v>14.748284533281794</v>
      </c>
      <c r="O176" s="177">
        <f>RES_hhdet_fech!O176/RES_summary!O$19</f>
        <v>13.147410568094568</v>
      </c>
      <c r="P176" s="177">
        <f>RES_hhdet_fech!P176/RES_summary!P$19</f>
        <v>12.888447787615371</v>
      </c>
      <c r="Q176" s="177">
        <f>RES_hhdet_fech!Q176/RES_summary!Q$19</f>
        <v>13.3526436994579</v>
      </c>
    </row>
    <row r="177" spans="1:17" ht="12" customHeight="1" x14ac:dyDescent="0.25">
      <c r="A177" s="29" t="s">
        <v>140</v>
      </c>
      <c r="B177" s="176">
        <f>RES_hhdet_fech!B177/RES_summary!B$19</f>
        <v>10.3735470354407</v>
      </c>
      <c r="C177" s="176">
        <f>RES_hhdet_fech!C177/RES_summary!C$19</f>
        <v>7.7763046733308814</v>
      </c>
      <c r="D177" s="176">
        <f>RES_hhdet_fech!D177/RES_summary!D$19</f>
        <v>7.7063917698479933</v>
      </c>
      <c r="E177" s="176">
        <f>RES_hhdet_fech!E177/RES_summary!E$19</f>
        <v>8.9628072557025291</v>
      </c>
      <c r="F177" s="176">
        <f>RES_hhdet_fech!F177/RES_summary!F$19</f>
        <v>8.9832693650555218</v>
      </c>
      <c r="G177" s="176">
        <f>RES_hhdet_fech!G177/RES_summary!G$19</f>
        <v>8.6109307270013495</v>
      </c>
      <c r="H177" s="176">
        <f>RES_hhdet_fech!H177/RES_summary!H$19</f>
        <v>9.4508801225378427</v>
      </c>
      <c r="I177" s="176">
        <f>RES_hhdet_fech!I177/RES_summary!I$19</f>
        <v>10.187391971133636</v>
      </c>
      <c r="J177" s="176">
        <f>RES_hhdet_fech!J177/RES_summary!J$19</f>
        <v>9.9324370860481164</v>
      </c>
      <c r="K177" s="176">
        <f>RES_hhdet_fech!K177/RES_summary!K$19</f>
        <v>10.067795475740112</v>
      </c>
      <c r="L177" s="176">
        <f>RES_hhdet_fech!L177/RES_summary!L$19</f>
        <v>10.474401325832146</v>
      </c>
      <c r="M177" s="176">
        <f>RES_hhdet_fech!M177/RES_summary!M$19</f>
        <v>10.420824361650665</v>
      </c>
      <c r="N177" s="176">
        <f>RES_hhdet_fech!N177/RES_summary!N$19</f>
        <v>9.8617804018965867</v>
      </c>
      <c r="O177" s="176">
        <f>RES_hhdet_fech!O177/RES_summary!O$19</f>
        <v>8.9198088378456983</v>
      </c>
      <c r="P177" s="176">
        <f>RES_hhdet_fech!P177/RES_summary!P$19</f>
        <v>8.4318479479372161</v>
      </c>
      <c r="Q177" s="176">
        <f>RES_hhdet_fech!Q177/RES_summary!Q$19</f>
        <v>8.8152721204116435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182</v>
      </c>
    </row>
    <row r="3" spans="1:17" ht="12" customHeight="1" x14ac:dyDescent="0.25">
      <c r="A3" s="152" t="s">
        <v>172</v>
      </c>
      <c r="B3" s="184">
        <f>RES_hhdet_tesh!B3/RES_summary!B$19</f>
        <v>0</v>
      </c>
      <c r="C3" s="184">
        <f>RES_hhdet_tesh!C3/RES_summary!C$19</f>
        <v>0</v>
      </c>
      <c r="D3" s="184">
        <f>RES_hhdet_tesh!D3/RES_summary!D$19</f>
        <v>0</v>
      </c>
      <c r="E3" s="184">
        <f>RES_hhdet_tesh!E3/RES_summary!E$19</f>
        <v>0</v>
      </c>
      <c r="F3" s="184">
        <f>RES_hhdet_tesh!F3/RES_summary!F$19</f>
        <v>0</v>
      </c>
      <c r="G3" s="184">
        <f>RES_hhdet_tesh!G3/RES_summary!G$19</f>
        <v>0</v>
      </c>
      <c r="H3" s="184">
        <f>RES_hhdet_tesh!H3/RES_summary!H$19</f>
        <v>0</v>
      </c>
      <c r="I3" s="184">
        <f>RES_hhdet_tesh!I3/RES_summary!I$19</f>
        <v>0</v>
      </c>
      <c r="J3" s="184">
        <f>RES_hhdet_tesh!J3/RES_summary!J$19</f>
        <v>0</v>
      </c>
      <c r="K3" s="184">
        <f>RES_hhdet_tesh!K3/RES_summary!K$19</f>
        <v>0</v>
      </c>
      <c r="L3" s="184">
        <f>RES_hhdet_tesh!L3/RES_summary!L$19</f>
        <v>0</v>
      </c>
      <c r="M3" s="184">
        <f>RES_hhdet_tesh!M3/RES_summary!M$19</f>
        <v>0</v>
      </c>
      <c r="N3" s="184">
        <f>RES_hhdet_tesh!N3/RES_summary!N$19</f>
        <v>0</v>
      </c>
      <c r="O3" s="184">
        <f>RES_hhdet_tesh!O3/RES_summary!O$19</f>
        <v>0</v>
      </c>
      <c r="P3" s="184">
        <f>RES_hhdet_tesh!P3/RES_summary!P$19</f>
        <v>0</v>
      </c>
      <c r="Q3" s="184">
        <f>RES_hhdet_tesh!Q3/RES_summary!Q$19</f>
        <v>0</v>
      </c>
    </row>
    <row r="4" spans="1:17" ht="12.95" customHeight="1" x14ac:dyDescent="0.25">
      <c r="A4" s="158" t="s">
        <v>65</v>
      </c>
      <c r="B4" s="178">
        <f>RES_hhdet_tesh!B4/RES_summary!B$19</f>
        <v>0</v>
      </c>
      <c r="C4" s="178">
        <f>RES_hhdet_tesh!C4/RES_summary!C$19</f>
        <v>0</v>
      </c>
      <c r="D4" s="178">
        <f>RES_hhdet_tesh!D4/RES_summary!D$19</f>
        <v>0</v>
      </c>
      <c r="E4" s="178">
        <f>RES_hhdet_tesh!E4/RES_summary!E$19</f>
        <v>0</v>
      </c>
      <c r="F4" s="178">
        <f>RES_hhdet_tesh!F4/RES_summary!F$19</f>
        <v>0</v>
      </c>
      <c r="G4" s="178">
        <f>RES_hhdet_tesh!G4/RES_summary!G$19</f>
        <v>0</v>
      </c>
      <c r="H4" s="178">
        <f>RES_hhdet_tesh!H4/RES_summary!H$19</f>
        <v>0</v>
      </c>
      <c r="I4" s="178">
        <f>RES_hhdet_tesh!I4/RES_summary!I$19</f>
        <v>0</v>
      </c>
      <c r="J4" s="178">
        <f>RES_hhdet_tesh!J4/RES_summary!J$19</f>
        <v>0</v>
      </c>
      <c r="K4" s="178">
        <f>RES_hhdet_tesh!K4/RES_summary!K$19</f>
        <v>0</v>
      </c>
      <c r="L4" s="178">
        <f>RES_hhdet_tesh!L4/RES_summary!L$19</f>
        <v>0</v>
      </c>
      <c r="M4" s="178">
        <f>RES_hhdet_tesh!M4/RES_summary!M$19</f>
        <v>0</v>
      </c>
      <c r="N4" s="178">
        <f>RES_hhdet_tesh!N4/RES_summary!N$19</f>
        <v>0</v>
      </c>
      <c r="O4" s="178">
        <f>RES_hhdet_tesh!O4/RES_summary!O$19</f>
        <v>0</v>
      </c>
      <c r="P4" s="178">
        <f>RES_hhdet_tesh!P4/RES_summary!P$19</f>
        <v>0</v>
      </c>
      <c r="Q4" s="178">
        <f>RES_hhdet_tesh!Q4/RES_summary!Q$19</f>
        <v>0</v>
      </c>
    </row>
    <row r="5" spans="1:17" ht="12" customHeight="1" x14ac:dyDescent="0.25">
      <c r="A5" s="23" t="s">
        <v>58</v>
      </c>
      <c r="B5" s="177">
        <f>RES_hhdet_tesh!B5/RES_summary!B$19</f>
        <v>0</v>
      </c>
      <c r="C5" s="177">
        <f>RES_hhdet_tesh!C5/RES_summary!C$19</f>
        <v>0</v>
      </c>
      <c r="D5" s="177">
        <f>RES_hhdet_tesh!D5/RES_summary!D$19</f>
        <v>0</v>
      </c>
      <c r="E5" s="177">
        <f>RES_hhdet_tesh!E5/RES_summary!E$19</f>
        <v>0</v>
      </c>
      <c r="F5" s="177">
        <f>RES_hhdet_tesh!F5/RES_summary!F$19</f>
        <v>0</v>
      </c>
      <c r="G5" s="177">
        <f>RES_hhdet_tesh!G5/RES_summary!G$19</f>
        <v>0</v>
      </c>
      <c r="H5" s="177">
        <f>RES_hhdet_tesh!H5/RES_summary!H$19</f>
        <v>0</v>
      </c>
      <c r="I5" s="177">
        <f>RES_hhdet_tesh!I5/RES_summary!I$19</f>
        <v>0</v>
      </c>
      <c r="J5" s="177">
        <f>RES_hhdet_tesh!J5/RES_summary!J$19</f>
        <v>0</v>
      </c>
      <c r="K5" s="177">
        <f>RES_hhdet_tesh!K5/RES_summary!K$19</f>
        <v>0</v>
      </c>
      <c r="L5" s="177">
        <f>RES_hhdet_tesh!L5/RES_summary!L$19</f>
        <v>0</v>
      </c>
      <c r="M5" s="177">
        <f>RES_hhdet_tesh!M5/RES_summary!M$19</f>
        <v>0</v>
      </c>
      <c r="N5" s="177">
        <f>RES_hhdet_tesh!N5/RES_summary!N$19</f>
        <v>0</v>
      </c>
      <c r="O5" s="177">
        <f>RES_hhdet_tesh!O5/RES_summary!O$19</f>
        <v>0</v>
      </c>
      <c r="P5" s="177">
        <f>RES_hhdet_tesh!P5/RES_summary!P$19</f>
        <v>0</v>
      </c>
      <c r="Q5" s="177">
        <f>RES_hhdet_tesh!Q5/RES_summary!Q$19</f>
        <v>0</v>
      </c>
    </row>
    <row r="6" spans="1:17" ht="12" customHeight="1" x14ac:dyDescent="0.25">
      <c r="A6" s="23" t="s">
        <v>60</v>
      </c>
      <c r="B6" s="177">
        <f>RES_hhdet_tesh!B6/RES_summary!B$19</f>
        <v>0</v>
      </c>
      <c r="C6" s="177">
        <f>RES_hhdet_tesh!C6/RES_summary!C$19</f>
        <v>0</v>
      </c>
      <c r="D6" s="177">
        <f>RES_hhdet_tesh!D6/RES_summary!D$19</f>
        <v>0</v>
      </c>
      <c r="E6" s="177">
        <f>RES_hhdet_tesh!E6/RES_summary!E$19</f>
        <v>0</v>
      </c>
      <c r="F6" s="177">
        <f>RES_hhdet_tesh!F6/RES_summary!F$19</f>
        <v>0</v>
      </c>
      <c r="G6" s="177">
        <f>RES_hhdet_tesh!G6/RES_summary!G$19</f>
        <v>0</v>
      </c>
      <c r="H6" s="177">
        <f>RES_hhdet_tesh!H6/RES_summary!H$19</f>
        <v>0</v>
      </c>
      <c r="I6" s="177">
        <f>RES_hhdet_tesh!I6/RES_summary!I$19</f>
        <v>0</v>
      </c>
      <c r="J6" s="177">
        <f>RES_hhdet_tesh!J6/RES_summary!J$19</f>
        <v>0</v>
      </c>
      <c r="K6" s="177">
        <f>RES_hhdet_tesh!K6/RES_summary!K$19</f>
        <v>0</v>
      </c>
      <c r="L6" s="177">
        <f>RES_hhdet_tesh!L6/RES_summary!L$19</f>
        <v>0</v>
      </c>
      <c r="M6" s="177">
        <f>RES_hhdet_tesh!M6/RES_summary!M$19</f>
        <v>0</v>
      </c>
      <c r="N6" s="177">
        <f>RES_hhdet_tesh!N6/RES_summary!N$19</f>
        <v>0</v>
      </c>
      <c r="O6" s="177">
        <f>RES_hhdet_tesh!O6/RES_summary!O$19</f>
        <v>0</v>
      </c>
      <c r="P6" s="177">
        <f>RES_hhdet_tesh!P6/RES_summary!P$19</f>
        <v>0</v>
      </c>
      <c r="Q6" s="177">
        <f>RES_hhdet_tesh!Q6/RES_summary!Q$19</f>
        <v>0</v>
      </c>
    </row>
    <row r="7" spans="1:17" ht="12.95" customHeight="1" x14ac:dyDescent="0.25">
      <c r="A7" s="158" t="s">
        <v>112</v>
      </c>
      <c r="B7" s="178">
        <f>RES_hhdet_tesh!B7/RES_summary!B$19</f>
        <v>0</v>
      </c>
      <c r="C7" s="178">
        <f>RES_hhdet_tesh!C7/RES_summary!C$19</f>
        <v>0</v>
      </c>
      <c r="D7" s="178">
        <f>RES_hhdet_tesh!D7/RES_summary!D$19</f>
        <v>0</v>
      </c>
      <c r="E7" s="178">
        <f>RES_hhdet_tesh!E7/RES_summary!E$19</f>
        <v>0</v>
      </c>
      <c r="F7" s="178">
        <f>RES_hhdet_tesh!F7/RES_summary!F$19</f>
        <v>0</v>
      </c>
      <c r="G7" s="178">
        <f>RES_hhdet_tesh!G7/RES_summary!G$19</f>
        <v>0</v>
      </c>
      <c r="H7" s="178">
        <f>RES_hhdet_tesh!H7/RES_summary!H$19</f>
        <v>0</v>
      </c>
      <c r="I7" s="178">
        <f>RES_hhdet_tesh!I7/RES_summary!I$19</f>
        <v>0</v>
      </c>
      <c r="J7" s="178">
        <f>RES_hhdet_tesh!J7/RES_summary!J$19</f>
        <v>0</v>
      </c>
      <c r="K7" s="178">
        <f>RES_hhdet_tesh!K7/RES_summary!K$19</f>
        <v>0</v>
      </c>
      <c r="L7" s="178">
        <f>RES_hhdet_tesh!L7/RES_summary!L$19</f>
        <v>0</v>
      </c>
      <c r="M7" s="178">
        <f>RES_hhdet_tesh!M7/RES_summary!M$19</f>
        <v>0</v>
      </c>
      <c r="N7" s="178">
        <f>RES_hhdet_tesh!N7/RES_summary!N$19</f>
        <v>0</v>
      </c>
      <c r="O7" s="178">
        <f>RES_hhdet_tesh!O7/RES_summary!O$19</f>
        <v>0</v>
      </c>
      <c r="P7" s="178">
        <f>RES_hhdet_tesh!P7/RES_summary!P$19</f>
        <v>0</v>
      </c>
      <c r="Q7" s="178">
        <f>RES_hhdet_tesh!Q7/RES_summary!Q$19</f>
        <v>0</v>
      </c>
    </row>
    <row r="8" spans="1:17" ht="12" customHeight="1" x14ac:dyDescent="0.25">
      <c r="A8" s="23" t="s">
        <v>60</v>
      </c>
      <c r="B8" s="177">
        <f>RES_hhdet_tesh!B8/RES_summary!B$19</f>
        <v>0</v>
      </c>
      <c r="C8" s="177">
        <f>RES_hhdet_tesh!C8/RES_summary!C$19</f>
        <v>0</v>
      </c>
      <c r="D8" s="177">
        <f>RES_hhdet_tesh!D8/RES_summary!D$19</f>
        <v>0</v>
      </c>
      <c r="E8" s="177">
        <f>RES_hhdet_tesh!E8/RES_summary!E$19</f>
        <v>0</v>
      </c>
      <c r="F8" s="177">
        <f>RES_hhdet_tesh!F8/RES_summary!F$19</f>
        <v>0</v>
      </c>
      <c r="G8" s="177">
        <f>RES_hhdet_tesh!G8/RES_summary!G$19</f>
        <v>0</v>
      </c>
      <c r="H8" s="177">
        <f>RES_hhdet_tesh!H8/RES_summary!H$19</f>
        <v>0</v>
      </c>
      <c r="I8" s="177">
        <f>RES_hhdet_tesh!I8/RES_summary!I$19</f>
        <v>0</v>
      </c>
      <c r="J8" s="177">
        <f>RES_hhdet_tesh!J8/RES_summary!J$19</f>
        <v>0</v>
      </c>
      <c r="K8" s="177">
        <f>RES_hhdet_tesh!K8/RES_summary!K$19</f>
        <v>0</v>
      </c>
      <c r="L8" s="177">
        <f>RES_hhdet_tesh!L8/RES_summary!L$19</f>
        <v>0</v>
      </c>
      <c r="M8" s="177">
        <f>RES_hhdet_tesh!M8/RES_summary!M$19</f>
        <v>0</v>
      </c>
      <c r="N8" s="177">
        <f>RES_hhdet_tesh!N8/RES_summary!N$19</f>
        <v>0</v>
      </c>
      <c r="O8" s="177">
        <f>RES_hhdet_tesh!O8/RES_summary!O$19</f>
        <v>0</v>
      </c>
      <c r="P8" s="177">
        <f>RES_hhdet_tesh!P8/RES_summary!P$19</f>
        <v>0</v>
      </c>
      <c r="Q8" s="177">
        <f>RES_hhdet_tesh!Q8/RES_summary!Q$19</f>
        <v>0</v>
      </c>
    </row>
    <row r="9" spans="1:17" ht="12" customHeight="1" x14ac:dyDescent="0.25">
      <c r="A9" s="158" t="s">
        <v>63</v>
      </c>
      <c r="B9" s="178">
        <f>RES_hhdet_tesh!B9/RES_summary!B$19</f>
        <v>0</v>
      </c>
      <c r="C9" s="178">
        <f>RES_hhdet_tesh!C9/RES_summary!C$19</f>
        <v>0</v>
      </c>
      <c r="D9" s="178">
        <f>RES_hhdet_tesh!D9/RES_summary!D$19</f>
        <v>0</v>
      </c>
      <c r="E9" s="178">
        <f>RES_hhdet_tesh!E9/RES_summary!E$19</f>
        <v>0</v>
      </c>
      <c r="F9" s="178">
        <f>RES_hhdet_tesh!F9/RES_summary!F$19</f>
        <v>0</v>
      </c>
      <c r="G9" s="178">
        <f>RES_hhdet_tesh!G9/RES_summary!G$19</f>
        <v>0</v>
      </c>
      <c r="H9" s="178">
        <f>RES_hhdet_tesh!H9/RES_summary!H$19</f>
        <v>0</v>
      </c>
      <c r="I9" s="178">
        <f>RES_hhdet_tesh!I9/RES_summary!I$19</f>
        <v>0</v>
      </c>
      <c r="J9" s="178">
        <f>RES_hhdet_tesh!J9/RES_summary!J$19</f>
        <v>0</v>
      </c>
      <c r="K9" s="178">
        <f>RES_hhdet_tesh!K9/RES_summary!K$19</f>
        <v>0</v>
      </c>
      <c r="L9" s="178">
        <f>RES_hhdet_tesh!L9/RES_summary!L$19</f>
        <v>0</v>
      </c>
      <c r="M9" s="178">
        <f>RES_hhdet_tesh!M9/RES_summary!M$19</f>
        <v>0</v>
      </c>
      <c r="N9" s="178">
        <f>RES_hhdet_tesh!N9/RES_summary!N$19</f>
        <v>0</v>
      </c>
      <c r="O9" s="178">
        <f>RES_hhdet_tesh!O9/RES_summary!O$19</f>
        <v>0</v>
      </c>
      <c r="P9" s="178">
        <f>RES_hhdet_tesh!P9/RES_summary!P$19</f>
        <v>0</v>
      </c>
      <c r="Q9" s="178">
        <f>RES_hhdet_tesh!Q9/RES_summary!Q$19</f>
        <v>0</v>
      </c>
    </row>
    <row r="10" spans="1:17" ht="12" customHeight="1" x14ac:dyDescent="0.25">
      <c r="A10" s="167" t="s">
        <v>171</v>
      </c>
      <c r="B10" s="183">
        <f>RES_hhdet_tesh!B10/RES_summary!B$19</f>
        <v>0</v>
      </c>
      <c r="C10" s="183">
        <f>RES_hhdet_tesh!C10/RES_summary!C$19</f>
        <v>0</v>
      </c>
      <c r="D10" s="183">
        <f>RES_hhdet_tesh!D10/RES_summary!D$19</f>
        <v>0</v>
      </c>
      <c r="E10" s="183">
        <f>RES_hhdet_tesh!E10/RES_summary!E$19</f>
        <v>0</v>
      </c>
      <c r="F10" s="183">
        <f>RES_hhdet_tesh!F10/RES_summary!F$19</f>
        <v>0</v>
      </c>
      <c r="G10" s="183">
        <f>RES_hhdet_tesh!G10/RES_summary!G$19</f>
        <v>0</v>
      </c>
      <c r="H10" s="183">
        <f>RES_hhdet_tesh!H10/RES_summary!H$19</f>
        <v>0</v>
      </c>
      <c r="I10" s="183">
        <f>RES_hhdet_tesh!I10/RES_summary!I$19</f>
        <v>0</v>
      </c>
      <c r="J10" s="183">
        <f>RES_hhdet_tesh!J10/RES_summary!J$19</f>
        <v>0</v>
      </c>
      <c r="K10" s="183">
        <f>RES_hhdet_tesh!K10/RES_summary!K$19</f>
        <v>0</v>
      </c>
      <c r="L10" s="183">
        <f>RES_hhdet_tesh!L10/RES_summary!L$19</f>
        <v>0</v>
      </c>
      <c r="M10" s="183">
        <f>RES_hhdet_tesh!M10/RES_summary!M$19</f>
        <v>0</v>
      </c>
      <c r="N10" s="183">
        <f>RES_hhdet_tesh!N10/RES_summary!N$19</f>
        <v>0</v>
      </c>
      <c r="O10" s="183">
        <f>RES_hhdet_tesh!O10/RES_summary!O$19</f>
        <v>0</v>
      </c>
      <c r="P10" s="183">
        <f>RES_hhdet_tesh!P10/RES_summary!P$19</f>
        <v>0</v>
      </c>
      <c r="Q10" s="183">
        <f>RES_hhdet_tesh!Q10/RES_summary!Q$19</f>
        <v>0</v>
      </c>
    </row>
    <row r="11" spans="1:17" ht="12" customHeight="1" x14ac:dyDescent="0.25">
      <c r="A11" s="167" t="s">
        <v>144</v>
      </c>
      <c r="B11" s="183">
        <f>RES_hhdet_tesh!B11/RES_summary!B$19</f>
        <v>0</v>
      </c>
      <c r="C11" s="183">
        <f>RES_hhdet_tesh!C11/RES_summary!C$19</f>
        <v>0</v>
      </c>
      <c r="D11" s="183">
        <f>RES_hhdet_tesh!D11/RES_summary!D$19</f>
        <v>0</v>
      </c>
      <c r="E11" s="183">
        <f>RES_hhdet_tesh!E11/RES_summary!E$19</f>
        <v>0</v>
      </c>
      <c r="F11" s="183">
        <f>RES_hhdet_tesh!F11/RES_summary!F$19</f>
        <v>0</v>
      </c>
      <c r="G11" s="183">
        <f>RES_hhdet_tesh!G11/RES_summary!G$19</f>
        <v>0</v>
      </c>
      <c r="H11" s="183">
        <f>RES_hhdet_tesh!H11/RES_summary!H$19</f>
        <v>0</v>
      </c>
      <c r="I11" s="183">
        <f>RES_hhdet_tesh!I11/RES_summary!I$19</f>
        <v>0</v>
      </c>
      <c r="J11" s="183">
        <f>RES_hhdet_tesh!J11/RES_summary!J$19</f>
        <v>0</v>
      </c>
      <c r="K11" s="183">
        <f>RES_hhdet_tesh!K11/RES_summary!K$19</f>
        <v>0</v>
      </c>
      <c r="L11" s="183">
        <f>RES_hhdet_tesh!L11/RES_summary!L$19</f>
        <v>0</v>
      </c>
      <c r="M11" s="183">
        <f>RES_hhdet_tesh!M11/RES_summary!M$19</f>
        <v>0</v>
      </c>
      <c r="N11" s="183">
        <f>RES_hhdet_tesh!N11/RES_summary!N$19</f>
        <v>0</v>
      </c>
      <c r="O11" s="183">
        <f>RES_hhdet_tesh!O11/RES_summary!O$19</f>
        <v>0</v>
      </c>
      <c r="P11" s="183">
        <f>RES_hhdet_tesh!P11/RES_summary!P$19</f>
        <v>0</v>
      </c>
      <c r="Q11" s="183">
        <f>RES_hhdet_tesh!Q11/RES_summary!Q$19</f>
        <v>0</v>
      </c>
    </row>
    <row r="12" spans="1:17" ht="12" customHeight="1" x14ac:dyDescent="0.25">
      <c r="A12" s="167" t="s">
        <v>143</v>
      </c>
      <c r="B12" s="183">
        <f>RES_hhdet_tesh!B12/RES_summary!B$19</f>
        <v>0</v>
      </c>
      <c r="C12" s="183">
        <f>RES_hhdet_tesh!C12/RES_summary!C$19</f>
        <v>0</v>
      </c>
      <c r="D12" s="183">
        <f>RES_hhdet_tesh!D12/RES_summary!D$19</f>
        <v>0</v>
      </c>
      <c r="E12" s="183">
        <f>RES_hhdet_tesh!E12/RES_summary!E$19</f>
        <v>0</v>
      </c>
      <c r="F12" s="183">
        <f>RES_hhdet_tesh!F12/RES_summary!F$19</f>
        <v>0</v>
      </c>
      <c r="G12" s="183">
        <f>RES_hhdet_tesh!G12/RES_summary!G$19</f>
        <v>0</v>
      </c>
      <c r="H12" s="183">
        <f>RES_hhdet_tesh!H12/RES_summary!H$19</f>
        <v>0</v>
      </c>
      <c r="I12" s="183">
        <f>RES_hhdet_tesh!I12/RES_summary!I$19</f>
        <v>0</v>
      </c>
      <c r="J12" s="183">
        <f>RES_hhdet_tesh!J12/RES_summary!J$19</f>
        <v>0</v>
      </c>
      <c r="K12" s="183">
        <f>RES_hhdet_tesh!K12/RES_summary!K$19</f>
        <v>0</v>
      </c>
      <c r="L12" s="183">
        <f>RES_hhdet_tesh!L12/RES_summary!L$19</f>
        <v>0</v>
      </c>
      <c r="M12" s="183">
        <f>RES_hhdet_tesh!M12/RES_summary!M$19</f>
        <v>0</v>
      </c>
      <c r="N12" s="183">
        <f>RES_hhdet_tesh!N12/RES_summary!N$19</f>
        <v>0</v>
      </c>
      <c r="O12" s="183">
        <f>RES_hhdet_tesh!O12/RES_summary!O$19</f>
        <v>0</v>
      </c>
      <c r="P12" s="183">
        <f>RES_hhdet_tesh!P12/RES_summary!P$19</f>
        <v>0</v>
      </c>
      <c r="Q12" s="183">
        <f>RES_hhdet_tesh!Q12/RES_summary!Q$19</f>
        <v>0</v>
      </c>
    </row>
    <row r="13" spans="1:17" ht="12" customHeight="1" x14ac:dyDescent="0.25">
      <c r="A13" s="166" t="s">
        <v>57</v>
      </c>
      <c r="B13" s="182">
        <f>RES_hhdet_tesh!B13/RES_summary!B$19</f>
        <v>0</v>
      </c>
      <c r="C13" s="182">
        <f>RES_hhdet_tesh!C13/RES_summary!C$19</f>
        <v>0</v>
      </c>
      <c r="D13" s="182">
        <f>RES_hhdet_tesh!D13/RES_summary!D$19</f>
        <v>0</v>
      </c>
      <c r="E13" s="182">
        <f>RES_hhdet_tesh!E13/RES_summary!E$19</f>
        <v>0</v>
      </c>
      <c r="F13" s="182">
        <f>RES_hhdet_tesh!F13/RES_summary!F$19</f>
        <v>0</v>
      </c>
      <c r="G13" s="182">
        <f>RES_hhdet_tesh!G13/RES_summary!G$19</f>
        <v>0</v>
      </c>
      <c r="H13" s="182">
        <f>RES_hhdet_tesh!H13/RES_summary!H$19</f>
        <v>0</v>
      </c>
      <c r="I13" s="182">
        <f>RES_hhdet_tesh!I13/RES_summary!I$19</f>
        <v>0</v>
      </c>
      <c r="J13" s="182">
        <f>RES_hhdet_tesh!J13/RES_summary!J$19</f>
        <v>0</v>
      </c>
      <c r="K13" s="182">
        <f>RES_hhdet_tesh!K13/RES_summary!K$19</f>
        <v>0</v>
      </c>
      <c r="L13" s="182">
        <f>RES_hhdet_tesh!L13/RES_summary!L$19</f>
        <v>0</v>
      </c>
      <c r="M13" s="182">
        <f>RES_hhdet_tesh!M13/RES_summary!M$19</f>
        <v>0</v>
      </c>
      <c r="N13" s="182">
        <f>RES_hhdet_tesh!N13/RES_summary!N$19</f>
        <v>0</v>
      </c>
      <c r="O13" s="182">
        <f>RES_hhdet_tesh!O13/RES_summary!O$19</f>
        <v>0</v>
      </c>
      <c r="P13" s="182">
        <f>RES_hhdet_tesh!P13/RES_summary!P$19</f>
        <v>0</v>
      </c>
      <c r="Q13" s="182">
        <f>RES_hhdet_tesh!Q13/RES_summary!Q$19</f>
        <v>0</v>
      </c>
    </row>
    <row r="14" spans="1:17" ht="12" customHeight="1" x14ac:dyDescent="0.25">
      <c r="A14" s="147" t="s">
        <v>59</v>
      </c>
      <c r="B14" s="181">
        <f>RES_hhdet_tesh!B14/RES_summary!B$19</f>
        <v>0</v>
      </c>
      <c r="C14" s="181">
        <f>RES_hhdet_tesh!C14/RES_summary!C$19</f>
        <v>0</v>
      </c>
      <c r="D14" s="181">
        <f>RES_hhdet_tesh!D14/RES_summary!D$19</f>
        <v>0</v>
      </c>
      <c r="E14" s="181">
        <f>RES_hhdet_tesh!E14/RES_summary!E$19</f>
        <v>0</v>
      </c>
      <c r="F14" s="181">
        <f>RES_hhdet_tesh!F14/RES_summary!F$19</f>
        <v>0</v>
      </c>
      <c r="G14" s="181">
        <f>RES_hhdet_tesh!G14/RES_summary!G$19</f>
        <v>0</v>
      </c>
      <c r="H14" s="181">
        <f>RES_hhdet_tesh!H14/RES_summary!H$19</f>
        <v>0</v>
      </c>
      <c r="I14" s="181">
        <f>RES_hhdet_tesh!I14/RES_summary!I$19</f>
        <v>0</v>
      </c>
      <c r="J14" s="181">
        <f>RES_hhdet_tesh!J14/RES_summary!J$19</f>
        <v>0</v>
      </c>
      <c r="K14" s="181">
        <f>RES_hhdet_tesh!K14/RES_summary!K$19</f>
        <v>0</v>
      </c>
      <c r="L14" s="181">
        <f>RES_hhdet_tesh!L14/RES_summary!L$19</f>
        <v>0</v>
      </c>
      <c r="M14" s="181">
        <f>RES_hhdet_tesh!M14/RES_summary!M$19</f>
        <v>0</v>
      </c>
      <c r="N14" s="181">
        <f>RES_hhdet_tesh!N14/RES_summary!N$19</f>
        <v>0</v>
      </c>
      <c r="O14" s="181">
        <f>RES_hhdet_tesh!O14/RES_summary!O$19</f>
        <v>0</v>
      </c>
      <c r="P14" s="181">
        <f>RES_hhdet_tesh!P14/RES_summary!P$19</f>
        <v>0</v>
      </c>
      <c r="Q14" s="181">
        <f>RES_hhdet_tesh!Q14/RES_summary!Q$19</f>
        <v>0</v>
      </c>
    </row>
    <row r="15" spans="1:17" ht="12" customHeight="1" x14ac:dyDescent="0.25">
      <c r="A15" s="163" t="s">
        <v>142</v>
      </c>
      <c r="B15" s="180">
        <f>RES_hhdet_tesh!B15/RES_summary!B$19</f>
        <v>0</v>
      </c>
      <c r="C15" s="180">
        <f>RES_hhdet_tesh!C15/RES_summary!C$19</f>
        <v>0</v>
      </c>
      <c r="D15" s="180">
        <f>RES_hhdet_tesh!D15/RES_summary!D$19</f>
        <v>0</v>
      </c>
      <c r="E15" s="180">
        <f>RES_hhdet_tesh!E15/RES_summary!E$19</f>
        <v>0</v>
      </c>
      <c r="F15" s="180">
        <f>RES_hhdet_tesh!F15/RES_summary!F$19</f>
        <v>0</v>
      </c>
      <c r="G15" s="180">
        <f>RES_hhdet_tesh!G15/RES_summary!G$19</f>
        <v>0</v>
      </c>
      <c r="H15" s="180">
        <f>RES_hhdet_tesh!H15/RES_summary!H$19</f>
        <v>0</v>
      </c>
      <c r="I15" s="180">
        <f>RES_hhdet_tesh!I15/RES_summary!I$19</f>
        <v>0</v>
      </c>
      <c r="J15" s="180">
        <f>RES_hhdet_tesh!J15/RES_summary!J$19</f>
        <v>0</v>
      </c>
      <c r="K15" s="180">
        <f>RES_hhdet_tesh!K15/RES_summary!K$19</f>
        <v>0</v>
      </c>
      <c r="L15" s="180">
        <f>RES_hhdet_tesh!L15/RES_summary!L$19</f>
        <v>0</v>
      </c>
      <c r="M15" s="180">
        <f>RES_hhdet_tesh!M15/RES_summary!M$19</f>
        <v>0</v>
      </c>
      <c r="N15" s="180">
        <f>RES_hhdet_tesh!N15/RES_summary!N$19</f>
        <v>0</v>
      </c>
      <c r="O15" s="180">
        <f>RES_hhdet_tesh!O15/RES_summary!O$19</f>
        <v>0</v>
      </c>
      <c r="P15" s="180">
        <f>RES_hhdet_tesh!P15/RES_summary!P$19</f>
        <v>0</v>
      </c>
      <c r="Q15" s="180">
        <f>RES_hhdet_tesh!Q15/RES_summary!Q$19</f>
        <v>0</v>
      </c>
    </row>
    <row r="16" spans="1:17" ht="12" customHeight="1" x14ac:dyDescent="0.25">
      <c r="A16" s="161" t="s">
        <v>141</v>
      </c>
      <c r="B16" s="179">
        <f>RES_hhdet_tesh!B16/RES_summary!B$19</f>
        <v>0</v>
      </c>
      <c r="C16" s="179">
        <f>RES_hhdet_tesh!C16/RES_summary!C$19</f>
        <v>0</v>
      </c>
      <c r="D16" s="179">
        <f>RES_hhdet_tesh!D16/RES_summary!D$19</f>
        <v>0</v>
      </c>
      <c r="E16" s="179">
        <f>RES_hhdet_tesh!E16/RES_summary!E$19</f>
        <v>0</v>
      </c>
      <c r="F16" s="179">
        <f>RES_hhdet_tesh!F16/RES_summary!F$19</f>
        <v>0</v>
      </c>
      <c r="G16" s="179">
        <f>RES_hhdet_tesh!G16/RES_summary!G$19</f>
        <v>0</v>
      </c>
      <c r="H16" s="179">
        <f>RES_hhdet_tesh!H16/RES_summary!H$19</f>
        <v>0</v>
      </c>
      <c r="I16" s="179">
        <f>RES_hhdet_tesh!I16/RES_summary!I$19</f>
        <v>0</v>
      </c>
      <c r="J16" s="179">
        <f>RES_hhdet_tesh!J16/RES_summary!J$19</f>
        <v>0</v>
      </c>
      <c r="K16" s="179">
        <f>RES_hhdet_tesh!K16/RES_summary!K$19</f>
        <v>0</v>
      </c>
      <c r="L16" s="179">
        <f>RES_hhdet_tesh!L16/RES_summary!L$19</f>
        <v>0</v>
      </c>
      <c r="M16" s="179">
        <f>RES_hhdet_tesh!M16/RES_summary!M$19</f>
        <v>0</v>
      </c>
      <c r="N16" s="179">
        <f>RES_hhdet_tesh!N16/RES_summary!N$19</f>
        <v>0</v>
      </c>
      <c r="O16" s="179">
        <f>RES_hhdet_tesh!O16/RES_summary!O$19</f>
        <v>0</v>
      </c>
      <c r="P16" s="179">
        <f>RES_hhdet_tesh!P16/RES_summary!P$19</f>
        <v>0</v>
      </c>
      <c r="Q16" s="179">
        <f>RES_hhdet_tesh!Q16/RES_summary!Q$19</f>
        <v>0</v>
      </c>
    </row>
    <row r="17" spans="1:17" ht="12" customHeight="1" x14ac:dyDescent="0.25">
      <c r="A17" s="148" t="s">
        <v>60</v>
      </c>
      <c r="B17" s="177">
        <f>RES_hhdet_tesh!B17/RES_summary!B$19</f>
        <v>0</v>
      </c>
      <c r="C17" s="177">
        <f>RES_hhdet_tesh!C17/RES_summary!C$19</f>
        <v>0</v>
      </c>
      <c r="D17" s="177">
        <f>RES_hhdet_tesh!D17/RES_summary!D$19</f>
        <v>0</v>
      </c>
      <c r="E17" s="177">
        <f>RES_hhdet_tesh!E17/RES_summary!E$19</f>
        <v>0</v>
      </c>
      <c r="F17" s="177">
        <f>RES_hhdet_tesh!F17/RES_summary!F$19</f>
        <v>0</v>
      </c>
      <c r="G17" s="177">
        <f>RES_hhdet_tesh!G17/RES_summary!G$19</f>
        <v>0</v>
      </c>
      <c r="H17" s="177">
        <f>RES_hhdet_tesh!H17/RES_summary!H$19</f>
        <v>0</v>
      </c>
      <c r="I17" s="177">
        <f>RES_hhdet_tesh!I17/RES_summary!I$19</f>
        <v>0</v>
      </c>
      <c r="J17" s="177">
        <f>RES_hhdet_tesh!J17/RES_summary!J$19</f>
        <v>0</v>
      </c>
      <c r="K17" s="177">
        <f>RES_hhdet_tesh!K17/RES_summary!K$19</f>
        <v>0</v>
      </c>
      <c r="L17" s="177">
        <f>RES_hhdet_tesh!L17/RES_summary!L$19</f>
        <v>0</v>
      </c>
      <c r="M17" s="177">
        <f>RES_hhdet_tesh!M17/RES_summary!M$19</f>
        <v>0</v>
      </c>
      <c r="N17" s="177">
        <f>RES_hhdet_tesh!N17/RES_summary!N$19</f>
        <v>0</v>
      </c>
      <c r="O17" s="177">
        <f>RES_hhdet_tesh!O17/RES_summary!O$19</f>
        <v>0</v>
      </c>
      <c r="P17" s="177">
        <f>RES_hhdet_tesh!P17/RES_summary!P$19</f>
        <v>0</v>
      </c>
      <c r="Q17" s="177">
        <f>RES_hhdet_tesh!Q17/RES_summary!Q$19</f>
        <v>0</v>
      </c>
    </row>
    <row r="18" spans="1:17" ht="12" customHeight="1" x14ac:dyDescent="0.25">
      <c r="A18" s="148" t="s">
        <v>59</v>
      </c>
      <c r="B18" s="177">
        <f>RES_hhdet_tesh!B18/RES_summary!B$19</f>
        <v>0</v>
      </c>
      <c r="C18" s="177">
        <f>RES_hhdet_tesh!C18/RES_summary!C$19</f>
        <v>0</v>
      </c>
      <c r="D18" s="177">
        <f>RES_hhdet_tesh!D18/RES_summary!D$19</f>
        <v>0</v>
      </c>
      <c r="E18" s="177">
        <f>RES_hhdet_tesh!E18/RES_summary!E$19</f>
        <v>0</v>
      </c>
      <c r="F18" s="177">
        <f>RES_hhdet_tesh!F18/RES_summary!F$19</f>
        <v>0</v>
      </c>
      <c r="G18" s="177">
        <f>RES_hhdet_tesh!G18/RES_summary!G$19</f>
        <v>0</v>
      </c>
      <c r="H18" s="177">
        <f>RES_hhdet_tesh!H18/RES_summary!H$19</f>
        <v>0</v>
      </c>
      <c r="I18" s="177">
        <f>RES_hhdet_tesh!I18/RES_summary!I$19</f>
        <v>0</v>
      </c>
      <c r="J18" s="177">
        <f>RES_hhdet_tesh!J18/RES_summary!J$19</f>
        <v>0</v>
      </c>
      <c r="K18" s="177">
        <f>RES_hhdet_tesh!K18/RES_summary!K$19</f>
        <v>0</v>
      </c>
      <c r="L18" s="177">
        <f>RES_hhdet_tesh!L18/RES_summary!L$19</f>
        <v>0</v>
      </c>
      <c r="M18" s="177">
        <f>RES_hhdet_tesh!M18/RES_summary!M$19</f>
        <v>0</v>
      </c>
      <c r="N18" s="177">
        <f>RES_hhdet_tesh!N18/RES_summary!N$19</f>
        <v>0</v>
      </c>
      <c r="O18" s="177">
        <f>RES_hhdet_tesh!O18/RES_summary!O$19</f>
        <v>0</v>
      </c>
      <c r="P18" s="177">
        <f>RES_hhdet_tesh!P18/RES_summary!P$19</f>
        <v>0</v>
      </c>
      <c r="Q18" s="177">
        <f>RES_hhdet_tesh!Q18/RES_summary!Q$19</f>
        <v>0</v>
      </c>
    </row>
    <row r="19" spans="1:17" ht="12" customHeight="1" x14ac:dyDescent="0.25">
      <c r="A19" s="158" t="s">
        <v>62</v>
      </c>
      <c r="B19" s="178">
        <f>RES_hhdet_tesh!B19/RES_summary!B$19</f>
        <v>0</v>
      </c>
      <c r="C19" s="178">
        <f>RES_hhdet_tesh!C19/RES_summary!C$19</f>
        <v>0</v>
      </c>
      <c r="D19" s="178">
        <f>RES_hhdet_tesh!D19/RES_summary!D$19</f>
        <v>0</v>
      </c>
      <c r="E19" s="178">
        <f>RES_hhdet_tesh!E19/RES_summary!E$19</f>
        <v>0</v>
      </c>
      <c r="F19" s="178">
        <f>RES_hhdet_tesh!F19/RES_summary!F$19</f>
        <v>0</v>
      </c>
      <c r="G19" s="178">
        <f>RES_hhdet_tesh!G19/RES_summary!G$19</f>
        <v>0</v>
      </c>
      <c r="H19" s="178">
        <f>RES_hhdet_tesh!H19/RES_summary!H$19</f>
        <v>0</v>
      </c>
      <c r="I19" s="178">
        <f>RES_hhdet_tesh!I19/RES_summary!I$19</f>
        <v>0</v>
      </c>
      <c r="J19" s="178">
        <f>RES_hhdet_tesh!J19/RES_summary!J$19</f>
        <v>0</v>
      </c>
      <c r="K19" s="178">
        <f>RES_hhdet_tesh!K19/RES_summary!K$19</f>
        <v>0</v>
      </c>
      <c r="L19" s="178">
        <f>RES_hhdet_tesh!L19/RES_summary!L$19</f>
        <v>0</v>
      </c>
      <c r="M19" s="178">
        <f>RES_hhdet_tesh!M19/RES_summary!M$19</f>
        <v>0</v>
      </c>
      <c r="N19" s="178">
        <f>RES_hhdet_tesh!N19/RES_summary!N$19</f>
        <v>0</v>
      </c>
      <c r="O19" s="178">
        <f>RES_hhdet_tesh!O19/RES_summary!O$19</f>
        <v>0</v>
      </c>
      <c r="P19" s="178">
        <f>RES_hhdet_tesh!P19/RES_summary!P$19</f>
        <v>0</v>
      </c>
      <c r="Q19" s="178">
        <f>RES_hhdet_tesh!Q19/RES_summary!Q$19</f>
        <v>0</v>
      </c>
    </row>
    <row r="20" spans="1:17" ht="12" customHeight="1" x14ac:dyDescent="0.25">
      <c r="A20" s="23" t="s">
        <v>58</v>
      </c>
      <c r="B20" s="177">
        <f>RES_hhdet_tesh!B20/RES_summary!B$19</f>
        <v>0</v>
      </c>
      <c r="C20" s="177">
        <f>RES_hhdet_tesh!C20/RES_summary!C$19</f>
        <v>0</v>
      </c>
      <c r="D20" s="177">
        <f>RES_hhdet_tesh!D20/RES_summary!D$19</f>
        <v>0</v>
      </c>
      <c r="E20" s="177">
        <f>RES_hhdet_tesh!E20/RES_summary!E$19</f>
        <v>0</v>
      </c>
      <c r="F20" s="177">
        <f>RES_hhdet_tesh!F20/RES_summary!F$19</f>
        <v>0</v>
      </c>
      <c r="G20" s="177">
        <f>RES_hhdet_tesh!G20/RES_summary!G$19</f>
        <v>0</v>
      </c>
      <c r="H20" s="177">
        <f>RES_hhdet_tesh!H20/RES_summary!H$19</f>
        <v>0</v>
      </c>
      <c r="I20" s="177">
        <f>RES_hhdet_tesh!I20/RES_summary!I$19</f>
        <v>0</v>
      </c>
      <c r="J20" s="177">
        <f>RES_hhdet_tesh!J20/RES_summary!J$19</f>
        <v>0</v>
      </c>
      <c r="K20" s="177">
        <f>RES_hhdet_tesh!K20/RES_summary!K$19</f>
        <v>0</v>
      </c>
      <c r="L20" s="177">
        <f>RES_hhdet_tesh!L20/RES_summary!L$19</f>
        <v>0</v>
      </c>
      <c r="M20" s="177">
        <f>RES_hhdet_tesh!M20/RES_summary!M$19</f>
        <v>0</v>
      </c>
      <c r="N20" s="177">
        <f>RES_hhdet_tesh!N20/RES_summary!N$19</f>
        <v>0</v>
      </c>
      <c r="O20" s="177">
        <f>RES_hhdet_tesh!O20/RES_summary!O$19</f>
        <v>0</v>
      </c>
      <c r="P20" s="177">
        <f>RES_hhdet_tesh!P20/RES_summary!P$19</f>
        <v>0</v>
      </c>
      <c r="Q20" s="177">
        <f>RES_hhdet_tesh!Q20/RES_summary!Q$19</f>
        <v>0</v>
      </c>
    </row>
    <row r="21" spans="1:17" ht="12" customHeight="1" x14ac:dyDescent="0.25">
      <c r="A21" s="23" t="s">
        <v>57</v>
      </c>
      <c r="B21" s="177">
        <f>RES_hhdet_tesh!B21/RES_summary!B$19</f>
        <v>0</v>
      </c>
      <c r="C21" s="177">
        <f>RES_hhdet_tesh!C21/RES_summary!C$19</f>
        <v>0</v>
      </c>
      <c r="D21" s="177">
        <f>RES_hhdet_tesh!D21/RES_summary!D$19</f>
        <v>0</v>
      </c>
      <c r="E21" s="177">
        <f>RES_hhdet_tesh!E21/RES_summary!E$19</f>
        <v>0</v>
      </c>
      <c r="F21" s="177">
        <f>RES_hhdet_tesh!F21/RES_summary!F$19</f>
        <v>0</v>
      </c>
      <c r="G21" s="177">
        <f>RES_hhdet_tesh!G21/RES_summary!G$19</f>
        <v>0</v>
      </c>
      <c r="H21" s="177">
        <f>RES_hhdet_tesh!H21/RES_summary!H$19</f>
        <v>0</v>
      </c>
      <c r="I21" s="177">
        <f>RES_hhdet_tesh!I21/RES_summary!I$19</f>
        <v>0</v>
      </c>
      <c r="J21" s="177">
        <f>RES_hhdet_tesh!J21/RES_summary!J$19</f>
        <v>0</v>
      </c>
      <c r="K21" s="177">
        <f>RES_hhdet_tesh!K21/RES_summary!K$19</f>
        <v>0</v>
      </c>
      <c r="L21" s="177">
        <f>RES_hhdet_tesh!L21/RES_summary!L$19</f>
        <v>0</v>
      </c>
      <c r="M21" s="177">
        <f>RES_hhdet_tesh!M21/RES_summary!M$19</f>
        <v>0</v>
      </c>
      <c r="N21" s="177">
        <f>RES_hhdet_tesh!N21/RES_summary!N$19</f>
        <v>0</v>
      </c>
      <c r="O21" s="177">
        <f>RES_hhdet_tesh!O21/RES_summary!O$19</f>
        <v>0</v>
      </c>
      <c r="P21" s="177">
        <f>RES_hhdet_tesh!P21/RES_summary!P$19</f>
        <v>0</v>
      </c>
      <c r="Q21" s="177">
        <f>RES_hhdet_tesh!Q21/RES_summary!Q$19</f>
        <v>0</v>
      </c>
    </row>
    <row r="22" spans="1:17" ht="12" customHeight="1" x14ac:dyDescent="0.25">
      <c r="A22" s="29" t="s">
        <v>140</v>
      </c>
      <c r="B22" s="176">
        <f>RES_hhdet_tesh!B22/RES_summary!B$19</f>
        <v>0</v>
      </c>
      <c r="C22" s="176">
        <f>RES_hhdet_tesh!C22/RES_summary!C$19</f>
        <v>0</v>
      </c>
      <c r="D22" s="176">
        <f>RES_hhdet_tesh!D22/RES_summary!D$19</f>
        <v>0</v>
      </c>
      <c r="E22" s="176">
        <f>RES_hhdet_tesh!E22/RES_summary!E$19</f>
        <v>0</v>
      </c>
      <c r="F22" s="176">
        <f>RES_hhdet_tesh!F22/RES_summary!F$19</f>
        <v>0</v>
      </c>
      <c r="G22" s="176">
        <f>RES_hhdet_tesh!G22/RES_summary!G$19</f>
        <v>0</v>
      </c>
      <c r="H22" s="176">
        <f>RES_hhdet_tesh!H22/RES_summary!H$19</f>
        <v>0</v>
      </c>
      <c r="I22" s="176">
        <f>RES_hhdet_tesh!I22/RES_summary!I$19</f>
        <v>0</v>
      </c>
      <c r="J22" s="176">
        <f>RES_hhdet_tesh!J22/RES_summary!J$19</f>
        <v>0</v>
      </c>
      <c r="K22" s="176">
        <f>RES_hhdet_tesh!K22/RES_summary!K$19</f>
        <v>0</v>
      </c>
      <c r="L22" s="176">
        <f>RES_hhdet_tesh!L22/RES_summary!L$19</f>
        <v>0</v>
      </c>
      <c r="M22" s="176">
        <f>RES_hhdet_tesh!M22/RES_summary!M$19</f>
        <v>0</v>
      </c>
      <c r="N22" s="176">
        <f>RES_hhdet_tesh!N22/RES_summary!N$19</f>
        <v>0</v>
      </c>
      <c r="O22" s="176">
        <f>RES_hhdet_tesh!O22/RES_summary!O$19</f>
        <v>0</v>
      </c>
      <c r="P22" s="176">
        <f>RES_hhdet_tesh!P22/RES_summary!P$19</f>
        <v>0</v>
      </c>
      <c r="Q22" s="176">
        <f>RES_hhdet_tesh!Q22/RES_summary!Q$19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84">
        <f>RES_hhdet_tesh!B24/RES_summary!B$19</f>
        <v>59.413494183994473</v>
      </c>
      <c r="C24" s="184">
        <f>RES_hhdet_tesh!C24/RES_summary!C$19</f>
        <v>55.724270929826126</v>
      </c>
      <c r="D24" s="184">
        <f>RES_hhdet_tesh!D24/RES_summary!D$19</f>
        <v>57.385113819243443</v>
      </c>
      <c r="E24" s="184">
        <f>RES_hhdet_tesh!E24/RES_summary!E$19</f>
        <v>59.917075975650953</v>
      </c>
      <c r="F24" s="184">
        <f>RES_hhdet_tesh!F24/RES_summary!F$19</f>
        <v>56.023873637937179</v>
      </c>
      <c r="G24" s="184">
        <f>RES_hhdet_tesh!G24/RES_summary!G$19</f>
        <v>51.36625155369773</v>
      </c>
      <c r="H24" s="184">
        <f>RES_hhdet_tesh!H24/RES_summary!H$19</f>
        <v>53.803367140943756</v>
      </c>
      <c r="I24" s="184">
        <f>RES_hhdet_tesh!I24/RES_summary!I$19</f>
        <v>56.747055543256138</v>
      </c>
      <c r="J24" s="184">
        <f>RES_hhdet_tesh!J24/RES_summary!J$19</f>
        <v>52.386232564511559</v>
      </c>
      <c r="K24" s="184">
        <f>RES_hhdet_tesh!K24/RES_summary!K$19</f>
        <v>54.558321377557121</v>
      </c>
      <c r="L24" s="184">
        <f>RES_hhdet_tesh!L24/RES_summary!L$19</f>
        <v>51.58239254309126</v>
      </c>
      <c r="M24" s="184">
        <f>RES_hhdet_tesh!M24/RES_summary!M$19</f>
        <v>53.515101530941074</v>
      </c>
      <c r="N24" s="184">
        <f>RES_hhdet_tesh!N24/RES_summary!N$19</f>
        <v>51.790536116953518</v>
      </c>
      <c r="O24" s="184">
        <f>RES_hhdet_tesh!O24/RES_summary!O$19</f>
        <v>47.267123448471615</v>
      </c>
      <c r="P24" s="184">
        <f>RES_hhdet_tesh!P24/RES_summary!P$19</f>
        <v>46.209301908028756</v>
      </c>
      <c r="Q24" s="184">
        <f>RES_hhdet_tesh!Q24/RES_summary!Q$19</f>
        <v>51.177698005871854</v>
      </c>
    </row>
    <row r="25" spans="1:17" ht="12.95" customHeight="1" x14ac:dyDescent="0.25">
      <c r="A25" s="158" t="s">
        <v>65</v>
      </c>
      <c r="B25" s="178">
        <f>RES_hhdet_tesh!B25/RES_summary!B$19</f>
        <v>29.948088963272696</v>
      </c>
      <c r="C25" s="178">
        <f>RES_hhdet_tesh!C25/RES_summary!C$19</f>
        <v>28.820968838518414</v>
      </c>
      <c r="D25" s="178">
        <f>RES_hhdet_tesh!D25/RES_summary!D$19</f>
        <v>29.737436931383208</v>
      </c>
      <c r="E25" s="178">
        <f>RES_hhdet_tesh!E25/RES_summary!E$19</f>
        <v>31.221553555821316</v>
      </c>
      <c r="F25" s="178">
        <f>RES_hhdet_tesh!F25/RES_summary!F$19</f>
        <v>27.131674608020333</v>
      </c>
      <c r="G25" s="178">
        <f>RES_hhdet_tesh!G25/RES_summary!G$19</f>
        <v>22.73354309043307</v>
      </c>
      <c r="H25" s="178">
        <f>RES_hhdet_tesh!H25/RES_summary!H$19</f>
        <v>25.601594697897653</v>
      </c>
      <c r="I25" s="178">
        <f>RES_hhdet_tesh!I25/RES_summary!I$19</f>
        <v>27.260005358776507</v>
      </c>
      <c r="J25" s="178">
        <f>RES_hhdet_tesh!J25/RES_summary!J$19</f>
        <v>23.31732080385018</v>
      </c>
      <c r="K25" s="178">
        <f>RES_hhdet_tesh!K25/RES_summary!K$19</f>
        <v>24.578948032570523</v>
      </c>
      <c r="L25" s="178">
        <f>RES_hhdet_tesh!L25/RES_summary!L$19</f>
        <v>20.956902232523461</v>
      </c>
      <c r="M25" s="178">
        <f>RES_hhdet_tesh!M25/RES_summary!M$19</f>
        <v>22.72918334492924</v>
      </c>
      <c r="N25" s="178">
        <f>RES_hhdet_tesh!N25/RES_summary!N$19</f>
        <v>21.367572203182789</v>
      </c>
      <c r="O25" s="178">
        <f>RES_hhdet_tesh!O25/RES_summary!O$19</f>
        <v>17.558982491440492</v>
      </c>
      <c r="P25" s="178">
        <f>RES_hhdet_tesh!P25/RES_summary!P$19</f>
        <v>15.970465993784682</v>
      </c>
      <c r="Q25" s="178">
        <f>RES_hhdet_tesh!Q25/RES_summary!Q$19</f>
        <v>19.415608279634831</v>
      </c>
    </row>
    <row r="26" spans="1:17" ht="12" customHeight="1" x14ac:dyDescent="0.25">
      <c r="A26" s="23" t="s">
        <v>84</v>
      </c>
      <c r="B26" s="177">
        <f>RES_hhdet_tesh!B26/RES_summary!B$19</f>
        <v>28.506830651003284</v>
      </c>
      <c r="C26" s="177">
        <f>RES_hhdet_tesh!C26/RES_summary!C$19</f>
        <v>28.428768943556157</v>
      </c>
      <c r="D26" s="177">
        <f>RES_hhdet_tesh!D26/RES_summary!D$19</f>
        <v>29.183380753405345</v>
      </c>
      <c r="E26" s="177">
        <f>RES_hhdet_tesh!E26/RES_summary!E$19</f>
        <v>29.976090682586957</v>
      </c>
      <c r="F26" s="177">
        <f>RES_hhdet_tesh!F26/RES_summary!F$19</f>
        <v>26.114619565838478</v>
      </c>
      <c r="G26" s="177">
        <f>RES_hhdet_tesh!G26/RES_summary!G$19</f>
        <v>22.367055124430458</v>
      </c>
      <c r="H26" s="177">
        <f>RES_hhdet_tesh!H26/RES_summary!H$19</f>
        <v>25.105757581670566</v>
      </c>
      <c r="I26" s="177">
        <f>RES_hhdet_tesh!I26/RES_summary!I$19</f>
        <v>24.82773954557582</v>
      </c>
      <c r="J26" s="177">
        <f>RES_hhdet_tesh!J26/RES_summary!J$19</f>
        <v>21.969719236651532</v>
      </c>
      <c r="K26" s="177">
        <f>RES_hhdet_tesh!K26/RES_summary!K$19</f>
        <v>24.194360455532667</v>
      </c>
      <c r="L26" s="177">
        <f>RES_hhdet_tesh!L26/RES_summary!L$19</f>
        <v>20.120030158802582</v>
      </c>
      <c r="M26" s="177">
        <f>RES_hhdet_tesh!M26/RES_summary!M$19</f>
        <v>22.186679756050243</v>
      </c>
      <c r="N26" s="177">
        <f>RES_hhdet_tesh!N26/RES_summary!N$19</f>
        <v>21.010220207975578</v>
      </c>
      <c r="O26" s="177">
        <f>RES_hhdet_tesh!O26/RES_summary!O$19</f>
        <v>17.260719169001167</v>
      </c>
      <c r="P26" s="177">
        <f>RES_hhdet_tesh!P26/RES_summary!P$19</f>
        <v>15.53170180025894</v>
      </c>
      <c r="Q26" s="177">
        <f>RES_hhdet_tesh!Q26/RES_summary!Q$19</f>
        <v>18.727881872307311</v>
      </c>
    </row>
    <row r="27" spans="1:17" ht="12" customHeight="1" x14ac:dyDescent="0.25">
      <c r="A27" s="23" t="s">
        <v>60</v>
      </c>
      <c r="B27" s="177">
        <f>RES_hhdet_tesh!B27/RES_summary!B$19</f>
        <v>1.4412583122694129</v>
      </c>
      <c r="C27" s="177">
        <f>RES_hhdet_tesh!C27/RES_summary!C$19</f>
        <v>0.39219989496225788</v>
      </c>
      <c r="D27" s="177">
        <f>RES_hhdet_tesh!D27/RES_summary!D$19</f>
        <v>0.55405617797786388</v>
      </c>
      <c r="E27" s="177">
        <f>RES_hhdet_tesh!E27/RES_summary!E$19</f>
        <v>1.245462873234362</v>
      </c>
      <c r="F27" s="177">
        <f>RES_hhdet_tesh!F27/RES_summary!F$19</f>
        <v>1.0170550421818547</v>
      </c>
      <c r="G27" s="177">
        <f>RES_hhdet_tesh!G27/RES_summary!G$19</f>
        <v>0.36648796600261191</v>
      </c>
      <c r="H27" s="177">
        <f>RES_hhdet_tesh!H27/RES_summary!H$19</f>
        <v>0.49583711622708743</v>
      </c>
      <c r="I27" s="177">
        <f>RES_hhdet_tesh!I27/RES_summary!I$19</f>
        <v>2.4322658132006878</v>
      </c>
      <c r="J27" s="177">
        <f>RES_hhdet_tesh!J27/RES_summary!J$19</f>
        <v>1.3476015671986454</v>
      </c>
      <c r="K27" s="177">
        <f>RES_hhdet_tesh!K27/RES_summary!K$19</f>
        <v>0.38458757703785207</v>
      </c>
      <c r="L27" s="177">
        <f>RES_hhdet_tesh!L27/RES_summary!L$19</f>
        <v>0.83687207372088324</v>
      </c>
      <c r="M27" s="177">
        <f>RES_hhdet_tesh!M27/RES_summary!M$19</f>
        <v>0.54250358887899752</v>
      </c>
      <c r="N27" s="177">
        <f>RES_hhdet_tesh!N27/RES_summary!N$19</f>
        <v>0.3573519952072125</v>
      </c>
      <c r="O27" s="177">
        <f>RES_hhdet_tesh!O27/RES_summary!O$19</f>
        <v>0.29826332243932752</v>
      </c>
      <c r="P27" s="177">
        <f>RES_hhdet_tesh!P27/RES_summary!P$19</f>
        <v>0.43876419352573925</v>
      </c>
      <c r="Q27" s="177">
        <f>RES_hhdet_tesh!Q27/RES_summary!Q$19</f>
        <v>0.687726407327518</v>
      </c>
    </row>
    <row r="28" spans="1:17" ht="12.95" customHeight="1" x14ac:dyDescent="0.25">
      <c r="A28" s="158" t="s">
        <v>112</v>
      </c>
      <c r="B28" s="178">
        <f>RES_hhdet_tesh!B28/RES_summary!B$19</f>
        <v>3.6469938531812196</v>
      </c>
      <c r="C28" s="178">
        <f>RES_hhdet_tesh!C28/RES_summary!C$19</f>
        <v>3.9350273370446245</v>
      </c>
      <c r="D28" s="178">
        <f>RES_hhdet_tesh!D28/RES_summary!D$19</f>
        <v>4.1017039570150979</v>
      </c>
      <c r="E28" s="178">
        <f>RES_hhdet_tesh!E28/RES_summary!E$19</f>
        <v>4.2773176390969567</v>
      </c>
      <c r="F28" s="178">
        <f>RES_hhdet_tesh!F28/RES_summary!F$19</f>
        <v>4.6277264654497214</v>
      </c>
      <c r="G28" s="178">
        <f>RES_hhdet_tesh!G28/RES_summary!G$19</f>
        <v>4.8151162870035646</v>
      </c>
      <c r="H28" s="178">
        <f>RES_hhdet_tesh!H28/RES_summary!H$19</f>
        <v>5.029994580690099</v>
      </c>
      <c r="I28" s="178">
        <f>RES_hhdet_tesh!I28/RES_summary!I$19</f>
        <v>5.1113999327943569</v>
      </c>
      <c r="J28" s="178">
        <f>RES_hhdet_tesh!J28/RES_summary!J$19</f>
        <v>5.1507640403793342</v>
      </c>
      <c r="K28" s="178">
        <f>RES_hhdet_tesh!K28/RES_summary!K$19</f>
        <v>6.0137477275986218</v>
      </c>
      <c r="L28" s="178">
        <f>RES_hhdet_tesh!L28/RES_summary!L$19</f>
        <v>6.7636403590190799</v>
      </c>
      <c r="M28" s="178">
        <f>RES_hhdet_tesh!M28/RES_summary!M$19</f>
        <v>7.2603963017614674</v>
      </c>
      <c r="N28" s="178">
        <f>RES_hhdet_tesh!N28/RES_summary!N$19</f>
        <v>7.5938539321806839</v>
      </c>
      <c r="O28" s="178">
        <f>RES_hhdet_tesh!O28/RES_summary!O$19</f>
        <v>7.9886105447889868</v>
      </c>
      <c r="P28" s="178">
        <f>RES_hhdet_tesh!P28/RES_summary!P$19</f>
        <v>8.2994326642615803</v>
      </c>
      <c r="Q28" s="178">
        <f>RES_hhdet_tesh!Q28/RES_summary!Q$19</f>
        <v>8.6104827095557877</v>
      </c>
    </row>
    <row r="29" spans="1:17" ht="12" customHeight="1" x14ac:dyDescent="0.25">
      <c r="A29" s="23" t="s">
        <v>60</v>
      </c>
      <c r="B29" s="177">
        <f>RES_hhdet_tesh!B29/RES_summary!B$19</f>
        <v>3.6469938531812196</v>
      </c>
      <c r="C29" s="177">
        <f>RES_hhdet_tesh!C29/RES_summary!C$19</f>
        <v>3.9350273370446245</v>
      </c>
      <c r="D29" s="177">
        <f>RES_hhdet_tesh!D29/RES_summary!D$19</f>
        <v>4.1017039570150979</v>
      </c>
      <c r="E29" s="177">
        <f>RES_hhdet_tesh!E29/RES_summary!E$19</f>
        <v>4.2773176390969567</v>
      </c>
      <c r="F29" s="177">
        <f>RES_hhdet_tesh!F29/RES_summary!F$19</f>
        <v>4.6277264654497214</v>
      </c>
      <c r="G29" s="177">
        <f>RES_hhdet_tesh!G29/RES_summary!G$19</f>
        <v>4.8151162870035646</v>
      </c>
      <c r="H29" s="177">
        <f>RES_hhdet_tesh!H29/RES_summary!H$19</f>
        <v>5.029994580690099</v>
      </c>
      <c r="I29" s="177">
        <f>RES_hhdet_tesh!I29/RES_summary!I$19</f>
        <v>5.1113999327943569</v>
      </c>
      <c r="J29" s="177">
        <f>RES_hhdet_tesh!J29/RES_summary!J$19</f>
        <v>5.1507640403793342</v>
      </c>
      <c r="K29" s="177">
        <f>RES_hhdet_tesh!K29/RES_summary!K$19</f>
        <v>6.0137477275986218</v>
      </c>
      <c r="L29" s="177">
        <f>RES_hhdet_tesh!L29/RES_summary!L$19</f>
        <v>6.7636403590190799</v>
      </c>
      <c r="M29" s="177">
        <f>RES_hhdet_tesh!M29/RES_summary!M$19</f>
        <v>7.2603963017614674</v>
      </c>
      <c r="N29" s="177">
        <f>RES_hhdet_tesh!N29/RES_summary!N$19</f>
        <v>7.5938539321806839</v>
      </c>
      <c r="O29" s="177">
        <f>RES_hhdet_tesh!O29/RES_summary!O$19</f>
        <v>7.9886105447889868</v>
      </c>
      <c r="P29" s="177">
        <f>RES_hhdet_tesh!P29/RES_summary!P$19</f>
        <v>8.2994326642615803</v>
      </c>
      <c r="Q29" s="177">
        <f>RES_hhdet_tesh!Q29/RES_summary!Q$19</f>
        <v>8.6104827095557877</v>
      </c>
    </row>
    <row r="30" spans="1:17" ht="12" customHeight="1" x14ac:dyDescent="0.25">
      <c r="A30" s="158" t="s">
        <v>63</v>
      </c>
      <c r="B30" s="178">
        <f>RES_hhdet_tesh!B30/RES_summary!B$19</f>
        <v>18.104935098581535</v>
      </c>
      <c r="C30" s="178">
        <f>RES_hhdet_tesh!C30/RES_summary!C$19</f>
        <v>16.965355765390921</v>
      </c>
      <c r="D30" s="178">
        <f>RES_hhdet_tesh!D30/RES_summary!D$19</f>
        <v>17.511565919639906</v>
      </c>
      <c r="E30" s="178">
        <f>RES_hhdet_tesh!E30/RES_summary!E$19</f>
        <v>17.59404372858539</v>
      </c>
      <c r="F30" s="178">
        <f>RES_hhdet_tesh!F30/RES_summary!F$19</f>
        <v>17.213809292126225</v>
      </c>
      <c r="G30" s="178">
        <f>RES_hhdet_tesh!G30/RES_summary!G$19</f>
        <v>16.913559326086119</v>
      </c>
      <c r="H30" s="178">
        <f>RES_hhdet_tesh!H30/RES_summary!H$19</f>
        <v>16.176813429589743</v>
      </c>
      <c r="I30" s="178">
        <f>RES_hhdet_tesh!I30/RES_summary!I$19</f>
        <v>16.757652904779579</v>
      </c>
      <c r="J30" s="178">
        <f>RES_hhdet_tesh!J30/RES_summary!J$19</f>
        <v>16.525855230622469</v>
      </c>
      <c r="K30" s="178">
        <f>RES_hhdet_tesh!K30/RES_summary!K$19</f>
        <v>16.391649887710606</v>
      </c>
      <c r="L30" s="178">
        <f>RES_hhdet_tesh!L30/RES_summary!L$19</f>
        <v>16.11744069189433</v>
      </c>
      <c r="M30" s="178">
        <f>RES_hhdet_tesh!M30/RES_summary!M$19</f>
        <v>15.89823691536817</v>
      </c>
      <c r="N30" s="178">
        <f>RES_hhdet_tesh!N30/RES_summary!N$19</f>
        <v>15.507433510860672</v>
      </c>
      <c r="O30" s="178">
        <f>RES_hhdet_tesh!O30/RES_summary!O$19</f>
        <v>15.14209410279612</v>
      </c>
      <c r="P30" s="178">
        <f>RES_hhdet_tesh!P30/RES_summary!P$19</f>
        <v>15.541260338923232</v>
      </c>
      <c r="Q30" s="178">
        <f>RES_hhdet_tesh!Q30/RES_summary!Q$19</f>
        <v>16.421493279335849</v>
      </c>
    </row>
    <row r="31" spans="1:17" ht="12" customHeight="1" x14ac:dyDescent="0.25">
      <c r="A31" s="167" t="s">
        <v>169</v>
      </c>
      <c r="B31" s="183">
        <f>RES_hhdet_tesh!B31/RES_summary!B$19</f>
        <v>18.008357739859495</v>
      </c>
      <c r="C31" s="183">
        <f>RES_hhdet_tesh!C31/RES_summary!C$19</f>
        <v>16.912910600205937</v>
      </c>
      <c r="D31" s="183">
        <f>RES_hhdet_tesh!D31/RES_summary!D$19</f>
        <v>17.443394636529387</v>
      </c>
      <c r="E31" s="183">
        <f>RES_hhdet_tesh!E31/RES_summary!E$19</f>
        <v>17.433862213827471</v>
      </c>
      <c r="F31" s="183">
        <f>RES_hhdet_tesh!F31/RES_summary!F$19</f>
        <v>17.080607384794138</v>
      </c>
      <c r="G31" s="183">
        <f>RES_hhdet_tesh!G31/RES_summary!G$19</f>
        <v>16.80041944303332</v>
      </c>
      <c r="H31" s="183">
        <f>RES_hhdet_tesh!H31/RES_summary!H$19</f>
        <v>16.043818718907904</v>
      </c>
      <c r="I31" s="183">
        <f>RES_hhdet_tesh!I31/RES_summary!I$19</f>
        <v>17.453860503363064</v>
      </c>
      <c r="J31" s="183">
        <f>RES_hhdet_tesh!J31/RES_summary!J$19</f>
        <v>16.969809437399121</v>
      </c>
      <c r="K31" s="183">
        <f>RES_hhdet_tesh!K31/RES_summary!K$19</f>
        <v>16.719222720609768</v>
      </c>
      <c r="L31" s="183">
        <f>RES_hhdet_tesh!L31/RES_summary!L$19</f>
        <v>16.485806984852871</v>
      </c>
      <c r="M31" s="183">
        <f>RES_hhdet_tesh!M31/RES_summary!M$19</f>
        <v>15.330358416746728</v>
      </c>
      <c r="N31" s="183">
        <f>RES_hhdet_tesh!N31/RES_summary!N$19</f>
        <v>14.371067142471427</v>
      </c>
      <c r="O31" s="183">
        <f>RES_hhdet_tesh!O31/RES_summary!O$19</f>
        <v>13.903234684511615</v>
      </c>
      <c r="P31" s="183">
        <f>RES_hhdet_tesh!P31/RES_summary!P$19</f>
        <v>13.957030982201905</v>
      </c>
      <c r="Q31" s="183">
        <f>RES_hhdet_tesh!Q31/RES_summary!Q$19</f>
        <v>14.596466989852225</v>
      </c>
    </row>
    <row r="32" spans="1:17" ht="12" customHeight="1" x14ac:dyDescent="0.25">
      <c r="A32" s="167" t="s">
        <v>168</v>
      </c>
      <c r="B32" s="183">
        <f>RES_hhdet_tesh!B32/RES_summary!B$19</f>
        <v>18.005327729513485</v>
      </c>
      <c r="C32" s="183">
        <f>RES_hhdet_tesh!C32/RES_summary!C$19</f>
        <v>16.92577379592209</v>
      </c>
      <c r="D32" s="183">
        <f>RES_hhdet_tesh!D32/RES_summary!D$19</f>
        <v>17.446933266467809</v>
      </c>
      <c r="E32" s="183">
        <f>RES_hhdet_tesh!E32/RES_summary!E$19</f>
        <v>17.466568901483672</v>
      </c>
      <c r="F32" s="183">
        <f>RES_hhdet_tesh!F32/RES_summary!F$19</f>
        <v>17.096305397270481</v>
      </c>
      <c r="G32" s="183">
        <f>RES_hhdet_tesh!G32/RES_summary!G$19</f>
        <v>16.806208965436603</v>
      </c>
      <c r="H32" s="183">
        <f>RES_hhdet_tesh!H32/RES_summary!H$19</f>
        <v>16.036463629008932</v>
      </c>
      <c r="I32" s="183">
        <f>RES_hhdet_tesh!I32/RES_summary!I$19</f>
        <v>16.470744602098243</v>
      </c>
      <c r="J32" s="183">
        <f>RES_hhdet_tesh!J32/RES_summary!J$19</f>
        <v>16.203723123763471</v>
      </c>
      <c r="K32" s="183">
        <f>RES_hhdet_tesh!K32/RES_summary!K$19</f>
        <v>16.102198861208173</v>
      </c>
      <c r="L32" s="183">
        <f>RES_hhdet_tesh!L32/RES_summary!L$19</f>
        <v>15.862190463058695</v>
      </c>
      <c r="M32" s="183">
        <f>RES_hhdet_tesh!M32/RES_summary!M$19</f>
        <v>15.688611633351544</v>
      </c>
      <c r="N32" s="183">
        <f>RES_hhdet_tesh!N32/RES_summary!N$19</f>
        <v>15.37671268525809</v>
      </c>
      <c r="O32" s="183">
        <f>RES_hhdet_tesh!O32/RES_summary!O$19</f>
        <v>15.062591085282582</v>
      </c>
      <c r="P32" s="183">
        <f>RES_hhdet_tesh!P32/RES_summary!P$19</f>
        <v>15.433947258837511</v>
      </c>
      <c r="Q32" s="183">
        <f>RES_hhdet_tesh!Q32/RES_summary!Q$19</f>
        <v>16.186129903883906</v>
      </c>
    </row>
    <row r="33" spans="1:17" ht="12" customHeight="1" x14ac:dyDescent="0.25">
      <c r="A33" s="166" t="s">
        <v>57</v>
      </c>
      <c r="B33" s="182">
        <f>RES_hhdet_tesh!B33/RES_summary!B$19</f>
        <v>0.36016715479718736</v>
      </c>
      <c r="C33" s="182">
        <f>RES_hhdet_tesh!C33/RES_summary!C$19</f>
        <v>0.16958936169845412</v>
      </c>
      <c r="D33" s="182">
        <f>RES_hhdet_tesh!D33/RES_summary!D$19</f>
        <v>0.35002286769794383</v>
      </c>
      <c r="E33" s="182">
        <f>RES_hhdet_tesh!E33/RES_summary!E$19</f>
        <v>0.35179930647538082</v>
      </c>
      <c r="F33" s="182">
        <f>RES_hhdet_tesh!F33/RES_summary!F$19</f>
        <v>0.34493306566884729</v>
      </c>
      <c r="G33" s="182">
        <f>RES_hhdet_tesh!G33/RES_summary!G$19</f>
        <v>2.0388147911550329</v>
      </c>
      <c r="H33" s="182">
        <f>RES_hhdet_tesh!H33/RES_summary!H$19</f>
        <v>0.73101469591693702</v>
      </c>
      <c r="I33" s="182">
        <f>RES_hhdet_tesh!I33/RES_summary!I$19</f>
        <v>0.33431220107411147</v>
      </c>
      <c r="J33" s="182">
        <f>RES_hhdet_tesh!J33/RES_summary!J$19</f>
        <v>0.32824229742068445</v>
      </c>
      <c r="K33" s="182">
        <f>RES_hhdet_tesh!K33/RES_summary!K$19</f>
        <v>0.32763489380812355</v>
      </c>
      <c r="L33" s="182">
        <f>RES_hhdet_tesh!L33/RES_summary!L$19</f>
        <v>0.3242511629652905</v>
      </c>
      <c r="M33" s="182">
        <f>RES_hhdet_tesh!M33/RES_summary!M$19</f>
        <v>0.30362943304629048</v>
      </c>
      <c r="N33" s="182">
        <f>RES_hhdet_tesh!N33/RES_summary!N$19</f>
        <v>0.28594158457710817</v>
      </c>
      <c r="O33" s="182">
        <f>RES_hhdet_tesh!O33/RES_summary!O$19</f>
        <v>0.27235645546922727</v>
      </c>
      <c r="P33" s="182">
        <f>RES_hhdet_tesh!P33/RES_summary!P$19</f>
        <v>0.47796909724950781</v>
      </c>
      <c r="Q33" s="182">
        <f>RES_hhdet_tesh!Q33/RES_summary!Q$19</f>
        <v>1.2005965810852013</v>
      </c>
    </row>
    <row r="34" spans="1:17" ht="12" customHeight="1" x14ac:dyDescent="0.25">
      <c r="A34" s="147" t="s">
        <v>59</v>
      </c>
      <c r="B34" s="181">
        <f>RES_hhdet_tesh!B34/RES_summary!B$19</f>
        <v>17.645160574716297</v>
      </c>
      <c r="C34" s="181">
        <f>RES_hhdet_tesh!C34/RES_summary!C$19</f>
        <v>16.756184434223638</v>
      </c>
      <c r="D34" s="181">
        <f>RES_hhdet_tesh!D34/RES_summary!D$19</f>
        <v>17.096910398769865</v>
      </c>
      <c r="E34" s="181">
        <f>RES_hhdet_tesh!E34/RES_summary!E$19</f>
        <v>17.114769595008294</v>
      </c>
      <c r="F34" s="181">
        <f>RES_hhdet_tesh!F34/RES_summary!F$19</f>
        <v>16.751372331601633</v>
      </c>
      <c r="G34" s="181">
        <f>RES_hhdet_tesh!G34/RES_summary!G$19</f>
        <v>14.76739417428157</v>
      </c>
      <c r="H34" s="181">
        <f>RES_hhdet_tesh!H34/RES_summary!H$19</f>
        <v>15.305448933091997</v>
      </c>
      <c r="I34" s="181">
        <f>RES_hhdet_tesh!I34/RES_summary!I$19</f>
        <v>16.136432401024134</v>
      </c>
      <c r="J34" s="181">
        <f>RES_hhdet_tesh!J34/RES_summary!J$19</f>
        <v>15.87548082634278</v>
      </c>
      <c r="K34" s="181">
        <f>RES_hhdet_tesh!K34/RES_summary!K$19</f>
        <v>15.77456396740005</v>
      </c>
      <c r="L34" s="181">
        <f>RES_hhdet_tesh!L34/RES_summary!L$19</f>
        <v>15.537939300093404</v>
      </c>
      <c r="M34" s="181">
        <f>RES_hhdet_tesh!M34/RES_summary!M$19</f>
        <v>15.384982200305254</v>
      </c>
      <c r="N34" s="181">
        <f>RES_hhdet_tesh!N34/RES_summary!N$19</f>
        <v>15.090771100680982</v>
      </c>
      <c r="O34" s="181">
        <f>RES_hhdet_tesh!O34/RES_summary!O$19</f>
        <v>14.790234629813355</v>
      </c>
      <c r="P34" s="181">
        <f>RES_hhdet_tesh!P34/RES_summary!P$19</f>
        <v>14.955978161587998</v>
      </c>
      <c r="Q34" s="181">
        <f>RES_hhdet_tesh!Q34/RES_summary!Q$19</f>
        <v>14.985533322798707</v>
      </c>
    </row>
    <row r="35" spans="1:17" ht="12" customHeight="1" x14ac:dyDescent="0.25">
      <c r="A35" s="163" t="s">
        <v>142</v>
      </c>
      <c r="B35" s="180">
        <f>RES_hhdet_tesh!B35/RES_summary!B$19</f>
        <v>18.777765467402137</v>
      </c>
      <c r="C35" s="180">
        <f>RES_hhdet_tesh!C35/RES_summary!C$19</f>
        <v>17.253945406615468</v>
      </c>
      <c r="D35" s="180">
        <f>RES_hhdet_tesh!D35/RES_summary!D$19</f>
        <v>17.920773606313659</v>
      </c>
      <c r="E35" s="180">
        <f>RES_hhdet_tesh!E35/RES_summary!E$19</f>
        <v>18.422550660384477</v>
      </c>
      <c r="F35" s="180">
        <f>RES_hhdet_tesh!F35/RES_summary!F$19</f>
        <v>18.301721670018868</v>
      </c>
      <c r="G35" s="180">
        <f>RES_hhdet_tesh!G35/RES_summary!G$19</f>
        <v>17.547742251326849</v>
      </c>
      <c r="H35" s="180">
        <f>RES_hhdet_tesh!H35/RES_summary!H$19</f>
        <v>17.224499117485792</v>
      </c>
      <c r="I35" s="180">
        <f>RES_hhdet_tesh!I35/RES_summary!I$19</f>
        <v>21.381105930200498</v>
      </c>
      <c r="J35" s="180">
        <f>RES_hhdet_tesh!J35/RES_summary!J$19</f>
        <v>21.273999297406288</v>
      </c>
      <c r="K35" s="180">
        <f>RES_hhdet_tesh!K35/RES_summary!K$19</f>
        <v>20.788172240459005</v>
      </c>
      <c r="L35" s="180">
        <f>RES_hhdet_tesh!L35/RES_summary!L$19</f>
        <v>21.679621246030703</v>
      </c>
      <c r="M35" s="180">
        <f>RES_hhdet_tesh!M35/RES_summary!M$19</f>
        <v>21.296301973389888</v>
      </c>
      <c r="N35" s="180">
        <f>RES_hhdet_tesh!N35/RES_summary!N$19</f>
        <v>20.017024853903447</v>
      </c>
      <c r="O35" s="180">
        <f>RES_hhdet_tesh!O35/RES_summary!O$19</f>
        <v>19.596084002864853</v>
      </c>
      <c r="P35" s="180">
        <f>RES_hhdet_tesh!P35/RES_summary!P$19</f>
        <v>18.991025029774345</v>
      </c>
      <c r="Q35" s="180">
        <f>RES_hhdet_tesh!Q35/RES_summary!Q$19</f>
        <v>19.841144765058552</v>
      </c>
    </row>
    <row r="36" spans="1:17" ht="12" customHeight="1" x14ac:dyDescent="0.25">
      <c r="A36" s="161" t="s">
        <v>141</v>
      </c>
      <c r="B36" s="179">
        <f>RES_hhdet_tesh!B36/RES_summary!B$19</f>
        <v>18.020715884064344</v>
      </c>
      <c r="C36" s="179">
        <f>RES_hhdet_tesh!C36/RES_summary!C$19</f>
        <v>16.928904811801342</v>
      </c>
      <c r="D36" s="179">
        <f>RES_hhdet_tesh!D36/RES_summary!D$19</f>
        <v>17.456208181864184</v>
      </c>
      <c r="E36" s="179">
        <f>RES_hhdet_tesh!E36/RES_summary!E$19</f>
        <v>17.485555387609811</v>
      </c>
      <c r="F36" s="179">
        <f>RES_hhdet_tesh!F36/RES_summary!F$19</f>
        <v>17.116533793782938</v>
      </c>
      <c r="G36" s="179">
        <f>RES_hhdet_tesh!G36/RES_summary!G$19</f>
        <v>16.884008824729285</v>
      </c>
      <c r="H36" s="179">
        <f>RES_hhdet_tesh!H36/RES_summary!H$19</f>
        <v>16.085123931485821</v>
      </c>
      <c r="I36" s="179">
        <f>RES_hhdet_tesh!I36/RES_summary!I$19</f>
        <v>16.553189520327926</v>
      </c>
      <c r="J36" s="179">
        <f>RES_hhdet_tesh!J36/RES_summary!J$19</f>
        <v>16.29674319276166</v>
      </c>
      <c r="K36" s="179">
        <f>RES_hhdet_tesh!K36/RES_summary!K$19</f>
        <v>16.190467630355297</v>
      </c>
      <c r="L36" s="179">
        <f>RES_hhdet_tesh!L36/RES_summary!L$19</f>
        <v>15.970677501292705</v>
      </c>
      <c r="M36" s="179">
        <f>RES_hhdet_tesh!M36/RES_summary!M$19</f>
        <v>15.810788594378485</v>
      </c>
      <c r="N36" s="179">
        <f>RES_hhdet_tesh!N36/RES_summary!N$19</f>
        <v>15.489824171746882</v>
      </c>
      <c r="O36" s="179">
        <f>RES_hhdet_tesh!O36/RES_summary!O$19</f>
        <v>15.17713710287363</v>
      </c>
      <c r="P36" s="179">
        <f>RES_hhdet_tesh!P36/RES_summary!P$19</f>
        <v>15.6129682639391</v>
      </c>
      <c r="Q36" s="179">
        <f>RES_hhdet_tesh!Q36/RES_summary!Q$19</f>
        <v>16.646033654058744</v>
      </c>
    </row>
    <row r="37" spans="1:17" ht="12" customHeight="1" x14ac:dyDescent="0.25">
      <c r="A37" s="148" t="s">
        <v>60</v>
      </c>
      <c r="B37" s="177">
        <f>RES_hhdet_tesh!B37/RES_summary!B$19</f>
        <v>0.37555530934803888</v>
      </c>
      <c r="C37" s="177">
        <f>RES_hhdet_tesh!C37/RES_summary!C$19</f>
        <v>0.17272037757771874</v>
      </c>
      <c r="D37" s="177">
        <f>RES_hhdet_tesh!D37/RES_summary!D$19</f>
        <v>0.3592977830943157</v>
      </c>
      <c r="E37" s="177">
        <f>RES_hhdet_tesh!E37/RES_summary!E$19</f>
        <v>0.37078579260151934</v>
      </c>
      <c r="F37" s="177">
        <f>RES_hhdet_tesh!F37/RES_summary!F$19</f>
        <v>0.36516146218131112</v>
      </c>
      <c r="G37" s="177">
        <f>RES_hhdet_tesh!G37/RES_summary!G$19</f>
        <v>2.1166146504477243</v>
      </c>
      <c r="H37" s="177">
        <f>RES_hhdet_tesh!H37/RES_summary!H$19</f>
        <v>0.77967499839383358</v>
      </c>
      <c r="I37" s="177">
        <f>RES_hhdet_tesh!I37/RES_summary!I$19</f>
        <v>0.41675711930378251</v>
      </c>
      <c r="J37" s="177">
        <f>RES_hhdet_tesh!J37/RES_summary!J$19</f>
        <v>0.4212623664188711</v>
      </c>
      <c r="K37" s="177">
        <f>RES_hhdet_tesh!K37/RES_summary!K$19</f>
        <v>0.41590366295524539</v>
      </c>
      <c r="L37" s="177">
        <f>RES_hhdet_tesh!L37/RES_summary!L$19</f>
        <v>0.432738201199308</v>
      </c>
      <c r="M37" s="177">
        <f>RES_hhdet_tesh!M37/RES_summary!M$19</f>
        <v>0.42580639407324666</v>
      </c>
      <c r="N37" s="177">
        <f>RES_hhdet_tesh!N37/RES_summary!N$19</f>
        <v>0.39905307106589955</v>
      </c>
      <c r="O37" s="177">
        <f>RES_hhdet_tesh!O37/RES_summary!O$19</f>
        <v>0.38690247306027098</v>
      </c>
      <c r="P37" s="177">
        <f>RES_hhdet_tesh!P37/RES_summary!P$19</f>
        <v>0.65699010235110156</v>
      </c>
      <c r="Q37" s="177">
        <f>RES_hhdet_tesh!Q37/RES_summary!Q$19</f>
        <v>1.6605003312600355</v>
      </c>
    </row>
    <row r="38" spans="1:17" ht="12" customHeight="1" x14ac:dyDescent="0.25">
      <c r="A38" s="148" t="s">
        <v>59</v>
      </c>
      <c r="B38" s="177">
        <f>RES_hhdet_tesh!B38/RES_summary!B$19</f>
        <v>17.645160574716304</v>
      </c>
      <c r="C38" s="177">
        <f>RES_hhdet_tesh!C38/RES_summary!C$19</f>
        <v>16.756184434223623</v>
      </c>
      <c r="D38" s="177">
        <f>RES_hhdet_tesh!D38/RES_summary!D$19</f>
        <v>17.096910398769868</v>
      </c>
      <c r="E38" s="177">
        <f>RES_hhdet_tesh!E38/RES_summary!E$19</f>
        <v>17.114769595008291</v>
      </c>
      <c r="F38" s="177">
        <f>RES_hhdet_tesh!F38/RES_summary!F$19</f>
        <v>16.75137233160163</v>
      </c>
      <c r="G38" s="177">
        <f>RES_hhdet_tesh!G38/RES_summary!G$19</f>
        <v>14.767394174281566</v>
      </c>
      <c r="H38" s="177">
        <f>RES_hhdet_tesh!H38/RES_summary!H$19</f>
        <v>15.305448933091991</v>
      </c>
      <c r="I38" s="177">
        <f>RES_hhdet_tesh!I38/RES_summary!I$19</f>
        <v>16.136432401024145</v>
      </c>
      <c r="J38" s="177">
        <f>RES_hhdet_tesh!J38/RES_summary!J$19</f>
        <v>15.875480826342791</v>
      </c>
      <c r="K38" s="177">
        <f>RES_hhdet_tesh!K38/RES_summary!K$19</f>
        <v>15.774563967400054</v>
      </c>
      <c r="L38" s="177">
        <f>RES_hhdet_tesh!L38/RES_summary!L$19</f>
        <v>15.537939300093395</v>
      </c>
      <c r="M38" s="177">
        <f>RES_hhdet_tesh!M38/RES_summary!M$19</f>
        <v>15.384982200305238</v>
      </c>
      <c r="N38" s="177">
        <f>RES_hhdet_tesh!N38/RES_summary!N$19</f>
        <v>15.090771100680985</v>
      </c>
      <c r="O38" s="177">
        <f>RES_hhdet_tesh!O38/RES_summary!O$19</f>
        <v>14.790234629813359</v>
      </c>
      <c r="P38" s="177">
        <f>RES_hhdet_tesh!P38/RES_summary!P$19</f>
        <v>14.955978161587996</v>
      </c>
      <c r="Q38" s="177">
        <f>RES_hhdet_tesh!Q38/RES_summary!Q$19</f>
        <v>14.985533322798707</v>
      </c>
    </row>
    <row r="39" spans="1:17" ht="12" customHeight="1" x14ac:dyDescent="0.25">
      <c r="A39" s="158" t="s">
        <v>62</v>
      </c>
      <c r="B39" s="178">
        <f>RES_hhdet_tesh!B39/RES_summary!B$19</f>
        <v>7.7134762689590257</v>
      </c>
      <c r="C39" s="178">
        <f>RES_hhdet_tesh!C39/RES_summary!C$19</f>
        <v>6.0029189888721683</v>
      </c>
      <c r="D39" s="178">
        <f>RES_hhdet_tesh!D39/RES_summary!D$19</f>
        <v>6.0344070112052348</v>
      </c>
      <c r="E39" s="178">
        <f>RES_hhdet_tesh!E39/RES_summary!E$19</f>
        <v>6.8241610521472928</v>
      </c>
      <c r="F39" s="178">
        <f>RES_hhdet_tesh!F39/RES_summary!F$19</f>
        <v>7.0506632723409002</v>
      </c>
      <c r="G39" s="178">
        <f>RES_hhdet_tesh!G39/RES_summary!G$19</f>
        <v>6.9040328501749793</v>
      </c>
      <c r="H39" s="178">
        <f>RES_hhdet_tesh!H39/RES_summary!H$19</f>
        <v>6.9949644327662641</v>
      </c>
      <c r="I39" s="178">
        <f>RES_hhdet_tesh!I39/RES_summary!I$19</f>
        <v>7.6179973469056916</v>
      </c>
      <c r="J39" s="178">
        <f>RES_hhdet_tesh!J39/RES_summary!J$19</f>
        <v>7.3922924896595692</v>
      </c>
      <c r="K39" s="178">
        <f>RES_hhdet_tesh!K39/RES_summary!K$19</f>
        <v>7.5739757296773744</v>
      </c>
      <c r="L39" s="178">
        <f>RES_hhdet_tesh!L39/RES_summary!L$19</f>
        <v>7.7444092596543861</v>
      </c>
      <c r="M39" s="178">
        <f>RES_hhdet_tesh!M39/RES_summary!M$19</f>
        <v>7.6272849688821989</v>
      </c>
      <c r="N39" s="178">
        <f>RES_hhdet_tesh!N39/RES_summary!N$19</f>
        <v>7.321676470729372</v>
      </c>
      <c r="O39" s="178">
        <f>RES_hhdet_tesh!O39/RES_summary!O$19</f>
        <v>6.5774363094460213</v>
      </c>
      <c r="P39" s="178">
        <f>RES_hhdet_tesh!P39/RES_summary!P$19</f>
        <v>6.3981429110592547</v>
      </c>
      <c r="Q39" s="178">
        <f>RES_hhdet_tesh!Q39/RES_summary!Q$19</f>
        <v>6.7301137373453894</v>
      </c>
    </row>
    <row r="40" spans="1:17" ht="12" customHeight="1" x14ac:dyDescent="0.25">
      <c r="A40" s="23" t="s">
        <v>57</v>
      </c>
      <c r="B40" s="177">
        <f>RES_hhdet_tesh!B40/RES_summary!B$19</f>
        <v>7.5517957455698221</v>
      </c>
      <c r="C40" s="177">
        <f>RES_hhdet_tesh!C40/RES_summary!C$19</f>
        <v>6.0298025925912411</v>
      </c>
      <c r="D40" s="177">
        <f>RES_hhdet_tesh!D40/RES_summary!D$19</f>
        <v>6.0491069515504599</v>
      </c>
      <c r="E40" s="177">
        <f>RES_hhdet_tesh!E40/RES_summary!E$19</f>
        <v>6.6655993753648044</v>
      </c>
      <c r="F40" s="177">
        <f>RES_hhdet_tesh!F40/RES_summary!F$19</f>
        <v>6.9859993622363117</v>
      </c>
      <c r="G40" s="177">
        <f>RES_hhdet_tesh!G40/RES_summary!G$19</f>
        <v>6.8960352108258984</v>
      </c>
      <c r="H40" s="177">
        <f>RES_hhdet_tesh!H40/RES_summary!H$19</f>
        <v>6.3429340930477123</v>
      </c>
      <c r="I40" s="177">
        <f>RES_hhdet_tesh!I40/RES_summary!I$19</f>
        <v>6.928612545861097</v>
      </c>
      <c r="J40" s="177">
        <f>RES_hhdet_tesh!J40/RES_summary!J$19</f>
        <v>6.6084890039457473</v>
      </c>
      <c r="K40" s="177">
        <f>RES_hhdet_tesh!K40/RES_summary!K$19</f>
        <v>6.8152313927753179</v>
      </c>
      <c r="L40" s="177">
        <f>RES_hhdet_tesh!L40/RES_summary!L$19</f>
        <v>6.7487139468379667</v>
      </c>
      <c r="M40" s="177">
        <f>RES_hhdet_tesh!M40/RES_summary!M$19</f>
        <v>6.7052622883132216</v>
      </c>
      <c r="N40" s="177">
        <f>RES_hhdet_tesh!N40/RES_summary!N$19</f>
        <v>6.5163487694640025</v>
      </c>
      <c r="O40" s="177">
        <f>RES_hhdet_tesh!O40/RES_summary!O$19</f>
        <v>5.8735571292924638</v>
      </c>
      <c r="P40" s="177">
        <f>RES_hhdet_tesh!P40/RES_summary!P$19</f>
        <v>5.7874935871862627</v>
      </c>
      <c r="Q40" s="177">
        <f>RES_hhdet_tesh!Q40/RES_summary!Q$19</f>
        <v>6.0708718722571486</v>
      </c>
    </row>
    <row r="41" spans="1:17" ht="12" customHeight="1" x14ac:dyDescent="0.25">
      <c r="A41" s="29" t="s">
        <v>140</v>
      </c>
      <c r="B41" s="176">
        <f>RES_hhdet_tesh!B41/RES_summary!B$19</f>
        <v>7.8758640843574881</v>
      </c>
      <c r="C41" s="176">
        <f>RES_hhdet_tesh!C41/RES_summary!C$19</f>
        <v>5.9556152630968917</v>
      </c>
      <c r="D41" s="176">
        <f>RES_hhdet_tesh!D41/RES_summary!D$19</f>
        <v>6.0098617928946947</v>
      </c>
      <c r="E41" s="176">
        <f>RES_hhdet_tesh!E41/RES_summary!E$19</f>
        <v>7.0726749001460991</v>
      </c>
      <c r="F41" s="176">
        <f>RES_hhdet_tesh!F41/RES_summary!F$19</f>
        <v>7.1463225660015741</v>
      </c>
      <c r="G41" s="176">
        <f>RES_hhdet_tesh!G41/RES_summary!G$19</f>
        <v>6.9141845976373011</v>
      </c>
      <c r="H41" s="176">
        <f>RES_hhdet_tesh!H41/RES_summary!H$19</f>
        <v>7.6455513333195793</v>
      </c>
      <c r="I41" s="176">
        <f>RES_hhdet_tesh!I41/RES_summary!I$19</f>
        <v>8.2955467128142164</v>
      </c>
      <c r="J41" s="176">
        <f>RES_hhdet_tesh!J41/RES_summary!J$19</f>
        <v>8.1050625824263189</v>
      </c>
      <c r="K41" s="176">
        <f>RES_hhdet_tesh!K41/RES_summary!K$19</f>
        <v>8.2250627137609698</v>
      </c>
      <c r="L41" s="176">
        <f>RES_hhdet_tesh!L41/RES_summary!L$19</f>
        <v>8.5781897375032656</v>
      </c>
      <c r="M41" s="176">
        <f>RES_hhdet_tesh!M41/RES_summary!M$19</f>
        <v>8.5572926338826427</v>
      </c>
      <c r="N41" s="176">
        <f>RES_hhdet_tesh!N41/RES_summary!N$19</f>
        <v>8.0998327999509172</v>
      </c>
      <c r="O41" s="176">
        <f>RES_hhdet_tesh!O41/RES_summary!O$19</f>
        <v>7.3514741310090166</v>
      </c>
      <c r="P41" s="176">
        <f>RES_hhdet_tesh!P41/RES_summary!P$19</f>
        <v>7.0252009872558467</v>
      </c>
      <c r="Q41" s="176">
        <f>RES_hhdet_tesh!Q41/RES_summary!Q$19</f>
        <v>7.3975961257472322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84">
        <f>RES_hhdet_tesh!B43/RES_summary!B$19</f>
        <v>59.494180038327272</v>
      </c>
      <c r="C43" s="184">
        <f>RES_hhdet_tesh!C43/RES_summary!C$19</f>
        <v>55.765192229358263</v>
      </c>
      <c r="D43" s="184">
        <f>RES_hhdet_tesh!D43/RES_summary!D$19</f>
        <v>57.387220819869768</v>
      </c>
      <c r="E43" s="184">
        <f>RES_hhdet_tesh!E43/RES_summary!E$19</f>
        <v>59.915121966121255</v>
      </c>
      <c r="F43" s="184">
        <f>RES_hhdet_tesh!F43/RES_summary!F$19</f>
        <v>55.988835122411722</v>
      </c>
      <c r="G43" s="184">
        <f>RES_hhdet_tesh!G43/RES_summary!G$19</f>
        <v>50.996460763626253</v>
      </c>
      <c r="H43" s="184">
        <f>RES_hhdet_tesh!H43/RES_summary!H$19</f>
        <v>54.027460608142306</v>
      </c>
      <c r="I43" s="184">
        <f>RES_hhdet_tesh!I43/RES_summary!I$19</f>
        <v>56.563937060879326</v>
      </c>
      <c r="J43" s="184">
        <f>RES_hhdet_tesh!J43/RES_summary!J$19</f>
        <v>52.260870786696984</v>
      </c>
      <c r="K43" s="184">
        <f>RES_hhdet_tesh!K43/RES_summary!K$19</f>
        <v>54.286908238052924</v>
      </c>
      <c r="L43" s="184">
        <f>RES_hhdet_tesh!L43/RES_summary!L$19</f>
        <v>51.628909564020603</v>
      </c>
      <c r="M43" s="184">
        <f>RES_hhdet_tesh!M43/RES_summary!M$19</f>
        <v>53.494837739713411</v>
      </c>
      <c r="N43" s="184">
        <f>RES_hhdet_tesh!N43/RES_summary!N$19</f>
        <v>51.738218130448359</v>
      </c>
      <c r="O43" s="184">
        <f>RES_hhdet_tesh!O43/RES_summary!O$19</f>
        <v>47.136519718730966</v>
      </c>
      <c r="P43" s="184">
        <f>RES_hhdet_tesh!P43/RES_summary!P$19</f>
        <v>46.204580336561619</v>
      </c>
      <c r="Q43" s="184">
        <f>RES_hhdet_tesh!Q43/RES_summary!Q$19</f>
        <v>51.359583901113247</v>
      </c>
    </row>
    <row r="44" spans="1:17" ht="12.95" customHeight="1" x14ac:dyDescent="0.25">
      <c r="A44" s="158" t="s">
        <v>65</v>
      </c>
      <c r="B44" s="178">
        <f>RES_hhdet_tesh!B44/RES_summary!B$19</f>
        <v>29.948515826340707</v>
      </c>
      <c r="C44" s="178">
        <f>RES_hhdet_tesh!C44/RES_summary!C$19</f>
        <v>28.827175752517899</v>
      </c>
      <c r="D44" s="178">
        <f>RES_hhdet_tesh!D44/RES_summary!D$19</f>
        <v>29.687232587913552</v>
      </c>
      <c r="E44" s="178">
        <f>RES_hhdet_tesh!E44/RES_summary!E$19</f>
        <v>31.106187989786005</v>
      </c>
      <c r="F44" s="178">
        <f>RES_hhdet_tesh!F44/RES_summary!F$19</f>
        <v>26.992406040409001</v>
      </c>
      <c r="G44" s="178">
        <f>RES_hhdet_tesh!G44/RES_summary!G$19</f>
        <v>22.272996856129549</v>
      </c>
      <c r="H44" s="178">
        <f>RES_hhdet_tesh!H44/RES_summary!H$19</f>
        <v>25.704417905482444</v>
      </c>
      <c r="I44" s="178">
        <f>RES_hhdet_tesh!I44/RES_summary!I$19</f>
        <v>26.893548405490986</v>
      </c>
      <c r="J44" s="178">
        <f>RES_hhdet_tesh!J44/RES_summary!J$19</f>
        <v>22.96328431674155</v>
      </c>
      <c r="K44" s="178">
        <f>RES_hhdet_tesh!K44/RES_summary!K$19</f>
        <v>24.088185247735296</v>
      </c>
      <c r="L44" s="178">
        <f>RES_hhdet_tesh!L44/RES_summary!L$19</f>
        <v>20.797012346011147</v>
      </c>
      <c r="M44" s="178">
        <f>RES_hhdet_tesh!M44/RES_summary!M$19</f>
        <v>22.48934556563399</v>
      </c>
      <c r="N44" s="178">
        <f>RES_hhdet_tesh!N44/RES_summary!N$19</f>
        <v>21.147854953324671</v>
      </c>
      <c r="O44" s="178">
        <f>RES_hhdet_tesh!O44/RES_summary!O$19</f>
        <v>17.335681760217227</v>
      </c>
      <c r="P44" s="178">
        <f>RES_hhdet_tesh!P44/RES_summary!P$19</f>
        <v>15.833141982768433</v>
      </c>
      <c r="Q44" s="178">
        <f>RES_hhdet_tesh!Q44/RES_summary!Q$19</f>
        <v>19.353864511410777</v>
      </c>
    </row>
    <row r="45" spans="1:17" ht="12" customHeight="1" x14ac:dyDescent="0.25">
      <c r="A45" s="23" t="s">
        <v>166</v>
      </c>
      <c r="B45" s="177">
        <f>RES_hhdet_tesh!B45/RES_summary!B$19</f>
        <v>28.507236971193059</v>
      </c>
      <c r="C45" s="177">
        <f>RES_hhdet_tesh!C45/RES_summary!C$19</f>
        <v>28.434891392975967</v>
      </c>
      <c r="D45" s="177">
        <f>RES_hhdet_tesh!D45/RES_summary!D$19</f>
        <v>29.134111797431419</v>
      </c>
      <c r="E45" s="177">
        <f>RES_hhdet_tesh!E45/RES_summary!E$19</f>
        <v>29.865327178684446</v>
      </c>
      <c r="F45" s="177">
        <f>RES_hhdet_tesh!F45/RES_summary!F$19</f>
        <v>25.980571604804254</v>
      </c>
      <c r="G45" s="177">
        <f>RES_hhdet_tesh!G45/RES_summary!G$19</f>
        <v>21.91393336646081</v>
      </c>
      <c r="H45" s="177">
        <f>RES_hhdet_tesh!H45/RES_summary!H$19</f>
        <v>25.206589367887599</v>
      </c>
      <c r="I45" s="177">
        <f>RES_hhdet_tesh!I45/RES_summary!I$19</f>
        <v>24.49397960418575</v>
      </c>
      <c r="J45" s="177">
        <f>RES_hhdet_tesh!J45/RES_summary!J$19</f>
        <v>21.636143939269054</v>
      </c>
      <c r="K45" s="177">
        <f>RES_hhdet_tesh!K45/RES_summary!K$19</f>
        <v>23.711276651509397</v>
      </c>
      <c r="L45" s="177">
        <f>RES_hhdet_tesh!L45/RES_summary!L$19</f>
        <v>19.966525155867423</v>
      </c>
      <c r="M45" s="177">
        <f>RES_hhdet_tesh!M45/RES_summary!M$19</f>
        <v>21.952566461178471</v>
      </c>
      <c r="N45" s="177">
        <f>RES_hhdet_tesh!N45/RES_summary!N$19</f>
        <v>20.794177516783815</v>
      </c>
      <c r="O45" s="177">
        <f>RES_hhdet_tesh!O45/RES_summary!O$19</f>
        <v>17.041211505971361</v>
      </c>
      <c r="P45" s="177">
        <f>RES_hhdet_tesh!P45/RES_summary!P$19</f>
        <v>15.398150556985899</v>
      </c>
      <c r="Q45" s="177">
        <f>RES_hhdet_tesh!Q45/RES_summary!Q$19</f>
        <v>18.668325149643927</v>
      </c>
    </row>
    <row r="46" spans="1:17" ht="12" customHeight="1" x14ac:dyDescent="0.25">
      <c r="A46" s="23" t="s">
        <v>60</v>
      </c>
      <c r="B46" s="177">
        <f>RES_hhdet_tesh!B46/RES_summary!B$19</f>
        <v>1.4412788551476492</v>
      </c>
      <c r="C46" s="177">
        <f>RES_hhdet_tesh!C46/RES_summary!C$19</f>
        <v>0.39228435954192842</v>
      </c>
      <c r="D46" s="177">
        <f>RES_hhdet_tesh!D46/RES_summary!D$19</f>
        <v>0.55312079048213347</v>
      </c>
      <c r="E46" s="177">
        <f>RES_hhdet_tesh!E46/RES_summary!E$19</f>
        <v>1.2408608111015549</v>
      </c>
      <c r="F46" s="177">
        <f>RES_hhdet_tesh!F46/RES_summary!F$19</f>
        <v>1.011834435604748</v>
      </c>
      <c r="G46" s="177">
        <f>RES_hhdet_tesh!G46/RES_summary!G$19</f>
        <v>0.3590634896687363</v>
      </c>
      <c r="H46" s="177">
        <f>RES_hhdet_tesh!H46/RES_summary!H$19</f>
        <v>0.49782853759484486</v>
      </c>
      <c r="I46" s="177">
        <f>RES_hhdet_tesh!I46/RES_summary!I$19</f>
        <v>2.3995688013052345</v>
      </c>
      <c r="J46" s="177">
        <f>RES_hhdet_tesh!J46/RES_summary!J$19</f>
        <v>1.3271403774724946</v>
      </c>
      <c r="K46" s="177">
        <f>RES_hhdet_tesh!K46/RES_summary!K$19</f>
        <v>0.37690859622589806</v>
      </c>
      <c r="L46" s="177">
        <f>RES_hhdet_tesh!L46/RES_summary!L$19</f>
        <v>0.83048719014372474</v>
      </c>
      <c r="M46" s="177">
        <f>RES_hhdet_tesh!M46/RES_summary!M$19</f>
        <v>0.53677910445551857</v>
      </c>
      <c r="N46" s="177">
        <f>RES_hhdet_tesh!N46/RES_summary!N$19</f>
        <v>0.35367743654085471</v>
      </c>
      <c r="O46" s="177">
        <f>RES_hhdet_tesh!O46/RES_summary!O$19</f>
        <v>0.2944702542458687</v>
      </c>
      <c r="P46" s="177">
        <f>RES_hhdet_tesh!P46/RES_summary!P$19</f>
        <v>0.43499142578253691</v>
      </c>
      <c r="Q46" s="177">
        <f>RES_hhdet_tesh!Q46/RES_summary!Q$19</f>
        <v>0.68553936176685248</v>
      </c>
    </row>
    <row r="47" spans="1:17" ht="12.95" customHeight="1" x14ac:dyDescent="0.25">
      <c r="A47" s="158" t="s">
        <v>112</v>
      </c>
      <c r="B47" s="178">
        <f>RES_hhdet_tesh!B47/RES_summary!B$19</f>
        <v>3.6473611995503563</v>
      </c>
      <c r="C47" s="178">
        <f>RES_hhdet_tesh!C47/RES_summary!C$19</f>
        <v>3.9344780807962958</v>
      </c>
      <c r="D47" s="178">
        <f>RES_hhdet_tesh!D47/RES_summary!D$19</f>
        <v>4.1009410718082293</v>
      </c>
      <c r="E47" s="178">
        <f>RES_hhdet_tesh!E47/RES_summary!E$19</f>
        <v>4.2775079087980528</v>
      </c>
      <c r="F47" s="178">
        <f>RES_hhdet_tesh!F47/RES_summary!F$19</f>
        <v>4.6281418012738609</v>
      </c>
      <c r="G47" s="178">
        <f>RES_hhdet_tesh!G47/RES_summary!G$19</f>
        <v>4.8146233785445958</v>
      </c>
      <c r="H47" s="178">
        <f>RES_hhdet_tesh!H47/RES_summary!H$19</f>
        <v>5.0298948833025987</v>
      </c>
      <c r="I47" s="178">
        <f>RES_hhdet_tesh!I47/RES_summary!I$19</f>
        <v>5.1112502899956986</v>
      </c>
      <c r="J47" s="178">
        <f>RES_hhdet_tesh!J47/RES_summary!J$19</f>
        <v>5.1512088830528082</v>
      </c>
      <c r="K47" s="178">
        <f>RES_hhdet_tesh!K47/RES_summary!K$19</f>
        <v>6.0144014341337959</v>
      </c>
      <c r="L47" s="178">
        <f>RES_hhdet_tesh!L47/RES_summary!L$19</f>
        <v>6.764106430073185</v>
      </c>
      <c r="M47" s="178">
        <f>RES_hhdet_tesh!M47/RES_summary!M$19</f>
        <v>7.2600046149596738</v>
      </c>
      <c r="N47" s="178">
        <f>RES_hhdet_tesh!N47/RES_summary!N$19</f>
        <v>7.5938936161546398</v>
      </c>
      <c r="O47" s="178">
        <f>RES_hhdet_tesh!O47/RES_summary!O$19</f>
        <v>7.9889569275955568</v>
      </c>
      <c r="P47" s="178">
        <f>RES_hhdet_tesh!P47/RES_summary!P$19</f>
        <v>8.2992854936966722</v>
      </c>
      <c r="Q47" s="178">
        <f>RES_hhdet_tesh!Q47/RES_summary!Q$19</f>
        <v>8.6104645241231239</v>
      </c>
    </row>
    <row r="48" spans="1:17" ht="12" customHeight="1" x14ac:dyDescent="0.25">
      <c r="A48" s="23" t="s">
        <v>60</v>
      </c>
      <c r="B48" s="177">
        <f>RES_hhdet_tesh!B48/RES_summary!B$19</f>
        <v>3.6473611995503563</v>
      </c>
      <c r="C48" s="177">
        <f>RES_hhdet_tesh!C48/RES_summary!C$19</f>
        <v>3.9344780807962958</v>
      </c>
      <c r="D48" s="177">
        <f>RES_hhdet_tesh!D48/RES_summary!D$19</f>
        <v>4.1009410718082293</v>
      </c>
      <c r="E48" s="177">
        <f>RES_hhdet_tesh!E48/RES_summary!E$19</f>
        <v>4.2775079087980528</v>
      </c>
      <c r="F48" s="177">
        <f>RES_hhdet_tesh!F48/RES_summary!F$19</f>
        <v>4.6281418012738609</v>
      </c>
      <c r="G48" s="177">
        <f>RES_hhdet_tesh!G48/RES_summary!G$19</f>
        <v>4.8146233785445958</v>
      </c>
      <c r="H48" s="177">
        <f>RES_hhdet_tesh!H48/RES_summary!H$19</f>
        <v>5.0298948833025987</v>
      </c>
      <c r="I48" s="177">
        <f>RES_hhdet_tesh!I48/RES_summary!I$19</f>
        <v>5.1112502899956986</v>
      </c>
      <c r="J48" s="177">
        <f>RES_hhdet_tesh!J48/RES_summary!J$19</f>
        <v>5.1512088830528082</v>
      </c>
      <c r="K48" s="177">
        <f>RES_hhdet_tesh!K48/RES_summary!K$19</f>
        <v>6.0144014341337959</v>
      </c>
      <c r="L48" s="177">
        <f>RES_hhdet_tesh!L48/RES_summary!L$19</f>
        <v>6.764106430073185</v>
      </c>
      <c r="M48" s="177">
        <f>RES_hhdet_tesh!M48/RES_summary!M$19</f>
        <v>7.2600046149596738</v>
      </c>
      <c r="N48" s="177">
        <f>RES_hhdet_tesh!N48/RES_summary!N$19</f>
        <v>7.5938936161546398</v>
      </c>
      <c r="O48" s="177">
        <f>RES_hhdet_tesh!O48/RES_summary!O$19</f>
        <v>7.9889569275955568</v>
      </c>
      <c r="P48" s="177">
        <f>RES_hhdet_tesh!P48/RES_summary!P$19</f>
        <v>8.2992854936966722</v>
      </c>
      <c r="Q48" s="177">
        <f>RES_hhdet_tesh!Q48/RES_summary!Q$19</f>
        <v>8.6104645241231239</v>
      </c>
    </row>
    <row r="49" spans="1:17" ht="12" customHeight="1" x14ac:dyDescent="0.25">
      <c r="A49" s="158" t="s">
        <v>63</v>
      </c>
      <c r="B49" s="178">
        <f>RES_hhdet_tesh!B49/RES_summary!B$19</f>
        <v>18.184823768574628</v>
      </c>
      <c r="C49" s="178">
        <f>RES_hhdet_tesh!C49/RES_summary!C$19</f>
        <v>17.000619118425085</v>
      </c>
      <c r="D49" s="178">
        <f>RES_hhdet_tesh!D49/RES_summary!D$19</f>
        <v>17.564639320362751</v>
      </c>
      <c r="E49" s="178">
        <f>RES_hhdet_tesh!E49/RES_summary!E$19</f>
        <v>17.707260749719595</v>
      </c>
      <c r="F49" s="178">
        <f>RES_hhdet_tesh!F49/RES_summary!F$19</f>
        <v>17.317620904235042</v>
      </c>
      <c r="G49" s="178">
        <f>RES_hhdet_tesh!G49/RES_summary!G$19</f>
        <v>17.004807714079352</v>
      </c>
      <c r="H49" s="178">
        <f>RES_hhdet_tesh!H49/RES_summary!H$19</f>
        <v>16.298176773643448</v>
      </c>
      <c r="I49" s="178">
        <f>RES_hhdet_tesh!I49/RES_summary!I$19</f>
        <v>16.941111243060675</v>
      </c>
      <c r="J49" s="178">
        <f>RES_hhdet_tesh!J49/RES_summary!J$19</f>
        <v>16.754076054432907</v>
      </c>
      <c r="K49" s="178">
        <f>RES_hhdet_tesh!K49/RES_summary!K$19</f>
        <v>16.610323504890214</v>
      </c>
      <c r="L49" s="178">
        <f>RES_hhdet_tesh!L49/RES_summary!L$19</f>
        <v>16.323383815955964</v>
      </c>
      <c r="M49" s="178">
        <f>RES_hhdet_tesh!M49/RES_summary!M$19</f>
        <v>16.118167122736185</v>
      </c>
      <c r="N49" s="178">
        <f>RES_hhdet_tesh!N49/RES_summary!N$19</f>
        <v>15.674774050629736</v>
      </c>
      <c r="O49" s="178">
        <f>RES_hhdet_tesh!O49/RES_summary!O$19</f>
        <v>15.234453056032361</v>
      </c>
      <c r="P49" s="178">
        <f>RES_hhdet_tesh!P49/RES_summary!P$19</f>
        <v>15.673995684122099</v>
      </c>
      <c r="Q49" s="178">
        <f>RES_hhdet_tesh!Q49/RES_summary!Q$19</f>
        <v>16.665124865365577</v>
      </c>
    </row>
    <row r="50" spans="1:17" ht="12" customHeight="1" x14ac:dyDescent="0.25">
      <c r="A50" s="167" t="s">
        <v>165</v>
      </c>
      <c r="B50" s="183">
        <f>RES_hhdet_tesh!B50/RES_summary!B$19</f>
        <v>0</v>
      </c>
      <c r="C50" s="183">
        <f>RES_hhdet_tesh!C50/RES_summary!C$19</f>
        <v>0</v>
      </c>
      <c r="D50" s="183">
        <f>RES_hhdet_tesh!D50/RES_summary!D$19</f>
        <v>0</v>
      </c>
      <c r="E50" s="183">
        <f>RES_hhdet_tesh!E50/RES_summary!E$19</f>
        <v>0</v>
      </c>
      <c r="F50" s="183">
        <f>RES_hhdet_tesh!F50/RES_summary!F$19</f>
        <v>0</v>
      </c>
      <c r="G50" s="183">
        <f>RES_hhdet_tesh!G50/RES_summary!G$19</f>
        <v>0</v>
      </c>
      <c r="H50" s="183">
        <f>RES_hhdet_tesh!H50/RES_summary!H$19</f>
        <v>0</v>
      </c>
      <c r="I50" s="183">
        <f>RES_hhdet_tesh!I50/RES_summary!I$19</f>
        <v>0</v>
      </c>
      <c r="J50" s="183">
        <f>RES_hhdet_tesh!J50/RES_summary!J$19</f>
        <v>0</v>
      </c>
      <c r="K50" s="183">
        <f>RES_hhdet_tesh!K50/RES_summary!K$19</f>
        <v>0</v>
      </c>
      <c r="L50" s="183">
        <f>RES_hhdet_tesh!L50/RES_summary!L$19</f>
        <v>0</v>
      </c>
      <c r="M50" s="183">
        <f>RES_hhdet_tesh!M50/RES_summary!M$19</f>
        <v>0</v>
      </c>
      <c r="N50" s="183">
        <f>RES_hhdet_tesh!N50/RES_summary!N$19</f>
        <v>0</v>
      </c>
      <c r="O50" s="183">
        <f>RES_hhdet_tesh!O50/RES_summary!O$19</f>
        <v>0</v>
      </c>
      <c r="P50" s="183">
        <f>RES_hhdet_tesh!P50/RES_summary!P$19</f>
        <v>0</v>
      </c>
      <c r="Q50" s="183">
        <f>RES_hhdet_tesh!Q50/RES_summary!Q$19</f>
        <v>0</v>
      </c>
    </row>
    <row r="51" spans="1:17" ht="12" customHeight="1" x14ac:dyDescent="0.25">
      <c r="A51" s="167" t="s">
        <v>164</v>
      </c>
      <c r="B51" s="183">
        <f>RES_hhdet_tesh!B51/RES_summary!B$19</f>
        <v>0</v>
      </c>
      <c r="C51" s="183">
        <f>RES_hhdet_tesh!C51/RES_summary!C$19</f>
        <v>0</v>
      </c>
      <c r="D51" s="183">
        <f>RES_hhdet_tesh!D51/RES_summary!D$19</f>
        <v>0</v>
      </c>
      <c r="E51" s="183">
        <f>RES_hhdet_tesh!E51/RES_summary!E$19</f>
        <v>0</v>
      </c>
      <c r="F51" s="183">
        <f>RES_hhdet_tesh!F51/RES_summary!F$19</f>
        <v>0</v>
      </c>
      <c r="G51" s="183">
        <f>RES_hhdet_tesh!G51/RES_summary!G$19</f>
        <v>0</v>
      </c>
      <c r="H51" s="183">
        <f>RES_hhdet_tesh!H51/RES_summary!H$19</f>
        <v>0</v>
      </c>
      <c r="I51" s="183">
        <f>RES_hhdet_tesh!I51/RES_summary!I$19</f>
        <v>0</v>
      </c>
      <c r="J51" s="183">
        <f>RES_hhdet_tesh!J51/RES_summary!J$19</f>
        <v>0</v>
      </c>
      <c r="K51" s="183">
        <f>RES_hhdet_tesh!K51/RES_summary!K$19</f>
        <v>0</v>
      </c>
      <c r="L51" s="183">
        <f>RES_hhdet_tesh!L51/RES_summary!L$19</f>
        <v>0</v>
      </c>
      <c r="M51" s="183">
        <f>RES_hhdet_tesh!M51/RES_summary!M$19</f>
        <v>0</v>
      </c>
      <c r="N51" s="183">
        <f>RES_hhdet_tesh!N51/RES_summary!N$19</f>
        <v>0</v>
      </c>
      <c r="O51" s="183">
        <f>RES_hhdet_tesh!O51/RES_summary!O$19</f>
        <v>0</v>
      </c>
      <c r="P51" s="183">
        <f>RES_hhdet_tesh!P51/RES_summary!P$19</f>
        <v>0</v>
      </c>
      <c r="Q51" s="183">
        <f>RES_hhdet_tesh!Q51/RES_summary!Q$19</f>
        <v>0</v>
      </c>
    </row>
    <row r="52" spans="1:17" ht="12" customHeight="1" x14ac:dyDescent="0.25">
      <c r="A52" s="166" t="s">
        <v>163</v>
      </c>
      <c r="B52" s="182">
        <f>RES_hhdet_tesh!B52/RES_summary!B$19</f>
        <v>0</v>
      </c>
      <c r="C52" s="182">
        <f>RES_hhdet_tesh!C52/RES_summary!C$19</f>
        <v>0</v>
      </c>
      <c r="D52" s="182">
        <f>RES_hhdet_tesh!D52/RES_summary!D$19</f>
        <v>0</v>
      </c>
      <c r="E52" s="182">
        <f>RES_hhdet_tesh!E52/RES_summary!E$19</f>
        <v>0</v>
      </c>
      <c r="F52" s="182">
        <f>RES_hhdet_tesh!F52/RES_summary!F$19</f>
        <v>0</v>
      </c>
      <c r="G52" s="182">
        <f>RES_hhdet_tesh!G52/RES_summary!G$19</f>
        <v>0</v>
      </c>
      <c r="H52" s="182">
        <f>RES_hhdet_tesh!H52/RES_summary!H$19</f>
        <v>0</v>
      </c>
      <c r="I52" s="182">
        <f>RES_hhdet_tesh!I52/RES_summary!I$19</f>
        <v>0</v>
      </c>
      <c r="J52" s="182">
        <f>RES_hhdet_tesh!J52/RES_summary!J$19</f>
        <v>0</v>
      </c>
      <c r="K52" s="182">
        <f>RES_hhdet_tesh!K52/RES_summary!K$19</f>
        <v>0</v>
      </c>
      <c r="L52" s="182">
        <f>RES_hhdet_tesh!L52/RES_summary!L$19</f>
        <v>0</v>
      </c>
      <c r="M52" s="182">
        <f>RES_hhdet_tesh!M52/RES_summary!M$19</f>
        <v>0</v>
      </c>
      <c r="N52" s="182">
        <f>RES_hhdet_tesh!N52/RES_summary!N$19</f>
        <v>0</v>
      </c>
      <c r="O52" s="182">
        <f>RES_hhdet_tesh!O52/RES_summary!O$19</f>
        <v>0</v>
      </c>
      <c r="P52" s="182">
        <f>RES_hhdet_tesh!P52/RES_summary!P$19</f>
        <v>0</v>
      </c>
      <c r="Q52" s="182">
        <f>RES_hhdet_tesh!Q52/RES_summary!Q$19</f>
        <v>0</v>
      </c>
    </row>
    <row r="53" spans="1:17" ht="12" customHeight="1" x14ac:dyDescent="0.25">
      <c r="A53" s="147" t="s">
        <v>59</v>
      </c>
      <c r="B53" s="181">
        <f>RES_hhdet_tesh!B53/RES_summary!B$19</f>
        <v>0</v>
      </c>
      <c r="C53" s="181">
        <f>RES_hhdet_tesh!C53/RES_summary!C$19</f>
        <v>0</v>
      </c>
      <c r="D53" s="181">
        <f>RES_hhdet_tesh!D53/RES_summary!D$19</f>
        <v>0</v>
      </c>
      <c r="E53" s="181">
        <f>RES_hhdet_tesh!E53/RES_summary!E$19</f>
        <v>0</v>
      </c>
      <c r="F53" s="181">
        <f>RES_hhdet_tesh!F53/RES_summary!F$19</f>
        <v>0</v>
      </c>
      <c r="G53" s="181">
        <f>RES_hhdet_tesh!G53/RES_summary!G$19</f>
        <v>0</v>
      </c>
      <c r="H53" s="181">
        <f>RES_hhdet_tesh!H53/RES_summary!H$19</f>
        <v>0</v>
      </c>
      <c r="I53" s="181">
        <f>RES_hhdet_tesh!I53/RES_summary!I$19</f>
        <v>0</v>
      </c>
      <c r="J53" s="181">
        <f>RES_hhdet_tesh!J53/RES_summary!J$19</f>
        <v>0</v>
      </c>
      <c r="K53" s="181">
        <f>RES_hhdet_tesh!K53/RES_summary!K$19</f>
        <v>0</v>
      </c>
      <c r="L53" s="181">
        <f>RES_hhdet_tesh!L53/RES_summary!L$19</f>
        <v>0</v>
      </c>
      <c r="M53" s="181">
        <f>RES_hhdet_tesh!M53/RES_summary!M$19</f>
        <v>0</v>
      </c>
      <c r="N53" s="181">
        <f>RES_hhdet_tesh!N53/RES_summary!N$19</f>
        <v>0</v>
      </c>
      <c r="O53" s="181">
        <f>RES_hhdet_tesh!O53/RES_summary!O$19</f>
        <v>0</v>
      </c>
      <c r="P53" s="181">
        <f>RES_hhdet_tesh!P53/RES_summary!P$19</f>
        <v>0</v>
      </c>
      <c r="Q53" s="181">
        <f>RES_hhdet_tesh!Q53/RES_summary!Q$19</f>
        <v>0</v>
      </c>
    </row>
    <row r="54" spans="1:17" ht="12" customHeight="1" x14ac:dyDescent="0.25">
      <c r="A54" s="163" t="s">
        <v>142</v>
      </c>
      <c r="B54" s="180">
        <f>RES_hhdet_tesh!B54/RES_summary!B$19</f>
        <v>18.777765467402141</v>
      </c>
      <c r="C54" s="180">
        <f>RES_hhdet_tesh!C54/RES_summary!C$19</f>
        <v>17.255619649928597</v>
      </c>
      <c r="D54" s="180">
        <f>RES_hhdet_tesh!D54/RES_summary!D$19</f>
        <v>17.914184809192278</v>
      </c>
      <c r="E54" s="180">
        <f>RES_hhdet_tesh!E54/RES_summary!E$19</f>
        <v>18.42179991976576</v>
      </c>
      <c r="F54" s="180">
        <f>RES_hhdet_tesh!F54/RES_summary!F$19</f>
        <v>18.311908392316344</v>
      </c>
      <c r="G54" s="180">
        <f>RES_hhdet_tesh!G54/RES_summary!G$19</f>
        <v>17.554913812211844</v>
      </c>
      <c r="H54" s="180">
        <f>RES_hhdet_tesh!H54/RES_summary!H$19</f>
        <v>17.227852866056551</v>
      </c>
      <c r="I54" s="180">
        <f>RES_hhdet_tesh!I54/RES_summary!I$19</f>
        <v>21.388477172740174</v>
      </c>
      <c r="J54" s="180">
        <f>RES_hhdet_tesh!J54/RES_summary!J$19</f>
        <v>21.288895109973161</v>
      </c>
      <c r="K54" s="180">
        <f>RES_hhdet_tesh!K54/RES_summary!K$19</f>
        <v>20.833693111003889</v>
      </c>
      <c r="L54" s="180">
        <f>RES_hhdet_tesh!L54/RES_summary!L$19</f>
        <v>21.748902303129057</v>
      </c>
      <c r="M54" s="180">
        <f>RES_hhdet_tesh!M54/RES_summary!M$19</f>
        <v>21.349689196955577</v>
      </c>
      <c r="N54" s="180">
        <f>RES_hhdet_tesh!N54/RES_summary!N$19</f>
        <v>20.093382115429712</v>
      </c>
      <c r="O54" s="180">
        <f>RES_hhdet_tesh!O54/RES_summary!O$19</f>
        <v>19.619642315140794</v>
      </c>
      <c r="P54" s="180">
        <f>RES_hhdet_tesh!P54/RES_summary!P$19</f>
        <v>19.012314037689816</v>
      </c>
      <c r="Q54" s="180">
        <f>RES_hhdet_tesh!Q54/RES_summary!Q$19</f>
        <v>19.838781952283021</v>
      </c>
    </row>
    <row r="55" spans="1:17" ht="12" customHeight="1" x14ac:dyDescent="0.25">
      <c r="A55" s="161" t="s">
        <v>141</v>
      </c>
      <c r="B55" s="179">
        <f>RES_hhdet_tesh!B55/RES_summary!B$19</f>
        <v>18.020715884064341</v>
      </c>
      <c r="C55" s="179">
        <f>RES_hhdet_tesh!C55/RES_summary!C$19</f>
        <v>16.929092077424432</v>
      </c>
      <c r="D55" s="179">
        <f>RES_hhdet_tesh!D55/RES_summary!D$19</f>
        <v>17.456439347737376</v>
      </c>
      <c r="E55" s="179">
        <f>RES_hhdet_tesh!E55/RES_summary!E$19</f>
        <v>17.484594394303034</v>
      </c>
      <c r="F55" s="179">
        <f>RES_hhdet_tesh!F55/RES_summary!F$19</f>
        <v>17.115650061273179</v>
      </c>
      <c r="G55" s="179">
        <f>RES_hhdet_tesh!G55/RES_summary!G$19</f>
        <v>16.878812749546167</v>
      </c>
      <c r="H55" s="179">
        <f>RES_hhdet_tesh!H55/RES_summary!H$19</f>
        <v>16.083102213726619</v>
      </c>
      <c r="I55" s="179">
        <f>RES_hhdet_tesh!I55/RES_summary!I$19</f>
        <v>16.55062943810281</v>
      </c>
      <c r="J55" s="179">
        <f>RES_hhdet_tesh!J55/RES_summary!J$19</f>
        <v>16.295300007133712</v>
      </c>
      <c r="K55" s="179">
        <f>RES_hhdet_tesh!K55/RES_summary!K$19</f>
        <v>16.190184556618938</v>
      </c>
      <c r="L55" s="179">
        <f>RES_hhdet_tesh!L55/RES_summary!L$19</f>
        <v>15.969994318861533</v>
      </c>
      <c r="M55" s="179">
        <f>RES_hhdet_tesh!M55/RES_summary!M$19</f>
        <v>15.810714012811095</v>
      </c>
      <c r="N55" s="179">
        <f>RES_hhdet_tesh!N55/RES_summary!N$19</f>
        <v>15.489945498705417</v>
      </c>
      <c r="O55" s="179">
        <f>RES_hhdet_tesh!O55/RES_summary!O$19</f>
        <v>15.17721052612889</v>
      </c>
      <c r="P55" s="179">
        <f>RES_hhdet_tesh!P55/RES_summary!P$19</f>
        <v>15.613791799496008</v>
      </c>
      <c r="Q55" s="179">
        <f>RES_hhdet_tesh!Q55/RES_summary!Q$19</f>
        <v>16.643532469421228</v>
      </c>
    </row>
    <row r="56" spans="1:17" ht="12" customHeight="1" x14ac:dyDescent="0.25">
      <c r="A56" s="148" t="s">
        <v>60</v>
      </c>
      <c r="B56" s="177">
        <f>RES_hhdet_tesh!B56/RES_summary!B$19</f>
        <v>0.37555530934803882</v>
      </c>
      <c r="C56" s="177">
        <f>RES_hhdet_tesh!C56/RES_summary!C$19</f>
        <v>0.17290764320080043</v>
      </c>
      <c r="D56" s="177">
        <f>RES_hhdet_tesh!D56/RES_summary!D$19</f>
        <v>0.3595289489675077</v>
      </c>
      <c r="E56" s="177">
        <f>RES_hhdet_tesh!E56/RES_summary!E$19</f>
        <v>0.36982479929473833</v>
      </c>
      <c r="F56" s="177">
        <f>RES_hhdet_tesh!F56/RES_summary!F$19</f>
        <v>0.36427772967154859</v>
      </c>
      <c r="G56" s="177">
        <f>RES_hhdet_tesh!G56/RES_summary!G$19</f>
        <v>2.111418575264596</v>
      </c>
      <c r="H56" s="177">
        <f>RES_hhdet_tesh!H56/RES_summary!H$19</f>
        <v>0.77765328063462935</v>
      </c>
      <c r="I56" s="177">
        <f>RES_hhdet_tesh!I56/RES_summary!I$19</f>
        <v>0.41419703707866729</v>
      </c>
      <c r="J56" s="177">
        <f>RES_hhdet_tesh!J56/RES_summary!J$19</f>
        <v>0.4198191807909365</v>
      </c>
      <c r="K56" s="177">
        <f>RES_hhdet_tesh!K56/RES_summary!K$19</f>
        <v>0.41562058921889627</v>
      </c>
      <c r="L56" s="177">
        <f>RES_hhdet_tesh!L56/RES_summary!L$19</f>
        <v>0.43205501876814023</v>
      </c>
      <c r="M56" s="177">
        <f>RES_hhdet_tesh!M56/RES_summary!M$19</f>
        <v>0.42573181250584952</v>
      </c>
      <c r="N56" s="177">
        <f>RES_hhdet_tesh!N56/RES_summary!N$19</f>
        <v>0.39917439802444704</v>
      </c>
      <c r="O56" s="177">
        <f>RES_hhdet_tesh!O56/RES_summary!O$19</f>
        <v>0.38697589631554041</v>
      </c>
      <c r="P56" s="177">
        <f>RES_hhdet_tesh!P56/RES_summary!P$19</f>
        <v>0.6578136379080104</v>
      </c>
      <c r="Q56" s="177">
        <f>RES_hhdet_tesh!Q56/RES_summary!Q$19</f>
        <v>1.657999146622517</v>
      </c>
    </row>
    <row r="57" spans="1:17" ht="12" customHeight="1" x14ac:dyDescent="0.25">
      <c r="A57" s="148" t="s">
        <v>59</v>
      </c>
      <c r="B57" s="177">
        <f>RES_hhdet_tesh!B57/RES_summary!B$19</f>
        <v>17.6451605747163</v>
      </c>
      <c r="C57" s="177">
        <f>RES_hhdet_tesh!C57/RES_summary!C$19</f>
        <v>16.756184434223634</v>
      </c>
      <c r="D57" s="177">
        <f>RES_hhdet_tesh!D57/RES_summary!D$19</f>
        <v>17.096910398769868</v>
      </c>
      <c r="E57" s="177">
        <f>RES_hhdet_tesh!E57/RES_summary!E$19</f>
        <v>17.114769595008294</v>
      </c>
      <c r="F57" s="177">
        <f>RES_hhdet_tesh!F57/RES_summary!F$19</f>
        <v>16.75137233160163</v>
      </c>
      <c r="G57" s="177">
        <f>RES_hhdet_tesh!G57/RES_summary!G$19</f>
        <v>14.76739417428157</v>
      </c>
      <c r="H57" s="177">
        <f>RES_hhdet_tesh!H57/RES_summary!H$19</f>
        <v>15.305448933091993</v>
      </c>
      <c r="I57" s="177">
        <f>RES_hhdet_tesh!I57/RES_summary!I$19</f>
        <v>16.136432401024145</v>
      </c>
      <c r="J57" s="177">
        <f>RES_hhdet_tesh!J57/RES_summary!J$19</f>
        <v>15.875480826342777</v>
      </c>
      <c r="K57" s="177">
        <f>RES_hhdet_tesh!K57/RES_summary!K$19</f>
        <v>15.774563967400043</v>
      </c>
      <c r="L57" s="177">
        <f>RES_hhdet_tesh!L57/RES_summary!L$19</f>
        <v>15.537939300093392</v>
      </c>
      <c r="M57" s="177">
        <f>RES_hhdet_tesh!M57/RES_summary!M$19</f>
        <v>15.384982200305245</v>
      </c>
      <c r="N57" s="177">
        <f>RES_hhdet_tesh!N57/RES_summary!N$19</f>
        <v>15.090771100680969</v>
      </c>
      <c r="O57" s="177">
        <f>RES_hhdet_tesh!O57/RES_summary!O$19</f>
        <v>14.790234629813352</v>
      </c>
      <c r="P57" s="177">
        <f>RES_hhdet_tesh!P57/RES_summary!P$19</f>
        <v>14.955978161587996</v>
      </c>
      <c r="Q57" s="177">
        <f>RES_hhdet_tesh!Q57/RES_summary!Q$19</f>
        <v>14.985533322798718</v>
      </c>
    </row>
    <row r="58" spans="1:17" ht="12" customHeight="1" x14ac:dyDescent="0.25">
      <c r="A58" s="158" t="s">
        <v>62</v>
      </c>
      <c r="B58" s="178">
        <f>RES_hhdet_tesh!B58/RES_summary!B$19</f>
        <v>7.7134792438615785</v>
      </c>
      <c r="C58" s="178">
        <f>RES_hhdet_tesh!C58/RES_summary!C$19</f>
        <v>6.0029192776189859</v>
      </c>
      <c r="D58" s="178">
        <f>RES_hhdet_tesh!D58/RES_summary!D$19</f>
        <v>6.0344078397852332</v>
      </c>
      <c r="E58" s="178">
        <f>RES_hhdet_tesh!E58/RES_summary!E$19</f>
        <v>6.8241653178176005</v>
      </c>
      <c r="F58" s="178">
        <f>RES_hhdet_tesh!F58/RES_summary!F$19</f>
        <v>7.0506663764938198</v>
      </c>
      <c r="G58" s="178">
        <f>RES_hhdet_tesh!G58/RES_summary!G$19</f>
        <v>6.9040328148727523</v>
      </c>
      <c r="H58" s="178">
        <f>RES_hhdet_tesh!H58/RES_summary!H$19</f>
        <v>6.9949710457138181</v>
      </c>
      <c r="I58" s="178">
        <f>RES_hhdet_tesh!I58/RES_summary!I$19</f>
        <v>7.6180271223319673</v>
      </c>
      <c r="J58" s="178">
        <f>RES_hhdet_tesh!J58/RES_summary!J$19</f>
        <v>7.3923015324697161</v>
      </c>
      <c r="K58" s="178">
        <f>RES_hhdet_tesh!K58/RES_summary!K$19</f>
        <v>7.5739980512936134</v>
      </c>
      <c r="L58" s="178">
        <f>RES_hhdet_tesh!L58/RES_summary!L$19</f>
        <v>7.7444069719803084</v>
      </c>
      <c r="M58" s="178">
        <f>RES_hhdet_tesh!M58/RES_summary!M$19</f>
        <v>7.6273204363835587</v>
      </c>
      <c r="N58" s="178">
        <f>RES_hhdet_tesh!N58/RES_summary!N$19</f>
        <v>7.3216955103393078</v>
      </c>
      <c r="O58" s="178">
        <f>RES_hhdet_tesh!O58/RES_summary!O$19</f>
        <v>6.577427974885814</v>
      </c>
      <c r="P58" s="178">
        <f>RES_hhdet_tesh!P58/RES_summary!P$19</f>
        <v>6.3981571759744122</v>
      </c>
      <c r="Q58" s="178">
        <f>RES_hhdet_tesh!Q58/RES_summary!Q$19</f>
        <v>6.7301300002137632</v>
      </c>
    </row>
    <row r="59" spans="1:17" ht="12" customHeight="1" x14ac:dyDescent="0.25">
      <c r="A59" s="23" t="s">
        <v>57</v>
      </c>
      <c r="B59" s="177">
        <f>RES_hhdet_tesh!B59/RES_summary!B$19</f>
        <v>7.5517957455698221</v>
      </c>
      <c r="C59" s="177">
        <f>RES_hhdet_tesh!C59/RES_summary!C$19</f>
        <v>6.0298025925912402</v>
      </c>
      <c r="D59" s="177">
        <f>RES_hhdet_tesh!D59/RES_summary!D$19</f>
        <v>6.0491069515504581</v>
      </c>
      <c r="E59" s="177">
        <f>RES_hhdet_tesh!E59/RES_summary!E$19</f>
        <v>6.6655993753648071</v>
      </c>
      <c r="F59" s="177">
        <f>RES_hhdet_tesh!F59/RES_summary!F$19</f>
        <v>6.9859993622363099</v>
      </c>
      <c r="G59" s="177">
        <f>RES_hhdet_tesh!G59/RES_summary!G$19</f>
        <v>6.8960352108258958</v>
      </c>
      <c r="H59" s="177">
        <f>RES_hhdet_tesh!H59/RES_summary!H$19</f>
        <v>6.3429340930477105</v>
      </c>
      <c r="I59" s="177">
        <f>RES_hhdet_tesh!I59/RES_summary!I$19</f>
        <v>6.928612545861097</v>
      </c>
      <c r="J59" s="177">
        <f>RES_hhdet_tesh!J59/RES_summary!J$19</f>
        <v>6.6084890039457456</v>
      </c>
      <c r="K59" s="177">
        <f>RES_hhdet_tesh!K59/RES_summary!K$19</f>
        <v>6.8152313927753161</v>
      </c>
      <c r="L59" s="177">
        <f>RES_hhdet_tesh!L59/RES_summary!L$19</f>
        <v>6.7487139468379667</v>
      </c>
      <c r="M59" s="177">
        <f>RES_hhdet_tesh!M59/RES_summary!M$19</f>
        <v>6.7052622883132234</v>
      </c>
      <c r="N59" s="177">
        <f>RES_hhdet_tesh!N59/RES_summary!N$19</f>
        <v>6.5163487694640088</v>
      </c>
      <c r="O59" s="177">
        <f>RES_hhdet_tesh!O59/RES_summary!O$19</f>
        <v>5.8735571292924629</v>
      </c>
      <c r="P59" s="177">
        <f>RES_hhdet_tesh!P59/RES_summary!P$19</f>
        <v>5.7874935871862663</v>
      </c>
      <c r="Q59" s="177">
        <f>RES_hhdet_tesh!Q59/RES_summary!Q$19</f>
        <v>6.0708718722571486</v>
      </c>
    </row>
    <row r="60" spans="1:17" ht="12" customHeight="1" x14ac:dyDescent="0.25">
      <c r="A60" s="29" t="s">
        <v>140</v>
      </c>
      <c r="B60" s="176">
        <f>RES_hhdet_tesh!B60/RES_summary!B$19</f>
        <v>7.8758640843574863</v>
      </c>
      <c r="C60" s="176">
        <f>RES_hhdet_tesh!C60/RES_summary!C$19</f>
        <v>5.9556152630968953</v>
      </c>
      <c r="D60" s="176">
        <f>RES_hhdet_tesh!D60/RES_summary!D$19</f>
        <v>6.0098617928946974</v>
      </c>
      <c r="E60" s="176">
        <f>RES_hhdet_tesh!E60/RES_summary!E$19</f>
        <v>7.0726749001461009</v>
      </c>
      <c r="F60" s="176">
        <f>RES_hhdet_tesh!F60/RES_summary!F$19</f>
        <v>7.1463225660015759</v>
      </c>
      <c r="G60" s="176">
        <f>RES_hhdet_tesh!G60/RES_summary!G$19</f>
        <v>6.9141845976373046</v>
      </c>
      <c r="H60" s="176">
        <f>RES_hhdet_tesh!H60/RES_summary!H$19</f>
        <v>7.6455513333195828</v>
      </c>
      <c r="I60" s="176">
        <f>RES_hhdet_tesh!I60/RES_summary!I$19</f>
        <v>8.2955467128142164</v>
      </c>
      <c r="J60" s="176">
        <f>RES_hhdet_tesh!J60/RES_summary!J$19</f>
        <v>8.1050625824263207</v>
      </c>
      <c r="K60" s="176">
        <f>RES_hhdet_tesh!K60/RES_summary!K$19</f>
        <v>8.2250627137609662</v>
      </c>
      <c r="L60" s="176">
        <f>RES_hhdet_tesh!L60/RES_summary!L$19</f>
        <v>8.5781897375032639</v>
      </c>
      <c r="M60" s="176">
        <f>RES_hhdet_tesh!M60/RES_summary!M$19</f>
        <v>8.5572926338826427</v>
      </c>
      <c r="N60" s="176">
        <f>RES_hhdet_tesh!N60/RES_summary!N$19</f>
        <v>8.0998327999509172</v>
      </c>
      <c r="O60" s="176">
        <f>RES_hhdet_tesh!O60/RES_summary!O$19</f>
        <v>7.3514741310090166</v>
      </c>
      <c r="P60" s="176">
        <f>RES_hhdet_tesh!P60/RES_summary!P$19</f>
        <v>7.0252009872558423</v>
      </c>
      <c r="Q60" s="176">
        <f>RES_hhdet_tesh!Q60/RES_summary!Q$19</f>
        <v>7.3975961257472358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84">
        <f>RES_hhdet_tesh!B62/RES_summary!B$19</f>
        <v>0</v>
      </c>
      <c r="C62" s="184">
        <f>RES_hhdet_tesh!C62/RES_summary!C$19</f>
        <v>0</v>
      </c>
      <c r="D62" s="184">
        <f>RES_hhdet_tesh!D62/RES_summary!D$19</f>
        <v>0</v>
      </c>
      <c r="E62" s="184">
        <f>RES_hhdet_tesh!E62/RES_summary!E$19</f>
        <v>0</v>
      </c>
      <c r="F62" s="184">
        <f>RES_hhdet_tesh!F62/RES_summary!F$19</f>
        <v>0</v>
      </c>
      <c r="G62" s="184">
        <f>RES_hhdet_tesh!G62/RES_summary!G$19</f>
        <v>0</v>
      </c>
      <c r="H62" s="184">
        <f>RES_hhdet_tesh!H62/RES_summary!H$19</f>
        <v>0</v>
      </c>
      <c r="I62" s="184">
        <f>RES_hhdet_tesh!I62/RES_summary!I$19</f>
        <v>0</v>
      </c>
      <c r="J62" s="184">
        <f>RES_hhdet_tesh!J62/RES_summary!J$19</f>
        <v>0</v>
      </c>
      <c r="K62" s="184">
        <f>RES_hhdet_tesh!K62/RES_summary!K$19</f>
        <v>0</v>
      </c>
      <c r="L62" s="184">
        <f>RES_hhdet_tesh!L62/RES_summary!L$19</f>
        <v>0</v>
      </c>
      <c r="M62" s="184">
        <f>RES_hhdet_tesh!M62/RES_summary!M$19</f>
        <v>0</v>
      </c>
      <c r="N62" s="184">
        <f>RES_hhdet_tesh!N62/RES_summary!N$19</f>
        <v>0</v>
      </c>
      <c r="O62" s="184">
        <f>RES_hhdet_tesh!O62/RES_summary!O$19</f>
        <v>0</v>
      </c>
      <c r="P62" s="184">
        <f>RES_hhdet_tesh!P62/RES_summary!P$19</f>
        <v>0</v>
      </c>
      <c r="Q62" s="184">
        <f>RES_hhdet_tesh!Q62/RES_summary!Q$19</f>
        <v>0</v>
      </c>
    </row>
    <row r="63" spans="1:17" ht="12.95" customHeight="1" x14ac:dyDescent="0.25">
      <c r="A63" s="158" t="s">
        <v>65</v>
      </c>
      <c r="B63" s="178">
        <f>RES_hhdet_tesh!B63/RES_summary!B$19</f>
        <v>0</v>
      </c>
      <c r="C63" s="178">
        <f>RES_hhdet_tesh!C63/RES_summary!C$19</f>
        <v>0</v>
      </c>
      <c r="D63" s="178">
        <f>RES_hhdet_tesh!D63/RES_summary!D$19</f>
        <v>0</v>
      </c>
      <c r="E63" s="178">
        <f>RES_hhdet_tesh!E63/RES_summary!E$19</f>
        <v>0</v>
      </c>
      <c r="F63" s="178">
        <f>RES_hhdet_tesh!F63/RES_summary!F$19</f>
        <v>0</v>
      </c>
      <c r="G63" s="178">
        <f>RES_hhdet_tesh!G63/RES_summary!G$19</f>
        <v>0</v>
      </c>
      <c r="H63" s="178">
        <f>RES_hhdet_tesh!H63/RES_summary!H$19</f>
        <v>0</v>
      </c>
      <c r="I63" s="178">
        <f>RES_hhdet_tesh!I63/RES_summary!I$19</f>
        <v>0</v>
      </c>
      <c r="J63" s="178">
        <f>RES_hhdet_tesh!J63/RES_summary!J$19</f>
        <v>0</v>
      </c>
      <c r="K63" s="178">
        <f>RES_hhdet_tesh!K63/RES_summary!K$19</f>
        <v>0</v>
      </c>
      <c r="L63" s="178">
        <f>RES_hhdet_tesh!L63/RES_summary!L$19</f>
        <v>0</v>
      </c>
      <c r="M63" s="178">
        <f>RES_hhdet_tesh!M63/RES_summary!M$19</f>
        <v>0</v>
      </c>
      <c r="N63" s="178">
        <f>RES_hhdet_tesh!N63/RES_summary!N$19</f>
        <v>0</v>
      </c>
      <c r="O63" s="178">
        <f>RES_hhdet_tesh!O63/RES_summary!O$19</f>
        <v>0</v>
      </c>
      <c r="P63" s="178">
        <f>RES_hhdet_tesh!P63/RES_summary!P$19</f>
        <v>0</v>
      </c>
      <c r="Q63" s="178">
        <f>RES_hhdet_tesh!Q63/RES_summary!Q$19</f>
        <v>0</v>
      </c>
    </row>
    <row r="64" spans="1:17" ht="12" customHeight="1" x14ac:dyDescent="0.25">
      <c r="A64" s="23" t="s">
        <v>161</v>
      </c>
      <c r="B64" s="177">
        <f>RES_hhdet_tesh!B64/RES_summary!B$19</f>
        <v>0</v>
      </c>
      <c r="C64" s="177">
        <f>RES_hhdet_tesh!C64/RES_summary!C$19</f>
        <v>0</v>
      </c>
      <c r="D64" s="177">
        <f>RES_hhdet_tesh!D64/RES_summary!D$19</f>
        <v>0</v>
      </c>
      <c r="E64" s="177">
        <f>RES_hhdet_tesh!E64/RES_summary!E$19</f>
        <v>0</v>
      </c>
      <c r="F64" s="177">
        <f>RES_hhdet_tesh!F64/RES_summary!F$19</f>
        <v>0</v>
      </c>
      <c r="G64" s="177">
        <f>RES_hhdet_tesh!G64/RES_summary!G$19</f>
        <v>0</v>
      </c>
      <c r="H64" s="177">
        <f>RES_hhdet_tesh!H64/RES_summary!H$19</f>
        <v>0</v>
      </c>
      <c r="I64" s="177">
        <f>RES_hhdet_tesh!I64/RES_summary!I$19</f>
        <v>0</v>
      </c>
      <c r="J64" s="177">
        <f>RES_hhdet_tesh!J64/RES_summary!J$19</f>
        <v>0</v>
      </c>
      <c r="K64" s="177">
        <f>RES_hhdet_tesh!K64/RES_summary!K$19</f>
        <v>0</v>
      </c>
      <c r="L64" s="177">
        <f>RES_hhdet_tesh!L64/RES_summary!L$19</f>
        <v>0</v>
      </c>
      <c r="M64" s="177">
        <f>RES_hhdet_tesh!M64/RES_summary!M$19</f>
        <v>0</v>
      </c>
      <c r="N64" s="177">
        <f>RES_hhdet_tesh!N64/RES_summary!N$19</f>
        <v>0</v>
      </c>
      <c r="O64" s="177">
        <f>RES_hhdet_tesh!O64/RES_summary!O$19</f>
        <v>0</v>
      </c>
      <c r="P64" s="177">
        <f>RES_hhdet_tesh!P64/RES_summary!P$19</f>
        <v>0</v>
      </c>
      <c r="Q64" s="177">
        <f>RES_hhdet_tesh!Q64/RES_summary!Q$19</f>
        <v>0</v>
      </c>
    </row>
    <row r="65" spans="1:17" ht="12" customHeight="1" x14ac:dyDescent="0.25">
      <c r="A65" s="23" t="s">
        <v>60</v>
      </c>
      <c r="B65" s="177">
        <f>RES_hhdet_tesh!B65/RES_summary!B$19</f>
        <v>0</v>
      </c>
      <c r="C65" s="177">
        <f>RES_hhdet_tesh!C65/RES_summary!C$19</f>
        <v>0</v>
      </c>
      <c r="D65" s="177">
        <f>RES_hhdet_tesh!D65/RES_summary!D$19</f>
        <v>0</v>
      </c>
      <c r="E65" s="177">
        <f>RES_hhdet_tesh!E65/RES_summary!E$19</f>
        <v>0</v>
      </c>
      <c r="F65" s="177">
        <f>RES_hhdet_tesh!F65/RES_summary!F$19</f>
        <v>0</v>
      </c>
      <c r="G65" s="177">
        <f>RES_hhdet_tesh!G65/RES_summary!G$19</f>
        <v>0</v>
      </c>
      <c r="H65" s="177">
        <f>RES_hhdet_tesh!H65/RES_summary!H$19</f>
        <v>0</v>
      </c>
      <c r="I65" s="177">
        <f>RES_hhdet_tesh!I65/RES_summary!I$19</f>
        <v>0</v>
      </c>
      <c r="J65" s="177">
        <f>RES_hhdet_tesh!J65/RES_summary!J$19</f>
        <v>0</v>
      </c>
      <c r="K65" s="177">
        <f>RES_hhdet_tesh!K65/RES_summary!K$19</f>
        <v>0</v>
      </c>
      <c r="L65" s="177">
        <f>RES_hhdet_tesh!L65/RES_summary!L$19</f>
        <v>0</v>
      </c>
      <c r="M65" s="177">
        <f>RES_hhdet_tesh!M65/RES_summary!M$19</f>
        <v>0</v>
      </c>
      <c r="N65" s="177">
        <f>RES_hhdet_tesh!N65/RES_summary!N$19</f>
        <v>0</v>
      </c>
      <c r="O65" s="177">
        <f>RES_hhdet_tesh!O65/RES_summary!O$19</f>
        <v>0</v>
      </c>
      <c r="P65" s="177">
        <f>RES_hhdet_tesh!P65/RES_summary!P$19</f>
        <v>0</v>
      </c>
      <c r="Q65" s="177">
        <f>RES_hhdet_tesh!Q65/RES_summary!Q$19</f>
        <v>0</v>
      </c>
    </row>
    <row r="66" spans="1:17" ht="12.95" customHeight="1" x14ac:dyDescent="0.25">
      <c r="A66" s="158" t="s">
        <v>112</v>
      </c>
      <c r="B66" s="178">
        <f>RES_hhdet_tesh!B66/RES_summary!B$19</f>
        <v>0</v>
      </c>
      <c r="C66" s="178">
        <f>RES_hhdet_tesh!C66/RES_summary!C$19</f>
        <v>0</v>
      </c>
      <c r="D66" s="178">
        <f>RES_hhdet_tesh!D66/RES_summary!D$19</f>
        <v>0</v>
      </c>
      <c r="E66" s="178">
        <f>RES_hhdet_tesh!E66/RES_summary!E$19</f>
        <v>0</v>
      </c>
      <c r="F66" s="178">
        <f>RES_hhdet_tesh!F66/RES_summary!F$19</f>
        <v>0</v>
      </c>
      <c r="G66" s="178">
        <f>RES_hhdet_tesh!G66/RES_summary!G$19</f>
        <v>0</v>
      </c>
      <c r="H66" s="178">
        <f>RES_hhdet_tesh!H66/RES_summary!H$19</f>
        <v>0</v>
      </c>
      <c r="I66" s="178">
        <f>RES_hhdet_tesh!I66/RES_summary!I$19</f>
        <v>0</v>
      </c>
      <c r="J66" s="178">
        <f>RES_hhdet_tesh!J66/RES_summary!J$19</f>
        <v>0</v>
      </c>
      <c r="K66" s="178">
        <f>RES_hhdet_tesh!K66/RES_summary!K$19</f>
        <v>0</v>
      </c>
      <c r="L66" s="178">
        <f>RES_hhdet_tesh!L66/RES_summary!L$19</f>
        <v>0</v>
      </c>
      <c r="M66" s="178">
        <f>RES_hhdet_tesh!M66/RES_summary!M$19</f>
        <v>0</v>
      </c>
      <c r="N66" s="178">
        <f>RES_hhdet_tesh!N66/RES_summary!N$19</f>
        <v>0</v>
      </c>
      <c r="O66" s="178">
        <f>RES_hhdet_tesh!O66/RES_summary!O$19</f>
        <v>0</v>
      </c>
      <c r="P66" s="178">
        <f>RES_hhdet_tesh!P66/RES_summary!P$19</f>
        <v>0</v>
      </c>
      <c r="Q66" s="178">
        <f>RES_hhdet_tesh!Q66/RES_summary!Q$19</f>
        <v>0</v>
      </c>
    </row>
    <row r="67" spans="1:17" ht="12" customHeight="1" x14ac:dyDescent="0.25">
      <c r="A67" s="23" t="s">
        <v>60</v>
      </c>
      <c r="B67" s="177">
        <f>RES_hhdet_tesh!B67/RES_summary!B$19</f>
        <v>0</v>
      </c>
      <c r="C67" s="177">
        <f>RES_hhdet_tesh!C67/RES_summary!C$19</f>
        <v>0</v>
      </c>
      <c r="D67" s="177">
        <f>RES_hhdet_tesh!D67/RES_summary!D$19</f>
        <v>0</v>
      </c>
      <c r="E67" s="177">
        <f>RES_hhdet_tesh!E67/RES_summary!E$19</f>
        <v>0</v>
      </c>
      <c r="F67" s="177">
        <f>RES_hhdet_tesh!F67/RES_summary!F$19</f>
        <v>0</v>
      </c>
      <c r="G67" s="177">
        <f>RES_hhdet_tesh!G67/RES_summary!G$19</f>
        <v>0</v>
      </c>
      <c r="H67" s="177">
        <f>RES_hhdet_tesh!H67/RES_summary!H$19</f>
        <v>0</v>
      </c>
      <c r="I67" s="177">
        <f>RES_hhdet_tesh!I67/RES_summary!I$19</f>
        <v>0</v>
      </c>
      <c r="J67" s="177">
        <f>RES_hhdet_tesh!J67/RES_summary!J$19</f>
        <v>0</v>
      </c>
      <c r="K67" s="177">
        <f>RES_hhdet_tesh!K67/RES_summary!K$19</f>
        <v>0</v>
      </c>
      <c r="L67" s="177">
        <f>RES_hhdet_tesh!L67/RES_summary!L$19</f>
        <v>0</v>
      </c>
      <c r="M67" s="177">
        <f>RES_hhdet_tesh!M67/RES_summary!M$19</f>
        <v>0</v>
      </c>
      <c r="N67" s="177">
        <f>RES_hhdet_tesh!N67/RES_summary!N$19</f>
        <v>0</v>
      </c>
      <c r="O67" s="177">
        <f>RES_hhdet_tesh!O67/RES_summary!O$19</f>
        <v>0</v>
      </c>
      <c r="P67" s="177">
        <f>RES_hhdet_tesh!P67/RES_summary!P$19</f>
        <v>0</v>
      </c>
      <c r="Q67" s="177">
        <f>RES_hhdet_tesh!Q67/RES_summary!Q$19</f>
        <v>0</v>
      </c>
    </row>
    <row r="68" spans="1:17" ht="12" customHeight="1" x14ac:dyDescent="0.25">
      <c r="A68" s="158" t="s">
        <v>63</v>
      </c>
      <c r="B68" s="178">
        <f>RES_hhdet_tesh!B68/RES_summary!B$19</f>
        <v>0</v>
      </c>
      <c r="C68" s="178">
        <f>RES_hhdet_tesh!C68/RES_summary!C$19</f>
        <v>0</v>
      </c>
      <c r="D68" s="178">
        <f>RES_hhdet_tesh!D68/RES_summary!D$19</f>
        <v>0</v>
      </c>
      <c r="E68" s="178">
        <f>RES_hhdet_tesh!E68/RES_summary!E$19</f>
        <v>0</v>
      </c>
      <c r="F68" s="178">
        <f>RES_hhdet_tesh!F68/RES_summary!F$19</f>
        <v>0</v>
      </c>
      <c r="G68" s="178">
        <f>RES_hhdet_tesh!G68/RES_summary!G$19</f>
        <v>0</v>
      </c>
      <c r="H68" s="178">
        <f>RES_hhdet_tesh!H68/RES_summary!H$19</f>
        <v>0</v>
      </c>
      <c r="I68" s="178">
        <f>RES_hhdet_tesh!I68/RES_summary!I$19</f>
        <v>0</v>
      </c>
      <c r="J68" s="178">
        <f>RES_hhdet_tesh!J68/RES_summary!J$19</f>
        <v>0</v>
      </c>
      <c r="K68" s="178">
        <f>RES_hhdet_tesh!K68/RES_summary!K$19</f>
        <v>0</v>
      </c>
      <c r="L68" s="178">
        <f>RES_hhdet_tesh!L68/RES_summary!L$19</f>
        <v>0</v>
      </c>
      <c r="M68" s="178">
        <f>RES_hhdet_tesh!M68/RES_summary!M$19</f>
        <v>0</v>
      </c>
      <c r="N68" s="178">
        <f>RES_hhdet_tesh!N68/RES_summary!N$19</f>
        <v>0</v>
      </c>
      <c r="O68" s="178">
        <f>RES_hhdet_tesh!O68/RES_summary!O$19</f>
        <v>0</v>
      </c>
      <c r="P68" s="178">
        <f>RES_hhdet_tesh!P68/RES_summary!P$19</f>
        <v>0</v>
      </c>
      <c r="Q68" s="178">
        <f>RES_hhdet_tesh!Q68/RES_summary!Q$19</f>
        <v>0</v>
      </c>
    </row>
    <row r="69" spans="1:17" ht="12" customHeight="1" x14ac:dyDescent="0.25">
      <c r="A69" s="167" t="s">
        <v>160</v>
      </c>
      <c r="B69" s="183">
        <f>RES_hhdet_tesh!B69/RES_summary!B$19</f>
        <v>0</v>
      </c>
      <c r="C69" s="183">
        <f>RES_hhdet_tesh!C69/RES_summary!C$19</f>
        <v>0</v>
      </c>
      <c r="D69" s="183">
        <f>RES_hhdet_tesh!D69/RES_summary!D$19</f>
        <v>0</v>
      </c>
      <c r="E69" s="183">
        <f>RES_hhdet_tesh!E69/RES_summary!E$19</f>
        <v>0</v>
      </c>
      <c r="F69" s="183">
        <f>RES_hhdet_tesh!F69/RES_summary!F$19</f>
        <v>0</v>
      </c>
      <c r="G69" s="183">
        <f>RES_hhdet_tesh!G69/RES_summary!G$19</f>
        <v>0</v>
      </c>
      <c r="H69" s="183">
        <f>RES_hhdet_tesh!H69/RES_summary!H$19</f>
        <v>0</v>
      </c>
      <c r="I69" s="183">
        <f>RES_hhdet_tesh!I69/RES_summary!I$19</f>
        <v>0</v>
      </c>
      <c r="J69" s="183">
        <f>RES_hhdet_tesh!J69/RES_summary!J$19</f>
        <v>0</v>
      </c>
      <c r="K69" s="183">
        <f>RES_hhdet_tesh!K69/RES_summary!K$19</f>
        <v>0</v>
      </c>
      <c r="L69" s="183">
        <f>RES_hhdet_tesh!L69/RES_summary!L$19</f>
        <v>0</v>
      </c>
      <c r="M69" s="183">
        <f>RES_hhdet_tesh!M69/RES_summary!M$19</f>
        <v>0</v>
      </c>
      <c r="N69" s="183">
        <f>RES_hhdet_tesh!N69/RES_summary!N$19</f>
        <v>0</v>
      </c>
      <c r="O69" s="183">
        <f>RES_hhdet_tesh!O69/RES_summary!O$19</f>
        <v>0</v>
      </c>
      <c r="P69" s="183">
        <f>RES_hhdet_tesh!P69/RES_summary!P$19</f>
        <v>0</v>
      </c>
      <c r="Q69" s="183">
        <f>RES_hhdet_tesh!Q69/RES_summary!Q$19</f>
        <v>0</v>
      </c>
    </row>
    <row r="70" spans="1:17" ht="12" customHeight="1" x14ac:dyDescent="0.25">
      <c r="A70" s="167" t="s">
        <v>159</v>
      </c>
      <c r="B70" s="183">
        <f>RES_hhdet_tesh!B70/RES_summary!B$19</f>
        <v>0</v>
      </c>
      <c r="C70" s="183">
        <f>RES_hhdet_tesh!C70/RES_summary!C$19</f>
        <v>0</v>
      </c>
      <c r="D70" s="183">
        <f>RES_hhdet_tesh!D70/RES_summary!D$19</f>
        <v>0</v>
      </c>
      <c r="E70" s="183">
        <f>RES_hhdet_tesh!E70/RES_summary!E$19</f>
        <v>0</v>
      </c>
      <c r="F70" s="183">
        <f>RES_hhdet_tesh!F70/RES_summary!F$19</f>
        <v>0</v>
      </c>
      <c r="G70" s="183">
        <f>RES_hhdet_tesh!G70/RES_summary!G$19</f>
        <v>0</v>
      </c>
      <c r="H70" s="183">
        <f>RES_hhdet_tesh!H70/RES_summary!H$19</f>
        <v>0</v>
      </c>
      <c r="I70" s="183">
        <f>RES_hhdet_tesh!I70/RES_summary!I$19</f>
        <v>0</v>
      </c>
      <c r="J70" s="183">
        <f>RES_hhdet_tesh!J70/RES_summary!J$19</f>
        <v>0</v>
      </c>
      <c r="K70" s="183">
        <f>RES_hhdet_tesh!K70/RES_summary!K$19</f>
        <v>0</v>
      </c>
      <c r="L70" s="183">
        <f>RES_hhdet_tesh!L70/RES_summary!L$19</f>
        <v>0</v>
      </c>
      <c r="M70" s="183">
        <f>RES_hhdet_tesh!M70/RES_summary!M$19</f>
        <v>0</v>
      </c>
      <c r="N70" s="183">
        <f>RES_hhdet_tesh!N70/RES_summary!N$19</f>
        <v>0</v>
      </c>
      <c r="O70" s="183">
        <f>RES_hhdet_tesh!O70/RES_summary!O$19</f>
        <v>0</v>
      </c>
      <c r="P70" s="183">
        <f>RES_hhdet_tesh!P70/RES_summary!P$19</f>
        <v>0</v>
      </c>
      <c r="Q70" s="183">
        <f>RES_hhdet_tesh!Q70/RES_summary!Q$19</f>
        <v>0</v>
      </c>
    </row>
    <row r="71" spans="1:17" ht="12" customHeight="1" x14ac:dyDescent="0.25">
      <c r="A71" s="166" t="s">
        <v>109</v>
      </c>
      <c r="B71" s="182">
        <f>RES_hhdet_tesh!B71/RES_summary!B$19</f>
        <v>0</v>
      </c>
      <c r="C71" s="182">
        <f>RES_hhdet_tesh!C71/RES_summary!C$19</f>
        <v>0</v>
      </c>
      <c r="D71" s="182">
        <f>RES_hhdet_tesh!D71/RES_summary!D$19</f>
        <v>0</v>
      </c>
      <c r="E71" s="182">
        <f>RES_hhdet_tesh!E71/RES_summary!E$19</f>
        <v>0</v>
      </c>
      <c r="F71" s="182">
        <f>RES_hhdet_tesh!F71/RES_summary!F$19</f>
        <v>0</v>
      </c>
      <c r="G71" s="182">
        <f>RES_hhdet_tesh!G71/RES_summary!G$19</f>
        <v>0</v>
      </c>
      <c r="H71" s="182">
        <f>RES_hhdet_tesh!H71/RES_summary!H$19</f>
        <v>0</v>
      </c>
      <c r="I71" s="182">
        <f>RES_hhdet_tesh!I71/RES_summary!I$19</f>
        <v>0</v>
      </c>
      <c r="J71" s="182">
        <f>RES_hhdet_tesh!J71/RES_summary!J$19</f>
        <v>0</v>
      </c>
      <c r="K71" s="182">
        <f>RES_hhdet_tesh!K71/RES_summary!K$19</f>
        <v>0</v>
      </c>
      <c r="L71" s="182">
        <f>RES_hhdet_tesh!L71/RES_summary!L$19</f>
        <v>0</v>
      </c>
      <c r="M71" s="182">
        <f>RES_hhdet_tesh!M71/RES_summary!M$19</f>
        <v>0</v>
      </c>
      <c r="N71" s="182">
        <f>RES_hhdet_tesh!N71/RES_summary!N$19</f>
        <v>0</v>
      </c>
      <c r="O71" s="182">
        <f>RES_hhdet_tesh!O71/RES_summary!O$19</f>
        <v>0</v>
      </c>
      <c r="P71" s="182">
        <f>RES_hhdet_tesh!P71/RES_summary!P$19</f>
        <v>0</v>
      </c>
      <c r="Q71" s="182">
        <f>RES_hhdet_tesh!Q71/RES_summary!Q$19</f>
        <v>0</v>
      </c>
    </row>
    <row r="72" spans="1:17" ht="12" customHeight="1" x14ac:dyDescent="0.25">
      <c r="A72" s="147" t="s">
        <v>59</v>
      </c>
      <c r="B72" s="181">
        <f>RES_hhdet_tesh!B72/RES_summary!B$19</f>
        <v>0</v>
      </c>
      <c r="C72" s="181">
        <f>RES_hhdet_tesh!C72/RES_summary!C$19</f>
        <v>0</v>
      </c>
      <c r="D72" s="181">
        <f>RES_hhdet_tesh!D72/RES_summary!D$19</f>
        <v>0</v>
      </c>
      <c r="E72" s="181">
        <f>RES_hhdet_tesh!E72/RES_summary!E$19</f>
        <v>0</v>
      </c>
      <c r="F72" s="181">
        <f>RES_hhdet_tesh!F72/RES_summary!F$19</f>
        <v>0</v>
      </c>
      <c r="G72" s="181">
        <f>RES_hhdet_tesh!G72/RES_summary!G$19</f>
        <v>0</v>
      </c>
      <c r="H72" s="181">
        <f>RES_hhdet_tesh!H72/RES_summary!H$19</f>
        <v>0</v>
      </c>
      <c r="I72" s="181">
        <f>RES_hhdet_tesh!I72/RES_summary!I$19</f>
        <v>0</v>
      </c>
      <c r="J72" s="181">
        <f>RES_hhdet_tesh!J72/RES_summary!J$19</f>
        <v>0</v>
      </c>
      <c r="K72" s="181">
        <f>RES_hhdet_tesh!K72/RES_summary!K$19</f>
        <v>0</v>
      </c>
      <c r="L72" s="181">
        <f>RES_hhdet_tesh!L72/RES_summary!L$19</f>
        <v>0</v>
      </c>
      <c r="M72" s="181">
        <f>RES_hhdet_tesh!M72/RES_summary!M$19</f>
        <v>0</v>
      </c>
      <c r="N72" s="181">
        <f>RES_hhdet_tesh!N72/RES_summary!N$19</f>
        <v>0</v>
      </c>
      <c r="O72" s="181">
        <f>RES_hhdet_tesh!O72/RES_summary!O$19</f>
        <v>0</v>
      </c>
      <c r="P72" s="181">
        <f>RES_hhdet_tesh!P72/RES_summary!P$19</f>
        <v>0</v>
      </c>
      <c r="Q72" s="181">
        <f>RES_hhdet_tesh!Q72/RES_summary!Q$19</f>
        <v>0</v>
      </c>
    </row>
    <row r="73" spans="1:17" ht="12" customHeight="1" x14ac:dyDescent="0.25">
      <c r="A73" s="163" t="s">
        <v>142</v>
      </c>
      <c r="B73" s="180">
        <f>RES_hhdet_tesh!B73/RES_summary!B$19</f>
        <v>0</v>
      </c>
      <c r="C73" s="180">
        <f>RES_hhdet_tesh!C73/RES_summary!C$19</f>
        <v>0</v>
      </c>
      <c r="D73" s="180">
        <f>RES_hhdet_tesh!D73/RES_summary!D$19</f>
        <v>0</v>
      </c>
      <c r="E73" s="180">
        <f>RES_hhdet_tesh!E73/RES_summary!E$19</f>
        <v>0</v>
      </c>
      <c r="F73" s="180">
        <f>RES_hhdet_tesh!F73/RES_summary!F$19</f>
        <v>0</v>
      </c>
      <c r="G73" s="180">
        <f>RES_hhdet_tesh!G73/RES_summary!G$19</f>
        <v>0</v>
      </c>
      <c r="H73" s="180">
        <f>RES_hhdet_tesh!H73/RES_summary!H$19</f>
        <v>0</v>
      </c>
      <c r="I73" s="180">
        <f>RES_hhdet_tesh!I73/RES_summary!I$19</f>
        <v>0</v>
      </c>
      <c r="J73" s="180">
        <f>RES_hhdet_tesh!J73/RES_summary!J$19</f>
        <v>0</v>
      </c>
      <c r="K73" s="180">
        <f>RES_hhdet_tesh!K73/RES_summary!K$19</f>
        <v>0</v>
      </c>
      <c r="L73" s="180">
        <f>RES_hhdet_tesh!L73/RES_summary!L$19</f>
        <v>0</v>
      </c>
      <c r="M73" s="180">
        <f>RES_hhdet_tesh!M73/RES_summary!M$19</f>
        <v>0</v>
      </c>
      <c r="N73" s="180">
        <f>RES_hhdet_tesh!N73/RES_summary!N$19</f>
        <v>0</v>
      </c>
      <c r="O73" s="180">
        <f>RES_hhdet_tesh!O73/RES_summary!O$19</f>
        <v>0</v>
      </c>
      <c r="P73" s="180">
        <f>RES_hhdet_tesh!P73/RES_summary!P$19</f>
        <v>0</v>
      </c>
      <c r="Q73" s="180">
        <f>RES_hhdet_tesh!Q73/RES_summary!Q$19</f>
        <v>0</v>
      </c>
    </row>
    <row r="74" spans="1:17" ht="12" customHeight="1" x14ac:dyDescent="0.25">
      <c r="A74" s="161" t="s">
        <v>141</v>
      </c>
      <c r="B74" s="179">
        <f>RES_hhdet_tesh!B74/RES_summary!B$19</f>
        <v>0</v>
      </c>
      <c r="C74" s="179">
        <f>RES_hhdet_tesh!C74/RES_summary!C$19</f>
        <v>0</v>
      </c>
      <c r="D74" s="179">
        <f>RES_hhdet_tesh!D74/RES_summary!D$19</f>
        <v>0</v>
      </c>
      <c r="E74" s="179">
        <f>RES_hhdet_tesh!E74/RES_summary!E$19</f>
        <v>0</v>
      </c>
      <c r="F74" s="179">
        <f>RES_hhdet_tesh!F74/RES_summary!F$19</f>
        <v>0</v>
      </c>
      <c r="G74" s="179">
        <f>RES_hhdet_tesh!G74/RES_summary!G$19</f>
        <v>0</v>
      </c>
      <c r="H74" s="179">
        <f>RES_hhdet_tesh!H74/RES_summary!H$19</f>
        <v>0</v>
      </c>
      <c r="I74" s="179">
        <f>RES_hhdet_tesh!I74/RES_summary!I$19</f>
        <v>0</v>
      </c>
      <c r="J74" s="179">
        <f>RES_hhdet_tesh!J74/RES_summary!J$19</f>
        <v>0</v>
      </c>
      <c r="K74" s="179">
        <f>RES_hhdet_tesh!K74/RES_summary!K$19</f>
        <v>0</v>
      </c>
      <c r="L74" s="179">
        <f>RES_hhdet_tesh!L74/RES_summary!L$19</f>
        <v>0</v>
      </c>
      <c r="M74" s="179">
        <f>RES_hhdet_tesh!M74/RES_summary!M$19</f>
        <v>0</v>
      </c>
      <c r="N74" s="179">
        <f>RES_hhdet_tesh!N74/RES_summary!N$19</f>
        <v>0</v>
      </c>
      <c r="O74" s="179">
        <f>RES_hhdet_tesh!O74/RES_summary!O$19</f>
        <v>0</v>
      </c>
      <c r="P74" s="179">
        <f>RES_hhdet_tesh!P74/RES_summary!P$19</f>
        <v>0</v>
      </c>
      <c r="Q74" s="179">
        <f>RES_hhdet_tesh!Q74/RES_summary!Q$19</f>
        <v>0</v>
      </c>
    </row>
    <row r="75" spans="1:17" ht="12" customHeight="1" x14ac:dyDescent="0.25">
      <c r="A75" s="148" t="s">
        <v>60</v>
      </c>
      <c r="B75" s="177">
        <f>RES_hhdet_tesh!B75/RES_summary!B$19</f>
        <v>0</v>
      </c>
      <c r="C75" s="177">
        <f>RES_hhdet_tesh!C75/RES_summary!C$19</f>
        <v>0</v>
      </c>
      <c r="D75" s="177">
        <f>RES_hhdet_tesh!D75/RES_summary!D$19</f>
        <v>0</v>
      </c>
      <c r="E75" s="177">
        <f>RES_hhdet_tesh!E75/RES_summary!E$19</f>
        <v>0</v>
      </c>
      <c r="F75" s="177">
        <f>RES_hhdet_tesh!F75/RES_summary!F$19</f>
        <v>0</v>
      </c>
      <c r="G75" s="177">
        <f>RES_hhdet_tesh!G75/RES_summary!G$19</f>
        <v>0</v>
      </c>
      <c r="H75" s="177">
        <f>RES_hhdet_tesh!H75/RES_summary!H$19</f>
        <v>0</v>
      </c>
      <c r="I75" s="177">
        <f>RES_hhdet_tesh!I75/RES_summary!I$19</f>
        <v>0</v>
      </c>
      <c r="J75" s="177">
        <f>RES_hhdet_tesh!J75/RES_summary!J$19</f>
        <v>0</v>
      </c>
      <c r="K75" s="177">
        <f>RES_hhdet_tesh!K75/RES_summary!K$19</f>
        <v>0</v>
      </c>
      <c r="L75" s="177">
        <f>RES_hhdet_tesh!L75/RES_summary!L$19</f>
        <v>0</v>
      </c>
      <c r="M75" s="177">
        <f>RES_hhdet_tesh!M75/RES_summary!M$19</f>
        <v>0</v>
      </c>
      <c r="N75" s="177">
        <f>RES_hhdet_tesh!N75/RES_summary!N$19</f>
        <v>0</v>
      </c>
      <c r="O75" s="177">
        <f>RES_hhdet_tesh!O75/RES_summary!O$19</f>
        <v>0</v>
      </c>
      <c r="P75" s="177">
        <f>RES_hhdet_tesh!P75/RES_summary!P$19</f>
        <v>0</v>
      </c>
      <c r="Q75" s="177">
        <f>RES_hhdet_tesh!Q75/RES_summary!Q$19</f>
        <v>0</v>
      </c>
    </row>
    <row r="76" spans="1:17" ht="12" customHeight="1" x14ac:dyDescent="0.25">
      <c r="A76" s="148" t="s">
        <v>59</v>
      </c>
      <c r="B76" s="177">
        <f>RES_hhdet_tesh!B76/RES_summary!B$19</f>
        <v>0</v>
      </c>
      <c r="C76" s="177">
        <f>RES_hhdet_tesh!C76/RES_summary!C$19</f>
        <v>0</v>
      </c>
      <c r="D76" s="177">
        <f>RES_hhdet_tesh!D76/RES_summary!D$19</f>
        <v>0</v>
      </c>
      <c r="E76" s="177">
        <f>RES_hhdet_tesh!E76/RES_summary!E$19</f>
        <v>0</v>
      </c>
      <c r="F76" s="177">
        <f>RES_hhdet_tesh!F76/RES_summary!F$19</f>
        <v>0</v>
      </c>
      <c r="G76" s="177">
        <f>RES_hhdet_tesh!G76/RES_summary!G$19</f>
        <v>0</v>
      </c>
      <c r="H76" s="177">
        <f>RES_hhdet_tesh!H76/RES_summary!H$19</f>
        <v>0</v>
      </c>
      <c r="I76" s="177">
        <f>RES_hhdet_tesh!I76/RES_summary!I$19</f>
        <v>0</v>
      </c>
      <c r="J76" s="177">
        <f>RES_hhdet_tesh!J76/RES_summary!J$19</f>
        <v>0</v>
      </c>
      <c r="K76" s="177">
        <f>RES_hhdet_tesh!K76/RES_summary!K$19</f>
        <v>0</v>
      </c>
      <c r="L76" s="177">
        <f>RES_hhdet_tesh!L76/RES_summary!L$19</f>
        <v>0</v>
      </c>
      <c r="M76" s="177">
        <f>RES_hhdet_tesh!M76/RES_summary!M$19</f>
        <v>0</v>
      </c>
      <c r="N76" s="177">
        <f>RES_hhdet_tesh!N76/RES_summary!N$19</f>
        <v>0</v>
      </c>
      <c r="O76" s="177">
        <f>RES_hhdet_tesh!O76/RES_summary!O$19</f>
        <v>0</v>
      </c>
      <c r="P76" s="177">
        <f>RES_hhdet_tesh!P76/RES_summary!P$19</f>
        <v>0</v>
      </c>
      <c r="Q76" s="177">
        <f>RES_hhdet_tesh!Q76/RES_summary!Q$19</f>
        <v>0</v>
      </c>
    </row>
    <row r="77" spans="1:17" ht="12" customHeight="1" x14ac:dyDescent="0.25">
      <c r="A77" s="158" t="s">
        <v>62</v>
      </c>
      <c r="B77" s="178">
        <f>RES_hhdet_tesh!B77/RES_summary!B$19</f>
        <v>0</v>
      </c>
      <c r="C77" s="178">
        <f>RES_hhdet_tesh!C77/RES_summary!C$19</f>
        <v>0</v>
      </c>
      <c r="D77" s="178">
        <f>RES_hhdet_tesh!D77/RES_summary!D$19</f>
        <v>0</v>
      </c>
      <c r="E77" s="178">
        <f>RES_hhdet_tesh!E77/RES_summary!E$19</f>
        <v>0</v>
      </c>
      <c r="F77" s="178">
        <f>RES_hhdet_tesh!F77/RES_summary!F$19</f>
        <v>0</v>
      </c>
      <c r="G77" s="178">
        <f>RES_hhdet_tesh!G77/RES_summary!G$19</f>
        <v>0</v>
      </c>
      <c r="H77" s="178">
        <f>RES_hhdet_tesh!H77/RES_summary!H$19</f>
        <v>0</v>
      </c>
      <c r="I77" s="178">
        <f>RES_hhdet_tesh!I77/RES_summary!I$19</f>
        <v>0</v>
      </c>
      <c r="J77" s="178">
        <f>RES_hhdet_tesh!J77/RES_summary!J$19</f>
        <v>0</v>
      </c>
      <c r="K77" s="178">
        <f>RES_hhdet_tesh!K77/RES_summary!K$19</f>
        <v>0</v>
      </c>
      <c r="L77" s="178">
        <f>RES_hhdet_tesh!L77/RES_summary!L$19</f>
        <v>0</v>
      </c>
      <c r="M77" s="178">
        <f>RES_hhdet_tesh!M77/RES_summary!M$19</f>
        <v>0</v>
      </c>
      <c r="N77" s="178">
        <f>RES_hhdet_tesh!N77/RES_summary!N$19</f>
        <v>0</v>
      </c>
      <c r="O77" s="178">
        <f>RES_hhdet_tesh!O77/RES_summary!O$19</f>
        <v>0</v>
      </c>
      <c r="P77" s="178">
        <f>RES_hhdet_tesh!P77/RES_summary!P$19</f>
        <v>0</v>
      </c>
      <c r="Q77" s="178">
        <f>RES_hhdet_tesh!Q77/RES_summary!Q$19</f>
        <v>0</v>
      </c>
    </row>
    <row r="78" spans="1:17" ht="12" customHeight="1" x14ac:dyDescent="0.25">
      <c r="A78" s="23" t="s">
        <v>109</v>
      </c>
      <c r="B78" s="177">
        <f>RES_hhdet_tesh!B78/RES_summary!B$19</f>
        <v>0</v>
      </c>
      <c r="C78" s="177">
        <f>RES_hhdet_tesh!C78/RES_summary!C$19</f>
        <v>0</v>
      </c>
      <c r="D78" s="177">
        <f>RES_hhdet_tesh!D78/RES_summary!D$19</f>
        <v>0</v>
      </c>
      <c r="E78" s="177">
        <f>RES_hhdet_tesh!E78/RES_summary!E$19</f>
        <v>0</v>
      </c>
      <c r="F78" s="177">
        <f>RES_hhdet_tesh!F78/RES_summary!F$19</f>
        <v>0</v>
      </c>
      <c r="G78" s="177">
        <f>RES_hhdet_tesh!G78/RES_summary!G$19</f>
        <v>0</v>
      </c>
      <c r="H78" s="177">
        <f>RES_hhdet_tesh!H78/RES_summary!H$19</f>
        <v>0</v>
      </c>
      <c r="I78" s="177">
        <f>RES_hhdet_tesh!I78/RES_summary!I$19</f>
        <v>0</v>
      </c>
      <c r="J78" s="177">
        <f>RES_hhdet_tesh!J78/RES_summary!J$19</f>
        <v>0</v>
      </c>
      <c r="K78" s="177">
        <f>RES_hhdet_tesh!K78/RES_summary!K$19</f>
        <v>0</v>
      </c>
      <c r="L78" s="177">
        <f>RES_hhdet_tesh!L78/RES_summary!L$19</f>
        <v>0</v>
      </c>
      <c r="M78" s="177">
        <f>RES_hhdet_tesh!M78/RES_summary!M$19</f>
        <v>0</v>
      </c>
      <c r="N78" s="177">
        <f>RES_hhdet_tesh!N78/RES_summary!N$19</f>
        <v>0</v>
      </c>
      <c r="O78" s="177">
        <f>RES_hhdet_tesh!O78/RES_summary!O$19</f>
        <v>0</v>
      </c>
      <c r="P78" s="177">
        <f>RES_hhdet_tesh!P78/RES_summary!P$19</f>
        <v>0</v>
      </c>
      <c r="Q78" s="177">
        <f>RES_hhdet_tesh!Q78/RES_summary!Q$19</f>
        <v>0</v>
      </c>
    </row>
    <row r="79" spans="1:17" ht="12" customHeight="1" x14ac:dyDescent="0.25">
      <c r="A79" s="29" t="s">
        <v>140</v>
      </c>
      <c r="B79" s="176">
        <f>RES_hhdet_tesh!B79/RES_summary!B$19</f>
        <v>0</v>
      </c>
      <c r="C79" s="176">
        <f>RES_hhdet_tesh!C79/RES_summary!C$19</f>
        <v>0</v>
      </c>
      <c r="D79" s="176">
        <f>RES_hhdet_tesh!D79/RES_summary!D$19</f>
        <v>0</v>
      </c>
      <c r="E79" s="176">
        <f>RES_hhdet_tesh!E79/RES_summary!E$19</f>
        <v>0</v>
      </c>
      <c r="F79" s="176">
        <f>RES_hhdet_tesh!F79/RES_summary!F$19</f>
        <v>0</v>
      </c>
      <c r="G79" s="176">
        <f>RES_hhdet_tesh!G79/RES_summary!G$19</f>
        <v>0</v>
      </c>
      <c r="H79" s="176">
        <f>RES_hhdet_tesh!H79/RES_summary!H$19</f>
        <v>0</v>
      </c>
      <c r="I79" s="176">
        <f>RES_hhdet_tesh!I79/RES_summary!I$19</f>
        <v>0</v>
      </c>
      <c r="J79" s="176">
        <f>RES_hhdet_tesh!J79/RES_summary!J$19</f>
        <v>0</v>
      </c>
      <c r="K79" s="176">
        <f>RES_hhdet_tesh!K79/RES_summary!K$19</f>
        <v>0</v>
      </c>
      <c r="L79" s="176">
        <f>RES_hhdet_tesh!L79/RES_summary!L$19</f>
        <v>0</v>
      </c>
      <c r="M79" s="176">
        <f>RES_hhdet_tesh!M79/RES_summary!M$19</f>
        <v>0</v>
      </c>
      <c r="N79" s="176">
        <f>RES_hhdet_tesh!N79/RES_summary!N$19</f>
        <v>0</v>
      </c>
      <c r="O79" s="176">
        <f>RES_hhdet_tesh!O79/RES_summary!O$19</f>
        <v>0</v>
      </c>
      <c r="P79" s="176">
        <f>RES_hhdet_tesh!P79/RES_summary!P$19</f>
        <v>0</v>
      </c>
      <c r="Q79" s="176">
        <f>RES_hhdet_tesh!Q79/RES_summary!Q$19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84">
        <f>RES_hhdet_tesh!B81/RES_summary!B$19</f>
        <v>58.507596896689883</v>
      </c>
      <c r="C81" s="184">
        <f>RES_hhdet_tesh!C81/RES_summary!C$19</f>
        <v>55.454496230612307</v>
      </c>
      <c r="D81" s="184">
        <f>RES_hhdet_tesh!D81/RES_summary!D$19</f>
        <v>58.275739608282564</v>
      </c>
      <c r="E81" s="184">
        <f>RES_hhdet_tesh!E81/RES_summary!E$19</f>
        <v>58.623339147964124</v>
      </c>
      <c r="F81" s="184">
        <f>RES_hhdet_tesh!F81/RES_summary!F$19</f>
        <v>55.989649083592795</v>
      </c>
      <c r="G81" s="184">
        <f>RES_hhdet_tesh!G81/RES_summary!G$19</f>
        <v>58.745899058410842</v>
      </c>
      <c r="H81" s="184">
        <f>RES_hhdet_tesh!H81/RES_summary!H$19</f>
        <v>47.424530352592207</v>
      </c>
      <c r="I81" s="184">
        <f>RES_hhdet_tesh!I81/RES_summary!I$19</f>
        <v>54.157853874836889</v>
      </c>
      <c r="J81" s="184">
        <f>RES_hhdet_tesh!J81/RES_summary!J$19</f>
        <v>53.236599721212336</v>
      </c>
      <c r="K81" s="184">
        <f>RES_hhdet_tesh!K81/RES_summary!K$19</f>
        <v>58.320355044114613</v>
      </c>
      <c r="L81" s="184">
        <f>RES_hhdet_tesh!L81/RES_summary!L$19</f>
        <v>48.094380369300389</v>
      </c>
      <c r="M81" s="184">
        <f>RES_hhdet_tesh!M81/RES_summary!M$19</f>
        <v>53.084357312404002</v>
      </c>
      <c r="N81" s="184">
        <f>RES_hhdet_tesh!N81/RES_summary!N$19</f>
        <v>51.470264232312715</v>
      </c>
      <c r="O81" s="184">
        <f>RES_hhdet_tesh!O81/RES_summary!O$19</f>
        <v>47.347977495331499</v>
      </c>
      <c r="P81" s="184">
        <f>RES_hhdet_tesh!P81/RES_summary!P$19</f>
        <v>45.339326433152614</v>
      </c>
      <c r="Q81" s="184">
        <f>RES_hhdet_tesh!Q81/RES_summary!Q$19</f>
        <v>50.517123192731439</v>
      </c>
    </row>
    <row r="82" spans="1:17" ht="12.95" customHeight="1" x14ac:dyDescent="0.25">
      <c r="A82" s="158" t="s">
        <v>65</v>
      </c>
      <c r="B82" s="178">
        <f>RES_hhdet_tesh!B82/RES_summary!B$19</f>
        <v>29.086159457776322</v>
      </c>
      <c r="C82" s="178">
        <f>RES_hhdet_tesh!C82/RES_summary!C$19</f>
        <v>28.599697756148871</v>
      </c>
      <c r="D82" s="178">
        <f>RES_hhdet_tesh!D82/RES_summary!D$19</f>
        <v>30.542488836240686</v>
      </c>
      <c r="E82" s="178">
        <f>RES_hhdet_tesh!E82/RES_summary!E$19</f>
        <v>30.173903179909001</v>
      </c>
      <c r="F82" s="178">
        <f>RES_hhdet_tesh!F82/RES_summary!F$19</f>
        <v>27.1487426734796</v>
      </c>
      <c r="G82" s="178">
        <f>RES_hhdet_tesh!G82/RES_summary!G$19</f>
        <v>30.120335277902278</v>
      </c>
      <c r="H82" s="178">
        <f>RES_hhdet_tesh!H82/RES_summary!H$19</f>
        <v>19.488136566718509</v>
      </c>
      <c r="I82" s="178">
        <f>RES_hhdet_tesh!I82/RES_summary!I$19</f>
        <v>24.820638729819532</v>
      </c>
      <c r="J82" s="178">
        <f>RES_hhdet_tesh!J82/RES_summary!J$19</f>
        <v>24.225046413742078</v>
      </c>
      <c r="K82" s="178">
        <f>RES_hhdet_tesh!K82/RES_summary!K$19</f>
        <v>28.445791102526044</v>
      </c>
      <c r="L82" s="178">
        <f>RES_hhdet_tesh!L82/RES_summary!L$19</f>
        <v>17.606177532897398</v>
      </c>
      <c r="M82" s="178">
        <f>RES_hhdet_tesh!M82/RES_summary!M$19</f>
        <v>22.469782711013426</v>
      </c>
      <c r="N82" s="178">
        <f>RES_hhdet_tesh!N82/RES_summary!N$19</f>
        <v>21.167096303629815</v>
      </c>
      <c r="O82" s="178">
        <f>RES_hhdet_tesh!O82/RES_summary!O$19</f>
        <v>17.715857725387774</v>
      </c>
      <c r="P82" s="178">
        <f>RES_hhdet_tesh!P82/RES_summary!P$19</f>
        <v>15.128700849404208</v>
      </c>
      <c r="Q82" s="178">
        <f>RES_hhdet_tesh!Q82/RES_summary!Q$19</f>
        <v>18.759631898345781</v>
      </c>
    </row>
    <row r="83" spans="1:17" ht="12" customHeight="1" x14ac:dyDescent="0.25">
      <c r="A83" s="23" t="s">
        <v>157</v>
      </c>
      <c r="B83" s="177">
        <f>RES_hhdet_tesh!B83/RES_summary!B$19</f>
        <v>28.509600124857535</v>
      </c>
      <c r="C83" s="177">
        <f>RES_hhdet_tesh!C83/RES_summary!C$19</f>
        <v>28.44274069710783</v>
      </c>
      <c r="D83" s="177">
        <f>RES_hhdet_tesh!D83/RES_summary!D$19</f>
        <v>30.312293253519112</v>
      </c>
      <c r="E83" s="177">
        <f>RES_hhdet_tesh!E83/RES_summary!E$19</f>
        <v>29.680628440801598</v>
      </c>
      <c r="F83" s="177">
        <f>RES_hhdet_tesh!F83/RES_summary!F$19</f>
        <v>26.732298257532623</v>
      </c>
      <c r="G83" s="177">
        <f>RES_hhdet_tesh!G83/RES_summary!G$19</f>
        <v>29.924209989307837</v>
      </c>
      <c r="H83" s="177">
        <f>RES_hhdet_tesh!H83/RES_summary!H$19</f>
        <v>19.335387497162831</v>
      </c>
      <c r="I83" s="177">
        <f>RES_hhdet_tesh!I83/RES_summary!I$19</f>
        <v>23.884687105251277</v>
      </c>
      <c r="J83" s="177">
        <f>RES_hhdet_tesh!J83/RES_summary!J$19</f>
        <v>23.644904092076249</v>
      </c>
      <c r="K83" s="177">
        <f>RES_hhdet_tesh!K83/RES_summary!K$19</f>
        <v>28.266066935563785</v>
      </c>
      <c r="L83" s="177">
        <f>RES_hhdet_tesh!L83/RES_summary!L$19</f>
        <v>17.318046953521531</v>
      </c>
      <c r="M83" s="177">
        <f>RES_hhdet_tesh!M83/RES_summary!M$19</f>
        <v>22.252141017975489</v>
      </c>
      <c r="N83" s="177">
        <f>RES_hhdet_tesh!N83/RES_summary!N$19</f>
        <v>21.024061338885229</v>
      </c>
      <c r="O83" s="177">
        <f>RES_hhdet_tesh!O83/RES_summary!O$19</f>
        <v>17.594247066308398</v>
      </c>
      <c r="P83" s="177">
        <f>RES_hhdet_tesh!P83/RES_summary!P$19</f>
        <v>14.959659159804877</v>
      </c>
      <c r="Q83" s="177">
        <f>RES_hhdet_tesh!Q83/RES_summary!Q$19</f>
        <v>18.488063978280557</v>
      </c>
    </row>
    <row r="84" spans="1:17" ht="12" customHeight="1" x14ac:dyDescent="0.25">
      <c r="A84" s="23" t="s">
        <v>60</v>
      </c>
      <c r="B84" s="177">
        <f>RES_hhdet_tesh!B84/RES_summary!B$19</f>
        <v>0.57655933291878414</v>
      </c>
      <c r="C84" s="177">
        <f>RES_hhdet_tesh!C84/RES_summary!C$19</f>
        <v>0.15695705904103807</v>
      </c>
      <c r="D84" s="177">
        <f>RES_hhdet_tesh!D84/RES_summary!D$19</f>
        <v>0.23019558272157001</v>
      </c>
      <c r="E84" s="177">
        <f>RES_hhdet_tesh!E84/RES_summary!E$19</f>
        <v>0.49327473910740205</v>
      </c>
      <c r="F84" s="177">
        <f>RES_hhdet_tesh!F84/RES_summary!F$19</f>
        <v>0.41644441594697701</v>
      </c>
      <c r="G84" s="177">
        <f>RES_hhdet_tesh!G84/RES_summary!G$19</f>
        <v>0.19612528859443629</v>
      </c>
      <c r="H84" s="177">
        <f>RES_hhdet_tesh!H84/RES_summary!H$19</f>
        <v>0.15274906955567846</v>
      </c>
      <c r="I84" s="177">
        <f>RES_hhdet_tesh!I84/RES_summary!I$19</f>
        <v>0.93595162456825476</v>
      </c>
      <c r="J84" s="177">
        <f>RES_hhdet_tesh!J84/RES_summary!J$19</f>
        <v>0.58014232166582869</v>
      </c>
      <c r="K84" s="177">
        <f>RES_hhdet_tesh!K84/RES_summary!K$19</f>
        <v>0.1797241669622614</v>
      </c>
      <c r="L84" s="177">
        <f>RES_hhdet_tesh!L84/RES_summary!L$19</f>
        <v>0.2881305793758655</v>
      </c>
      <c r="M84" s="177">
        <f>RES_hhdet_tesh!M84/RES_summary!M$19</f>
        <v>0.21764169303793701</v>
      </c>
      <c r="N84" s="177">
        <f>RES_hhdet_tesh!N84/RES_summary!N$19</f>
        <v>0.14303496474458643</v>
      </c>
      <c r="O84" s="177">
        <f>RES_hhdet_tesh!O84/RES_summary!O$19</f>
        <v>0.12161065907937385</v>
      </c>
      <c r="P84" s="177">
        <f>RES_hhdet_tesh!P84/RES_summary!P$19</f>
        <v>0.16904168959932761</v>
      </c>
      <c r="Q84" s="177">
        <f>RES_hhdet_tesh!Q84/RES_summary!Q$19</f>
        <v>0.27156792006522223</v>
      </c>
    </row>
    <row r="85" spans="1:17" ht="12.95" customHeight="1" x14ac:dyDescent="0.25">
      <c r="A85" s="158" t="s">
        <v>112</v>
      </c>
      <c r="B85" s="178">
        <f>RES_hhdet_tesh!B85/RES_summary!B$19</f>
        <v>3.6460983242119447</v>
      </c>
      <c r="C85" s="178">
        <f>RES_hhdet_tesh!C85/RES_summary!C$19</f>
        <v>3.9326487570920308</v>
      </c>
      <c r="D85" s="178">
        <f>RES_hhdet_tesh!D85/RES_summary!D$19</f>
        <v>4.1024328777044632</v>
      </c>
      <c r="E85" s="178">
        <f>RES_hhdet_tesh!E85/RES_summary!E$19</f>
        <v>4.2791928532030612</v>
      </c>
      <c r="F85" s="178">
        <f>RES_hhdet_tesh!F85/RES_summary!F$19</f>
        <v>4.6293832292507044</v>
      </c>
      <c r="G85" s="178">
        <f>RES_hhdet_tesh!G85/RES_summary!G$19</f>
        <v>4.8133447702310761</v>
      </c>
      <c r="H85" s="178">
        <f>RES_hhdet_tesh!H85/RES_summary!H$19</f>
        <v>5.0291667978131045</v>
      </c>
      <c r="I85" s="178">
        <f>RES_hhdet_tesh!I85/RES_summary!I$19</f>
        <v>5.1096456672333002</v>
      </c>
      <c r="J85" s="178">
        <f>RES_hhdet_tesh!J85/RES_summary!J$19</f>
        <v>5.1518573623293005</v>
      </c>
      <c r="K85" s="178">
        <f>RES_hhdet_tesh!K85/RES_summary!K$19</f>
        <v>6.0131580293453109</v>
      </c>
      <c r="L85" s="178">
        <f>RES_hhdet_tesh!L85/RES_summary!L$19</f>
        <v>6.7636354505317016</v>
      </c>
      <c r="M85" s="178">
        <f>RES_hhdet_tesh!M85/RES_summary!M$19</f>
        <v>7.2606770776382001</v>
      </c>
      <c r="N85" s="178">
        <f>RES_hhdet_tesh!N85/RES_summary!N$19</f>
        <v>7.5948836622775886</v>
      </c>
      <c r="O85" s="178">
        <f>RES_hhdet_tesh!O85/RES_summary!O$19</f>
        <v>7.987559100001949</v>
      </c>
      <c r="P85" s="178">
        <f>RES_hhdet_tesh!P85/RES_summary!P$19</f>
        <v>8.2987362089575498</v>
      </c>
      <c r="Q85" s="178">
        <f>RES_hhdet_tesh!Q85/RES_summary!Q$19</f>
        <v>8.6101250267250169</v>
      </c>
    </row>
    <row r="86" spans="1:17" ht="12" customHeight="1" x14ac:dyDescent="0.25">
      <c r="A86" s="23" t="s">
        <v>60</v>
      </c>
      <c r="B86" s="177">
        <f>RES_hhdet_tesh!B86/RES_summary!B$19</f>
        <v>3.6460983242119447</v>
      </c>
      <c r="C86" s="177">
        <f>RES_hhdet_tesh!C86/RES_summary!C$19</f>
        <v>3.9326487570920308</v>
      </c>
      <c r="D86" s="177">
        <f>RES_hhdet_tesh!D86/RES_summary!D$19</f>
        <v>4.1024328777044632</v>
      </c>
      <c r="E86" s="177">
        <f>RES_hhdet_tesh!E86/RES_summary!E$19</f>
        <v>4.2791928532030612</v>
      </c>
      <c r="F86" s="177">
        <f>RES_hhdet_tesh!F86/RES_summary!F$19</f>
        <v>4.6293832292507044</v>
      </c>
      <c r="G86" s="177">
        <f>RES_hhdet_tesh!G86/RES_summary!G$19</f>
        <v>4.8133447702310761</v>
      </c>
      <c r="H86" s="177">
        <f>RES_hhdet_tesh!H86/RES_summary!H$19</f>
        <v>5.0291667978131045</v>
      </c>
      <c r="I86" s="177">
        <f>RES_hhdet_tesh!I86/RES_summary!I$19</f>
        <v>5.1096456672333002</v>
      </c>
      <c r="J86" s="177">
        <f>RES_hhdet_tesh!J86/RES_summary!J$19</f>
        <v>5.1518573623293005</v>
      </c>
      <c r="K86" s="177">
        <f>RES_hhdet_tesh!K86/RES_summary!K$19</f>
        <v>6.0131580293453109</v>
      </c>
      <c r="L86" s="177">
        <f>RES_hhdet_tesh!L86/RES_summary!L$19</f>
        <v>6.7636354505317016</v>
      </c>
      <c r="M86" s="177">
        <f>RES_hhdet_tesh!M86/RES_summary!M$19</f>
        <v>7.2606770776382001</v>
      </c>
      <c r="N86" s="177">
        <f>RES_hhdet_tesh!N86/RES_summary!N$19</f>
        <v>7.5948836622775886</v>
      </c>
      <c r="O86" s="177">
        <f>RES_hhdet_tesh!O86/RES_summary!O$19</f>
        <v>7.987559100001949</v>
      </c>
      <c r="P86" s="177">
        <f>RES_hhdet_tesh!P86/RES_summary!P$19</f>
        <v>8.2987362089575498</v>
      </c>
      <c r="Q86" s="177">
        <f>RES_hhdet_tesh!Q86/RES_summary!Q$19</f>
        <v>8.6101250267250169</v>
      </c>
    </row>
    <row r="87" spans="1:17" ht="12" customHeight="1" x14ac:dyDescent="0.25">
      <c r="A87" s="158" t="s">
        <v>63</v>
      </c>
      <c r="B87" s="178">
        <f>RES_hhdet_tesh!B87/RES_summary!B$19</f>
        <v>18.104993025533776</v>
      </c>
      <c r="C87" s="178">
        <f>RES_hhdet_tesh!C87/RES_summary!C$19</f>
        <v>16.966518250065647</v>
      </c>
      <c r="D87" s="178">
        <f>RES_hhdet_tesh!D87/RES_summary!D$19</f>
        <v>17.567960239550477</v>
      </c>
      <c r="E87" s="178">
        <f>RES_hhdet_tesh!E87/RES_summary!E$19</f>
        <v>17.652182319411605</v>
      </c>
      <c r="F87" s="178">
        <f>RES_hhdet_tesh!F87/RES_summary!F$19</f>
        <v>17.257210076951512</v>
      </c>
      <c r="G87" s="178">
        <f>RES_hhdet_tesh!G87/RES_summary!G$19</f>
        <v>17.002308833049028</v>
      </c>
      <c r="H87" s="178">
        <f>RES_hhdet_tesh!H87/RES_summary!H$19</f>
        <v>16.230083319945031</v>
      </c>
      <c r="I87" s="178">
        <f>RES_hhdet_tesh!I87/RES_summary!I$19</f>
        <v>16.80461070856596</v>
      </c>
      <c r="J87" s="178">
        <f>RES_hhdet_tesh!J87/RES_summary!J$19</f>
        <v>16.5988625093288</v>
      </c>
      <c r="K87" s="178">
        <f>RES_hhdet_tesh!K87/RES_summary!K$19</f>
        <v>16.471626608461087</v>
      </c>
      <c r="L87" s="178">
        <f>RES_hhdet_tesh!L87/RES_summary!L$19</f>
        <v>16.200642783566078</v>
      </c>
      <c r="M87" s="178">
        <f>RES_hhdet_tesh!M87/RES_summary!M$19</f>
        <v>15.977872448406501</v>
      </c>
      <c r="N87" s="178">
        <f>RES_hhdet_tesh!N87/RES_summary!N$19</f>
        <v>15.58665499356111</v>
      </c>
      <c r="O87" s="178">
        <f>RES_hhdet_tesh!O87/RES_summary!O$19</f>
        <v>15.193861311902856</v>
      </c>
      <c r="P87" s="178">
        <f>RES_hhdet_tesh!P87/RES_summary!P$19</f>
        <v>15.620093453642834</v>
      </c>
      <c r="Q87" s="178">
        <f>RES_hhdet_tesh!Q87/RES_summary!Q$19</f>
        <v>16.577305420882592</v>
      </c>
    </row>
    <row r="88" spans="1:17" ht="12" customHeight="1" x14ac:dyDescent="0.25">
      <c r="A88" s="167" t="s">
        <v>156</v>
      </c>
      <c r="B88" s="183">
        <f>RES_hhdet_tesh!B88/RES_summary!B$19</f>
        <v>0</v>
      </c>
      <c r="C88" s="183">
        <f>RES_hhdet_tesh!C88/RES_summary!C$19</f>
        <v>0</v>
      </c>
      <c r="D88" s="183">
        <f>RES_hhdet_tesh!D88/RES_summary!D$19</f>
        <v>0</v>
      </c>
      <c r="E88" s="183">
        <f>RES_hhdet_tesh!E88/RES_summary!E$19</f>
        <v>0</v>
      </c>
      <c r="F88" s="183">
        <f>RES_hhdet_tesh!F88/RES_summary!F$19</f>
        <v>0</v>
      </c>
      <c r="G88" s="183">
        <f>RES_hhdet_tesh!G88/RES_summary!G$19</f>
        <v>0</v>
      </c>
      <c r="H88" s="183">
        <f>RES_hhdet_tesh!H88/RES_summary!H$19</f>
        <v>0</v>
      </c>
      <c r="I88" s="183">
        <f>RES_hhdet_tesh!I88/RES_summary!I$19</f>
        <v>0</v>
      </c>
      <c r="J88" s="183">
        <f>RES_hhdet_tesh!J88/RES_summary!J$19</f>
        <v>0</v>
      </c>
      <c r="K88" s="183">
        <f>RES_hhdet_tesh!K88/RES_summary!K$19</f>
        <v>0</v>
      </c>
      <c r="L88" s="183">
        <f>RES_hhdet_tesh!L88/RES_summary!L$19</f>
        <v>0</v>
      </c>
      <c r="M88" s="183">
        <f>RES_hhdet_tesh!M88/RES_summary!M$19</f>
        <v>0</v>
      </c>
      <c r="N88" s="183">
        <f>RES_hhdet_tesh!N88/RES_summary!N$19</f>
        <v>0</v>
      </c>
      <c r="O88" s="183">
        <f>RES_hhdet_tesh!O88/RES_summary!O$19</f>
        <v>0</v>
      </c>
      <c r="P88" s="183">
        <f>RES_hhdet_tesh!P88/RES_summary!P$19</f>
        <v>0</v>
      </c>
      <c r="Q88" s="183">
        <f>RES_hhdet_tesh!Q88/RES_summary!Q$19</f>
        <v>0</v>
      </c>
    </row>
    <row r="89" spans="1:17" ht="12" customHeight="1" x14ac:dyDescent="0.25">
      <c r="A89" s="167" t="s">
        <v>155</v>
      </c>
      <c r="B89" s="183">
        <f>RES_hhdet_tesh!B89/RES_summary!B$19</f>
        <v>0</v>
      </c>
      <c r="C89" s="183">
        <f>RES_hhdet_tesh!C89/RES_summary!C$19</f>
        <v>0</v>
      </c>
      <c r="D89" s="183">
        <f>RES_hhdet_tesh!D89/RES_summary!D$19</f>
        <v>0</v>
      </c>
      <c r="E89" s="183">
        <f>RES_hhdet_tesh!E89/RES_summary!E$19</f>
        <v>0</v>
      </c>
      <c r="F89" s="183">
        <f>RES_hhdet_tesh!F89/RES_summary!F$19</f>
        <v>0</v>
      </c>
      <c r="G89" s="183">
        <f>RES_hhdet_tesh!G89/RES_summary!G$19</f>
        <v>0</v>
      </c>
      <c r="H89" s="183">
        <f>RES_hhdet_tesh!H89/RES_summary!H$19</f>
        <v>0</v>
      </c>
      <c r="I89" s="183">
        <f>RES_hhdet_tesh!I89/RES_summary!I$19</f>
        <v>0</v>
      </c>
      <c r="J89" s="183">
        <f>RES_hhdet_tesh!J89/RES_summary!J$19</f>
        <v>0</v>
      </c>
      <c r="K89" s="183">
        <f>RES_hhdet_tesh!K89/RES_summary!K$19</f>
        <v>0</v>
      </c>
      <c r="L89" s="183">
        <f>RES_hhdet_tesh!L89/RES_summary!L$19</f>
        <v>0</v>
      </c>
      <c r="M89" s="183">
        <f>RES_hhdet_tesh!M89/RES_summary!M$19</f>
        <v>0</v>
      </c>
      <c r="N89" s="183">
        <f>RES_hhdet_tesh!N89/RES_summary!N$19</f>
        <v>0</v>
      </c>
      <c r="O89" s="183">
        <f>RES_hhdet_tesh!O89/RES_summary!O$19</f>
        <v>0</v>
      </c>
      <c r="P89" s="183">
        <f>RES_hhdet_tesh!P89/RES_summary!P$19</f>
        <v>0</v>
      </c>
      <c r="Q89" s="183">
        <f>RES_hhdet_tesh!Q89/RES_summary!Q$19</f>
        <v>0</v>
      </c>
    </row>
    <row r="90" spans="1:17" ht="12" customHeight="1" x14ac:dyDescent="0.25">
      <c r="A90" s="166" t="s">
        <v>55</v>
      </c>
      <c r="B90" s="182">
        <f>RES_hhdet_tesh!B90/RES_summary!B$19</f>
        <v>0</v>
      </c>
      <c r="C90" s="182">
        <f>RES_hhdet_tesh!C90/RES_summary!C$19</f>
        <v>0</v>
      </c>
      <c r="D90" s="182">
        <f>RES_hhdet_tesh!D90/RES_summary!D$19</f>
        <v>0</v>
      </c>
      <c r="E90" s="182">
        <f>RES_hhdet_tesh!E90/RES_summary!E$19</f>
        <v>0</v>
      </c>
      <c r="F90" s="182">
        <f>RES_hhdet_tesh!F90/RES_summary!F$19</f>
        <v>0</v>
      </c>
      <c r="G90" s="182">
        <f>RES_hhdet_tesh!G90/RES_summary!G$19</f>
        <v>0</v>
      </c>
      <c r="H90" s="182">
        <f>RES_hhdet_tesh!H90/RES_summary!H$19</f>
        <v>0</v>
      </c>
      <c r="I90" s="182">
        <f>RES_hhdet_tesh!I90/RES_summary!I$19</f>
        <v>0</v>
      </c>
      <c r="J90" s="182">
        <f>RES_hhdet_tesh!J90/RES_summary!J$19</f>
        <v>0</v>
      </c>
      <c r="K90" s="182">
        <f>RES_hhdet_tesh!K90/RES_summary!K$19</f>
        <v>0</v>
      </c>
      <c r="L90" s="182">
        <f>RES_hhdet_tesh!L90/RES_summary!L$19</f>
        <v>0</v>
      </c>
      <c r="M90" s="182">
        <f>RES_hhdet_tesh!M90/RES_summary!M$19</f>
        <v>0</v>
      </c>
      <c r="N90" s="182">
        <f>RES_hhdet_tesh!N90/RES_summary!N$19</f>
        <v>0</v>
      </c>
      <c r="O90" s="182">
        <f>RES_hhdet_tesh!O90/RES_summary!O$19</f>
        <v>0</v>
      </c>
      <c r="P90" s="182">
        <f>RES_hhdet_tesh!P90/RES_summary!P$19</f>
        <v>0</v>
      </c>
      <c r="Q90" s="182">
        <f>RES_hhdet_tesh!Q90/RES_summary!Q$19</f>
        <v>0</v>
      </c>
    </row>
    <row r="91" spans="1:17" ht="12" customHeight="1" x14ac:dyDescent="0.25">
      <c r="A91" s="147" t="s">
        <v>59</v>
      </c>
      <c r="B91" s="181">
        <f>RES_hhdet_tesh!B91/RES_summary!B$19</f>
        <v>0</v>
      </c>
      <c r="C91" s="181">
        <f>RES_hhdet_tesh!C91/RES_summary!C$19</f>
        <v>0</v>
      </c>
      <c r="D91" s="181">
        <f>RES_hhdet_tesh!D91/RES_summary!D$19</f>
        <v>0</v>
      </c>
      <c r="E91" s="181">
        <f>RES_hhdet_tesh!E91/RES_summary!E$19</f>
        <v>0</v>
      </c>
      <c r="F91" s="181">
        <f>RES_hhdet_tesh!F91/RES_summary!F$19</f>
        <v>0</v>
      </c>
      <c r="G91" s="181">
        <f>RES_hhdet_tesh!G91/RES_summary!G$19</f>
        <v>0</v>
      </c>
      <c r="H91" s="181">
        <f>RES_hhdet_tesh!H91/RES_summary!H$19</f>
        <v>0</v>
      </c>
      <c r="I91" s="181">
        <f>RES_hhdet_tesh!I91/RES_summary!I$19</f>
        <v>0</v>
      </c>
      <c r="J91" s="181">
        <f>RES_hhdet_tesh!J91/RES_summary!J$19</f>
        <v>0</v>
      </c>
      <c r="K91" s="181">
        <f>RES_hhdet_tesh!K91/RES_summary!K$19</f>
        <v>0</v>
      </c>
      <c r="L91" s="181">
        <f>RES_hhdet_tesh!L91/RES_summary!L$19</f>
        <v>0</v>
      </c>
      <c r="M91" s="181">
        <f>RES_hhdet_tesh!M91/RES_summary!M$19</f>
        <v>0</v>
      </c>
      <c r="N91" s="181">
        <f>RES_hhdet_tesh!N91/RES_summary!N$19</f>
        <v>0</v>
      </c>
      <c r="O91" s="181">
        <f>RES_hhdet_tesh!O91/RES_summary!O$19</f>
        <v>0</v>
      </c>
      <c r="P91" s="181">
        <f>RES_hhdet_tesh!P91/RES_summary!P$19</f>
        <v>0</v>
      </c>
      <c r="Q91" s="181">
        <f>RES_hhdet_tesh!Q91/RES_summary!Q$19</f>
        <v>0</v>
      </c>
    </row>
    <row r="92" spans="1:17" ht="12" customHeight="1" x14ac:dyDescent="0.25">
      <c r="A92" s="163" t="s">
        <v>144</v>
      </c>
      <c r="B92" s="180">
        <f>RES_hhdet_tesh!B92/RES_summary!B$19</f>
        <v>18.008357739859491</v>
      </c>
      <c r="C92" s="180">
        <f>RES_hhdet_tesh!C92/RES_summary!C$19</f>
        <v>17.029561403795515</v>
      </c>
      <c r="D92" s="180">
        <f>RES_hhdet_tesh!D92/RES_summary!D$19</f>
        <v>17.638087411493046</v>
      </c>
      <c r="E92" s="180">
        <f>RES_hhdet_tesh!E92/RES_summary!E$19</f>
        <v>17.71084749156714</v>
      </c>
      <c r="F92" s="180">
        <f>RES_hhdet_tesh!F92/RES_summary!F$19</f>
        <v>17.475870289716504</v>
      </c>
      <c r="G92" s="180">
        <f>RES_hhdet_tesh!G92/RES_summary!G$19</f>
        <v>17.119321195909571</v>
      </c>
      <c r="H92" s="180">
        <f>RES_hhdet_tesh!H92/RES_summary!H$19</f>
        <v>16.431773047212403</v>
      </c>
      <c r="I92" s="180">
        <f>RES_hhdet_tesh!I92/RES_summary!I$19</f>
        <v>17.541323843749872</v>
      </c>
      <c r="J92" s="180">
        <f>RES_hhdet_tesh!J92/RES_summary!J$19</f>
        <v>17.058880918627104</v>
      </c>
      <c r="K92" s="180">
        <f>RES_hhdet_tesh!K92/RES_summary!K$19</f>
        <v>16.887302845656134</v>
      </c>
      <c r="L92" s="180">
        <f>RES_hhdet_tesh!L92/RES_summary!L$19</f>
        <v>16.689839042617059</v>
      </c>
      <c r="M92" s="180">
        <f>RES_hhdet_tesh!M92/RES_summary!M$19</f>
        <v>15.537676511737718</v>
      </c>
      <c r="N92" s="180">
        <f>RES_hhdet_tesh!N92/RES_summary!N$19</f>
        <v>14.622102776573954</v>
      </c>
      <c r="O92" s="180">
        <f>RES_hhdet_tesh!O92/RES_summary!O$19</f>
        <v>14.041672343033175</v>
      </c>
      <c r="P92" s="180">
        <f>RES_hhdet_tesh!P92/RES_summary!P$19</f>
        <v>14.051595137815005</v>
      </c>
      <c r="Q92" s="180">
        <f>RES_hhdet_tesh!Q92/RES_summary!Q$19</f>
        <v>14.597037567042946</v>
      </c>
    </row>
    <row r="93" spans="1:17" ht="12" customHeight="1" x14ac:dyDescent="0.25">
      <c r="A93" s="161" t="s">
        <v>143</v>
      </c>
      <c r="B93" s="179">
        <f>RES_hhdet_tesh!B93/RES_summary!B$19</f>
        <v>18.005327729513489</v>
      </c>
      <c r="C93" s="179">
        <f>RES_hhdet_tesh!C93/RES_summary!C$19</f>
        <v>16.928405626017444</v>
      </c>
      <c r="D93" s="179">
        <f>RES_hhdet_tesh!D93/RES_summary!D$19</f>
        <v>17.455726427346111</v>
      </c>
      <c r="E93" s="179">
        <f>RES_hhdet_tesh!E93/RES_summary!E$19</f>
        <v>17.475770413828478</v>
      </c>
      <c r="F93" s="179">
        <f>RES_hhdet_tesh!F93/RES_summary!F$19</f>
        <v>17.107238158307336</v>
      </c>
      <c r="G93" s="179">
        <f>RES_hhdet_tesh!G93/RES_summary!G$19</f>
        <v>16.873308278549544</v>
      </c>
      <c r="H93" s="179">
        <f>RES_hhdet_tesh!H93/RES_summary!H$19</f>
        <v>16.063907528063353</v>
      </c>
      <c r="I93" s="179">
        <f>RES_hhdet_tesh!I93/RES_summary!I$19</f>
        <v>16.480613968030479</v>
      </c>
      <c r="J93" s="179">
        <f>RES_hhdet_tesh!J93/RES_summary!J$19</f>
        <v>16.214608359713093</v>
      </c>
      <c r="K93" s="179">
        <f>RES_hhdet_tesh!K93/RES_summary!K$19</f>
        <v>16.111495424067893</v>
      </c>
      <c r="L93" s="179">
        <f>RES_hhdet_tesh!L93/RES_summary!L$19</f>
        <v>15.869154230301755</v>
      </c>
      <c r="M93" s="179">
        <f>RES_hhdet_tesh!M93/RES_summary!M$19</f>
        <v>15.694249160358957</v>
      </c>
      <c r="N93" s="179">
        <f>RES_hhdet_tesh!N93/RES_summary!N$19</f>
        <v>15.380924471283024</v>
      </c>
      <c r="O93" s="179">
        <f>RES_hhdet_tesh!O93/RES_summary!O$19</f>
        <v>15.066355118813339</v>
      </c>
      <c r="P93" s="179">
        <f>RES_hhdet_tesh!P93/RES_summary!P$19</f>
        <v>15.440376115906412</v>
      </c>
      <c r="Q93" s="179">
        <f>RES_hhdet_tesh!Q93/RES_summary!Q$19</f>
        <v>16.206461243489478</v>
      </c>
    </row>
    <row r="94" spans="1:17" ht="12" customHeight="1" x14ac:dyDescent="0.25">
      <c r="A94" s="148" t="s">
        <v>57</v>
      </c>
      <c r="B94" s="177">
        <f>RES_hhdet_tesh!B94/RES_summary!B$19</f>
        <v>0.36016715479718753</v>
      </c>
      <c r="C94" s="177">
        <f>RES_hhdet_tesh!C94/RES_summary!C$19</f>
        <v>0.17222119179380441</v>
      </c>
      <c r="D94" s="177">
        <f>RES_hhdet_tesh!D94/RES_summary!D$19</f>
        <v>0.35881602857625194</v>
      </c>
      <c r="E94" s="177">
        <f>RES_hhdet_tesh!E94/RES_summary!E$19</f>
        <v>0.36100081882018314</v>
      </c>
      <c r="F94" s="177">
        <f>RES_hhdet_tesh!F94/RES_summary!F$19</f>
        <v>0.3558658267057031</v>
      </c>
      <c r="G94" s="177">
        <f>RES_hhdet_tesh!G94/RES_summary!G$19</f>
        <v>2.1059141042679679</v>
      </c>
      <c r="H94" s="177">
        <f>RES_hhdet_tesh!H94/RES_summary!H$19</f>
        <v>0.75845859497136225</v>
      </c>
      <c r="I94" s="177">
        <f>RES_hhdet_tesh!I94/RES_summary!I$19</f>
        <v>0.34418156700634689</v>
      </c>
      <c r="J94" s="177">
        <f>RES_hhdet_tesh!J94/RES_summary!J$19</f>
        <v>0.33912753337031576</v>
      </c>
      <c r="K94" s="177">
        <f>RES_hhdet_tesh!K94/RES_summary!K$19</f>
        <v>0.33693145666785401</v>
      </c>
      <c r="L94" s="177">
        <f>RES_hhdet_tesh!L94/RES_summary!L$19</f>
        <v>0.33121493020836373</v>
      </c>
      <c r="M94" s="177">
        <f>RES_hhdet_tesh!M94/RES_summary!M$19</f>
        <v>0.30926696005371723</v>
      </c>
      <c r="N94" s="177">
        <f>RES_hhdet_tesh!N94/RES_summary!N$19</f>
        <v>0.2901533706020421</v>
      </c>
      <c r="O94" s="177">
        <f>RES_hhdet_tesh!O94/RES_summary!O$19</f>
        <v>0.27612048899997993</v>
      </c>
      <c r="P94" s="177">
        <f>RES_hhdet_tesh!P94/RES_summary!P$19</f>
        <v>0.48439795431841781</v>
      </c>
      <c r="Q94" s="177">
        <f>RES_hhdet_tesh!Q94/RES_summary!Q$19</f>
        <v>1.2209279206907595</v>
      </c>
    </row>
    <row r="95" spans="1:17" ht="12" customHeight="1" x14ac:dyDescent="0.25">
      <c r="A95" s="148" t="s">
        <v>59</v>
      </c>
      <c r="B95" s="177">
        <f>RES_hhdet_tesh!B95/RES_summary!B$19</f>
        <v>17.6451605747163</v>
      </c>
      <c r="C95" s="177">
        <f>RES_hhdet_tesh!C95/RES_summary!C$19</f>
        <v>16.756184434223641</v>
      </c>
      <c r="D95" s="177">
        <f>RES_hhdet_tesh!D95/RES_summary!D$19</f>
        <v>17.096910398769861</v>
      </c>
      <c r="E95" s="177">
        <f>RES_hhdet_tesh!E95/RES_summary!E$19</f>
        <v>17.114769595008298</v>
      </c>
      <c r="F95" s="177">
        <f>RES_hhdet_tesh!F95/RES_summary!F$19</f>
        <v>16.751372331601637</v>
      </c>
      <c r="G95" s="177">
        <f>RES_hhdet_tesh!G95/RES_summary!G$19</f>
        <v>14.767394174281574</v>
      </c>
      <c r="H95" s="177">
        <f>RES_hhdet_tesh!H95/RES_summary!H$19</f>
        <v>15.305448933091991</v>
      </c>
      <c r="I95" s="177">
        <f>RES_hhdet_tesh!I95/RES_summary!I$19</f>
        <v>16.13643240102413</v>
      </c>
      <c r="J95" s="177">
        <f>RES_hhdet_tesh!J95/RES_summary!J$19</f>
        <v>15.875480826342777</v>
      </c>
      <c r="K95" s="177">
        <f>RES_hhdet_tesh!K95/RES_summary!K$19</f>
        <v>15.77456396740004</v>
      </c>
      <c r="L95" s="177">
        <f>RES_hhdet_tesh!L95/RES_summary!L$19</f>
        <v>15.537939300093388</v>
      </c>
      <c r="M95" s="177">
        <f>RES_hhdet_tesh!M95/RES_summary!M$19</f>
        <v>15.384982200305238</v>
      </c>
      <c r="N95" s="177">
        <f>RES_hhdet_tesh!N95/RES_summary!N$19</f>
        <v>15.090771100680978</v>
      </c>
      <c r="O95" s="177">
        <f>RES_hhdet_tesh!O95/RES_summary!O$19</f>
        <v>14.790234629813362</v>
      </c>
      <c r="P95" s="177">
        <f>RES_hhdet_tesh!P95/RES_summary!P$19</f>
        <v>14.955978161587996</v>
      </c>
      <c r="Q95" s="177">
        <f>RES_hhdet_tesh!Q95/RES_summary!Q$19</f>
        <v>14.985533322798718</v>
      </c>
    </row>
    <row r="96" spans="1:17" ht="12" customHeight="1" x14ac:dyDescent="0.25">
      <c r="A96" s="163" t="s">
        <v>142</v>
      </c>
      <c r="B96" s="180">
        <f>RES_hhdet_tesh!B96/RES_summary!B$19</f>
        <v>18.777765467402141</v>
      </c>
      <c r="C96" s="180">
        <f>RES_hhdet_tesh!C96/RES_summary!C$19</f>
        <v>17.172792126268945</v>
      </c>
      <c r="D96" s="180">
        <f>RES_hhdet_tesh!D96/RES_summary!D$19</f>
        <v>18.133687790237733</v>
      </c>
      <c r="E96" s="180">
        <f>RES_hhdet_tesh!E96/RES_summary!E$19</f>
        <v>18.579202834265761</v>
      </c>
      <c r="F96" s="180">
        <f>RES_hhdet_tesh!F96/RES_summary!F$19</f>
        <v>18.241235337894675</v>
      </c>
      <c r="G96" s="180">
        <f>RES_hhdet_tesh!G96/RES_summary!G$19</f>
        <v>17.531203619183955</v>
      </c>
      <c r="H96" s="180">
        <f>RES_hhdet_tesh!H96/RES_summary!H$19</f>
        <v>17.097480019198731</v>
      </c>
      <c r="I96" s="180">
        <f>RES_hhdet_tesh!I96/RES_summary!I$19</f>
        <v>21.354346178208157</v>
      </c>
      <c r="J96" s="180">
        <f>RES_hhdet_tesh!J96/RES_summary!J$19</f>
        <v>21.3344926338936</v>
      </c>
      <c r="K96" s="180">
        <f>RES_hhdet_tesh!K96/RES_summary!K$19</f>
        <v>20.785713217662767</v>
      </c>
      <c r="L96" s="180">
        <f>RES_hhdet_tesh!L96/RES_summary!L$19</f>
        <v>21.756173507908976</v>
      </c>
      <c r="M96" s="180">
        <f>RES_hhdet_tesh!M96/RES_summary!M$19</f>
        <v>21.302683796552998</v>
      </c>
      <c r="N96" s="180">
        <f>RES_hhdet_tesh!N96/RES_summary!N$19</f>
        <v>20.039421181688976</v>
      </c>
      <c r="O96" s="180">
        <f>RES_hhdet_tesh!O96/RES_summary!O$19</f>
        <v>19.588450329430245</v>
      </c>
      <c r="P96" s="180">
        <f>RES_hhdet_tesh!P96/RES_summary!P$19</f>
        <v>18.995771682460497</v>
      </c>
      <c r="Q96" s="180">
        <f>RES_hhdet_tesh!Q96/RES_summary!Q$19</f>
        <v>19.818654041503528</v>
      </c>
    </row>
    <row r="97" spans="1:17" ht="12" customHeight="1" x14ac:dyDescent="0.25">
      <c r="A97" s="161" t="s">
        <v>141</v>
      </c>
      <c r="B97" s="179">
        <f>RES_hhdet_tesh!B97/RES_summary!B$19</f>
        <v>18.020715884064341</v>
      </c>
      <c r="C97" s="179">
        <f>RES_hhdet_tesh!C97/RES_summary!C$19</f>
        <v>16.92791235548632</v>
      </c>
      <c r="D97" s="179">
        <f>RES_hhdet_tesh!D97/RES_summary!D$19</f>
        <v>17.463895217226682</v>
      </c>
      <c r="E97" s="179">
        <f>RES_hhdet_tesh!E97/RES_summary!E$19</f>
        <v>17.490876094241745</v>
      </c>
      <c r="F97" s="179">
        <f>RES_hhdet_tesh!F97/RES_summary!F$19</f>
        <v>17.127404038825951</v>
      </c>
      <c r="G97" s="179">
        <f>RES_hhdet_tesh!G97/RES_summary!G$19</f>
        <v>16.943793059922367</v>
      </c>
      <c r="H97" s="179">
        <f>RES_hhdet_tesh!H97/RES_summary!H$19</f>
        <v>16.102330672459157</v>
      </c>
      <c r="I97" s="179">
        <f>RES_hhdet_tesh!I97/RES_summary!I$19</f>
        <v>16.5601587180624</v>
      </c>
      <c r="J97" s="179">
        <f>RES_hhdet_tesh!J97/RES_summary!J$19</f>
        <v>16.301567759566467</v>
      </c>
      <c r="K97" s="179">
        <f>RES_hhdet_tesh!K97/RES_summary!K$19</f>
        <v>16.190971414177291</v>
      </c>
      <c r="L97" s="179">
        <f>RES_hhdet_tesh!L97/RES_summary!L$19</f>
        <v>15.972207728085872</v>
      </c>
      <c r="M97" s="179">
        <f>RES_hhdet_tesh!M97/RES_summary!M$19</f>
        <v>15.809593191323195</v>
      </c>
      <c r="N97" s="179">
        <f>RES_hhdet_tesh!N97/RES_summary!N$19</f>
        <v>15.492506880553002</v>
      </c>
      <c r="O97" s="179">
        <f>RES_hhdet_tesh!O97/RES_summary!O$19</f>
        <v>15.179872163912485</v>
      </c>
      <c r="P97" s="179">
        <f>RES_hhdet_tesh!P97/RES_summary!P$19</f>
        <v>15.616350884875676</v>
      </c>
      <c r="Q97" s="179">
        <f>RES_hhdet_tesh!Q97/RES_summary!Q$19</f>
        <v>16.652233330222145</v>
      </c>
    </row>
    <row r="98" spans="1:17" ht="12" customHeight="1" x14ac:dyDescent="0.25">
      <c r="A98" s="148" t="s">
        <v>60</v>
      </c>
      <c r="B98" s="177">
        <f>RES_hhdet_tesh!B98/RES_summary!B$19</f>
        <v>0.37555530934803877</v>
      </c>
      <c r="C98" s="177">
        <f>RES_hhdet_tesh!C98/RES_summary!C$19</f>
        <v>0.17172792126268804</v>
      </c>
      <c r="D98" s="177">
        <f>RES_hhdet_tesh!D98/RES_summary!D$19</f>
        <v>0.36698481845682135</v>
      </c>
      <c r="E98" s="177">
        <f>RES_hhdet_tesh!E98/RES_summary!E$19</f>
        <v>0.37610649923345502</v>
      </c>
      <c r="F98" s="177">
        <f>RES_hhdet_tesh!F98/RES_summary!F$19</f>
        <v>0.37603170722432722</v>
      </c>
      <c r="G98" s="177">
        <f>RES_hhdet_tesh!G98/RES_summary!G$19</f>
        <v>2.1763988856407956</v>
      </c>
      <c r="H98" s="177">
        <f>RES_hhdet_tesh!H98/RES_summary!H$19</f>
        <v>0.79688173936716933</v>
      </c>
      <c r="I98" s="177">
        <f>RES_hhdet_tesh!I98/RES_summary!I$19</f>
        <v>0.42372631703826363</v>
      </c>
      <c r="J98" s="177">
        <f>RES_hhdet_tesh!J98/RES_summary!J$19</f>
        <v>0.42608693322368374</v>
      </c>
      <c r="K98" s="177">
        <f>RES_hhdet_tesh!K98/RES_summary!K$19</f>
        <v>0.41640744677723895</v>
      </c>
      <c r="L98" s="177">
        <f>RES_hhdet_tesh!L98/RES_summary!L$19</f>
        <v>0.43426842799247783</v>
      </c>
      <c r="M98" s="177">
        <f>RES_hhdet_tesh!M98/RES_summary!M$19</f>
        <v>0.42461099101794841</v>
      </c>
      <c r="N98" s="177">
        <f>RES_hhdet_tesh!N98/RES_summary!N$19</f>
        <v>0.40173577987202552</v>
      </c>
      <c r="O98" s="177">
        <f>RES_hhdet_tesh!O98/RES_summary!O$19</f>
        <v>0.38963753409913315</v>
      </c>
      <c r="P98" s="177">
        <f>RES_hhdet_tesh!P98/RES_summary!P$19</f>
        <v>0.66037272328767227</v>
      </c>
      <c r="Q98" s="177">
        <f>RES_hhdet_tesh!Q98/RES_summary!Q$19</f>
        <v>1.6667000074234311</v>
      </c>
    </row>
    <row r="99" spans="1:17" ht="12" customHeight="1" x14ac:dyDescent="0.25">
      <c r="A99" s="148" t="s">
        <v>59</v>
      </c>
      <c r="B99" s="177">
        <f>RES_hhdet_tesh!B99/RES_summary!B$19</f>
        <v>17.645160574716297</v>
      </c>
      <c r="C99" s="177">
        <f>RES_hhdet_tesh!C99/RES_summary!C$19</f>
        <v>16.756184434223634</v>
      </c>
      <c r="D99" s="177">
        <f>RES_hhdet_tesh!D99/RES_summary!D$19</f>
        <v>17.096910398769861</v>
      </c>
      <c r="E99" s="177">
        <f>RES_hhdet_tesh!E99/RES_summary!E$19</f>
        <v>17.114769595008291</v>
      </c>
      <c r="F99" s="177">
        <f>RES_hhdet_tesh!F99/RES_summary!F$19</f>
        <v>16.751372331601626</v>
      </c>
      <c r="G99" s="177">
        <f>RES_hhdet_tesh!G99/RES_summary!G$19</f>
        <v>14.767394174281568</v>
      </c>
      <c r="H99" s="177">
        <f>RES_hhdet_tesh!H99/RES_summary!H$19</f>
        <v>15.305448933091991</v>
      </c>
      <c r="I99" s="177">
        <f>RES_hhdet_tesh!I99/RES_summary!I$19</f>
        <v>16.136432401024138</v>
      </c>
      <c r="J99" s="177">
        <f>RES_hhdet_tesh!J99/RES_summary!J$19</f>
        <v>15.875480826342784</v>
      </c>
      <c r="K99" s="177">
        <f>RES_hhdet_tesh!K99/RES_summary!K$19</f>
        <v>15.77456396740005</v>
      </c>
      <c r="L99" s="177">
        <f>RES_hhdet_tesh!L99/RES_summary!L$19</f>
        <v>15.537939300093395</v>
      </c>
      <c r="M99" s="177">
        <f>RES_hhdet_tesh!M99/RES_summary!M$19</f>
        <v>15.384982200305245</v>
      </c>
      <c r="N99" s="177">
        <f>RES_hhdet_tesh!N99/RES_summary!N$19</f>
        <v>15.090771100680973</v>
      </c>
      <c r="O99" s="177">
        <f>RES_hhdet_tesh!O99/RES_summary!O$19</f>
        <v>14.790234629813352</v>
      </c>
      <c r="P99" s="177">
        <f>RES_hhdet_tesh!P99/RES_summary!P$19</f>
        <v>14.955978161588002</v>
      </c>
      <c r="Q99" s="177">
        <f>RES_hhdet_tesh!Q99/RES_summary!Q$19</f>
        <v>14.985533322798714</v>
      </c>
    </row>
    <row r="100" spans="1:17" ht="12" customHeight="1" x14ac:dyDescent="0.25">
      <c r="A100" s="158" t="s">
        <v>62</v>
      </c>
      <c r="B100" s="178">
        <f>RES_hhdet_tesh!B100/RES_summary!B$19</f>
        <v>7.670346089167845</v>
      </c>
      <c r="C100" s="178">
        <f>RES_hhdet_tesh!C100/RES_summary!C$19</f>
        <v>5.9556314673057633</v>
      </c>
      <c r="D100" s="178">
        <f>RES_hhdet_tesh!D100/RES_summary!D$19</f>
        <v>6.0628576547869315</v>
      </c>
      <c r="E100" s="178">
        <f>RES_hhdet_tesh!E100/RES_summary!E$19</f>
        <v>6.5180607954404621</v>
      </c>
      <c r="F100" s="178">
        <f>RES_hhdet_tesh!F100/RES_summary!F$19</f>
        <v>6.9543131039109873</v>
      </c>
      <c r="G100" s="178">
        <f>RES_hhdet_tesh!G100/RES_summary!G$19</f>
        <v>6.8099101772284625</v>
      </c>
      <c r="H100" s="178">
        <f>RES_hhdet_tesh!H100/RES_summary!H$19</f>
        <v>6.6771436681155611</v>
      </c>
      <c r="I100" s="178">
        <f>RES_hhdet_tesh!I100/RES_summary!I$19</f>
        <v>7.4229587692180896</v>
      </c>
      <c r="J100" s="178">
        <f>RES_hhdet_tesh!J100/RES_summary!J$19</f>
        <v>7.2608334358121676</v>
      </c>
      <c r="K100" s="178">
        <f>RES_hhdet_tesh!K100/RES_summary!K$19</f>
        <v>7.3897793037821753</v>
      </c>
      <c r="L100" s="178">
        <f>RES_hhdet_tesh!L100/RES_summary!L$19</f>
        <v>7.5239246023052129</v>
      </c>
      <c r="M100" s="178">
        <f>RES_hhdet_tesh!M100/RES_summary!M$19</f>
        <v>7.3760250753458712</v>
      </c>
      <c r="N100" s="178">
        <f>RES_hhdet_tesh!N100/RES_summary!N$19</f>
        <v>7.1216292728442081</v>
      </c>
      <c r="O100" s="178">
        <f>RES_hhdet_tesh!O100/RES_summary!O$19</f>
        <v>6.4506993580389205</v>
      </c>
      <c r="P100" s="178">
        <f>RES_hhdet_tesh!P100/RES_summary!P$19</f>
        <v>6.291795921148033</v>
      </c>
      <c r="Q100" s="178">
        <f>RES_hhdet_tesh!Q100/RES_summary!Q$19</f>
        <v>6.5700608467780492</v>
      </c>
    </row>
    <row r="101" spans="1:17" ht="12" customHeight="1" x14ac:dyDescent="0.25">
      <c r="A101" s="23" t="s">
        <v>55</v>
      </c>
      <c r="B101" s="177">
        <f>RES_hhdet_tesh!B101/RES_summary!B$19</f>
        <v>7.5515994154227943</v>
      </c>
      <c r="C101" s="177">
        <f>RES_hhdet_tesh!C101/RES_summary!C$19</f>
        <v>5.8626398468303957</v>
      </c>
      <c r="D101" s="177">
        <f>RES_hhdet_tesh!D101/RES_summary!D$19</f>
        <v>6.108958785688924</v>
      </c>
      <c r="E101" s="177">
        <f>RES_hhdet_tesh!E101/RES_summary!E$19</f>
        <v>6.034591275011076</v>
      </c>
      <c r="F101" s="177">
        <f>RES_hhdet_tesh!F101/RES_summary!F$19</f>
        <v>6.7495661338966091</v>
      </c>
      <c r="G101" s="177">
        <f>RES_hhdet_tesh!G101/RES_summary!G$19</f>
        <v>6.6578635995012769</v>
      </c>
      <c r="H101" s="177">
        <f>RES_hhdet_tesh!H101/RES_summary!H$19</f>
        <v>5.6231337546849192</v>
      </c>
      <c r="I101" s="177">
        <f>RES_hhdet_tesh!I101/RES_summary!I$19</f>
        <v>6.7644635607193075</v>
      </c>
      <c r="J101" s="177">
        <f>RES_hhdet_tesh!J101/RES_summary!J$19</f>
        <v>6.749008684972992</v>
      </c>
      <c r="K101" s="177">
        <f>RES_hhdet_tesh!K101/RES_summary!K$19</f>
        <v>6.4832512281971066</v>
      </c>
      <c r="L101" s="177">
        <f>RES_hhdet_tesh!L101/RES_summary!L$19</f>
        <v>6.4183581809330743</v>
      </c>
      <c r="M101" s="177">
        <f>RES_hhdet_tesh!M101/RES_summary!M$19</f>
        <v>6.3570152950786651</v>
      </c>
      <c r="N101" s="177">
        <f>RES_hhdet_tesh!N101/RES_summary!N$19</f>
        <v>6.1912806620050702</v>
      </c>
      <c r="O101" s="177">
        <f>RES_hhdet_tesh!O101/RES_summary!O$19</f>
        <v>5.8436368125072189</v>
      </c>
      <c r="P101" s="177">
        <f>RES_hhdet_tesh!P101/RES_summary!P$19</f>
        <v>5.7839673689609796</v>
      </c>
      <c r="Q101" s="177">
        <f>RES_hhdet_tesh!Q101/RES_summary!Q$19</f>
        <v>5.7438769817779018</v>
      </c>
    </row>
    <row r="102" spans="1:17" ht="12" customHeight="1" x14ac:dyDescent="0.25">
      <c r="A102" s="23" t="s">
        <v>57</v>
      </c>
      <c r="B102" s="177">
        <f>RES_hhdet_tesh!B102/RES_summary!B$19</f>
        <v>7.5517957455698239</v>
      </c>
      <c r="C102" s="177">
        <f>RES_hhdet_tesh!C102/RES_summary!C$19</f>
        <v>6.0298025925912428</v>
      </c>
      <c r="D102" s="177">
        <f>RES_hhdet_tesh!D102/RES_summary!D$19</f>
        <v>6.0491069515504581</v>
      </c>
      <c r="E102" s="177">
        <f>RES_hhdet_tesh!E102/RES_summary!E$19</f>
        <v>6.6655993753648026</v>
      </c>
      <c r="F102" s="177">
        <f>RES_hhdet_tesh!F102/RES_summary!F$19</f>
        <v>6.9859993622363081</v>
      </c>
      <c r="G102" s="177">
        <f>RES_hhdet_tesh!G102/RES_summary!G$19</f>
        <v>6.8960352108258967</v>
      </c>
      <c r="H102" s="177">
        <f>RES_hhdet_tesh!H102/RES_summary!H$19</f>
        <v>6.3429340930477114</v>
      </c>
      <c r="I102" s="177">
        <f>RES_hhdet_tesh!I102/RES_summary!I$19</f>
        <v>6.928612545861097</v>
      </c>
      <c r="J102" s="177">
        <f>RES_hhdet_tesh!J102/RES_summary!J$19</f>
        <v>6.6084890039457491</v>
      </c>
      <c r="K102" s="177">
        <f>RES_hhdet_tesh!K102/RES_summary!K$19</f>
        <v>6.8152313927753223</v>
      </c>
      <c r="L102" s="177">
        <f>RES_hhdet_tesh!L102/RES_summary!L$19</f>
        <v>6.7487139468379675</v>
      </c>
      <c r="M102" s="177">
        <f>RES_hhdet_tesh!M102/RES_summary!M$19</f>
        <v>6.7052622883132242</v>
      </c>
      <c r="N102" s="177">
        <f>RES_hhdet_tesh!N102/RES_summary!N$19</f>
        <v>6.5163487694640052</v>
      </c>
      <c r="O102" s="177">
        <f>RES_hhdet_tesh!O102/RES_summary!O$19</f>
        <v>5.8735571292924647</v>
      </c>
      <c r="P102" s="177">
        <f>RES_hhdet_tesh!P102/RES_summary!P$19</f>
        <v>5.7874935871862627</v>
      </c>
      <c r="Q102" s="177">
        <f>RES_hhdet_tesh!Q102/RES_summary!Q$19</f>
        <v>6.0708718722571531</v>
      </c>
    </row>
    <row r="103" spans="1:17" ht="12" customHeight="1" x14ac:dyDescent="0.25">
      <c r="A103" s="29" t="s">
        <v>140</v>
      </c>
      <c r="B103" s="176">
        <f>RES_hhdet_tesh!B103/RES_summary!B$19</f>
        <v>7.8758640843574881</v>
      </c>
      <c r="C103" s="176">
        <f>RES_hhdet_tesh!C103/RES_summary!C$19</f>
        <v>5.9556152630968953</v>
      </c>
      <c r="D103" s="176">
        <f>RES_hhdet_tesh!D103/RES_summary!D$19</f>
        <v>6.0098617928946965</v>
      </c>
      <c r="E103" s="176">
        <f>RES_hhdet_tesh!E103/RES_summary!E$19</f>
        <v>7.0726749001460973</v>
      </c>
      <c r="F103" s="176">
        <f>RES_hhdet_tesh!F103/RES_summary!F$19</f>
        <v>7.1463225660015794</v>
      </c>
      <c r="G103" s="176">
        <f>RES_hhdet_tesh!G103/RES_summary!G$19</f>
        <v>6.914184597637302</v>
      </c>
      <c r="H103" s="176">
        <f>RES_hhdet_tesh!H103/RES_summary!H$19</f>
        <v>7.6455513333195775</v>
      </c>
      <c r="I103" s="176">
        <f>RES_hhdet_tesh!I103/RES_summary!I$19</f>
        <v>8.2955467128142129</v>
      </c>
      <c r="J103" s="176">
        <f>RES_hhdet_tesh!J103/RES_summary!J$19</f>
        <v>8.1050625824263154</v>
      </c>
      <c r="K103" s="176">
        <f>RES_hhdet_tesh!K103/RES_summary!K$19</f>
        <v>8.2250627137609662</v>
      </c>
      <c r="L103" s="176">
        <f>RES_hhdet_tesh!L103/RES_summary!L$19</f>
        <v>8.5781897375032585</v>
      </c>
      <c r="M103" s="176">
        <f>RES_hhdet_tesh!M103/RES_summary!M$19</f>
        <v>8.5572926338826409</v>
      </c>
      <c r="N103" s="176">
        <f>RES_hhdet_tesh!N103/RES_summary!N$19</f>
        <v>8.0998327999509208</v>
      </c>
      <c r="O103" s="176">
        <f>RES_hhdet_tesh!O103/RES_summary!O$19</f>
        <v>7.3514741310090157</v>
      </c>
      <c r="P103" s="176">
        <f>RES_hhdet_tesh!P103/RES_summary!P$19</f>
        <v>7.0252009872558432</v>
      </c>
      <c r="Q103" s="176">
        <f>RES_hhdet_tesh!Q103/RES_summary!Q$19</f>
        <v>7.3975961257472322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84">
        <f>RES_hhdet_tesh!B105/RES_summary!B$19</f>
        <v>0</v>
      </c>
      <c r="C105" s="184">
        <f>RES_hhdet_tesh!C105/RES_summary!C$19</f>
        <v>0</v>
      </c>
      <c r="D105" s="184">
        <f>RES_hhdet_tesh!D105/RES_summary!D$19</f>
        <v>0</v>
      </c>
      <c r="E105" s="184">
        <f>RES_hhdet_tesh!E105/RES_summary!E$19</f>
        <v>0</v>
      </c>
      <c r="F105" s="184">
        <f>RES_hhdet_tesh!F105/RES_summary!F$19</f>
        <v>0</v>
      </c>
      <c r="G105" s="184">
        <f>RES_hhdet_tesh!G105/RES_summary!G$19</f>
        <v>0</v>
      </c>
      <c r="H105" s="184">
        <f>RES_hhdet_tesh!H105/RES_summary!H$19</f>
        <v>0</v>
      </c>
      <c r="I105" s="184">
        <f>RES_hhdet_tesh!I105/RES_summary!I$19</f>
        <v>60.879598267840208</v>
      </c>
      <c r="J105" s="184">
        <f>RES_hhdet_tesh!J105/RES_summary!J$19</f>
        <v>56.465947466928732</v>
      </c>
      <c r="K105" s="184">
        <f>RES_hhdet_tesh!K105/RES_summary!K$19</f>
        <v>59.412179841772392</v>
      </c>
      <c r="L105" s="184">
        <f>RES_hhdet_tesh!L105/RES_summary!L$19</f>
        <v>55.215182967799052</v>
      </c>
      <c r="M105" s="184">
        <f>RES_hhdet_tesh!M105/RES_summary!M$19</f>
        <v>57.505656272772264</v>
      </c>
      <c r="N105" s="184">
        <f>RES_hhdet_tesh!N105/RES_summary!N$19</f>
        <v>55.469689704542006</v>
      </c>
      <c r="O105" s="184">
        <f>RES_hhdet_tesh!O105/RES_summary!O$19</f>
        <v>50.073756121373812</v>
      </c>
      <c r="P105" s="184">
        <f>RES_hhdet_tesh!P105/RES_summary!P$19</f>
        <v>50.947175146752514</v>
      </c>
      <c r="Q105" s="184">
        <f>RES_hhdet_tesh!Q105/RES_summary!Q$19</f>
        <v>52.41389154922863</v>
      </c>
    </row>
    <row r="106" spans="1:17" ht="12.95" customHeight="1" x14ac:dyDescent="0.25">
      <c r="A106" s="158" t="s">
        <v>65</v>
      </c>
      <c r="B106" s="178">
        <f>RES_hhdet_tesh!B106/RES_summary!B$19</f>
        <v>0</v>
      </c>
      <c r="C106" s="178">
        <f>RES_hhdet_tesh!C106/RES_summary!C$19</f>
        <v>0</v>
      </c>
      <c r="D106" s="178">
        <f>RES_hhdet_tesh!D106/RES_summary!D$19</f>
        <v>0</v>
      </c>
      <c r="E106" s="178">
        <f>RES_hhdet_tesh!E106/RES_summary!E$19</f>
        <v>0</v>
      </c>
      <c r="F106" s="178">
        <f>RES_hhdet_tesh!F106/RES_summary!F$19</f>
        <v>0</v>
      </c>
      <c r="G106" s="178">
        <f>RES_hhdet_tesh!G106/RES_summary!G$19</f>
        <v>0</v>
      </c>
      <c r="H106" s="178">
        <f>RES_hhdet_tesh!H106/RES_summary!H$19</f>
        <v>0</v>
      </c>
      <c r="I106" s="178">
        <f>RES_hhdet_tesh!I106/RES_summary!I$19</f>
        <v>30.935329307438629</v>
      </c>
      <c r="J106" s="178">
        <f>RES_hhdet_tesh!J106/RES_summary!J$19</f>
        <v>27.104365430524091</v>
      </c>
      <c r="K106" s="178">
        <f>RES_hhdet_tesh!K106/RES_summary!K$19</f>
        <v>29.200026286917051</v>
      </c>
      <c r="L106" s="178">
        <f>RES_hhdet_tesh!L106/RES_summary!L$19</f>
        <v>24.364597416999423</v>
      </c>
      <c r="M106" s="178">
        <f>RES_hhdet_tesh!M106/RES_summary!M$19</f>
        <v>26.484919650112751</v>
      </c>
      <c r="N106" s="178">
        <f>RES_hhdet_tesh!N106/RES_summary!N$19</f>
        <v>24.873694873823748</v>
      </c>
      <c r="O106" s="178">
        <f>RES_hhdet_tesh!O106/RES_summary!O$19</f>
        <v>20.271306601047169</v>
      </c>
      <c r="P106" s="178">
        <f>RES_hhdet_tesh!P106/RES_summary!P$19</f>
        <v>20.571448095840555</v>
      </c>
      <c r="Q106" s="178">
        <f>RES_hhdet_tesh!Q106/RES_summary!Q$19</f>
        <v>20.402977819323294</v>
      </c>
    </row>
    <row r="107" spans="1:17" ht="12" customHeight="1" x14ac:dyDescent="0.25">
      <c r="A107" s="23" t="s">
        <v>153</v>
      </c>
      <c r="B107" s="177">
        <f>RES_hhdet_tesh!B107/RES_summary!B$19</f>
        <v>0</v>
      </c>
      <c r="C107" s="177">
        <f>RES_hhdet_tesh!C107/RES_summary!C$19</f>
        <v>0</v>
      </c>
      <c r="D107" s="177">
        <f>RES_hhdet_tesh!D107/RES_summary!D$19</f>
        <v>0</v>
      </c>
      <c r="E107" s="177">
        <f>RES_hhdet_tesh!E107/RES_summary!E$19</f>
        <v>0</v>
      </c>
      <c r="F107" s="177">
        <f>RES_hhdet_tesh!F107/RES_summary!F$19</f>
        <v>0</v>
      </c>
      <c r="G107" s="177">
        <f>RES_hhdet_tesh!G107/RES_summary!G$19</f>
        <v>0</v>
      </c>
      <c r="H107" s="177">
        <f>RES_hhdet_tesh!H107/RES_summary!H$19</f>
        <v>0</v>
      </c>
      <c r="I107" s="177">
        <f>RES_hhdet_tesh!I107/RES_summary!I$19</f>
        <v>30.340856911957754</v>
      </c>
      <c r="J107" s="177">
        <f>RES_hhdet_tesh!J107/RES_summary!J$19</f>
        <v>26.775884006958965</v>
      </c>
      <c r="K107" s="177">
        <f>RES_hhdet_tesh!K107/RES_summary!K$19</f>
        <v>29.107489195359097</v>
      </c>
      <c r="L107" s="177">
        <f>RES_hhdet_tesh!L107/RES_summary!L$19</f>
        <v>24.163585492661639</v>
      </c>
      <c r="M107" s="177">
        <f>RES_hhdet_tesh!M107/RES_summary!M$19</f>
        <v>26.356029336995743</v>
      </c>
      <c r="N107" s="177">
        <f>RES_hhdet_tesh!N107/RES_summary!N$19</f>
        <v>24.789368956542923</v>
      </c>
      <c r="O107" s="177">
        <f>RES_hhdet_tesh!O107/RES_summary!O$19</f>
        <v>20.201490695070781</v>
      </c>
      <c r="P107" s="177">
        <f>RES_hhdet_tesh!P107/RES_summary!P$19</f>
        <v>20.455874088398428</v>
      </c>
      <c r="Q107" s="177">
        <f>RES_hhdet_tesh!Q107/RES_summary!Q$19</f>
        <v>20.254222463612621</v>
      </c>
    </row>
    <row r="108" spans="1:17" ht="12" customHeight="1" x14ac:dyDescent="0.25">
      <c r="A108" s="23" t="s">
        <v>60</v>
      </c>
      <c r="B108" s="177">
        <f>RES_hhdet_tesh!B108/RES_summary!B$19</f>
        <v>0</v>
      </c>
      <c r="C108" s="177">
        <f>RES_hhdet_tesh!C108/RES_summary!C$19</f>
        <v>0</v>
      </c>
      <c r="D108" s="177">
        <f>RES_hhdet_tesh!D108/RES_summary!D$19</f>
        <v>0</v>
      </c>
      <c r="E108" s="177">
        <f>RES_hhdet_tesh!E108/RES_summary!E$19</f>
        <v>0</v>
      </c>
      <c r="F108" s="177">
        <f>RES_hhdet_tesh!F108/RES_summary!F$19</f>
        <v>0</v>
      </c>
      <c r="G108" s="177">
        <f>RES_hhdet_tesh!G108/RES_summary!G$19</f>
        <v>0</v>
      </c>
      <c r="H108" s="177">
        <f>RES_hhdet_tesh!H108/RES_summary!H$19</f>
        <v>0</v>
      </c>
      <c r="I108" s="177">
        <f>RES_hhdet_tesh!I108/RES_summary!I$19</f>
        <v>0.59447239548087594</v>
      </c>
      <c r="J108" s="177">
        <f>RES_hhdet_tesh!J108/RES_summary!J$19</f>
        <v>0.32848142356512494</v>
      </c>
      <c r="K108" s="177">
        <f>RES_hhdet_tesh!K108/RES_summary!K$19</f>
        <v>9.2537091557952145E-2</v>
      </c>
      <c r="L108" s="177">
        <f>RES_hhdet_tesh!L108/RES_summary!L$19</f>
        <v>0.2010119243377822</v>
      </c>
      <c r="M108" s="177">
        <f>RES_hhdet_tesh!M108/RES_summary!M$19</f>
        <v>0.12889031311700652</v>
      </c>
      <c r="N108" s="177">
        <f>RES_hhdet_tesh!N108/RES_summary!N$19</f>
        <v>8.4325917280825197E-2</v>
      </c>
      <c r="O108" s="177">
        <f>RES_hhdet_tesh!O108/RES_summary!O$19</f>
        <v>6.981590597638633E-2</v>
      </c>
      <c r="P108" s="177">
        <f>RES_hhdet_tesh!P108/RES_summary!P$19</f>
        <v>0.11557400744212804</v>
      </c>
      <c r="Q108" s="177">
        <f>RES_hhdet_tesh!Q108/RES_summary!Q$19</f>
        <v>0.14875535571067211</v>
      </c>
    </row>
    <row r="109" spans="1:17" ht="12.95" customHeight="1" x14ac:dyDescent="0.25">
      <c r="A109" s="158" t="s">
        <v>112</v>
      </c>
      <c r="B109" s="178">
        <f>RES_hhdet_tesh!B109/RES_summary!B$19</f>
        <v>0</v>
      </c>
      <c r="C109" s="178">
        <f>RES_hhdet_tesh!C109/RES_summary!C$19</f>
        <v>0</v>
      </c>
      <c r="D109" s="178">
        <f>RES_hhdet_tesh!D109/RES_summary!D$19</f>
        <v>0</v>
      </c>
      <c r="E109" s="178">
        <f>RES_hhdet_tesh!E109/RES_summary!E$19</f>
        <v>0</v>
      </c>
      <c r="F109" s="178">
        <f>RES_hhdet_tesh!F109/RES_summary!F$19</f>
        <v>0</v>
      </c>
      <c r="G109" s="178">
        <f>RES_hhdet_tesh!G109/RES_summary!G$19</f>
        <v>0</v>
      </c>
      <c r="H109" s="178">
        <f>RES_hhdet_tesh!H109/RES_summary!H$19</f>
        <v>0</v>
      </c>
      <c r="I109" s="178">
        <f>RES_hhdet_tesh!I109/RES_summary!I$19</f>
        <v>5.1268288806744771</v>
      </c>
      <c r="J109" s="178">
        <f>RES_hhdet_tesh!J109/RES_summary!J$19</f>
        <v>5.1618993378217697</v>
      </c>
      <c r="K109" s="178">
        <f>RES_hhdet_tesh!K109/RES_summary!K$19</f>
        <v>5.9958390154636634</v>
      </c>
      <c r="L109" s="178">
        <f>RES_hhdet_tesh!L109/RES_summary!L$19</f>
        <v>6.7593013302714828</v>
      </c>
      <c r="M109" s="178">
        <f>RES_hhdet_tesh!M109/RES_summary!M$19</f>
        <v>7.2627733761485862</v>
      </c>
      <c r="N109" s="178">
        <f>RES_hhdet_tesh!N109/RES_summary!N$19</f>
        <v>7.5985311981168717</v>
      </c>
      <c r="O109" s="178">
        <f>RES_hhdet_tesh!O109/RES_summary!O$19</f>
        <v>7.9882767544473303</v>
      </c>
      <c r="P109" s="178">
        <f>RES_hhdet_tesh!P109/RES_summary!P$19</f>
        <v>8.3018455303522263</v>
      </c>
      <c r="Q109" s="178">
        <f>RES_hhdet_tesh!Q109/RES_summary!Q$19</f>
        <v>8.6073124571479518</v>
      </c>
    </row>
    <row r="110" spans="1:17" ht="12" customHeight="1" x14ac:dyDescent="0.25">
      <c r="A110" s="23" t="s">
        <v>60</v>
      </c>
      <c r="B110" s="177">
        <f>RES_hhdet_tesh!B110/RES_summary!B$19</f>
        <v>0</v>
      </c>
      <c r="C110" s="177">
        <f>RES_hhdet_tesh!C110/RES_summary!C$19</f>
        <v>0</v>
      </c>
      <c r="D110" s="177">
        <f>RES_hhdet_tesh!D110/RES_summary!D$19</f>
        <v>0</v>
      </c>
      <c r="E110" s="177">
        <f>RES_hhdet_tesh!E110/RES_summary!E$19</f>
        <v>0</v>
      </c>
      <c r="F110" s="177">
        <f>RES_hhdet_tesh!F110/RES_summary!F$19</f>
        <v>0</v>
      </c>
      <c r="G110" s="177">
        <f>RES_hhdet_tesh!G110/RES_summary!G$19</f>
        <v>0</v>
      </c>
      <c r="H110" s="177">
        <f>RES_hhdet_tesh!H110/RES_summary!H$19</f>
        <v>0</v>
      </c>
      <c r="I110" s="177">
        <f>RES_hhdet_tesh!I110/RES_summary!I$19</f>
        <v>5.1268288806744771</v>
      </c>
      <c r="J110" s="177">
        <f>RES_hhdet_tesh!J110/RES_summary!J$19</f>
        <v>5.1618993378217697</v>
      </c>
      <c r="K110" s="177">
        <f>RES_hhdet_tesh!K110/RES_summary!K$19</f>
        <v>5.9958390154636634</v>
      </c>
      <c r="L110" s="177">
        <f>RES_hhdet_tesh!L110/RES_summary!L$19</f>
        <v>6.7593013302714828</v>
      </c>
      <c r="M110" s="177">
        <f>RES_hhdet_tesh!M110/RES_summary!M$19</f>
        <v>7.2627733761485862</v>
      </c>
      <c r="N110" s="177">
        <f>RES_hhdet_tesh!N110/RES_summary!N$19</f>
        <v>7.5985311981168717</v>
      </c>
      <c r="O110" s="177">
        <f>RES_hhdet_tesh!O110/RES_summary!O$19</f>
        <v>7.9882767544473303</v>
      </c>
      <c r="P110" s="177">
        <f>RES_hhdet_tesh!P110/RES_summary!P$19</f>
        <v>8.3018455303522263</v>
      </c>
      <c r="Q110" s="177">
        <f>RES_hhdet_tesh!Q110/RES_summary!Q$19</f>
        <v>8.6073124571479518</v>
      </c>
    </row>
    <row r="111" spans="1:17" ht="12" customHeight="1" x14ac:dyDescent="0.25">
      <c r="A111" s="158" t="s">
        <v>63</v>
      </c>
      <c r="B111" s="178">
        <f>RES_hhdet_tesh!B111/RES_summary!B$19</f>
        <v>0</v>
      </c>
      <c r="C111" s="178">
        <f>RES_hhdet_tesh!C111/RES_summary!C$19</f>
        <v>0</v>
      </c>
      <c r="D111" s="178">
        <f>RES_hhdet_tesh!D111/RES_summary!D$19</f>
        <v>0</v>
      </c>
      <c r="E111" s="178">
        <f>RES_hhdet_tesh!E111/RES_summary!E$19</f>
        <v>0</v>
      </c>
      <c r="F111" s="178">
        <f>RES_hhdet_tesh!F111/RES_summary!F$19</f>
        <v>0</v>
      </c>
      <c r="G111" s="178">
        <f>RES_hhdet_tesh!G111/RES_summary!G$19</f>
        <v>0</v>
      </c>
      <c r="H111" s="178">
        <f>RES_hhdet_tesh!H111/RES_summary!H$19</f>
        <v>0</v>
      </c>
      <c r="I111" s="178">
        <f>RES_hhdet_tesh!I111/RES_summary!I$19</f>
        <v>16.991345505058408</v>
      </c>
      <c r="J111" s="178">
        <f>RES_hhdet_tesh!J111/RES_summary!J$19</f>
        <v>16.807274201147301</v>
      </c>
      <c r="K111" s="178">
        <f>RES_hhdet_tesh!K111/RES_summary!K$19</f>
        <v>16.642206749050573</v>
      </c>
      <c r="L111" s="178">
        <f>RES_hhdet_tesh!L111/RES_summary!L$19</f>
        <v>16.347289419020072</v>
      </c>
      <c r="M111" s="178">
        <f>RES_hhdet_tesh!M111/RES_summary!M$19</f>
        <v>16.130928253926385</v>
      </c>
      <c r="N111" s="178">
        <f>RES_hhdet_tesh!N111/RES_summary!N$19</f>
        <v>15.675729711444482</v>
      </c>
      <c r="O111" s="178">
        <f>RES_hhdet_tesh!O111/RES_summary!O$19</f>
        <v>15.236829684500158</v>
      </c>
      <c r="P111" s="178">
        <f>RES_hhdet_tesh!P111/RES_summary!P$19</f>
        <v>15.675684194269779</v>
      </c>
      <c r="Q111" s="178">
        <f>RES_hhdet_tesh!Q111/RES_summary!Q$19</f>
        <v>16.673557537679304</v>
      </c>
    </row>
    <row r="112" spans="1:17" ht="12" customHeight="1" x14ac:dyDescent="0.25">
      <c r="A112" s="167" t="s">
        <v>152</v>
      </c>
      <c r="B112" s="183">
        <f>RES_hhdet_tesh!B112/RES_summary!B$19</f>
        <v>0</v>
      </c>
      <c r="C112" s="183">
        <f>RES_hhdet_tesh!C112/RES_summary!C$19</f>
        <v>0</v>
      </c>
      <c r="D112" s="183">
        <f>RES_hhdet_tesh!D112/RES_summary!D$19</f>
        <v>0</v>
      </c>
      <c r="E112" s="183">
        <f>RES_hhdet_tesh!E112/RES_summary!E$19</f>
        <v>0</v>
      </c>
      <c r="F112" s="183">
        <f>RES_hhdet_tesh!F112/RES_summary!F$19</f>
        <v>0</v>
      </c>
      <c r="G112" s="183">
        <f>RES_hhdet_tesh!G112/RES_summary!G$19</f>
        <v>0</v>
      </c>
      <c r="H112" s="183">
        <f>RES_hhdet_tesh!H112/RES_summary!H$19</f>
        <v>0</v>
      </c>
      <c r="I112" s="183">
        <f>RES_hhdet_tesh!I112/RES_summary!I$19</f>
        <v>0</v>
      </c>
      <c r="J112" s="183">
        <f>RES_hhdet_tesh!J112/RES_summary!J$19</f>
        <v>0</v>
      </c>
      <c r="K112" s="183">
        <f>RES_hhdet_tesh!K112/RES_summary!K$19</f>
        <v>0</v>
      </c>
      <c r="L112" s="183">
        <f>RES_hhdet_tesh!L112/RES_summary!L$19</f>
        <v>0</v>
      </c>
      <c r="M112" s="183">
        <f>RES_hhdet_tesh!M112/RES_summary!M$19</f>
        <v>0</v>
      </c>
      <c r="N112" s="183">
        <f>RES_hhdet_tesh!N112/RES_summary!N$19</f>
        <v>0</v>
      </c>
      <c r="O112" s="183">
        <f>RES_hhdet_tesh!O112/RES_summary!O$19</f>
        <v>0</v>
      </c>
      <c r="P112" s="183">
        <f>RES_hhdet_tesh!P112/RES_summary!P$19</f>
        <v>0</v>
      </c>
      <c r="Q112" s="183">
        <f>RES_hhdet_tesh!Q112/RES_summary!Q$19</f>
        <v>0</v>
      </c>
    </row>
    <row r="113" spans="1:17" ht="12" customHeight="1" x14ac:dyDescent="0.25">
      <c r="A113" s="167" t="s">
        <v>151</v>
      </c>
      <c r="B113" s="183">
        <f>RES_hhdet_tesh!B113/RES_summary!B$19</f>
        <v>0</v>
      </c>
      <c r="C113" s="183">
        <f>RES_hhdet_tesh!C113/RES_summary!C$19</f>
        <v>0</v>
      </c>
      <c r="D113" s="183">
        <f>RES_hhdet_tesh!D113/RES_summary!D$19</f>
        <v>0</v>
      </c>
      <c r="E113" s="183">
        <f>RES_hhdet_tesh!E113/RES_summary!E$19</f>
        <v>0</v>
      </c>
      <c r="F113" s="183">
        <f>RES_hhdet_tesh!F113/RES_summary!F$19</f>
        <v>0</v>
      </c>
      <c r="G113" s="183">
        <f>RES_hhdet_tesh!G113/RES_summary!G$19</f>
        <v>0</v>
      </c>
      <c r="H113" s="183">
        <f>RES_hhdet_tesh!H113/RES_summary!H$19</f>
        <v>0</v>
      </c>
      <c r="I113" s="183">
        <f>RES_hhdet_tesh!I113/RES_summary!I$19</f>
        <v>0</v>
      </c>
      <c r="J113" s="183">
        <f>RES_hhdet_tesh!J113/RES_summary!J$19</f>
        <v>0</v>
      </c>
      <c r="K113" s="183">
        <f>RES_hhdet_tesh!K113/RES_summary!K$19</f>
        <v>0</v>
      </c>
      <c r="L113" s="183">
        <f>RES_hhdet_tesh!L113/RES_summary!L$19</f>
        <v>0</v>
      </c>
      <c r="M113" s="183">
        <f>RES_hhdet_tesh!M113/RES_summary!M$19</f>
        <v>0</v>
      </c>
      <c r="N113" s="183">
        <f>RES_hhdet_tesh!N113/RES_summary!N$19</f>
        <v>0</v>
      </c>
      <c r="O113" s="183">
        <f>RES_hhdet_tesh!O113/RES_summary!O$19</f>
        <v>0</v>
      </c>
      <c r="P113" s="183">
        <f>RES_hhdet_tesh!P113/RES_summary!P$19</f>
        <v>0</v>
      </c>
      <c r="Q113" s="183">
        <f>RES_hhdet_tesh!Q113/RES_summary!Q$19</f>
        <v>0</v>
      </c>
    </row>
    <row r="114" spans="1:17" ht="12" customHeight="1" x14ac:dyDescent="0.25">
      <c r="A114" s="166" t="s">
        <v>79</v>
      </c>
      <c r="B114" s="182">
        <f>RES_hhdet_tesh!B114/RES_summary!B$19</f>
        <v>0</v>
      </c>
      <c r="C114" s="182">
        <f>RES_hhdet_tesh!C114/RES_summary!C$19</f>
        <v>0</v>
      </c>
      <c r="D114" s="182">
        <f>RES_hhdet_tesh!D114/RES_summary!D$19</f>
        <v>0</v>
      </c>
      <c r="E114" s="182">
        <f>RES_hhdet_tesh!E114/RES_summary!E$19</f>
        <v>0</v>
      </c>
      <c r="F114" s="182">
        <f>RES_hhdet_tesh!F114/RES_summary!F$19</f>
        <v>0</v>
      </c>
      <c r="G114" s="182">
        <f>RES_hhdet_tesh!G114/RES_summary!G$19</f>
        <v>0</v>
      </c>
      <c r="H114" s="182">
        <f>RES_hhdet_tesh!H114/RES_summary!H$19</f>
        <v>0</v>
      </c>
      <c r="I114" s="182">
        <f>RES_hhdet_tesh!I114/RES_summary!I$19</f>
        <v>0</v>
      </c>
      <c r="J114" s="182">
        <f>RES_hhdet_tesh!J114/RES_summary!J$19</f>
        <v>0</v>
      </c>
      <c r="K114" s="182">
        <f>RES_hhdet_tesh!K114/RES_summary!K$19</f>
        <v>0</v>
      </c>
      <c r="L114" s="182">
        <f>RES_hhdet_tesh!L114/RES_summary!L$19</f>
        <v>0</v>
      </c>
      <c r="M114" s="182">
        <f>RES_hhdet_tesh!M114/RES_summary!M$19</f>
        <v>0</v>
      </c>
      <c r="N114" s="182">
        <f>RES_hhdet_tesh!N114/RES_summary!N$19</f>
        <v>0</v>
      </c>
      <c r="O114" s="182">
        <f>RES_hhdet_tesh!O114/RES_summary!O$19</f>
        <v>0</v>
      </c>
      <c r="P114" s="182">
        <f>RES_hhdet_tesh!P114/RES_summary!P$19</f>
        <v>0</v>
      </c>
      <c r="Q114" s="182">
        <f>RES_hhdet_tesh!Q114/RES_summary!Q$19</f>
        <v>0</v>
      </c>
    </row>
    <row r="115" spans="1:17" ht="12" customHeight="1" x14ac:dyDescent="0.25">
      <c r="A115" s="147" t="s">
        <v>59</v>
      </c>
      <c r="B115" s="181">
        <f>RES_hhdet_tesh!B115/RES_summary!B$19</f>
        <v>0</v>
      </c>
      <c r="C115" s="181">
        <f>RES_hhdet_tesh!C115/RES_summary!C$19</f>
        <v>0</v>
      </c>
      <c r="D115" s="181">
        <f>RES_hhdet_tesh!D115/RES_summary!D$19</f>
        <v>0</v>
      </c>
      <c r="E115" s="181">
        <f>RES_hhdet_tesh!E115/RES_summary!E$19</f>
        <v>0</v>
      </c>
      <c r="F115" s="181">
        <f>RES_hhdet_tesh!F115/RES_summary!F$19</f>
        <v>0</v>
      </c>
      <c r="G115" s="181">
        <f>RES_hhdet_tesh!G115/RES_summary!G$19</f>
        <v>0</v>
      </c>
      <c r="H115" s="181">
        <f>RES_hhdet_tesh!H115/RES_summary!H$19</f>
        <v>0</v>
      </c>
      <c r="I115" s="181">
        <f>RES_hhdet_tesh!I115/RES_summary!I$19</f>
        <v>0</v>
      </c>
      <c r="J115" s="181">
        <f>RES_hhdet_tesh!J115/RES_summary!J$19</f>
        <v>0</v>
      </c>
      <c r="K115" s="181">
        <f>RES_hhdet_tesh!K115/RES_summary!K$19</f>
        <v>0</v>
      </c>
      <c r="L115" s="181">
        <f>RES_hhdet_tesh!L115/RES_summary!L$19</f>
        <v>0</v>
      </c>
      <c r="M115" s="181">
        <f>RES_hhdet_tesh!M115/RES_summary!M$19</f>
        <v>0</v>
      </c>
      <c r="N115" s="181">
        <f>RES_hhdet_tesh!N115/RES_summary!N$19</f>
        <v>0</v>
      </c>
      <c r="O115" s="181">
        <f>RES_hhdet_tesh!O115/RES_summary!O$19</f>
        <v>0</v>
      </c>
      <c r="P115" s="181">
        <f>RES_hhdet_tesh!P115/RES_summary!P$19</f>
        <v>0</v>
      </c>
      <c r="Q115" s="181">
        <f>RES_hhdet_tesh!Q115/RES_summary!Q$19</f>
        <v>0</v>
      </c>
    </row>
    <row r="116" spans="1:17" ht="12" customHeight="1" x14ac:dyDescent="0.25">
      <c r="A116" s="163" t="s">
        <v>142</v>
      </c>
      <c r="B116" s="180">
        <f>RES_hhdet_tesh!B116/RES_summary!B$19</f>
        <v>0</v>
      </c>
      <c r="C116" s="180">
        <f>RES_hhdet_tesh!C116/RES_summary!C$19</f>
        <v>0</v>
      </c>
      <c r="D116" s="180">
        <f>RES_hhdet_tesh!D116/RES_summary!D$19</f>
        <v>0</v>
      </c>
      <c r="E116" s="180">
        <f>RES_hhdet_tesh!E116/RES_summary!E$19</f>
        <v>0</v>
      </c>
      <c r="F116" s="180">
        <f>RES_hhdet_tesh!F116/RES_summary!F$19</f>
        <v>0</v>
      </c>
      <c r="G116" s="180">
        <f>RES_hhdet_tesh!G116/RES_summary!G$19</f>
        <v>0</v>
      </c>
      <c r="H116" s="180">
        <f>RES_hhdet_tesh!H116/RES_summary!H$19</f>
        <v>0</v>
      </c>
      <c r="I116" s="180">
        <f>RES_hhdet_tesh!I116/RES_summary!I$19</f>
        <v>21.764547505864176</v>
      </c>
      <c r="J116" s="180">
        <f>RES_hhdet_tesh!J116/RES_summary!J$19</f>
        <v>21.705640626271023</v>
      </c>
      <c r="K116" s="180">
        <f>RES_hhdet_tesh!K116/RES_summary!K$19</f>
        <v>21.142952972671409</v>
      </c>
      <c r="L116" s="180">
        <f>RES_hhdet_tesh!L116/RES_summary!L$19</f>
        <v>21.975790056229343</v>
      </c>
      <c r="M116" s="180">
        <f>RES_hhdet_tesh!M116/RES_summary!M$19</f>
        <v>21.482336559318007</v>
      </c>
      <c r="N116" s="180">
        <f>RES_hhdet_tesh!N116/RES_summary!N$19</f>
        <v>20.010977667591067</v>
      </c>
      <c r="O116" s="180">
        <f>RES_hhdet_tesh!O116/RES_summary!O$19</f>
        <v>19.513871916943824</v>
      </c>
      <c r="P116" s="180">
        <f>RES_hhdet_tesh!P116/RES_summary!P$19</f>
        <v>18.946274685270485</v>
      </c>
      <c r="Q116" s="180">
        <f>RES_hhdet_tesh!Q116/RES_summary!Q$19</f>
        <v>19.834903773410328</v>
      </c>
    </row>
    <row r="117" spans="1:17" ht="12" customHeight="1" x14ac:dyDescent="0.25">
      <c r="A117" s="161" t="s">
        <v>141</v>
      </c>
      <c r="B117" s="179">
        <f>RES_hhdet_tesh!B117/RES_summary!B$19</f>
        <v>0</v>
      </c>
      <c r="C117" s="179">
        <f>RES_hhdet_tesh!C117/RES_summary!C$19</f>
        <v>0</v>
      </c>
      <c r="D117" s="179">
        <f>RES_hhdet_tesh!D117/RES_summary!D$19</f>
        <v>0</v>
      </c>
      <c r="E117" s="179">
        <f>RES_hhdet_tesh!E117/RES_summary!E$19</f>
        <v>0</v>
      </c>
      <c r="F117" s="179">
        <f>RES_hhdet_tesh!F117/RES_summary!F$19</f>
        <v>0</v>
      </c>
      <c r="G117" s="179">
        <f>RES_hhdet_tesh!G117/RES_summary!G$19</f>
        <v>0</v>
      </c>
      <c r="H117" s="179">
        <f>RES_hhdet_tesh!H117/RES_summary!H$19</f>
        <v>0</v>
      </c>
      <c r="I117" s="179">
        <f>RES_hhdet_tesh!I117/RES_summary!I$19</f>
        <v>16.571723351141419</v>
      </c>
      <c r="J117" s="179">
        <f>RES_hhdet_tesh!J117/RES_summary!J$19</f>
        <v>16.309407449741283</v>
      </c>
      <c r="K117" s="179">
        <f>RES_hhdet_tesh!K117/RES_summary!K$19</f>
        <v>16.197540232965203</v>
      </c>
      <c r="L117" s="179">
        <f>RES_hhdet_tesh!L117/RES_summary!L$19</f>
        <v>15.979598422619469</v>
      </c>
      <c r="M117" s="179">
        <f>RES_hhdet_tesh!M117/RES_summary!M$19</f>
        <v>15.817111100215147</v>
      </c>
      <c r="N117" s="179">
        <f>RES_hhdet_tesh!N117/RES_summary!N$19</f>
        <v>15.494989785073573</v>
      </c>
      <c r="O117" s="179">
        <f>RES_hhdet_tesh!O117/RES_summary!O$19</f>
        <v>15.180850027267255</v>
      </c>
      <c r="P117" s="179">
        <f>RES_hhdet_tesh!P117/RES_summary!P$19</f>
        <v>15.616484679237139</v>
      </c>
      <c r="Q117" s="179">
        <f>RES_hhdet_tesh!Q117/RES_summary!Q$19</f>
        <v>16.652065929497802</v>
      </c>
    </row>
    <row r="118" spans="1:17" ht="12" customHeight="1" x14ac:dyDescent="0.25">
      <c r="A118" s="148" t="s">
        <v>60</v>
      </c>
      <c r="B118" s="177">
        <f>RES_hhdet_tesh!B118/RES_summary!B$19</f>
        <v>0</v>
      </c>
      <c r="C118" s="177">
        <f>RES_hhdet_tesh!C118/RES_summary!C$19</f>
        <v>0</v>
      </c>
      <c r="D118" s="177">
        <f>RES_hhdet_tesh!D118/RES_summary!D$19</f>
        <v>0</v>
      </c>
      <c r="E118" s="177">
        <f>RES_hhdet_tesh!E118/RES_summary!E$19</f>
        <v>0</v>
      </c>
      <c r="F118" s="177">
        <f>RES_hhdet_tesh!F118/RES_summary!F$19</f>
        <v>0</v>
      </c>
      <c r="G118" s="177">
        <f>RES_hhdet_tesh!G118/RES_summary!G$19</f>
        <v>0</v>
      </c>
      <c r="H118" s="177">
        <f>RES_hhdet_tesh!H118/RES_summary!H$19</f>
        <v>0</v>
      </c>
      <c r="I118" s="177">
        <f>RES_hhdet_tesh!I118/RES_summary!I$19</f>
        <v>0.4352909501172848</v>
      </c>
      <c r="J118" s="177">
        <f>RES_hhdet_tesh!J118/RES_summary!J$19</f>
        <v>0.43392662339849869</v>
      </c>
      <c r="K118" s="177">
        <f>RES_hhdet_tesh!K118/RES_summary!K$19</f>
        <v>0.42297626556515777</v>
      </c>
      <c r="L118" s="177">
        <f>RES_hhdet_tesh!L118/RES_summary!L$19</f>
        <v>0.44165912252607425</v>
      </c>
      <c r="M118" s="177">
        <f>RES_hhdet_tesh!M118/RES_summary!M$19</f>
        <v>0.43212889990990278</v>
      </c>
      <c r="N118" s="177">
        <f>RES_hhdet_tesh!N118/RES_summary!N$19</f>
        <v>0.4042186843925929</v>
      </c>
      <c r="O118" s="177">
        <f>RES_hhdet_tesh!O118/RES_summary!O$19</f>
        <v>0.39061539745390089</v>
      </c>
      <c r="P118" s="177">
        <f>RES_hhdet_tesh!P118/RES_summary!P$19</f>
        <v>0.66050651764914248</v>
      </c>
      <c r="Q118" s="177">
        <f>RES_hhdet_tesh!Q118/RES_summary!Q$19</f>
        <v>1.6665326066990933</v>
      </c>
    </row>
    <row r="119" spans="1:17" ht="12" customHeight="1" x14ac:dyDescent="0.25">
      <c r="A119" s="148" t="s">
        <v>59</v>
      </c>
      <c r="B119" s="177">
        <f>RES_hhdet_tesh!B119/RES_summary!B$19</f>
        <v>0</v>
      </c>
      <c r="C119" s="177">
        <f>RES_hhdet_tesh!C119/RES_summary!C$19</f>
        <v>0</v>
      </c>
      <c r="D119" s="177">
        <f>RES_hhdet_tesh!D119/RES_summary!D$19</f>
        <v>0</v>
      </c>
      <c r="E119" s="177">
        <f>RES_hhdet_tesh!E119/RES_summary!E$19</f>
        <v>0</v>
      </c>
      <c r="F119" s="177">
        <f>RES_hhdet_tesh!F119/RES_summary!F$19</f>
        <v>0</v>
      </c>
      <c r="G119" s="177">
        <f>RES_hhdet_tesh!G119/RES_summary!G$19</f>
        <v>0</v>
      </c>
      <c r="H119" s="177">
        <f>RES_hhdet_tesh!H119/RES_summary!H$19</f>
        <v>0</v>
      </c>
      <c r="I119" s="177">
        <f>RES_hhdet_tesh!I119/RES_summary!I$19</f>
        <v>16.136432401024134</v>
      </c>
      <c r="J119" s="177">
        <f>RES_hhdet_tesh!J119/RES_summary!J$19</f>
        <v>15.875480826342788</v>
      </c>
      <c r="K119" s="177">
        <f>RES_hhdet_tesh!K119/RES_summary!K$19</f>
        <v>15.774563967400043</v>
      </c>
      <c r="L119" s="177">
        <f>RES_hhdet_tesh!L119/RES_summary!L$19</f>
        <v>15.537939300093395</v>
      </c>
      <c r="M119" s="177">
        <f>RES_hhdet_tesh!M119/RES_summary!M$19</f>
        <v>15.384982200305245</v>
      </c>
      <c r="N119" s="177">
        <f>RES_hhdet_tesh!N119/RES_summary!N$19</f>
        <v>15.090771100680982</v>
      </c>
      <c r="O119" s="177">
        <f>RES_hhdet_tesh!O119/RES_summary!O$19</f>
        <v>14.790234629813355</v>
      </c>
      <c r="P119" s="177">
        <f>RES_hhdet_tesh!P119/RES_summary!P$19</f>
        <v>14.955978161587993</v>
      </c>
      <c r="Q119" s="177">
        <f>RES_hhdet_tesh!Q119/RES_summary!Q$19</f>
        <v>14.985533322798711</v>
      </c>
    </row>
    <row r="120" spans="1:17" ht="12" customHeight="1" x14ac:dyDescent="0.25">
      <c r="A120" s="158" t="s">
        <v>62</v>
      </c>
      <c r="B120" s="178">
        <f>RES_hhdet_tesh!B120/RES_summary!B$19</f>
        <v>0</v>
      </c>
      <c r="C120" s="178">
        <f>RES_hhdet_tesh!C120/RES_summary!C$19</f>
        <v>0</v>
      </c>
      <c r="D120" s="178">
        <f>RES_hhdet_tesh!D120/RES_summary!D$19</f>
        <v>0</v>
      </c>
      <c r="E120" s="178">
        <f>RES_hhdet_tesh!E120/RES_summary!E$19</f>
        <v>0</v>
      </c>
      <c r="F120" s="178">
        <f>RES_hhdet_tesh!F120/RES_summary!F$19</f>
        <v>0</v>
      </c>
      <c r="G120" s="178">
        <f>RES_hhdet_tesh!G120/RES_summary!G$19</f>
        <v>0</v>
      </c>
      <c r="H120" s="178">
        <f>RES_hhdet_tesh!H120/RES_summary!H$19</f>
        <v>0</v>
      </c>
      <c r="I120" s="178">
        <f>RES_hhdet_tesh!I120/RES_summary!I$19</f>
        <v>7.8260945746687005</v>
      </c>
      <c r="J120" s="178">
        <f>RES_hhdet_tesh!J120/RES_summary!J$19</f>
        <v>7.3924084974355688</v>
      </c>
      <c r="K120" s="178">
        <f>RES_hhdet_tesh!K120/RES_summary!K$19</f>
        <v>7.5741077903411069</v>
      </c>
      <c r="L120" s="178">
        <f>RES_hhdet_tesh!L120/RES_summary!L$19</f>
        <v>7.7439948015080828</v>
      </c>
      <c r="M120" s="178">
        <f>RES_hhdet_tesh!M120/RES_summary!M$19</f>
        <v>7.6270349925845515</v>
      </c>
      <c r="N120" s="178">
        <f>RES_hhdet_tesh!N120/RES_summary!N$19</f>
        <v>7.3217339211569028</v>
      </c>
      <c r="O120" s="178">
        <f>RES_hhdet_tesh!O120/RES_summary!O$19</f>
        <v>6.5773430813791558</v>
      </c>
      <c r="P120" s="178">
        <f>RES_hhdet_tesh!P120/RES_summary!P$19</f>
        <v>6.3981973262899539</v>
      </c>
      <c r="Q120" s="178">
        <f>RES_hhdet_tesh!Q120/RES_summary!Q$19</f>
        <v>6.7300437350780804</v>
      </c>
    </row>
    <row r="121" spans="1:17" ht="12" customHeight="1" x14ac:dyDescent="0.25">
      <c r="A121" s="23" t="s">
        <v>57</v>
      </c>
      <c r="B121" s="177">
        <f>RES_hhdet_tesh!B121/RES_summary!B$19</f>
        <v>0</v>
      </c>
      <c r="C121" s="177">
        <f>RES_hhdet_tesh!C121/RES_summary!C$19</f>
        <v>0</v>
      </c>
      <c r="D121" s="177">
        <f>RES_hhdet_tesh!D121/RES_summary!D$19</f>
        <v>0</v>
      </c>
      <c r="E121" s="177">
        <f>RES_hhdet_tesh!E121/RES_summary!E$19</f>
        <v>0</v>
      </c>
      <c r="F121" s="177">
        <f>RES_hhdet_tesh!F121/RES_summary!F$19</f>
        <v>0</v>
      </c>
      <c r="G121" s="177">
        <f>RES_hhdet_tesh!G121/RES_summary!G$19</f>
        <v>0</v>
      </c>
      <c r="H121" s="177">
        <f>RES_hhdet_tesh!H121/RES_summary!H$19</f>
        <v>0</v>
      </c>
      <c r="I121" s="177">
        <f>RES_hhdet_tesh!I121/RES_summary!I$19</f>
        <v>6.9286125458610979</v>
      </c>
      <c r="J121" s="177">
        <f>RES_hhdet_tesh!J121/RES_summary!J$19</f>
        <v>6.6084890039457465</v>
      </c>
      <c r="K121" s="177">
        <f>RES_hhdet_tesh!K121/RES_summary!K$19</f>
        <v>6.8152313927753214</v>
      </c>
      <c r="L121" s="177">
        <f>RES_hhdet_tesh!L121/RES_summary!L$19</f>
        <v>6.7487139468379675</v>
      </c>
      <c r="M121" s="177">
        <f>RES_hhdet_tesh!M121/RES_summary!M$19</f>
        <v>6.7052622883132242</v>
      </c>
      <c r="N121" s="177">
        <f>RES_hhdet_tesh!N121/RES_summary!N$19</f>
        <v>6.5163487694640008</v>
      </c>
      <c r="O121" s="177">
        <f>RES_hhdet_tesh!O121/RES_summary!O$19</f>
        <v>5.873557129292462</v>
      </c>
      <c r="P121" s="177">
        <f>RES_hhdet_tesh!P121/RES_summary!P$19</f>
        <v>5.7874935871862636</v>
      </c>
      <c r="Q121" s="177">
        <f>RES_hhdet_tesh!Q121/RES_summary!Q$19</f>
        <v>6.0708718722571477</v>
      </c>
    </row>
    <row r="122" spans="1:17" ht="12" customHeight="1" x14ac:dyDescent="0.25">
      <c r="A122" s="29" t="s">
        <v>140</v>
      </c>
      <c r="B122" s="176">
        <f>RES_hhdet_tesh!B122/RES_summary!B$19</f>
        <v>0</v>
      </c>
      <c r="C122" s="176">
        <f>RES_hhdet_tesh!C122/RES_summary!C$19</f>
        <v>0</v>
      </c>
      <c r="D122" s="176">
        <f>RES_hhdet_tesh!D122/RES_summary!D$19</f>
        <v>0</v>
      </c>
      <c r="E122" s="176">
        <f>RES_hhdet_tesh!E122/RES_summary!E$19</f>
        <v>0</v>
      </c>
      <c r="F122" s="176">
        <f>RES_hhdet_tesh!F122/RES_summary!F$19</f>
        <v>0</v>
      </c>
      <c r="G122" s="176">
        <f>RES_hhdet_tesh!G122/RES_summary!G$19</f>
        <v>0</v>
      </c>
      <c r="H122" s="176">
        <f>RES_hhdet_tesh!H122/RES_summary!H$19</f>
        <v>0</v>
      </c>
      <c r="I122" s="176">
        <f>RES_hhdet_tesh!I122/RES_summary!I$19</f>
        <v>8.2955467128142129</v>
      </c>
      <c r="J122" s="176">
        <f>RES_hhdet_tesh!J122/RES_summary!J$19</f>
        <v>8.1050625824263189</v>
      </c>
      <c r="K122" s="176">
        <f>RES_hhdet_tesh!K122/RES_summary!K$19</f>
        <v>8.2250627137609662</v>
      </c>
      <c r="L122" s="176">
        <f>RES_hhdet_tesh!L122/RES_summary!L$19</f>
        <v>8.5781897375032639</v>
      </c>
      <c r="M122" s="176">
        <f>RES_hhdet_tesh!M122/RES_summary!M$19</f>
        <v>8.5572926338826445</v>
      </c>
      <c r="N122" s="176">
        <f>RES_hhdet_tesh!N122/RES_summary!N$19</f>
        <v>8.099832799950919</v>
      </c>
      <c r="O122" s="176">
        <f>RES_hhdet_tesh!O122/RES_summary!O$19</f>
        <v>7.3514741310090201</v>
      </c>
      <c r="P122" s="176">
        <f>RES_hhdet_tesh!P122/RES_summary!P$19</f>
        <v>7.0252009872558459</v>
      </c>
      <c r="Q122" s="176">
        <f>RES_hhdet_tesh!Q122/RES_summary!Q$19</f>
        <v>7.3975961257472367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84">
        <f>RES_hhdet_tesh!B124/RES_summary!B$19</f>
        <v>0</v>
      </c>
      <c r="C124" s="184">
        <f>RES_hhdet_tesh!C124/RES_summary!C$19</f>
        <v>0</v>
      </c>
      <c r="D124" s="184">
        <f>RES_hhdet_tesh!D124/RES_summary!D$19</f>
        <v>0</v>
      </c>
      <c r="E124" s="184">
        <f>RES_hhdet_tesh!E124/RES_summary!E$19</f>
        <v>0</v>
      </c>
      <c r="F124" s="184">
        <f>RES_hhdet_tesh!F124/RES_summary!F$19</f>
        <v>0</v>
      </c>
      <c r="G124" s="184">
        <f>RES_hhdet_tesh!G124/RES_summary!G$19</f>
        <v>0</v>
      </c>
      <c r="H124" s="184">
        <f>RES_hhdet_tesh!H124/RES_summary!H$19</f>
        <v>0</v>
      </c>
      <c r="I124" s="184">
        <f>RES_hhdet_tesh!I124/RES_summary!I$19</f>
        <v>0</v>
      </c>
      <c r="J124" s="184">
        <f>RES_hhdet_tesh!J124/RES_summary!J$19</f>
        <v>0</v>
      </c>
      <c r="K124" s="184">
        <f>RES_hhdet_tesh!K124/RES_summary!K$19</f>
        <v>0</v>
      </c>
      <c r="L124" s="184">
        <f>RES_hhdet_tesh!L124/RES_summary!L$19</f>
        <v>0</v>
      </c>
      <c r="M124" s="184">
        <f>RES_hhdet_tesh!M124/RES_summary!M$19</f>
        <v>0</v>
      </c>
      <c r="N124" s="184">
        <f>RES_hhdet_tesh!N124/RES_summary!N$19</f>
        <v>0</v>
      </c>
      <c r="O124" s="184">
        <f>RES_hhdet_tesh!O124/RES_summary!O$19</f>
        <v>0</v>
      </c>
      <c r="P124" s="184">
        <f>RES_hhdet_tesh!P124/RES_summary!P$19</f>
        <v>0</v>
      </c>
      <c r="Q124" s="184">
        <f>RES_hhdet_tesh!Q124/RES_summary!Q$19</f>
        <v>0</v>
      </c>
    </row>
    <row r="125" spans="1:17" ht="12.95" customHeight="1" x14ac:dyDescent="0.25">
      <c r="A125" s="158" t="s">
        <v>65</v>
      </c>
      <c r="B125" s="178">
        <f>RES_hhdet_tesh!B125/RES_summary!B$19</f>
        <v>0</v>
      </c>
      <c r="C125" s="178">
        <f>RES_hhdet_tesh!C125/RES_summary!C$19</f>
        <v>0</v>
      </c>
      <c r="D125" s="178">
        <f>RES_hhdet_tesh!D125/RES_summary!D$19</f>
        <v>0</v>
      </c>
      <c r="E125" s="178">
        <f>RES_hhdet_tesh!E125/RES_summary!E$19</f>
        <v>0</v>
      </c>
      <c r="F125" s="178">
        <f>RES_hhdet_tesh!F125/RES_summary!F$19</f>
        <v>0</v>
      </c>
      <c r="G125" s="178">
        <f>RES_hhdet_tesh!G125/RES_summary!G$19</f>
        <v>0</v>
      </c>
      <c r="H125" s="178">
        <f>RES_hhdet_tesh!H125/RES_summary!H$19</f>
        <v>0</v>
      </c>
      <c r="I125" s="178">
        <f>RES_hhdet_tesh!I125/RES_summary!I$19</f>
        <v>0</v>
      </c>
      <c r="J125" s="178">
        <f>RES_hhdet_tesh!J125/RES_summary!J$19</f>
        <v>0</v>
      </c>
      <c r="K125" s="178">
        <f>RES_hhdet_tesh!K125/RES_summary!K$19</f>
        <v>0</v>
      </c>
      <c r="L125" s="178">
        <f>RES_hhdet_tesh!L125/RES_summary!L$19</f>
        <v>0</v>
      </c>
      <c r="M125" s="178">
        <f>RES_hhdet_tesh!M125/RES_summary!M$19</f>
        <v>0</v>
      </c>
      <c r="N125" s="178">
        <f>RES_hhdet_tesh!N125/RES_summary!N$19</f>
        <v>0</v>
      </c>
      <c r="O125" s="178">
        <f>RES_hhdet_tesh!O125/RES_summary!O$19</f>
        <v>0</v>
      </c>
      <c r="P125" s="178">
        <f>RES_hhdet_tesh!P125/RES_summary!P$19</f>
        <v>0</v>
      </c>
      <c r="Q125" s="178">
        <f>RES_hhdet_tesh!Q125/RES_summary!Q$19</f>
        <v>0</v>
      </c>
    </row>
    <row r="126" spans="1:17" ht="12" customHeight="1" x14ac:dyDescent="0.25">
      <c r="A126" s="23" t="s">
        <v>149</v>
      </c>
      <c r="B126" s="177">
        <f>RES_hhdet_tesh!B126/RES_summary!B$19</f>
        <v>0</v>
      </c>
      <c r="C126" s="177">
        <f>RES_hhdet_tesh!C126/RES_summary!C$19</f>
        <v>0</v>
      </c>
      <c r="D126" s="177">
        <f>RES_hhdet_tesh!D126/RES_summary!D$19</f>
        <v>0</v>
      </c>
      <c r="E126" s="177">
        <f>RES_hhdet_tesh!E126/RES_summary!E$19</f>
        <v>0</v>
      </c>
      <c r="F126" s="177">
        <f>RES_hhdet_tesh!F126/RES_summary!F$19</f>
        <v>0</v>
      </c>
      <c r="G126" s="177">
        <f>RES_hhdet_tesh!G126/RES_summary!G$19</f>
        <v>0</v>
      </c>
      <c r="H126" s="177">
        <f>RES_hhdet_tesh!H126/RES_summary!H$19</f>
        <v>0</v>
      </c>
      <c r="I126" s="177">
        <f>RES_hhdet_tesh!I126/RES_summary!I$19</f>
        <v>0</v>
      </c>
      <c r="J126" s="177">
        <f>RES_hhdet_tesh!J126/RES_summary!J$19</f>
        <v>0</v>
      </c>
      <c r="K126" s="177">
        <f>RES_hhdet_tesh!K126/RES_summary!K$19</f>
        <v>0</v>
      </c>
      <c r="L126" s="177">
        <f>RES_hhdet_tesh!L126/RES_summary!L$19</f>
        <v>0</v>
      </c>
      <c r="M126" s="177">
        <f>RES_hhdet_tesh!M126/RES_summary!M$19</f>
        <v>0</v>
      </c>
      <c r="N126" s="177">
        <f>RES_hhdet_tesh!N126/RES_summary!N$19</f>
        <v>0</v>
      </c>
      <c r="O126" s="177">
        <f>RES_hhdet_tesh!O126/RES_summary!O$19</f>
        <v>0</v>
      </c>
      <c r="P126" s="177">
        <f>RES_hhdet_tesh!P126/RES_summary!P$19</f>
        <v>0</v>
      </c>
      <c r="Q126" s="177">
        <f>RES_hhdet_tesh!Q126/RES_summary!Q$19</f>
        <v>0</v>
      </c>
    </row>
    <row r="127" spans="1:17" ht="12" customHeight="1" x14ac:dyDescent="0.25">
      <c r="A127" s="23" t="s">
        <v>60</v>
      </c>
      <c r="B127" s="177">
        <f>RES_hhdet_tesh!B127/RES_summary!B$19</f>
        <v>0</v>
      </c>
      <c r="C127" s="177">
        <f>RES_hhdet_tesh!C127/RES_summary!C$19</f>
        <v>0</v>
      </c>
      <c r="D127" s="177">
        <f>RES_hhdet_tesh!D127/RES_summary!D$19</f>
        <v>0</v>
      </c>
      <c r="E127" s="177">
        <f>RES_hhdet_tesh!E127/RES_summary!E$19</f>
        <v>0</v>
      </c>
      <c r="F127" s="177">
        <f>RES_hhdet_tesh!F127/RES_summary!F$19</f>
        <v>0</v>
      </c>
      <c r="G127" s="177">
        <f>RES_hhdet_tesh!G127/RES_summary!G$19</f>
        <v>0</v>
      </c>
      <c r="H127" s="177">
        <f>RES_hhdet_tesh!H127/RES_summary!H$19</f>
        <v>0</v>
      </c>
      <c r="I127" s="177">
        <f>RES_hhdet_tesh!I127/RES_summary!I$19</f>
        <v>0</v>
      </c>
      <c r="J127" s="177">
        <f>RES_hhdet_tesh!J127/RES_summary!J$19</f>
        <v>0</v>
      </c>
      <c r="K127" s="177">
        <f>RES_hhdet_tesh!K127/RES_summary!K$19</f>
        <v>0</v>
      </c>
      <c r="L127" s="177">
        <f>RES_hhdet_tesh!L127/RES_summary!L$19</f>
        <v>0</v>
      </c>
      <c r="M127" s="177">
        <f>RES_hhdet_tesh!M127/RES_summary!M$19</f>
        <v>0</v>
      </c>
      <c r="N127" s="177">
        <f>RES_hhdet_tesh!N127/RES_summary!N$19</f>
        <v>0</v>
      </c>
      <c r="O127" s="177">
        <f>RES_hhdet_tesh!O127/RES_summary!O$19</f>
        <v>0</v>
      </c>
      <c r="P127" s="177">
        <f>RES_hhdet_tesh!P127/RES_summary!P$19</f>
        <v>0</v>
      </c>
      <c r="Q127" s="177">
        <f>RES_hhdet_tesh!Q127/RES_summary!Q$19</f>
        <v>0</v>
      </c>
    </row>
    <row r="128" spans="1:17" ht="12.95" customHeight="1" x14ac:dyDescent="0.25">
      <c r="A128" s="158" t="s">
        <v>112</v>
      </c>
      <c r="B128" s="178">
        <f>RES_hhdet_tesh!B128/RES_summary!B$19</f>
        <v>0</v>
      </c>
      <c r="C128" s="178">
        <f>RES_hhdet_tesh!C128/RES_summary!C$19</f>
        <v>0</v>
      </c>
      <c r="D128" s="178">
        <f>RES_hhdet_tesh!D128/RES_summary!D$19</f>
        <v>0</v>
      </c>
      <c r="E128" s="178">
        <f>RES_hhdet_tesh!E128/RES_summary!E$19</f>
        <v>0</v>
      </c>
      <c r="F128" s="178">
        <f>RES_hhdet_tesh!F128/RES_summary!F$19</f>
        <v>0</v>
      </c>
      <c r="G128" s="178">
        <f>RES_hhdet_tesh!G128/RES_summary!G$19</f>
        <v>0</v>
      </c>
      <c r="H128" s="178">
        <f>RES_hhdet_tesh!H128/RES_summary!H$19</f>
        <v>0</v>
      </c>
      <c r="I128" s="178">
        <f>RES_hhdet_tesh!I128/RES_summary!I$19</f>
        <v>0</v>
      </c>
      <c r="J128" s="178">
        <f>RES_hhdet_tesh!J128/RES_summary!J$19</f>
        <v>0</v>
      </c>
      <c r="K128" s="178">
        <f>RES_hhdet_tesh!K128/RES_summary!K$19</f>
        <v>0</v>
      </c>
      <c r="L128" s="178">
        <f>RES_hhdet_tesh!L128/RES_summary!L$19</f>
        <v>0</v>
      </c>
      <c r="M128" s="178">
        <f>RES_hhdet_tesh!M128/RES_summary!M$19</f>
        <v>0</v>
      </c>
      <c r="N128" s="178">
        <f>RES_hhdet_tesh!N128/RES_summary!N$19</f>
        <v>0</v>
      </c>
      <c r="O128" s="178">
        <f>RES_hhdet_tesh!O128/RES_summary!O$19</f>
        <v>0</v>
      </c>
      <c r="P128" s="178">
        <f>RES_hhdet_tesh!P128/RES_summary!P$19</f>
        <v>0</v>
      </c>
      <c r="Q128" s="178">
        <f>RES_hhdet_tesh!Q128/RES_summary!Q$19</f>
        <v>0</v>
      </c>
    </row>
    <row r="129" spans="1:17" ht="12" customHeight="1" x14ac:dyDescent="0.25">
      <c r="A129" s="23" t="s">
        <v>60</v>
      </c>
      <c r="B129" s="177">
        <f>RES_hhdet_tesh!B129/RES_summary!B$19</f>
        <v>0</v>
      </c>
      <c r="C129" s="177">
        <f>RES_hhdet_tesh!C129/RES_summary!C$19</f>
        <v>0</v>
      </c>
      <c r="D129" s="177">
        <f>RES_hhdet_tesh!D129/RES_summary!D$19</f>
        <v>0</v>
      </c>
      <c r="E129" s="177">
        <f>RES_hhdet_tesh!E129/RES_summary!E$19</f>
        <v>0</v>
      </c>
      <c r="F129" s="177">
        <f>RES_hhdet_tesh!F129/RES_summary!F$19</f>
        <v>0</v>
      </c>
      <c r="G129" s="177">
        <f>RES_hhdet_tesh!G129/RES_summary!G$19</f>
        <v>0</v>
      </c>
      <c r="H129" s="177">
        <f>RES_hhdet_tesh!H129/RES_summary!H$19</f>
        <v>0</v>
      </c>
      <c r="I129" s="177">
        <f>RES_hhdet_tesh!I129/RES_summary!I$19</f>
        <v>0</v>
      </c>
      <c r="J129" s="177">
        <f>RES_hhdet_tesh!J129/RES_summary!J$19</f>
        <v>0</v>
      </c>
      <c r="K129" s="177">
        <f>RES_hhdet_tesh!K129/RES_summary!K$19</f>
        <v>0</v>
      </c>
      <c r="L129" s="177">
        <f>RES_hhdet_tesh!L129/RES_summary!L$19</f>
        <v>0</v>
      </c>
      <c r="M129" s="177">
        <f>RES_hhdet_tesh!M129/RES_summary!M$19</f>
        <v>0</v>
      </c>
      <c r="N129" s="177">
        <f>RES_hhdet_tesh!N129/RES_summary!N$19</f>
        <v>0</v>
      </c>
      <c r="O129" s="177">
        <f>RES_hhdet_tesh!O129/RES_summary!O$19</f>
        <v>0</v>
      </c>
      <c r="P129" s="177">
        <f>RES_hhdet_tesh!P129/RES_summary!P$19</f>
        <v>0</v>
      </c>
      <c r="Q129" s="177">
        <f>RES_hhdet_tesh!Q129/RES_summary!Q$19</f>
        <v>0</v>
      </c>
    </row>
    <row r="130" spans="1:17" ht="12" customHeight="1" x14ac:dyDescent="0.25">
      <c r="A130" s="158" t="s">
        <v>63</v>
      </c>
      <c r="B130" s="178">
        <f>RES_hhdet_tesh!B130/RES_summary!B$19</f>
        <v>0</v>
      </c>
      <c r="C130" s="178">
        <f>RES_hhdet_tesh!C130/RES_summary!C$19</f>
        <v>0</v>
      </c>
      <c r="D130" s="178">
        <f>RES_hhdet_tesh!D130/RES_summary!D$19</f>
        <v>0</v>
      </c>
      <c r="E130" s="178">
        <f>RES_hhdet_tesh!E130/RES_summary!E$19</f>
        <v>0</v>
      </c>
      <c r="F130" s="178">
        <f>RES_hhdet_tesh!F130/RES_summary!F$19</f>
        <v>0</v>
      </c>
      <c r="G130" s="178">
        <f>RES_hhdet_tesh!G130/RES_summary!G$19</f>
        <v>0</v>
      </c>
      <c r="H130" s="178">
        <f>RES_hhdet_tesh!H130/RES_summary!H$19</f>
        <v>0</v>
      </c>
      <c r="I130" s="178">
        <f>RES_hhdet_tesh!I130/RES_summary!I$19</f>
        <v>0</v>
      </c>
      <c r="J130" s="178">
        <f>RES_hhdet_tesh!J130/RES_summary!J$19</f>
        <v>0</v>
      </c>
      <c r="K130" s="178">
        <f>RES_hhdet_tesh!K130/RES_summary!K$19</f>
        <v>0</v>
      </c>
      <c r="L130" s="178">
        <f>RES_hhdet_tesh!L130/RES_summary!L$19</f>
        <v>0</v>
      </c>
      <c r="M130" s="178">
        <f>RES_hhdet_tesh!M130/RES_summary!M$19</f>
        <v>0</v>
      </c>
      <c r="N130" s="178">
        <f>RES_hhdet_tesh!N130/RES_summary!N$19</f>
        <v>0</v>
      </c>
      <c r="O130" s="178">
        <f>RES_hhdet_tesh!O130/RES_summary!O$19</f>
        <v>0</v>
      </c>
      <c r="P130" s="178">
        <f>RES_hhdet_tesh!P130/RES_summary!P$19</f>
        <v>0</v>
      </c>
      <c r="Q130" s="178">
        <f>RES_hhdet_tesh!Q130/RES_summary!Q$19</f>
        <v>0</v>
      </c>
    </row>
    <row r="131" spans="1:17" ht="12" customHeight="1" x14ac:dyDescent="0.25">
      <c r="A131" s="167" t="s">
        <v>148</v>
      </c>
      <c r="B131" s="183">
        <f>RES_hhdet_tesh!B131/RES_summary!B$19</f>
        <v>0</v>
      </c>
      <c r="C131" s="183">
        <f>RES_hhdet_tesh!C131/RES_summary!C$19</f>
        <v>0</v>
      </c>
      <c r="D131" s="183">
        <f>RES_hhdet_tesh!D131/RES_summary!D$19</f>
        <v>0</v>
      </c>
      <c r="E131" s="183">
        <f>RES_hhdet_tesh!E131/RES_summary!E$19</f>
        <v>0</v>
      </c>
      <c r="F131" s="183">
        <f>RES_hhdet_tesh!F131/RES_summary!F$19</f>
        <v>0</v>
      </c>
      <c r="G131" s="183">
        <f>RES_hhdet_tesh!G131/RES_summary!G$19</f>
        <v>0</v>
      </c>
      <c r="H131" s="183">
        <f>RES_hhdet_tesh!H131/RES_summary!H$19</f>
        <v>0</v>
      </c>
      <c r="I131" s="183">
        <f>RES_hhdet_tesh!I131/RES_summary!I$19</f>
        <v>0</v>
      </c>
      <c r="J131" s="183">
        <f>RES_hhdet_tesh!J131/RES_summary!J$19</f>
        <v>0</v>
      </c>
      <c r="K131" s="183">
        <f>RES_hhdet_tesh!K131/RES_summary!K$19</f>
        <v>0</v>
      </c>
      <c r="L131" s="183">
        <f>RES_hhdet_tesh!L131/RES_summary!L$19</f>
        <v>0</v>
      </c>
      <c r="M131" s="183">
        <f>RES_hhdet_tesh!M131/RES_summary!M$19</f>
        <v>0</v>
      </c>
      <c r="N131" s="183">
        <f>RES_hhdet_tesh!N131/RES_summary!N$19</f>
        <v>0</v>
      </c>
      <c r="O131" s="183">
        <f>RES_hhdet_tesh!O131/RES_summary!O$19</f>
        <v>0</v>
      </c>
      <c r="P131" s="183">
        <f>RES_hhdet_tesh!P131/RES_summary!P$19</f>
        <v>0</v>
      </c>
      <c r="Q131" s="183">
        <f>RES_hhdet_tesh!Q131/RES_summary!Q$19</f>
        <v>0</v>
      </c>
    </row>
    <row r="132" spans="1:17" ht="12" customHeight="1" x14ac:dyDescent="0.25">
      <c r="A132" s="167" t="s">
        <v>147</v>
      </c>
      <c r="B132" s="183">
        <f>RES_hhdet_tesh!B132/RES_summary!B$19</f>
        <v>0</v>
      </c>
      <c r="C132" s="183">
        <f>RES_hhdet_tesh!C132/RES_summary!C$19</f>
        <v>0</v>
      </c>
      <c r="D132" s="183">
        <f>RES_hhdet_tesh!D132/RES_summary!D$19</f>
        <v>0</v>
      </c>
      <c r="E132" s="183">
        <f>RES_hhdet_tesh!E132/RES_summary!E$19</f>
        <v>0</v>
      </c>
      <c r="F132" s="183">
        <f>RES_hhdet_tesh!F132/RES_summary!F$19</f>
        <v>0</v>
      </c>
      <c r="G132" s="183">
        <f>RES_hhdet_tesh!G132/RES_summary!G$19</f>
        <v>0</v>
      </c>
      <c r="H132" s="183">
        <f>RES_hhdet_tesh!H132/RES_summary!H$19</f>
        <v>0</v>
      </c>
      <c r="I132" s="183">
        <f>RES_hhdet_tesh!I132/RES_summary!I$19</f>
        <v>0</v>
      </c>
      <c r="J132" s="183">
        <f>RES_hhdet_tesh!J132/RES_summary!J$19</f>
        <v>0</v>
      </c>
      <c r="K132" s="183">
        <f>RES_hhdet_tesh!K132/RES_summary!K$19</f>
        <v>0</v>
      </c>
      <c r="L132" s="183">
        <f>RES_hhdet_tesh!L132/RES_summary!L$19</f>
        <v>0</v>
      </c>
      <c r="M132" s="183">
        <f>RES_hhdet_tesh!M132/RES_summary!M$19</f>
        <v>0</v>
      </c>
      <c r="N132" s="183">
        <f>RES_hhdet_tesh!N132/RES_summary!N$19</f>
        <v>0</v>
      </c>
      <c r="O132" s="183">
        <f>RES_hhdet_tesh!O132/RES_summary!O$19</f>
        <v>0</v>
      </c>
      <c r="P132" s="183">
        <f>RES_hhdet_tesh!P132/RES_summary!P$19</f>
        <v>0</v>
      </c>
      <c r="Q132" s="183">
        <f>RES_hhdet_tesh!Q132/RES_summary!Q$19</f>
        <v>0</v>
      </c>
    </row>
    <row r="133" spans="1:17" ht="12" customHeight="1" x14ac:dyDescent="0.25">
      <c r="A133" s="166" t="s">
        <v>61</v>
      </c>
      <c r="B133" s="182">
        <f>RES_hhdet_tesh!B133/RES_summary!B$19</f>
        <v>0</v>
      </c>
      <c r="C133" s="182">
        <f>RES_hhdet_tesh!C133/RES_summary!C$19</f>
        <v>0</v>
      </c>
      <c r="D133" s="182">
        <f>RES_hhdet_tesh!D133/RES_summary!D$19</f>
        <v>0</v>
      </c>
      <c r="E133" s="182">
        <f>RES_hhdet_tesh!E133/RES_summary!E$19</f>
        <v>0</v>
      </c>
      <c r="F133" s="182">
        <f>RES_hhdet_tesh!F133/RES_summary!F$19</f>
        <v>0</v>
      </c>
      <c r="G133" s="182">
        <f>RES_hhdet_tesh!G133/RES_summary!G$19</f>
        <v>0</v>
      </c>
      <c r="H133" s="182">
        <f>RES_hhdet_tesh!H133/RES_summary!H$19</f>
        <v>0</v>
      </c>
      <c r="I133" s="182">
        <f>RES_hhdet_tesh!I133/RES_summary!I$19</f>
        <v>0</v>
      </c>
      <c r="J133" s="182">
        <f>RES_hhdet_tesh!J133/RES_summary!J$19</f>
        <v>0</v>
      </c>
      <c r="K133" s="182">
        <f>RES_hhdet_tesh!K133/RES_summary!K$19</f>
        <v>0</v>
      </c>
      <c r="L133" s="182">
        <f>RES_hhdet_tesh!L133/RES_summary!L$19</f>
        <v>0</v>
      </c>
      <c r="M133" s="182">
        <f>RES_hhdet_tesh!M133/RES_summary!M$19</f>
        <v>0</v>
      </c>
      <c r="N133" s="182">
        <f>RES_hhdet_tesh!N133/RES_summary!N$19</f>
        <v>0</v>
      </c>
      <c r="O133" s="182">
        <f>RES_hhdet_tesh!O133/RES_summary!O$19</f>
        <v>0</v>
      </c>
      <c r="P133" s="182">
        <f>RES_hhdet_tesh!P133/RES_summary!P$19</f>
        <v>0</v>
      </c>
      <c r="Q133" s="182">
        <f>RES_hhdet_tesh!Q133/RES_summary!Q$19</f>
        <v>0</v>
      </c>
    </row>
    <row r="134" spans="1:17" ht="12" customHeight="1" x14ac:dyDescent="0.25">
      <c r="A134" s="147" t="s">
        <v>59</v>
      </c>
      <c r="B134" s="181">
        <f>RES_hhdet_tesh!B134/RES_summary!B$19</f>
        <v>0</v>
      </c>
      <c r="C134" s="181">
        <f>RES_hhdet_tesh!C134/RES_summary!C$19</f>
        <v>0</v>
      </c>
      <c r="D134" s="181">
        <f>RES_hhdet_tesh!D134/RES_summary!D$19</f>
        <v>0</v>
      </c>
      <c r="E134" s="181">
        <f>RES_hhdet_tesh!E134/RES_summary!E$19</f>
        <v>0</v>
      </c>
      <c r="F134" s="181">
        <f>RES_hhdet_tesh!F134/RES_summary!F$19</f>
        <v>0</v>
      </c>
      <c r="G134" s="181">
        <f>RES_hhdet_tesh!G134/RES_summary!G$19</f>
        <v>0</v>
      </c>
      <c r="H134" s="181">
        <f>RES_hhdet_tesh!H134/RES_summary!H$19</f>
        <v>0</v>
      </c>
      <c r="I134" s="181">
        <f>RES_hhdet_tesh!I134/RES_summary!I$19</f>
        <v>0</v>
      </c>
      <c r="J134" s="181">
        <f>RES_hhdet_tesh!J134/RES_summary!J$19</f>
        <v>0</v>
      </c>
      <c r="K134" s="181">
        <f>RES_hhdet_tesh!K134/RES_summary!K$19</f>
        <v>0</v>
      </c>
      <c r="L134" s="181">
        <f>RES_hhdet_tesh!L134/RES_summary!L$19</f>
        <v>0</v>
      </c>
      <c r="M134" s="181">
        <f>RES_hhdet_tesh!M134/RES_summary!M$19</f>
        <v>0</v>
      </c>
      <c r="N134" s="181">
        <f>RES_hhdet_tesh!N134/RES_summary!N$19</f>
        <v>0</v>
      </c>
      <c r="O134" s="181">
        <f>RES_hhdet_tesh!O134/RES_summary!O$19</f>
        <v>0</v>
      </c>
      <c r="P134" s="181">
        <f>RES_hhdet_tesh!P134/RES_summary!P$19</f>
        <v>0</v>
      </c>
      <c r="Q134" s="181">
        <f>RES_hhdet_tesh!Q134/RES_summary!Q$19</f>
        <v>0</v>
      </c>
    </row>
    <row r="135" spans="1:17" ht="12" customHeight="1" x14ac:dyDescent="0.25">
      <c r="A135" s="163" t="s">
        <v>142</v>
      </c>
      <c r="B135" s="180">
        <f>RES_hhdet_tesh!B135/RES_summary!B$19</f>
        <v>0</v>
      </c>
      <c r="C135" s="180">
        <f>RES_hhdet_tesh!C135/RES_summary!C$19</f>
        <v>0</v>
      </c>
      <c r="D135" s="180">
        <f>RES_hhdet_tesh!D135/RES_summary!D$19</f>
        <v>0</v>
      </c>
      <c r="E135" s="180">
        <f>RES_hhdet_tesh!E135/RES_summary!E$19</f>
        <v>0</v>
      </c>
      <c r="F135" s="180">
        <f>RES_hhdet_tesh!F135/RES_summary!F$19</f>
        <v>0</v>
      </c>
      <c r="G135" s="180">
        <f>RES_hhdet_tesh!G135/RES_summary!G$19</f>
        <v>0</v>
      </c>
      <c r="H135" s="180">
        <f>RES_hhdet_tesh!H135/RES_summary!H$19</f>
        <v>0</v>
      </c>
      <c r="I135" s="180">
        <f>RES_hhdet_tesh!I135/RES_summary!I$19</f>
        <v>0</v>
      </c>
      <c r="J135" s="180">
        <f>RES_hhdet_tesh!J135/RES_summary!J$19</f>
        <v>0</v>
      </c>
      <c r="K135" s="180">
        <f>RES_hhdet_tesh!K135/RES_summary!K$19</f>
        <v>0</v>
      </c>
      <c r="L135" s="180">
        <f>RES_hhdet_tesh!L135/RES_summary!L$19</f>
        <v>0</v>
      </c>
      <c r="M135" s="180">
        <f>RES_hhdet_tesh!M135/RES_summary!M$19</f>
        <v>0</v>
      </c>
      <c r="N135" s="180">
        <f>RES_hhdet_tesh!N135/RES_summary!N$19</f>
        <v>0</v>
      </c>
      <c r="O135" s="180">
        <f>RES_hhdet_tesh!O135/RES_summary!O$19</f>
        <v>0</v>
      </c>
      <c r="P135" s="180">
        <f>RES_hhdet_tesh!P135/RES_summary!P$19</f>
        <v>0</v>
      </c>
      <c r="Q135" s="180">
        <f>RES_hhdet_tesh!Q135/RES_summary!Q$19</f>
        <v>0</v>
      </c>
    </row>
    <row r="136" spans="1:17" ht="12" customHeight="1" x14ac:dyDescent="0.25">
      <c r="A136" s="161" t="s">
        <v>141</v>
      </c>
      <c r="B136" s="179">
        <f>RES_hhdet_tesh!B136/RES_summary!B$19</f>
        <v>0</v>
      </c>
      <c r="C136" s="179">
        <f>RES_hhdet_tesh!C136/RES_summary!C$19</f>
        <v>0</v>
      </c>
      <c r="D136" s="179">
        <f>RES_hhdet_tesh!D136/RES_summary!D$19</f>
        <v>0</v>
      </c>
      <c r="E136" s="179">
        <f>RES_hhdet_tesh!E136/RES_summary!E$19</f>
        <v>0</v>
      </c>
      <c r="F136" s="179">
        <f>RES_hhdet_tesh!F136/RES_summary!F$19</f>
        <v>0</v>
      </c>
      <c r="G136" s="179">
        <f>RES_hhdet_tesh!G136/RES_summary!G$19</f>
        <v>0</v>
      </c>
      <c r="H136" s="179">
        <f>RES_hhdet_tesh!H136/RES_summary!H$19</f>
        <v>0</v>
      </c>
      <c r="I136" s="179">
        <f>RES_hhdet_tesh!I136/RES_summary!I$19</f>
        <v>0</v>
      </c>
      <c r="J136" s="179">
        <f>RES_hhdet_tesh!J136/RES_summary!J$19</f>
        <v>0</v>
      </c>
      <c r="K136" s="179">
        <f>RES_hhdet_tesh!K136/RES_summary!K$19</f>
        <v>0</v>
      </c>
      <c r="L136" s="179">
        <f>RES_hhdet_tesh!L136/RES_summary!L$19</f>
        <v>0</v>
      </c>
      <c r="M136" s="179">
        <f>RES_hhdet_tesh!M136/RES_summary!M$19</f>
        <v>0</v>
      </c>
      <c r="N136" s="179">
        <f>RES_hhdet_tesh!N136/RES_summary!N$19</f>
        <v>0</v>
      </c>
      <c r="O136" s="179">
        <f>RES_hhdet_tesh!O136/RES_summary!O$19</f>
        <v>0</v>
      </c>
      <c r="P136" s="179">
        <f>RES_hhdet_tesh!P136/RES_summary!P$19</f>
        <v>0</v>
      </c>
      <c r="Q136" s="179">
        <f>RES_hhdet_tesh!Q136/RES_summary!Q$19</f>
        <v>0</v>
      </c>
    </row>
    <row r="137" spans="1:17" ht="12" customHeight="1" x14ac:dyDescent="0.25">
      <c r="A137" s="148" t="s">
        <v>60</v>
      </c>
      <c r="B137" s="177">
        <f>RES_hhdet_tesh!B137/RES_summary!B$19</f>
        <v>0</v>
      </c>
      <c r="C137" s="177">
        <f>RES_hhdet_tesh!C137/RES_summary!C$19</f>
        <v>0</v>
      </c>
      <c r="D137" s="177">
        <f>RES_hhdet_tesh!D137/RES_summary!D$19</f>
        <v>0</v>
      </c>
      <c r="E137" s="177">
        <f>RES_hhdet_tesh!E137/RES_summary!E$19</f>
        <v>0</v>
      </c>
      <c r="F137" s="177">
        <f>RES_hhdet_tesh!F137/RES_summary!F$19</f>
        <v>0</v>
      </c>
      <c r="G137" s="177">
        <f>RES_hhdet_tesh!G137/RES_summary!G$19</f>
        <v>0</v>
      </c>
      <c r="H137" s="177">
        <f>RES_hhdet_tesh!H137/RES_summary!H$19</f>
        <v>0</v>
      </c>
      <c r="I137" s="177">
        <f>RES_hhdet_tesh!I137/RES_summary!I$19</f>
        <v>0</v>
      </c>
      <c r="J137" s="177">
        <f>RES_hhdet_tesh!J137/RES_summary!J$19</f>
        <v>0</v>
      </c>
      <c r="K137" s="177">
        <f>RES_hhdet_tesh!K137/RES_summary!K$19</f>
        <v>0</v>
      </c>
      <c r="L137" s="177">
        <f>RES_hhdet_tesh!L137/RES_summary!L$19</f>
        <v>0</v>
      </c>
      <c r="M137" s="177">
        <f>RES_hhdet_tesh!M137/RES_summary!M$19</f>
        <v>0</v>
      </c>
      <c r="N137" s="177">
        <f>RES_hhdet_tesh!N137/RES_summary!N$19</f>
        <v>0</v>
      </c>
      <c r="O137" s="177">
        <f>RES_hhdet_tesh!O137/RES_summary!O$19</f>
        <v>0</v>
      </c>
      <c r="P137" s="177">
        <f>RES_hhdet_tesh!P137/RES_summary!P$19</f>
        <v>0</v>
      </c>
      <c r="Q137" s="177">
        <f>RES_hhdet_tesh!Q137/RES_summary!Q$19</f>
        <v>0</v>
      </c>
    </row>
    <row r="138" spans="1:17" ht="12" customHeight="1" x14ac:dyDescent="0.25">
      <c r="A138" s="148" t="s">
        <v>59</v>
      </c>
      <c r="B138" s="177">
        <f>RES_hhdet_tesh!B138/RES_summary!B$19</f>
        <v>0</v>
      </c>
      <c r="C138" s="177">
        <f>RES_hhdet_tesh!C138/RES_summary!C$19</f>
        <v>0</v>
      </c>
      <c r="D138" s="177">
        <f>RES_hhdet_tesh!D138/RES_summary!D$19</f>
        <v>0</v>
      </c>
      <c r="E138" s="177">
        <f>RES_hhdet_tesh!E138/RES_summary!E$19</f>
        <v>0</v>
      </c>
      <c r="F138" s="177">
        <f>RES_hhdet_tesh!F138/RES_summary!F$19</f>
        <v>0</v>
      </c>
      <c r="G138" s="177">
        <f>RES_hhdet_tesh!G138/RES_summary!G$19</f>
        <v>0</v>
      </c>
      <c r="H138" s="177">
        <f>RES_hhdet_tesh!H138/RES_summary!H$19</f>
        <v>0</v>
      </c>
      <c r="I138" s="177">
        <f>RES_hhdet_tesh!I138/RES_summary!I$19</f>
        <v>0</v>
      </c>
      <c r="J138" s="177">
        <f>RES_hhdet_tesh!J138/RES_summary!J$19</f>
        <v>0</v>
      </c>
      <c r="K138" s="177">
        <f>RES_hhdet_tesh!K138/RES_summary!K$19</f>
        <v>0</v>
      </c>
      <c r="L138" s="177">
        <f>RES_hhdet_tesh!L138/RES_summary!L$19</f>
        <v>0</v>
      </c>
      <c r="M138" s="177">
        <f>RES_hhdet_tesh!M138/RES_summary!M$19</f>
        <v>0</v>
      </c>
      <c r="N138" s="177">
        <f>RES_hhdet_tesh!N138/RES_summary!N$19</f>
        <v>0</v>
      </c>
      <c r="O138" s="177">
        <f>RES_hhdet_tesh!O138/RES_summary!O$19</f>
        <v>0</v>
      </c>
      <c r="P138" s="177">
        <f>RES_hhdet_tesh!P138/RES_summary!P$19</f>
        <v>0</v>
      </c>
      <c r="Q138" s="177">
        <f>RES_hhdet_tesh!Q138/RES_summary!Q$19</f>
        <v>0</v>
      </c>
    </row>
    <row r="139" spans="1:17" ht="12" customHeight="1" x14ac:dyDescent="0.25">
      <c r="A139" s="158" t="s">
        <v>62</v>
      </c>
      <c r="B139" s="178">
        <f>RES_hhdet_tesh!B139/RES_summary!B$19</f>
        <v>0</v>
      </c>
      <c r="C139" s="178">
        <f>RES_hhdet_tesh!C139/RES_summary!C$19</f>
        <v>0</v>
      </c>
      <c r="D139" s="178">
        <f>RES_hhdet_tesh!D139/RES_summary!D$19</f>
        <v>0</v>
      </c>
      <c r="E139" s="178">
        <f>RES_hhdet_tesh!E139/RES_summary!E$19</f>
        <v>0</v>
      </c>
      <c r="F139" s="178">
        <f>RES_hhdet_tesh!F139/RES_summary!F$19</f>
        <v>0</v>
      </c>
      <c r="G139" s="178">
        <f>RES_hhdet_tesh!G139/RES_summary!G$19</f>
        <v>0</v>
      </c>
      <c r="H139" s="178">
        <f>RES_hhdet_tesh!H139/RES_summary!H$19</f>
        <v>0</v>
      </c>
      <c r="I139" s="178">
        <f>RES_hhdet_tesh!I139/RES_summary!I$19</f>
        <v>0</v>
      </c>
      <c r="J139" s="178">
        <f>RES_hhdet_tesh!J139/RES_summary!J$19</f>
        <v>0</v>
      </c>
      <c r="K139" s="178">
        <f>RES_hhdet_tesh!K139/RES_summary!K$19</f>
        <v>0</v>
      </c>
      <c r="L139" s="178">
        <f>RES_hhdet_tesh!L139/RES_summary!L$19</f>
        <v>0</v>
      </c>
      <c r="M139" s="178">
        <f>RES_hhdet_tesh!M139/RES_summary!M$19</f>
        <v>0</v>
      </c>
      <c r="N139" s="178">
        <f>RES_hhdet_tesh!N139/RES_summary!N$19</f>
        <v>0</v>
      </c>
      <c r="O139" s="178">
        <f>RES_hhdet_tesh!O139/RES_summary!O$19</f>
        <v>0</v>
      </c>
      <c r="P139" s="178">
        <f>RES_hhdet_tesh!P139/RES_summary!P$19</f>
        <v>0</v>
      </c>
      <c r="Q139" s="178">
        <f>RES_hhdet_tesh!Q139/RES_summary!Q$19</f>
        <v>0</v>
      </c>
    </row>
    <row r="140" spans="1:17" ht="12" customHeight="1" x14ac:dyDescent="0.25">
      <c r="A140" s="23" t="s">
        <v>57</v>
      </c>
      <c r="B140" s="177">
        <f>RES_hhdet_tesh!B140/RES_summary!B$19</f>
        <v>0</v>
      </c>
      <c r="C140" s="177">
        <f>RES_hhdet_tesh!C140/RES_summary!C$19</f>
        <v>0</v>
      </c>
      <c r="D140" s="177">
        <f>RES_hhdet_tesh!D140/RES_summary!D$19</f>
        <v>0</v>
      </c>
      <c r="E140" s="177">
        <f>RES_hhdet_tesh!E140/RES_summary!E$19</f>
        <v>0</v>
      </c>
      <c r="F140" s="177">
        <f>RES_hhdet_tesh!F140/RES_summary!F$19</f>
        <v>0</v>
      </c>
      <c r="G140" s="177">
        <f>RES_hhdet_tesh!G140/RES_summary!G$19</f>
        <v>0</v>
      </c>
      <c r="H140" s="177">
        <f>RES_hhdet_tesh!H140/RES_summary!H$19</f>
        <v>0</v>
      </c>
      <c r="I140" s="177">
        <f>RES_hhdet_tesh!I140/RES_summary!I$19</f>
        <v>0</v>
      </c>
      <c r="J140" s="177">
        <f>RES_hhdet_tesh!J140/RES_summary!J$19</f>
        <v>0</v>
      </c>
      <c r="K140" s="177">
        <f>RES_hhdet_tesh!K140/RES_summary!K$19</f>
        <v>0</v>
      </c>
      <c r="L140" s="177">
        <f>RES_hhdet_tesh!L140/RES_summary!L$19</f>
        <v>0</v>
      </c>
      <c r="M140" s="177">
        <f>RES_hhdet_tesh!M140/RES_summary!M$19</f>
        <v>0</v>
      </c>
      <c r="N140" s="177">
        <f>RES_hhdet_tesh!N140/RES_summary!N$19</f>
        <v>0</v>
      </c>
      <c r="O140" s="177">
        <f>RES_hhdet_tesh!O140/RES_summary!O$19</f>
        <v>0</v>
      </c>
      <c r="P140" s="177">
        <f>RES_hhdet_tesh!P140/RES_summary!P$19</f>
        <v>0</v>
      </c>
      <c r="Q140" s="177">
        <f>RES_hhdet_tesh!Q140/RES_summary!Q$19</f>
        <v>0</v>
      </c>
    </row>
    <row r="141" spans="1:17" ht="12" customHeight="1" x14ac:dyDescent="0.25">
      <c r="A141" s="29" t="s">
        <v>140</v>
      </c>
      <c r="B141" s="176">
        <f>RES_hhdet_tesh!B141/RES_summary!B$19</f>
        <v>0</v>
      </c>
      <c r="C141" s="176">
        <f>RES_hhdet_tesh!C141/RES_summary!C$19</f>
        <v>0</v>
      </c>
      <c r="D141" s="176">
        <f>RES_hhdet_tesh!D141/RES_summary!D$19</f>
        <v>0</v>
      </c>
      <c r="E141" s="176">
        <f>RES_hhdet_tesh!E141/RES_summary!E$19</f>
        <v>0</v>
      </c>
      <c r="F141" s="176">
        <f>RES_hhdet_tesh!F141/RES_summary!F$19</f>
        <v>0</v>
      </c>
      <c r="G141" s="176">
        <f>RES_hhdet_tesh!G141/RES_summary!G$19</f>
        <v>0</v>
      </c>
      <c r="H141" s="176">
        <f>RES_hhdet_tesh!H141/RES_summary!H$19</f>
        <v>0</v>
      </c>
      <c r="I141" s="176">
        <f>RES_hhdet_tesh!I141/RES_summary!I$19</f>
        <v>0</v>
      </c>
      <c r="J141" s="176">
        <f>RES_hhdet_tesh!J141/RES_summary!J$19</f>
        <v>0</v>
      </c>
      <c r="K141" s="176">
        <f>RES_hhdet_tesh!K141/RES_summary!K$19</f>
        <v>0</v>
      </c>
      <c r="L141" s="176">
        <f>RES_hhdet_tesh!L141/RES_summary!L$19</f>
        <v>0</v>
      </c>
      <c r="M141" s="176">
        <f>RES_hhdet_tesh!M141/RES_summary!M$19</f>
        <v>0</v>
      </c>
      <c r="N141" s="176">
        <f>RES_hhdet_tesh!N141/RES_summary!N$19</f>
        <v>0</v>
      </c>
      <c r="O141" s="176">
        <f>RES_hhdet_tesh!O141/RES_summary!O$19</f>
        <v>0</v>
      </c>
      <c r="P141" s="176">
        <f>RES_hhdet_tesh!P141/RES_summary!P$19</f>
        <v>0</v>
      </c>
      <c r="Q141" s="176">
        <f>RES_hhdet_tesh!Q141/RES_summary!Q$19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84">
        <f>RES_hhdet_tesh!B143/RES_summary!B$19</f>
        <v>70.754553379108231</v>
      </c>
      <c r="C143" s="184">
        <f>RES_hhdet_tesh!C143/RES_summary!C$19</f>
        <v>66.355724974270132</v>
      </c>
      <c r="D143" s="184">
        <f>RES_hhdet_tesh!D143/RES_summary!D$19</f>
        <v>69.140310535102799</v>
      </c>
      <c r="E143" s="184">
        <f>RES_hhdet_tesh!E143/RES_summary!E$19</f>
        <v>72.657062531120189</v>
      </c>
      <c r="F143" s="184">
        <f>RES_hhdet_tesh!F143/RES_summary!F$19</f>
        <v>68.107290878112082</v>
      </c>
      <c r="G143" s="184">
        <f>RES_hhdet_tesh!G143/RES_summary!G$19</f>
        <v>62.984585350263181</v>
      </c>
      <c r="H143" s="184">
        <f>RES_hhdet_tesh!H143/RES_summary!H$19</f>
        <v>65.588035428175615</v>
      </c>
      <c r="I143" s="184">
        <f>RES_hhdet_tesh!I143/RES_summary!I$19</f>
        <v>68.495079416369606</v>
      </c>
      <c r="J143" s="184">
        <f>RES_hhdet_tesh!J143/RES_summary!J$19</f>
        <v>64.312887005978126</v>
      </c>
      <c r="K143" s="184">
        <f>RES_hhdet_tesh!K143/RES_summary!K$19</f>
        <v>66.009808883342643</v>
      </c>
      <c r="L143" s="184">
        <f>RES_hhdet_tesh!L143/RES_summary!L$19</f>
        <v>61.828940036377482</v>
      </c>
      <c r="M143" s="184">
        <f>RES_hhdet_tesh!M143/RES_summary!M$19</f>
        <v>63.438424328022684</v>
      </c>
      <c r="N143" s="184">
        <f>RES_hhdet_tesh!N143/RES_summary!N$19</f>
        <v>61.204286034891481</v>
      </c>
      <c r="O143" s="184">
        <f>RES_hhdet_tesh!O143/RES_summary!O$19</f>
        <v>55.755162662806775</v>
      </c>
      <c r="P143" s="184">
        <f>RES_hhdet_tesh!P143/RES_summary!P$19</f>
        <v>54.282337031223484</v>
      </c>
      <c r="Q143" s="184">
        <f>RES_hhdet_tesh!Q143/RES_summary!Q$19</f>
        <v>59.483871568816099</v>
      </c>
    </row>
    <row r="144" spans="1:17" ht="12.95" customHeight="1" x14ac:dyDescent="0.25">
      <c r="A144" s="158" t="s">
        <v>65</v>
      </c>
      <c r="B144" s="178">
        <f>RES_hhdet_tesh!B144/RES_summary!B$19</f>
        <v>31.333394232719399</v>
      </c>
      <c r="C144" s="178">
        <f>RES_hhdet_tesh!C144/RES_summary!C$19</f>
        <v>29.689117487394569</v>
      </c>
      <c r="D144" s="178">
        <f>RES_hhdet_tesh!D144/RES_summary!D$19</f>
        <v>31.774421808873328</v>
      </c>
      <c r="E144" s="178">
        <f>RES_hhdet_tesh!E144/RES_summary!E$19</f>
        <v>34.243697823737868</v>
      </c>
      <c r="F144" s="178">
        <f>RES_hhdet_tesh!F144/RES_summary!F$19</f>
        <v>29.760712434596542</v>
      </c>
      <c r="G144" s="178">
        <f>RES_hhdet_tesh!G144/RES_summary!G$19</f>
        <v>24.939473505739393</v>
      </c>
      <c r="H144" s="178">
        <f>RES_hhdet_tesh!H144/RES_summary!H$19</f>
        <v>28.065915569002215</v>
      </c>
      <c r="I144" s="178">
        <f>RES_hhdet_tesh!I144/RES_summary!I$19</f>
        <v>29.720422069645785</v>
      </c>
      <c r="J144" s="178">
        <f>RES_hhdet_tesh!J144/RES_summary!J$19</f>
        <v>25.56602845685822</v>
      </c>
      <c r="K144" s="178">
        <f>RES_hhdet_tesh!K144/RES_summary!K$19</f>
        <v>26.995659209954258</v>
      </c>
      <c r="L144" s="178">
        <f>RES_hhdet_tesh!L144/RES_summary!L$19</f>
        <v>22.949318904315586</v>
      </c>
      <c r="M144" s="178">
        <f>RES_hhdet_tesh!M144/RES_summary!M$19</f>
        <v>24.998009996550032</v>
      </c>
      <c r="N144" s="178">
        <f>RES_hhdet_tesh!N144/RES_summary!N$19</f>
        <v>23.511139409961388</v>
      </c>
      <c r="O144" s="178">
        <f>RES_hhdet_tesh!O144/RES_summary!O$19</f>
        <v>19.304924162756567</v>
      </c>
      <c r="P144" s="178">
        <f>RES_hhdet_tesh!P144/RES_summary!P$19</f>
        <v>17.604327886848125</v>
      </c>
      <c r="Q144" s="178">
        <f>RES_hhdet_tesh!Q144/RES_summary!Q$19</f>
        <v>21.414714065300295</v>
      </c>
    </row>
    <row r="145" spans="1:17" ht="12" customHeight="1" x14ac:dyDescent="0.25">
      <c r="A145" s="23" t="s">
        <v>60</v>
      </c>
      <c r="B145" s="177">
        <f>RES_hhdet_tesh!B145/RES_summary!B$19</f>
        <v>31.333394232719399</v>
      </c>
      <c r="C145" s="177">
        <f>RES_hhdet_tesh!C145/RES_summary!C$19</f>
        <v>29.689117487394569</v>
      </c>
      <c r="D145" s="177">
        <f>RES_hhdet_tesh!D145/RES_summary!D$19</f>
        <v>31.774421808873328</v>
      </c>
      <c r="E145" s="177">
        <f>RES_hhdet_tesh!E145/RES_summary!E$19</f>
        <v>34.243697823737868</v>
      </c>
      <c r="F145" s="177">
        <f>RES_hhdet_tesh!F145/RES_summary!F$19</f>
        <v>29.760712434596542</v>
      </c>
      <c r="G145" s="177">
        <f>RES_hhdet_tesh!G145/RES_summary!G$19</f>
        <v>24.939473505739393</v>
      </c>
      <c r="H145" s="177">
        <f>RES_hhdet_tesh!H145/RES_summary!H$19</f>
        <v>28.065915569002215</v>
      </c>
      <c r="I145" s="177">
        <f>RES_hhdet_tesh!I145/RES_summary!I$19</f>
        <v>29.720422069645785</v>
      </c>
      <c r="J145" s="177">
        <f>RES_hhdet_tesh!J145/RES_summary!J$19</f>
        <v>25.56602845685822</v>
      </c>
      <c r="K145" s="177">
        <f>RES_hhdet_tesh!K145/RES_summary!K$19</f>
        <v>26.995659209954258</v>
      </c>
      <c r="L145" s="177">
        <f>RES_hhdet_tesh!L145/RES_summary!L$19</f>
        <v>22.949318904315586</v>
      </c>
      <c r="M145" s="177">
        <f>RES_hhdet_tesh!M145/RES_summary!M$19</f>
        <v>24.998009996550032</v>
      </c>
      <c r="N145" s="177">
        <f>RES_hhdet_tesh!N145/RES_summary!N$19</f>
        <v>23.511139409961388</v>
      </c>
      <c r="O145" s="177">
        <f>RES_hhdet_tesh!O145/RES_summary!O$19</f>
        <v>19.304924162756567</v>
      </c>
      <c r="P145" s="177">
        <f>RES_hhdet_tesh!P145/RES_summary!P$19</f>
        <v>17.604327886848125</v>
      </c>
      <c r="Q145" s="177">
        <f>RES_hhdet_tesh!Q145/RES_summary!Q$19</f>
        <v>21.414714065300295</v>
      </c>
    </row>
    <row r="146" spans="1:17" ht="12.95" customHeight="1" x14ac:dyDescent="0.25">
      <c r="A146" s="158" t="s">
        <v>112</v>
      </c>
      <c r="B146" s="178">
        <f>RES_hhdet_tesh!B146/RES_summary!B$19</f>
        <v>13.602848488461314</v>
      </c>
      <c r="C146" s="178">
        <f>RES_hhdet_tesh!C146/RES_summary!C$19</f>
        <v>13.683632741553659</v>
      </c>
      <c r="D146" s="178">
        <f>RES_hhdet_tesh!D146/RES_summary!D$19</f>
        <v>13.733357236021241</v>
      </c>
      <c r="E146" s="178">
        <f>RES_hhdet_tesh!E146/RES_summary!E$19</f>
        <v>13.825084602656045</v>
      </c>
      <c r="F146" s="178">
        <f>RES_hhdet_tesh!F146/RES_summary!F$19</f>
        <v>13.948590074283484</v>
      </c>
      <c r="G146" s="178">
        <f>RES_hhdet_tesh!G146/RES_summary!G$19</f>
        <v>14.040717240254093</v>
      </c>
      <c r="H146" s="178">
        <f>RES_hhdet_tesh!H146/RES_summary!H$19</f>
        <v>14.176353246089862</v>
      </c>
      <c r="I146" s="178">
        <f>RES_hhdet_tesh!I146/RES_summary!I$19</f>
        <v>14.247187626295384</v>
      </c>
      <c r="J146" s="178">
        <f>RES_hhdet_tesh!J146/RES_summary!J$19</f>
        <v>14.605458336910441</v>
      </c>
      <c r="K146" s="178">
        <f>RES_hhdet_tesh!K146/RES_summary!K$19</f>
        <v>14.84082860068149</v>
      </c>
      <c r="L146" s="178">
        <f>RES_hhdet_tesh!L146/RES_summary!L$19</f>
        <v>14.823847055354005</v>
      </c>
      <c r="M146" s="178">
        <f>RES_hhdet_tesh!M146/RES_summary!M$19</f>
        <v>14.715543355386293</v>
      </c>
      <c r="N146" s="178">
        <f>RES_hhdet_tesh!N146/RES_summary!N$19</f>
        <v>14.718446972180095</v>
      </c>
      <c r="O146" s="178">
        <f>RES_hhdet_tesh!O146/RES_summary!O$19</f>
        <v>14.654585048075518</v>
      </c>
      <c r="P146" s="178">
        <f>RES_hhdet_tesh!P146/RES_summary!P$19</f>
        <v>14.631802025642068</v>
      </c>
      <c r="Q146" s="178">
        <f>RES_hhdet_tesh!Q146/RES_summary!Q$19</f>
        <v>14.703691717494417</v>
      </c>
    </row>
    <row r="147" spans="1:17" ht="12" customHeight="1" x14ac:dyDescent="0.25">
      <c r="A147" s="23" t="s">
        <v>60</v>
      </c>
      <c r="B147" s="177">
        <f>RES_hhdet_tesh!B147/RES_summary!B$19</f>
        <v>13.602848488461314</v>
      </c>
      <c r="C147" s="177">
        <f>RES_hhdet_tesh!C147/RES_summary!C$19</f>
        <v>13.683632741553659</v>
      </c>
      <c r="D147" s="177">
        <f>RES_hhdet_tesh!D147/RES_summary!D$19</f>
        <v>13.733357236021241</v>
      </c>
      <c r="E147" s="177">
        <f>RES_hhdet_tesh!E147/RES_summary!E$19</f>
        <v>13.825084602656045</v>
      </c>
      <c r="F147" s="177">
        <f>RES_hhdet_tesh!F147/RES_summary!F$19</f>
        <v>13.948590074283484</v>
      </c>
      <c r="G147" s="177">
        <f>RES_hhdet_tesh!G147/RES_summary!G$19</f>
        <v>14.040717240254093</v>
      </c>
      <c r="H147" s="177">
        <f>RES_hhdet_tesh!H147/RES_summary!H$19</f>
        <v>14.176353246089862</v>
      </c>
      <c r="I147" s="177">
        <f>RES_hhdet_tesh!I147/RES_summary!I$19</f>
        <v>14.247187626295384</v>
      </c>
      <c r="J147" s="177">
        <f>RES_hhdet_tesh!J147/RES_summary!J$19</f>
        <v>14.605458336910441</v>
      </c>
      <c r="K147" s="177">
        <f>RES_hhdet_tesh!K147/RES_summary!K$19</f>
        <v>14.84082860068149</v>
      </c>
      <c r="L147" s="177">
        <f>RES_hhdet_tesh!L147/RES_summary!L$19</f>
        <v>14.823847055354005</v>
      </c>
      <c r="M147" s="177">
        <f>RES_hhdet_tesh!M147/RES_summary!M$19</f>
        <v>14.715543355386293</v>
      </c>
      <c r="N147" s="177">
        <f>RES_hhdet_tesh!N147/RES_summary!N$19</f>
        <v>14.718446972180095</v>
      </c>
      <c r="O147" s="177">
        <f>RES_hhdet_tesh!O147/RES_summary!O$19</f>
        <v>14.654585048075518</v>
      </c>
      <c r="P147" s="177">
        <f>RES_hhdet_tesh!P147/RES_summary!P$19</f>
        <v>14.631802025642068</v>
      </c>
      <c r="Q147" s="177">
        <f>RES_hhdet_tesh!Q147/RES_summary!Q$19</f>
        <v>14.703691717494417</v>
      </c>
    </row>
    <row r="148" spans="1:17" ht="12" customHeight="1" x14ac:dyDescent="0.25">
      <c r="A148" s="158" t="s">
        <v>63</v>
      </c>
      <c r="B148" s="178">
        <f>RES_hhdet_tesh!B148/RES_summary!B$19</f>
        <v>18.10484916990654</v>
      </c>
      <c r="C148" s="178">
        <f>RES_hhdet_tesh!C148/RES_summary!C$19</f>
        <v>16.980050285142124</v>
      </c>
      <c r="D148" s="178">
        <f>RES_hhdet_tesh!D148/RES_summary!D$19</f>
        <v>17.598120795170082</v>
      </c>
      <c r="E148" s="178">
        <f>RES_hhdet_tesh!E148/RES_summary!E$19</f>
        <v>17.764100066620447</v>
      </c>
      <c r="F148" s="178">
        <f>RES_hhdet_tesh!F148/RES_summary!F$19</f>
        <v>17.347315103141383</v>
      </c>
      <c r="G148" s="178">
        <f>RES_hhdet_tesh!G148/RES_summary!G$19</f>
        <v>17.100362337936957</v>
      </c>
      <c r="H148" s="178">
        <f>RES_hhdet_tesh!H148/RES_summary!H$19</f>
        <v>16.35081803825862</v>
      </c>
      <c r="I148" s="178">
        <f>RES_hhdet_tesh!I148/RES_summary!I$19</f>
        <v>16.909451725038647</v>
      </c>
      <c r="J148" s="178">
        <f>RES_hhdet_tesh!J148/RES_summary!J$19</f>
        <v>16.749087202145713</v>
      </c>
      <c r="K148" s="178">
        <f>RES_hhdet_tesh!K148/RES_summary!K$19</f>
        <v>16.599319134046844</v>
      </c>
      <c r="L148" s="178">
        <f>RES_hhdet_tesh!L148/RES_summary!L$19</f>
        <v>16.311357183227148</v>
      </c>
      <c r="M148" s="178">
        <f>RES_hhdet_tesh!M148/RES_summary!M$19</f>
        <v>16.097539649475848</v>
      </c>
      <c r="N148" s="178">
        <f>RES_hhdet_tesh!N148/RES_summary!N$19</f>
        <v>15.653012097211713</v>
      </c>
      <c r="O148" s="178">
        <f>RES_hhdet_tesh!O148/RES_summary!O$19</f>
        <v>15.21822672403246</v>
      </c>
      <c r="P148" s="178">
        <f>RES_hhdet_tesh!P148/RES_summary!P$19</f>
        <v>15.648060686648325</v>
      </c>
      <c r="Q148" s="178">
        <f>RES_hhdet_tesh!Q148/RES_summary!Q$19</f>
        <v>16.635331626991366</v>
      </c>
    </row>
    <row r="149" spans="1:17" ht="12" customHeight="1" x14ac:dyDescent="0.25">
      <c r="A149" s="167" t="s">
        <v>144</v>
      </c>
      <c r="B149" s="183">
        <f>RES_hhdet_tesh!B149/RES_summary!B$19</f>
        <v>18.008357739859498</v>
      </c>
      <c r="C149" s="183">
        <f>RES_hhdet_tesh!C149/RES_summary!C$19</f>
        <v>17.029363290667753</v>
      </c>
      <c r="D149" s="183">
        <f>RES_hhdet_tesh!D149/RES_summary!D$19</f>
        <v>17.637905603021416</v>
      </c>
      <c r="E149" s="183">
        <f>RES_hhdet_tesh!E149/RES_summary!E$19</f>
        <v>17.710659428346872</v>
      </c>
      <c r="F149" s="183">
        <f>RES_hhdet_tesh!F149/RES_summary!F$19</f>
        <v>17.474940824952604</v>
      </c>
      <c r="G149" s="183">
        <f>RES_hhdet_tesh!G149/RES_summary!G$19</f>
        <v>17.11945758389335</v>
      </c>
      <c r="H149" s="183">
        <f>RES_hhdet_tesh!H149/RES_summary!H$19</f>
        <v>16.431461364460244</v>
      </c>
      <c r="I149" s="183">
        <f>RES_hhdet_tesh!I149/RES_summary!I$19</f>
        <v>17.542135023885287</v>
      </c>
      <c r="J149" s="183">
        <f>RES_hhdet_tesh!J149/RES_summary!J$19</f>
        <v>17.059283633764622</v>
      </c>
      <c r="K149" s="183">
        <f>RES_hhdet_tesh!K149/RES_summary!K$19</f>
        <v>16.886911483684241</v>
      </c>
      <c r="L149" s="183">
        <f>RES_hhdet_tesh!L149/RES_summary!L$19</f>
        <v>16.689440385651711</v>
      </c>
      <c r="M149" s="183">
        <f>RES_hhdet_tesh!M149/RES_summary!M$19</f>
        <v>15.537856369297797</v>
      </c>
      <c r="N149" s="183">
        <f>RES_hhdet_tesh!N149/RES_summary!N$19</f>
        <v>14.622279794186491</v>
      </c>
      <c r="O149" s="183">
        <f>RES_hhdet_tesh!O149/RES_summary!O$19</f>
        <v>14.015411739901241</v>
      </c>
      <c r="P149" s="183">
        <f>RES_hhdet_tesh!P149/RES_summary!P$19</f>
        <v>14.077471976681</v>
      </c>
      <c r="Q149" s="183">
        <f>RES_hhdet_tesh!Q149/RES_summary!Q$19</f>
        <v>14.636980646197609</v>
      </c>
    </row>
    <row r="150" spans="1:17" ht="12" customHeight="1" x14ac:dyDescent="0.25">
      <c r="A150" s="167" t="s">
        <v>143</v>
      </c>
      <c r="B150" s="183">
        <f>RES_hhdet_tesh!B150/RES_summary!B$19</f>
        <v>18.005327729513485</v>
      </c>
      <c r="C150" s="183">
        <f>RES_hhdet_tesh!C150/RES_summary!C$19</f>
        <v>16.928405390285047</v>
      </c>
      <c r="D150" s="183">
        <f>RES_hhdet_tesh!D150/RES_summary!D$19</f>
        <v>17.455737839100372</v>
      </c>
      <c r="E150" s="183">
        <f>RES_hhdet_tesh!E150/RES_summary!E$19</f>
        <v>17.475773307809639</v>
      </c>
      <c r="F150" s="183">
        <f>RES_hhdet_tesh!F150/RES_summary!F$19</f>
        <v>17.107245340705173</v>
      </c>
      <c r="G150" s="183">
        <f>RES_hhdet_tesh!G150/RES_summary!G$19</f>
        <v>16.87334644755904</v>
      </c>
      <c r="H150" s="183">
        <f>RES_hhdet_tesh!H150/RES_summary!H$19</f>
        <v>16.063920181813678</v>
      </c>
      <c r="I150" s="183">
        <f>RES_hhdet_tesh!I150/RES_summary!I$19</f>
        <v>16.480621999482597</v>
      </c>
      <c r="J150" s="183">
        <f>RES_hhdet_tesh!J150/RES_summary!J$19</f>
        <v>16.21461274839713</v>
      </c>
      <c r="K150" s="183">
        <f>RES_hhdet_tesh!K150/RES_summary!K$19</f>
        <v>16.111497090033346</v>
      </c>
      <c r="L150" s="183">
        <f>RES_hhdet_tesh!L150/RES_summary!L$19</f>
        <v>15.869158710146758</v>
      </c>
      <c r="M150" s="183">
        <f>RES_hhdet_tesh!M150/RES_summary!M$19</f>
        <v>15.69424819519095</v>
      </c>
      <c r="N150" s="183">
        <f>RES_hhdet_tesh!N150/RES_summary!N$19</f>
        <v>15.380924104675607</v>
      </c>
      <c r="O150" s="183">
        <f>RES_hhdet_tesh!O150/RES_summary!O$19</f>
        <v>15.068310659065586</v>
      </c>
      <c r="P150" s="183">
        <f>RES_hhdet_tesh!P150/RES_summary!P$19</f>
        <v>15.446097162010467</v>
      </c>
      <c r="Q150" s="183">
        <f>RES_hhdet_tesh!Q150/RES_summary!Q$19</f>
        <v>16.217203918106051</v>
      </c>
    </row>
    <row r="151" spans="1:17" ht="12" customHeight="1" x14ac:dyDescent="0.25">
      <c r="A151" s="166" t="s">
        <v>57</v>
      </c>
      <c r="B151" s="182">
        <f>RES_hhdet_tesh!B151/RES_summary!B$19</f>
        <v>0.36016715479718747</v>
      </c>
      <c r="C151" s="182">
        <f>RES_hhdet_tesh!C151/RES_summary!C$19</f>
        <v>0.17222095606141197</v>
      </c>
      <c r="D151" s="182">
        <f>RES_hhdet_tesh!D151/RES_summary!D$19</f>
        <v>0.35882744033050223</v>
      </c>
      <c r="E151" s="182">
        <f>RES_hhdet_tesh!E151/RES_summary!E$19</f>
        <v>0.36100371280134702</v>
      </c>
      <c r="F151" s="182">
        <f>RES_hhdet_tesh!F151/RES_summary!F$19</f>
        <v>0.35587300910353326</v>
      </c>
      <c r="G151" s="182">
        <f>RES_hhdet_tesh!G151/RES_summary!G$19</f>
        <v>2.1059522732774645</v>
      </c>
      <c r="H151" s="182">
        <f>RES_hhdet_tesh!H151/RES_summary!H$19</f>
        <v>0.75847124872168092</v>
      </c>
      <c r="I151" s="182">
        <f>RES_hhdet_tesh!I151/RES_summary!I$19</f>
        <v>0.34418959845846675</v>
      </c>
      <c r="J151" s="182">
        <f>RES_hhdet_tesh!J151/RES_summary!J$19</f>
        <v>0.33913192205434667</v>
      </c>
      <c r="K151" s="182">
        <f>RES_hhdet_tesh!K151/RES_summary!K$19</f>
        <v>0.33693312263330305</v>
      </c>
      <c r="L151" s="182">
        <f>RES_hhdet_tesh!L151/RES_summary!L$19</f>
        <v>0.33121941005335476</v>
      </c>
      <c r="M151" s="182">
        <f>RES_hhdet_tesh!M151/RES_summary!M$19</f>
        <v>0.3092659948856975</v>
      </c>
      <c r="N151" s="182">
        <f>RES_hhdet_tesh!N151/RES_summary!N$19</f>
        <v>0.29015300399463556</v>
      </c>
      <c r="O151" s="182">
        <f>RES_hhdet_tesh!O151/RES_summary!O$19</f>
        <v>0.27807602925222746</v>
      </c>
      <c r="P151" s="182">
        <f>RES_hhdet_tesh!P151/RES_summary!P$19</f>
        <v>0.49011900042246581</v>
      </c>
      <c r="Q151" s="182">
        <f>RES_hhdet_tesh!Q151/RES_summary!Q$19</f>
        <v>1.2316705953073359</v>
      </c>
    </row>
    <row r="152" spans="1:17" ht="12" customHeight="1" x14ac:dyDescent="0.25">
      <c r="A152" s="147" t="s">
        <v>59</v>
      </c>
      <c r="B152" s="181">
        <f>RES_hhdet_tesh!B152/RES_summary!B$19</f>
        <v>17.645160574716297</v>
      </c>
      <c r="C152" s="181">
        <f>RES_hhdet_tesh!C152/RES_summary!C$19</f>
        <v>16.756184434223634</v>
      </c>
      <c r="D152" s="181">
        <f>RES_hhdet_tesh!D152/RES_summary!D$19</f>
        <v>17.096910398769865</v>
      </c>
      <c r="E152" s="181">
        <f>RES_hhdet_tesh!E152/RES_summary!E$19</f>
        <v>17.114769595008294</v>
      </c>
      <c r="F152" s="181">
        <f>RES_hhdet_tesh!F152/RES_summary!F$19</f>
        <v>16.75137233160164</v>
      </c>
      <c r="G152" s="181">
        <f>RES_hhdet_tesh!G152/RES_summary!G$19</f>
        <v>14.767394174281572</v>
      </c>
      <c r="H152" s="181">
        <f>RES_hhdet_tesh!H152/RES_summary!H$19</f>
        <v>15.305448933091997</v>
      </c>
      <c r="I152" s="181">
        <f>RES_hhdet_tesh!I152/RES_summary!I$19</f>
        <v>16.136432401024134</v>
      </c>
      <c r="J152" s="181">
        <f>RES_hhdet_tesh!J152/RES_summary!J$19</f>
        <v>15.875480826342784</v>
      </c>
      <c r="K152" s="181">
        <f>RES_hhdet_tesh!K152/RES_summary!K$19</f>
        <v>15.774563967400043</v>
      </c>
      <c r="L152" s="181">
        <f>RES_hhdet_tesh!L152/RES_summary!L$19</f>
        <v>15.537939300093402</v>
      </c>
      <c r="M152" s="181">
        <f>RES_hhdet_tesh!M152/RES_summary!M$19</f>
        <v>15.384982200305251</v>
      </c>
      <c r="N152" s="181">
        <f>RES_hhdet_tesh!N152/RES_summary!N$19</f>
        <v>15.090771100680977</v>
      </c>
      <c r="O152" s="181">
        <f>RES_hhdet_tesh!O152/RES_summary!O$19</f>
        <v>14.790234629813355</v>
      </c>
      <c r="P152" s="181">
        <f>RES_hhdet_tesh!P152/RES_summary!P$19</f>
        <v>14.955978161588002</v>
      </c>
      <c r="Q152" s="181">
        <f>RES_hhdet_tesh!Q152/RES_summary!Q$19</f>
        <v>14.985533322798714</v>
      </c>
    </row>
    <row r="153" spans="1:17" ht="12" customHeight="1" x14ac:dyDescent="0.25">
      <c r="A153" s="163" t="s">
        <v>142</v>
      </c>
      <c r="B153" s="180">
        <f>RES_hhdet_tesh!B153/RES_summary!B$19</f>
        <v>18.777765467402133</v>
      </c>
      <c r="C153" s="180">
        <f>RES_hhdet_tesh!C153/RES_summary!C$19</f>
        <v>17.267629014786994</v>
      </c>
      <c r="D153" s="180">
        <f>RES_hhdet_tesh!D153/RES_summary!D$19</f>
        <v>18.285192917729812</v>
      </c>
      <c r="E153" s="180">
        <f>RES_hhdet_tesh!E153/RES_summary!E$19</f>
        <v>19.01637083541209</v>
      </c>
      <c r="F153" s="180">
        <f>RES_hhdet_tesh!F153/RES_summary!F$19</f>
        <v>18.868693431676448</v>
      </c>
      <c r="G153" s="180">
        <f>RES_hhdet_tesh!G153/RES_summary!G$19</f>
        <v>18.052642319338922</v>
      </c>
      <c r="H153" s="180">
        <f>RES_hhdet_tesh!H153/RES_summary!H$19</f>
        <v>17.676783065606994</v>
      </c>
      <c r="I153" s="180">
        <f>RES_hhdet_tesh!I153/RES_summary!I$19</f>
        <v>21.297867949374378</v>
      </c>
      <c r="J153" s="180">
        <f>RES_hhdet_tesh!J153/RES_summary!J$19</f>
        <v>21.467891752639261</v>
      </c>
      <c r="K153" s="180">
        <f>RES_hhdet_tesh!K153/RES_summary!K$19</f>
        <v>20.925291688157415</v>
      </c>
      <c r="L153" s="180">
        <f>RES_hhdet_tesh!L153/RES_summary!L$19</f>
        <v>21.78874453348163</v>
      </c>
      <c r="M153" s="180">
        <f>RES_hhdet_tesh!M153/RES_summary!M$19</f>
        <v>21.315563213655661</v>
      </c>
      <c r="N153" s="180">
        <f>RES_hhdet_tesh!N153/RES_summary!N$19</f>
        <v>19.924083412806159</v>
      </c>
      <c r="O153" s="180">
        <f>RES_hhdet_tesh!O153/RES_summary!O$19</f>
        <v>19.304962931655734</v>
      </c>
      <c r="P153" s="180">
        <f>RES_hhdet_tesh!P153/RES_summary!P$19</f>
        <v>18.802138546964255</v>
      </c>
      <c r="Q153" s="180">
        <f>RES_hhdet_tesh!Q153/RES_summary!Q$19</f>
        <v>19.846550121797161</v>
      </c>
    </row>
    <row r="154" spans="1:17" ht="12" customHeight="1" x14ac:dyDescent="0.25">
      <c r="A154" s="161" t="s">
        <v>141</v>
      </c>
      <c r="B154" s="179">
        <f>RES_hhdet_tesh!B154/RES_summary!B$19</f>
        <v>18.020715884064341</v>
      </c>
      <c r="C154" s="179">
        <f>RES_hhdet_tesh!C154/RES_summary!C$19</f>
        <v>16.930459967398914</v>
      </c>
      <c r="D154" s="179">
        <f>RES_hhdet_tesh!D154/RES_summary!D$19</f>
        <v>17.469400258329955</v>
      </c>
      <c r="E154" s="179">
        <f>RES_hhdet_tesh!E154/RES_summary!E$19</f>
        <v>17.506037231604203</v>
      </c>
      <c r="F154" s="179">
        <f>RES_hhdet_tesh!F154/RES_summary!F$19</f>
        <v>17.132466399864697</v>
      </c>
      <c r="G154" s="179">
        <f>RES_hhdet_tesh!G154/RES_summary!G$19</f>
        <v>16.968389432107678</v>
      </c>
      <c r="H154" s="179">
        <f>RES_hhdet_tesh!H154/RES_summary!H$19</f>
        <v>16.112962809312254</v>
      </c>
      <c r="I154" s="179">
        <f>RES_hhdet_tesh!I154/RES_summary!I$19</f>
        <v>16.568689551250483</v>
      </c>
      <c r="J154" s="179">
        <f>RES_hhdet_tesh!J154/RES_summary!J$19</f>
        <v>16.308390190040594</v>
      </c>
      <c r="K154" s="179">
        <f>RES_hhdet_tesh!K154/RES_summary!K$19</f>
        <v>16.196681122295121</v>
      </c>
      <c r="L154" s="179">
        <f>RES_hhdet_tesh!L154/RES_summary!L$19</f>
        <v>15.975439638232288</v>
      </c>
      <c r="M154" s="179">
        <f>RES_hhdet_tesh!M154/RES_summary!M$19</f>
        <v>15.812910536809595</v>
      </c>
      <c r="N154" s="179">
        <f>RES_hhdet_tesh!N154/RES_summary!N$19</f>
        <v>15.489280011886255</v>
      </c>
      <c r="O154" s="179">
        <f>RES_hhdet_tesh!O154/RES_summary!O$19</f>
        <v>15.174640203138702</v>
      </c>
      <c r="P154" s="179">
        <f>RES_hhdet_tesh!P154/RES_summary!P$19</f>
        <v>15.608588302697699</v>
      </c>
      <c r="Q154" s="179">
        <f>RES_hhdet_tesh!Q154/RES_summary!Q$19</f>
        <v>16.645472620071722</v>
      </c>
    </row>
    <row r="155" spans="1:17" ht="12" customHeight="1" x14ac:dyDescent="0.25">
      <c r="A155" s="148" t="s">
        <v>60</v>
      </c>
      <c r="B155" s="177">
        <f>RES_hhdet_tesh!B155/RES_summary!B$19</f>
        <v>0.37555530934803877</v>
      </c>
      <c r="C155" s="177">
        <f>RES_hhdet_tesh!C155/RES_summary!C$19</f>
        <v>0.17427553317528247</v>
      </c>
      <c r="D155" s="177">
        <f>RES_hhdet_tesh!D155/RES_summary!D$19</f>
        <v>0.37248985956008585</v>
      </c>
      <c r="E155" s="177">
        <f>RES_hhdet_tesh!E155/RES_summary!E$19</f>
        <v>0.39126763659591024</v>
      </c>
      <c r="F155" s="177">
        <f>RES_hhdet_tesh!F155/RES_summary!F$19</f>
        <v>0.38109406826306891</v>
      </c>
      <c r="G155" s="177">
        <f>RES_hhdet_tesh!G155/RES_summary!G$19</f>
        <v>2.2009952578261043</v>
      </c>
      <c r="H155" s="177">
        <f>RES_hhdet_tesh!H155/RES_summary!H$19</f>
        <v>0.80751387622026194</v>
      </c>
      <c r="I155" s="177">
        <f>RES_hhdet_tesh!I155/RES_summary!I$19</f>
        <v>0.43225715022634453</v>
      </c>
      <c r="J155" s="177">
        <f>RES_hhdet_tesh!J155/RES_summary!J$19</f>
        <v>0.43290936369780847</v>
      </c>
      <c r="K155" s="177">
        <f>RES_hhdet_tesh!K155/RES_summary!K$19</f>
        <v>0.42211715489507262</v>
      </c>
      <c r="L155" s="177">
        <f>RES_hhdet_tesh!L155/RES_summary!L$19</f>
        <v>0.43750033813889516</v>
      </c>
      <c r="M155" s="177">
        <f>RES_hhdet_tesh!M155/RES_summary!M$19</f>
        <v>0.42792833650435408</v>
      </c>
      <c r="N155" s="177">
        <f>RES_hhdet_tesh!N155/RES_summary!N$19</f>
        <v>0.39850891120527815</v>
      </c>
      <c r="O155" s="177">
        <f>RES_hhdet_tesh!O155/RES_summary!O$19</f>
        <v>0.38440557332534941</v>
      </c>
      <c r="P155" s="177">
        <f>RES_hhdet_tesh!P155/RES_summary!P$19</f>
        <v>0.65261014110970417</v>
      </c>
      <c r="Q155" s="177">
        <f>RES_hhdet_tesh!Q155/RES_summary!Q$19</f>
        <v>1.6599392972730134</v>
      </c>
    </row>
    <row r="156" spans="1:17" ht="12" customHeight="1" x14ac:dyDescent="0.25">
      <c r="A156" s="148" t="s">
        <v>59</v>
      </c>
      <c r="B156" s="177">
        <f>RES_hhdet_tesh!B156/RES_summary!B$19</f>
        <v>17.6451605747163</v>
      </c>
      <c r="C156" s="177">
        <f>RES_hhdet_tesh!C156/RES_summary!C$19</f>
        <v>16.756184434223631</v>
      </c>
      <c r="D156" s="177">
        <f>RES_hhdet_tesh!D156/RES_summary!D$19</f>
        <v>17.096910398769872</v>
      </c>
      <c r="E156" s="177">
        <f>RES_hhdet_tesh!E156/RES_summary!E$19</f>
        <v>17.114769595008298</v>
      </c>
      <c r="F156" s="177">
        <f>RES_hhdet_tesh!F156/RES_summary!F$19</f>
        <v>16.751372331601623</v>
      </c>
      <c r="G156" s="177">
        <f>RES_hhdet_tesh!G156/RES_summary!G$19</f>
        <v>14.76739417428157</v>
      </c>
      <c r="H156" s="177">
        <f>RES_hhdet_tesh!H156/RES_summary!H$19</f>
        <v>15.305448933091993</v>
      </c>
      <c r="I156" s="177">
        <f>RES_hhdet_tesh!I156/RES_summary!I$19</f>
        <v>16.136432401024141</v>
      </c>
      <c r="J156" s="177">
        <f>RES_hhdet_tesh!J156/RES_summary!J$19</f>
        <v>15.875480826342784</v>
      </c>
      <c r="K156" s="177">
        <f>RES_hhdet_tesh!K156/RES_summary!K$19</f>
        <v>15.774563967400047</v>
      </c>
      <c r="L156" s="177">
        <f>RES_hhdet_tesh!L156/RES_summary!L$19</f>
        <v>15.537939300093395</v>
      </c>
      <c r="M156" s="177">
        <f>RES_hhdet_tesh!M156/RES_summary!M$19</f>
        <v>15.384982200305242</v>
      </c>
      <c r="N156" s="177">
        <f>RES_hhdet_tesh!N156/RES_summary!N$19</f>
        <v>15.090771100680977</v>
      </c>
      <c r="O156" s="177">
        <f>RES_hhdet_tesh!O156/RES_summary!O$19</f>
        <v>14.790234629813352</v>
      </c>
      <c r="P156" s="177">
        <f>RES_hhdet_tesh!P156/RES_summary!P$19</f>
        <v>14.955978161587996</v>
      </c>
      <c r="Q156" s="177">
        <f>RES_hhdet_tesh!Q156/RES_summary!Q$19</f>
        <v>14.985533322798711</v>
      </c>
    </row>
    <row r="157" spans="1:17" ht="12" customHeight="1" x14ac:dyDescent="0.25">
      <c r="A157" s="158" t="s">
        <v>62</v>
      </c>
      <c r="B157" s="178">
        <f>RES_hhdet_tesh!B157/RES_summary!B$19</f>
        <v>7.7134614880209655</v>
      </c>
      <c r="C157" s="178">
        <f>RES_hhdet_tesh!C157/RES_summary!C$19</f>
        <v>6.0029244601797789</v>
      </c>
      <c r="D157" s="178">
        <f>RES_hhdet_tesh!D157/RES_summary!D$19</f>
        <v>6.0344106950381589</v>
      </c>
      <c r="E157" s="178">
        <f>RES_hhdet_tesh!E157/RES_summary!E$19</f>
        <v>6.8241800381058297</v>
      </c>
      <c r="F157" s="178">
        <f>RES_hhdet_tesh!F157/RES_summary!F$19</f>
        <v>7.0506732660906613</v>
      </c>
      <c r="G157" s="178">
        <f>RES_hhdet_tesh!G157/RES_summary!G$19</f>
        <v>6.9040322663327371</v>
      </c>
      <c r="H157" s="178">
        <f>RES_hhdet_tesh!H157/RES_summary!H$19</f>
        <v>6.9949485748249147</v>
      </c>
      <c r="I157" s="178">
        <f>RES_hhdet_tesh!I157/RES_summary!I$19</f>
        <v>7.6180179953897866</v>
      </c>
      <c r="J157" s="178">
        <f>RES_hhdet_tesh!J157/RES_summary!J$19</f>
        <v>7.3923130100637531</v>
      </c>
      <c r="K157" s="178">
        <f>RES_hhdet_tesh!K157/RES_summary!K$19</f>
        <v>7.574001938660059</v>
      </c>
      <c r="L157" s="178">
        <f>RES_hhdet_tesh!L157/RES_summary!L$19</f>
        <v>7.7444168934807376</v>
      </c>
      <c r="M157" s="178">
        <f>RES_hhdet_tesh!M157/RES_summary!M$19</f>
        <v>7.6273313266105047</v>
      </c>
      <c r="N157" s="178">
        <f>RES_hhdet_tesh!N157/RES_summary!N$19</f>
        <v>7.3216875555382872</v>
      </c>
      <c r="O157" s="178">
        <f>RES_hhdet_tesh!O157/RES_summary!O$19</f>
        <v>6.5774267279422265</v>
      </c>
      <c r="P157" s="178">
        <f>RES_hhdet_tesh!P157/RES_summary!P$19</f>
        <v>6.3981464320849684</v>
      </c>
      <c r="Q157" s="178">
        <f>RES_hhdet_tesh!Q157/RES_summary!Q$19</f>
        <v>6.7301341590300181</v>
      </c>
    </row>
    <row r="158" spans="1:17" ht="12" customHeight="1" x14ac:dyDescent="0.25">
      <c r="A158" s="23" t="s">
        <v>57</v>
      </c>
      <c r="B158" s="177">
        <f>RES_hhdet_tesh!B158/RES_summary!B$19</f>
        <v>7.5517957455698204</v>
      </c>
      <c r="C158" s="177">
        <f>RES_hhdet_tesh!C158/RES_summary!C$19</f>
        <v>6.0298025925912411</v>
      </c>
      <c r="D158" s="177">
        <f>RES_hhdet_tesh!D158/RES_summary!D$19</f>
        <v>6.049106951550459</v>
      </c>
      <c r="E158" s="177">
        <f>RES_hhdet_tesh!E158/RES_summary!E$19</f>
        <v>6.6655993753648044</v>
      </c>
      <c r="F158" s="177">
        <f>RES_hhdet_tesh!F158/RES_summary!F$19</f>
        <v>6.985999362236309</v>
      </c>
      <c r="G158" s="177">
        <f>RES_hhdet_tesh!G158/RES_summary!G$19</f>
        <v>6.8960352108258949</v>
      </c>
      <c r="H158" s="177">
        <f>RES_hhdet_tesh!H158/RES_summary!H$19</f>
        <v>6.3429340930477096</v>
      </c>
      <c r="I158" s="177">
        <f>RES_hhdet_tesh!I158/RES_summary!I$19</f>
        <v>6.9286125458610979</v>
      </c>
      <c r="J158" s="177">
        <f>RES_hhdet_tesh!J158/RES_summary!J$19</f>
        <v>6.6084890039457447</v>
      </c>
      <c r="K158" s="177">
        <f>RES_hhdet_tesh!K158/RES_summary!K$19</f>
        <v>6.8152313927753188</v>
      </c>
      <c r="L158" s="177">
        <f>RES_hhdet_tesh!L158/RES_summary!L$19</f>
        <v>6.7487139468379675</v>
      </c>
      <c r="M158" s="177">
        <f>RES_hhdet_tesh!M158/RES_summary!M$19</f>
        <v>6.7052622883132234</v>
      </c>
      <c r="N158" s="177">
        <f>RES_hhdet_tesh!N158/RES_summary!N$19</f>
        <v>6.5163487694640043</v>
      </c>
      <c r="O158" s="177">
        <f>RES_hhdet_tesh!O158/RES_summary!O$19</f>
        <v>5.8735571292924638</v>
      </c>
      <c r="P158" s="177">
        <f>RES_hhdet_tesh!P158/RES_summary!P$19</f>
        <v>5.7874935871862627</v>
      </c>
      <c r="Q158" s="177">
        <f>RES_hhdet_tesh!Q158/RES_summary!Q$19</f>
        <v>6.0708718722571495</v>
      </c>
    </row>
    <row r="159" spans="1:17" ht="12" customHeight="1" x14ac:dyDescent="0.25">
      <c r="A159" s="29" t="s">
        <v>140</v>
      </c>
      <c r="B159" s="176">
        <f>RES_hhdet_tesh!B159/RES_summary!B$19</f>
        <v>7.8758640843574863</v>
      </c>
      <c r="C159" s="176">
        <f>RES_hhdet_tesh!C159/RES_summary!C$19</f>
        <v>5.9556152630968953</v>
      </c>
      <c r="D159" s="176">
        <f>RES_hhdet_tesh!D159/RES_summary!D$19</f>
        <v>6.0098617928946956</v>
      </c>
      <c r="E159" s="176">
        <f>RES_hhdet_tesh!E159/RES_summary!E$19</f>
        <v>7.0726749001460956</v>
      </c>
      <c r="F159" s="176">
        <f>RES_hhdet_tesh!F159/RES_summary!F$19</f>
        <v>7.1463225660015741</v>
      </c>
      <c r="G159" s="176">
        <f>RES_hhdet_tesh!G159/RES_summary!G$19</f>
        <v>6.9141845976373002</v>
      </c>
      <c r="H159" s="176">
        <f>RES_hhdet_tesh!H159/RES_summary!H$19</f>
        <v>7.6455513333195828</v>
      </c>
      <c r="I159" s="176">
        <f>RES_hhdet_tesh!I159/RES_summary!I$19</f>
        <v>8.2955467128142129</v>
      </c>
      <c r="J159" s="176">
        <f>RES_hhdet_tesh!J159/RES_summary!J$19</f>
        <v>8.1050625824263172</v>
      </c>
      <c r="K159" s="176">
        <f>RES_hhdet_tesh!K159/RES_summary!K$19</f>
        <v>8.2250627137609644</v>
      </c>
      <c r="L159" s="176">
        <f>RES_hhdet_tesh!L159/RES_summary!L$19</f>
        <v>8.5781897375032656</v>
      </c>
      <c r="M159" s="176">
        <f>RES_hhdet_tesh!M159/RES_summary!M$19</f>
        <v>8.5572926338826409</v>
      </c>
      <c r="N159" s="176">
        <f>RES_hhdet_tesh!N159/RES_summary!N$19</f>
        <v>8.099832799950919</v>
      </c>
      <c r="O159" s="176">
        <f>RES_hhdet_tesh!O159/RES_summary!O$19</f>
        <v>7.3514741310090201</v>
      </c>
      <c r="P159" s="176">
        <f>RES_hhdet_tesh!P159/RES_summary!P$19</f>
        <v>7.0252009872558467</v>
      </c>
      <c r="Q159" s="176">
        <f>RES_hhdet_tesh!Q159/RES_summary!Q$19</f>
        <v>7.3975961257472367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84">
        <f>RES_hhdet_tesh!B161/RES_summary!B$19</f>
        <v>60.801456715116963</v>
      </c>
      <c r="C161" s="184">
        <f>RES_hhdet_tesh!C161/RES_summary!C$19</f>
        <v>56.975815179729686</v>
      </c>
      <c r="D161" s="184">
        <f>RES_hhdet_tesh!D161/RES_summary!D$19</f>
        <v>60.537080803268026</v>
      </c>
      <c r="E161" s="184">
        <f>RES_hhdet_tesh!E161/RES_summary!E$19</f>
        <v>65.043055326376219</v>
      </c>
      <c r="F161" s="184">
        <f>RES_hhdet_tesh!F161/RES_summary!F$19</f>
        <v>61.132056911540566</v>
      </c>
      <c r="G161" s="184">
        <f>RES_hhdet_tesh!G161/RES_summary!G$19</f>
        <v>55.813097606976832</v>
      </c>
      <c r="H161" s="184">
        <f>RES_hhdet_tesh!H161/RES_summary!H$19</f>
        <v>59.702031043389859</v>
      </c>
      <c r="I161" s="184">
        <f>RES_hhdet_tesh!I161/RES_summary!I$19</f>
        <v>65.863070366783646</v>
      </c>
      <c r="J161" s="184">
        <f>RES_hhdet_tesh!J161/RES_summary!J$19</f>
        <v>59.412197106723127</v>
      </c>
      <c r="K161" s="184">
        <f>RES_hhdet_tesh!K161/RES_summary!K$19</f>
        <v>60.691735627362092</v>
      </c>
      <c r="L161" s="184">
        <f>RES_hhdet_tesh!L161/RES_summary!L$19</f>
        <v>57.692189422466193</v>
      </c>
      <c r="M161" s="184">
        <f>RES_hhdet_tesh!M161/RES_summary!M$19</f>
        <v>59.447155394077676</v>
      </c>
      <c r="N161" s="184">
        <f>RES_hhdet_tesh!N161/RES_summary!N$19</f>
        <v>56.723503615205935</v>
      </c>
      <c r="O161" s="184">
        <f>RES_hhdet_tesh!O161/RES_summary!O$19</f>
        <v>51.18319985180279</v>
      </c>
      <c r="P161" s="184">
        <f>RES_hhdet_tesh!P161/RES_summary!P$19</f>
        <v>50.187056951754798</v>
      </c>
      <c r="Q161" s="184">
        <f>RES_hhdet_tesh!Q161/RES_summary!Q$19</f>
        <v>56.400459127493029</v>
      </c>
    </row>
    <row r="162" spans="1:17" ht="12.95" customHeight="1" x14ac:dyDescent="0.25">
      <c r="A162" s="158" t="s">
        <v>65</v>
      </c>
      <c r="B162" s="178">
        <f>RES_hhdet_tesh!B162/RES_summary!B$19</f>
        <v>31.335410861395246</v>
      </c>
      <c r="C162" s="178">
        <f>RES_hhdet_tesh!C162/RES_summary!C$19</f>
        <v>30.067095405987672</v>
      </c>
      <c r="D162" s="178">
        <f>RES_hhdet_tesh!D162/RES_summary!D$19</f>
        <v>32.822822857105749</v>
      </c>
      <c r="E162" s="178">
        <f>RES_hhdet_tesh!E162/RES_summary!E$19</f>
        <v>36.250314423807382</v>
      </c>
      <c r="F162" s="178">
        <f>RES_hhdet_tesh!F162/RES_summary!F$19</f>
        <v>32.162518444586574</v>
      </c>
      <c r="G162" s="178">
        <f>RES_hhdet_tesh!G162/RES_summary!G$19</f>
        <v>27.03415987379357</v>
      </c>
      <c r="H162" s="178">
        <f>RES_hhdet_tesh!H162/RES_summary!H$19</f>
        <v>31.382688120422891</v>
      </c>
      <c r="I162" s="178">
        <f>RES_hhdet_tesh!I162/RES_summary!I$19</f>
        <v>36.274251053825282</v>
      </c>
      <c r="J162" s="178">
        <f>RES_hhdet_tesh!J162/RES_summary!J$19</f>
        <v>30.219991091681457</v>
      </c>
      <c r="K162" s="178">
        <f>RES_hhdet_tesh!K162/RES_summary!K$19</f>
        <v>30.608321270514974</v>
      </c>
      <c r="L162" s="178">
        <f>RES_hhdet_tesh!L162/RES_summary!L$19</f>
        <v>26.975982657283311</v>
      </c>
      <c r="M162" s="178">
        <f>RES_hhdet_tesh!M162/RES_summary!M$19</f>
        <v>28.59621571316362</v>
      </c>
      <c r="N162" s="178">
        <f>RES_hhdet_tesh!N162/RES_summary!N$19</f>
        <v>26.25816570750051</v>
      </c>
      <c r="O162" s="178">
        <f>RES_hhdet_tesh!O162/RES_summary!O$19</f>
        <v>21.448129578091908</v>
      </c>
      <c r="P162" s="178">
        <f>RES_hhdet_tesh!P162/RES_summary!P$19</f>
        <v>19.898644632813802</v>
      </c>
      <c r="Q162" s="178">
        <f>RES_hhdet_tesh!Q162/RES_summary!Q$19</f>
        <v>24.52539080969148</v>
      </c>
    </row>
    <row r="163" spans="1:17" ht="12" customHeight="1" x14ac:dyDescent="0.25">
      <c r="A163" s="23" t="s">
        <v>60</v>
      </c>
      <c r="B163" s="176">
        <f>RES_hhdet_tesh!B163/RES_summary!B$19</f>
        <v>31.335410861395246</v>
      </c>
      <c r="C163" s="176">
        <f>RES_hhdet_tesh!C163/RES_summary!C$19</f>
        <v>30.067095405987672</v>
      </c>
      <c r="D163" s="176">
        <f>RES_hhdet_tesh!D163/RES_summary!D$19</f>
        <v>32.822822857105749</v>
      </c>
      <c r="E163" s="176">
        <f>RES_hhdet_tesh!E163/RES_summary!E$19</f>
        <v>36.250314423807382</v>
      </c>
      <c r="F163" s="176">
        <f>RES_hhdet_tesh!F163/RES_summary!F$19</f>
        <v>32.162518444586574</v>
      </c>
      <c r="G163" s="176">
        <f>RES_hhdet_tesh!G163/RES_summary!G$19</f>
        <v>27.03415987379357</v>
      </c>
      <c r="H163" s="176">
        <f>RES_hhdet_tesh!H163/RES_summary!H$19</f>
        <v>31.382688120422891</v>
      </c>
      <c r="I163" s="176">
        <f>RES_hhdet_tesh!I163/RES_summary!I$19</f>
        <v>36.274251053825282</v>
      </c>
      <c r="J163" s="176">
        <f>RES_hhdet_tesh!J163/RES_summary!J$19</f>
        <v>30.219991091681457</v>
      </c>
      <c r="K163" s="176">
        <f>RES_hhdet_tesh!K163/RES_summary!K$19</f>
        <v>30.608321270514974</v>
      </c>
      <c r="L163" s="176">
        <f>RES_hhdet_tesh!L163/RES_summary!L$19</f>
        <v>26.975982657283311</v>
      </c>
      <c r="M163" s="176">
        <f>RES_hhdet_tesh!M163/RES_summary!M$19</f>
        <v>28.59621571316362</v>
      </c>
      <c r="N163" s="176">
        <f>RES_hhdet_tesh!N163/RES_summary!N$19</f>
        <v>26.25816570750051</v>
      </c>
      <c r="O163" s="176">
        <f>RES_hhdet_tesh!O163/RES_summary!O$19</f>
        <v>21.448129578091908</v>
      </c>
      <c r="P163" s="176">
        <f>RES_hhdet_tesh!P163/RES_summary!P$19</f>
        <v>19.898644632813802</v>
      </c>
      <c r="Q163" s="176">
        <f>RES_hhdet_tesh!Q163/RES_summary!Q$19</f>
        <v>24.52539080969148</v>
      </c>
    </row>
    <row r="164" spans="1:17" ht="12.95" customHeight="1" x14ac:dyDescent="0.25">
      <c r="A164" s="158" t="s">
        <v>112</v>
      </c>
      <c r="B164" s="178">
        <f>RES_hhdet_tesh!B164/RES_summary!B$19</f>
        <v>3.6476483138912554</v>
      </c>
      <c r="C164" s="178">
        <f>RES_hhdet_tesh!C164/RES_summary!C$19</f>
        <v>3.9338123298733794</v>
      </c>
      <c r="D164" s="178">
        <f>RES_hhdet_tesh!D164/RES_summary!D$19</f>
        <v>4.100207688810972</v>
      </c>
      <c r="E164" s="178">
        <f>RES_hhdet_tesh!E164/RES_summary!E$19</f>
        <v>4.276968077305134</v>
      </c>
      <c r="F164" s="178">
        <f>RES_hhdet_tesh!F164/RES_summary!F$19</f>
        <v>4.6284938189834337</v>
      </c>
      <c r="G164" s="178">
        <f>RES_hhdet_tesh!G164/RES_summary!G$19</f>
        <v>4.8142799916760168</v>
      </c>
      <c r="H164" s="178">
        <f>RES_hhdet_tesh!H164/RES_summary!H$19</f>
        <v>5.0298483711415871</v>
      </c>
      <c r="I164" s="178">
        <f>RES_hhdet_tesh!I164/RES_summary!I$19</f>
        <v>5.1113878794029883</v>
      </c>
      <c r="J164" s="178">
        <f>RES_hhdet_tesh!J164/RES_summary!J$19</f>
        <v>5.1515747339880607</v>
      </c>
      <c r="K164" s="178">
        <f>RES_hhdet_tesh!K164/RES_summary!K$19</f>
        <v>6.01417874206411</v>
      </c>
      <c r="L164" s="178">
        <f>RES_hhdet_tesh!L164/RES_summary!L$19</f>
        <v>6.7642935890491769</v>
      </c>
      <c r="M164" s="178">
        <f>RES_hhdet_tesh!M164/RES_summary!M$19</f>
        <v>7.2599949171171865</v>
      </c>
      <c r="N164" s="178">
        <f>RES_hhdet_tesh!N164/RES_summary!N$19</f>
        <v>7.5937449283656049</v>
      </c>
      <c r="O164" s="178">
        <f>RES_hhdet_tesh!O164/RES_summary!O$19</f>
        <v>7.9891065444368623</v>
      </c>
      <c r="P164" s="178">
        <f>RES_hhdet_tesh!P164/RES_summary!P$19</f>
        <v>8.2985786903249128</v>
      </c>
      <c r="Q164" s="178">
        <f>RES_hhdet_tesh!Q164/RES_summary!Q$19</f>
        <v>8.6102127411099367</v>
      </c>
    </row>
    <row r="165" spans="1:17" ht="12" customHeight="1" x14ac:dyDescent="0.25">
      <c r="A165" s="23" t="s">
        <v>60</v>
      </c>
      <c r="B165" s="177">
        <f>RES_hhdet_tesh!B165/RES_summary!B$19</f>
        <v>3.6476483138912554</v>
      </c>
      <c r="C165" s="177">
        <f>RES_hhdet_tesh!C165/RES_summary!C$19</f>
        <v>3.9338123298733794</v>
      </c>
      <c r="D165" s="177">
        <f>RES_hhdet_tesh!D165/RES_summary!D$19</f>
        <v>4.100207688810972</v>
      </c>
      <c r="E165" s="177">
        <f>RES_hhdet_tesh!E165/RES_summary!E$19</f>
        <v>4.276968077305134</v>
      </c>
      <c r="F165" s="177">
        <f>RES_hhdet_tesh!F165/RES_summary!F$19</f>
        <v>4.6284938189834337</v>
      </c>
      <c r="G165" s="177">
        <f>RES_hhdet_tesh!G165/RES_summary!G$19</f>
        <v>4.8142799916760168</v>
      </c>
      <c r="H165" s="177">
        <f>RES_hhdet_tesh!H165/RES_summary!H$19</f>
        <v>5.0298483711415871</v>
      </c>
      <c r="I165" s="177">
        <f>RES_hhdet_tesh!I165/RES_summary!I$19</f>
        <v>5.1113878794029883</v>
      </c>
      <c r="J165" s="177">
        <f>RES_hhdet_tesh!J165/RES_summary!J$19</f>
        <v>5.1515747339880607</v>
      </c>
      <c r="K165" s="177">
        <f>RES_hhdet_tesh!K165/RES_summary!K$19</f>
        <v>6.01417874206411</v>
      </c>
      <c r="L165" s="177">
        <f>RES_hhdet_tesh!L165/RES_summary!L$19</f>
        <v>6.7642935890491769</v>
      </c>
      <c r="M165" s="177">
        <f>RES_hhdet_tesh!M165/RES_summary!M$19</f>
        <v>7.2599949171171865</v>
      </c>
      <c r="N165" s="177">
        <f>RES_hhdet_tesh!N165/RES_summary!N$19</f>
        <v>7.5937449283656049</v>
      </c>
      <c r="O165" s="177">
        <f>RES_hhdet_tesh!O165/RES_summary!O$19</f>
        <v>7.9891065444368623</v>
      </c>
      <c r="P165" s="177">
        <f>RES_hhdet_tesh!P165/RES_summary!P$19</f>
        <v>8.2985786903249128</v>
      </c>
      <c r="Q165" s="177">
        <f>RES_hhdet_tesh!Q165/RES_summary!Q$19</f>
        <v>8.6102127411099367</v>
      </c>
    </row>
    <row r="166" spans="1:17" ht="12" customHeight="1" x14ac:dyDescent="0.25">
      <c r="A166" s="158" t="s">
        <v>63</v>
      </c>
      <c r="B166" s="178">
        <f>RES_hhdet_tesh!B166/RES_summary!B$19</f>
        <v>18.10489921691482</v>
      </c>
      <c r="C166" s="178">
        <f>RES_hhdet_tesh!C166/RES_summary!C$19</f>
        <v>16.971991466891964</v>
      </c>
      <c r="D166" s="178">
        <f>RES_hhdet_tesh!D166/RES_summary!D$19</f>
        <v>17.57964297670387</v>
      </c>
      <c r="E166" s="178">
        <f>RES_hhdet_tesh!E166/RES_summary!E$19</f>
        <v>17.69162803255913</v>
      </c>
      <c r="F166" s="178">
        <f>RES_hhdet_tesh!F166/RES_summary!F$19</f>
        <v>17.290382371156316</v>
      </c>
      <c r="G166" s="178">
        <f>RES_hhdet_tesh!G166/RES_summary!G$19</f>
        <v>17.060624124990976</v>
      </c>
      <c r="H166" s="178">
        <f>RES_hhdet_tesh!H166/RES_summary!H$19</f>
        <v>16.294482827350546</v>
      </c>
      <c r="I166" s="178">
        <f>RES_hhdet_tesh!I166/RES_summary!I$19</f>
        <v>16.861822085812019</v>
      </c>
      <c r="J166" s="178">
        <f>RES_hhdet_tesh!J166/RES_summary!J$19</f>
        <v>16.648330416886324</v>
      </c>
      <c r="K166" s="178">
        <f>RES_hhdet_tesh!K166/RES_summary!K$19</f>
        <v>16.495225023599705</v>
      </c>
      <c r="L166" s="178">
        <f>RES_hhdet_tesh!L166/RES_summary!L$19</f>
        <v>16.207535772753065</v>
      </c>
      <c r="M166" s="178">
        <f>RES_hhdet_tesh!M166/RES_summary!M$19</f>
        <v>15.963639181503781</v>
      </c>
      <c r="N166" s="178">
        <f>RES_hhdet_tesh!N166/RES_summary!N$19</f>
        <v>15.549896623898444</v>
      </c>
      <c r="O166" s="178">
        <f>RES_hhdet_tesh!O166/RES_summary!O$19</f>
        <v>15.168509644807335</v>
      </c>
      <c r="P166" s="178">
        <f>RES_hhdet_tesh!P166/RES_summary!P$19</f>
        <v>15.591660422844608</v>
      </c>
      <c r="Q166" s="178">
        <f>RES_hhdet_tesh!Q166/RES_summary!Q$19</f>
        <v>16.534659309607015</v>
      </c>
    </row>
    <row r="167" spans="1:17" ht="12" customHeight="1" x14ac:dyDescent="0.25">
      <c r="A167" s="167" t="s">
        <v>144</v>
      </c>
      <c r="B167" s="183">
        <f>RES_hhdet_tesh!B167/RES_summary!B$19</f>
        <v>18.008357739859495</v>
      </c>
      <c r="C167" s="183">
        <f>RES_hhdet_tesh!C167/RES_summary!C$19</f>
        <v>17.029422605088168</v>
      </c>
      <c r="D167" s="183">
        <f>RES_hhdet_tesh!D167/RES_summary!D$19</f>
        <v>17.638095913385833</v>
      </c>
      <c r="E167" s="183">
        <f>RES_hhdet_tesh!E167/RES_summary!E$19</f>
        <v>17.710775380130393</v>
      </c>
      <c r="F167" s="183">
        <f>RES_hhdet_tesh!F167/RES_summary!F$19</f>
        <v>17.475744392185426</v>
      </c>
      <c r="G167" s="183">
        <f>RES_hhdet_tesh!G167/RES_summary!G$19</f>
        <v>17.119548387950449</v>
      </c>
      <c r="H167" s="183">
        <f>RES_hhdet_tesh!H167/RES_summary!H$19</f>
        <v>16.43125255750094</v>
      </c>
      <c r="I167" s="183">
        <f>RES_hhdet_tesh!I167/RES_summary!I$19</f>
        <v>17.542329871096698</v>
      </c>
      <c r="J167" s="183">
        <f>RES_hhdet_tesh!J167/RES_summary!J$19</f>
        <v>17.060338299245654</v>
      </c>
      <c r="K167" s="183">
        <f>RES_hhdet_tesh!K167/RES_summary!K$19</f>
        <v>16.888301188620325</v>
      </c>
      <c r="L167" s="183">
        <f>RES_hhdet_tesh!L167/RES_summary!L$19</f>
        <v>16.690877921561352</v>
      </c>
      <c r="M167" s="183">
        <f>RES_hhdet_tesh!M167/RES_summary!M$19</f>
        <v>15.538828494697354</v>
      </c>
      <c r="N167" s="183">
        <f>RES_hhdet_tesh!N167/RES_summary!N$19</f>
        <v>14.62243809495993</v>
      </c>
      <c r="O167" s="183">
        <f>RES_hhdet_tesh!O167/RES_summary!O$19</f>
        <v>14.041080089911976</v>
      </c>
      <c r="P167" s="183">
        <f>RES_hhdet_tesh!P167/RES_summary!P$19</f>
        <v>14.048691747316051</v>
      </c>
      <c r="Q167" s="183">
        <f>RES_hhdet_tesh!Q167/RES_summary!Q$19</f>
        <v>14.593045408277028</v>
      </c>
    </row>
    <row r="168" spans="1:17" ht="12" customHeight="1" x14ac:dyDescent="0.25">
      <c r="A168" s="167" t="s">
        <v>143</v>
      </c>
      <c r="B168" s="183">
        <f>RES_hhdet_tesh!B168/RES_summary!B$19</f>
        <v>18.005327729513482</v>
      </c>
      <c r="C168" s="183">
        <f>RES_hhdet_tesh!C168/RES_summary!C$19</f>
        <v>16.928410347757652</v>
      </c>
      <c r="D168" s="183">
        <f>RES_hhdet_tesh!D168/RES_summary!D$19</f>
        <v>17.455738915002222</v>
      </c>
      <c r="E168" s="183">
        <f>RES_hhdet_tesh!E168/RES_summary!E$19</f>
        <v>17.475781590192639</v>
      </c>
      <c r="F168" s="183">
        <f>RES_hhdet_tesh!F168/RES_summary!F$19</f>
        <v>17.107244449553889</v>
      </c>
      <c r="G168" s="183">
        <f>RES_hhdet_tesh!G168/RES_summary!G$19</f>
        <v>16.873339314490845</v>
      </c>
      <c r="H168" s="183">
        <f>RES_hhdet_tesh!H168/RES_summary!H$19</f>
        <v>16.063918072463309</v>
      </c>
      <c r="I168" s="183">
        <f>RES_hhdet_tesh!I168/RES_summary!I$19</f>
        <v>16.480623387282058</v>
      </c>
      <c r="J168" s="183">
        <f>RES_hhdet_tesh!J168/RES_summary!J$19</f>
        <v>16.21461635856798</v>
      </c>
      <c r="K168" s="183">
        <f>RES_hhdet_tesh!K168/RES_summary!K$19</f>
        <v>16.111499027768332</v>
      </c>
      <c r="L168" s="183">
        <f>RES_hhdet_tesh!L168/RES_summary!L$19</f>
        <v>15.869157599212118</v>
      </c>
      <c r="M168" s="183">
        <f>RES_hhdet_tesh!M168/RES_summary!M$19</f>
        <v>15.694249924871885</v>
      </c>
      <c r="N168" s="183">
        <f>RES_hhdet_tesh!N168/RES_summary!N$19</f>
        <v>15.380925131285961</v>
      </c>
      <c r="O168" s="183">
        <f>RES_hhdet_tesh!O168/RES_summary!O$19</f>
        <v>15.066360876471263</v>
      </c>
      <c r="P168" s="183">
        <f>RES_hhdet_tesh!P168/RES_summary!P$19</f>
        <v>15.440379308594684</v>
      </c>
      <c r="Q168" s="183">
        <f>RES_hhdet_tesh!Q168/RES_summary!Q$19</f>
        <v>16.206498762093393</v>
      </c>
    </row>
    <row r="169" spans="1:17" ht="12" customHeight="1" x14ac:dyDescent="0.25">
      <c r="A169" s="166" t="s">
        <v>57</v>
      </c>
      <c r="B169" s="182">
        <f>RES_hhdet_tesh!B169/RES_summary!B$19</f>
        <v>0.36016715479718747</v>
      </c>
      <c r="C169" s="182">
        <f>RES_hhdet_tesh!C169/RES_summary!C$19</f>
        <v>0.17222591353401936</v>
      </c>
      <c r="D169" s="182">
        <f>RES_hhdet_tesh!D169/RES_summary!D$19</f>
        <v>0.35882851623235201</v>
      </c>
      <c r="E169" s="182">
        <f>RES_hhdet_tesh!E169/RES_summary!E$19</f>
        <v>0.3610119951843434</v>
      </c>
      <c r="F169" s="182">
        <f>RES_hhdet_tesh!F169/RES_summary!F$19</f>
        <v>0.35587211795225171</v>
      </c>
      <c r="G169" s="182">
        <f>RES_hhdet_tesh!G169/RES_summary!G$19</f>
        <v>2.1059451402092759</v>
      </c>
      <c r="H169" s="182">
        <f>RES_hhdet_tesh!H169/RES_summary!H$19</f>
        <v>0.75846913937131688</v>
      </c>
      <c r="I169" s="182">
        <f>RES_hhdet_tesh!I169/RES_summary!I$19</f>
        <v>0.34419098625792449</v>
      </c>
      <c r="J169" s="182">
        <f>RES_hhdet_tesh!J169/RES_summary!J$19</f>
        <v>0.33913553222519321</v>
      </c>
      <c r="K169" s="182">
        <f>RES_hhdet_tesh!K169/RES_summary!K$19</f>
        <v>0.33693506036829313</v>
      </c>
      <c r="L169" s="182">
        <f>RES_hhdet_tesh!L169/RES_summary!L$19</f>
        <v>0.33121829911871464</v>
      </c>
      <c r="M169" s="182">
        <f>RES_hhdet_tesh!M169/RES_summary!M$19</f>
        <v>0.30926772456663765</v>
      </c>
      <c r="N169" s="182">
        <f>RES_hhdet_tesh!N169/RES_summary!N$19</f>
        <v>0.29015403060497802</v>
      </c>
      <c r="O169" s="182">
        <f>RES_hhdet_tesh!O169/RES_summary!O$19</f>
        <v>0.2761262466579113</v>
      </c>
      <c r="P169" s="182">
        <f>RES_hhdet_tesh!P169/RES_summary!P$19</f>
        <v>0.48440114700667847</v>
      </c>
      <c r="Q169" s="182">
        <f>RES_hhdet_tesh!Q169/RES_summary!Q$19</f>
        <v>1.2209654392946749</v>
      </c>
    </row>
    <row r="170" spans="1:17" ht="12" customHeight="1" x14ac:dyDescent="0.25">
      <c r="A170" s="147" t="s">
        <v>59</v>
      </c>
      <c r="B170" s="181">
        <f>RES_hhdet_tesh!B170/RES_summary!B$19</f>
        <v>17.645160574716297</v>
      </c>
      <c r="C170" s="181">
        <f>RES_hhdet_tesh!C170/RES_summary!C$19</f>
        <v>16.756184434223634</v>
      </c>
      <c r="D170" s="181">
        <f>RES_hhdet_tesh!D170/RES_summary!D$19</f>
        <v>17.096910398769868</v>
      </c>
      <c r="E170" s="181">
        <f>RES_hhdet_tesh!E170/RES_summary!E$19</f>
        <v>17.114769595008294</v>
      </c>
      <c r="F170" s="181">
        <f>RES_hhdet_tesh!F170/RES_summary!F$19</f>
        <v>16.751372331601637</v>
      </c>
      <c r="G170" s="181">
        <f>RES_hhdet_tesh!G170/RES_summary!G$19</f>
        <v>14.767394174281568</v>
      </c>
      <c r="H170" s="181">
        <f>RES_hhdet_tesh!H170/RES_summary!H$19</f>
        <v>15.305448933091993</v>
      </c>
      <c r="I170" s="181">
        <f>RES_hhdet_tesh!I170/RES_summary!I$19</f>
        <v>16.13643240102413</v>
      </c>
      <c r="J170" s="181">
        <f>RES_hhdet_tesh!J170/RES_summary!J$19</f>
        <v>15.875480826342788</v>
      </c>
      <c r="K170" s="181">
        <f>RES_hhdet_tesh!K170/RES_summary!K$19</f>
        <v>15.774563967400036</v>
      </c>
      <c r="L170" s="181">
        <f>RES_hhdet_tesh!L170/RES_summary!L$19</f>
        <v>15.537939300093399</v>
      </c>
      <c r="M170" s="181">
        <f>RES_hhdet_tesh!M170/RES_summary!M$19</f>
        <v>15.384982200305247</v>
      </c>
      <c r="N170" s="181">
        <f>RES_hhdet_tesh!N170/RES_summary!N$19</f>
        <v>15.090771100680982</v>
      </c>
      <c r="O170" s="181">
        <f>RES_hhdet_tesh!O170/RES_summary!O$19</f>
        <v>14.790234629813355</v>
      </c>
      <c r="P170" s="181">
        <f>RES_hhdet_tesh!P170/RES_summary!P$19</f>
        <v>14.955978161588005</v>
      </c>
      <c r="Q170" s="181">
        <f>RES_hhdet_tesh!Q170/RES_summary!Q$19</f>
        <v>14.98553332279872</v>
      </c>
    </row>
    <row r="171" spans="1:17" ht="12" customHeight="1" x14ac:dyDescent="0.25">
      <c r="A171" s="163" t="s">
        <v>142</v>
      </c>
      <c r="B171" s="180">
        <f>RES_hhdet_tesh!B171/RES_summary!B$19</f>
        <v>18.777765467402133</v>
      </c>
      <c r="C171" s="180">
        <f>RES_hhdet_tesh!C171/RES_summary!C$19</f>
        <v>17.217013777737364</v>
      </c>
      <c r="D171" s="180">
        <f>RES_hhdet_tesh!D171/RES_summary!D$19</f>
        <v>18.202290775232168</v>
      </c>
      <c r="E171" s="180">
        <f>RES_hhdet_tesh!E171/RES_summary!E$19</f>
        <v>18.724084320931677</v>
      </c>
      <c r="F171" s="180">
        <f>RES_hhdet_tesh!F171/RES_summary!F$19</f>
        <v>18.529464595153186</v>
      </c>
      <c r="G171" s="180">
        <f>RES_hhdet_tesh!G171/RES_summary!G$19</f>
        <v>17.874386532936441</v>
      </c>
      <c r="H171" s="180">
        <f>RES_hhdet_tesh!H171/RES_summary!H$19</f>
        <v>17.432640155914445</v>
      </c>
      <c r="I171" s="180">
        <f>RES_hhdet_tesh!I171/RES_summary!I$19</f>
        <v>21.464733646562614</v>
      </c>
      <c r="J171" s="180">
        <f>RES_hhdet_tesh!J171/RES_summary!J$19</f>
        <v>21.369929868719026</v>
      </c>
      <c r="K171" s="180">
        <f>RES_hhdet_tesh!K171/RES_summary!K$19</f>
        <v>20.829412715402004</v>
      </c>
      <c r="L171" s="180">
        <f>RES_hhdet_tesh!L171/RES_summary!L$19</f>
        <v>21.573738880148934</v>
      </c>
      <c r="M171" s="180">
        <f>RES_hhdet_tesh!M171/RES_summary!M$19</f>
        <v>21.115890773576069</v>
      </c>
      <c r="N171" s="180">
        <f>RES_hhdet_tesh!N171/RES_summary!N$19</f>
        <v>19.710281551556307</v>
      </c>
      <c r="O171" s="180">
        <f>RES_hhdet_tesh!O171/RES_summary!O$19</f>
        <v>19.270016121934077</v>
      </c>
      <c r="P171" s="180">
        <f>RES_hhdet_tesh!P171/RES_summary!P$19</f>
        <v>18.784734011823822</v>
      </c>
      <c r="Q171" s="180">
        <f>RES_hhdet_tesh!Q171/RES_summary!Q$19</f>
        <v>19.883764056354064</v>
      </c>
    </row>
    <row r="172" spans="1:17" ht="12" customHeight="1" x14ac:dyDescent="0.25">
      <c r="A172" s="161" t="s">
        <v>141</v>
      </c>
      <c r="B172" s="179">
        <f>RES_hhdet_tesh!B172/RES_summary!B$19</f>
        <v>18.020715884064337</v>
      </c>
      <c r="C172" s="179">
        <f>RES_hhdet_tesh!C172/RES_summary!C$19</f>
        <v>16.928354572001009</v>
      </c>
      <c r="D172" s="179">
        <f>RES_hhdet_tesh!D172/RES_summary!D$19</f>
        <v>17.465396862596794</v>
      </c>
      <c r="E172" s="179">
        <f>RES_hhdet_tesh!E172/RES_summary!E$19</f>
        <v>17.498638385734484</v>
      </c>
      <c r="F172" s="179">
        <f>RES_hhdet_tesh!F172/RES_summary!F$19</f>
        <v>17.127764144107079</v>
      </c>
      <c r="G172" s="179">
        <f>RES_hhdet_tesh!G172/RES_summary!G$19</f>
        <v>16.959498580777513</v>
      </c>
      <c r="H172" s="179">
        <f>RES_hhdet_tesh!H172/RES_summary!H$19</f>
        <v>16.111160989900654</v>
      </c>
      <c r="I172" s="179">
        <f>RES_hhdet_tesh!I172/RES_summary!I$19</f>
        <v>16.565391927400821</v>
      </c>
      <c r="J172" s="179">
        <f>RES_hhdet_tesh!J172/RES_summary!J$19</f>
        <v>16.302217559849851</v>
      </c>
      <c r="K172" s="179">
        <f>RES_hhdet_tesh!K172/RES_summary!K$19</f>
        <v>16.19060388800132</v>
      </c>
      <c r="L172" s="179">
        <f>RES_hhdet_tesh!L172/RES_summary!L$19</f>
        <v>15.967982545529997</v>
      </c>
      <c r="M172" s="179">
        <f>RES_hhdet_tesh!M172/RES_summary!M$19</f>
        <v>15.806385642421306</v>
      </c>
      <c r="N172" s="179">
        <f>RES_hhdet_tesh!N172/RES_summary!N$19</f>
        <v>15.482859972856515</v>
      </c>
      <c r="O172" s="179">
        <f>RES_hhdet_tesh!O172/RES_summary!O$19</f>
        <v>15.172203210967155</v>
      </c>
      <c r="P172" s="179">
        <f>RES_hhdet_tesh!P172/RES_summary!P$19</f>
        <v>15.613081880934937</v>
      </c>
      <c r="Q172" s="179">
        <f>RES_hhdet_tesh!Q172/RES_summary!Q$19</f>
        <v>16.667816158498038</v>
      </c>
    </row>
    <row r="173" spans="1:17" ht="12" customHeight="1" x14ac:dyDescent="0.25">
      <c r="A173" s="148" t="s">
        <v>60</v>
      </c>
      <c r="B173" s="177">
        <f>RES_hhdet_tesh!B173/RES_summary!B$19</f>
        <v>0.37555530934803871</v>
      </c>
      <c r="C173" s="177">
        <f>RES_hhdet_tesh!C173/RES_summary!C$19</f>
        <v>0.17217013777737253</v>
      </c>
      <c r="D173" s="177">
        <f>RES_hhdet_tesh!D173/RES_summary!D$19</f>
        <v>0.36848646382693168</v>
      </c>
      <c r="E173" s="177">
        <f>RES_hhdet_tesh!E173/RES_summary!E$19</f>
        <v>0.38386879072619545</v>
      </c>
      <c r="F173" s="177">
        <f>RES_hhdet_tesh!F173/RES_summary!F$19</f>
        <v>0.37639181250544995</v>
      </c>
      <c r="G173" s="177">
        <f>RES_hhdet_tesh!G173/RES_summary!G$19</f>
        <v>2.192104406495941</v>
      </c>
      <c r="H173" s="177">
        <f>RES_hhdet_tesh!H173/RES_summary!H$19</f>
        <v>0.80571205680865532</v>
      </c>
      <c r="I173" s="177">
        <f>RES_hhdet_tesh!I173/RES_summary!I$19</f>
        <v>0.42895952637668372</v>
      </c>
      <c r="J173" s="177">
        <f>RES_hhdet_tesh!J173/RES_summary!J$19</f>
        <v>0.42673673350706115</v>
      </c>
      <c r="K173" s="177">
        <f>RES_hhdet_tesh!K173/RES_summary!K$19</f>
        <v>0.41603992060126732</v>
      </c>
      <c r="L173" s="177">
        <f>RES_hhdet_tesh!L173/RES_summary!L$19</f>
        <v>0.43004324543659633</v>
      </c>
      <c r="M173" s="177">
        <f>RES_hhdet_tesh!M173/RES_summary!M$19</f>
        <v>0.42140344211605679</v>
      </c>
      <c r="N173" s="177">
        <f>RES_hhdet_tesh!N173/RES_summary!N$19</f>
        <v>0.39208887217553762</v>
      </c>
      <c r="O173" s="177">
        <f>RES_hhdet_tesh!O173/RES_summary!O$19</f>
        <v>0.38196858115380461</v>
      </c>
      <c r="P173" s="177">
        <f>RES_hhdet_tesh!P173/RES_summary!P$19</f>
        <v>0.65710371934693423</v>
      </c>
      <c r="Q173" s="177">
        <f>RES_hhdet_tesh!Q173/RES_summary!Q$19</f>
        <v>1.6822828356993262</v>
      </c>
    </row>
    <row r="174" spans="1:17" ht="12" customHeight="1" x14ac:dyDescent="0.25">
      <c r="A174" s="159" t="s">
        <v>59</v>
      </c>
      <c r="B174" s="176">
        <f>RES_hhdet_tesh!B174/RES_summary!B$19</f>
        <v>17.6451605747163</v>
      </c>
      <c r="C174" s="176">
        <f>RES_hhdet_tesh!C174/RES_summary!C$19</f>
        <v>16.756184434223634</v>
      </c>
      <c r="D174" s="176">
        <f>RES_hhdet_tesh!D174/RES_summary!D$19</f>
        <v>17.096910398769861</v>
      </c>
      <c r="E174" s="176">
        <f>RES_hhdet_tesh!E174/RES_summary!E$19</f>
        <v>17.114769595008287</v>
      </c>
      <c r="F174" s="176">
        <f>RES_hhdet_tesh!F174/RES_summary!F$19</f>
        <v>16.751372331601626</v>
      </c>
      <c r="G174" s="176">
        <f>RES_hhdet_tesh!G174/RES_summary!G$19</f>
        <v>14.76739417428157</v>
      </c>
      <c r="H174" s="176">
        <f>RES_hhdet_tesh!H174/RES_summary!H$19</f>
        <v>15.305448933091997</v>
      </c>
      <c r="I174" s="176">
        <f>RES_hhdet_tesh!I174/RES_summary!I$19</f>
        <v>16.136432401024138</v>
      </c>
      <c r="J174" s="176">
        <f>RES_hhdet_tesh!J174/RES_summary!J$19</f>
        <v>15.875480826342788</v>
      </c>
      <c r="K174" s="176">
        <f>RES_hhdet_tesh!K174/RES_summary!K$19</f>
        <v>15.774563967400054</v>
      </c>
      <c r="L174" s="176">
        <f>RES_hhdet_tesh!L174/RES_summary!L$19</f>
        <v>15.537939300093399</v>
      </c>
      <c r="M174" s="176">
        <f>RES_hhdet_tesh!M174/RES_summary!M$19</f>
        <v>15.384982200305247</v>
      </c>
      <c r="N174" s="176">
        <f>RES_hhdet_tesh!N174/RES_summary!N$19</f>
        <v>15.090771100680978</v>
      </c>
      <c r="O174" s="176">
        <f>RES_hhdet_tesh!O174/RES_summary!O$19</f>
        <v>14.790234629813352</v>
      </c>
      <c r="P174" s="176">
        <f>RES_hhdet_tesh!P174/RES_summary!P$19</f>
        <v>14.955978161588002</v>
      </c>
      <c r="Q174" s="176">
        <f>RES_hhdet_tesh!Q174/RES_summary!Q$19</f>
        <v>14.985533322798714</v>
      </c>
    </row>
    <row r="175" spans="1:17" ht="12" customHeight="1" x14ac:dyDescent="0.25">
      <c r="A175" s="158" t="s">
        <v>62</v>
      </c>
      <c r="B175" s="178">
        <f>RES_hhdet_tesh!B175/RES_summary!B$19</f>
        <v>7.7134983229156413</v>
      </c>
      <c r="C175" s="178">
        <f>RES_hhdet_tesh!C175/RES_summary!C$19</f>
        <v>6.0029159769766691</v>
      </c>
      <c r="D175" s="178">
        <f>RES_hhdet_tesh!D175/RES_summary!D$19</f>
        <v>6.034407280647442</v>
      </c>
      <c r="E175" s="178">
        <f>RES_hhdet_tesh!E175/RES_summary!E$19</f>
        <v>6.8241447927045815</v>
      </c>
      <c r="F175" s="178">
        <f>RES_hhdet_tesh!F175/RES_summary!F$19</f>
        <v>7.0506622768142426</v>
      </c>
      <c r="G175" s="178">
        <f>RES_hhdet_tesh!G175/RES_summary!G$19</f>
        <v>6.9040336165162719</v>
      </c>
      <c r="H175" s="178">
        <f>RES_hhdet_tesh!H175/RES_summary!H$19</f>
        <v>6.9950117244748355</v>
      </c>
      <c r="I175" s="178">
        <f>RES_hhdet_tesh!I175/RES_summary!I$19</f>
        <v>7.6156093477433577</v>
      </c>
      <c r="J175" s="178">
        <f>RES_hhdet_tesh!J175/RES_summary!J$19</f>
        <v>7.3923008641672912</v>
      </c>
      <c r="K175" s="178">
        <f>RES_hhdet_tesh!K175/RES_summary!K$19</f>
        <v>7.5740105911833018</v>
      </c>
      <c r="L175" s="178">
        <f>RES_hhdet_tesh!L175/RES_summary!L$19</f>
        <v>7.7443774033806436</v>
      </c>
      <c r="M175" s="178">
        <f>RES_hhdet_tesh!M175/RES_summary!M$19</f>
        <v>7.6273055822930997</v>
      </c>
      <c r="N175" s="178">
        <f>RES_hhdet_tesh!N175/RES_summary!N$19</f>
        <v>7.3216963554413743</v>
      </c>
      <c r="O175" s="178">
        <f>RES_hhdet_tesh!O175/RES_summary!O$19</f>
        <v>6.5774540844666909</v>
      </c>
      <c r="P175" s="178">
        <f>RES_hhdet_tesh!P175/RES_summary!P$19</f>
        <v>6.3981732057714664</v>
      </c>
      <c r="Q175" s="178">
        <f>RES_hhdet_tesh!Q175/RES_summary!Q$19</f>
        <v>6.7301962670845992</v>
      </c>
    </row>
    <row r="176" spans="1:17" ht="12" customHeight="1" x14ac:dyDescent="0.25">
      <c r="A176" s="23" t="s">
        <v>57</v>
      </c>
      <c r="B176" s="177">
        <f>RES_hhdet_tesh!B176/RES_summary!B$19</f>
        <v>7.5517957455698239</v>
      </c>
      <c r="C176" s="177">
        <f>RES_hhdet_tesh!C176/RES_summary!C$19</f>
        <v>6.0298025925912428</v>
      </c>
      <c r="D176" s="177">
        <f>RES_hhdet_tesh!D176/RES_summary!D$19</f>
        <v>6.0491069515504599</v>
      </c>
      <c r="E176" s="177">
        <f>RES_hhdet_tesh!E176/RES_summary!E$19</f>
        <v>6.6655993753648017</v>
      </c>
      <c r="F176" s="177">
        <f>RES_hhdet_tesh!F176/RES_summary!F$19</f>
        <v>6.985999362236309</v>
      </c>
      <c r="G176" s="177">
        <f>RES_hhdet_tesh!G176/RES_summary!G$19</f>
        <v>6.8960352108258975</v>
      </c>
      <c r="H176" s="177">
        <f>RES_hhdet_tesh!H176/RES_summary!H$19</f>
        <v>6.3429340930477096</v>
      </c>
      <c r="I176" s="177">
        <f>RES_hhdet_tesh!I176/RES_summary!I$19</f>
        <v>6.928612545861097</v>
      </c>
      <c r="J176" s="177">
        <f>RES_hhdet_tesh!J176/RES_summary!J$19</f>
        <v>6.6084890039457447</v>
      </c>
      <c r="K176" s="177">
        <f>RES_hhdet_tesh!K176/RES_summary!K$19</f>
        <v>6.8152313927753188</v>
      </c>
      <c r="L176" s="177">
        <f>RES_hhdet_tesh!L176/RES_summary!L$19</f>
        <v>6.7487139468379675</v>
      </c>
      <c r="M176" s="177">
        <f>RES_hhdet_tesh!M176/RES_summary!M$19</f>
        <v>6.7052622883132242</v>
      </c>
      <c r="N176" s="177">
        <f>RES_hhdet_tesh!N176/RES_summary!N$19</f>
        <v>6.5163487694640017</v>
      </c>
      <c r="O176" s="177">
        <f>RES_hhdet_tesh!O176/RES_summary!O$19</f>
        <v>5.8735571292924611</v>
      </c>
      <c r="P176" s="177">
        <f>RES_hhdet_tesh!P176/RES_summary!P$19</f>
        <v>5.7874935871862636</v>
      </c>
      <c r="Q176" s="177">
        <f>RES_hhdet_tesh!Q176/RES_summary!Q$19</f>
        <v>6.0708718722571486</v>
      </c>
    </row>
    <row r="177" spans="1:17" ht="12" customHeight="1" x14ac:dyDescent="0.25">
      <c r="A177" s="29" t="s">
        <v>140</v>
      </c>
      <c r="B177" s="176">
        <f>RES_hhdet_tesh!B177/RES_summary!B$19</f>
        <v>7.8758640843574881</v>
      </c>
      <c r="C177" s="176">
        <f>RES_hhdet_tesh!C177/RES_summary!C$19</f>
        <v>5.9556152630968935</v>
      </c>
      <c r="D177" s="176">
        <f>RES_hhdet_tesh!D177/RES_summary!D$19</f>
        <v>6.0098617928946938</v>
      </c>
      <c r="E177" s="176">
        <f>RES_hhdet_tesh!E177/RES_summary!E$19</f>
        <v>7.0726749001460973</v>
      </c>
      <c r="F177" s="176">
        <f>RES_hhdet_tesh!F177/RES_summary!F$19</f>
        <v>7.1463225660015741</v>
      </c>
      <c r="G177" s="176">
        <f>RES_hhdet_tesh!G177/RES_summary!G$19</f>
        <v>6.914184597637302</v>
      </c>
      <c r="H177" s="176">
        <f>RES_hhdet_tesh!H177/RES_summary!H$19</f>
        <v>7.645551333319581</v>
      </c>
      <c r="I177" s="176">
        <f>RES_hhdet_tesh!I177/RES_summary!I$19</f>
        <v>8.2955467128142111</v>
      </c>
      <c r="J177" s="176">
        <f>RES_hhdet_tesh!J177/RES_summary!J$19</f>
        <v>8.1050625824263172</v>
      </c>
      <c r="K177" s="176">
        <f>RES_hhdet_tesh!K177/RES_summary!K$19</f>
        <v>8.2250627137609715</v>
      </c>
      <c r="L177" s="176">
        <f>RES_hhdet_tesh!L177/RES_summary!L$19</f>
        <v>8.5781897375032656</v>
      </c>
      <c r="M177" s="176">
        <f>RES_hhdet_tesh!M177/RES_summary!M$19</f>
        <v>8.5572926338826445</v>
      </c>
      <c r="N177" s="176">
        <f>RES_hhdet_tesh!N177/RES_summary!N$19</f>
        <v>8.0998327999509208</v>
      </c>
      <c r="O177" s="176">
        <f>RES_hhdet_tesh!O177/RES_summary!O$19</f>
        <v>7.3514741310090201</v>
      </c>
      <c r="P177" s="176">
        <f>RES_hhdet_tesh!P177/RES_summary!P$19</f>
        <v>7.0252009872558432</v>
      </c>
      <c r="Q177" s="176">
        <f>RES_hhdet_tesh!Q177/RES_summary!Q$19</f>
        <v>7.397596125747234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183</v>
      </c>
    </row>
    <row r="3" spans="1:17" ht="12" customHeight="1" x14ac:dyDescent="0.25">
      <c r="A3" s="152" t="s">
        <v>172</v>
      </c>
      <c r="B3" s="184">
        <f>RES_hhdet_emih!B3/RES_summary!B$19</f>
        <v>0</v>
      </c>
      <c r="C3" s="184">
        <f>RES_hhdet_emih!C3/RES_summary!C$19</f>
        <v>0</v>
      </c>
      <c r="D3" s="184">
        <f>RES_hhdet_emih!D3/RES_summary!D$19</f>
        <v>0</v>
      </c>
      <c r="E3" s="184">
        <f>RES_hhdet_emih!E3/RES_summary!E$19</f>
        <v>0</v>
      </c>
      <c r="F3" s="184">
        <f>RES_hhdet_emih!F3/RES_summary!F$19</f>
        <v>0</v>
      </c>
      <c r="G3" s="184">
        <f>RES_hhdet_emih!G3/RES_summary!G$19</f>
        <v>0</v>
      </c>
      <c r="H3" s="184">
        <f>RES_hhdet_emih!H3/RES_summary!H$19</f>
        <v>0</v>
      </c>
      <c r="I3" s="184">
        <f>RES_hhdet_emih!I3/RES_summary!I$19</f>
        <v>0</v>
      </c>
      <c r="J3" s="184">
        <f>RES_hhdet_emih!J3/RES_summary!J$19</f>
        <v>0</v>
      </c>
      <c r="K3" s="184">
        <f>RES_hhdet_emih!K3/RES_summary!K$19</f>
        <v>0</v>
      </c>
      <c r="L3" s="184">
        <f>RES_hhdet_emih!L3/RES_summary!L$19</f>
        <v>0</v>
      </c>
      <c r="M3" s="184">
        <f>RES_hhdet_emih!M3/RES_summary!M$19</f>
        <v>0</v>
      </c>
      <c r="N3" s="184">
        <f>RES_hhdet_emih!N3/RES_summary!N$19</f>
        <v>0</v>
      </c>
      <c r="O3" s="184">
        <f>RES_hhdet_emih!O3/RES_summary!O$19</f>
        <v>0</v>
      </c>
      <c r="P3" s="184">
        <f>RES_hhdet_emih!P3/RES_summary!P$19</f>
        <v>0</v>
      </c>
      <c r="Q3" s="184">
        <f>RES_hhdet_emih!Q3/RES_summary!Q$19</f>
        <v>0</v>
      </c>
    </row>
    <row r="4" spans="1:17" ht="12.95" customHeight="1" x14ac:dyDescent="0.25">
      <c r="A4" s="158" t="s">
        <v>65</v>
      </c>
      <c r="B4" s="178">
        <f>RES_hhdet_emih!B4/RES_summary!B$19</f>
        <v>0</v>
      </c>
      <c r="C4" s="178">
        <f>RES_hhdet_emih!C4/RES_summary!C$19</f>
        <v>0</v>
      </c>
      <c r="D4" s="178">
        <f>RES_hhdet_emih!D4/RES_summary!D$19</f>
        <v>0</v>
      </c>
      <c r="E4" s="178">
        <f>RES_hhdet_emih!E4/RES_summary!E$19</f>
        <v>0</v>
      </c>
      <c r="F4" s="178">
        <f>RES_hhdet_emih!F4/RES_summary!F$19</f>
        <v>0</v>
      </c>
      <c r="G4" s="178">
        <f>RES_hhdet_emih!G4/RES_summary!G$19</f>
        <v>0</v>
      </c>
      <c r="H4" s="178">
        <f>RES_hhdet_emih!H4/RES_summary!H$19</f>
        <v>0</v>
      </c>
      <c r="I4" s="178">
        <f>RES_hhdet_emih!I4/RES_summary!I$19</f>
        <v>0</v>
      </c>
      <c r="J4" s="178">
        <f>RES_hhdet_emih!J4/RES_summary!J$19</f>
        <v>0</v>
      </c>
      <c r="K4" s="178">
        <f>RES_hhdet_emih!K4/RES_summary!K$19</f>
        <v>0</v>
      </c>
      <c r="L4" s="178">
        <f>RES_hhdet_emih!L4/RES_summary!L$19</f>
        <v>0</v>
      </c>
      <c r="M4" s="178">
        <f>RES_hhdet_emih!M4/RES_summary!M$19</f>
        <v>0</v>
      </c>
      <c r="N4" s="178">
        <f>RES_hhdet_emih!N4/RES_summary!N$19</f>
        <v>0</v>
      </c>
      <c r="O4" s="178">
        <f>RES_hhdet_emih!O4/RES_summary!O$19</f>
        <v>0</v>
      </c>
      <c r="P4" s="178">
        <f>RES_hhdet_emih!P4/RES_summary!P$19</f>
        <v>0</v>
      </c>
      <c r="Q4" s="178">
        <f>RES_hhdet_emih!Q4/RES_summary!Q$19</f>
        <v>0</v>
      </c>
    </row>
    <row r="5" spans="1:17" ht="12" customHeight="1" x14ac:dyDescent="0.25">
      <c r="A5" s="23" t="s">
        <v>58</v>
      </c>
      <c r="B5" s="177">
        <f>RES_hhdet_emih!B5/RES_summary!B$19</f>
        <v>0</v>
      </c>
      <c r="C5" s="177">
        <f>RES_hhdet_emih!C5/RES_summary!C$19</f>
        <v>0</v>
      </c>
      <c r="D5" s="177">
        <f>RES_hhdet_emih!D5/RES_summary!D$19</f>
        <v>0</v>
      </c>
      <c r="E5" s="177">
        <f>RES_hhdet_emih!E5/RES_summary!E$19</f>
        <v>0</v>
      </c>
      <c r="F5" s="177">
        <f>RES_hhdet_emih!F5/RES_summary!F$19</f>
        <v>0</v>
      </c>
      <c r="G5" s="177">
        <f>RES_hhdet_emih!G5/RES_summary!G$19</f>
        <v>0</v>
      </c>
      <c r="H5" s="177">
        <f>RES_hhdet_emih!H5/RES_summary!H$19</f>
        <v>0</v>
      </c>
      <c r="I5" s="177">
        <f>RES_hhdet_emih!I5/RES_summary!I$19</f>
        <v>0</v>
      </c>
      <c r="J5" s="177">
        <f>RES_hhdet_emih!J5/RES_summary!J$19</f>
        <v>0</v>
      </c>
      <c r="K5" s="177">
        <f>RES_hhdet_emih!K5/RES_summary!K$19</f>
        <v>0</v>
      </c>
      <c r="L5" s="177">
        <f>RES_hhdet_emih!L5/RES_summary!L$19</f>
        <v>0</v>
      </c>
      <c r="M5" s="177">
        <f>RES_hhdet_emih!M5/RES_summary!M$19</f>
        <v>0</v>
      </c>
      <c r="N5" s="177">
        <f>RES_hhdet_emih!N5/RES_summary!N$19</f>
        <v>0</v>
      </c>
      <c r="O5" s="177">
        <f>RES_hhdet_emih!O5/RES_summary!O$19</f>
        <v>0</v>
      </c>
      <c r="P5" s="177">
        <f>RES_hhdet_emih!P5/RES_summary!P$19</f>
        <v>0</v>
      </c>
      <c r="Q5" s="177">
        <f>RES_hhdet_emih!Q5/RES_summary!Q$19</f>
        <v>0</v>
      </c>
    </row>
    <row r="6" spans="1:17" ht="12" customHeight="1" x14ac:dyDescent="0.25">
      <c r="A6" s="23" t="s">
        <v>60</v>
      </c>
      <c r="B6" s="177">
        <f>RES_hhdet_emih!B6/RES_summary!B$19</f>
        <v>0</v>
      </c>
      <c r="C6" s="177">
        <f>RES_hhdet_emih!C6/RES_summary!C$19</f>
        <v>0</v>
      </c>
      <c r="D6" s="177">
        <f>RES_hhdet_emih!D6/RES_summary!D$19</f>
        <v>0</v>
      </c>
      <c r="E6" s="177">
        <f>RES_hhdet_emih!E6/RES_summary!E$19</f>
        <v>0</v>
      </c>
      <c r="F6" s="177">
        <f>RES_hhdet_emih!F6/RES_summary!F$19</f>
        <v>0</v>
      </c>
      <c r="G6" s="177">
        <f>RES_hhdet_emih!G6/RES_summary!G$19</f>
        <v>0</v>
      </c>
      <c r="H6" s="177">
        <f>RES_hhdet_emih!H6/RES_summary!H$19</f>
        <v>0</v>
      </c>
      <c r="I6" s="177">
        <f>RES_hhdet_emih!I6/RES_summary!I$19</f>
        <v>0</v>
      </c>
      <c r="J6" s="177">
        <f>RES_hhdet_emih!J6/RES_summary!J$19</f>
        <v>0</v>
      </c>
      <c r="K6" s="177">
        <f>RES_hhdet_emih!K6/RES_summary!K$19</f>
        <v>0</v>
      </c>
      <c r="L6" s="177">
        <f>RES_hhdet_emih!L6/RES_summary!L$19</f>
        <v>0</v>
      </c>
      <c r="M6" s="177">
        <f>RES_hhdet_emih!M6/RES_summary!M$19</f>
        <v>0</v>
      </c>
      <c r="N6" s="177">
        <f>RES_hhdet_emih!N6/RES_summary!N$19</f>
        <v>0</v>
      </c>
      <c r="O6" s="177">
        <f>RES_hhdet_emih!O6/RES_summary!O$19</f>
        <v>0</v>
      </c>
      <c r="P6" s="177">
        <f>RES_hhdet_emih!P6/RES_summary!P$19</f>
        <v>0</v>
      </c>
      <c r="Q6" s="177">
        <f>RES_hhdet_emih!Q6/RES_summary!Q$19</f>
        <v>0</v>
      </c>
    </row>
    <row r="7" spans="1:17" ht="12.95" customHeight="1" x14ac:dyDescent="0.25">
      <c r="A7" s="158" t="s">
        <v>112</v>
      </c>
      <c r="B7" s="178">
        <f>RES_hhdet_emih!B7/RES_summary!B$19</f>
        <v>0</v>
      </c>
      <c r="C7" s="178">
        <f>RES_hhdet_emih!C7/RES_summary!C$19</f>
        <v>0</v>
      </c>
      <c r="D7" s="178">
        <f>RES_hhdet_emih!D7/RES_summary!D$19</f>
        <v>0</v>
      </c>
      <c r="E7" s="178">
        <f>RES_hhdet_emih!E7/RES_summary!E$19</f>
        <v>0</v>
      </c>
      <c r="F7" s="178">
        <f>RES_hhdet_emih!F7/RES_summary!F$19</f>
        <v>0</v>
      </c>
      <c r="G7" s="178">
        <f>RES_hhdet_emih!G7/RES_summary!G$19</f>
        <v>0</v>
      </c>
      <c r="H7" s="178">
        <f>RES_hhdet_emih!H7/RES_summary!H$19</f>
        <v>0</v>
      </c>
      <c r="I7" s="178">
        <f>RES_hhdet_emih!I7/RES_summary!I$19</f>
        <v>0</v>
      </c>
      <c r="J7" s="178">
        <f>RES_hhdet_emih!J7/RES_summary!J$19</f>
        <v>0</v>
      </c>
      <c r="K7" s="178">
        <f>RES_hhdet_emih!K7/RES_summary!K$19</f>
        <v>0</v>
      </c>
      <c r="L7" s="178">
        <f>RES_hhdet_emih!L7/RES_summary!L$19</f>
        <v>0</v>
      </c>
      <c r="M7" s="178">
        <f>RES_hhdet_emih!M7/RES_summary!M$19</f>
        <v>0</v>
      </c>
      <c r="N7" s="178">
        <f>RES_hhdet_emih!N7/RES_summary!N$19</f>
        <v>0</v>
      </c>
      <c r="O7" s="178">
        <f>RES_hhdet_emih!O7/RES_summary!O$19</f>
        <v>0</v>
      </c>
      <c r="P7" s="178">
        <f>RES_hhdet_emih!P7/RES_summary!P$19</f>
        <v>0</v>
      </c>
      <c r="Q7" s="178">
        <f>RES_hhdet_emih!Q7/RES_summary!Q$19</f>
        <v>0</v>
      </c>
    </row>
    <row r="8" spans="1:17" ht="12" customHeight="1" x14ac:dyDescent="0.25">
      <c r="A8" s="23" t="s">
        <v>60</v>
      </c>
      <c r="B8" s="177">
        <f>RES_hhdet_emih!B8/RES_summary!B$19</f>
        <v>0</v>
      </c>
      <c r="C8" s="177">
        <f>RES_hhdet_emih!C8/RES_summary!C$19</f>
        <v>0</v>
      </c>
      <c r="D8" s="177">
        <f>RES_hhdet_emih!D8/RES_summary!D$19</f>
        <v>0</v>
      </c>
      <c r="E8" s="177">
        <f>RES_hhdet_emih!E8/RES_summary!E$19</f>
        <v>0</v>
      </c>
      <c r="F8" s="177">
        <f>RES_hhdet_emih!F8/RES_summary!F$19</f>
        <v>0</v>
      </c>
      <c r="G8" s="177">
        <f>RES_hhdet_emih!G8/RES_summary!G$19</f>
        <v>0</v>
      </c>
      <c r="H8" s="177">
        <f>RES_hhdet_emih!H8/RES_summary!H$19</f>
        <v>0</v>
      </c>
      <c r="I8" s="177">
        <f>RES_hhdet_emih!I8/RES_summary!I$19</f>
        <v>0</v>
      </c>
      <c r="J8" s="177">
        <f>RES_hhdet_emih!J8/RES_summary!J$19</f>
        <v>0</v>
      </c>
      <c r="K8" s="177">
        <f>RES_hhdet_emih!K8/RES_summary!K$19</f>
        <v>0</v>
      </c>
      <c r="L8" s="177">
        <f>RES_hhdet_emih!L8/RES_summary!L$19</f>
        <v>0</v>
      </c>
      <c r="M8" s="177">
        <f>RES_hhdet_emih!M8/RES_summary!M$19</f>
        <v>0</v>
      </c>
      <c r="N8" s="177">
        <f>RES_hhdet_emih!N8/RES_summary!N$19</f>
        <v>0</v>
      </c>
      <c r="O8" s="177">
        <f>RES_hhdet_emih!O8/RES_summary!O$19</f>
        <v>0</v>
      </c>
      <c r="P8" s="177">
        <f>RES_hhdet_emih!P8/RES_summary!P$19</f>
        <v>0</v>
      </c>
      <c r="Q8" s="177">
        <f>RES_hhdet_emih!Q8/RES_summary!Q$19</f>
        <v>0</v>
      </c>
    </row>
    <row r="9" spans="1:17" ht="12" customHeight="1" x14ac:dyDescent="0.25">
      <c r="A9" s="158" t="s">
        <v>63</v>
      </c>
      <c r="B9" s="178">
        <f>RES_hhdet_emih!B9/RES_summary!B$19</f>
        <v>0</v>
      </c>
      <c r="C9" s="178">
        <f>RES_hhdet_emih!C9/RES_summary!C$19</f>
        <v>0</v>
      </c>
      <c r="D9" s="178">
        <f>RES_hhdet_emih!D9/RES_summary!D$19</f>
        <v>0</v>
      </c>
      <c r="E9" s="178">
        <f>RES_hhdet_emih!E9/RES_summary!E$19</f>
        <v>0</v>
      </c>
      <c r="F9" s="178">
        <f>RES_hhdet_emih!F9/RES_summary!F$19</f>
        <v>0</v>
      </c>
      <c r="G9" s="178">
        <f>RES_hhdet_emih!G9/RES_summary!G$19</f>
        <v>0</v>
      </c>
      <c r="H9" s="178">
        <f>RES_hhdet_emih!H9/RES_summary!H$19</f>
        <v>0</v>
      </c>
      <c r="I9" s="178">
        <f>RES_hhdet_emih!I9/RES_summary!I$19</f>
        <v>0</v>
      </c>
      <c r="J9" s="178">
        <f>RES_hhdet_emih!J9/RES_summary!J$19</f>
        <v>0</v>
      </c>
      <c r="K9" s="178">
        <f>RES_hhdet_emih!K9/RES_summary!K$19</f>
        <v>0</v>
      </c>
      <c r="L9" s="178">
        <f>RES_hhdet_emih!L9/RES_summary!L$19</f>
        <v>0</v>
      </c>
      <c r="M9" s="178">
        <f>RES_hhdet_emih!M9/RES_summary!M$19</f>
        <v>0</v>
      </c>
      <c r="N9" s="178">
        <f>RES_hhdet_emih!N9/RES_summary!N$19</f>
        <v>0</v>
      </c>
      <c r="O9" s="178">
        <f>RES_hhdet_emih!O9/RES_summary!O$19</f>
        <v>0</v>
      </c>
      <c r="P9" s="178">
        <f>RES_hhdet_emih!P9/RES_summary!P$19</f>
        <v>0</v>
      </c>
      <c r="Q9" s="178">
        <f>RES_hhdet_emih!Q9/RES_summary!Q$19</f>
        <v>0</v>
      </c>
    </row>
    <row r="10" spans="1:17" ht="12" customHeight="1" x14ac:dyDescent="0.25">
      <c r="A10" s="167" t="s">
        <v>171</v>
      </c>
      <c r="B10" s="183">
        <f>RES_hhdet_emih!B10/RES_summary!B$19</f>
        <v>0</v>
      </c>
      <c r="C10" s="183">
        <f>RES_hhdet_emih!C10/RES_summary!C$19</f>
        <v>0</v>
      </c>
      <c r="D10" s="183">
        <f>RES_hhdet_emih!D10/RES_summary!D$19</f>
        <v>0</v>
      </c>
      <c r="E10" s="183">
        <f>RES_hhdet_emih!E10/RES_summary!E$19</f>
        <v>0</v>
      </c>
      <c r="F10" s="183">
        <f>RES_hhdet_emih!F10/RES_summary!F$19</f>
        <v>0</v>
      </c>
      <c r="G10" s="183">
        <f>RES_hhdet_emih!G10/RES_summary!G$19</f>
        <v>0</v>
      </c>
      <c r="H10" s="183">
        <f>RES_hhdet_emih!H10/RES_summary!H$19</f>
        <v>0</v>
      </c>
      <c r="I10" s="183">
        <f>RES_hhdet_emih!I10/RES_summary!I$19</f>
        <v>0</v>
      </c>
      <c r="J10" s="183">
        <f>RES_hhdet_emih!J10/RES_summary!J$19</f>
        <v>0</v>
      </c>
      <c r="K10" s="183">
        <f>RES_hhdet_emih!K10/RES_summary!K$19</f>
        <v>0</v>
      </c>
      <c r="L10" s="183">
        <f>RES_hhdet_emih!L10/RES_summary!L$19</f>
        <v>0</v>
      </c>
      <c r="M10" s="183">
        <f>RES_hhdet_emih!M10/RES_summary!M$19</f>
        <v>0</v>
      </c>
      <c r="N10" s="183">
        <f>RES_hhdet_emih!N10/RES_summary!N$19</f>
        <v>0</v>
      </c>
      <c r="O10" s="183">
        <f>RES_hhdet_emih!O10/RES_summary!O$19</f>
        <v>0</v>
      </c>
      <c r="P10" s="183">
        <f>RES_hhdet_emih!P10/RES_summary!P$19</f>
        <v>0</v>
      </c>
      <c r="Q10" s="183">
        <f>RES_hhdet_emih!Q10/RES_summary!Q$19</f>
        <v>0</v>
      </c>
    </row>
    <row r="11" spans="1:17" ht="12" customHeight="1" x14ac:dyDescent="0.25">
      <c r="A11" s="167" t="s">
        <v>144</v>
      </c>
      <c r="B11" s="183">
        <f>RES_hhdet_emih!B11/RES_summary!B$19</f>
        <v>0</v>
      </c>
      <c r="C11" s="183">
        <f>RES_hhdet_emih!C11/RES_summary!C$19</f>
        <v>0</v>
      </c>
      <c r="D11" s="183">
        <f>RES_hhdet_emih!D11/RES_summary!D$19</f>
        <v>0</v>
      </c>
      <c r="E11" s="183">
        <f>RES_hhdet_emih!E11/RES_summary!E$19</f>
        <v>0</v>
      </c>
      <c r="F11" s="183">
        <f>RES_hhdet_emih!F11/RES_summary!F$19</f>
        <v>0</v>
      </c>
      <c r="G11" s="183">
        <f>RES_hhdet_emih!G11/RES_summary!G$19</f>
        <v>0</v>
      </c>
      <c r="H11" s="183">
        <f>RES_hhdet_emih!H11/RES_summary!H$19</f>
        <v>0</v>
      </c>
      <c r="I11" s="183">
        <f>RES_hhdet_emih!I11/RES_summary!I$19</f>
        <v>0</v>
      </c>
      <c r="J11" s="183">
        <f>RES_hhdet_emih!J11/RES_summary!J$19</f>
        <v>0</v>
      </c>
      <c r="K11" s="183">
        <f>RES_hhdet_emih!K11/RES_summary!K$19</f>
        <v>0</v>
      </c>
      <c r="L11" s="183">
        <f>RES_hhdet_emih!L11/RES_summary!L$19</f>
        <v>0</v>
      </c>
      <c r="M11" s="183">
        <f>RES_hhdet_emih!M11/RES_summary!M$19</f>
        <v>0</v>
      </c>
      <c r="N11" s="183">
        <f>RES_hhdet_emih!N11/RES_summary!N$19</f>
        <v>0</v>
      </c>
      <c r="O11" s="183">
        <f>RES_hhdet_emih!O11/RES_summary!O$19</f>
        <v>0</v>
      </c>
      <c r="P11" s="183">
        <f>RES_hhdet_emih!P11/RES_summary!P$19</f>
        <v>0</v>
      </c>
      <c r="Q11" s="183">
        <f>RES_hhdet_emih!Q11/RES_summary!Q$19</f>
        <v>0</v>
      </c>
    </row>
    <row r="12" spans="1:17" ht="12" customHeight="1" x14ac:dyDescent="0.25">
      <c r="A12" s="167" t="s">
        <v>143</v>
      </c>
      <c r="B12" s="183">
        <f>RES_hhdet_emih!B12/RES_summary!B$19</f>
        <v>0</v>
      </c>
      <c r="C12" s="183">
        <f>RES_hhdet_emih!C12/RES_summary!C$19</f>
        <v>0</v>
      </c>
      <c r="D12" s="183">
        <f>RES_hhdet_emih!D12/RES_summary!D$19</f>
        <v>0</v>
      </c>
      <c r="E12" s="183">
        <f>RES_hhdet_emih!E12/RES_summary!E$19</f>
        <v>0</v>
      </c>
      <c r="F12" s="183">
        <f>RES_hhdet_emih!F12/RES_summary!F$19</f>
        <v>0</v>
      </c>
      <c r="G12" s="183">
        <f>RES_hhdet_emih!G12/RES_summary!G$19</f>
        <v>0</v>
      </c>
      <c r="H12" s="183">
        <f>RES_hhdet_emih!H12/RES_summary!H$19</f>
        <v>0</v>
      </c>
      <c r="I12" s="183">
        <f>RES_hhdet_emih!I12/RES_summary!I$19</f>
        <v>0</v>
      </c>
      <c r="J12" s="183">
        <f>RES_hhdet_emih!J12/RES_summary!J$19</f>
        <v>0</v>
      </c>
      <c r="K12" s="183">
        <f>RES_hhdet_emih!K12/RES_summary!K$19</f>
        <v>0</v>
      </c>
      <c r="L12" s="183">
        <f>RES_hhdet_emih!L12/RES_summary!L$19</f>
        <v>0</v>
      </c>
      <c r="M12" s="183">
        <f>RES_hhdet_emih!M12/RES_summary!M$19</f>
        <v>0</v>
      </c>
      <c r="N12" s="183">
        <f>RES_hhdet_emih!N12/RES_summary!N$19</f>
        <v>0</v>
      </c>
      <c r="O12" s="183">
        <f>RES_hhdet_emih!O12/RES_summary!O$19</f>
        <v>0</v>
      </c>
      <c r="P12" s="183">
        <f>RES_hhdet_emih!P12/RES_summary!P$19</f>
        <v>0</v>
      </c>
      <c r="Q12" s="183">
        <f>RES_hhdet_emih!Q12/RES_summary!Q$19</f>
        <v>0</v>
      </c>
    </row>
    <row r="13" spans="1:17" ht="12" customHeight="1" x14ac:dyDescent="0.25">
      <c r="A13" s="166" t="s">
        <v>57</v>
      </c>
      <c r="B13" s="182">
        <f>RES_hhdet_emih!B13/RES_summary!B$19</f>
        <v>0</v>
      </c>
      <c r="C13" s="182">
        <f>RES_hhdet_emih!C13/RES_summary!C$19</f>
        <v>0</v>
      </c>
      <c r="D13" s="182">
        <f>RES_hhdet_emih!D13/RES_summary!D$19</f>
        <v>0</v>
      </c>
      <c r="E13" s="182">
        <f>RES_hhdet_emih!E13/RES_summary!E$19</f>
        <v>0</v>
      </c>
      <c r="F13" s="182">
        <f>RES_hhdet_emih!F13/RES_summary!F$19</f>
        <v>0</v>
      </c>
      <c r="G13" s="182">
        <f>RES_hhdet_emih!G13/RES_summary!G$19</f>
        <v>0</v>
      </c>
      <c r="H13" s="182">
        <f>RES_hhdet_emih!H13/RES_summary!H$19</f>
        <v>0</v>
      </c>
      <c r="I13" s="182">
        <f>RES_hhdet_emih!I13/RES_summary!I$19</f>
        <v>0</v>
      </c>
      <c r="J13" s="182">
        <f>RES_hhdet_emih!J13/RES_summary!J$19</f>
        <v>0</v>
      </c>
      <c r="K13" s="182">
        <f>RES_hhdet_emih!K13/RES_summary!K$19</f>
        <v>0</v>
      </c>
      <c r="L13" s="182">
        <f>RES_hhdet_emih!L13/RES_summary!L$19</f>
        <v>0</v>
      </c>
      <c r="M13" s="182">
        <f>RES_hhdet_emih!M13/RES_summary!M$19</f>
        <v>0</v>
      </c>
      <c r="N13" s="182">
        <f>RES_hhdet_emih!N13/RES_summary!N$19</f>
        <v>0</v>
      </c>
      <c r="O13" s="182">
        <f>RES_hhdet_emih!O13/RES_summary!O$19</f>
        <v>0</v>
      </c>
      <c r="P13" s="182">
        <f>RES_hhdet_emih!P13/RES_summary!P$19</f>
        <v>0</v>
      </c>
      <c r="Q13" s="182">
        <f>RES_hhdet_emih!Q13/RES_summary!Q$19</f>
        <v>0</v>
      </c>
    </row>
    <row r="14" spans="1:17" ht="12" customHeight="1" x14ac:dyDescent="0.25">
      <c r="A14" s="147" t="s">
        <v>59</v>
      </c>
      <c r="B14" s="181">
        <f>RES_hhdet_emih!B14/RES_summary!B$19</f>
        <v>0</v>
      </c>
      <c r="C14" s="181">
        <f>RES_hhdet_emih!C14/RES_summary!C$19</f>
        <v>0</v>
      </c>
      <c r="D14" s="181">
        <f>RES_hhdet_emih!D14/RES_summary!D$19</f>
        <v>0</v>
      </c>
      <c r="E14" s="181">
        <f>RES_hhdet_emih!E14/RES_summary!E$19</f>
        <v>0</v>
      </c>
      <c r="F14" s="181">
        <f>RES_hhdet_emih!F14/RES_summary!F$19</f>
        <v>0</v>
      </c>
      <c r="G14" s="181">
        <f>RES_hhdet_emih!G14/RES_summary!G$19</f>
        <v>0</v>
      </c>
      <c r="H14" s="181">
        <f>RES_hhdet_emih!H14/RES_summary!H$19</f>
        <v>0</v>
      </c>
      <c r="I14" s="181">
        <f>RES_hhdet_emih!I14/RES_summary!I$19</f>
        <v>0</v>
      </c>
      <c r="J14" s="181">
        <f>RES_hhdet_emih!J14/RES_summary!J$19</f>
        <v>0</v>
      </c>
      <c r="K14" s="181">
        <f>RES_hhdet_emih!K14/RES_summary!K$19</f>
        <v>0</v>
      </c>
      <c r="L14" s="181">
        <f>RES_hhdet_emih!L14/RES_summary!L$19</f>
        <v>0</v>
      </c>
      <c r="M14" s="181">
        <f>RES_hhdet_emih!M14/RES_summary!M$19</f>
        <v>0</v>
      </c>
      <c r="N14" s="181">
        <f>RES_hhdet_emih!N14/RES_summary!N$19</f>
        <v>0</v>
      </c>
      <c r="O14" s="181">
        <f>RES_hhdet_emih!O14/RES_summary!O$19</f>
        <v>0</v>
      </c>
      <c r="P14" s="181">
        <f>RES_hhdet_emih!P14/RES_summary!P$19</f>
        <v>0</v>
      </c>
      <c r="Q14" s="181">
        <f>RES_hhdet_emih!Q14/RES_summary!Q$19</f>
        <v>0</v>
      </c>
    </row>
    <row r="15" spans="1:17" ht="12" customHeight="1" x14ac:dyDescent="0.25">
      <c r="A15" s="163" t="s">
        <v>142</v>
      </c>
      <c r="B15" s="180">
        <f>RES_hhdet_emih!B15/RES_summary!B$19</f>
        <v>0</v>
      </c>
      <c r="C15" s="180">
        <f>RES_hhdet_emih!C15/RES_summary!C$19</f>
        <v>0</v>
      </c>
      <c r="D15" s="180">
        <f>RES_hhdet_emih!D15/RES_summary!D$19</f>
        <v>0</v>
      </c>
      <c r="E15" s="180">
        <f>RES_hhdet_emih!E15/RES_summary!E$19</f>
        <v>0</v>
      </c>
      <c r="F15" s="180">
        <f>RES_hhdet_emih!F15/RES_summary!F$19</f>
        <v>0</v>
      </c>
      <c r="G15" s="180">
        <f>RES_hhdet_emih!G15/RES_summary!G$19</f>
        <v>0</v>
      </c>
      <c r="H15" s="180">
        <f>RES_hhdet_emih!H15/RES_summary!H$19</f>
        <v>0</v>
      </c>
      <c r="I15" s="180">
        <f>RES_hhdet_emih!I15/RES_summary!I$19</f>
        <v>0</v>
      </c>
      <c r="J15" s="180">
        <f>RES_hhdet_emih!J15/RES_summary!J$19</f>
        <v>0</v>
      </c>
      <c r="K15" s="180">
        <f>RES_hhdet_emih!K15/RES_summary!K$19</f>
        <v>0</v>
      </c>
      <c r="L15" s="180">
        <f>RES_hhdet_emih!L15/RES_summary!L$19</f>
        <v>0</v>
      </c>
      <c r="M15" s="180">
        <f>RES_hhdet_emih!M15/RES_summary!M$19</f>
        <v>0</v>
      </c>
      <c r="N15" s="180">
        <f>RES_hhdet_emih!N15/RES_summary!N$19</f>
        <v>0</v>
      </c>
      <c r="O15" s="180">
        <f>RES_hhdet_emih!O15/RES_summary!O$19</f>
        <v>0</v>
      </c>
      <c r="P15" s="180">
        <f>RES_hhdet_emih!P15/RES_summary!P$19</f>
        <v>0</v>
      </c>
      <c r="Q15" s="180">
        <f>RES_hhdet_emih!Q15/RES_summary!Q$19</f>
        <v>0</v>
      </c>
    </row>
    <row r="16" spans="1:17" ht="12" customHeight="1" x14ac:dyDescent="0.25">
      <c r="A16" s="161" t="s">
        <v>141</v>
      </c>
      <c r="B16" s="179">
        <f>RES_hhdet_emih!B16/RES_summary!B$19</f>
        <v>0</v>
      </c>
      <c r="C16" s="179">
        <f>RES_hhdet_emih!C16/RES_summary!C$19</f>
        <v>0</v>
      </c>
      <c r="D16" s="179">
        <f>RES_hhdet_emih!D16/RES_summary!D$19</f>
        <v>0</v>
      </c>
      <c r="E16" s="179">
        <f>RES_hhdet_emih!E16/RES_summary!E$19</f>
        <v>0</v>
      </c>
      <c r="F16" s="179">
        <f>RES_hhdet_emih!F16/RES_summary!F$19</f>
        <v>0</v>
      </c>
      <c r="G16" s="179">
        <f>RES_hhdet_emih!G16/RES_summary!G$19</f>
        <v>0</v>
      </c>
      <c r="H16" s="179">
        <f>RES_hhdet_emih!H16/RES_summary!H$19</f>
        <v>0</v>
      </c>
      <c r="I16" s="179">
        <f>RES_hhdet_emih!I16/RES_summary!I$19</f>
        <v>0</v>
      </c>
      <c r="J16" s="179">
        <f>RES_hhdet_emih!J16/RES_summary!J$19</f>
        <v>0</v>
      </c>
      <c r="K16" s="179">
        <f>RES_hhdet_emih!K16/RES_summary!K$19</f>
        <v>0</v>
      </c>
      <c r="L16" s="179">
        <f>RES_hhdet_emih!L16/RES_summary!L$19</f>
        <v>0</v>
      </c>
      <c r="M16" s="179">
        <f>RES_hhdet_emih!M16/RES_summary!M$19</f>
        <v>0</v>
      </c>
      <c r="N16" s="179">
        <f>RES_hhdet_emih!N16/RES_summary!N$19</f>
        <v>0</v>
      </c>
      <c r="O16" s="179">
        <f>RES_hhdet_emih!O16/RES_summary!O$19</f>
        <v>0</v>
      </c>
      <c r="P16" s="179">
        <f>RES_hhdet_emih!P16/RES_summary!P$19</f>
        <v>0</v>
      </c>
      <c r="Q16" s="179">
        <f>RES_hhdet_emih!Q16/RES_summary!Q$19</f>
        <v>0</v>
      </c>
    </row>
    <row r="17" spans="1:17" ht="12" customHeight="1" x14ac:dyDescent="0.25">
      <c r="A17" s="148" t="s">
        <v>60</v>
      </c>
      <c r="B17" s="177">
        <f>RES_hhdet_emih!B17/RES_summary!B$19</f>
        <v>0</v>
      </c>
      <c r="C17" s="177">
        <f>RES_hhdet_emih!C17/RES_summary!C$19</f>
        <v>0</v>
      </c>
      <c r="D17" s="177">
        <f>RES_hhdet_emih!D17/RES_summary!D$19</f>
        <v>0</v>
      </c>
      <c r="E17" s="177">
        <f>RES_hhdet_emih!E17/RES_summary!E$19</f>
        <v>0</v>
      </c>
      <c r="F17" s="177">
        <f>RES_hhdet_emih!F17/RES_summary!F$19</f>
        <v>0</v>
      </c>
      <c r="G17" s="177">
        <f>RES_hhdet_emih!G17/RES_summary!G$19</f>
        <v>0</v>
      </c>
      <c r="H17" s="177">
        <f>RES_hhdet_emih!H17/RES_summary!H$19</f>
        <v>0</v>
      </c>
      <c r="I17" s="177">
        <f>RES_hhdet_emih!I17/RES_summary!I$19</f>
        <v>0</v>
      </c>
      <c r="J17" s="177">
        <f>RES_hhdet_emih!J17/RES_summary!J$19</f>
        <v>0</v>
      </c>
      <c r="K17" s="177">
        <f>RES_hhdet_emih!K17/RES_summary!K$19</f>
        <v>0</v>
      </c>
      <c r="L17" s="177">
        <f>RES_hhdet_emih!L17/RES_summary!L$19</f>
        <v>0</v>
      </c>
      <c r="M17" s="177">
        <f>RES_hhdet_emih!M17/RES_summary!M$19</f>
        <v>0</v>
      </c>
      <c r="N17" s="177">
        <f>RES_hhdet_emih!N17/RES_summary!N$19</f>
        <v>0</v>
      </c>
      <c r="O17" s="177">
        <f>RES_hhdet_emih!O17/RES_summary!O$19</f>
        <v>0</v>
      </c>
      <c r="P17" s="177">
        <f>RES_hhdet_emih!P17/RES_summary!P$19</f>
        <v>0</v>
      </c>
      <c r="Q17" s="177">
        <f>RES_hhdet_emih!Q17/RES_summary!Q$19</f>
        <v>0</v>
      </c>
    </row>
    <row r="18" spans="1:17" ht="12" customHeight="1" x14ac:dyDescent="0.25">
      <c r="A18" s="148" t="s">
        <v>59</v>
      </c>
      <c r="B18" s="177">
        <f>RES_hhdet_emih!B18/RES_summary!B$19</f>
        <v>0</v>
      </c>
      <c r="C18" s="177">
        <f>RES_hhdet_emih!C18/RES_summary!C$19</f>
        <v>0</v>
      </c>
      <c r="D18" s="177">
        <f>RES_hhdet_emih!D18/RES_summary!D$19</f>
        <v>0</v>
      </c>
      <c r="E18" s="177">
        <f>RES_hhdet_emih!E18/RES_summary!E$19</f>
        <v>0</v>
      </c>
      <c r="F18" s="177">
        <f>RES_hhdet_emih!F18/RES_summary!F$19</f>
        <v>0</v>
      </c>
      <c r="G18" s="177">
        <f>RES_hhdet_emih!G18/RES_summary!G$19</f>
        <v>0</v>
      </c>
      <c r="H18" s="177">
        <f>RES_hhdet_emih!H18/RES_summary!H$19</f>
        <v>0</v>
      </c>
      <c r="I18" s="177">
        <f>RES_hhdet_emih!I18/RES_summary!I$19</f>
        <v>0</v>
      </c>
      <c r="J18" s="177">
        <f>RES_hhdet_emih!J18/RES_summary!J$19</f>
        <v>0</v>
      </c>
      <c r="K18" s="177">
        <f>RES_hhdet_emih!K18/RES_summary!K$19</f>
        <v>0</v>
      </c>
      <c r="L18" s="177">
        <f>RES_hhdet_emih!L18/RES_summary!L$19</f>
        <v>0</v>
      </c>
      <c r="M18" s="177">
        <f>RES_hhdet_emih!M18/RES_summary!M$19</f>
        <v>0</v>
      </c>
      <c r="N18" s="177">
        <f>RES_hhdet_emih!N18/RES_summary!N$19</f>
        <v>0</v>
      </c>
      <c r="O18" s="177">
        <f>RES_hhdet_emih!O18/RES_summary!O$19</f>
        <v>0</v>
      </c>
      <c r="P18" s="177">
        <f>RES_hhdet_emih!P18/RES_summary!P$19</f>
        <v>0</v>
      </c>
      <c r="Q18" s="177">
        <f>RES_hhdet_emih!Q18/RES_summary!Q$19</f>
        <v>0</v>
      </c>
    </row>
    <row r="19" spans="1:17" ht="12" customHeight="1" x14ac:dyDescent="0.25">
      <c r="A19" s="158" t="s">
        <v>62</v>
      </c>
      <c r="B19" s="178">
        <f>RES_hhdet_emih!B19/RES_summary!B$19</f>
        <v>0</v>
      </c>
      <c r="C19" s="178">
        <f>RES_hhdet_emih!C19/RES_summary!C$19</f>
        <v>0</v>
      </c>
      <c r="D19" s="178">
        <f>RES_hhdet_emih!D19/RES_summary!D$19</f>
        <v>0</v>
      </c>
      <c r="E19" s="178">
        <f>RES_hhdet_emih!E19/RES_summary!E$19</f>
        <v>0</v>
      </c>
      <c r="F19" s="178">
        <f>RES_hhdet_emih!F19/RES_summary!F$19</f>
        <v>0</v>
      </c>
      <c r="G19" s="178">
        <f>RES_hhdet_emih!G19/RES_summary!G$19</f>
        <v>0</v>
      </c>
      <c r="H19" s="178">
        <f>RES_hhdet_emih!H19/RES_summary!H$19</f>
        <v>0</v>
      </c>
      <c r="I19" s="178">
        <f>RES_hhdet_emih!I19/RES_summary!I$19</f>
        <v>0</v>
      </c>
      <c r="J19" s="178">
        <f>RES_hhdet_emih!J19/RES_summary!J$19</f>
        <v>0</v>
      </c>
      <c r="K19" s="178">
        <f>RES_hhdet_emih!K19/RES_summary!K$19</f>
        <v>0</v>
      </c>
      <c r="L19" s="178">
        <f>RES_hhdet_emih!L19/RES_summary!L$19</f>
        <v>0</v>
      </c>
      <c r="M19" s="178">
        <f>RES_hhdet_emih!M19/RES_summary!M$19</f>
        <v>0</v>
      </c>
      <c r="N19" s="178">
        <f>RES_hhdet_emih!N19/RES_summary!N$19</f>
        <v>0</v>
      </c>
      <c r="O19" s="178">
        <f>RES_hhdet_emih!O19/RES_summary!O$19</f>
        <v>0</v>
      </c>
      <c r="P19" s="178">
        <f>RES_hhdet_emih!P19/RES_summary!P$19</f>
        <v>0</v>
      </c>
      <c r="Q19" s="178">
        <f>RES_hhdet_emih!Q19/RES_summary!Q$19</f>
        <v>0</v>
      </c>
    </row>
    <row r="20" spans="1:17" ht="12" customHeight="1" x14ac:dyDescent="0.25">
      <c r="A20" s="23" t="s">
        <v>58</v>
      </c>
      <c r="B20" s="177">
        <f>RES_hhdet_emih!B20/RES_summary!B$19</f>
        <v>0</v>
      </c>
      <c r="C20" s="177">
        <f>RES_hhdet_emih!C20/RES_summary!C$19</f>
        <v>0</v>
      </c>
      <c r="D20" s="177">
        <f>RES_hhdet_emih!D20/RES_summary!D$19</f>
        <v>0</v>
      </c>
      <c r="E20" s="177">
        <f>RES_hhdet_emih!E20/RES_summary!E$19</f>
        <v>0</v>
      </c>
      <c r="F20" s="177">
        <f>RES_hhdet_emih!F20/RES_summary!F$19</f>
        <v>0</v>
      </c>
      <c r="G20" s="177">
        <f>RES_hhdet_emih!G20/RES_summary!G$19</f>
        <v>0</v>
      </c>
      <c r="H20" s="177">
        <f>RES_hhdet_emih!H20/RES_summary!H$19</f>
        <v>0</v>
      </c>
      <c r="I20" s="177">
        <f>RES_hhdet_emih!I20/RES_summary!I$19</f>
        <v>0</v>
      </c>
      <c r="J20" s="177">
        <f>RES_hhdet_emih!J20/RES_summary!J$19</f>
        <v>0</v>
      </c>
      <c r="K20" s="177">
        <f>RES_hhdet_emih!K20/RES_summary!K$19</f>
        <v>0</v>
      </c>
      <c r="L20" s="177">
        <f>RES_hhdet_emih!L20/RES_summary!L$19</f>
        <v>0</v>
      </c>
      <c r="M20" s="177">
        <f>RES_hhdet_emih!M20/RES_summary!M$19</f>
        <v>0</v>
      </c>
      <c r="N20" s="177">
        <f>RES_hhdet_emih!N20/RES_summary!N$19</f>
        <v>0</v>
      </c>
      <c r="O20" s="177">
        <f>RES_hhdet_emih!O20/RES_summary!O$19</f>
        <v>0</v>
      </c>
      <c r="P20" s="177">
        <f>RES_hhdet_emih!P20/RES_summary!P$19</f>
        <v>0</v>
      </c>
      <c r="Q20" s="177">
        <f>RES_hhdet_emih!Q20/RES_summary!Q$19</f>
        <v>0</v>
      </c>
    </row>
    <row r="21" spans="1:17" ht="12" customHeight="1" x14ac:dyDescent="0.25">
      <c r="A21" s="23" t="s">
        <v>57</v>
      </c>
      <c r="B21" s="177">
        <f>RES_hhdet_emih!B21/RES_summary!B$19</f>
        <v>0</v>
      </c>
      <c r="C21" s="177">
        <f>RES_hhdet_emih!C21/RES_summary!C$19</f>
        <v>0</v>
      </c>
      <c r="D21" s="177">
        <f>RES_hhdet_emih!D21/RES_summary!D$19</f>
        <v>0</v>
      </c>
      <c r="E21" s="177">
        <f>RES_hhdet_emih!E21/RES_summary!E$19</f>
        <v>0</v>
      </c>
      <c r="F21" s="177">
        <f>RES_hhdet_emih!F21/RES_summary!F$19</f>
        <v>0</v>
      </c>
      <c r="G21" s="177">
        <f>RES_hhdet_emih!G21/RES_summary!G$19</f>
        <v>0</v>
      </c>
      <c r="H21" s="177">
        <f>RES_hhdet_emih!H21/RES_summary!H$19</f>
        <v>0</v>
      </c>
      <c r="I21" s="177">
        <f>RES_hhdet_emih!I21/RES_summary!I$19</f>
        <v>0</v>
      </c>
      <c r="J21" s="177">
        <f>RES_hhdet_emih!J21/RES_summary!J$19</f>
        <v>0</v>
      </c>
      <c r="K21" s="177">
        <f>RES_hhdet_emih!K21/RES_summary!K$19</f>
        <v>0</v>
      </c>
      <c r="L21" s="177">
        <f>RES_hhdet_emih!L21/RES_summary!L$19</f>
        <v>0</v>
      </c>
      <c r="M21" s="177">
        <f>RES_hhdet_emih!M21/RES_summary!M$19</f>
        <v>0</v>
      </c>
      <c r="N21" s="177">
        <f>RES_hhdet_emih!N21/RES_summary!N$19</f>
        <v>0</v>
      </c>
      <c r="O21" s="177">
        <f>RES_hhdet_emih!O21/RES_summary!O$19</f>
        <v>0</v>
      </c>
      <c r="P21" s="177">
        <f>RES_hhdet_emih!P21/RES_summary!P$19</f>
        <v>0</v>
      </c>
      <c r="Q21" s="177">
        <f>RES_hhdet_emih!Q21/RES_summary!Q$19</f>
        <v>0</v>
      </c>
    </row>
    <row r="22" spans="1:17" ht="12" customHeight="1" x14ac:dyDescent="0.25">
      <c r="A22" s="29" t="s">
        <v>140</v>
      </c>
      <c r="B22" s="176">
        <f>RES_hhdet_emih!B22/RES_summary!B$19</f>
        <v>0</v>
      </c>
      <c r="C22" s="176">
        <f>RES_hhdet_emih!C22/RES_summary!C$19</f>
        <v>0</v>
      </c>
      <c r="D22" s="176">
        <f>RES_hhdet_emih!D22/RES_summary!D$19</f>
        <v>0</v>
      </c>
      <c r="E22" s="176">
        <f>RES_hhdet_emih!E22/RES_summary!E$19</f>
        <v>0</v>
      </c>
      <c r="F22" s="176">
        <f>RES_hhdet_emih!F22/RES_summary!F$19</f>
        <v>0</v>
      </c>
      <c r="G22" s="176">
        <f>RES_hhdet_emih!G22/RES_summary!G$19</f>
        <v>0</v>
      </c>
      <c r="H22" s="176">
        <f>RES_hhdet_emih!H22/RES_summary!H$19</f>
        <v>0</v>
      </c>
      <c r="I22" s="176">
        <f>RES_hhdet_emih!I22/RES_summary!I$19</f>
        <v>0</v>
      </c>
      <c r="J22" s="176">
        <f>RES_hhdet_emih!J22/RES_summary!J$19</f>
        <v>0</v>
      </c>
      <c r="K22" s="176">
        <f>RES_hhdet_emih!K22/RES_summary!K$19</f>
        <v>0</v>
      </c>
      <c r="L22" s="176">
        <f>RES_hhdet_emih!L22/RES_summary!L$19</f>
        <v>0</v>
      </c>
      <c r="M22" s="176">
        <f>RES_hhdet_emih!M22/RES_summary!M$19</f>
        <v>0</v>
      </c>
      <c r="N22" s="176">
        <f>RES_hhdet_emih!N22/RES_summary!N$19</f>
        <v>0</v>
      </c>
      <c r="O22" s="176">
        <f>RES_hhdet_emih!O22/RES_summary!O$19</f>
        <v>0</v>
      </c>
      <c r="P22" s="176">
        <f>RES_hhdet_emih!P22/RES_summary!P$19</f>
        <v>0</v>
      </c>
      <c r="Q22" s="176">
        <f>RES_hhdet_emih!Q22/RES_summary!Q$19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84">
        <f>RES_hhdet_emih!B24/RES_summary!B$19</f>
        <v>18.122718441823871</v>
      </c>
      <c r="C24" s="184">
        <f>RES_hhdet_emih!C24/RES_summary!C$19</f>
        <v>17.800773028682706</v>
      </c>
      <c r="D24" s="184">
        <f>RES_hhdet_emih!D24/RES_summary!D$19</f>
        <v>18.13757285738993</v>
      </c>
      <c r="E24" s="184">
        <f>RES_hhdet_emih!E24/RES_summary!E$19</f>
        <v>18.496949894520938</v>
      </c>
      <c r="F24" s="184">
        <f>RES_hhdet_emih!F24/RES_summary!F$19</f>
        <v>16.123497870269119</v>
      </c>
      <c r="G24" s="184">
        <f>RES_hhdet_emih!G24/RES_summary!G$19</f>
        <v>14.366343736638889</v>
      </c>
      <c r="H24" s="184">
        <f>RES_hhdet_emih!H24/RES_summary!H$19</f>
        <v>14.88746252002449</v>
      </c>
      <c r="I24" s="184">
        <f>RES_hhdet_emih!I24/RES_summary!I$19</f>
        <v>14.20832072633165</v>
      </c>
      <c r="J24" s="184">
        <f>RES_hhdet_emih!J24/RES_summary!J$19</f>
        <v>12.599673360934672</v>
      </c>
      <c r="K24" s="184">
        <f>RES_hhdet_emih!K24/RES_summary!K$19</f>
        <v>13.450288140217467</v>
      </c>
      <c r="L24" s="184">
        <f>RES_hhdet_emih!L24/RES_summary!L$19</f>
        <v>11.235854063831129</v>
      </c>
      <c r="M24" s="184">
        <f>RES_hhdet_emih!M24/RES_summary!M$19</f>
        <v>12.172232114029457</v>
      </c>
      <c r="N24" s="184">
        <f>RES_hhdet_emih!N24/RES_summary!N$19</f>
        <v>11.350106276786894</v>
      </c>
      <c r="O24" s="184">
        <f>RES_hhdet_emih!O24/RES_summary!O$19</f>
        <v>9.3921321365559365</v>
      </c>
      <c r="P24" s="184">
        <f>RES_hhdet_emih!P24/RES_summary!P$19</f>
        <v>8.5593075147584141</v>
      </c>
      <c r="Q24" s="184">
        <f>RES_hhdet_emih!Q24/RES_summary!Q$19</f>
        <v>10.116792244635185</v>
      </c>
    </row>
    <row r="25" spans="1:17" ht="12.95" customHeight="1" x14ac:dyDescent="0.25">
      <c r="A25" s="158" t="s">
        <v>65</v>
      </c>
      <c r="B25" s="178">
        <f>RES_hhdet_emih!B25/RES_summary!B$19</f>
        <v>14.705013920488444</v>
      </c>
      <c r="C25" s="178">
        <f>RES_hhdet_emih!C25/RES_summary!C$19</f>
        <v>14.527440624977736</v>
      </c>
      <c r="D25" s="178">
        <f>RES_hhdet_emih!D25/RES_summary!D$19</f>
        <v>14.779866968745033</v>
      </c>
      <c r="E25" s="178">
        <f>RES_hhdet_emih!E25/RES_summary!E$19</f>
        <v>15.00137567280512</v>
      </c>
      <c r="F25" s="178">
        <f>RES_hhdet_emih!F25/RES_summary!F$19</f>
        <v>12.935631986502781</v>
      </c>
      <c r="G25" s="178">
        <f>RES_hhdet_emih!G25/RES_summary!G$19</f>
        <v>10.965079184245191</v>
      </c>
      <c r="H25" s="178">
        <f>RES_hhdet_emih!H25/RES_summary!H$19</f>
        <v>12.204624150405644</v>
      </c>
      <c r="I25" s="178">
        <f>RES_hhdet_emih!I25/RES_summary!I$19</f>
        <v>11.928297887975713</v>
      </c>
      <c r="J25" s="178">
        <f>RES_hhdet_emih!J25/RES_summary!J$19</f>
        <v>10.45908114523289</v>
      </c>
      <c r="K25" s="178">
        <f>RES_hhdet_emih!K25/RES_summary!K$19</f>
        <v>11.355187776983877</v>
      </c>
      <c r="L25" s="178">
        <f>RES_hhdet_emih!L25/RES_summary!L$19</f>
        <v>9.3171506395246428</v>
      </c>
      <c r="M25" s="178">
        <f>RES_hhdet_emih!M25/RES_summary!M$19</f>
        <v>10.162816432176578</v>
      </c>
      <c r="N25" s="178">
        <f>RES_hhdet_emih!N25/RES_summary!N$19</f>
        <v>9.5083642035991662</v>
      </c>
      <c r="O25" s="178">
        <f>RES_hhdet_emih!O25/RES_summary!O$19</f>
        <v>7.7252160633942157</v>
      </c>
      <c r="P25" s="178">
        <f>RES_hhdet_emih!P25/RES_summary!P$19</f>
        <v>6.899966163313743</v>
      </c>
      <c r="Q25" s="178">
        <f>RES_hhdet_emih!Q25/RES_summary!Q$19</f>
        <v>8.2530362417733478</v>
      </c>
    </row>
    <row r="26" spans="1:17" ht="12" customHeight="1" x14ac:dyDescent="0.25">
      <c r="A26" s="23" t="s">
        <v>84</v>
      </c>
      <c r="B26" s="177">
        <f>RES_hhdet_emih!B26/RES_summary!B$19</f>
        <v>14.705013920488444</v>
      </c>
      <c r="C26" s="177">
        <f>RES_hhdet_emih!C26/RES_summary!C$19</f>
        <v>14.527440624977736</v>
      </c>
      <c r="D26" s="177">
        <f>RES_hhdet_emih!D26/RES_summary!D$19</f>
        <v>14.779866968745033</v>
      </c>
      <c r="E26" s="177">
        <f>RES_hhdet_emih!E26/RES_summary!E$19</f>
        <v>15.00137567280512</v>
      </c>
      <c r="F26" s="177">
        <f>RES_hhdet_emih!F26/RES_summary!F$19</f>
        <v>12.935631986502781</v>
      </c>
      <c r="G26" s="177">
        <f>RES_hhdet_emih!G26/RES_summary!G$19</f>
        <v>10.965079184245191</v>
      </c>
      <c r="H26" s="177">
        <f>RES_hhdet_emih!H26/RES_summary!H$19</f>
        <v>12.204624150405644</v>
      </c>
      <c r="I26" s="177">
        <f>RES_hhdet_emih!I26/RES_summary!I$19</f>
        <v>11.928297887975713</v>
      </c>
      <c r="J26" s="177">
        <f>RES_hhdet_emih!J26/RES_summary!J$19</f>
        <v>10.45908114523289</v>
      </c>
      <c r="K26" s="177">
        <f>RES_hhdet_emih!K26/RES_summary!K$19</f>
        <v>11.355187776983877</v>
      </c>
      <c r="L26" s="177">
        <f>RES_hhdet_emih!L26/RES_summary!L$19</f>
        <v>9.3171506395246428</v>
      </c>
      <c r="M26" s="177">
        <f>RES_hhdet_emih!M26/RES_summary!M$19</f>
        <v>10.162816432176578</v>
      </c>
      <c r="N26" s="177">
        <f>RES_hhdet_emih!N26/RES_summary!N$19</f>
        <v>9.5083642035991662</v>
      </c>
      <c r="O26" s="177">
        <f>RES_hhdet_emih!O26/RES_summary!O$19</f>
        <v>7.7252160633942157</v>
      </c>
      <c r="P26" s="177">
        <f>RES_hhdet_emih!P26/RES_summary!P$19</f>
        <v>6.899966163313743</v>
      </c>
      <c r="Q26" s="177">
        <f>RES_hhdet_emih!Q26/RES_summary!Q$19</f>
        <v>8.2530362417733478</v>
      </c>
    </row>
    <row r="27" spans="1:17" ht="12" customHeight="1" x14ac:dyDescent="0.25">
      <c r="A27" s="23" t="s">
        <v>60</v>
      </c>
      <c r="B27" s="177">
        <f>RES_hhdet_emih!B27/RES_summary!B$19</f>
        <v>0</v>
      </c>
      <c r="C27" s="177">
        <f>RES_hhdet_emih!C27/RES_summary!C$19</f>
        <v>0</v>
      </c>
      <c r="D27" s="177">
        <f>RES_hhdet_emih!D27/RES_summary!D$19</f>
        <v>0</v>
      </c>
      <c r="E27" s="177">
        <f>RES_hhdet_emih!E27/RES_summary!E$19</f>
        <v>0</v>
      </c>
      <c r="F27" s="177">
        <f>RES_hhdet_emih!F27/RES_summary!F$19</f>
        <v>0</v>
      </c>
      <c r="G27" s="177">
        <f>RES_hhdet_emih!G27/RES_summary!G$19</f>
        <v>0</v>
      </c>
      <c r="H27" s="177">
        <f>RES_hhdet_emih!H27/RES_summary!H$19</f>
        <v>0</v>
      </c>
      <c r="I27" s="177">
        <f>RES_hhdet_emih!I27/RES_summary!I$19</f>
        <v>0</v>
      </c>
      <c r="J27" s="177">
        <f>RES_hhdet_emih!J27/RES_summary!J$19</f>
        <v>0</v>
      </c>
      <c r="K27" s="177">
        <f>RES_hhdet_emih!K27/RES_summary!K$19</f>
        <v>0</v>
      </c>
      <c r="L27" s="177">
        <f>RES_hhdet_emih!L27/RES_summary!L$19</f>
        <v>0</v>
      </c>
      <c r="M27" s="177">
        <f>RES_hhdet_emih!M27/RES_summary!M$19</f>
        <v>0</v>
      </c>
      <c r="N27" s="177">
        <f>RES_hhdet_emih!N27/RES_summary!N$19</f>
        <v>0</v>
      </c>
      <c r="O27" s="177">
        <f>RES_hhdet_emih!O27/RES_summary!O$19</f>
        <v>0</v>
      </c>
      <c r="P27" s="177">
        <f>RES_hhdet_emih!P27/RES_summary!P$19</f>
        <v>0</v>
      </c>
      <c r="Q27" s="177">
        <f>RES_hhdet_emih!Q27/RES_summary!Q$19</f>
        <v>0</v>
      </c>
    </row>
    <row r="28" spans="1:17" ht="12.95" customHeight="1" x14ac:dyDescent="0.25">
      <c r="A28" s="158" t="s">
        <v>112</v>
      </c>
      <c r="B28" s="178">
        <f>RES_hhdet_emih!B28/RES_summary!B$19</f>
        <v>0</v>
      </c>
      <c r="C28" s="178">
        <f>RES_hhdet_emih!C28/RES_summary!C$19</f>
        <v>0</v>
      </c>
      <c r="D28" s="178">
        <f>RES_hhdet_emih!D28/RES_summary!D$19</f>
        <v>0</v>
      </c>
      <c r="E28" s="178">
        <f>RES_hhdet_emih!E28/RES_summary!E$19</f>
        <v>0</v>
      </c>
      <c r="F28" s="178">
        <f>RES_hhdet_emih!F28/RES_summary!F$19</f>
        <v>0</v>
      </c>
      <c r="G28" s="178">
        <f>RES_hhdet_emih!G28/RES_summary!G$19</f>
        <v>0</v>
      </c>
      <c r="H28" s="178">
        <f>RES_hhdet_emih!H28/RES_summary!H$19</f>
        <v>0</v>
      </c>
      <c r="I28" s="178">
        <f>RES_hhdet_emih!I28/RES_summary!I$19</f>
        <v>0</v>
      </c>
      <c r="J28" s="178">
        <f>RES_hhdet_emih!J28/RES_summary!J$19</f>
        <v>0</v>
      </c>
      <c r="K28" s="178">
        <f>RES_hhdet_emih!K28/RES_summary!K$19</f>
        <v>0</v>
      </c>
      <c r="L28" s="178">
        <f>RES_hhdet_emih!L28/RES_summary!L$19</f>
        <v>0</v>
      </c>
      <c r="M28" s="178">
        <f>RES_hhdet_emih!M28/RES_summary!M$19</f>
        <v>0</v>
      </c>
      <c r="N28" s="178">
        <f>RES_hhdet_emih!N28/RES_summary!N$19</f>
        <v>0</v>
      </c>
      <c r="O28" s="178">
        <f>RES_hhdet_emih!O28/RES_summary!O$19</f>
        <v>0</v>
      </c>
      <c r="P28" s="178">
        <f>RES_hhdet_emih!P28/RES_summary!P$19</f>
        <v>0</v>
      </c>
      <c r="Q28" s="178">
        <f>RES_hhdet_emih!Q28/RES_summary!Q$19</f>
        <v>0</v>
      </c>
    </row>
    <row r="29" spans="1:17" ht="12" customHeight="1" x14ac:dyDescent="0.25">
      <c r="A29" s="23" t="s">
        <v>60</v>
      </c>
      <c r="B29" s="177">
        <f>RES_hhdet_emih!B29/RES_summary!B$19</f>
        <v>0</v>
      </c>
      <c r="C29" s="177">
        <f>RES_hhdet_emih!C29/RES_summary!C$19</f>
        <v>0</v>
      </c>
      <c r="D29" s="177">
        <f>RES_hhdet_emih!D29/RES_summary!D$19</f>
        <v>0</v>
      </c>
      <c r="E29" s="177">
        <f>RES_hhdet_emih!E29/RES_summary!E$19</f>
        <v>0</v>
      </c>
      <c r="F29" s="177">
        <f>RES_hhdet_emih!F29/RES_summary!F$19</f>
        <v>0</v>
      </c>
      <c r="G29" s="177">
        <f>RES_hhdet_emih!G29/RES_summary!G$19</f>
        <v>0</v>
      </c>
      <c r="H29" s="177">
        <f>RES_hhdet_emih!H29/RES_summary!H$19</f>
        <v>0</v>
      </c>
      <c r="I29" s="177">
        <f>RES_hhdet_emih!I29/RES_summary!I$19</f>
        <v>0</v>
      </c>
      <c r="J29" s="177">
        <f>RES_hhdet_emih!J29/RES_summary!J$19</f>
        <v>0</v>
      </c>
      <c r="K29" s="177">
        <f>RES_hhdet_emih!K29/RES_summary!K$19</f>
        <v>0</v>
      </c>
      <c r="L29" s="177">
        <f>RES_hhdet_emih!L29/RES_summary!L$19</f>
        <v>0</v>
      </c>
      <c r="M29" s="177">
        <f>RES_hhdet_emih!M29/RES_summary!M$19</f>
        <v>0</v>
      </c>
      <c r="N29" s="177">
        <f>RES_hhdet_emih!N29/RES_summary!N$19</f>
        <v>0</v>
      </c>
      <c r="O29" s="177">
        <f>RES_hhdet_emih!O29/RES_summary!O$19</f>
        <v>0</v>
      </c>
      <c r="P29" s="177">
        <f>RES_hhdet_emih!P29/RES_summary!P$19</f>
        <v>0</v>
      </c>
      <c r="Q29" s="177">
        <f>RES_hhdet_emih!Q29/RES_summary!Q$19</f>
        <v>0</v>
      </c>
    </row>
    <row r="30" spans="1:17" ht="12" customHeight="1" x14ac:dyDescent="0.25">
      <c r="A30" s="158" t="s">
        <v>63</v>
      </c>
      <c r="B30" s="178">
        <f>RES_hhdet_emih!B30/RES_summary!B$19</f>
        <v>1.1230258653633571</v>
      </c>
      <c r="C30" s="178">
        <f>RES_hhdet_emih!C30/RES_summary!C$19</f>
        <v>1.0285195479146472</v>
      </c>
      <c r="D30" s="178">
        <f>RES_hhdet_emih!D30/RES_summary!D$19</f>
        <v>1.1733280923755811</v>
      </c>
      <c r="E30" s="178">
        <f>RES_hhdet_emih!E30/RES_summary!E$19</f>
        <v>1.1772014147813898</v>
      </c>
      <c r="F30" s="178">
        <f>RES_hhdet_emih!F30/RES_summary!F$19</f>
        <v>0.8431549237960857</v>
      </c>
      <c r="G30" s="178">
        <f>RES_hhdet_emih!G30/RES_summary!G$19</f>
        <v>1.2635105126654644</v>
      </c>
      <c r="H30" s="178">
        <f>RES_hhdet_emih!H30/RES_summary!H$19</f>
        <v>0.95289955289184747</v>
      </c>
      <c r="I30" s="178">
        <f>RES_hhdet_emih!I30/RES_summary!I$19</f>
        <v>0.43087591695460759</v>
      </c>
      <c r="J30" s="178">
        <f>RES_hhdet_emih!J30/RES_summary!J$19</f>
        <v>0.46633216485311146</v>
      </c>
      <c r="K30" s="178">
        <f>RES_hhdet_emih!K30/RES_summary!K$19</f>
        <v>0.4554409364788346</v>
      </c>
      <c r="L30" s="178">
        <f>RES_hhdet_emih!L30/RES_summary!L$19</f>
        <v>0.32904325314814947</v>
      </c>
      <c r="M30" s="178">
        <f>RES_hhdet_emih!M30/RES_summary!M$19</f>
        <v>0.28568876391305786</v>
      </c>
      <c r="N30" s="178">
        <f>RES_hhdet_emih!N30/RES_summary!N$19</f>
        <v>0.2133031982202237</v>
      </c>
      <c r="O30" s="178">
        <f>RES_hhdet_emih!O30/RES_summary!O$19</f>
        <v>0.11185431374228709</v>
      </c>
      <c r="P30" s="178">
        <f>RES_hhdet_emih!P30/RES_summary!P$19</f>
        <v>0.17954072258699821</v>
      </c>
      <c r="Q30" s="178">
        <f>RES_hhdet_emih!Q30/RES_summary!Q$19</f>
        <v>0.32650015264604038</v>
      </c>
    </row>
    <row r="31" spans="1:17" ht="12" customHeight="1" x14ac:dyDescent="0.25">
      <c r="A31" s="167" t="s">
        <v>169</v>
      </c>
      <c r="B31" s="183">
        <f>RES_hhdet_emih!B31/RES_summary!B$19</f>
        <v>10.816588526933876</v>
      </c>
      <c r="C31" s="183">
        <f>RES_hhdet_emih!C31/RES_summary!C$19</f>
        <v>10.065493798018974</v>
      </c>
      <c r="D31" s="183">
        <f>RES_hhdet_emih!D31/RES_summary!D$19</f>
        <v>10.271785365497141</v>
      </c>
      <c r="E31" s="183">
        <f>RES_hhdet_emih!E31/RES_summary!E$19</f>
        <v>10.176307322271644</v>
      </c>
      <c r="F31" s="183">
        <f>RES_hhdet_emih!F31/RES_summary!F$19</f>
        <v>9.8555620819316889</v>
      </c>
      <c r="G31" s="183">
        <f>RES_hhdet_emih!G31/RES_summary!G$19</f>
        <v>9.5713420789290105</v>
      </c>
      <c r="H31" s="183">
        <f>RES_hhdet_emih!H31/RES_summary!H$19</f>
        <v>9.0666605428149509</v>
      </c>
      <c r="I31" s="183">
        <f>RES_hhdet_emih!I31/RES_summary!I$19</f>
        <v>9.2104958242174959</v>
      </c>
      <c r="J31" s="183">
        <f>RES_hhdet_emih!J31/RES_summary!J$19</f>
        <v>8.9114573391272156</v>
      </c>
      <c r="K31" s="183">
        <f>RES_hhdet_emih!K31/RES_summary!K$19</f>
        <v>8.7514126269924866</v>
      </c>
      <c r="L31" s="183">
        <f>RES_hhdet_emih!L31/RES_summary!L$19</f>
        <v>8.5327809637123622</v>
      </c>
      <c r="M31" s="183">
        <f>RES_hhdet_emih!M31/RES_summary!M$19</f>
        <v>7.8973742355197425</v>
      </c>
      <c r="N31" s="183">
        <f>RES_hhdet_emih!N31/RES_summary!N$19</f>
        <v>7.3387383877903147</v>
      </c>
      <c r="O31" s="183">
        <f>RES_hhdet_emih!O31/RES_summary!O$19</f>
        <v>6.9568979774487101</v>
      </c>
      <c r="P31" s="183">
        <f>RES_hhdet_emih!P31/RES_summary!P$19</f>
        <v>6.9418132636375676</v>
      </c>
      <c r="Q31" s="183">
        <f>RES_hhdet_emih!Q31/RES_summary!Q$19</f>
        <v>7.1586811168798192</v>
      </c>
    </row>
    <row r="32" spans="1:17" ht="12" customHeight="1" x14ac:dyDescent="0.25">
      <c r="A32" s="167" t="s">
        <v>168</v>
      </c>
      <c r="B32" s="183">
        <f>RES_hhdet_emih!B32/RES_summary!B$19</f>
        <v>0.2163317705386758</v>
      </c>
      <c r="C32" s="183">
        <f>RES_hhdet_emih!C32/RES_summary!C$19</f>
        <v>0.10065493798018869</v>
      </c>
      <c r="D32" s="183">
        <f>RES_hhdet_emih!D32/RES_summary!D$19</f>
        <v>0.20543570730994259</v>
      </c>
      <c r="E32" s="183">
        <f>RES_hhdet_emih!E32/RES_summary!E$19</f>
        <v>0.20352614644543196</v>
      </c>
      <c r="F32" s="183">
        <f>RES_hhdet_emih!F32/RES_summary!F$19</f>
        <v>0.19711124163863289</v>
      </c>
      <c r="G32" s="183">
        <f>RES_hhdet_emih!G32/RES_summary!G$19</f>
        <v>1.1485610494714815</v>
      </c>
      <c r="H32" s="183">
        <f>RES_hhdet_emih!H32/RES_summary!H$19</f>
        <v>0.40799972442667415</v>
      </c>
      <c r="I32" s="183">
        <f>RES_hhdet_emih!I32/RES_summary!I$19</f>
        <v>0.18420991648435159</v>
      </c>
      <c r="J32" s="183">
        <f>RES_hhdet_emih!J32/RES_summary!J$19</f>
        <v>0.17822914678254498</v>
      </c>
      <c r="K32" s="183">
        <f>RES_hhdet_emih!K32/RES_summary!K$19</f>
        <v>0.17502825253984888</v>
      </c>
      <c r="L32" s="183">
        <f>RES_hhdet_emih!L32/RES_summary!L$19</f>
        <v>0.17065561927424677</v>
      </c>
      <c r="M32" s="183">
        <f>RES_hhdet_emih!M32/RES_summary!M$19</f>
        <v>0.15794748471039416</v>
      </c>
      <c r="N32" s="183">
        <f>RES_hhdet_emih!N32/RES_summary!N$19</f>
        <v>0.14677476775580581</v>
      </c>
      <c r="O32" s="183">
        <f>RES_hhdet_emih!O32/RES_summary!O$19</f>
        <v>0.13913795954897362</v>
      </c>
      <c r="P32" s="183">
        <f>RES_hhdet_emih!P32/RES_summary!P$19</f>
        <v>0.24296346422731419</v>
      </c>
      <c r="Q32" s="183">
        <f>RES_hhdet_emih!Q32/RES_summary!Q$19</f>
        <v>0.60848789493478461</v>
      </c>
    </row>
    <row r="33" spans="1:17" ht="12" customHeight="1" x14ac:dyDescent="0.25">
      <c r="A33" s="166" t="s">
        <v>57</v>
      </c>
      <c r="B33" s="182">
        <f>RES_hhdet_emih!B33/RES_summary!B$19</f>
        <v>0.2163317705386758</v>
      </c>
      <c r="C33" s="182">
        <f>RES_hhdet_emih!C33/RES_summary!C$19</f>
        <v>0.10065493798018869</v>
      </c>
      <c r="D33" s="182">
        <f>RES_hhdet_emih!D33/RES_summary!D$19</f>
        <v>0.20543570730994259</v>
      </c>
      <c r="E33" s="182">
        <f>RES_hhdet_emih!E33/RES_summary!E$19</f>
        <v>0.20352614644543196</v>
      </c>
      <c r="F33" s="182">
        <f>RES_hhdet_emih!F33/RES_summary!F$19</f>
        <v>0.19711124163863289</v>
      </c>
      <c r="G33" s="182">
        <f>RES_hhdet_emih!G33/RES_summary!G$19</f>
        <v>1.1485610494714815</v>
      </c>
      <c r="H33" s="182">
        <f>RES_hhdet_emih!H33/RES_summary!H$19</f>
        <v>0.40799972442667415</v>
      </c>
      <c r="I33" s="182">
        <f>RES_hhdet_emih!I33/RES_summary!I$19</f>
        <v>0.18420991648435159</v>
      </c>
      <c r="J33" s="182">
        <f>RES_hhdet_emih!J33/RES_summary!J$19</f>
        <v>0.17822914678254498</v>
      </c>
      <c r="K33" s="182">
        <f>RES_hhdet_emih!K33/RES_summary!K$19</f>
        <v>0.17502825253984888</v>
      </c>
      <c r="L33" s="182">
        <f>RES_hhdet_emih!L33/RES_summary!L$19</f>
        <v>0.17065561927424677</v>
      </c>
      <c r="M33" s="182">
        <f>RES_hhdet_emih!M33/RES_summary!M$19</f>
        <v>0.15794748471039416</v>
      </c>
      <c r="N33" s="182">
        <f>RES_hhdet_emih!N33/RES_summary!N$19</f>
        <v>0.14677476775580581</v>
      </c>
      <c r="O33" s="182">
        <f>RES_hhdet_emih!O33/RES_summary!O$19</f>
        <v>0.13913795954897362</v>
      </c>
      <c r="P33" s="182">
        <f>RES_hhdet_emih!P33/RES_summary!P$19</f>
        <v>0.24296346422731419</v>
      </c>
      <c r="Q33" s="182">
        <f>RES_hhdet_emih!Q33/RES_summary!Q$19</f>
        <v>0.60848789493478461</v>
      </c>
    </row>
    <row r="34" spans="1:17" ht="12" customHeight="1" x14ac:dyDescent="0.25">
      <c r="A34" s="147" t="s">
        <v>59</v>
      </c>
      <c r="B34" s="181">
        <f>RES_hhdet_emih!B34/RES_summary!B$19</f>
        <v>0</v>
      </c>
      <c r="C34" s="181">
        <f>RES_hhdet_emih!C34/RES_summary!C$19</f>
        <v>0</v>
      </c>
      <c r="D34" s="181">
        <f>RES_hhdet_emih!D34/RES_summary!D$19</f>
        <v>0</v>
      </c>
      <c r="E34" s="181">
        <f>RES_hhdet_emih!E34/RES_summary!E$19</f>
        <v>0</v>
      </c>
      <c r="F34" s="181">
        <f>RES_hhdet_emih!F34/RES_summary!F$19</f>
        <v>0</v>
      </c>
      <c r="G34" s="181">
        <f>RES_hhdet_emih!G34/RES_summary!G$19</f>
        <v>0</v>
      </c>
      <c r="H34" s="181">
        <f>RES_hhdet_emih!H34/RES_summary!H$19</f>
        <v>0</v>
      </c>
      <c r="I34" s="181">
        <f>RES_hhdet_emih!I34/RES_summary!I$19</f>
        <v>0</v>
      </c>
      <c r="J34" s="181">
        <f>RES_hhdet_emih!J34/RES_summary!J$19</f>
        <v>0</v>
      </c>
      <c r="K34" s="181">
        <f>RES_hhdet_emih!K34/RES_summary!K$19</f>
        <v>0</v>
      </c>
      <c r="L34" s="181">
        <f>RES_hhdet_emih!L34/RES_summary!L$19</f>
        <v>0</v>
      </c>
      <c r="M34" s="181">
        <f>RES_hhdet_emih!M34/RES_summary!M$19</f>
        <v>0</v>
      </c>
      <c r="N34" s="181">
        <f>RES_hhdet_emih!N34/RES_summary!N$19</f>
        <v>0</v>
      </c>
      <c r="O34" s="181">
        <f>RES_hhdet_emih!O34/RES_summary!O$19</f>
        <v>0</v>
      </c>
      <c r="P34" s="181">
        <f>RES_hhdet_emih!P34/RES_summary!P$19</f>
        <v>0</v>
      </c>
      <c r="Q34" s="181">
        <f>RES_hhdet_emih!Q34/RES_summary!Q$19</f>
        <v>0</v>
      </c>
    </row>
    <row r="35" spans="1:17" ht="12" customHeight="1" x14ac:dyDescent="0.25">
      <c r="A35" s="163" t="s">
        <v>142</v>
      </c>
      <c r="B35" s="180">
        <f>RES_hhdet_emih!B35/RES_summary!B$19</f>
        <v>0</v>
      </c>
      <c r="C35" s="180">
        <f>RES_hhdet_emih!C35/RES_summary!C$19</f>
        <v>0</v>
      </c>
      <c r="D35" s="180">
        <f>RES_hhdet_emih!D35/RES_summary!D$19</f>
        <v>0</v>
      </c>
      <c r="E35" s="180">
        <f>RES_hhdet_emih!E35/RES_summary!E$19</f>
        <v>0</v>
      </c>
      <c r="F35" s="180">
        <f>RES_hhdet_emih!F35/RES_summary!F$19</f>
        <v>0</v>
      </c>
      <c r="G35" s="180">
        <f>RES_hhdet_emih!G35/RES_summary!G$19</f>
        <v>0</v>
      </c>
      <c r="H35" s="180">
        <f>RES_hhdet_emih!H35/RES_summary!H$19</f>
        <v>0</v>
      </c>
      <c r="I35" s="180">
        <f>RES_hhdet_emih!I35/RES_summary!I$19</f>
        <v>0</v>
      </c>
      <c r="J35" s="180">
        <f>RES_hhdet_emih!J35/RES_summary!J$19</f>
        <v>0</v>
      </c>
      <c r="K35" s="180">
        <f>RES_hhdet_emih!K35/RES_summary!K$19</f>
        <v>0</v>
      </c>
      <c r="L35" s="180">
        <f>RES_hhdet_emih!L35/RES_summary!L$19</f>
        <v>0</v>
      </c>
      <c r="M35" s="180">
        <f>RES_hhdet_emih!M35/RES_summary!M$19</f>
        <v>0</v>
      </c>
      <c r="N35" s="180">
        <f>RES_hhdet_emih!N35/RES_summary!N$19</f>
        <v>0</v>
      </c>
      <c r="O35" s="180">
        <f>RES_hhdet_emih!O35/RES_summary!O$19</f>
        <v>0</v>
      </c>
      <c r="P35" s="180">
        <f>RES_hhdet_emih!P35/RES_summary!P$19</f>
        <v>0</v>
      </c>
      <c r="Q35" s="180">
        <f>RES_hhdet_emih!Q35/RES_summary!Q$19</f>
        <v>0</v>
      </c>
    </row>
    <row r="36" spans="1:17" ht="12" customHeight="1" x14ac:dyDescent="0.25">
      <c r="A36" s="161" t="s">
        <v>141</v>
      </c>
      <c r="B36" s="179">
        <f>RES_hhdet_emih!B36/RES_summary!B$19</f>
        <v>0</v>
      </c>
      <c r="C36" s="179">
        <f>RES_hhdet_emih!C36/RES_summary!C$19</f>
        <v>0</v>
      </c>
      <c r="D36" s="179">
        <f>RES_hhdet_emih!D36/RES_summary!D$19</f>
        <v>0</v>
      </c>
      <c r="E36" s="179">
        <f>RES_hhdet_emih!E36/RES_summary!E$19</f>
        <v>0</v>
      </c>
      <c r="F36" s="179">
        <f>RES_hhdet_emih!F36/RES_summary!F$19</f>
        <v>0</v>
      </c>
      <c r="G36" s="179">
        <f>RES_hhdet_emih!G36/RES_summary!G$19</f>
        <v>0</v>
      </c>
      <c r="H36" s="179">
        <f>RES_hhdet_emih!H36/RES_summary!H$19</f>
        <v>0</v>
      </c>
      <c r="I36" s="179">
        <f>RES_hhdet_emih!I36/RES_summary!I$19</f>
        <v>0</v>
      </c>
      <c r="J36" s="179">
        <f>RES_hhdet_emih!J36/RES_summary!J$19</f>
        <v>0</v>
      </c>
      <c r="K36" s="179">
        <f>RES_hhdet_emih!K36/RES_summary!K$19</f>
        <v>0</v>
      </c>
      <c r="L36" s="179">
        <f>RES_hhdet_emih!L36/RES_summary!L$19</f>
        <v>0</v>
      </c>
      <c r="M36" s="179">
        <f>RES_hhdet_emih!M36/RES_summary!M$19</f>
        <v>0</v>
      </c>
      <c r="N36" s="179">
        <f>RES_hhdet_emih!N36/RES_summary!N$19</f>
        <v>0</v>
      </c>
      <c r="O36" s="179">
        <f>RES_hhdet_emih!O36/RES_summary!O$19</f>
        <v>0</v>
      </c>
      <c r="P36" s="179">
        <f>RES_hhdet_emih!P36/RES_summary!P$19</f>
        <v>0</v>
      </c>
      <c r="Q36" s="179">
        <f>RES_hhdet_emih!Q36/RES_summary!Q$19</f>
        <v>0</v>
      </c>
    </row>
    <row r="37" spans="1:17" ht="12" customHeight="1" x14ac:dyDescent="0.25">
      <c r="A37" s="148" t="s">
        <v>60</v>
      </c>
      <c r="B37" s="177">
        <f>RES_hhdet_emih!B37/RES_summary!B$19</f>
        <v>0</v>
      </c>
      <c r="C37" s="177">
        <f>RES_hhdet_emih!C37/RES_summary!C$19</f>
        <v>0</v>
      </c>
      <c r="D37" s="177">
        <f>RES_hhdet_emih!D37/RES_summary!D$19</f>
        <v>0</v>
      </c>
      <c r="E37" s="177">
        <f>RES_hhdet_emih!E37/RES_summary!E$19</f>
        <v>0</v>
      </c>
      <c r="F37" s="177">
        <f>RES_hhdet_emih!F37/RES_summary!F$19</f>
        <v>0</v>
      </c>
      <c r="G37" s="177">
        <f>RES_hhdet_emih!G37/RES_summary!G$19</f>
        <v>0</v>
      </c>
      <c r="H37" s="177">
        <f>RES_hhdet_emih!H37/RES_summary!H$19</f>
        <v>0</v>
      </c>
      <c r="I37" s="177">
        <f>RES_hhdet_emih!I37/RES_summary!I$19</f>
        <v>0</v>
      </c>
      <c r="J37" s="177">
        <f>RES_hhdet_emih!J37/RES_summary!J$19</f>
        <v>0</v>
      </c>
      <c r="K37" s="177">
        <f>RES_hhdet_emih!K37/RES_summary!K$19</f>
        <v>0</v>
      </c>
      <c r="L37" s="177">
        <f>RES_hhdet_emih!L37/RES_summary!L$19</f>
        <v>0</v>
      </c>
      <c r="M37" s="177">
        <f>RES_hhdet_emih!M37/RES_summary!M$19</f>
        <v>0</v>
      </c>
      <c r="N37" s="177">
        <f>RES_hhdet_emih!N37/RES_summary!N$19</f>
        <v>0</v>
      </c>
      <c r="O37" s="177">
        <f>RES_hhdet_emih!O37/RES_summary!O$19</f>
        <v>0</v>
      </c>
      <c r="P37" s="177">
        <f>RES_hhdet_emih!P37/RES_summary!P$19</f>
        <v>0</v>
      </c>
      <c r="Q37" s="177">
        <f>RES_hhdet_emih!Q37/RES_summary!Q$19</f>
        <v>0</v>
      </c>
    </row>
    <row r="38" spans="1:17" ht="12" customHeight="1" x14ac:dyDescent="0.25">
      <c r="A38" s="148" t="s">
        <v>59</v>
      </c>
      <c r="B38" s="177">
        <f>RES_hhdet_emih!B38/RES_summary!B$19</f>
        <v>0</v>
      </c>
      <c r="C38" s="177">
        <f>RES_hhdet_emih!C38/RES_summary!C$19</f>
        <v>0</v>
      </c>
      <c r="D38" s="177">
        <f>RES_hhdet_emih!D38/RES_summary!D$19</f>
        <v>0</v>
      </c>
      <c r="E38" s="177">
        <f>RES_hhdet_emih!E38/RES_summary!E$19</f>
        <v>0</v>
      </c>
      <c r="F38" s="177">
        <f>RES_hhdet_emih!F38/RES_summary!F$19</f>
        <v>0</v>
      </c>
      <c r="G38" s="177">
        <f>RES_hhdet_emih!G38/RES_summary!G$19</f>
        <v>0</v>
      </c>
      <c r="H38" s="177">
        <f>RES_hhdet_emih!H38/RES_summary!H$19</f>
        <v>0</v>
      </c>
      <c r="I38" s="177">
        <f>RES_hhdet_emih!I38/RES_summary!I$19</f>
        <v>0</v>
      </c>
      <c r="J38" s="177">
        <f>RES_hhdet_emih!J38/RES_summary!J$19</f>
        <v>0</v>
      </c>
      <c r="K38" s="177">
        <f>RES_hhdet_emih!K38/RES_summary!K$19</f>
        <v>0</v>
      </c>
      <c r="L38" s="177">
        <f>RES_hhdet_emih!L38/RES_summary!L$19</f>
        <v>0</v>
      </c>
      <c r="M38" s="177">
        <f>RES_hhdet_emih!M38/RES_summary!M$19</f>
        <v>0</v>
      </c>
      <c r="N38" s="177">
        <f>RES_hhdet_emih!N38/RES_summary!N$19</f>
        <v>0</v>
      </c>
      <c r="O38" s="177">
        <f>RES_hhdet_emih!O38/RES_summary!O$19</f>
        <v>0</v>
      </c>
      <c r="P38" s="177">
        <f>RES_hhdet_emih!P38/RES_summary!P$19</f>
        <v>0</v>
      </c>
      <c r="Q38" s="177">
        <f>RES_hhdet_emih!Q38/RES_summary!Q$19</f>
        <v>0</v>
      </c>
    </row>
    <row r="39" spans="1:17" ht="12" customHeight="1" x14ac:dyDescent="0.25">
      <c r="A39" s="158" t="s">
        <v>62</v>
      </c>
      <c r="B39" s="178">
        <f>RES_hhdet_emih!B39/RES_summary!B$19</f>
        <v>2.2946786559720738</v>
      </c>
      <c r="C39" s="178">
        <f>RES_hhdet_emih!C39/RES_summary!C$19</f>
        <v>2.244812855790324</v>
      </c>
      <c r="D39" s="178">
        <f>RES_hhdet_emih!D39/RES_summary!D$19</f>
        <v>2.1843777962693132</v>
      </c>
      <c r="E39" s="178">
        <f>RES_hhdet_emih!E39/RES_summary!E$19</f>
        <v>2.31837280693443</v>
      </c>
      <c r="F39" s="178">
        <f>RES_hhdet_emih!F39/RES_summary!F$19</f>
        <v>2.3447109599702562</v>
      </c>
      <c r="G39" s="178">
        <f>RES_hhdet_emih!G39/RES_summary!G$19</f>
        <v>2.1377540397282346</v>
      </c>
      <c r="H39" s="178">
        <f>RES_hhdet_emih!H39/RES_summary!H$19</f>
        <v>1.7299388167269973</v>
      </c>
      <c r="I39" s="178">
        <f>RES_hhdet_emih!I39/RES_summary!I$19</f>
        <v>1.849146921401329</v>
      </c>
      <c r="J39" s="178">
        <f>RES_hhdet_emih!J39/RES_summary!J$19</f>
        <v>1.674260050848668</v>
      </c>
      <c r="K39" s="178">
        <f>RES_hhdet_emih!K39/RES_summary!K$19</f>
        <v>1.6396594267547546</v>
      </c>
      <c r="L39" s="178">
        <f>RES_hhdet_emih!L39/RES_summary!L$19</f>
        <v>1.589660171158336</v>
      </c>
      <c r="M39" s="178">
        <f>RES_hhdet_emih!M39/RES_summary!M$19</f>
        <v>1.7237269179398205</v>
      </c>
      <c r="N39" s="178">
        <f>RES_hhdet_emih!N39/RES_summary!N$19</f>
        <v>1.6284388749675041</v>
      </c>
      <c r="O39" s="178">
        <f>RES_hhdet_emih!O39/RES_summary!O$19</f>
        <v>1.5550617594194329</v>
      </c>
      <c r="P39" s="178">
        <f>RES_hhdet_emih!P39/RES_summary!P$19</f>
        <v>1.4798006288576726</v>
      </c>
      <c r="Q39" s="178">
        <f>RES_hhdet_emih!Q39/RES_summary!Q$19</f>
        <v>1.5372558502157976</v>
      </c>
    </row>
    <row r="40" spans="1:17" ht="12" customHeight="1" x14ac:dyDescent="0.25">
      <c r="A40" s="23" t="s">
        <v>57</v>
      </c>
      <c r="B40" s="177">
        <f>RES_hhdet_emih!B40/RES_summary!B$19</f>
        <v>4.5793626711935271</v>
      </c>
      <c r="C40" s="177">
        <f>RES_hhdet_emih!C40/RES_summary!C$19</f>
        <v>3.5205825388221577</v>
      </c>
      <c r="D40" s="177">
        <f>RES_hhdet_emih!D40/RES_summary!D$19</f>
        <v>3.4925846694100628</v>
      </c>
      <c r="E40" s="177">
        <f>RES_hhdet_emih!E40/RES_summary!E$19</f>
        <v>3.7975864710205052</v>
      </c>
      <c r="F40" s="177">
        <f>RES_hhdet_emih!F40/RES_summary!F$19</f>
        <v>3.9296921252565515</v>
      </c>
      <c r="G40" s="177">
        <f>RES_hhdet_emih!G40/RES_summary!G$19</f>
        <v>3.821896192618131</v>
      </c>
      <c r="H40" s="177">
        <f>RES_hhdet_emih!H40/RES_summary!H$19</f>
        <v>3.4637158008677487</v>
      </c>
      <c r="I40" s="177">
        <f>RES_hhdet_emih!I40/RES_summary!I$19</f>
        <v>3.7305947489011588</v>
      </c>
      <c r="J40" s="177">
        <f>RES_hhdet_emih!J40/RES_summary!J$19</f>
        <v>3.5153738646349435</v>
      </c>
      <c r="K40" s="177">
        <f>RES_hhdet_emih!K40/RES_summary!K$19</f>
        <v>3.5504368419249865</v>
      </c>
      <c r="L40" s="177">
        <f>RES_hhdet_emih!L40/RES_summary!L$19</f>
        <v>3.4880221782382947</v>
      </c>
      <c r="M40" s="177">
        <f>RES_hhdet_emih!M40/RES_summary!M$19</f>
        <v>3.4326540303276714</v>
      </c>
      <c r="N40" s="177">
        <f>RES_hhdet_emih!N40/RES_summary!N$19</f>
        <v>3.3137389703103852</v>
      </c>
      <c r="O40" s="177">
        <f>RES_hhdet_emih!O40/RES_summary!O$19</f>
        <v>2.9691730157635257</v>
      </c>
      <c r="P40" s="177">
        <f>RES_hhdet_emih!P40/RES_summary!P$19</f>
        <v>2.9208780789078661</v>
      </c>
      <c r="Q40" s="177">
        <f>RES_hhdet_emih!Q40/RES_summary!Q$19</f>
        <v>3.0555332331449807</v>
      </c>
    </row>
    <row r="41" spans="1:17" ht="12" customHeight="1" x14ac:dyDescent="0.25">
      <c r="A41" s="29" t="s">
        <v>140</v>
      </c>
      <c r="B41" s="176">
        <f>RES_hhdet_emih!B41/RES_summary!B$19</f>
        <v>0</v>
      </c>
      <c r="C41" s="176">
        <f>RES_hhdet_emih!C41/RES_summary!C$19</f>
        <v>0</v>
      </c>
      <c r="D41" s="176">
        <f>RES_hhdet_emih!D41/RES_summary!D$19</f>
        <v>0</v>
      </c>
      <c r="E41" s="176">
        <f>RES_hhdet_emih!E41/RES_summary!E$19</f>
        <v>0</v>
      </c>
      <c r="F41" s="176">
        <f>RES_hhdet_emih!F41/RES_summary!F$19</f>
        <v>0</v>
      </c>
      <c r="G41" s="176">
        <f>RES_hhdet_emih!G41/RES_summary!G$19</f>
        <v>0</v>
      </c>
      <c r="H41" s="176">
        <f>RES_hhdet_emih!H41/RES_summary!H$19</f>
        <v>0</v>
      </c>
      <c r="I41" s="176">
        <f>RES_hhdet_emih!I41/RES_summary!I$19</f>
        <v>0</v>
      </c>
      <c r="J41" s="176">
        <f>RES_hhdet_emih!J41/RES_summary!J$19</f>
        <v>0</v>
      </c>
      <c r="K41" s="176">
        <f>RES_hhdet_emih!K41/RES_summary!K$19</f>
        <v>0</v>
      </c>
      <c r="L41" s="176">
        <f>RES_hhdet_emih!L41/RES_summary!L$19</f>
        <v>0</v>
      </c>
      <c r="M41" s="176">
        <f>RES_hhdet_emih!M41/RES_summary!M$19</f>
        <v>0</v>
      </c>
      <c r="N41" s="176">
        <f>RES_hhdet_emih!N41/RES_summary!N$19</f>
        <v>0</v>
      </c>
      <c r="O41" s="176">
        <f>RES_hhdet_emih!O41/RES_summary!O$19</f>
        <v>0</v>
      </c>
      <c r="P41" s="176">
        <f>RES_hhdet_emih!P41/RES_summary!P$19</f>
        <v>0</v>
      </c>
      <c r="Q41" s="176">
        <f>RES_hhdet_emih!Q41/RES_summary!Q$19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84">
        <f>RES_hhdet_emih!B43/RES_summary!B$19</f>
        <v>19.926880942023082</v>
      </c>
      <c r="C43" s="184">
        <f>RES_hhdet_emih!C43/RES_summary!C$19</f>
        <v>19.664155608031894</v>
      </c>
      <c r="D43" s="184">
        <f>RES_hhdet_emih!D43/RES_summary!D$19</f>
        <v>19.868095710194478</v>
      </c>
      <c r="E43" s="184">
        <f>RES_hhdet_emih!E43/RES_summary!E$19</f>
        <v>20.302625945313558</v>
      </c>
      <c r="F43" s="184">
        <f>RES_hhdet_emih!F43/RES_summary!F$19</f>
        <v>17.854293883317247</v>
      </c>
      <c r="G43" s="184">
        <f>RES_hhdet_emih!G43/RES_summary!G$19</f>
        <v>15.134202390093165</v>
      </c>
      <c r="H43" s="184">
        <f>RES_hhdet_emih!H43/RES_summary!H$19</f>
        <v>16.572865502429991</v>
      </c>
      <c r="I43" s="184">
        <f>RES_hhdet_emih!I43/RES_summary!I$19</f>
        <v>16.208219957579217</v>
      </c>
      <c r="J43" s="184">
        <f>RES_hhdet_emih!J43/RES_summary!J$19</f>
        <v>14.215821967837694</v>
      </c>
      <c r="K43" s="184">
        <f>RES_hhdet_emih!K43/RES_summary!K$19</f>
        <v>15.149828280450311</v>
      </c>
      <c r="L43" s="184">
        <f>RES_hhdet_emih!L43/RES_summary!L$19</f>
        <v>12.85818060759523</v>
      </c>
      <c r="M43" s="184">
        <f>RES_hhdet_emih!M43/RES_summary!M$19</f>
        <v>13.89858119088257</v>
      </c>
      <c r="N43" s="184">
        <f>RES_hhdet_emih!N43/RES_summary!N$19</f>
        <v>13.009181760015402</v>
      </c>
      <c r="O43" s="184">
        <f>RES_hhdet_emih!O43/RES_summary!O$19</f>
        <v>10.785084666692493</v>
      </c>
      <c r="P43" s="184">
        <f>RES_hhdet_emih!P43/RES_summary!P$19</f>
        <v>9.7284166513855386</v>
      </c>
      <c r="Q43" s="184">
        <f>RES_hhdet_emih!Q43/RES_summary!Q$19</f>
        <v>11.424482061607886</v>
      </c>
    </row>
    <row r="44" spans="1:17" ht="12.95" customHeight="1" x14ac:dyDescent="0.25">
      <c r="A44" s="158" t="s">
        <v>65</v>
      </c>
      <c r="B44" s="178">
        <f>RES_hhdet_emih!B44/RES_summary!B$19</f>
        <v>17.63224432396731</v>
      </c>
      <c r="C44" s="178">
        <f>RES_hhdet_emih!C44/RES_summary!C$19</f>
        <v>17.419696556593433</v>
      </c>
      <c r="D44" s="178">
        <f>RES_hhdet_emih!D44/RES_summary!D$19</f>
        <v>17.682339128293535</v>
      </c>
      <c r="E44" s="178">
        <f>RES_hhdet_emih!E44/RES_summary!E$19</f>
        <v>17.97759196420543</v>
      </c>
      <c r="F44" s="178">
        <f>RES_hhdet_emih!F44/RES_summary!F$19</f>
        <v>15.502527323638121</v>
      </c>
      <c r="G44" s="178">
        <f>RES_hhdet_emih!G44/RES_summary!G$19</f>
        <v>12.98122009067465</v>
      </c>
      <c r="H44" s="178">
        <f>RES_hhdet_emih!H44/RES_summary!H$19</f>
        <v>14.824933199703295</v>
      </c>
      <c r="I44" s="178">
        <f>RES_hhdet_emih!I44/RES_summary!I$19</f>
        <v>14.339811782609679</v>
      </c>
      <c r="J44" s="178">
        <f>RES_hhdet_emih!J44/RES_summary!J$19</f>
        <v>12.532931614453632</v>
      </c>
      <c r="K44" s="178">
        <f>RES_hhdet_emih!K44/RES_summary!K$19</f>
        <v>13.51540715690262</v>
      </c>
      <c r="L44" s="178">
        <f>RES_hhdet_emih!L44/RES_summary!L$19</f>
        <v>11.271210131535943</v>
      </c>
      <c r="M44" s="178">
        <f>RES_hhdet_emih!M44/RES_summary!M$19</f>
        <v>12.178369801537759</v>
      </c>
      <c r="N44" s="178">
        <f>RES_hhdet_emih!N44/RES_summary!N$19</f>
        <v>11.383444113020268</v>
      </c>
      <c r="O44" s="178">
        <f>RES_hhdet_emih!O44/RES_summary!O$19</f>
        <v>9.2297755749804917</v>
      </c>
      <c r="P44" s="178">
        <f>RES_hhdet_emih!P44/RES_summary!P$19</f>
        <v>8.2472990414266061</v>
      </c>
      <c r="Q44" s="178">
        <f>RES_hhdet_emih!Q44/RES_summary!Q$19</f>
        <v>9.882570552162564</v>
      </c>
    </row>
    <row r="45" spans="1:17" ht="12" customHeight="1" x14ac:dyDescent="0.25">
      <c r="A45" s="23" t="s">
        <v>166</v>
      </c>
      <c r="B45" s="177">
        <f>RES_hhdet_emih!B45/RES_summary!B$19</f>
        <v>17.63224432396731</v>
      </c>
      <c r="C45" s="177">
        <f>RES_hhdet_emih!C45/RES_summary!C$19</f>
        <v>17.419696556593433</v>
      </c>
      <c r="D45" s="177">
        <f>RES_hhdet_emih!D45/RES_summary!D$19</f>
        <v>17.682339128293535</v>
      </c>
      <c r="E45" s="177">
        <f>RES_hhdet_emih!E45/RES_summary!E$19</f>
        <v>17.97759196420543</v>
      </c>
      <c r="F45" s="177">
        <f>RES_hhdet_emih!F45/RES_summary!F$19</f>
        <v>15.502527323638121</v>
      </c>
      <c r="G45" s="177">
        <f>RES_hhdet_emih!G45/RES_summary!G$19</f>
        <v>12.98122009067465</v>
      </c>
      <c r="H45" s="177">
        <f>RES_hhdet_emih!H45/RES_summary!H$19</f>
        <v>14.824933199703295</v>
      </c>
      <c r="I45" s="177">
        <f>RES_hhdet_emih!I45/RES_summary!I$19</f>
        <v>14.339811782609679</v>
      </c>
      <c r="J45" s="177">
        <f>RES_hhdet_emih!J45/RES_summary!J$19</f>
        <v>12.532931614453632</v>
      </c>
      <c r="K45" s="177">
        <f>RES_hhdet_emih!K45/RES_summary!K$19</f>
        <v>13.51540715690262</v>
      </c>
      <c r="L45" s="177">
        <f>RES_hhdet_emih!L45/RES_summary!L$19</f>
        <v>11.271210131535943</v>
      </c>
      <c r="M45" s="177">
        <f>RES_hhdet_emih!M45/RES_summary!M$19</f>
        <v>12.178369801537759</v>
      </c>
      <c r="N45" s="177">
        <f>RES_hhdet_emih!N45/RES_summary!N$19</f>
        <v>11.383444113020268</v>
      </c>
      <c r="O45" s="177">
        <f>RES_hhdet_emih!O45/RES_summary!O$19</f>
        <v>9.2297755749804917</v>
      </c>
      <c r="P45" s="177">
        <f>RES_hhdet_emih!P45/RES_summary!P$19</f>
        <v>8.2472990414266061</v>
      </c>
      <c r="Q45" s="177">
        <f>RES_hhdet_emih!Q45/RES_summary!Q$19</f>
        <v>9.882570552162564</v>
      </c>
    </row>
    <row r="46" spans="1:17" ht="12" customHeight="1" x14ac:dyDescent="0.25">
      <c r="A46" s="23" t="s">
        <v>60</v>
      </c>
      <c r="B46" s="177">
        <f>RES_hhdet_emih!B46/RES_summary!B$19</f>
        <v>0</v>
      </c>
      <c r="C46" s="177">
        <f>RES_hhdet_emih!C46/RES_summary!C$19</f>
        <v>0</v>
      </c>
      <c r="D46" s="177">
        <f>RES_hhdet_emih!D46/RES_summary!D$19</f>
        <v>0</v>
      </c>
      <c r="E46" s="177">
        <f>RES_hhdet_emih!E46/RES_summary!E$19</f>
        <v>0</v>
      </c>
      <c r="F46" s="177">
        <f>RES_hhdet_emih!F46/RES_summary!F$19</f>
        <v>0</v>
      </c>
      <c r="G46" s="177">
        <f>RES_hhdet_emih!G46/RES_summary!G$19</f>
        <v>0</v>
      </c>
      <c r="H46" s="177">
        <f>RES_hhdet_emih!H46/RES_summary!H$19</f>
        <v>0</v>
      </c>
      <c r="I46" s="177">
        <f>RES_hhdet_emih!I46/RES_summary!I$19</f>
        <v>0</v>
      </c>
      <c r="J46" s="177">
        <f>RES_hhdet_emih!J46/RES_summary!J$19</f>
        <v>0</v>
      </c>
      <c r="K46" s="177">
        <f>RES_hhdet_emih!K46/RES_summary!K$19</f>
        <v>0</v>
      </c>
      <c r="L46" s="177">
        <f>RES_hhdet_emih!L46/RES_summary!L$19</f>
        <v>0</v>
      </c>
      <c r="M46" s="177">
        <f>RES_hhdet_emih!M46/RES_summary!M$19</f>
        <v>0</v>
      </c>
      <c r="N46" s="177">
        <f>RES_hhdet_emih!N46/RES_summary!N$19</f>
        <v>0</v>
      </c>
      <c r="O46" s="177">
        <f>RES_hhdet_emih!O46/RES_summary!O$19</f>
        <v>0</v>
      </c>
      <c r="P46" s="177">
        <f>RES_hhdet_emih!P46/RES_summary!P$19</f>
        <v>0</v>
      </c>
      <c r="Q46" s="177">
        <f>RES_hhdet_emih!Q46/RES_summary!Q$19</f>
        <v>0</v>
      </c>
    </row>
    <row r="47" spans="1:17" ht="12.95" customHeight="1" x14ac:dyDescent="0.25">
      <c r="A47" s="158" t="s">
        <v>112</v>
      </c>
      <c r="B47" s="178">
        <f>RES_hhdet_emih!B47/RES_summary!B$19</f>
        <v>0</v>
      </c>
      <c r="C47" s="178">
        <f>RES_hhdet_emih!C47/RES_summary!C$19</f>
        <v>0</v>
      </c>
      <c r="D47" s="178">
        <f>RES_hhdet_emih!D47/RES_summary!D$19</f>
        <v>0</v>
      </c>
      <c r="E47" s="178">
        <f>RES_hhdet_emih!E47/RES_summary!E$19</f>
        <v>0</v>
      </c>
      <c r="F47" s="178">
        <f>RES_hhdet_emih!F47/RES_summary!F$19</f>
        <v>0</v>
      </c>
      <c r="G47" s="178">
        <f>RES_hhdet_emih!G47/RES_summary!G$19</f>
        <v>0</v>
      </c>
      <c r="H47" s="178">
        <f>RES_hhdet_emih!H47/RES_summary!H$19</f>
        <v>0</v>
      </c>
      <c r="I47" s="178">
        <f>RES_hhdet_emih!I47/RES_summary!I$19</f>
        <v>0</v>
      </c>
      <c r="J47" s="178">
        <f>RES_hhdet_emih!J47/RES_summary!J$19</f>
        <v>0</v>
      </c>
      <c r="K47" s="178">
        <f>RES_hhdet_emih!K47/RES_summary!K$19</f>
        <v>0</v>
      </c>
      <c r="L47" s="178">
        <f>RES_hhdet_emih!L47/RES_summary!L$19</f>
        <v>0</v>
      </c>
      <c r="M47" s="178">
        <f>RES_hhdet_emih!M47/RES_summary!M$19</f>
        <v>0</v>
      </c>
      <c r="N47" s="178">
        <f>RES_hhdet_emih!N47/RES_summary!N$19</f>
        <v>0</v>
      </c>
      <c r="O47" s="178">
        <f>RES_hhdet_emih!O47/RES_summary!O$19</f>
        <v>0</v>
      </c>
      <c r="P47" s="178">
        <f>RES_hhdet_emih!P47/RES_summary!P$19</f>
        <v>0</v>
      </c>
      <c r="Q47" s="178">
        <f>RES_hhdet_emih!Q47/RES_summary!Q$19</f>
        <v>0</v>
      </c>
    </row>
    <row r="48" spans="1:17" ht="12" customHeight="1" x14ac:dyDescent="0.25">
      <c r="A48" s="23" t="s">
        <v>60</v>
      </c>
      <c r="B48" s="177">
        <f>RES_hhdet_emih!B48/RES_summary!B$19</f>
        <v>0</v>
      </c>
      <c r="C48" s="177">
        <f>RES_hhdet_emih!C48/RES_summary!C$19</f>
        <v>0</v>
      </c>
      <c r="D48" s="177">
        <f>RES_hhdet_emih!D48/RES_summary!D$19</f>
        <v>0</v>
      </c>
      <c r="E48" s="177">
        <f>RES_hhdet_emih!E48/RES_summary!E$19</f>
        <v>0</v>
      </c>
      <c r="F48" s="177">
        <f>RES_hhdet_emih!F48/RES_summary!F$19</f>
        <v>0</v>
      </c>
      <c r="G48" s="177">
        <f>RES_hhdet_emih!G48/RES_summary!G$19</f>
        <v>0</v>
      </c>
      <c r="H48" s="177">
        <f>RES_hhdet_emih!H48/RES_summary!H$19</f>
        <v>0</v>
      </c>
      <c r="I48" s="177">
        <f>RES_hhdet_emih!I48/RES_summary!I$19</f>
        <v>0</v>
      </c>
      <c r="J48" s="177">
        <f>RES_hhdet_emih!J48/RES_summary!J$19</f>
        <v>0</v>
      </c>
      <c r="K48" s="177">
        <f>RES_hhdet_emih!K48/RES_summary!K$19</f>
        <v>0</v>
      </c>
      <c r="L48" s="177">
        <f>RES_hhdet_emih!L48/RES_summary!L$19</f>
        <v>0</v>
      </c>
      <c r="M48" s="177">
        <f>RES_hhdet_emih!M48/RES_summary!M$19</f>
        <v>0</v>
      </c>
      <c r="N48" s="177">
        <f>RES_hhdet_emih!N48/RES_summary!N$19</f>
        <v>0</v>
      </c>
      <c r="O48" s="177">
        <f>RES_hhdet_emih!O48/RES_summary!O$19</f>
        <v>0</v>
      </c>
      <c r="P48" s="177">
        <f>RES_hhdet_emih!P48/RES_summary!P$19</f>
        <v>0</v>
      </c>
      <c r="Q48" s="177">
        <f>RES_hhdet_emih!Q48/RES_summary!Q$19</f>
        <v>0</v>
      </c>
    </row>
    <row r="49" spans="1:17" ht="12" customHeight="1" x14ac:dyDescent="0.25">
      <c r="A49" s="158" t="s">
        <v>63</v>
      </c>
      <c r="B49" s="178">
        <f>RES_hhdet_emih!B49/RES_summary!B$19</f>
        <v>0</v>
      </c>
      <c r="C49" s="178">
        <f>RES_hhdet_emih!C49/RES_summary!C$19</f>
        <v>0</v>
      </c>
      <c r="D49" s="178">
        <f>RES_hhdet_emih!D49/RES_summary!D$19</f>
        <v>0</v>
      </c>
      <c r="E49" s="178">
        <f>RES_hhdet_emih!E49/RES_summary!E$19</f>
        <v>0</v>
      </c>
      <c r="F49" s="178">
        <f>RES_hhdet_emih!F49/RES_summary!F$19</f>
        <v>0</v>
      </c>
      <c r="G49" s="178">
        <f>RES_hhdet_emih!G49/RES_summary!G$19</f>
        <v>0</v>
      </c>
      <c r="H49" s="178">
        <f>RES_hhdet_emih!H49/RES_summary!H$19</f>
        <v>0</v>
      </c>
      <c r="I49" s="178">
        <f>RES_hhdet_emih!I49/RES_summary!I$19</f>
        <v>0</v>
      </c>
      <c r="J49" s="178">
        <f>RES_hhdet_emih!J49/RES_summary!J$19</f>
        <v>0</v>
      </c>
      <c r="K49" s="178">
        <f>RES_hhdet_emih!K49/RES_summary!K$19</f>
        <v>0</v>
      </c>
      <c r="L49" s="178">
        <f>RES_hhdet_emih!L49/RES_summary!L$19</f>
        <v>0</v>
      </c>
      <c r="M49" s="178">
        <f>RES_hhdet_emih!M49/RES_summary!M$19</f>
        <v>0</v>
      </c>
      <c r="N49" s="178">
        <f>RES_hhdet_emih!N49/RES_summary!N$19</f>
        <v>0</v>
      </c>
      <c r="O49" s="178">
        <f>RES_hhdet_emih!O49/RES_summary!O$19</f>
        <v>0</v>
      </c>
      <c r="P49" s="178">
        <f>RES_hhdet_emih!P49/RES_summary!P$19</f>
        <v>0</v>
      </c>
      <c r="Q49" s="178">
        <f>RES_hhdet_emih!Q49/RES_summary!Q$19</f>
        <v>0</v>
      </c>
    </row>
    <row r="50" spans="1:17" ht="12" customHeight="1" x14ac:dyDescent="0.25">
      <c r="A50" s="167" t="s">
        <v>165</v>
      </c>
      <c r="B50" s="183">
        <f>RES_hhdet_emih!B50/RES_summary!B$19</f>
        <v>0</v>
      </c>
      <c r="C50" s="183">
        <f>RES_hhdet_emih!C50/RES_summary!C$19</f>
        <v>0</v>
      </c>
      <c r="D50" s="183">
        <f>RES_hhdet_emih!D50/RES_summary!D$19</f>
        <v>0</v>
      </c>
      <c r="E50" s="183">
        <f>RES_hhdet_emih!E50/RES_summary!E$19</f>
        <v>0</v>
      </c>
      <c r="F50" s="183">
        <f>RES_hhdet_emih!F50/RES_summary!F$19</f>
        <v>0</v>
      </c>
      <c r="G50" s="183">
        <f>RES_hhdet_emih!G50/RES_summary!G$19</f>
        <v>0</v>
      </c>
      <c r="H50" s="183">
        <f>RES_hhdet_emih!H50/RES_summary!H$19</f>
        <v>0</v>
      </c>
      <c r="I50" s="183">
        <f>RES_hhdet_emih!I50/RES_summary!I$19</f>
        <v>0</v>
      </c>
      <c r="J50" s="183">
        <f>RES_hhdet_emih!J50/RES_summary!J$19</f>
        <v>0</v>
      </c>
      <c r="K50" s="183">
        <f>RES_hhdet_emih!K50/RES_summary!K$19</f>
        <v>0</v>
      </c>
      <c r="L50" s="183">
        <f>RES_hhdet_emih!L50/RES_summary!L$19</f>
        <v>0</v>
      </c>
      <c r="M50" s="183">
        <f>RES_hhdet_emih!M50/RES_summary!M$19</f>
        <v>0</v>
      </c>
      <c r="N50" s="183">
        <f>RES_hhdet_emih!N50/RES_summary!N$19</f>
        <v>0</v>
      </c>
      <c r="O50" s="183">
        <f>RES_hhdet_emih!O50/RES_summary!O$19</f>
        <v>0</v>
      </c>
      <c r="P50" s="183">
        <f>RES_hhdet_emih!P50/RES_summary!P$19</f>
        <v>0</v>
      </c>
      <c r="Q50" s="183">
        <f>RES_hhdet_emih!Q50/RES_summary!Q$19</f>
        <v>0</v>
      </c>
    </row>
    <row r="51" spans="1:17" ht="12" customHeight="1" x14ac:dyDescent="0.25">
      <c r="A51" s="167" t="s">
        <v>164</v>
      </c>
      <c r="B51" s="183">
        <f>RES_hhdet_emih!B51/RES_summary!B$19</f>
        <v>0</v>
      </c>
      <c r="C51" s="183">
        <f>RES_hhdet_emih!C51/RES_summary!C$19</f>
        <v>0</v>
      </c>
      <c r="D51" s="183">
        <f>RES_hhdet_emih!D51/RES_summary!D$19</f>
        <v>0</v>
      </c>
      <c r="E51" s="183">
        <f>RES_hhdet_emih!E51/RES_summary!E$19</f>
        <v>0</v>
      </c>
      <c r="F51" s="183">
        <f>RES_hhdet_emih!F51/RES_summary!F$19</f>
        <v>0</v>
      </c>
      <c r="G51" s="183">
        <f>RES_hhdet_emih!G51/RES_summary!G$19</f>
        <v>0</v>
      </c>
      <c r="H51" s="183">
        <f>RES_hhdet_emih!H51/RES_summary!H$19</f>
        <v>0</v>
      </c>
      <c r="I51" s="183">
        <f>RES_hhdet_emih!I51/RES_summary!I$19</f>
        <v>0</v>
      </c>
      <c r="J51" s="183">
        <f>RES_hhdet_emih!J51/RES_summary!J$19</f>
        <v>0</v>
      </c>
      <c r="K51" s="183">
        <f>RES_hhdet_emih!K51/RES_summary!K$19</f>
        <v>0</v>
      </c>
      <c r="L51" s="183">
        <f>RES_hhdet_emih!L51/RES_summary!L$19</f>
        <v>0</v>
      </c>
      <c r="M51" s="183">
        <f>RES_hhdet_emih!M51/RES_summary!M$19</f>
        <v>0</v>
      </c>
      <c r="N51" s="183">
        <f>RES_hhdet_emih!N51/RES_summary!N$19</f>
        <v>0</v>
      </c>
      <c r="O51" s="183">
        <f>RES_hhdet_emih!O51/RES_summary!O$19</f>
        <v>0</v>
      </c>
      <c r="P51" s="183">
        <f>RES_hhdet_emih!P51/RES_summary!P$19</f>
        <v>0</v>
      </c>
      <c r="Q51" s="183">
        <f>RES_hhdet_emih!Q51/RES_summary!Q$19</f>
        <v>0</v>
      </c>
    </row>
    <row r="52" spans="1:17" ht="12" customHeight="1" x14ac:dyDescent="0.25">
      <c r="A52" s="166" t="s">
        <v>163</v>
      </c>
      <c r="B52" s="182">
        <f>RES_hhdet_emih!B52/RES_summary!B$19</f>
        <v>0</v>
      </c>
      <c r="C52" s="182">
        <f>RES_hhdet_emih!C52/RES_summary!C$19</f>
        <v>0</v>
      </c>
      <c r="D52" s="182">
        <f>RES_hhdet_emih!D52/RES_summary!D$19</f>
        <v>0</v>
      </c>
      <c r="E52" s="182">
        <f>RES_hhdet_emih!E52/RES_summary!E$19</f>
        <v>0</v>
      </c>
      <c r="F52" s="182">
        <f>RES_hhdet_emih!F52/RES_summary!F$19</f>
        <v>0</v>
      </c>
      <c r="G52" s="182">
        <f>RES_hhdet_emih!G52/RES_summary!G$19</f>
        <v>0</v>
      </c>
      <c r="H52" s="182">
        <f>RES_hhdet_emih!H52/RES_summary!H$19</f>
        <v>0</v>
      </c>
      <c r="I52" s="182">
        <f>RES_hhdet_emih!I52/RES_summary!I$19</f>
        <v>0</v>
      </c>
      <c r="J52" s="182">
        <f>RES_hhdet_emih!J52/RES_summary!J$19</f>
        <v>0</v>
      </c>
      <c r="K52" s="182">
        <f>RES_hhdet_emih!K52/RES_summary!K$19</f>
        <v>0</v>
      </c>
      <c r="L52" s="182">
        <f>RES_hhdet_emih!L52/RES_summary!L$19</f>
        <v>0</v>
      </c>
      <c r="M52" s="182">
        <f>RES_hhdet_emih!M52/RES_summary!M$19</f>
        <v>0</v>
      </c>
      <c r="N52" s="182">
        <f>RES_hhdet_emih!N52/RES_summary!N$19</f>
        <v>0</v>
      </c>
      <c r="O52" s="182">
        <f>RES_hhdet_emih!O52/RES_summary!O$19</f>
        <v>0</v>
      </c>
      <c r="P52" s="182">
        <f>RES_hhdet_emih!P52/RES_summary!P$19</f>
        <v>0</v>
      </c>
      <c r="Q52" s="182">
        <f>RES_hhdet_emih!Q52/RES_summary!Q$19</f>
        <v>0</v>
      </c>
    </row>
    <row r="53" spans="1:17" ht="12" customHeight="1" x14ac:dyDescent="0.25">
      <c r="A53" s="147" t="s">
        <v>59</v>
      </c>
      <c r="B53" s="181">
        <f>RES_hhdet_emih!B53/RES_summary!B$19</f>
        <v>0</v>
      </c>
      <c r="C53" s="181">
        <f>RES_hhdet_emih!C53/RES_summary!C$19</f>
        <v>0</v>
      </c>
      <c r="D53" s="181">
        <f>RES_hhdet_emih!D53/RES_summary!D$19</f>
        <v>0</v>
      </c>
      <c r="E53" s="181">
        <f>RES_hhdet_emih!E53/RES_summary!E$19</f>
        <v>0</v>
      </c>
      <c r="F53" s="181">
        <f>RES_hhdet_emih!F53/RES_summary!F$19</f>
        <v>0</v>
      </c>
      <c r="G53" s="181">
        <f>RES_hhdet_emih!G53/RES_summary!G$19</f>
        <v>0</v>
      </c>
      <c r="H53" s="181">
        <f>RES_hhdet_emih!H53/RES_summary!H$19</f>
        <v>0</v>
      </c>
      <c r="I53" s="181">
        <f>RES_hhdet_emih!I53/RES_summary!I$19</f>
        <v>0</v>
      </c>
      <c r="J53" s="181">
        <f>RES_hhdet_emih!J53/RES_summary!J$19</f>
        <v>0</v>
      </c>
      <c r="K53" s="181">
        <f>RES_hhdet_emih!K53/RES_summary!K$19</f>
        <v>0</v>
      </c>
      <c r="L53" s="181">
        <f>RES_hhdet_emih!L53/RES_summary!L$19</f>
        <v>0</v>
      </c>
      <c r="M53" s="181">
        <f>RES_hhdet_emih!M53/RES_summary!M$19</f>
        <v>0</v>
      </c>
      <c r="N53" s="181">
        <f>RES_hhdet_emih!N53/RES_summary!N$19</f>
        <v>0</v>
      </c>
      <c r="O53" s="181">
        <f>RES_hhdet_emih!O53/RES_summary!O$19</f>
        <v>0</v>
      </c>
      <c r="P53" s="181">
        <f>RES_hhdet_emih!P53/RES_summary!P$19</f>
        <v>0</v>
      </c>
      <c r="Q53" s="181">
        <f>RES_hhdet_emih!Q53/RES_summary!Q$19</f>
        <v>0</v>
      </c>
    </row>
    <row r="54" spans="1:17" ht="12" customHeight="1" x14ac:dyDescent="0.25">
      <c r="A54" s="163" t="s">
        <v>142</v>
      </c>
      <c r="B54" s="180">
        <f>RES_hhdet_emih!B54/RES_summary!B$19</f>
        <v>0</v>
      </c>
      <c r="C54" s="180">
        <f>RES_hhdet_emih!C54/RES_summary!C$19</f>
        <v>0</v>
      </c>
      <c r="D54" s="180">
        <f>RES_hhdet_emih!D54/RES_summary!D$19</f>
        <v>0</v>
      </c>
      <c r="E54" s="180">
        <f>RES_hhdet_emih!E54/RES_summary!E$19</f>
        <v>0</v>
      </c>
      <c r="F54" s="180">
        <f>RES_hhdet_emih!F54/RES_summary!F$19</f>
        <v>0</v>
      </c>
      <c r="G54" s="180">
        <f>RES_hhdet_emih!G54/RES_summary!G$19</f>
        <v>0</v>
      </c>
      <c r="H54" s="180">
        <f>RES_hhdet_emih!H54/RES_summary!H$19</f>
        <v>0</v>
      </c>
      <c r="I54" s="180">
        <f>RES_hhdet_emih!I54/RES_summary!I$19</f>
        <v>0</v>
      </c>
      <c r="J54" s="180">
        <f>RES_hhdet_emih!J54/RES_summary!J$19</f>
        <v>0</v>
      </c>
      <c r="K54" s="180">
        <f>RES_hhdet_emih!K54/RES_summary!K$19</f>
        <v>0</v>
      </c>
      <c r="L54" s="180">
        <f>RES_hhdet_emih!L54/RES_summary!L$19</f>
        <v>0</v>
      </c>
      <c r="M54" s="180">
        <f>RES_hhdet_emih!M54/RES_summary!M$19</f>
        <v>0</v>
      </c>
      <c r="N54" s="180">
        <f>RES_hhdet_emih!N54/RES_summary!N$19</f>
        <v>0</v>
      </c>
      <c r="O54" s="180">
        <f>RES_hhdet_emih!O54/RES_summary!O$19</f>
        <v>0</v>
      </c>
      <c r="P54" s="180">
        <f>RES_hhdet_emih!P54/RES_summary!P$19</f>
        <v>0</v>
      </c>
      <c r="Q54" s="180">
        <f>RES_hhdet_emih!Q54/RES_summary!Q$19</f>
        <v>0</v>
      </c>
    </row>
    <row r="55" spans="1:17" ht="12" customHeight="1" x14ac:dyDescent="0.25">
      <c r="A55" s="161" t="s">
        <v>141</v>
      </c>
      <c r="B55" s="179">
        <f>RES_hhdet_emih!B55/RES_summary!B$19</f>
        <v>0</v>
      </c>
      <c r="C55" s="179">
        <f>RES_hhdet_emih!C55/RES_summary!C$19</f>
        <v>0</v>
      </c>
      <c r="D55" s="179">
        <f>RES_hhdet_emih!D55/RES_summary!D$19</f>
        <v>0</v>
      </c>
      <c r="E55" s="179">
        <f>RES_hhdet_emih!E55/RES_summary!E$19</f>
        <v>0</v>
      </c>
      <c r="F55" s="179">
        <f>RES_hhdet_emih!F55/RES_summary!F$19</f>
        <v>0</v>
      </c>
      <c r="G55" s="179">
        <f>RES_hhdet_emih!G55/RES_summary!G$19</f>
        <v>0</v>
      </c>
      <c r="H55" s="179">
        <f>RES_hhdet_emih!H55/RES_summary!H$19</f>
        <v>0</v>
      </c>
      <c r="I55" s="179">
        <f>RES_hhdet_emih!I55/RES_summary!I$19</f>
        <v>0</v>
      </c>
      <c r="J55" s="179">
        <f>RES_hhdet_emih!J55/RES_summary!J$19</f>
        <v>0</v>
      </c>
      <c r="K55" s="179">
        <f>RES_hhdet_emih!K55/RES_summary!K$19</f>
        <v>0</v>
      </c>
      <c r="L55" s="179">
        <f>RES_hhdet_emih!L55/RES_summary!L$19</f>
        <v>0</v>
      </c>
      <c r="M55" s="179">
        <f>RES_hhdet_emih!M55/RES_summary!M$19</f>
        <v>0</v>
      </c>
      <c r="N55" s="179">
        <f>RES_hhdet_emih!N55/RES_summary!N$19</f>
        <v>0</v>
      </c>
      <c r="O55" s="179">
        <f>RES_hhdet_emih!O55/RES_summary!O$19</f>
        <v>0</v>
      </c>
      <c r="P55" s="179">
        <f>RES_hhdet_emih!P55/RES_summary!P$19</f>
        <v>0</v>
      </c>
      <c r="Q55" s="179">
        <f>RES_hhdet_emih!Q55/RES_summary!Q$19</f>
        <v>0</v>
      </c>
    </row>
    <row r="56" spans="1:17" ht="12" customHeight="1" x14ac:dyDescent="0.25">
      <c r="A56" s="148" t="s">
        <v>60</v>
      </c>
      <c r="B56" s="177">
        <f>RES_hhdet_emih!B56/RES_summary!B$19</f>
        <v>0</v>
      </c>
      <c r="C56" s="177">
        <f>RES_hhdet_emih!C56/RES_summary!C$19</f>
        <v>0</v>
      </c>
      <c r="D56" s="177">
        <f>RES_hhdet_emih!D56/RES_summary!D$19</f>
        <v>0</v>
      </c>
      <c r="E56" s="177">
        <f>RES_hhdet_emih!E56/RES_summary!E$19</f>
        <v>0</v>
      </c>
      <c r="F56" s="177">
        <f>RES_hhdet_emih!F56/RES_summary!F$19</f>
        <v>0</v>
      </c>
      <c r="G56" s="177">
        <f>RES_hhdet_emih!G56/RES_summary!G$19</f>
        <v>0</v>
      </c>
      <c r="H56" s="177">
        <f>RES_hhdet_emih!H56/RES_summary!H$19</f>
        <v>0</v>
      </c>
      <c r="I56" s="177">
        <f>RES_hhdet_emih!I56/RES_summary!I$19</f>
        <v>0</v>
      </c>
      <c r="J56" s="177">
        <f>RES_hhdet_emih!J56/RES_summary!J$19</f>
        <v>0</v>
      </c>
      <c r="K56" s="177">
        <f>RES_hhdet_emih!K56/RES_summary!K$19</f>
        <v>0</v>
      </c>
      <c r="L56" s="177">
        <f>RES_hhdet_emih!L56/RES_summary!L$19</f>
        <v>0</v>
      </c>
      <c r="M56" s="177">
        <f>RES_hhdet_emih!M56/RES_summary!M$19</f>
        <v>0</v>
      </c>
      <c r="N56" s="177">
        <f>RES_hhdet_emih!N56/RES_summary!N$19</f>
        <v>0</v>
      </c>
      <c r="O56" s="177">
        <f>RES_hhdet_emih!O56/RES_summary!O$19</f>
        <v>0</v>
      </c>
      <c r="P56" s="177">
        <f>RES_hhdet_emih!P56/RES_summary!P$19</f>
        <v>0</v>
      </c>
      <c r="Q56" s="177">
        <f>RES_hhdet_emih!Q56/RES_summary!Q$19</f>
        <v>0</v>
      </c>
    </row>
    <row r="57" spans="1:17" ht="12" customHeight="1" x14ac:dyDescent="0.25">
      <c r="A57" s="148" t="s">
        <v>59</v>
      </c>
      <c r="B57" s="177">
        <f>RES_hhdet_emih!B57/RES_summary!B$19</f>
        <v>0</v>
      </c>
      <c r="C57" s="177">
        <f>RES_hhdet_emih!C57/RES_summary!C$19</f>
        <v>0</v>
      </c>
      <c r="D57" s="177">
        <f>RES_hhdet_emih!D57/RES_summary!D$19</f>
        <v>0</v>
      </c>
      <c r="E57" s="177">
        <f>RES_hhdet_emih!E57/RES_summary!E$19</f>
        <v>0</v>
      </c>
      <c r="F57" s="177">
        <f>RES_hhdet_emih!F57/RES_summary!F$19</f>
        <v>0</v>
      </c>
      <c r="G57" s="177">
        <f>RES_hhdet_emih!G57/RES_summary!G$19</f>
        <v>0</v>
      </c>
      <c r="H57" s="177">
        <f>RES_hhdet_emih!H57/RES_summary!H$19</f>
        <v>0</v>
      </c>
      <c r="I57" s="177">
        <f>RES_hhdet_emih!I57/RES_summary!I$19</f>
        <v>0</v>
      </c>
      <c r="J57" s="177">
        <f>RES_hhdet_emih!J57/RES_summary!J$19</f>
        <v>0</v>
      </c>
      <c r="K57" s="177">
        <f>RES_hhdet_emih!K57/RES_summary!K$19</f>
        <v>0</v>
      </c>
      <c r="L57" s="177">
        <f>RES_hhdet_emih!L57/RES_summary!L$19</f>
        <v>0</v>
      </c>
      <c r="M57" s="177">
        <f>RES_hhdet_emih!M57/RES_summary!M$19</f>
        <v>0</v>
      </c>
      <c r="N57" s="177">
        <f>RES_hhdet_emih!N57/RES_summary!N$19</f>
        <v>0</v>
      </c>
      <c r="O57" s="177">
        <f>RES_hhdet_emih!O57/RES_summary!O$19</f>
        <v>0</v>
      </c>
      <c r="P57" s="177">
        <f>RES_hhdet_emih!P57/RES_summary!P$19</f>
        <v>0</v>
      </c>
      <c r="Q57" s="177">
        <f>RES_hhdet_emih!Q57/RES_summary!Q$19</f>
        <v>0</v>
      </c>
    </row>
    <row r="58" spans="1:17" ht="12" customHeight="1" x14ac:dyDescent="0.25">
      <c r="A58" s="158" t="s">
        <v>62</v>
      </c>
      <c r="B58" s="178">
        <f>RES_hhdet_emih!B58/RES_summary!B$19</f>
        <v>2.2946366180557733</v>
      </c>
      <c r="C58" s="178">
        <f>RES_hhdet_emih!C58/RES_summary!C$19</f>
        <v>2.2444590514384619</v>
      </c>
      <c r="D58" s="178">
        <f>RES_hhdet_emih!D58/RES_summary!D$19</f>
        <v>2.1857565819009466</v>
      </c>
      <c r="E58" s="178">
        <f>RES_hhdet_emih!E58/RES_summary!E$19</f>
        <v>2.3250339811081275</v>
      </c>
      <c r="F58" s="178">
        <f>RES_hhdet_emih!F58/RES_summary!F$19</f>
        <v>2.3517665596791266</v>
      </c>
      <c r="G58" s="178">
        <f>RES_hhdet_emih!G58/RES_summary!G$19</f>
        <v>2.1529822994185173</v>
      </c>
      <c r="H58" s="178">
        <f>RES_hhdet_emih!H58/RES_summary!H$19</f>
        <v>1.7479323027266982</v>
      </c>
      <c r="I58" s="178">
        <f>RES_hhdet_emih!I58/RES_summary!I$19</f>
        <v>1.8684081749695385</v>
      </c>
      <c r="J58" s="178">
        <f>RES_hhdet_emih!J58/RES_summary!J$19</f>
        <v>1.6828903533840613</v>
      </c>
      <c r="K58" s="178">
        <f>RES_hhdet_emih!K58/RES_summary!K$19</f>
        <v>1.63442112354769</v>
      </c>
      <c r="L58" s="178">
        <f>RES_hhdet_emih!L58/RES_summary!L$19</f>
        <v>1.5869704760592878</v>
      </c>
      <c r="M58" s="178">
        <f>RES_hhdet_emih!M58/RES_summary!M$19</f>
        <v>1.7202113893448112</v>
      </c>
      <c r="N58" s="178">
        <f>RES_hhdet_emih!N58/RES_summary!N$19</f>
        <v>1.625737646995135</v>
      </c>
      <c r="O58" s="178">
        <f>RES_hhdet_emih!O58/RES_summary!O$19</f>
        <v>1.555309091712</v>
      </c>
      <c r="P58" s="178">
        <f>RES_hhdet_emih!P58/RES_summary!P$19</f>
        <v>1.4811176099589316</v>
      </c>
      <c r="Q58" s="178">
        <f>RES_hhdet_emih!Q58/RES_summary!Q$19</f>
        <v>1.5419115094453213</v>
      </c>
    </row>
    <row r="59" spans="1:17" ht="12" customHeight="1" x14ac:dyDescent="0.25">
      <c r="A59" s="23" t="s">
        <v>57</v>
      </c>
      <c r="B59" s="177">
        <f>RES_hhdet_emih!B59/RES_summary!B$19</f>
        <v>4.5793626711935271</v>
      </c>
      <c r="C59" s="177">
        <f>RES_hhdet_emih!C59/RES_summary!C$19</f>
        <v>3.5200061742724218</v>
      </c>
      <c r="D59" s="177">
        <f>RES_hhdet_emih!D59/RES_summary!D$19</f>
        <v>3.494671228410744</v>
      </c>
      <c r="E59" s="177">
        <f>RES_hhdet_emih!E59/RES_summary!E$19</f>
        <v>3.8085631110305531</v>
      </c>
      <c r="F59" s="177">
        <f>RES_hhdet_emih!F59/RES_summary!F$19</f>
        <v>3.9416450863873189</v>
      </c>
      <c r="G59" s="177">
        <f>RES_hhdet_emih!G59/RES_summary!G$19</f>
        <v>3.849108029252831</v>
      </c>
      <c r="H59" s="177">
        <f>RES_hhdet_emih!H59/RES_summary!H$19</f>
        <v>3.4997782683198269</v>
      </c>
      <c r="I59" s="177">
        <f>RES_hhdet_emih!I59/RES_summary!I$19</f>
        <v>3.7696193705077885</v>
      </c>
      <c r="J59" s="177">
        <f>RES_hhdet_emih!J59/RES_summary!J$19</f>
        <v>3.5335393797230812</v>
      </c>
      <c r="K59" s="177">
        <f>RES_hhdet_emih!K59/RES_summary!K$19</f>
        <v>3.5392154182129865</v>
      </c>
      <c r="L59" s="177">
        <f>RES_hhdet_emih!L59/RES_summary!L$19</f>
        <v>3.4821109124629812</v>
      </c>
      <c r="M59" s="177">
        <f>RES_hhdet_emih!M59/RES_summary!M$19</f>
        <v>3.4257838056108771</v>
      </c>
      <c r="N59" s="177">
        <f>RES_hhdet_emih!N59/RES_summary!N$19</f>
        <v>3.3083231405901068</v>
      </c>
      <c r="O59" s="177">
        <f>RES_hhdet_emih!O59/RES_summary!O$19</f>
        <v>2.969613286471291</v>
      </c>
      <c r="P59" s="177">
        <f>RES_hhdet_emih!P59/RES_summary!P$19</f>
        <v>2.923544086135248</v>
      </c>
      <c r="Q59" s="177">
        <f>RES_hhdet_emih!Q59/RES_summary!Q$19</f>
        <v>3.0648617481248084</v>
      </c>
    </row>
    <row r="60" spans="1:17" ht="12" customHeight="1" x14ac:dyDescent="0.25">
      <c r="A60" s="29" t="s">
        <v>140</v>
      </c>
      <c r="B60" s="176">
        <f>RES_hhdet_emih!B60/RES_summary!B$19</f>
        <v>0</v>
      </c>
      <c r="C60" s="176">
        <f>RES_hhdet_emih!C60/RES_summary!C$19</f>
        <v>0</v>
      </c>
      <c r="D60" s="176">
        <f>RES_hhdet_emih!D60/RES_summary!D$19</f>
        <v>0</v>
      </c>
      <c r="E60" s="176">
        <f>RES_hhdet_emih!E60/RES_summary!E$19</f>
        <v>0</v>
      </c>
      <c r="F60" s="176">
        <f>RES_hhdet_emih!F60/RES_summary!F$19</f>
        <v>0</v>
      </c>
      <c r="G60" s="176">
        <f>RES_hhdet_emih!G60/RES_summary!G$19</f>
        <v>0</v>
      </c>
      <c r="H60" s="176">
        <f>RES_hhdet_emih!H60/RES_summary!H$19</f>
        <v>0</v>
      </c>
      <c r="I60" s="176">
        <f>RES_hhdet_emih!I60/RES_summary!I$19</f>
        <v>0</v>
      </c>
      <c r="J60" s="176">
        <f>RES_hhdet_emih!J60/RES_summary!J$19</f>
        <v>0</v>
      </c>
      <c r="K60" s="176">
        <f>RES_hhdet_emih!K60/RES_summary!K$19</f>
        <v>0</v>
      </c>
      <c r="L60" s="176">
        <f>RES_hhdet_emih!L60/RES_summary!L$19</f>
        <v>0</v>
      </c>
      <c r="M60" s="176">
        <f>RES_hhdet_emih!M60/RES_summary!M$19</f>
        <v>0</v>
      </c>
      <c r="N60" s="176">
        <f>RES_hhdet_emih!N60/RES_summary!N$19</f>
        <v>0</v>
      </c>
      <c r="O60" s="176">
        <f>RES_hhdet_emih!O60/RES_summary!O$19</f>
        <v>0</v>
      </c>
      <c r="P60" s="176">
        <f>RES_hhdet_emih!P60/RES_summary!P$19</f>
        <v>0</v>
      </c>
      <c r="Q60" s="176">
        <f>RES_hhdet_emih!Q60/RES_summary!Q$19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84">
        <f>RES_hhdet_emih!B62/RES_summary!B$19</f>
        <v>0</v>
      </c>
      <c r="C62" s="184">
        <f>RES_hhdet_emih!C62/RES_summary!C$19</f>
        <v>0</v>
      </c>
      <c r="D62" s="184">
        <f>RES_hhdet_emih!D62/RES_summary!D$19</f>
        <v>0</v>
      </c>
      <c r="E62" s="184">
        <f>RES_hhdet_emih!E62/RES_summary!E$19</f>
        <v>0</v>
      </c>
      <c r="F62" s="184">
        <f>RES_hhdet_emih!F62/RES_summary!F$19</f>
        <v>0</v>
      </c>
      <c r="G62" s="184">
        <f>RES_hhdet_emih!G62/RES_summary!G$19</f>
        <v>0</v>
      </c>
      <c r="H62" s="184">
        <f>RES_hhdet_emih!H62/RES_summary!H$19</f>
        <v>0</v>
      </c>
      <c r="I62" s="184">
        <f>RES_hhdet_emih!I62/RES_summary!I$19</f>
        <v>0</v>
      </c>
      <c r="J62" s="184">
        <f>RES_hhdet_emih!J62/RES_summary!J$19</f>
        <v>0</v>
      </c>
      <c r="K62" s="184">
        <f>RES_hhdet_emih!K62/RES_summary!K$19</f>
        <v>0</v>
      </c>
      <c r="L62" s="184">
        <f>RES_hhdet_emih!L62/RES_summary!L$19</f>
        <v>0</v>
      </c>
      <c r="M62" s="184">
        <f>RES_hhdet_emih!M62/RES_summary!M$19</f>
        <v>0</v>
      </c>
      <c r="N62" s="184">
        <f>RES_hhdet_emih!N62/RES_summary!N$19</f>
        <v>0</v>
      </c>
      <c r="O62" s="184">
        <f>RES_hhdet_emih!O62/RES_summary!O$19</f>
        <v>0</v>
      </c>
      <c r="P62" s="184">
        <f>RES_hhdet_emih!P62/RES_summary!P$19</f>
        <v>0</v>
      </c>
      <c r="Q62" s="184">
        <f>RES_hhdet_emih!Q62/RES_summary!Q$19</f>
        <v>0</v>
      </c>
    </row>
    <row r="63" spans="1:17" ht="12.95" customHeight="1" x14ac:dyDescent="0.25">
      <c r="A63" s="158" t="s">
        <v>65</v>
      </c>
      <c r="B63" s="178">
        <f>RES_hhdet_emih!B63/RES_summary!B$19</f>
        <v>0</v>
      </c>
      <c r="C63" s="178">
        <f>RES_hhdet_emih!C63/RES_summary!C$19</f>
        <v>0</v>
      </c>
      <c r="D63" s="178">
        <f>RES_hhdet_emih!D63/RES_summary!D$19</f>
        <v>0</v>
      </c>
      <c r="E63" s="178">
        <f>RES_hhdet_emih!E63/RES_summary!E$19</f>
        <v>0</v>
      </c>
      <c r="F63" s="178">
        <f>RES_hhdet_emih!F63/RES_summary!F$19</f>
        <v>0</v>
      </c>
      <c r="G63" s="178">
        <f>RES_hhdet_emih!G63/RES_summary!G$19</f>
        <v>0</v>
      </c>
      <c r="H63" s="178">
        <f>RES_hhdet_emih!H63/RES_summary!H$19</f>
        <v>0</v>
      </c>
      <c r="I63" s="178">
        <f>RES_hhdet_emih!I63/RES_summary!I$19</f>
        <v>0</v>
      </c>
      <c r="J63" s="178">
        <f>RES_hhdet_emih!J63/RES_summary!J$19</f>
        <v>0</v>
      </c>
      <c r="K63" s="178">
        <f>RES_hhdet_emih!K63/RES_summary!K$19</f>
        <v>0</v>
      </c>
      <c r="L63" s="178">
        <f>RES_hhdet_emih!L63/RES_summary!L$19</f>
        <v>0</v>
      </c>
      <c r="M63" s="178">
        <f>RES_hhdet_emih!M63/RES_summary!M$19</f>
        <v>0</v>
      </c>
      <c r="N63" s="178">
        <f>RES_hhdet_emih!N63/RES_summary!N$19</f>
        <v>0</v>
      </c>
      <c r="O63" s="178">
        <f>RES_hhdet_emih!O63/RES_summary!O$19</f>
        <v>0</v>
      </c>
      <c r="P63" s="178">
        <f>RES_hhdet_emih!P63/RES_summary!P$19</f>
        <v>0</v>
      </c>
      <c r="Q63" s="178">
        <f>RES_hhdet_emih!Q63/RES_summary!Q$19</f>
        <v>0</v>
      </c>
    </row>
    <row r="64" spans="1:17" ht="12" customHeight="1" x14ac:dyDescent="0.25">
      <c r="A64" s="23" t="s">
        <v>161</v>
      </c>
      <c r="B64" s="177">
        <f>RES_hhdet_emih!B64/RES_summary!B$19</f>
        <v>0</v>
      </c>
      <c r="C64" s="177">
        <f>RES_hhdet_emih!C64/RES_summary!C$19</f>
        <v>0</v>
      </c>
      <c r="D64" s="177">
        <f>RES_hhdet_emih!D64/RES_summary!D$19</f>
        <v>0</v>
      </c>
      <c r="E64" s="177">
        <f>RES_hhdet_emih!E64/RES_summary!E$19</f>
        <v>0</v>
      </c>
      <c r="F64" s="177">
        <f>RES_hhdet_emih!F64/RES_summary!F$19</f>
        <v>0</v>
      </c>
      <c r="G64" s="177">
        <f>RES_hhdet_emih!G64/RES_summary!G$19</f>
        <v>0</v>
      </c>
      <c r="H64" s="177">
        <f>RES_hhdet_emih!H64/RES_summary!H$19</f>
        <v>0</v>
      </c>
      <c r="I64" s="177">
        <f>RES_hhdet_emih!I64/RES_summary!I$19</f>
        <v>0</v>
      </c>
      <c r="J64" s="177">
        <f>RES_hhdet_emih!J64/RES_summary!J$19</f>
        <v>0</v>
      </c>
      <c r="K64" s="177">
        <f>RES_hhdet_emih!K64/RES_summary!K$19</f>
        <v>0</v>
      </c>
      <c r="L64" s="177">
        <f>RES_hhdet_emih!L64/RES_summary!L$19</f>
        <v>0</v>
      </c>
      <c r="M64" s="177">
        <f>RES_hhdet_emih!M64/RES_summary!M$19</f>
        <v>0</v>
      </c>
      <c r="N64" s="177">
        <f>RES_hhdet_emih!N64/RES_summary!N$19</f>
        <v>0</v>
      </c>
      <c r="O64" s="177">
        <f>RES_hhdet_emih!O64/RES_summary!O$19</f>
        <v>0</v>
      </c>
      <c r="P64" s="177">
        <f>RES_hhdet_emih!P64/RES_summary!P$19</f>
        <v>0</v>
      </c>
      <c r="Q64" s="177">
        <f>RES_hhdet_emih!Q64/RES_summary!Q$19</f>
        <v>0</v>
      </c>
    </row>
    <row r="65" spans="1:17" ht="12" customHeight="1" x14ac:dyDescent="0.25">
      <c r="A65" s="23" t="s">
        <v>60</v>
      </c>
      <c r="B65" s="177">
        <f>RES_hhdet_emih!B65/RES_summary!B$19</f>
        <v>0</v>
      </c>
      <c r="C65" s="177">
        <f>RES_hhdet_emih!C65/RES_summary!C$19</f>
        <v>0</v>
      </c>
      <c r="D65" s="177">
        <f>RES_hhdet_emih!D65/RES_summary!D$19</f>
        <v>0</v>
      </c>
      <c r="E65" s="177">
        <f>RES_hhdet_emih!E65/RES_summary!E$19</f>
        <v>0</v>
      </c>
      <c r="F65" s="177">
        <f>RES_hhdet_emih!F65/RES_summary!F$19</f>
        <v>0</v>
      </c>
      <c r="G65" s="177">
        <f>RES_hhdet_emih!G65/RES_summary!G$19</f>
        <v>0</v>
      </c>
      <c r="H65" s="177">
        <f>RES_hhdet_emih!H65/RES_summary!H$19</f>
        <v>0</v>
      </c>
      <c r="I65" s="177">
        <f>RES_hhdet_emih!I65/RES_summary!I$19</f>
        <v>0</v>
      </c>
      <c r="J65" s="177">
        <f>RES_hhdet_emih!J65/RES_summary!J$19</f>
        <v>0</v>
      </c>
      <c r="K65" s="177">
        <f>RES_hhdet_emih!K65/RES_summary!K$19</f>
        <v>0</v>
      </c>
      <c r="L65" s="177">
        <f>RES_hhdet_emih!L65/RES_summary!L$19</f>
        <v>0</v>
      </c>
      <c r="M65" s="177">
        <f>RES_hhdet_emih!M65/RES_summary!M$19</f>
        <v>0</v>
      </c>
      <c r="N65" s="177">
        <f>RES_hhdet_emih!N65/RES_summary!N$19</f>
        <v>0</v>
      </c>
      <c r="O65" s="177">
        <f>RES_hhdet_emih!O65/RES_summary!O$19</f>
        <v>0</v>
      </c>
      <c r="P65" s="177">
        <f>RES_hhdet_emih!P65/RES_summary!P$19</f>
        <v>0</v>
      </c>
      <c r="Q65" s="177">
        <f>RES_hhdet_emih!Q65/RES_summary!Q$19</f>
        <v>0</v>
      </c>
    </row>
    <row r="66" spans="1:17" ht="12.95" customHeight="1" x14ac:dyDescent="0.25">
      <c r="A66" s="158" t="s">
        <v>112</v>
      </c>
      <c r="B66" s="178">
        <f>RES_hhdet_emih!B66/RES_summary!B$19</f>
        <v>0</v>
      </c>
      <c r="C66" s="178">
        <f>RES_hhdet_emih!C66/RES_summary!C$19</f>
        <v>0</v>
      </c>
      <c r="D66" s="178">
        <f>RES_hhdet_emih!D66/RES_summary!D$19</f>
        <v>0</v>
      </c>
      <c r="E66" s="178">
        <f>RES_hhdet_emih!E66/RES_summary!E$19</f>
        <v>0</v>
      </c>
      <c r="F66" s="178">
        <f>RES_hhdet_emih!F66/RES_summary!F$19</f>
        <v>0</v>
      </c>
      <c r="G66" s="178">
        <f>RES_hhdet_emih!G66/RES_summary!G$19</f>
        <v>0</v>
      </c>
      <c r="H66" s="178">
        <f>RES_hhdet_emih!H66/RES_summary!H$19</f>
        <v>0</v>
      </c>
      <c r="I66" s="178">
        <f>RES_hhdet_emih!I66/RES_summary!I$19</f>
        <v>0</v>
      </c>
      <c r="J66" s="178">
        <f>RES_hhdet_emih!J66/RES_summary!J$19</f>
        <v>0</v>
      </c>
      <c r="K66" s="178">
        <f>RES_hhdet_emih!K66/RES_summary!K$19</f>
        <v>0</v>
      </c>
      <c r="L66" s="178">
        <f>RES_hhdet_emih!L66/RES_summary!L$19</f>
        <v>0</v>
      </c>
      <c r="M66" s="178">
        <f>RES_hhdet_emih!M66/RES_summary!M$19</f>
        <v>0</v>
      </c>
      <c r="N66" s="178">
        <f>RES_hhdet_emih!N66/RES_summary!N$19</f>
        <v>0</v>
      </c>
      <c r="O66" s="178">
        <f>RES_hhdet_emih!O66/RES_summary!O$19</f>
        <v>0</v>
      </c>
      <c r="P66" s="178">
        <f>RES_hhdet_emih!P66/RES_summary!P$19</f>
        <v>0</v>
      </c>
      <c r="Q66" s="178">
        <f>RES_hhdet_emih!Q66/RES_summary!Q$19</f>
        <v>0</v>
      </c>
    </row>
    <row r="67" spans="1:17" ht="12" customHeight="1" x14ac:dyDescent="0.25">
      <c r="A67" s="23" t="s">
        <v>60</v>
      </c>
      <c r="B67" s="177">
        <f>RES_hhdet_emih!B67/RES_summary!B$19</f>
        <v>0</v>
      </c>
      <c r="C67" s="177">
        <f>RES_hhdet_emih!C67/RES_summary!C$19</f>
        <v>0</v>
      </c>
      <c r="D67" s="177">
        <f>RES_hhdet_emih!D67/RES_summary!D$19</f>
        <v>0</v>
      </c>
      <c r="E67" s="177">
        <f>RES_hhdet_emih!E67/RES_summary!E$19</f>
        <v>0</v>
      </c>
      <c r="F67" s="177">
        <f>RES_hhdet_emih!F67/RES_summary!F$19</f>
        <v>0</v>
      </c>
      <c r="G67" s="177">
        <f>RES_hhdet_emih!G67/RES_summary!G$19</f>
        <v>0</v>
      </c>
      <c r="H67" s="177">
        <f>RES_hhdet_emih!H67/RES_summary!H$19</f>
        <v>0</v>
      </c>
      <c r="I67" s="177">
        <f>RES_hhdet_emih!I67/RES_summary!I$19</f>
        <v>0</v>
      </c>
      <c r="J67" s="177">
        <f>RES_hhdet_emih!J67/RES_summary!J$19</f>
        <v>0</v>
      </c>
      <c r="K67" s="177">
        <f>RES_hhdet_emih!K67/RES_summary!K$19</f>
        <v>0</v>
      </c>
      <c r="L67" s="177">
        <f>RES_hhdet_emih!L67/RES_summary!L$19</f>
        <v>0</v>
      </c>
      <c r="M67" s="177">
        <f>RES_hhdet_emih!M67/RES_summary!M$19</f>
        <v>0</v>
      </c>
      <c r="N67" s="177">
        <f>RES_hhdet_emih!N67/RES_summary!N$19</f>
        <v>0</v>
      </c>
      <c r="O67" s="177">
        <f>RES_hhdet_emih!O67/RES_summary!O$19</f>
        <v>0</v>
      </c>
      <c r="P67" s="177">
        <f>RES_hhdet_emih!P67/RES_summary!P$19</f>
        <v>0</v>
      </c>
      <c r="Q67" s="177">
        <f>RES_hhdet_emih!Q67/RES_summary!Q$19</f>
        <v>0</v>
      </c>
    </row>
    <row r="68" spans="1:17" ht="12" customHeight="1" x14ac:dyDescent="0.25">
      <c r="A68" s="158" t="s">
        <v>63</v>
      </c>
      <c r="B68" s="178">
        <f>RES_hhdet_emih!B68/RES_summary!B$19</f>
        <v>0</v>
      </c>
      <c r="C68" s="178">
        <f>RES_hhdet_emih!C68/RES_summary!C$19</f>
        <v>0</v>
      </c>
      <c r="D68" s="178">
        <f>RES_hhdet_emih!D68/RES_summary!D$19</f>
        <v>0</v>
      </c>
      <c r="E68" s="178">
        <f>RES_hhdet_emih!E68/RES_summary!E$19</f>
        <v>0</v>
      </c>
      <c r="F68" s="178">
        <f>RES_hhdet_emih!F68/RES_summary!F$19</f>
        <v>0</v>
      </c>
      <c r="G68" s="178">
        <f>RES_hhdet_emih!G68/RES_summary!G$19</f>
        <v>0</v>
      </c>
      <c r="H68" s="178">
        <f>RES_hhdet_emih!H68/RES_summary!H$19</f>
        <v>0</v>
      </c>
      <c r="I68" s="178">
        <f>RES_hhdet_emih!I68/RES_summary!I$19</f>
        <v>0</v>
      </c>
      <c r="J68" s="178">
        <f>RES_hhdet_emih!J68/RES_summary!J$19</f>
        <v>0</v>
      </c>
      <c r="K68" s="178">
        <f>RES_hhdet_emih!K68/RES_summary!K$19</f>
        <v>0</v>
      </c>
      <c r="L68" s="178">
        <f>RES_hhdet_emih!L68/RES_summary!L$19</f>
        <v>0</v>
      </c>
      <c r="M68" s="178">
        <f>RES_hhdet_emih!M68/RES_summary!M$19</f>
        <v>0</v>
      </c>
      <c r="N68" s="178">
        <f>RES_hhdet_emih!N68/RES_summary!N$19</f>
        <v>0</v>
      </c>
      <c r="O68" s="178">
        <f>RES_hhdet_emih!O68/RES_summary!O$19</f>
        <v>0</v>
      </c>
      <c r="P68" s="178">
        <f>RES_hhdet_emih!P68/RES_summary!P$19</f>
        <v>0</v>
      </c>
      <c r="Q68" s="178">
        <f>RES_hhdet_emih!Q68/RES_summary!Q$19</f>
        <v>0</v>
      </c>
    </row>
    <row r="69" spans="1:17" ht="12" customHeight="1" x14ac:dyDescent="0.25">
      <c r="A69" s="167" t="s">
        <v>160</v>
      </c>
      <c r="B69" s="183">
        <f>RES_hhdet_emih!B69/RES_summary!B$19</f>
        <v>0</v>
      </c>
      <c r="C69" s="183">
        <f>RES_hhdet_emih!C69/RES_summary!C$19</f>
        <v>0</v>
      </c>
      <c r="D69" s="183">
        <f>RES_hhdet_emih!D69/RES_summary!D$19</f>
        <v>0</v>
      </c>
      <c r="E69" s="183">
        <f>RES_hhdet_emih!E69/RES_summary!E$19</f>
        <v>0</v>
      </c>
      <c r="F69" s="183">
        <f>RES_hhdet_emih!F69/RES_summary!F$19</f>
        <v>0</v>
      </c>
      <c r="G69" s="183">
        <f>RES_hhdet_emih!G69/RES_summary!G$19</f>
        <v>0</v>
      </c>
      <c r="H69" s="183">
        <f>RES_hhdet_emih!H69/RES_summary!H$19</f>
        <v>0</v>
      </c>
      <c r="I69" s="183">
        <f>RES_hhdet_emih!I69/RES_summary!I$19</f>
        <v>0</v>
      </c>
      <c r="J69" s="183">
        <f>RES_hhdet_emih!J69/RES_summary!J$19</f>
        <v>0</v>
      </c>
      <c r="K69" s="183">
        <f>RES_hhdet_emih!K69/RES_summary!K$19</f>
        <v>0</v>
      </c>
      <c r="L69" s="183">
        <f>RES_hhdet_emih!L69/RES_summary!L$19</f>
        <v>0</v>
      </c>
      <c r="M69" s="183">
        <f>RES_hhdet_emih!M69/RES_summary!M$19</f>
        <v>0</v>
      </c>
      <c r="N69" s="183">
        <f>RES_hhdet_emih!N69/RES_summary!N$19</f>
        <v>0</v>
      </c>
      <c r="O69" s="183">
        <f>RES_hhdet_emih!O69/RES_summary!O$19</f>
        <v>0</v>
      </c>
      <c r="P69" s="183">
        <f>RES_hhdet_emih!P69/RES_summary!P$19</f>
        <v>0</v>
      </c>
      <c r="Q69" s="183">
        <f>RES_hhdet_emih!Q69/RES_summary!Q$19</f>
        <v>0</v>
      </c>
    </row>
    <row r="70" spans="1:17" ht="12" customHeight="1" x14ac:dyDescent="0.25">
      <c r="A70" s="167" t="s">
        <v>159</v>
      </c>
      <c r="B70" s="183">
        <f>RES_hhdet_emih!B70/RES_summary!B$19</f>
        <v>0</v>
      </c>
      <c r="C70" s="183">
        <f>RES_hhdet_emih!C70/RES_summary!C$19</f>
        <v>0</v>
      </c>
      <c r="D70" s="183">
        <f>RES_hhdet_emih!D70/RES_summary!D$19</f>
        <v>0</v>
      </c>
      <c r="E70" s="183">
        <f>RES_hhdet_emih!E70/RES_summary!E$19</f>
        <v>0</v>
      </c>
      <c r="F70" s="183">
        <f>RES_hhdet_emih!F70/RES_summary!F$19</f>
        <v>0</v>
      </c>
      <c r="G70" s="183">
        <f>RES_hhdet_emih!G70/RES_summary!G$19</f>
        <v>0</v>
      </c>
      <c r="H70" s="183">
        <f>RES_hhdet_emih!H70/RES_summary!H$19</f>
        <v>0</v>
      </c>
      <c r="I70" s="183">
        <f>RES_hhdet_emih!I70/RES_summary!I$19</f>
        <v>0</v>
      </c>
      <c r="J70" s="183">
        <f>RES_hhdet_emih!J70/RES_summary!J$19</f>
        <v>0</v>
      </c>
      <c r="K70" s="183">
        <f>RES_hhdet_emih!K70/RES_summary!K$19</f>
        <v>0</v>
      </c>
      <c r="L70" s="183">
        <f>RES_hhdet_emih!L70/RES_summary!L$19</f>
        <v>0</v>
      </c>
      <c r="M70" s="183">
        <f>RES_hhdet_emih!M70/RES_summary!M$19</f>
        <v>0</v>
      </c>
      <c r="N70" s="183">
        <f>RES_hhdet_emih!N70/RES_summary!N$19</f>
        <v>0</v>
      </c>
      <c r="O70" s="183">
        <f>RES_hhdet_emih!O70/RES_summary!O$19</f>
        <v>0</v>
      </c>
      <c r="P70" s="183">
        <f>RES_hhdet_emih!P70/RES_summary!P$19</f>
        <v>0</v>
      </c>
      <c r="Q70" s="183">
        <f>RES_hhdet_emih!Q70/RES_summary!Q$19</f>
        <v>0</v>
      </c>
    </row>
    <row r="71" spans="1:17" ht="12" customHeight="1" x14ac:dyDescent="0.25">
      <c r="A71" s="166" t="s">
        <v>109</v>
      </c>
      <c r="B71" s="182">
        <f>RES_hhdet_emih!B71/RES_summary!B$19</f>
        <v>0</v>
      </c>
      <c r="C71" s="182">
        <f>RES_hhdet_emih!C71/RES_summary!C$19</f>
        <v>0</v>
      </c>
      <c r="D71" s="182">
        <f>RES_hhdet_emih!D71/RES_summary!D$19</f>
        <v>0</v>
      </c>
      <c r="E71" s="182">
        <f>RES_hhdet_emih!E71/RES_summary!E$19</f>
        <v>0</v>
      </c>
      <c r="F71" s="182">
        <f>RES_hhdet_emih!F71/RES_summary!F$19</f>
        <v>0</v>
      </c>
      <c r="G71" s="182">
        <f>RES_hhdet_emih!G71/RES_summary!G$19</f>
        <v>0</v>
      </c>
      <c r="H71" s="182">
        <f>RES_hhdet_emih!H71/RES_summary!H$19</f>
        <v>0</v>
      </c>
      <c r="I71" s="182">
        <f>RES_hhdet_emih!I71/RES_summary!I$19</f>
        <v>0</v>
      </c>
      <c r="J71" s="182">
        <f>RES_hhdet_emih!J71/RES_summary!J$19</f>
        <v>0</v>
      </c>
      <c r="K71" s="182">
        <f>RES_hhdet_emih!K71/RES_summary!K$19</f>
        <v>0</v>
      </c>
      <c r="L71" s="182">
        <f>RES_hhdet_emih!L71/RES_summary!L$19</f>
        <v>0</v>
      </c>
      <c r="M71" s="182">
        <f>RES_hhdet_emih!M71/RES_summary!M$19</f>
        <v>0</v>
      </c>
      <c r="N71" s="182">
        <f>RES_hhdet_emih!N71/RES_summary!N$19</f>
        <v>0</v>
      </c>
      <c r="O71" s="182">
        <f>RES_hhdet_emih!O71/RES_summary!O$19</f>
        <v>0</v>
      </c>
      <c r="P71" s="182">
        <f>RES_hhdet_emih!P71/RES_summary!P$19</f>
        <v>0</v>
      </c>
      <c r="Q71" s="182">
        <f>RES_hhdet_emih!Q71/RES_summary!Q$19</f>
        <v>0</v>
      </c>
    </row>
    <row r="72" spans="1:17" ht="12" customHeight="1" x14ac:dyDescent="0.25">
      <c r="A72" s="147" t="s">
        <v>59</v>
      </c>
      <c r="B72" s="181">
        <f>RES_hhdet_emih!B72/RES_summary!B$19</f>
        <v>0</v>
      </c>
      <c r="C72" s="181">
        <f>RES_hhdet_emih!C72/RES_summary!C$19</f>
        <v>0</v>
      </c>
      <c r="D72" s="181">
        <f>RES_hhdet_emih!D72/RES_summary!D$19</f>
        <v>0</v>
      </c>
      <c r="E72" s="181">
        <f>RES_hhdet_emih!E72/RES_summary!E$19</f>
        <v>0</v>
      </c>
      <c r="F72" s="181">
        <f>RES_hhdet_emih!F72/RES_summary!F$19</f>
        <v>0</v>
      </c>
      <c r="G72" s="181">
        <f>RES_hhdet_emih!G72/RES_summary!G$19</f>
        <v>0</v>
      </c>
      <c r="H72" s="181">
        <f>RES_hhdet_emih!H72/RES_summary!H$19</f>
        <v>0</v>
      </c>
      <c r="I72" s="181">
        <f>RES_hhdet_emih!I72/RES_summary!I$19</f>
        <v>0</v>
      </c>
      <c r="J72" s="181">
        <f>RES_hhdet_emih!J72/RES_summary!J$19</f>
        <v>0</v>
      </c>
      <c r="K72" s="181">
        <f>RES_hhdet_emih!K72/RES_summary!K$19</f>
        <v>0</v>
      </c>
      <c r="L72" s="181">
        <f>RES_hhdet_emih!L72/RES_summary!L$19</f>
        <v>0</v>
      </c>
      <c r="M72" s="181">
        <f>RES_hhdet_emih!M72/RES_summary!M$19</f>
        <v>0</v>
      </c>
      <c r="N72" s="181">
        <f>RES_hhdet_emih!N72/RES_summary!N$19</f>
        <v>0</v>
      </c>
      <c r="O72" s="181">
        <f>RES_hhdet_emih!O72/RES_summary!O$19</f>
        <v>0</v>
      </c>
      <c r="P72" s="181">
        <f>RES_hhdet_emih!P72/RES_summary!P$19</f>
        <v>0</v>
      </c>
      <c r="Q72" s="181">
        <f>RES_hhdet_emih!Q72/RES_summary!Q$19</f>
        <v>0</v>
      </c>
    </row>
    <row r="73" spans="1:17" ht="12" customHeight="1" x14ac:dyDescent="0.25">
      <c r="A73" s="163" t="s">
        <v>142</v>
      </c>
      <c r="B73" s="180">
        <f>RES_hhdet_emih!B73/RES_summary!B$19</f>
        <v>0</v>
      </c>
      <c r="C73" s="180">
        <f>RES_hhdet_emih!C73/RES_summary!C$19</f>
        <v>0</v>
      </c>
      <c r="D73" s="180">
        <f>RES_hhdet_emih!D73/RES_summary!D$19</f>
        <v>0</v>
      </c>
      <c r="E73" s="180">
        <f>RES_hhdet_emih!E73/RES_summary!E$19</f>
        <v>0</v>
      </c>
      <c r="F73" s="180">
        <f>RES_hhdet_emih!F73/RES_summary!F$19</f>
        <v>0</v>
      </c>
      <c r="G73" s="180">
        <f>RES_hhdet_emih!G73/RES_summary!G$19</f>
        <v>0</v>
      </c>
      <c r="H73" s="180">
        <f>RES_hhdet_emih!H73/RES_summary!H$19</f>
        <v>0</v>
      </c>
      <c r="I73" s="180">
        <f>RES_hhdet_emih!I73/RES_summary!I$19</f>
        <v>0</v>
      </c>
      <c r="J73" s="180">
        <f>RES_hhdet_emih!J73/RES_summary!J$19</f>
        <v>0</v>
      </c>
      <c r="K73" s="180">
        <f>RES_hhdet_emih!K73/RES_summary!K$19</f>
        <v>0</v>
      </c>
      <c r="L73" s="180">
        <f>RES_hhdet_emih!L73/RES_summary!L$19</f>
        <v>0</v>
      </c>
      <c r="M73" s="180">
        <f>RES_hhdet_emih!M73/RES_summary!M$19</f>
        <v>0</v>
      </c>
      <c r="N73" s="180">
        <f>RES_hhdet_emih!N73/RES_summary!N$19</f>
        <v>0</v>
      </c>
      <c r="O73" s="180">
        <f>RES_hhdet_emih!O73/RES_summary!O$19</f>
        <v>0</v>
      </c>
      <c r="P73" s="180">
        <f>RES_hhdet_emih!P73/RES_summary!P$19</f>
        <v>0</v>
      </c>
      <c r="Q73" s="180">
        <f>RES_hhdet_emih!Q73/RES_summary!Q$19</f>
        <v>0</v>
      </c>
    </row>
    <row r="74" spans="1:17" ht="12" customHeight="1" x14ac:dyDescent="0.25">
      <c r="A74" s="161" t="s">
        <v>141</v>
      </c>
      <c r="B74" s="179">
        <f>RES_hhdet_emih!B74/RES_summary!B$19</f>
        <v>0</v>
      </c>
      <c r="C74" s="179">
        <f>RES_hhdet_emih!C74/RES_summary!C$19</f>
        <v>0</v>
      </c>
      <c r="D74" s="179">
        <f>RES_hhdet_emih!D74/RES_summary!D$19</f>
        <v>0</v>
      </c>
      <c r="E74" s="179">
        <f>RES_hhdet_emih!E74/RES_summary!E$19</f>
        <v>0</v>
      </c>
      <c r="F74" s="179">
        <f>RES_hhdet_emih!F74/RES_summary!F$19</f>
        <v>0</v>
      </c>
      <c r="G74" s="179">
        <f>RES_hhdet_emih!G74/RES_summary!G$19</f>
        <v>0</v>
      </c>
      <c r="H74" s="179">
        <f>RES_hhdet_emih!H74/RES_summary!H$19</f>
        <v>0</v>
      </c>
      <c r="I74" s="179">
        <f>RES_hhdet_emih!I74/RES_summary!I$19</f>
        <v>0</v>
      </c>
      <c r="J74" s="179">
        <f>RES_hhdet_emih!J74/RES_summary!J$19</f>
        <v>0</v>
      </c>
      <c r="K74" s="179">
        <f>RES_hhdet_emih!K74/RES_summary!K$19</f>
        <v>0</v>
      </c>
      <c r="L74" s="179">
        <f>RES_hhdet_emih!L74/RES_summary!L$19</f>
        <v>0</v>
      </c>
      <c r="M74" s="179">
        <f>RES_hhdet_emih!M74/RES_summary!M$19</f>
        <v>0</v>
      </c>
      <c r="N74" s="179">
        <f>RES_hhdet_emih!N74/RES_summary!N$19</f>
        <v>0</v>
      </c>
      <c r="O74" s="179">
        <f>RES_hhdet_emih!O74/RES_summary!O$19</f>
        <v>0</v>
      </c>
      <c r="P74" s="179">
        <f>RES_hhdet_emih!P74/RES_summary!P$19</f>
        <v>0</v>
      </c>
      <c r="Q74" s="179">
        <f>RES_hhdet_emih!Q74/RES_summary!Q$19</f>
        <v>0</v>
      </c>
    </row>
    <row r="75" spans="1:17" ht="12" customHeight="1" x14ac:dyDescent="0.25">
      <c r="A75" s="148" t="s">
        <v>60</v>
      </c>
      <c r="B75" s="177">
        <f>RES_hhdet_emih!B75/RES_summary!B$19</f>
        <v>0</v>
      </c>
      <c r="C75" s="177">
        <f>RES_hhdet_emih!C75/RES_summary!C$19</f>
        <v>0</v>
      </c>
      <c r="D75" s="177">
        <f>RES_hhdet_emih!D75/RES_summary!D$19</f>
        <v>0</v>
      </c>
      <c r="E75" s="177">
        <f>RES_hhdet_emih!E75/RES_summary!E$19</f>
        <v>0</v>
      </c>
      <c r="F75" s="177">
        <f>RES_hhdet_emih!F75/RES_summary!F$19</f>
        <v>0</v>
      </c>
      <c r="G75" s="177">
        <f>RES_hhdet_emih!G75/RES_summary!G$19</f>
        <v>0</v>
      </c>
      <c r="H75" s="177">
        <f>RES_hhdet_emih!H75/RES_summary!H$19</f>
        <v>0</v>
      </c>
      <c r="I75" s="177">
        <f>RES_hhdet_emih!I75/RES_summary!I$19</f>
        <v>0</v>
      </c>
      <c r="J75" s="177">
        <f>RES_hhdet_emih!J75/RES_summary!J$19</f>
        <v>0</v>
      </c>
      <c r="K75" s="177">
        <f>RES_hhdet_emih!K75/RES_summary!K$19</f>
        <v>0</v>
      </c>
      <c r="L75" s="177">
        <f>RES_hhdet_emih!L75/RES_summary!L$19</f>
        <v>0</v>
      </c>
      <c r="M75" s="177">
        <f>RES_hhdet_emih!M75/RES_summary!M$19</f>
        <v>0</v>
      </c>
      <c r="N75" s="177">
        <f>RES_hhdet_emih!N75/RES_summary!N$19</f>
        <v>0</v>
      </c>
      <c r="O75" s="177">
        <f>RES_hhdet_emih!O75/RES_summary!O$19</f>
        <v>0</v>
      </c>
      <c r="P75" s="177">
        <f>RES_hhdet_emih!P75/RES_summary!P$19</f>
        <v>0</v>
      </c>
      <c r="Q75" s="177">
        <f>RES_hhdet_emih!Q75/RES_summary!Q$19</f>
        <v>0</v>
      </c>
    </row>
    <row r="76" spans="1:17" ht="12" customHeight="1" x14ac:dyDescent="0.25">
      <c r="A76" s="148" t="s">
        <v>59</v>
      </c>
      <c r="B76" s="177">
        <f>RES_hhdet_emih!B76/RES_summary!B$19</f>
        <v>0</v>
      </c>
      <c r="C76" s="177">
        <f>RES_hhdet_emih!C76/RES_summary!C$19</f>
        <v>0</v>
      </c>
      <c r="D76" s="177">
        <f>RES_hhdet_emih!D76/RES_summary!D$19</f>
        <v>0</v>
      </c>
      <c r="E76" s="177">
        <f>RES_hhdet_emih!E76/RES_summary!E$19</f>
        <v>0</v>
      </c>
      <c r="F76" s="177">
        <f>RES_hhdet_emih!F76/RES_summary!F$19</f>
        <v>0</v>
      </c>
      <c r="G76" s="177">
        <f>RES_hhdet_emih!G76/RES_summary!G$19</f>
        <v>0</v>
      </c>
      <c r="H76" s="177">
        <f>RES_hhdet_emih!H76/RES_summary!H$19</f>
        <v>0</v>
      </c>
      <c r="I76" s="177">
        <f>RES_hhdet_emih!I76/RES_summary!I$19</f>
        <v>0</v>
      </c>
      <c r="J76" s="177">
        <f>RES_hhdet_emih!J76/RES_summary!J$19</f>
        <v>0</v>
      </c>
      <c r="K76" s="177">
        <f>RES_hhdet_emih!K76/RES_summary!K$19</f>
        <v>0</v>
      </c>
      <c r="L76" s="177">
        <f>RES_hhdet_emih!L76/RES_summary!L$19</f>
        <v>0</v>
      </c>
      <c r="M76" s="177">
        <f>RES_hhdet_emih!M76/RES_summary!M$19</f>
        <v>0</v>
      </c>
      <c r="N76" s="177">
        <f>RES_hhdet_emih!N76/RES_summary!N$19</f>
        <v>0</v>
      </c>
      <c r="O76" s="177">
        <f>RES_hhdet_emih!O76/RES_summary!O$19</f>
        <v>0</v>
      </c>
      <c r="P76" s="177">
        <f>RES_hhdet_emih!P76/RES_summary!P$19</f>
        <v>0</v>
      </c>
      <c r="Q76" s="177">
        <f>RES_hhdet_emih!Q76/RES_summary!Q$19</f>
        <v>0</v>
      </c>
    </row>
    <row r="77" spans="1:17" ht="12" customHeight="1" x14ac:dyDescent="0.25">
      <c r="A77" s="158" t="s">
        <v>62</v>
      </c>
      <c r="B77" s="178">
        <f>RES_hhdet_emih!B77/RES_summary!B$19</f>
        <v>0</v>
      </c>
      <c r="C77" s="178">
        <f>RES_hhdet_emih!C77/RES_summary!C$19</f>
        <v>0</v>
      </c>
      <c r="D77" s="178">
        <f>RES_hhdet_emih!D77/RES_summary!D$19</f>
        <v>0</v>
      </c>
      <c r="E77" s="178">
        <f>RES_hhdet_emih!E77/RES_summary!E$19</f>
        <v>0</v>
      </c>
      <c r="F77" s="178">
        <f>RES_hhdet_emih!F77/RES_summary!F$19</f>
        <v>0</v>
      </c>
      <c r="G77" s="178">
        <f>RES_hhdet_emih!G77/RES_summary!G$19</f>
        <v>0</v>
      </c>
      <c r="H77" s="178">
        <f>RES_hhdet_emih!H77/RES_summary!H$19</f>
        <v>0</v>
      </c>
      <c r="I77" s="178">
        <f>RES_hhdet_emih!I77/RES_summary!I$19</f>
        <v>0</v>
      </c>
      <c r="J77" s="178">
        <f>RES_hhdet_emih!J77/RES_summary!J$19</f>
        <v>0</v>
      </c>
      <c r="K77" s="178">
        <f>RES_hhdet_emih!K77/RES_summary!K$19</f>
        <v>0</v>
      </c>
      <c r="L77" s="178">
        <f>RES_hhdet_emih!L77/RES_summary!L$19</f>
        <v>0</v>
      </c>
      <c r="M77" s="178">
        <f>RES_hhdet_emih!M77/RES_summary!M$19</f>
        <v>0</v>
      </c>
      <c r="N77" s="178">
        <f>RES_hhdet_emih!N77/RES_summary!N$19</f>
        <v>0</v>
      </c>
      <c r="O77" s="178">
        <f>RES_hhdet_emih!O77/RES_summary!O$19</f>
        <v>0</v>
      </c>
      <c r="P77" s="178">
        <f>RES_hhdet_emih!P77/RES_summary!P$19</f>
        <v>0</v>
      </c>
      <c r="Q77" s="178">
        <f>RES_hhdet_emih!Q77/RES_summary!Q$19</f>
        <v>0</v>
      </c>
    </row>
    <row r="78" spans="1:17" ht="12" customHeight="1" x14ac:dyDescent="0.25">
      <c r="A78" s="23" t="s">
        <v>109</v>
      </c>
      <c r="B78" s="177">
        <f>RES_hhdet_emih!B78/RES_summary!B$19</f>
        <v>0</v>
      </c>
      <c r="C78" s="177">
        <f>RES_hhdet_emih!C78/RES_summary!C$19</f>
        <v>0</v>
      </c>
      <c r="D78" s="177">
        <f>RES_hhdet_emih!D78/RES_summary!D$19</f>
        <v>0</v>
      </c>
      <c r="E78" s="177">
        <f>RES_hhdet_emih!E78/RES_summary!E$19</f>
        <v>0</v>
      </c>
      <c r="F78" s="177">
        <f>RES_hhdet_emih!F78/RES_summary!F$19</f>
        <v>0</v>
      </c>
      <c r="G78" s="177">
        <f>RES_hhdet_emih!G78/RES_summary!G$19</f>
        <v>0</v>
      </c>
      <c r="H78" s="177">
        <f>RES_hhdet_emih!H78/RES_summary!H$19</f>
        <v>0</v>
      </c>
      <c r="I78" s="177">
        <f>RES_hhdet_emih!I78/RES_summary!I$19</f>
        <v>0</v>
      </c>
      <c r="J78" s="177">
        <f>RES_hhdet_emih!J78/RES_summary!J$19</f>
        <v>0</v>
      </c>
      <c r="K78" s="177">
        <f>RES_hhdet_emih!K78/RES_summary!K$19</f>
        <v>0</v>
      </c>
      <c r="L78" s="177">
        <f>RES_hhdet_emih!L78/RES_summary!L$19</f>
        <v>0</v>
      </c>
      <c r="M78" s="177">
        <f>RES_hhdet_emih!M78/RES_summary!M$19</f>
        <v>0</v>
      </c>
      <c r="N78" s="177">
        <f>RES_hhdet_emih!N78/RES_summary!N$19</f>
        <v>0</v>
      </c>
      <c r="O78" s="177">
        <f>RES_hhdet_emih!O78/RES_summary!O$19</f>
        <v>0</v>
      </c>
      <c r="P78" s="177">
        <f>RES_hhdet_emih!P78/RES_summary!P$19</f>
        <v>0</v>
      </c>
      <c r="Q78" s="177">
        <f>RES_hhdet_emih!Q78/RES_summary!Q$19</f>
        <v>0</v>
      </c>
    </row>
    <row r="79" spans="1:17" ht="12" customHeight="1" x14ac:dyDescent="0.25">
      <c r="A79" s="29" t="s">
        <v>140</v>
      </c>
      <c r="B79" s="176">
        <f>RES_hhdet_emih!B79/RES_summary!B$19</f>
        <v>0</v>
      </c>
      <c r="C79" s="176">
        <f>RES_hhdet_emih!C79/RES_summary!C$19</f>
        <v>0</v>
      </c>
      <c r="D79" s="176">
        <f>RES_hhdet_emih!D79/RES_summary!D$19</f>
        <v>0</v>
      </c>
      <c r="E79" s="176">
        <f>RES_hhdet_emih!E79/RES_summary!E$19</f>
        <v>0</v>
      </c>
      <c r="F79" s="176">
        <f>RES_hhdet_emih!F79/RES_summary!F$19</f>
        <v>0</v>
      </c>
      <c r="G79" s="176">
        <f>RES_hhdet_emih!G79/RES_summary!G$19</f>
        <v>0</v>
      </c>
      <c r="H79" s="176">
        <f>RES_hhdet_emih!H79/RES_summary!H$19</f>
        <v>0</v>
      </c>
      <c r="I79" s="176">
        <f>RES_hhdet_emih!I79/RES_summary!I$19</f>
        <v>0</v>
      </c>
      <c r="J79" s="176">
        <f>RES_hhdet_emih!J79/RES_summary!J$19</f>
        <v>0</v>
      </c>
      <c r="K79" s="176">
        <f>RES_hhdet_emih!K79/RES_summary!K$19</f>
        <v>0</v>
      </c>
      <c r="L79" s="176">
        <f>RES_hhdet_emih!L79/RES_summary!L$19</f>
        <v>0</v>
      </c>
      <c r="M79" s="176">
        <f>RES_hhdet_emih!M79/RES_summary!M$19</f>
        <v>0</v>
      </c>
      <c r="N79" s="176">
        <f>RES_hhdet_emih!N79/RES_summary!N$19</f>
        <v>0</v>
      </c>
      <c r="O79" s="176">
        <f>RES_hhdet_emih!O79/RES_summary!O$19</f>
        <v>0</v>
      </c>
      <c r="P79" s="176">
        <f>RES_hhdet_emih!P79/RES_summary!P$19</f>
        <v>0</v>
      </c>
      <c r="Q79" s="176">
        <f>RES_hhdet_emih!Q79/RES_summary!Q$19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84">
        <f>RES_hhdet_emih!B81/RES_summary!B$19</f>
        <v>2.806632859321275</v>
      </c>
      <c r="C81" s="184">
        <f>RES_hhdet_emih!C81/RES_summary!C$19</f>
        <v>2.6074674984279689</v>
      </c>
      <c r="D81" s="184">
        <f>RES_hhdet_emih!D81/RES_summary!D$19</f>
        <v>2.4880854326959727</v>
      </c>
      <c r="E81" s="184">
        <f>RES_hhdet_emih!E81/RES_summary!E$19</f>
        <v>2.5734890116844356</v>
      </c>
      <c r="F81" s="184">
        <f>RES_hhdet_emih!F81/RES_summary!F$19</f>
        <v>2.3023877129533479</v>
      </c>
      <c r="G81" s="184">
        <f>RES_hhdet_emih!G81/RES_summary!G$19</f>
        <v>2.3441122523873816</v>
      </c>
      <c r="H81" s="184">
        <f>RES_hhdet_emih!H81/RES_summary!H$19</f>
        <v>2.0897481262897113</v>
      </c>
      <c r="I81" s="184">
        <f>RES_hhdet_emih!I81/RES_summary!I$19</f>
        <v>1.7639684221904066</v>
      </c>
      <c r="J81" s="184">
        <f>RES_hhdet_emih!J81/RES_summary!J$19</f>
        <v>1.6674108660653892</v>
      </c>
      <c r="K81" s="184">
        <f>RES_hhdet_emih!K81/RES_summary!K$19</f>
        <v>1.6690318940100595</v>
      </c>
      <c r="L81" s="184">
        <f>RES_hhdet_emih!L81/RES_summary!L$19</f>
        <v>1.5398351215592032</v>
      </c>
      <c r="M81" s="184">
        <f>RES_hhdet_emih!M81/RES_summary!M$19</f>
        <v>1.5819671871656011</v>
      </c>
      <c r="N81" s="184">
        <f>RES_hhdet_emih!N81/RES_summary!N$19</f>
        <v>1.4551835594806064</v>
      </c>
      <c r="O81" s="184">
        <f>RES_hhdet_emih!O81/RES_summary!O$19</f>
        <v>1.3393522982459658</v>
      </c>
      <c r="P81" s="184">
        <f>RES_hhdet_emih!P81/RES_summary!P$19</f>
        <v>1.2970663871183907</v>
      </c>
      <c r="Q81" s="184">
        <f>RES_hhdet_emih!Q81/RES_summary!Q$19</f>
        <v>1.4134103898493291</v>
      </c>
    </row>
    <row r="82" spans="1:17" ht="12.95" customHeight="1" x14ac:dyDescent="0.25">
      <c r="A82" s="158" t="s">
        <v>65</v>
      </c>
      <c r="B82" s="178">
        <f>RES_hhdet_emih!B82/RES_summary!B$19</f>
        <v>0</v>
      </c>
      <c r="C82" s="178">
        <f>RES_hhdet_emih!C82/RES_summary!C$19</f>
        <v>0</v>
      </c>
      <c r="D82" s="178">
        <f>RES_hhdet_emih!D82/RES_summary!D$19</f>
        <v>0</v>
      </c>
      <c r="E82" s="178">
        <f>RES_hhdet_emih!E82/RES_summary!E$19</f>
        <v>0</v>
      </c>
      <c r="F82" s="178">
        <f>RES_hhdet_emih!F82/RES_summary!F$19</f>
        <v>0</v>
      </c>
      <c r="G82" s="178">
        <f>RES_hhdet_emih!G82/RES_summary!G$19</f>
        <v>0</v>
      </c>
      <c r="H82" s="178">
        <f>RES_hhdet_emih!H82/RES_summary!H$19</f>
        <v>0</v>
      </c>
      <c r="I82" s="178">
        <f>RES_hhdet_emih!I82/RES_summary!I$19</f>
        <v>0</v>
      </c>
      <c r="J82" s="178">
        <f>RES_hhdet_emih!J82/RES_summary!J$19</f>
        <v>0</v>
      </c>
      <c r="K82" s="178">
        <f>RES_hhdet_emih!K82/RES_summary!K$19</f>
        <v>0</v>
      </c>
      <c r="L82" s="178">
        <f>RES_hhdet_emih!L82/RES_summary!L$19</f>
        <v>0</v>
      </c>
      <c r="M82" s="178">
        <f>RES_hhdet_emih!M82/RES_summary!M$19</f>
        <v>0</v>
      </c>
      <c r="N82" s="178">
        <f>RES_hhdet_emih!N82/RES_summary!N$19</f>
        <v>0</v>
      </c>
      <c r="O82" s="178">
        <f>RES_hhdet_emih!O82/RES_summary!O$19</f>
        <v>0</v>
      </c>
      <c r="P82" s="178">
        <f>RES_hhdet_emih!P82/RES_summary!P$19</f>
        <v>0</v>
      </c>
      <c r="Q82" s="178">
        <f>RES_hhdet_emih!Q82/RES_summary!Q$19</f>
        <v>0</v>
      </c>
    </row>
    <row r="83" spans="1:17" ht="12" customHeight="1" x14ac:dyDescent="0.25">
      <c r="A83" s="23" t="s">
        <v>157</v>
      </c>
      <c r="B83" s="177">
        <f>RES_hhdet_emih!B83/RES_summary!B$19</f>
        <v>0</v>
      </c>
      <c r="C83" s="177">
        <f>RES_hhdet_emih!C83/RES_summary!C$19</f>
        <v>0</v>
      </c>
      <c r="D83" s="177">
        <f>RES_hhdet_emih!D83/RES_summary!D$19</f>
        <v>0</v>
      </c>
      <c r="E83" s="177">
        <f>RES_hhdet_emih!E83/RES_summary!E$19</f>
        <v>0</v>
      </c>
      <c r="F83" s="177">
        <f>RES_hhdet_emih!F83/RES_summary!F$19</f>
        <v>0</v>
      </c>
      <c r="G83" s="177">
        <f>RES_hhdet_emih!G83/RES_summary!G$19</f>
        <v>0</v>
      </c>
      <c r="H83" s="177">
        <f>RES_hhdet_emih!H83/RES_summary!H$19</f>
        <v>0</v>
      </c>
      <c r="I83" s="177">
        <f>RES_hhdet_emih!I83/RES_summary!I$19</f>
        <v>0</v>
      </c>
      <c r="J83" s="177">
        <f>RES_hhdet_emih!J83/RES_summary!J$19</f>
        <v>0</v>
      </c>
      <c r="K83" s="177">
        <f>RES_hhdet_emih!K83/RES_summary!K$19</f>
        <v>0</v>
      </c>
      <c r="L83" s="177">
        <f>RES_hhdet_emih!L83/RES_summary!L$19</f>
        <v>0</v>
      </c>
      <c r="M83" s="177">
        <f>RES_hhdet_emih!M83/RES_summary!M$19</f>
        <v>0</v>
      </c>
      <c r="N83" s="177">
        <f>RES_hhdet_emih!N83/RES_summary!N$19</f>
        <v>0</v>
      </c>
      <c r="O83" s="177">
        <f>RES_hhdet_emih!O83/RES_summary!O$19</f>
        <v>0</v>
      </c>
      <c r="P83" s="177">
        <f>RES_hhdet_emih!P83/RES_summary!P$19</f>
        <v>0</v>
      </c>
      <c r="Q83" s="177">
        <f>RES_hhdet_emih!Q83/RES_summary!Q$19</f>
        <v>0</v>
      </c>
    </row>
    <row r="84" spans="1:17" ht="12" customHeight="1" x14ac:dyDescent="0.25">
      <c r="A84" s="23" t="s">
        <v>60</v>
      </c>
      <c r="B84" s="177">
        <f>RES_hhdet_emih!B84/RES_summary!B$19</f>
        <v>0</v>
      </c>
      <c r="C84" s="177">
        <f>RES_hhdet_emih!C84/RES_summary!C$19</f>
        <v>0</v>
      </c>
      <c r="D84" s="177">
        <f>RES_hhdet_emih!D84/RES_summary!D$19</f>
        <v>0</v>
      </c>
      <c r="E84" s="177">
        <f>RES_hhdet_emih!E84/RES_summary!E$19</f>
        <v>0</v>
      </c>
      <c r="F84" s="177">
        <f>RES_hhdet_emih!F84/RES_summary!F$19</f>
        <v>0</v>
      </c>
      <c r="G84" s="177">
        <f>RES_hhdet_emih!G84/RES_summary!G$19</f>
        <v>0</v>
      </c>
      <c r="H84" s="177">
        <f>RES_hhdet_emih!H84/RES_summary!H$19</f>
        <v>0</v>
      </c>
      <c r="I84" s="177">
        <f>RES_hhdet_emih!I84/RES_summary!I$19</f>
        <v>0</v>
      </c>
      <c r="J84" s="177">
        <f>RES_hhdet_emih!J84/RES_summary!J$19</f>
        <v>0</v>
      </c>
      <c r="K84" s="177">
        <f>RES_hhdet_emih!K84/RES_summary!K$19</f>
        <v>0</v>
      </c>
      <c r="L84" s="177">
        <f>RES_hhdet_emih!L84/RES_summary!L$19</f>
        <v>0</v>
      </c>
      <c r="M84" s="177">
        <f>RES_hhdet_emih!M84/RES_summary!M$19</f>
        <v>0</v>
      </c>
      <c r="N84" s="177">
        <f>RES_hhdet_emih!N84/RES_summary!N$19</f>
        <v>0</v>
      </c>
      <c r="O84" s="177">
        <f>RES_hhdet_emih!O84/RES_summary!O$19</f>
        <v>0</v>
      </c>
      <c r="P84" s="177">
        <f>RES_hhdet_emih!P84/RES_summary!P$19</f>
        <v>0</v>
      </c>
      <c r="Q84" s="177">
        <f>RES_hhdet_emih!Q84/RES_summary!Q$19</f>
        <v>0</v>
      </c>
    </row>
    <row r="85" spans="1:17" ht="12.95" customHeight="1" x14ac:dyDescent="0.25">
      <c r="A85" s="158" t="s">
        <v>112</v>
      </c>
      <c r="B85" s="178">
        <f>RES_hhdet_emih!B85/RES_summary!B$19</f>
        <v>0</v>
      </c>
      <c r="C85" s="178">
        <f>RES_hhdet_emih!C85/RES_summary!C$19</f>
        <v>0</v>
      </c>
      <c r="D85" s="178">
        <f>RES_hhdet_emih!D85/RES_summary!D$19</f>
        <v>0</v>
      </c>
      <c r="E85" s="178">
        <f>RES_hhdet_emih!E85/RES_summary!E$19</f>
        <v>0</v>
      </c>
      <c r="F85" s="178">
        <f>RES_hhdet_emih!F85/RES_summary!F$19</f>
        <v>0</v>
      </c>
      <c r="G85" s="178">
        <f>RES_hhdet_emih!G85/RES_summary!G$19</f>
        <v>0</v>
      </c>
      <c r="H85" s="178">
        <f>RES_hhdet_emih!H85/RES_summary!H$19</f>
        <v>0</v>
      </c>
      <c r="I85" s="178">
        <f>RES_hhdet_emih!I85/RES_summary!I$19</f>
        <v>0</v>
      </c>
      <c r="J85" s="178">
        <f>RES_hhdet_emih!J85/RES_summary!J$19</f>
        <v>0</v>
      </c>
      <c r="K85" s="178">
        <f>RES_hhdet_emih!K85/RES_summary!K$19</f>
        <v>0</v>
      </c>
      <c r="L85" s="178">
        <f>RES_hhdet_emih!L85/RES_summary!L$19</f>
        <v>0</v>
      </c>
      <c r="M85" s="178">
        <f>RES_hhdet_emih!M85/RES_summary!M$19</f>
        <v>0</v>
      </c>
      <c r="N85" s="178">
        <f>RES_hhdet_emih!N85/RES_summary!N$19</f>
        <v>0</v>
      </c>
      <c r="O85" s="178">
        <f>RES_hhdet_emih!O85/RES_summary!O$19</f>
        <v>0</v>
      </c>
      <c r="P85" s="178">
        <f>RES_hhdet_emih!P85/RES_summary!P$19</f>
        <v>0</v>
      </c>
      <c r="Q85" s="178">
        <f>RES_hhdet_emih!Q85/RES_summary!Q$19</f>
        <v>0</v>
      </c>
    </row>
    <row r="86" spans="1:17" ht="12" customHeight="1" x14ac:dyDescent="0.25">
      <c r="A86" s="23" t="s">
        <v>60</v>
      </c>
      <c r="B86" s="177">
        <f>RES_hhdet_emih!B86/RES_summary!B$19</f>
        <v>0</v>
      </c>
      <c r="C86" s="177">
        <f>RES_hhdet_emih!C86/RES_summary!C$19</f>
        <v>0</v>
      </c>
      <c r="D86" s="177">
        <f>RES_hhdet_emih!D86/RES_summary!D$19</f>
        <v>0</v>
      </c>
      <c r="E86" s="177">
        <f>RES_hhdet_emih!E86/RES_summary!E$19</f>
        <v>0</v>
      </c>
      <c r="F86" s="177">
        <f>RES_hhdet_emih!F86/RES_summary!F$19</f>
        <v>0</v>
      </c>
      <c r="G86" s="177">
        <f>RES_hhdet_emih!G86/RES_summary!G$19</f>
        <v>0</v>
      </c>
      <c r="H86" s="177">
        <f>RES_hhdet_emih!H86/RES_summary!H$19</f>
        <v>0</v>
      </c>
      <c r="I86" s="177">
        <f>RES_hhdet_emih!I86/RES_summary!I$19</f>
        <v>0</v>
      </c>
      <c r="J86" s="177">
        <f>RES_hhdet_emih!J86/RES_summary!J$19</f>
        <v>0</v>
      </c>
      <c r="K86" s="177">
        <f>RES_hhdet_emih!K86/RES_summary!K$19</f>
        <v>0</v>
      </c>
      <c r="L86" s="177">
        <f>RES_hhdet_emih!L86/RES_summary!L$19</f>
        <v>0</v>
      </c>
      <c r="M86" s="177">
        <f>RES_hhdet_emih!M86/RES_summary!M$19</f>
        <v>0</v>
      </c>
      <c r="N86" s="177">
        <f>RES_hhdet_emih!N86/RES_summary!N$19</f>
        <v>0</v>
      </c>
      <c r="O86" s="177">
        <f>RES_hhdet_emih!O86/RES_summary!O$19</f>
        <v>0</v>
      </c>
      <c r="P86" s="177">
        <f>RES_hhdet_emih!P86/RES_summary!P$19</f>
        <v>0</v>
      </c>
      <c r="Q86" s="177">
        <f>RES_hhdet_emih!Q86/RES_summary!Q$19</f>
        <v>0</v>
      </c>
    </row>
    <row r="87" spans="1:17" ht="12" customHeight="1" x14ac:dyDescent="0.25">
      <c r="A87" s="158" t="s">
        <v>63</v>
      </c>
      <c r="B87" s="178">
        <f>RES_hhdet_emih!B87/RES_summary!B$19</f>
        <v>1.1230311501197225</v>
      </c>
      <c r="C87" s="178">
        <f>RES_hhdet_emih!C87/RES_summary!C$19</f>
        <v>1.1076240935887129</v>
      </c>
      <c r="D87" s="178">
        <f>RES_hhdet_emih!D87/RES_summary!D$19</f>
        <v>1.1363895015211414</v>
      </c>
      <c r="E87" s="178">
        <f>RES_hhdet_emih!E87/RES_summary!E$19</f>
        <v>1.149500668587661</v>
      </c>
      <c r="F87" s="178">
        <f>RES_hhdet_emih!F87/RES_summary!F$19</f>
        <v>0.72883131799062761</v>
      </c>
      <c r="G87" s="178">
        <f>RES_hhdet_emih!G87/RES_summary!G$19</f>
        <v>1.0325393055078769</v>
      </c>
      <c r="H87" s="178">
        <f>RES_hhdet_emih!H87/RES_summary!H$19</f>
        <v>0.7704324145574315</v>
      </c>
      <c r="I87" s="178">
        <f>RES_hhdet_emih!I87/RES_summary!I$19</f>
        <v>0.34278857213760289</v>
      </c>
      <c r="J87" s="178">
        <f>RES_hhdet_emih!J87/RES_summary!J$19</f>
        <v>0.34380087376952906</v>
      </c>
      <c r="K87" s="178">
        <f>RES_hhdet_emih!K87/RES_summary!K$19</f>
        <v>0.30238330458701335</v>
      </c>
      <c r="L87" s="178">
        <f>RES_hhdet_emih!L87/RES_summary!L$19</f>
        <v>0.20960888931716856</v>
      </c>
      <c r="M87" s="178">
        <f>RES_hhdet_emih!M87/RES_summary!M$19</f>
        <v>0.18783275495930499</v>
      </c>
      <c r="N87" s="178">
        <f>RES_hhdet_emih!N87/RES_summary!N$19</f>
        <v>0.118786204635804</v>
      </c>
      <c r="O87" s="178">
        <f>RES_hhdet_emih!O87/RES_summary!O$19</f>
        <v>5.2824630395779344E-2</v>
      </c>
      <c r="P87" s="178">
        <f>RES_hhdet_emih!P87/RES_summary!P$19</f>
        <v>7.790449664333457E-2</v>
      </c>
      <c r="Q87" s="178">
        <f>RES_hhdet_emih!Q87/RES_summary!Q$19</f>
        <v>0.13163401422203963</v>
      </c>
    </row>
    <row r="88" spans="1:17" ht="12" customHeight="1" x14ac:dyDescent="0.25">
      <c r="A88" s="167" t="s">
        <v>156</v>
      </c>
      <c r="B88" s="183">
        <f>RES_hhdet_emih!B88/RES_summary!B$19</f>
        <v>0</v>
      </c>
      <c r="C88" s="183">
        <f>RES_hhdet_emih!C88/RES_summary!C$19</f>
        <v>0</v>
      </c>
      <c r="D88" s="183">
        <f>RES_hhdet_emih!D88/RES_summary!D$19</f>
        <v>0</v>
      </c>
      <c r="E88" s="183">
        <f>RES_hhdet_emih!E88/RES_summary!E$19</f>
        <v>0</v>
      </c>
      <c r="F88" s="183">
        <f>RES_hhdet_emih!F88/RES_summary!F$19</f>
        <v>0</v>
      </c>
      <c r="G88" s="183">
        <f>RES_hhdet_emih!G88/RES_summary!G$19</f>
        <v>0</v>
      </c>
      <c r="H88" s="183">
        <f>RES_hhdet_emih!H88/RES_summary!H$19</f>
        <v>0</v>
      </c>
      <c r="I88" s="183">
        <f>RES_hhdet_emih!I88/RES_summary!I$19</f>
        <v>0</v>
      </c>
      <c r="J88" s="183">
        <f>RES_hhdet_emih!J88/RES_summary!J$19</f>
        <v>0</v>
      </c>
      <c r="K88" s="183">
        <f>RES_hhdet_emih!K88/RES_summary!K$19</f>
        <v>0</v>
      </c>
      <c r="L88" s="183">
        <f>RES_hhdet_emih!L88/RES_summary!L$19</f>
        <v>0</v>
      </c>
      <c r="M88" s="183">
        <f>RES_hhdet_emih!M88/RES_summary!M$19</f>
        <v>0</v>
      </c>
      <c r="N88" s="183">
        <f>RES_hhdet_emih!N88/RES_summary!N$19</f>
        <v>0</v>
      </c>
      <c r="O88" s="183">
        <f>RES_hhdet_emih!O88/RES_summary!O$19</f>
        <v>0</v>
      </c>
      <c r="P88" s="183">
        <f>RES_hhdet_emih!P88/RES_summary!P$19</f>
        <v>0</v>
      </c>
      <c r="Q88" s="183">
        <f>RES_hhdet_emih!Q88/RES_summary!Q$19</f>
        <v>0</v>
      </c>
    </row>
    <row r="89" spans="1:17" ht="12" customHeight="1" x14ac:dyDescent="0.25">
      <c r="A89" s="167" t="s">
        <v>155</v>
      </c>
      <c r="B89" s="183">
        <f>RES_hhdet_emih!B89/RES_summary!B$19</f>
        <v>0</v>
      </c>
      <c r="C89" s="183">
        <f>RES_hhdet_emih!C89/RES_summary!C$19</f>
        <v>0</v>
      </c>
      <c r="D89" s="183">
        <f>RES_hhdet_emih!D89/RES_summary!D$19</f>
        <v>0</v>
      </c>
      <c r="E89" s="183">
        <f>RES_hhdet_emih!E89/RES_summary!E$19</f>
        <v>0</v>
      </c>
      <c r="F89" s="183">
        <f>RES_hhdet_emih!F89/RES_summary!F$19</f>
        <v>0</v>
      </c>
      <c r="G89" s="183">
        <f>RES_hhdet_emih!G89/RES_summary!G$19</f>
        <v>0</v>
      </c>
      <c r="H89" s="183">
        <f>RES_hhdet_emih!H89/RES_summary!H$19</f>
        <v>0</v>
      </c>
      <c r="I89" s="183">
        <f>RES_hhdet_emih!I89/RES_summary!I$19</f>
        <v>0</v>
      </c>
      <c r="J89" s="183">
        <f>RES_hhdet_emih!J89/RES_summary!J$19</f>
        <v>0</v>
      </c>
      <c r="K89" s="183">
        <f>RES_hhdet_emih!K89/RES_summary!K$19</f>
        <v>0</v>
      </c>
      <c r="L89" s="183">
        <f>RES_hhdet_emih!L89/RES_summary!L$19</f>
        <v>0</v>
      </c>
      <c r="M89" s="183">
        <f>RES_hhdet_emih!M89/RES_summary!M$19</f>
        <v>0</v>
      </c>
      <c r="N89" s="183">
        <f>RES_hhdet_emih!N89/RES_summary!N$19</f>
        <v>0</v>
      </c>
      <c r="O89" s="183">
        <f>RES_hhdet_emih!O89/RES_summary!O$19</f>
        <v>0</v>
      </c>
      <c r="P89" s="183">
        <f>RES_hhdet_emih!P89/RES_summary!P$19</f>
        <v>0</v>
      </c>
      <c r="Q89" s="183">
        <f>RES_hhdet_emih!Q89/RES_summary!Q$19</f>
        <v>0</v>
      </c>
    </row>
    <row r="90" spans="1:17" ht="12" customHeight="1" x14ac:dyDescent="0.25">
      <c r="A90" s="166" t="s">
        <v>55</v>
      </c>
      <c r="B90" s="182">
        <f>RES_hhdet_emih!B90/RES_summary!B$19</f>
        <v>0</v>
      </c>
      <c r="C90" s="182">
        <f>RES_hhdet_emih!C90/RES_summary!C$19</f>
        <v>0</v>
      </c>
      <c r="D90" s="182">
        <f>RES_hhdet_emih!D90/RES_summary!D$19</f>
        <v>0</v>
      </c>
      <c r="E90" s="182">
        <f>RES_hhdet_emih!E90/RES_summary!E$19</f>
        <v>0</v>
      </c>
      <c r="F90" s="182">
        <f>RES_hhdet_emih!F90/RES_summary!F$19</f>
        <v>0</v>
      </c>
      <c r="G90" s="182">
        <f>RES_hhdet_emih!G90/RES_summary!G$19</f>
        <v>0</v>
      </c>
      <c r="H90" s="182">
        <f>RES_hhdet_emih!H90/RES_summary!H$19</f>
        <v>0</v>
      </c>
      <c r="I90" s="182">
        <f>RES_hhdet_emih!I90/RES_summary!I$19</f>
        <v>0</v>
      </c>
      <c r="J90" s="182">
        <f>RES_hhdet_emih!J90/RES_summary!J$19</f>
        <v>0</v>
      </c>
      <c r="K90" s="182">
        <f>RES_hhdet_emih!K90/RES_summary!K$19</f>
        <v>0</v>
      </c>
      <c r="L90" s="182">
        <f>RES_hhdet_emih!L90/RES_summary!L$19</f>
        <v>0</v>
      </c>
      <c r="M90" s="182">
        <f>RES_hhdet_emih!M90/RES_summary!M$19</f>
        <v>0</v>
      </c>
      <c r="N90" s="182">
        <f>RES_hhdet_emih!N90/RES_summary!N$19</f>
        <v>0</v>
      </c>
      <c r="O90" s="182">
        <f>RES_hhdet_emih!O90/RES_summary!O$19</f>
        <v>0</v>
      </c>
      <c r="P90" s="182">
        <f>RES_hhdet_emih!P90/RES_summary!P$19</f>
        <v>0</v>
      </c>
      <c r="Q90" s="182">
        <f>RES_hhdet_emih!Q90/RES_summary!Q$19</f>
        <v>0</v>
      </c>
    </row>
    <row r="91" spans="1:17" ht="12" customHeight="1" x14ac:dyDescent="0.25">
      <c r="A91" s="147" t="s">
        <v>59</v>
      </c>
      <c r="B91" s="181">
        <f>RES_hhdet_emih!B91/RES_summary!B$19</f>
        <v>0</v>
      </c>
      <c r="C91" s="181">
        <f>RES_hhdet_emih!C91/RES_summary!C$19</f>
        <v>0</v>
      </c>
      <c r="D91" s="181">
        <f>RES_hhdet_emih!D91/RES_summary!D$19</f>
        <v>0</v>
      </c>
      <c r="E91" s="181">
        <f>RES_hhdet_emih!E91/RES_summary!E$19</f>
        <v>0</v>
      </c>
      <c r="F91" s="181">
        <f>RES_hhdet_emih!F91/RES_summary!F$19</f>
        <v>0</v>
      </c>
      <c r="G91" s="181">
        <f>RES_hhdet_emih!G91/RES_summary!G$19</f>
        <v>0</v>
      </c>
      <c r="H91" s="181">
        <f>RES_hhdet_emih!H91/RES_summary!H$19</f>
        <v>0</v>
      </c>
      <c r="I91" s="181">
        <f>RES_hhdet_emih!I91/RES_summary!I$19</f>
        <v>0</v>
      </c>
      <c r="J91" s="181">
        <f>RES_hhdet_emih!J91/RES_summary!J$19</f>
        <v>0</v>
      </c>
      <c r="K91" s="181">
        <f>RES_hhdet_emih!K91/RES_summary!K$19</f>
        <v>0</v>
      </c>
      <c r="L91" s="181">
        <f>RES_hhdet_emih!L91/RES_summary!L$19</f>
        <v>0</v>
      </c>
      <c r="M91" s="181">
        <f>RES_hhdet_emih!M91/RES_summary!M$19</f>
        <v>0</v>
      </c>
      <c r="N91" s="181">
        <f>RES_hhdet_emih!N91/RES_summary!N$19</f>
        <v>0</v>
      </c>
      <c r="O91" s="181">
        <f>RES_hhdet_emih!O91/RES_summary!O$19</f>
        <v>0</v>
      </c>
      <c r="P91" s="181">
        <f>RES_hhdet_emih!P91/RES_summary!P$19</f>
        <v>0</v>
      </c>
      <c r="Q91" s="181">
        <f>RES_hhdet_emih!Q91/RES_summary!Q$19</f>
        <v>0</v>
      </c>
    </row>
    <row r="92" spans="1:17" ht="12" customHeight="1" x14ac:dyDescent="0.25">
      <c r="A92" s="163" t="s">
        <v>144</v>
      </c>
      <c r="B92" s="180">
        <f>RES_hhdet_emih!B92/RES_summary!B$19</f>
        <v>10.816588526933872</v>
      </c>
      <c r="C92" s="180">
        <f>RES_hhdet_emih!C92/RES_summary!C$19</f>
        <v>10.065493798018974</v>
      </c>
      <c r="D92" s="180">
        <f>RES_hhdet_emih!D92/RES_summary!D$19</f>
        <v>10.271785365497138</v>
      </c>
      <c r="E92" s="180">
        <f>RES_hhdet_emih!E92/RES_summary!E$19</f>
        <v>10.176307322271645</v>
      </c>
      <c r="F92" s="180">
        <f>RES_hhdet_emih!F92/RES_summary!F$19</f>
        <v>9.8555620819316889</v>
      </c>
      <c r="G92" s="180">
        <f>RES_hhdet_emih!G92/RES_summary!G$19</f>
        <v>9.5713420789290158</v>
      </c>
      <c r="H92" s="180">
        <f>RES_hhdet_emih!H92/RES_summary!H$19</f>
        <v>9.0666605428149492</v>
      </c>
      <c r="I92" s="180">
        <f>RES_hhdet_emih!I92/RES_summary!I$19</f>
        <v>9.2104958242174959</v>
      </c>
      <c r="J92" s="180">
        <f>RES_hhdet_emih!J92/RES_summary!J$19</f>
        <v>8.9114573391272174</v>
      </c>
      <c r="K92" s="180">
        <f>RES_hhdet_emih!K92/RES_summary!K$19</f>
        <v>8.7514126269924866</v>
      </c>
      <c r="L92" s="180">
        <f>RES_hhdet_emih!L92/RES_summary!L$19</f>
        <v>8.5327809637123639</v>
      </c>
      <c r="M92" s="180">
        <f>RES_hhdet_emih!M92/RES_summary!M$19</f>
        <v>7.8973742355197407</v>
      </c>
      <c r="N92" s="180">
        <f>RES_hhdet_emih!N92/RES_summary!N$19</f>
        <v>7.338738387790313</v>
      </c>
      <c r="O92" s="180">
        <f>RES_hhdet_emih!O92/RES_summary!O$19</f>
        <v>6.956897977448711</v>
      </c>
      <c r="P92" s="180">
        <f>RES_hhdet_emih!P92/RES_summary!P$19</f>
        <v>6.9418132636375685</v>
      </c>
      <c r="Q92" s="180">
        <f>RES_hhdet_emih!Q92/RES_summary!Q$19</f>
        <v>7.1586811168798201</v>
      </c>
    </row>
    <row r="93" spans="1:17" ht="12" customHeight="1" x14ac:dyDescent="0.25">
      <c r="A93" s="161" t="s">
        <v>143</v>
      </c>
      <c r="B93" s="179">
        <f>RES_hhdet_emih!B93/RES_summary!B$19</f>
        <v>0.2163317705386758</v>
      </c>
      <c r="C93" s="179">
        <f>RES_hhdet_emih!C93/RES_summary!C$19</f>
        <v>0.10065493798018911</v>
      </c>
      <c r="D93" s="179">
        <f>RES_hhdet_emih!D93/RES_summary!D$19</f>
        <v>0.20543570730994251</v>
      </c>
      <c r="E93" s="179">
        <f>RES_hhdet_emih!E93/RES_summary!E$19</f>
        <v>0.20352614644543204</v>
      </c>
      <c r="F93" s="179">
        <f>RES_hhdet_emih!F93/RES_summary!F$19</f>
        <v>0.19711124163863294</v>
      </c>
      <c r="G93" s="179">
        <f>RES_hhdet_emih!G93/RES_summary!G$19</f>
        <v>1.1485610494714822</v>
      </c>
      <c r="H93" s="179">
        <f>RES_hhdet_emih!H93/RES_summary!H$19</f>
        <v>0.40799972442667443</v>
      </c>
      <c r="I93" s="179">
        <f>RES_hhdet_emih!I93/RES_summary!I$19</f>
        <v>0.18420991648435109</v>
      </c>
      <c r="J93" s="179">
        <f>RES_hhdet_emih!J93/RES_summary!J$19</f>
        <v>0.17822914678254489</v>
      </c>
      <c r="K93" s="179">
        <f>RES_hhdet_emih!K93/RES_summary!K$19</f>
        <v>0.17502825253984883</v>
      </c>
      <c r="L93" s="179">
        <f>RES_hhdet_emih!L93/RES_summary!L$19</f>
        <v>0.17065561927424663</v>
      </c>
      <c r="M93" s="179">
        <f>RES_hhdet_emih!M93/RES_summary!M$19</f>
        <v>0.15794748471039419</v>
      </c>
      <c r="N93" s="179">
        <f>RES_hhdet_emih!N93/RES_summary!N$19</f>
        <v>0.14677476775580572</v>
      </c>
      <c r="O93" s="179">
        <f>RES_hhdet_emih!O93/RES_summary!O$19</f>
        <v>0.13913795954897365</v>
      </c>
      <c r="P93" s="179">
        <f>RES_hhdet_emih!P93/RES_summary!P$19</f>
        <v>0.24296346422731413</v>
      </c>
      <c r="Q93" s="179">
        <f>RES_hhdet_emih!Q93/RES_summary!Q$19</f>
        <v>0.60848789493478406</v>
      </c>
    </row>
    <row r="94" spans="1:17" ht="12" customHeight="1" x14ac:dyDescent="0.25">
      <c r="A94" s="148" t="s">
        <v>57</v>
      </c>
      <c r="B94" s="177">
        <f>RES_hhdet_emih!B94/RES_summary!B$19</f>
        <v>0.2163317705386758</v>
      </c>
      <c r="C94" s="177">
        <f>RES_hhdet_emih!C94/RES_summary!C$19</f>
        <v>0.10065493798018911</v>
      </c>
      <c r="D94" s="177">
        <f>RES_hhdet_emih!D94/RES_summary!D$19</f>
        <v>0.20543570730994251</v>
      </c>
      <c r="E94" s="177">
        <f>RES_hhdet_emih!E94/RES_summary!E$19</f>
        <v>0.20352614644543204</v>
      </c>
      <c r="F94" s="177">
        <f>RES_hhdet_emih!F94/RES_summary!F$19</f>
        <v>0.19711124163863294</v>
      </c>
      <c r="G94" s="177">
        <f>RES_hhdet_emih!G94/RES_summary!G$19</f>
        <v>1.1485610494714822</v>
      </c>
      <c r="H94" s="177">
        <f>RES_hhdet_emih!H94/RES_summary!H$19</f>
        <v>0.40799972442667443</v>
      </c>
      <c r="I94" s="177">
        <f>RES_hhdet_emih!I94/RES_summary!I$19</f>
        <v>0.18420991648435109</v>
      </c>
      <c r="J94" s="177">
        <f>RES_hhdet_emih!J94/RES_summary!J$19</f>
        <v>0.17822914678254489</v>
      </c>
      <c r="K94" s="177">
        <f>RES_hhdet_emih!K94/RES_summary!K$19</f>
        <v>0.17502825253984883</v>
      </c>
      <c r="L94" s="177">
        <f>RES_hhdet_emih!L94/RES_summary!L$19</f>
        <v>0.17065561927424663</v>
      </c>
      <c r="M94" s="177">
        <f>RES_hhdet_emih!M94/RES_summary!M$19</f>
        <v>0.15794748471039419</v>
      </c>
      <c r="N94" s="177">
        <f>RES_hhdet_emih!N94/RES_summary!N$19</f>
        <v>0.14677476775580572</v>
      </c>
      <c r="O94" s="177">
        <f>RES_hhdet_emih!O94/RES_summary!O$19</f>
        <v>0.13913795954897365</v>
      </c>
      <c r="P94" s="177">
        <f>RES_hhdet_emih!P94/RES_summary!P$19</f>
        <v>0.24296346422731413</v>
      </c>
      <c r="Q94" s="177">
        <f>RES_hhdet_emih!Q94/RES_summary!Q$19</f>
        <v>0.60848789493478406</v>
      </c>
    </row>
    <row r="95" spans="1:17" ht="12" customHeight="1" x14ac:dyDescent="0.25">
      <c r="A95" s="148" t="s">
        <v>59</v>
      </c>
      <c r="B95" s="177">
        <f>RES_hhdet_emih!B95/RES_summary!B$19</f>
        <v>0</v>
      </c>
      <c r="C95" s="177">
        <f>RES_hhdet_emih!C95/RES_summary!C$19</f>
        <v>0</v>
      </c>
      <c r="D95" s="177">
        <f>RES_hhdet_emih!D95/RES_summary!D$19</f>
        <v>0</v>
      </c>
      <c r="E95" s="177">
        <f>RES_hhdet_emih!E95/RES_summary!E$19</f>
        <v>0</v>
      </c>
      <c r="F95" s="177">
        <f>RES_hhdet_emih!F95/RES_summary!F$19</f>
        <v>0</v>
      </c>
      <c r="G95" s="177">
        <f>RES_hhdet_emih!G95/RES_summary!G$19</f>
        <v>0</v>
      </c>
      <c r="H95" s="177">
        <f>RES_hhdet_emih!H95/RES_summary!H$19</f>
        <v>0</v>
      </c>
      <c r="I95" s="177">
        <f>RES_hhdet_emih!I95/RES_summary!I$19</f>
        <v>0</v>
      </c>
      <c r="J95" s="177">
        <f>RES_hhdet_emih!J95/RES_summary!J$19</f>
        <v>0</v>
      </c>
      <c r="K95" s="177">
        <f>RES_hhdet_emih!K95/RES_summary!K$19</f>
        <v>0</v>
      </c>
      <c r="L95" s="177">
        <f>RES_hhdet_emih!L95/RES_summary!L$19</f>
        <v>0</v>
      </c>
      <c r="M95" s="177">
        <f>RES_hhdet_emih!M95/RES_summary!M$19</f>
        <v>0</v>
      </c>
      <c r="N95" s="177">
        <f>RES_hhdet_emih!N95/RES_summary!N$19</f>
        <v>0</v>
      </c>
      <c r="O95" s="177">
        <f>RES_hhdet_emih!O95/RES_summary!O$19</f>
        <v>0</v>
      </c>
      <c r="P95" s="177">
        <f>RES_hhdet_emih!P95/RES_summary!P$19</f>
        <v>0</v>
      </c>
      <c r="Q95" s="177">
        <f>RES_hhdet_emih!Q95/RES_summary!Q$19</f>
        <v>0</v>
      </c>
    </row>
    <row r="96" spans="1:17" ht="12" customHeight="1" x14ac:dyDescent="0.25">
      <c r="A96" s="163" t="s">
        <v>142</v>
      </c>
      <c r="B96" s="180">
        <f>RES_hhdet_emih!B96/RES_summary!B$19</f>
        <v>0</v>
      </c>
      <c r="C96" s="180">
        <f>RES_hhdet_emih!C96/RES_summary!C$19</f>
        <v>0</v>
      </c>
      <c r="D96" s="180">
        <f>RES_hhdet_emih!D96/RES_summary!D$19</f>
        <v>0</v>
      </c>
      <c r="E96" s="180">
        <f>RES_hhdet_emih!E96/RES_summary!E$19</f>
        <v>0</v>
      </c>
      <c r="F96" s="180">
        <f>RES_hhdet_emih!F96/RES_summary!F$19</f>
        <v>0</v>
      </c>
      <c r="G96" s="180">
        <f>RES_hhdet_emih!G96/RES_summary!G$19</f>
        <v>0</v>
      </c>
      <c r="H96" s="180">
        <f>RES_hhdet_emih!H96/RES_summary!H$19</f>
        <v>0</v>
      </c>
      <c r="I96" s="180">
        <f>RES_hhdet_emih!I96/RES_summary!I$19</f>
        <v>0</v>
      </c>
      <c r="J96" s="180">
        <f>RES_hhdet_emih!J96/RES_summary!J$19</f>
        <v>0</v>
      </c>
      <c r="K96" s="180">
        <f>RES_hhdet_emih!K96/RES_summary!K$19</f>
        <v>0</v>
      </c>
      <c r="L96" s="180">
        <f>RES_hhdet_emih!L96/RES_summary!L$19</f>
        <v>0</v>
      </c>
      <c r="M96" s="180">
        <f>RES_hhdet_emih!M96/RES_summary!M$19</f>
        <v>0</v>
      </c>
      <c r="N96" s="180">
        <f>RES_hhdet_emih!N96/RES_summary!N$19</f>
        <v>0</v>
      </c>
      <c r="O96" s="180">
        <f>RES_hhdet_emih!O96/RES_summary!O$19</f>
        <v>0</v>
      </c>
      <c r="P96" s="180">
        <f>RES_hhdet_emih!P96/RES_summary!P$19</f>
        <v>0</v>
      </c>
      <c r="Q96" s="180">
        <f>RES_hhdet_emih!Q96/RES_summary!Q$19</f>
        <v>0</v>
      </c>
    </row>
    <row r="97" spans="1:17" ht="12" customHeight="1" x14ac:dyDescent="0.25">
      <c r="A97" s="161" t="s">
        <v>141</v>
      </c>
      <c r="B97" s="179">
        <f>RES_hhdet_emih!B97/RES_summary!B$19</f>
        <v>0</v>
      </c>
      <c r="C97" s="179">
        <f>RES_hhdet_emih!C97/RES_summary!C$19</f>
        <v>0</v>
      </c>
      <c r="D97" s="179">
        <f>RES_hhdet_emih!D97/RES_summary!D$19</f>
        <v>0</v>
      </c>
      <c r="E97" s="179">
        <f>RES_hhdet_emih!E97/RES_summary!E$19</f>
        <v>0</v>
      </c>
      <c r="F97" s="179">
        <f>RES_hhdet_emih!F97/RES_summary!F$19</f>
        <v>0</v>
      </c>
      <c r="G97" s="179">
        <f>RES_hhdet_emih!G97/RES_summary!G$19</f>
        <v>0</v>
      </c>
      <c r="H97" s="179">
        <f>RES_hhdet_emih!H97/RES_summary!H$19</f>
        <v>0</v>
      </c>
      <c r="I97" s="179">
        <f>RES_hhdet_emih!I97/RES_summary!I$19</f>
        <v>0</v>
      </c>
      <c r="J97" s="179">
        <f>RES_hhdet_emih!J97/RES_summary!J$19</f>
        <v>0</v>
      </c>
      <c r="K97" s="179">
        <f>RES_hhdet_emih!K97/RES_summary!K$19</f>
        <v>0</v>
      </c>
      <c r="L97" s="179">
        <f>RES_hhdet_emih!L97/RES_summary!L$19</f>
        <v>0</v>
      </c>
      <c r="M97" s="179">
        <f>RES_hhdet_emih!M97/RES_summary!M$19</f>
        <v>0</v>
      </c>
      <c r="N97" s="179">
        <f>RES_hhdet_emih!N97/RES_summary!N$19</f>
        <v>0</v>
      </c>
      <c r="O97" s="179">
        <f>RES_hhdet_emih!O97/RES_summary!O$19</f>
        <v>0</v>
      </c>
      <c r="P97" s="179">
        <f>RES_hhdet_emih!P97/RES_summary!P$19</f>
        <v>0</v>
      </c>
      <c r="Q97" s="179">
        <f>RES_hhdet_emih!Q97/RES_summary!Q$19</f>
        <v>0</v>
      </c>
    </row>
    <row r="98" spans="1:17" ht="12" customHeight="1" x14ac:dyDescent="0.25">
      <c r="A98" s="148" t="s">
        <v>60</v>
      </c>
      <c r="B98" s="177">
        <f>RES_hhdet_emih!B98/RES_summary!B$19</f>
        <v>0</v>
      </c>
      <c r="C98" s="177">
        <f>RES_hhdet_emih!C98/RES_summary!C$19</f>
        <v>0</v>
      </c>
      <c r="D98" s="177">
        <f>RES_hhdet_emih!D98/RES_summary!D$19</f>
        <v>0</v>
      </c>
      <c r="E98" s="177">
        <f>RES_hhdet_emih!E98/RES_summary!E$19</f>
        <v>0</v>
      </c>
      <c r="F98" s="177">
        <f>RES_hhdet_emih!F98/RES_summary!F$19</f>
        <v>0</v>
      </c>
      <c r="G98" s="177">
        <f>RES_hhdet_emih!G98/RES_summary!G$19</f>
        <v>0</v>
      </c>
      <c r="H98" s="177">
        <f>RES_hhdet_emih!H98/RES_summary!H$19</f>
        <v>0</v>
      </c>
      <c r="I98" s="177">
        <f>RES_hhdet_emih!I98/RES_summary!I$19</f>
        <v>0</v>
      </c>
      <c r="J98" s="177">
        <f>RES_hhdet_emih!J98/RES_summary!J$19</f>
        <v>0</v>
      </c>
      <c r="K98" s="177">
        <f>RES_hhdet_emih!K98/RES_summary!K$19</f>
        <v>0</v>
      </c>
      <c r="L98" s="177">
        <f>RES_hhdet_emih!L98/RES_summary!L$19</f>
        <v>0</v>
      </c>
      <c r="M98" s="177">
        <f>RES_hhdet_emih!M98/RES_summary!M$19</f>
        <v>0</v>
      </c>
      <c r="N98" s="177">
        <f>RES_hhdet_emih!N98/RES_summary!N$19</f>
        <v>0</v>
      </c>
      <c r="O98" s="177">
        <f>RES_hhdet_emih!O98/RES_summary!O$19</f>
        <v>0</v>
      </c>
      <c r="P98" s="177">
        <f>RES_hhdet_emih!P98/RES_summary!P$19</f>
        <v>0</v>
      </c>
      <c r="Q98" s="177">
        <f>RES_hhdet_emih!Q98/RES_summary!Q$19</f>
        <v>0</v>
      </c>
    </row>
    <row r="99" spans="1:17" ht="12" customHeight="1" x14ac:dyDescent="0.25">
      <c r="A99" s="148" t="s">
        <v>59</v>
      </c>
      <c r="B99" s="177">
        <f>RES_hhdet_emih!B99/RES_summary!B$19</f>
        <v>0</v>
      </c>
      <c r="C99" s="177">
        <f>RES_hhdet_emih!C99/RES_summary!C$19</f>
        <v>0</v>
      </c>
      <c r="D99" s="177">
        <f>RES_hhdet_emih!D99/RES_summary!D$19</f>
        <v>0</v>
      </c>
      <c r="E99" s="177">
        <f>RES_hhdet_emih!E99/RES_summary!E$19</f>
        <v>0</v>
      </c>
      <c r="F99" s="177">
        <f>RES_hhdet_emih!F99/RES_summary!F$19</f>
        <v>0</v>
      </c>
      <c r="G99" s="177">
        <f>RES_hhdet_emih!G99/RES_summary!G$19</f>
        <v>0</v>
      </c>
      <c r="H99" s="177">
        <f>RES_hhdet_emih!H99/RES_summary!H$19</f>
        <v>0</v>
      </c>
      <c r="I99" s="177">
        <f>RES_hhdet_emih!I99/RES_summary!I$19</f>
        <v>0</v>
      </c>
      <c r="J99" s="177">
        <f>RES_hhdet_emih!J99/RES_summary!J$19</f>
        <v>0</v>
      </c>
      <c r="K99" s="177">
        <f>RES_hhdet_emih!K99/RES_summary!K$19</f>
        <v>0</v>
      </c>
      <c r="L99" s="177">
        <f>RES_hhdet_emih!L99/RES_summary!L$19</f>
        <v>0</v>
      </c>
      <c r="M99" s="177">
        <f>RES_hhdet_emih!M99/RES_summary!M$19</f>
        <v>0</v>
      </c>
      <c r="N99" s="177">
        <f>RES_hhdet_emih!N99/RES_summary!N$19</f>
        <v>0</v>
      </c>
      <c r="O99" s="177">
        <f>RES_hhdet_emih!O99/RES_summary!O$19</f>
        <v>0</v>
      </c>
      <c r="P99" s="177">
        <f>RES_hhdet_emih!P99/RES_summary!P$19</f>
        <v>0</v>
      </c>
      <c r="Q99" s="177">
        <f>RES_hhdet_emih!Q99/RES_summary!Q$19</f>
        <v>0</v>
      </c>
    </row>
    <row r="100" spans="1:17" ht="12" customHeight="1" x14ac:dyDescent="0.25">
      <c r="A100" s="158" t="s">
        <v>62</v>
      </c>
      <c r="B100" s="178">
        <f>RES_hhdet_emih!B100/RES_summary!B$19</f>
        <v>1.6836017092015527</v>
      </c>
      <c r="C100" s="178">
        <f>RES_hhdet_emih!C100/RES_summary!C$19</f>
        <v>1.4998434048392562</v>
      </c>
      <c r="D100" s="178">
        <f>RES_hhdet_emih!D100/RES_summary!D$19</f>
        <v>1.3516959311748313</v>
      </c>
      <c r="E100" s="178">
        <f>RES_hhdet_emih!E100/RES_summary!E$19</f>
        <v>1.4239883430967741</v>
      </c>
      <c r="F100" s="178">
        <f>RES_hhdet_emih!F100/RES_summary!F$19</f>
        <v>1.5735563949627205</v>
      </c>
      <c r="G100" s="178">
        <f>RES_hhdet_emih!G100/RES_summary!G$19</f>
        <v>1.3115729468795048</v>
      </c>
      <c r="H100" s="178">
        <f>RES_hhdet_emih!H100/RES_summary!H$19</f>
        <v>1.31931571173228</v>
      </c>
      <c r="I100" s="178">
        <f>RES_hhdet_emih!I100/RES_summary!I$19</f>
        <v>1.4211798500528039</v>
      </c>
      <c r="J100" s="178">
        <f>RES_hhdet_emih!J100/RES_summary!J$19</f>
        <v>1.3236099922958602</v>
      </c>
      <c r="K100" s="178">
        <f>RES_hhdet_emih!K100/RES_summary!K$19</f>
        <v>1.366648589423046</v>
      </c>
      <c r="L100" s="178">
        <f>RES_hhdet_emih!L100/RES_summary!L$19</f>
        <v>1.3302262322420344</v>
      </c>
      <c r="M100" s="178">
        <f>RES_hhdet_emih!M100/RES_summary!M$19</f>
        <v>1.3941344322062961</v>
      </c>
      <c r="N100" s="178">
        <f>RES_hhdet_emih!N100/RES_summary!N$19</f>
        <v>1.3363973548448025</v>
      </c>
      <c r="O100" s="178">
        <f>RES_hhdet_emih!O100/RES_summary!O$19</f>
        <v>1.2865276678501865</v>
      </c>
      <c r="P100" s="178">
        <f>RES_hhdet_emih!P100/RES_summary!P$19</f>
        <v>1.2191618904750561</v>
      </c>
      <c r="Q100" s="178">
        <f>RES_hhdet_emih!Q100/RES_summary!Q$19</f>
        <v>1.2817763756272895</v>
      </c>
    </row>
    <row r="101" spans="1:17" ht="12" customHeight="1" x14ac:dyDescent="0.25">
      <c r="A101" s="23" t="s">
        <v>55</v>
      </c>
      <c r="B101" s="177">
        <f>RES_hhdet_emih!B101/RES_summary!B$19</f>
        <v>0</v>
      </c>
      <c r="C101" s="177">
        <f>RES_hhdet_emih!C101/RES_summary!C$19</f>
        <v>0</v>
      </c>
      <c r="D101" s="177">
        <f>RES_hhdet_emih!D101/RES_summary!D$19</f>
        <v>0</v>
      </c>
      <c r="E101" s="177">
        <f>RES_hhdet_emih!E101/RES_summary!E$19</f>
        <v>0</v>
      </c>
      <c r="F101" s="177">
        <f>RES_hhdet_emih!F101/RES_summary!F$19</f>
        <v>0</v>
      </c>
      <c r="G101" s="177">
        <f>RES_hhdet_emih!G101/RES_summary!G$19</f>
        <v>0</v>
      </c>
      <c r="H101" s="177">
        <f>RES_hhdet_emih!H101/RES_summary!H$19</f>
        <v>0</v>
      </c>
      <c r="I101" s="177">
        <f>RES_hhdet_emih!I101/RES_summary!I$19</f>
        <v>0</v>
      </c>
      <c r="J101" s="177">
        <f>RES_hhdet_emih!J101/RES_summary!J$19</f>
        <v>0</v>
      </c>
      <c r="K101" s="177">
        <f>RES_hhdet_emih!K101/RES_summary!K$19</f>
        <v>0</v>
      </c>
      <c r="L101" s="177">
        <f>RES_hhdet_emih!L101/RES_summary!L$19</f>
        <v>0</v>
      </c>
      <c r="M101" s="177">
        <f>RES_hhdet_emih!M101/RES_summary!M$19</f>
        <v>0</v>
      </c>
      <c r="N101" s="177">
        <f>RES_hhdet_emih!N101/RES_summary!N$19</f>
        <v>0</v>
      </c>
      <c r="O101" s="177">
        <f>RES_hhdet_emih!O101/RES_summary!O$19</f>
        <v>0</v>
      </c>
      <c r="P101" s="177">
        <f>RES_hhdet_emih!P101/RES_summary!P$19</f>
        <v>0</v>
      </c>
      <c r="Q101" s="177">
        <f>RES_hhdet_emih!Q101/RES_summary!Q$19</f>
        <v>0</v>
      </c>
    </row>
    <row r="102" spans="1:17" ht="12" customHeight="1" x14ac:dyDescent="0.25">
      <c r="A102" s="23" t="s">
        <v>57</v>
      </c>
      <c r="B102" s="177">
        <f>RES_hhdet_emih!B102/RES_summary!B$19</f>
        <v>4.5793626711935271</v>
      </c>
      <c r="C102" s="177">
        <f>RES_hhdet_emih!C102/RES_summary!C$19</f>
        <v>3.5485355545639194</v>
      </c>
      <c r="D102" s="177">
        <f>RES_hhdet_emih!D102/RES_summary!D$19</f>
        <v>3.4942605857313489</v>
      </c>
      <c r="E102" s="177">
        <f>RES_hhdet_emih!E102/RES_summary!E$19</f>
        <v>3.8101784272749688</v>
      </c>
      <c r="F102" s="177">
        <f>RES_hhdet_emih!F102/RES_summary!F$19</f>
        <v>3.878840872041232</v>
      </c>
      <c r="G102" s="177">
        <f>RES_hhdet_emih!G102/RES_summary!G$19</f>
        <v>3.7958569507708075</v>
      </c>
      <c r="H102" s="177">
        <f>RES_hhdet_emih!H102/RES_summary!H$19</f>
        <v>3.4378748958544354</v>
      </c>
      <c r="I102" s="177">
        <f>RES_hhdet_emih!I102/RES_summary!I$19</f>
        <v>3.7161317579605782</v>
      </c>
      <c r="J102" s="177">
        <f>RES_hhdet_emih!J102/RES_summary!J$19</f>
        <v>3.4939357085424421</v>
      </c>
      <c r="K102" s="177">
        <f>RES_hhdet_emih!K102/RES_summary!K$19</f>
        <v>3.5601621060047974</v>
      </c>
      <c r="L102" s="177">
        <f>RES_hhdet_emih!L102/RES_summary!L$19</f>
        <v>3.5008854025137337</v>
      </c>
      <c r="M102" s="177">
        <f>RES_hhdet_emih!M102/RES_summary!M$19</f>
        <v>3.461322442379688</v>
      </c>
      <c r="N102" s="177">
        <f>RES_hhdet_emih!N102/RES_summary!N$19</f>
        <v>3.3046431545028052</v>
      </c>
      <c r="O102" s="177">
        <f>RES_hhdet_emih!O102/RES_summary!O$19</f>
        <v>2.9696803571248607</v>
      </c>
      <c r="P102" s="177">
        <f>RES_hhdet_emih!P102/RES_summary!P$19</f>
        <v>2.9100962964821719</v>
      </c>
      <c r="Q102" s="177">
        <f>RES_hhdet_emih!Q102/RES_summary!Q$19</f>
        <v>3.0410033631448123</v>
      </c>
    </row>
    <row r="103" spans="1:17" ht="12" customHeight="1" x14ac:dyDescent="0.25">
      <c r="A103" s="29" t="s">
        <v>140</v>
      </c>
      <c r="B103" s="176">
        <f>RES_hhdet_emih!B103/RES_summary!B$19</f>
        <v>0</v>
      </c>
      <c r="C103" s="176">
        <f>RES_hhdet_emih!C103/RES_summary!C$19</f>
        <v>0</v>
      </c>
      <c r="D103" s="176">
        <f>RES_hhdet_emih!D103/RES_summary!D$19</f>
        <v>0</v>
      </c>
      <c r="E103" s="176">
        <f>RES_hhdet_emih!E103/RES_summary!E$19</f>
        <v>0</v>
      </c>
      <c r="F103" s="176">
        <f>RES_hhdet_emih!F103/RES_summary!F$19</f>
        <v>0</v>
      </c>
      <c r="G103" s="176">
        <f>RES_hhdet_emih!G103/RES_summary!G$19</f>
        <v>0</v>
      </c>
      <c r="H103" s="176">
        <f>RES_hhdet_emih!H103/RES_summary!H$19</f>
        <v>0</v>
      </c>
      <c r="I103" s="176">
        <f>RES_hhdet_emih!I103/RES_summary!I$19</f>
        <v>0</v>
      </c>
      <c r="J103" s="176">
        <f>RES_hhdet_emih!J103/RES_summary!J$19</f>
        <v>0</v>
      </c>
      <c r="K103" s="176">
        <f>RES_hhdet_emih!K103/RES_summary!K$19</f>
        <v>0</v>
      </c>
      <c r="L103" s="176">
        <f>RES_hhdet_emih!L103/RES_summary!L$19</f>
        <v>0</v>
      </c>
      <c r="M103" s="176">
        <f>RES_hhdet_emih!M103/RES_summary!M$19</f>
        <v>0</v>
      </c>
      <c r="N103" s="176">
        <f>RES_hhdet_emih!N103/RES_summary!N$19</f>
        <v>0</v>
      </c>
      <c r="O103" s="176">
        <f>RES_hhdet_emih!O103/RES_summary!O$19</f>
        <v>0</v>
      </c>
      <c r="P103" s="176">
        <f>RES_hhdet_emih!P103/RES_summary!P$19</f>
        <v>0</v>
      </c>
      <c r="Q103" s="176">
        <f>RES_hhdet_emih!Q103/RES_summary!Q$19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84">
        <f>RES_hhdet_emih!B105/RES_summary!B$19</f>
        <v>0</v>
      </c>
      <c r="C105" s="184">
        <f>RES_hhdet_emih!C105/RES_summary!C$19</f>
        <v>0</v>
      </c>
      <c r="D105" s="184">
        <f>RES_hhdet_emih!D105/RES_summary!D$19</f>
        <v>0</v>
      </c>
      <c r="E105" s="184">
        <f>RES_hhdet_emih!E105/RES_summary!E$19</f>
        <v>0</v>
      </c>
      <c r="F105" s="184">
        <f>RES_hhdet_emih!F105/RES_summary!F$19</f>
        <v>0</v>
      </c>
      <c r="G105" s="184">
        <f>RES_hhdet_emih!G105/RES_summary!G$19</f>
        <v>0</v>
      </c>
      <c r="H105" s="184">
        <f>RES_hhdet_emih!H105/RES_summary!H$19</f>
        <v>0</v>
      </c>
      <c r="I105" s="184">
        <f>RES_hhdet_emih!I105/RES_summary!I$19</f>
        <v>1.2358413122935645</v>
      </c>
      <c r="J105" s="184">
        <f>RES_hhdet_emih!J105/RES_summary!J$19</f>
        <v>1.6231897633906149</v>
      </c>
      <c r="K105" s="184">
        <f>RES_hhdet_emih!K105/RES_summary!K$19</f>
        <v>1.6197480852302248</v>
      </c>
      <c r="L105" s="184">
        <f>RES_hhdet_emih!L105/RES_summary!L$19</f>
        <v>1.5675295261915256</v>
      </c>
      <c r="M105" s="184">
        <f>RES_hhdet_emih!M105/RES_summary!M$19</f>
        <v>1.7085882959635001</v>
      </c>
      <c r="N105" s="184">
        <f>RES_hhdet_emih!N105/RES_summary!N$19</f>
        <v>1.615804060801697</v>
      </c>
      <c r="O105" s="184">
        <f>RES_hhdet_emih!O105/RES_summary!O$19</f>
        <v>1.5463726388379964</v>
      </c>
      <c r="P105" s="184">
        <f>RES_hhdet_emih!P105/RES_summary!P$19</f>
        <v>1.4735773605108058</v>
      </c>
      <c r="Q105" s="184">
        <f>RES_hhdet_emih!Q105/RES_summary!Q$19</f>
        <v>1.5304460122613719</v>
      </c>
    </row>
    <row r="106" spans="1:17" ht="12.95" customHeight="1" x14ac:dyDescent="0.25">
      <c r="A106" s="158" t="s">
        <v>65</v>
      </c>
      <c r="B106" s="178">
        <f>RES_hhdet_emih!B106/RES_summary!B$19</f>
        <v>0</v>
      </c>
      <c r="C106" s="178">
        <f>RES_hhdet_emih!C106/RES_summary!C$19</f>
        <v>0</v>
      </c>
      <c r="D106" s="178">
        <f>RES_hhdet_emih!D106/RES_summary!D$19</f>
        <v>0</v>
      </c>
      <c r="E106" s="178">
        <f>RES_hhdet_emih!E106/RES_summary!E$19</f>
        <v>0</v>
      </c>
      <c r="F106" s="178">
        <f>RES_hhdet_emih!F106/RES_summary!F$19</f>
        <v>0</v>
      </c>
      <c r="G106" s="178">
        <f>RES_hhdet_emih!G106/RES_summary!G$19</f>
        <v>0</v>
      </c>
      <c r="H106" s="178">
        <f>RES_hhdet_emih!H106/RES_summary!H$19</f>
        <v>0</v>
      </c>
      <c r="I106" s="178">
        <f>RES_hhdet_emih!I106/RES_summary!I$19</f>
        <v>0</v>
      </c>
      <c r="J106" s="178">
        <f>RES_hhdet_emih!J106/RES_summary!J$19</f>
        <v>0</v>
      </c>
      <c r="K106" s="178">
        <f>RES_hhdet_emih!K106/RES_summary!K$19</f>
        <v>0</v>
      </c>
      <c r="L106" s="178">
        <f>RES_hhdet_emih!L106/RES_summary!L$19</f>
        <v>0</v>
      </c>
      <c r="M106" s="178">
        <f>RES_hhdet_emih!M106/RES_summary!M$19</f>
        <v>0</v>
      </c>
      <c r="N106" s="178">
        <f>RES_hhdet_emih!N106/RES_summary!N$19</f>
        <v>0</v>
      </c>
      <c r="O106" s="178">
        <f>RES_hhdet_emih!O106/RES_summary!O$19</f>
        <v>0</v>
      </c>
      <c r="P106" s="178">
        <f>RES_hhdet_emih!P106/RES_summary!P$19</f>
        <v>0</v>
      </c>
      <c r="Q106" s="178">
        <f>RES_hhdet_emih!Q106/RES_summary!Q$19</f>
        <v>0</v>
      </c>
    </row>
    <row r="107" spans="1:17" ht="12" customHeight="1" x14ac:dyDescent="0.25">
      <c r="A107" s="23" t="s">
        <v>153</v>
      </c>
      <c r="B107" s="177">
        <f>RES_hhdet_emih!B107/RES_summary!B$19</f>
        <v>0</v>
      </c>
      <c r="C107" s="177">
        <f>RES_hhdet_emih!C107/RES_summary!C$19</f>
        <v>0</v>
      </c>
      <c r="D107" s="177">
        <f>RES_hhdet_emih!D107/RES_summary!D$19</f>
        <v>0</v>
      </c>
      <c r="E107" s="177">
        <f>RES_hhdet_emih!E107/RES_summary!E$19</f>
        <v>0</v>
      </c>
      <c r="F107" s="177">
        <f>RES_hhdet_emih!F107/RES_summary!F$19</f>
        <v>0</v>
      </c>
      <c r="G107" s="177">
        <f>RES_hhdet_emih!G107/RES_summary!G$19</f>
        <v>0</v>
      </c>
      <c r="H107" s="177">
        <f>RES_hhdet_emih!H107/RES_summary!H$19</f>
        <v>0</v>
      </c>
      <c r="I107" s="177">
        <f>RES_hhdet_emih!I107/RES_summary!I$19</f>
        <v>0</v>
      </c>
      <c r="J107" s="177">
        <f>RES_hhdet_emih!J107/RES_summary!J$19</f>
        <v>0</v>
      </c>
      <c r="K107" s="177">
        <f>RES_hhdet_emih!K107/RES_summary!K$19</f>
        <v>0</v>
      </c>
      <c r="L107" s="177">
        <f>RES_hhdet_emih!L107/RES_summary!L$19</f>
        <v>0</v>
      </c>
      <c r="M107" s="177">
        <f>RES_hhdet_emih!M107/RES_summary!M$19</f>
        <v>0</v>
      </c>
      <c r="N107" s="177">
        <f>RES_hhdet_emih!N107/RES_summary!N$19</f>
        <v>0</v>
      </c>
      <c r="O107" s="177">
        <f>RES_hhdet_emih!O107/RES_summary!O$19</f>
        <v>0</v>
      </c>
      <c r="P107" s="177">
        <f>RES_hhdet_emih!P107/RES_summary!P$19</f>
        <v>0</v>
      </c>
      <c r="Q107" s="177">
        <f>RES_hhdet_emih!Q107/RES_summary!Q$19</f>
        <v>0</v>
      </c>
    </row>
    <row r="108" spans="1:17" ht="12" customHeight="1" x14ac:dyDescent="0.25">
      <c r="A108" s="23" t="s">
        <v>60</v>
      </c>
      <c r="B108" s="177">
        <f>RES_hhdet_emih!B108/RES_summary!B$19</f>
        <v>0</v>
      </c>
      <c r="C108" s="177">
        <f>RES_hhdet_emih!C108/RES_summary!C$19</f>
        <v>0</v>
      </c>
      <c r="D108" s="177">
        <f>RES_hhdet_emih!D108/RES_summary!D$19</f>
        <v>0</v>
      </c>
      <c r="E108" s="177">
        <f>RES_hhdet_emih!E108/RES_summary!E$19</f>
        <v>0</v>
      </c>
      <c r="F108" s="177">
        <f>RES_hhdet_emih!F108/RES_summary!F$19</f>
        <v>0</v>
      </c>
      <c r="G108" s="177">
        <f>RES_hhdet_emih!G108/RES_summary!G$19</f>
        <v>0</v>
      </c>
      <c r="H108" s="177">
        <f>RES_hhdet_emih!H108/RES_summary!H$19</f>
        <v>0</v>
      </c>
      <c r="I108" s="177">
        <f>RES_hhdet_emih!I108/RES_summary!I$19</f>
        <v>0</v>
      </c>
      <c r="J108" s="177">
        <f>RES_hhdet_emih!J108/RES_summary!J$19</f>
        <v>0</v>
      </c>
      <c r="K108" s="177">
        <f>RES_hhdet_emih!K108/RES_summary!K$19</f>
        <v>0</v>
      </c>
      <c r="L108" s="177">
        <f>RES_hhdet_emih!L108/RES_summary!L$19</f>
        <v>0</v>
      </c>
      <c r="M108" s="177">
        <f>RES_hhdet_emih!M108/RES_summary!M$19</f>
        <v>0</v>
      </c>
      <c r="N108" s="177">
        <f>RES_hhdet_emih!N108/RES_summary!N$19</f>
        <v>0</v>
      </c>
      <c r="O108" s="177">
        <f>RES_hhdet_emih!O108/RES_summary!O$19</f>
        <v>0</v>
      </c>
      <c r="P108" s="177">
        <f>RES_hhdet_emih!P108/RES_summary!P$19</f>
        <v>0</v>
      </c>
      <c r="Q108" s="177">
        <f>RES_hhdet_emih!Q108/RES_summary!Q$19</f>
        <v>0</v>
      </c>
    </row>
    <row r="109" spans="1:17" ht="12.95" customHeight="1" x14ac:dyDescent="0.25">
      <c r="A109" s="158" t="s">
        <v>112</v>
      </c>
      <c r="B109" s="178">
        <f>RES_hhdet_emih!B109/RES_summary!B$19</f>
        <v>0</v>
      </c>
      <c r="C109" s="178">
        <f>RES_hhdet_emih!C109/RES_summary!C$19</f>
        <v>0</v>
      </c>
      <c r="D109" s="178">
        <f>RES_hhdet_emih!D109/RES_summary!D$19</f>
        <v>0</v>
      </c>
      <c r="E109" s="178">
        <f>RES_hhdet_emih!E109/RES_summary!E$19</f>
        <v>0</v>
      </c>
      <c r="F109" s="178">
        <f>RES_hhdet_emih!F109/RES_summary!F$19</f>
        <v>0</v>
      </c>
      <c r="G109" s="178">
        <f>RES_hhdet_emih!G109/RES_summary!G$19</f>
        <v>0</v>
      </c>
      <c r="H109" s="178">
        <f>RES_hhdet_emih!H109/RES_summary!H$19</f>
        <v>0</v>
      </c>
      <c r="I109" s="178">
        <f>RES_hhdet_emih!I109/RES_summary!I$19</f>
        <v>0</v>
      </c>
      <c r="J109" s="178">
        <f>RES_hhdet_emih!J109/RES_summary!J$19</f>
        <v>0</v>
      </c>
      <c r="K109" s="178">
        <f>RES_hhdet_emih!K109/RES_summary!K$19</f>
        <v>0</v>
      </c>
      <c r="L109" s="178">
        <f>RES_hhdet_emih!L109/RES_summary!L$19</f>
        <v>0</v>
      </c>
      <c r="M109" s="178">
        <f>RES_hhdet_emih!M109/RES_summary!M$19</f>
        <v>0</v>
      </c>
      <c r="N109" s="178">
        <f>RES_hhdet_emih!N109/RES_summary!N$19</f>
        <v>0</v>
      </c>
      <c r="O109" s="178">
        <f>RES_hhdet_emih!O109/RES_summary!O$19</f>
        <v>0</v>
      </c>
      <c r="P109" s="178">
        <f>RES_hhdet_emih!P109/RES_summary!P$19</f>
        <v>0</v>
      </c>
      <c r="Q109" s="178">
        <f>RES_hhdet_emih!Q109/RES_summary!Q$19</f>
        <v>0</v>
      </c>
    </row>
    <row r="110" spans="1:17" ht="12" customHeight="1" x14ac:dyDescent="0.25">
      <c r="A110" s="23" t="s">
        <v>60</v>
      </c>
      <c r="B110" s="177">
        <f>RES_hhdet_emih!B110/RES_summary!B$19</f>
        <v>0</v>
      </c>
      <c r="C110" s="177">
        <f>RES_hhdet_emih!C110/RES_summary!C$19</f>
        <v>0</v>
      </c>
      <c r="D110" s="177">
        <f>RES_hhdet_emih!D110/RES_summary!D$19</f>
        <v>0</v>
      </c>
      <c r="E110" s="177">
        <f>RES_hhdet_emih!E110/RES_summary!E$19</f>
        <v>0</v>
      </c>
      <c r="F110" s="177">
        <f>RES_hhdet_emih!F110/RES_summary!F$19</f>
        <v>0</v>
      </c>
      <c r="G110" s="177">
        <f>RES_hhdet_emih!G110/RES_summary!G$19</f>
        <v>0</v>
      </c>
      <c r="H110" s="177">
        <f>RES_hhdet_emih!H110/RES_summary!H$19</f>
        <v>0</v>
      </c>
      <c r="I110" s="177">
        <f>RES_hhdet_emih!I110/RES_summary!I$19</f>
        <v>0</v>
      </c>
      <c r="J110" s="177">
        <f>RES_hhdet_emih!J110/RES_summary!J$19</f>
        <v>0</v>
      </c>
      <c r="K110" s="177">
        <f>RES_hhdet_emih!K110/RES_summary!K$19</f>
        <v>0</v>
      </c>
      <c r="L110" s="177">
        <f>RES_hhdet_emih!L110/RES_summary!L$19</f>
        <v>0</v>
      </c>
      <c r="M110" s="177">
        <f>RES_hhdet_emih!M110/RES_summary!M$19</f>
        <v>0</v>
      </c>
      <c r="N110" s="177">
        <f>RES_hhdet_emih!N110/RES_summary!N$19</f>
        <v>0</v>
      </c>
      <c r="O110" s="177">
        <f>RES_hhdet_emih!O110/RES_summary!O$19</f>
        <v>0</v>
      </c>
      <c r="P110" s="177">
        <f>RES_hhdet_emih!P110/RES_summary!P$19</f>
        <v>0</v>
      </c>
      <c r="Q110" s="177">
        <f>RES_hhdet_emih!Q110/RES_summary!Q$19</f>
        <v>0</v>
      </c>
    </row>
    <row r="111" spans="1:17" ht="12" customHeight="1" x14ac:dyDescent="0.25">
      <c r="A111" s="158" t="s">
        <v>63</v>
      </c>
      <c r="B111" s="178">
        <f>RES_hhdet_emih!B111/RES_summary!B$19</f>
        <v>0</v>
      </c>
      <c r="C111" s="178">
        <f>RES_hhdet_emih!C111/RES_summary!C$19</f>
        <v>0</v>
      </c>
      <c r="D111" s="178">
        <f>RES_hhdet_emih!D111/RES_summary!D$19</f>
        <v>0</v>
      </c>
      <c r="E111" s="178">
        <f>RES_hhdet_emih!E111/RES_summary!E$19</f>
        <v>0</v>
      </c>
      <c r="F111" s="178">
        <f>RES_hhdet_emih!F111/RES_summary!F$19</f>
        <v>0</v>
      </c>
      <c r="G111" s="178">
        <f>RES_hhdet_emih!G111/RES_summary!G$19</f>
        <v>0</v>
      </c>
      <c r="H111" s="178">
        <f>RES_hhdet_emih!H111/RES_summary!H$19</f>
        <v>0</v>
      </c>
      <c r="I111" s="178">
        <f>RES_hhdet_emih!I111/RES_summary!I$19</f>
        <v>0</v>
      </c>
      <c r="J111" s="178">
        <f>RES_hhdet_emih!J111/RES_summary!J$19</f>
        <v>0</v>
      </c>
      <c r="K111" s="178">
        <f>RES_hhdet_emih!K111/RES_summary!K$19</f>
        <v>0</v>
      </c>
      <c r="L111" s="178">
        <f>RES_hhdet_emih!L111/RES_summary!L$19</f>
        <v>0</v>
      </c>
      <c r="M111" s="178">
        <f>RES_hhdet_emih!M111/RES_summary!M$19</f>
        <v>0</v>
      </c>
      <c r="N111" s="178">
        <f>RES_hhdet_emih!N111/RES_summary!N$19</f>
        <v>0</v>
      </c>
      <c r="O111" s="178">
        <f>RES_hhdet_emih!O111/RES_summary!O$19</f>
        <v>0</v>
      </c>
      <c r="P111" s="178">
        <f>RES_hhdet_emih!P111/RES_summary!P$19</f>
        <v>0</v>
      </c>
      <c r="Q111" s="178">
        <f>RES_hhdet_emih!Q111/RES_summary!Q$19</f>
        <v>0</v>
      </c>
    </row>
    <row r="112" spans="1:17" ht="12" customHeight="1" x14ac:dyDescent="0.25">
      <c r="A112" s="167" t="s">
        <v>152</v>
      </c>
      <c r="B112" s="183">
        <f>RES_hhdet_emih!B112/RES_summary!B$19</f>
        <v>0</v>
      </c>
      <c r="C112" s="183">
        <f>RES_hhdet_emih!C112/RES_summary!C$19</f>
        <v>0</v>
      </c>
      <c r="D112" s="183">
        <f>RES_hhdet_emih!D112/RES_summary!D$19</f>
        <v>0</v>
      </c>
      <c r="E112" s="183">
        <f>RES_hhdet_emih!E112/RES_summary!E$19</f>
        <v>0</v>
      </c>
      <c r="F112" s="183">
        <f>RES_hhdet_emih!F112/RES_summary!F$19</f>
        <v>0</v>
      </c>
      <c r="G112" s="183">
        <f>RES_hhdet_emih!G112/RES_summary!G$19</f>
        <v>0</v>
      </c>
      <c r="H112" s="183">
        <f>RES_hhdet_emih!H112/RES_summary!H$19</f>
        <v>0</v>
      </c>
      <c r="I112" s="183">
        <f>RES_hhdet_emih!I112/RES_summary!I$19</f>
        <v>0</v>
      </c>
      <c r="J112" s="183">
        <f>RES_hhdet_emih!J112/RES_summary!J$19</f>
        <v>0</v>
      </c>
      <c r="K112" s="183">
        <f>RES_hhdet_emih!K112/RES_summary!K$19</f>
        <v>0</v>
      </c>
      <c r="L112" s="183">
        <f>RES_hhdet_emih!L112/RES_summary!L$19</f>
        <v>0</v>
      </c>
      <c r="M112" s="183">
        <f>RES_hhdet_emih!M112/RES_summary!M$19</f>
        <v>0</v>
      </c>
      <c r="N112" s="183">
        <f>RES_hhdet_emih!N112/RES_summary!N$19</f>
        <v>0</v>
      </c>
      <c r="O112" s="183">
        <f>RES_hhdet_emih!O112/RES_summary!O$19</f>
        <v>0</v>
      </c>
      <c r="P112" s="183">
        <f>RES_hhdet_emih!P112/RES_summary!P$19</f>
        <v>0</v>
      </c>
      <c r="Q112" s="183">
        <f>RES_hhdet_emih!Q112/RES_summary!Q$19</f>
        <v>0</v>
      </c>
    </row>
    <row r="113" spans="1:17" ht="12" customHeight="1" x14ac:dyDescent="0.25">
      <c r="A113" s="167" t="s">
        <v>151</v>
      </c>
      <c r="B113" s="183">
        <f>RES_hhdet_emih!B113/RES_summary!B$19</f>
        <v>0</v>
      </c>
      <c r="C113" s="183">
        <f>RES_hhdet_emih!C113/RES_summary!C$19</f>
        <v>0</v>
      </c>
      <c r="D113" s="183">
        <f>RES_hhdet_emih!D113/RES_summary!D$19</f>
        <v>0</v>
      </c>
      <c r="E113" s="183">
        <f>RES_hhdet_emih!E113/RES_summary!E$19</f>
        <v>0</v>
      </c>
      <c r="F113" s="183">
        <f>RES_hhdet_emih!F113/RES_summary!F$19</f>
        <v>0</v>
      </c>
      <c r="G113" s="183">
        <f>RES_hhdet_emih!G113/RES_summary!G$19</f>
        <v>0</v>
      </c>
      <c r="H113" s="183">
        <f>RES_hhdet_emih!H113/RES_summary!H$19</f>
        <v>0</v>
      </c>
      <c r="I113" s="183">
        <f>RES_hhdet_emih!I113/RES_summary!I$19</f>
        <v>0</v>
      </c>
      <c r="J113" s="183">
        <f>RES_hhdet_emih!J113/RES_summary!J$19</f>
        <v>0</v>
      </c>
      <c r="K113" s="183">
        <f>RES_hhdet_emih!K113/RES_summary!K$19</f>
        <v>0</v>
      </c>
      <c r="L113" s="183">
        <f>RES_hhdet_emih!L113/RES_summary!L$19</f>
        <v>0</v>
      </c>
      <c r="M113" s="183">
        <f>RES_hhdet_emih!M113/RES_summary!M$19</f>
        <v>0</v>
      </c>
      <c r="N113" s="183">
        <f>RES_hhdet_emih!N113/RES_summary!N$19</f>
        <v>0</v>
      </c>
      <c r="O113" s="183">
        <f>RES_hhdet_emih!O113/RES_summary!O$19</f>
        <v>0</v>
      </c>
      <c r="P113" s="183">
        <f>RES_hhdet_emih!P113/RES_summary!P$19</f>
        <v>0</v>
      </c>
      <c r="Q113" s="183">
        <f>RES_hhdet_emih!Q113/RES_summary!Q$19</f>
        <v>0</v>
      </c>
    </row>
    <row r="114" spans="1:17" ht="12" customHeight="1" x14ac:dyDescent="0.25">
      <c r="A114" s="166" t="s">
        <v>79</v>
      </c>
      <c r="B114" s="182">
        <f>RES_hhdet_emih!B114/RES_summary!B$19</f>
        <v>0</v>
      </c>
      <c r="C114" s="182">
        <f>RES_hhdet_emih!C114/RES_summary!C$19</f>
        <v>0</v>
      </c>
      <c r="D114" s="182">
        <f>RES_hhdet_emih!D114/RES_summary!D$19</f>
        <v>0</v>
      </c>
      <c r="E114" s="182">
        <f>RES_hhdet_emih!E114/RES_summary!E$19</f>
        <v>0</v>
      </c>
      <c r="F114" s="182">
        <f>RES_hhdet_emih!F114/RES_summary!F$19</f>
        <v>0</v>
      </c>
      <c r="G114" s="182">
        <f>RES_hhdet_emih!G114/RES_summary!G$19</f>
        <v>0</v>
      </c>
      <c r="H114" s="182">
        <f>RES_hhdet_emih!H114/RES_summary!H$19</f>
        <v>0</v>
      </c>
      <c r="I114" s="182">
        <f>RES_hhdet_emih!I114/RES_summary!I$19</f>
        <v>0</v>
      </c>
      <c r="J114" s="182">
        <f>RES_hhdet_emih!J114/RES_summary!J$19</f>
        <v>0</v>
      </c>
      <c r="K114" s="182">
        <f>RES_hhdet_emih!K114/RES_summary!K$19</f>
        <v>0</v>
      </c>
      <c r="L114" s="182">
        <f>RES_hhdet_emih!L114/RES_summary!L$19</f>
        <v>0</v>
      </c>
      <c r="M114" s="182">
        <f>RES_hhdet_emih!M114/RES_summary!M$19</f>
        <v>0</v>
      </c>
      <c r="N114" s="182">
        <f>RES_hhdet_emih!N114/RES_summary!N$19</f>
        <v>0</v>
      </c>
      <c r="O114" s="182">
        <f>RES_hhdet_emih!O114/RES_summary!O$19</f>
        <v>0</v>
      </c>
      <c r="P114" s="182">
        <f>RES_hhdet_emih!P114/RES_summary!P$19</f>
        <v>0</v>
      </c>
      <c r="Q114" s="182">
        <f>RES_hhdet_emih!Q114/RES_summary!Q$19</f>
        <v>0</v>
      </c>
    </row>
    <row r="115" spans="1:17" ht="12" customHeight="1" x14ac:dyDescent="0.25">
      <c r="A115" s="147" t="s">
        <v>59</v>
      </c>
      <c r="B115" s="181">
        <f>RES_hhdet_emih!B115/RES_summary!B$19</f>
        <v>0</v>
      </c>
      <c r="C115" s="181">
        <f>RES_hhdet_emih!C115/RES_summary!C$19</f>
        <v>0</v>
      </c>
      <c r="D115" s="181">
        <f>RES_hhdet_emih!D115/RES_summary!D$19</f>
        <v>0</v>
      </c>
      <c r="E115" s="181">
        <f>RES_hhdet_emih!E115/RES_summary!E$19</f>
        <v>0</v>
      </c>
      <c r="F115" s="181">
        <f>RES_hhdet_emih!F115/RES_summary!F$19</f>
        <v>0</v>
      </c>
      <c r="G115" s="181">
        <f>RES_hhdet_emih!G115/RES_summary!G$19</f>
        <v>0</v>
      </c>
      <c r="H115" s="181">
        <f>RES_hhdet_emih!H115/RES_summary!H$19</f>
        <v>0</v>
      </c>
      <c r="I115" s="181">
        <f>RES_hhdet_emih!I115/RES_summary!I$19</f>
        <v>0</v>
      </c>
      <c r="J115" s="181">
        <f>RES_hhdet_emih!J115/RES_summary!J$19</f>
        <v>0</v>
      </c>
      <c r="K115" s="181">
        <f>RES_hhdet_emih!K115/RES_summary!K$19</f>
        <v>0</v>
      </c>
      <c r="L115" s="181">
        <f>RES_hhdet_emih!L115/RES_summary!L$19</f>
        <v>0</v>
      </c>
      <c r="M115" s="181">
        <f>RES_hhdet_emih!M115/RES_summary!M$19</f>
        <v>0</v>
      </c>
      <c r="N115" s="181">
        <f>RES_hhdet_emih!N115/RES_summary!N$19</f>
        <v>0</v>
      </c>
      <c r="O115" s="181">
        <f>RES_hhdet_emih!O115/RES_summary!O$19</f>
        <v>0</v>
      </c>
      <c r="P115" s="181">
        <f>RES_hhdet_emih!P115/RES_summary!P$19</f>
        <v>0</v>
      </c>
      <c r="Q115" s="181">
        <f>RES_hhdet_emih!Q115/RES_summary!Q$19</f>
        <v>0</v>
      </c>
    </row>
    <row r="116" spans="1:17" ht="12" customHeight="1" x14ac:dyDescent="0.25">
      <c r="A116" s="163" t="s">
        <v>142</v>
      </c>
      <c r="B116" s="180">
        <f>RES_hhdet_emih!B116/RES_summary!B$19</f>
        <v>0</v>
      </c>
      <c r="C116" s="180">
        <f>RES_hhdet_emih!C116/RES_summary!C$19</f>
        <v>0</v>
      </c>
      <c r="D116" s="180">
        <f>RES_hhdet_emih!D116/RES_summary!D$19</f>
        <v>0</v>
      </c>
      <c r="E116" s="180">
        <f>RES_hhdet_emih!E116/RES_summary!E$19</f>
        <v>0</v>
      </c>
      <c r="F116" s="180">
        <f>RES_hhdet_emih!F116/RES_summary!F$19</f>
        <v>0</v>
      </c>
      <c r="G116" s="180">
        <f>RES_hhdet_emih!G116/RES_summary!G$19</f>
        <v>0</v>
      </c>
      <c r="H116" s="180">
        <f>RES_hhdet_emih!H116/RES_summary!H$19</f>
        <v>0</v>
      </c>
      <c r="I116" s="180">
        <f>RES_hhdet_emih!I116/RES_summary!I$19</f>
        <v>0</v>
      </c>
      <c r="J116" s="180">
        <f>RES_hhdet_emih!J116/RES_summary!J$19</f>
        <v>0</v>
      </c>
      <c r="K116" s="180">
        <f>RES_hhdet_emih!K116/RES_summary!K$19</f>
        <v>0</v>
      </c>
      <c r="L116" s="180">
        <f>RES_hhdet_emih!L116/RES_summary!L$19</f>
        <v>0</v>
      </c>
      <c r="M116" s="180">
        <f>RES_hhdet_emih!M116/RES_summary!M$19</f>
        <v>0</v>
      </c>
      <c r="N116" s="180">
        <f>RES_hhdet_emih!N116/RES_summary!N$19</f>
        <v>0</v>
      </c>
      <c r="O116" s="180">
        <f>RES_hhdet_emih!O116/RES_summary!O$19</f>
        <v>0</v>
      </c>
      <c r="P116" s="180">
        <f>RES_hhdet_emih!P116/RES_summary!P$19</f>
        <v>0</v>
      </c>
      <c r="Q116" s="180">
        <f>RES_hhdet_emih!Q116/RES_summary!Q$19</f>
        <v>0</v>
      </c>
    </row>
    <row r="117" spans="1:17" ht="12" customHeight="1" x14ac:dyDescent="0.25">
      <c r="A117" s="161" t="s">
        <v>141</v>
      </c>
      <c r="B117" s="179">
        <f>RES_hhdet_emih!B117/RES_summary!B$19</f>
        <v>0</v>
      </c>
      <c r="C117" s="179">
        <f>RES_hhdet_emih!C117/RES_summary!C$19</f>
        <v>0</v>
      </c>
      <c r="D117" s="179">
        <f>RES_hhdet_emih!D117/RES_summary!D$19</f>
        <v>0</v>
      </c>
      <c r="E117" s="179">
        <f>RES_hhdet_emih!E117/RES_summary!E$19</f>
        <v>0</v>
      </c>
      <c r="F117" s="179">
        <f>RES_hhdet_emih!F117/RES_summary!F$19</f>
        <v>0</v>
      </c>
      <c r="G117" s="179">
        <f>RES_hhdet_emih!G117/RES_summary!G$19</f>
        <v>0</v>
      </c>
      <c r="H117" s="179">
        <f>RES_hhdet_emih!H117/RES_summary!H$19</f>
        <v>0</v>
      </c>
      <c r="I117" s="179">
        <f>RES_hhdet_emih!I117/RES_summary!I$19</f>
        <v>0</v>
      </c>
      <c r="J117" s="179">
        <f>RES_hhdet_emih!J117/RES_summary!J$19</f>
        <v>0</v>
      </c>
      <c r="K117" s="179">
        <f>RES_hhdet_emih!K117/RES_summary!K$19</f>
        <v>0</v>
      </c>
      <c r="L117" s="179">
        <f>RES_hhdet_emih!L117/RES_summary!L$19</f>
        <v>0</v>
      </c>
      <c r="M117" s="179">
        <f>RES_hhdet_emih!M117/RES_summary!M$19</f>
        <v>0</v>
      </c>
      <c r="N117" s="179">
        <f>RES_hhdet_emih!N117/RES_summary!N$19</f>
        <v>0</v>
      </c>
      <c r="O117" s="179">
        <f>RES_hhdet_emih!O117/RES_summary!O$19</f>
        <v>0</v>
      </c>
      <c r="P117" s="179">
        <f>RES_hhdet_emih!P117/RES_summary!P$19</f>
        <v>0</v>
      </c>
      <c r="Q117" s="179">
        <f>RES_hhdet_emih!Q117/RES_summary!Q$19</f>
        <v>0</v>
      </c>
    </row>
    <row r="118" spans="1:17" ht="12" customHeight="1" x14ac:dyDescent="0.25">
      <c r="A118" s="148" t="s">
        <v>60</v>
      </c>
      <c r="B118" s="177">
        <f>RES_hhdet_emih!B118/RES_summary!B$19</f>
        <v>0</v>
      </c>
      <c r="C118" s="177">
        <f>RES_hhdet_emih!C118/RES_summary!C$19</f>
        <v>0</v>
      </c>
      <c r="D118" s="177">
        <f>RES_hhdet_emih!D118/RES_summary!D$19</f>
        <v>0</v>
      </c>
      <c r="E118" s="177">
        <f>RES_hhdet_emih!E118/RES_summary!E$19</f>
        <v>0</v>
      </c>
      <c r="F118" s="177">
        <f>RES_hhdet_emih!F118/RES_summary!F$19</f>
        <v>0</v>
      </c>
      <c r="G118" s="177">
        <f>RES_hhdet_emih!G118/RES_summary!G$19</f>
        <v>0</v>
      </c>
      <c r="H118" s="177">
        <f>RES_hhdet_emih!H118/RES_summary!H$19</f>
        <v>0</v>
      </c>
      <c r="I118" s="177">
        <f>RES_hhdet_emih!I118/RES_summary!I$19</f>
        <v>0</v>
      </c>
      <c r="J118" s="177">
        <f>RES_hhdet_emih!J118/RES_summary!J$19</f>
        <v>0</v>
      </c>
      <c r="K118" s="177">
        <f>RES_hhdet_emih!K118/RES_summary!K$19</f>
        <v>0</v>
      </c>
      <c r="L118" s="177">
        <f>RES_hhdet_emih!L118/RES_summary!L$19</f>
        <v>0</v>
      </c>
      <c r="M118" s="177">
        <f>RES_hhdet_emih!M118/RES_summary!M$19</f>
        <v>0</v>
      </c>
      <c r="N118" s="177">
        <f>RES_hhdet_emih!N118/RES_summary!N$19</f>
        <v>0</v>
      </c>
      <c r="O118" s="177">
        <f>RES_hhdet_emih!O118/RES_summary!O$19</f>
        <v>0</v>
      </c>
      <c r="P118" s="177">
        <f>RES_hhdet_emih!P118/RES_summary!P$19</f>
        <v>0</v>
      </c>
      <c r="Q118" s="177">
        <f>RES_hhdet_emih!Q118/RES_summary!Q$19</f>
        <v>0</v>
      </c>
    </row>
    <row r="119" spans="1:17" ht="12" customHeight="1" x14ac:dyDescent="0.25">
      <c r="A119" s="148" t="s">
        <v>59</v>
      </c>
      <c r="B119" s="177">
        <f>RES_hhdet_emih!B119/RES_summary!B$19</f>
        <v>0</v>
      </c>
      <c r="C119" s="177">
        <f>RES_hhdet_emih!C119/RES_summary!C$19</f>
        <v>0</v>
      </c>
      <c r="D119" s="177">
        <f>RES_hhdet_emih!D119/RES_summary!D$19</f>
        <v>0</v>
      </c>
      <c r="E119" s="177">
        <f>RES_hhdet_emih!E119/RES_summary!E$19</f>
        <v>0</v>
      </c>
      <c r="F119" s="177">
        <f>RES_hhdet_emih!F119/RES_summary!F$19</f>
        <v>0</v>
      </c>
      <c r="G119" s="177">
        <f>RES_hhdet_emih!G119/RES_summary!G$19</f>
        <v>0</v>
      </c>
      <c r="H119" s="177">
        <f>RES_hhdet_emih!H119/RES_summary!H$19</f>
        <v>0</v>
      </c>
      <c r="I119" s="177">
        <f>RES_hhdet_emih!I119/RES_summary!I$19</f>
        <v>0</v>
      </c>
      <c r="J119" s="177">
        <f>RES_hhdet_emih!J119/RES_summary!J$19</f>
        <v>0</v>
      </c>
      <c r="K119" s="177">
        <f>RES_hhdet_emih!K119/RES_summary!K$19</f>
        <v>0</v>
      </c>
      <c r="L119" s="177">
        <f>RES_hhdet_emih!L119/RES_summary!L$19</f>
        <v>0</v>
      </c>
      <c r="M119" s="177">
        <f>RES_hhdet_emih!M119/RES_summary!M$19</f>
        <v>0</v>
      </c>
      <c r="N119" s="177">
        <f>RES_hhdet_emih!N119/RES_summary!N$19</f>
        <v>0</v>
      </c>
      <c r="O119" s="177">
        <f>RES_hhdet_emih!O119/RES_summary!O$19</f>
        <v>0</v>
      </c>
      <c r="P119" s="177">
        <f>RES_hhdet_emih!P119/RES_summary!P$19</f>
        <v>0</v>
      </c>
      <c r="Q119" s="177">
        <f>RES_hhdet_emih!Q119/RES_summary!Q$19</f>
        <v>0</v>
      </c>
    </row>
    <row r="120" spans="1:17" ht="12" customHeight="1" x14ac:dyDescent="0.25">
      <c r="A120" s="158" t="s">
        <v>62</v>
      </c>
      <c r="B120" s="178">
        <f>RES_hhdet_emih!B120/RES_summary!B$19</f>
        <v>0</v>
      </c>
      <c r="C120" s="178">
        <f>RES_hhdet_emih!C120/RES_summary!C$19</f>
        <v>0</v>
      </c>
      <c r="D120" s="178">
        <f>RES_hhdet_emih!D120/RES_summary!D$19</f>
        <v>0</v>
      </c>
      <c r="E120" s="178">
        <f>RES_hhdet_emih!E120/RES_summary!E$19</f>
        <v>0</v>
      </c>
      <c r="F120" s="178">
        <f>RES_hhdet_emih!F120/RES_summary!F$19</f>
        <v>0</v>
      </c>
      <c r="G120" s="178">
        <f>RES_hhdet_emih!G120/RES_summary!G$19</f>
        <v>0</v>
      </c>
      <c r="H120" s="178">
        <f>RES_hhdet_emih!H120/RES_summary!H$19</f>
        <v>0</v>
      </c>
      <c r="I120" s="178">
        <f>RES_hhdet_emih!I120/RES_summary!I$19</f>
        <v>1.2358413122935645</v>
      </c>
      <c r="J120" s="178">
        <f>RES_hhdet_emih!J120/RES_summary!J$19</f>
        <v>1.6231897633906149</v>
      </c>
      <c r="K120" s="178">
        <f>RES_hhdet_emih!K120/RES_summary!K$19</f>
        <v>1.6197480852302248</v>
      </c>
      <c r="L120" s="178">
        <f>RES_hhdet_emih!L120/RES_summary!L$19</f>
        <v>1.5675295261915256</v>
      </c>
      <c r="M120" s="178">
        <f>RES_hhdet_emih!M120/RES_summary!M$19</f>
        <v>1.7085882959635001</v>
      </c>
      <c r="N120" s="178">
        <f>RES_hhdet_emih!N120/RES_summary!N$19</f>
        <v>1.615804060801697</v>
      </c>
      <c r="O120" s="178">
        <f>RES_hhdet_emih!O120/RES_summary!O$19</f>
        <v>1.5463726388379964</v>
      </c>
      <c r="P120" s="178">
        <f>RES_hhdet_emih!P120/RES_summary!P$19</f>
        <v>1.4735773605108058</v>
      </c>
      <c r="Q120" s="178">
        <f>RES_hhdet_emih!Q120/RES_summary!Q$19</f>
        <v>1.5304460122613719</v>
      </c>
    </row>
    <row r="121" spans="1:17" ht="12" customHeight="1" x14ac:dyDescent="0.25">
      <c r="A121" s="23" t="s">
        <v>57</v>
      </c>
      <c r="B121" s="177">
        <f>RES_hhdet_emih!B121/RES_summary!B$19</f>
        <v>0</v>
      </c>
      <c r="C121" s="177">
        <f>RES_hhdet_emih!C121/RES_summary!C$19</f>
        <v>0</v>
      </c>
      <c r="D121" s="177">
        <f>RES_hhdet_emih!D121/RES_summary!D$19</f>
        <v>0</v>
      </c>
      <c r="E121" s="177">
        <f>RES_hhdet_emih!E121/RES_summary!E$19</f>
        <v>0</v>
      </c>
      <c r="F121" s="177">
        <f>RES_hhdet_emih!F121/RES_summary!F$19</f>
        <v>0</v>
      </c>
      <c r="G121" s="177">
        <f>RES_hhdet_emih!G121/RES_summary!G$19</f>
        <v>0</v>
      </c>
      <c r="H121" s="177">
        <f>RES_hhdet_emih!H121/RES_summary!H$19</f>
        <v>0</v>
      </c>
      <c r="I121" s="177">
        <f>RES_hhdet_emih!I121/RES_summary!I$19</f>
        <v>3.598479115207732</v>
      </c>
      <c r="J121" s="177">
        <f>RES_hhdet_emih!J121/RES_summary!J$19</f>
        <v>3.4086985031202914</v>
      </c>
      <c r="K121" s="177">
        <f>RES_hhdet_emih!K121/RES_summary!K$19</f>
        <v>3.5080333530117764</v>
      </c>
      <c r="L121" s="177">
        <f>RES_hhdet_emih!L121/RES_summary!L$19</f>
        <v>3.4377544091648633</v>
      </c>
      <c r="M121" s="177">
        <f>RES_hhdet_emih!M121/RES_summary!M$19</f>
        <v>3.4015924532407671</v>
      </c>
      <c r="N121" s="177">
        <f>RES_hhdet_emih!N121/RES_summary!N$19</f>
        <v>3.2882709336903315</v>
      </c>
      <c r="O121" s="177">
        <f>RES_hhdet_emih!O121/RES_summary!O$19</f>
        <v>2.9522267773921418</v>
      </c>
      <c r="P121" s="177">
        <f>RES_hhdet_emih!P121/RES_summary!P$19</f>
        <v>2.9088468173688167</v>
      </c>
      <c r="Q121" s="177">
        <f>RES_hhdet_emih!Q121/RES_summary!Q$19</f>
        <v>3.0416786330268213</v>
      </c>
    </row>
    <row r="122" spans="1:17" ht="12" customHeight="1" x14ac:dyDescent="0.25">
      <c r="A122" s="29" t="s">
        <v>140</v>
      </c>
      <c r="B122" s="176">
        <f>RES_hhdet_emih!B122/RES_summary!B$19</f>
        <v>0</v>
      </c>
      <c r="C122" s="176">
        <f>RES_hhdet_emih!C122/RES_summary!C$19</f>
        <v>0</v>
      </c>
      <c r="D122" s="176">
        <f>RES_hhdet_emih!D122/RES_summary!D$19</f>
        <v>0</v>
      </c>
      <c r="E122" s="176">
        <f>RES_hhdet_emih!E122/RES_summary!E$19</f>
        <v>0</v>
      </c>
      <c r="F122" s="176">
        <f>RES_hhdet_emih!F122/RES_summary!F$19</f>
        <v>0</v>
      </c>
      <c r="G122" s="176">
        <f>RES_hhdet_emih!G122/RES_summary!G$19</f>
        <v>0</v>
      </c>
      <c r="H122" s="176">
        <f>RES_hhdet_emih!H122/RES_summary!H$19</f>
        <v>0</v>
      </c>
      <c r="I122" s="176">
        <f>RES_hhdet_emih!I122/RES_summary!I$19</f>
        <v>0</v>
      </c>
      <c r="J122" s="176">
        <f>RES_hhdet_emih!J122/RES_summary!J$19</f>
        <v>0</v>
      </c>
      <c r="K122" s="176">
        <f>RES_hhdet_emih!K122/RES_summary!K$19</f>
        <v>0</v>
      </c>
      <c r="L122" s="176">
        <f>RES_hhdet_emih!L122/RES_summary!L$19</f>
        <v>0</v>
      </c>
      <c r="M122" s="176">
        <f>RES_hhdet_emih!M122/RES_summary!M$19</f>
        <v>0</v>
      </c>
      <c r="N122" s="176">
        <f>RES_hhdet_emih!N122/RES_summary!N$19</f>
        <v>0</v>
      </c>
      <c r="O122" s="176">
        <f>RES_hhdet_emih!O122/RES_summary!O$19</f>
        <v>0</v>
      </c>
      <c r="P122" s="176">
        <f>RES_hhdet_emih!P122/RES_summary!P$19</f>
        <v>0</v>
      </c>
      <c r="Q122" s="176">
        <f>RES_hhdet_emih!Q122/RES_summary!Q$19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84">
        <f>RES_hhdet_emih!B124/RES_summary!B$19</f>
        <v>0</v>
      </c>
      <c r="C124" s="184">
        <f>RES_hhdet_emih!C124/RES_summary!C$19</f>
        <v>0</v>
      </c>
      <c r="D124" s="184">
        <f>RES_hhdet_emih!D124/RES_summary!D$19</f>
        <v>0</v>
      </c>
      <c r="E124" s="184">
        <f>RES_hhdet_emih!E124/RES_summary!E$19</f>
        <v>0</v>
      </c>
      <c r="F124" s="184">
        <f>RES_hhdet_emih!F124/RES_summary!F$19</f>
        <v>0</v>
      </c>
      <c r="G124" s="184">
        <f>RES_hhdet_emih!G124/RES_summary!G$19</f>
        <v>0</v>
      </c>
      <c r="H124" s="184">
        <f>RES_hhdet_emih!H124/RES_summary!H$19</f>
        <v>0</v>
      </c>
      <c r="I124" s="184">
        <f>RES_hhdet_emih!I124/RES_summary!I$19</f>
        <v>0</v>
      </c>
      <c r="J124" s="184">
        <f>RES_hhdet_emih!J124/RES_summary!J$19</f>
        <v>0</v>
      </c>
      <c r="K124" s="184">
        <f>RES_hhdet_emih!K124/RES_summary!K$19</f>
        <v>0</v>
      </c>
      <c r="L124" s="184">
        <f>RES_hhdet_emih!L124/RES_summary!L$19</f>
        <v>0</v>
      </c>
      <c r="M124" s="184">
        <f>RES_hhdet_emih!M124/RES_summary!M$19</f>
        <v>0</v>
      </c>
      <c r="N124" s="184">
        <f>RES_hhdet_emih!N124/RES_summary!N$19</f>
        <v>0</v>
      </c>
      <c r="O124" s="184">
        <f>RES_hhdet_emih!O124/RES_summary!O$19</f>
        <v>0</v>
      </c>
      <c r="P124" s="184">
        <f>RES_hhdet_emih!P124/RES_summary!P$19</f>
        <v>0</v>
      </c>
      <c r="Q124" s="184">
        <f>RES_hhdet_emih!Q124/RES_summary!Q$19</f>
        <v>0</v>
      </c>
    </row>
    <row r="125" spans="1:17" ht="12.95" customHeight="1" x14ac:dyDescent="0.25">
      <c r="A125" s="158" t="s">
        <v>65</v>
      </c>
      <c r="B125" s="178">
        <f>RES_hhdet_emih!B125/RES_summary!B$19</f>
        <v>0</v>
      </c>
      <c r="C125" s="178">
        <f>RES_hhdet_emih!C125/RES_summary!C$19</f>
        <v>0</v>
      </c>
      <c r="D125" s="178">
        <f>RES_hhdet_emih!D125/RES_summary!D$19</f>
        <v>0</v>
      </c>
      <c r="E125" s="178">
        <f>RES_hhdet_emih!E125/RES_summary!E$19</f>
        <v>0</v>
      </c>
      <c r="F125" s="178">
        <f>RES_hhdet_emih!F125/RES_summary!F$19</f>
        <v>0</v>
      </c>
      <c r="G125" s="178">
        <f>RES_hhdet_emih!G125/RES_summary!G$19</f>
        <v>0</v>
      </c>
      <c r="H125" s="178">
        <f>RES_hhdet_emih!H125/RES_summary!H$19</f>
        <v>0</v>
      </c>
      <c r="I125" s="178">
        <f>RES_hhdet_emih!I125/RES_summary!I$19</f>
        <v>0</v>
      </c>
      <c r="J125" s="178">
        <f>RES_hhdet_emih!J125/RES_summary!J$19</f>
        <v>0</v>
      </c>
      <c r="K125" s="178">
        <f>RES_hhdet_emih!K125/RES_summary!K$19</f>
        <v>0</v>
      </c>
      <c r="L125" s="178">
        <f>RES_hhdet_emih!L125/RES_summary!L$19</f>
        <v>0</v>
      </c>
      <c r="M125" s="178">
        <f>RES_hhdet_emih!M125/RES_summary!M$19</f>
        <v>0</v>
      </c>
      <c r="N125" s="178">
        <f>RES_hhdet_emih!N125/RES_summary!N$19</f>
        <v>0</v>
      </c>
      <c r="O125" s="178">
        <f>RES_hhdet_emih!O125/RES_summary!O$19</f>
        <v>0</v>
      </c>
      <c r="P125" s="178">
        <f>RES_hhdet_emih!P125/RES_summary!P$19</f>
        <v>0</v>
      </c>
      <c r="Q125" s="178">
        <f>RES_hhdet_emih!Q125/RES_summary!Q$19</f>
        <v>0</v>
      </c>
    </row>
    <row r="126" spans="1:17" ht="12" customHeight="1" x14ac:dyDescent="0.25">
      <c r="A126" s="23" t="s">
        <v>149</v>
      </c>
      <c r="B126" s="177">
        <f>RES_hhdet_emih!B126/RES_summary!B$19</f>
        <v>0</v>
      </c>
      <c r="C126" s="177">
        <f>RES_hhdet_emih!C126/RES_summary!C$19</f>
        <v>0</v>
      </c>
      <c r="D126" s="177">
        <f>RES_hhdet_emih!D126/RES_summary!D$19</f>
        <v>0</v>
      </c>
      <c r="E126" s="177">
        <f>RES_hhdet_emih!E126/RES_summary!E$19</f>
        <v>0</v>
      </c>
      <c r="F126" s="177">
        <f>RES_hhdet_emih!F126/RES_summary!F$19</f>
        <v>0</v>
      </c>
      <c r="G126" s="177">
        <f>RES_hhdet_emih!G126/RES_summary!G$19</f>
        <v>0</v>
      </c>
      <c r="H126" s="177">
        <f>RES_hhdet_emih!H126/RES_summary!H$19</f>
        <v>0</v>
      </c>
      <c r="I126" s="177">
        <f>RES_hhdet_emih!I126/RES_summary!I$19</f>
        <v>0</v>
      </c>
      <c r="J126" s="177">
        <f>RES_hhdet_emih!J126/RES_summary!J$19</f>
        <v>0</v>
      </c>
      <c r="K126" s="177">
        <f>RES_hhdet_emih!K126/RES_summary!K$19</f>
        <v>0</v>
      </c>
      <c r="L126" s="177">
        <f>RES_hhdet_emih!L126/RES_summary!L$19</f>
        <v>0</v>
      </c>
      <c r="M126" s="177">
        <f>RES_hhdet_emih!M126/RES_summary!M$19</f>
        <v>0</v>
      </c>
      <c r="N126" s="177">
        <f>RES_hhdet_emih!N126/RES_summary!N$19</f>
        <v>0</v>
      </c>
      <c r="O126" s="177">
        <f>RES_hhdet_emih!O126/RES_summary!O$19</f>
        <v>0</v>
      </c>
      <c r="P126" s="177">
        <f>RES_hhdet_emih!P126/RES_summary!P$19</f>
        <v>0</v>
      </c>
      <c r="Q126" s="177">
        <f>RES_hhdet_emih!Q126/RES_summary!Q$19</f>
        <v>0</v>
      </c>
    </row>
    <row r="127" spans="1:17" ht="12" customHeight="1" x14ac:dyDescent="0.25">
      <c r="A127" s="23" t="s">
        <v>60</v>
      </c>
      <c r="B127" s="177">
        <f>RES_hhdet_emih!B127/RES_summary!B$19</f>
        <v>0</v>
      </c>
      <c r="C127" s="177">
        <f>RES_hhdet_emih!C127/RES_summary!C$19</f>
        <v>0</v>
      </c>
      <c r="D127" s="177">
        <f>RES_hhdet_emih!D127/RES_summary!D$19</f>
        <v>0</v>
      </c>
      <c r="E127" s="177">
        <f>RES_hhdet_emih!E127/RES_summary!E$19</f>
        <v>0</v>
      </c>
      <c r="F127" s="177">
        <f>RES_hhdet_emih!F127/RES_summary!F$19</f>
        <v>0</v>
      </c>
      <c r="G127" s="177">
        <f>RES_hhdet_emih!G127/RES_summary!G$19</f>
        <v>0</v>
      </c>
      <c r="H127" s="177">
        <f>RES_hhdet_emih!H127/RES_summary!H$19</f>
        <v>0</v>
      </c>
      <c r="I127" s="177">
        <f>RES_hhdet_emih!I127/RES_summary!I$19</f>
        <v>0</v>
      </c>
      <c r="J127" s="177">
        <f>RES_hhdet_emih!J127/RES_summary!J$19</f>
        <v>0</v>
      </c>
      <c r="K127" s="177">
        <f>RES_hhdet_emih!K127/RES_summary!K$19</f>
        <v>0</v>
      </c>
      <c r="L127" s="177">
        <f>RES_hhdet_emih!L127/RES_summary!L$19</f>
        <v>0</v>
      </c>
      <c r="M127" s="177">
        <f>RES_hhdet_emih!M127/RES_summary!M$19</f>
        <v>0</v>
      </c>
      <c r="N127" s="177">
        <f>RES_hhdet_emih!N127/RES_summary!N$19</f>
        <v>0</v>
      </c>
      <c r="O127" s="177">
        <f>RES_hhdet_emih!O127/RES_summary!O$19</f>
        <v>0</v>
      </c>
      <c r="P127" s="177">
        <f>RES_hhdet_emih!P127/RES_summary!P$19</f>
        <v>0</v>
      </c>
      <c r="Q127" s="177">
        <f>RES_hhdet_emih!Q127/RES_summary!Q$19</f>
        <v>0</v>
      </c>
    </row>
    <row r="128" spans="1:17" ht="12.95" customHeight="1" x14ac:dyDescent="0.25">
      <c r="A128" s="158" t="s">
        <v>112</v>
      </c>
      <c r="B128" s="178">
        <f>RES_hhdet_emih!B128/RES_summary!B$19</f>
        <v>0</v>
      </c>
      <c r="C128" s="178">
        <f>RES_hhdet_emih!C128/RES_summary!C$19</f>
        <v>0</v>
      </c>
      <c r="D128" s="178">
        <f>RES_hhdet_emih!D128/RES_summary!D$19</f>
        <v>0</v>
      </c>
      <c r="E128" s="178">
        <f>RES_hhdet_emih!E128/RES_summary!E$19</f>
        <v>0</v>
      </c>
      <c r="F128" s="178">
        <f>RES_hhdet_emih!F128/RES_summary!F$19</f>
        <v>0</v>
      </c>
      <c r="G128" s="178">
        <f>RES_hhdet_emih!G128/RES_summary!G$19</f>
        <v>0</v>
      </c>
      <c r="H128" s="178">
        <f>RES_hhdet_emih!H128/RES_summary!H$19</f>
        <v>0</v>
      </c>
      <c r="I128" s="178">
        <f>RES_hhdet_emih!I128/RES_summary!I$19</f>
        <v>0</v>
      </c>
      <c r="J128" s="178">
        <f>RES_hhdet_emih!J128/RES_summary!J$19</f>
        <v>0</v>
      </c>
      <c r="K128" s="178">
        <f>RES_hhdet_emih!K128/RES_summary!K$19</f>
        <v>0</v>
      </c>
      <c r="L128" s="178">
        <f>RES_hhdet_emih!L128/RES_summary!L$19</f>
        <v>0</v>
      </c>
      <c r="M128" s="178">
        <f>RES_hhdet_emih!M128/RES_summary!M$19</f>
        <v>0</v>
      </c>
      <c r="N128" s="178">
        <f>RES_hhdet_emih!N128/RES_summary!N$19</f>
        <v>0</v>
      </c>
      <c r="O128" s="178">
        <f>RES_hhdet_emih!O128/RES_summary!O$19</f>
        <v>0</v>
      </c>
      <c r="P128" s="178">
        <f>RES_hhdet_emih!P128/RES_summary!P$19</f>
        <v>0</v>
      </c>
      <c r="Q128" s="178">
        <f>RES_hhdet_emih!Q128/RES_summary!Q$19</f>
        <v>0</v>
      </c>
    </row>
    <row r="129" spans="1:17" ht="12" customHeight="1" x14ac:dyDescent="0.25">
      <c r="A129" s="23" t="s">
        <v>60</v>
      </c>
      <c r="B129" s="177">
        <f>RES_hhdet_emih!B129/RES_summary!B$19</f>
        <v>0</v>
      </c>
      <c r="C129" s="177">
        <f>RES_hhdet_emih!C129/RES_summary!C$19</f>
        <v>0</v>
      </c>
      <c r="D129" s="177">
        <f>RES_hhdet_emih!D129/RES_summary!D$19</f>
        <v>0</v>
      </c>
      <c r="E129" s="177">
        <f>RES_hhdet_emih!E129/RES_summary!E$19</f>
        <v>0</v>
      </c>
      <c r="F129" s="177">
        <f>RES_hhdet_emih!F129/RES_summary!F$19</f>
        <v>0</v>
      </c>
      <c r="G129" s="177">
        <f>RES_hhdet_emih!G129/RES_summary!G$19</f>
        <v>0</v>
      </c>
      <c r="H129" s="177">
        <f>RES_hhdet_emih!H129/RES_summary!H$19</f>
        <v>0</v>
      </c>
      <c r="I129" s="177">
        <f>RES_hhdet_emih!I129/RES_summary!I$19</f>
        <v>0</v>
      </c>
      <c r="J129" s="177">
        <f>RES_hhdet_emih!J129/RES_summary!J$19</f>
        <v>0</v>
      </c>
      <c r="K129" s="177">
        <f>RES_hhdet_emih!K129/RES_summary!K$19</f>
        <v>0</v>
      </c>
      <c r="L129" s="177">
        <f>RES_hhdet_emih!L129/RES_summary!L$19</f>
        <v>0</v>
      </c>
      <c r="M129" s="177">
        <f>RES_hhdet_emih!M129/RES_summary!M$19</f>
        <v>0</v>
      </c>
      <c r="N129" s="177">
        <f>RES_hhdet_emih!N129/RES_summary!N$19</f>
        <v>0</v>
      </c>
      <c r="O129" s="177">
        <f>RES_hhdet_emih!O129/RES_summary!O$19</f>
        <v>0</v>
      </c>
      <c r="P129" s="177">
        <f>RES_hhdet_emih!P129/RES_summary!P$19</f>
        <v>0</v>
      </c>
      <c r="Q129" s="177">
        <f>RES_hhdet_emih!Q129/RES_summary!Q$19</f>
        <v>0</v>
      </c>
    </row>
    <row r="130" spans="1:17" ht="12" customHeight="1" x14ac:dyDescent="0.25">
      <c r="A130" s="158" t="s">
        <v>63</v>
      </c>
      <c r="B130" s="178">
        <f>RES_hhdet_emih!B130/RES_summary!B$19</f>
        <v>0</v>
      </c>
      <c r="C130" s="178">
        <f>RES_hhdet_emih!C130/RES_summary!C$19</f>
        <v>0</v>
      </c>
      <c r="D130" s="178">
        <f>RES_hhdet_emih!D130/RES_summary!D$19</f>
        <v>0</v>
      </c>
      <c r="E130" s="178">
        <f>RES_hhdet_emih!E130/RES_summary!E$19</f>
        <v>0</v>
      </c>
      <c r="F130" s="178">
        <f>RES_hhdet_emih!F130/RES_summary!F$19</f>
        <v>0</v>
      </c>
      <c r="G130" s="178">
        <f>RES_hhdet_emih!G130/RES_summary!G$19</f>
        <v>0</v>
      </c>
      <c r="H130" s="178">
        <f>RES_hhdet_emih!H130/RES_summary!H$19</f>
        <v>0</v>
      </c>
      <c r="I130" s="178">
        <f>RES_hhdet_emih!I130/RES_summary!I$19</f>
        <v>0</v>
      </c>
      <c r="J130" s="178">
        <f>RES_hhdet_emih!J130/RES_summary!J$19</f>
        <v>0</v>
      </c>
      <c r="K130" s="178">
        <f>RES_hhdet_emih!K130/RES_summary!K$19</f>
        <v>0</v>
      </c>
      <c r="L130" s="178">
        <f>RES_hhdet_emih!L130/RES_summary!L$19</f>
        <v>0</v>
      </c>
      <c r="M130" s="178">
        <f>RES_hhdet_emih!M130/RES_summary!M$19</f>
        <v>0</v>
      </c>
      <c r="N130" s="178">
        <f>RES_hhdet_emih!N130/RES_summary!N$19</f>
        <v>0</v>
      </c>
      <c r="O130" s="178">
        <f>RES_hhdet_emih!O130/RES_summary!O$19</f>
        <v>0</v>
      </c>
      <c r="P130" s="178">
        <f>RES_hhdet_emih!P130/RES_summary!P$19</f>
        <v>0</v>
      </c>
      <c r="Q130" s="178">
        <f>RES_hhdet_emih!Q130/RES_summary!Q$19</f>
        <v>0</v>
      </c>
    </row>
    <row r="131" spans="1:17" ht="12" customHeight="1" x14ac:dyDescent="0.25">
      <c r="A131" s="167" t="s">
        <v>148</v>
      </c>
      <c r="B131" s="183">
        <f>RES_hhdet_emih!B131/RES_summary!B$19</f>
        <v>0</v>
      </c>
      <c r="C131" s="183">
        <f>RES_hhdet_emih!C131/RES_summary!C$19</f>
        <v>0</v>
      </c>
      <c r="D131" s="183">
        <f>RES_hhdet_emih!D131/RES_summary!D$19</f>
        <v>0</v>
      </c>
      <c r="E131" s="183">
        <f>RES_hhdet_emih!E131/RES_summary!E$19</f>
        <v>0</v>
      </c>
      <c r="F131" s="183">
        <f>RES_hhdet_emih!F131/RES_summary!F$19</f>
        <v>0</v>
      </c>
      <c r="G131" s="183">
        <f>RES_hhdet_emih!G131/RES_summary!G$19</f>
        <v>0</v>
      </c>
      <c r="H131" s="183">
        <f>RES_hhdet_emih!H131/RES_summary!H$19</f>
        <v>0</v>
      </c>
      <c r="I131" s="183">
        <f>RES_hhdet_emih!I131/RES_summary!I$19</f>
        <v>0</v>
      </c>
      <c r="J131" s="183">
        <f>RES_hhdet_emih!J131/RES_summary!J$19</f>
        <v>0</v>
      </c>
      <c r="K131" s="183">
        <f>RES_hhdet_emih!K131/RES_summary!K$19</f>
        <v>0</v>
      </c>
      <c r="L131" s="183">
        <f>RES_hhdet_emih!L131/RES_summary!L$19</f>
        <v>0</v>
      </c>
      <c r="M131" s="183">
        <f>RES_hhdet_emih!M131/RES_summary!M$19</f>
        <v>0</v>
      </c>
      <c r="N131" s="183">
        <f>RES_hhdet_emih!N131/RES_summary!N$19</f>
        <v>0</v>
      </c>
      <c r="O131" s="183">
        <f>RES_hhdet_emih!O131/RES_summary!O$19</f>
        <v>0</v>
      </c>
      <c r="P131" s="183">
        <f>RES_hhdet_emih!P131/RES_summary!P$19</f>
        <v>0</v>
      </c>
      <c r="Q131" s="183">
        <f>RES_hhdet_emih!Q131/RES_summary!Q$19</f>
        <v>0</v>
      </c>
    </row>
    <row r="132" spans="1:17" ht="12" customHeight="1" x14ac:dyDescent="0.25">
      <c r="A132" s="167" t="s">
        <v>147</v>
      </c>
      <c r="B132" s="183">
        <f>RES_hhdet_emih!B132/RES_summary!B$19</f>
        <v>0</v>
      </c>
      <c r="C132" s="183">
        <f>RES_hhdet_emih!C132/RES_summary!C$19</f>
        <v>0</v>
      </c>
      <c r="D132" s="183">
        <f>RES_hhdet_emih!D132/RES_summary!D$19</f>
        <v>0</v>
      </c>
      <c r="E132" s="183">
        <f>RES_hhdet_emih!E132/RES_summary!E$19</f>
        <v>0</v>
      </c>
      <c r="F132" s="183">
        <f>RES_hhdet_emih!F132/RES_summary!F$19</f>
        <v>0</v>
      </c>
      <c r="G132" s="183">
        <f>RES_hhdet_emih!G132/RES_summary!G$19</f>
        <v>0</v>
      </c>
      <c r="H132" s="183">
        <f>RES_hhdet_emih!H132/RES_summary!H$19</f>
        <v>0</v>
      </c>
      <c r="I132" s="183">
        <f>RES_hhdet_emih!I132/RES_summary!I$19</f>
        <v>0</v>
      </c>
      <c r="J132" s="183">
        <f>RES_hhdet_emih!J132/RES_summary!J$19</f>
        <v>0</v>
      </c>
      <c r="K132" s="183">
        <f>RES_hhdet_emih!K132/RES_summary!K$19</f>
        <v>0</v>
      </c>
      <c r="L132" s="183">
        <f>RES_hhdet_emih!L132/RES_summary!L$19</f>
        <v>0</v>
      </c>
      <c r="M132" s="183">
        <f>RES_hhdet_emih!M132/RES_summary!M$19</f>
        <v>0</v>
      </c>
      <c r="N132" s="183">
        <f>RES_hhdet_emih!N132/RES_summary!N$19</f>
        <v>0</v>
      </c>
      <c r="O132" s="183">
        <f>RES_hhdet_emih!O132/RES_summary!O$19</f>
        <v>0</v>
      </c>
      <c r="P132" s="183">
        <f>RES_hhdet_emih!P132/RES_summary!P$19</f>
        <v>0</v>
      </c>
      <c r="Q132" s="183">
        <f>RES_hhdet_emih!Q132/RES_summary!Q$19</f>
        <v>0</v>
      </c>
    </row>
    <row r="133" spans="1:17" ht="12" customHeight="1" x14ac:dyDescent="0.25">
      <c r="A133" s="166" t="s">
        <v>61</v>
      </c>
      <c r="B133" s="182">
        <f>RES_hhdet_emih!B133/RES_summary!B$19</f>
        <v>0</v>
      </c>
      <c r="C133" s="182">
        <f>RES_hhdet_emih!C133/RES_summary!C$19</f>
        <v>0</v>
      </c>
      <c r="D133" s="182">
        <f>RES_hhdet_emih!D133/RES_summary!D$19</f>
        <v>0</v>
      </c>
      <c r="E133" s="182">
        <f>RES_hhdet_emih!E133/RES_summary!E$19</f>
        <v>0</v>
      </c>
      <c r="F133" s="182">
        <f>RES_hhdet_emih!F133/RES_summary!F$19</f>
        <v>0</v>
      </c>
      <c r="G133" s="182">
        <f>RES_hhdet_emih!G133/RES_summary!G$19</f>
        <v>0</v>
      </c>
      <c r="H133" s="182">
        <f>RES_hhdet_emih!H133/RES_summary!H$19</f>
        <v>0</v>
      </c>
      <c r="I133" s="182">
        <f>RES_hhdet_emih!I133/RES_summary!I$19</f>
        <v>0</v>
      </c>
      <c r="J133" s="182">
        <f>RES_hhdet_emih!J133/RES_summary!J$19</f>
        <v>0</v>
      </c>
      <c r="K133" s="182">
        <f>RES_hhdet_emih!K133/RES_summary!K$19</f>
        <v>0</v>
      </c>
      <c r="L133" s="182">
        <f>RES_hhdet_emih!L133/RES_summary!L$19</f>
        <v>0</v>
      </c>
      <c r="M133" s="182">
        <f>RES_hhdet_emih!M133/RES_summary!M$19</f>
        <v>0</v>
      </c>
      <c r="N133" s="182">
        <f>RES_hhdet_emih!N133/RES_summary!N$19</f>
        <v>0</v>
      </c>
      <c r="O133" s="182">
        <f>RES_hhdet_emih!O133/RES_summary!O$19</f>
        <v>0</v>
      </c>
      <c r="P133" s="182">
        <f>RES_hhdet_emih!P133/RES_summary!P$19</f>
        <v>0</v>
      </c>
      <c r="Q133" s="182">
        <f>RES_hhdet_emih!Q133/RES_summary!Q$19</f>
        <v>0</v>
      </c>
    </row>
    <row r="134" spans="1:17" ht="12" customHeight="1" x14ac:dyDescent="0.25">
      <c r="A134" s="147" t="s">
        <v>59</v>
      </c>
      <c r="B134" s="181">
        <f>RES_hhdet_emih!B134/RES_summary!B$19</f>
        <v>0</v>
      </c>
      <c r="C134" s="181">
        <f>RES_hhdet_emih!C134/RES_summary!C$19</f>
        <v>0</v>
      </c>
      <c r="D134" s="181">
        <f>RES_hhdet_emih!D134/RES_summary!D$19</f>
        <v>0</v>
      </c>
      <c r="E134" s="181">
        <f>RES_hhdet_emih!E134/RES_summary!E$19</f>
        <v>0</v>
      </c>
      <c r="F134" s="181">
        <f>RES_hhdet_emih!F134/RES_summary!F$19</f>
        <v>0</v>
      </c>
      <c r="G134" s="181">
        <f>RES_hhdet_emih!G134/RES_summary!G$19</f>
        <v>0</v>
      </c>
      <c r="H134" s="181">
        <f>RES_hhdet_emih!H134/RES_summary!H$19</f>
        <v>0</v>
      </c>
      <c r="I134" s="181">
        <f>RES_hhdet_emih!I134/RES_summary!I$19</f>
        <v>0</v>
      </c>
      <c r="J134" s="181">
        <f>RES_hhdet_emih!J134/RES_summary!J$19</f>
        <v>0</v>
      </c>
      <c r="K134" s="181">
        <f>RES_hhdet_emih!K134/RES_summary!K$19</f>
        <v>0</v>
      </c>
      <c r="L134" s="181">
        <f>RES_hhdet_emih!L134/RES_summary!L$19</f>
        <v>0</v>
      </c>
      <c r="M134" s="181">
        <f>RES_hhdet_emih!M134/RES_summary!M$19</f>
        <v>0</v>
      </c>
      <c r="N134" s="181">
        <f>RES_hhdet_emih!N134/RES_summary!N$19</f>
        <v>0</v>
      </c>
      <c r="O134" s="181">
        <f>RES_hhdet_emih!O134/RES_summary!O$19</f>
        <v>0</v>
      </c>
      <c r="P134" s="181">
        <f>RES_hhdet_emih!P134/RES_summary!P$19</f>
        <v>0</v>
      </c>
      <c r="Q134" s="181">
        <f>RES_hhdet_emih!Q134/RES_summary!Q$19</f>
        <v>0</v>
      </c>
    </row>
    <row r="135" spans="1:17" ht="12" customHeight="1" x14ac:dyDescent="0.25">
      <c r="A135" s="163" t="s">
        <v>142</v>
      </c>
      <c r="B135" s="180">
        <f>RES_hhdet_emih!B135/RES_summary!B$19</f>
        <v>0</v>
      </c>
      <c r="C135" s="180">
        <f>RES_hhdet_emih!C135/RES_summary!C$19</f>
        <v>0</v>
      </c>
      <c r="D135" s="180">
        <f>RES_hhdet_emih!D135/RES_summary!D$19</f>
        <v>0</v>
      </c>
      <c r="E135" s="180">
        <f>RES_hhdet_emih!E135/RES_summary!E$19</f>
        <v>0</v>
      </c>
      <c r="F135" s="180">
        <f>RES_hhdet_emih!F135/RES_summary!F$19</f>
        <v>0</v>
      </c>
      <c r="G135" s="180">
        <f>RES_hhdet_emih!G135/RES_summary!G$19</f>
        <v>0</v>
      </c>
      <c r="H135" s="180">
        <f>RES_hhdet_emih!H135/RES_summary!H$19</f>
        <v>0</v>
      </c>
      <c r="I135" s="180">
        <f>RES_hhdet_emih!I135/RES_summary!I$19</f>
        <v>0</v>
      </c>
      <c r="J135" s="180">
        <f>RES_hhdet_emih!J135/RES_summary!J$19</f>
        <v>0</v>
      </c>
      <c r="K135" s="180">
        <f>RES_hhdet_emih!K135/RES_summary!K$19</f>
        <v>0</v>
      </c>
      <c r="L135" s="180">
        <f>RES_hhdet_emih!L135/RES_summary!L$19</f>
        <v>0</v>
      </c>
      <c r="M135" s="180">
        <f>RES_hhdet_emih!M135/RES_summary!M$19</f>
        <v>0</v>
      </c>
      <c r="N135" s="180">
        <f>RES_hhdet_emih!N135/RES_summary!N$19</f>
        <v>0</v>
      </c>
      <c r="O135" s="180">
        <f>RES_hhdet_emih!O135/RES_summary!O$19</f>
        <v>0</v>
      </c>
      <c r="P135" s="180">
        <f>RES_hhdet_emih!P135/RES_summary!P$19</f>
        <v>0</v>
      </c>
      <c r="Q135" s="180">
        <f>RES_hhdet_emih!Q135/RES_summary!Q$19</f>
        <v>0</v>
      </c>
    </row>
    <row r="136" spans="1:17" ht="12" customHeight="1" x14ac:dyDescent="0.25">
      <c r="A136" s="161" t="s">
        <v>141</v>
      </c>
      <c r="B136" s="179">
        <f>RES_hhdet_emih!B136/RES_summary!B$19</f>
        <v>0</v>
      </c>
      <c r="C136" s="179">
        <f>RES_hhdet_emih!C136/RES_summary!C$19</f>
        <v>0</v>
      </c>
      <c r="D136" s="179">
        <f>RES_hhdet_emih!D136/RES_summary!D$19</f>
        <v>0</v>
      </c>
      <c r="E136" s="179">
        <f>RES_hhdet_emih!E136/RES_summary!E$19</f>
        <v>0</v>
      </c>
      <c r="F136" s="179">
        <f>RES_hhdet_emih!F136/RES_summary!F$19</f>
        <v>0</v>
      </c>
      <c r="G136" s="179">
        <f>RES_hhdet_emih!G136/RES_summary!G$19</f>
        <v>0</v>
      </c>
      <c r="H136" s="179">
        <f>RES_hhdet_emih!H136/RES_summary!H$19</f>
        <v>0</v>
      </c>
      <c r="I136" s="179">
        <f>RES_hhdet_emih!I136/RES_summary!I$19</f>
        <v>0</v>
      </c>
      <c r="J136" s="179">
        <f>RES_hhdet_emih!J136/RES_summary!J$19</f>
        <v>0</v>
      </c>
      <c r="K136" s="179">
        <f>RES_hhdet_emih!K136/RES_summary!K$19</f>
        <v>0</v>
      </c>
      <c r="L136" s="179">
        <f>RES_hhdet_emih!L136/RES_summary!L$19</f>
        <v>0</v>
      </c>
      <c r="M136" s="179">
        <f>RES_hhdet_emih!M136/RES_summary!M$19</f>
        <v>0</v>
      </c>
      <c r="N136" s="179">
        <f>RES_hhdet_emih!N136/RES_summary!N$19</f>
        <v>0</v>
      </c>
      <c r="O136" s="179">
        <f>RES_hhdet_emih!O136/RES_summary!O$19</f>
        <v>0</v>
      </c>
      <c r="P136" s="179">
        <f>RES_hhdet_emih!P136/RES_summary!P$19</f>
        <v>0</v>
      </c>
      <c r="Q136" s="179">
        <f>RES_hhdet_emih!Q136/RES_summary!Q$19</f>
        <v>0</v>
      </c>
    </row>
    <row r="137" spans="1:17" ht="12" customHeight="1" x14ac:dyDescent="0.25">
      <c r="A137" s="148" t="s">
        <v>60</v>
      </c>
      <c r="B137" s="177">
        <f>RES_hhdet_emih!B137/RES_summary!B$19</f>
        <v>0</v>
      </c>
      <c r="C137" s="177">
        <f>RES_hhdet_emih!C137/RES_summary!C$19</f>
        <v>0</v>
      </c>
      <c r="D137" s="177">
        <f>RES_hhdet_emih!D137/RES_summary!D$19</f>
        <v>0</v>
      </c>
      <c r="E137" s="177">
        <f>RES_hhdet_emih!E137/RES_summary!E$19</f>
        <v>0</v>
      </c>
      <c r="F137" s="177">
        <f>RES_hhdet_emih!F137/RES_summary!F$19</f>
        <v>0</v>
      </c>
      <c r="G137" s="177">
        <f>RES_hhdet_emih!G137/RES_summary!G$19</f>
        <v>0</v>
      </c>
      <c r="H137" s="177">
        <f>RES_hhdet_emih!H137/RES_summary!H$19</f>
        <v>0</v>
      </c>
      <c r="I137" s="177">
        <f>RES_hhdet_emih!I137/RES_summary!I$19</f>
        <v>0</v>
      </c>
      <c r="J137" s="177">
        <f>RES_hhdet_emih!J137/RES_summary!J$19</f>
        <v>0</v>
      </c>
      <c r="K137" s="177">
        <f>RES_hhdet_emih!K137/RES_summary!K$19</f>
        <v>0</v>
      </c>
      <c r="L137" s="177">
        <f>RES_hhdet_emih!L137/RES_summary!L$19</f>
        <v>0</v>
      </c>
      <c r="M137" s="177">
        <f>RES_hhdet_emih!M137/RES_summary!M$19</f>
        <v>0</v>
      </c>
      <c r="N137" s="177">
        <f>RES_hhdet_emih!N137/RES_summary!N$19</f>
        <v>0</v>
      </c>
      <c r="O137" s="177">
        <f>RES_hhdet_emih!O137/RES_summary!O$19</f>
        <v>0</v>
      </c>
      <c r="P137" s="177">
        <f>RES_hhdet_emih!P137/RES_summary!P$19</f>
        <v>0</v>
      </c>
      <c r="Q137" s="177">
        <f>RES_hhdet_emih!Q137/RES_summary!Q$19</f>
        <v>0</v>
      </c>
    </row>
    <row r="138" spans="1:17" ht="12" customHeight="1" x14ac:dyDescent="0.25">
      <c r="A138" s="148" t="s">
        <v>59</v>
      </c>
      <c r="B138" s="177">
        <f>RES_hhdet_emih!B138/RES_summary!B$19</f>
        <v>0</v>
      </c>
      <c r="C138" s="177">
        <f>RES_hhdet_emih!C138/RES_summary!C$19</f>
        <v>0</v>
      </c>
      <c r="D138" s="177">
        <f>RES_hhdet_emih!D138/RES_summary!D$19</f>
        <v>0</v>
      </c>
      <c r="E138" s="177">
        <f>RES_hhdet_emih!E138/RES_summary!E$19</f>
        <v>0</v>
      </c>
      <c r="F138" s="177">
        <f>RES_hhdet_emih!F138/RES_summary!F$19</f>
        <v>0</v>
      </c>
      <c r="G138" s="177">
        <f>RES_hhdet_emih!G138/RES_summary!G$19</f>
        <v>0</v>
      </c>
      <c r="H138" s="177">
        <f>RES_hhdet_emih!H138/RES_summary!H$19</f>
        <v>0</v>
      </c>
      <c r="I138" s="177">
        <f>RES_hhdet_emih!I138/RES_summary!I$19</f>
        <v>0</v>
      </c>
      <c r="J138" s="177">
        <f>RES_hhdet_emih!J138/RES_summary!J$19</f>
        <v>0</v>
      </c>
      <c r="K138" s="177">
        <f>RES_hhdet_emih!K138/RES_summary!K$19</f>
        <v>0</v>
      </c>
      <c r="L138" s="177">
        <f>RES_hhdet_emih!L138/RES_summary!L$19</f>
        <v>0</v>
      </c>
      <c r="M138" s="177">
        <f>RES_hhdet_emih!M138/RES_summary!M$19</f>
        <v>0</v>
      </c>
      <c r="N138" s="177">
        <f>RES_hhdet_emih!N138/RES_summary!N$19</f>
        <v>0</v>
      </c>
      <c r="O138" s="177">
        <f>RES_hhdet_emih!O138/RES_summary!O$19</f>
        <v>0</v>
      </c>
      <c r="P138" s="177">
        <f>RES_hhdet_emih!P138/RES_summary!P$19</f>
        <v>0</v>
      </c>
      <c r="Q138" s="177">
        <f>RES_hhdet_emih!Q138/RES_summary!Q$19</f>
        <v>0</v>
      </c>
    </row>
    <row r="139" spans="1:17" ht="12" customHeight="1" x14ac:dyDescent="0.25">
      <c r="A139" s="158" t="s">
        <v>62</v>
      </c>
      <c r="B139" s="178">
        <f>RES_hhdet_emih!B139/RES_summary!B$19</f>
        <v>0</v>
      </c>
      <c r="C139" s="178">
        <f>RES_hhdet_emih!C139/RES_summary!C$19</f>
        <v>0</v>
      </c>
      <c r="D139" s="178">
        <f>RES_hhdet_emih!D139/RES_summary!D$19</f>
        <v>0</v>
      </c>
      <c r="E139" s="178">
        <f>RES_hhdet_emih!E139/RES_summary!E$19</f>
        <v>0</v>
      </c>
      <c r="F139" s="178">
        <f>RES_hhdet_emih!F139/RES_summary!F$19</f>
        <v>0</v>
      </c>
      <c r="G139" s="178">
        <f>RES_hhdet_emih!G139/RES_summary!G$19</f>
        <v>0</v>
      </c>
      <c r="H139" s="178">
        <f>RES_hhdet_emih!H139/RES_summary!H$19</f>
        <v>0</v>
      </c>
      <c r="I139" s="178">
        <f>RES_hhdet_emih!I139/RES_summary!I$19</f>
        <v>0</v>
      </c>
      <c r="J139" s="178">
        <f>RES_hhdet_emih!J139/RES_summary!J$19</f>
        <v>0</v>
      </c>
      <c r="K139" s="178">
        <f>RES_hhdet_emih!K139/RES_summary!K$19</f>
        <v>0</v>
      </c>
      <c r="L139" s="178">
        <f>RES_hhdet_emih!L139/RES_summary!L$19</f>
        <v>0</v>
      </c>
      <c r="M139" s="178">
        <f>RES_hhdet_emih!M139/RES_summary!M$19</f>
        <v>0</v>
      </c>
      <c r="N139" s="178">
        <f>RES_hhdet_emih!N139/RES_summary!N$19</f>
        <v>0</v>
      </c>
      <c r="O139" s="178">
        <f>RES_hhdet_emih!O139/RES_summary!O$19</f>
        <v>0</v>
      </c>
      <c r="P139" s="178">
        <f>RES_hhdet_emih!P139/RES_summary!P$19</f>
        <v>0</v>
      </c>
      <c r="Q139" s="178">
        <f>RES_hhdet_emih!Q139/RES_summary!Q$19</f>
        <v>0</v>
      </c>
    </row>
    <row r="140" spans="1:17" ht="12" customHeight="1" x14ac:dyDescent="0.25">
      <c r="A140" s="23" t="s">
        <v>57</v>
      </c>
      <c r="B140" s="177">
        <f>RES_hhdet_emih!B140/RES_summary!B$19</f>
        <v>0</v>
      </c>
      <c r="C140" s="177">
        <f>RES_hhdet_emih!C140/RES_summary!C$19</f>
        <v>0</v>
      </c>
      <c r="D140" s="177">
        <f>RES_hhdet_emih!D140/RES_summary!D$19</f>
        <v>0</v>
      </c>
      <c r="E140" s="177">
        <f>RES_hhdet_emih!E140/RES_summary!E$19</f>
        <v>0</v>
      </c>
      <c r="F140" s="177">
        <f>RES_hhdet_emih!F140/RES_summary!F$19</f>
        <v>0</v>
      </c>
      <c r="G140" s="177">
        <f>RES_hhdet_emih!G140/RES_summary!G$19</f>
        <v>0</v>
      </c>
      <c r="H140" s="177">
        <f>RES_hhdet_emih!H140/RES_summary!H$19</f>
        <v>0</v>
      </c>
      <c r="I140" s="177">
        <f>RES_hhdet_emih!I140/RES_summary!I$19</f>
        <v>0</v>
      </c>
      <c r="J140" s="177">
        <f>RES_hhdet_emih!J140/RES_summary!J$19</f>
        <v>0</v>
      </c>
      <c r="K140" s="177">
        <f>RES_hhdet_emih!K140/RES_summary!K$19</f>
        <v>0</v>
      </c>
      <c r="L140" s="177">
        <f>RES_hhdet_emih!L140/RES_summary!L$19</f>
        <v>0</v>
      </c>
      <c r="M140" s="177">
        <f>RES_hhdet_emih!M140/RES_summary!M$19</f>
        <v>0</v>
      </c>
      <c r="N140" s="177">
        <f>RES_hhdet_emih!N140/RES_summary!N$19</f>
        <v>0</v>
      </c>
      <c r="O140" s="177">
        <f>RES_hhdet_emih!O140/RES_summary!O$19</f>
        <v>0</v>
      </c>
      <c r="P140" s="177">
        <f>RES_hhdet_emih!P140/RES_summary!P$19</f>
        <v>0</v>
      </c>
      <c r="Q140" s="177">
        <f>RES_hhdet_emih!Q140/RES_summary!Q$19</f>
        <v>0</v>
      </c>
    </row>
    <row r="141" spans="1:17" ht="12" customHeight="1" x14ac:dyDescent="0.25">
      <c r="A141" s="29" t="s">
        <v>140</v>
      </c>
      <c r="B141" s="176">
        <f>RES_hhdet_emih!B141/RES_summary!B$19</f>
        <v>0</v>
      </c>
      <c r="C141" s="176">
        <f>RES_hhdet_emih!C141/RES_summary!C$19</f>
        <v>0</v>
      </c>
      <c r="D141" s="176">
        <f>RES_hhdet_emih!D141/RES_summary!D$19</f>
        <v>0</v>
      </c>
      <c r="E141" s="176">
        <f>RES_hhdet_emih!E141/RES_summary!E$19</f>
        <v>0</v>
      </c>
      <c r="F141" s="176">
        <f>RES_hhdet_emih!F141/RES_summary!F$19</f>
        <v>0</v>
      </c>
      <c r="G141" s="176">
        <f>RES_hhdet_emih!G141/RES_summary!G$19</f>
        <v>0</v>
      </c>
      <c r="H141" s="176">
        <f>RES_hhdet_emih!H141/RES_summary!H$19</f>
        <v>0</v>
      </c>
      <c r="I141" s="176">
        <f>RES_hhdet_emih!I141/RES_summary!I$19</f>
        <v>0</v>
      </c>
      <c r="J141" s="176">
        <f>RES_hhdet_emih!J141/RES_summary!J$19</f>
        <v>0</v>
      </c>
      <c r="K141" s="176">
        <f>RES_hhdet_emih!K141/RES_summary!K$19</f>
        <v>0</v>
      </c>
      <c r="L141" s="176">
        <f>RES_hhdet_emih!L141/RES_summary!L$19</f>
        <v>0</v>
      </c>
      <c r="M141" s="176">
        <f>RES_hhdet_emih!M141/RES_summary!M$19</f>
        <v>0</v>
      </c>
      <c r="N141" s="176">
        <f>RES_hhdet_emih!N141/RES_summary!N$19</f>
        <v>0</v>
      </c>
      <c r="O141" s="176">
        <f>RES_hhdet_emih!O141/RES_summary!O$19</f>
        <v>0</v>
      </c>
      <c r="P141" s="176">
        <f>RES_hhdet_emih!P141/RES_summary!P$19</f>
        <v>0</v>
      </c>
      <c r="Q141" s="176">
        <f>RES_hhdet_emih!Q141/RES_summary!Q$19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84">
        <f>RES_hhdet_emih!B143/RES_summary!B$19</f>
        <v>3.418307556762934</v>
      </c>
      <c r="C143" s="184">
        <f>RES_hhdet_emih!C143/RES_summary!C$19</f>
        <v>3.2634645808046052</v>
      </c>
      <c r="D143" s="184">
        <f>RES_hhdet_emih!D143/RES_summary!D$19</f>
        <v>3.1629461130369663</v>
      </c>
      <c r="E143" s="184">
        <f>RES_hhdet_emih!E143/RES_summary!E$19</f>
        <v>3.0397141884637628</v>
      </c>
      <c r="F143" s="184">
        <f>RES_hhdet_emih!F143/RES_summary!F$19</f>
        <v>2.8542349615475882</v>
      </c>
      <c r="G143" s="184">
        <f>RES_hhdet_emih!G143/RES_summary!G$19</f>
        <v>2.8631946212593951</v>
      </c>
      <c r="H143" s="184">
        <f>RES_hhdet_emih!H143/RES_summary!H$19</f>
        <v>2.1208928554455304</v>
      </c>
      <c r="I143" s="184">
        <f>RES_hhdet_emih!I143/RES_summary!I$19</f>
        <v>1.9085866581197013</v>
      </c>
      <c r="J143" s="184">
        <f>RES_hhdet_emih!J143/RES_summary!J$19</f>
        <v>1.7061998570301917</v>
      </c>
      <c r="K143" s="184">
        <f>RES_hhdet_emih!K143/RES_summary!K$19</f>
        <v>1.6847926374411881</v>
      </c>
      <c r="L143" s="184">
        <f>RES_hhdet_emih!L143/RES_summary!L$19</f>
        <v>1.616935574970878</v>
      </c>
      <c r="M143" s="184">
        <f>RES_hhdet_emih!M143/RES_summary!M$19</f>
        <v>1.7517341097824528</v>
      </c>
      <c r="N143" s="184">
        <f>RES_hhdet_emih!N143/RES_summary!N$19</f>
        <v>1.6563297768353955</v>
      </c>
      <c r="O143" s="184">
        <f>RES_hhdet_emih!O143/RES_summary!O$19</f>
        <v>1.5790282926325339</v>
      </c>
      <c r="P143" s="184">
        <f>RES_hhdet_emih!P143/RES_summary!P$19</f>
        <v>1.5139965002108444</v>
      </c>
      <c r="Q143" s="184">
        <f>RES_hhdet_emih!Q143/RES_summary!Q$19</f>
        <v>1.5780152153571632</v>
      </c>
    </row>
    <row r="144" spans="1:17" ht="12.95" customHeight="1" x14ac:dyDescent="0.25">
      <c r="A144" s="158" t="s">
        <v>65</v>
      </c>
      <c r="B144" s="178">
        <f>RES_hhdet_emih!B144/RES_summary!B$19</f>
        <v>0</v>
      </c>
      <c r="C144" s="178">
        <f>RES_hhdet_emih!C144/RES_summary!C$19</f>
        <v>0</v>
      </c>
      <c r="D144" s="178">
        <f>RES_hhdet_emih!D144/RES_summary!D$19</f>
        <v>0</v>
      </c>
      <c r="E144" s="178">
        <f>RES_hhdet_emih!E144/RES_summary!E$19</f>
        <v>0</v>
      </c>
      <c r="F144" s="178">
        <f>RES_hhdet_emih!F144/RES_summary!F$19</f>
        <v>0</v>
      </c>
      <c r="G144" s="178">
        <f>RES_hhdet_emih!G144/RES_summary!G$19</f>
        <v>0</v>
      </c>
      <c r="H144" s="178">
        <f>RES_hhdet_emih!H144/RES_summary!H$19</f>
        <v>0</v>
      </c>
      <c r="I144" s="178">
        <f>RES_hhdet_emih!I144/RES_summary!I$19</f>
        <v>0</v>
      </c>
      <c r="J144" s="178">
        <f>RES_hhdet_emih!J144/RES_summary!J$19</f>
        <v>0</v>
      </c>
      <c r="K144" s="178">
        <f>RES_hhdet_emih!K144/RES_summary!K$19</f>
        <v>0</v>
      </c>
      <c r="L144" s="178">
        <f>RES_hhdet_emih!L144/RES_summary!L$19</f>
        <v>0</v>
      </c>
      <c r="M144" s="178">
        <f>RES_hhdet_emih!M144/RES_summary!M$19</f>
        <v>0</v>
      </c>
      <c r="N144" s="178">
        <f>RES_hhdet_emih!N144/RES_summary!N$19</f>
        <v>0</v>
      </c>
      <c r="O144" s="178">
        <f>RES_hhdet_emih!O144/RES_summary!O$19</f>
        <v>0</v>
      </c>
      <c r="P144" s="178">
        <f>RES_hhdet_emih!P144/RES_summary!P$19</f>
        <v>0</v>
      </c>
      <c r="Q144" s="178">
        <f>RES_hhdet_emih!Q144/RES_summary!Q$19</f>
        <v>0</v>
      </c>
    </row>
    <row r="145" spans="1:17" ht="12" customHeight="1" x14ac:dyDescent="0.25">
      <c r="A145" s="23" t="s">
        <v>60</v>
      </c>
      <c r="B145" s="177">
        <f>RES_hhdet_emih!B145/RES_summary!B$19</f>
        <v>0</v>
      </c>
      <c r="C145" s="177">
        <f>RES_hhdet_emih!C145/RES_summary!C$19</f>
        <v>0</v>
      </c>
      <c r="D145" s="177">
        <f>RES_hhdet_emih!D145/RES_summary!D$19</f>
        <v>0</v>
      </c>
      <c r="E145" s="177">
        <f>RES_hhdet_emih!E145/RES_summary!E$19</f>
        <v>0</v>
      </c>
      <c r="F145" s="177">
        <f>RES_hhdet_emih!F145/RES_summary!F$19</f>
        <v>0</v>
      </c>
      <c r="G145" s="177">
        <f>RES_hhdet_emih!G145/RES_summary!G$19</f>
        <v>0</v>
      </c>
      <c r="H145" s="177">
        <f>RES_hhdet_emih!H145/RES_summary!H$19</f>
        <v>0</v>
      </c>
      <c r="I145" s="177">
        <f>RES_hhdet_emih!I145/RES_summary!I$19</f>
        <v>0</v>
      </c>
      <c r="J145" s="177">
        <f>RES_hhdet_emih!J145/RES_summary!J$19</f>
        <v>0</v>
      </c>
      <c r="K145" s="177">
        <f>RES_hhdet_emih!K145/RES_summary!K$19</f>
        <v>0</v>
      </c>
      <c r="L145" s="177">
        <f>RES_hhdet_emih!L145/RES_summary!L$19</f>
        <v>0</v>
      </c>
      <c r="M145" s="177">
        <f>RES_hhdet_emih!M145/RES_summary!M$19</f>
        <v>0</v>
      </c>
      <c r="N145" s="177">
        <f>RES_hhdet_emih!N145/RES_summary!N$19</f>
        <v>0</v>
      </c>
      <c r="O145" s="177">
        <f>RES_hhdet_emih!O145/RES_summary!O$19</f>
        <v>0</v>
      </c>
      <c r="P145" s="177">
        <f>RES_hhdet_emih!P145/RES_summary!P$19</f>
        <v>0</v>
      </c>
      <c r="Q145" s="177">
        <f>RES_hhdet_emih!Q145/RES_summary!Q$19</f>
        <v>0</v>
      </c>
    </row>
    <row r="146" spans="1:17" ht="12.95" customHeight="1" x14ac:dyDescent="0.25">
      <c r="A146" s="158" t="s">
        <v>112</v>
      </c>
      <c r="B146" s="178">
        <f>RES_hhdet_emih!B146/RES_summary!B$19</f>
        <v>0</v>
      </c>
      <c r="C146" s="178">
        <f>RES_hhdet_emih!C146/RES_summary!C$19</f>
        <v>0</v>
      </c>
      <c r="D146" s="178">
        <f>RES_hhdet_emih!D146/RES_summary!D$19</f>
        <v>0</v>
      </c>
      <c r="E146" s="178">
        <f>RES_hhdet_emih!E146/RES_summary!E$19</f>
        <v>0</v>
      </c>
      <c r="F146" s="178">
        <f>RES_hhdet_emih!F146/RES_summary!F$19</f>
        <v>0</v>
      </c>
      <c r="G146" s="178">
        <f>RES_hhdet_emih!G146/RES_summary!G$19</f>
        <v>0</v>
      </c>
      <c r="H146" s="178">
        <f>RES_hhdet_emih!H146/RES_summary!H$19</f>
        <v>0</v>
      </c>
      <c r="I146" s="178">
        <f>RES_hhdet_emih!I146/RES_summary!I$19</f>
        <v>0</v>
      </c>
      <c r="J146" s="178">
        <f>RES_hhdet_emih!J146/RES_summary!J$19</f>
        <v>0</v>
      </c>
      <c r="K146" s="178">
        <f>RES_hhdet_emih!K146/RES_summary!K$19</f>
        <v>0</v>
      </c>
      <c r="L146" s="178">
        <f>RES_hhdet_emih!L146/RES_summary!L$19</f>
        <v>0</v>
      </c>
      <c r="M146" s="178">
        <f>RES_hhdet_emih!M146/RES_summary!M$19</f>
        <v>0</v>
      </c>
      <c r="N146" s="178">
        <f>RES_hhdet_emih!N146/RES_summary!N$19</f>
        <v>0</v>
      </c>
      <c r="O146" s="178">
        <f>RES_hhdet_emih!O146/RES_summary!O$19</f>
        <v>0</v>
      </c>
      <c r="P146" s="178">
        <f>RES_hhdet_emih!P146/RES_summary!P$19</f>
        <v>0</v>
      </c>
      <c r="Q146" s="178">
        <f>RES_hhdet_emih!Q146/RES_summary!Q$19</f>
        <v>0</v>
      </c>
    </row>
    <row r="147" spans="1:17" ht="12" customHeight="1" x14ac:dyDescent="0.25">
      <c r="A147" s="23" t="s">
        <v>60</v>
      </c>
      <c r="B147" s="177">
        <f>RES_hhdet_emih!B147/RES_summary!B$19</f>
        <v>0</v>
      </c>
      <c r="C147" s="177">
        <f>RES_hhdet_emih!C147/RES_summary!C$19</f>
        <v>0</v>
      </c>
      <c r="D147" s="177">
        <f>RES_hhdet_emih!D147/RES_summary!D$19</f>
        <v>0</v>
      </c>
      <c r="E147" s="177">
        <f>RES_hhdet_emih!E147/RES_summary!E$19</f>
        <v>0</v>
      </c>
      <c r="F147" s="177">
        <f>RES_hhdet_emih!F147/RES_summary!F$19</f>
        <v>0</v>
      </c>
      <c r="G147" s="177">
        <f>RES_hhdet_emih!G147/RES_summary!G$19</f>
        <v>0</v>
      </c>
      <c r="H147" s="177">
        <f>RES_hhdet_emih!H147/RES_summary!H$19</f>
        <v>0</v>
      </c>
      <c r="I147" s="177">
        <f>RES_hhdet_emih!I147/RES_summary!I$19</f>
        <v>0</v>
      </c>
      <c r="J147" s="177">
        <f>RES_hhdet_emih!J147/RES_summary!J$19</f>
        <v>0</v>
      </c>
      <c r="K147" s="177">
        <f>RES_hhdet_emih!K147/RES_summary!K$19</f>
        <v>0</v>
      </c>
      <c r="L147" s="177">
        <f>RES_hhdet_emih!L147/RES_summary!L$19</f>
        <v>0</v>
      </c>
      <c r="M147" s="177">
        <f>RES_hhdet_emih!M147/RES_summary!M$19</f>
        <v>0</v>
      </c>
      <c r="N147" s="177">
        <f>RES_hhdet_emih!N147/RES_summary!N$19</f>
        <v>0</v>
      </c>
      <c r="O147" s="177">
        <f>RES_hhdet_emih!O147/RES_summary!O$19</f>
        <v>0</v>
      </c>
      <c r="P147" s="177">
        <f>RES_hhdet_emih!P147/RES_summary!P$19</f>
        <v>0</v>
      </c>
      <c r="Q147" s="177">
        <f>RES_hhdet_emih!Q147/RES_summary!Q$19</f>
        <v>0</v>
      </c>
    </row>
    <row r="148" spans="1:17" ht="12" customHeight="1" x14ac:dyDescent="0.25">
      <c r="A148" s="158" t="s">
        <v>63</v>
      </c>
      <c r="B148" s="178">
        <f>RES_hhdet_emih!B148/RES_summary!B$19</f>
        <v>1.1234200334999667</v>
      </c>
      <c r="C148" s="178">
        <f>RES_hhdet_emih!C148/RES_summary!C$19</f>
        <v>1.0309998033874013</v>
      </c>
      <c r="D148" s="178">
        <f>RES_hhdet_emih!D148/RES_summary!D$19</f>
        <v>1.01412015488459</v>
      </c>
      <c r="E148" s="178">
        <f>RES_hhdet_emih!E148/RES_summary!E$19</f>
        <v>0.77757092995893529</v>
      </c>
      <c r="F148" s="178">
        <f>RES_hhdet_emih!F148/RES_summary!F$19</f>
        <v>0.5592490925189546</v>
      </c>
      <c r="G148" s="178">
        <f>RES_hhdet_emih!G148/RES_summary!G$19</f>
        <v>0.75819087142054276</v>
      </c>
      <c r="H148" s="178">
        <f>RES_hhdet_emih!H148/RES_summary!H$19</f>
        <v>0.41580794540041632</v>
      </c>
      <c r="I148" s="178">
        <f>RES_hhdet_emih!I148/RES_summary!I$19</f>
        <v>9.7317881985154883E-2</v>
      </c>
      <c r="J148" s="178">
        <f>RES_hhdet_emih!J148/RES_summary!J$19</f>
        <v>6.6485459598252528E-2</v>
      </c>
      <c r="K148" s="178">
        <f>RES_hhdet_emih!K148/RES_summary!K$19</f>
        <v>5.4152936494021024E-2</v>
      </c>
      <c r="L148" s="178">
        <f>RES_hhdet_emih!L148/RES_summary!L$19</f>
        <v>3.2444300314839122E-2</v>
      </c>
      <c r="M148" s="178">
        <f>RES_hhdet_emih!M148/RES_summary!M$19</f>
        <v>2.8238238761562947E-2</v>
      </c>
      <c r="N148" s="178">
        <f>RES_hhdet_emih!N148/RES_summary!N$19</f>
        <v>1.9663193139691157E-2</v>
      </c>
      <c r="O148" s="178">
        <f>RES_hhdet_emih!O148/RES_summary!O$19</f>
        <v>1.2639217929792571E-2</v>
      </c>
      <c r="P148" s="178">
        <f>RES_hhdet_emih!P148/RES_summary!P$19</f>
        <v>2.5426415483023365E-2</v>
      </c>
      <c r="Q148" s="178">
        <f>RES_hhdet_emih!Q148/RES_summary!Q$19</f>
        <v>4.5015303905779715E-2</v>
      </c>
    </row>
    <row r="149" spans="1:17" ht="12" customHeight="1" x14ac:dyDescent="0.25">
      <c r="A149" s="167" t="s">
        <v>144</v>
      </c>
      <c r="B149" s="183">
        <f>RES_hhdet_emih!B149/RES_summary!B$19</f>
        <v>10.816588526933877</v>
      </c>
      <c r="C149" s="183">
        <f>RES_hhdet_emih!C149/RES_summary!C$19</f>
        <v>10.06549379801897</v>
      </c>
      <c r="D149" s="183">
        <f>RES_hhdet_emih!D149/RES_summary!D$19</f>
        <v>10.27178536549714</v>
      </c>
      <c r="E149" s="183">
        <f>RES_hhdet_emih!E149/RES_summary!E$19</f>
        <v>10.17630732227164</v>
      </c>
      <c r="F149" s="183">
        <f>RES_hhdet_emih!F149/RES_summary!F$19</f>
        <v>9.8555620819316925</v>
      </c>
      <c r="G149" s="183">
        <f>RES_hhdet_emih!G149/RES_summary!G$19</f>
        <v>9.5713420789290105</v>
      </c>
      <c r="H149" s="183">
        <f>RES_hhdet_emih!H149/RES_summary!H$19</f>
        <v>9.0666605428149509</v>
      </c>
      <c r="I149" s="183">
        <f>RES_hhdet_emih!I149/RES_summary!I$19</f>
        <v>9.2104958242174959</v>
      </c>
      <c r="J149" s="183">
        <f>RES_hhdet_emih!J149/RES_summary!J$19</f>
        <v>8.9114573391272227</v>
      </c>
      <c r="K149" s="183">
        <f>RES_hhdet_emih!K149/RES_summary!K$19</f>
        <v>8.7514126269924866</v>
      </c>
      <c r="L149" s="183">
        <f>RES_hhdet_emih!L149/RES_summary!L$19</f>
        <v>8.5327809637123639</v>
      </c>
      <c r="M149" s="183">
        <f>RES_hhdet_emih!M149/RES_summary!M$19</f>
        <v>7.8973742355197407</v>
      </c>
      <c r="N149" s="183">
        <f>RES_hhdet_emih!N149/RES_summary!N$19</f>
        <v>7.338738387790313</v>
      </c>
      <c r="O149" s="183">
        <f>RES_hhdet_emih!O149/RES_summary!O$19</f>
        <v>6.9568979774487092</v>
      </c>
      <c r="P149" s="183">
        <f>RES_hhdet_emih!P149/RES_summary!P$19</f>
        <v>6.9418132636375729</v>
      </c>
      <c r="Q149" s="183">
        <f>RES_hhdet_emih!Q149/RES_summary!Q$19</f>
        <v>7.1586811168798175</v>
      </c>
    </row>
    <row r="150" spans="1:17" ht="12" customHeight="1" x14ac:dyDescent="0.25">
      <c r="A150" s="167" t="s">
        <v>143</v>
      </c>
      <c r="B150" s="183">
        <f>RES_hhdet_emih!B150/RES_summary!B$19</f>
        <v>0.21633177053867583</v>
      </c>
      <c r="C150" s="183">
        <f>RES_hhdet_emih!C150/RES_summary!C$19</f>
        <v>0.1006549379801891</v>
      </c>
      <c r="D150" s="183">
        <f>RES_hhdet_emih!D150/RES_summary!D$19</f>
        <v>0.20543570730994207</v>
      </c>
      <c r="E150" s="183">
        <f>RES_hhdet_emih!E150/RES_summary!E$19</f>
        <v>0.20352614644543199</v>
      </c>
      <c r="F150" s="183">
        <f>RES_hhdet_emih!F150/RES_summary!F$19</f>
        <v>0.19711124163863306</v>
      </c>
      <c r="G150" s="183">
        <f>RES_hhdet_emih!G150/RES_summary!G$19</f>
        <v>1.148561049471482</v>
      </c>
      <c r="H150" s="183">
        <f>RES_hhdet_emih!H150/RES_summary!H$19</f>
        <v>0.40799972442667443</v>
      </c>
      <c r="I150" s="183">
        <f>RES_hhdet_emih!I150/RES_summary!I$19</f>
        <v>0.18420991648435114</v>
      </c>
      <c r="J150" s="183">
        <f>RES_hhdet_emih!J150/RES_summary!J$19</f>
        <v>0.17822914678254453</v>
      </c>
      <c r="K150" s="183">
        <f>RES_hhdet_emih!K150/RES_summary!K$19</f>
        <v>0.17502825253984886</v>
      </c>
      <c r="L150" s="183">
        <f>RES_hhdet_emih!L150/RES_summary!L$19</f>
        <v>0.17065561927424622</v>
      </c>
      <c r="M150" s="183">
        <f>RES_hhdet_emih!M150/RES_summary!M$19</f>
        <v>0.15794748471039413</v>
      </c>
      <c r="N150" s="183">
        <f>RES_hhdet_emih!N150/RES_summary!N$19</f>
        <v>0.14677476775580531</v>
      </c>
      <c r="O150" s="183">
        <f>RES_hhdet_emih!O150/RES_summary!O$19</f>
        <v>0.13913795954897362</v>
      </c>
      <c r="P150" s="183">
        <f>RES_hhdet_emih!P150/RES_summary!P$19</f>
        <v>0.24296346422731463</v>
      </c>
      <c r="Q150" s="183">
        <f>RES_hhdet_emih!Q150/RES_summary!Q$19</f>
        <v>0.60848789493478472</v>
      </c>
    </row>
    <row r="151" spans="1:17" ht="12" customHeight="1" x14ac:dyDescent="0.25">
      <c r="A151" s="166" t="s">
        <v>57</v>
      </c>
      <c r="B151" s="182">
        <f>RES_hhdet_emih!B151/RES_summary!B$19</f>
        <v>0.21633177053867583</v>
      </c>
      <c r="C151" s="182">
        <f>RES_hhdet_emih!C151/RES_summary!C$19</f>
        <v>0.1006549379801891</v>
      </c>
      <c r="D151" s="182">
        <f>RES_hhdet_emih!D151/RES_summary!D$19</f>
        <v>0.20543570730994207</v>
      </c>
      <c r="E151" s="182">
        <f>RES_hhdet_emih!E151/RES_summary!E$19</f>
        <v>0.20352614644543199</v>
      </c>
      <c r="F151" s="182">
        <f>RES_hhdet_emih!F151/RES_summary!F$19</f>
        <v>0.19711124163863306</v>
      </c>
      <c r="G151" s="182">
        <f>RES_hhdet_emih!G151/RES_summary!G$19</f>
        <v>1.148561049471482</v>
      </c>
      <c r="H151" s="182">
        <f>RES_hhdet_emih!H151/RES_summary!H$19</f>
        <v>0.40799972442667443</v>
      </c>
      <c r="I151" s="182">
        <f>RES_hhdet_emih!I151/RES_summary!I$19</f>
        <v>0.18420991648435114</v>
      </c>
      <c r="J151" s="182">
        <f>RES_hhdet_emih!J151/RES_summary!J$19</f>
        <v>0.17822914678254453</v>
      </c>
      <c r="K151" s="182">
        <f>RES_hhdet_emih!K151/RES_summary!K$19</f>
        <v>0.17502825253984886</v>
      </c>
      <c r="L151" s="182">
        <f>RES_hhdet_emih!L151/RES_summary!L$19</f>
        <v>0.17065561927424622</v>
      </c>
      <c r="M151" s="182">
        <f>RES_hhdet_emih!M151/RES_summary!M$19</f>
        <v>0.15794748471039413</v>
      </c>
      <c r="N151" s="182">
        <f>RES_hhdet_emih!N151/RES_summary!N$19</f>
        <v>0.14677476775580531</v>
      </c>
      <c r="O151" s="182">
        <f>RES_hhdet_emih!O151/RES_summary!O$19</f>
        <v>0.13913795954897362</v>
      </c>
      <c r="P151" s="182">
        <f>RES_hhdet_emih!P151/RES_summary!P$19</f>
        <v>0.24296346422731463</v>
      </c>
      <c r="Q151" s="182">
        <f>RES_hhdet_emih!Q151/RES_summary!Q$19</f>
        <v>0.60848789493478472</v>
      </c>
    </row>
    <row r="152" spans="1:17" ht="12" customHeight="1" x14ac:dyDescent="0.25">
      <c r="A152" s="147" t="s">
        <v>59</v>
      </c>
      <c r="B152" s="181">
        <f>RES_hhdet_emih!B152/RES_summary!B$19</f>
        <v>0</v>
      </c>
      <c r="C152" s="181">
        <f>RES_hhdet_emih!C152/RES_summary!C$19</f>
        <v>0</v>
      </c>
      <c r="D152" s="181">
        <f>RES_hhdet_emih!D152/RES_summary!D$19</f>
        <v>0</v>
      </c>
      <c r="E152" s="181">
        <f>RES_hhdet_emih!E152/RES_summary!E$19</f>
        <v>0</v>
      </c>
      <c r="F152" s="181">
        <f>RES_hhdet_emih!F152/RES_summary!F$19</f>
        <v>0</v>
      </c>
      <c r="G152" s="181">
        <f>RES_hhdet_emih!G152/RES_summary!G$19</f>
        <v>0</v>
      </c>
      <c r="H152" s="181">
        <f>RES_hhdet_emih!H152/RES_summary!H$19</f>
        <v>0</v>
      </c>
      <c r="I152" s="181">
        <f>RES_hhdet_emih!I152/RES_summary!I$19</f>
        <v>0</v>
      </c>
      <c r="J152" s="181">
        <f>RES_hhdet_emih!J152/RES_summary!J$19</f>
        <v>0</v>
      </c>
      <c r="K152" s="181">
        <f>RES_hhdet_emih!K152/RES_summary!K$19</f>
        <v>0</v>
      </c>
      <c r="L152" s="181">
        <f>RES_hhdet_emih!L152/RES_summary!L$19</f>
        <v>0</v>
      </c>
      <c r="M152" s="181">
        <f>RES_hhdet_emih!M152/RES_summary!M$19</f>
        <v>0</v>
      </c>
      <c r="N152" s="181">
        <f>RES_hhdet_emih!N152/RES_summary!N$19</f>
        <v>0</v>
      </c>
      <c r="O152" s="181">
        <f>RES_hhdet_emih!O152/RES_summary!O$19</f>
        <v>0</v>
      </c>
      <c r="P152" s="181">
        <f>RES_hhdet_emih!P152/RES_summary!P$19</f>
        <v>0</v>
      </c>
      <c r="Q152" s="181">
        <f>RES_hhdet_emih!Q152/RES_summary!Q$19</f>
        <v>0</v>
      </c>
    </row>
    <row r="153" spans="1:17" ht="12" customHeight="1" x14ac:dyDescent="0.25">
      <c r="A153" s="163" t="s">
        <v>142</v>
      </c>
      <c r="B153" s="180">
        <f>RES_hhdet_emih!B153/RES_summary!B$19</f>
        <v>0</v>
      </c>
      <c r="C153" s="180">
        <f>RES_hhdet_emih!C153/RES_summary!C$19</f>
        <v>0</v>
      </c>
      <c r="D153" s="180">
        <f>RES_hhdet_emih!D153/RES_summary!D$19</f>
        <v>0</v>
      </c>
      <c r="E153" s="180">
        <f>RES_hhdet_emih!E153/RES_summary!E$19</f>
        <v>0</v>
      </c>
      <c r="F153" s="180">
        <f>RES_hhdet_emih!F153/RES_summary!F$19</f>
        <v>0</v>
      </c>
      <c r="G153" s="180">
        <f>RES_hhdet_emih!G153/RES_summary!G$19</f>
        <v>0</v>
      </c>
      <c r="H153" s="180">
        <f>RES_hhdet_emih!H153/RES_summary!H$19</f>
        <v>0</v>
      </c>
      <c r="I153" s="180">
        <f>RES_hhdet_emih!I153/RES_summary!I$19</f>
        <v>0</v>
      </c>
      <c r="J153" s="180">
        <f>RES_hhdet_emih!J153/RES_summary!J$19</f>
        <v>0</v>
      </c>
      <c r="K153" s="180">
        <f>RES_hhdet_emih!K153/RES_summary!K$19</f>
        <v>0</v>
      </c>
      <c r="L153" s="180">
        <f>RES_hhdet_emih!L153/RES_summary!L$19</f>
        <v>0</v>
      </c>
      <c r="M153" s="180">
        <f>RES_hhdet_emih!M153/RES_summary!M$19</f>
        <v>0</v>
      </c>
      <c r="N153" s="180">
        <f>RES_hhdet_emih!N153/RES_summary!N$19</f>
        <v>0</v>
      </c>
      <c r="O153" s="180">
        <f>RES_hhdet_emih!O153/RES_summary!O$19</f>
        <v>0</v>
      </c>
      <c r="P153" s="180">
        <f>RES_hhdet_emih!P153/RES_summary!P$19</f>
        <v>0</v>
      </c>
      <c r="Q153" s="180">
        <f>RES_hhdet_emih!Q153/RES_summary!Q$19</f>
        <v>0</v>
      </c>
    </row>
    <row r="154" spans="1:17" ht="12" customHeight="1" x14ac:dyDescent="0.25">
      <c r="A154" s="161" t="s">
        <v>141</v>
      </c>
      <c r="B154" s="179">
        <f>RES_hhdet_emih!B154/RES_summary!B$19</f>
        <v>0</v>
      </c>
      <c r="C154" s="179">
        <f>RES_hhdet_emih!C154/RES_summary!C$19</f>
        <v>0</v>
      </c>
      <c r="D154" s="179">
        <f>RES_hhdet_emih!D154/RES_summary!D$19</f>
        <v>0</v>
      </c>
      <c r="E154" s="179">
        <f>RES_hhdet_emih!E154/RES_summary!E$19</f>
        <v>0</v>
      </c>
      <c r="F154" s="179">
        <f>RES_hhdet_emih!F154/RES_summary!F$19</f>
        <v>0</v>
      </c>
      <c r="G154" s="179">
        <f>RES_hhdet_emih!G154/RES_summary!G$19</f>
        <v>0</v>
      </c>
      <c r="H154" s="179">
        <f>RES_hhdet_emih!H154/RES_summary!H$19</f>
        <v>0</v>
      </c>
      <c r="I154" s="179">
        <f>RES_hhdet_emih!I154/RES_summary!I$19</f>
        <v>0</v>
      </c>
      <c r="J154" s="179">
        <f>RES_hhdet_emih!J154/RES_summary!J$19</f>
        <v>0</v>
      </c>
      <c r="K154" s="179">
        <f>RES_hhdet_emih!K154/RES_summary!K$19</f>
        <v>0</v>
      </c>
      <c r="L154" s="179">
        <f>RES_hhdet_emih!L154/RES_summary!L$19</f>
        <v>0</v>
      </c>
      <c r="M154" s="179">
        <f>RES_hhdet_emih!M154/RES_summary!M$19</f>
        <v>0</v>
      </c>
      <c r="N154" s="179">
        <f>RES_hhdet_emih!N154/RES_summary!N$19</f>
        <v>0</v>
      </c>
      <c r="O154" s="179">
        <f>RES_hhdet_emih!O154/RES_summary!O$19</f>
        <v>0</v>
      </c>
      <c r="P154" s="179">
        <f>RES_hhdet_emih!P154/RES_summary!P$19</f>
        <v>0</v>
      </c>
      <c r="Q154" s="179">
        <f>RES_hhdet_emih!Q154/RES_summary!Q$19</f>
        <v>0</v>
      </c>
    </row>
    <row r="155" spans="1:17" ht="12" customHeight="1" x14ac:dyDescent="0.25">
      <c r="A155" s="148" t="s">
        <v>60</v>
      </c>
      <c r="B155" s="177">
        <f>RES_hhdet_emih!B155/RES_summary!B$19</f>
        <v>0</v>
      </c>
      <c r="C155" s="177">
        <f>RES_hhdet_emih!C155/RES_summary!C$19</f>
        <v>0</v>
      </c>
      <c r="D155" s="177">
        <f>RES_hhdet_emih!D155/RES_summary!D$19</f>
        <v>0</v>
      </c>
      <c r="E155" s="177">
        <f>RES_hhdet_emih!E155/RES_summary!E$19</f>
        <v>0</v>
      </c>
      <c r="F155" s="177">
        <f>RES_hhdet_emih!F155/RES_summary!F$19</f>
        <v>0</v>
      </c>
      <c r="G155" s="177">
        <f>RES_hhdet_emih!G155/RES_summary!G$19</f>
        <v>0</v>
      </c>
      <c r="H155" s="177">
        <f>RES_hhdet_emih!H155/RES_summary!H$19</f>
        <v>0</v>
      </c>
      <c r="I155" s="177">
        <f>RES_hhdet_emih!I155/RES_summary!I$19</f>
        <v>0</v>
      </c>
      <c r="J155" s="177">
        <f>RES_hhdet_emih!J155/RES_summary!J$19</f>
        <v>0</v>
      </c>
      <c r="K155" s="177">
        <f>RES_hhdet_emih!K155/RES_summary!K$19</f>
        <v>0</v>
      </c>
      <c r="L155" s="177">
        <f>RES_hhdet_emih!L155/RES_summary!L$19</f>
        <v>0</v>
      </c>
      <c r="M155" s="177">
        <f>RES_hhdet_emih!M155/RES_summary!M$19</f>
        <v>0</v>
      </c>
      <c r="N155" s="177">
        <f>RES_hhdet_emih!N155/RES_summary!N$19</f>
        <v>0</v>
      </c>
      <c r="O155" s="177">
        <f>RES_hhdet_emih!O155/RES_summary!O$19</f>
        <v>0</v>
      </c>
      <c r="P155" s="177">
        <f>RES_hhdet_emih!P155/RES_summary!P$19</f>
        <v>0</v>
      </c>
      <c r="Q155" s="177">
        <f>RES_hhdet_emih!Q155/RES_summary!Q$19</f>
        <v>0</v>
      </c>
    </row>
    <row r="156" spans="1:17" ht="12" customHeight="1" x14ac:dyDescent="0.25">
      <c r="A156" s="148" t="s">
        <v>59</v>
      </c>
      <c r="B156" s="177">
        <f>RES_hhdet_emih!B156/RES_summary!B$19</f>
        <v>0</v>
      </c>
      <c r="C156" s="177">
        <f>RES_hhdet_emih!C156/RES_summary!C$19</f>
        <v>0</v>
      </c>
      <c r="D156" s="177">
        <f>RES_hhdet_emih!D156/RES_summary!D$19</f>
        <v>0</v>
      </c>
      <c r="E156" s="177">
        <f>RES_hhdet_emih!E156/RES_summary!E$19</f>
        <v>0</v>
      </c>
      <c r="F156" s="177">
        <f>RES_hhdet_emih!F156/RES_summary!F$19</f>
        <v>0</v>
      </c>
      <c r="G156" s="177">
        <f>RES_hhdet_emih!G156/RES_summary!G$19</f>
        <v>0</v>
      </c>
      <c r="H156" s="177">
        <f>RES_hhdet_emih!H156/RES_summary!H$19</f>
        <v>0</v>
      </c>
      <c r="I156" s="177">
        <f>RES_hhdet_emih!I156/RES_summary!I$19</f>
        <v>0</v>
      </c>
      <c r="J156" s="177">
        <f>RES_hhdet_emih!J156/RES_summary!J$19</f>
        <v>0</v>
      </c>
      <c r="K156" s="177">
        <f>RES_hhdet_emih!K156/RES_summary!K$19</f>
        <v>0</v>
      </c>
      <c r="L156" s="177">
        <f>RES_hhdet_emih!L156/RES_summary!L$19</f>
        <v>0</v>
      </c>
      <c r="M156" s="177">
        <f>RES_hhdet_emih!M156/RES_summary!M$19</f>
        <v>0</v>
      </c>
      <c r="N156" s="177">
        <f>RES_hhdet_emih!N156/RES_summary!N$19</f>
        <v>0</v>
      </c>
      <c r="O156" s="177">
        <f>RES_hhdet_emih!O156/RES_summary!O$19</f>
        <v>0</v>
      </c>
      <c r="P156" s="177">
        <f>RES_hhdet_emih!P156/RES_summary!P$19</f>
        <v>0</v>
      </c>
      <c r="Q156" s="177">
        <f>RES_hhdet_emih!Q156/RES_summary!Q$19</f>
        <v>0</v>
      </c>
    </row>
    <row r="157" spans="1:17" ht="12" customHeight="1" x14ac:dyDescent="0.25">
      <c r="A157" s="158" t="s">
        <v>62</v>
      </c>
      <c r="B157" s="178">
        <f>RES_hhdet_emih!B157/RES_summary!B$19</f>
        <v>2.2948875232629673</v>
      </c>
      <c r="C157" s="178">
        <f>RES_hhdet_emih!C157/RES_summary!C$19</f>
        <v>2.2324647774172037</v>
      </c>
      <c r="D157" s="178">
        <f>RES_hhdet_emih!D157/RES_summary!D$19</f>
        <v>2.1488259581523756</v>
      </c>
      <c r="E157" s="178">
        <f>RES_hhdet_emih!E157/RES_summary!E$19</f>
        <v>2.2621432585048273</v>
      </c>
      <c r="F157" s="178">
        <f>RES_hhdet_emih!F157/RES_summary!F$19</f>
        <v>2.2949858690286336</v>
      </c>
      <c r="G157" s="178">
        <f>RES_hhdet_emih!G157/RES_summary!G$19</f>
        <v>2.1050037498388523</v>
      </c>
      <c r="H157" s="178">
        <f>RES_hhdet_emih!H157/RES_summary!H$19</f>
        <v>1.7050849100451142</v>
      </c>
      <c r="I157" s="178">
        <f>RES_hhdet_emih!I157/RES_summary!I$19</f>
        <v>1.8112687761345467</v>
      </c>
      <c r="J157" s="178">
        <f>RES_hhdet_emih!J157/RES_summary!J$19</f>
        <v>1.6397143974319395</v>
      </c>
      <c r="K157" s="178">
        <f>RES_hhdet_emih!K157/RES_summary!K$19</f>
        <v>1.6306397009471671</v>
      </c>
      <c r="L157" s="178">
        <f>RES_hhdet_emih!L157/RES_summary!L$19</f>
        <v>1.5844912746560389</v>
      </c>
      <c r="M157" s="178">
        <f>RES_hhdet_emih!M157/RES_summary!M$19</f>
        <v>1.7234958710208899</v>
      </c>
      <c r="N157" s="178">
        <f>RES_hhdet_emih!N157/RES_summary!N$19</f>
        <v>1.6366665836957044</v>
      </c>
      <c r="O157" s="178">
        <f>RES_hhdet_emih!O157/RES_summary!O$19</f>
        <v>1.5663890747027414</v>
      </c>
      <c r="P157" s="178">
        <f>RES_hhdet_emih!P157/RES_summary!P$19</f>
        <v>1.4885700847278209</v>
      </c>
      <c r="Q157" s="178">
        <f>RES_hhdet_emih!Q157/RES_summary!Q$19</f>
        <v>1.5329999114513835</v>
      </c>
    </row>
    <row r="158" spans="1:17" ht="12" customHeight="1" x14ac:dyDescent="0.25">
      <c r="A158" s="23" t="s">
        <v>57</v>
      </c>
      <c r="B158" s="177">
        <f>RES_hhdet_emih!B158/RES_summary!B$19</f>
        <v>4.5793626711935254</v>
      </c>
      <c r="C158" s="177">
        <f>RES_hhdet_emih!C158/RES_summary!C$19</f>
        <v>3.5008118978771403</v>
      </c>
      <c r="D158" s="177">
        <f>RES_hhdet_emih!D158/RES_summary!D$19</f>
        <v>3.435225541186453</v>
      </c>
      <c r="E158" s="177">
        <f>RES_hhdet_emih!E158/RES_summary!E$19</f>
        <v>3.7057633567373132</v>
      </c>
      <c r="F158" s="177">
        <f>RES_hhdet_emih!F158/RES_summary!F$19</f>
        <v>3.8467556737099162</v>
      </c>
      <c r="G158" s="177">
        <f>RES_hhdet_emih!G158/RES_summary!G$19</f>
        <v>3.7631285021308103</v>
      </c>
      <c r="H158" s="177">
        <f>RES_hhdet_emih!H158/RES_summary!H$19</f>
        <v>3.4138696323562905</v>
      </c>
      <c r="I158" s="177">
        <f>RES_hhdet_emih!I158/RES_summary!I$19</f>
        <v>3.6542881681023833</v>
      </c>
      <c r="J158" s="177">
        <f>RES_hhdet_emih!J158/RES_summary!J$19</f>
        <v>3.442938920772221</v>
      </c>
      <c r="K158" s="177">
        <f>RES_hhdet_emih!K158/RES_summary!K$19</f>
        <v>3.5310481164860188</v>
      </c>
      <c r="L158" s="177">
        <f>RES_hhdet_emih!L158/RES_summary!L$19</f>
        <v>3.4767124502621765</v>
      </c>
      <c r="M158" s="177">
        <f>RES_hhdet_emih!M158/RES_summary!M$19</f>
        <v>3.4323650119995972</v>
      </c>
      <c r="N158" s="177">
        <f>RES_hhdet_emih!N158/RES_summary!N$19</f>
        <v>3.330529123094458</v>
      </c>
      <c r="O158" s="177">
        <f>RES_hhdet_emih!O158/RES_summary!O$19</f>
        <v>2.9907639191530038</v>
      </c>
      <c r="P158" s="177">
        <f>RES_hhdet_emih!P158/RES_summary!P$19</f>
        <v>2.9382040114320715</v>
      </c>
      <c r="Q158" s="177">
        <f>RES_hhdet_emih!Q158/RES_summary!Q$19</f>
        <v>3.0471671264265225</v>
      </c>
    </row>
    <row r="159" spans="1:17" ht="12" customHeight="1" x14ac:dyDescent="0.25">
      <c r="A159" s="29" t="s">
        <v>140</v>
      </c>
      <c r="B159" s="176">
        <f>RES_hhdet_emih!B159/RES_summary!B$19</f>
        <v>0</v>
      </c>
      <c r="C159" s="176">
        <f>RES_hhdet_emih!C159/RES_summary!C$19</f>
        <v>0</v>
      </c>
      <c r="D159" s="176">
        <f>RES_hhdet_emih!D159/RES_summary!D$19</f>
        <v>0</v>
      </c>
      <c r="E159" s="176">
        <f>RES_hhdet_emih!E159/RES_summary!E$19</f>
        <v>0</v>
      </c>
      <c r="F159" s="176">
        <f>RES_hhdet_emih!F159/RES_summary!F$19</f>
        <v>0</v>
      </c>
      <c r="G159" s="176">
        <f>RES_hhdet_emih!G159/RES_summary!G$19</f>
        <v>0</v>
      </c>
      <c r="H159" s="176">
        <f>RES_hhdet_emih!H159/RES_summary!H$19</f>
        <v>0</v>
      </c>
      <c r="I159" s="176">
        <f>RES_hhdet_emih!I159/RES_summary!I$19</f>
        <v>0</v>
      </c>
      <c r="J159" s="176">
        <f>RES_hhdet_emih!J159/RES_summary!J$19</f>
        <v>0</v>
      </c>
      <c r="K159" s="176">
        <f>RES_hhdet_emih!K159/RES_summary!K$19</f>
        <v>0</v>
      </c>
      <c r="L159" s="176">
        <f>RES_hhdet_emih!L159/RES_summary!L$19</f>
        <v>0</v>
      </c>
      <c r="M159" s="176">
        <f>RES_hhdet_emih!M159/RES_summary!M$19</f>
        <v>0</v>
      </c>
      <c r="N159" s="176">
        <f>RES_hhdet_emih!N159/RES_summary!N$19</f>
        <v>0</v>
      </c>
      <c r="O159" s="176">
        <f>RES_hhdet_emih!O159/RES_summary!O$19</f>
        <v>0</v>
      </c>
      <c r="P159" s="176">
        <f>RES_hhdet_emih!P159/RES_summary!P$19</f>
        <v>0</v>
      </c>
      <c r="Q159" s="176">
        <f>RES_hhdet_emih!Q159/RES_summary!Q$19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84">
        <f>RES_hhdet_emih!B161/RES_summary!B$19</f>
        <v>3.4173046132614924</v>
      </c>
      <c r="C161" s="184">
        <f>RES_hhdet_emih!C161/RES_summary!C$19</f>
        <v>3.3301864340469529</v>
      </c>
      <c r="D161" s="184">
        <f>RES_hhdet_emih!D161/RES_summary!D$19</f>
        <v>3.2583335664377566</v>
      </c>
      <c r="E161" s="184">
        <f>RES_hhdet_emih!E161/RES_summary!E$19</f>
        <v>3.2626626244704453</v>
      </c>
      <c r="F161" s="184">
        <f>RES_hhdet_emih!F161/RES_summary!F$19</f>
        <v>3.0045355828526987</v>
      </c>
      <c r="G161" s="184">
        <f>RES_hhdet_emih!G161/RES_summary!G$19</f>
        <v>3.0049166905604618</v>
      </c>
      <c r="H161" s="184">
        <f>RES_hhdet_emih!H161/RES_summary!H$19</f>
        <v>2.2998208859319327</v>
      </c>
      <c r="I161" s="184">
        <f>RES_hhdet_emih!I161/RES_summary!I$19</f>
        <v>2.0720620240021232</v>
      </c>
      <c r="J161" s="184">
        <f>RES_hhdet_emih!J161/RES_summary!J$19</f>
        <v>1.9152799830145937</v>
      </c>
      <c r="K161" s="184">
        <f>RES_hhdet_emih!K161/RES_summary!K$19</f>
        <v>1.9123638172574091</v>
      </c>
      <c r="L161" s="184">
        <f>RES_hhdet_emih!L161/RES_summary!L$19</f>
        <v>1.7822683131174344</v>
      </c>
      <c r="M161" s="184">
        <f>RES_hhdet_emih!M161/RES_summary!M$19</f>
        <v>1.9361677436787237</v>
      </c>
      <c r="N161" s="184">
        <f>RES_hhdet_emih!N161/RES_summary!N$19</f>
        <v>1.7945856523719037</v>
      </c>
      <c r="O161" s="184">
        <f>RES_hhdet_emih!O161/RES_summary!O$19</f>
        <v>1.6390025286056531</v>
      </c>
      <c r="P161" s="184">
        <f>RES_hhdet_emih!P161/RES_summary!P$19</f>
        <v>1.5940104933977839</v>
      </c>
      <c r="Q161" s="184">
        <f>RES_hhdet_emih!Q161/RES_summary!Q$19</f>
        <v>1.7306831463839059</v>
      </c>
    </row>
    <row r="162" spans="1:17" ht="12.95" customHeight="1" x14ac:dyDescent="0.25">
      <c r="A162" s="158" t="s">
        <v>65</v>
      </c>
      <c r="B162" s="178">
        <f>RES_hhdet_emih!B162/RES_summary!B$19</f>
        <v>0</v>
      </c>
      <c r="C162" s="178">
        <f>RES_hhdet_emih!C162/RES_summary!C$19</f>
        <v>0</v>
      </c>
      <c r="D162" s="178">
        <f>RES_hhdet_emih!D162/RES_summary!D$19</f>
        <v>0</v>
      </c>
      <c r="E162" s="178">
        <f>RES_hhdet_emih!E162/RES_summary!E$19</f>
        <v>0</v>
      </c>
      <c r="F162" s="178">
        <f>RES_hhdet_emih!F162/RES_summary!F$19</f>
        <v>0</v>
      </c>
      <c r="G162" s="178">
        <f>RES_hhdet_emih!G162/RES_summary!G$19</f>
        <v>0</v>
      </c>
      <c r="H162" s="178">
        <f>RES_hhdet_emih!H162/RES_summary!H$19</f>
        <v>0</v>
      </c>
      <c r="I162" s="178">
        <f>RES_hhdet_emih!I162/RES_summary!I$19</f>
        <v>0</v>
      </c>
      <c r="J162" s="178">
        <f>RES_hhdet_emih!J162/RES_summary!J$19</f>
        <v>0</v>
      </c>
      <c r="K162" s="178">
        <f>RES_hhdet_emih!K162/RES_summary!K$19</f>
        <v>0</v>
      </c>
      <c r="L162" s="178">
        <f>RES_hhdet_emih!L162/RES_summary!L$19</f>
        <v>0</v>
      </c>
      <c r="M162" s="178">
        <f>RES_hhdet_emih!M162/RES_summary!M$19</f>
        <v>0</v>
      </c>
      <c r="N162" s="178">
        <f>RES_hhdet_emih!N162/RES_summary!N$19</f>
        <v>0</v>
      </c>
      <c r="O162" s="178">
        <f>RES_hhdet_emih!O162/RES_summary!O$19</f>
        <v>0</v>
      </c>
      <c r="P162" s="178">
        <f>RES_hhdet_emih!P162/RES_summary!P$19</f>
        <v>0</v>
      </c>
      <c r="Q162" s="178">
        <f>RES_hhdet_emih!Q162/RES_summary!Q$19</f>
        <v>0</v>
      </c>
    </row>
    <row r="163" spans="1:17" ht="12" customHeight="1" x14ac:dyDescent="0.25">
      <c r="A163" s="23" t="s">
        <v>60</v>
      </c>
      <c r="B163" s="176">
        <f>RES_hhdet_emih!B163/RES_summary!B$19</f>
        <v>0</v>
      </c>
      <c r="C163" s="176">
        <f>RES_hhdet_emih!C163/RES_summary!C$19</f>
        <v>0</v>
      </c>
      <c r="D163" s="176">
        <f>RES_hhdet_emih!D163/RES_summary!D$19</f>
        <v>0</v>
      </c>
      <c r="E163" s="176">
        <f>RES_hhdet_emih!E163/RES_summary!E$19</f>
        <v>0</v>
      </c>
      <c r="F163" s="176">
        <f>RES_hhdet_emih!F163/RES_summary!F$19</f>
        <v>0</v>
      </c>
      <c r="G163" s="176">
        <f>RES_hhdet_emih!G163/RES_summary!G$19</f>
        <v>0</v>
      </c>
      <c r="H163" s="176">
        <f>RES_hhdet_emih!H163/RES_summary!H$19</f>
        <v>0</v>
      </c>
      <c r="I163" s="176">
        <f>RES_hhdet_emih!I163/RES_summary!I$19</f>
        <v>0</v>
      </c>
      <c r="J163" s="176">
        <f>RES_hhdet_emih!J163/RES_summary!J$19</f>
        <v>0</v>
      </c>
      <c r="K163" s="176">
        <f>RES_hhdet_emih!K163/RES_summary!K$19</f>
        <v>0</v>
      </c>
      <c r="L163" s="176">
        <f>RES_hhdet_emih!L163/RES_summary!L$19</f>
        <v>0</v>
      </c>
      <c r="M163" s="176">
        <f>RES_hhdet_emih!M163/RES_summary!M$19</f>
        <v>0</v>
      </c>
      <c r="N163" s="176">
        <f>RES_hhdet_emih!N163/RES_summary!N$19</f>
        <v>0</v>
      </c>
      <c r="O163" s="176">
        <f>RES_hhdet_emih!O163/RES_summary!O$19</f>
        <v>0</v>
      </c>
      <c r="P163" s="176">
        <f>RES_hhdet_emih!P163/RES_summary!P$19</f>
        <v>0</v>
      </c>
      <c r="Q163" s="176">
        <f>RES_hhdet_emih!Q163/RES_summary!Q$19</f>
        <v>0</v>
      </c>
    </row>
    <row r="164" spans="1:17" ht="12.95" customHeight="1" x14ac:dyDescent="0.25">
      <c r="A164" s="158" t="s">
        <v>112</v>
      </c>
      <c r="B164" s="178">
        <f>RES_hhdet_emih!B164/RES_summary!B$19</f>
        <v>0</v>
      </c>
      <c r="C164" s="178">
        <f>RES_hhdet_emih!C164/RES_summary!C$19</f>
        <v>0</v>
      </c>
      <c r="D164" s="178">
        <f>RES_hhdet_emih!D164/RES_summary!D$19</f>
        <v>0</v>
      </c>
      <c r="E164" s="178">
        <f>RES_hhdet_emih!E164/RES_summary!E$19</f>
        <v>0</v>
      </c>
      <c r="F164" s="178">
        <f>RES_hhdet_emih!F164/RES_summary!F$19</f>
        <v>0</v>
      </c>
      <c r="G164" s="178">
        <f>RES_hhdet_emih!G164/RES_summary!G$19</f>
        <v>0</v>
      </c>
      <c r="H164" s="178">
        <f>RES_hhdet_emih!H164/RES_summary!H$19</f>
        <v>0</v>
      </c>
      <c r="I164" s="178">
        <f>RES_hhdet_emih!I164/RES_summary!I$19</f>
        <v>0</v>
      </c>
      <c r="J164" s="178">
        <f>RES_hhdet_emih!J164/RES_summary!J$19</f>
        <v>0</v>
      </c>
      <c r="K164" s="178">
        <f>RES_hhdet_emih!K164/RES_summary!K$19</f>
        <v>0</v>
      </c>
      <c r="L164" s="178">
        <f>RES_hhdet_emih!L164/RES_summary!L$19</f>
        <v>0</v>
      </c>
      <c r="M164" s="178">
        <f>RES_hhdet_emih!M164/RES_summary!M$19</f>
        <v>0</v>
      </c>
      <c r="N164" s="178">
        <f>RES_hhdet_emih!N164/RES_summary!N$19</f>
        <v>0</v>
      </c>
      <c r="O164" s="178">
        <f>RES_hhdet_emih!O164/RES_summary!O$19</f>
        <v>0</v>
      </c>
      <c r="P164" s="178">
        <f>RES_hhdet_emih!P164/RES_summary!P$19</f>
        <v>0</v>
      </c>
      <c r="Q164" s="178">
        <f>RES_hhdet_emih!Q164/RES_summary!Q$19</f>
        <v>0</v>
      </c>
    </row>
    <row r="165" spans="1:17" ht="12" customHeight="1" x14ac:dyDescent="0.25">
      <c r="A165" s="23" t="s">
        <v>60</v>
      </c>
      <c r="B165" s="177">
        <f>RES_hhdet_emih!B165/RES_summary!B$19</f>
        <v>0</v>
      </c>
      <c r="C165" s="177">
        <f>RES_hhdet_emih!C165/RES_summary!C$19</f>
        <v>0</v>
      </c>
      <c r="D165" s="177">
        <f>RES_hhdet_emih!D165/RES_summary!D$19</f>
        <v>0</v>
      </c>
      <c r="E165" s="177">
        <f>RES_hhdet_emih!E165/RES_summary!E$19</f>
        <v>0</v>
      </c>
      <c r="F165" s="177">
        <f>RES_hhdet_emih!F165/RES_summary!F$19</f>
        <v>0</v>
      </c>
      <c r="G165" s="177">
        <f>RES_hhdet_emih!G165/RES_summary!G$19</f>
        <v>0</v>
      </c>
      <c r="H165" s="177">
        <f>RES_hhdet_emih!H165/RES_summary!H$19</f>
        <v>0</v>
      </c>
      <c r="I165" s="177">
        <f>RES_hhdet_emih!I165/RES_summary!I$19</f>
        <v>0</v>
      </c>
      <c r="J165" s="177">
        <f>RES_hhdet_emih!J165/RES_summary!J$19</f>
        <v>0</v>
      </c>
      <c r="K165" s="177">
        <f>RES_hhdet_emih!K165/RES_summary!K$19</f>
        <v>0</v>
      </c>
      <c r="L165" s="177">
        <f>RES_hhdet_emih!L165/RES_summary!L$19</f>
        <v>0</v>
      </c>
      <c r="M165" s="177">
        <f>RES_hhdet_emih!M165/RES_summary!M$19</f>
        <v>0</v>
      </c>
      <c r="N165" s="177">
        <f>RES_hhdet_emih!N165/RES_summary!N$19</f>
        <v>0</v>
      </c>
      <c r="O165" s="177">
        <f>RES_hhdet_emih!O165/RES_summary!O$19</f>
        <v>0</v>
      </c>
      <c r="P165" s="177">
        <f>RES_hhdet_emih!P165/RES_summary!P$19</f>
        <v>0</v>
      </c>
      <c r="Q165" s="177">
        <f>RES_hhdet_emih!Q165/RES_summary!Q$19</f>
        <v>0</v>
      </c>
    </row>
    <row r="166" spans="1:17" ht="12" customHeight="1" x14ac:dyDescent="0.25">
      <c r="A166" s="158" t="s">
        <v>63</v>
      </c>
      <c r="B166" s="178">
        <f>RES_hhdet_emih!B166/RES_summary!B$19</f>
        <v>1.1229375985501777</v>
      </c>
      <c r="C166" s="178">
        <f>RES_hhdet_emih!C166/RES_summary!C$19</f>
        <v>1.0891219381503674</v>
      </c>
      <c r="D166" s="178">
        <f>RES_hhdet_emih!D166/RES_summary!D$19</f>
        <v>1.1005001239923817</v>
      </c>
      <c r="E166" s="178">
        <f>RES_hhdet_emih!E166/RES_summary!E$19</f>
        <v>0.97841639618855192</v>
      </c>
      <c r="F166" s="178">
        <f>RES_hhdet_emih!F166/RES_summary!F$19</f>
        <v>0.69411085332033062</v>
      </c>
      <c r="G166" s="178">
        <f>RES_hhdet_emih!G166/RES_summary!G$19</f>
        <v>0.89491825121558877</v>
      </c>
      <c r="H166" s="178">
        <f>RES_hhdet_emih!H166/RES_summary!H$19</f>
        <v>0.58380601304134105</v>
      </c>
      <c r="I166" s="178">
        <f>RES_hhdet_emih!I166/RES_summary!I$19</f>
        <v>0.22893926845984802</v>
      </c>
      <c r="J166" s="178">
        <f>RES_hhdet_emih!J166/RES_summary!J$19</f>
        <v>0.24608339849275743</v>
      </c>
      <c r="K166" s="178">
        <f>RES_hhdet_emih!K166/RES_summary!K$19</f>
        <v>0.25547462992662845</v>
      </c>
      <c r="L166" s="178">
        <f>RES_hhdet_emih!L166/RES_summary!L$19</f>
        <v>0.1798183370876294</v>
      </c>
      <c r="M166" s="178">
        <f>RES_hhdet_emih!M166/RES_summary!M$19</f>
        <v>0.19456115371131452</v>
      </c>
      <c r="N166" s="178">
        <f>RES_hhdet_emih!N166/RES_summary!N$19</f>
        <v>0.14796483344031261</v>
      </c>
      <c r="O166" s="178">
        <f>RES_hhdet_emih!O166/RES_summary!O$19</f>
        <v>7.4585931414053272E-2</v>
      </c>
      <c r="P166" s="178">
        <f>RES_hhdet_emih!P166/RES_summary!P$19</f>
        <v>0.11053820386129021</v>
      </c>
      <c r="Q166" s="178">
        <f>RES_hhdet_emih!Q166/RES_summary!Q$19</f>
        <v>0.20458407394762684</v>
      </c>
    </row>
    <row r="167" spans="1:17" ht="12" customHeight="1" x14ac:dyDescent="0.25">
      <c r="A167" s="167" t="s">
        <v>144</v>
      </c>
      <c r="B167" s="183">
        <f>RES_hhdet_emih!B167/RES_summary!B$19</f>
        <v>10.816588526933876</v>
      </c>
      <c r="C167" s="183">
        <f>RES_hhdet_emih!C167/RES_summary!C$19</f>
        <v>10.065493798018974</v>
      </c>
      <c r="D167" s="183">
        <f>RES_hhdet_emih!D167/RES_summary!D$19</f>
        <v>10.27178536549714</v>
      </c>
      <c r="E167" s="183">
        <f>RES_hhdet_emih!E167/RES_summary!E$19</f>
        <v>10.176307322271636</v>
      </c>
      <c r="F167" s="183">
        <f>RES_hhdet_emih!F167/RES_summary!F$19</f>
        <v>9.8555620819316889</v>
      </c>
      <c r="G167" s="183">
        <f>RES_hhdet_emih!G167/RES_summary!G$19</f>
        <v>9.5713420789290158</v>
      </c>
      <c r="H167" s="183">
        <f>RES_hhdet_emih!H167/RES_summary!H$19</f>
        <v>9.0666605428149492</v>
      </c>
      <c r="I167" s="183">
        <f>RES_hhdet_emih!I167/RES_summary!I$19</f>
        <v>9.2104958242175012</v>
      </c>
      <c r="J167" s="183">
        <f>RES_hhdet_emih!J167/RES_summary!J$19</f>
        <v>8.9114573391272138</v>
      </c>
      <c r="K167" s="183">
        <f>RES_hhdet_emih!K167/RES_summary!K$19</f>
        <v>8.751412626992483</v>
      </c>
      <c r="L167" s="183">
        <f>RES_hhdet_emih!L167/RES_summary!L$19</f>
        <v>8.5327809637123604</v>
      </c>
      <c r="M167" s="183">
        <f>RES_hhdet_emih!M167/RES_summary!M$19</f>
        <v>7.8973742355197434</v>
      </c>
      <c r="N167" s="183">
        <f>RES_hhdet_emih!N167/RES_summary!N$19</f>
        <v>7.3387383877903147</v>
      </c>
      <c r="O167" s="183">
        <f>RES_hhdet_emih!O167/RES_summary!O$19</f>
        <v>6.9568979774487083</v>
      </c>
      <c r="P167" s="183">
        <f>RES_hhdet_emih!P167/RES_summary!P$19</f>
        <v>6.9418132636375685</v>
      </c>
      <c r="Q167" s="183">
        <f>RES_hhdet_emih!Q167/RES_summary!Q$19</f>
        <v>7.158681116879821</v>
      </c>
    </row>
    <row r="168" spans="1:17" ht="12" customHeight="1" x14ac:dyDescent="0.25">
      <c r="A168" s="167" t="s">
        <v>143</v>
      </c>
      <c r="B168" s="183">
        <f>RES_hhdet_emih!B168/RES_summary!B$19</f>
        <v>0.21633177053867575</v>
      </c>
      <c r="C168" s="183">
        <f>RES_hhdet_emih!C168/RES_summary!C$19</f>
        <v>0.10065493798018869</v>
      </c>
      <c r="D168" s="183">
        <f>RES_hhdet_emih!D168/RES_summary!D$19</f>
        <v>0.20543570730994307</v>
      </c>
      <c r="E168" s="183">
        <f>RES_hhdet_emih!E168/RES_summary!E$19</f>
        <v>0.20352614644543249</v>
      </c>
      <c r="F168" s="183">
        <f>RES_hhdet_emih!F168/RES_summary!F$19</f>
        <v>0.19711124163863297</v>
      </c>
      <c r="G168" s="183">
        <f>RES_hhdet_emih!G168/RES_summary!G$19</f>
        <v>1.148561049471482</v>
      </c>
      <c r="H168" s="183">
        <f>RES_hhdet_emih!H168/RES_summary!H$19</f>
        <v>0.40799972442667393</v>
      </c>
      <c r="I168" s="183">
        <f>RES_hhdet_emih!I168/RES_summary!I$19</f>
        <v>0.18420991648435109</v>
      </c>
      <c r="J168" s="183">
        <f>RES_hhdet_emih!J168/RES_summary!J$19</f>
        <v>0.17822914678254495</v>
      </c>
      <c r="K168" s="183">
        <f>RES_hhdet_emih!K168/RES_summary!K$19</f>
        <v>0.17502825253984922</v>
      </c>
      <c r="L168" s="183">
        <f>RES_hhdet_emih!L168/RES_summary!L$19</f>
        <v>0.17065561927424619</v>
      </c>
      <c r="M168" s="183">
        <f>RES_hhdet_emih!M168/RES_summary!M$19</f>
        <v>0.1579474847103941</v>
      </c>
      <c r="N168" s="183">
        <f>RES_hhdet_emih!N168/RES_summary!N$19</f>
        <v>0.14677476775580578</v>
      </c>
      <c r="O168" s="183">
        <f>RES_hhdet_emih!O168/RES_summary!O$19</f>
        <v>0.13913795954897365</v>
      </c>
      <c r="P168" s="183">
        <f>RES_hhdet_emih!P168/RES_summary!P$19</f>
        <v>0.24296346422731407</v>
      </c>
      <c r="Q168" s="183">
        <f>RES_hhdet_emih!Q168/RES_summary!Q$19</f>
        <v>0.60848789493478428</v>
      </c>
    </row>
    <row r="169" spans="1:17" ht="12" customHeight="1" x14ac:dyDescent="0.25">
      <c r="A169" s="166" t="s">
        <v>57</v>
      </c>
      <c r="B169" s="182">
        <f>RES_hhdet_emih!B169/RES_summary!B$19</f>
        <v>0.21633177053867575</v>
      </c>
      <c r="C169" s="182">
        <f>RES_hhdet_emih!C169/RES_summary!C$19</f>
        <v>0.10065493798018869</v>
      </c>
      <c r="D169" s="182">
        <f>RES_hhdet_emih!D169/RES_summary!D$19</f>
        <v>0.20543570730994307</v>
      </c>
      <c r="E169" s="182">
        <f>RES_hhdet_emih!E169/RES_summary!E$19</f>
        <v>0.20352614644543249</v>
      </c>
      <c r="F169" s="182">
        <f>RES_hhdet_emih!F169/RES_summary!F$19</f>
        <v>0.19711124163863297</v>
      </c>
      <c r="G169" s="182">
        <f>RES_hhdet_emih!G169/RES_summary!G$19</f>
        <v>1.148561049471482</v>
      </c>
      <c r="H169" s="182">
        <f>RES_hhdet_emih!H169/RES_summary!H$19</f>
        <v>0.40799972442667393</v>
      </c>
      <c r="I169" s="182">
        <f>RES_hhdet_emih!I169/RES_summary!I$19</f>
        <v>0.18420991648435109</v>
      </c>
      <c r="J169" s="182">
        <f>RES_hhdet_emih!J169/RES_summary!J$19</f>
        <v>0.17822914678254495</v>
      </c>
      <c r="K169" s="182">
        <f>RES_hhdet_emih!K169/RES_summary!K$19</f>
        <v>0.17502825253984922</v>
      </c>
      <c r="L169" s="182">
        <f>RES_hhdet_emih!L169/RES_summary!L$19</f>
        <v>0.17065561927424619</v>
      </c>
      <c r="M169" s="182">
        <f>RES_hhdet_emih!M169/RES_summary!M$19</f>
        <v>0.1579474847103941</v>
      </c>
      <c r="N169" s="182">
        <f>RES_hhdet_emih!N169/RES_summary!N$19</f>
        <v>0.14677476775580578</v>
      </c>
      <c r="O169" s="182">
        <f>RES_hhdet_emih!O169/RES_summary!O$19</f>
        <v>0.13913795954897365</v>
      </c>
      <c r="P169" s="182">
        <f>RES_hhdet_emih!P169/RES_summary!P$19</f>
        <v>0.24296346422731407</v>
      </c>
      <c r="Q169" s="182">
        <f>RES_hhdet_emih!Q169/RES_summary!Q$19</f>
        <v>0.60848789493478428</v>
      </c>
    </row>
    <row r="170" spans="1:17" ht="12" customHeight="1" x14ac:dyDescent="0.25">
      <c r="A170" s="147" t="s">
        <v>59</v>
      </c>
      <c r="B170" s="181">
        <f>RES_hhdet_emih!B170/RES_summary!B$19</f>
        <v>0</v>
      </c>
      <c r="C170" s="181">
        <f>RES_hhdet_emih!C170/RES_summary!C$19</f>
        <v>0</v>
      </c>
      <c r="D170" s="181">
        <f>RES_hhdet_emih!D170/RES_summary!D$19</f>
        <v>0</v>
      </c>
      <c r="E170" s="181">
        <f>RES_hhdet_emih!E170/RES_summary!E$19</f>
        <v>0</v>
      </c>
      <c r="F170" s="181">
        <f>RES_hhdet_emih!F170/RES_summary!F$19</f>
        <v>0</v>
      </c>
      <c r="G170" s="181">
        <f>RES_hhdet_emih!G170/RES_summary!G$19</f>
        <v>0</v>
      </c>
      <c r="H170" s="181">
        <f>RES_hhdet_emih!H170/RES_summary!H$19</f>
        <v>0</v>
      </c>
      <c r="I170" s="181">
        <f>RES_hhdet_emih!I170/RES_summary!I$19</f>
        <v>0</v>
      </c>
      <c r="J170" s="181">
        <f>RES_hhdet_emih!J170/RES_summary!J$19</f>
        <v>0</v>
      </c>
      <c r="K170" s="181">
        <f>RES_hhdet_emih!K170/RES_summary!K$19</f>
        <v>0</v>
      </c>
      <c r="L170" s="181">
        <f>RES_hhdet_emih!L170/RES_summary!L$19</f>
        <v>0</v>
      </c>
      <c r="M170" s="181">
        <f>RES_hhdet_emih!M170/RES_summary!M$19</f>
        <v>0</v>
      </c>
      <c r="N170" s="181">
        <f>RES_hhdet_emih!N170/RES_summary!N$19</f>
        <v>0</v>
      </c>
      <c r="O170" s="181">
        <f>RES_hhdet_emih!O170/RES_summary!O$19</f>
        <v>0</v>
      </c>
      <c r="P170" s="181">
        <f>RES_hhdet_emih!P170/RES_summary!P$19</f>
        <v>0</v>
      </c>
      <c r="Q170" s="181">
        <f>RES_hhdet_emih!Q170/RES_summary!Q$19</f>
        <v>0</v>
      </c>
    </row>
    <row r="171" spans="1:17" ht="12" customHeight="1" x14ac:dyDescent="0.25">
      <c r="A171" s="163" t="s">
        <v>142</v>
      </c>
      <c r="B171" s="180">
        <f>RES_hhdet_emih!B171/RES_summary!B$19</f>
        <v>0</v>
      </c>
      <c r="C171" s="180">
        <f>RES_hhdet_emih!C171/RES_summary!C$19</f>
        <v>0</v>
      </c>
      <c r="D171" s="180">
        <f>RES_hhdet_emih!D171/RES_summary!D$19</f>
        <v>0</v>
      </c>
      <c r="E171" s="180">
        <f>RES_hhdet_emih!E171/RES_summary!E$19</f>
        <v>0</v>
      </c>
      <c r="F171" s="180">
        <f>RES_hhdet_emih!F171/RES_summary!F$19</f>
        <v>0</v>
      </c>
      <c r="G171" s="180">
        <f>RES_hhdet_emih!G171/RES_summary!G$19</f>
        <v>0</v>
      </c>
      <c r="H171" s="180">
        <f>RES_hhdet_emih!H171/RES_summary!H$19</f>
        <v>0</v>
      </c>
      <c r="I171" s="180">
        <f>RES_hhdet_emih!I171/RES_summary!I$19</f>
        <v>0</v>
      </c>
      <c r="J171" s="180">
        <f>RES_hhdet_emih!J171/RES_summary!J$19</f>
        <v>0</v>
      </c>
      <c r="K171" s="180">
        <f>RES_hhdet_emih!K171/RES_summary!K$19</f>
        <v>0</v>
      </c>
      <c r="L171" s="180">
        <f>RES_hhdet_emih!L171/RES_summary!L$19</f>
        <v>0</v>
      </c>
      <c r="M171" s="180">
        <f>RES_hhdet_emih!M171/RES_summary!M$19</f>
        <v>0</v>
      </c>
      <c r="N171" s="180">
        <f>RES_hhdet_emih!N171/RES_summary!N$19</f>
        <v>0</v>
      </c>
      <c r="O171" s="180">
        <f>RES_hhdet_emih!O171/RES_summary!O$19</f>
        <v>0</v>
      </c>
      <c r="P171" s="180">
        <f>RES_hhdet_emih!P171/RES_summary!P$19</f>
        <v>0</v>
      </c>
      <c r="Q171" s="180">
        <f>RES_hhdet_emih!Q171/RES_summary!Q$19</f>
        <v>0</v>
      </c>
    </row>
    <row r="172" spans="1:17" ht="12" customHeight="1" x14ac:dyDescent="0.25">
      <c r="A172" s="161" t="s">
        <v>141</v>
      </c>
      <c r="B172" s="179">
        <f>RES_hhdet_emih!B172/RES_summary!B$19</f>
        <v>0</v>
      </c>
      <c r="C172" s="179">
        <f>RES_hhdet_emih!C172/RES_summary!C$19</f>
        <v>0</v>
      </c>
      <c r="D172" s="179">
        <f>RES_hhdet_emih!D172/RES_summary!D$19</f>
        <v>0</v>
      </c>
      <c r="E172" s="179">
        <f>RES_hhdet_emih!E172/RES_summary!E$19</f>
        <v>0</v>
      </c>
      <c r="F172" s="179">
        <f>RES_hhdet_emih!F172/RES_summary!F$19</f>
        <v>0</v>
      </c>
      <c r="G172" s="179">
        <f>RES_hhdet_emih!G172/RES_summary!G$19</f>
        <v>0</v>
      </c>
      <c r="H172" s="179">
        <f>RES_hhdet_emih!H172/RES_summary!H$19</f>
        <v>0</v>
      </c>
      <c r="I172" s="179">
        <f>RES_hhdet_emih!I172/RES_summary!I$19</f>
        <v>0</v>
      </c>
      <c r="J172" s="179">
        <f>RES_hhdet_emih!J172/RES_summary!J$19</f>
        <v>0</v>
      </c>
      <c r="K172" s="179">
        <f>RES_hhdet_emih!K172/RES_summary!K$19</f>
        <v>0</v>
      </c>
      <c r="L172" s="179">
        <f>RES_hhdet_emih!L172/RES_summary!L$19</f>
        <v>0</v>
      </c>
      <c r="M172" s="179">
        <f>RES_hhdet_emih!M172/RES_summary!M$19</f>
        <v>0</v>
      </c>
      <c r="N172" s="179">
        <f>RES_hhdet_emih!N172/RES_summary!N$19</f>
        <v>0</v>
      </c>
      <c r="O172" s="179">
        <f>RES_hhdet_emih!O172/RES_summary!O$19</f>
        <v>0</v>
      </c>
      <c r="P172" s="179">
        <f>RES_hhdet_emih!P172/RES_summary!P$19</f>
        <v>0</v>
      </c>
      <c r="Q172" s="179">
        <f>RES_hhdet_emih!Q172/RES_summary!Q$19</f>
        <v>0</v>
      </c>
    </row>
    <row r="173" spans="1:17" ht="12" customHeight="1" x14ac:dyDescent="0.25">
      <c r="A173" s="148" t="s">
        <v>60</v>
      </c>
      <c r="B173" s="177">
        <f>RES_hhdet_emih!B173/RES_summary!B$19</f>
        <v>0</v>
      </c>
      <c r="C173" s="177">
        <f>RES_hhdet_emih!C173/RES_summary!C$19</f>
        <v>0</v>
      </c>
      <c r="D173" s="177">
        <f>RES_hhdet_emih!D173/RES_summary!D$19</f>
        <v>0</v>
      </c>
      <c r="E173" s="177">
        <f>RES_hhdet_emih!E173/RES_summary!E$19</f>
        <v>0</v>
      </c>
      <c r="F173" s="177">
        <f>RES_hhdet_emih!F173/RES_summary!F$19</f>
        <v>0</v>
      </c>
      <c r="G173" s="177">
        <f>RES_hhdet_emih!G173/RES_summary!G$19</f>
        <v>0</v>
      </c>
      <c r="H173" s="177">
        <f>RES_hhdet_emih!H173/RES_summary!H$19</f>
        <v>0</v>
      </c>
      <c r="I173" s="177">
        <f>RES_hhdet_emih!I173/RES_summary!I$19</f>
        <v>0</v>
      </c>
      <c r="J173" s="177">
        <f>RES_hhdet_emih!J173/RES_summary!J$19</f>
        <v>0</v>
      </c>
      <c r="K173" s="177">
        <f>RES_hhdet_emih!K173/RES_summary!K$19</f>
        <v>0</v>
      </c>
      <c r="L173" s="177">
        <f>RES_hhdet_emih!L173/RES_summary!L$19</f>
        <v>0</v>
      </c>
      <c r="M173" s="177">
        <f>RES_hhdet_emih!M173/RES_summary!M$19</f>
        <v>0</v>
      </c>
      <c r="N173" s="177">
        <f>RES_hhdet_emih!N173/RES_summary!N$19</f>
        <v>0</v>
      </c>
      <c r="O173" s="177">
        <f>RES_hhdet_emih!O173/RES_summary!O$19</f>
        <v>0</v>
      </c>
      <c r="P173" s="177">
        <f>RES_hhdet_emih!P173/RES_summary!P$19</f>
        <v>0</v>
      </c>
      <c r="Q173" s="177">
        <f>RES_hhdet_emih!Q173/RES_summary!Q$19</f>
        <v>0</v>
      </c>
    </row>
    <row r="174" spans="1:17" ht="12" customHeight="1" x14ac:dyDescent="0.25">
      <c r="A174" s="159" t="s">
        <v>59</v>
      </c>
      <c r="B174" s="176">
        <f>RES_hhdet_emih!B174/RES_summary!B$19</f>
        <v>0</v>
      </c>
      <c r="C174" s="176">
        <f>RES_hhdet_emih!C174/RES_summary!C$19</f>
        <v>0</v>
      </c>
      <c r="D174" s="176">
        <f>RES_hhdet_emih!D174/RES_summary!D$19</f>
        <v>0</v>
      </c>
      <c r="E174" s="176">
        <f>RES_hhdet_emih!E174/RES_summary!E$19</f>
        <v>0</v>
      </c>
      <c r="F174" s="176">
        <f>RES_hhdet_emih!F174/RES_summary!F$19</f>
        <v>0</v>
      </c>
      <c r="G174" s="176">
        <f>RES_hhdet_emih!G174/RES_summary!G$19</f>
        <v>0</v>
      </c>
      <c r="H174" s="176">
        <f>RES_hhdet_emih!H174/RES_summary!H$19</f>
        <v>0</v>
      </c>
      <c r="I174" s="176">
        <f>RES_hhdet_emih!I174/RES_summary!I$19</f>
        <v>0</v>
      </c>
      <c r="J174" s="176">
        <f>RES_hhdet_emih!J174/RES_summary!J$19</f>
        <v>0</v>
      </c>
      <c r="K174" s="176">
        <f>RES_hhdet_emih!K174/RES_summary!K$19</f>
        <v>0</v>
      </c>
      <c r="L174" s="176">
        <f>RES_hhdet_emih!L174/RES_summary!L$19</f>
        <v>0</v>
      </c>
      <c r="M174" s="176">
        <f>RES_hhdet_emih!M174/RES_summary!M$19</f>
        <v>0</v>
      </c>
      <c r="N174" s="176">
        <f>RES_hhdet_emih!N174/RES_summary!N$19</f>
        <v>0</v>
      </c>
      <c r="O174" s="176">
        <f>RES_hhdet_emih!O174/RES_summary!O$19</f>
        <v>0</v>
      </c>
      <c r="P174" s="176">
        <f>RES_hhdet_emih!P174/RES_summary!P$19</f>
        <v>0</v>
      </c>
      <c r="Q174" s="176">
        <f>RES_hhdet_emih!Q174/RES_summary!Q$19</f>
        <v>0</v>
      </c>
    </row>
    <row r="175" spans="1:17" ht="12" customHeight="1" x14ac:dyDescent="0.25">
      <c r="A175" s="158" t="s">
        <v>62</v>
      </c>
      <c r="B175" s="178">
        <f>RES_hhdet_emih!B175/RES_summary!B$19</f>
        <v>2.2943670147113147</v>
      </c>
      <c r="C175" s="178">
        <f>RES_hhdet_emih!C175/RES_summary!C$19</f>
        <v>2.2410644958965853</v>
      </c>
      <c r="D175" s="178">
        <f>RES_hhdet_emih!D175/RES_summary!D$19</f>
        <v>2.1578334424453747</v>
      </c>
      <c r="E175" s="178">
        <f>RES_hhdet_emih!E175/RES_summary!E$19</f>
        <v>2.2842462282818929</v>
      </c>
      <c r="F175" s="178">
        <f>RES_hhdet_emih!F175/RES_summary!F$19</f>
        <v>2.3104247295323685</v>
      </c>
      <c r="G175" s="178">
        <f>RES_hhdet_emih!G175/RES_summary!G$19</f>
        <v>2.1099984393448734</v>
      </c>
      <c r="H175" s="178">
        <f>RES_hhdet_emih!H175/RES_summary!H$19</f>
        <v>1.7160148728905917</v>
      </c>
      <c r="I175" s="178">
        <f>RES_hhdet_emih!I175/RES_summary!I$19</f>
        <v>1.8431227555422751</v>
      </c>
      <c r="J175" s="178">
        <f>RES_hhdet_emih!J175/RES_summary!J$19</f>
        <v>1.6691965845218359</v>
      </c>
      <c r="K175" s="178">
        <f>RES_hhdet_emih!K175/RES_summary!K$19</f>
        <v>1.6568891873307805</v>
      </c>
      <c r="L175" s="178">
        <f>RES_hhdet_emih!L175/RES_summary!L$19</f>
        <v>1.602449976029805</v>
      </c>
      <c r="M175" s="178">
        <f>RES_hhdet_emih!M175/RES_summary!M$19</f>
        <v>1.7416065899674091</v>
      </c>
      <c r="N175" s="178">
        <f>RES_hhdet_emih!N175/RES_summary!N$19</f>
        <v>1.646620818931591</v>
      </c>
      <c r="O175" s="178">
        <f>RES_hhdet_emih!O175/RES_summary!O$19</f>
        <v>1.5644165971916</v>
      </c>
      <c r="P175" s="178">
        <f>RES_hhdet_emih!P175/RES_summary!P$19</f>
        <v>1.4834722895364938</v>
      </c>
      <c r="Q175" s="178">
        <f>RES_hhdet_emih!Q175/RES_summary!Q$19</f>
        <v>1.5260990724362791</v>
      </c>
    </row>
    <row r="176" spans="1:17" ht="12" customHeight="1" x14ac:dyDescent="0.25">
      <c r="A176" s="23" t="s">
        <v>57</v>
      </c>
      <c r="B176" s="177">
        <f>RES_hhdet_emih!B176/RES_summary!B$19</f>
        <v>4.5793626711935271</v>
      </c>
      <c r="C176" s="177">
        <f>RES_hhdet_emih!C176/RES_summary!C$19</f>
        <v>3.5149277154198408</v>
      </c>
      <c r="D176" s="177">
        <f>RES_hhdet_emih!D176/RES_summary!D$19</f>
        <v>3.4501052354117991</v>
      </c>
      <c r="E176" s="177">
        <f>RES_hhdet_emih!E176/RES_summary!E$19</f>
        <v>3.7414409935277373</v>
      </c>
      <c r="F176" s="177">
        <f>RES_hhdet_emih!F176/RES_summary!F$19</f>
        <v>3.8721887404264477</v>
      </c>
      <c r="G176" s="177">
        <f>RES_hhdet_emih!G176/RES_summary!G$19</f>
        <v>3.7725592620588726</v>
      </c>
      <c r="H176" s="177">
        <f>RES_hhdet_emih!H176/RES_summary!H$19</f>
        <v>3.4360867925625382</v>
      </c>
      <c r="I176" s="177">
        <f>RES_hhdet_emih!I176/RES_summary!I$19</f>
        <v>3.7053816981759247</v>
      </c>
      <c r="J176" s="177">
        <f>RES_hhdet_emih!J176/RES_summary!J$19</f>
        <v>3.5047834945276284</v>
      </c>
      <c r="K176" s="177">
        <f>RES_hhdet_emih!K176/RES_summary!K$19</f>
        <v>3.5879374180562995</v>
      </c>
      <c r="L176" s="177">
        <f>RES_hhdet_emih!L176/RES_summary!L$19</f>
        <v>3.5159511522260383</v>
      </c>
      <c r="M176" s="177">
        <f>RES_hhdet_emih!M176/RES_summary!M$19</f>
        <v>3.4683367356031867</v>
      </c>
      <c r="N176" s="177">
        <f>RES_hhdet_emih!N176/RES_summary!N$19</f>
        <v>3.3508233542369181</v>
      </c>
      <c r="O176" s="177">
        <f>RES_hhdet_emih!O176/RES_summary!O$19</f>
        <v>2.9871033664895994</v>
      </c>
      <c r="P176" s="177">
        <f>RES_hhdet_emih!P176/RES_summary!P$19</f>
        <v>2.9282667925986074</v>
      </c>
      <c r="Q176" s="177">
        <f>RES_hhdet_emih!Q176/RES_summary!Q$19</f>
        <v>3.0337325163465549</v>
      </c>
    </row>
    <row r="177" spans="1:17" ht="12" customHeight="1" x14ac:dyDescent="0.25">
      <c r="A177" s="29" t="s">
        <v>140</v>
      </c>
      <c r="B177" s="176">
        <f>RES_hhdet_emih!B177/RES_summary!B$19</f>
        <v>0</v>
      </c>
      <c r="C177" s="176">
        <f>RES_hhdet_emih!C177/RES_summary!C$19</f>
        <v>0</v>
      </c>
      <c r="D177" s="176">
        <f>RES_hhdet_emih!D177/RES_summary!D$19</f>
        <v>0</v>
      </c>
      <c r="E177" s="176">
        <f>RES_hhdet_emih!E177/RES_summary!E$19</f>
        <v>0</v>
      </c>
      <c r="F177" s="176">
        <f>RES_hhdet_emih!F177/RES_summary!F$19</f>
        <v>0</v>
      </c>
      <c r="G177" s="176">
        <f>RES_hhdet_emih!G177/RES_summary!G$19</f>
        <v>0</v>
      </c>
      <c r="H177" s="176">
        <f>RES_hhdet_emih!H177/RES_summary!H$19</f>
        <v>0</v>
      </c>
      <c r="I177" s="176">
        <f>RES_hhdet_emih!I177/RES_summary!I$19</f>
        <v>0</v>
      </c>
      <c r="J177" s="176">
        <f>RES_hhdet_emih!J177/RES_summary!J$19</f>
        <v>0</v>
      </c>
      <c r="K177" s="176">
        <f>RES_hhdet_emih!K177/RES_summary!K$19</f>
        <v>0</v>
      </c>
      <c r="L177" s="176">
        <f>RES_hhdet_emih!L177/RES_summary!L$19</f>
        <v>0</v>
      </c>
      <c r="M177" s="176">
        <f>RES_hhdet_emih!M177/RES_summary!M$19</f>
        <v>0</v>
      </c>
      <c r="N177" s="176">
        <f>RES_hhdet_emih!N177/RES_summary!N$19</f>
        <v>0</v>
      </c>
      <c r="O177" s="176">
        <f>RES_hhdet_emih!O177/RES_summary!O$19</f>
        <v>0</v>
      </c>
      <c r="P177" s="176">
        <f>RES_hhdet_emih!P177/RES_summary!P$19</f>
        <v>0</v>
      </c>
      <c r="Q177" s="176">
        <f>RES_hhdet_emih!Q177/RES_summary!Q$19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175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0</v>
      </c>
      <c r="D3" s="168">
        <f t="shared" ref="D3" si="1">SUM(D4,D7,D9,D19)</f>
        <v>0</v>
      </c>
      <c r="E3" s="168">
        <f t="shared" ref="E3" si="2">SUM(E4,E7,E9,E19)</f>
        <v>0</v>
      </c>
      <c r="F3" s="168">
        <f t="shared" ref="F3" si="3">SUM(F4,F7,F9,F19)</f>
        <v>0</v>
      </c>
      <c r="G3" s="168">
        <f t="shared" ref="G3" si="4">SUM(G4,G7,G9,G19)</f>
        <v>0</v>
      </c>
      <c r="H3" s="168">
        <f t="shared" ref="H3" si="5">SUM(H4,H7,H9,H19)</f>
        <v>0</v>
      </c>
      <c r="I3" s="168">
        <f t="shared" ref="I3" si="6">SUM(I4,I7,I9,I19)</f>
        <v>0</v>
      </c>
      <c r="J3" s="168">
        <f t="shared" ref="J3" si="7">SUM(J4,J7,J9,J19)</f>
        <v>0</v>
      </c>
      <c r="K3" s="168">
        <f t="shared" ref="K3" si="8">SUM(K4,K7,K9,K19)</f>
        <v>0</v>
      </c>
      <c r="L3" s="168">
        <f t="shared" ref="L3" si="9">SUM(L4,L7,L9,L19)</f>
        <v>0</v>
      </c>
      <c r="M3" s="168">
        <f t="shared" ref="M3" si="10">SUM(M4,M7,M9,M19)</f>
        <v>0</v>
      </c>
      <c r="N3" s="168">
        <f t="shared" ref="N3" si="11">SUM(N4,N7,N9,N19)</f>
        <v>0</v>
      </c>
      <c r="O3" s="168">
        <f t="shared" ref="O3" si="12">SUM(O4,O7,O9,O19)</f>
        <v>0</v>
      </c>
      <c r="P3" s="168">
        <f t="shared" ref="P3" si="13">SUM(P4,P7,P9,P19)</f>
        <v>0</v>
      </c>
      <c r="Q3" s="168">
        <f t="shared" ref="Q3" si="14">SUM(Q4,Q7,Q9,Q19)</f>
        <v>0</v>
      </c>
    </row>
    <row r="4" spans="1:17" ht="12.95" customHeight="1" x14ac:dyDescent="0.25">
      <c r="A4" s="158" t="s">
        <v>65</v>
      </c>
      <c r="B4" s="157"/>
      <c r="C4" s="157">
        <f t="shared" ref="C4" si="15">SUM(C5:C6)</f>
        <v>0</v>
      </c>
      <c r="D4" s="157">
        <f t="shared" ref="D4:Q4" si="16">SUM(D5:D6)</f>
        <v>0</v>
      </c>
      <c r="E4" s="157">
        <f t="shared" si="16"/>
        <v>0</v>
      </c>
      <c r="F4" s="157">
        <f t="shared" si="16"/>
        <v>0</v>
      </c>
      <c r="G4" s="157">
        <f t="shared" si="16"/>
        <v>0</v>
      </c>
      <c r="H4" s="157">
        <f t="shared" si="16"/>
        <v>0</v>
      </c>
      <c r="I4" s="157">
        <f t="shared" si="16"/>
        <v>0</v>
      </c>
      <c r="J4" s="157">
        <f t="shared" si="16"/>
        <v>0</v>
      </c>
      <c r="K4" s="157">
        <f t="shared" si="16"/>
        <v>0</v>
      </c>
      <c r="L4" s="157">
        <f t="shared" si="16"/>
        <v>0</v>
      </c>
      <c r="M4" s="157">
        <f t="shared" si="16"/>
        <v>0</v>
      </c>
      <c r="N4" s="157">
        <f t="shared" si="16"/>
        <v>0</v>
      </c>
      <c r="O4" s="157">
        <f t="shared" si="16"/>
        <v>0</v>
      </c>
      <c r="P4" s="157">
        <f t="shared" si="16"/>
        <v>0</v>
      </c>
      <c r="Q4" s="157">
        <f t="shared" si="16"/>
        <v>0</v>
      </c>
    </row>
    <row r="5" spans="1:17" ht="12" customHeight="1" x14ac:dyDescent="0.25">
      <c r="A5" s="23" t="s">
        <v>58</v>
      </c>
      <c r="B5" s="156"/>
      <c r="C5" s="156">
        <v>0</v>
      </c>
      <c r="D5" s="156">
        <v>0</v>
      </c>
      <c r="E5" s="156">
        <v>0</v>
      </c>
      <c r="F5" s="156">
        <v>0</v>
      </c>
      <c r="G5" s="156">
        <v>0</v>
      </c>
      <c r="H5" s="156">
        <v>0</v>
      </c>
      <c r="I5" s="156">
        <v>0</v>
      </c>
      <c r="J5" s="156">
        <v>0</v>
      </c>
      <c r="K5" s="156">
        <v>0</v>
      </c>
      <c r="L5" s="156">
        <v>0</v>
      </c>
      <c r="M5" s="156">
        <v>0</v>
      </c>
      <c r="N5" s="156">
        <v>0</v>
      </c>
      <c r="O5" s="156">
        <v>0</v>
      </c>
      <c r="P5" s="156">
        <v>0</v>
      </c>
      <c r="Q5" s="156">
        <v>0</v>
      </c>
    </row>
    <row r="6" spans="1:17" ht="12" customHeight="1" x14ac:dyDescent="0.25">
      <c r="A6" s="23" t="s">
        <v>60</v>
      </c>
      <c r="B6" s="156"/>
      <c r="C6" s="156">
        <v>0</v>
      </c>
      <c r="D6" s="156">
        <v>0</v>
      </c>
      <c r="E6" s="156">
        <v>0</v>
      </c>
      <c r="F6" s="156">
        <v>0</v>
      </c>
      <c r="G6" s="156">
        <v>0</v>
      </c>
      <c r="H6" s="156">
        <v>0</v>
      </c>
      <c r="I6" s="156">
        <v>0</v>
      </c>
      <c r="J6" s="156">
        <v>0</v>
      </c>
      <c r="K6" s="156">
        <v>0</v>
      </c>
      <c r="L6" s="156">
        <v>0</v>
      </c>
      <c r="M6" s="156">
        <v>0</v>
      </c>
      <c r="N6" s="156">
        <v>0</v>
      </c>
      <c r="O6" s="156">
        <v>0</v>
      </c>
      <c r="P6" s="156">
        <v>0</v>
      </c>
      <c r="Q6" s="156">
        <v>0</v>
      </c>
    </row>
    <row r="7" spans="1:17" ht="12.95" customHeight="1" x14ac:dyDescent="0.25">
      <c r="A7" s="158" t="s">
        <v>112</v>
      </c>
      <c r="B7" s="157"/>
      <c r="C7" s="157">
        <f t="shared" ref="C7:Q7" si="17">C8</f>
        <v>0</v>
      </c>
      <c r="D7" s="157">
        <f t="shared" si="17"/>
        <v>0</v>
      </c>
      <c r="E7" s="157">
        <f t="shared" si="17"/>
        <v>0</v>
      </c>
      <c r="F7" s="157">
        <f t="shared" si="17"/>
        <v>0</v>
      </c>
      <c r="G7" s="157">
        <f t="shared" si="17"/>
        <v>0</v>
      </c>
      <c r="H7" s="157">
        <f t="shared" si="17"/>
        <v>0</v>
      </c>
      <c r="I7" s="157">
        <f t="shared" si="17"/>
        <v>0</v>
      </c>
      <c r="J7" s="157">
        <f t="shared" si="17"/>
        <v>0</v>
      </c>
      <c r="K7" s="157">
        <f t="shared" si="17"/>
        <v>0</v>
      </c>
      <c r="L7" s="157">
        <f t="shared" si="17"/>
        <v>0</v>
      </c>
      <c r="M7" s="157">
        <f t="shared" si="17"/>
        <v>0</v>
      </c>
      <c r="N7" s="157">
        <f t="shared" si="17"/>
        <v>0</v>
      </c>
      <c r="O7" s="157">
        <f t="shared" si="17"/>
        <v>0</v>
      </c>
      <c r="P7" s="157">
        <f t="shared" si="17"/>
        <v>0</v>
      </c>
      <c r="Q7" s="157">
        <f t="shared" si="17"/>
        <v>0</v>
      </c>
    </row>
    <row r="8" spans="1:17" ht="12" customHeight="1" x14ac:dyDescent="0.25">
      <c r="A8" s="23" t="s">
        <v>60</v>
      </c>
      <c r="B8" s="156"/>
      <c r="C8" s="156">
        <v>0</v>
      </c>
      <c r="D8" s="156">
        <v>0</v>
      </c>
      <c r="E8" s="156">
        <v>0</v>
      </c>
      <c r="F8" s="156">
        <v>0</v>
      </c>
      <c r="G8" s="156">
        <v>0</v>
      </c>
      <c r="H8" s="156">
        <v>0</v>
      </c>
      <c r="I8" s="156">
        <v>0</v>
      </c>
      <c r="J8" s="156">
        <v>0</v>
      </c>
      <c r="K8" s="156">
        <v>0</v>
      </c>
      <c r="L8" s="156">
        <v>0</v>
      </c>
      <c r="M8" s="156">
        <v>0</v>
      </c>
      <c r="N8" s="156">
        <v>0</v>
      </c>
      <c r="O8" s="156">
        <v>0</v>
      </c>
      <c r="P8" s="156">
        <v>0</v>
      </c>
      <c r="Q8" s="156">
        <v>0</v>
      </c>
    </row>
    <row r="9" spans="1:17" ht="12" customHeight="1" x14ac:dyDescent="0.25">
      <c r="A9" s="158" t="s">
        <v>63</v>
      </c>
      <c r="B9" s="157"/>
      <c r="C9" s="157">
        <f t="shared" ref="C9" si="18">SUM(C10:C12,C15:C16)</f>
        <v>0</v>
      </c>
      <c r="D9" s="157">
        <f t="shared" ref="D9" si="19">SUM(D10:D12,D15:D16)</f>
        <v>0</v>
      </c>
      <c r="E9" s="157">
        <f t="shared" ref="E9" si="20">SUM(E10:E12,E15:E16)</f>
        <v>0</v>
      </c>
      <c r="F9" s="157">
        <f t="shared" ref="F9" si="21">SUM(F10:F12,F15:F16)</f>
        <v>0</v>
      </c>
      <c r="G9" s="157">
        <f t="shared" ref="G9" si="22">SUM(G10:G12,G15:G16)</f>
        <v>0</v>
      </c>
      <c r="H9" s="157">
        <f t="shared" ref="H9" si="23">SUM(H10:H12,H15:H16)</f>
        <v>0</v>
      </c>
      <c r="I9" s="157">
        <f t="shared" ref="I9" si="24">SUM(I10:I12,I15:I16)</f>
        <v>0</v>
      </c>
      <c r="J9" s="157">
        <f t="shared" ref="J9" si="25">SUM(J10:J12,J15:J16)</f>
        <v>0</v>
      </c>
      <c r="K9" s="157">
        <f t="shared" ref="K9" si="26">SUM(K10:K12,K15:K16)</f>
        <v>0</v>
      </c>
      <c r="L9" s="157">
        <f t="shared" ref="L9" si="27">SUM(L10:L12,L15:L16)</f>
        <v>0</v>
      </c>
      <c r="M9" s="157">
        <f t="shared" ref="M9" si="28">SUM(M10:M12,M15:M16)</f>
        <v>0</v>
      </c>
      <c r="N9" s="157">
        <f t="shared" ref="N9" si="29">SUM(N10:N12,N15:N16)</f>
        <v>0</v>
      </c>
      <c r="O9" s="157">
        <f t="shared" ref="O9" si="30">SUM(O10:O12,O15:O16)</f>
        <v>0</v>
      </c>
      <c r="P9" s="157">
        <f t="shared" ref="P9" si="31">SUM(P10:P12,P15:P16)</f>
        <v>0</v>
      </c>
      <c r="Q9" s="157">
        <f t="shared" ref="Q9" si="32">SUM(Q10:Q12,Q15:Q16)</f>
        <v>0</v>
      </c>
    </row>
    <row r="10" spans="1:17" ht="12" customHeight="1" x14ac:dyDescent="0.25">
      <c r="A10" s="167" t="s">
        <v>171</v>
      </c>
      <c r="B10" s="132"/>
      <c r="C10" s="132">
        <v>0</v>
      </c>
      <c r="D10" s="132">
        <v>0</v>
      </c>
      <c r="E10" s="132">
        <v>0</v>
      </c>
      <c r="F10" s="132">
        <v>0</v>
      </c>
      <c r="G10" s="132">
        <v>0</v>
      </c>
      <c r="H10" s="132">
        <v>0</v>
      </c>
      <c r="I10" s="132">
        <v>0</v>
      </c>
      <c r="J10" s="132">
        <v>0</v>
      </c>
      <c r="K10" s="132">
        <v>0</v>
      </c>
      <c r="L10" s="132">
        <v>0</v>
      </c>
      <c r="M10" s="132">
        <v>0</v>
      </c>
      <c r="N10" s="132">
        <v>0</v>
      </c>
      <c r="O10" s="132">
        <v>0</v>
      </c>
      <c r="P10" s="132">
        <v>0</v>
      </c>
      <c r="Q10" s="132">
        <v>0</v>
      </c>
    </row>
    <row r="11" spans="1:17" ht="12" customHeight="1" x14ac:dyDescent="0.25">
      <c r="A11" s="167" t="s">
        <v>144</v>
      </c>
      <c r="B11" s="132"/>
      <c r="C11" s="132">
        <v>0</v>
      </c>
      <c r="D11" s="132">
        <v>0</v>
      </c>
      <c r="E11" s="132">
        <v>0</v>
      </c>
      <c r="F11" s="132">
        <v>0</v>
      </c>
      <c r="G11" s="132">
        <v>0</v>
      </c>
      <c r="H11" s="132">
        <v>0</v>
      </c>
      <c r="I11" s="132">
        <v>0</v>
      </c>
      <c r="J11" s="132">
        <v>0</v>
      </c>
      <c r="K11" s="132">
        <v>0</v>
      </c>
      <c r="L11" s="132">
        <v>0</v>
      </c>
      <c r="M11" s="132">
        <v>0</v>
      </c>
      <c r="N11" s="132">
        <v>0</v>
      </c>
      <c r="O11" s="132">
        <v>0</v>
      </c>
      <c r="P11" s="132">
        <v>0</v>
      </c>
      <c r="Q11" s="132">
        <v>0</v>
      </c>
    </row>
    <row r="12" spans="1:17" ht="12" customHeight="1" x14ac:dyDescent="0.25">
      <c r="A12" s="167" t="s">
        <v>143</v>
      </c>
      <c r="B12" s="132"/>
      <c r="C12" s="132">
        <f t="shared" ref="C12" si="33">SUM(C13:C14)</f>
        <v>0</v>
      </c>
      <c r="D12" s="132">
        <f t="shared" ref="D12" si="34">SUM(D13:D14)</f>
        <v>0</v>
      </c>
      <c r="E12" s="132">
        <f t="shared" ref="E12" si="35">SUM(E13:E14)</f>
        <v>0</v>
      </c>
      <c r="F12" s="132">
        <f t="shared" ref="F12" si="36">SUM(F13:F14)</f>
        <v>0</v>
      </c>
      <c r="G12" s="132">
        <f t="shared" ref="G12" si="37">SUM(G13:G14)</f>
        <v>0</v>
      </c>
      <c r="H12" s="132">
        <f t="shared" ref="H12" si="38">SUM(H13:H14)</f>
        <v>0</v>
      </c>
      <c r="I12" s="132">
        <f t="shared" ref="I12" si="39">SUM(I13:I14)</f>
        <v>0</v>
      </c>
      <c r="J12" s="132">
        <f t="shared" ref="J12" si="40">SUM(J13:J14)</f>
        <v>0</v>
      </c>
      <c r="K12" s="132">
        <f t="shared" ref="K12" si="41">SUM(K13:K14)</f>
        <v>0</v>
      </c>
      <c r="L12" s="132">
        <f t="shared" ref="L12" si="42">SUM(L13:L14)</f>
        <v>0</v>
      </c>
      <c r="M12" s="132">
        <f t="shared" ref="M12" si="43">SUM(M13:M14)</f>
        <v>0</v>
      </c>
      <c r="N12" s="132">
        <f t="shared" ref="N12" si="44">SUM(N13:N14)</f>
        <v>0</v>
      </c>
      <c r="O12" s="132">
        <f t="shared" ref="O12" si="45">SUM(O13:O14)</f>
        <v>0</v>
      </c>
      <c r="P12" s="132">
        <f t="shared" ref="P12" si="46">SUM(P13:P14)</f>
        <v>0</v>
      </c>
      <c r="Q12" s="132">
        <f t="shared" ref="Q12" si="47">SUM(Q13:Q14)</f>
        <v>0</v>
      </c>
    </row>
    <row r="13" spans="1:17" ht="12" customHeight="1" x14ac:dyDescent="0.25">
      <c r="A13" s="166" t="s">
        <v>57</v>
      </c>
      <c r="B13" s="165"/>
      <c r="C13" s="165">
        <v>0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I13" s="165">
        <v>0</v>
      </c>
      <c r="J13" s="165">
        <v>0</v>
      </c>
      <c r="K13" s="165">
        <v>0</v>
      </c>
      <c r="L13" s="165">
        <v>0</v>
      </c>
      <c r="M13" s="165">
        <v>0</v>
      </c>
      <c r="N13" s="165">
        <v>0</v>
      </c>
      <c r="O13" s="165">
        <v>0</v>
      </c>
      <c r="P13" s="165">
        <v>0</v>
      </c>
      <c r="Q13" s="165">
        <v>0</v>
      </c>
    </row>
    <row r="14" spans="1:17" ht="12" customHeight="1" x14ac:dyDescent="0.25">
      <c r="A14" s="147" t="s">
        <v>59</v>
      </c>
      <c r="B14" s="164"/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/>
      <c r="C15" s="162">
        <v>0</v>
      </c>
      <c r="D15" s="162">
        <v>0</v>
      </c>
      <c r="E15" s="162">
        <v>0</v>
      </c>
      <c r="F15" s="162">
        <v>0</v>
      </c>
      <c r="G15" s="162">
        <v>0</v>
      </c>
      <c r="H15" s="162">
        <v>0</v>
      </c>
      <c r="I15" s="162">
        <v>0</v>
      </c>
      <c r="J15" s="162">
        <v>0</v>
      </c>
      <c r="K15" s="162">
        <v>0</v>
      </c>
      <c r="L15" s="162">
        <v>0</v>
      </c>
      <c r="M15" s="162">
        <v>0</v>
      </c>
      <c r="N15" s="162">
        <v>0</v>
      </c>
      <c r="O15" s="162">
        <v>0</v>
      </c>
      <c r="P15" s="162">
        <v>0</v>
      </c>
      <c r="Q15" s="162">
        <v>0</v>
      </c>
    </row>
    <row r="16" spans="1:17" ht="12" customHeight="1" x14ac:dyDescent="0.25">
      <c r="A16" s="161" t="s">
        <v>141</v>
      </c>
      <c r="B16" s="160"/>
      <c r="C16" s="160">
        <f t="shared" ref="C16" si="48">SUM(C17:C18)</f>
        <v>0</v>
      </c>
      <c r="D16" s="160">
        <f t="shared" ref="D16" si="49">SUM(D17:D18)</f>
        <v>0</v>
      </c>
      <c r="E16" s="160">
        <f t="shared" ref="E16" si="50">SUM(E17:E18)</f>
        <v>0</v>
      </c>
      <c r="F16" s="160">
        <f t="shared" ref="F16" si="51">SUM(F17:F18)</f>
        <v>0</v>
      </c>
      <c r="G16" s="160">
        <f t="shared" ref="G16" si="52">SUM(G17:G18)</f>
        <v>0</v>
      </c>
      <c r="H16" s="160">
        <f t="shared" ref="H16" si="53">SUM(H17:H18)</f>
        <v>0</v>
      </c>
      <c r="I16" s="160">
        <f t="shared" ref="I16" si="54">SUM(I17:I18)</f>
        <v>0</v>
      </c>
      <c r="J16" s="160">
        <f t="shared" ref="J16" si="55">SUM(J17:J18)</f>
        <v>0</v>
      </c>
      <c r="K16" s="160">
        <f t="shared" ref="K16" si="56">SUM(K17:K18)</f>
        <v>0</v>
      </c>
      <c r="L16" s="160">
        <f t="shared" ref="L16" si="57">SUM(L17:L18)</f>
        <v>0</v>
      </c>
      <c r="M16" s="160">
        <f t="shared" ref="M16" si="58">SUM(M17:M18)</f>
        <v>0</v>
      </c>
      <c r="N16" s="160">
        <f t="shared" ref="N16" si="59">SUM(N17:N18)</f>
        <v>0</v>
      </c>
      <c r="O16" s="160">
        <f t="shared" ref="O16" si="60">SUM(O17:O18)</f>
        <v>0</v>
      </c>
      <c r="P16" s="160">
        <f t="shared" ref="P16" si="61">SUM(P17:P18)</f>
        <v>0</v>
      </c>
      <c r="Q16" s="160">
        <f t="shared" ref="Q16" si="62">SUM(Q17:Q18)</f>
        <v>0</v>
      </c>
    </row>
    <row r="17" spans="1:17" ht="12" customHeight="1" x14ac:dyDescent="0.25">
      <c r="A17" s="148" t="s">
        <v>60</v>
      </c>
      <c r="B17" s="156"/>
      <c r="C17" s="156">
        <v>0</v>
      </c>
      <c r="D17" s="156">
        <v>0</v>
      </c>
      <c r="E17" s="156">
        <v>0</v>
      </c>
      <c r="F17" s="156">
        <v>0</v>
      </c>
      <c r="G17" s="156">
        <v>0</v>
      </c>
      <c r="H17" s="156">
        <v>0</v>
      </c>
      <c r="I17" s="156">
        <v>0</v>
      </c>
      <c r="J17" s="156">
        <v>0</v>
      </c>
      <c r="K17" s="156">
        <v>0</v>
      </c>
      <c r="L17" s="156">
        <v>0</v>
      </c>
      <c r="M17" s="156">
        <v>0</v>
      </c>
      <c r="N17" s="156">
        <v>0</v>
      </c>
      <c r="O17" s="156">
        <v>0</v>
      </c>
      <c r="P17" s="156">
        <v>0</v>
      </c>
      <c r="Q17" s="156">
        <v>0</v>
      </c>
    </row>
    <row r="18" spans="1:17" ht="12" customHeight="1" x14ac:dyDescent="0.25">
      <c r="A18" s="148" t="s">
        <v>59</v>
      </c>
      <c r="B18" s="156"/>
      <c r="C18" s="156">
        <v>0</v>
      </c>
      <c r="D18" s="156">
        <v>0</v>
      </c>
      <c r="E18" s="156">
        <v>0</v>
      </c>
      <c r="F18" s="156">
        <v>0</v>
      </c>
      <c r="G18" s="156">
        <v>0</v>
      </c>
      <c r="H18" s="156">
        <v>0</v>
      </c>
      <c r="I18" s="156">
        <v>0</v>
      </c>
      <c r="J18" s="156">
        <v>0</v>
      </c>
      <c r="K18" s="156">
        <v>0</v>
      </c>
      <c r="L18" s="156">
        <v>0</v>
      </c>
      <c r="M18" s="156">
        <v>0</v>
      </c>
      <c r="N18" s="156">
        <v>0</v>
      </c>
      <c r="O18" s="156">
        <v>0</v>
      </c>
      <c r="P18" s="156">
        <v>0</v>
      </c>
      <c r="Q18" s="156">
        <v>0</v>
      </c>
    </row>
    <row r="19" spans="1:17" ht="12" customHeight="1" x14ac:dyDescent="0.25">
      <c r="A19" s="158" t="s">
        <v>62</v>
      </c>
      <c r="B19" s="157"/>
      <c r="C19" s="157">
        <f t="shared" ref="C19" si="63">SUM(C20:C22)</f>
        <v>0</v>
      </c>
      <c r="D19" s="157">
        <f t="shared" ref="D19" si="64">SUM(D20:D22)</f>
        <v>0</v>
      </c>
      <c r="E19" s="157">
        <f t="shared" ref="E19" si="65">SUM(E20:E22)</f>
        <v>0</v>
      </c>
      <c r="F19" s="157">
        <f t="shared" ref="F19" si="66">SUM(F20:F22)</f>
        <v>0</v>
      </c>
      <c r="G19" s="157">
        <f t="shared" ref="G19" si="67">SUM(G20:G22)</f>
        <v>0</v>
      </c>
      <c r="H19" s="157">
        <f t="shared" ref="H19" si="68">SUM(H20:H22)</f>
        <v>0</v>
      </c>
      <c r="I19" s="157">
        <f t="shared" ref="I19" si="69">SUM(I20:I22)</f>
        <v>0</v>
      </c>
      <c r="J19" s="157">
        <f t="shared" ref="J19" si="70">SUM(J20:J22)</f>
        <v>0</v>
      </c>
      <c r="K19" s="157">
        <f t="shared" ref="K19" si="71">SUM(K20:K22)</f>
        <v>0</v>
      </c>
      <c r="L19" s="157">
        <f t="shared" ref="L19" si="72">SUM(L20:L22)</f>
        <v>0</v>
      </c>
      <c r="M19" s="157">
        <f t="shared" ref="M19" si="73">SUM(M20:M22)</f>
        <v>0</v>
      </c>
      <c r="N19" s="157">
        <f t="shared" ref="N19" si="74">SUM(N20:N22)</f>
        <v>0</v>
      </c>
      <c r="O19" s="157">
        <f t="shared" ref="O19" si="75">SUM(O20:O22)</f>
        <v>0</v>
      </c>
      <c r="P19" s="157">
        <f t="shared" ref="P19" si="76">SUM(P20:P22)</f>
        <v>0</v>
      </c>
      <c r="Q19" s="157">
        <f t="shared" ref="Q19" si="77">SUM(Q20:Q22)</f>
        <v>0</v>
      </c>
    </row>
    <row r="20" spans="1:17" ht="12" customHeight="1" x14ac:dyDescent="0.25">
      <c r="A20" s="23" t="s">
        <v>58</v>
      </c>
      <c r="B20" s="156"/>
      <c r="C20" s="156">
        <v>0</v>
      </c>
      <c r="D20" s="156">
        <v>0</v>
      </c>
      <c r="E20" s="156">
        <v>0</v>
      </c>
      <c r="F20" s="156">
        <v>0</v>
      </c>
      <c r="G20" s="156">
        <v>0</v>
      </c>
      <c r="H20" s="156">
        <v>0</v>
      </c>
      <c r="I20" s="156">
        <v>0</v>
      </c>
      <c r="J20" s="156">
        <v>0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/>
      <c r="C21" s="156">
        <v>0</v>
      </c>
      <c r="D21" s="156">
        <v>0</v>
      </c>
      <c r="E21" s="156">
        <v>0</v>
      </c>
      <c r="F21" s="156">
        <v>0</v>
      </c>
      <c r="G21" s="156">
        <v>0</v>
      </c>
      <c r="H21" s="156">
        <v>0</v>
      </c>
      <c r="I21" s="156">
        <v>0</v>
      </c>
      <c r="J21" s="156">
        <v>0</v>
      </c>
      <c r="K21" s="156">
        <v>0</v>
      </c>
      <c r="L21" s="156">
        <v>0</v>
      </c>
      <c r="M21" s="156">
        <v>0</v>
      </c>
      <c r="N21" s="156">
        <v>0</v>
      </c>
      <c r="O21" s="156">
        <v>0</v>
      </c>
      <c r="P21" s="156">
        <v>0</v>
      </c>
      <c r="Q21" s="156">
        <v>0</v>
      </c>
    </row>
    <row r="22" spans="1:17" ht="12" customHeight="1" x14ac:dyDescent="0.25">
      <c r="A22" s="29" t="s">
        <v>140</v>
      </c>
      <c r="B22" s="57"/>
      <c r="C22" s="57">
        <v>0</v>
      </c>
      <c r="D22" s="57">
        <v>0</v>
      </c>
      <c r="E22" s="57">
        <v>0</v>
      </c>
      <c r="F22" s="57">
        <v>0</v>
      </c>
      <c r="G22" s="57">
        <v>0</v>
      </c>
      <c r="H22" s="57">
        <v>0</v>
      </c>
      <c r="I22" s="57">
        <v>0</v>
      </c>
      <c r="J22" s="57">
        <v>0</v>
      </c>
      <c r="K22" s="57">
        <v>0</v>
      </c>
      <c r="L22" s="57">
        <v>0</v>
      </c>
      <c r="M22" s="57">
        <v>0</v>
      </c>
      <c r="N22" s="57">
        <v>0</v>
      </c>
      <c r="O22" s="57">
        <v>0</v>
      </c>
      <c r="P22" s="57">
        <v>0</v>
      </c>
      <c r="Q22" s="57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78">SUM(C25,C28,C30,C39)</f>
        <v>1.0525659512571139</v>
      </c>
      <c r="D24" s="168">
        <f t="shared" ref="D24" si="79">SUM(D25,D28,D30,D39)</f>
        <v>1.0363471243916451</v>
      </c>
      <c r="E24" s="168">
        <f t="shared" ref="E24" si="80">SUM(E25,E28,E30,E39)</f>
        <v>1.4517792212552729</v>
      </c>
      <c r="F24" s="168">
        <f t="shared" ref="F24" si="81">SUM(F25,F28,F30,F39)</f>
        <v>1.143844617556572</v>
      </c>
      <c r="G24" s="168">
        <f t="shared" ref="G24" si="82">SUM(G25,G28,G30,G39)</f>
        <v>1.1487385975374944</v>
      </c>
      <c r="H24" s="168">
        <f t="shared" ref="H24" si="83">SUM(H25,H28,H30,H39)</f>
        <v>0.72578934973147968</v>
      </c>
      <c r="I24" s="168">
        <f t="shared" ref="I24" si="84">SUM(I25,I28,I30,I39)</f>
        <v>1.3524140821805031</v>
      </c>
      <c r="J24" s="168">
        <f t="shared" ref="J24" si="85">SUM(J25,J28,J30,J39)</f>
        <v>1.0029579933390733</v>
      </c>
      <c r="K24" s="168">
        <f t="shared" ref="K24" si="86">SUM(K25,K28,K30,K39)</f>
        <v>1.7086069877146166</v>
      </c>
      <c r="L24" s="168">
        <f t="shared" ref="L24" si="87">SUM(L25,L28,L30,L39)</f>
        <v>1.6935553821783351</v>
      </c>
      <c r="M24" s="168">
        <f t="shared" ref="M24" si="88">SUM(M25,M28,M30,M39)</f>
        <v>1.1726545591531559</v>
      </c>
      <c r="N24" s="168">
        <f t="shared" ref="N24" si="89">SUM(N25,N28,N30,N39)</f>
        <v>1.6328500029460757</v>
      </c>
      <c r="O24" s="168">
        <f t="shared" ref="O24" si="90">SUM(O25,O28,O30,O39)</f>
        <v>1.174408037098406</v>
      </c>
      <c r="P24" s="168">
        <f t="shared" ref="P24" si="91">SUM(P25,P28,P30,P39)</f>
        <v>0.35684093580255782</v>
      </c>
      <c r="Q24" s="168">
        <f t="shared" ref="Q24" si="92">SUM(Q25,Q28,Q30,Q39)</f>
        <v>0.43160327117014707</v>
      </c>
    </row>
    <row r="25" spans="1:17" ht="12.95" customHeight="1" x14ac:dyDescent="0.25">
      <c r="A25" s="158" t="s">
        <v>65</v>
      </c>
      <c r="B25" s="157"/>
      <c r="C25" s="157">
        <f t="shared" ref="C25:Q25" si="93">SUM(C26:C27)</f>
        <v>0.62497948444178153</v>
      </c>
      <c r="D25" s="157">
        <f t="shared" si="93"/>
        <v>0.61534274060292593</v>
      </c>
      <c r="E25" s="157">
        <f t="shared" si="93"/>
        <v>0.8875563591726281</v>
      </c>
      <c r="F25" s="157">
        <f t="shared" si="93"/>
        <v>0.6722616187072662</v>
      </c>
      <c r="G25" s="157">
        <f t="shared" si="93"/>
        <v>0.5917429801468802</v>
      </c>
      <c r="H25" s="157">
        <f t="shared" si="93"/>
        <v>0.42971834229004019</v>
      </c>
      <c r="I25" s="157">
        <f t="shared" si="93"/>
        <v>0.83575255788001979</v>
      </c>
      <c r="J25" s="157">
        <f t="shared" si="93"/>
        <v>0.54828358633877528</v>
      </c>
      <c r="K25" s="157">
        <f t="shared" si="93"/>
        <v>0.95401571684194586</v>
      </c>
      <c r="L25" s="157">
        <f t="shared" si="93"/>
        <v>0.88859647753840521</v>
      </c>
      <c r="M25" s="157">
        <f t="shared" si="93"/>
        <v>0.63480359647335016</v>
      </c>
      <c r="N25" s="157">
        <f t="shared" si="93"/>
        <v>0.89135704025990492</v>
      </c>
      <c r="O25" s="157">
        <f t="shared" si="93"/>
        <v>0.59905701057034688</v>
      </c>
      <c r="P25" s="157">
        <f t="shared" si="93"/>
        <v>0.16584049865678238</v>
      </c>
      <c r="Q25" s="157">
        <f t="shared" si="93"/>
        <v>0.21315769190027634</v>
      </c>
    </row>
    <row r="26" spans="1:17" ht="12" customHeight="1" x14ac:dyDescent="0.25">
      <c r="A26" s="23" t="s">
        <v>84</v>
      </c>
      <c r="B26" s="156"/>
      <c r="C26" s="156">
        <v>0.62116936649607446</v>
      </c>
      <c r="D26" s="156">
        <v>0.61014604708198794</v>
      </c>
      <c r="E26" s="156">
        <v>0.87112437935002118</v>
      </c>
      <c r="F26" s="156">
        <v>0.66046342282008941</v>
      </c>
      <c r="G26" s="156">
        <v>0.58728328051318734</v>
      </c>
      <c r="H26" s="156">
        <v>0.42578811036047864</v>
      </c>
      <c r="I26" s="156">
        <v>0.79874823214485036</v>
      </c>
      <c r="J26" s="156">
        <v>0.53268977200391965</v>
      </c>
      <c r="K26" s="156">
        <v>0.94673058584956904</v>
      </c>
      <c r="L26" s="156">
        <v>0.87082526723715514</v>
      </c>
      <c r="M26" s="156">
        <v>0.62719678965423731</v>
      </c>
      <c r="N26" s="156">
        <v>0.88381029854394066</v>
      </c>
      <c r="O26" s="156">
        <v>0.59384777049818527</v>
      </c>
      <c r="P26" s="156">
        <v>0.16347863273269106</v>
      </c>
      <c r="Q26" s="156">
        <v>0.20919703252157021</v>
      </c>
    </row>
    <row r="27" spans="1:17" ht="12" customHeight="1" x14ac:dyDescent="0.25">
      <c r="A27" s="23" t="s">
        <v>60</v>
      </c>
      <c r="B27" s="156"/>
      <c r="C27" s="156">
        <v>3.8101179457071138E-3</v>
      </c>
      <c r="D27" s="156">
        <v>5.1966935209380363E-3</v>
      </c>
      <c r="E27" s="156">
        <v>1.643197982260694E-2</v>
      </c>
      <c r="F27" s="156">
        <v>1.1798195887176836E-2</v>
      </c>
      <c r="G27" s="156">
        <v>4.4596996336928457E-3</v>
      </c>
      <c r="H27" s="156">
        <v>3.9302319295615677E-3</v>
      </c>
      <c r="I27" s="156">
        <v>3.7004325735169444E-2</v>
      </c>
      <c r="J27" s="156">
        <v>1.5593814334855629E-2</v>
      </c>
      <c r="K27" s="156">
        <v>7.2851309923768282E-3</v>
      </c>
      <c r="L27" s="156">
        <v>1.7771210301250104E-2</v>
      </c>
      <c r="M27" s="156">
        <v>7.6068068191128997E-3</v>
      </c>
      <c r="N27" s="156">
        <v>7.5467417159642818E-3</v>
      </c>
      <c r="O27" s="156">
        <v>5.2092400721615705E-3</v>
      </c>
      <c r="P27" s="156">
        <v>2.3618659240913164E-3</v>
      </c>
      <c r="Q27" s="156">
        <v>3.9606593787061342E-3</v>
      </c>
    </row>
    <row r="28" spans="1:17" ht="12.95" customHeight="1" x14ac:dyDescent="0.25">
      <c r="A28" s="158" t="s">
        <v>112</v>
      </c>
      <c r="B28" s="157"/>
      <c r="C28" s="157">
        <f t="shared" ref="C28:Q28" si="94">C29</f>
        <v>5.9415816180341349E-2</v>
      </c>
      <c r="D28" s="157">
        <f t="shared" si="94"/>
        <v>4.7160231927467801E-2</v>
      </c>
      <c r="E28" s="157">
        <f t="shared" si="94"/>
        <v>5.2258047091449468E-2</v>
      </c>
      <c r="F28" s="157">
        <f t="shared" si="94"/>
        <v>6.0741200967072584E-2</v>
      </c>
      <c r="G28" s="157">
        <f t="shared" si="94"/>
        <v>4.8459919993416214E-2</v>
      </c>
      <c r="H28" s="157">
        <f t="shared" si="94"/>
        <v>3.3057610333193752E-2</v>
      </c>
      <c r="I28" s="157">
        <f t="shared" si="94"/>
        <v>2.439860040060016E-2</v>
      </c>
      <c r="J28" s="157">
        <f t="shared" si="94"/>
        <v>7.3092037538473431E-2</v>
      </c>
      <c r="K28" s="157">
        <f t="shared" si="94"/>
        <v>0.14531137490466819</v>
      </c>
      <c r="L28" s="157">
        <f t="shared" si="94"/>
        <v>0.14373861360059484</v>
      </c>
      <c r="M28" s="157">
        <f t="shared" si="94"/>
        <v>0.10614964508415073</v>
      </c>
      <c r="N28" s="157">
        <f t="shared" si="94"/>
        <v>0.11560685873193356</v>
      </c>
      <c r="O28" s="157">
        <f t="shared" si="94"/>
        <v>9.4259074943962406E-2</v>
      </c>
      <c r="P28" s="157">
        <f t="shared" si="94"/>
        <v>6.0548310294000061E-2</v>
      </c>
      <c r="Q28" s="157">
        <f t="shared" si="94"/>
        <v>6.2863712432970689E-2</v>
      </c>
    </row>
    <row r="29" spans="1:17" ht="12" customHeight="1" x14ac:dyDescent="0.25">
      <c r="A29" s="23" t="s">
        <v>60</v>
      </c>
      <c r="B29" s="156"/>
      <c r="C29" s="156">
        <v>5.9415816180341349E-2</v>
      </c>
      <c r="D29" s="156">
        <v>4.7160231927467801E-2</v>
      </c>
      <c r="E29" s="156">
        <v>5.2258047091449468E-2</v>
      </c>
      <c r="F29" s="156">
        <v>6.0741200967072584E-2</v>
      </c>
      <c r="G29" s="156">
        <v>4.8459919993416214E-2</v>
      </c>
      <c r="H29" s="156">
        <v>3.3057610333193752E-2</v>
      </c>
      <c r="I29" s="156">
        <v>2.439860040060016E-2</v>
      </c>
      <c r="J29" s="156">
        <v>7.3092037538473431E-2</v>
      </c>
      <c r="K29" s="156">
        <v>0.14531137490466819</v>
      </c>
      <c r="L29" s="156">
        <v>0.14373861360059484</v>
      </c>
      <c r="M29" s="156">
        <v>0.10614964508415073</v>
      </c>
      <c r="N29" s="156">
        <v>0.11560685873193356</v>
      </c>
      <c r="O29" s="156">
        <v>9.4259074943962406E-2</v>
      </c>
      <c r="P29" s="156">
        <v>6.0548310294000061E-2</v>
      </c>
      <c r="Q29" s="156">
        <v>6.2863712432970689E-2</v>
      </c>
    </row>
    <row r="30" spans="1:17" ht="12" customHeight="1" x14ac:dyDescent="0.25">
      <c r="A30" s="158" t="s">
        <v>63</v>
      </c>
      <c r="B30" s="157"/>
      <c r="C30" s="157">
        <f t="shared" ref="C30" si="95">SUM(C31:C32,C35:C36)</f>
        <v>0.219124415987351</v>
      </c>
      <c r="D30" s="157">
        <f t="shared" ref="D30" si="96">SUM(D31:D32,D35:D36)</f>
        <v>0.23267343199356999</v>
      </c>
      <c r="E30" s="157">
        <f t="shared" ref="E30" si="97">SUM(E31:E32,E35:E36)</f>
        <v>0.29622694118559678</v>
      </c>
      <c r="F30" s="157">
        <f t="shared" ref="F30" si="98">SUM(F31:F32,F35:F36)</f>
        <v>0.21619578750042262</v>
      </c>
      <c r="G30" s="157">
        <f t="shared" ref="G30" si="99">SUM(G31:G32,G35:G36)</f>
        <v>0.31145105670007206</v>
      </c>
      <c r="H30" s="157">
        <f t="shared" ref="H30" si="100">SUM(H31:H32,H35:H36)</f>
        <v>0.16684142161883758</v>
      </c>
      <c r="I30" s="157">
        <f t="shared" ref="I30" si="101">SUM(I31:I32,I35:I36)</f>
        <v>0.25399918453192794</v>
      </c>
      <c r="J30" s="157">
        <f t="shared" ref="J30" si="102">SUM(J31:J32,J35:J36)</f>
        <v>0.21115047212029808</v>
      </c>
      <c r="K30" s="157">
        <f t="shared" ref="K30" si="103">SUM(K31:K32,K35:K36)</f>
        <v>0.32412913294002987</v>
      </c>
      <c r="L30" s="157">
        <f t="shared" ref="L30" si="104">SUM(L31:L32,L35:L36)</f>
        <v>0.34702048704282118</v>
      </c>
      <c r="M30" s="157">
        <f t="shared" ref="M30" si="105">SUM(M31:M32,M35:M36)</f>
        <v>0.22712557955856583</v>
      </c>
      <c r="N30" s="157">
        <f t="shared" ref="N30" si="106">SUM(N31:N32,N35:N36)</f>
        <v>0.32842369509992647</v>
      </c>
      <c r="O30" s="157">
        <f t="shared" ref="O30" si="107">SUM(O31:O32,O35:O36)</f>
        <v>0.26112478567713432</v>
      </c>
      <c r="P30" s="157">
        <f t="shared" ref="P30" si="108">SUM(P31:P32,P35:P36)</f>
        <v>8.6430944587778488E-2</v>
      </c>
      <c r="Q30" s="157">
        <f t="shared" ref="Q30" si="109">SUM(Q31:Q32,Q35:Q36)</f>
        <v>0.10575856038682242</v>
      </c>
    </row>
    <row r="31" spans="1:17" ht="12" customHeight="1" x14ac:dyDescent="0.25">
      <c r="A31" s="167" t="s">
        <v>169</v>
      </c>
      <c r="B31" s="132"/>
      <c r="C31" s="132">
        <v>7.4233443021297696E-2</v>
      </c>
      <c r="D31" s="132">
        <v>9.6591707015365513E-2</v>
      </c>
      <c r="E31" s="132">
        <v>8.3889515930038794E-2</v>
      </c>
      <c r="F31" s="132">
        <v>7.7188927576279662E-3</v>
      </c>
      <c r="G31" s="132">
        <v>8.5345862269458936E-2</v>
      </c>
      <c r="H31" s="132">
        <v>5.2027740549370594E-2</v>
      </c>
      <c r="I31" s="132">
        <v>0</v>
      </c>
      <c r="J31" s="132">
        <v>4.0189541019747213E-2</v>
      </c>
      <c r="K31" s="132">
        <v>3.2003411383966812E-2</v>
      </c>
      <c r="L31" s="132">
        <v>1.7220986212169796E-2</v>
      </c>
      <c r="M31" s="132">
        <v>1.523216750599168E-2</v>
      </c>
      <c r="N31" s="132">
        <v>1.1094557953686758E-2</v>
      </c>
      <c r="O31" s="132">
        <v>5.8121254079819529E-4</v>
      </c>
      <c r="P31" s="132">
        <v>2.8276004471515679E-3</v>
      </c>
      <c r="Q31" s="132">
        <v>1.0883941198785165E-3</v>
      </c>
    </row>
    <row r="32" spans="1:17" ht="12" customHeight="1" x14ac:dyDescent="0.25">
      <c r="A32" s="167" t="s">
        <v>168</v>
      </c>
      <c r="B32" s="132"/>
      <c r="C32" s="132">
        <f t="shared" ref="C32" si="110">SUM(C33:C34)</f>
        <v>0.1448909729660533</v>
      </c>
      <c r="D32" s="132">
        <f t="shared" ref="D32" si="111">SUM(D33:D34)</f>
        <v>0.13608172497820448</v>
      </c>
      <c r="E32" s="132">
        <f t="shared" ref="E32" si="112">SUM(E33:E34)</f>
        <v>0.18710427122943296</v>
      </c>
      <c r="F32" s="132">
        <f t="shared" ref="F32" si="113">SUM(F33:F34)</f>
        <v>0.20847689474279466</v>
      </c>
      <c r="G32" s="132">
        <f t="shared" ref="G32" si="114">SUM(G33:G34)</f>
        <v>0.22610519443061311</v>
      </c>
      <c r="H32" s="132">
        <f t="shared" ref="H32" si="115">SUM(H33:H34)</f>
        <v>0.11481368106946697</v>
      </c>
      <c r="I32" s="132">
        <f t="shared" ref="I32" si="116">SUM(I33:I34)</f>
        <v>0.21510248672873181</v>
      </c>
      <c r="J32" s="132">
        <f t="shared" ref="J32" si="117">SUM(J33:J34)</f>
        <v>0.17096093110055088</v>
      </c>
      <c r="K32" s="132">
        <f t="shared" ref="K32" si="118">SUM(K33:K34)</f>
        <v>0.27200171663931938</v>
      </c>
      <c r="L32" s="132">
        <f t="shared" ref="L32" si="119">SUM(L33:L34)</f>
        <v>0.31640527497383902</v>
      </c>
      <c r="M32" s="132">
        <f t="shared" ref="M32" si="120">SUM(M33:M34)</f>
        <v>0.21189341205257414</v>
      </c>
      <c r="N32" s="132">
        <f t="shared" ref="N32" si="121">SUM(N33:N34)</f>
        <v>0.29624988772384908</v>
      </c>
      <c r="O32" s="132">
        <f t="shared" ref="O32" si="122">SUM(O33:O34)</f>
        <v>0.20776818853993514</v>
      </c>
      <c r="P32" s="132">
        <f t="shared" ref="P32" si="123">SUM(P33:P34)</f>
        <v>8.3603344140626923E-2</v>
      </c>
      <c r="Q32" s="132">
        <f t="shared" ref="Q32" si="124">SUM(Q33:Q34)</f>
        <v>0.10467016626694391</v>
      </c>
    </row>
    <row r="33" spans="1:17" ht="12" customHeight="1" x14ac:dyDescent="0.25">
      <c r="A33" s="166" t="s">
        <v>57</v>
      </c>
      <c r="B33" s="165"/>
      <c r="C33" s="165">
        <v>3.7321405037183306E-3</v>
      </c>
      <c r="D33" s="165">
        <v>6.8354379552006935E-3</v>
      </c>
      <c r="E33" s="165">
        <v>9.3060735606396716E-3</v>
      </c>
      <c r="F33" s="165">
        <v>1.0265488450500323E-2</v>
      </c>
      <c r="G33" s="165">
        <v>5.7662391505391965E-2</v>
      </c>
      <c r="H33" s="165">
        <v>1.2056368377066917E-2</v>
      </c>
      <c r="I33" s="165">
        <v>1.0290823759713795E-2</v>
      </c>
      <c r="J33" s="165">
        <v>8.0499321699530092E-3</v>
      </c>
      <c r="K33" s="165">
        <v>1.2664988359369271E-2</v>
      </c>
      <c r="L33" s="165">
        <v>1.459009839645845E-2</v>
      </c>
      <c r="M33" s="165">
        <v>9.1607173449465736E-3</v>
      </c>
      <c r="N33" s="165">
        <v>1.2161400161774773E-2</v>
      </c>
      <c r="O33" s="165">
        <v>8.2607528180994386E-3</v>
      </c>
      <c r="P33" s="165">
        <v>5.5788787725767359E-3</v>
      </c>
      <c r="Q33" s="165">
        <v>1.5870203538598665E-2</v>
      </c>
    </row>
    <row r="34" spans="1:17" ht="12" customHeight="1" x14ac:dyDescent="0.25">
      <c r="A34" s="147" t="s">
        <v>59</v>
      </c>
      <c r="B34" s="164"/>
      <c r="C34" s="164">
        <v>0.14115883246233496</v>
      </c>
      <c r="D34" s="164">
        <v>0.12924628702300378</v>
      </c>
      <c r="E34" s="164">
        <v>0.17779819766879329</v>
      </c>
      <c r="F34" s="164">
        <v>0.19821140629229433</v>
      </c>
      <c r="G34" s="164">
        <v>0.16844280292522115</v>
      </c>
      <c r="H34" s="164">
        <v>0.10275731269240006</v>
      </c>
      <c r="I34" s="164">
        <v>0.20481166296901801</v>
      </c>
      <c r="J34" s="164">
        <v>0.16291099893059788</v>
      </c>
      <c r="K34" s="164">
        <v>0.25933672827995013</v>
      </c>
      <c r="L34" s="164">
        <v>0.30181517657738055</v>
      </c>
      <c r="M34" s="164">
        <v>0.20273269470762756</v>
      </c>
      <c r="N34" s="164">
        <v>0.28408848756207433</v>
      </c>
      <c r="O34" s="164">
        <v>0.19950743572183571</v>
      </c>
      <c r="P34" s="164">
        <v>7.8024465368050189E-2</v>
      </c>
      <c r="Q34" s="164">
        <v>8.8799962728345241E-2</v>
      </c>
    </row>
    <row r="35" spans="1:17" ht="12" customHeight="1" x14ac:dyDescent="0.25">
      <c r="A35" s="163" t="s">
        <v>142</v>
      </c>
      <c r="B35" s="162"/>
      <c r="C35" s="162">
        <v>0</v>
      </c>
      <c r="D35" s="162">
        <v>0</v>
      </c>
      <c r="E35" s="162">
        <v>0</v>
      </c>
      <c r="F35" s="162">
        <v>0</v>
      </c>
      <c r="G35" s="162">
        <v>0</v>
      </c>
      <c r="H35" s="162">
        <v>0</v>
      </c>
      <c r="I35" s="162">
        <v>0</v>
      </c>
      <c r="J35" s="162">
        <v>0</v>
      </c>
      <c r="K35" s="162">
        <v>0</v>
      </c>
      <c r="L35" s="162">
        <v>0</v>
      </c>
      <c r="M35" s="162">
        <v>0</v>
      </c>
      <c r="N35" s="162">
        <v>0</v>
      </c>
      <c r="O35" s="162">
        <v>0</v>
      </c>
      <c r="P35" s="162">
        <v>0</v>
      </c>
      <c r="Q35" s="162">
        <v>0</v>
      </c>
    </row>
    <row r="36" spans="1:17" ht="12" customHeight="1" x14ac:dyDescent="0.25">
      <c r="A36" s="161" t="s">
        <v>141</v>
      </c>
      <c r="B36" s="160"/>
      <c r="C36" s="160">
        <f t="shared" ref="C36" si="125">SUM(C37:C38)</f>
        <v>0</v>
      </c>
      <c r="D36" s="160">
        <f t="shared" ref="D36" si="126">SUM(D37:D38)</f>
        <v>0</v>
      </c>
      <c r="E36" s="160">
        <f t="shared" ref="E36" si="127">SUM(E37:E38)</f>
        <v>2.5233154026125026E-2</v>
      </c>
      <c r="F36" s="160">
        <f t="shared" ref="F36" si="128">SUM(F37:F38)</f>
        <v>0</v>
      </c>
      <c r="G36" s="160">
        <f t="shared" ref="G36" si="129">SUM(G37:G38)</f>
        <v>0</v>
      </c>
      <c r="H36" s="160">
        <f t="shared" ref="H36" si="130">SUM(H37:H38)</f>
        <v>0</v>
      </c>
      <c r="I36" s="160">
        <f t="shared" ref="I36" si="131">SUM(I37:I38)</f>
        <v>3.8896697803196136E-2</v>
      </c>
      <c r="J36" s="160">
        <f t="shared" ref="J36" si="132">SUM(J37:J38)</f>
        <v>0</v>
      </c>
      <c r="K36" s="160">
        <f t="shared" ref="K36" si="133">SUM(K37:K38)</f>
        <v>2.0124004916743692E-2</v>
      </c>
      <c r="L36" s="160">
        <f t="shared" ref="L36" si="134">SUM(L37:L38)</f>
        <v>1.3394225856812381E-2</v>
      </c>
      <c r="M36" s="160">
        <f t="shared" ref="M36" si="135">SUM(M37:M38)</f>
        <v>0</v>
      </c>
      <c r="N36" s="160">
        <f t="shared" ref="N36" si="136">SUM(N37:N38)</f>
        <v>2.1079249422390645E-2</v>
      </c>
      <c r="O36" s="160">
        <f t="shared" ref="O36" si="137">SUM(O37:O38)</f>
        <v>5.2775384596400986E-2</v>
      </c>
      <c r="P36" s="160">
        <f t="shared" ref="P36" si="138">SUM(P37:P38)</f>
        <v>0</v>
      </c>
      <c r="Q36" s="160">
        <f t="shared" ref="Q36" si="139">SUM(Q37:Q38)</f>
        <v>0</v>
      </c>
    </row>
    <row r="37" spans="1:17" ht="12" customHeight="1" x14ac:dyDescent="0.25">
      <c r="A37" s="148" t="s">
        <v>60</v>
      </c>
      <c r="B37" s="156"/>
      <c r="C37" s="156">
        <v>0</v>
      </c>
      <c r="D37" s="156">
        <v>0</v>
      </c>
      <c r="E37" s="156">
        <v>1.0301898398309191E-3</v>
      </c>
      <c r="F37" s="156">
        <v>0</v>
      </c>
      <c r="G37" s="156">
        <v>0</v>
      </c>
      <c r="H37" s="156">
        <v>0</v>
      </c>
      <c r="I37" s="156">
        <v>1.7744943092645501E-3</v>
      </c>
      <c r="J37" s="156">
        <v>0</v>
      </c>
      <c r="K37" s="156">
        <v>9.0553721446719247E-4</v>
      </c>
      <c r="L37" s="156">
        <v>6.3011853748926928E-4</v>
      </c>
      <c r="M37" s="156">
        <v>0</v>
      </c>
      <c r="N37" s="156">
        <v>9.2890449962546257E-4</v>
      </c>
      <c r="O37" s="156">
        <v>2.2870495531194428E-3</v>
      </c>
      <c r="P37" s="156">
        <v>0</v>
      </c>
      <c r="Q37" s="156">
        <v>0</v>
      </c>
    </row>
    <row r="38" spans="1:17" ht="12" customHeight="1" x14ac:dyDescent="0.25">
      <c r="A38" s="148" t="s">
        <v>59</v>
      </c>
      <c r="B38" s="156"/>
      <c r="C38" s="156">
        <v>0</v>
      </c>
      <c r="D38" s="156">
        <v>0</v>
      </c>
      <c r="E38" s="156">
        <v>2.4202964186294106E-2</v>
      </c>
      <c r="F38" s="156">
        <v>0</v>
      </c>
      <c r="G38" s="156">
        <v>0</v>
      </c>
      <c r="H38" s="156">
        <v>0</v>
      </c>
      <c r="I38" s="156">
        <v>3.7122203493931583E-2</v>
      </c>
      <c r="J38" s="156">
        <v>0</v>
      </c>
      <c r="K38" s="156">
        <v>1.92184677022765E-2</v>
      </c>
      <c r="L38" s="156">
        <v>1.2764107319323112E-2</v>
      </c>
      <c r="M38" s="156">
        <v>0</v>
      </c>
      <c r="N38" s="156">
        <v>2.0150344922765181E-2</v>
      </c>
      <c r="O38" s="156">
        <v>5.048833504328154E-2</v>
      </c>
      <c r="P38" s="156">
        <v>0</v>
      </c>
      <c r="Q38" s="156">
        <v>0</v>
      </c>
    </row>
    <row r="39" spans="1:17" ht="12" customHeight="1" x14ac:dyDescent="0.25">
      <c r="A39" s="158" t="s">
        <v>62</v>
      </c>
      <c r="B39" s="157"/>
      <c r="C39" s="157">
        <f t="shared" ref="C39" si="140">SUM(C40:C41)</f>
        <v>0.14904623464764011</v>
      </c>
      <c r="D39" s="157">
        <f t="shared" ref="D39" si="141">SUM(D40:D41)</f>
        <v>0.14117071986768145</v>
      </c>
      <c r="E39" s="157">
        <f t="shared" ref="E39" si="142">SUM(E40:E41)</f>
        <v>0.2157378738055987</v>
      </c>
      <c r="F39" s="157">
        <f t="shared" ref="F39" si="143">SUM(F40:F41)</f>
        <v>0.1946460103818107</v>
      </c>
      <c r="G39" s="157">
        <f t="shared" ref="G39" si="144">SUM(G40:G41)</f>
        <v>0.19708464069712586</v>
      </c>
      <c r="H39" s="157">
        <f t="shared" ref="H39" si="145">SUM(H40:H41)</f>
        <v>9.6171975489408118E-2</v>
      </c>
      <c r="I39" s="157">
        <f t="shared" ref="I39" si="146">SUM(I40:I41)</f>
        <v>0.23826373936795528</v>
      </c>
      <c r="J39" s="157">
        <f t="shared" ref="J39" si="147">SUM(J40:J41)</f>
        <v>0.17043189734152642</v>
      </c>
      <c r="K39" s="157">
        <f t="shared" ref="K39" si="148">SUM(K40:K41)</f>
        <v>0.28515076302797276</v>
      </c>
      <c r="L39" s="157">
        <f t="shared" ref="L39" si="149">SUM(L40:L41)</f>
        <v>0.31419980399651359</v>
      </c>
      <c r="M39" s="157">
        <f t="shared" ref="M39" si="150">SUM(M40:M41)</f>
        <v>0.20457573803708914</v>
      </c>
      <c r="N39" s="157">
        <f t="shared" ref="N39" si="151">SUM(N40:N41)</f>
        <v>0.29746240885431074</v>
      </c>
      <c r="O39" s="157">
        <f t="shared" ref="O39" si="152">SUM(O40:O41)</f>
        <v>0.2199671659069625</v>
      </c>
      <c r="P39" s="157">
        <f t="shared" ref="P39" si="153">SUM(P40:P41)</f>
        <v>4.4021182263996872E-2</v>
      </c>
      <c r="Q39" s="157">
        <f t="shared" ref="Q39" si="154">SUM(Q40:Q41)</f>
        <v>4.9823306450077647E-2</v>
      </c>
    </row>
    <row r="40" spans="1:17" ht="12" customHeight="1" x14ac:dyDescent="0.25">
      <c r="A40" s="23" t="s">
        <v>57</v>
      </c>
      <c r="B40" s="156"/>
      <c r="C40" s="156">
        <v>0.14904623464764011</v>
      </c>
      <c r="D40" s="156">
        <v>0.14117071986768145</v>
      </c>
      <c r="E40" s="156">
        <v>0.2157378738055987</v>
      </c>
      <c r="F40" s="156">
        <v>0.1946460103818107</v>
      </c>
      <c r="G40" s="156">
        <v>0.19708464069712586</v>
      </c>
      <c r="H40" s="156">
        <v>6.1208049248456978E-2</v>
      </c>
      <c r="I40" s="156">
        <v>0.23826373936795528</v>
      </c>
      <c r="J40" s="156">
        <v>0.17043189734152642</v>
      </c>
      <c r="K40" s="156">
        <v>0.28515076302797276</v>
      </c>
      <c r="L40" s="156">
        <v>0.31419980399651359</v>
      </c>
      <c r="M40" s="156">
        <v>0.20457573803708914</v>
      </c>
      <c r="N40" s="156">
        <v>0.29746240885431074</v>
      </c>
      <c r="O40" s="156">
        <v>0.2199671659069625</v>
      </c>
      <c r="P40" s="156">
        <v>0</v>
      </c>
      <c r="Q40" s="156">
        <v>0</v>
      </c>
    </row>
    <row r="41" spans="1:17" ht="12" customHeight="1" x14ac:dyDescent="0.25">
      <c r="A41" s="29" t="s">
        <v>140</v>
      </c>
      <c r="B41" s="57"/>
      <c r="C41" s="57">
        <v>0</v>
      </c>
      <c r="D41" s="57">
        <v>0</v>
      </c>
      <c r="E41" s="57">
        <v>0</v>
      </c>
      <c r="F41" s="57">
        <v>0</v>
      </c>
      <c r="G41" s="57">
        <v>0</v>
      </c>
      <c r="H41" s="57">
        <v>3.4963926240951147E-2</v>
      </c>
      <c r="I41" s="57">
        <v>0</v>
      </c>
      <c r="J41" s="57">
        <v>0</v>
      </c>
      <c r="K41" s="57">
        <v>0</v>
      </c>
      <c r="L41" s="57">
        <v>0</v>
      </c>
      <c r="M41" s="57">
        <v>0</v>
      </c>
      <c r="N41" s="57">
        <v>0</v>
      </c>
      <c r="O41" s="57">
        <v>0</v>
      </c>
      <c r="P41" s="57">
        <v>4.4021182263996872E-2</v>
      </c>
      <c r="Q41" s="57">
        <v>4.9823306450077647E-2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155">SUM(C44,C47,C49,C58)</f>
        <v>8.6694800690440506</v>
      </c>
      <c r="D43" s="168">
        <f t="shared" ref="D43" si="156">SUM(D44,D47,D49,D58)</f>
        <v>7.1955737768840091</v>
      </c>
      <c r="E43" s="168">
        <f t="shared" ref="E43" si="157">SUM(E44,E47,E49,E58)</f>
        <v>7.6480345592353158</v>
      </c>
      <c r="F43" s="168">
        <f t="shared" ref="F43" si="158">SUM(F44,F47,F49,F58)</f>
        <v>7.7532373264732106</v>
      </c>
      <c r="G43" s="168">
        <f t="shared" ref="G43" si="159">SUM(G44,G47,G49,G58)</f>
        <v>7.0330977979271116</v>
      </c>
      <c r="H43" s="168">
        <f t="shared" ref="H43" si="160">SUM(H44,H47,H49,H58)</f>
        <v>3.7948340518462009</v>
      </c>
      <c r="I43" s="168">
        <f t="shared" ref="I43" si="161">SUM(I44,I47,I49,I58)</f>
        <v>1.007761190065956</v>
      </c>
      <c r="J43" s="168">
        <f t="shared" ref="J43" si="162">SUM(J44,J47,J49,J58)</f>
        <v>7.5277921828793035</v>
      </c>
      <c r="K43" s="168">
        <f t="shared" ref="K43" si="163">SUM(K44,K47,K49,K58)</f>
        <v>10.360205831914294</v>
      </c>
      <c r="L43" s="168">
        <f t="shared" ref="L43" si="164">SUM(L44,L47,L49,L58)</f>
        <v>5.6671300820544355</v>
      </c>
      <c r="M43" s="168">
        <f t="shared" ref="M43" si="165">SUM(M44,M47,M49,M58)</f>
        <v>12.021173904071004</v>
      </c>
      <c r="N43" s="168">
        <f t="shared" ref="N43" si="166">SUM(N44,N47,N49,N58)</f>
        <v>9.1111551945962397</v>
      </c>
      <c r="O43" s="168">
        <f t="shared" ref="O43" si="167">SUM(O44,O47,O49,O58)</f>
        <v>4.5358113359608865</v>
      </c>
      <c r="P43" s="168">
        <f t="shared" ref="P43" si="168">SUM(P44,P47,P49,P58)</f>
        <v>5.3372033068528406</v>
      </c>
      <c r="Q43" s="168">
        <f t="shared" ref="Q43" si="169">SUM(Q44,Q47,Q49,Q58)</f>
        <v>3.8387144307157186</v>
      </c>
    </row>
    <row r="44" spans="1:17" ht="12.95" customHeight="1" x14ac:dyDescent="0.25">
      <c r="A44" s="158" t="s">
        <v>65</v>
      </c>
      <c r="B44" s="157"/>
      <c r="C44" s="157">
        <f t="shared" ref="C44:Q44" si="170">SUM(C45:C46)</f>
        <v>5.6864031022616759</v>
      </c>
      <c r="D44" s="157">
        <f t="shared" si="170"/>
        <v>4.6784587923964356</v>
      </c>
      <c r="E44" s="157">
        <f t="shared" si="170"/>
        <v>4.9816812075665284</v>
      </c>
      <c r="F44" s="157">
        <f t="shared" si="170"/>
        <v>4.9700988750018604</v>
      </c>
      <c r="G44" s="157">
        <f t="shared" si="170"/>
        <v>4.0476759126409521</v>
      </c>
      <c r="H44" s="157">
        <f t="shared" si="170"/>
        <v>2.3454159153268299</v>
      </c>
      <c r="I44" s="157">
        <f t="shared" si="170"/>
        <v>0.64040830267698279</v>
      </c>
      <c r="J44" s="157">
        <f t="shared" si="170"/>
        <v>4.4054257470878007</v>
      </c>
      <c r="K44" s="157">
        <f t="shared" si="170"/>
        <v>6.0660790564074984</v>
      </c>
      <c r="L44" s="157">
        <f t="shared" si="170"/>
        <v>2.9887571408590046</v>
      </c>
      <c r="M44" s="157">
        <f t="shared" si="170"/>
        <v>7.1418084918734106</v>
      </c>
      <c r="N44" s="157">
        <f t="shared" si="170"/>
        <v>5.2865907358928252</v>
      </c>
      <c r="O44" s="157">
        <f t="shared" si="170"/>
        <v>2.4208204231683044</v>
      </c>
      <c r="P44" s="157">
        <f t="shared" si="170"/>
        <v>2.7571281782045416</v>
      </c>
      <c r="Q44" s="157">
        <f t="shared" si="170"/>
        <v>2.0309140926394522</v>
      </c>
    </row>
    <row r="45" spans="1:17" ht="12" customHeight="1" x14ac:dyDescent="0.25">
      <c r="A45" s="23" t="s">
        <v>166</v>
      </c>
      <c r="B45" s="156"/>
      <c r="C45" s="156">
        <v>5.6526240375499306</v>
      </c>
      <c r="D45" s="156">
        <v>4.6399992408228039</v>
      </c>
      <c r="E45" s="156">
        <v>4.8921938339128488</v>
      </c>
      <c r="F45" s="156">
        <v>4.8855297710752659</v>
      </c>
      <c r="G45" s="156">
        <v>4.0181363392847578</v>
      </c>
      <c r="H45" s="156">
        <v>2.3246762319587155</v>
      </c>
      <c r="I45" s="156">
        <v>0.61315846097288185</v>
      </c>
      <c r="J45" s="156">
        <v>4.2849187492006715</v>
      </c>
      <c r="K45" s="156">
        <v>6.0215387788280079</v>
      </c>
      <c r="L45" s="156">
        <v>2.9314347237505234</v>
      </c>
      <c r="M45" s="156">
        <v>7.0592523956942665</v>
      </c>
      <c r="N45" s="156">
        <v>5.2433770126650794</v>
      </c>
      <c r="O45" s="156">
        <v>2.4005006128890494</v>
      </c>
      <c r="P45" s="156">
        <v>2.7190520161808474</v>
      </c>
      <c r="Q45" s="156">
        <v>1.9942139974590658</v>
      </c>
    </row>
    <row r="46" spans="1:17" ht="12" customHeight="1" x14ac:dyDescent="0.25">
      <c r="A46" s="23" t="s">
        <v>60</v>
      </c>
      <c r="B46" s="156"/>
      <c r="C46" s="156">
        <v>3.3779064711744897E-2</v>
      </c>
      <c r="D46" s="156">
        <v>3.8459551573631325E-2</v>
      </c>
      <c r="E46" s="156">
        <v>8.9487373653680077E-2</v>
      </c>
      <c r="F46" s="156">
        <v>8.4569103926594821E-2</v>
      </c>
      <c r="G46" s="156">
        <v>2.9539573356194511E-2</v>
      </c>
      <c r="H46" s="156">
        <v>2.0739683368114232E-2</v>
      </c>
      <c r="I46" s="156">
        <v>2.7249841704100906E-2</v>
      </c>
      <c r="J46" s="156">
        <v>0.12050699788712949</v>
      </c>
      <c r="K46" s="156">
        <v>4.4540277579490951E-2</v>
      </c>
      <c r="L46" s="156">
        <v>5.7322417108481398E-2</v>
      </c>
      <c r="M46" s="156">
        <v>8.2556096179143695E-2</v>
      </c>
      <c r="N46" s="156">
        <v>4.3213723227745832E-2</v>
      </c>
      <c r="O46" s="156">
        <v>2.0319810279254859E-2</v>
      </c>
      <c r="P46" s="156">
        <v>3.8076162023694425E-2</v>
      </c>
      <c r="Q46" s="156">
        <v>3.6700095180386257E-2</v>
      </c>
    </row>
    <row r="47" spans="1:17" ht="12.95" customHeight="1" x14ac:dyDescent="0.25">
      <c r="A47" s="158" t="s">
        <v>112</v>
      </c>
      <c r="B47" s="157"/>
      <c r="C47" s="157">
        <f t="shared" ref="C47:Q47" si="171">C48</f>
        <v>0.5204454749758114</v>
      </c>
      <c r="D47" s="157">
        <f t="shared" si="171"/>
        <v>0.38306214764732227</v>
      </c>
      <c r="E47" s="157">
        <f t="shared" si="171"/>
        <v>0.3549019474991818</v>
      </c>
      <c r="F47" s="157">
        <f t="shared" si="171"/>
        <v>0.46986133001641162</v>
      </c>
      <c r="G47" s="157">
        <f t="shared" si="171"/>
        <v>0.3522081226947083</v>
      </c>
      <c r="H47" s="157">
        <f t="shared" si="171"/>
        <v>0.21070845806120431</v>
      </c>
      <c r="I47" s="157">
        <f t="shared" si="171"/>
        <v>5.6575169633077189E-2</v>
      </c>
      <c r="J47" s="157">
        <f t="shared" si="171"/>
        <v>0.52790372645707373</v>
      </c>
      <c r="K47" s="157">
        <f t="shared" si="171"/>
        <v>1.055564768977991</v>
      </c>
      <c r="L47" s="157">
        <f t="shared" si="171"/>
        <v>0.79565371375673599</v>
      </c>
      <c r="M47" s="157">
        <f t="shared" si="171"/>
        <v>0.83195958287360861</v>
      </c>
      <c r="N47" s="157">
        <f t="shared" si="171"/>
        <v>0.73259449964508361</v>
      </c>
      <c r="O47" s="157">
        <f t="shared" si="171"/>
        <v>0.47416739141748937</v>
      </c>
      <c r="P47" s="157">
        <f t="shared" si="171"/>
        <v>0.46370719483678496</v>
      </c>
      <c r="Q47" s="157">
        <f t="shared" si="171"/>
        <v>0.38287037979712335</v>
      </c>
    </row>
    <row r="48" spans="1:17" ht="12" customHeight="1" x14ac:dyDescent="0.25">
      <c r="A48" s="23" t="s">
        <v>60</v>
      </c>
      <c r="B48" s="156"/>
      <c r="C48" s="156">
        <v>0.5204454749758114</v>
      </c>
      <c r="D48" s="156">
        <v>0.38306214764732227</v>
      </c>
      <c r="E48" s="156">
        <v>0.3549019474991818</v>
      </c>
      <c r="F48" s="156">
        <v>0.46986133001641162</v>
      </c>
      <c r="G48" s="156">
        <v>0.3522081226947083</v>
      </c>
      <c r="H48" s="156">
        <v>0.21070845806120431</v>
      </c>
      <c r="I48" s="156">
        <v>5.6575169633077189E-2</v>
      </c>
      <c r="J48" s="156">
        <v>0.52790372645707373</v>
      </c>
      <c r="K48" s="156">
        <v>1.055564768977991</v>
      </c>
      <c r="L48" s="156">
        <v>0.79565371375673599</v>
      </c>
      <c r="M48" s="156">
        <v>0.83195958287360861</v>
      </c>
      <c r="N48" s="156">
        <v>0.73259449964508361</v>
      </c>
      <c r="O48" s="156">
        <v>0.47416739141748937</v>
      </c>
      <c r="P48" s="156">
        <v>0.46370719483678496</v>
      </c>
      <c r="Q48" s="156">
        <v>0.38287037979712335</v>
      </c>
    </row>
    <row r="49" spans="1:17" ht="12" customHeight="1" x14ac:dyDescent="0.25">
      <c r="A49" s="158" t="s">
        <v>63</v>
      </c>
      <c r="B49" s="157"/>
      <c r="C49" s="157">
        <f t="shared" ref="C49" si="172">SUM(C50:C51,C54:C55)</f>
        <v>1.7754502572738686</v>
      </c>
      <c r="D49" s="157">
        <f t="shared" ref="D49" si="173">SUM(D50:D51,D54:D55)</f>
        <v>1.5812360991492005</v>
      </c>
      <c r="E49" s="157">
        <f t="shared" ref="E49" si="174">SUM(E50:E51,E54:E55)</f>
        <v>1.6409276885568169</v>
      </c>
      <c r="F49" s="157">
        <f t="shared" ref="F49" si="175">SUM(F50:F51,F54:F55)</f>
        <v>1.5370521556102534</v>
      </c>
      <c r="G49" s="157">
        <f t="shared" ref="G49" si="176">SUM(G50:G51,G54:G55)</f>
        <v>1.9062111251200962</v>
      </c>
      <c r="H49" s="157">
        <f t="shared" ref="H49" si="177">SUM(H50:H51,H54:H55)</f>
        <v>0.83744073819081111</v>
      </c>
      <c r="I49" s="157">
        <f t="shared" ref="I49" si="178">SUM(I50:I51,I54:I55)</f>
        <v>0.19454274606607427</v>
      </c>
      <c r="J49" s="157">
        <f t="shared" ref="J49" si="179">SUM(J50:J51,J54:J55)</f>
        <v>1.6978468158958295</v>
      </c>
      <c r="K49" s="157">
        <f t="shared" ref="K49" si="180">SUM(K50:K51,K54:K55)</f>
        <v>2.0589113149104068</v>
      </c>
      <c r="L49" s="157">
        <f t="shared" ref="L49" si="181">SUM(L50:L51,L54:L55)</f>
        <v>1.1687745441730588</v>
      </c>
      <c r="M49" s="157">
        <f t="shared" ref="M49" si="182">SUM(M50:M51,M54:M55)</f>
        <v>2.4792490270564733</v>
      </c>
      <c r="N49" s="157">
        <f t="shared" ref="N49" si="183">SUM(N50:N51,N54:N55)</f>
        <v>1.9222937481351374</v>
      </c>
      <c r="O49" s="157">
        <f t="shared" ref="O49" si="184">SUM(O50:O51,O54:O55)</f>
        <v>1.0476256988813779</v>
      </c>
      <c r="P49" s="157">
        <f t="shared" ref="P49" si="185">SUM(P50:P51,P54:P55)</f>
        <v>1.4056344831511316</v>
      </c>
      <c r="Q49" s="157">
        <f t="shared" ref="Q49" si="186">SUM(Q50:Q51,Q54:Q55)</f>
        <v>0.9701423876403571</v>
      </c>
    </row>
    <row r="50" spans="1:17" ht="12" customHeight="1" x14ac:dyDescent="0.25">
      <c r="A50" s="167" t="s">
        <v>165</v>
      </c>
      <c r="B50" s="132"/>
      <c r="C50" s="132">
        <v>0</v>
      </c>
      <c r="D50" s="132">
        <v>0</v>
      </c>
      <c r="E50" s="132">
        <v>0</v>
      </c>
      <c r="F50" s="132">
        <v>0</v>
      </c>
      <c r="G50" s="132">
        <v>0</v>
      </c>
      <c r="H50" s="132">
        <v>0</v>
      </c>
      <c r="I50" s="132">
        <v>0</v>
      </c>
      <c r="J50" s="132">
        <v>0</v>
      </c>
      <c r="K50" s="132">
        <v>0</v>
      </c>
      <c r="L50" s="132">
        <v>0</v>
      </c>
      <c r="M50" s="132">
        <v>0</v>
      </c>
      <c r="N50" s="132">
        <v>0</v>
      </c>
      <c r="O50" s="132">
        <v>0</v>
      </c>
      <c r="P50" s="132">
        <v>0</v>
      </c>
      <c r="Q50" s="132">
        <v>0</v>
      </c>
    </row>
    <row r="51" spans="1:17" ht="12" customHeight="1" x14ac:dyDescent="0.25">
      <c r="A51" s="167" t="s">
        <v>164</v>
      </c>
      <c r="B51" s="132"/>
      <c r="C51" s="132">
        <f t="shared" ref="C51" si="187">SUM(C52:C53)</f>
        <v>0</v>
      </c>
      <c r="D51" s="132">
        <f t="shared" ref="D51" si="188">SUM(D52:D53)</f>
        <v>0</v>
      </c>
      <c r="E51" s="132">
        <f t="shared" ref="E51" si="189">SUM(E52:E53)</f>
        <v>0</v>
      </c>
      <c r="F51" s="132">
        <f t="shared" ref="F51" si="190">SUM(F52:F53)</f>
        <v>0</v>
      </c>
      <c r="G51" s="132">
        <f t="shared" ref="G51" si="191">SUM(G52:G53)</f>
        <v>0</v>
      </c>
      <c r="H51" s="132">
        <f t="shared" ref="H51" si="192">SUM(H52:H53)</f>
        <v>0</v>
      </c>
      <c r="I51" s="132">
        <f t="shared" ref="I51" si="193">SUM(I52:I53)</f>
        <v>0</v>
      </c>
      <c r="J51" s="132">
        <f t="shared" ref="J51" si="194">SUM(J52:J53)</f>
        <v>0</v>
      </c>
      <c r="K51" s="132">
        <f t="shared" ref="K51" si="195">SUM(K52:K53)</f>
        <v>0</v>
      </c>
      <c r="L51" s="132">
        <f t="shared" ref="L51" si="196">SUM(L52:L53)</f>
        <v>0</v>
      </c>
      <c r="M51" s="132">
        <f t="shared" ref="M51" si="197">SUM(M52:M53)</f>
        <v>0</v>
      </c>
      <c r="N51" s="132">
        <f t="shared" ref="N51" si="198">SUM(N52:N53)</f>
        <v>0</v>
      </c>
      <c r="O51" s="132">
        <f t="shared" ref="O51" si="199">SUM(O52:O53)</f>
        <v>0</v>
      </c>
      <c r="P51" s="132">
        <f t="shared" ref="P51" si="200">SUM(P52:P53)</f>
        <v>0</v>
      </c>
      <c r="Q51" s="132">
        <f t="shared" ref="Q51" si="201">SUM(Q52:Q53)</f>
        <v>0</v>
      </c>
    </row>
    <row r="52" spans="1:17" ht="12" customHeight="1" x14ac:dyDescent="0.25">
      <c r="A52" s="166" t="s">
        <v>163</v>
      </c>
      <c r="B52" s="165"/>
      <c r="C52" s="165">
        <v>0</v>
      </c>
      <c r="D52" s="165">
        <v>0</v>
      </c>
      <c r="E52" s="165">
        <v>0</v>
      </c>
      <c r="F52" s="165">
        <v>0</v>
      </c>
      <c r="G52" s="165">
        <v>0</v>
      </c>
      <c r="H52" s="165">
        <v>0</v>
      </c>
      <c r="I52" s="165">
        <v>0</v>
      </c>
      <c r="J52" s="165">
        <v>0</v>
      </c>
      <c r="K52" s="165">
        <v>0</v>
      </c>
      <c r="L52" s="165">
        <v>0</v>
      </c>
      <c r="M52" s="165">
        <v>0</v>
      </c>
      <c r="N52" s="165">
        <v>0</v>
      </c>
      <c r="O52" s="165">
        <v>0</v>
      </c>
      <c r="P52" s="165">
        <v>0</v>
      </c>
      <c r="Q52" s="165">
        <v>0</v>
      </c>
    </row>
    <row r="53" spans="1:17" ht="12" customHeight="1" x14ac:dyDescent="0.25">
      <c r="A53" s="147" t="s">
        <v>59</v>
      </c>
      <c r="B53" s="164"/>
      <c r="C53" s="164">
        <v>0</v>
      </c>
      <c r="D53" s="164">
        <v>0</v>
      </c>
      <c r="E53" s="164">
        <v>0</v>
      </c>
      <c r="F53" s="164">
        <v>0</v>
      </c>
      <c r="G53" s="164">
        <v>0</v>
      </c>
      <c r="H53" s="164">
        <v>0</v>
      </c>
      <c r="I53" s="164">
        <v>0</v>
      </c>
      <c r="J53" s="164">
        <v>0</v>
      </c>
      <c r="K53" s="164">
        <v>0</v>
      </c>
      <c r="L53" s="164">
        <v>0</v>
      </c>
      <c r="M53" s="164">
        <v>0</v>
      </c>
      <c r="N53" s="164">
        <v>0</v>
      </c>
      <c r="O53" s="164">
        <v>0</v>
      </c>
      <c r="P53" s="164">
        <v>0</v>
      </c>
      <c r="Q53" s="164">
        <v>0</v>
      </c>
    </row>
    <row r="54" spans="1:17" ht="12" customHeight="1" x14ac:dyDescent="0.25">
      <c r="A54" s="163" t="s">
        <v>142</v>
      </c>
      <c r="B54" s="162"/>
      <c r="C54" s="162">
        <v>0.4474846022696814</v>
      </c>
      <c r="D54" s="162">
        <v>0.5762749544579655</v>
      </c>
      <c r="E54" s="162">
        <v>0.59199884869283437</v>
      </c>
      <c r="F54" s="162">
        <v>0</v>
      </c>
      <c r="G54" s="162">
        <v>0.49899285735185045</v>
      </c>
      <c r="H54" s="162">
        <v>0.24470649195706046</v>
      </c>
      <c r="I54" s="162">
        <v>0</v>
      </c>
      <c r="J54" s="162">
        <v>0.31356199912258814</v>
      </c>
      <c r="K54" s="162">
        <v>0.18360527572411287</v>
      </c>
      <c r="L54" s="162">
        <v>7.9118823825029633E-2</v>
      </c>
      <c r="M54" s="162">
        <v>4.319341667410885E-2</v>
      </c>
      <c r="N54" s="162">
        <v>6.0794472506436041E-2</v>
      </c>
      <c r="O54" s="162">
        <v>1.0785062710908865E-2</v>
      </c>
      <c r="P54" s="162">
        <v>4.8062112810974909E-2</v>
      </c>
      <c r="Q54" s="162">
        <v>1.1484534676371741E-2</v>
      </c>
    </row>
    <row r="55" spans="1:17" ht="12" customHeight="1" x14ac:dyDescent="0.25">
      <c r="A55" s="161" t="s">
        <v>141</v>
      </c>
      <c r="B55" s="160"/>
      <c r="C55" s="160">
        <f t="shared" ref="C55" si="202">SUM(C56:C57)</f>
        <v>1.3279656550041872</v>
      </c>
      <c r="D55" s="160">
        <f t="shared" ref="D55" si="203">SUM(D56:D57)</f>
        <v>1.004961144691235</v>
      </c>
      <c r="E55" s="160">
        <f t="shared" ref="E55" si="204">SUM(E56:E57)</f>
        <v>1.0489288398639824</v>
      </c>
      <c r="F55" s="160">
        <f t="shared" ref="F55" si="205">SUM(F56:F57)</f>
        <v>1.5370521556102534</v>
      </c>
      <c r="G55" s="160">
        <f t="shared" ref="G55" si="206">SUM(G56:G57)</f>
        <v>1.4072182677682457</v>
      </c>
      <c r="H55" s="160">
        <f t="shared" ref="H55" si="207">SUM(H56:H57)</f>
        <v>0.59273424623375071</v>
      </c>
      <c r="I55" s="160">
        <f t="shared" ref="I55" si="208">SUM(I56:I57)</f>
        <v>0.19454274606607427</v>
      </c>
      <c r="J55" s="160">
        <f t="shared" ref="J55" si="209">SUM(J56:J57)</f>
        <v>1.3842848167732413</v>
      </c>
      <c r="K55" s="160">
        <f t="shared" ref="K55" si="210">SUM(K56:K57)</f>
        <v>1.8753060391862939</v>
      </c>
      <c r="L55" s="160">
        <f t="shared" ref="L55" si="211">SUM(L56:L57)</f>
        <v>1.0896557203480293</v>
      </c>
      <c r="M55" s="160">
        <f t="shared" ref="M55" si="212">SUM(M56:M57)</f>
        <v>2.4360556103823643</v>
      </c>
      <c r="N55" s="160">
        <f t="shared" ref="N55" si="213">SUM(N56:N57)</f>
        <v>1.8614992756287014</v>
      </c>
      <c r="O55" s="160">
        <f t="shared" ref="O55" si="214">SUM(O56:O57)</f>
        <v>1.036840636170469</v>
      </c>
      <c r="P55" s="160">
        <f t="shared" ref="P55" si="215">SUM(P56:P57)</f>
        <v>1.3575723703401568</v>
      </c>
      <c r="Q55" s="160">
        <f t="shared" ref="Q55" si="216">SUM(Q56:Q57)</f>
        <v>0.95865785296398531</v>
      </c>
    </row>
    <row r="56" spans="1:17" ht="12" customHeight="1" x14ac:dyDescent="0.25">
      <c r="A56" s="148" t="s">
        <v>60</v>
      </c>
      <c r="B56" s="156"/>
      <c r="C56" s="156">
        <v>2.7293745380285079E-2</v>
      </c>
      <c r="D56" s="156">
        <v>4.0596777638447691E-2</v>
      </c>
      <c r="E56" s="156">
        <v>4.2824445664411119E-2</v>
      </c>
      <c r="F56" s="156">
        <v>6.2209340644173355E-2</v>
      </c>
      <c r="G56" s="156">
        <v>0.3010803054643007</v>
      </c>
      <c r="H56" s="156">
        <v>5.1500214414716902E-2</v>
      </c>
      <c r="I56" s="156">
        <v>8.8751748940132449E-3</v>
      </c>
      <c r="J56" s="156">
        <v>6.3624057576984278E-2</v>
      </c>
      <c r="K56" s="156">
        <v>8.4384764067779949E-2</v>
      </c>
      <c r="L56" s="156">
        <v>5.1261810590068679E-2</v>
      </c>
      <c r="M56" s="156">
        <v>0.11296375370083057</v>
      </c>
      <c r="N56" s="156">
        <v>8.2031149142545348E-2</v>
      </c>
      <c r="O56" s="156">
        <v>4.4932044204780031E-2</v>
      </c>
      <c r="P56" s="156">
        <v>9.5526646908181953E-2</v>
      </c>
      <c r="Q56" s="156">
        <v>0.15292710961054418</v>
      </c>
    </row>
    <row r="57" spans="1:17" ht="12" customHeight="1" x14ac:dyDescent="0.25">
      <c r="A57" s="148" t="s">
        <v>59</v>
      </c>
      <c r="B57" s="156"/>
      <c r="C57" s="156">
        <v>1.3006719096239021</v>
      </c>
      <c r="D57" s="156">
        <v>0.96436436705278739</v>
      </c>
      <c r="E57" s="156">
        <v>1.0061043941995713</v>
      </c>
      <c r="F57" s="156">
        <v>1.4748428149660802</v>
      </c>
      <c r="G57" s="156">
        <v>1.1061379623039449</v>
      </c>
      <c r="H57" s="156">
        <v>0.54123403181903385</v>
      </c>
      <c r="I57" s="156">
        <v>0.18566757117206104</v>
      </c>
      <c r="J57" s="156">
        <v>1.3206607591962571</v>
      </c>
      <c r="K57" s="156">
        <v>1.790921275118514</v>
      </c>
      <c r="L57" s="156">
        <v>1.0383939097579606</v>
      </c>
      <c r="M57" s="156">
        <v>2.3230918566815335</v>
      </c>
      <c r="N57" s="156">
        <v>1.779468126486156</v>
      </c>
      <c r="O57" s="156">
        <v>0.99190859196568903</v>
      </c>
      <c r="P57" s="156">
        <v>1.2620457234319749</v>
      </c>
      <c r="Q57" s="156">
        <v>0.80573074335344108</v>
      </c>
    </row>
    <row r="58" spans="1:17" ht="12" customHeight="1" x14ac:dyDescent="0.25">
      <c r="A58" s="158" t="s">
        <v>62</v>
      </c>
      <c r="B58" s="157"/>
      <c r="C58" s="157">
        <f t="shared" ref="C58" si="217">SUM(C59:C60)</f>
        <v>0.68718123453269464</v>
      </c>
      <c r="D58" s="157">
        <f t="shared" ref="D58" si="218">SUM(D59:D60)</f>
        <v>0.55281673769105066</v>
      </c>
      <c r="E58" s="157">
        <f t="shared" ref="E58" si="219">SUM(E59:E60)</f>
        <v>0.67052371561278901</v>
      </c>
      <c r="F58" s="157">
        <f t="shared" ref="F58" si="220">SUM(F59:F60)</f>
        <v>0.77622496584468537</v>
      </c>
      <c r="G58" s="157">
        <f t="shared" ref="G58" si="221">SUM(G59:G60)</f>
        <v>0.7270026374713543</v>
      </c>
      <c r="H58" s="157">
        <f t="shared" ref="H58" si="222">SUM(H59:H60)</f>
        <v>0.40126894026735527</v>
      </c>
      <c r="I58" s="157">
        <f t="shared" ref="I58" si="223">SUM(I59:I60)</f>
        <v>0.11623497168982183</v>
      </c>
      <c r="J58" s="157">
        <f t="shared" ref="J58" si="224">SUM(J59:J60)</f>
        <v>0.89661589343860038</v>
      </c>
      <c r="K58" s="157">
        <f t="shared" ref="K58" si="225">SUM(K59:K60)</f>
        <v>1.1796506916183993</v>
      </c>
      <c r="L58" s="157">
        <f t="shared" ref="L58" si="226">SUM(L59:L60)</f>
        <v>0.71394468326563554</v>
      </c>
      <c r="M58" s="157">
        <f t="shared" ref="M58" si="227">SUM(M59:M60)</f>
        <v>1.5681568022675119</v>
      </c>
      <c r="N58" s="157">
        <f t="shared" ref="N58" si="228">SUM(N59:N60)</f>
        <v>1.1696762109231937</v>
      </c>
      <c r="O58" s="157">
        <f t="shared" ref="O58" si="229">SUM(O59:O60)</f>
        <v>0.59319782249371455</v>
      </c>
      <c r="P58" s="157">
        <f t="shared" ref="P58" si="230">SUM(P59:P60)</f>
        <v>0.71073345066038351</v>
      </c>
      <c r="Q58" s="157">
        <f t="shared" ref="Q58" si="231">SUM(Q59:Q60)</f>
        <v>0.45478757063878578</v>
      </c>
    </row>
    <row r="59" spans="1:17" ht="12" customHeight="1" x14ac:dyDescent="0.25">
      <c r="A59" s="23" t="s">
        <v>57</v>
      </c>
      <c r="B59" s="156"/>
      <c r="C59" s="156">
        <v>0</v>
      </c>
      <c r="D59" s="156">
        <v>0</v>
      </c>
      <c r="E59" s="156">
        <v>0</v>
      </c>
      <c r="F59" s="156">
        <v>0</v>
      </c>
      <c r="G59" s="156">
        <v>0</v>
      </c>
      <c r="H59" s="156">
        <v>0</v>
      </c>
      <c r="I59" s="156">
        <v>0</v>
      </c>
      <c r="J59" s="156">
        <v>0</v>
      </c>
      <c r="K59" s="156">
        <v>0</v>
      </c>
      <c r="L59" s="156">
        <v>0</v>
      </c>
      <c r="M59" s="156">
        <v>0</v>
      </c>
      <c r="N59" s="156">
        <v>0</v>
      </c>
      <c r="O59" s="156">
        <v>0</v>
      </c>
      <c r="P59" s="156">
        <v>0</v>
      </c>
      <c r="Q59" s="156">
        <v>0</v>
      </c>
    </row>
    <row r="60" spans="1:17" ht="12" customHeight="1" x14ac:dyDescent="0.25">
      <c r="A60" s="29" t="s">
        <v>140</v>
      </c>
      <c r="B60" s="57"/>
      <c r="C60" s="57">
        <v>0.68718123453269464</v>
      </c>
      <c r="D60" s="57">
        <v>0.55281673769105066</v>
      </c>
      <c r="E60" s="57">
        <v>0.67052371561278901</v>
      </c>
      <c r="F60" s="57">
        <v>0.77622496584468537</v>
      </c>
      <c r="G60" s="57">
        <v>0.7270026374713543</v>
      </c>
      <c r="H60" s="57">
        <v>0.40126894026735527</v>
      </c>
      <c r="I60" s="57">
        <v>0.11623497168982183</v>
      </c>
      <c r="J60" s="57">
        <v>0.89661589343860038</v>
      </c>
      <c r="K60" s="57">
        <v>1.1796506916183993</v>
      </c>
      <c r="L60" s="57">
        <v>0.71394468326563554</v>
      </c>
      <c r="M60" s="57">
        <v>1.5681568022675119</v>
      </c>
      <c r="N60" s="57">
        <v>1.1696762109231937</v>
      </c>
      <c r="O60" s="57">
        <v>0.59319782249371455</v>
      </c>
      <c r="P60" s="57">
        <v>0.71073345066038351</v>
      </c>
      <c r="Q60" s="57">
        <v>0.45478757063878578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232">SUM(C63,C66,C68,C77)</f>
        <v>0</v>
      </c>
      <c r="D62" s="168">
        <f t="shared" ref="D62" si="233">SUM(D63,D66,D68,D77)</f>
        <v>0</v>
      </c>
      <c r="E62" s="168">
        <f t="shared" ref="E62" si="234">SUM(E63,E66,E68,E77)</f>
        <v>0</v>
      </c>
      <c r="F62" s="168">
        <f t="shared" ref="F62" si="235">SUM(F63,F66,F68,F77)</f>
        <v>0</v>
      </c>
      <c r="G62" s="168">
        <f t="shared" ref="G62" si="236">SUM(G63,G66,G68,G77)</f>
        <v>0</v>
      </c>
      <c r="H62" s="168">
        <f t="shared" ref="H62" si="237">SUM(H63,H66,H68,H77)</f>
        <v>0</v>
      </c>
      <c r="I62" s="168">
        <f t="shared" ref="I62" si="238">SUM(I63,I66,I68,I77)</f>
        <v>0</v>
      </c>
      <c r="J62" s="168">
        <f t="shared" ref="J62" si="239">SUM(J63,J66,J68,J77)</f>
        <v>0</v>
      </c>
      <c r="K62" s="168">
        <f t="shared" ref="K62" si="240">SUM(K63,K66,K68,K77)</f>
        <v>0</v>
      </c>
      <c r="L62" s="168">
        <f t="shared" ref="L62" si="241">SUM(L63,L66,L68,L77)</f>
        <v>0</v>
      </c>
      <c r="M62" s="168">
        <f t="shared" ref="M62" si="242">SUM(M63,M66,M68,M77)</f>
        <v>0</v>
      </c>
      <c r="N62" s="168">
        <f t="shared" ref="N62" si="243">SUM(N63,N66,N68,N77)</f>
        <v>0</v>
      </c>
      <c r="O62" s="168">
        <f t="shared" ref="O62" si="244">SUM(O63,O66,O68,O77)</f>
        <v>0</v>
      </c>
      <c r="P62" s="168">
        <f t="shared" ref="P62" si="245">SUM(P63,P66,P68,P77)</f>
        <v>0</v>
      </c>
      <c r="Q62" s="168">
        <f t="shared" ref="Q62" si="246">SUM(Q63,Q66,Q68,Q77)</f>
        <v>0</v>
      </c>
    </row>
    <row r="63" spans="1:17" ht="12.95" customHeight="1" x14ac:dyDescent="0.25">
      <c r="A63" s="158" t="s">
        <v>65</v>
      </c>
      <c r="B63" s="157"/>
      <c r="C63" s="157">
        <f t="shared" ref="C63:Q63" si="247">SUM(C64:C65)</f>
        <v>0</v>
      </c>
      <c r="D63" s="157">
        <f t="shared" si="247"/>
        <v>0</v>
      </c>
      <c r="E63" s="157">
        <f t="shared" si="247"/>
        <v>0</v>
      </c>
      <c r="F63" s="157">
        <f t="shared" si="247"/>
        <v>0</v>
      </c>
      <c r="G63" s="157">
        <f t="shared" si="247"/>
        <v>0</v>
      </c>
      <c r="H63" s="157">
        <f t="shared" si="247"/>
        <v>0</v>
      </c>
      <c r="I63" s="157">
        <f t="shared" si="247"/>
        <v>0</v>
      </c>
      <c r="J63" s="157">
        <f t="shared" si="247"/>
        <v>0</v>
      </c>
      <c r="K63" s="157">
        <f t="shared" si="247"/>
        <v>0</v>
      </c>
      <c r="L63" s="157">
        <f t="shared" si="247"/>
        <v>0</v>
      </c>
      <c r="M63" s="157">
        <f t="shared" si="247"/>
        <v>0</v>
      </c>
      <c r="N63" s="157">
        <f t="shared" si="247"/>
        <v>0</v>
      </c>
      <c r="O63" s="157">
        <f t="shared" si="247"/>
        <v>0</v>
      </c>
      <c r="P63" s="157">
        <f t="shared" si="247"/>
        <v>0</v>
      </c>
      <c r="Q63" s="157">
        <f t="shared" si="247"/>
        <v>0</v>
      </c>
    </row>
    <row r="64" spans="1:17" ht="12" customHeight="1" x14ac:dyDescent="0.25">
      <c r="A64" s="23" t="s">
        <v>161</v>
      </c>
      <c r="B64" s="156"/>
      <c r="C64" s="156">
        <v>0</v>
      </c>
      <c r="D64" s="156">
        <v>0</v>
      </c>
      <c r="E64" s="156">
        <v>0</v>
      </c>
      <c r="F64" s="156">
        <v>0</v>
      </c>
      <c r="G64" s="156">
        <v>0</v>
      </c>
      <c r="H64" s="156">
        <v>0</v>
      </c>
      <c r="I64" s="156">
        <v>0</v>
      </c>
      <c r="J64" s="156">
        <v>0</v>
      </c>
      <c r="K64" s="156">
        <v>0</v>
      </c>
      <c r="L64" s="156">
        <v>0</v>
      </c>
      <c r="M64" s="156">
        <v>0</v>
      </c>
      <c r="N64" s="156">
        <v>0</v>
      </c>
      <c r="O64" s="156">
        <v>0</v>
      </c>
      <c r="P64" s="156">
        <v>0</v>
      </c>
      <c r="Q64" s="156">
        <v>0</v>
      </c>
    </row>
    <row r="65" spans="1:17" ht="12" customHeight="1" x14ac:dyDescent="0.25">
      <c r="A65" s="23" t="s">
        <v>60</v>
      </c>
      <c r="B65" s="156"/>
      <c r="C65" s="156">
        <v>0</v>
      </c>
      <c r="D65" s="156">
        <v>0</v>
      </c>
      <c r="E65" s="156">
        <v>0</v>
      </c>
      <c r="F65" s="156">
        <v>0</v>
      </c>
      <c r="G65" s="156">
        <v>0</v>
      </c>
      <c r="H65" s="156">
        <v>0</v>
      </c>
      <c r="I65" s="156">
        <v>0</v>
      </c>
      <c r="J65" s="156">
        <v>0</v>
      </c>
      <c r="K65" s="156">
        <v>0</v>
      </c>
      <c r="L65" s="156">
        <v>0</v>
      </c>
      <c r="M65" s="156">
        <v>0</v>
      </c>
      <c r="N65" s="156">
        <v>0</v>
      </c>
      <c r="O65" s="156">
        <v>0</v>
      </c>
      <c r="P65" s="156">
        <v>0</v>
      </c>
      <c r="Q65" s="156">
        <v>0</v>
      </c>
    </row>
    <row r="66" spans="1:17" ht="12.95" customHeight="1" x14ac:dyDescent="0.25">
      <c r="A66" s="158" t="s">
        <v>112</v>
      </c>
      <c r="B66" s="157"/>
      <c r="C66" s="157">
        <f t="shared" ref="C66:Q66" si="248">C67</f>
        <v>0</v>
      </c>
      <c r="D66" s="157">
        <f t="shared" si="248"/>
        <v>0</v>
      </c>
      <c r="E66" s="157">
        <f t="shared" si="248"/>
        <v>0</v>
      </c>
      <c r="F66" s="157">
        <f t="shared" si="248"/>
        <v>0</v>
      </c>
      <c r="G66" s="157">
        <f t="shared" si="248"/>
        <v>0</v>
      </c>
      <c r="H66" s="157">
        <f t="shared" si="248"/>
        <v>0</v>
      </c>
      <c r="I66" s="157">
        <f t="shared" si="248"/>
        <v>0</v>
      </c>
      <c r="J66" s="157">
        <f t="shared" si="248"/>
        <v>0</v>
      </c>
      <c r="K66" s="157">
        <f t="shared" si="248"/>
        <v>0</v>
      </c>
      <c r="L66" s="157">
        <f t="shared" si="248"/>
        <v>0</v>
      </c>
      <c r="M66" s="157">
        <f t="shared" si="248"/>
        <v>0</v>
      </c>
      <c r="N66" s="157">
        <f t="shared" si="248"/>
        <v>0</v>
      </c>
      <c r="O66" s="157">
        <f t="shared" si="248"/>
        <v>0</v>
      </c>
      <c r="P66" s="157">
        <f t="shared" si="248"/>
        <v>0</v>
      </c>
      <c r="Q66" s="157">
        <f t="shared" si="248"/>
        <v>0</v>
      </c>
    </row>
    <row r="67" spans="1:17" ht="12" customHeight="1" x14ac:dyDescent="0.25">
      <c r="A67" s="23" t="s">
        <v>60</v>
      </c>
      <c r="B67" s="156"/>
      <c r="C67" s="156">
        <v>0</v>
      </c>
      <c r="D67" s="156">
        <v>0</v>
      </c>
      <c r="E67" s="156">
        <v>0</v>
      </c>
      <c r="F67" s="156">
        <v>0</v>
      </c>
      <c r="G67" s="156">
        <v>0</v>
      </c>
      <c r="H67" s="156">
        <v>0</v>
      </c>
      <c r="I67" s="156">
        <v>0</v>
      </c>
      <c r="J67" s="156">
        <v>0</v>
      </c>
      <c r="K67" s="156">
        <v>0</v>
      </c>
      <c r="L67" s="156">
        <v>0</v>
      </c>
      <c r="M67" s="156">
        <v>0</v>
      </c>
      <c r="N67" s="156">
        <v>0</v>
      </c>
      <c r="O67" s="156">
        <v>0</v>
      </c>
      <c r="P67" s="156">
        <v>0</v>
      </c>
      <c r="Q67" s="156">
        <v>0</v>
      </c>
    </row>
    <row r="68" spans="1:17" ht="12" customHeight="1" x14ac:dyDescent="0.25">
      <c r="A68" s="158" t="s">
        <v>63</v>
      </c>
      <c r="B68" s="157"/>
      <c r="C68" s="157">
        <f t="shared" ref="C68" si="249">SUM(C69:C70,C73:C74)</f>
        <v>0</v>
      </c>
      <c r="D68" s="157">
        <f t="shared" ref="D68" si="250">SUM(D69:D70,D73:D74)</f>
        <v>0</v>
      </c>
      <c r="E68" s="157">
        <f t="shared" ref="E68" si="251">SUM(E69:E70,E73:E74)</f>
        <v>0</v>
      </c>
      <c r="F68" s="157">
        <f t="shared" ref="F68" si="252">SUM(F69:F70,F73:F74)</f>
        <v>0</v>
      </c>
      <c r="G68" s="157">
        <f t="shared" ref="G68" si="253">SUM(G69:G70,G73:G74)</f>
        <v>0</v>
      </c>
      <c r="H68" s="157">
        <f t="shared" ref="H68" si="254">SUM(H69:H70,H73:H74)</f>
        <v>0</v>
      </c>
      <c r="I68" s="157">
        <f t="shared" ref="I68" si="255">SUM(I69:I70,I73:I74)</f>
        <v>0</v>
      </c>
      <c r="J68" s="157">
        <f t="shared" ref="J68" si="256">SUM(J69:J70,J73:J74)</f>
        <v>0</v>
      </c>
      <c r="K68" s="157">
        <f t="shared" ref="K68" si="257">SUM(K69:K70,K73:K74)</f>
        <v>0</v>
      </c>
      <c r="L68" s="157">
        <f t="shared" ref="L68" si="258">SUM(L69:L70,L73:L74)</f>
        <v>0</v>
      </c>
      <c r="M68" s="157">
        <f t="shared" ref="M68" si="259">SUM(M69:M70,M73:M74)</f>
        <v>0</v>
      </c>
      <c r="N68" s="157">
        <f t="shared" ref="N68" si="260">SUM(N69:N70,N73:N74)</f>
        <v>0</v>
      </c>
      <c r="O68" s="157">
        <f t="shared" ref="O68" si="261">SUM(O69:O70,O73:O74)</f>
        <v>0</v>
      </c>
      <c r="P68" s="157">
        <f t="shared" ref="P68" si="262">SUM(P69:P70,P73:P74)</f>
        <v>0</v>
      </c>
      <c r="Q68" s="157">
        <f t="shared" ref="Q68" si="263">SUM(Q69:Q70,Q73:Q74)</f>
        <v>0</v>
      </c>
    </row>
    <row r="69" spans="1:17" ht="12" customHeight="1" x14ac:dyDescent="0.25">
      <c r="A69" s="167" t="s">
        <v>160</v>
      </c>
      <c r="B69" s="132"/>
      <c r="C69" s="132">
        <v>0</v>
      </c>
      <c r="D69" s="132">
        <v>0</v>
      </c>
      <c r="E69" s="132">
        <v>0</v>
      </c>
      <c r="F69" s="132">
        <v>0</v>
      </c>
      <c r="G69" s="132">
        <v>0</v>
      </c>
      <c r="H69" s="132">
        <v>0</v>
      </c>
      <c r="I69" s="132">
        <v>0</v>
      </c>
      <c r="J69" s="132">
        <v>0</v>
      </c>
      <c r="K69" s="132">
        <v>0</v>
      </c>
      <c r="L69" s="132">
        <v>0</v>
      </c>
      <c r="M69" s="132">
        <v>0</v>
      </c>
      <c r="N69" s="132">
        <v>0</v>
      </c>
      <c r="O69" s="132">
        <v>0</v>
      </c>
      <c r="P69" s="132">
        <v>0</v>
      </c>
      <c r="Q69" s="132">
        <v>0</v>
      </c>
    </row>
    <row r="70" spans="1:17" ht="12" customHeight="1" x14ac:dyDescent="0.25">
      <c r="A70" s="167" t="s">
        <v>159</v>
      </c>
      <c r="B70" s="132"/>
      <c r="C70" s="132">
        <f t="shared" ref="C70" si="264">SUM(C71:C72)</f>
        <v>0</v>
      </c>
      <c r="D70" s="132">
        <f t="shared" ref="D70" si="265">SUM(D71:D72)</f>
        <v>0</v>
      </c>
      <c r="E70" s="132">
        <f t="shared" ref="E70" si="266">SUM(E71:E72)</f>
        <v>0</v>
      </c>
      <c r="F70" s="132">
        <f t="shared" ref="F70" si="267">SUM(F71:F72)</f>
        <v>0</v>
      </c>
      <c r="G70" s="132">
        <f t="shared" ref="G70" si="268">SUM(G71:G72)</f>
        <v>0</v>
      </c>
      <c r="H70" s="132">
        <f t="shared" ref="H70" si="269">SUM(H71:H72)</f>
        <v>0</v>
      </c>
      <c r="I70" s="132">
        <f t="shared" ref="I70" si="270">SUM(I71:I72)</f>
        <v>0</v>
      </c>
      <c r="J70" s="132">
        <f t="shared" ref="J70" si="271">SUM(J71:J72)</f>
        <v>0</v>
      </c>
      <c r="K70" s="132">
        <f t="shared" ref="K70" si="272">SUM(K71:K72)</f>
        <v>0</v>
      </c>
      <c r="L70" s="132">
        <f t="shared" ref="L70" si="273">SUM(L71:L72)</f>
        <v>0</v>
      </c>
      <c r="M70" s="132">
        <f t="shared" ref="M70" si="274">SUM(M71:M72)</f>
        <v>0</v>
      </c>
      <c r="N70" s="132">
        <f t="shared" ref="N70" si="275">SUM(N71:N72)</f>
        <v>0</v>
      </c>
      <c r="O70" s="132">
        <f t="shared" ref="O70" si="276">SUM(O71:O72)</f>
        <v>0</v>
      </c>
      <c r="P70" s="132">
        <f t="shared" ref="P70" si="277">SUM(P71:P72)</f>
        <v>0</v>
      </c>
      <c r="Q70" s="132">
        <f t="shared" ref="Q70" si="278">SUM(Q71:Q72)</f>
        <v>0</v>
      </c>
    </row>
    <row r="71" spans="1:17" ht="12" customHeight="1" x14ac:dyDescent="0.25">
      <c r="A71" s="166" t="s">
        <v>109</v>
      </c>
      <c r="B71" s="165"/>
      <c r="C71" s="165">
        <v>0</v>
      </c>
      <c r="D71" s="165">
        <v>0</v>
      </c>
      <c r="E71" s="165">
        <v>0</v>
      </c>
      <c r="F71" s="165">
        <v>0</v>
      </c>
      <c r="G71" s="165">
        <v>0</v>
      </c>
      <c r="H71" s="165">
        <v>0</v>
      </c>
      <c r="I71" s="165">
        <v>0</v>
      </c>
      <c r="J71" s="165">
        <v>0</v>
      </c>
      <c r="K71" s="165">
        <v>0</v>
      </c>
      <c r="L71" s="165">
        <v>0</v>
      </c>
      <c r="M71" s="165">
        <v>0</v>
      </c>
      <c r="N71" s="165">
        <v>0</v>
      </c>
      <c r="O71" s="165">
        <v>0</v>
      </c>
      <c r="P71" s="165">
        <v>0</v>
      </c>
      <c r="Q71" s="165">
        <v>0</v>
      </c>
    </row>
    <row r="72" spans="1:17" ht="12" customHeight="1" x14ac:dyDescent="0.25">
      <c r="A72" s="147" t="s">
        <v>59</v>
      </c>
      <c r="B72" s="164"/>
      <c r="C72" s="164">
        <v>0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I72" s="164">
        <v>0</v>
      </c>
      <c r="J72" s="164">
        <v>0</v>
      </c>
      <c r="K72" s="164">
        <v>0</v>
      </c>
      <c r="L72" s="164">
        <v>0</v>
      </c>
      <c r="M72" s="164">
        <v>0</v>
      </c>
      <c r="N72" s="164">
        <v>0</v>
      </c>
      <c r="O72" s="164">
        <v>0</v>
      </c>
      <c r="P72" s="164">
        <v>0</v>
      </c>
      <c r="Q72" s="164">
        <v>0</v>
      </c>
    </row>
    <row r="73" spans="1:17" ht="12" customHeight="1" x14ac:dyDescent="0.25">
      <c r="A73" s="163" t="s">
        <v>142</v>
      </c>
      <c r="B73" s="162"/>
      <c r="C73" s="162">
        <v>0</v>
      </c>
      <c r="D73" s="162">
        <v>0</v>
      </c>
      <c r="E73" s="162">
        <v>0</v>
      </c>
      <c r="F73" s="162">
        <v>0</v>
      </c>
      <c r="G73" s="162">
        <v>0</v>
      </c>
      <c r="H73" s="162">
        <v>0</v>
      </c>
      <c r="I73" s="162">
        <v>0</v>
      </c>
      <c r="J73" s="162">
        <v>0</v>
      </c>
      <c r="K73" s="162">
        <v>0</v>
      </c>
      <c r="L73" s="162">
        <v>0</v>
      </c>
      <c r="M73" s="162">
        <v>0</v>
      </c>
      <c r="N73" s="162">
        <v>0</v>
      </c>
      <c r="O73" s="162">
        <v>0</v>
      </c>
      <c r="P73" s="162">
        <v>0</v>
      </c>
      <c r="Q73" s="162">
        <v>0</v>
      </c>
    </row>
    <row r="74" spans="1:17" ht="12" customHeight="1" x14ac:dyDescent="0.25">
      <c r="A74" s="161" t="s">
        <v>141</v>
      </c>
      <c r="B74" s="160"/>
      <c r="C74" s="160">
        <f t="shared" ref="C74" si="279">SUM(C75:C76)</f>
        <v>0</v>
      </c>
      <c r="D74" s="160">
        <f t="shared" ref="D74" si="280">SUM(D75:D76)</f>
        <v>0</v>
      </c>
      <c r="E74" s="160">
        <f t="shared" ref="E74" si="281">SUM(E75:E76)</f>
        <v>0</v>
      </c>
      <c r="F74" s="160">
        <f t="shared" ref="F74" si="282">SUM(F75:F76)</f>
        <v>0</v>
      </c>
      <c r="G74" s="160">
        <f t="shared" ref="G74" si="283">SUM(G75:G76)</f>
        <v>0</v>
      </c>
      <c r="H74" s="160">
        <f t="shared" ref="H74" si="284">SUM(H75:H76)</f>
        <v>0</v>
      </c>
      <c r="I74" s="160">
        <f t="shared" ref="I74" si="285">SUM(I75:I76)</f>
        <v>0</v>
      </c>
      <c r="J74" s="160">
        <f t="shared" ref="J74" si="286">SUM(J75:J76)</f>
        <v>0</v>
      </c>
      <c r="K74" s="160">
        <f t="shared" ref="K74" si="287">SUM(K75:K76)</f>
        <v>0</v>
      </c>
      <c r="L74" s="160">
        <f t="shared" ref="L74" si="288">SUM(L75:L76)</f>
        <v>0</v>
      </c>
      <c r="M74" s="160">
        <f t="shared" ref="M74" si="289">SUM(M75:M76)</f>
        <v>0</v>
      </c>
      <c r="N74" s="160">
        <f t="shared" ref="N74" si="290">SUM(N75:N76)</f>
        <v>0</v>
      </c>
      <c r="O74" s="160">
        <f t="shared" ref="O74" si="291">SUM(O75:O76)</f>
        <v>0</v>
      </c>
      <c r="P74" s="160">
        <f t="shared" ref="P74" si="292">SUM(P75:P76)</f>
        <v>0</v>
      </c>
      <c r="Q74" s="160">
        <f t="shared" ref="Q74" si="293">SUM(Q75:Q76)</f>
        <v>0</v>
      </c>
    </row>
    <row r="75" spans="1:17" ht="12" customHeight="1" x14ac:dyDescent="0.25">
      <c r="A75" s="148" t="s">
        <v>60</v>
      </c>
      <c r="B75" s="156"/>
      <c r="C75" s="156">
        <v>0</v>
      </c>
      <c r="D75" s="156">
        <v>0</v>
      </c>
      <c r="E75" s="156">
        <v>0</v>
      </c>
      <c r="F75" s="156">
        <v>0</v>
      </c>
      <c r="G75" s="156">
        <v>0</v>
      </c>
      <c r="H75" s="156">
        <v>0</v>
      </c>
      <c r="I75" s="156">
        <v>0</v>
      </c>
      <c r="J75" s="156">
        <v>0</v>
      </c>
      <c r="K75" s="156">
        <v>0</v>
      </c>
      <c r="L75" s="156">
        <v>0</v>
      </c>
      <c r="M75" s="156">
        <v>0</v>
      </c>
      <c r="N75" s="156">
        <v>0</v>
      </c>
      <c r="O75" s="156">
        <v>0</v>
      </c>
      <c r="P75" s="156">
        <v>0</v>
      </c>
      <c r="Q75" s="156">
        <v>0</v>
      </c>
    </row>
    <row r="76" spans="1:17" ht="12" customHeight="1" x14ac:dyDescent="0.25">
      <c r="A76" s="148" t="s">
        <v>59</v>
      </c>
      <c r="B76" s="156"/>
      <c r="C76" s="156">
        <v>0</v>
      </c>
      <c r="D76" s="156">
        <v>0</v>
      </c>
      <c r="E76" s="156">
        <v>0</v>
      </c>
      <c r="F76" s="156">
        <v>0</v>
      </c>
      <c r="G76" s="156">
        <v>0</v>
      </c>
      <c r="H76" s="156">
        <v>0</v>
      </c>
      <c r="I76" s="156">
        <v>0</v>
      </c>
      <c r="J76" s="156">
        <v>0</v>
      </c>
      <c r="K76" s="156">
        <v>0</v>
      </c>
      <c r="L76" s="156">
        <v>0</v>
      </c>
      <c r="M76" s="156">
        <v>0</v>
      </c>
      <c r="N76" s="156">
        <v>0</v>
      </c>
      <c r="O76" s="156">
        <v>0</v>
      </c>
      <c r="P76" s="156">
        <v>0</v>
      </c>
      <c r="Q76" s="156">
        <v>0</v>
      </c>
    </row>
    <row r="77" spans="1:17" ht="12" customHeight="1" x14ac:dyDescent="0.25">
      <c r="A77" s="158" t="s">
        <v>62</v>
      </c>
      <c r="B77" s="157"/>
      <c r="C77" s="157">
        <f t="shared" ref="C77" si="294">SUM(C78:C79)</f>
        <v>0</v>
      </c>
      <c r="D77" s="157">
        <f t="shared" ref="D77" si="295">SUM(D78:D79)</f>
        <v>0</v>
      </c>
      <c r="E77" s="157">
        <f t="shared" ref="E77" si="296">SUM(E78:E79)</f>
        <v>0</v>
      </c>
      <c r="F77" s="157">
        <f t="shared" ref="F77" si="297">SUM(F78:F79)</f>
        <v>0</v>
      </c>
      <c r="G77" s="157">
        <f t="shared" ref="G77" si="298">SUM(G78:G79)</f>
        <v>0</v>
      </c>
      <c r="H77" s="157">
        <f t="shared" ref="H77" si="299">SUM(H78:H79)</f>
        <v>0</v>
      </c>
      <c r="I77" s="157">
        <f t="shared" ref="I77" si="300">SUM(I78:I79)</f>
        <v>0</v>
      </c>
      <c r="J77" s="157">
        <f t="shared" ref="J77" si="301">SUM(J78:J79)</f>
        <v>0</v>
      </c>
      <c r="K77" s="157">
        <f t="shared" ref="K77" si="302">SUM(K78:K79)</f>
        <v>0</v>
      </c>
      <c r="L77" s="157">
        <f t="shared" ref="L77" si="303">SUM(L78:L79)</f>
        <v>0</v>
      </c>
      <c r="M77" s="157">
        <f t="shared" ref="M77" si="304">SUM(M78:M79)</f>
        <v>0</v>
      </c>
      <c r="N77" s="157">
        <f t="shared" ref="N77" si="305">SUM(N78:N79)</f>
        <v>0</v>
      </c>
      <c r="O77" s="157">
        <f t="shared" ref="O77" si="306">SUM(O78:O79)</f>
        <v>0</v>
      </c>
      <c r="P77" s="157">
        <f t="shared" ref="P77" si="307">SUM(P78:P79)</f>
        <v>0</v>
      </c>
      <c r="Q77" s="157">
        <f t="shared" ref="Q77" si="308">SUM(Q78:Q79)</f>
        <v>0</v>
      </c>
    </row>
    <row r="78" spans="1:17" ht="12" customHeight="1" x14ac:dyDescent="0.25">
      <c r="A78" s="23" t="s">
        <v>109</v>
      </c>
      <c r="B78" s="156"/>
      <c r="C78" s="156">
        <v>0</v>
      </c>
      <c r="D78" s="156">
        <v>0</v>
      </c>
      <c r="E78" s="156">
        <v>0</v>
      </c>
      <c r="F78" s="156">
        <v>0</v>
      </c>
      <c r="G78" s="156">
        <v>0</v>
      </c>
      <c r="H78" s="156">
        <v>0</v>
      </c>
      <c r="I78" s="156">
        <v>0</v>
      </c>
      <c r="J78" s="156">
        <v>0</v>
      </c>
      <c r="K78" s="156">
        <v>0</v>
      </c>
      <c r="L78" s="156">
        <v>0</v>
      </c>
      <c r="M78" s="156">
        <v>0</v>
      </c>
      <c r="N78" s="156">
        <v>0</v>
      </c>
      <c r="O78" s="156">
        <v>0</v>
      </c>
      <c r="P78" s="156">
        <v>0</v>
      </c>
      <c r="Q78" s="156">
        <v>0</v>
      </c>
    </row>
    <row r="79" spans="1:17" ht="12" customHeight="1" x14ac:dyDescent="0.25">
      <c r="A79" s="29" t="s">
        <v>140</v>
      </c>
      <c r="B79" s="57"/>
      <c r="C79" s="57">
        <v>0</v>
      </c>
      <c r="D79" s="57">
        <v>0</v>
      </c>
      <c r="E79" s="57">
        <v>0</v>
      </c>
      <c r="F79" s="57">
        <v>0</v>
      </c>
      <c r="G79" s="57">
        <v>0</v>
      </c>
      <c r="H79" s="57">
        <v>0</v>
      </c>
      <c r="I79" s="57">
        <v>0</v>
      </c>
      <c r="J79" s="57">
        <v>0</v>
      </c>
      <c r="K79" s="57">
        <v>0</v>
      </c>
      <c r="L79" s="57">
        <v>0</v>
      </c>
      <c r="M79" s="57">
        <v>0</v>
      </c>
      <c r="N79" s="57">
        <v>0</v>
      </c>
      <c r="O79" s="57">
        <v>0</v>
      </c>
      <c r="P79" s="57">
        <v>0</v>
      </c>
      <c r="Q79" s="57"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309">SUM(C82,C85,C87,C100)</f>
        <v>0.32643668110760105</v>
      </c>
      <c r="D81" s="168">
        <f t="shared" ref="D81" si="310">SUM(D82,D85,D87,D100)</f>
        <v>0.95695172272275397</v>
      </c>
      <c r="E81" s="168">
        <f t="shared" ref="E81" si="311">SUM(E82,E85,E87,E100)</f>
        <v>0.28028794158027026</v>
      </c>
      <c r="F81" s="168">
        <f t="shared" ref="F81" si="312">SUM(F82,F85,F87,F100)</f>
        <v>1.2295485242495672</v>
      </c>
      <c r="G81" s="168">
        <f t="shared" ref="G81" si="313">SUM(G82,G85,G87,G100)</f>
        <v>0.70884543215352858</v>
      </c>
      <c r="H81" s="168">
        <f t="shared" ref="H81" si="314">SUM(H82,H85,H87,H100)</f>
        <v>0.21094030468924035</v>
      </c>
      <c r="I81" s="168">
        <f t="shared" ref="I81" si="315">SUM(I82,I85,I87,I100)</f>
        <v>0.26585975378935656</v>
      </c>
      <c r="J81" s="168">
        <f t="shared" ref="J81" si="316">SUM(J82,J85,J87,J100)</f>
        <v>1.0912995278613802</v>
      </c>
      <c r="K81" s="168">
        <f t="shared" ref="K81" si="317">SUM(K82,K85,K87,K100)</f>
        <v>0.636621271115132</v>
      </c>
      <c r="L81" s="168">
        <f t="shared" ref="L81" si="318">SUM(L82,L85,L87,L100)</f>
        <v>0.32900659917977471</v>
      </c>
      <c r="M81" s="168">
        <f t="shared" ref="M81" si="319">SUM(M82,M85,M87,M100)</f>
        <v>0.34598976555493566</v>
      </c>
      <c r="N81" s="168">
        <f t="shared" ref="N81" si="320">SUM(N82,N85,N87,N100)</f>
        <v>1.2666450557143718</v>
      </c>
      <c r="O81" s="168">
        <f t="shared" ref="O81" si="321">SUM(O82,O85,O87,O100)</f>
        <v>0.7280076318937917</v>
      </c>
      <c r="P81" s="168">
        <f t="shared" ref="P81" si="322">SUM(P82,P85,P87,P100)</f>
        <v>0.23852327172260121</v>
      </c>
      <c r="Q81" s="168">
        <f t="shared" ref="Q81" si="323">SUM(Q82,Q85,Q87,Q100)</f>
        <v>0.66549879521962385</v>
      </c>
    </row>
    <row r="82" spans="1:17" ht="12.95" customHeight="1" x14ac:dyDescent="0.25">
      <c r="A82" s="158" t="s">
        <v>65</v>
      </c>
      <c r="B82" s="157"/>
      <c r="C82" s="157">
        <f t="shared" ref="C82:Q82" si="324">SUM(C83:C84)</f>
        <v>0.21518055061658309</v>
      </c>
      <c r="D82" s="157">
        <f t="shared" si="324"/>
        <v>0.67615925483846728</v>
      </c>
      <c r="E82" s="157">
        <f t="shared" si="324"/>
        <v>0.18621291691490005</v>
      </c>
      <c r="F82" s="157">
        <f t="shared" si="324"/>
        <v>0.85647577938929531</v>
      </c>
      <c r="G82" s="157">
        <f t="shared" si="324"/>
        <v>0.46857511951989073</v>
      </c>
      <c r="H82" s="157">
        <f t="shared" si="324"/>
        <v>0.12587240340415884</v>
      </c>
      <c r="I82" s="157">
        <f t="shared" si="324"/>
        <v>0.17823083040026219</v>
      </c>
      <c r="J82" s="157">
        <f t="shared" si="324"/>
        <v>0.73233195606521817</v>
      </c>
      <c r="K82" s="157">
        <f t="shared" si="324"/>
        <v>0.42942983768942605</v>
      </c>
      <c r="L82" s="157">
        <f t="shared" si="324"/>
        <v>0.16327996917318341</v>
      </c>
      <c r="M82" s="157">
        <f t="shared" si="324"/>
        <v>0.19349312886751502</v>
      </c>
      <c r="N82" s="157">
        <f t="shared" si="324"/>
        <v>0.7934607769911588</v>
      </c>
      <c r="O82" s="157">
        <f t="shared" si="324"/>
        <v>0.42305135616539458</v>
      </c>
      <c r="P82" s="157">
        <f t="shared" si="324"/>
        <v>0.11676655049141113</v>
      </c>
      <c r="Q82" s="157">
        <f t="shared" si="324"/>
        <v>0.38719577764761187</v>
      </c>
    </row>
    <row r="83" spans="1:17" ht="12" customHeight="1" x14ac:dyDescent="0.25">
      <c r="A83" s="23" t="s">
        <v>157</v>
      </c>
      <c r="B83" s="156"/>
      <c r="C83" s="156">
        <v>0.21475608808281219</v>
      </c>
      <c r="D83" s="156">
        <v>0.67428150905664885</v>
      </c>
      <c r="E83" s="156">
        <v>0.18507695791481452</v>
      </c>
      <c r="F83" s="156">
        <v>0.85146120025857719</v>
      </c>
      <c r="G83" s="156">
        <v>0.46740481178019821</v>
      </c>
      <c r="H83" s="156">
        <v>0.1254912660238823</v>
      </c>
      <c r="I83" s="156">
        <v>0.17556882543112498</v>
      </c>
      <c r="J83" s="156">
        <v>0.72534651613322054</v>
      </c>
      <c r="K83" s="156">
        <v>0.42835068458067238</v>
      </c>
      <c r="L83" s="156">
        <v>0.16220341278633588</v>
      </c>
      <c r="M83" s="156">
        <v>0.19273584094874333</v>
      </c>
      <c r="N83" s="156">
        <v>0.79126747364930772</v>
      </c>
      <c r="O83" s="156">
        <v>0.42185198042203625</v>
      </c>
      <c r="P83" s="156">
        <v>0.11622348564285814</v>
      </c>
      <c r="Q83" s="156">
        <v>0.38483961302412484</v>
      </c>
    </row>
    <row r="84" spans="1:17" ht="12" customHeight="1" x14ac:dyDescent="0.25">
      <c r="A84" s="23" t="s">
        <v>60</v>
      </c>
      <c r="B84" s="156"/>
      <c r="C84" s="156">
        <v>4.2446253377090141E-4</v>
      </c>
      <c r="D84" s="156">
        <v>1.8777457818183762E-3</v>
      </c>
      <c r="E84" s="156">
        <v>1.1359590000855474E-3</v>
      </c>
      <c r="F84" s="156">
        <v>5.0145791307181281E-3</v>
      </c>
      <c r="G84" s="156">
        <v>1.1703077396924882E-3</v>
      </c>
      <c r="H84" s="156">
        <v>3.8113738027654445E-4</v>
      </c>
      <c r="I84" s="156">
        <v>2.6620049691372214E-3</v>
      </c>
      <c r="J84" s="156">
        <v>6.9854399319976617E-3</v>
      </c>
      <c r="K84" s="156">
        <v>1.0791531087536459E-3</v>
      </c>
      <c r="L84" s="156">
        <v>1.0765563868475349E-3</v>
      </c>
      <c r="M84" s="156">
        <v>7.5728791877169082E-4</v>
      </c>
      <c r="N84" s="156">
        <v>2.1933033418510715E-3</v>
      </c>
      <c r="O84" s="156">
        <v>1.1993757433583375E-3</v>
      </c>
      <c r="P84" s="156">
        <v>5.4306484855298732E-4</v>
      </c>
      <c r="Q84" s="156">
        <v>2.356164623487038E-3</v>
      </c>
    </row>
    <row r="85" spans="1:17" ht="12.95" customHeight="1" x14ac:dyDescent="0.25">
      <c r="A85" s="158" t="s">
        <v>112</v>
      </c>
      <c r="B85" s="157"/>
      <c r="C85" s="157">
        <f t="shared" ref="C85:Q85" si="325">C86</f>
        <v>1.6192030098436741E-2</v>
      </c>
      <c r="D85" s="157">
        <f t="shared" si="325"/>
        <v>2.6143780140000197E-2</v>
      </c>
      <c r="E85" s="157">
        <f t="shared" si="325"/>
        <v>1.2908837599337827E-2</v>
      </c>
      <c r="F85" s="157">
        <f t="shared" si="325"/>
        <v>3.897895272757896E-2</v>
      </c>
      <c r="G85" s="157">
        <f t="shared" si="325"/>
        <v>2.2895164349296358E-2</v>
      </c>
      <c r="H85" s="157">
        <f t="shared" si="325"/>
        <v>1.3266426749046484E-2</v>
      </c>
      <c r="I85" s="157">
        <f t="shared" si="325"/>
        <v>5.0767091444975081E-3</v>
      </c>
      <c r="J85" s="157">
        <f t="shared" si="325"/>
        <v>2.8078928395720976E-2</v>
      </c>
      <c r="K85" s="157">
        <f t="shared" si="325"/>
        <v>5.0445882529373133E-2</v>
      </c>
      <c r="L85" s="157">
        <f t="shared" si="325"/>
        <v>5.6001666465398552E-2</v>
      </c>
      <c r="M85" s="157">
        <f t="shared" si="325"/>
        <v>3.2822334590033267E-2</v>
      </c>
      <c r="N85" s="157">
        <f t="shared" si="325"/>
        <v>8.1298733490914404E-2</v>
      </c>
      <c r="O85" s="157">
        <f t="shared" si="325"/>
        <v>5.1673033098408372E-2</v>
      </c>
      <c r="P85" s="157">
        <f t="shared" si="325"/>
        <v>3.1883446636633221E-2</v>
      </c>
      <c r="Q85" s="157">
        <f t="shared" si="325"/>
        <v>4.8782900511758438E-2</v>
      </c>
    </row>
    <row r="86" spans="1:17" ht="12" customHeight="1" x14ac:dyDescent="0.25">
      <c r="A86" s="23" t="s">
        <v>60</v>
      </c>
      <c r="B86" s="156"/>
      <c r="C86" s="156">
        <v>1.6192030098436741E-2</v>
      </c>
      <c r="D86" s="156">
        <v>2.6143780140000197E-2</v>
      </c>
      <c r="E86" s="156">
        <v>1.2908837599337827E-2</v>
      </c>
      <c r="F86" s="156">
        <v>3.897895272757896E-2</v>
      </c>
      <c r="G86" s="156">
        <v>2.2895164349296358E-2</v>
      </c>
      <c r="H86" s="156">
        <v>1.3266426749046484E-2</v>
      </c>
      <c r="I86" s="156">
        <v>5.0767091444975081E-3</v>
      </c>
      <c r="J86" s="156">
        <v>2.8078928395720976E-2</v>
      </c>
      <c r="K86" s="156">
        <v>5.0445882529373133E-2</v>
      </c>
      <c r="L86" s="156">
        <v>5.6001666465398552E-2</v>
      </c>
      <c r="M86" s="156">
        <v>3.2822334590033267E-2</v>
      </c>
      <c r="N86" s="156">
        <v>8.1298733490914404E-2</v>
      </c>
      <c r="O86" s="156">
        <v>5.1673033098408372E-2</v>
      </c>
      <c r="P86" s="156">
        <v>3.1883446636633221E-2</v>
      </c>
      <c r="Q86" s="156">
        <v>4.8782900511758438E-2</v>
      </c>
    </row>
    <row r="87" spans="1:17" ht="12" customHeight="1" x14ac:dyDescent="0.25">
      <c r="A87" s="158" t="s">
        <v>63</v>
      </c>
      <c r="B87" s="157"/>
      <c r="C87" s="157">
        <f t="shared" ref="C87" si="326">SUM(C88:C89,C92:C93,C96:C97)</f>
        <v>5.928263897383261E-2</v>
      </c>
      <c r="D87" s="157">
        <f t="shared" ref="D87" si="327">SUM(D88:D89,D92:D93,D96:D97)</f>
        <v>0.16060839441879307</v>
      </c>
      <c r="E87" s="157">
        <f t="shared" ref="E87" si="328">SUM(E88:E89,E92:E93,E96:E97)</f>
        <v>5.2483919796221912E-2</v>
      </c>
      <c r="F87" s="157">
        <f t="shared" ref="F87" si="329">SUM(F88:F89,F92:F93,F96:F97)</f>
        <v>0.21613620437589839</v>
      </c>
      <c r="G87" s="157">
        <f t="shared" ref="G87" si="330">SUM(G88:G89,G92:G93,G96:G97)</f>
        <v>0.12751583027909649</v>
      </c>
      <c r="H87" s="157">
        <f t="shared" ref="H87" si="331">SUM(H88:H89,H92:H93,H96:H97)</f>
        <v>4.8191249852069844E-2</v>
      </c>
      <c r="I87" s="157">
        <f t="shared" ref="I87" si="332">SUM(I88:I89,I92:I93,I96:I97)</f>
        <v>4.7368274240181474E-2</v>
      </c>
      <c r="J87" s="157">
        <f t="shared" ref="J87" si="333">SUM(J88:J89,J92:J93,J96:J97)</f>
        <v>0.2036225862856556</v>
      </c>
      <c r="K87" s="157">
        <f t="shared" ref="K87" si="334">SUM(K88:K89,K92:K93,K96:K97)</f>
        <v>9.7589209674055974E-2</v>
      </c>
      <c r="L87" s="157">
        <f t="shared" ref="L87" si="335">SUM(L88:L89,L92:L93,L96:L97)</f>
        <v>5.9870918476530234E-2</v>
      </c>
      <c r="M87" s="157">
        <f t="shared" ref="M87" si="336">SUM(M88:M89,M92:M93,M96:M97)</f>
        <v>5.8384421785989182E-2</v>
      </c>
      <c r="N87" s="157">
        <f t="shared" ref="N87" si="337">SUM(N88:N89,N92:N93,N96:N97)</f>
        <v>0.23511102963573688</v>
      </c>
      <c r="O87" s="157">
        <f t="shared" ref="O87" si="338">SUM(O88:O89,O92:O93,O96:O97)</f>
        <v>0.14785430643463976</v>
      </c>
      <c r="P87" s="157">
        <f t="shared" ref="P87" si="339">SUM(P88:P89,P92:P93,P96:P97)</f>
        <v>5.0581049383511482E-2</v>
      </c>
      <c r="Q87" s="157">
        <f t="shared" ref="Q87" si="340">SUM(Q88:Q89,Q92:Q93,Q96:Q97)</f>
        <v>0.15594371596202813</v>
      </c>
    </row>
    <row r="88" spans="1:17" ht="12" customHeight="1" x14ac:dyDescent="0.25">
      <c r="A88" s="167" t="s">
        <v>156</v>
      </c>
      <c r="B88" s="132"/>
      <c r="C88" s="132">
        <v>0</v>
      </c>
      <c r="D88" s="132">
        <v>0</v>
      </c>
      <c r="E88" s="132">
        <v>0</v>
      </c>
      <c r="F88" s="132">
        <v>0</v>
      </c>
      <c r="G88" s="132">
        <v>0</v>
      </c>
      <c r="H88" s="132">
        <v>0</v>
      </c>
      <c r="I88" s="132">
        <v>0</v>
      </c>
      <c r="J88" s="132">
        <v>0</v>
      </c>
      <c r="K88" s="132">
        <v>0</v>
      </c>
      <c r="L88" s="132">
        <v>0</v>
      </c>
      <c r="M88" s="132">
        <v>0</v>
      </c>
      <c r="N88" s="132">
        <v>0</v>
      </c>
      <c r="O88" s="132">
        <v>0</v>
      </c>
      <c r="P88" s="132">
        <v>0</v>
      </c>
      <c r="Q88" s="132">
        <v>0</v>
      </c>
    </row>
    <row r="89" spans="1:17" ht="12" customHeight="1" x14ac:dyDescent="0.25">
      <c r="A89" s="167" t="s">
        <v>155</v>
      </c>
      <c r="B89" s="132"/>
      <c r="C89" s="132">
        <f t="shared" ref="C89" si="341">SUM(C90:C91)</f>
        <v>0</v>
      </c>
      <c r="D89" s="132">
        <f t="shared" ref="D89" si="342">SUM(D90:D91)</f>
        <v>0</v>
      </c>
      <c r="E89" s="132">
        <f t="shared" ref="E89" si="343">SUM(E90:E91)</f>
        <v>0</v>
      </c>
      <c r="F89" s="132">
        <f t="shared" ref="F89" si="344">SUM(F90:F91)</f>
        <v>0</v>
      </c>
      <c r="G89" s="132">
        <f t="shared" ref="G89" si="345">SUM(G90:G91)</f>
        <v>0</v>
      </c>
      <c r="H89" s="132">
        <f t="shared" ref="H89" si="346">SUM(H90:H91)</f>
        <v>0</v>
      </c>
      <c r="I89" s="132">
        <f t="shared" ref="I89" si="347">SUM(I90:I91)</f>
        <v>0</v>
      </c>
      <c r="J89" s="132">
        <f t="shared" ref="J89" si="348">SUM(J90:J91)</f>
        <v>0</v>
      </c>
      <c r="K89" s="132">
        <f t="shared" ref="K89" si="349">SUM(K90:K91)</f>
        <v>0</v>
      </c>
      <c r="L89" s="132">
        <f t="shared" ref="L89" si="350">SUM(L90:L91)</f>
        <v>0</v>
      </c>
      <c r="M89" s="132">
        <f t="shared" ref="M89" si="351">SUM(M90:M91)</f>
        <v>0</v>
      </c>
      <c r="N89" s="132">
        <f t="shared" ref="N89" si="352">SUM(N90:N91)</f>
        <v>0</v>
      </c>
      <c r="O89" s="132">
        <f t="shared" ref="O89" si="353">SUM(O90:O91)</f>
        <v>0</v>
      </c>
      <c r="P89" s="132">
        <f t="shared" ref="P89" si="354">SUM(P90:P91)</f>
        <v>0</v>
      </c>
      <c r="Q89" s="132">
        <f t="shared" ref="Q89" si="355">SUM(Q90:Q91)</f>
        <v>0</v>
      </c>
    </row>
    <row r="90" spans="1:17" ht="12" customHeight="1" x14ac:dyDescent="0.25">
      <c r="A90" s="166" t="s">
        <v>55</v>
      </c>
      <c r="B90" s="165"/>
      <c r="C90" s="165">
        <v>0</v>
      </c>
      <c r="D90" s="165">
        <v>0</v>
      </c>
      <c r="E90" s="165">
        <v>0</v>
      </c>
      <c r="F90" s="165">
        <v>0</v>
      </c>
      <c r="G90" s="165">
        <v>0</v>
      </c>
      <c r="H90" s="165">
        <v>0</v>
      </c>
      <c r="I90" s="165">
        <v>0</v>
      </c>
      <c r="J90" s="165">
        <v>0</v>
      </c>
      <c r="K90" s="165">
        <v>0</v>
      </c>
      <c r="L90" s="165">
        <v>0</v>
      </c>
      <c r="M90" s="165">
        <v>0</v>
      </c>
      <c r="N90" s="165">
        <v>0</v>
      </c>
      <c r="O90" s="165">
        <v>0</v>
      </c>
      <c r="P90" s="165">
        <v>0</v>
      </c>
      <c r="Q90" s="165">
        <v>0</v>
      </c>
    </row>
    <row r="91" spans="1:17" ht="12" customHeight="1" x14ac:dyDescent="0.25">
      <c r="A91" s="147" t="s">
        <v>59</v>
      </c>
      <c r="B91" s="164"/>
      <c r="C91" s="164">
        <v>0</v>
      </c>
      <c r="D91" s="164">
        <v>0</v>
      </c>
      <c r="E91" s="164">
        <v>0</v>
      </c>
      <c r="F91" s="164">
        <v>0</v>
      </c>
      <c r="G91" s="164">
        <v>0</v>
      </c>
      <c r="H91" s="164">
        <v>0</v>
      </c>
      <c r="I91" s="164">
        <v>0</v>
      </c>
      <c r="J91" s="164">
        <v>0</v>
      </c>
      <c r="K91" s="164">
        <v>0</v>
      </c>
      <c r="L91" s="164">
        <v>0</v>
      </c>
      <c r="M91" s="164">
        <v>0</v>
      </c>
      <c r="N91" s="164">
        <v>0</v>
      </c>
      <c r="O91" s="164">
        <v>0</v>
      </c>
      <c r="P91" s="164">
        <v>0</v>
      </c>
      <c r="Q91" s="164">
        <v>0</v>
      </c>
    </row>
    <row r="92" spans="1:17" ht="12" customHeight="1" x14ac:dyDescent="0.25">
      <c r="A92" s="163" t="s">
        <v>144</v>
      </c>
      <c r="B92" s="162"/>
      <c r="C92" s="162">
        <v>0</v>
      </c>
      <c r="D92" s="162">
        <v>0</v>
      </c>
      <c r="E92" s="162">
        <v>0</v>
      </c>
      <c r="F92" s="162">
        <v>0</v>
      </c>
      <c r="G92" s="162">
        <v>0</v>
      </c>
      <c r="H92" s="162">
        <v>0</v>
      </c>
      <c r="I92" s="162">
        <v>0</v>
      </c>
      <c r="J92" s="162">
        <v>0</v>
      </c>
      <c r="K92" s="162">
        <v>0</v>
      </c>
      <c r="L92" s="162">
        <v>0</v>
      </c>
      <c r="M92" s="162">
        <v>0</v>
      </c>
      <c r="N92" s="162">
        <v>0</v>
      </c>
      <c r="O92" s="162">
        <v>0</v>
      </c>
      <c r="P92" s="162">
        <v>0</v>
      </c>
      <c r="Q92" s="162">
        <v>0</v>
      </c>
    </row>
    <row r="93" spans="1:17" ht="12" customHeight="1" x14ac:dyDescent="0.25">
      <c r="A93" s="161" t="s">
        <v>143</v>
      </c>
      <c r="B93" s="160"/>
      <c r="C93" s="160">
        <f t="shared" ref="C93" si="356">SUM(C94:C95)</f>
        <v>0</v>
      </c>
      <c r="D93" s="160">
        <f t="shared" ref="D93" si="357">SUM(D94:D95)</f>
        <v>0</v>
      </c>
      <c r="E93" s="160">
        <f t="shared" ref="E93" si="358">SUM(E94:E95)</f>
        <v>0</v>
      </c>
      <c r="F93" s="160">
        <f t="shared" ref="F93" si="359">SUM(F94:F95)</f>
        <v>0</v>
      </c>
      <c r="G93" s="160">
        <f t="shared" ref="G93" si="360">SUM(G94:G95)</f>
        <v>0</v>
      </c>
      <c r="H93" s="160">
        <f t="shared" ref="H93" si="361">SUM(H94:H95)</f>
        <v>0</v>
      </c>
      <c r="I93" s="160">
        <f t="shared" ref="I93" si="362">SUM(I94:I95)</f>
        <v>0</v>
      </c>
      <c r="J93" s="160">
        <f t="shared" ref="J93" si="363">SUM(J94:J95)</f>
        <v>0</v>
      </c>
      <c r="K93" s="160">
        <f t="shared" ref="K93" si="364">SUM(K94:K95)</f>
        <v>0</v>
      </c>
      <c r="L93" s="160">
        <f t="shared" ref="L93" si="365">SUM(L94:L95)</f>
        <v>0</v>
      </c>
      <c r="M93" s="160">
        <f t="shared" ref="M93" si="366">SUM(M94:M95)</f>
        <v>0</v>
      </c>
      <c r="N93" s="160">
        <f t="shared" ref="N93" si="367">SUM(N94:N95)</f>
        <v>0</v>
      </c>
      <c r="O93" s="160">
        <f t="shared" ref="O93" si="368">SUM(O94:O95)</f>
        <v>0</v>
      </c>
      <c r="P93" s="160">
        <f t="shared" ref="P93" si="369">SUM(P94:P95)</f>
        <v>0</v>
      </c>
      <c r="Q93" s="160">
        <f t="shared" ref="Q93" si="370">SUM(Q94:Q95)</f>
        <v>0</v>
      </c>
    </row>
    <row r="94" spans="1:17" ht="12" customHeight="1" x14ac:dyDescent="0.25">
      <c r="A94" s="148" t="s">
        <v>57</v>
      </c>
      <c r="B94" s="156"/>
      <c r="C94" s="156">
        <v>0</v>
      </c>
      <c r="D94" s="156">
        <v>0</v>
      </c>
      <c r="E94" s="156">
        <v>0</v>
      </c>
      <c r="F94" s="156">
        <v>0</v>
      </c>
      <c r="G94" s="156">
        <v>0</v>
      </c>
      <c r="H94" s="156">
        <v>0</v>
      </c>
      <c r="I94" s="156">
        <v>0</v>
      </c>
      <c r="J94" s="156">
        <v>0</v>
      </c>
      <c r="K94" s="156">
        <v>0</v>
      </c>
      <c r="L94" s="156">
        <v>0</v>
      </c>
      <c r="M94" s="156">
        <v>0</v>
      </c>
      <c r="N94" s="156">
        <v>0</v>
      </c>
      <c r="O94" s="156">
        <v>0</v>
      </c>
      <c r="P94" s="156">
        <v>0</v>
      </c>
      <c r="Q94" s="156">
        <v>0</v>
      </c>
    </row>
    <row r="95" spans="1:17" ht="12" customHeight="1" x14ac:dyDescent="0.25">
      <c r="A95" s="148" t="s">
        <v>59</v>
      </c>
      <c r="B95" s="156"/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0</v>
      </c>
      <c r="I95" s="156">
        <v>0</v>
      </c>
      <c r="J95" s="156">
        <v>0</v>
      </c>
      <c r="K95" s="156">
        <v>0</v>
      </c>
      <c r="L95" s="156">
        <v>0</v>
      </c>
      <c r="M95" s="156">
        <v>0</v>
      </c>
      <c r="N95" s="156">
        <v>0</v>
      </c>
      <c r="O95" s="156">
        <v>0</v>
      </c>
      <c r="P95" s="156">
        <v>0</v>
      </c>
      <c r="Q95" s="156">
        <v>0</v>
      </c>
    </row>
    <row r="96" spans="1:17" ht="12" customHeight="1" x14ac:dyDescent="0.25">
      <c r="A96" s="163" t="s">
        <v>142</v>
      </c>
      <c r="B96" s="162"/>
      <c r="C96" s="162">
        <v>2.0486121623352078E-2</v>
      </c>
      <c r="D96" s="162">
        <v>1.6402878089829043E-2</v>
      </c>
      <c r="E96" s="162">
        <v>1.9574613470668672E-2</v>
      </c>
      <c r="F96" s="162">
        <v>0</v>
      </c>
      <c r="G96" s="162">
        <v>1.5018623855759488E-2</v>
      </c>
      <c r="H96" s="162">
        <v>1.2604668333324728E-2</v>
      </c>
      <c r="I96" s="162">
        <v>0</v>
      </c>
      <c r="J96" s="162">
        <v>1.17482694350305E-2</v>
      </c>
      <c r="K96" s="162">
        <v>0</v>
      </c>
      <c r="L96" s="162">
        <v>0</v>
      </c>
      <c r="M96" s="162">
        <v>6.4501255479821641E-3</v>
      </c>
      <c r="N96" s="162">
        <v>0</v>
      </c>
      <c r="O96" s="162">
        <v>0</v>
      </c>
      <c r="P96" s="162">
        <v>1.339971981872856E-4</v>
      </c>
      <c r="Q96" s="162">
        <v>0</v>
      </c>
    </row>
    <row r="97" spans="1:17" ht="12" customHeight="1" x14ac:dyDescent="0.25">
      <c r="A97" s="161" t="s">
        <v>141</v>
      </c>
      <c r="B97" s="160"/>
      <c r="C97" s="160">
        <f t="shared" ref="C97" si="371">SUM(C98:C99)</f>
        <v>3.8796517350480536E-2</v>
      </c>
      <c r="D97" s="160">
        <f t="shared" ref="D97" si="372">SUM(D98:D99)</f>
        <v>0.14420551632896403</v>
      </c>
      <c r="E97" s="160">
        <f t="shared" ref="E97" si="373">SUM(E98:E99)</f>
        <v>3.2909306325553236E-2</v>
      </c>
      <c r="F97" s="160">
        <f t="shared" ref="F97" si="374">SUM(F98:F99)</f>
        <v>0.21613620437589839</v>
      </c>
      <c r="G97" s="160">
        <f t="shared" ref="G97" si="375">SUM(G98:G99)</f>
        <v>0.11249720642333699</v>
      </c>
      <c r="H97" s="160">
        <f t="shared" ref="H97" si="376">SUM(H98:H99)</f>
        <v>3.5586581518745115E-2</v>
      </c>
      <c r="I97" s="160">
        <f t="shared" ref="I97" si="377">SUM(I98:I99)</f>
        <v>4.7368274240181474E-2</v>
      </c>
      <c r="J97" s="160">
        <f t="shared" ref="J97" si="378">SUM(J98:J99)</f>
        <v>0.19187431685062512</v>
      </c>
      <c r="K97" s="160">
        <f t="shared" ref="K97" si="379">SUM(K98:K99)</f>
        <v>9.7589209674055974E-2</v>
      </c>
      <c r="L97" s="160">
        <f t="shared" ref="L97" si="380">SUM(L98:L99)</f>
        <v>5.9870918476530234E-2</v>
      </c>
      <c r="M97" s="160">
        <f t="shared" ref="M97" si="381">SUM(M98:M99)</f>
        <v>5.1934296238007015E-2</v>
      </c>
      <c r="N97" s="160">
        <f t="shared" ref="N97" si="382">SUM(N98:N99)</f>
        <v>0.23511102963573688</v>
      </c>
      <c r="O97" s="160">
        <f t="shared" ref="O97" si="383">SUM(O98:O99)</f>
        <v>0.14785430643463976</v>
      </c>
      <c r="P97" s="160">
        <f t="shared" ref="P97" si="384">SUM(P98:P99)</f>
        <v>5.04470521853242E-2</v>
      </c>
      <c r="Q97" s="160">
        <f t="shared" ref="Q97" si="385">SUM(Q98:Q99)</f>
        <v>0.15594371596202813</v>
      </c>
    </row>
    <row r="98" spans="1:17" ht="12" customHeight="1" x14ac:dyDescent="0.25">
      <c r="A98" s="148" t="s">
        <v>60</v>
      </c>
      <c r="B98" s="156"/>
      <c r="C98" s="156">
        <v>7.9738678648469191E-4</v>
      </c>
      <c r="D98" s="156">
        <v>5.8253787338645455E-3</v>
      </c>
      <c r="E98" s="156">
        <v>1.3435828504580641E-3</v>
      </c>
      <c r="F98" s="156">
        <v>8.7477127659474976E-3</v>
      </c>
      <c r="G98" s="156">
        <v>2.4069253540558035E-2</v>
      </c>
      <c r="H98" s="156">
        <v>3.0919701200787806E-3</v>
      </c>
      <c r="I98" s="156">
        <v>2.1609734971377915E-3</v>
      </c>
      <c r="J98" s="156">
        <v>8.8188662007469536E-3</v>
      </c>
      <c r="K98" s="156">
        <v>4.391305878521861E-3</v>
      </c>
      <c r="L98" s="156">
        <v>2.8165700647330033E-3</v>
      </c>
      <c r="M98" s="156">
        <v>2.4082755023541345E-3</v>
      </c>
      <c r="N98" s="156">
        <v>1.0360695913025643E-2</v>
      </c>
      <c r="O98" s="156">
        <v>6.4073455464915543E-3</v>
      </c>
      <c r="P98" s="156">
        <v>3.5497464790467293E-3</v>
      </c>
      <c r="Q98" s="156">
        <v>2.4876468356533205E-2</v>
      </c>
    </row>
    <row r="99" spans="1:17" ht="12" customHeight="1" x14ac:dyDescent="0.25">
      <c r="A99" s="148" t="s">
        <v>59</v>
      </c>
      <c r="B99" s="156"/>
      <c r="C99" s="156">
        <v>3.7999130563995842E-2</v>
      </c>
      <c r="D99" s="156">
        <v>0.13838013759509948</v>
      </c>
      <c r="E99" s="156">
        <v>3.1565723475095175E-2</v>
      </c>
      <c r="F99" s="156">
        <v>0.2073884916099509</v>
      </c>
      <c r="G99" s="156">
        <v>8.8427952882778965E-2</v>
      </c>
      <c r="H99" s="156">
        <v>3.2494611398666336E-2</v>
      </c>
      <c r="I99" s="156">
        <v>4.5207300743043681E-2</v>
      </c>
      <c r="J99" s="156">
        <v>0.18305545064987816</v>
      </c>
      <c r="K99" s="156">
        <v>9.3197903795534109E-2</v>
      </c>
      <c r="L99" s="156">
        <v>5.7054348411797233E-2</v>
      </c>
      <c r="M99" s="156">
        <v>4.9526020735652883E-2</v>
      </c>
      <c r="N99" s="156">
        <v>0.22475033372271125</v>
      </c>
      <c r="O99" s="156">
        <v>0.1414469608881482</v>
      </c>
      <c r="P99" s="156">
        <v>4.6897305706277467E-2</v>
      </c>
      <c r="Q99" s="156">
        <v>0.13106724760549493</v>
      </c>
    </row>
    <row r="100" spans="1:17" ht="12" customHeight="1" x14ac:dyDescent="0.25">
      <c r="A100" s="158" t="s">
        <v>62</v>
      </c>
      <c r="B100" s="157"/>
      <c r="C100" s="157">
        <f t="shared" ref="C100" si="386">SUM(C101:C103)</f>
        <v>3.5781461418748578E-2</v>
      </c>
      <c r="D100" s="157">
        <f t="shared" ref="D100" si="387">SUM(D101:D103)</f>
        <v>9.4040293325493435E-2</v>
      </c>
      <c r="E100" s="157">
        <f t="shared" ref="E100" si="388">SUM(E101:E103)</f>
        <v>2.8682267269810477E-2</v>
      </c>
      <c r="F100" s="157">
        <f t="shared" ref="F100" si="389">SUM(F101:F103)</f>
        <v>0.1179575877567945</v>
      </c>
      <c r="G100" s="157">
        <f t="shared" ref="G100" si="390">SUM(G101:G103)</f>
        <v>8.9859318005245076E-2</v>
      </c>
      <c r="H100" s="157">
        <f t="shared" ref="H100" si="391">SUM(H101:H103)</f>
        <v>2.3610224683965175E-2</v>
      </c>
      <c r="I100" s="157">
        <f t="shared" ref="I100" si="392">SUM(I101:I103)</f>
        <v>3.5183940004415382E-2</v>
      </c>
      <c r="J100" s="157">
        <f t="shared" ref="J100" si="393">SUM(J101:J103)</f>
        <v>0.12726605711478547</v>
      </c>
      <c r="K100" s="157">
        <f t="shared" ref="K100" si="394">SUM(K101:K103)</f>
        <v>5.915634122227683E-2</v>
      </c>
      <c r="L100" s="157">
        <f t="shared" ref="L100" si="395">SUM(L101:L103)</f>
        <v>4.9854045064662511E-2</v>
      </c>
      <c r="M100" s="157">
        <f t="shared" ref="M100" si="396">SUM(M101:M103)</f>
        <v>6.1289880311398225E-2</v>
      </c>
      <c r="N100" s="157">
        <f t="shared" ref="N100" si="397">SUM(N101:N103)</f>
        <v>0.15677451559656158</v>
      </c>
      <c r="O100" s="157">
        <f t="shared" ref="O100" si="398">SUM(O101:O103)</f>
        <v>0.10542893619534899</v>
      </c>
      <c r="P100" s="157">
        <f t="shared" ref="P100" si="399">SUM(P101:P103)</f>
        <v>3.9292225211045355E-2</v>
      </c>
      <c r="Q100" s="157">
        <f t="shared" ref="Q100" si="400">SUM(Q101:Q103)</f>
        <v>7.35764010982254E-2</v>
      </c>
    </row>
    <row r="101" spans="1:17" ht="12" customHeight="1" x14ac:dyDescent="0.25">
      <c r="A101" s="23" t="s">
        <v>55</v>
      </c>
      <c r="B101" s="156"/>
      <c r="C101" s="156">
        <v>2.5399488566580534E-2</v>
      </c>
      <c r="D101" s="156">
        <v>5.2559422117261487E-2</v>
      </c>
      <c r="E101" s="156">
        <v>1.5301319848773346E-2</v>
      </c>
      <c r="F101" s="156">
        <v>1.5883901664085921E-2</v>
      </c>
      <c r="G101" s="156">
        <v>6.9939466585103735E-2</v>
      </c>
      <c r="H101" s="156">
        <v>0</v>
      </c>
      <c r="I101" s="156">
        <v>1.4043986518646285E-2</v>
      </c>
      <c r="J101" s="156">
        <v>2.0955547973556657E-2</v>
      </c>
      <c r="K101" s="156">
        <v>0</v>
      </c>
      <c r="L101" s="156">
        <v>2.7142811368692597E-2</v>
      </c>
      <c r="M101" s="156">
        <v>6.1289880311398225E-2</v>
      </c>
      <c r="N101" s="156">
        <v>2.549509115980865E-2</v>
      </c>
      <c r="O101" s="156">
        <v>4.5910942913168752E-2</v>
      </c>
      <c r="P101" s="156">
        <v>2.7419564010482001E-2</v>
      </c>
      <c r="Q101" s="156">
        <v>2.4389348668656224E-4</v>
      </c>
    </row>
    <row r="102" spans="1:17" ht="12" customHeight="1" x14ac:dyDescent="0.25">
      <c r="A102" s="23" t="s">
        <v>57</v>
      </c>
      <c r="B102" s="156"/>
      <c r="C102" s="156">
        <v>0</v>
      </c>
      <c r="D102" s="156">
        <v>0</v>
      </c>
      <c r="E102" s="156">
        <v>0</v>
      </c>
      <c r="F102" s="156">
        <v>0</v>
      </c>
      <c r="G102" s="156">
        <v>0</v>
      </c>
      <c r="H102" s="156">
        <v>0</v>
      </c>
      <c r="I102" s="156">
        <v>0</v>
      </c>
      <c r="J102" s="156">
        <v>0</v>
      </c>
      <c r="K102" s="156">
        <v>0</v>
      </c>
      <c r="L102" s="156">
        <v>0</v>
      </c>
      <c r="M102" s="156">
        <v>0</v>
      </c>
      <c r="N102" s="156">
        <v>0</v>
      </c>
      <c r="O102" s="156">
        <v>0</v>
      </c>
      <c r="P102" s="156">
        <v>0</v>
      </c>
      <c r="Q102" s="156">
        <v>0</v>
      </c>
    </row>
    <row r="103" spans="1:17" ht="12" customHeight="1" x14ac:dyDescent="0.25">
      <c r="A103" s="29" t="s">
        <v>140</v>
      </c>
      <c r="B103" s="57"/>
      <c r="C103" s="57">
        <v>1.0381972852168048E-2</v>
      </c>
      <c r="D103" s="57">
        <v>4.1480871208231955E-2</v>
      </c>
      <c r="E103" s="57">
        <v>1.3380947421037133E-2</v>
      </c>
      <c r="F103" s="57">
        <v>0.10207368609270859</v>
      </c>
      <c r="G103" s="57">
        <v>1.9919851420141348E-2</v>
      </c>
      <c r="H103" s="57">
        <v>2.3610224683965175E-2</v>
      </c>
      <c r="I103" s="57">
        <v>2.1139953485769098E-2</v>
      </c>
      <c r="J103" s="57">
        <v>0.10631050914122882</v>
      </c>
      <c r="K103" s="57">
        <v>5.915634122227683E-2</v>
      </c>
      <c r="L103" s="57">
        <v>2.2711233695969911E-2</v>
      </c>
      <c r="M103" s="57">
        <v>0</v>
      </c>
      <c r="N103" s="57">
        <v>0.13127942443675295</v>
      </c>
      <c r="O103" s="57">
        <v>5.9517993282180229E-2</v>
      </c>
      <c r="P103" s="57">
        <v>1.1872661200563352E-2</v>
      </c>
      <c r="Q103" s="57">
        <v>7.3332507611538839E-2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401">SUM(C106,C109,C111,C120)</f>
        <v>0</v>
      </c>
      <c r="D105" s="168">
        <f t="shared" ref="D105" si="402">SUM(D106,D109,D111,D120)</f>
        <v>0</v>
      </c>
      <c r="E105" s="168">
        <f t="shared" ref="E105" si="403">SUM(E106,E109,E111,E120)</f>
        <v>0</v>
      </c>
      <c r="F105" s="168">
        <f t="shared" ref="F105" si="404">SUM(F106,F109,F111,F120)</f>
        <v>0</v>
      </c>
      <c r="G105" s="168">
        <f t="shared" ref="G105" si="405">SUM(G106,G109,G111,G120)</f>
        <v>0</v>
      </c>
      <c r="H105" s="168">
        <f t="shared" ref="H105" si="406">SUM(H106,H109,H111,H120)</f>
        <v>0</v>
      </c>
      <c r="I105" s="168">
        <f t="shared" ref="I105" si="407">SUM(I106,I109,I111,I120)</f>
        <v>0.21923673281636799</v>
      </c>
      <c r="J105" s="168">
        <f t="shared" ref="J105" si="408">SUM(J106,J109,J111,J120)</f>
        <v>0.16737961297841847</v>
      </c>
      <c r="K105" s="168">
        <f t="shared" ref="K105" si="409">SUM(K106,K109,K111,K120)</f>
        <v>7.8912989556845087E-2</v>
      </c>
      <c r="L105" s="168">
        <f t="shared" ref="L105" si="410">SUM(L106,L109,L111,L120)</f>
        <v>0.56318452050263768</v>
      </c>
      <c r="M105" s="168">
        <f t="shared" ref="M105" si="411">SUM(M106,M109,M111,M120)</f>
        <v>0.23816388968785837</v>
      </c>
      <c r="N105" s="168">
        <f t="shared" ref="N105" si="412">SUM(N106,N109,N111,N120)</f>
        <v>0.63332304638570436</v>
      </c>
      <c r="O105" s="168">
        <f t="shared" ref="O105" si="413">SUM(O106,O109,O111,O120)</f>
        <v>0.33461656909992515</v>
      </c>
      <c r="P105" s="168">
        <f t="shared" ref="P105" si="414">SUM(P106,P109,P111,P120)</f>
        <v>6.8774613449480035E-2</v>
      </c>
      <c r="Q105" s="168">
        <f t="shared" ref="Q105" si="415">SUM(Q106,Q109,Q111,Q120)</f>
        <v>1.613755480241166E-2</v>
      </c>
    </row>
    <row r="106" spans="1:17" ht="12.95" customHeight="1" x14ac:dyDescent="0.25">
      <c r="A106" s="158" t="s">
        <v>65</v>
      </c>
      <c r="B106" s="157"/>
      <c r="C106" s="157">
        <f t="shared" ref="C106:Q106" si="416">SUM(C107:C108)</f>
        <v>0</v>
      </c>
      <c r="D106" s="157">
        <f t="shared" si="416"/>
        <v>0</v>
      </c>
      <c r="E106" s="157">
        <f t="shared" si="416"/>
        <v>0</v>
      </c>
      <c r="F106" s="157">
        <f t="shared" si="416"/>
        <v>0</v>
      </c>
      <c r="G106" s="157">
        <f t="shared" si="416"/>
        <v>0</v>
      </c>
      <c r="H106" s="157">
        <f t="shared" si="416"/>
        <v>0</v>
      </c>
      <c r="I106" s="157">
        <f t="shared" si="416"/>
        <v>0.13134539351354635</v>
      </c>
      <c r="J106" s="157">
        <f t="shared" si="416"/>
        <v>9.5479433085612422E-2</v>
      </c>
      <c r="K106" s="157">
        <f t="shared" si="416"/>
        <v>4.5351907295003185E-2</v>
      </c>
      <c r="L106" s="157">
        <f t="shared" si="416"/>
        <v>0.3020093061422674</v>
      </c>
      <c r="M106" s="157">
        <f t="shared" si="416"/>
        <v>0.13186550372406136</v>
      </c>
      <c r="N106" s="157">
        <f t="shared" si="416"/>
        <v>0.35001653260505272</v>
      </c>
      <c r="O106" s="157">
        <f t="shared" si="416"/>
        <v>0.17069396070504522</v>
      </c>
      <c r="P106" s="157">
        <f t="shared" si="416"/>
        <v>3.244273069908387E-2</v>
      </c>
      <c r="Q106" s="157">
        <f t="shared" si="416"/>
        <v>6.9305493915354901E-3</v>
      </c>
    </row>
    <row r="107" spans="1:17" ht="12" customHeight="1" x14ac:dyDescent="0.25">
      <c r="A107" s="23" t="s">
        <v>153</v>
      </c>
      <c r="B107" s="156"/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0.12953528647460696</v>
      </c>
      <c r="J107" s="156">
        <v>9.4647243184964883E-2</v>
      </c>
      <c r="K107" s="156">
        <v>4.5248519233877883E-2</v>
      </c>
      <c r="L107" s="156">
        <v>0.30019419151218801</v>
      </c>
      <c r="M107" s="156">
        <v>0.13139713162030522</v>
      </c>
      <c r="N107" s="156">
        <v>0.34914663430996545</v>
      </c>
      <c r="O107" s="156">
        <v>0.17026201000028171</v>
      </c>
      <c r="P107" s="156">
        <v>3.2308680230261642E-2</v>
      </c>
      <c r="Q107" s="156">
        <v>6.8933669997711363E-3</v>
      </c>
    </row>
    <row r="108" spans="1:17" ht="12" customHeight="1" x14ac:dyDescent="0.25">
      <c r="A108" s="23" t="s">
        <v>60</v>
      </c>
      <c r="B108" s="156"/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1.8101070389393724E-3</v>
      </c>
      <c r="J108" s="156">
        <v>8.3218990064753376E-4</v>
      </c>
      <c r="K108" s="156">
        <v>1.0338806112530189E-4</v>
      </c>
      <c r="L108" s="156">
        <v>1.8151146300793683E-3</v>
      </c>
      <c r="M108" s="156">
        <v>4.6837210375614495E-4</v>
      </c>
      <c r="N108" s="156">
        <v>8.6989829508726476E-4</v>
      </c>
      <c r="O108" s="156">
        <v>4.3195070476351351E-4</v>
      </c>
      <c r="P108" s="156">
        <v>1.3405046882222755E-4</v>
      </c>
      <c r="Q108" s="156">
        <v>3.7182391764354035E-5</v>
      </c>
    </row>
    <row r="109" spans="1:17" ht="12.95" customHeight="1" x14ac:dyDescent="0.25">
      <c r="A109" s="158" t="s">
        <v>112</v>
      </c>
      <c r="B109" s="157"/>
      <c r="C109" s="157">
        <f t="shared" ref="C109:Q109" si="417">C110</f>
        <v>0</v>
      </c>
      <c r="D109" s="157">
        <f t="shared" si="417"/>
        <v>0</v>
      </c>
      <c r="E109" s="157">
        <f t="shared" si="417"/>
        <v>0</v>
      </c>
      <c r="F109" s="157">
        <f t="shared" si="417"/>
        <v>0</v>
      </c>
      <c r="G109" s="157">
        <f t="shared" si="417"/>
        <v>0</v>
      </c>
      <c r="H109" s="157">
        <f t="shared" si="417"/>
        <v>0</v>
      </c>
      <c r="I109" s="157">
        <f t="shared" si="417"/>
        <v>7.6265028553028956E-3</v>
      </c>
      <c r="J109" s="157">
        <f t="shared" si="417"/>
        <v>6.0088456872074451E-3</v>
      </c>
      <c r="K109" s="157">
        <f t="shared" si="417"/>
        <v>4.5871424479383919E-3</v>
      </c>
      <c r="L109" s="157">
        <f t="shared" si="417"/>
        <v>2.6752116102924876E-2</v>
      </c>
      <c r="M109" s="157">
        <f t="shared" si="417"/>
        <v>1.3326757795292197E-2</v>
      </c>
      <c r="N109" s="157">
        <f t="shared" si="417"/>
        <v>3.0015293623846251E-2</v>
      </c>
      <c r="O109" s="157">
        <f t="shared" si="417"/>
        <v>2.043464428540382E-2</v>
      </c>
      <c r="P109" s="157">
        <f t="shared" si="417"/>
        <v>9.0607109241062998E-3</v>
      </c>
      <c r="Q109" s="157">
        <f t="shared" si="417"/>
        <v>2.6767864993378072E-3</v>
      </c>
    </row>
    <row r="110" spans="1:17" ht="12" customHeight="1" x14ac:dyDescent="0.25">
      <c r="A110" s="23" t="s">
        <v>60</v>
      </c>
      <c r="B110" s="156"/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7.6265028553028956E-3</v>
      </c>
      <c r="J110" s="156">
        <v>6.0088456872074451E-3</v>
      </c>
      <c r="K110" s="156">
        <v>4.5871424479383919E-3</v>
      </c>
      <c r="L110" s="156">
        <v>2.6752116102924876E-2</v>
      </c>
      <c r="M110" s="156">
        <v>1.3326757795292197E-2</v>
      </c>
      <c r="N110" s="156">
        <v>3.0015293623846251E-2</v>
      </c>
      <c r="O110" s="156">
        <v>2.043464428540382E-2</v>
      </c>
      <c r="P110" s="156">
        <v>9.0607109241062998E-3</v>
      </c>
      <c r="Q110" s="156">
        <v>2.6767864993378072E-3</v>
      </c>
    </row>
    <row r="111" spans="1:17" ht="12" customHeight="1" x14ac:dyDescent="0.25">
      <c r="A111" s="158" t="s">
        <v>63</v>
      </c>
      <c r="B111" s="157"/>
      <c r="C111" s="157">
        <f t="shared" ref="C111" si="418">SUM(C112:C113,C116:C117)</f>
        <v>0</v>
      </c>
      <c r="D111" s="157">
        <f t="shared" ref="D111" si="419">SUM(D112:D113,D116:D117)</f>
        <v>0</v>
      </c>
      <c r="E111" s="157">
        <f t="shared" ref="E111" si="420">SUM(E112:E113,E116:E117)</f>
        <v>0</v>
      </c>
      <c r="F111" s="157">
        <f t="shared" ref="F111" si="421">SUM(F112:F113,F116:F117)</f>
        <v>0</v>
      </c>
      <c r="G111" s="157">
        <f t="shared" ref="G111" si="422">SUM(G112:G113,G116:G117)</f>
        <v>0</v>
      </c>
      <c r="H111" s="157">
        <f t="shared" ref="H111" si="423">SUM(H112:H113,H116:H117)</f>
        <v>0</v>
      </c>
      <c r="I111" s="157">
        <f t="shared" ref="I111" si="424">SUM(I112:I113,I116:I117)</f>
        <v>5.025175197680961E-2</v>
      </c>
      <c r="J111" s="157">
        <f t="shared" ref="J111" si="425">SUM(J112:J113,J116:J117)</f>
        <v>4.1441668110047312E-2</v>
      </c>
      <c r="K111" s="157">
        <f t="shared" ref="K111" si="426">SUM(K112:K113,K116:K117)</f>
        <v>1.8098117929273093E-2</v>
      </c>
      <c r="L111" s="157">
        <f t="shared" ref="L111" si="427">SUM(L112:L113,L116:L117)</f>
        <v>0.14365508931280108</v>
      </c>
      <c r="M111" s="157">
        <f t="shared" ref="M111" si="428">SUM(M112:M113,M116:M117)</f>
        <v>5.6859887132764991E-2</v>
      </c>
      <c r="N111" s="157">
        <f t="shared" ref="N111" si="429">SUM(N112:N113,N116:N117)</f>
        <v>0.15705279755163165</v>
      </c>
      <c r="O111" s="157">
        <f t="shared" ref="O111" si="430">SUM(O112:O113,O116:O117)</f>
        <v>9.1601828991310502E-2</v>
      </c>
      <c r="P111" s="157">
        <f t="shared" ref="P111" si="431">SUM(P112:P113,P116:P117)</f>
        <v>1.8018603295482515E-2</v>
      </c>
      <c r="Q111" s="157">
        <f t="shared" ref="Q111" si="432">SUM(Q112:Q113,Q116:Q117)</f>
        <v>4.4385354156058245E-3</v>
      </c>
    </row>
    <row r="112" spans="1:17" ht="12" customHeight="1" x14ac:dyDescent="0.25">
      <c r="A112" s="167" t="s">
        <v>152</v>
      </c>
      <c r="B112" s="132"/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/>
      <c r="C113" s="132">
        <f t="shared" ref="C113" si="433">SUM(C114:C115)</f>
        <v>0</v>
      </c>
      <c r="D113" s="132">
        <f t="shared" ref="D113" si="434">SUM(D114:D115)</f>
        <v>0</v>
      </c>
      <c r="E113" s="132">
        <f t="shared" ref="E113" si="435">SUM(E114:E115)</f>
        <v>0</v>
      </c>
      <c r="F113" s="132">
        <f t="shared" ref="F113" si="436">SUM(F114:F115)</f>
        <v>0</v>
      </c>
      <c r="G113" s="132">
        <f t="shared" ref="G113" si="437">SUM(G114:G115)</f>
        <v>0</v>
      </c>
      <c r="H113" s="132">
        <f t="shared" ref="H113" si="438">SUM(H114:H115)</f>
        <v>0</v>
      </c>
      <c r="I113" s="132">
        <f t="shared" ref="I113" si="439">SUM(I114:I115)</f>
        <v>0</v>
      </c>
      <c r="J113" s="132">
        <f t="shared" ref="J113" si="440">SUM(J114:J115)</f>
        <v>0</v>
      </c>
      <c r="K113" s="132">
        <f t="shared" ref="K113" si="441">SUM(K114:K115)</f>
        <v>0</v>
      </c>
      <c r="L113" s="132">
        <f t="shared" ref="L113" si="442">SUM(L114:L115)</f>
        <v>0</v>
      </c>
      <c r="M113" s="132">
        <f t="shared" ref="M113" si="443">SUM(M114:M115)</f>
        <v>0</v>
      </c>
      <c r="N113" s="132">
        <f t="shared" ref="N113" si="444">SUM(N114:N115)</f>
        <v>0</v>
      </c>
      <c r="O113" s="132">
        <f t="shared" ref="O113" si="445">SUM(O114:O115)</f>
        <v>0</v>
      </c>
      <c r="P113" s="132">
        <f t="shared" ref="P113" si="446">SUM(P114:P115)</f>
        <v>0</v>
      </c>
      <c r="Q113" s="132">
        <f t="shared" ref="Q113" si="447">SUM(Q114:Q115)</f>
        <v>0</v>
      </c>
    </row>
    <row r="114" spans="1:17" ht="12" customHeight="1" x14ac:dyDescent="0.25">
      <c r="A114" s="166" t="s">
        <v>79</v>
      </c>
      <c r="B114" s="165"/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/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/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/>
      <c r="C117" s="160">
        <f t="shared" ref="C117" si="448">SUM(C118:C119)</f>
        <v>0</v>
      </c>
      <c r="D117" s="160">
        <f t="shared" ref="D117" si="449">SUM(D118:D119)</f>
        <v>0</v>
      </c>
      <c r="E117" s="160">
        <f t="shared" ref="E117" si="450">SUM(E118:E119)</f>
        <v>0</v>
      </c>
      <c r="F117" s="160">
        <f t="shared" ref="F117" si="451">SUM(F118:F119)</f>
        <v>0</v>
      </c>
      <c r="G117" s="160">
        <f t="shared" ref="G117" si="452">SUM(G118:G119)</f>
        <v>0</v>
      </c>
      <c r="H117" s="160">
        <f t="shared" ref="H117" si="453">SUM(H118:H119)</f>
        <v>0</v>
      </c>
      <c r="I117" s="160">
        <f t="shared" ref="I117" si="454">SUM(I118:I119)</f>
        <v>5.025175197680961E-2</v>
      </c>
      <c r="J117" s="160">
        <f t="shared" ref="J117" si="455">SUM(J118:J119)</f>
        <v>4.1441668110047312E-2</v>
      </c>
      <c r="K117" s="160">
        <f t="shared" ref="K117" si="456">SUM(K118:K119)</f>
        <v>1.8098117929273093E-2</v>
      </c>
      <c r="L117" s="160">
        <f t="shared" ref="L117" si="457">SUM(L118:L119)</f>
        <v>0.14365508931280108</v>
      </c>
      <c r="M117" s="160">
        <f t="shared" ref="M117" si="458">SUM(M118:M119)</f>
        <v>5.6859887132764991E-2</v>
      </c>
      <c r="N117" s="160">
        <f t="shared" ref="N117" si="459">SUM(N118:N119)</f>
        <v>0.15705279755163165</v>
      </c>
      <c r="O117" s="160">
        <f t="shared" ref="O117" si="460">SUM(O118:O119)</f>
        <v>9.1601828991310502E-2</v>
      </c>
      <c r="P117" s="160">
        <f t="shared" ref="P117" si="461">SUM(P118:P119)</f>
        <v>1.8018603295482515E-2</v>
      </c>
      <c r="Q117" s="160">
        <f t="shared" ref="Q117" si="462">SUM(Q118:Q119)</f>
        <v>4.4385354156058245E-3</v>
      </c>
    </row>
    <row r="118" spans="1:17" ht="12" customHeight="1" x14ac:dyDescent="0.25">
      <c r="A118" s="148" t="s">
        <v>60</v>
      </c>
      <c r="B118" s="156"/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2.2925197497381143E-3</v>
      </c>
      <c r="J118" s="156">
        <v>1.9047287422150809E-3</v>
      </c>
      <c r="K118" s="156">
        <v>8.1437662953148414E-4</v>
      </c>
      <c r="L118" s="156">
        <v>6.7581162023360956E-3</v>
      </c>
      <c r="M118" s="156">
        <v>2.6366829468702077E-3</v>
      </c>
      <c r="N118" s="156">
        <v>6.9208844869739251E-3</v>
      </c>
      <c r="O118" s="156">
        <v>3.969614312839845E-3</v>
      </c>
      <c r="P118" s="156">
        <v>1.2678931837386189E-3</v>
      </c>
      <c r="Q118" s="156">
        <v>7.0804447062526078E-4</v>
      </c>
    </row>
    <row r="119" spans="1:17" ht="12" customHeight="1" x14ac:dyDescent="0.25">
      <c r="A119" s="148" t="s">
        <v>59</v>
      </c>
      <c r="B119" s="156"/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4.7959232227071498E-2</v>
      </c>
      <c r="J119" s="156">
        <v>3.953693936783223E-2</v>
      </c>
      <c r="K119" s="156">
        <v>1.7283741299741608E-2</v>
      </c>
      <c r="L119" s="156">
        <v>0.13689697311046498</v>
      </c>
      <c r="M119" s="156">
        <v>5.4223204185894783E-2</v>
      </c>
      <c r="N119" s="156">
        <v>0.15013191306465773</v>
      </c>
      <c r="O119" s="156">
        <v>8.7632214678470655E-2</v>
      </c>
      <c r="P119" s="156">
        <v>1.6750710111743897E-2</v>
      </c>
      <c r="Q119" s="156">
        <v>3.7304909449805638E-3</v>
      </c>
    </row>
    <row r="120" spans="1:17" ht="12" customHeight="1" x14ac:dyDescent="0.25">
      <c r="A120" s="158" t="s">
        <v>62</v>
      </c>
      <c r="B120" s="157"/>
      <c r="C120" s="157">
        <f t="shared" ref="C120" si="463">SUM(C121:C122)</f>
        <v>0</v>
      </c>
      <c r="D120" s="157">
        <f t="shared" ref="D120" si="464">SUM(D121:D122)</f>
        <v>0</v>
      </c>
      <c r="E120" s="157">
        <f t="shared" ref="E120" si="465">SUM(E121:E122)</f>
        <v>0</v>
      </c>
      <c r="F120" s="157">
        <f t="shared" ref="F120" si="466">SUM(F121:F122)</f>
        <v>0</v>
      </c>
      <c r="G120" s="157">
        <f t="shared" ref="G120" si="467">SUM(G121:G122)</f>
        <v>0</v>
      </c>
      <c r="H120" s="157">
        <f t="shared" ref="H120" si="468">SUM(H121:H122)</f>
        <v>0</v>
      </c>
      <c r="I120" s="157">
        <f t="shared" ref="I120" si="469">SUM(I121:I122)</f>
        <v>3.0013084470709144E-2</v>
      </c>
      <c r="J120" s="157">
        <f t="shared" ref="J120" si="470">SUM(J121:J122)</f>
        <v>2.4449666095551294E-2</v>
      </c>
      <c r="K120" s="157">
        <f t="shared" ref="K120" si="471">SUM(K121:K122)</f>
        <v>1.0875821884630422E-2</v>
      </c>
      <c r="L120" s="157">
        <f t="shared" ref="L120" si="472">SUM(L121:L122)</f>
        <v>9.0768008944644291E-2</v>
      </c>
      <c r="M120" s="157">
        <f t="shared" ref="M120" si="473">SUM(M121:M122)</f>
        <v>3.6111741035739837E-2</v>
      </c>
      <c r="N120" s="157">
        <f t="shared" ref="N120" si="474">SUM(N121:N122)</f>
        <v>9.6238422605173651E-2</v>
      </c>
      <c r="O120" s="157">
        <f t="shared" ref="O120" si="475">SUM(O121:O122)</f>
        <v>5.1886135118165595E-2</v>
      </c>
      <c r="P120" s="157">
        <f t="shared" ref="P120" si="476">SUM(P121:P122)</f>
        <v>9.2525685308073521E-3</v>
      </c>
      <c r="Q120" s="157">
        <f t="shared" ref="Q120" si="477">SUM(Q121:Q122)</f>
        <v>2.0916834959325372E-3</v>
      </c>
    </row>
    <row r="121" spans="1:17" ht="12" customHeight="1" x14ac:dyDescent="0.25">
      <c r="A121" s="23" t="s">
        <v>57</v>
      </c>
      <c r="B121" s="156"/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/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3.0013084470709144E-2</v>
      </c>
      <c r="J122" s="57">
        <v>2.4449666095551294E-2</v>
      </c>
      <c r="K122" s="57">
        <v>1.0875821884630422E-2</v>
      </c>
      <c r="L122" s="57">
        <v>9.0768008944644291E-2</v>
      </c>
      <c r="M122" s="57">
        <v>3.6111741035739837E-2</v>
      </c>
      <c r="N122" s="57">
        <v>9.6238422605173651E-2</v>
      </c>
      <c r="O122" s="57">
        <v>5.1886135118165595E-2</v>
      </c>
      <c r="P122" s="57">
        <v>9.2525685308073521E-3</v>
      </c>
      <c r="Q122" s="57">
        <v>2.0916834959325372E-3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478">SUM(C125,C128,C130,C139)</f>
        <v>0</v>
      </c>
      <c r="D124" s="168">
        <f t="shared" ref="D124" si="479">SUM(D125,D128,D130,D139)</f>
        <v>0</v>
      </c>
      <c r="E124" s="168">
        <f t="shared" ref="E124" si="480">SUM(E125,E128,E130,E139)</f>
        <v>0</v>
      </c>
      <c r="F124" s="168">
        <f t="shared" ref="F124" si="481">SUM(F125,F128,F130,F139)</f>
        <v>0</v>
      </c>
      <c r="G124" s="168">
        <f t="shared" ref="G124" si="482">SUM(G125,G128,G130,G139)</f>
        <v>0</v>
      </c>
      <c r="H124" s="168">
        <f t="shared" ref="H124" si="483">SUM(H125,H128,H130,H139)</f>
        <v>0</v>
      </c>
      <c r="I124" s="168">
        <f t="shared" ref="I124" si="484">SUM(I125,I128,I130,I139)</f>
        <v>0</v>
      </c>
      <c r="J124" s="168">
        <f t="shared" ref="J124" si="485">SUM(J125,J128,J130,J139)</f>
        <v>0</v>
      </c>
      <c r="K124" s="168">
        <f t="shared" ref="K124" si="486">SUM(K125,K128,K130,K139)</f>
        <v>0</v>
      </c>
      <c r="L124" s="168">
        <f t="shared" ref="L124" si="487">SUM(L125,L128,L130,L139)</f>
        <v>0</v>
      </c>
      <c r="M124" s="168">
        <f t="shared" ref="M124" si="488">SUM(M125,M128,M130,M139)</f>
        <v>0</v>
      </c>
      <c r="N124" s="168">
        <f t="shared" ref="N124" si="489">SUM(N125,N128,N130,N139)</f>
        <v>0</v>
      </c>
      <c r="O124" s="168">
        <f t="shared" ref="O124" si="490">SUM(O125,O128,O130,O139)</f>
        <v>0</v>
      </c>
      <c r="P124" s="168">
        <f t="shared" ref="P124" si="491">SUM(P125,P128,P130,P139)</f>
        <v>0</v>
      </c>
      <c r="Q124" s="168">
        <f t="shared" ref="Q124" si="492">SUM(Q125,Q128,Q130,Q139)</f>
        <v>0</v>
      </c>
    </row>
    <row r="125" spans="1:17" ht="12.95" customHeight="1" x14ac:dyDescent="0.25">
      <c r="A125" s="158" t="s">
        <v>65</v>
      </c>
      <c r="B125" s="157"/>
      <c r="C125" s="157">
        <f t="shared" ref="C125:Q125" si="493">SUM(C126:C127)</f>
        <v>0</v>
      </c>
      <c r="D125" s="157">
        <f t="shared" si="493"/>
        <v>0</v>
      </c>
      <c r="E125" s="157">
        <f t="shared" si="493"/>
        <v>0</v>
      </c>
      <c r="F125" s="157">
        <f t="shared" si="493"/>
        <v>0</v>
      </c>
      <c r="G125" s="157">
        <f t="shared" si="493"/>
        <v>0</v>
      </c>
      <c r="H125" s="157">
        <f t="shared" si="493"/>
        <v>0</v>
      </c>
      <c r="I125" s="157">
        <f t="shared" si="493"/>
        <v>0</v>
      </c>
      <c r="J125" s="157">
        <f t="shared" si="493"/>
        <v>0</v>
      </c>
      <c r="K125" s="157">
        <f t="shared" si="493"/>
        <v>0</v>
      </c>
      <c r="L125" s="157">
        <f t="shared" si="493"/>
        <v>0</v>
      </c>
      <c r="M125" s="157">
        <f t="shared" si="493"/>
        <v>0</v>
      </c>
      <c r="N125" s="157">
        <f t="shared" si="493"/>
        <v>0</v>
      </c>
      <c r="O125" s="157">
        <f t="shared" si="493"/>
        <v>0</v>
      </c>
      <c r="P125" s="157">
        <f t="shared" si="493"/>
        <v>0</v>
      </c>
      <c r="Q125" s="157">
        <f t="shared" si="493"/>
        <v>0</v>
      </c>
    </row>
    <row r="126" spans="1:17" ht="12" customHeight="1" x14ac:dyDescent="0.25">
      <c r="A126" s="23" t="s">
        <v>149</v>
      </c>
      <c r="B126" s="156"/>
      <c r="C126" s="156">
        <v>0</v>
      </c>
      <c r="D126" s="156">
        <v>0</v>
      </c>
      <c r="E126" s="156">
        <v>0</v>
      </c>
      <c r="F126" s="156">
        <v>0</v>
      </c>
      <c r="G126" s="156">
        <v>0</v>
      </c>
      <c r="H126" s="156">
        <v>0</v>
      </c>
      <c r="I126" s="156">
        <v>0</v>
      </c>
      <c r="J126" s="156">
        <v>0</v>
      </c>
      <c r="K126" s="156">
        <v>0</v>
      </c>
      <c r="L126" s="156">
        <v>0</v>
      </c>
      <c r="M126" s="156">
        <v>0</v>
      </c>
      <c r="N126" s="156">
        <v>0</v>
      </c>
      <c r="O126" s="156">
        <v>0</v>
      </c>
      <c r="P126" s="156">
        <v>0</v>
      </c>
      <c r="Q126" s="156">
        <v>0</v>
      </c>
    </row>
    <row r="127" spans="1:17" ht="12" customHeight="1" x14ac:dyDescent="0.25">
      <c r="A127" s="23" t="s">
        <v>60</v>
      </c>
      <c r="B127" s="156"/>
      <c r="C127" s="156">
        <v>0</v>
      </c>
      <c r="D127" s="156">
        <v>0</v>
      </c>
      <c r="E127" s="156">
        <v>0</v>
      </c>
      <c r="F127" s="156">
        <v>0</v>
      </c>
      <c r="G127" s="156">
        <v>0</v>
      </c>
      <c r="H127" s="156">
        <v>0</v>
      </c>
      <c r="I127" s="156">
        <v>0</v>
      </c>
      <c r="J127" s="156">
        <v>0</v>
      </c>
      <c r="K127" s="156">
        <v>0</v>
      </c>
      <c r="L127" s="156">
        <v>0</v>
      </c>
      <c r="M127" s="156">
        <v>0</v>
      </c>
      <c r="N127" s="156">
        <v>0</v>
      </c>
      <c r="O127" s="156">
        <v>0</v>
      </c>
      <c r="P127" s="156">
        <v>0</v>
      </c>
      <c r="Q127" s="156">
        <v>0</v>
      </c>
    </row>
    <row r="128" spans="1:17" ht="12.95" customHeight="1" x14ac:dyDescent="0.25">
      <c r="A128" s="158" t="s">
        <v>112</v>
      </c>
      <c r="B128" s="157"/>
      <c r="C128" s="157">
        <f t="shared" ref="C128:Q128" si="494">C129</f>
        <v>0</v>
      </c>
      <c r="D128" s="157">
        <f t="shared" si="494"/>
        <v>0</v>
      </c>
      <c r="E128" s="157">
        <f t="shared" si="494"/>
        <v>0</v>
      </c>
      <c r="F128" s="157">
        <f t="shared" si="494"/>
        <v>0</v>
      </c>
      <c r="G128" s="157">
        <f t="shared" si="494"/>
        <v>0</v>
      </c>
      <c r="H128" s="157">
        <f t="shared" si="494"/>
        <v>0</v>
      </c>
      <c r="I128" s="157">
        <f t="shared" si="494"/>
        <v>0</v>
      </c>
      <c r="J128" s="157">
        <f t="shared" si="494"/>
        <v>0</v>
      </c>
      <c r="K128" s="157">
        <f t="shared" si="494"/>
        <v>0</v>
      </c>
      <c r="L128" s="157">
        <f t="shared" si="494"/>
        <v>0</v>
      </c>
      <c r="M128" s="157">
        <f t="shared" si="494"/>
        <v>0</v>
      </c>
      <c r="N128" s="157">
        <f t="shared" si="494"/>
        <v>0</v>
      </c>
      <c r="O128" s="157">
        <f t="shared" si="494"/>
        <v>0</v>
      </c>
      <c r="P128" s="157">
        <f t="shared" si="494"/>
        <v>0</v>
      </c>
      <c r="Q128" s="157">
        <f t="shared" si="494"/>
        <v>0</v>
      </c>
    </row>
    <row r="129" spans="1:17" ht="12" customHeight="1" x14ac:dyDescent="0.25">
      <c r="A129" s="23" t="s">
        <v>60</v>
      </c>
      <c r="B129" s="156"/>
      <c r="C129" s="156">
        <v>0</v>
      </c>
      <c r="D129" s="156">
        <v>0</v>
      </c>
      <c r="E129" s="156">
        <v>0</v>
      </c>
      <c r="F129" s="156">
        <v>0</v>
      </c>
      <c r="G129" s="156">
        <v>0</v>
      </c>
      <c r="H129" s="156">
        <v>0</v>
      </c>
      <c r="I129" s="156">
        <v>0</v>
      </c>
      <c r="J129" s="156">
        <v>0</v>
      </c>
      <c r="K129" s="156">
        <v>0</v>
      </c>
      <c r="L129" s="156">
        <v>0</v>
      </c>
      <c r="M129" s="156">
        <v>0</v>
      </c>
      <c r="N129" s="156">
        <v>0</v>
      </c>
      <c r="O129" s="156">
        <v>0</v>
      </c>
      <c r="P129" s="156">
        <v>0</v>
      </c>
      <c r="Q129" s="156">
        <v>0</v>
      </c>
    </row>
    <row r="130" spans="1:17" ht="12" customHeight="1" x14ac:dyDescent="0.25">
      <c r="A130" s="158" t="s">
        <v>63</v>
      </c>
      <c r="B130" s="157"/>
      <c r="C130" s="157">
        <f t="shared" ref="C130" si="495">SUM(C131:C132,C135:C136)</f>
        <v>0</v>
      </c>
      <c r="D130" s="157">
        <f t="shared" ref="D130" si="496">SUM(D131:D132,D135:D136)</f>
        <v>0</v>
      </c>
      <c r="E130" s="157">
        <f t="shared" ref="E130" si="497">SUM(E131:E132,E135:E136)</f>
        <v>0</v>
      </c>
      <c r="F130" s="157">
        <f t="shared" ref="F130" si="498">SUM(F131:F132,F135:F136)</f>
        <v>0</v>
      </c>
      <c r="G130" s="157">
        <f t="shared" ref="G130" si="499">SUM(G131:G132,G135:G136)</f>
        <v>0</v>
      </c>
      <c r="H130" s="157">
        <f t="shared" ref="H130" si="500">SUM(H131:H132,H135:H136)</f>
        <v>0</v>
      </c>
      <c r="I130" s="157">
        <f t="shared" ref="I130" si="501">SUM(I131:I132,I135:I136)</f>
        <v>0</v>
      </c>
      <c r="J130" s="157">
        <f t="shared" ref="J130" si="502">SUM(J131:J132,J135:J136)</f>
        <v>0</v>
      </c>
      <c r="K130" s="157">
        <f t="shared" ref="K130" si="503">SUM(K131:K132,K135:K136)</f>
        <v>0</v>
      </c>
      <c r="L130" s="157">
        <f t="shared" ref="L130" si="504">SUM(L131:L132,L135:L136)</f>
        <v>0</v>
      </c>
      <c r="M130" s="157">
        <f t="shared" ref="M130" si="505">SUM(M131:M132,M135:M136)</f>
        <v>0</v>
      </c>
      <c r="N130" s="157">
        <f t="shared" ref="N130" si="506">SUM(N131:N132,N135:N136)</f>
        <v>0</v>
      </c>
      <c r="O130" s="157">
        <f t="shared" ref="O130" si="507">SUM(O131:O132,O135:O136)</f>
        <v>0</v>
      </c>
      <c r="P130" s="157">
        <f t="shared" ref="P130" si="508">SUM(P131:P132,P135:P136)</f>
        <v>0</v>
      </c>
      <c r="Q130" s="157">
        <f t="shared" ref="Q130" si="509">SUM(Q131:Q132,Q135:Q136)</f>
        <v>0</v>
      </c>
    </row>
    <row r="131" spans="1:17" ht="12" customHeight="1" x14ac:dyDescent="0.25">
      <c r="A131" s="167" t="s">
        <v>148</v>
      </c>
      <c r="B131" s="132"/>
      <c r="C131" s="132">
        <v>0</v>
      </c>
      <c r="D131" s="132">
        <v>0</v>
      </c>
      <c r="E131" s="132">
        <v>0</v>
      </c>
      <c r="F131" s="132">
        <v>0</v>
      </c>
      <c r="G131" s="132">
        <v>0</v>
      </c>
      <c r="H131" s="132">
        <v>0</v>
      </c>
      <c r="I131" s="132">
        <v>0</v>
      </c>
      <c r="J131" s="132">
        <v>0</v>
      </c>
      <c r="K131" s="132">
        <v>0</v>
      </c>
      <c r="L131" s="132">
        <v>0</v>
      </c>
      <c r="M131" s="132">
        <v>0</v>
      </c>
      <c r="N131" s="132">
        <v>0</v>
      </c>
      <c r="O131" s="132">
        <v>0</v>
      </c>
      <c r="P131" s="132">
        <v>0</v>
      </c>
      <c r="Q131" s="132">
        <v>0</v>
      </c>
    </row>
    <row r="132" spans="1:17" ht="12" customHeight="1" x14ac:dyDescent="0.25">
      <c r="A132" s="167" t="s">
        <v>147</v>
      </c>
      <c r="B132" s="132"/>
      <c r="C132" s="132">
        <f t="shared" ref="C132" si="510">SUM(C133:C134)</f>
        <v>0</v>
      </c>
      <c r="D132" s="132">
        <f t="shared" ref="D132" si="511">SUM(D133:D134)</f>
        <v>0</v>
      </c>
      <c r="E132" s="132">
        <f t="shared" ref="E132" si="512">SUM(E133:E134)</f>
        <v>0</v>
      </c>
      <c r="F132" s="132">
        <f t="shared" ref="F132" si="513">SUM(F133:F134)</f>
        <v>0</v>
      </c>
      <c r="G132" s="132">
        <f t="shared" ref="G132" si="514">SUM(G133:G134)</f>
        <v>0</v>
      </c>
      <c r="H132" s="132">
        <f t="shared" ref="H132" si="515">SUM(H133:H134)</f>
        <v>0</v>
      </c>
      <c r="I132" s="132">
        <f t="shared" ref="I132" si="516">SUM(I133:I134)</f>
        <v>0</v>
      </c>
      <c r="J132" s="132">
        <f t="shared" ref="J132" si="517">SUM(J133:J134)</f>
        <v>0</v>
      </c>
      <c r="K132" s="132">
        <f t="shared" ref="K132" si="518">SUM(K133:K134)</f>
        <v>0</v>
      </c>
      <c r="L132" s="132">
        <f t="shared" ref="L132" si="519">SUM(L133:L134)</f>
        <v>0</v>
      </c>
      <c r="M132" s="132">
        <f t="shared" ref="M132" si="520">SUM(M133:M134)</f>
        <v>0</v>
      </c>
      <c r="N132" s="132">
        <f t="shared" ref="N132" si="521">SUM(N133:N134)</f>
        <v>0</v>
      </c>
      <c r="O132" s="132">
        <f t="shared" ref="O132" si="522">SUM(O133:O134)</f>
        <v>0</v>
      </c>
      <c r="P132" s="132">
        <f t="shared" ref="P132" si="523">SUM(P133:P134)</f>
        <v>0</v>
      </c>
      <c r="Q132" s="132">
        <f t="shared" ref="Q132" si="524">SUM(Q133:Q134)</f>
        <v>0</v>
      </c>
    </row>
    <row r="133" spans="1:17" ht="12" customHeight="1" x14ac:dyDescent="0.25">
      <c r="A133" s="166" t="s">
        <v>61</v>
      </c>
      <c r="B133" s="165"/>
      <c r="C133" s="165">
        <v>0</v>
      </c>
      <c r="D133" s="165">
        <v>0</v>
      </c>
      <c r="E133" s="165">
        <v>0</v>
      </c>
      <c r="F133" s="165">
        <v>0</v>
      </c>
      <c r="G133" s="165">
        <v>0</v>
      </c>
      <c r="H133" s="165">
        <v>0</v>
      </c>
      <c r="I133" s="165">
        <v>0</v>
      </c>
      <c r="J133" s="165">
        <v>0</v>
      </c>
      <c r="K133" s="165">
        <v>0</v>
      </c>
      <c r="L133" s="165">
        <v>0</v>
      </c>
      <c r="M133" s="165">
        <v>0</v>
      </c>
      <c r="N133" s="165">
        <v>0</v>
      </c>
      <c r="O133" s="165">
        <v>0</v>
      </c>
      <c r="P133" s="165">
        <v>0</v>
      </c>
      <c r="Q133" s="165">
        <v>0</v>
      </c>
    </row>
    <row r="134" spans="1:17" ht="12" customHeight="1" x14ac:dyDescent="0.25">
      <c r="A134" s="147" t="s">
        <v>59</v>
      </c>
      <c r="B134" s="164"/>
      <c r="C134" s="164">
        <v>0</v>
      </c>
      <c r="D134" s="164">
        <v>0</v>
      </c>
      <c r="E134" s="164">
        <v>0</v>
      </c>
      <c r="F134" s="164">
        <v>0</v>
      </c>
      <c r="G134" s="164">
        <v>0</v>
      </c>
      <c r="H134" s="164">
        <v>0</v>
      </c>
      <c r="I134" s="164">
        <v>0</v>
      </c>
      <c r="J134" s="164">
        <v>0</v>
      </c>
      <c r="K134" s="164">
        <v>0</v>
      </c>
      <c r="L134" s="164">
        <v>0</v>
      </c>
      <c r="M134" s="164">
        <v>0</v>
      </c>
      <c r="N134" s="164">
        <v>0</v>
      </c>
      <c r="O134" s="164">
        <v>0</v>
      </c>
      <c r="P134" s="164">
        <v>0</v>
      </c>
      <c r="Q134" s="164">
        <v>0</v>
      </c>
    </row>
    <row r="135" spans="1:17" ht="12" customHeight="1" x14ac:dyDescent="0.25">
      <c r="A135" s="163" t="s">
        <v>142</v>
      </c>
      <c r="B135" s="162"/>
      <c r="C135" s="162">
        <v>0</v>
      </c>
      <c r="D135" s="162">
        <v>0</v>
      </c>
      <c r="E135" s="162">
        <v>0</v>
      </c>
      <c r="F135" s="162">
        <v>0</v>
      </c>
      <c r="G135" s="162">
        <v>0</v>
      </c>
      <c r="H135" s="162">
        <v>0</v>
      </c>
      <c r="I135" s="162">
        <v>0</v>
      </c>
      <c r="J135" s="162">
        <v>0</v>
      </c>
      <c r="K135" s="162">
        <v>0</v>
      </c>
      <c r="L135" s="162">
        <v>0</v>
      </c>
      <c r="M135" s="162">
        <v>0</v>
      </c>
      <c r="N135" s="162">
        <v>0</v>
      </c>
      <c r="O135" s="162">
        <v>0</v>
      </c>
      <c r="P135" s="162">
        <v>0</v>
      </c>
      <c r="Q135" s="162">
        <v>0</v>
      </c>
    </row>
    <row r="136" spans="1:17" ht="12" customHeight="1" x14ac:dyDescent="0.25">
      <c r="A136" s="161" t="s">
        <v>141</v>
      </c>
      <c r="B136" s="160"/>
      <c r="C136" s="160">
        <f t="shared" ref="C136" si="525">SUM(C137:C138)</f>
        <v>0</v>
      </c>
      <c r="D136" s="160">
        <f t="shared" ref="D136" si="526">SUM(D137:D138)</f>
        <v>0</v>
      </c>
      <c r="E136" s="160">
        <f t="shared" ref="E136" si="527">SUM(E137:E138)</f>
        <v>0</v>
      </c>
      <c r="F136" s="160">
        <f t="shared" ref="F136" si="528">SUM(F137:F138)</f>
        <v>0</v>
      </c>
      <c r="G136" s="160">
        <f t="shared" ref="G136" si="529">SUM(G137:G138)</f>
        <v>0</v>
      </c>
      <c r="H136" s="160">
        <f t="shared" ref="H136" si="530">SUM(H137:H138)</f>
        <v>0</v>
      </c>
      <c r="I136" s="160">
        <f t="shared" ref="I136" si="531">SUM(I137:I138)</f>
        <v>0</v>
      </c>
      <c r="J136" s="160">
        <f t="shared" ref="J136" si="532">SUM(J137:J138)</f>
        <v>0</v>
      </c>
      <c r="K136" s="160">
        <f t="shared" ref="K136" si="533">SUM(K137:K138)</f>
        <v>0</v>
      </c>
      <c r="L136" s="160">
        <f t="shared" ref="L136" si="534">SUM(L137:L138)</f>
        <v>0</v>
      </c>
      <c r="M136" s="160">
        <f t="shared" ref="M136" si="535">SUM(M137:M138)</f>
        <v>0</v>
      </c>
      <c r="N136" s="160">
        <f t="shared" ref="N136" si="536">SUM(N137:N138)</f>
        <v>0</v>
      </c>
      <c r="O136" s="160">
        <f t="shared" ref="O136" si="537">SUM(O137:O138)</f>
        <v>0</v>
      </c>
      <c r="P136" s="160">
        <f t="shared" ref="P136" si="538">SUM(P137:P138)</f>
        <v>0</v>
      </c>
      <c r="Q136" s="160">
        <f t="shared" ref="Q136" si="539">SUM(Q137:Q138)</f>
        <v>0</v>
      </c>
    </row>
    <row r="137" spans="1:17" ht="12" customHeight="1" x14ac:dyDescent="0.25">
      <c r="A137" s="148" t="s">
        <v>60</v>
      </c>
      <c r="B137" s="156"/>
      <c r="C137" s="156">
        <v>0</v>
      </c>
      <c r="D137" s="156">
        <v>0</v>
      </c>
      <c r="E137" s="156">
        <v>0</v>
      </c>
      <c r="F137" s="156">
        <v>0</v>
      </c>
      <c r="G137" s="156">
        <v>0</v>
      </c>
      <c r="H137" s="156">
        <v>0</v>
      </c>
      <c r="I137" s="156">
        <v>0</v>
      </c>
      <c r="J137" s="156">
        <v>0</v>
      </c>
      <c r="K137" s="156">
        <v>0</v>
      </c>
      <c r="L137" s="156">
        <v>0</v>
      </c>
      <c r="M137" s="156">
        <v>0</v>
      </c>
      <c r="N137" s="156">
        <v>0</v>
      </c>
      <c r="O137" s="156">
        <v>0</v>
      </c>
      <c r="P137" s="156">
        <v>0</v>
      </c>
      <c r="Q137" s="156">
        <v>0</v>
      </c>
    </row>
    <row r="138" spans="1:17" ht="12" customHeight="1" x14ac:dyDescent="0.25">
      <c r="A138" s="148" t="s">
        <v>59</v>
      </c>
      <c r="B138" s="156"/>
      <c r="C138" s="156">
        <v>0</v>
      </c>
      <c r="D138" s="156">
        <v>0</v>
      </c>
      <c r="E138" s="156">
        <v>0</v>
      </c>
      <c r="F138" s="156">
        <v>0</v>
      </c>
      <c r="G138" s="156">
        <v>0</v>
      </c>
      <c r="H138" s="156">
        <v>0</v>
      </c>
      <c r="I138" s="156">
        <v>0</v>
      </c>
      <c r="J138" s="156">
        <v>0</v>
      </c>
      <c r="K138" s="156">
        <v>0</v>
      </c>
      <c r="L138" s="156">
        <v>0</v>
      </c>
      <c r="M138" s="156">
        <v>0</v>
      </c>
      <c r="N138" s="156">
        <v>0</v>
      </c>
      <c r="O138" s="156">
        <v>0</v>
      </c>
      <c r="P138" s="156">
        <v>0</v>
      </c>
      <c r="Q138" s="156">
        <v>0</v>
      </c>
    </row>
    <row r="139" spans="1:17" ht="12" customHeight="1" x14ac:dyDescent="0.25">
      <c r="A139" s="158" t="s">
        <v>62</v>
      </c>
      <c r="B139" s="157"/>
      <c r="C139" s="157">
        <f t="shared" ref="C139" si="540">SUM(C140:C141)</f>
        <v>0</v>
      </c>
      <c r="D139" s="157">
        <f t="shared" ref="D139" si="541">SUM(D140:D141)</f>
        <v>0</v>
      </c>
      <c r="E139" s="157">
        <f t="shared" ref="E139" si="542">SUM(E140:E141)</f>
        <v>0</v>
      </c>
      <c r="F139" s="157">
        <f t="shared" ref="F139" si="543">SUM(F140:F141)</f>
        <v>0</v>
      </c>
      <c r="G139" s="157">
        <f t="shared" ref="G139" si="544">SUM(G140:G141)</f>
        <v>0</v>
      </c>
      <c r="H139" s="157">
        <f t="shared" ref="H139" si="545">SUM(H140:H141)</f>
        <v>0</v>
      </c>
      <c r="I139" s="157">
        <f t="shared" ref="I139" si="546">SUM(I140:I141)</f>
        <v>0</v>
      </c>
      <c r="J139" s="157">
        <f t="shared" ref="J139" si="547">SUM(J140:J141)</f>
        <v>0</v>
      </c>
      <c r="K139" s="157">
        <f t="shared" ref="K139" si="548">SUM(K140:K141)</f>
        <v>0</v>
      </c>
      <c r="L139" s="157">
        <f t="shared" ref="L139" si="549">SUM(L140:L141)</f>
        <v>0</v>
      </c>
      <c r="M139" s="157">
        <f t="shared" ref="M139" si="550">SUM(M140:M141)</f>
        <v>0</v>
      </c>
      <c r="N139" s="157">
        <f t="shared" ref="N139" si="551">SUM(N140:N141)</f>
        <v>0</v>
      </c>
      <c r="O139" s="157">
        <f t="shared" ref="O139" si="552">SUM(O140:O141)</f>
        <v>0</v>
      </c>
      <c r="P139" s="157">
        <f t="shared" ref="P139" si="553">SUM(P140:P141)</f>
        <v>0</v>
      </c>
      <c r="Q139" s="157">
        <f t="shared" ref="Q139" si="554">SUM(Q140:Q141)</f>
        <v>0</v>
      </c>
    </row>
    <row r="140" spans="1:17" ht="12" customHeight="1" x14ac:dyDescent="0.25">
      <c r="A140" s="23" t="s">
        <v>57</v>
      </c>
      <c r="B140" s="156"/>
      <c r="C140" s="156">
        <v>0</v>
      </c>
      <c r="D140" s="156">
        <v>0</v>
      </c>
      <c r="E140" s="156">
        <v>0</v>
      </c>
      <c r="F140" s="156">
        <v>0</v>
      </c>
      <c r="G140" s="156">
        <v>0</v>
      </c>
      <c r="H140" s="156">
        <v>0</v>
      </c>
      <c r="I140" s="156">
        <v>0</v>
      </c>
      <c r="J140" s="156">
        <v>0</v>
      </c>
      <c r="K140" s="156">
        <v>0</v>
      </c>
      <c r="L140" s="156">
        <v>0</v>
      </c>
      <c r="M140" s="156">
        <v>0</v>
      </c>
      <c r="N140" s="156">
        <v>0</v>
      </c>
      <c r="O140" s="156">
        <v>0</v>
      </c>
      <c r="P140" s="156">
        <v>0</v>
      </c>
      <c r="Q140" s="156">
        <v>0</v>
      </c>
    </row>
    <row r="141" spans="1:17" ht="12" customHeight="1" x14ac:dyDescent="0.25">
      <c r="A141" s="29" t="s">
        <v>140</v>
      </c>
      <c r="B141" s="57"/>
      <c r="C141" s="57">
        <v>0</v>
      </c>
      <c r="D141" s="57">
        <v>0</v>
      </c>
      <c r="E141" s="57">
        <v>0</v>
      </c>
      <c r="F141" s="57">
        <v>0</v>
      </c>
      <c r="G141" s="57">
        <v>0</v>
      </c>
      <c r="H141" s="57">
        <v>0</v>
      </c>
      <c r="I141" s="57">
        <v>0</v>
      </c>
      <c r="J141" s="57">
        <v>0</v>
      </c>
      <c r="K141" s="57">
        <v>0</v>
      </c>
      <c r="L141" s="57">
        <v>0</v>
      </c>
      <c r="M141" s="57">
        <v>0</v>
      </c>
      <c r="N141" s="57">
        <v>0</v>
      </c>
      <c r="O141" s="57">
        <v>0</v>
      </c>
      <c r="P141" s="57">
        <v>0</v>
      </c>
      <c r="Q141" s="57"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555">SUM(C144,C146,C148,C157)</f>
        <v>0.30729151729397097</v>
      </c>
      <c r="D143" s="168">
        <f t="shared" ref="D143" si="556">SUM(D144,D146,D148,D157)</f>
        <v>0.6108373738398063</v>
      </c>
      <c r="E143" s="168">
        <f t="shared" ref="E143" si="557">SUM(E144,E146,E148,E157)</f>
        <v>1.0098999192426918</v>
      </c>
      <c r="F143" s="168">
        <f t="shared" ref="F143" si="558">SUM(F144,F146,F148,F157)</f>
        <v>0.3822027358295762</v>
      </c>
      <c r="G143" s="168">
        <f t="shared" ref="G143" si="559">SUM(G144,G146,G148,G157)</f>
        <v>0.50411487235321717</v>
      </c>
      <c r="H143" s="168">
        <f t="shared" ref="H143" si="560">SUM(H144,H146,H148,H157)</f>
        <v>1.3117792675123057</v>
      </c>
      <c r="I143" s="168">
        <f t="shared" ref="I143" si="561">SUM(I144,I146,I148,I157)</f>
        <v>5.0132160125953229</v>
      </c>
      <c r="J143" s="168">
        <f t="shared" ref="J143" si="562">SUM(J144,J146,J148,J157)</f>
        <v>7.2633082871260246</v>
      </c>
      <c r="K143" s="168">
        <f t="shared" ref="K143" si="563">SUM(K144,K146,K148,K157)</f>
        <v>2.0537807397790924</v>
      </c>
      <c r="L143" s="168">
        <f t="shared" ref="L143" si="564">SUM(L144,L146,L148,L157)</f>
        <v>2.9512743634762049</v>
      </c>
      <c r="M143" s="168">
        <f t="shared" ref="M143" si="565">SUM(M144,M146,M148,M157)</f>
        <v>0.78896837564732192</v>
      </c>
      <c r="N143" s="168">
        <f t="shared" ref="N143" si="566">SUM(N144,N146,N148,N157)</f>
        <v>0.8197203162024479</v>
      </c>
      <c r="O143" s="168">
        <f t="shared" ref="O143" si="567">SUM(O144,O146,O148,O157)</f>
        <v>0.66286613196804933</v>
      </c>
      <c r="P143" s="168">
        <f t="shared" ref="P143" si="568">SUM(P144,P146,P148,P157)</f>
        <v>0.83486088553206517</v>
      </c>
      <c r="Q143" s="168">
        <f t="shared" ref="Q143" si="569">SUM(Q144,Q146,Q148,Q157)</f>
        <v>1.0313459677990287</v>
      </c>
    </row>
    <row r="144" spans="1:17" ht="12.95" customHeight="1" x14ac:dyDescent="0.25">
      <c r="A144" s="158" t="s">
        <v>65</v>
      </c>
      <c r="B144" s="157"/>
      <c r="C144" s="157">
        <f t="shared" ref="C144:Q144" si="570">C145</f>
        <v>0.14306571702476431</v>
      </c>
      <c r="D144" s="157">
        <f t="shared" si="570"/>
        <v>0.29380237668571357</v>
      </c>
      <c r="E144" s="157">
        <f t="shared" si="570"/>
        <v>0.48775303407258158</v>
      </c>
      <c r="F144" s="157">
        <f t="shared" si="570"/>
        <v>0.16616886208467693</v>
      </c>
      <c r="G144" s="157">
        <f t="shared" si="570"/>
        <v>0.18143551469568558</v>
      </c>
      <c r="H144" s="157">
        <f t="shared" si="570"/>
        <v>0.50455840853883149</v>
      </c>
      <c r="I144" s="157">
        <f t="shared" si="570"/>
        <v>1.7970167375961215</v>
      </c>
      <c r="J144" s="157">
        <f t="shared" si="570"/>
        <v>2.2232073462574453</v>
      </c>
      <c r="K144" s="157">
        <f t="shared" si="570"/>
        <v>0.60761335258284754</v>
      </c>
      <c r="L144" s="157">
        <f t="shared" si="570"/>
        <v>0.70812178581730589</v>
      </c>
      <c r="M144" s="157">
        <f t="shared" si="570"/>
        <v>0.19259936436736916</v>
      </c>
      <c r="N144" s="157">
        <f t="shared" si="570"/>
        <v>0.18602776970086352</v>
      </c>
      <c r="O144" s="157">
        <f t="shared" si="570"/>
        <v>0.12927703719813424</v>
      </c>
      <c r="P144" s="157">
        <f t="shared" si="570"/>
        <v>0.14593671734743954</v>
      </c>
      <c r="Q144" s="157">
        <f t="shared" si="570"/>
        <v>0.1938581409000435</v>
      </c>
    </row>
    <row r="145" spans="1:17" ht="12" customHeight="1" x14ac:dyDescent="0.25">
      <c r="A145" s="23" t="s">
        <v>60</v>
      </c>
      <c r="B145" s="156"/>
      <c r="C145" s="156">
        <v>0.14306571702476431</v>
      </c>
      <c r="D145" s="156">
        <v>0.29380237668571357</v>
      </c>
      <c r="E145" s="156">
        <v>0.48775303407258158</v>
      </c>
      <c r="F145" s="156">
        <v>0.16616886208467693</v>
      </c>
      <c r="G145" s="156">
        <v>0.18143551469568558</v>
      </c>
      <c r="H145" s="156">
        <v>0.50455840853883149</v>
      </c>
      <c r="I145" s="156">
        <v>1.7970167375961215</v>
      </c>
      <c r="J145" s="156">
        <v>2.2232073462574453</v>
      </c>
      <c r="K145" s="156">
        <v>0.60761335258284754</v>
      </c>
      <c r="L145" s="156">
        <v>0.70812178581730589</v>
      </c>
      <c r="M145" s="156">
        <v>0.19259936436736916</v>
      </c>
      <c r="N145" s="156">
        <v>0.18602776970086352</v>
      </c>
      <c r="O145" s="156">
        <v>0.12927703719813424</v>
      </c>
      <c r="P145" s="156">
        <v>0.14593671734743954</v>
      </c>
      <c r="Q145" s="156">
        <v>0.1938581409000435</v>
      </c>
    </row>
    <row r="146" spans="1:17" ht="12.95" customHeight="1" x14ac:dyDescent="0.25">
      <c r="A146" s="158" t="s">
        <v>112</v>
      </c>
      <c r="B146" s="157"/>
      <c r="C146" s="157">
        <f t="shared" ref="C146:Q146" si="571">C147</f>
        <v>4.54023448947403E-2</v>
      </c>
      <c r="D146" s="157">
        <f t="shared" si="571"/>
        <v>8.4876025613368447E-2</v>
      </c>
      <c r="E146" s="157">
        <f t="shared" si="571"/>
        <v>0.12894978456079684</v>
      </c>
      <c r="F146" s="157">
        <f t="shared" si="571"/>
        <v>5.2462632004360903E-2</v>
      </c>
      <c r="G146" s="157">
        <f t="shared" si="571"/>
        <v>7.0558615856136139E-2</v>
      </c>
      <c r="H146" s="157">
        <f t="shared" si="571"/>
        <v>0.18090750457534444</v>
      </c>
      <c r="I146" s="157">
        <f t="shared" si="571"/>
        <v>0.79617324055838068</v>
      </c>
      <c r="J146" s="157">
        <f t="shared" si="571"/>
        <v>1.2413104102578678</v>
      </c>
      <c r="K146" s="157">
        <f t="shared" si="571"/>
        <v>0.34088137345925484</v>
      </c>
      <c r="L146" s="157">
        <f t="shared" si="571"/>
        <v>0.49723262544505126</v>
      </c>
      <c r="M146" s="157">
        <f t="shared" si="571"/>
        <v>0.12485153316647851</v>
      </c>
      <c r="N146" s="157">
        <f t="shared" si="571"/>
        <v>0.13449365835014107</v>
      </c>
      <c r="O146" s="157">
        <f t="shared" si="571"/>
        <v>0.11146630374355875</v>
      </c>
      <c r="P146" s="157">
        <f t="shared" si="571"/>
        <v>0.1343019729049994</v>
      </c>
      <c r="Q146" s="157">
        <f t="shared" si="571"/>
        <v>0.14321179952827817</v>
      </c>
    </row>
    <row r="147" spans="1:17" ht="12" customHeight="1" x14ac:dyDescent="0.25">
      <c r="A147" s="23" t="s">
        <v>60</v>
      </c>
      <c r="B147" s="156"/>
      <c r="C147" s="156">
        <v>4.54023448947403E-2</v>
      </c>
      <c r="D147" s="156">
        <v>8.4876025613368447E-2</v>
      </c>
      <c r="E147" s="156">
        <v>0.12894978456079684</v>
      </c>
      <c r="F147" s="156">
        <v>5.2462632004360903E-2</v>
      </c>
      <c r="G147" s="156">
        <v>7.0558615856136139E-2</v>
      </c>
      <c r="H147" s="156">
        <v>0.18090750457534444</v>
      </c>
      <c r="I147" s="156">
        <v>0.79617324055838068</v>
      </c>
      <c r="J147" s="156">
        <v>1.2413104102578678</v>
      </c>
      <c r="K147" s="156">
        <v>0.34088137345925484</v>
      </c>
      <c r="L147" s="156">
        <v>0.49723262544505126</v>
      </c>
      <c r="M147" s="156">
        <v>0.12485153316647851</v>
      </c>
      <c r="N147" s="156">
        <v>0.13449365835014107</v>
      </c>
      <c r="O147" s="156">
        <v>0.11146630374355875</v>
      </c>
      <c r="P147" s="156">
        <v>0.1343019729049994</v>
      </c>
      <c r="Q147" s="156">
        <v>0.14321179952827817</v>
      </c>
    </row>
    <row r="148" spans="1:17" ht="12" customHeight="1" x14ac:dyDescent="0.25">
      <c r="A148" s="158" t="s">
        <v>63</v>
      </c>
      <c r="B148" s="157"/>
      <c r="C148" s="157">
        <f t="shared" ref="C148" si="572">SUM(C149:C150,C153:C154)</f>
        <v>8.5214721712053604E-2</v>
      </c>
      <c r="D148" s="157">
        <f t="shared" ref="D148" si="573">SUM(D149:D150,D153:D154)</f>
        <v>0.16456882037914519</v>
      </c>
      <c r="E148" s="157">
        <f t="shared" ref="E148" si="574">SUM(E149:E150,E153:E154)</f>
        <v>0.26346303541393001</v>
      </c>
      <c r="F148" s="157">
        <f t="shared" ref="F148" si="575">SUM(F149:F150,F153:F154)</f>
        <v>0.10854108797105588</v>
      </c>
      <c r="G148" s="157">
        <f t="shared" ref="G148" si="576">SUM(G149:G150,G153:G154)</f>
        <v>0.17783328260462816</v>
      </c>
      <c r="H148" s="157">
        <f t="shared" ref="H148" si="577">SUM(H149:H150,H153:H154)</f>
        <v>0.40248394921281816</v>
      </c>
      <c r="I148" s="157">
        <f t="shared" ref="I148" si="578">SUM(I149:I150,I153:I154)</f>
        <v>1.5118261122209455</v>
      </c>
      <c r="J148" s="157">
        <f t="shared" ref="J148" si="579">SUM(J149:J150,J153:J154)</f>
        <v>2.3861473929540349</v>
      </c>
      <c r="K148" s="157">
        <f t="shared" ref="K148" si="580">SUM(K149:K150,K153:K154)</f>
        <v>0.68957480008420102</v>
      </c>
      <c r="L148" s="157">
        <f t="shared" ref="L148" si="581">SUM(L149:L150,L153:L154)</f>
        <v>1.0687092514407166</v>
      </c>
      <c r="M148" s="157">
        <f t="shared" ref="M148" si="582">SUM(M149:M150,M153:M154)</f>
        <v>0.2880472648532631</v>
      </c>
      <c r="N148" s="157">
        <f t="shared" ref="N148" si="583">SUM(N149:N150,N153:N154)</f>
        <v>0.30914732893254149</v>
      </c>
      <c r="O148" s="157">
        <f t="shared" ref="O148" si="584">SUM(O149:O150,O153:O154)</f>
        <v>0.26927809394851704</v>
      </c>
      <c r="P148" s="157">
        <f t="shared" ref="P148" si="585">SUM(P149:P150,P153:P154)</f>
        <v>0.36688382352392129</v>
      </c>
      <c r="Q148" s="157">
        <f t="shared" ref="Q148" si="586">SUM(Q149:Q150,Q153:Q154)</f>
        <v>0.47058809737529117</v>
      </c>
    </row>
    <row r="149" spans="1:17" ht="12" customHeight="1" x14ac:dyDescent="0.25">
      <c r="A149" s="167" t="s">
        <v>144</v>
      </c>
      <c r="B149" s="132"/>
      <c r="C149" s="132">
        <v>0</v>
      </c>
      <c r="D149" s="132">
        <v>0</v>
      </c>
      <c r="E149" s="132">
        <v>0</v>
      </c>
      <c r="F149" s="132">
        <v>0</v>
      </c>
      <c r="G149" s="132">
        <v>0</v>
      </c>
      <c r="H149" s="132">
        <v>0</v>
      </c>
      <c r="I149" s="132">
        <v>0</v>
      </c>
      <c r="J149" s="132">
        <v>0</v>
      </c>
      <c r="K149" s="132">
        <v>0</v>
      </c>
      <c r="L149" s="132">
        <v>0</v>
      </c>
      <c r="M149" s="132">
        <v>0</v>
      </c>
      <c r="N149" s="132">
        <v>0</v>
      </c>
      <c r="O149" s="132">
        <v>0</v>
      </c>
      <c r="P149" s="132">
        <v>0</v>
      </c>
      <c r="Q149" s="132">
        <v>0</v>
      </c>
    </row>
    <row r="150" spans="1:17" ht="12" customHeight="1" x14ac:dyDescent="0.25">
      <c r="A150" s="167" t="s">
        <v>143</v>
      </c>
      <c r="B150" s="132"/>
      <c r="C150" s="132">
        <f t="shared" ref="C150" si="587">SUM(C151:C152)</f>
        <v>0</v>
      </c>
      <c r="D150" s="132">
        <f t="shared" ref="D150" si="588">SUM(D151:D152)</f>
        <v>0</v>
      </c>
      <c r="E150" s="132">
        <f t="shared" ref="E150" si="589">SUM(E151:E152)</f>
        <v>0</v>
      </c>
      <c r="F150" s="132">
        <f t="shared" ref="F150" si="590">SUM(F151:F152)</f>
        <v>0</v>
      </c>
      <c r="G150" s="132">
        <f t="shared" ref="G150" si="591">SUM(G151:G152)</f>
        <v>0</v>
      </c>
      <c r="H150" s="132">
        <f t="shared" ref="H150" si="592">SUM(H151:H152)</f>
        <v>0</v>
      </c>
      <c r="I150" s="132">
        <f t="shared" ref="I150" si="593">SUM(I151:I152)</f>
        <v>0</v>
      </c>
      <c r="J150" s="132">
        <f t="shared" ref="J150" si="594">SUM(J151:J152)</f>
        <v>0</v>
      </c>
      <c r="K150" s="132">
        <f t="shared" ref="K150" si="595">SUM(K151:K152)</f>
        <v>0</v>
      </c>
      <c r="L150" s="132">
        <f t="shared" ref="L150" si="596">SUM(L151:L152)</f>
        <v>0</v>
      </c>
      <c r="M150" s="132">
        <f t="shared" ref="M150" si="597">SUM(M151:M152)</f>
        <v>0</v>
      </c>
      <c r="N150" s="132">
        <f t="shared" ref="N150" si="598">SUM(N151:N152)</f>
        <v>0</v>
      </c>
      <c r="O150" s="132">
        <f t="shared" ref="O150" si="599">SUM(O151:O152)</f>
        <v>0</v>
      </c>
      <c r="P150" s="132">
        <f t="shared" ref="P150" si="600">SUM(P151:P152)</f>
        <v>0</v>
      </c>
      <c r="Q150" s="132">
        <f t="shared" ref="Q150" si="601">SUM(Q151:Q152)</f>
        <v>0</v>
      </c>
    </row>
    <row r="151" spans="1:17" ht="12" customHeight="1" x14ac:dyDescent="0.25">
      <c r="A151" s="166" t="s">
        <v>57</v>
      </c>
      <c r="B151" s="165"/>
      <c r="C151" s="165">
        <v>0</v>
      </c>
      <c r="D151" s="165">
        <v>0</v>
      </c>
      <c r="E151" s="165">
        <v>0</v>
      </c>
      <c r="F151" s="165">
        <v>0</v>
      </c>
      <c r="G151" s="165">
        <v>0</v>
      </c>
      <c r="H151" s="165">
        <v>0</v>
      </c>
      <c r="I151" s="165">
        <v>0</v>
      </c>
      <c r="J151" s="165">
        <v>0</v>
      </c>
      <c r="K151" s="165">
        <v>0</v>
      </c>
      <c r="L151" s="165">
        <v>0</v>
      </c>
      <c r="M151" s="165">
        <v>0</v>
      </c>
      <c r="N151" s="165">
        <v>0</v>
      </c>
      <c r="O151" s="165">
        <v>0</v>
      </c>
      <c r="P151" s="165">
        <v>0</v>
      </c>
      <c r="Q151" s="165">
        <v>0</v>
      </c>
    </row>
    <row r="152" spans="1:17" ht="12" customHeight="1" x14ac:dyDescent="0.25">
      <c r="A152" s="147" t="s">
        <v>59</v>
      </c>
      <c r="B152" s="164"/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25">
      <c r="A153" s="163" t="s">
        <v>142</v>
      </c>
      <c r="B153" s="162"/>
      <c r="C153" s="162">
        <v>1.8252051364266889E-2</v>
      </c>
      <c r="D153" s="162">
        <v>8.2015255167863822E-3</v>
      </c>
      <c r="E153" s="162">
        <v>0</v>
      </c>
      <c r="F153" s="162">
        <v>0</v>
      </c>
      <c r="G153" s="162">
        <v>7.1654264887046435E-3</v>
      </c>
      <c r="H153" s="162">
        <v>0</v>
      </c>
      <c r="I153" s="162">
        <v>0</v>
      </c>
      <c r="J153" s="162">
        <v>0</v>
      </c>
      <c r="K153" s="162">
        <v>0</v>
      </c>
      <c r="L153" s="162">
        <v>0</v>
      </c>
      <c r="M153" s="162">
        <v>0</v>
      </c>
      <c r="N153" s="162">
        <v>0</v>
      </c>
      <c r="O153" s="162">
        <v>0</v>
      </c>
      <c r="P153" s="162">
        <v>3.8303351320527561E-3</v>
      </c>
      <c r="Q153" s="162">
        <v>0</v>
      </c>
    </row>
    <row r="154" spans="1:17" ht="12" customHeight="1" x14ac:dyDescent="0.25">
      <c r="A154" s="161" t="s">
        <v>141</v>
      </c>
      <c r="B154" s="160"/>
      <c r="C154" s="160">
        <f t="shared" ref="C154" si="602">SUM(C155:C156)</f>
        <v>6.6962670347786718E-2</v>
      </c>
      <c r="D154" s="160">
        <f t="shared" ref="D154" si="603">SUM(D155:D156)</f>
        <v>0.15636729486235881</v>
      </c>
      <c r="E154" s="160">
        <f t="shared" ref="E154" si="604">SUM(E155:E156)</f>
        <v>0.26346303541393001</v>
      </c>
      <c r="F154" s="160">
        <f t="shared" ref="F154" si="605">SUM(F155:F156)</f>
        <v>0.10854108797105588</v>
      </c>
      <c r="G154" s="160">
        <f t="shared" ref="G154" si="606">SUM(G155:G156)</f>
        <v>0.17066785611592353</v>
      </c>
      <c r="H154" s="160">
        <f t="shared" ref="H154" si="607">SUM(H155:H156)</f>
        <v>0.40248394921281816</v>
      </c>
      <c r="I154" s="160">
        <f t="shared" ref="I154" si="608">SUM(I155:I156)</f>
        <v>1.5118261122209455</v>
      </c>
      <c r="J154" s="160">
        <f t="shared" ref="J154" si="609">SUM(J155:J156)</f>
        <v>2.3861473929540349</v>
      </c>
      <c r="K154" s="160">
        <f t="shared" ref="K154" si="610">SUM(K155:K156)</f>
        <v>0.68957480008420102</v>
      </c>
      <c r="L154" s="160">
        <f t="shared" ref="L154" si="611">SUM(L155:L156)</f>
        <v>1.0687092514407166</v>
      </c>
      <c r="M154" s="160">
        <f t="shared" ref="M154" si="612">SUM(M155:M156)</f>
        <v>0.2880472648532631</v>
      </c>
      <c r="N154" s="160">
        <f t="shared" ref="N154" si="613">SUM(N155:N156)</f>
        <v>0.30914732893254149</v>
      </c>
      <c r="O154" s="160">
        <f t="shared" ref="O154" si="614">SUM(O155:O156)</f>
        <v>0.26927809394851704</v>
      </c>
      <c r="P154" s="160">
        <f t="shared" ref="P154" si="615">SUM(P155:P156)</f>
        <v>0.36305348839186852</v>
      </c>
      <c r="Q154" s="160">
        <f t="shared" ref="Q154" si="616">SUM(Q155:Q156)</f>
        <v>0.47058809737529117</v>
      </c>
    </row>
    <row r="155" spans="1:17" ht="12" customHeight="1" x14ac:dyDescent="0.25">
      <c r="A155" s="148" t="s">
        <v>60</v>
      </c>
      <c r="B155" s="156"/>
      <c r="C155" s="156">
        <v>1.3762871558983833E-3</v>
      </c>
      <c r="D155" s="156">
        <v>6.3166703837123292E-3</v>
      </c>
      <c r="E155" s="156">
        <v>1.075636212474409E-2</v>
      </c>
      <c r="F155" s="156">
        <v>4.3929996069650337E-3</v>
      </c>
      <c r="G155" s="156">
        <v>3.651511029188978E-2</v>
      </c>
      <c r="H155" s="156">
        <v>3.4970157055456967E-2</v>
      </c>
      <c r="I155" s="156">
        <v>6.8970554937781148E-2</v>
      </c>
      <c r="J155" s="156">
        <v>0.10967134600982027</v>
      </c>
      <c r="K155" s="156">
        <v>3.1029392321181147E-2</v>
      </c>
      <c r="L155" s="156">
        <v>5.0276404005579464E-2</v>
      </c>
      <c r="M155" s="156">
        <v>1.3357207504788663E-2</v>
      </c>
      <c r="N155" s="156">
        <v>1.3623271831851663E-2</v>
      </c>
      <c r="O155" s="156">
        <v>1.1669310401800668E-2</v>
      </c>
      <c r="P155" s="156">
        <v>2.5546544075365892E-2</v>
      </c>
      <c r="Q155" s="156">
        <v>7.5069199429415423E-2</v>
      </c>
    </row>
    <row r="156" spans="1:17" ht="12" customHeight="1" x14ac:dyDescent="0.25">
      <c r="A156" s="148" t="s">
        <v>59</v>
      </c>
      <c r="B156" s="156"/>
      <c r="C156" s="156">
        <v>6.5586383191888337E-2</v>
      </c>
      <c r="D156" s="156">
        <v>0.15005062447864648</v>
      </c>
      <c r="E156" s="156">
        <v>0.25270667328918595</v>
      </c>
      <c r="F156" s="156">
        <v>0.10414808836409085</v>
      </c>
      <c r="G156" s="156">
        <v>0.13415274582403375</v>
      </c>
      <c r="H156" s="156">
        <v>0.36751379215736119</v>
      </c>
      <c r="I156" s="156">
        <v>1.4428555572831645</v>
      </c>
      <c r="J156" s="156">
        <v>2.2764760469442145</v>
      </c>
      <c r="K156" s="156">
        <v>0.65854540776301984</v>
      </c>
      <c r="L156" s="156">
        <v>1.0184328474351372</v>
      </c>
      <c r="M156" s="156">
        <v>0.27469005734847446</v>
      </c>
      <c r="N156" s="156">
        <v>0.2955240571006898</v>
      </c>
      <c r="O156" s="156">
        <v>0.25760878354671635</v>
      </c>
      <c r="P156" s="156">
        <v>0.33750694431650263</v>
      </c>
      <c r="Q156" s="156">
        <v>0.39551889794587575</v>
      </c>
    </row>
    <row r="157" spans="1:17" ht="12" customHeight="1" x14ac:dyDescent="0.25">
      <c r="A157" s="158" t="s">
        <v>62</v>
      </c>
      <c r="B157" s="157"/>
      <c r="C157" s="157">
        <f t="shared" ref="C157" si="617">SUM(C158:C159)</f>
        <v>3.3608733662412779E-2</v>
      </c>
      <c r="D157" s="157">
        <f t="shared" ref="D157" si="618">SUM(D158:D159)</f>
        <v>6.7590151161579043E-2</v>
      </c>
      <c r="E157" s="157">
        <f t="shared" ref="E157" si="619">SUM(E158:E159)</f>
        <v>0.12973406519538336</v>
      </c>
      <c r="F157" s="157">
        <f t="shared" ref="F157" si="620">SUM(F158:F159)</f>
        <v>5.5030153769482532E-2</v>
      </c>
      <c r="G157" s="157">
        <f t="shared" ref="G157" si="621">SUM(G158:G159)</f>
        <v>7.4287459196767297E-2</v>
      </c>
      <c r="H157" s="157">
        <f t="shared" ref="H157" si="622">SUM(H158:H159)</f>
        <v>0.22382940518531166</v>
      </c>
      <c r="I157" s="157">
        <f t="shared" ref="I157" si="623">SUM(I158:I159)</f>
        <v>0.90819992221987522</v>
      </c>
      <c r="J157" s="157">
        <f t="shared" ref="J157" si="624">SUM(J158:J159)</f>
        <v>1.4126431376566764</v>
      </c>
      <c r="K157" s="157">
        <f t="shared" ref="K157" si="625">SUM(K158:K159)</f>
        <v>0.41571121365278912</v>
      </c>
      <c r="L157" s="157">
        <f t="shared" ref="L157" si="626">SUM(L158:L159)</f>
        <v>0.67721070077313117</v>
      </c>
      <c r="M157" s="157">
        <f t="shared" ref="M157" si="627">SUM(M158:M159)</f>
        <v>0.18347021326021115</v>
      </c>
      <c r="N157" s="157">
        <f t="shared" ref="N157" si="628">SUM(N158:N159)</f>
        <v>0.19005155921890182</v>
      </c>
      <c r="O157" s="157">
        <f t="shared" ref="O157" si="629">SUM(O158:O159)</f>
        <v>0.15284469707783926</v>
      </c>
      <c r="P157" s="157">
        <f t="shared" ref="P157" si="630">SUM(P158:P159)</f>
        <v>0.18773837175570479</v>
      </c>
      <c r="Q157" s="157">
        <f t="shared" ref="Q157" si="631">SUM(Q158:Q159)</f>
        <v>0.22368792999541581</v>
      </c>
    </row>
    <row r="158" spans="1:17" ht="12" customHeight="1" x14ac:dyDescent="0.25">
      <c r="A158" s="23" t="s">
        <v>57</v>
      </c>
      <c r="B158" s="156"/>
      <c r="C158" s="156">
        <v>0</v>
      </c>
      <c r="D158" s="156">
        <v>0</v>
      </c>
      <c r="E158" s="156">
        <v>0</v>
      </c>
      <c r="F158" s="156">
        <v>0</v>
      </c>
      <c r="G158" s="156">
        <v>0</v>
      </c>
      <c r="H158" s="156">
        <v>0</v>
      </c>
      <c r="I158" s="156">
        <v>0</v>
      </c>
      <c r="J158" s="156">
        <v>0</v>
      </c>
      <c r="K158" s="156">
        <v>0</v>
      </c>
      <c r="L158" s="156">
        <v>0</v>
      </c>
      <c r="M158" s="156">
        <v>0</v>
      </c>
      <c r="N158" s="156">
        <v>0</v>
      </c>
      <c r="O158" s="156">
        <v>0</v>
      </c>
      <c r="P158" s="156">
        <v>0</v>
      </c>
      <c r="Q158" s="156">
        <v>0</v>
      </c>
    </row>
    <row r="159" spans="1:17" ht="12" customHeight="1" x14ac:dyDescent="0.25">
      <c r="A159" s="29" t="s">
        <v>140</v>
      </c>
      <c r="B159" s="57"/>
      <c r="C159" s="57">
        <v>3.3608733662412779E-2</v>
      </c>
      <c r="D159" s="57">
        <v>6.7590151161579043E-2</v>
      </c>
      <c r="E159" s="57">
        <v>0.12973406519538336</v>
      </c>
      <c r="F159" s="57">
        <v>5.5030153769482532E-2</v>
      </c>
      <c r="G159" s="57">
        <v>7.4287459196767297E-2</v>
      </c>
      <c r="H159" s="57">
        <v>0.22382940518531166</v>
      </c>
      <c r="I159" s="57">
        <v>0.90819992221987522</v>
      </c>
      <c r="J159" s="57">
        <v>1.4126431376566764</v>
      </c>
      <c r="K159" s="57">
        <v>0.41571121365278912</v>
      </c>
      <c r="L159" s="57">
        <v>0.67721070077313117</v>
      </c>
      <c r="M159" s="57">
        <v>0.18347021326021115</v>
      </c>
      <c r="N159" s="57">
        <v>0.19005155921890182</v>
      </c>
      <c r="O159" s="57">
        <v>0.15284469707783926</v>
      </c>
      <c r="P159" s="57">
        <v>0.18773837175570479</v>
      </c>
      <c r="Q159" s="57">
        <v>0.22368792999541581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632">SUM(C162,C164,C166,C175)</f>
        <v>0.70496818043243559</v>
      </c>
      <c r="D161" s="168">
        <f t="shared" ref="D161" si="633">SUM(D162,D164,D166,D175)</f>
        <v>1.9099715995486812</v>
      </c>
      <c r="E161" s="168">
        <f t="shared" ref="E161" si="634">SUM(E162,E164,E166,E175)</f>
        <v>1.8997112145890049</v>
      </c>
      <c r="F161" s="168">
        <f t="shared" ref="F161" si="635">SUM(F162,F164,F166,F175)</f>
        <v>1.4831781681978726</v>
      </c>
      <c r="G161" s="168">
        <f t="shared" ref="G161" si="636">SUM(G162,G164,G166,G175)</f>
        <v>2.3514070310499964</v>
      </c>
      <c r="H161" s="168">
        <f t="shared" ref="H161" si="637">SUM(H162,H164,H166,H175)</f>
        <v>2.2917125001749286</v>
      </c>
      <c r="I161" s="168">
        <f t="shared" ref="I161" si="638">SUM(I162,I164,I166,I175)</f>
        <v>3.0148669489762119</v>
      </c>
      <c r="J161" s="168">
        <f t="shared" ref="J161" si="639">SUM(J162,J164,J166,J175)</f>
        <v>1.4853937687844994</v>
      </c>
      <c r="K161" s="168">
        <f t="shared" ref="K161" si="640">SUM(K162,K164,K166,K175)</f>
        <v>0</v>
      </c>
      <c r="L161" s="168">
        <f t="shared" ref="L161" si="641">SUM(L162,L164,L166,L175)</f>
        <v>0.49698454069260245</v>
      </c>
      <c r="M161" s="168">
        <f t="shared" ref="M161" si="642">SUM(M162,M164,M166,M175)</f>
        <v>0</v>
      </c>
      <c r="N161" s="168">
        <f t="shared" ref="N161" si="643">SUM(N162,N164,N166,N175)</f>
        <v>0</v>
      </c>
      <c r="O161" s="168">
        <f t="shared" ref="O161" si="644">SUM(O162,O164,O166,O175)</f>
        <v>0</v>
      </c>
      <c r="P161" s="168">
        <f t="shared" ref="P161" si="645">SUM(P162,P164,P166,P175)</f>
        <v>0</v>
      </c>
      <c r="Q161" s="168">
        <f t="shared" ref="Q161" si="646">SUM(Q162,Q164,Q166,Q175)</f>
        <v>0</v>
      </c>
    </row>
    <row r="162" spans="1:17" ht="12.95" customHeight="1" x14ac:dyDescent="0.25">
      <c r="A162" s="158" t="s">
        <v>65</v>
      </c>
      <c r="B162" s="157"/>
      <c r="C162" s="157">
        <f t="shared" ref="C162:Q162" si="647">C163</f>
        <v>0.40260764097937701</v>
      </c>
      <c r="D162" s="157">
        <f t="shared" si="647"/>
        <v>1.1931505641692306</v>
      </c>
      <c r="E162" s="157">
        <f t="shared" si="647"/>
        <v>1.2151147089140517</v>
      </c>
      <c r="F162" s="157">
        <f t="shared" si="647"/>
        <v>0.90219981899320167</v>
      </c>
      <c r="G162" s="157">
        <f t="shared" si="647"/>
        <v>1.3111555297420416</v>
      </c>
      <c r="H162" s="157">
        <f t="shared" si="647"/>
        <v>1.4015869616658183</v>
      </c>
      <c r="I162" s="157">
        <f t="shared" si="647"/>
        <v>1.9369987374348714</v>
      </c>
      <c r="J162" s="157">
        <f t="shared" si="647"/>
        <v>0.89841892117621125</v>
      </c>
      <c r="K162" s="157">
        <f t="shared" si="647"/>
        <v>0</v>
      </c>
      <c r="L162" s="157">
        <f t="shared" si="647"/>
        <v>0.23982931911699609</v>
      </c>
      <c r="M162" s="157">
        <f t="shared" si="647"/>
        <v>0</v>
      </c>
      <c r="N162" s="157">
        <f t="shared" si="647"/>
        <v>0</v>
      </c>
      <c r="O162" s="157">
        <f t="shared" si="647"/>
        <v>0</v>
      </c>
      <c r="P162" s="157">
        <f t="shared" si="647"/>
        <v>0</v>
      </c>
      <c r="Q162" s="157">
        <f t="shared" si="647"/>
        <v>0</v>
      </c>
    </row>
    <row r="163" spans="1:17" ht="12" customHeight="1" x14ac:dyDescent="0.25">
      <c r="A163" s="23" t="s">
        <v>60</v>
      </c>
      <c r="B163" s="57"/>
      <c r="C163" s="57">
        <v>0.40260764097937701</v>
      </c>
      <c r="D163" s="57">
        <v>1.1931505641692306</v>
      </c>
      <c r="E163" s="57">
        <v>1.2151147089140517</v>
      </c>
      <c r="F163" s="57">
        <v>0.90219981899320167</v>
      </c>
      <c r="G163" s="57">
        <v>1.3111555297420416</v>
      </c>
      <c r="H163" s="57">
        <v>1.4015869616658183</v>
      </c>
      <c r="I163" s="57">
        <v>1.9369987374348714</v>
      </c>
      <c r="J163" s="57">
        <v>0.89841892117621125</v>
      </c>
      <c r="K163" s="57">
        <v>0</v>
      </c>
      <c r="L163" s="57">
        <v>0.23982931911699609</v>
      </c>
      <c r="M163" s="57">
        <v>0</v>
      </c>
      <c r="N163" s="57">
        <v>0</v>
      </c>
      <c r="O163" s="57">
        <v>0</v>
      </c>
      <c r="P163" s="57">
        <v>0</v>
      </c>
      <c r="Q163" s="57">
        <v>0</v>
      </c>
    </row>
    <row r="164" spans="1:17" ht="12.95" customHeight="1" x14ac:dyDescent="0.25">
      <c r="A164" s="158" t="s">
        <v>112</v>
      </c>
      <c r="B164" s="157"/>
      <c r="C164" s="157">
        <f t="shared" ref="C164:Q164" si="648">C165</f>
        <v>4.6261741398724972E-2</v>
      </c>
      <c r="D164" s="157">
        <f t="shared" si="648"/>
        <v>7.3866986582434763E-2</v>
      </c>
      <c r="E164" s="157">
        <f t="shared" si="648"/>
        <v>7.1615503349458862E-2</v>
      </c>
      <c r="F164" s="157">
        <f t="shared" si="648"/>
        <v>7.9062481284027E-2</v>
      </c>
      <c r="G164" s="157">
        <f t="shared" si="648"/>
        <v>9.9625674866798464E-2</v>
      </c>
      <c r="H164" s="157">
        <f t="shared" si="648"/>
        <v>9.2236251130836042E-2</v>
      </c>
      <c r="I164" s="157">
        <f t="shared" si="648"/>
        <v>8.6659367948062435E-2</v>
      </c>
      <c r="J164" s="157">
        <f t="shared" si="648"/>
        <v>2.2259493541038441E-2</v>
      </c>
      <c r="K164" s="157">
        <f t="shared" si="648"/>
        <v>0</v>
      </c>
      <c r="L164" s="157">
        <f t="shared" si="648"/>
        <v>9.4217473830267531E-2</v>
      </c>
      <c r="M164" s="157">
        <f t="shared" si="648"/>
        <v>0</v>
      </c>
      <c r="N164" s="157">
        <f t="shared" si="648"/>
        <v>0</v>
      </c>
      <c r="O164" s="157">
        <f t="shared" si="648"/>
        <v>0</v>
      </c>
      <c r="P164" s="157">
        <f t="shared" si="648"/>
        <v>0</v>
      </c>
      <c r="Q164" s="157">
        <f t="shared" si="648"/>
        <v>0</v>
      </c>
    </row>
    <row r="165" spans="1:17" ht="12" customHeight="1" x14ac:dyDescent="0.25">
      <c r="A165" s="23" t="s">
        <v>60</v>
      </c>
      <c r="B165" s="156"/>
      <c r="C165" s="156">
        <v>4.6261741398724972E-2</v>
      </c>
      <c r="D165" s="156">
        <v>7.3866986582434763E-2</v>
      </c>
      <c r="E165" s="156">
        <v>7.1615503349458862E-2</v>
      </c>
      <c r="F165" s="156">
        <v>7.9062481284027E-2</v>
      </c>
      <c r="G165" s="156">
        <v>9.9625674866798464E-2</v>
      </c>
      <c r="H165" s="156">
        <v>9.2236251130836042E-2</v>
      </c>
      <c r="I165" s="156">
        <v>8.6659367948062435E-2</v>
      </c>
      <c r="J165" s="156">
        <v>2.2259493541038441E-2</v>
      </c>
      <c r="K165" s="156">
        <v>0</v>
      </c>
      <c r="L165" s="156">
        <v>9.4217473830267531E-2</v>
      </c>
      <c r="M165" s="156">
        <v>0</v>
      </c>
      <c r="N165" s="156">
        <v>0</v>
      </c>
      <c r="O165" s="156">
        <v>0</v>
      </c>
      <c r="P165" s="156">
        <v>0</v>
      </c>
      <c r="Q165" s="156">
        <v>0</v>
      </c>
    </row>
    <row r="166" spans="1:17" ht="12" customHeight="1" x14ac:dyDescent="0.25">
      <c r="A166" s="158" t="s">
        <v>63</v>
      </c>
      <c r="B166" s="157"/>
      <c r="C166" s="157">
        <f t="shared" ref="C166" si="649">SUM(C167:C168,C171:C172)</f>
        <v>0.18728165632908056</v>
      </c>
      <c r="D166" s="157">
        <f t="shared" ref="D166" si="650">SUM(D167:D168,D171:D172)</f>
        <v>0.45775710957631233</v>
      </c>
      <c r="E166" s="157">
        <f t="shared" ref="E166" si="651">SUM(E167:E168,E171:E172)</f>
        <v>0.41293173720095944</v>
      </c>
      <c r="F166" s="157">
        <f t="shared" ref="F166" si="652">SUM(F167:F168,F171:F172)</f>
        <v>0.33295143269388172</v>
      </c>
      <c r="G166" s="157">
        <f t="shared" ref="G166" si="653">SUM(G167:G168,G171:G172)</f>
        <v>0.65979924360735942</v>
      </c>
      <c r="H166" s="157">
        <f t="shared" ref="H166" si="654">SUM(H167:H168,H171:H172)</f>
        <v>0.51156010231274807</v>
      </c>
      <c r="I166" s="157">
        <f t="shared" ref="I166" si="655">SUM(I167:I168,I171:I172)</f>
        <v>0.61733382462183795</v>
      </c>
      <c r="J166" s="157">
        <f t="shared" ref="J166" si="656">SUM(J167:J168,J171:J172)</f>
        <v>0.36246139971750468</v>
      </c>
      <c r="K166" s="157">
        <f t="shared" ref="K166" si="657">SUM(K167:K168,K171:K172)</f>
        <v>0</v>
      </c>
      <c r="L166" s="157">
        <f t="shared" ref="L166" si="658">SUM(L167:L168,L171:L172)</f>
        <v>9.9203395510149409E-2</v>
      </c>
      <c r="M166" s="157">
        <f t="shared" ref="M166" si="659">SUM(M167:M168,M171:M172)</f>
        <v>0</v>
      </c>
      <c r="N166" s="157">
        <f t="shared" ref="N166" si="660">SUM(N167:N168,N171:N172)</f>
        <v>0</v>
      </c>
      <c r="O166" s="157">
        <f t="shared" ref="O166" si="661">SUM(O167:O168,O171:O172)</f>
        <v>0</v>
      </c>
      <c r="P166" s="157">
        <f t="shared" ref="P166" si="662">SUM(P167:P168,P171:P172)</f>
        <v>0</v>
      </c>
      <c r="Q166" s="157">
        <f t="shared" ref="Q166" si="663">SUM(Q167:Q168,Q171:Q172)</f>
        <v>0</v>
      </c>
    </row>
    <row r="167" spans="1:17" ht="12" customHeight="1" x14ac:dyDescent="0.25">
      <c r="A167" s="167" t="s">
        <v>144</v>
      </c>
      <c r="B167" s="132"/>
      <c r="C167" s="132">
        <v>0</v>
      </c>
      <c r="D167" s="132">
        <v>0</v>
      </c>
      <c r="E167" s="132">
        <v>0</v>
      </c>
      <c r="F167" s="132">
        <v>0</v>
      </c>
      <c r="G167" s="132">
        <v>0</v>
      </c>
      <c r="H167" s="132">
        <v>0</v>
      </c>
      <c r="I167" s="132">
        <v>0</v>
      </c>
      <c r="J167" s="132">
        <v>0</v>
      </c>
      <c r="K167" s="132">
        <v>0</v>
      </c>
      <c r="L167" s="132">
        <v>0</v>
      </c>
      <c r="M167" s="132">
        <v>0</v>
      </c>
      <c r="N167" s="132">
        <v>0</v>
      </c>
      <c r="O167" s="132">
        <v>0</v>
      </c>
      <c r="P167" s="132">
        <v>0</v>
      </c>
      <c r="Q167" s="132">
        <v>0</v>
      </c>
    </row>
    <row r="168" spans="1:17" ht="12" customHeight="1" x14ac:dyDescent="0.25">
      <c r="A168" s="167" t="s">
        <v>143</v>
      </c>
      <c r="B168" s="132"/>
      <c r="C168" s="132">
        <f t="shared" ref="C168" si="664">SUM(C169:C170)</f>
        <v>0</v>
      </c>
      <c r="D168" s="132">
        <f t="shared" ref="D168" si="665">SUM(D169:D170)</f>
        <v>0</v>
      </c>
      <c r="E168" s="132">
        <f t="shared" ref="E168" si="666">SUM(E169:E170)</f>
        <v>0</v>
      </c>
      <c r="F168" s="132">
        <f t="shared" ref="F168" si="667">SUM(F169:F170)</f>
        <v>0</v>
      </c>
      <c r="G168" s="132">
        <f t="shared" ref="G168" si="668">SUM(G169:G170)</f>
        <v>0</v>
      </c>
      <c r="H168" s="132">
        <f t="shared" ref="H168" si="669">SUM(H169:H170)</f>
        <v>0</v>
      </c>
      <c r="I168" s="132">
        <f t="shared" ref="I168" si="670">SUM(I169:I170)</f>
        <v>0</v>
      </c>
      <c r="J168" s="132">
        <f t="shared" ref="J168" si="671">SUM(J169:J170)</f>
        <v>0</v>
      </c>
      <c r="K168" s="132">
        <f t="shared" ref="K168" si="672">SUM(K169:K170)</f>
        <v>0</v>
      </c>
      <c r="L168" s="132">
        <f t="shared" ref="L168" si="673">SUM(L169:L170)</f>
        <v>0</v>
      </c>
      <c r="M168" s="132">
        <f t="shared" ref="M168" si="674">SUM(M169:M170)</f>
        <v>0</v>
      </c>
      <c r="N168" s="132">
        <f t="shared" ref="N168" si="675">SUM(N169:N170)</f>
        <v>0</v>
      </c>
      <c r="O168" s="132">
        <f t="shared" ref="O168" si="676">SUM(O169:O170)</f>
        <v>0</v>
      </c>
      <c r="P168" s="132">
        <f t="shared" ref="P168" si="677">SUM(P169:P170)</f>
        <v>0</v>
      </c>
      <c r="Q168" s="132">
        <f t="shared" ref="Q168" si="678">SUM(Q169:Q170)</f>
        <v>0</v>
      </c>
    </row>
    <row r="169" spans="1:17" ht="12" customHeight="1" x14ac:dyDescent="0.25">
      <c r="A169" s="166" t="s">
        <v>57</v>
      </c>
      <c r="B169" s="165"/>
      <c r="C169" s="165">
        <v>0</v>
      </c>
      <c r="D169" s="165">
        <v>0</v>
      </c>
      <c r="E169" s="165">
        <v>0</v>
      </c>
      <c r="F169" s="165">
        <v>0</v>
      </c>
      <c r="G169" s="165">
        <v>0</v>
      </c>
      <c r="H169" s="165">
        <v>0</v>
      </c>
      <c r="I169" s="165">
        <v>0</v>
      </c>
      <c r="J169" s="165">
        <v>0</v>
      </c>
      <c r="K169" s="165">
        <v>0</v>
      </c>
      <c r="L169" s="165">
        <v>0</v>
      </c>
      <c r="M169" s="165">
        <v>0</v>
      </c>
      <c r="N169" s="165">
        <v>0</v>
      </c>
      <c r="O169" s="165">
        <v>0</v>
      </c>
      <c r="P169" s="165">
        <v>0</v>
      </c>
      <c r="Q169" s="165">
        <v>0</v>
      </c>
    </row>
    <row r="170" spans="1:17" ht="12" customHeight="1" x14ac:dyDescent="0.25">
      <c r="A170" s="147" t="s">
        <v>59</v>
      </c>
      <c r="B170" s="164"/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25">
      <c r="A171" s="163" t="s">
        <v>142</v>
      </c>
      <c r="B171" s="162"/>
      <c r="C171" s="162">
        <v>6.4814052044676301E-2</v>
      </c>
      <c r="D171" s="162">
        <v>3.7424178585557195E-2</v>
      </c>
      <c r="E171" s="162">
        <v>1.4823246844230793E-2</v>
      </c>
      <c r="F171" s="162">
        <v>0</v>
      </c>
      <c r="G171" s="162">
        <v>6.5488005081062658E-3</v>
      </c>
      <c r="H171" s="162">
        <v>0</v>
      </c>
      <c r="I171" s="162">
        <v>0</v>
      </c>
      <c r="J171" s="162">
        <v>4.322648458909812E-2</v>
      </c>
      <c r="K171" s="162">
        <v>0</v>
      </c>
      <c r="L171" s="162">
        <v>0</v>
      </c>
      <c r="M171" s="162">
        <v>0</v>
      </c>
      <c r="N171" s="162">
        <v>0</v>
      </c>
      <c r="O171" s="162">
        <v>0</v>
      </c>
      <c r="P171" s="162">
        <v>0</v>
      </c>
      <c r="Q171" s="162">
        <v>0</v>
      </c>
    </row>
    <row r="172" spans="1:17" ht="12" customHeight="1" x14ac:dyDescent="0.25">
      <c r="A172" s="161" t="s">
        <v>141</v>
      </c>
      <c r="B172" s="160"/>
      <c r="C172" s="160">
        <f t="shared" ref="C172" si="679">SUM(C173:C174)</f>
        <v>0.12246760428440427</v>
      </c>
      <c r="D172" s="160">
        <f t="shared" ref="D172" si="680">SUM(D173:D174)</f>
        <v>0.42033293099075514</v>
      </c>
      <c r="E172" s="160">
        <f t="shared" ref="E172" si="681">SUM(E173:E174)</f>
        <v>0.39810849035672863</v>
      </c>
      <c r="F172" s="160">
        <f t="shared" ref="F172" si="682">SUM(F173:F174)</f>
        <v>0.33295143269388172</v>
      </c>
      <c r="G172" s="160">
        <f t="shared" ref="G172" si="683">SUM(G173:G174)</f>
        <v>0.65325044309925318</v>
      </c>
      <c r="H172" s="160">
        <f t="shared" ref="H172" si="684">SUM(H173:H174)</f>
        <v>0.51156010231274807</v>
      </c>
      <c r="I172" s="160">
        <f t="shared" ref="I172" si="685">SUM(I173:I174)</f>
        <v>0.61733382462183795</v>
      </c>
      <c r="J172" s="160">
        <f t="shared" ref="J172" si="686">SUM(J173:J174)</f>
        <v>0.31923491512840657</v>
      </c>
      <c r="K172" s="160">
        <f t="shared" ref="K172" si="687">SUM(K173:K174)</f>
        <v>0</v>
      </c>
      <c r="L172" s="160">
        <f t="shared" ref="L172" si="688">SUM(L173:L174)</f>
        <v>9.9203395510149409E-2</v>
      </c>
      <c r="M172" s="160">
        <f t="shared" ref="M172" si="689">SUM(M173:M174)</f>
        <v>0</v>
      </c>
      <c r="N172" s="160">
        <f t="shared" ref="N172" si="690">SUM(N173:N174)</f>
        <v>0</v>
      </c>
      <c r="O172" s="160">
        <f t="shared" ref="O172" si="691">SUM(O173:O174)</f>
        <v>0</v>
      </c>
      <c r="P172" s="160">
        <f t="shared" ref="P172" si="692">SUM(P173:P174)</f>
        <v>0</v>
      </c>
      <c r="Q172" s="160">
        <f t="shared" ref="Q172" si="693">SUM(Q173:Q174)</f>
        <v>0</v>
      </c>
    </row>
    <row r="173" spans="1:17" ht="12" customHeight="1" x14ac:dyDescent="0.25">
      <c r="A173" s="148" t="s">
        <v>60</v>
      </c>
      <c r="B173" s="156"/>
      <c r="C173" s="156">
        <v>2.5170828749042327E-3</v>
      </c>
      <c r="D173" s="156">
        <v>1.6979922680285833E-2</v>
      </c>
      <c r="E173" s="156">
        <v>1.6253510024601122E-2</v>
      </c>
      <c r="F173" s="156">
        <v>1.3475592886563864E-2</v>
      </c>
      <c r="G173" s="156">
        <v>0.13976569765892508</v>
      </c>
      <c r="H173" s="156">
        <v>4.4447330523789991E-2</v>
      </c>
      <c r="I173" s="156">
        <v>2.8163196892718109E-2</v>
      </c>
      <c r="J173" s="156">
        <v>1.467257342896983E-2</v>
      </c>
      <c r="K173" s="156">
        <v>0</v>
      </c>
      <c r="L173" s="156">
        <v>4.6669288065671983E-3</v>
      </c>
      <c r="M173" s="156">
        <v>0</v>
      </c>
      <c r="N173" s="156">
        <v>0</v>
      </c>
      <c r="O173" s="156">
        <v>0</v>
      </c>
      <c r="P173" s="156">
        <v>0</v>
      </c>
      <c r="Q173" s="156">
        <v>0</v>
      </c>
    </row>
    <row r="174" spans="1:17" ht="12" customHeight="1" x14ac:dyDescent="0.25">
      <c r="A174" s="159" t="s">
        <v>59</v>
      </c>
      <c r="B174" s="57"/>
      <c r="C174" s="57">
        <v>0.11995052140950004</v>
      </c>
      <c r="D174" s="57">
        <v>0.40335300831046933</v>
      </c>
      <c r="E174" s="57">
        <v>0.3818549803321275</v>
      </c>
      <c r="F174" s="57">
        <v>0.31947583980731786</v>
      </c>
      <c r="G174" s="57">
        <v>0.51348474544032807</v>
      </c>
      <c r="H174" s="57">
        <v>0.46711277178895805</v>
      </c>
      <c r="I174" s="57">
        <v>0.58917062772911988</v>
      </c>
      <c r="J174" s="57">
        <v>0.30456234169943674</v>
      </c>
      <c r="K174" s="57">
        <v>0</v>
      </c>
      <c r="L174" s="57">
        <v>9.4536466703582206E-2</v>
      </c>
      <c r="M174" s="57">
        <v>0</v>
      </c>
      <c r="N174" s="57">
        <v>0</v>
      </c>
      <c r="O174" s="57">
        <v>0</v>
      </c>
      <c r="P174" s="57">
        <v>0</v>
      </c>
      <c r="Q174" s="57">
        <v>0</v>
      </c>
    </row>
    <row r="175" spans="1:17" ht="12" customHeight="1" x14ac:dyDescent="0.25">
      <c r="A175" s="158" t="s">
        <v>62</v>
      </c>
      <c r="B175" s="157"/>
      <c r="C175" s="157">
        <f t="shared" ref="C175" si="694">SUM(C176:C177)</f>
        <v>6.8817141725253078E-2</v>
      </c>
      <c r="D175" s="157">
        <f t="shared" ref="D175" si="695">SUM(D176:D177)</f>
        <v>0.18519693922070352</v>
      </c>
      <c r="E175" s="157">
        <f t="shared" ref="E175" si="696">SUM(E176:E177)</f>
        <v>0.20004926512453497</v>
      </c>
      <c r="F175" s="157">
        <f t="shared" ref="F175" si="697">SUM(F176:F177)</f>
        <v>0.16896443522676202</v>
      </c>
      <c r="G175" s="157">
        <f t="shared" ref="G175" si="698">SUM(G176:G177)</f>
        <v>0.28082658283379652</v>
      </c>
      <c r="H175" s="157">
        <f t="shared" ref="H175" si="699">SUM(H176:H177)</f>
        <v>0.28632918506552579</v>
      </c>
      <c r="I175" s="157">
        <f t="shared" ref="I175" si="700">SUM(I176:I177)</f>
        <v>0.37387501897144049</v>
      </c>
      <c r="J175" s="157">
        <f t="shared" ref="J175" si="701">SUM(J176:J177)</f>
        <v>0.20225395434974511</v>
      </c>
      <c r="K175" s="157">
        <f t="shared" ref="K175" si="702">SUM(K176:K177)</f>
        <v>0</v>
      </c>
      <c r="L175" s="157">
        <f t="shared" ref="L175" si="703">SUM(L176:L177)</f>
        <v>6.3734352235189418E-2</v>
      </c>
      <c r="M175" s="157">
        <f t="shared" ref="M175" si="704">SUM(M176:M177)</f>
        <v>0</v>
      </c>
      <c r="N175" s="157">
        <f t="shared" ref="N175" si="705">SUM(N176:N177)</f>
        <v>0</v>
      </c>
      <c r="O175" s="157">
        <f t="shared" ref="O175" si="706">SUM(O176:O177)</f>
        <v>0</v>
      </c>
      <c r="P175" s="157">
        <f t="shared" ref="P175" si="707">SUM(P176:P177)</f>
        <v>0</v>
      </c>
      <c r="Q175" s="157">
        <f t="shared" ref="Q175" si="708">SUM(Q176:Q177)</f>
        <v>0</v>
      </c>
    </row>
    <row r="176" spans="1:17" ht="12" customHeight="1" x14ac:dyDescent="0.25">
      <c r="A176" s="23" t="s">
        <v>57</v>
      </c>
      <c r="B176" s="156"/>
      <c r="C176" s="156">
        <v>0</v>
      </c>
      <c r="D176" s="156">
        <v>0</v>
      </c>
      <c r="E176" s="156">
        <v>0</v>
      </c>
      <c r="F176" s="156">
        <v>0</v>
      </c>
      <c r="G176" s="156">
        <v>0</v>
      </c>
      <c r="H176" s="156">
        <v>0</v>
      </c>
      <c r="I176" s="156">
        <v>0</v>
      </c>
      <c r="J176" s="156">
        <v>0</v>
      </c>
      <c r="K176" s="156">
        <v>0</v>
      </c>
      <c r="L176" s="156">
        <v>0</v>
      </c>
      <c r="M176" s="156">
        <v>0</v>
      </c>
      <c r="N176" s="156">
        <v>0</v>
      </c>
      <c r="O176" s="156">
        <v>0</v>
      </c>
      <c r="P176" s="156">
        <v>0</v>
      </c>
      <c r="Q176" s="156">
        <v>0</v>
      </c>
    </row>
    <row r="177" spans="1:17" ht="12" customHeight="1" x14ac:dyDescent="0.25">
      <c r="A177" s="29" t="s">
        <v>140</v>
      </c>
      <c r="B177" s="57"/>
      <c r="C177" s="57">
        <v>6.8817141725253078E-2</v>
      </c>
      <c r="D177" s="57">
        <v>0.18519693922070352</v>
      </c>
      <c r="E177" s="57">
        <v>0.20004926512453497</v>
      </c>
      <c r="F177" s="57">
        <v>0.16896443522676202</v>
      </c>
      <c r="G177" s="57">
        <v>0.28082658283379652</v>
      </c>
      <c r="H177" s="57">
        <v>0.28632918506552579</v>
      </c>
      <c r="I177" s="57">
        <v>0.37387501897144049</v>
      </c>
      <c r="J177" s="57">
        <v>0.20225395434974511</v>
      </c>
      <c r="K177" s="57">
        <v>0</v>
      </c>
      <c r="L177" s="57">
        <v>6.3734352235189418E-2</v>
      </c>
      <c r="M177" s="57">
        <v>0</v>
      </c>
      <c r="N177" s="57">
        <v>0</v>
      </c>
      <c r="O177" s="57">
        <v>0</v>
      </c>
      <c r="P177" s="57">
        <v>0</v>
      </c>
      <c r="Q177" s="57"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175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0</v>
      </c>
      <c r="D3" s="168">
        <f t="shared" ref="D3" si="1">SUM(D4,D7,D9,D19)</f>
        <v>0</v>
      </c>
      <c r="E3" s="168">
        <f t="shared" ref="E3" si="2">SUM(E4,E7,E9,E19)</f>
        <v>0</v>
      </c>
      <c r="F3" s="168">
        <f t="shared" ref="F3" si="3">SUM(F4,F7,F9,F19)</f>
        <v>0</v>
      </c>
      <c r="G3" s="168">
        <f t="shared" ref="G3" si="4">SUM(G4,G7,G9,G19)</f>
        <v>0</v>
      </c>
      <c r="H3" s="168">
        <f t="shared" ref="H3" si="5">SUM(H4,H7,H9,H19)</f>
        <v>0</v>
      </c>
      <c r="I3" s="168">
        <f t="shared" ref="I3" si="6">SUM(I4,I7,I9,I19)</f>
        <v>0</v>
      </c>
      <c r="J3" s="168">
        <f t="shared" ref="J3" si="7">SUM(J4,J7,J9,J19)</f>
        <v>0</v>
      </c>
      <c r="K3" s="168">
        <f t="shared" ref="K3" si="8">SUM(K4,K7,K9,K19)</f>
        <v>0</v>
      </c>
      <c r="L3" s="168">
        <f t="shared" ref="L3" si="9">SUM(L4,L7,L9,L19)</f>
        <v>0</v>
      </c>
      <c r="M3" s="168">
        <f t="shared" ref="M3" si="10">SUM(M4,M7,M9,M19)</f>
        <v>0</v>
      </c>
      <c r="N3" s="168">
        <f t="shared" ref="N3" si="11">SUM(N4,N7,N9,N19)</f>
        <v>0</v>
      </c>
      <c r="O3" s="168">
        <f t="shared" ref="O3" si="12">SUM(O4,O7,O9,O19)</f>
        <v>0</v>
      </c>
      <c r="P3" s="168">
        <f t="shared" ref="P3" si="13">SUM(P4,P7,P9,P19)</f>
        <v>0</v>
      </c>
      <c r="Q3" s="168">
        <f t="shared" ref="Q3" si="14">SUM(Q4,Q7,Q9,Q19)</f>
        <v>0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0</v>
      </c>
      <c r="D4" s="157">
        <f t="shared" si="15"/>
        <v>0</v>
      </c>
      <c r="E4" s="157">
        <f t="shared" si="15"/>
        <v>0</v>
      </c>
      <c r="F4" s="157">
        <f t="shared" si="15"/>
        <v>0</v>
      </c>
      <c r="G4" s="157">
        <f t="shared" si="15"/>
        <v>0</v>
      </c>
      <c r="H4" s="157">
        <f t="shared" si="15"/>
        <v>0</v>
      </c>
      <c r="I4" s="157">
        <f t="shared" si="15"/>
        <v>0</v>
      </c>
      <c r="J4" s="157">
        <f t="shared" si="15"/>
        <v>0</v>
      </c>
      <c r="K4" s="157">
        <f t="shared" si="15"/>
        <v>0</v>
      </c>
      <c r="L4" s="157">
        <f t="shared" si="15"/>
        <v>0</v>
      </c>
      <c r="M4" s="157">
        <f t="shared" si="15"/>
        <v>0</v>
      </c>
      <c r="N4" s="157">
        <f t="shared" si="15"/>
        <v>0</v>
      </c>
      <c r="O4" s="157">
        <f t="shared" si="15"/>
        <v>0</v>
      </c>
      <c r="P4" s="157">
        <f t="shared" si="15"/>
        <v>0</v>
      </c>
      <c r="Q4" s="157">
        <f t="shared" si="15"/>
        <v>0</v>
      </c>
    </row>
    <row r="5" spans="1:17" ht="12" customHeight="1" x14ac:dyDescent="0.25">
      <c r="A5" s="23" t="s">
        <v>58</v>
      </c>
      <c r="B5" s="156"/>
      <c r="C5" s="156">
        <v>0</v>
      </c>
      <c r="D5" s="156">
        <v>0</v>
      </c>
      <c r="E5" s="156">
        <v>0</v>
      </c>
      <c r="F5" s="156">
        <v>0</v>
      </c>
      <c r="G5" s="156">
        <v>0</v>
      </c>
      <c r="H5" s="156">
        <v>0</v>
      </c>
      <c r="I5" s="156">
        <v>0</v>
      </c>
      <c r="J5" s="156">
        <v>0</v>
      </c>
      <c r="K5" s="156">
        <v>0</v>
      </c>
      <c r="L5" s="156">
        <v>0</v>
      </c>
      <c r="M5" s="156">
        <v>0</v>
      </c>
      <c r="N5" s="156">
        <v>0</v>
      </c>
      <c r="O5" s="156">
        <v>0</v>
      </c>
      <c r="P5" s="156">
        <v>0</v>
      </c>
      <c r="Q5" s="156">
        <v>0</v>
      </c>
    </row>
    <row r="6" spans="1:17" ht="12" customHeight="1" x14ac:dyDescent="0.25">
      <c r="A6" s="23" t="s">
        <v>60</v>
      </c>
      <c r="B6" s="156"/>
      <c r="C6" s="156">
        <v>0</v>
      </c>
      <c r="D6" s="156">
        <v>0</v>
      </c>
      <c r="E6" s="156">
        <v>0</v>
      </c>
      <c r="F6" s="156">
        <v>0</v>
      </c>
      <c r="G6" s="156">
        <v>0</v>
      </c>
      <c r="H6" s="156">
        <v>0</v>
      </c>
      <c r="I6" s="156">
        <v>0</v>
      </c>
      <c r="J6" s="156">
        <v>0</v>
      </c>
      <c r="K6" s="156">
        <v>0</v>
      </c>
      <c r="L6" s="156">
        <v>0</v>
      </c>
      <c r="M6" s="156">
        <v>0</v>
      </c>
      <c r="N6" s="156">
        <v>0</v>
      </c>
      <c r="O6" s="156">
        <v>0</v>
      </c>
      <c r="P6" s="156">
        <v>0</v>
      </c>
      <c r="Q6" s="156">
        <v>0</v>
      </c>
    </row>
    <row r="7" spans="1:17" ht="12.95" customHeight="1" x14ac:dyDescent="0.25">
      <c r="A7" s="158" t="s">
        <v>112</v>
      </c>
      <c r="B7" s="157"/>
      <c r="C7" s="157">
        <f t="shared" ref="C7:Q7" si="16">C8</f>
        <v>0</v>
      </c>
      <c r="D7" s="157">
        <f t="shared" si="16"/>
        <v>0</v>
      </c>
      <c r="E7" s="157">
        <f t="shared" si="16"/>
        <v>0</v>
      </c>
      <c r="F7" s="157">
        <f t="shared" si="16"/>
        <v>0</v>
      </c>
      <c r="G7" s="157">
        <f t="shared" si="16"/>
        <v>0</v>
      </c>
      <c r="H7" s="157">
        <f t="shared" si="16"/>
        <v>0</v>
      </c>
      <c r="I7" s="157">
        <f t="shared" si="16"/>
        <v>0</v>
      </c>
      <c r="J7" s="157">
        <f t="shared" si="16"/>
        <v>0</v>
      </c>
      <c r="K7" s="157">
        <f t="shared" si="16"/>
        <v>0</v>
      </c>
      <c r="L7" s="157">
        <f t="shared" si="16"/>
        <v>0</v>
      </c>
      <c r="M7" s="157">
        <f t="shared" si="16"/>
        <v>0</v>
      </c>
      <c r="N7" s="157">
        <f t="shared" si="16"/>
        <v>0</v>
      </c>
      <c r="O7" s="157">
        <f t="shared" si="16"/>
        <v>0</v>
      </c>
      <c r="P7" s="157">
        <f t="shared" si="16"/>
        <v>0</v>
      </c>
      <c r="Q7" s="157">
        <f t="shared" si="16"/>
        <v>0</v>
      </c>
    </row>
    <row r="8" spans="1:17" ht="12" customHeight="1" x14ac:dyDescent="0.25">
      <c r="A8" s="23" t="s">
        <v>60</v>
      </c>
      <c r="B8" s="156"/>
      <c r="C8" s="156">
        <v>0</v>
      </c>
      <c r="D8" s="156">
        <v>0</v>
      </c>
      <c r="E8" s="156">
        <v>0</v>
      </c>
      <c r="F8" s="156">
        <v>0</v>
      </c>
      <c r="G8" s="156">
        <v>0</v>
      </c>
      <c r="H8" s="156">
        <v>0</v>
      </c>
      <c r="I8" s="156">
        <v>0</v>
      </c>
      <c r="J8" s="156">
        <v>0</v>
      </c>
      <c r="K8" s="156">
        <v>0</v>
      </c>
      <c r="L8" s="156">
        <v>0</v>
      </c>
      <c r="M8" s="156">
        <v>0</v>
      </c>
      <c r="N8" s="156">
        <v>0</v>
      </c>
      <c r="O8" s="156">
        <v>0</v>
      </c>
      <c r="P8" s="156">
        <v>0</v>
      </c>
      <c r="Q8" s="156">
        <v>0</v>
      </c>
    </row>
    <row r="9" spans="1:17" ht="12" customHeight="1" x14ac:dyDescent="0.25">
      <c r="A9" s="158" t="s">
        <v>63</v>
      </c>
      <c r="B9" s="157"/>
      <c r="C9" s="157">
        <f t="shared" ref="C9" si="17">SUM(C10:C12,C15:C16)</f>
        <v>0</v>
      </c>
      <c r="D9" s="157">
        <f t="shared" ref="D9" si="18">SUM(D10:D12,D15:D16)</f>
        <v>0</v>
      </c>
      <c r="E9" s="157">
        <f t="shared" ref="E9" si="19">SUM(E10:E12,E15:E16)</f>
        <v>0</v>
      </c>
      <c r="F9" s="157">
        <f t="shared" ref="F9" si="20">SUM(F10:F12,F15:F16)</f>
        <v>0</v>
      </c>
      <c r="G9" s="157">
        <f t="shared" ref="G9" si="21">SUM(G10:G12,G15:G16)</f>
        <v>0</v>
      </c>
      <c r="H9" s="157">
        <f t="shared" ref="H9" si="22">SUM(H10:H12,H15:H16)</f>
        <v>0</v>
      </c>
      <c r="I9" s="157">
        <f t="shared" ref="I9" si="23">SUM(I10:I12,I15:I16)</f>
        <v>0</v>
      </c>
      <c r="J9" s="157">
        <f t="shared" ref="J9" si="24">SUM(J10:J12,J15:J16)</f>
        <v>0</v>
      </c>
      <c r="K9" s="157">
        <f t="shared" ref="K9" si="25">SUM(K10:K12,K15:K16)</f>
        <v>0</v>
      </c>
      <c r="L9" s="157">
        <f t="shared" ref="L9" si="26">SUM(L10:L12,L15:L16)</f>
        <v>0</v>
      </c>
      <c r="M9" s="157">
        <f t="shared" ref="M9" si="27">SUM(M10:M12,M15:M16)</f>
        <v>0</v>
      </c>
      <c r="N9" s="157">
        <f t="shared" ref="N9" si="28">SUM(N10:N12,N15:N16)</f>
        <v>0</v>
      </c>
      <c r="O9" s="157">
        <f t="shared" ref="O9" si="29">SUM(O10:O12,O15:O16)</f>
        <v>0</v>
      </c>
      <c r="P9" s="157">
        <f t="shared" ref="P9" si="30">SUM(P10:P12,P15:P16)</f>
        <v>0</v>
      </c>
      <c r="Q9" s="157">
        <f t="shared" ref="Q9" si="31">SUM(Q10:Q12,Q15:Q16)</f>
        <v>0</v>
      </c>
    </row>
    <row r="10" spans="1:17" ht="12" customHeight="1" x14ac:dyDescent="0.25">
      <c r="A10" s="167" t="s">
        <v>171</v>
      </c>
      <c r="B10" s="132"/>
      <c r="C10" s="132">
        <v>0</v>
      </c>
      <c r="D10" s="132">
        <v>0</v>
      </c>
      <c r="E10" s="132">
        <v>0</v>
      </c>
      <c r="F10" s="132">
        <v>0</v>
      </c>
      <c r="G10" s="132">
        <v>0</v>
      </c>
      <c r="H10" s="132">
        <v>0</v>
      </c>
      <c r="I10" s="132">
        <v>0</v>
      </c>
      <c r="J10" s="132">
        <v>0</v>
      </c>
      <c r="K10" s="132">
        <v>0</v>
      </c>
      <c r="L10" s="132">
        <v>0</v>
      </c>
      <c r="M10" s="132">
        <v>0</v>
      </c>
      <c r="N10" s="132">
        <v>0</v>
      </c>
      <c r="O10" s="132">
        <v>0</v>
      </c>
      <c r="P10" s="132">
        <v>0</v>
      </c>
      <c r="Q10" s="132">
        <v>0</v>
      </c>
    </row>
    <row r="11" spans="1:17" ht="12" customHeight="1" x14ac:dyDescent="0.25">
      <c r="A11" s="167" t="s">
        <v>144</v>
      </c>
      <c r="B11" s="132"/>
      <c r="C11" s="132">
        <v>0</v>
      </c>
      <c r="D11" s="132">
        <v>0</v>
      </c>
      <c r="E11" s="132">
        <v>0</v>
      </c>
      <c r="F11" s="132">
        <v>0</v>
      </c>
      <c r="G11" s="132">
        <v>0</v>
      </c>
      <c r="H11" s="132">
        <v>0</v>
      </c>
      <c r="I11" s="132">
        <v>0</v>
      </c>
      <c r="J11" s="132">
        <v>0</v>
      </c>
      <c r="K11" s="132">
        <v>0</v>
      </c>
      <c r="L11" s="132">
        <v>0</v>
      </c>
      <c r="M11" s="132">
        <v>0</v>
      </c>
      <c r="N11" s="132">
        <v>0</v>
      </c>
      <c r="O11" s="132">
        <v>0</v>
      </c>
      <c r="P11" s="132">
        <v>0</v>
      </c>
      <c r="Q11" s="132">
        <v>0</v>
      </c>
    </row>
    <row r="12" spans="1:17" ht="12" customHeight="1" x14ac:dyDescent="0.25">
      <c r="A12" s="167" t="s">
        <v>143</v>
      </c>
      <c r="B12" s="132"/>
      <c r="C12" s="132">
        <f t="shared" ref="C12" si="32">SUM(C13:C14)</f>
        <v>0</v>
      </c>
      <c r="D12" s="132">
        <f t="shared" ref="D12" si="33">SUM(D13:D14)</f>
        <v>0</v>
      </c>
      <c r="E12" s="132">
        <f t="shared" ref="E12" si="34">SUM(E13:E14)</f>
        <v>0</v>
      </c>
      <c r="F12" s="132">
        <f t="shared" ref="F12" si="35">SUM(F13:F14)</f>
        <v>0</v>
      </c>
      <c r="G12" s="132">
        <f t="shared" ref="G12" si="36">SUM(G13:G14)</f>
        <v>0</v>
      </c>
      <c r="H12" s="132">
        <f t="shared" ref="H12" si="37">SUM(H13:H14)</f>
        <v>0</v>
      </c>
      <c r="I12" s="132">
        <f t="shared" ref="I12" si="38">SUM(I13:I14)</f>
        <v>0</v>
      </c>
      <c r="J12" s="132">
        <f t="shared" ref="J12" si="39">SUM(J13:J14)</f>
        <v>0</v>
      </c>
      <c r="K12" s="132">
        <f t="shared" ref="K12" si="40">SUM(K13:K14)</f>
        <v>0</v>
      </c>
      <c r="L12" s="132">
        <f t="shared" ref="L12" si="41">SUM(L13:L14)</f>
        <v>0</v>
      </c>
      <c r="M12" s="132">
        <f t="shared" ref="M12" si="42">SUM(M13:M14)</f>
        <v>0</v>
      </c>
      <c r="N12" s="132">
        <f t="shared" ref="N12" si="43">SUM(N13:N14)</f>
        <v>0</v>
      </c>
      <c r="O12" s="132">
        <f t="shared" ref="O12" si="44">SUM(O13:O14)</f>
        <v>0</v>
      </c>
      <c r="P12" s="132">
        <f t="shared" ref="P12" si="45">SUM(P13:P14)</f>
        <v>0</v>
      </c>
      <c r="Q12" s="132">
        <f t="shared" ref="Q12" si="46">SUM(Q13:Q14)</f>
        <v>0</v>
      </c>
    </row>
    <row r="13" spans="1:17" ht="12" customHeight="1" x14ac:dyDescent="0.25">
      <c r="A13" s="166" t="s">
        <v>57</v>
      </c>
      <c r="B13" s="165"/>
      <c r="C13" s="165">
        <v>0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I13" s="165">
        <v>0</v>
      </c>
      <c r="J13" s="165">
        <v>0</v>
      </c>
      <c r="K13" s="165">
        <v>0</v>
      </c>
      <c r="L13" s="165">
        <v>0</v>
      </c>
      <c r="M13" s="165">
        <v>0</v>
      </c>
      <c r="N13" s="165">
        <v>0</v>
      </c>
      <c r="O13" s="165">
        <v>0</v>
      </c>
      <c r="P13" s="165">
        <v>0</v>
      </c>
      <c r="Q13" s="165">
        <v>0</v>
      </c>
    </row>
    <row r="14" spans="1:17" ht="12" customHeight="1" x14ac:dyDescent="0.25">
      <c r="A14" s="147" t="s">
        <v>59</v>
      </c>
      <c r="B14" s="164"/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/>
      <c r="C15" s="162">
        <v>0</v>
      </c>
      <c r="D15" s="162">
        <v>0</v>
      </c>
      <c r="E15" s="162">
        <v>0</v>
      </c>
      <c r="F15" s="162">
        <v>0</v>
      </c>
      <c r="G15" s="162">
        <v>0</v>
      </c>
      <c r="H15" s="162">
        <v>0</v>
      </c>
      <c r="I15" s="162">
        <v>0</v>
      </c>
      <c r="J15" s="162">
        <v>0</v>
      </c>
      <c r="K15" s="162">
        <v>0</v>
      </c>
      <c r="L15" s="162">
        <v>0</v>
      </c>
      <c r="M15" s="162">
        <v>0</v>
      </c>
      <c r="N15" s="162">
        <v>0</v>
      </c>
      <c r="O15" s="162">
        <v>0</v>
      </c>
      <c r="P15" s="162">
        <v>0</v>
      </c>
      <c r="Q15" s="162">
        <v>0</v>
      </c>
    </row>
    <row r="16" spans="1:17" ht="12" customHeight="1" x14ac:dyDescent="0.25">
      <c r="A16" s="161" t="s">
        <v>141</v>
      </c>
      <c r="B16" s="160"/>
      <c r="C16" s="160">
        <f t="shared" ref="C16" si="47">SUM(C17:C18)</f>
        <v>0</v>
      </c>
      <c r="D16" s="160">
        <f t="shared" ref="D16" si="48">SUM(D17:D18)</f>
        <v>0</v>
      </c>
      <c r="E16" s="160">
        <f t="shared" ref="E16" si="49">SUM(E17:E18)</f>
        <v>0</v>
      </c>
      <c r="F16" s="160">
        <f t="shared" ref="F16" si="50">SUM(F17:F18)</f>
        <v>0</v>
      </c>
      <c r="G16" s="160">
        <f t="shared" ref="G16" si="51">SUM(G17:G18)</f>
        <v>0</v>
      </c>
      <c r="H16" s="160">
        <f t="shared" ref="H16" si="52">SUM(H17:H18)</f>
        <v>0</v>
      </c>
      <c r="I16" s="160">
        <f t="shared" ref="I16" si="53">SUM(I17:I18)</f>
        <v>0</v>
      </c>
      <c r="J16" s="160">
        <f t="shared" ref="J16" si="54">SUM(J17:J18)</f>
        <v>0</v>
      </c>
      <c r="K16" s="160">
        <f t="shared" ref="K16" si="55">SUM(K17:K18)</f>
        <v>0</v>
      </c>
      <c r="L16" s="160">
        <f t="shared" ref="L16" si="56">SUM(L17:L18)</f>
        <v>0</v>
      </c>
      <c r="M16" s="160">
        <f t="shared" ref="M16" si="57">SUM(M17:M18)</f>
        <v>0</v>
      </c>
      <c r="N16" s="160">
        <f t="shared" ref="N16" si="58">SUM(N17:N18)</f>
        <v>0</v>
      </c>
      <c r="O16" s="160">
        <f t="shared" ref="O16" si="59">SUM(O17:O18)</f>
        <v>0</v>
      </c>
      <c r="P16" s="160">
        <f t="shared" ref="P16" si="60">SUM(P17:P18)</f>
        <v>0</v>
      </c>
      <c r="Q16" s="160">
        <f t="shared" ref="Q16" si="61">SUM(Q17:Q18)</f>
        <v>0</v>
      </c>
    </row>
    <row r="17" spans="1:17" ht="12" customHeight="1" x14ac:dyDescent="0.25">
      <c r="A17" s="148" t="s">
        <v>60</v>
      </c>
      <c r="B17" s="156"/>
      <c r="C17" s="156">
        <v>0</v>
      </c>
      <c r="D17" s="156">
        <v>0</v>
      </c>
      <c r="E17" s="156">
        <v>0</v>
      </c>
      <c r="F17" s="156">
        <v>0</v>
      </c>
      <c r="G17" s="156">
        <v>0</v>
      </c>
      <c r="H17" s="156">
        <v>0</v>
      </c>
      <c r="I17" s="156">
        <v>0</v>
      </c>
      <c r="J17" s="156">
        <v>0</v>
      </c>
      <c r="K17" s="156">
        <v>0</v>
      </c>
      <c r="L17" s="156">
        <v>0</v>
      </c>
      <c r="M17" s="156">
        <v>0</v>
      </c>
      <c r="N17" s="156">
        <v>0</v>
      </c>
      <c r="O17" s="156">
        <v>0</v>
      </c>
      <c r="P17" s="156">
        <v>0</v>
      </c>
      <c r="Q17" s="156">
        <v>0</v>
      </c>
    </row>
    <row r="18" spans="1:17" ht="12" customHeight="1" x14ac:dyDescent="0.25">
      <c r="A18" s="148" t="s">
        <v>59</v>
      </c>
      <c r="B18" s="156"/>
      <c r="C18" s="156">
        <v>0</v>
      </c>
      <c r="D18" s="156">
        <v>0</v>
      </c>
      <c r="E18" s="156">
        <v>0</v>
      </c>
      <c r="F18" s="156">
        <v>0</v>
      </c>
      <c r="G18" s="156">
        <v>0</v>
      </c>
      <c r="H18" s="156">
        <v>0</v>
      </c>
      <c r="I18" s="156">
        <v>0</v>
      </c>
      <c r="J18" s="156">
        <v>0</v>
      </c>
      <c r="K18" s="156">
        <v>0</v>
      </c>
      <c r="L18" s="156">
        <v>0</v>
      </c>
      <c r="M18" s="156">
        <v>0</v>
      </c>
      <c r="N18" s="156">
        <v>0</v>
      </c>
      <c r="O18" s="156">
        <v>0</v>
      </c>
      <c r="P18" s="156">
        <v>0</v>
      </c>
      <c r="Q18" s="156">
        <v>0</v>
      </c>
    </row>
    <row r="19" spans="1:17" ht="12" customHeight="1" x14ac:dyDescent="0.25">
      <c r="A19" s="158" t="s">
        <v>62</v>
      </c>
      <c r="B19" s="157"/>
      <c r="C19" s="157">
        <f t="shared" ref="C19" si="62">SUM(C20:C22)</f>
        <v>0</v>
      </c>
      <c r="D19" s="157">
        <f t="shared" ref="D19" si="63">SUM(D20:D22)</f>
        <v>0</v>
      </c>
      <c r="E19" s="157">
        <f t="shared" ref="E19" si="64">SUM(E20:E22)</f>
        <v>0</v>
      </c>
      <c r="F19" s="157">
        <f t="shared" ref="F19" si="65">SUM(F20:F22)</f>
        <v>0</v>
      </c>
      <c r="G19" s="157">
        <f t="shared" ref="G19" si="66">SUM(G20:G22)</f>
        <v>0</v>
      </c>
      <c r="H19" s="157">
        <f t="shared" ref="H19" si="67">SUM(H20:H22)</f>
        <v>0</v>
      </c>
      <c r="I19" s="157">
        <f t="shared" ref="I19" si="68">SUM(I20:I22)</f>
        <v>0</v>
      </c>
      <c r="J19" s="157">
        <f t="shared" ref="J19" si="69">SUM(J20:J22)</f>
        <v>0</v>
      </c>
      <c r="K19" s="157">
        <f t="shared" ref="K19" si="70">SUM(K20:K22)</f>
        <v>0</v>
      </c>
      <c r="L19" s="157">
        <f t="shared" ref="L19" si="71">SUM(L20:L22)</f>
        <v>0</v>
      </c>
      <c r="M19" s="157">
        <f t="shared" ref="M19" si="72">SUM(M20:M22)</f>
        <v>0</v>
      </c>
      <c r="N19" s="157">
        <f t="shared" ref="N19" si="73">SUM(N20:N22)</f>
        <v>0</v>
      </c>
      <c r="O19" s="157">
        <f t="shared" ref="O19" si="74">SUM(O20:O22)</f>
        <v>0</v>
      </c>
      <c r="P19" s="157">
        <f t="shared" ref="P19" si="75">SUM(P20:P22)</f>
        <v>0</v>
      </c>
      <c r="Q19" s="157">
        <f t="shared" ref="Q19" si="76">SUM(Q20:Q22)</f>
        <v>0</v>
      </c>
    </row>
    <row r="20" spans="1:17" ht="12" customHeight="1" x14ac:dyDescent="0.25">
      <c r="A20" s="23" t="s">
        <v>58</v>
      </c>
      <c r="B20" s="156"/>
      <c r="C20" s="156">
        <v>0</v>
      </c>
      <c r="D20" s="156">
        <v>0</v>
      </c>
      <c r="E20" s="156">
        <v>0</v>
      </c>
      <c r="F20" s="156">
        <v>0</v>
      </c>
      <c r="G20" s="156">
        <v>0</v>
      </c>
      <c r="H20" s="156">
        <v>0</v>
      </c>
      <c r="I20" s="156">
        <v>0</v>
      </c>
      <c r="J20" s="156">
        <v>0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/>
      <c r="C21" s="156">
        <v>0</v>
      </c>
      <c r="D21" s="156">
        <v>0</v>
      </c>
      <c r="E21" s="156">
        <v>0</v>
      </c>
      <c r="F21" s="156">
        <v>0</v>
      </c>
      <c r="G21" s="156">
        <v>0</v>
      </c>
      <c r="H21" s="156">
        <v>0</v>
      </c>
      <c r="I21" s="156">
        <v>0</v>
      </c>
      <c r="J21" s="156">
        <v>0</v>
      </c>
      <c r="K21" s="156">
        <v>0</v>
      </c>
      <c r="L21" s="156">
        <v>0</v>
      </c>
      <c r="M21" s="156">
        <v>0</v>
      </c>
      <c r="N21" s="156">
        <v>0</v>
      </c>
      <c r="O21" s="156">
        <v>0</v>
      </c>
      <c r="P21" s="156">
        <v>0</v>
      </c>
      <c r="Q21" s="156">
        <v>0</v>
      </c>
    </row>
    <row r="22" spans="1:17" ht="12" customHeight="1" x14ac:dyDescent="0.25">
      <c r="A22" s="29" t="s">
        <v>140</v>
      </c>
      <c r="B22" s="57"/>
      <c r="C22" s="57">
        <v>0</v>
      </c>
      <c r="D22" s="57">
        <v>0</v>
      </c>
      <c r="E22" s="57">
        <v>0</v>
      </c>
      <c r="F22" s="57">
        <v>0</v>
      </c>
      <c r="G22" s="57">
        <v>0</v>
      </c>
      <c r="H22" s="57">
        <v>0</v>
      </c>
      <c r="I22" s="57">
        <v>0</v>
      </c>
      <c r="J22" s="57">
        <v>0</v>
      </c>
      <c r="K22" s="57">
        <v>0</v>
      </c>
      <c r="L22" s="57">
        <v>0</v>
      </c>
      <c r="M22" s="57">
        <v>0</v>
      </c>
      <c r="N22" s="57">
        <v>0</v>
      </c>
      <c r="O22" s="57">
        <v>0</v>
      </c>
      <c r="P22" s="57">
        <v>0</v>
      </c>
      <c r="Q22" s="57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77">SUM(C25,C28,C30,C39)</f>
        <v>0.63859256965258604</v>
      </c>
      <c r="D24" s="168">
        <f t="shared" ref="D24" si="78">SUM(D25,D28,D30,D39)</f>
        <v>0.6128669693681188</v>
      </c>
      <c r="E24" s="168">
        <f t="shared" ref="E24" si="79">SUM(E25,E28,E30,E39)</f>
        <v>0.86757803568969849</v>
      </c>
      <c r="F24" s="168">
        <f t="shared" ref="F24" si="80">SUM(F25,F28,F30,F39)</f>
        <v>0.73634421775298853</v>
      </c>
      <c r="G24" s="168">
        <f t="shared" ref="G24" si="81">SUM(G25,G28,G30,G39)</f>
        <v>0.68153873435654932</v>
      </c>
      <c r="H24" s="168">
        <f t="shared" ref="H24" si="82">SUM(H25,H28,H30,H39)</f>
        <v>0.46594472693449485</v>
      </c>
      <c r="I24" s="168">
        <f t="shared" ref="I24" si="83">SUM(I25,I28,I30,I39)</f>
        <v>0.84704598440716627</v>
      </c>
      <c r="J24" s="168">
        <f t="shared" ref="J24" si="84">SUM(J25,J28,J30,J39)</f>
        <v>0.70628834709752064</v>
      </c>
      <c r="K24" s="168">
        <f t="shared" ref="K24" si="85">SUM(K25,K28,K30,K39)</f>
        <v>1.2611512826536282</v>
      </c>
      <c r="L24" s="168">
        <f t="shared" ref="L24" si="86">SUM(L25,L28,L30,L39)</f>
        <v>1.3039396996863535</v>
      </c>
      <c r="M24" s="168">
        <f t="shared" ref="M24" si="87">SUM(M25,M28,M30,M39)</f>
        <v>0.92990953779030261</v>
      </c>
      <c r="N24" s="168">
        <f t="shared" ref="N24" si="88">SUM(N25,N28,N30,N39)</f>
        <v>1.2596966337488995</v>
      </c>
      <c r="O24" s="168">
        <f t="shared" ref="O24" si="89">SUM(O25,O28,O30,O39)</f>
        <v>0.96885065160708495</v>
      </c>
      <c r="P24" s="168">
        <f t="shared" ref="P24" si="90">SUM(P25,P28,P30,P39)</f>
        <v>0.4029025421920302</v>
      </c>
      <c r="Q24" s="168">
        <f t="shared" ref="Q24" si="91">SUM(Q25,Q28,Q30,Q39)</f>
        <v>0.46463675303858659</v>
      </c>
    </row>
    <row r="25" spans="1:17" ht="12.95" customHeight="1" x14ac:dyDescent="0.25">
      <c r="A25" s="158" t="s">
        <v>65</v>
      </c>
      <c r="B25" s="157"/>
      <c r="C25" s="157">
        <f t="shared" ref="C25:Q25" si="92">SUM(C26:C27)</f>
        <v>0.30154158036454376</v>
      </c>
      <c r="D25" s="157">
        <f t="shared" si="92"/>
        <v>0.29942420373157186</v>
      </c>
      <c r="E25" s="157">
        <f t="shared" si="92"/>
        <v>0.44049905863177657</v>
      </c>
      <c r="F25" s="157">
        <f t="shared" si="92"/>
        <v>0.33414746182785238</v>
      </c>
      <c r="G25" s="157">
        <f t="shared" si="92"/>
        <v>0.2923536847294636</v>
      </c>
      <c r="H25" s="157">
        <f t="shared" si="92"/>
        <v>0.21374499946305653</v>
      </c>
      <c r="I25" s="157">
        <f t="shared" si="92"/>
        <v>0.43976629137537843</v>
      </c>
      <c r="J25" s="157">
        <f t="shared" si="92"/>
        <v>0.28313517752847478</v>
      </c>
      <c r="K25" s="157">
        <f t="shared" si="92"/>
        <v>0.48767747690743046</v>
      </c>
      <c r="L25" s="157">
        <f t="shared" si="92"/>
        <v>0.4629087290073316</v>
      </c>
      <c r="M25" s="157">
        <f t="shared" si="92"/>
        <v>0.33005383100240304</v>
      </c>
      <c r="N25" s="157">
        <f t="shared" si="92"/>
        <v>0.46842397221548798</v>
      </c>
      <c r="O25" s="157">
        <f t="shared" si="92"/>
        <v>0.32035709785293881</v>
      </c>
      <c r="P25" s="157">
        <f t="shared" si="92"/>
        <v>8.9179376528755128E-2</v>
      </c>
      <c r="Q25" s="157">
        <f t="shared" si="92"/>
        <v>0.11621264046604383</v>
      </c>
    </row>
    <row r="26" spans="1:17" ht="12" customHeight="1" x14ac:dyDescent="0.25">
      <c r="A26" s="23" t="s">
        <v>84</v>
      </c>
      <c r="B26" s="156"/>
      <c r="C26" s="156">
        <v>0.29743815910870902</v>
      </c>
      <c r="D26" s="156">
        <v>0.2938454502466506</v>
      </c>
      <c r="E26" s="156">
        <v>0.42292705593691798</v>
      </c>
      <c r="F26" s="156">
        <v>0.32162164593944331</v>
      </c>
      <c r="G26" s="156">
        <v>0.28764064431848785</v>
      </c>
      <c r="H26" s="156">
        <v>0.20960530795585422</v>
      </c>
      <c r="I26" s="156">
        <v>0.40052827574652189</v>
      </c>
      <c r="J26" s="156">
        <v>0.26677165908756384</v>
      </c>
      <c r="K26" s="156">
        <v>0.48004677200617812</v>
      </c>
      <c r="L26" s="156">
        <v>0.44442339259216923</v>
      </c>
      <c r="M26" s="156">
        <v>0.32217605619963996</v>
      </c>
      <c r="N26" s="156">
        <v>0.46059003397101306</v>
      </c>
      <c r="O26" s="156">
        <v>0.31491539458686307</v>
      </c>
      <c r="P26" s="156">
        <v>8.6729309183381773E-2</v>
      </c>
      <c r="Q26" s="156">
        <v>0.11209623573832855</v>
      </c>
    </row>
    <row r="27" spans="1:17" ht="12" customHeight="1" x14ac:dyDescent="0.25">
      <c r="A27" s="23" t="s">
        <v>60</v>
      </c>
      <c r="B27" s="156"/>
      <c r="C27" s="156">
        <v>4.1034212558347469E-3</v>
      </c>
      <c r="D27" s="156">
        <v>5.5787534849212487E-3</v>
      </c>
      <c r="E27" s="156">
        <v>1.7572002694858587E-2</v>
      </c>
      <c r="F27" s="156">
        <v>1.2525815888409075E-2</v>
      </c>
      <c r="G27" s="156">
        <v>4.7130404109757672E-3</v>
      </c>
      <c r="H27" s="156">
        <v>4.1396915072022967E-3</v>
      </c>
      <c r="I27" s="156">
        <v>3.9238015628856537E-2</v>
      </c>
      <c r="J27" s="156">
        <v>1.6363518440910961E-2</v>
      </c>
      <c r="K27" s="156">
        <v>7.6307049012523144E-3</v>
      </c>
      <c r="L27" s="156">
        <v>1.8485336415162396E-2</v>
      </c>
      <c r="M27" s="156">
        <v>7.8777748027630771E-3</v>
      </c>
      <c r="N27" s="156">
        <v>7.8339382444749042E-3</v>
      </c>
      <c r="O27" s="156">
        <v>5.4417032660757309E-3</v>
      </c>
      <c r="P27" s="156">
        <v>2.4500673453733551E-3</v>
      </c>
      <c r="Q27" s="156">
        <v>4.1164047277152871E-3</v>
      </c>
    </row>
    <row r="28" spans="1:17" ht="12.95" customHeight="1" x14ac:dyDescent="0.25">
      <c r="A28" s="158" t="s">
        <v>112</v>
      </c>
      <c r="B28" s="157"/>
      <c r="C28" s="157">
        <f t="shared" ref="C28:Q28" si="93">C29</f>
        <v>9.7983798015653156E-2</v>
      </c>
      <c r="D28" s="157">
        <f t="shared" si="93"/>
        <v>8.0249203059406499E-2</v>
      </c>
      <c r="E28" s="157">
        <f t="shared" si="93"/>
        <v>9.2279000440611214E-2</v>
      </c>
      <c r="F28" s="157">
        <f t="shared" si="93"/>
        <v>0.11204415135560762</v>
      </c>
      <c r="G28" s="157">
        <f t="shared" si="93"/>
        <v>9.3901381894618455E-2</v>
      </c>
      <c r="H28" s="157">
        <f t="shared" si="93"/>
        <v>6.7681434287155798E-2</v>
      </c>
      <c r="I28" s="157">
        <f t="shared" si="93"/>
        <v>5.1040186531778352E-2</v>
      </c>
      <c r="J28" s="157">
        <f t="shared" si="93"/>
        <v>0.16025718646744172</v>
      </c>
      <c r="K28" s="157">
        <f t="shared" si="93"/>
        <v>0.34245203344225583</v>
      </c>
      <c r="L28" s="157">
        <f t="shared" si="93"/>
        <v>0.3660167457548118</v>
      </c>
      <c r="M28" s="157">
        <f t="shared" si="93"/>
        <v>0.29046373511932833</v>
      </c>
      <c r="N28" s="157">
        <f t="shared" si="93"/>
        <v>0.33599955010355714</v>
      </c>
      <c r="O28" s="157">
        <f t="shared" si="93"/>
        <v>0.28947888783308501</v>
      </c>
      <c r="P28" s="157">
        <f t="shared" si="93"/>
        <v>0.19450483868365542</v>
      </c>
      <c r="Q28" s="157">
        <f t="shared" si="93"/>
        <v>0.21389478387383581</v>
      </c>
    </row>
    <row r="29" spans="1:17" ht="12" customHeight="1" x14ac:dyDescent="0.25">
      <c r="A29" s="23" t="s">
        <v>60</v>
      </c>
      <c r="B29" s="156"/>
      <c r="C29" s="156">
        <v>9.7983798015653156E-2</v>
      </c>
      <c r="D29" s="156">
        <v>8.0249203059406499E-2</v>
      </c>
      <c r="E29" s="156">
        <v>9.2279000440611214E-2</v>
      </c>
      <c r="F29" s="156">
        <v>0.11204415135560762</v>
      </c>
      <c r="G29" s="156">
        <v>9.3901381894618455E-2</v>
      </c>
      <c r="H29" s="156">
        <v>6.7681434287155798E-2</v>
      </c>
      <c r="I29" s="156">
        <v>5.1040186531778352E-2</v>
      </c>
      <c r="J29" s="156">
        <v>0.16025718646744172</v>
      </c>
      <c r="K29" s="156">
        <v>0.34245203344225583</v>
      </c>
      <c r="L29" s="156">
        <v>0.3660167457548118</v>
      </c>
      <c r="M29" s="156">
        <v>0.29046373511932833</v>
      </c>
      <c r="N29" s="156">
        <v>0.33599955010355714</v>
      </c>
      <c r="O29" s="156">
        <v>0.28947888783308501</v>
      </c>
      <c r="P29" s="156">
        <v>0.19450483868365542</v>
      </c>
      <c r="Q29" s="156">
        <v>0.21389478387383581</v>
      </c>
    </row>
    <row r="30" spans="1:17" ht="12" customHeight="1" x14ac:dyDescent="0.25">
      <c r="A30" s="158" t="s">
        <v>63</v>
      </c>
      <c r="B30" s="157"/>
      <c r="C30" s="157">
        <f t="shared" ref="C30" si="94">SUM(C31:C32,C35:C36)</f>
        <v>0.17625157372168682</v>
      </c>
      <c r="D30" s="157">
        <f t="shared" ref="D30" si="95">SUM(D31:D32,D35:D36)</f>
        <v>0.17313275336284864</v>
      </c>
      <c r="E30" s="157">
        <f t="shared" ref="E30" si="96">SUM(E31:E32,E35:E36)</f>
        <v>0.24226808105385342</v>
      </c>
      <c r="F30" s="157">
        <f t="shared" ref="F30" si="97">SUM(F31:F32,F35:F36)</f>
        <v>0.20593658309329149</v>
      </c>
      <c r="G30" s="157">
        <f t="shared" ref="G30" si="98">SUM(G31:G32,G35:G36)</f>
        <v>0.20931689508416843</v>
      </c>
      <c r="H30" s="157">
        <f t="shared" ref="H30" si="99">SUM(H31:H32,H35:H36)</f>
        <v>0.12866966141529171</v>
      </c>
      <c r="I30" s="157">
        <f t="shared" ref="I30" si="100">SUM(I31:I32,I35:I36)</f>
        <v>0.25075221804919218</v>
      </c>
      <c r="J30" s="157">
        <f t="shared" ref="J30" si="101">SUM(J31:J32,J35:J36)</f>
        <v>0.18687969626141612</v>
      </c>
      <c r="K30" s="157">
        <f t="shared" ref="K30" si="102">SUM(K31:K32,K35:K36)</f>
        <v>0.30290640081266762</v>
      </c>
      <c r="L30" s="157">
        <f t="shared" ref="L30" si="103">SUM(L31:L32,L35:L36)</f>
        <v>0.33325471516974875</v>
      </c>
      <c r="M30" s="157">
        <f t="shared" ref="M30" si="104">SUM(M31:M32,M35:M36)</f>
        <v>0.21666014744926546</v>
      </c>
      <c r="N30" s="157">
        <f t="shared" ref="N30" si="105">SUM(N31:N32,N35:N36)</f>
        <v>0.31965918985655772</v>
      </c>
      <c r="O30" s="157">
        <f t="shared" ref="O30" si="106">SUM(O31:O32,O35:O36)</f>
        <v>0.25836479437034049</v>
      </c>
      <c r="P30" s="157">
        <f t="shared" ref="P30" si="107">SUM(P31:P32,P35:P36)</f>
        <v>8.1880016240103687E-2</v>
      </c>
      <c r="Q30" s="157">
        <f t="shared" ref="Q30" si="108">SUM(Q31:Q32,Q35:Q36)</f>
        <v>9.230750386718127E-2</v>
      </c>
    </row>
    <row r="31" spans="1:17" ht="12" customHeight="1" x14ac:dyDescent="0.25">
      <c r="A31" s="167" t="s">
        <v>169</v>
      </c>
      <c r="B31" s="132"/>
      <c r="C31" s="132">
        <v>3.1325549412681716E-2</v>
      </c>
      <c r="D31" s="132">
        <v>4.0909530148105548E-2</v>
      </c>
      <c r="E31" s="132">
        <v>3.5665131766978886E-2</v>
      </c>
      <c r="F31" s="132">
        <v>3.2842298761186278E-3</v>
      </c>
      <c r="G31" s="132">
        <v>3.6453011679527747E-2</v>
      </c>
      <c r="H31" s="132">
        <v>2.2327085079306985E-2</v>
      </c>
      <c r="I31" s="132">
        <v>0</v>
      </c>
      <c r="J31" s="132">
        <v>1.7912005916205124E-2</v>
      </c>
      <c r="K31" s="132">
        <v>1.4396816259942191E-2</v>
      </c>
      <c r="L31" s="132">
        <v>7.8251664227018992E-3</v>
      </c>
      <c r="M31" s="132">
        <v>6.9683789543922969E-3</v>
      </c>
      <c r="N31" s="132">
        <v>5.1091691360769303E-3</v>
      </c>
      <c r="O31" s="132">
        <v>2.6863495232790546E-4</v>
      </c>
      <c r="P31" s="132">
        <v>1.3134172922654411E-3</v>
      </c>
      <c r="Q31" s="132">
        <v>5.1289390166199956E-4</v>
      </c>
    </row>
    <row r="32" spans="1:17" ht="12" customHeight="1" x14ac:dyDescent="0.25">
      <c r="A32" s="167" t="s">
        <v>168</v>
      </c>
      <c r="B32" s="132"/>
      <c r="C32" s="132">
        <f t="shared" ref="C32" si="109">SUM(C33:C34)</f>
        <v>0.14492602430900509</v>
      </c>
      <c r="D32" s="132">
        <f t="shared" ref="D32" si="110">SUM(D33:D34)</f>
        <v>0.13222322321474309</v>
      </c>
      <c r="E32" s="132">
        <f t="shared" ref="E32" si="111">SUM(E33:E34)</f>
        <v>0.18181207459323373</v>
      </c>
      <c r="F32" s="132">
        <f t="shared" ref="F32" si="112">SUM(F33:F34)</f>
        <v>0.20265235321717287</v>
      </c>
      <c r="G32" s="132">
        <f t="shared" ref="G32" si="113">SUM(G33:G34)</f>
        <v>0.17286388340464068</v>
      </c>
      <c r="H32" s="132">
        <f t="shared" ref="H32" si="114">SUM(H33:H34)</f>
        <v>0.10634257633598472</v>
      </c>
      <c r="I32" s="132">
        <f t="shared" ref="I32" si="115">SUM(I33:I34)</f>
        <v>0.21242392276124922</v>
      </c>
      <c r="J32" s="132">
        <f t="shared" ref="J32" si="116">SUM(J33:J34)</f>
        <v>0.168967690345211</v>
      </c>
      <c r="K32" s="132">
        <f t="shared" ref="K32" si="117">SUM(K33:K34)</f>
        <v>0.2686637538996256</v>
      </c>
      <c r="L32" s="132">
        <f t="shared" ref="L32" si="118">SUM(L33:L34)</f>
        <v>0.31224688748702989</v>
      </c>
      <c r="M32" s="132">
        <f t="shared" ref="M32" si="119">SUM(M33:M34)</f>
        <v>0.20969176849487317</v>
      </c>
      <c r="N32" s="132">
        <f t="shared" ref="N32" si="120">SUM(N33:N34)</f>
        <v>0.29375951145946405</v>
      </c>
      <c r="O32" s="132">
        <f t="shared" ref="O32" si="121">SUM(O33:O34)</f>
        <v>0.20613929906596684</v>
      </c>
      <c r="P32" s="132">
        <f t="shared" ref="P32" si="122">SUM(P33:P34)</f>
        <v>8.0566598947838242E-2</v>
      </c>
      <c r="Q32" s="132">
        <f t="shared" ref="Q32" si="123">SUM(Q33:Q34)</f>
        <v>9.1794609965519275E-2</v>
      </c>
    </row>
    <row r="33" spans="1:17" ht="12" customHeight="1" x14ac:dyDescent="0.25">
      <c r="A33" s="166" t="s">
        <v>57</v>
      </c>
      <c r="B33" s="165"/>
      <c r="C33" s="165">
        <v>1.4520997534529468E-3</v>
      </c>
      <c r="D33" s="165">
        <v>2.6526811938256171E-3</v>
      </c>
      <c r="E33" s="165">
        <v>3.6619305206139663E-3</v>
      </c>
      <c r="F33" s="165">
        <v>4.0886902658726311E-3</v>
      </c>
      <c r="G33" s="165">
        <v>2.0970668820475696E-2</v>
      </c>
      <c r="H33" s="165">
        <v>4.8475766167455098E-3</v>
      </c>
      <c r="I33" s="165">
        <v>4.3116392667556375E-3</v>
      </c>
      <c r="J33" s="165">
        <v>3.4228147719607047E-3</v>
      </c>
      <c r="K33" s="165">
        <v>5.4665590232557291E-3</v>
      </c>
      <c r="L33" s="165">
        <v>6.382877360838245E-3</v>
      </c>
      <c r="M33" s="165">
        <v>4.0582681419191269E-3</v>
      </c>
      <c r="N33" s="165">
        <v>5.4626799570656383E-3</v>
      </c>
      <c r="O33" s="165">
        <v>3.7273380461994039E-3</v>
      </c>
      <c r="P33" s="165">
        <v>2.4950418659433634E-3</v>
      </c>
      <c r="Q33" s="165">
        <v>6.8088107250521427E-3</v>
      </c>
    </row>
    <row r="34" spans="1:17" ht="12" customHeight="1" x14ac:dyDescent="0.25">
      <c r="A34" s="147" t="s">
        <v>59</v>
      </c>
      <c r="B34" s="164"/>
      <c r="C34" s="164">
        <v>0.14347392455555213</v>
      </c>
      <c r="D34" s="164">
        <v>0.12957054202091747</v>
      </c>
      <c r="E34" s="164">
        <v>0.17815014407261975</v>
      </c>
      <c r="F34" s="164">
        <v>0.19856366295130023</v>
      </c>
      <c r="G34" s="164">
        <v>0.15189321458416499</v>
      </c>
      <c r="H34" s="164">
        <v>0.10149499971923921</v>
      </c>
      <c r="I34" s="164">
        <v>0.20811228349449359</v>
      </c>
      <c r="J34" s="164">
        <v>0.16554487557325029</v>
      </c>
      <c r="K34" s="164">
        <v>0.26319719487636989</v>
      </c>
      <c r="L34" s="164">
        <v>0.30586401012619163</v>
      </c>
      <c r="M34" s="164">
        <v>0.20563350035295405</v>
      </c>
      <c r="N34" s="164">
        <v>0.28829683150239843</v>
      </c>
      <c r="O34" s="164">
        <v>0.20241196101976744</v>
      </c>
      <c r="P34" s="164">
        <v>7.807155708189488E-2</v>
      </c>
      <c r="Q34" s="164">
        <v>8.4985799240467133E-2</v>
      </c>
    </row>
    <row r="35" spans="1:17" ht="12" customHeight="1" x14ac:dyDescent="0.25">
      <c r="A35" s="163" t="s">
        <v>142</v>
      </c>
      <c r="B35" s="162"/>
      <c r="C35" s="162">
        <v>0</v>
      </c>
      <c r="D35" s="162">
        <v>0</v>
      </c>
      <c r="E35" s="162">
        <v>0</v>
      </c>
      <c r="F35" s="162">
        <v>0</v>
      </c>
      <c r="G35" s="162">
        <v>0</v>
      </c>
      <c r="H35" s="162">
        <v>0</v>
      </c>
      <c r="I35" s="162">
        <v>0</v>
      </c>
      <c r="J35" s="162">
        <v>0</v>
      </c>
      <c r="K35" s="162">
        <v>0</v>
      </c>
      <c r="L35" s="162">
        <v>0</v>
      </c>
      <c r="M35" s="162">
        <v>0</v>
      </c>
      <c r="N35" s="162">
        <v>0</v>
      </c>
      <c r="O35" s="162">
        <v>0</v>
      </c>
      <c r="P35" s="162">
        <v>0</v>
      </c>
      <c r="Q35" s="162">
        <v>0</v>
      </c>
    </row>
    <row r="36" spans="1:17" ht="12" customHeight="1" x14ac:dyDescent="0.25">
      <c r="A36" s="161" t="s">
        <v>141</v>
      </c>
      <c r="B36" s="160"/>
      <c r="C36" s="160">
        <f t="shared" ref="C36" si="124">SUM(C37:C38)</f>
        <v>0</v>
      </c>
      <c r="D36" s="160">
        <f t="shared" ref="D36" si="125">SUM(D37:D38)</f>
        <v>0</v>
      </c>
      <c r="E36" s="160">
        <f t="shared" ref="E36" si="126">SUM(E37:E38)</f>
        <v>2.4790874693640812E-2</v>
      </c>
      <c r="F36" s="160">
        <f t="shared" ref="F36" si="127">SUM(F37:F38)</f>
        <v>0</v>
      </c>
      <c r="G36" s="160">
        <f t="shared" ref="G36" si="128">SUM(G37:G38)</f>
        <v>0</v>
      </c>
      <c r="H36" s="160">
        <f t="shared" ref="H36" si="129">SUM(H37:H38)</f>
        <v>0</v>
      </c>
      <c r="I36" s="160">
        <f t="shared" ref="I36" si="130">SUM(I37:I38)</f>
        <v>3.8328295287942959E-2</v>
      </c>
      <c r="J36" s="160">
        <f t="shared" ref="J36" si="131">SUM(J37:J38)</f>
        <v>0</v>
      </c>
      <c r="K36" s="160">
        <f t="shared" ref="K36" si="132">SUM(K37:K38)</f>
        <v>1.9845830653099823E-2</v>
      </c>
      <c r="L36" s="160">
        <f t="shared" ref="L36" si="133">SUM(L37:L38)</f>
        <v>1.3182661260016952E-2</v>
      </c>
      <c r="M36" s="160">
        <f t="shared" ref="M36" si="134">SUM(M37:M38)</f>
        <v>0</v>
      </c>
      <c r="N36" s="160">
        <f t="shared" ref="N36" si="135">SUM(N37:N38)</f>
        <v>2.0790509261016728E-2</v>
      </c>
      <c r="O36" s="160">
        <f t="shared" ref="O36" si="136">SUM(O37:O38)</f>
        <v>5.195686035204574E-2</v>
      </c>
      <c r="P36" s="160">
        <f t="shared" ref="P36" si="137">SUM(P37:P38)</f>
        <v>0</v>
      </c>
      <c r="Q36" s="160">
        <f t="shared" ref="Q36" si="138">SUM(Q37:Q38)</f>
        <v>0</v>
      </c>
    </row>
    <row r="37" spans="1:17" ht="12" customHeight="1" x14ac:dyDescent="0.25">
      <c r="A37" s="148" t="s">
        <v>60</v>
      </c>
      <c r="B37" s="156"/>
      <c r="C37" s="156">
        <v>0</v>
      </c>
      <c r="D37" s="156">
        <v>0</v>
      </c>
      <c r="E37" s="156">
        <v>5.2569700640335646E-4</v>
      </c>
      <c r="F37" s="156">
        <v>0</v>
      </c>
      <c r="G37" s="156">
        <v>0</v>
      </c>
      <c r="H37" s="156">
        <v>0</v>
      </c>
      <c r="I37" s="156">
        <v>9.6498562481941573E-4</v>
      </c>
      <c r="J37" s="156">
        <v>0</v>
      </c>
      <c r="K37" s="156">
        <v>5.0980328990241628E-4</v>
      </c>
      <c r="L37" s="156">
        <v>3.5719468508570097E-4</v>
      </c>
      <c r="M37" s="156">
        <v>0</v>
      </c>
      <c r="N37" s="156">
        <v>5.3561076469579459E-4</v>
      </c>
      <c r="O37" s="156">
        <v>1.3245078848795196E-3</v>
      </c>
      <c r="P37" s="156">
        <v>0</v>
      </c>
      <c r="Q37" s="156">
        <v>0</v>
      </c>
    </row>
    <row r="38" spans="1:17" ht="12" customHeight="1" x14ac:dyDescent="0.25">
      <c r="A38" s="148" t="s">
        <v>59</v>
      </c>
      <c r="B38" s="156"/>
      <c r="C38" s="156">
        <v>0</v>
      </c>
      <c r="D38" s="156">
        <v>0</v>
      </c>
      <c r="E38" s="156">
        <v>2.4265177687237457E-2</v>
      </c>
      <c r="F38" s="156">
        <v>0</v>
      </c>
      <c r="G38" s="156">
        <v>0</v>
      </c>
      <c r="H38" s="156">
        <v>0</v>
      </c>
      <c r="I38" s="156">
        <v>3.7363309663123546E-2</v>
      </c>
      <c r="J38" s="156">
        <v>0</v>
      </c>
      <c r="K38" s="156">
        <v>1.9336027363197405E-2</v>
      </c>
      <c r="L38" s="156">
        <v>1.2825466574931251E-2</v>
      </c>
      <c r="M38" s="156">
        <v>0</v>
      </c>
      <c r="N38" s="156">
        <v>2.0254898496320933E-2</v>
      </c>
      <c r="O38" s="156">
        <v>5.0632352467166221E-2</v>
      </c>
      <c r="P38" s="156">
        <v>0</v>
      </c>
      <c r="Q38" s="156">
        <v>0</v>
      </c>
    </row>
    <row r="39" spans="1:17" ht="12" customHeight="1" x14ac:dyDescent="0.25">
      <c r="A39" s="158" t="s">
        <v>62</v>
      </c>
      <c r="B39" s="157"/>
      <c r="C39" s="157">
        <f t="shared" ref="C39" si="139">SUM(C40:C41)</f>
        <v>6.2815617550702307E-2</v>
      </c>
      <c r="D39" s="157">
        <f t="shared" ref="D39" si="140">SUM(D40:D41)</f>
        <v>6.0060809214291806E-2</v>
      </c>
      <c r="E39" s="157">
        <f t="shared" ref="E39" si="141">SUM(E40:E41)</f>
        <v>9.2531895563457256E-2</v>
      </c>
      <c r="F39" s="157">
        <f t="shared" ref="F39" si="142">SUM(F40:F41)</f>
        <v>8.4216021476236955E-2</v>
      </c>
      <c r="G39" s="157">
        <f t="shared" ref="G39" si="143">SUM(G40:G41)</f>
        <v>8.5966772648298884E-2</v>
      </c>
      <c r="H39" s="157">
        <f t="shared" ref="H39" si="144">SUM(H40:H41)</f>
        <v>5.5848631768990797E-2</v>
      </c>
      <c r="I39" s="157">
        <f t="shared" ref="I39" si="145">SUM(I40:I41)</f>
        <v>0.10548728845081728</v>
      </c>
      <c r="J39" s="157">
        <f t="shared" ref="J39" si="146">SUM(J40:J41)</f>
        <v>7.6016286840188046E-2</v>
      </c>
      <c r="K39" s="157">
        <f t="shared" ref="K39" si="147">SUM(K40:K41)</f>
        <v>0.12811537149127422</v>
      </c>
      <c r="L39" s="157">
        <f t="shared" ref="L39" si="148">SUM(L40:L41)</f>
        <v>0.1417595097544613</v>
      </c>
      <c r="M39" s="157">
        <f t="shared" ref="M39" si="149">SUM(M40:M41)</f>
        <v>9.2731824219305814E-2</v>
      </c>
      <c r="N39" s="157">
        <f t="shared" ref="N39" si="150">SUM(N40:N41)</f>
        <v>0.13561392157329663</v>
      </c>
      <c r="O39" s="157">
        <f t="shared" ref="O39" si="151">SUM(O40:O41)</f>
        <v>0.10064987155072071</v>
      </c>
      <c r="P39" s="157">
        <f t="shared" ref="P39" si="152">SUM(P40:P41)</f>
        <v>3.7338310739515913E-2</v>
      </c>
      <c r="Q39" s="157">
        <f t="shared" ref="Q39" si="153">SUM(Q40:Q41)</f>
        <v>4.2221824831525645E-2</v>
      </c>
    </row>
    <row r="40" spans="1:17" ht="12" customHeight="1" x14ac:dyDescent="0.25">
      <c r="A40" s="23" t="s">
        <v>57</v>
      </c>
      <c r="B40" s="156"/>
      <c r="C40" s="156">
        <v>6.2815617550702307E-2</v>
      </c>
      <c r="D40" s="156">
        <v>6.0060809214291806E-2</v>
      </c>
      <c r="E40" s="156">
        <v>9.2531895563457256E-2</v>
      </c>
      <c r="F40" s="156">
        <v>8.4216021476236955E-2</v>
      </c>
      <c r="G40" s="156">
        <v>8.5966772648298884E-2</v>
      </c>
      <c r="H40" s="156">
        <v>2.6911174510395316E-2</v>
      </c>
      <c r="I40" s="156">
        <v>0.10548728845081728</v>
      </c>
      <c r="J40" s="156">
        <v>7.6016286840188046E-2</v>
      </c>
      <c r="K40" s="156">
        <v>0.12811537149127422</v>
      </c>
      <c r="L40" s="156">
        <v>0.1417595097544613</v>
      </c>
      <c r="M40" s="156">
        <v>9.2731824219305814E-2</v>
      </c>
      <c r="N40" s="156">
        <v>0.13561392157329663</v>
      </c>
      <c r="O40" s="156">
        <v>0.10064987155072071</v>
      </c>
      <c r="P40" s="156">
        <v>0</v>
      </c>
      <c r="Q40" s="156">
        <v>0</v>
      </c>
    </row>
    <row r="41" spans="1:17" ht="12" customHeight="1" x14ac:dyDescent="0.25">
      <c r="A41" s="29" t="s">
        <v>140</v>
      </c>
      <c r="B41" s="57"/>
      <c r="C41" s="57">
        <v>0</v>
      </c>
      <c r="D41" s="57">
        <v>0</v>
      </c>
      <c r="E41" s="57">
        <v>0</v>
      </c>
      <c r="F41" s="57">
        <v>0</v>
      </c>
      <c r="G41" s="57">
        <v>0</v>
      </c>
      <c r="H41" s="57">
        <v>2.8937457258595482E-2</v>
      </c>
      <c r="I41" s="57">
        <v>0</v>
      </c>
      <c r="J41" s="57">
        <v>0</v>
      </c>
      <c r="K41" s="57">
        <v>0</v>
      </c>
      <c r="L41" s="57">
        <v>0</v>
      </c>
      <c r="M41" s="57">
        <v>0</v>
      </c>
      <c r="N41" s="57">
        <v>0</v>
      </c>
      <c r="O41" s="57">
        <v>0</v>
      </c>
      <c r="P41" s="57">
        <v>3.7338310739515913E-2</v>
      </c>
      <c r="Q41" s="57">
        <v>4.2221824831525645E-2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154">SUM(C44,C47,C49,C58)</f>
        <v>5.665108640037456</v>
      </c>
      <c r="D43" s="168">
        <f t="shared" ref="D43" si="155">SUM(D44,D47,D49,D58)</f>
        <v>4.6333203560956955</v>
      </c>
      <c r="E43" s="168">
        <f t="shared" ref="E43" si="156">SUM(E44,E47,E49,E58)</f>
        <v>4.9571362078362942</v>
      </c>
      <c r="F43" s="168">
        <f t="shared" ref="F43" si="157">SUM(F44,F47,F49,F58)</f>
        <v>5.453151236109492</v>
      </c>
      <c r="G43" s="168">
        <f t="shared" ref="G43" si="158">SUM(G44,G47,G49,G58)</f>
        <v>4.7216756831671667</v>
      </c>
      <c r="H43" s="168">
        <f t="shared" ref="H43" si="159">SUM(H44,H47,H49,H58)</f>
        <v>2.6235473683290165</v>
      </c>
      <c r="I43" s="168">
        <f t="shared" ref="I43" si="160">SUM(I44,I47,I49,I58)</f>
        <v>0.74394532996366147</v>
      </c>
      <c r="J43" s="168">
        <f t="shared" ref="J43" si="161">SUM(J44,J47,J49,J58)</f>
        <v>5.728390864603786</v>
      </c>
      <c r="K43" s="168">
        <f t="shared" ref="K43" si="162">SUM(K44,K47,K49,K58)</f>
        <v>8.5319290574096698</v>
      </c>
      <c r="L43" s="168">
        <f t="shared" ref="L43" si="163">SUM(L44,L47,L49,L58)</f>
        <v>5.3038181280804206</v>
      </c>
      <c r="M43" s="168">
        <f t="shared" ref="M43" si="164">SUM(M44,M47,M49,M58)</f>
        <v>9.7484697699319902</v>
      </c>
      <c r="N43" s="168">
        <f t="shared" ref="N43" si="165">SUM(N44,N47,N49,N58)</f>
        <v>7.7516879894156707</v>
      </c>
      <c r="O43" s="168">
        <f t="shared" ref="O43" si="166">SUM(O44,O47,O49,O58)</f>
        <v>4.2554655129178975</v>
      </c>
      <c r="P43" s="168">
        <f t="shared" ref="P43" si="167">SUM(P44,P47,P49,P58)</f>
        <v>4.8939332012763641</v>
      </c>
      <c r="Q43" s="168">
        <f t="shared" ref="Q43" si="168">SUM(Q44,Q47,Q49,Q58)</f>
        <v>3.6395066439021524</v>
      </c>
    </row>
    <row r="44" spans="1:17" ht="12.95" customHeight="1" x14ac:dyDescent="0.25">
      <c r="A44" s="158" t="s">
        <v>65</v>
      </c>
      <c r="B44" s="157"/>
      <c r="C44" s="157">
        <f t="shared" ref="C44:Q44" si="169">SUM(C45:C46)</f>
        <v>2.6826888600376892</v>
      </c>
      <c r="D44" s="157">
        <f t="shared" si="169"/>
        <v>2.2344938992707544</v>
      </c>
      <c r="E44" s="157">
        <f t="shared" si="169"/>
        <v>2.4309048332248242</v>
      </c>
      <c r="F44" s="157">
        <f t="shared" si="169"/>
        <v>2.4456770243649006</v>
      </c>
      <c r="G44" s="157">
        <f t="shared" si="169"/>
        <v>1.9865079129954677</v>
      </c>
      <c r="H44" s="157">
        <f t="shared" si="169"/>
        <v>1.1616378278136743</v>
      </c>
      <c r="I44" s="157">
        <f t="shared" si="169"/>
        <v>0.33418284214925981</v>
      </c>
      <c r="J44" s="157">
        <f t="shared" si="169"/>
        <v>2.278914868869518</v>
      </c>
      <c r="K44" s="157">
        <f t="shared" si="169"/>
        <v>3.103282135216519</v>
      </c>
      <c r="L44" s="157">
        <f t="shared" si="169"/>
        <v>1.5621790886020341</v>
      </c>
      <c r="M44" s="157">
        <f t="shared" si="169"/>
        <v>3.7326237064831083</v>
      </c>
      <c r="N44" s="157">
        <f t="shared" si="169"/>
        <v>2.7714492557367145</v>
      </c>
      <c r="O44" s="157">
        <f t="shared" si="169"/>
        <v>1.2771968567243626</v>
      </c>
      <c r="P44" s="157">
        <f t="shared" si="169"/>
        <v>1.4700025617255679</v>
      </c>
      <c r="Q44" s="157">
        <f t="shared" si="169"/>
        <v>1.093243950747343</v>
      </c>
    </row>
    <row r="45" spans="1:17" ht="12" customHeight="1" x14ac:dyDescent="0.25">
      <c r="A45" s="23" t="s">
        <v>166</v>
      </c>
      <c r="B45" s="156"/>
      <c r="C45" s="156">
        <v>2.6461824436497352</v>
      </c>
      <c r="D45" s="156">
        <v>2.1928616916127281</v>
      </c>
      <c r="E45" s="156">
        <v>2.3339333064001129</v>
      </c>
      <c r="F45" s="156">
        <v>2.3539986379359501</v>
      </c>
      <c r="G45" s="156">
        <v>1.9544833736798966</v>
      </c>
      <c r="H45" s="156">
        <v>1.1391398874533136</v>
      </c>
      <c r="I45" s="156">
        <v>0.30436547815317411</v>
      </c>
      <c r="J45" s="156">
        <v>2.1472072308164463</v>
      </c>
      <c r="K45" s="156">
        <v>3.0547249815227873</v>
      </c>
      <c r="L45" s="156">
        <v>1.4997965838359963</v>
      </c>
      <c r="M45" s="156">
        <v>3.6435328788025938</v>
      </c>
      <c r="N45" s="156">
        <v>2.7250994452980004</v>
      </c>
      <c r="O45" s="156">
        <v>1.255501922061641</v>
      </c>
      <c r="P45" s="156">
        <v>1.4296164835280185</v>
      </c>
      <c r="Q45" s="156">
        <v>1.0545198106765612</v>
      </c>
    </row>
    <row r="46" spans="1:17" ht="12" customHeight="1" x14ac:dyDescent="0.25">
      <c r="A46" s="23" t="s">
        <v>60</v>
      </c>
      <c r="B46" s="156"/>
      <c r="C46" s="156">
        <v>3.6506416387954037E-2</v>
      </c>
      <c r="D46" s="156">
        <v>4.1632207658026367E-2</v>
      </c>
      <c r="E46" s="156">
        <v>9.697152682471126E-2</v>
      </c>
      <c r="F46" s="156">
        <v>9.1678386428950667E-2</v>
      </c>
      <c r="G46" s="156">
        <v>3.2024539315571046E-2</v>
      </c>
      <c r="H46" s="156">
        <v>2.249794036036078E-2</v>
      </c>
      <c r="I46" s="156">
        <v>2.9817363996085724E-2</v>
      </c>
      <c r="J46" s="156">
        <v>0.13170763805307165</v>
      </c>
      <c r="K46" s="156">
        <v>4.8557153693731793E-2</v>
      </c>
      <c r="L46" s="156">
        <v>6.2382504766037863E-2</v>
      </c>
      <c r="M46" s="156">
        <v>8.9090827680514545E-2</v>
      </c>
      <c r="N46" s="156">
        <v>4.6349810438714147E-2</v>
      </c>
      <c r="O46" s="156">
        <v>2.1694934662721609E-2</v>
      </c>
      <c r="P46" s="156">
        <v>4.0386078197549267E-2</v>
      </c>
      <c r="Q46" s="156">
        <v>3.8724140070781919E-2</v>
      </c>
    </row>
    <row r="47" spans="1:17" ht="12.95" customHeight="1" x14ac:dyDescent="0.25">
      <c r="A47" s="158" t="s">
        <v>112</v>
      </c>
      <c r="B47" s="157"/>
      <c r="C47" s="157">
        <f t="shared" ref="C47:Q47" si="170">C48</f>
        <v>0.85830442586985911</v>
      </c>
      <c r="D47" s="157">
        <f t="shared" si="170"/>
        <v>0.65174533966052806</v>
      </c>
      <c r="E47" s="157">
        <f t="shared" si="170"/>
        <v>0.62633747110748061</v>
      </c>
      <c r="F47" s="157">
        <f t="shared" si="170"/>
        <v>0.86626432922462759</v>
      </c>
      <c r="G47" s="157">
        <f t="shared" si="170"/>
        <v>0.68206732963551275</v>
      </c>
      <c r="H47" s="157">
        <f t="shared" si="170"/>
        <v>0.43101923092913602</v>
      </c>
      <c r="I47" s="157">
        <f t="shared" si="170"/>
        <v>0.12208106833895997</v>
      </c>
      <c r="J47" s="157">
        <f t="shared" si="170"/>
        <v>1.1573412586911893</v>
      </c>
      <c r="K47" s="157">
        <f t="shared" si="170"/>
        <v>2.4890915640712037</v>
      </c>
      <c r="L47" s="157">
        <f t="shared" si="170"/>
        <v>2.0260934015864174</v>
      </c>
      <c r="M47" s="157">
        <f t="shared" si="170"/>
        <v>2.2782938637289436</v>
      </c>
      <c r="N47" s="157">
        <f t="shared" si="170"/>
        <v>2.1291987273835127</v>
      </c>
      <c r="O47" s="157">
        <f t="shared" si="170"/>
        <v>1.4549195037121572</v>
      </c>
      <c r="P47" s="157">
        <f t="shared" si="170"/>
        <v>1.4901006450493015</v>
      </c>
      <c r="Q47" s="157">
        <f t="shared" si="170"/>
        <v>1.2971638870017581</v>
      </c>
    </row>
    <row r="48" spans="1:17" ht="12" customHeight="1" x14ac:dyDescent="0.25">
      <c r="A48" s="23" t="s">
        <v>60</v>
      </c>
      <c r="B48" s="156"/>
      <c r="C48" s="156">
        <v>0.85830442586985911</v>
      </c>
      <c r="D48" s="156">
        <v>0.65174533966052806</v>
      </c>
      <c r="E48" s="156">
        <v>0.62633747110748061</v>
      </c>
      <c r="F48" s="156">
        <v>0.86626432922462759</v>
      </c>
      <c r="G48" s="156">
        <v>0.68206732963551275</v>
      </c>
      <c r="H48" s="156">
        <v>0.43101923092913602</v>
      </c>
      <c r="I48" s="156">
        <v>0.12208106833895997</v>
      </c>
      <c r="J48" s="156">
        <v>1.1573412586911893</v>
      </c>
      <c r="K48" s="156">
        <v>2.4890915640712037</v>
      </c>
      <c r="L48" s="156">
        <v>2.0260934015864174</v>
      </c>
      <c r="M48" s="156">
        <v>2.2782938637289436</v>
      </c>
      <c r="N48" s="156">
        <v>2.1291987273835127</v>
      </c>
      <c r="O48" s="156">
        <v>1.4549195037121572</v>
      </c>
      <c r="P48" s="156">
        <v>1.4901006450493015</v>
      </c>
      <c r="Q48" s="156">
        <v>1.2971638870017581</v>
      </c>
    </row>
    <row r="49" spans="1:17" ht="12" customHeight="1" x14ac:dyDescent="0.25">
      <c r="A49" s="158" t="s">
        <v>63</v>
      </c>
      <c r="B49" s="157"/>
      <c r="C49" s="157">
        <f t="shared" ref="C49" si="171">SUM(C50:C51,C54:C55)</f>
        <v>1.5723957039532135</v>
      </c>
      <c r="D49" s="157">
        <f t="shared" ref="D49" si="172">SUM(D50:D51,D54:D55)</f>
        <v>1.3015041359887292</v>
      </c>
      <c r="E49" s="157">
        <f t="shared" ref="E49" si="173">SUM(E50:E51,E54:E55)</f>
        <v>1.3571833921959413</v>
      </c>
      <c r="F49" s="157">
        <f t="shared" ref="F49" si="174">SUM(F50:F51,F54:F55)</f>
        <v>1.5100719015007111</v>
      </c>
      <c r="G49" s="157">
        <f t="shared" ref="G49" si="175">SUM(G50:G51,G54:G55)</f>
        <v>1.4591240121501328</v>
      </c>
      <c r="H49" s="157">
        <f t="shared" ref="H49" si="176">SUM(H50:H51,H54:H55)</f>
        <v>0.70149376353086612</v>
      </c>
      <c r="I49" s="157">
        <f t="shared" ref="I49" si="177">SUM(I50:I51,I54:I55)</f>
        <v>0.19155663091883121</v>
      </c>
      <c r="J49" s="157">
        <f t="shared" ref="J49" si="178">SUM(J50:J51,J54:J55)</f>
        <v>1.5436899409743201</v>
      </c>
      <c r="K49" s="157">
        <f t="shared" ref="K49" si="179">SUM(K50:K51,K54:K55)</f>
        <v>1.9559428177338458</v>
      </c>
      <c r="L49" s="157">
        <f t="shared" ref="L49" si="180">SUM(L50:L51,L54:L55)</f>
        <v>1.1197292087071145</v>
      </c>
      <c r="M49" s="157">
        <f t="shared" ref="M49" si="181">SUM(M50:M51,M54:M55)</f>
        <v>2.4261837714092955</v>
      </c>
      <c r="N49" s="157">
        <f t="shared" ref="N49" si="182">SUM(N50:N51,N54:N55)</f>
        <v>1.8742651968083661</v>
      </c>
      <c r="O49" s="157">
        <f t="shared" ref="O49" si="183">SUM(O50:O51,O54:O55)</f>
        <v>1.0264370412705051</v>
      </c>
      <c r="P49" s="157">
        <f t="shared" ref="P49" si="184">SUM(P50:P51,P54:P55)</f>
        <v>1.3349720443546194</v>
      </c>
      <c r="Q49" s="157">
        <f t="shared" ref="Q49" si="185">SUM(Q50:Q51,Q54:Q55)</f>
        <v>0.86487709330334905</v>
      </c>
    </row>
    <row r="50" spans="1:17" ht="12" customHeight="1" x14ac:dyDescent="0.25">
      <c r="A50" s="167" t="s">
        <v>165</v>
      </c>
      <c r="B50" s="132"/>
      <c r="C50" s="132">
        <v>0</v>
      </c>
      <c r="D50" s="132">
        <v>0</v>
      </c>
      <c r="E50" s="132">
        <v>0</v>
      </c>
      <c r="F50" s="132">
        <v>0</v>
      </c>
      <c r="G50" s="132">
        <v>0</v>
      </c>
      <c r="H50" s="132">
        <v>0</v>
      </c>
      <c r="I50" s="132">
        <v>0</v>
      </c>
      <c r="J50" s="132">
        <v>0</v>
      </c>
      <c r="K50" s="132">
        <v>0</v>
      </c>
      <c r="L50" s="132">
        <v>0</v>
      </c>
      <c r="M50" s="132">
        <v>0</v>
      </c>
      <c r="N50" s="132">
        <v>0</v>
      </c>
      <c r="O50" s="132">
        <v>0</v>
      </c>
      <c r="P50" s="132">
        <v>0</v>
      </c>
      <c r="Q50" s="132">
        <v>0</v>
      </c>
    </row>
    <row r="51" spans="1:17" ht="12" customHeight="1" x14ac:dyDescent="0.25">
      <c r="A51" s="167" t="s">
        <v>164</v>
      </c>
      <c r="B51" s="132"/>
      <c r="C51" s="132">
        <f t="shared" ref="C51" si="186">SUM(C52:C53)</f>
        <v>0</v>
      </c>
      <c r="D51" s="132">
        <f t="shared" ref="D51" si="187">SUM(D52:D53)</f>
        <v>0</v>
      </c>
      <c r="E51" s="132">
        <f t="shared" ref="E51" si="188">SUM(E52:E53)</f>
        <v>0</v>
      </c>
      <c r="F51" s="132">
        <f t="shared" ref="F51" si="189">SUM(F52:F53)</f>
        <v>0</v>
      </c>
      <c r="G51" s="132">
        <f t="shared" ref="G51" si="190">SUM(G52:G53)</f>
        <v>0</v>
      </c>
      <c r="H51" s="132">
        <f t="shared" ref="H51" si="191">SUM(H52:H53)</f>
        <v>0</v>
      </c>
      <c r="I51" s="132">
        <f t="shared" ref="I51" si="192">SUM(I52:I53)</f>
        <v>0</v>
      </c>
      <c r="J51" s="132">
        <f t="shared" ref="J51" si="193">SUM(J52:J53)</f>
        <v>0</v>
      </c>
      <c r="K51" s="132">
        <f t="shared" ref="K51" si="194">SUM(K52:K53)</f>
        <v>0</v>
      </c>
      <c r="L51" s="132">
        <f t="shared" ref="L51" si="195">SUM(L52:L53)</f>
        <v>0</v>
      </c>
      <c r="M51" s="132">
        <f t="shared" ref="M51" si="196">SUM(M52:M53)</f>
        <v>0</v>
      </c>
      <c r="N51" s="132">
        <f t="shared" ref="N51" si="197">SUM(N52:N53)</f>
        <v>0</v>
      </c>
      <c r="O51" s="132">
        <f t="shared" ref="O51" si="198">SUM(O52:O53)</f>
        <v>0</v>
      </c>
      <c r="P51" s="132">
        <f t="shared" ref="P51" si="199">SUM(P52:P53)</f>
        <v>0</v>
      </c>
      <c r="Q51" s="132">
        <f t="shared" ref="Q51" si="200">SUM(Q52:Q53)</f>
        <v>0</v>
      </c>
    </row>
    <row r="52" spans="1:17" ht="12" customHeight="1" x14ac:dyDescent="0.25">
      <c r="A52" s="166" t="s">
        <v>163</v>
      </c>
      <c r="B52" s="165"/>
      <c r="C52" s="165">
        <v>0</v>
      </c>
      <c r="D52" s="165">
        <v>0</v>
      </c>
      <c r="E52" s="165">
        <v>0</v>
      </c>
      <c r="F52" s="165">
        <v>0</v>
      </c>
      <c r="G52" s="165">
        <v>0</v>
      </c>
      <c r="H52" s="165">
        <v>0</v>
      </c>
      <c r="I52" s="165">
        <v>0</v>
      </c>
      <c r="J52" s="165">
        <v>0</v>
      </c>
      <c r="K52" s="165">
        <v>0</v>
      </c>
      <c r="L52" s="165">
        <v>0</v>
      </c>
      <c r="M52" s="165">
        <v>0</v>
      </c>
      <c r="N52" s="165">
        <v>0</v>
      </c>
      <c r="O52" s="165">
        <v>0</v>
      </c>
      <c r="P52" s="165">
        <v>0</v>
      </c>
      <c r="Q52" s="165">
        <v>0</v>
      </c>
    </row>
    <row r="53" spans="1:17" ht="12" customHeight="1" x14ac:dyDescent="0.25">
      <c r="A53" s="147" t="s">
        <v>59</v>
      </c>
      <c r="B53" s="164"/>
      <c r="C53" s="164">
        <v>0</v>
      </c>
      <c r="D53" s="164">
        <v>0</v>
      </c>
      <c r="E53" s="164">
        <v>0</v>
      </c>
      <c r="F53" s="164">
        <v>0</v>
      </c>
      <c r="G53" s="164">
        <v>0</v>
      </c>
      <c r="H53" s="164">
        <v>0</v>
      </c>
      <c r="I53" s="164">
        <v>0</v>
      </c>
      <c r="J53" s="164">
        <v>0</v>
      </c>
      <c r="K53" s="164">
        <v>0</v>
      </c>
      <c r="L53" s="164">
        <v>0</v>
      </c>
      <c r="M53" s="164">
        <v>0</v>
      </c>
      <c r="N53" s="164">
        <v>0</v>
      </c>
      <c r="O53" s="164">
        <v>0</v>
      </c>
      <c r="P53" s="164">
        <v>0</v>
      </c>
      <c r="Q53" s="164">
        <v>0</v>
      </c>
    </row>
    <row r="54" spans="1:17" ht="12" customHeight="1" x14ac:dyDescent="0.25">
      <c r="A54" s="163" t="s">
        <v>142</v>
      </c>
      <c r="B54" s="162"/>
      <c r="C54" s="162">
        <v>0.24252102063566136</v>
      </c>
      <c r="D54" s="162">
        <v>0.31376413294043659</v>
      </c>
      <c r="E54" s="162">
        <v>0.326722286899295</v>
      </c>
      <c r="F54" s="162">
        <v>0</v>
      </c>
      <c r="G54" s="162">
        <v>0.28070243531734462</v>
      </c>
      <c r="H54" s="162">
        <v>0.13930870965179273</v>
      </c>
      <c r="I54" s="162">
        <v>0</v>
      </c>
      <c r="J54" s="162">
        <v>0.1802776830243859</v>
      </c>
      <c r="K54" s="162">
        <v>0.10583633414825482</v>
      </c>
      <c r="L54" s="162">
        <v>4.6345932858488835E-2</v>
      </c>
      <c r="M54" s="162">
        <v>2.5297626212936259E-2</v>
      </c>
      <c r="N54" s="162">
        <v>3.6180981479217021E-2</v>
      </c>
      <c r="O54" s="162">
        <v>6.5117826512474369E-3</v>
      </c>
      <c r="P54" s="162">
        <v>2.8701501543829937E-2</v>
      </c>
      <c r="Q54" s="162">
        <v>6.9647838507575777E-3</v>
      </c>
    </row>
    <row r="55" spans="1:17" ht="12" customHeight="1" x14ac:dyDescent="0.25">
      <c r="A55" s="161" t="s">
        <v>141</v>
      </c>
      <c r="B55" s="160"/>
      <c r="C55" s="160">
        <f t="shared" ref="C55" si="201">SUM(C56:C57)</f>
        <v>1.3298746833175521</v>
      </c>
      <c r="D55" s="160">
        <f t="shared" ref="D55" si="202">SUM(D56:D57)</f>
        <v>0.98774000304829268</v>
      </c>
      <c r="E55" s="160">
        <f t="shared" ref="E55" si="203">SUM(E56:E57)</f>
        <v>1.0304611052966464</v>
      </c>
      <c r="F55" s="160">
        <f t="shared" ref="F55" si="204">SUM(F56:F57)</f>
        <v>1.5100719015007111</v>
      </c>
      <c r="G55" s="160">
        <f t="shared" ref="G55" si="205">SUM(G56:G57)</f>
        <v>1.1784215768327881</v>
      </c>
      <c r="H55" s="160">
        <f t="shared" ref="H55" si="206">SUM(H56:H57)</f>
        <v>0.56218505387907336</v>
      </c>
      <c r="I55" s="160">
        <f t="shared" ref="I55" si="207">SUM(I56:I57)</f>
        <v>0.19155663091883121</v>
      </c>
      <c r="J55" s="160">
        <f t="shared" ref="J55" si="208">SUM(J56:J57)</f>
        <v>1.3634122579499341</v>
      </c>
      <c r="K55" s="160">
        <f t="shared" ref="K55" si="209">SUM(K56:K57)</f>
        <v>1.8501064835855909</v>
      </c>
      <c r="L55" s="160">
        <f t="shared" ref="L55" si="210">SUM(L56:L57)</f>
        <v>1.0733832758486257</v>
      </c>
      <c r="M55" s="160">
        <f t="shared" ref="M55" si="211">SUM(M56:M57)</f>
        <v>2.4008861451963592</v>
      </c>
      <c r="N55" s="160">
        <f t="shared" ref="N55" si="212">SUM(N56:N57)</f>
        <v>1.838084215329149</v>
      </c>
      <c r="O55" s="160">
        <f t="shared" ref="O55" si="213">SUM(O56:O57)</f>
        <v>1.0199252586192575</v>
      </c>
      <c r="P55" s="160">
        <f t="shared" ref="P55" si="214">SUM(P56:P57)</f>
        <v>1.3062705428107895</v>
      </c>
      <c r="Q55" s="160">
        <f t="shared" ref="Q55" si="215">SUM(Q56:Q57)</f>
        <v>0.85791230945259145</v>
      </c>
    </row>
    <row r="56" spans="1:17" ht="12" customHeight="1" x14ac:dyDescent="0.25">
      <c r="A56" s="148" t="s">
        <v>60</v>
      </c>
      <c r="B56" s="156"/>
      <c r="C56" s="156">
        <v>1.35828605688482E-2</v>
      </c>
      <c r="D56" s="156">
        <v>2.0343273795703627E-2</v>
      </c>
      <c r="E56" s="156">
        <v>2.1795762764250128E-2</v>
      </c>
      <c r="F56" s="156">
        <v>3.2139332245646426E-2</v>
      </c>
      <c r="G56" s="156">
        <v>0.14741209845368095</v>
      </c>
      <c r="H56" s="156">
        <v>2.7182880868573237E-2</v>
      </c>
      <c r="I56" s="156">
        <v>4.79390764297401E-3</v>
      </c>
      <c r="J56" s="156">
        <v>3.5125871690750363E-2</v>
      </c>
      <c r="K56" s="156">
        <v>4.7494353392727777E-2</v>
      </c>
      <c r="L56" s="156">
        <v>2.9039498833412627E-2</v>
      </c>
      <c r="M56" s="156">
        <v>6.4648162593189284E-2</v>
      </c>
      <c r="N56" s="156">
        <v>4.73672525338176E-2</v>
      </c>
      <c r="O56" s="156">
        <v>2.6005206322305366E-2</v>
      </c>
      <c r="P56" s="156">
        <v>5.5033561923515169E-2</v>
      </c>
      <c r="Q56" s="156">
        <v>8.546370066346938E-2</v>
      </c>
    </row>
    <row r="57" spans="1:17" ht="12" customHeight="1" x14ac:dyDescent="0.25">
      <c r="A57" s="148" t="s">
        <v>59</v>
      </c>
      <c r="B57" s="156"/>
      <c r="C57" s="156">
        <v>1.3162918227487039</v>
      </c>
      <c r="D57" s="156">
        <v>0.96739672925258902</v>
      </c>
      <c r="E57" s="156">
        <v>1.0086653425323961</v>
      </c>
      <c r="F57" s="156">
        <v>1.4779325692550647</v>
      </c>
      <c r="G57" s="156">
        <v>1.0310094783791073</v>
      </c>
      <c r="H57" s="156">
        <v>0.53500217301050013</v>
      </c>
      <c r="I57" s="156">
        <v>0.18676272327585719</v>
      </c>
      <c r="J57" s="156">
        <v>1.3282863862591838</v>
      </c>
      <c r="K57" s="156">
        <v>1.8026121301928633</v>
      </c>
      <c r="L57" s="156">
        <v>1.0443437770152131</v>
      </c>
      <c r="M57" s="156">
        <v>2.3362379826031701</v>
      </c>
      <c r="N57" s="156">
        <v>1.7907169627953314</v>
      </c>
      <c r="O57" s="156">
        <v>0.99392005229695224</v>
      </c>
      <c r="P57" s="156">
        <v>1.2512369808872743</v>
      </c>
      <c r="Q57" s="156">
        <v>0.77244860878912203</v>
      </c>
    </row>
    <row r="58" spans="1:17" ht="12" customHeight="1" x14ac:dyDescent="0.25">
      <c r="A58" s="158" t="s">
        <v>62</v>
      </c>
      <c r="B58" s="157"/>
      <c r="C58" s="157">
        <f t="shared" ref="C58" si="216">SUM(C59:C60)</f>
        <v>0.55171965017669389</v>
      </c>
      <c r="D58" s="157">
        <f t="shared" ref="D58" si="217">SUM(D59:D60)</f>
        <v>0.44557698117568367</v>
      </c>
      <c r="E58" s="157">
        <f t="shared" ref="E58" si="218">SUM(E59:E60)</f>
        <v>0.54271051130804748</v>
      </c>
      <c r="F58" s="157">
        <f t="shared" ref="F58" si="219">SUM(F59:F60)</f>
        <v>0.63113798101925223</v>
      </c>
      <c r="G58" s="157">
        <f t="shared" ref="G58" si="220">SUM(G59:G60)</f>
        <v>0.59397642838605325</v>
      </c>
      <c r="H58" s="157">
        <f t="shared" ref="H58" si="221">SUM(H59:H60)</f>
        <v>0.32939654605533986</v>
      </c>
      <c r="I58" s="157">
        <f t="shared" ref="I58" si="222">SUM(I59:I60)</f>
        <v>9.6124788556610399E-2</v>
      </c>
      <c r="J58" s="157">
        <f t="shared" ref="J58" si="223">SUM(J59:J60)</f>
        <v>0.74844479606875858</v>
      </c>
      <c r="K58" s="157">
        <f t="shared" ref="K58" si="224">SUM(K59:K60)</f>
        <v>0.98361254038810186</v>
      </c>
      <c r="L58" s="157">
        <f t="shared" ref="L58" si="225">SUM(L59:L60)</f>
        <v>0.59581642918485456</v>
      </c>
      <c r="M58" s="157">
        <f t="shared" ref="M58" si="226">SUM(M59:M60)</f>
        <v>1.311368428310643</v>
      </c>
      <c r="N58" s="157">
        <f t="shared" ref="N58" si="227">SUM(N59:N60)</f>
        <v>0.9767748094870774</v>
      </c>
      <c r="O58" s="157">
        <f t="shared" ref="O58" si="228">SUM(O59:O60)</f>
        <v>0.49691211121087225</v>
      </c>
      <c r="P58" s="157">
        <f t="shared" ref="P58" si="229">SUM(P59:P60)</f>
        <v>0.59885795014687593</v>
      </c>
      <c r="Q58" s="157">
        <f t="shared" ref="Q58" si="230">SUM(Q59:Q60)</f>
        <v>0.38422171284970252</v>
      </c>
    </row>
    <row r="59" spans="1:17" ht="12" customHeight="1" x14ac:dyDescent="0.25">
      <c r="A59" s="23" t="s">
        <v>57</v>
      </c>
      <c r="B59" s="156"/>
      <c r="C59" s="156">
        <v>0</v>
      </c>
      <c r="D59" s="156">
        <v>0</v>
      </c>
      <c r="E59" s="156">
        <v>0</v>
      </c>
      <c r="F59" s="156">
        <v>0</v>
      </c>
      <c r="G59" s="156">
        <v>0</v>
      </c>
      <c r="H59" s="156">
        <v>0</v>
      </c>
      <c r="I59" s="156">
        <v>0</v>
      </c>
      <c r="J59" s="156">
        <v>0</v>
      </c>
      <c r="K59" s="156">
        <v>0</v>
      </c>
      <c r="L59" s="156">
        <v>0</v>
      </c>
      <c r="M59" s="156">
        <v>0</v>
      </c>
      <c r="N59" s="156">
        <v>0</v>
      </c>
      <c r="O59" s="156">
        <v>0</v>
      </c>
      <c r="P59" s="156">
        <v>0</v>
      </c>
      <c r="Q59" s="156">
        <v>0</v>
      </c>
    </row>
    <row r="60" spans="1:17" ht="12" customHeight="1" x14ac:dyDescent="0.25">
      <c r="A60" s="29" t="s">
        <v>140</v>
      </c>
      <c r="B60" s="57"/>
      <c r="C60" s="57">
        <v>0.55171965017669389</v>
      </c>
      <c r="D60" s="57">
        <v>0.44557698117568367</v>
      </c>
      <c r="E60" s="57">
        <v>0.54271051130804748</v>
      </c>
      <c r="F60" s="57">
        <v>0.63113798101925223</v>
      </c>
      <c r="G60" s="57">
        <v>0.59397642838605325</v>
      </c>
      <c r="H60" s="57">
        <v>0.32939654605533986</v>
      </c>
      <c r="I60" s="57">
        <v>9.6124788556610399E-2</v>
      </c>
      <c r="J60" s="57">
        <v>0.74844479606875858</v>
      </c>
      <c r="K60" s="57">
        <v>0.98361254038810186</v>
      </c>
      <c r="L60" s="57">
        <v>0.59581642918485456</v>
      </c>
      <c r="M60" s="57">
        <v>1.311368428310643</v>
      </c>
      <c r="N60" s="57">
        <v>0.9767748094870774</v>
      </c>
      <c r="O60" s="57">
        <v>0.49691211121087225</v>
      </c>
      <c r="P60" s="57">
        <v>0.59885795014687593</v>
      </c>
      <c r="Q60" s="57">
        <v>0.38422171284970252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231">SUM(C63,C66,C68,C77)</f>
        <v>0</v>
      </c>
      <c r="D62" s="168">
        <f t="shared" ref="D62" si="232">SUM(D63,D66,D68,D77)</f>
        <v>0</v>
      </c>
      <c r="E62" s="168">
        <f t="shared" ref="E62" si="233">SUM(E63,E66,E68,E77)</f>
        <v>0</v>
      </c>
      <c r="F62" s="168">
        <f t="shared" ref="F62" si="234">SUM(F63,F66,F68,F77)</f>
        <v>0</v>
      </c>
      <c r="G62" s="168">
        <f t="shared" ref="G62" si="235">SUM(G63,G66,G68,G77)</f>
        <v>0</v>
      </c>
      <c r="H62" s="168">
        <f t="shared" ref="H62" si="236">SUM(H63,H66,H68,H77)</f>
        <v>0</v>
      </c>
      <c r="I62" s="168">
        <f t="shared" ref="I62" si="237">SUM(I63,I66,I68,I77)</f>
        <v>0</v>
      </c>
      <c r="J62" s="168">
        <f t="shared" ref="J62" si="238">SUM(J63,J66,J68,J77)</f>
        <v>0</v>
      </c>
      <c r="K62" s="168">
        <f t="shared" ref="K62" si="239">SUM(K63,K66,K68,K77)</f>
        <v>0</v>
      </c>
      <c r="L62" s="168">
        <f t="shared" ref="L62" si="240">SUM(L63,L66,L68,L77)</f>
        <v>0</v>
      </c>
      <c r="M62" s="168">
        <f t="shared" ref="M62" si="241">SUM(M63,M66,M68,M77)</f>
        <v>0</v>
      </c>
      <c r="N62" s="168">
        <f t="shared" ref="N62" si="242">SUM(N63,N66,N68,N77)</f>
        <v>0</v>
      </c>
      <c r="O62" s="168">
        <f t="shared" ref="O62" si="243">SUM(O63,O66,O68,O77)</f>
        <v>0</v>
      </c>
      <c r="P62" s="168">
        <f t="shared" ref="P62" si="244">SUM(P63,P66,P68,P77)</f>
        <v>0</v>
      </c>
      <c r="Q62" s="168">
        <f t="shared" ref="Q62" si="245">SUM(Q63,Q66,Q68,Q77)</f>
        <v>0</v>
      </c>
    </row>
    <row r="63" spans="1:17" ht="12.95" customHeight="1" x14ac:dyDescent="0.25">
      <c r="A63" s="158" t="s">
        <v>65</v>
      </c>
      <c r="B63" s="157"/>
      <c r="C63" s="157">
        <f t="shared" ref="C63:Q63" si="246">SUM(C64:C65)</f>
        <v>0</v>
      </c>
      <c r="D63" s="157">
        <f t="shared" si="246"/>
        <v>0</v>
      </c>
      <c r="E63" s="157">
        <f t="shared" si="246"/>
        <v>0</v>
      </c>
      <c r="F63" s="157">
        <f t="shared" si="246"/>
        <v>0</v>
      </c>
      <c r="G63" s="157">
        <f t="shared" si="246"/>
        <v>0</v>
      </c>
      <c r="H63" s="157">
        <f t="shared" si="246"/>
        <v>0</v>
      </c>
      <c r="I63" s="157">
        <f t="shared" si="246"/>
        <v>0</v>
      </c>
      <c r="J63" s="157">
        <f t="shared" si="246"/>
        <v>0</v>
      </c>
      <c r="K63" s="157">
        <f t="shared" si="246"/>
        <v>0</v>
      </c>
      <c r="L63" s="157">
        <f t="shared" si="246"/>
        <v>0</v>
      </c>
      <c r="M63" s="157">
        <f t="shared" si="246"/>
        <v>0</v>
      </c>
      <c r="N63" s="157">
        <f t="shared" si="246"/>
        <v>0</v>
      </c>
      <c r="O63" s="157">
        <f t="shared" si="246"/>
        <v>0</v>
      </c>
      <c r="P63" s="157">
        <f t="shared" si="246"/>
        <v>0</v>
      </c>
      <c r="Q63" s="157">
        <f t="shared" si="246"/>
        <v>0</v>
      </c>
    </row>
    <row r="64" spans="1:17" ht="12" customHeight="1" x14ac:dyDescent="0.25">
      <c r="A64" s="23" t="s">
        <v>161</v>
      </c>
      <c r="B64" s="156"/>
      <c r="C64" s="156">
        <v>0</v>
      </c>
      <c r="D64" s="156">
        <v>0</v>
      </c>
      <c r="E64" s="156">
        <v>0</v>
      </c>
      <c r="F64" s="156">
        <v>0</v>
      </c>
      <c r="G64" s="156">
        <v>0</v>
      </c>
      <c r="H64" s="156">
        <v>0</v>
      </c>
      <c r="I64" s="156">
        <v>0</v>
      </c>
      <c r="J64" s="156">
        <v>0</v>
      </c>
      <c r="K64" s="156">
        <v>0</v>
      </c>
      <c r="L64" s="156">
        <v>0</v>
      </c>
      <c r="M64" s="156">
        <v>0</v>
      </c>
      <c r="N64" s="156">
        <v>0</v>
      </c>
      <c r="O64" s="156">
        <v>0</v>
      </c>
      <c r="P64" s="156">
        <v>0</v>
      </c>
      <c r="Q64" s="156">
        <v>0</v>
      </c>
    </row>
    <row r="65" spans="1:17" ht="12" customHeight="1" x14ac:dyDescent="0.25">
      <c r="A65" s="23" t="s">
        <v>60</v>
      </c>
      <c r="B65" s="156"/>
      <c r="C65" s="156">
        <v>0</v>
      </c>
      <c r="D65" s="156">
        <v>0</v>
      </c>
      <c r="E65" s="156">
        <v>0</v>
      </c>
      <c r="F65" s="156">
        <v>0</v>
      </c>
      <c r="G65" s="156">
        <v>0</v>
      </c>
      <c r="H65" s="156">
        <v>0</v>
      </c>
      <c r="I65" s="156">
        <v>0</v>
      </c>
      <c r="J65" s="156">
        <v>0</v>
      </c>
      <c r="K65" s="156">
        <v>0</v>
      </c>
      <c r="L65" s="156">
        <v>0</v>
      </c>
      <c r="M65" s="156">
        <v>0</v>
      </c>
      <c r="N65" s="156">
        <v>0</v>
      </c>
      <c r="O65" s="156">
        <v>0</v>
      </c>
      <c r="P65" s="156">
        <v>0</v>
      </c>
      <c r="Q65" s="156">
        <v>0</v>
      </c>
    </row>
    <row r="66" spans="1:17" ht="12.95" customHeight="1" x14ac:dyDescent="0.25">
      <c r="A66" s="158" t="s">
        <v>112</v>
      </c>
      <c r="B66" s="157"/>
      <c r="C66" s="157">
        <f t="shared" ref="C66:Q66" si="247">C67</f>
        <v>0</v>
      </c>
      <c r="D66" s="157">
        <f t="shared" si="247"/>
        <v>0</v>
      </c>
      <c r="E66" s="157">
        <f t="shared" si="247"/>
        <v>0</v>
      </c>
      <c r="F66" s="157">
        <f t="shared" si="247"/>
        <v>0</v>
      </c>
      <c r="G66" s="157">
        <f t="shared" si="247"/>
        <v>0</v>
      </c>
      <c r="H66" s="157">
        <f t="shared" si="247"/>
        <v>0</v>
      </c>
      <c r="I66" s="157">
        <f t="shared" si="247"/>
        <v>0</v>
      </c>
      <c r="J66" s="157">
        <f t="shared" si="247"/>
        <v>0</v>
      </c>
      <c r="K66" s="157">
        <f t="shared" si="247"/>
        <v>0</v>
      </c>
      <c r="L66" s="157">
        <f t="shared" si="247"/>
        <v>0</v>
      </c>
      <c r="M66" s="157">
        <f t="shared" si="247"/>
        <v>0</v>
      </c>
      <c r="N66" s="157">
        <f t="shared" si="247"/>
        <v>0</v>
      </c>
      <c r="O66" s="157">
        <f t="shared" si="247"/>
        <v>0</v>
      </c>
      <c r="P66" s="157">
        <f t="shared" si="247"/>
        <v>0</v>
      </c>
      <c r="Q66" s="157">
        <f t="shared" si="247"/>
        <v>0</v>
      </c>
    </row>
    <row r="67" spans="1:17" ht="12" customHeight="1" x14ac:dyDescent="0.25">
      <c r="A67" s="23" t="s">
        <v>60</v>
      </c>
      <c r="B67" s="156"/>
      <c r="C67" s="156">
        <v>0</v>
      </c>
      <c r="D67" s="156">
        <v>0</v>
      </c>
      <c r="E67" s="156">
        <v>0</v>
      </c>
      <c r="F67" s="156">
        <v>0</v>
      </c>
      <c r="G67" s="156">
        <v>0</v>
      </c>
      <c r="H67" s="156">
        <v>0</v>
      </c>
      <c r="I67" s="156">
        <v>0</v>
      </c>
      <c r="J67" s="156">
        <v>0</v>
      </c>
      <c r="K67" s="156">
        <v>0</v>
      </c>
      <c r="L67" s="156">
        <v>0</v>
      </c>
      <c r="M67" s="156">
        <v>0</v>
      </c>
      <c r="N67" s="156">
        <v>0</v>
      </c>
      <c r="O67" s="156">
        <v>0</v>
      </c>
      <c r="P67" s="156">
        <v>0</v>
      </c>
      <c r="Q67" s="156">
        <v>0</v>
      </c>
    </row>
    <row r="68" spans="1:17" ht="12" customHeight="1" x14ac:dyDescent="0.25">
      <c r="A68" s="158" t="s">
        <v>63</v>
      </c>
      <c r="B68" s="157"/>
      <c r="C68" s="157">
        <f t="shared" ref="C68" si="248">SUM(C69:C70,C73:C74)</f>
        <v>0</v>
      </c>
      <c r="D68" s="157">
        <f t="shared" ref="D68" si="249">SUM(D69:D70,D73:D74)</f>
        <v>0</v>
      </c>
      <c r="E68" s="157">
        <f t="shared" ref="E68" si="250">SUM(E69:E70,E73:E74)</f>
        <v>0</v>
      </c>
      <c r="F68" s="157">
        <f t="shared" ref="F68" si="251">SUM(F69:F70,F73:F74)</f>
        <v>0</v>
      </c>
      <c r="G68" s="157">
        <f t="shared" ref="G68" si="252">SUM(G69:G70,G73:G74)</f>
        <v>0</v>
      </c>
      <c r="H68" s="157">
        <f t="shared" ref="H68" si="253">SUM(H69:H70,H73:H74)</f>
        <v>0</v>
      </c>
      <c r="I68" s="157">
        <f t="shared" ref="I68" si="254">SUM(I69:I70,I73:I74)</f>
        <v>0</v>
      </c>
      <c r="J68" s="157">
        <f t="shared" ref="J68" si="255">SUM(J69:J70,J73:J74)</f>
        <v>0</v>
      </c>
      <c r="K68" s="157">
        <f t="shared" ref="K68" si="256">SUM(K69:K70,K73:K74)</f>
        <v>0</v>
      </c>
      <c r="L68" s="157">
        <f t="shared" ref="L68" si="257">SUM(L69:L70,L73:L74)</f>
        <v>0</v>
      </c>
      <c r="M68" s="157">
        <f t="shared" ref="M68" si="258">SUM(M69:M70,M73:M74)</f>
        <v>0</v>
      </c>
      <c r="N68" s="157">
        <f t="shared" ref="N68" si="259">SUM(N69:N70,N73:N74)</f>
        <v>0</v>
      </c>
      <c r="O68" s="157">
        <f t="shared" ref="O68" si="260">SUM(O69:O70,O73:O74)</f>
        <v>0</v>
      </c>
      <c r="P68" s="157">
        <f t="shared" ref="P68" si="261">SUM(P69:P70,P73:P74)</f>
        <v>0</v>
      </c>
      <c r="Q68" s="157">
        <f t="shared" ref="Q68" si="262">SUM(Q69:Q70,Q73:Q74)</f>
        <v>0</v>
      </c>
    </row>
    <row r="69" spans="1:17" ht="12" customHeight="1" x14ac:dyDescent="0.25">
      <c r="A69" s="167" t="s">
        <v>160</v>
      </c>
      <c r="B69" s="132"/>
      <c r="C69" s="132">
        <v>0</v>
      </c>
      <c r="D69" s="132">
        <v>0</v>
      </c>
      <c r="E69" s="132">
        <v>0</v>
      </c>
      <c r="F69" s="132">
        <v>0</v>
      </c>
      <c r="G69" s="132">
        <v>0</v>
      </c>
      <c r="H69" s="132">
        <v>0</v>
      </c>
      <c r="I69" s="132">
        <v>0</v>
      </c>
      <c r="J69" s="132">
        <v>0</v>
      </c>
      <c r="K69" s="132">
        <v>0</v>
      </c>
      <c r="L69" s="132">
        <v>0</v>
      </c>
      <c r="M69" s="132">
        <v>0</v>
      </c>
      <c r="N69" s="132">
        <v>0</v>
      </c>
      <c r="O69" s="132">
        <v>0</v>
      </c>
      <c r="P69" s="132">
        <v>0</v>
      </c>
      <c r="Q69" s="132">
        <v>0</v>
      </c>
    </row>
    <row r="70" spans="1:17" ht="12" customHeight="1" x14ac:dyDescent="0.25">
      <c r="A70" s="167" t="s">
        <v>159</v>
      </c>
      <c r="B70" s="132"/>
      <c r="C70" s="132">
        <f t="shared" ref="C70" si="263">SUM(C71:C72)</f>
        <v>0</v>
      </c>
      <c r="D70" s="132">
        <f t="shared" ref="D70" si="264">SUM(D71:D72)</f>
        <v>0</v>
      </c>
      <c r="E70" s="132">
        <f t="shared" ref="E70" si="265">SUM(E71:E72)</f>
        <v>0</v>
      </c>
      <c r="F70" s="132">
        <f t="shared" ref="F70" si="266">SUM(F71:F72)</f>
        <v>0</v>
      </c>
      <c r="G70" s="132">
        <f t="shared" ref="G70" si="267">SUM(G71:G72)</f>
        <v>0</v>
      </c>
      <c r="H70" s="132">
        <f t="shared" ref="H70" si="268">SUM(H71:H72)</f>
        <v>0</v>
      </c>
      <c r="I70" s="132">
        <f t="shared" ref="I70" si="269">SUM(I71:I72)</f>
        <v>0</v>
      </c>
      <c r="J70" s="132">
        <f t="shared" ref="J70" si="270">SUM(J71:J72)</f>
        <v>0</v>
      </c>
      <c r="K70" s="132">
        <f t="shared" ref="K70" si="271">SUM(K71:K72)</f>
        <v>0</v>
      </c>
      <c r="L70" s="132">
        <f t="shared" ref="L70" si="272">SUM(L71:L72)</f>
        <v>0</v>
      </c>
      <c r="M70" s="132">
        <f t="shared" ref="M70" si="273">SUM(M71:M72)</f>
        <v>0</v>
      </c>
      <c r="N70" s="132">
        <f t="shared" ref="N70" si="274">SUM(N71:N72)</f>
        <v>0</v>
      </c>
      <c r="O70" s="132">
        <f t="shared" ref="O70" si="275">SUM(O71:O72)</f>
        <v>0</v>
      </c>
      <c r="P70" s="132">
        <f t="shared" ref="P70" si="276">SUM(P71:P72)</f>
        <v>0</v>
      </c>
      <c r="Q70" s="132">
        <f t="shared" ref="Q70" si="277">SUM(Q71:Q72)</f>
        <v>0</v>
      </c>
    </row>
    <row r="71" spans="1:17" ht="12" customHeight="1" x14ac:dyDescent="0.25">
      <c r="A71" s="166" t="s">
        <v>109</v>
      </c>
      <c r="B71" s="165"/>
      <c r="C71" s="165">
        <v>0</v>
      </c>
      <c r="D71" s="165">
        <v>0</v>
      </c>
      <c r="E71" s="165">
        <v>0</v>
      </c>
      <c r="F71" s="165">
        <v>0</v>
      </c>
      <c r="G71" s="165">
        <v>0</v>
      </c>
      <c r="H71" s="165">
        <v>0</v>
      </c>
      <c r="I71" s="165">
        <v>0</v>
      </c>
      <c r="J71" s="165">
        <v>0</v>
      </c>
      <c r="K71" s="165">
        <v>0</v>
      </c>
      <c r="L71" s="165">
        <v>0</v>
      </c>
      <c r="M71" s="165">
        <v>0</v>
      </c>
      <c r="N71" s="165">
        <v>0</v>
      </c>
      <c r="O71" s="165">
        <v>0</v>
      </c>
      <c r="P71" s="165">
        <v>0</v>
      </c>
      <c r="Q71" s="165">
        <v>0</v>
      </c>
    </row>
    <row r="72" spans="1:17" ht="12" customHeight="1" x14ac:dyDescent="0.25">
      <c r="A72" s="147" t="s">
        <v>59</v>
      </c>
      <c r="B72" s="164"/>
      <c r="C72" s="164">
        <v>0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I72" s="164">
        <v>0</v>
      </c>
      <c r="J72" s="164">
        <v>0</v>
      </c>
      <c r="K72" s="164">
        <v>0</v>
      </c>
      <c r="L72" s="164">
        <v>0</v>
      </c>
      <c r="M72" s="164">
        <v>0</v>
      </c>
      <c r="N72" s="164">
        <v>0</v>
      </c>
      <c r="O72" s="164">
        <v>0</v>
      </c>
      <c r="P72" s="164">
        <v>0</v>
      </c>
      <c r="Q72" s="164">
        <v>0</v>
      </c>
    </row>
    <row r="73" spans="1:17" ht="12" customHeight="1" x14ac:dyDescent="0.25">
      <c r="A73" s="163" t="s">
        <v>142</v>
      </c>
      <c r="B73" s="162"/>
      <c r="C73" s="162">
        <v>0</v>
      </c>
      <c r="D73" s="162">
        <v>0</v>
      </c>
      <c r="E73" s="162">
        <v>0</v>
      </c>
      <c r="F73" s="162">
        <v>0</v>
      </c>
      <c r="G73" s="162">
        <v>0</v>
      </c>
      <c r="H73" s="162">
        <v>0</v>
      </c>
      <c r="I73" s="162">
        <v>0</v>
      </c>
      <c r="J73" s="162">
        <v>0</v>
      </c>
      <c r="K73" s="162">
        <v>0</v>
      </c>
      <c r="L73" s="162">
        <v>0</v>
      </c>
      <c r="M73" s="162">
        <v>0</v>
      </c>
      <c r="N73" s="162">
        <v>0</v>
      </c>
      <c r="O73" s="162">
        <v>0</v>
      </c>
      <c r="P73" s="162">
        <v>0</v>
      </c>
      <c r="Q73" s="162">
        <v>0</v>
      </c>
    </row>
    <row r="74" spans="1:17" ht="12" customHeight="1" x14ac:dyDescent="0.25">
      <c r="A74" s="161" t="s">
        <v>141</v>
      </c>
      <c r="B74" s="160"/>
      <c r="C74" s="160">
        <f t="shared" ref="C74" si="278">SUM(C75:C76)</f>
        <v>0</v>
      </c>
      <c r="D74" s="160">
        <f t="shared" ref="D74" si="279">SUM(D75:D76)</f>
        <v>0</v>
      </c>
      <c r="E74" s="160">
        <f t="shared" ref="E74" si="280">SUM(E75:E76)</f>
        <v>0</v>
      </c>
      <c r="F74" s="160">
        <f t="shared" ref="F74" si="281">SUM(F75:F76)</f>
        <v>0</v>
      </c>
      <c r="G74" s="160">
        <f t="shared" ref="G74" si="282">SUM(G75:G76)</f>
        <v>0</v>
      </c>
      <c r="H74" s="160">
        <f t="shared" ref="H74" si="283">SUM(H75:H76)</f>
        <v>0</v>
      </c>
      <c r="I74" s="160">
        <f t="shared" ref="I74" si="284">SUM(I75:I76)</f>
        <v>0</v>
      </c>
      <c r="J74" s="160">
        <f t="shared" ref="J74" si="285">SUM(J75:J76)</f>
        <v>0</v>
      </c>
      <c r="K74" s="160">
        <f t="shared" ref="K74" si="286">SUM(K75:K76)</f>
        <v>0</v>
      </c>
      <c r="L74" s="160">
        <f t="shared" ref="L74" si="287">SUM(L75:L76)</f>
        <v>0</v>
      </c>
      <c r="M74" s="160">
        <f t="shared" ref="M74" si="288">SUM(M75:M76)</f>
        <v>0</v>
      </c>
      <c r="N74" s="160">
        <f t="shared" ref="N74" si="289">SUM(N75:N76)</f>
        <v>0</v>
      </c>
      <c r="O74" s="160">
        <f t="shared" ref="O74" si="290">SUM(O75:O76)</f>
        <v>0</v>
      </c>
      <c r="P74" s="160">
        <f t="shared" ref="P74" si="291">SUM(P75:P76)</f>
        <v>0</v>
      </c>
      <c r="Q74" s="160">
        <f t="shared" ref="Q74" si="292">SUM(Q75:Q76)</f>
        <v>0</v>
      </c>
    </row>
    <row r="75" spans="1:17" ht="12" customHeight="1" x14ac:dyDescent="0.25">
      <c r="A75" s="148" t="s">
        <v>60</v>
      </c>
      <c r="B75" s="156"/>
      <c r="C75" s="156">
        <v>0</v>
      </c>
      <c r="D75" s="156">
        <v>0</v>
      </c>
      <c r="E75" s="156">
        <v>0</v>
      </c>
      <c r="F75" s="156">
        <v>0</v>
      </c>
      <c r="G75" s="156">
        <v>0</v>
      </c>
      <c r="H75" s="156">
        <v>0</v>
      </c>
      <c r="I75" s="156">
        <v>0</v>
      </c>
      <c r="J75" s="156">
        <v>0</v>
      </c>
      <c r="K75" s="156">
        <v>0</v>
      </c>
      <c r="L75" s="156">
        <v>0</v>
      </c>
      <c r="M75" s="156">
        <v>0</v>
      </c>
      <c r="N75" s="156">
        <v>0</v>
      </c>
      <c r="O75" s="156">
        <v>0</v>
      </c>
      <c r="P75" s="156">
        <v>0</v>
      </c>
      <c r="Q75" s="156">
        <v>0</v>
      </c>
    </row>
    <row r="76" spans="1:17" ht="12" customHeight="1" x14ac:dyDescent="0.25">
      <c r="A76" s="148" t="s">
        <v>59</v>
      </c>
      <c r="B76" s="156"/>
      <c r="C76" s="156">
        <v>0</v>
      </c>
      <c r="D76" s="156">
        <v>0</v>
      </c>
      <c r="E76" s="156">
        <v>0</v>
      </c>
      <c r="F76" s="156">
        <v>0</v>
      </c>
      <c r="G76" s="156">
        <v>0</v>
      </c>
      <c r="H76" s="156">
        <v>0</v>
      </c>
      <c r="I76" s="156">
        <v>0</v>
      </c>
      <c r="J76" s="156">
        <v>0</v>
      </c>
      <c r="K76" s="156">
        <v>0</v>
      </c>
      <c r="L76" s="156">
        <v>0</v>
      </c>
      <c r="M76" s="156">
        <v>0</v>
      </c>
      <c r="N76" s="156">
        <v>0</v>
      </c>
      <c r="O76" s="156">
        <v>0</v>
      </c>
      <c r="P76" s="156">
        <v>0</v>
      </c>
      <c r="Q76" s="156">
        <v>0</v>
      </c>
    </row>
    <row r="77" spans="1:17" ht="12" customHeight="1" x14ac:dyDescent="0.25">
      <c r="A77" s="158" t="s">
        <v>62</v>
      </c>
      <c r="B77" s="157"/>
      <c r="C77" s="157">
        <f t="shared" ref="C77" si="293">SUM(C78:C79)</f>
        <v>0</v>
      </c>
      <c r="D77" s="157">
        <f t="shared" ref="D77" si="294">SUM(D78:D79)</f>
        <v>0</v>
      </c>
      <c r="E77" s="157">
        <f t="shared" ref="E77" si="295">SUM(E78:E79)</f>
        <v>0</v>
      </c>
      <c r="F77" s="157">
        <f t="shared" ref="F77" si="296">SUM(F78:F79)</f>
        <v>0</v>
      </c>
      <c r="G77" s="157">
        <f t="shared" ref="G77" si="297">SUM(G78:G79)</f>
        <v>0</v>
      </c>
      <c r="H77" s="157">
        <f t="shared" ref="H77" si="298">SUM(H78:H79)</f>
        <v>0</v>
      </c>
      <c r="I77" s="157">
        <f t="shared" ref="I77" si="299">SUM(I78:I79)</f>
        <v>0</v>
      </c>
      <c r="J77" s="157">
        <f t="shared" ref="J77" si="300">SUM(J78:J79)</f>
        <v>0</v>
      </c>
      <c r="K77" s="157">
        <f t="shared" ref="K77" si="301">SUM(K78:K79)</f>
        <v>0</v>
      </c>
      <c r="L77" s="157">
        <f t="shared" ref="L77" si="302">SUM(L78:L79)</f>
        <v>0</v>
      </c>
      <c r="M77" s="157">
        <f t="shared" ref="M77" si="303">SUM(M78:M79)</f>
        <v>0</v>
      </c>
      <c r="N77" s="157">
        <f t="shared" ref="N77" si="304">SUM(N78:N79)</f>
        <v>0</v>
      </c>
      <c r="O77" s="157">
        <f t="shared" ref="O77" si="305">SUM(O78:O79)</f>
        <v>0</v>
      </c>
      <c r="P77" s="157">
        <f t="shared" ref="P77" si="306">SUM(P78:P79)</f>
        <v>0</v>
      </c>
      <c r="Q77" s="157">
        <f t="shared" ref="Q77" si="307">SUM(Q78:Q79)</f>
        <v>0</v>
      </c>
    </row>
    <row r="78" spans="1:17" ht="12" customHeight="1" x14ac:dyDescent="0.25">
      <c r="A78" s="23" t="s">
        <v>109</v>
      </c>
      <c r="B78" s="156"/>
      <c r="C78" s="156">
        <v>0</v>
      </c>
      <c r="D78" s="156">
        <v>0</v>
      </c>
      <c r="E78" s="156">
        <v>0</v>
      </c>
      <c r="F78" s="156">
        <v>0</v>
      </c>
      <c r="G78" s="156">
        <v>0</v>
      </c>
      <c r="H78" s="156">
        <v>0</v>
      </c>
      <c r="I78" s="156">
        <v>0</v>
      </c>
      <c r="J78" s="156">
        <v>0</v>
      </c>
      <c r="K78" s="156">
        <v>0</v>
      </c>
      <c r="L78" s="156">
        <v>0</v>
      </c>
      <c r="M78" s="156">
        <v>0</v>
      </c>
      <c r="N78" s="156">
        <v>0</v>
      </c>
      <c r="O78" s="156">
        <v>0</v>
      </c>
      <c r="P78" s="156">
        <v>0</v>
      </c>
      <c r="Q78" s="156">
        <v>0</v>
      </c>
    </row>
    <row r="79" spans="1:17" ht="12" customHeight="1" x14ac:dyDescent="0.25">
      <c r="A79" s="29" t="s">
        <v>140</v>
      </c>
      <c r="B79" s="57"/>
      <c r="C79" s="57">
        <v>0</v>
      </c>
      <c r="D79" s="57">
        <v>0</v>
      </c>
      <c r="E79" s="57">
        <v>0</v>
      </c>
      <c r="F79" s="57">
        <v>0</v>
      </c>
      <c r="G79" s="57">
        <v>0</v>
      </c>
      <c r="H79" s="57">
        <v>0</v>
      </c>
      <c r="I79" s="57">
        <v>0</v>
      </c>
      <c r="J79" s="57">
        <v>0</v>
      </c>
      <c r="K79" s="57">
        <v>0</v>
      </c>
      <c r="L79" s="57">
        <v>0</v>
      </c>
      <c r="M79" s="57">
        <v>0</v>
      </c>
      <c r="N79" s="57">
        <v>0</v>
      </c>
      <c r="O79" s="57">
        <v>0</v>
      </c>
      <c r="P79" s="57">
        <v>0</v>
      </c>
      <c r="Q79" s="57"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308">SUM(C82,C85,C87,C100)</f>
        <v>0.17836477687106078</v>
      </c>
      <c r="D81" s="168">
        <f t="shared" ref="D81" si="309">SUM(D82,D85,D87,D100)</f>
        <v>0.51282343343700876</v>
      </c>
      <c r="E81" s="168">
        <f t="shared" ref="E81" si="310">SUM(E82,E85,E87,E100)</f>
        <v>0.1562960758674683</v>
      </c>
      <c r="F81" s="168">
        <f t="shared" ref="F81" si="311">SUM(F82,F85,F87,F100)</f>
        <v>0.71473835783330797</v>
      </c>
      <c r="G81" s="168">
        <f t="shared" ref="G81" si="312">SUM(G82,G85,G87,G100)</f>
        <v>0.37635534326002562</v>
      </c>
      <c r="H81" s="168">
        <f t="shared" ref="H81" si="313">SUM(H82,H85,H87,H100)</f>
        <v>0.13833265498301783</v>
      </c>
      <c r="I81" s="168">
        <f t="shared" ref="I81" si="314">SUM(I82,I85,I87,I100)</f>
        <v>0.15395011644902626</v>
      </c>
      <c r="J81" s="168">
        <f t="shared" ref="J81" si="315">SUM(J82,J85,J87,J100)</f>
        <v>0.65808811821628632</v>
      </c>
      <c r="K81" s="168">
        <f t="shared" ref="K81" si="316">SUM(K82,K85,K87,K100)</f>
        <v>0.4434187141979391</v>
      </c>
      <c r="L81" s="168">
        <f t="shared" ref="L81" si="317">SUM(L82,L85,L87,L100)</f>
        <v>0.2994030414557009</v>
      </c>
      <c r="M81" s="168">
        <f t="shared" ref="M81" si="318">SUM(M82,M85,M87,M100)</f>
        <v>0.24887737440318131</v>
      </c>
      <c r="N81" s="168">
        <f t="shared" ref="N81" si="319">SUM(N82,N85,N87,N100)</f>
        <v>0.92612269485899423</v>
      </c>
      <c r="O81" s="168">
        <f t="shared" ref="O81" si="320">SUM(O82,O85,O87,O100)</f>
        <v>0.55178948396887328</v>
      </c>
      <c r="P81" s="168">
        <f t="shared" ref="P81" si="321">SUM(P82,P85,P87,P100)</f>
        <v>0.22122853608446047</v>
      </c>
      <c r="Q81" s="168">
        <f t="shared" ref="Q81" si="322">SUM(Q82,Q85,Q87,Q100)</f>
        <v>0.5349888568803709</v>
      </c>
    </row>
    <row r="82" spans="1:17" ht="12.95" customHeight="1" x14ac:dyDescent="0.25">
      <c r="A82" s="158" t="s">
        <v>65</v>
      </c>
      <c r="B82" s="157"/>
      <c r="C82" s="157">
        <f t="shared" ref="C82:Q82" si="323">SUM(C83:C84)</f>
        <v>8.4412797283901331E-2</v>
      </c>
      <c r="D82" s="157">
        <f t="shared" si="323"/>
        <v>0.26579999628449558</v>
      </c>
      <c r="E82" s="157">
        <f t="shared" si="323"/>
        <v>7.4259624949651562E-2</v>
      </c>
      <c r="F82" s="157">
        <f t="shared" si="323"/>
        <v>0.34234973424957332</v>
      </c>
      <c r="G82" s="157">
        <f t="shared" si="323"/>
        <v>0.18791597164373267</v>
      </c>
      <c r="H82" s="157">
        <f t="shared" si="323"/>
        <v>5.0958299818708086E-2</v>
      </c>
      <c r="I82" s="157">
        <f t="shared" si="323"/>
        <v>7.4315073935430229E-2</v>
      </c>
      <c r="J82" s="157">
        <f t="shared" si="323"/>
        <v>0.3050055425530161</v>
      </c>
      <c r="K82" s="157">
        <f t="shared" si="323"/>
        <v>0.17909109913430035</v>
      </c>
      <c r="L82" s="157">
        <f t="shared" si="323"/>
        <v>6.9161314614925876E-2</v>
      </c>
      <c r="M82" s="157">
        <f t="shared" si="323"/>
        <v>8.2090233389719436E-2</v>
      </c>
      <c r="N82" s="157">
        <f t="shared" si="323"/>
        <v>0.3384260719742842</v>
      </c>
      <c r="O82" s="157">
        <f t="shared" si="323"/>
        <v>0.18157390920884858</v>
      </c>
      <c r="P82" s="157">
        <f t="shared" si="323"/>
        <v>5.0493947912184298E-2</v>
      </c>
      <c r="Q82" s="157">
        <f t="shared" si="323"/>
        <v>0.16893709069997165</v>
      </c>
    </row>
    <row r="83" spans="1:17" ht="12" customHeight="1" x14ac:dyDescent="0.25">
      <c r="A83" s="23" t="s">
        <v>157</v>
      </c>
      <c r="B83" s="156"/>
      <c r="C83" s="156">
        <v>8.3949534192099606E-2</v>
      </c>
      <c r="D83" s="156">
        <v>0.26379668917484383</v>
      </c>
      <c r="E83" s="156">
        <v>7.3045648855645837E-2</v>
      </c>
      <c r="F83" s="156">
        <v>0.33709830743972563</v>
      </c>
      <c r="G83" s="156">
        <v>0.18669237722388005</v>
      </c>
      <c r="H83" s="156">
        <v>5.0558885905694975E-2</v>
      </c>
      <c r="I83" s="156">
        <v>7.1512756278060197E-2</v>
      </c>
      <c r="J83" s="156">
        <v>0.29770125836071515</v>
      </c>
      <c r="K83" s="156">
        <v>0.17795957853477623</v>
      </c>
      <c r="L83" s="156">
        <v>6.802946815858063E-2</v>
      </c>
      <c r="M83" s="156">
        <v>8.1295109662596746E-2</v>
      </c>
      <c r="N83" s="156">
        <v>0.33613918478961213</v>
      </c>
      <c r="O83" s="156">
        <v>0.18032749353353739</v>
      </c>
      <c r="P83" s="156">
        <v>4.9929749944719548E-2</v>
      </c>
      <c r="Q83" s="156">
        <v>0.166491525957984</v>
      </c>
    </row>
    <row r="84" spans="1:17" ht="12" customHeight="1" x14ac:dyDescent="0.25">
      <c r="A84" s="23" t="s">
        <v>60</v>
      </c>
      <c r="B84" s="156"/>
      <c r="C84" s="156">
        <v>4.6326309180172849E-4</v>
      </c>
      <c r="D84" s="156">
        <v>2.0033071096517644E-3</v>
      </c>
      <c r="E84" s="156">
        <v>1.2139760940057262E-3</v>
      </c>
      <c r="F84" s="156">
        <v>5.2514268098476724E-3</v>
      </c>
      <c r="G84" s="156">
        <v>1.2235944198526114E-3</v>
      </c>
      <c r="H84" s="156">
        <v>3.9941391301311226E-4</v>
      </c>
      <c r="I84" s="156">
        <v>2.8023176573700372E-3</v>
      </c>
      <c r="J84" s="156">
        <v>7.3042841923009263E-3</v>
      </c>
      <c r="K84" s="156">
        <v>1.1315205995241114E-3</v>
      </c>
      <c r="L84" s="156">
        <v>1.1318464563452406E-3</v>
      </c>
      <c r="M84" s="156">
        <v>7.9512372712268781E-4</v>
      </c>
      <c r="N84" s="156">
        <v>2.2868871846720715E-3</v>
      </c>
      <c r="O84" s="156">
        <v>1.246415675311207E-3</v>
      </c>
      <c r="P84" s="156">
        <v>5.6419796746474894E-4</v>
      </c>
      <c r="Q84" s="156">
        <v>2.4455647419876383E-3</v>
      </c>
    </row>
    <row r="85" spans="1:17" ht="12.95" customHeight="1" x14ac:dyDescent="0.25">
      <c r="A85" s="158" t="s">
        <v>112</v>
      </c>
      <c r="B85" s="157"/>
      <c r="C85" s="157">
        <f t="shared" ref="C85:Q85" si="324">C86</f>
        <v>2.6703904148415527E-2</v>
      </c>
      <c r="D85" s="157">
        <f t="shared" si="324"/>
        <v>4.4564727019632135E-2</v>
      </c>
      <c r="E85" s="157">
        <f t="shared" si="324"/>
        <v>2.2826552019082784E-2</v>
      </c>
      <c r="F85" s="157">
        <f t="shared" si="324"/>
        <v>7.196229737194948E-2</v>
      </c>
      <c r="G85" s="157">
        <f t="shared" si="324"/>
        <v>4.440575224014319E-2</v>
      </c>
      <c r="H85" s="157">
        <f t="shared" si="324"/>
        <v>2.7209745770319364E-2</v>
      </c>
      <c r="I85" s="157">
        <f t="shared" si="324"/>
        <v>1.0493448906060568E-2</v>
      </c>
      <c r="J85" s="157">
        <f t="shared" si="324"/>
        <v>6.1517827981047254E-2</v>
      </c>
      <c r="K85" s="157">
        <f t="shared" si="324"/>
        <v>0.11885791330663342</v>
      </c>
      <c r="L85" s="157">
        <f t="shared" si="324"/>
        <v>0.14266610747207553</v>
      </c>
      <c r="M85" s="157">
        <f t="shared" si="324"/>
        <v>8.9944495385222506E-2</v>
      </c>
      <c r="N85" s="157">
        <f t="shared" si="324"/>
        <v>0.23662757433641973</v>
      </c>
      <c r="O85" s="157">
        <f t="shared" si="324"/>
        <v>0.15863456660300587</v>
      </c>
      <c r="P85" s="157">
        <f t="shared" si="324"/>
        <v>0.10237787136357843</v>
      </c>
      <c r="Q85" s="157">
        <f t="shared" si="324"/>
        <v>0.1640952595987388</v>
      </c>
    </row>
    <row r="86" spans="1:17" ht="12" customHeight="1" x14ac:dyDescent="0.25">
      <c r="A86" s="23" t="s">
        <v>60</v>
      </c>
      <c r="B86" s="156"/>
      <c r="C86" s="156">
        <v>2.6703904148415527E-2</v>
      </c>
      <c r="D86" s="156">
        <v>4.4564727019632135E-2</v>
      </c>
      <c r="E86" s="156">
        <v>2.2826552019082784E-2</v>
      </c>
      <c r="F86" s="156">
        <v>7.196229737194948E-2</v>
      </c>
      <c r="G86" s="156">
        <v>4.440575224014319E-2</v>
      </c>
      <c r="H86" s="156">
        <v>2.7209745770319364E-2</v>
      </c>
      <c r="I86" s="156">
        <v>1.0493448906060568E-2</v>
      </c>
      <c r="J86" s="156">
        <v>6.1517827981047254E-2</v>
      </c>
      <c r="K86" s="156">
        <v>0.11885791330663342</v>
      </c>
      <c r="L86" s="156">
        <v>0.14266610747207553</v>
      </c>
      <c r="M86" s="156">
        <v>8.9944495385222506E-2</v>
      </c>
      <c r="N86" s="156">
        <v>0.23662757433641973</v>
      </c>
      <c r="O86" s="156">
        <v>0.15863456660300587</v>
      </c>
      <c r="P86" s="156">
        <v>0.10237787136357843</v>
      </c>
      <c r="Q86" s="156">
        <v>0.1640952595987388</v>
      </c>
    </row>
    <row r="87" spans="1:17" ht="12" customHeight="1" x14ac:dyDescent="0.25">
      <c r="A87" s="158" t="s">
        <v>63</v>
      </c>
      <c r="B87" s="157"/>
      <c r="C87" s="157">
        <f t="shared" ref="C87" si="325">SUM(C88:C89,C92:C93,C96:C97)</f>
        <v>4.988943857348381E-2</v>
      </c>
      <c r="D87" s="157">
        <f t="shared" ref="D87" si="326">SUM(D88:D89,D92:D93,D96:D97)</f>
        <v>0.15046726076110026</v>
      </c>
      <c r="E87" s="157">
        <f t="shared" ref="E87" si="327">SUM(E88:E89,E92:E93,E96:E97)</f>
        <v>4.3000053532984944E-2</v>
      </c>
      <c r="F87" s="157">
        <f t="shared" ref="F87" si="328">SUM(F88:F89,F92:F93,F96:F97)</f>
        <v>0.21217342754730317</v>
      </c>
      <c r="G87" s="157">
        <f t="shared" ref="G87" si="329">SUM(G88:G89,G92:G93,G96:G97)</f>
        <v>0.10303170607259743</v>
      </c>
      <c r="H87" s="157">
        <f t="shared" ref="H87" si="330">SUM(H88:H89,H92:H93,H96:H97)</f>
        <v>4.0919314230583627E-2</v>
      </c>
      <c r="I87" s="157">
        <f t="shared" ref="I87" si="331">SUM(I88:I89,I92:I93,I96:I97)</f>
        <v>4.680752123848958E-2</v>
      </c>
      <c r="J87" s="157">
        <f t="shared" ref="J87" si="332">SUM(J88:J89,J92:J93,J96:J97)</f>
        <v>0.19616729875443181</v>
      </c>
      <c r="K87" s="157">
        <f t="shared" ref="K87" si="333">SUM(K88:K89,K92:K93,K96:K97)</f>
        <v>9.6421347519225389E-2</v>
      </c>
      <c r="L87" s="157">
        <f t="shared" ref="L87" si="334">SUM(L88:L89,L92:L93,L96:L97)</f>
        <v>5.9064789179351498E-2</v>
      </c>
      <c r="M87" s="157">
        <f t="shared" ref="M87" si="335">SUM(M88:M89,M92:M93,M96:M97)</f>
        <v>5.5073177077340441E-2</v>
      </c>
      <c r="N87" s="157">
        <f t="shared" ref="N87" si="336">SUM(N88:N89,N92:N93,N96:N97)</f>
        <v>0.23232302559495566</v>
      </c>
      <c r="O87" s="157">
        <f t="shared" ref="O87" si="337">SUM(O88:O89,O92:O93,O96:O97)</f>
        <v>0.14535958749917213</v>
      </c>
      <c r="P87" s="157">
        <f t="shared" ref="P87" si="338">SUM(P88:P89,P92:P93,P96:P97)</f>
        <v>4.858537506679339E-2</v>
      </c>
      <c r="Q87" s="157">
        <f t="shared" ref="Q87" si="339">SUM(Q88:Q89,Q92:Q93,Q96:Q97)</f>
        <v>0.13982605940599493</v>
      </c>
    </row>
    <row r="88" spans="1:17" ht="12" customHeight="1" x14ac:dyDescent="0.25">
      <c r="A88" s="167" t="s">
        <v>156</v>
      </c>
      <c r="B88" s="132"/>
      <c r="C88" s="132">
        <v>0</v>
      </c>
      <c r="D88" s="132">
        <v>0</v>
      </c>
      <c r="E88" s="132">
        <v>0</v>
      </c>
      <c r="F88" s="132">
        <v>0</v>
      </c>
      <c r="G88" s="132">
        <v>0</v>
      </c>
      <c r="H88" s="132">
        <v>0</v>
      </c>
      <c r="I88" s="132">
        <v>0</v>
      </c>
      <c r="J88" s="132">
        <v>0</v>
      </c>
      <c r="K88" s="132">
        <v>0</v>
      </c>
      <c r="L88" s="132">
        <v>0</v>
      </c>
      <c r="M88" s="132">
        <v>0</v>
      </c>
      <c r="N88" s="132">
        <v>0</v>
      </c>
      <c r="O88" s="132">
        <v>0</v>
      </c>
      <c r="P88" s="132">
        <v>0</v>
      </c>
      <c r="Q88" s="132">
        <v>0</v>
      </c>
    </row>
    <row r="89" spans="1:17" ht="12" customHeight="1" x14ac:dyDescent="0.25">
      <c r="A89" s="167" t="s">
        <v>155</v>
      </c>
      <c r="B89" s="132"/>
      <c r="C89" s="132">
        <f t="shared" ref="C89" si="340">SUM(C90:C91)</f>
        <v>0</v>
      </c>
      <c r="D89" s="132">
        <f t="shared" ref="D89" si="341">SUM(D90:D91)</f>
        <v>0</v>
      </c>
      <c r="E89" s="132">
        <f t="shared" ref="E89" si="342">SUM(E90:E91)</f>
        <v>0</v>
      </c>
      <c r="F89" s="132">
        <f t="shared" ref="F89" si="343">SUM(F90:F91)</f>
        <v>0</v>
      </c>
      <c r="G89" s="132">
        <f t="shared" ref="G89" si="344">SUM(G90:G91)</f>
        <v>0</v>
      </c>
      <c r="H89" s="132">
        <f t="shared" ref="H89" si="345">SUM(H90:H91)</f>
        <v>0</v>
      </c>
      <c r="I89" s="132">
        <f t="shared" ref="I89" si="346">SUM(I90:I91)</f>
        <v>0</v>
      </c>
      <c r="J89" s="132">
        <f t="shared" ref="J89" si="347">SUM(J90:J91)</f>
        <v>0</v>
      </c>
      <c r="K89" s="132">
        <f t="shared" ref="K89" si="348">SUM(K90:K91)</f>
        <v>0</v>
      </c>
      <c r="L89" s="132">
        <f t="shared" ref="L89" si="349">SUM(L90:L91)</f>
        <v>0</v>
      </c>
      <c r="M89" s="132">
        <f t="shared" ref="M89" si="350">SUM(M90:M91)</f>
        <v>0</v>
      </c>
      <c r="N89" s="132">
        <f t="shared" ref="N89" si="351">SUM(N90:N91)</f>
        <v>0</v>
      </c>
      <c r="O89" s="132">
        <f t="shared" ref="O89" si="352">SUM(O90:O91)</f>
        <v>0</v>
      </c>
      <c r="P89" s="132">
        <f t="shared" ref="P89" si="353">SUM(P90:P91)</f>
        <v>0</v>
      </c>
      <c r="Q89" s="132">
        <f t="shared" ref="Q89" si="354">SUM(Q90:Q91)</f>
        <v>0</v>
      </c>
    </row>
    <row r="90" spans="1:17" ht="12" customHeight="1" x14ac:dyDescent="0.25">
      <c r="A90" s="166" t="s">
        <v>55</v>
      </c>
      <c r="B90" s="165"/>
      <c r="C90" s="165">
        <v>0</v>
      </c>
      <c r="D90" s="165">
        <v>0</v>
      </c>
      <c r="E90" s="165">
        <v>0</v>
      </c>
      <c r="F90" s="165">
        <v>0</v>
      </c>
      <c r="G90" s="165">
        <v>0</v>
      </c>
      <c r="H90" s="165">
        <v>0</v>
      </c>
      <c r="I90" s="165">
        <v>0</v>
      </c>
      <c r="J90" s="165">
        <v>0</v>
      </c>
      <c r="K90" s="165">
        <v>0</v>
      </c>
      <c r="L90" s="165">
        <v>0</v>
      </c>
      <c r="M90" s="165">
        <v>0</v>
      </c>
      <c r="N90" s="165">
        <v>0</v>
      </c>
      <c r="O90" s="165">
        <v>0</v>
      </c>
      <c r="P90" s="165">
        <v>0</v>
      </c>
      <c r="Q90" s="165">
        <v>0</v>
      </c>
    </row>
    <row r="91" spans="1:17" ht="12" customHeight="1" x14ac:dyDescent="0.25">
      <c r="A91" s="147" t="s">
        <v>59</v>
      </c>
      <c r="B91" s="164"/>
      <c r="C91" s="164">
        <v>0</v>
      </c>
      <c r="D91" s="164">
        <v>0</v>
      </c>
      <c r="E91" s="164">
        <v>0</v>
      </c>
      <c r="F91" s="164">
        <v>0</v>
      </c>
      <c r="G91" s="164">
        <v>0</v>
      </c>
      <c r="H91" s="164">
        <v>0</v>
      </c>
      <c r="I91" s="164">
        <v>0</v>
      </c>
      <c r="J91" s="164">
        <v>0</v>
      </c>
      <c r="K91" s="164">
        <v>0</v>
      </c>
      <c r="L91" s="164">
        <v>0</v>
      </c>
      <c r="M91" s="164">
        <v>0</v>
      </c>
      <c r="N91" s="164">
        <v>0</v>
      </c>
      <c r="O91" s="164">
        <v>0</v>
      </c>
      <c r="P91" s="164">
        <v>0</v>
      </c>
      <c r="Q91" s="164">
        <v>0</v>
      </c>
    </row>
    <row r="92" spans="1:17" ht="12" customHeight="1" x14ac:dyDescent="0.25">
      <c r="A92" s="163" t="s">
        <v>144</v>
      </c>
      <c r="B92" s="162"/>
      <c r="C92" s="162">
        <v>0</v>
      </c>
      <c r="D92" s="162">
        <v>0</v>
      </c>
      <c r="E92" s="162">
        <v>0</v>
      </c>
      <c r="F92" s="162">
        <v>0</v>
      </c>
      <c r="G92" s="162">
        <v>0</v>
      </c>
      <c r="H92" s="162">
        <v>0</v>
      </c>
      <c r="I92" s="162">
        <v>0</v>
      </c>
      <c r="J92" s="162">
        <v>0</v>
      </c>
      <c r="K92" s="162">
        <v>0</v>
      </c>
      <c r="L92" s="162">
        <v>0</v>
      </c>
      <c r="M92" s="162">
        <v>0</v>
      </c>
      <c r="N92" s="162">
        <v>0</v>
      </c>
      <c r="O92" s="162">
        <v>0</v>
      </c>
      <c r="P92" s="162">
        <v>0</v>
      </c>
      <c r="Q92" s="162">
        <v>0</v>
      </c>
    </row>
    <row r="93" spans="1:17" ht="12" customHeight="1" x14ac:dyDescent="0.25">
      <c r="A93" s="161" t="s">
        <v>143</v>
      </c>
      <c r="B93" s="160"/>
      <c r="C93" s="160">
        <f t="shared" ref="C93" si="355">SUM(C94:C95)</f>
        <v>0</v>
      </c>
      <c r="D93" s="160">
        <f t="shared" ref="D93" si="356">SUM(D94:D95)</f>
        <v>0</v>
      </c>
      <c r="E93" s="160">
        <f t="shared" ref="E93" si="357">SUM(E94:E95)</f>
        <v>0</v>
      </c>
      <c r="F93" s="160">
        <f t="shared" ref="F93" si="358">SUM(F94:F95)</f>
        <v>0</v>
      </c>
      <c r="G93" s="160">
        <f t="shared" ref="G93" si="359">SUM(G94:G95)</f>
        <v>0</v>
      </c>
      <c r="H93" s="160">
        <f t="shared" ref="H93" si="360">SUM(H94:H95)</f>
        <v>0</v>
      </c>
      <c r="I93" s="160">
        <f t="shared" ref="I93" si="361">SUM(I94:I95)</f>
        <v>0</v>
      </c>
      <c r="J93" s="160">
        <f t="shared" ref="J93" si="362">SUM(J94:J95)</f>
        <v>0</v>
      </c>
      <c r="K93" s="160">
        <f t="shared" ref="K93" si="363">SUM(K94:K95)</f>
        <v>0</v>
      </c>
      <c r="L93" s="160">
        <f t="shared" ref="L93" si="364">SUM(L94:L95)</f>
        <v>0</v>
      </c>
      <c r="M93" s="160">
        <f t="shared" ref="M93" si="365">SUM(M94:M95)</f>
        <v>0</v>
      </c>
      <c r="N93" s="160">
        <f t="shared" ref="N93" si="366">SUM(N94:N95)</f>
        <v>0</v>
      </c>
      <c r="O93" s="160">
        <f t="shared" ref="O93" si="367">SUM(O94:O95)</f>
        <v>0</v>
      </c>
      <c r="P93" s="160">
        <f t="shared" ref="P93" si="368">SUM(P94:P95)</f>
        <v>0</v>
      </c>
      <c r="Q93" s="160">
        <f t="shared" ref="Q93" si="369">SUM(Q94:Q95)</f>
        <v>0</v>
      </c>
    </row>
    <row r="94" spans="1:17" ht="12" customHeight="1" x14ac:dyDescent="0.25">
      <c r="A94" s="148" t="s">
        <v>57</v>
      </c>
      <c r="B94" s="156"/>
      <c r="C94" s="156">
        <v>0</v>
      </c>
      <c r="D94" s="156">
        <v>0</v>
      </c>
      <c r="E94" s="156">
        <v>0</v>
      </c>
      <c r="F94" s="156">
        <v>0</v>
      </c>
      <c r="G94" s="156">
        <v>0</v>
      </c>
      <c r="H94" s="156">
        <v>0</v>
      </c>
      <c r="I94" s="156">
        <v>0</v>
      </c>
      <c r="J94" s="156">
        <v>0</v>
      </c>
      <c r="K94" s="156">
        <v>0</v>
      </c>
      <c r="L94" s="156">
        <v>0</v>
      </c>
      <c r="M94" s="156">
        <v>0</v>
      </c>
      <c r="N94" s="156">
        <v>0</v>
      </c>
      <c r="O94" s="156">
        <v>0</v>
      </c>
      <c r="P94" s="156">
        <v>0</v>
      </c>
      <c r="Q94" s="156">
        <v>0</v>
      </c>
    </row>
    <row r="95" spans="1:17" ht="12" customHeight="1" x14ac:dyDescent="0.25">
      <c r="A95" s="148" t="s">
        <v>59</v>
      </c>
      <c r="B95" s="156"/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0</v>
      </c>
      <c r="I95" s="156">
        <v>0</v>
      </c>
      <c r="J95" s="156">
        <v>0</v>
      </c>
      <c r="K95" s="156">
        <v>0</v>
      </c>
      <c r="L95" s="156">
        <v>0</v>
      </c>
      <c r="M95" s="156">
        <v>0</v>
      </c>
      <c r="N95" s="156">
        <v>0</v>
      </c>
      <c r="O95" s="156">
        <v>0</v>
      </c>
      <c r="P95" s="156">
        <v>0</v>
      </c>
      <c r="Q95" s="156">
        <v>0</v>
      </c>
    </row>
    <row r="96" spans="1:17" ht="12" customHeight="1" x14ac:dyDescent="0.25">
      <c r="A96" s="163" t="s">
        <v>142</v>
      </c>
      <c r="B96" s="162"/>
      <c r="C96" s="162">
        <v>1.1045667770690281E-2</v>
      </c>
      <c r="D96" s="162">
        <v>8.8610125165493169E-3</v>
      </c>
      <c r="E96" s="162">
        <v>1.0698192093127881E-2</v>
      </c>
      <c r="F96" s="162">
        <v>0</v>
      </c>
      <c r="G96" s="162">
        <v>8.2859599325052352E-3</v>
      </c>
      <c r="H96" s="162">
        <v>7.0164447128311007E-3</v>
      </c>
      <c r="I96" s="162">
        <v>0</v>
      </c>
      <c r="J96" s="162">
        <v>6.7328369231350214E-3</v>
      </c>
      <c r="K96" s="162">
        <v>0</v>
      </c>
      <c r="L96" s="162">
        <v>0</v>
      </c>
      <c r="M96" s="162">
        <v>3.7927310292104454E-3</v>
      </c>
      <c r="N96" s="162">
        <v>0</v>
      </c>
      <c r="O96" s="162">
        <v>0</v>
      </c>
      <c r="P96" s="162">
        <v>7.9842231360723967E-5</v>
      </c>
      <c r="Q96" s="162">
        <v>0</v>
      </c>
    </row>
    <row r="97" spans="1:17" ht="12" customHeight="1" x14ac:dyDescent="0.25">
      <c r="A97" s="161" t="s">
        <v>141</v>
      </c>
      <c r="B97" s="160"/>
      <c r="C97" s="160">
        <f t="shared" ref="C97" si="370">SUM(C98:C99)</f>
        <v>3.8843770802793533E-2</v>
      </c>
      <c r="D97" s="160">
        <f t="shared" ref="D97" si="371">SUM(D98:D99)</f>
        <v>0.14160624824455095</v>
      </c>
      <c r="E97" s="160">
        <f t="shared" ref="E97" si="372">SUM(E98:E99)</f>
        <v>3.2301861439857062E-2</v>
      </c>
      <c r="F97" s="160">
        <f t="shared" ref="F97" si="373">SUM(F98:F99)</f>
        <v>0.21217342754730317</v>
      </c>
      <c r="G97" s="160">
        <f t="shared" ref="G97" si="374">SUM(G98:G99)</f>
        <v>9.4745746140092194E-2</v>
      </c>
      <c r="H97" s="160">
        <f t="shared" ref="H97" si="375">SUM(H98:H99)</f>
        <v>3.3902869517752524E-2</v>
      </c>
      <c r="I97" s="160">
        <f t="shared" ref="I97" si="376">SUM(I98:I99)</f>
        <v>4.680752123848958E-2</v>
      </c>
      <c r="J97" s="160">
        <f t="shared" ref="J97" si="377">SUM(J98:J99)</f>
        <v>0.18943446183129678</v>
      </c>
      <c r="K97" s="160">
        <f t="shared" ref="K97" si="378">SUM(K98:K99)</f>
        <v>9.6421347519225389E-2</v>
      </c>
      <c r="L97" s="160">
        <f t="shared" ref="L97" si="379">SUM(L98:L99)</f>
        <v>5.9064789179351498E-2</v>
      </c>
      <c r="M97" s="160">
        <f t="shared" ref="M97" si="380">SUM(M98:M99)</f>
        <v>5.1280446048129993E-2</v>
      </c>
      <c r="N97" s="160">
        <f t="shared" ref="N97" si="381">SUM(N98:N99)</f>
        <v>0.23232302559495566</v>
      </c>
      <c r="O97" s="160">
        <f t="shared" ref="O97" si="382">SUM(O98:O99)</f>
        <v>0.14535958749917213</v>
      </c>
      <c r="P97" s="160">
        <f t="shared" ref="P97" si="383">SUM(P98:P99)</f>
        <v>4.8505532835432665E-2</v>
      </c>
      <c r="Q97" s="160">
        <f t="shared" ref="Q97" si="384">SUM(Q98:Q99)</f>
        <v>0.13982605940599493</v>
      </c>
    </row>
    <row r="98" spans="1:17" ht="12" customHeight="1" x14ac:dyDescent="0.25">
      <c r="A98" s="148" t="s">
        <v>60</v>
      </c>
      <c r="B98" s="156"/>
      <c r="C98" s="156">
        <v>3.9405686146561992E-4</v>
      </c>
      <c r="D98" s="156">
        <v>2.9757017353789794E-3</v>
      </c>
      <c r="E98" s="156">
        <v>6.9458727849935355E-4</v>
      </c>
      <c r="F98" s="156">
        <v>4.6582620464483719E-3</v>
      </c>
      <c r="G98" s="156">
        <v>1.2169915885377742E-2</v>
      </c>
      <c r="H98" s="156">
        <v>1.6778054171408228E-3</v>
      </c>
      <c r="I98" s="156">
        <v>1.19766838722643E-3</v>
      </c>
      <c r="J98" s="156">
        <v>4.9513979317240102E-3</v>
      </c>
      <c r="K98" s="156">
        <v>2.4798121192496515E-3</v>
      </c>
      <c r="L98" s="156">
        <v>1.6059128195234163E-3</v>
      </c>
      <c r="M98" s="156">
        <v>1.3772802850037479E-3</v>
      </c>
      <c r="N98" s="156">
        <v>6.0243621377230969E-3</v>
      </c>
      <c r="O98" s="156">
        <v>3.7310954018104697E-3</v>
      </c>
      <c r="P98" s="156">
        <v>2.0511661814718043E-3</v>
      </c>
      <c r="Q98" s="156">
        <v>1.3995005332227826E-2</v>
      </c>
    </row>
    <row r="99" spans="1:17" ht="12" customHeight="1" x14ac:dyDescent="0.25">
      <c r="A99" s="148" t="s">
        <v>59</v>
      </c>
      <c r="B99" s="156"/>
      <c r="C99" s="156">
        <v>3.8449713941327915E-2</v>
      </c>
      <c r="D99" s="156">
        <v>0.13863054650917198</v>
      </c>
      <c r="E99" s="156">
        <v>3.160727416135771E-2</v>
      </c>
      <c r="F99" s="156">
        <v>0.2075151655008548</v>
      </c>
      <c r="G99" s="156">
        <v>8.2575830254714447E-2</v>
      </c>
      <c r="H99" s="156">
        <v>3.2225064100611704E-2</v>
      </c>
      <c r="I99" s="156">
        <v>4.560985285126315E-2</v>
      </c>
      <c r="J99" s="156">
        <v>0.18448306389957278</v>
      </c>
      <c r="K99" s="156">
        <v>9.394153539997574E-2</v>
      </c>
      <c r="L99" s="156">
        <v>5.7458876359828083E-2</v>
      </c>
      <c r="M99" s="156">
        <v>4.9903165763126249E-2</v>
      </c>
      <c r="N99" s="156">
        <v>0.22629866345723257</v>
      </c>
      <c r="O99" s="156">
        <v>0.14162849209736167</v>
      </c>
      <c r="P99" s="156">
        <v>4.6454366653960862E-2</v>
      </c>
      <c r="Q99" s="156">
        <v>0.1258310540737671</v>
      </c>
    </row>
    <row r="100" spans="1:17" ht="12" customHeight="1" x14ac:dyDescent="0.25">
      <c r="A100" s="158" t="s">
        <v>62</v>
      </c>
      <c r="B100" s="157"/>
      <c r="C100" s="157">
        <f t="shared" ref="C100" si="385">SUM(C101:C103)</f>
        <v>1.7358636865260124E-2</v>
      </c>
      <c r="D100" s="157">
        <f t="shared" ref="D100" si="386">SUM(D101:D103)</f>
        <v>5.1991449371780844E-2</v>
      </c>
      <c r="E100" s="157">
        <f t="shared" ref="E100" si="387">SUM(E101:E103)</f>
        <v>1.6209845365749005E-2</v>
      </c>
      <c r="F100" s="157">
        <f t="shared" ref="F100" si="388">SUM(F101:F103)</f>
        <v>8.8252898664481938E-2</v>
      </c>
      <c r="G100" s="157">
        <f t="shared" ref="G100" si="389">SUM(G101:G103)</f>
        <v>4.1001913303552358E-2</v>
      </c>
      <c r="H100" s="157">
        <f t="shared" ref="H100" si="390">SUM(H101:H103)</f>
        <v>1.924529516340677E-2</v>
      </c>
      <c r="I100" s="157">
        <f t="shared" ref="I100" si="391">SUM(I101:I103)</f>
        <v>2.2334072369045898E-2</v>
      </c>
      <c r="J100" s="157">
        <f t="shared" ref="J100" si="392">SUM(J101:J103)</f>
        <v>9.5397448927791062E-2</v>
      </c>
      <c r="K100" s="157">
        <f t="shared" ref="K100" si="393">SUM(K101:K103)</f>
        <v>4.9048354237779965E-2</v>
      </c>
      <c r="L100" s="157">
        <f t="shared" ref="L100" si="394">SUM(L101:L103)</f>
        <v>2.8510830189348024E-2</v>
      </c>
      <c r="M100" s="157">
        <f t="shared" ref="M100" si="395">SUM(M101:M103)</f>
        <v>2.1769468550898934E-2</v>
      </c>
      <c r="N100" s="157">
        <f t="shared" ref="N100" si="396">SUM(N101:N103)</f>
        <v>0.1187460229533347</v>
      </c>
      <c r="O100" s="157">
        <f t="shared" ref="O100" si="397">SUM(O101:O103)</f>
        <v>6.6221420657846697E-2</v>
      </c>
      <c r="P100" s="157">
        <f t="shared" ref="P100" si="398">SUM(P101:P103)</f>
        <v>1.9771341741904355E-2</v>
      </c>
      <c r="Q100" s="157">
        <f t="shared" ref="Q100" si="399">SUM(Q101:Q103)</f>
        <v>6.2130447175665522E-2</v>
      </c>
    </row>
    <row r="101" spans="1:17" ht="12" customHeight="1" x14ac:dyDescent="0.25">
      <c r="A101" s="23" t="s">
        <v>55</v>
      </c>
      <c r="B101" s="156"/>
      <c r="C101" s="156">
        <v>9.0249265283788814E-3</v>
      </c>
      <c r="D101" s="156">
        <v>1.867537299969331E-2</v>
      </c>
      <c r="E101" s="156">
        <v>5.436853071289857E-3</v>
      </c>
      <c r="F101" s="156">
        <v>5.6438555889265132E-3</v>
      </c>
      <c r="G101" s="156">
        <v>2.4850836886340821E-2</v>
      </c>
      <c r="H101" s="156">
        <v>0</v>
      </c>
      <c r="I101" s="156">
        <v>4.9896105402632354E-3</v>
      </c>
      <c r="J101" s="156">
        <v>7.4451795767220179E-3</v>
      </c>
      <c r="K101" s="156">
        <v>0</v>
      </c>
      <c r="L101" s="156">
        <v>9.6400861492686087E-3</v>
      </c>
      <c r="M101" s="156">
        <v>2.1769468550898934E-2</v>
      </c>
      <c r="N101" s="156">
        <v>9.0556383060079928E-3</v>
      </c>
      <c r="O101" s="156">
        <v>1.6307889355950081E-2</v>
      </c>
      <c r="P101" s="156">
        <v>9.7411534097902094E-3</v>
      </c>
      <c r="Q101" s="156">
        <v>8.6646340744550221E-5</v>
      </c>
    </row>
    <row r="102" spans="1:17" ht="12" customHeight="1" x14ac:dyDescent="0.25">
      <c r="A102" s="23" t="s">
        <v>57</v>
      </c>
      <c r="B102" s="156"/>
      <c r="C102" s="156">
        <v>0</v>
      </c>
      <c r="D102" s="156">
        <v>0</v>
      </c>
      <c r="E102" s="156">
        <v>0</v>
      </c>
      <c r="F102" s="156">
        <v>0</v>
      </c>
      <c r="G102" s="156">
        <v>0</v>
      </c>
      <c r="H102" s="156">
        <v>0</v>
      </c>
      <c r="I102" s="156">
        <v>0</v>
      </c>
      <c r="J102" s="156">
        <v>0</v>
      </c>
      <c r="K102" s="156">
        <v>0</v>
      </c>
      <c r="L102" s="156">
        <v>0</v>
      </c>
      <c r="M102" s="156">
        <v>0</v>
      </c>
      <c r="N102" s="156">
        <v>0</v>
      </c>
      <c r="O102" s="156">
        <v>0</v>
      </c>
      <c r="P102" s="156">
        <v>0</v>
      </c>
      <c r="Q102" s="156">
        <v>0</v>
      </c>
    </row>
    <row r="103" spans="1:17" ht="12" customHeight="1" x14ac:dyDescent="0.25">
      <c r="A103" s="29" t="s">
        <v>140</v>
      </c>
      <c r="B103" s="57"/>
      <c r="C103" s="57">
        <v>8.3337103368812445E-3</v>
      </c>
      <c r="D103" s="57">
        <v>3.3316076372087534E-2</v>
      </c>
      <c r="E103" s="57">
        <v>1.0772992294459147E-2</v>
      </c>
      <c r="F103" s="57">
        <v>8.260904307555543E-2</v>
      </c>
      <c r="G103" s="57">
        <v>1.6151076417211536E-2</v>
      </c>
      <c r="H103" s="57">
        <v>1.924529516340677E-2</v>
      </c>
      <c r="I103" s="57">
        <v>1.7344461828782663E-2</v>
      </c>
      <c r="J103" s="57">
        <v>8.7952269351069048E-2</v>
      </c>
      <c r="K103" s="57">
        <v>4.9048354237779965E-2</v>
      </c>
      <c r="L103" s="57">
        <v>1.8870744040079417E-2</v>
      </c>
      <c r="M103" s="57">
        <v>0</v>
      </c>
      <c r="N103" s="57">
        <v>0.10969038464732671</v>
      </c>
      <c r="O103" s="57">
        <v>4.9913531301896623E-2</v>
      </c>
      <c r="P103" s="57">
        <v>1.0030188332114146E-2</v>
      </c>
      <c r="Q103" s="57">
        <v>6.2043800834920969E-2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400">SUM(C106,C109,C111,C120)</f>
        <v>0</v>
      </c>
      <c r="D105" s="168">
        <f t="shared" ref="D105" si="401">SUM(D106,D109,D111,D120)</f>
        <v>0</v>
      </c>
      <c r="E105" s="168">
        <f t="shared" ref="E105" si="402">SUM(E106,E109,E111,E120)</f>
        <v>0</v>
      </c>
      <c r="F105" s="168">
        <f t="shared" ref="F105" si="403">SUM(F106,F109,F111,F120)</f>
        <v>0</v>
      </c>
      <c r="G105" s="168">
        <f t="shared" ref="G105" si="404">SUM(G106,G109,G111,G120)</f>
        <v>0</v>
      </c>
      <c r="H105" s="168">
        <f t="shared" ref="H105" si="405">SUM(H106,H109,H111,H120)</f>
        <v>0</v>
      </c>
      <c r="I105" s="168">
        <f t="shared" ref="I105" si="406">SUM(I106,I109,I111,I120)</f>
        <v>0.18376763818038414</v>
      </c>
      <c r="J105" s="168">
        <f t="shared" ref="J105" si="407">SUM(J106,J109,J111,J120)</f>
        <v>0.14308850905080339</v>
      </c>
      <c r="K105" s="168">
        <f t="shared" ref="K105" si="408">SUM(K106,K109,K111,K120)</f>
        <v>7.0528282102226794E-2</v>
      </c>
      <c r="L105" s="168">
        <f t="shared" ref="L105" si="409">SUM(L106,L109,L111,L120)</f>
        <v>0.5057709597910367</v>
      </c>
      <c r="M105" s="168">
        <f t="shared" ref="M105" si="410">SUM(M106,M109,M111,M120)</f>
        <v>0.21935028955075495</v>
      </c>
      <c r="N105" s="168">
        <f t="shared" ref="N105" si="411">SUM(N106,N109,N111,N120)</f>
        <v>0.58061112377531676</v>
      </c>
      <c r="O105" s="168">
        <f t="shared" ref="O105" si="412">SUM(O106,O109,O111,O120)</f>
        <v>0.32278740828723512</v>
      </c>
      <c r="P105" s="168">
        <f t="shared" ref="P105" si="413">SUM(P106,P109,P111,P120)</f>
        <v>7.8387029614730569E-2</v>
      </c>
      <c r="Q105" s="168">
        <f t="shared" ref="Q105" si="414">SUM(Q106,Q109,Q111,Q120)</f>
        <v>2.0219693517841152E-2</v>
      </c>
    </row>
    <row r="106" spans="1:17" ht="12.95" customHeight="1" x14ac:dyDescent="0.25">
      <c r="A106" s="158" t="s">
        <v>65</v>
      </c>
      <c r="B106" s="157"/>
      <c r="C106" s="157">
        <f t="shared" ref="C106:Q106" si="415">SUM(C107:C108)</f>
        <v>0</v>
      </c>
      <c r="D106" s="157">
        <f t="shared" si="415"/>
        <v>0</v>
      </c>
      <c r="E106" s="157">
        <f t="shared" si="415"/>
        <v>0</v>
      </c>
      <c r="F106" s="157">
        <f t="shared" si="415"/>
        <v>0</v>
      </c>
      <c r="G106" s="157">
        <f t="shared" si="415"/>
        <v>0</v>
      </c>
      <c r="H106" s="157">
        <f t="shared" si="415"/>
        <v>0</v>
      </c>
      <c r="I106" s="157">
        <f t="shared" si="415"/>
        <v>9.4194882314099879E-2</v>
      </c>
      <c r="J106" s="157">
        <f t="shared" si="415"/>
        <v>6.9155605657238509E-2</v>
      </c>
      <c r="K106" s="157">
        <f t="shared" si="415"/>
        <v>3.3029212534265821E-2</v>
      </c>
      <c r="L106" s="157">
        <f t="shared" si="415"/>
        <v>0.22183692756870957</v>
      </c>
      <c r="M106" s="157">
        <f t="shared" si="415"/>
        <v>9.727366354532456E-2</v>
      </c>
      <c r="N106" s="157">
        <f t="shared" si="415"/>
        <v>0.25900718649852317</v>
      </c>
      <c r="O106" s="157">
        <f t="shared" si="415"/>
        <v>0.12667656010539394</v>
      </c>
      <c r="P106" s="157">
        <f t="shared" si="415"/>
        <v>2.4131654179934174E-2</v>
      </c>
      <c r="Q106" s="157">
        <f t="shared" si="415"/>
        <v>5.1643420398509122E-3</v>
      </c>
    </row>
    <row r="107" spans="1:17" ht="12" customHeight="1" x14ac:dyDescent="0.25">
      <c r="A107" s="23" t="s">
        <v>153</v>
      </c>
      <c r="B107" s="156"/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9.2384775275160508E-2</v>
      </c>
      <c r="J107" s="156">
        <v>6.8317499638780838E-2</v>
      </c>
      <c r="K107" s="156">
        <v>3.2924540461907452E-2</v>
      </c>
      <c r="L107" s="156">
        <v>0.22000673653634492</v>
      </c>
      <c r="M107" s="156">
        <v>9.680027593010701E-2</v>
      </c>
      <c r="N107" s="156">
        <v>0.25812910953027995</v>
      </c>
      <c r="O107" s="156">
        <v>0.12624027649606442</v>
      </c>
      <c r="P107" s="156">
        <v>2.3996078309592481E-2</v>
      </c>
      <c r="Q107" s="156">
        <v>5.1266895195201771E-3</v>
      </c>
    </row>
    <row r="108" spans="1:17" ht="12" customHeight="1" x14ac:dyDescent="0.25">
      <c r="A108" s="23" t="s">
        <v>60</v>
      </c>
      <c r="B108" s="156"/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1.8101070389393722E-3</v>
      </c>
      <c r="J108" s="156">
        <v>8.3810601845766479E-4</v>
      </c>
      <c r="K108" s="156">
        <v>1.0467207235836758E-4</v>
      </c>
      <c r="L108" s="156">
        <v>1.8301910323646612E-3</v>
      </c>
      <c r="M108" s="156">
        <v>4.7338761521754718E-4</v>
      </c>
      <c r="N108" s="156">
        <v>8.7807696824320608E-4</v>
      </c>
      <c r="O108" s="156">
        <v>4.3628360932952264E-4</v>
      </c>
      <c r="P108" s="156">
        <v>1.3557587034169422E-4</v>
      </c>
      <c r="Q108" s="156">
        <v>3.7652520330734762E-5</v>
      </c>
    </row>
    <row r="109" spans="1:17" ht="12.95" customHeight="1" x14ac:dyDescent="0.25">
      <c r="A109" s="158" t="s">
        <v>112</v>
      </c>
      <c r="B109" s="157"/>
      <c r="C109" s="157">
        <f t="shared" ref="C109:Q109" si="416">C110</f>
        <v>0</v>
      </c>
      <c r="D109" s="157">
        <f t="shared" si="416"/>
        <v>0</v>
      </c>
      <c r="E109" s="157">
        <f t="shared" si="416"/>
        <v>0</v>
      </c>
      <c r="F109" s="157">
        <f t="shared" si="416"/>
        <v>0</v>
      </c>
      <c r="G109" s="157">
        <f t="shared" si="416"/>
        <v>0</v>
      </c>
      <c r="H109" s="157">
        <f t="shared" si="416"/>
        <v>0</v>
      </c>
      <c r="I109" s="157">
        <f t="shared" si="416"/>
        <v>1.5664524467201305E-2</v>
      </c>
      <c r="J109" s="157">
        <f t="shared" si="416"/>
        <v>1.3102879778809398E-2</v>
      </c>
      <c r="K109" s="157">
        <f t="shared" si="416"/>
        <v>1.0714795542081141E-2</v>
      </c>
      <c r="L109" s="157">
        <f t="shared" si="416"/>
        <v>6.7553478739099934E-2</v>
      </c>
      <c r="M109" s="157">
        <f t="shared" si="416"/>
        <v>3.6132102681757934E-2</v>
      </c>
      <c r="N109" s="157">
        <f t="shared" si="416"/>
        <v>8.6635000352637881E-2</v>
      </c>
      <c r="O109" s="157">
        <f t="shared" si="416"/>
        <v>6.2453032399397292E-2</v>
      </c>
      <c r="P109" s="157">
        <f t="shared" si="416"/>
        <v>2.9133878407951175E-2</v>
      </c>
      <c r="Q109" s="157">
        <f t="shared" si="416"/>
        <v>9.3144986611135173E-3</v>
      </c>
    </row>
    <row r="110" spans="1:17" ht="12" customHeight="1" x14ac:dyDescent="0.25">
      <c r="A110" s="23" t="s">
        <v>60</v>
      </c>
      <c r="B110" s="156"/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1.5664524467201305E-2</v>
      </c>
      <c r="J110" s="156">
        <v>1.3102879778809398E-2</v>
      </c>
      <c r="K110" s="156">
        <v>1.0714795542081141E-2</v>
      </c>
      <c r="L110" s="156">
        <v>6.7553478739099934E-2</v>
      </c>
      <c r="M110" s="156">
        <v>3.6132102681757934E-2</v>
      </c>
      <c r="N110" s="156">
        <v>8.6635000352637881E-2</v>
      </c>
      <c r="O110" s="156">
        <v>6.2453032399397292E-2</v>
      </c>
      <c r="P110" s="156">
        <v>2.9133878407951175E-2</v>
      </c>
      <c r="Q110" s="156">
        <v>9.3144986611135173E-3</v>
      </c>
    </row>
    <row r="111" spans="1:17" ht="12" customHeight="1" x14ac:dyDescent="0.25">
      <c r="A111" s="158" t="s">
        <v>63</v>
      </c>
      <c r="B111" s="157"/>
      <c r="C111" s="157">
        <f t="shared" ref="C111" si="417">SUM(C112:C113,C116:C117)</f>
        <v>0</v>
      </c>
      <c r="D111" s="157">
        <f t="shared" ref="D111" si="418">SUM(D112:D113,D116:D117)</f>
        <v>0</v>
      </c>
      <c r="E111" s="157">
        <f t="shared" ref="E111" si="419">SUM(E112:E113,E116:E117)</f>
        <v>0</v>
      </c>
      <c r="F111" s="157">
        <f t="shared" ref="F111" si="420">SUM(F112:F113,F116:F117)</f>
        <v>0</v>
      </c>
      <c r="G111" s="157">
        <f t="shared" ref="G111" si="421">SUM(G112:G113,G116:G117)</f>
        <v>0</v>
      </c>
      <c r="H111" s="157">
        <f t="shared" ref="H111" si="422">SUM(H112:H113,H116:H117)</f>
        <v>0</v>
      </c>
      <c r="I111" s="157">
        <f t="shared" ref="I111" si="423">SUM(I112:I113,I116:I117)</f>
        <v>4.9252964276647243E-2</v>
      </c>
      <c r="J111" s="157">
        <f t="shared" ref="J111" si="424">SUM(J112:J113,J116:J117)</f>
        <v>4.0624680976824798E-2</v>
      </c>
      <c r="K111" s="157">
        <f t="shared" ref="K111" si="425">SUM(K112:K113,K116:K117)</f>
        <v>1.776014598005532E-2</v>
      </c>
      <c r="L111" s="157">
        <f t="shared" ref="L111" si="426">SUM(L112:L113,L116:L117)</f>
        <v>0.1407867823710546</v>
      </c>
      <c r="M111" s="157">
        <f t="shared" ref="M111" si="427">SUM(M112:M113,M116:M117)</f>
        <v>5.5769267283354088E-2</v>
      </c>
      <c r="N111" s="157">
        <f t="shared" ref="N111" si="428">SUM(N112:N113,N116:N117)</f>
        <v>0.15430920860439962</v>
      </c>
      <c r="O111" s="157">
        <f t="shared" ref="O111" si="429">SUM(O112:O113,O116:O117)</f>
        <v>9.0052889299478356E-2</v>
      </c>
      <c r="P111" s="157">
        <f t="shared" ref="P111" si="430">SUM(P112:P113,P116:P117)</f>
        <v>1.7326700906754065E-2</v>
      </c>
      <c r="Q111" s="157">
        <f t="shared" ref="Q111" si="431">SUM(Q112:Q113,Q116:Q117)</f>
        <v>3.9748563525893654E-3</v>
      </c>
    </row>
    <row r="112" spans="1:17" ht="12" customHeight="1" x14ac:dyDescent="0.25">
      <c r="A112" s="167" t="s">
        <v>152</v>
      </c>
      <c r="B112" s="132"/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/>
      <c r="C113" s="132">
        <f t="shared" ref="C113" si="432">SUM(C114:C115)</f>
        <v>0</v>
      </c>
      <c r="D113" s="132">
        <f t="shared" ref="D113" si="433">SUM(D114:D115)</f>
        <v>0</v>
      </c>
      <c r="E113" s="132">
        <f t="shared" ref="E113" si="434">SUM(E114:E115)</f>
        <v>0</v>
      </c>
      <c r="F113" s="132">
        <f t="shared" ref="F113" si="435">SUM(F114:F115)</f>
        <v>0</v>
      </c>
      <c r="G113" s="132">
        <f t="shared" ref="G113" si="436">SUM(G114:G115)</f>
        <v>0</v>
      </c>
      <c r="H113" s="132">
        <f t="shared" ref="H113" si="437">SUM(H114:H115)</f>
        <v>0</v>
      </c>
      <c r="I113" s="132">
        <f t="shared" ref="I113" si="438">SUM(I114:I115)</f>
        <v>0</v>
      </c>
      <c r="J113" s="132">
        <f t="shared" ref="J113" si="439">SUM(J114:J115)</f>
        <v>0</v>
      </c>
      <c r="K113" s="132">
        <f t="shared" ref="K113" si="440">SUM(K114:K115)</f>
        <v>0</v>
      </c>
      <c r="L113" s="132">
        <f t="shared" ref="L113" si="441">SUM(L114:L115)</f>
        <v>0</v>
      </c>
      <c r="M113" s="132">
        <f t="shared" ref="M113" si="442">SUM(M114:M115)</f>
        <v>0</v>
      </c>
      <c r="N113" s="132">
        <f t="shared" ref="N113" si="443">SUM(N114:N115)</f>
        <v>0</v>
      </c>
      <c r="O113" s="132">
        <f t="shared" ref="O113" si="444">SUM(O114:O115)</f>
        <v>0</v>
      </c>
      <c r="P113" s="132">
        <f t="shared" ref="P113" si="445">SUM(P114:P115)</f>
        <v>0</v>
      </c>
      <c r="Q113" s="132">
        <f t="shared" ref="Q113" si="446">SUM(Q114:Q115)</f>
        <v>0</v>
      </c>
    </row>
    <row r="114" spans="1:17" ht="12" customHeight="1" x14ac:dyDescent="0.25">
      <c r="A114" s="166" t="s">
        <v>79</v>
      </c>
      <c r="B114" s="165"/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/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/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/>
      <c r="C117" s="160">
        <f t="shared" ref="C117" si="447">SUM(C118:C119)</f>
        <v>0</v>
      </c>
      <c r="D117" s="160">
        <f t="shared" ref="D117" si="448">SUM(D118:D119)</f>
        <v>0</v>
      </c>
      <c r="E117" s="160">
        <f t="shared" ref="E117" si="449">SUM(E118:E119)</f>
        <v>0</v>
      </c>
      <c r="F117" s="160">
        <f t="shared" ref="F117" si="450">SUM(F118:F119)</f>
        <v>0</v>
      </c>
      <c r="G117" s="160">
        <f t="shared" ref="G117" si="451">SUM(G118:G119)</f>
        <v>0</v>
      </c>
      <c r="H117" s="160">
        <f t="shared" ref="H117" si="452">SUM(H118:H119)</f>
        <v>0</v>
      </c>
      <c r="I117" s="160">
        <f t="shared" ref="I117" si="453">SUM(I118:I119)</f>
        <v>4.9252964276647243E-2</v>
      </c>
      <c r="J117" s="160">
        <f t="shared" ref="J117" si="454">SUM(J118:J119)</f>
        <v>4.0624680976824798E-2</v>
      </c>
      <c r="K117" s="160">
        <f t="shared" ref="K117" si="455">SUM(K118:K119)</f>
        <v>1.776014598005532E-2</v>
      </c>
      <c r="L117" s="160">
        <f t="shared" ref="L117" si="456">SUM(L118:L119)</f>
        <v>0.1407867823710546</v>
      </c>
      <c r="M117" s="160">
        <f t="shared" ref="M117" si="457">SUM(M118:M119)</f>
        <v>5.5769267283354088E-2</v>
      </c>
      <c r="N117" s="160">
        <f t="shared" ref="N117" si="458">SUM(N118:N119)</f>
        <v>0.15430920860439962</v>
      </c>
      <c r="O117" s="160">
        <f t="shared" ref="O117" si="459">SUM(O118:O119)</f>
        <v>9.0052889299478356E-2</v>
      </c>
      <c r="P117" s="160">
        <f t="shared" ref="P117" si="460">SUM(P118:P119)</f>
        <v>1.7326700906754065E-2</v>
      </c>
      <c r="Q117" s="160">
        <f t="shared" ref="Q117" si="461">SUM(Q118:Q119)</f>
        <v>3.9748563525893654E-3</v>
      </c>
    </row>
    <row r="118" spans="1:17" ht="12" customHeight="1" x14ac:dyDescent="0.25">
      <c r="A118" s="148" t="s">
        <v>60</v>
      </c>
      <c r="B118" s="156"/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1.2937320495757481E-3</v>
      </c>
      <c r="J118" s="156">
        <v>1.0808565974721812E-3</v>
      </c>
      <c r="K118" s="156">
        <v>4.6378154426480127E-4</v>
      </c>
      <c r="L118" s="156">
        <v>3.8911970827284707E-3</v>
      </c>
      <c r="M118" s="156">
        <v>1.523635508864152E-3</v>
      </c>
      <c r="N118" s="156">
        <v>4.0254731469276939E-3</v>
      </c>
      <c r="O118" s="156">
        <v>2.3171327746737518E-3</v>
      </c>
      <c r="P118" s="156">
        <v>7.3284091223706975E-4</v>
      </c>
      <c r="Q118" s="156">
        <v>3.9780215539508037E-4</v>
      </c>
    </row>
    <row r="119" spans="1:17" ht="12" customHeight="1" x14ac:dyDescent="0.25">
      <c r="A119" s="148" t="s">
        <v>59</v>
      </c>
      <c r="B119" s="156"/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4.7959232227071498E-2</v>
      </c>
      <c r="J119" s="156">
        <v>3.9543824379352617E-2</v>
      </c>
      <c r="K119" s="156">
        <v>1.729636443579052E-2</v>
      </c>
      <c r="L119" s="156">
        <v>0.13689558528832613</v>
      </c>
      <c r="M119" s="156">
        <v>5.4245631774489933E-2</v>
      </c>
      <c r="N119" s="156">
        <v>0.15028373545747192</v>
      </c>
      <c r="O119" s="156">
        <v>8.7735756524804601E-2</v>
      </c>
      <c r="P119" s="156">
        <v>1.6593859994516996E-2</v>
      </c>
      <c r="Q119" s="156">
        <v>3.5770541971942853E-3</v>
      </c>
    </row>
    <row r="120" spans="1:17" ht="12" customHeight="1" x14ac:dyDescent="0.25">
      <c r="A120" s="158" t="s">
        <v>62</v>
      </c>
      <c r="B120" s="157"/>
      <c r="C120" s="157">
        <f t="shared" ref="C120" si="462">SUM(C121:C122)</f>
        <v>0</v>
      </c>
      <c r="D120" s="157">
        <f t="shared" ref="D120" si="463">SUM(D121:D122)</f>
        <v>0</v>
      </c>
      <c r="E120" s="157">
        <f t="shared" ref="E120" si="464">SUM(E121:E122)</f>
        <v>0</v>
      </c>
      <c r="F120" s="157">
        <f t="shared" ref="F120" si="465">SUM(F121:F122)</f>
        <v>0</v>
      </c>
      <c r="G120" s="157">
        <f t="shared" ref="G120" si="466">SUM(G121:G122)</f>
        <v>0</v>
      </c>
      <c r="H120" s="157">
        <f t="shared" ref="H120" si="467">SUM(H121:H122)</f>
        <v>0</v>
      </c>
      <c r="I120" s="157">
        <f t="shared" ref="I120" si="468">SUM(I121:I122)</f>
        <v>2.4655267122435702E-2</v>
      </c>
      <c r="J120" s="157">
        <f t="shared" ref="J120" si="469">SUM(J121:J122)</f>
        <v>2.0205342637930689E-2</v>
      </c>
      <c r="K120" s="157">
        <f t="shared" ref="K120" si="470">SUM(K121:K122)</f>
        <v>9.0241280458245154E-3</v>
      </c>
      <c r="L120" s="157">
        <f t="shared" ref="L120" si="471">SUM(L121:L122)</f>
        <v>7.5593771112172553E-2</v>
      </c>
      <c r="M120" s="157">
        <f t="shared" ref="M120" si="472">SUM(M121:M122)</f>
        <v>3.0175256040318382E-2</v>
      </c>
      <c r="N120" s="157">
        <f t="shared" ref="N120" si="473">SUM(N121:N122)</f>
        <v>8.0659728319756138E-2</v>
      </c>
      <c r="O120" s="157">
        <f t="shared" ref="O120" si="474">SUM(O121:O122)</f>
        <v>4.3604926482965545E-2</v>
      </c>
      <c r="P120" s="157">
        <f t="shared" ref="P120" si="475">SUM(P121:P122)</f>
        <v>7.7947961200911502E-3</v>
      </c>
      <c r="Q120" s="157">
        <f t="shared" ref="Q120" si="476">SUM(Q121:Q122)</f>
        <v>1.7659964642873559E-3</v>
      </c>
    </row>
    <row r="121" spans="1:17" ht="12" customHeight="1" x14ac:dyDescent="0.25">
      <c r="A121" s="23" t="s">
        <v>57</v>
      </c>
      <c r="B121" s="156"/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/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2.4655267122435702E-2</v>
      </c>
      <c r="J122" s="57">
        <v>2.0205342637930689E-2</v>
      </c>
      <c r="K122" s="57">
        <v>9.0241280458245154E-3</v>
      </c>
      <c r="L122" s="57">
        <v>7.5593771112172553E-2</v>
      </c>
      <c r="M122" s="57">
        <v>3.0175256040318382E-2</v>
      </c>
      <c r="N122" s="57">
        <v>8.0659728319756138E-2</v>
      </c>
      <c r="O122" s="57">
        <v>4.3604926482965545E-2</v>
      </c>
      <c r="P122" s="57">
        <v>7.7947961200911502E-3</v>
      </c>
      <c r="Q122" s="57">
        <v>1.7659964642873559E-3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477">SUM(C125,C128,C130,C139)</f>
        <v>0</v>
      </c>
      <c r="D124" s="168">
        <f t="shared" ref="D124" si="478">SUM(D125,D128,D130,D139)</f>
        <v>0</v>
      </c>
      <c r="E124" s="168">
        <f t="shared" ref="E124" si="479">SUM(E125,E128,E130,E139)</f>
        <v>0</v>
      </c>
      <c r="F124" s="168">
        <f t="shared" ref="F124" si="480">SUM(F125,F128,F130,F139)</f>
        <v>0</v>
      </c>
      <c r="G124" s="168">
        <f t="shared" ref="G124" si="481">SUM(G125,G128,G130,G139)</f>
        <v>0</v>
      </c>
      <c r="H124" s="168">
        <f t="shared" ref="H124" si="482">SUM(H125,H128,H130,H139)</f>
        <v>0</v>
      </c>
      <c r="I124" s="168">
        <f t="shared" ref="I124" si="483">SUM(I125,I128,I130,I139)</f>
        <v>0</v>
      </c>
      <c r="J124" s="168">
        <f t="shared" ref="J124" si="484">SUM(J125,J128,J130,J139)</f>
        <v>0</v>
      </c>
      <c r="K124" s="168">
        <f t="shared" ref="K124" si="485">SUM(K125,K128,K130,K139)</f>
        <v>0</v>
      </c>
      <c r="L124" s="168">
        <f t="shared" ref="L124" si="486">SUM(L125,L128,L130,L139)</f>
        <v>0</v>
      </c>
      <c r="M124" s="168">
        <f t="shared" ref="M124" si="487">SUM(M125,M128,M130,M139)</f>
        <v>0</v>
      </c>
      <c r="N124" s="168">
        <f t="shared" ref="N124" si="488">SUM(N125,N128,N130,N139)</f>
        <v>0</v>
      </c>
      <c r="O124" s="168">
        <f t="shared" ref="O124" si="489">SUM(O125,O128,O130,O139)</f>
        <v>0</v>
      </c>
      <c r="P124" s="168">
        <f t="shared" ref="P124" si="490">SUM(P125,P128,P130,P139)</f>
        <v>0</v>
      </c>
      <c r="Q124" s="168">
        <f t="shared" ref="Q124" si="491">SUM(Q125,Q128,Q130,Q139)</f>
        <v>0</v>
      </c>
    </row>
    <row r="125" spans="1:17" ht="12.95" customHeight="1" x14ac:dyDescent="0.25">
      <c r="A125" s="158" t="s">
        <v>65</v>
      </c>
      <c r="B125" s="157"/>
      <c r="C125" s="157">
        <f t="shared" ref="C125:Q125" si="492">SUM(C126:C127)</f>
        <v>0</v>
      </c>
      <c r="D125" s="157">
        <f t="shared" si="492"/>
        <v>0</v>
      </c>
      <c r="E125" s="157">
        <f t="shared" si="492"/>
        <v>0</v>
      </c>
      <c r="F125" s="157">
        <f t="shared" si="492"/>
        <v>0</v>
      </c>
      <c r="G125" s="157">
        <f t="shared" si="492"/>
        <v>0</v>
      </c>
      <c r="H125" s="157">
        <f t="shared" si="492"/>
        <v>0</v>
      </c>
      <c r="I125" s="157">
        <f t="shared" si="492"/>
        <v>0</v>
      </c>
      <c r="J125" s="157">
        <f t="shared" si="492"/>
        <v>0</v>
      </c>
      <c r="K125" s="157">
        <f t="shared" si="492"/>
        <v>0</v>
      </c>
      <c r="L125" s="157">
        <f t="shared" si="492"/>
        <v>0</v>
      </c>
      <c r="M125" s="157">
        <f t="shared" si="492"/>
        <v>0</v>
      </c>
      <c r="N125" s="157">
        <f t="shared" si="492"/>
        <v>0</v>
      </c>
      <c r="O125" s="157">
        <f t="shared" si="492"/>
        <v>0</v>
      </c>
      <c r="P125" s="157">
        <f t="shared" si="492"/>
        <v>0</v>
      </c>
      <c r="Q125" s="157">
        <f t="shared" si="492"/>
        <v>0</v>
      </c>
    </row>
    <row r="126" spans="1:17" ht="12" customHeight="1" x14ac:dyDescent="0.25">
      <c r="A126" s="23" t="s">
        <v>149</v>
      </c>
      <c r="B126" s="156"/>
      <c r="C126" s="156">
        <v>0</v>
      </c>
      <c r="D126" s="156">
        <v>0</v>
      </c>
      <c r="E126" s="156">
        <v>0</v>
      </c>
      <c r="F126" s="156">
        <v>0</v>
      </c>
      <c r="G126" s="156">
        <v>0</v>
      </c>
      <c r="H126" s="156">
        <v>0</v>
      </c>
      <c r="I126" s="156">
        <v>0</v>
      </c>
      <c r="J126" s="156">
        <v>0</v>
      </c>
      <c r="K126" s="156">
        <v>0</v>
      </c>
      <c r="L126" s="156">
        <v>0</v>
      </c>
      <c r="M126" s="156">
        <v>0</v>
      </c>
      <c r="N126" s="156">
        <v>0</v>
      </c>
      <c r="O126" s="156">
        <v>0</v>
      </c>
      <c r="P126" s="156">
        <v>0</v>
      </c>
      <c r="Q126" s="156">
        <v>0</v>
      </c>
    </row>
    <row r="127" spans="1:17" ht="12" customHeight="1" x14ac:dyDescent="0.25">
      <c r="A127" s="23" t="s">
        <v>60</v>
      </c>
      <c r="B127" s="156"/>
      <c r="C127" s="156">
        <v>0</v>
      </c>
      <c r="D127" s="156">
        <v>0</v>
      </c>
      <c r="E127" s="156">
        <v>0</v>
      </c>
      <c r="F127" s="156">
        <v>0</v>
      </c>
      <c r="G127" s="156">
        <v>0</v>
      </c>
      <c r="H127" s="156">
        <v>0</v>
      </c>
      <c r="I127" s="156">
        <v>0</v>
      </c>
      <c r="J127" s="156">
        <v>0</v>
      </c>
      <c r="K127" s="156">
        <v>0</v>
      </c>
      <c r="L127" s="156">
        <v>0</v>
      </c>
      <c r="M127" s="156">
        <v>0</v>
      </c>
      <c r="N127" s="156">
        <v>0</v>
      </c>
      <c r="O127" s="156">
        <v>0</v>
      </c>
      <c r="P127" s="156">
        <v>0</v>
      </c>
      <c r="Q127" s="156">
        <v>0</v>
      </c>
    </row>
    <row r="128" spans="1:17" ht="12.95" customHeight="1" x14ac:dyDescent="0.25">
      <c r="A128" s="158" t="s">
        <v>112</v>
      </c>
      <c r="B128" s="157"/>
      <c r="C128" s="157">
        <f t="shared" ref="C128:Q128" si="493">C129</f>
        <v>0</v>
      </c>
      <c r="D128" s="157">
        <f t="shared" si="493"/>
        <v>0</v>
      </c>
      <c r="E128" s="157">
        <f t="shared" si="493"/>
        <v>0</v>
      </c>
      <c r="F128" s="157">
        <f t="shared" si="493"/>
        <v>0</v>
      </c>
      <c r="G128" s="157">
        <f t="shared" si="493"/>
        <v>0</v>
      </c>
      <c r="H128" s="157">
        <f t="shared" si="493"/>
        <v>0</v>
      </c>
      <c r="I128" s="157">
        <f t="shared" si="493"/>
        <v>0</v>
      </c>
      <c r="J128" s="157">
        <f t="shared" si="493"/>
        <v>0</v>
      </c>
      <c r="K128" s="157">
        <f t="shared" si="493"/>
        <v>0</v>
      </c>
      <c r="L128" s="157">
        <f t="shared" si="493"/>
        <v>0</v>
      </c>
      <c r="M128" s="157">
        <f t="shared" si="493"/>
        <v>0</v>
      </c>
      <c r="N128" s="157">
        <f t="shared" si="493"/>
        <v>0</v>
      </c>
      <c r="O128" s="157">
        <f t="shared" si="493"/>
        <v>0</v>
      </c>
      <c r="P128" s="157">
        <f t="shared" si="493"/>
        <v>0</v>
      </c>
      <c r="Q128" s="157">
        <f t="shared" si="493"/>
        <v>0</v>
      </c>
    </row>
    <row r="129" spans="1:17" ht="12" customHeight="1" x14ac:dyDescent="0.25">
      <c r="A129" s="23" t="s">
        <v>60</v>
      </c>
      <c r="B129" s="156"/>
      <c r="C129" s="156">
        <v>0</v>
      </c>
      <c r="D129" s="156">
        <v>0</v>
      </c>
      <c r="E129" s="156">
        <v>0</v>
      </c>
      <c r="F129" s="156">
        <v>0</v>
      </c>
      <c r="G129" s="156">
        <v>0</v>
      </c>
      <c r="H129" s="156">
        <v>0</v>
      </c>
      <c r="I129" s="156">
        <v>0</v>
      </c>
      <c r="J129" s="156">
        <v>0</v>
      </c>
      <c r="K129" s="156">
        <v>0</v>
      </c>
      <c r="L129" s="156">
        <v>0</v>
      </c>
      <c r="M129" s="156">
        <v>0</v>
      </c>
      <c r="N129" s="156">
        <v>0</v>
      </c>
      <c r="O129" s="156">
        <v>0</v>
      </c>
      <c r="P129" s="156">
        <v>0</v>
      </c>
      <c r="Q129" s="156">
        <v>0</v>
      </c>
    </row>
    <row r="130" spans="1:17" ht="12" customHeight="1" x14ac:dyDescent="0.25">
      <c r="A130" s="158" t="s">
        <v>63</v>
      </c>
      <c r="B130" s="157"/>
      <c r="C130" s="157">
        <f t="shared" ref="C130" si="494">SUM(C131:C132,C135:C136)</f>
        <v>0</v>
      </c>
      <c r="D130" s="157">
        <f t="shared" ref="D130" si="495">SUM(D131:D132,D135:D136)</f>
        <v>0</v>
      </c>
      <c r="E130" s="157">
        <f t="shared" ref="E130" si="496">SUM(E131:E132,E135:E136)</f>
        <v>0</v>
      </c>
      <c r="F130" s="157">
        <f t="shared" ref="F130" si="497">SUM(F131:F132,F135:F136)</f>
        <v>0</v>
      </c>
      <c r="G130" s="157">
        <f t="shared" ref="G130" si="498">SUM(G131:G132,G135:G136)</f>
        <v>0</v>
      </c>
      <c r="H130" s="157">
        <f t="shared" ref="H130" si="499">SUM(H131:H132,H135:H136)</f>
        <v>0</v>
      </c>
      <c r="I130" s="157">
        <f t="shared" ref="I130" si="500">SUM(I131:I132,I135:I136)</f>
        <v>0</v>
      </c>
      <c r="J130" s="157">
        <f t="shared" ref="J130" si="501">SUM(J131:J132,J135:J136)</f>
        <v>0</v>
      </c>
      <c r="K130" s="157">
        <f t="shared" ref="K130" si="502">SUM(K131:K132,K135:K136)</f>
        <v>0</v>
      </c>
      <c r="L130" s="157">
        <f t="shared" ref="L130" si="503">SUM(L131:L132,L135:L136)</f>
        <v>0</v>
      </c>
      <c r="M130" s="157">
        <f t="shared" ref="M130" si="504">SUM(M131:M132,M135:M136)</f>
        <v>0</v>
      </c>
      <c r="N130" s="157">
        <f t="shared" ref="N130" si="505">SUM(N131:N132,N135:N136)</f>
        <v>0</v>
      </c>
      <c r="O130" s="157">
        <f t="shared" ref="O130" si="506">SUM(O131:O132,O135:O136)</f>
        <v>0</v>
      </c>
      <c r="P130" s="157">
        <f t="shared" ref="P130" si="507">SUM(P131:P132,P135:P136)</f>
        <v>0</v>
      </c>
      <c r="Q130" s="157">
        <f t="shared" ref="Q130" si="508">SUM(Q131:Q132,Q135:Q136)</f>
        <v>0</v>
      </c>
    </row>
    <row r="131" spans="1:17" ht="12" customHeight="1" x14ac:dyDescent="0.25">
      <c r="A131" s="167" t="s">
        <v>148</v>
      </c>
      <c r="B131" s="132"/>
      <c r="C131" s="132">
        <v>0</v>
      </c>
      <c r="D131" s="132">
        <v>0</v>
      </c>
      <c r="E131" s="132">
        <v>0</v>
      </c>
      <c r="F131" s="132">
        <v>0</v>
      </c>
      <c r="G131" s="132">
        <v>0</v>
      </c>
      <c r="H131" s="132">
        <v>0</v>
      </c>
      <c r="I131" s="132">
        <v>0</v>
      </c>
      <c r="J131" s="132">
        <v>0</v>
      </c>
      <c r="K131" s="132">
        <v>0</v>
      </c>
      <c r="L131" s="132">
        <v>0</v>
      </c>
      <c r="M131" s="132">
        <v>0</v>
      </c>
      <c r="N131" s="132">
        <v>0</v>
      </c>
      <c r="O131" s="132">
        <v>0</v>
      </c>
      <c r="P131" s="132">
        <v>0</v>
      </c>
      <c r="Q131" s="132">
        <v>0</v>
      </c>
    </row>
    <row r="132" spans="1:17" ht="12" customHeight="1" x14ac:dyDescent="0.25">
      <c r="A132" s="167" t="s">
        <v>147</v>
      </c>
      <c r="B132" s="132"/>
      <c r="C132" s="132">
        <f t="shared" ref="C132" si="509">SUM(C133:C134)</f>
        <v>0</v>
      </c>
      <c r="D132" s="132">
        <f t="shared" ref="D132" si="510">SUM(D133:D134)</f>
        <v>0</v>
      </c>
      <c r="E132" s="132">
        <f t="shared" ref="E132" si="511">SUM(E133:E134)</f>
        <v>0</v>
      </c>
      <c r="F132" s="132">
        <f t="shared" ref="F132" si="512">SUM(F133:F134)</f>
        <v>0</v>
      </c>
      <c r="G132" s="132">
        <f t="shared" ref="G132" si="513">SUM(G133:G134)</f>
        <v>0</v>
      </c>
      <c r="H132" s="132">
        <f t="shared" ref="H132" si="514">SUM(H133:H134)</f>
        <v>0</v>
      </c>
      <c r="I132" s="132">
        <f t="shared" ref="I132" si="515">SUM(I133:I134)</f>
        <v>0</v>
      </c>
      <c r="J132" s="132">
        <f t="shared" ref="J132" si="516">SUM(J133:J134)</f>
        <v>0</v>
      </c>
      <c r="K132" s="132">
        <f t="shared" ref="K132" si="517">SUM(K133:K134)</f>
        <v>0</v>
      </c>
      <c r="L132" s="132">
        <f t="shared" ref="L132" si="518">SUM(L133:L134)</f>
        <v>0</v>
      </c>
      <c r="M132" s="132">
        <f t="shared" ref="M132" si="519">SUM(M133:M134)</f>
        <v>0</v>
      </c>
      <c r="N132" s="132">
        <f t="shared" ref="N132" si="520">SUM(N133:N134)</f>
        <v>0</v>
      </c>
      <c r="O132" s="132">
        <f t="shared" ref="O132" si="521">SUM(O133:O134)</f>
        <v>0</v>
      </c>
      <c r="P132" s="132">
        <f t="shared" ref="P132" si="522">SUM(P133:P134)</f>
        <v>0</v>
      </c>
      <c r="Q132" s="132">
        <f t="shared" ref="Q132" si="523">SUM(Q133:Q134)</f>
        <v>0</v>
      </c>
    </row>
    <row r="133" spans="1:17" ht="12" customHeight="1" x14ac:dyDescent="0.25">
      <c r="A133" s="166" t="s">
        <v>61</v>
      </c>
      <c r="B133" s="165"/>
      <c r="C133" s="165">
        <v>0</v>
      </c>
      <c r="D133" s="165">
        <v>0</v>
      </c>
      <c r="E133" s="165">
        <v>0</v>
      </c>
      <c r="F133" s="165">
        <v>0</v>
      </c>
      <c r="G133" s="165">
        <v>0</v>
      </c>
      <c r="H133" s="165">
        <v>0</v>
      </c>
      <c r="I133" s="165">
        <v>0</v>
      </c>
      <c r="J133" s="165">
        <v>0</v>
      </c>
      <c r="K133" s="165">
        <v>0</v>
      </c>
      <c r="L133" s="165">
        <v>0</v>
      </c>
      <c r="M133" s="165">
        <v>0</v>
      </c>
      <c r="N133" s="165">
        <v>0</v>
      </c>
      <c r="O133" s="165">
        <v>0</v>
      </c>
      <c r="P133" s="165">
        <v>0</v>
      </c>
      <c r="Q133" s="165">
        <v>0</v>
      </c>
    </row>
    <row r="134" spans="1:17" ht="12" customHeight="1" x14ac:dyDescent="0.25">
      <c r="A134" s="147" t="s">
        <v>59</v>
      </c>
      <c r="B134" s="164"/>
      <c r="C134" s="164">
        <v>0</v>
      </c>
      <c r="D134" s="164">
        <v>0</v>
      </c>
      <c r="E134" s="164">
        <v>0</v>
      </c>
      <c r="F134" s="164">
        <v>0</v>
      </c>
      <c r="G134" s="164">
        <v>0</v>
      </c>
      <c r="H134" s="164">
        <v>0</v>
      </c>
      <c r="I134" s="164">
        <v>0</v>
      </c>
      <c r="J134" s="164">
        <v>0</v>
      </c>
      <c r="K134" s="164">
        <v>0</v>
      </c>
      <c r="L134" s="164">
        <v>0</v>
      </c>
      <c r="M134" s="164">
        <v>0</v>
      </c>
      <c r="N134" s="164">
        <v>0</v>
      </c>
      <c r="O134" s="164">
        <v>0</v>
      </c>
      <c r="P134" s="164">
        <v>0</v>
      </c>
      <c r="Q134" s="164">
        <v>0</v>
      </c>
    </row>
    <row r="135" spans="1:17" ht="12" customHeight="1" x14ac:dyDescent="0.25">
      <c r="A135" s="163" t="s">
        <v>142</v>
      </c>
      <c r="B135" s="162"/>
      <c r="C135" s="162">
        <v>0</v>
      </c>
      <c r="D135" s="162">
        <v>0</v>
      </c>
      <c r="E135" s="162">
        <v>0</v>
      </c>
      <c r="F135" s="162">
        <v>0</v>
      </c>
      <c r="G135" s="162">
        <v>0</v>
      </c>
      <c r="H135" s="162">
        <v>0</v>
      </c>
      <c r="I135" s="162">
        <v>0</v>
      </c>
      <c r="J135" s="162">
        <v>0</v>
      </c>
      <c r="K135" s="162">
        <v>0</v>
      </c>
      <c r="L135" s="162">
        <v>0</v>
      </c>
      <c r="M135" s="162">
        <v>0</v>
      </c>
      <c r="N135" s="162">
        <v>0</v>
      </c>
      <c r="O135" s="162">
        <v>0</v>
      </c>
      <c r="P135" s="162">
        <v>0</v>
      </c>
      <c r="Q135" s="162">
        <v>0</v>
      </c>
    </row>
    <row r="136" spans="1:17" ht="12" customHeight="1" x14ac:dyDescent="0.25">
      <c r="A136" s="161" t="s">
        <v>141</v>
      </c>
      <c r="B136" s="160"/>
      <c r="C136" s="160">
        <f t="shared" ref="C136" si="524">SUM(C137:C138)</f>
        <v>0</v>
      </c>
      <c r="D136" s="160">
        <f t="shared" ref="D136" si="525">SUM(D137:D138)</f>
        <v>0</v>
      </c>
      <c r="E136" s="160">
        <f t="shared" ref="E136" si="526">SUM(E137:E138)</f>
        <v>0</v>
      </c>
      <c r="F136" s="160">
        <f t="shared" ref="F136" si="527">SUM(F137:F138)</f>
        <v>0</v>
      </c>
      <c r="G136" s="160">
        <f t="shared" ref="G136" si="528">SUM(G137:G138)</f>
        <v>0</v>
      </c>
      <c r="H136" s="160">
        <f t="shared" ref="H136" si="529">SUM(H137:H138)</f>
        <v>0</v>
      </c>
      <c r="I136" s="160">
        <f t="shared" ref="I136" si="530">SUM(I137:I138)</f>
        <v>0</v>
      </c>
      <c r="J136" s="160">
        <f t="shared" ref="J136" si="531">SUM(J137:J138)</f>
        <v>0</v>
      </c>
      <c r="K136" s="160">
        <f t="shared" ref="K136" si="532">SUM(K137:K138)</f>
        <v>0</v>
      </c>
      <c r="L136" s="160">
        <f t="shared" ref="L136" si="533">SUM(L137:L138)</f>
        <v>0</v>
      </c>
      <c r="M136" s="160">
        <f t="shared" ref="M136" si="534">SUM(M137:M138)</f>
        <v>0</v>
      </c>
      <c r="N136" s="160">
        <f t="shared" ref="N136" si="535">SUM(N137:N138)</f>
        <v>0</v>
      </c>
      <c r="O136" s="160">
        <f t="shared" ref="O136" si="536">SUM(O137:O138)</f>
        <v>0</v>
      </c>
      <c r="P136" s="160">
        <f t="shared" ref="P136" si="537">SUM(P137:P138)</f>
        <v>0</v>
      </c>
      <c r="Q136" s="160">
        <f t="shared" ref="Q136" si="538">SUM(Q137:Q138)</f>
        <v>0</v>
      </c>
    </row>
    <row r="137" spans="1:17" ht="12" customHeight="1" x14ac:dyDescent="0.25">
      <c r="A137" s="148" t="s">
        <v>60</v>
      </c>
      <c r="B137" s="156"/>
      <c r="C137" s="156">
        <v>0</v>
      </c>
      <c r="D137" s="156">
        <v>0</v>
      </c>
      <c r="E137" s="156">
        <v>0</v>
      </c>
      <c r="F137" s="156">
        <v>0</v>
      </c>
      <c r="G137" s="156">
        <v>0</v>
      </c>
      <c r="H137" s="156">
        <v>0</v>
      </c>
      <c r="I137" s="156">
        <v>0</v>
      </c>
      <c r="J137" s="156">
        <v>0</v>
      </c>
      <c r="K137" s="156">
        <v>0</v>
      </c>
      <c r="L137" s="156">
        <v>0</v>
      </c>
      <c r="M137" s="156">
        <v>0</v>
      </c>
      <c r="N137" s="156">
        <v>0</v>
      </c>
      <c r="O137" s="156">
        <v>0</v>
      </c>
      <c r="P137" s="156">
        <v>0</v>
      </c>
      <c r="Q137" s="156">
        <v>0</v>
      </c>
    </row>
    <row r="138" spans="1:17" ht="12" customHeight="1" x14ac:dyDescent="0.25">
      <c r="A138" s="148" t="s">
        <v>59</v>
      </c>
      <c r="B138" s="156"/>
      <c r="C138" s="156">
        <v>0</v>
      </c>
      <c r="D138" s="156">
        <v>0</v>
      </c>
      <c r="E138" s="156">
        <v>0</v>
      </c>
      <c r="F138" s="156">
        <v>0</v>
      </c>
      <c r="G138" s="156">
        <v>0</v>
      </c>
      <c r="H138" s="156">
        <v>0</v>
      </c>
      <c r="I138" s="156">
        <v>0</v>
      </c>
      <c r="J138" s="156">
        <v>0</v>
      </c>
      <c r="K138" s="156">
        <v>0</v>
      </c>
      <c r="L138" s="156">
        <v>0</v>
      </c>
      <c r="M138" s="156">
        <v>0</v>
      </c>
      <c r="N138" s="156">
        <v>0</v>
      </c>
      <c r="O138" s="156">
        <v>0</v>
      </c>
      <c r="P138" s="156">
        <v>0</v>
      </c>
      <c r="Q138" s="156">
        <v>0</v>
      </c>
    </row>
    <row r="139" spans="1:17" ht="12" customHeight="1" x14ac:dyDescent="0.25">
      <c r="A139" s="158" t="s">
        <v>62</v>
      </c>
      <c r="B139" s="157"/>
      <c r="C139" s="157">
        <f t="shared" ref="C139" si="539">SUM(C140:C141)</f>
        <v>0</v>
      </c>
      <c r="D139" s="157">
        <f t="shared" ref="D139" si="540">SUM(D140:D141)</f>
        <v>0</v>
      </c>
      <c r="E139" s="157">
        <f t="shared" ref="E139" si="541">SUM(E140:E141)</f>
        <v>0</v>
      </c>
      <c r="F139" s="157">
        <f t="shared" ref="F139" si="542">SUM(F140:F141)</f>
        <v>0</v>
      </c>
      <c r="G139" s="157">
        <f t="shared" ref="G139" si="543">SUM(G140:G141)</f>
        <v>0</v>
      </c>
      <c r="H139" s="157">
        <f t="shared" ref="H139" si="544">SUM(H140:H141)</f>
        <v>0</v>
      </c>
      <c r="I139" s="157">
        <f t="shared" ref="I139" si="545">SUM(I140:I141)</f>
        <v>0</v>
      </c>
      <c r="J139" s="157">
        <f t="shared" ref="J139" si="546">SUM(J140:J141)</f>
        <v>0</v>
      </c>
      <c r="K139" s="157">
        <f t="shared" ref="K139" si="547">SUM(K140:K141)</f>
        <v>0</v>
      </c>
      <c r="L139" s="157">
        <f t="shared" ref="L139" si="548">SUM(L140:L141)</f>
        <v>0</v>
      </c>
      <c r="M139" s="157">
        <f t="shared" ref="M139" si="549">SUM(M140:M141)</f>
        <v>0</v>
      </c>
      <c r="N139" s="157">
        <f t="shared" ref="N139" si="550">SUM(N140:N141)</f>
        <v>0</v>
      </c>
      <c r="O139" s="157">
        <f t="shared" ref="O139" si="551">SUM(O140:O141)</f>
        <v>0</v>
      </c>
      <c r="P139" s="157">
        <f t="shared" ref="P139" si="552">SUM(P140:P141)</f>
        <v>0</v>
      </c>
      <c r="Q139" s="157">
        <f t="shared" ref="Q139" si="553">SUM(Q140:Q141)</f>
        <v>0</v>
      </c>
    </row>
    <row r="140" spans="1:17" ht="12" customHeight="1" x14ac:dyDescent="0.25">
      <c r="A140" s="23" t="s">
        <v>57</v>
      </c>
      <c r="B140" s="156"/>
      <c r="C140" s="156">
        <v>0</v>
      </c>
      <c r="D140" s="156">
        <v>0</v>
      </c>
      <c r="E140" s="156">
        <v>0</v>
      </c>
      <c r="F140" s="156">
        <v>0</v>
      </c>
      <c r="G140" s="156">
        <v>0</v>
      </c>
      <c r="H140" s="156">
        <v>0</v>
      </c>
      <c r="I140" s="156">
        <v>0</v>
      </c>
      <c r="J140" s="156">
        <v>0</v>
      </c>
      <c r="K140" s="156">
        <v>0</v>
      </c>
      <c r="L140" s="156">
        <v>0</v>
      </c>
      <c r="M140" s="156">
        <v>0</v>
      </c>
      <c r="N140" s="156">
        <v>0</v>
      </c>
      <c r="O140" s="156">
        <v>0</v>
      </c>
      <c r="P140" s="156">
        <v>0</v>
      </c>
      <c r="Q140" s="156">
        <v>0</v>
      </c>
    </row>
    <row r="141" spans="1:17" ht="12" customHeight="1" x14ac:dyDescent="0.25">
      <c r="A141" s="29" t="s">
        <v>140</v>
      </c>
      <c r="B141" s="57"/>
      <c r="C141" s="57">
        <v>0</v>
      </c>
      <c r="D141" s="57">
        <v>0</v>
      </c>
      <c r="E141" s="57">
        <v>0</v>
      </c>
      <c r="F141" s="57">
        <v>0</v>
      </c>
      <c r="G141" s="57">
        <v>0</v>
      </c>
      <c r="H141" s="57">
        <v>0</v>
      </c>
      <c r="I141" s="57">
        <v>0</v>
      </c>
      <c r="J141" s="57">
        <v>0</v>
      </c>
      <c r="K141" s="57">
        <v>0</v>
      </c>
      <c r="L141" s="57">
        <v>0</v>
      </c>
      <c r="M141" s="57">
        <v>0</v>
      </c>
      <c r="N141" s="57">
        <v>0</v>
      </c>
      <c r="O141" s="57">
        <v>0</v>
      </c>
      <c r="P141" s="57">
        <v>0</v>
      </c>
      <c r="Q141" s="57"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554">SUM(C144,C146,C148,C157)</f>
        <v>0.31346457082580081</v>
      </c>
      <c r="D143" s="168">
        <f t="shared" ref="D143" si="555">SUM(D144,D146,D148,D157)</f>
        <v>0.64683491296361106</v>
      </c>
      <c r="E143" s="168">
        <f t="shared" ref="E143" si="556">SUM(E144,E146,E148,E157)</f>
        <v>1.1028920422597694</v>
      </c>
      <c r="F143" s="168">
        <f t="shared" ref="F143" si="557">SUM(F144,F146,F148,F157)</f>
        <v>0.43617604727221176</v>
      </c>
      <c r="G143" s="168">
        <f t="shared" ref="G143" si="558">SUM(G144,G146,G148,G157)</f>
        <v>0.56811037542064258</v>
      </c>
      <c r="H143" s="168">
        <f t="shared" ref="H143" si="559">SUM(H144,H146,H148,H157)</f>
        <v>1.6305875940216923</v>
      </c>
      <c r="I143" s="168">
        <f t="shared" ref="I143" si="560">SUM(I144,I146,I148,I157)</f>
        <v>6.6569786155238564</v>
      </c>
      <c r="J143" s="168">
        <f t="shared" ref="J143" si="561">SUM(J144,J146,J148,J157)</f>
        <v>10.021852037516638</v>
      </c>
      <c r="K143" s="168">
        <f t="shared" ref="K143" si="562">SUM(K144,K146,K148,K157)</f>
        <v>2.9957874542771696</v>
      </c>
      <c r="L143" s="168">
        <f t="shared" ref="L143" si="563">SUM(L144,L146,L148,L157)</f>
        <v>4.4467865320285735</v>
      </c>
      <c r="M143" s="168">
        <f t="shared" ref="M143" si="564">SUM(M144,M146,M148,M157)</f>
        <v>1.2465848083809867</v>
      </c>
      <c r="N143" s="168">
        <f t="shared" ref="N143" si="565">SUM(N144,N146,N148,N157)</f>
        <v>1.3414613217941238</v>
      </c>
      <c r="O143" s="168">
        <f t="shared" ref="O143" si="566">SUM(O144,O146,O148,O157)</f>
        <v>1.0943131018607186</v>
      </c>
      <c r="P143" s="168">
        <f t="shared" ref="P143" si="567">SUM(P144,P146,P148,P157)</f>
        <v>1.3679426078620083</v>
      </c>
      <c r="Q143" s="168">
        <f t="shared" ref="Q143" si="568">SUM(Q144,Q146,Q148,Q157)</f>
        <v>1.687448167351624</v>
      </c>
    </row>
    <row r="144" spans="1:17" ht="12.95" customHeight="1" x14ac:dyDescent="0.25">
      <c r="A144" s="158" t="s">
        <v>65</v>
      </c>
      <c r="B144" s="157"/>
      <c r="C144" s="157">
        <f t="shared" ref="C144:Q144" si="569">C145</f>
        <v>0.13491424349998499</v>
      </c>
      <c r="D144" s="157">
        <f t="shared" si="569"/>
        <v>0.29005898589150991</v>
      </c>
      <c r="E144" s="157">
        <f t="shared" si="569"/>
        <v>0.51119654896314304</v>
      </c>
      <c r="F144" s="157">
        <f t="shared" si="569"/>
        <v>0.18843468181951006</v>
      </c>
      <c r="G144" s="157">
        <f t="shared" si="569"/>
        <v>0.22347388149312555</v>
      </c>
      <c r="H144" s="157">
        <f t="shared" si="569"/>
        <v>0.69182983991116609</v>
      </c>
      <c r="I144" s="157">
        <f t="shared" si="569"/>
        <v>2.7774972138822798</v>
      </c>
      <c r="J144" s="157">
        <f t="shared" si="569"/>
        <v>3.7970815193487444</v>
      </c>
      <c r="K144" s="157">
        <f t="shared" si="569"/>
        <v>1.1744551916377701</v>
      </c>
      <c r="L144" s="157">
        <f t="shared" si="569"/>
        <v>1.5744328439778832</v>
      </c>
      <c r="M144" s="157">
        <f t="shared" si="569"/>
        <v>0.47074129687017896</v>
      </c>
      <c r="N144" s="157">
        <f t="shared" si="569"/>
        <v>0.49012364868563812</v>
      </c>
      <c r="O144" s="157">
        <f t="shared" si="569"/>
        <v>0.35992955134648291</v>
      </c>
      <c r="P144" s="157">
        <f t="shared" si="569"/>
        <v>0.42388461446291664</v>
      </c>
      <c r="Q144" s="157">
        <f t="shared" si="569"/>
        <v>0.5853719196726892</v>
      </c>
    </row>
    <row r="145" spans="1:17" ht="12" customHeight="1" x14ac:dyDescent="0.25">
      <c r="A145" s="23" t="s">
        <v>60</v>
      </c>
      <c r="B145" s="156"/>
      <c r="C145" s="156">
        <v>0.13491424349998499</v>
      </c>
      <c r="D145" s="156">
        <v>0.29005898589150991</v>
      </c>
      <c r="E145" s="156">
        <v>0.51119654896314304</v>
      </c>
      <c r="F145" s="156">
        <v>0.18843468181951006</v>
      </c>
      <c r="G145" s="156">
        <v>0.22347388149312555</v>
      </c>
      <c r="H145" s="156">
        <v>0.69182983991116609</v>
      </c>
      <c r="I145" s="156">
        <v>2.7774972138822798</v>
      </c>
      <c r="J145" s="156">
        <v>3.7970815193487444</v>
      </c>
      <c r="K145" s="156">
        <v>1.1744551916377701</v>
      </c>
      <c r="L145" s="156">
        <v>1.5744328439778832</v>
      </c>
      <c r="M145" s="156">
        <v>0.47074129687017896</v>
      </c>
      <c r="N145" s="156">
        <v>0.49012364868563812</v>
      </c>
      <c r="O145" s="156">
        <v>0.35992955134648291</v>
      </c>
      <c r="P145" s="156">
        <v>0.42388461446291664</v>
      </c>
      <c r="Q145" s="156">
        <v>0.5853719196726892</v>
      </c>
    </row>
    <row r="146" spans="1:17" ht="12.95" customHeight="1" x14ac:dyDescent="0.25">
      <c r="A146" s="158" t="s">
        <v>112</v>
      </c>
      <c r="B146" s="157"/>
      <c r="C146" s="157">
        <f t="shared" ref="C146:Q146" si="570">C147</f>
        <v>7.4798788616991768E-2</v>
      </c>
      <c r="D146" s="157">
        <f t="shared" si="570"/>
        <v>0.14466858264965765</v>
      </c>
      <c r="E146" s="157">
        <f t="shared" si="570"/>
        <v>0.22878254333652565</v>
      </c>
      <c r="F146" s="157">
        <f t="shared" si="570"/>
        <v>9.6756279150912755E-2</v>
      </c>
      <c r="G146" s="157">
        <f t="shared" si="570"/>
        <v>0.136224693669628</v>
      </c>
      <c r="H146" s="157">
        <f t="shared" si="570"/>
        <v>0.37086773029548931</v>
      </c>
      <c r="I146" s="157">
        <f t="shared" si="570"/>
        <v>1.6431473995676573</v>
      </c>
      <c r="J146" s="157">
        <f t="shared" si="570"/>
        <v>2.7106308766461362</v>
      </c>
      <c r="K146" s="157">
        <f t="shared" si="570"/>
        <v>0.79769323579508522</v>
      </c>
      <c r="L146" s="157">
        <f t="shared" si="570"/>
        <v>1.2585097673731411</v>
      </c>
      <c r="M146" s="157">
        <f t="shared" si="570"/>
        <v>0.33935082738915251</v>
      </c>
      <c r="N146" s="157">
        <f t="shared" si="570"/>
        <v>0.38751732589834814</v>
      </c>
      <c r="O146" s="157">
        <f t="shared" si="570"/>
        <v>0.34082198714760908</v>
      </c>
      <c r="P146" s="157">
        <f t="shared" si="570"/>
        <v>0.43417900982613922</v>
      </c>
      <c r="Q146" s="157">
        <f t="shared" si="570"/>
        <v>0.48838887393972863</v>
      </c>
    </row>
    <row r="147" spans="1:17" ht="12" customHeight="1" x14ac:dyDescent="0.25">
      <c r="A147" s="23" t="s">
        <v>60</v>
      </c>
      <c r="B147" s="156"/>
      <c r="C147" s="156">
        <v>7.4798788616991768E-2</v>
      </c>
      <c r="D147" s="156">
        <v>0.14466858264965765</v>
      </c>
      <c r="E147" s="156">
        <v>0.22878254333652565</v>
      </c>
      <c r="F147" s="156">
        <v>9.6756279150912755E-2</v>
      </c>
      <c r="G147" s="156">
        <v>0.136224693669628</v>
      </c>
      <c r="H147" s="156">
        <v>0.37086773029548931</v>
      </c>
      <c r="I147" s="156">
        <v>1.6431473995676573</v>
      </c>
      <c r="J147" s="156">
        <v>2.7106308766461362</v>
      </c>
      <c r="K147" s="156">
        <v>0.79769323579508522</v>
      </c>
      <c r="L147" s="156">
        <v>1.2585097673731411</v>
      </c>
      <c r="M147" s="156">
        <v>0.33935082738915251</v>
      </c>
      <c r="N147" s="156">
        <v>0.38751732589834814</v>
      </c>
      <c r="O147" s="156">
        <v>0.34082198714760908</v>
      </c>
      <c r="P147" s="156">
        <v>0.43417900982613922</v>
      </c>
      <c r="Q147" s="156">
        <v>0.48838887393972863</v>
      </c>
    </row>
    <row r="148" spans="1:17" ht="12" customHeight="1" x14ac:dyDescent="0.25">
      <c r="A148" s="158" t="s">
        <v>63</v>
      </c>
      <c r="B148" s="157"/>
      <c r="C148" s="157">
        <f t="shared" ref="C148" si="571">SUM(C149:C150,C153:C154)</f>
        <v>7.6797167484645767E-2</v>
      </c>
      <c r="D148" s="157">
        <f t="shared" ref="D148" si="572">SUM(D149:D150,D153:D154)</f>
        <v>0.15785081107380208</v>
      </c>
      <c r="E148" s="157">
        <f t="shared" ref="E148" si="573">SUM(E149:E150,E153:E154)</f>
        <v>0.25845105698007553</v>
      </c>
      <c r="F148" s="157">
        <f t="shared" ref="F148" si="574">SUM(F149:F150,F153:F154)</f>
        <v>0.10652433525148626</v>
      </c>
      <c r="G148" s="157">
        <f t="shared" ref="G148" si="575">SUM(G149:G150,G153:G154)</f>
        <v>0.14811466966663106</v>
      </c>
      <c r="H148" s="157">
        <f t="shared" ref="H148" si="576">SUM(H149:H150,H153:H154)</f>
        <v>0.38509328874670101</v>
      </c>
      <c r="I148" s="157">
        <f t="shared" ref="I148" si="577">SUM(I149:I150,I153:I154)</f>
        <v>1.4900482274668692</v>
      </c>
      <c r="J148" s="157">
        <f t="shared" ref="J148" si="578">SUM(J149:J150,J153:J154)</f>
        <v>2.3467198071219322</v>
      </c>
      <c r="K148" s="157">
        <f t="shared" ref="K148" si="579">SUM(K149:K150,K153:K154)</f>
        <v>0.67870517337444158</v>
      </c>
      <c r="L148" s="157">
        <f t="shared" ref="L148" si="580">SUM(L149:L150,L153:L154)</f>
        <v>1.0498299131048208</v>
      </c>
      <c r="M148" s="157">
        <f t="shared" ref="M148" si="581">SUM(M149:M150,M153:M154)</f>
        <v>0.28317905964674545</v>
      </c>
      <c r="N148" s="157">
        <f t="shared" ref="N148" si="582">SUM(N149:N150,N153:N154)</f>
        <v>0.30452802914341426</v>
      </c>
      <c r="O148" s="157">
        <f t="shared" ref="O148" si="583">SUM(O149:O150,O153:O154)</f>
        <v>0.26510326477035745</v>
      </c>
      <c r="P148" s="157">
        <f t="shared" ref="P148" si="584">SUM(P149:P150,P153:P154)</f>
        <v>0.35170785719323433</v>
      </c>
      <c r="Q148" s="157">
        <f t="shared" ref="Q148" si="585">SUM(Q149:Q150,Q153:Q154)</f>
        <v>0.42482354686709006</v>
      </c>
    </row>
    <row r="149" spans="1:17" ht="12" customHeight="1" x14ac:dyDescent="0.25">
      <c r="A149" s="167" t="s">
        <v>144</v>
      </c>
      <c r="B149" s="132"/>
      <c r="C149" s="132">
        <v>0</v>
      </c>
      <c r="D149" s="132">
        <v>0</v>
      </c>
      <c r="E149" s="132">
        <v>0</v>
      </c>
      <c r="F149" s="132">
        <v>0</v>
      </c>
      <c r="G149" s="132">
        <v>0</v>
      </c>
      <c r="H149" s="132">
        <v>0</v>
      </c>
      <c r="I149" s="132">
        <v>0</v>
      </c>
      <c r="J149" s="132">
        <v>0</v>
      </c>
      <c r="K149" s="132">
        <v>0</v>
      </c>
      <c r="L149" s="132">
        <v>0</v>
      </c>
      <c r="M149" s="132">
        <v>0</v>
      </c>
      <c r="N149" s="132">
        <v>0</v>
      </c>
      <c r="O149" s="132">
        <v>0</v>
      </c>
      <c r="P149" s="132">
        <v>0</v>
      </c>
      <c r="Q149" s="132">
        <v>0</v>
      </c>
    </row>
    <row r="150" spans="1:17" ht="12" customHeight="1" x14ac:dyDescent="0.25">
      <c r="A150" s="167" t="s">
        <v>143</v>
      </c>
      <c r="B150" s="132"/>
      <c r="C150" s="132">
        <f t="shared" ref="C150" si="586">SUM(C151:C152)</f>
        <v>0</v>
      </c>
      <c r="D150" s="132">
        <f t="shared" ref="D150" si="587">SUM(D151:D152)</f>
        <v>0</v>
      </c>
      <c r="E150" s="132">
        <f t="shared" ref="E150" si="588">SUM(E151:E152)</f>
        <v>0</v>
      </c>
      <c r="F150" s="132">
        <f t="shared" ref="F150" si="589">SUM(F151:F152)</f>
        <v>0</v>
      </c>
      <c r="G150" s="132">
        <f t="shared" ref="G150" si="590">SUM(G151:G152)</f>
        <v>0</v>
      </c>
      <c r="H150" s="132">
        <f t="shared" ref="H150" si="591">SUM(H151:H152)</f>
        <v>0</v>
      </c>
      <c r="I150" s="132">
        <f t="shared" ref="I150" si="592">SUM(I151:I152)</f>
        <v>0</v>
      </c>
      <c r="J150" s="132">
        <f t="shared" ref="J150" si="593">SUM(J151:J152)</f>
        <v>0</v>
      </c>
      <c r="K150" s="132">
        <f t="shared" ref="K150" si="594">SUM(K151:K152)</f>
        <v>0</v>
      </c>
      <c r="L150" s="132">
        <f t="shared" ref="L150" si="595">SUM(L151:L152)</f>
        <v>0</v>
      </c>
      <c r="M150" s="132">
        <f t="shared" ref="M150" si="596">SUM(M151:M152)</f>
        <v>0</v>
      </c>
      <c r="N150" s="132">
        <f t="shared" ref="N150" si="597">SUM(N151:N152)</f>
        <v>0</v>
      </c>
      <c r="O150" s="132">
        <f t="shared" ref="O150" si="598">SUM(O151:O152)</f>
        <v>0</v>
      </c>
      <c r="P150" s="132">
        <f t="shared" ref="P150" si="599">SUM(P151:P152)</f>
        <v>0</v>
      </c>
      <c r="Q150" s="132">
        <f t="shared" ref="Q150" si="600">SUM(Q151:Q152)</f>
        <v>0</v>
      </c>
    </row>
    <row r="151" spans="1:17" ht="12" customHeight="1" x14ac:dyDescent="0.25">
      <c r="A151" s="166" t="s">
        <v>57</v>
      </c>
      <c r="B151" s="165"/>
      <c r="C151" s="165">
        <v>0</v>
      </c>
      <c r="D151" s="165">
        <v>0</v>
      </c>
      <c r="E151" s="165">
        <v>0</v>
      </c>
      <c r="F151" s="165">
        <v>0</v>
      </c>
      <c r="G151" s="165">
        <v>0</v>
      </c>
      <c r="H151" s="165">
        <v>0</v>
      </c>
      <c r="I151" s="165">
        <v>0</v>
      </c>
      <c r="J151" s="165">
        <v>0</v>
      </c>
      <c r="K151" s="165">
        <v>0</v>
      </c>
      <c r="L151" s="165">
        <v>0</v>
      </c>
      <c r="M151" s="165">
        <v>0</v>
      </c>
      <c r="N151" s="165">
        <v>0</v>
      </c>
      <c r="O151" s="165">
        <v>0</v>
      </c>
      <c r="P151" s="165">
        <v>0</v>
      </c>
      <c r="Q151" s="165">
        <v>0</v>
      </c>
    </row>
    <row r="152" spans="1:17" ht="12" customHeight="1" x14ac:dyDescent="0.25">
      <c r="A152" s="147" t="s">
        <v>59</v>
      </c>
      <c r="B152" s="164"/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25">
      <c r="A153" s="163" t="s">
        <v>142</v>
      </c>
      <c r="B153" s="162"/>
      <c r="C153" s="162">
        <v>9.8384484508269726E-3</v>
      </c>
      <c r="D153" s="162">
        <v>4.4373158030993273E-3</v>
      </c>
      <c r="E153" s="162">
        <v>0</v>
      </c>
      <c r="F153" s="162">
        <v>0</v>
      </c>
      <c r="G153" s="162">
        <v>4.0031235644616076E-3</v>
      </c>
      <c r="H153" s="162">
        <v>0</v>
      </c>
      <c r="I153" s="162">
        <v>0</v>
      </c>
      <c r="J153" s="162">
        <v>0</v>
      </c>
      <c r="K153" s="162">
        <v>0</v>
      </c>
      <c r="L153" s="162">
        <v>0</v>
      </c>
      <c r="M153" s="162">
        <v>0</v>
      </c>
      <c r="N153" s="162">
        <v>0</v>
      </c>
      <c r="O153" s="162">
        <v>0</v>
      </c>
      <c r="P153" s="162">
        <v>2.2760091479733908E-3</v>
      </c>
      <c r="Q153" s="162">
        <v>0</v>
      </c>
    </row>
    <row r="154" spans="1:17" ht="12" customHeight="1" x14ac:dyDescent="0.25">
      <c r="A154" s="161" t="s">
        <v>141</v>
      </c>
      <c r="B154" s="160"/>
      <c r="C154" s="160">
        <f t="shared" ref="C154" si="601">SUM(C155:C156)</f>
        <v>6.6958719033818795E-2</v>
      </c>
      <c r="D154" s="160">
        <f t="shared" ref="D154" si="602">SUM(D155:D156)</f>
        <v>0.15341349527070275</v>
      </c>
      <c r="E154" s="160">
        <f t="shared" ref="E154" si="603">SUM(E155:E156)</f>
        <v>0.25845105698007553</v>
      </c>
      <c r="F154" s="160">
        <f t="shared" ref="F154" si="604">SUM(F155:F156)</f>
        <v>0.10652433525148626</v>
      </c>
      <c r="G154" s="160">
        <f t="shared" ref="G154" si="605">SUM(G155:G156)</f>
        <v>0.14411154610216945</v>
      </c>
      <c r="H154" s="160">
        <f t="shared" ref="H154" si="606">SUM(H155:H156)</f>
        <v>0.38509328874670101</v>
      </c>
      <c r="I154" s="160">
        <f t="shared" ref="I154" si="607">SUM(I155:I156)</f>
        <v>1.4900482274668692</v>
      </c>
      <c r="J154" s="160">
        <f t="shared" ref="J154" si="608">SUM(J155:J156)</f>
        <v>2.3467198071219322</v>
      </c>
      <c r="K154" s="160">
        <f t="shared" ref="K154" si="609">SUM(K155:K156)</f>
        <v>0.67870517337444158</v>
      </c>
      <c r="L154" s="160">
        <f t="shared" ref="L154" si="610">SUM(L155:L156)</f>
        <v>1.0498299131048208</v>
      </c>
      <c r="M154" s="160">
        <f t="shared" ref="M154" si="611">SUM(M155:M156)</f>
        <v>0.28317905964674545</v>
      </c>
      <c r="N154" s="160">
        <f t="shared" ref="N154" si="612">SUM(N155:N156)</f>
        <v>0.30452802914341426</v>
      </c>
      <c r="O154" s="160">
        <f t="shared" ref="O154" si="613">SUM(O155:O156)</f>
        <v>0.26510326477035745</v>
      </c>
      <c r="P154" s="160">
        <f t="shared" ref="P154" si="614">SUM(P155:P156)</f>
        <v>0.34943184804526095</v>
      </c>
      <c r="Q154" s="160">
        <f t="shared" ref="Q154" si="615">SUM(Q155:Q156)</f>
        <v>0.42482354686709006</v>
      </c>
    </row>
    <row r="155" spans="1:17" ht="12" customHeight="1" x14ac:dyDescent="0.25">
      <c r="A155" s="148" t="s">
        <v>60</v>
      </c>
      <c r="B155" s="156"/>
      <c r="C155" s="156">
        <v>6.8924686528439884E-4</v>
      </c>
      <c r="D155" s="156">
        <v>3.2711467172868427E-3</v>
      </c>
      <c r="E155" s="156">
        <v>5.7764948687386289E-3</v>
      </c>
      <c r="F155" s="156">
        <v>2.3695241153561253E-3</v>
      </c>
      <c r="G155" s="156">
        <v>1.8692924914174621E-2</v>
      </c>
      <c r="H155" s="156">
        <v>1.9299254766636555E-2</v>
      </c>
      <c r="I155" s="156">
        <v>3.8873563205608731E-2</v>
      </c>
      <c r="J155" s="156">
        <v>6.2294129993198971E-2</v>
      </c>
      <c r="K155" s="156">
        <v>1.7688382862771912E-2</v>
      </c>
      <c r="L155" s="156">
        <v>2.8750441450918866E-2</v>
      </c>
      <c r="M155" s="156">
        <v>7.6633800997870137E-3</v>
      </c>
      <c r="N155" s="156">
        <v>7.8349111922764308E-3</v>
      </c>
      <c r="O155" s="156">
        <v>6.7156236405125982E-3</v>
      </c>
      <c r="P155" s="156">
        <v>1.4610082810732403E-2</v>
      </c>
      <c r="Q155" s="156">
        <v>4.2364750821268546E-2</v>
      </c>
    </row>
    <row r="156" spans="1:17" ht="12" customHeight="1" x14ac:dyDescent="0.25">
      <c r="A156" s="148" t="s">
        <v>59</v>
      </c>
      <c r="B156" s="156"/>
      <c r="C156" s="156">
        <v>6.6269472168534391E-2</v>
      </c>
      <c r="D156" s="156">
        <v>0.15014234855341591</v>
      </c>
      <c r="E156" s="156">
        <v>0.25267456211133693</v>
      </c>
      <c r="F156" s="156">
        <v>0.10415481113613013</v>
      </c>
      <c r="G156" s="156">
        <v>0.12541862118799482</v>
      </c>
      <c r="H156" s="156">
        <v>0.36579403398006444</v>
      </c>
      <c r="I156" s="156">
        <v>1.4511746642612604</v>
      </c>
      <c r="J156" s="156">
        <v>2.2844256771287332</v>
      </c>
      <c r="K156" s="156">
        <v>0.66101679051166973</v>
      </c>
      <c r="L156" s="156">
        <v>1.021079471653902</v>
      </c>
      <c r="M156" s="156">
        <v>0.27551567954695844</v>
      </c>
      <c r="N156" s="156">
        <v>0.29669311795113784</v>
      </c>
      <c r="O156" s="156">
        <v>0.25838764112984486</v>
      </c>
      <c r="P156" s="156">
        <v>0.33482176523452856</v>
      </c>
      <c r="Q156" s="156">
        <v>0.3824587960458215</v>
      </c>
    </row>
    <row r="157" spans="1:17" ht="12" customHeight="1" x14ac:dyDescent="0.25">
      <c r="A157" s="158" t="s">
        <v>62</v>
      </c>
      <c r="B157" s="157"/>
      <c r="C157" s="157">
        <f t="shared" ref="C157" si="616">SUM(C158:C159)</f>
        <v>2.6954371224178316E-2</v>
      </c>
      <c r="D157" s="157">
        <f t="shared" ref="D157" si="617">SUM(D158:D159)</f>
        <v>5.4256533348641389E-2</v>
      </c>
      <c r="E157" s="157">
        <f t="shared" ref="E157" si="618">SUM(E158:E159)</f>
        <v>0.10446189298002516</v>
      </c>
      <c r="F157" s="157">
        <f t="shared" ref="F157" si="619">SUM(F158:F159)</f>
        <v>4.4460751050302692E-2</v>
      </c>
      <c r="G157" s="157">
        <f t="shared" ref="G157" si="620">SUM(G158:G159)</f>
        <v>6.0297130591258005E-2</v>
      </c>
      <c r="H157" s="157">
        <f t="shared" ref="H157" si="621">SUM(H158:H159)</f>
        <v>0.18279673506833602</v>
      </c>
      <c r="I157" s="157">
        <f t="shared" ref="I157" si="622">SUM(I158:I159)</f>
        <v>0.74628577460705003</v>
      </c>
      <c r="J157" s="157">
        <f t="shared" ref="J157" si="623">SUM(J158:J159)</f>
        <v>1.167419834399825</v>
      </c>
      <c r="K157" s="157">
        <f t="shared" ref="K157" si="624">SUM(K158:K159)</f>
        <v>0.34493385346987282</v>
      </c>
      <c r="L157" s="157">
        <f t="shared" ref="L157" si="625">SUM(L158:L159)</f>
        <v>0.56401400757272824</v>
      </c>
      <c r="M157" s="157">
        <f t="shared" ref="M157" si="626">SUM(M158:M159)</f>
        <v>0.15331362447490984</v>
      </c>
      <c r="N157" s="157">
        <f t="shared" ref="N157" si="627">SUM(N158:N159)</f>
        <v>0.1592923180667232</v>
      </c>
      <c r="O157" s="157">
        <f t="shared" ref="O157" si="628">SUM(O158:O159)</f>
        <v>0.12845829859626912</v>
      </c>
      <c r="P157" s="157">
        <f t="shared" ref="P157" si="629">SUM(P158:P159)</f>
        <v>0.158171126379718</v>
      </c>
      <c r="Q157" s="157">
        <f t="shared" ref="Q157" si="630">SUM(Q158:Q159)</f>
        <v>0.18886382687211609</v>
      </c>
    </row>
    <row r="158" spans="1:17" ht="12" customHeight="1" x14ac:dyDescent="0.25">
      <c r="A158" s="23" t="s">
        <v>57</v>
      </c>
      <c r="B158" s="156"/>
      <c r="C158" s="156">
        <v>0</v>
      </c>
      <c r="D158" s="156">
        <v>0</v>
      </c>
      <c r="E158" s="156">
        <v>0</v>
      </c>
      <c r="F158" s="156">
        <v>0</v>
      </c>
      <c r="G158" s="156">
        <v>0</v>
      </c>
      <c r="H158" s="156">
        <v>0</v>
      </c>
      <c r="I158" s="156">
        <v>0</v>
      </c>
      <c r="J158" s="156">
        <v>0</v>
      </c>
      <c r="K158" s="156">
        <v>0</v>
      </c>
      <c r="L158" s="156">
        <v>0</v>
      </c>
      <c r="M158" s="156">
        <v>0</v>
      </c>
      <c r="N158" s="156">
        <v>0</v>
      </c>
      <c r="O158" s="156">
        <v>0</v>
      </c>
      <c r="P158" s="156">
        <v>0</v>
      </c>
      <c r="Q158" s="156">
        <v>0</v>
      </c>
    </row>
    <row r="159" spans="1:17" ht="12" customHeight="1" x14ac:dyDescent="0.25">
      <c r="A159" s="29" t="s">
        <v>140</v>
      </c>
      <c r="B159" s="57"/>
      <c r="C159" s="57">
        <v>2.6954371224178316E-2</v>
      </c>
      <c r="D159" s="57">
        <v>5.4256533348641389E-2</v>
      </c>
      <c r="E159" s="57">
        <v>0.10446189298002516</v>
      </c>
      <c r="F159" s="57">
        <v>4.4460751050302692E-2</v>
      </c>
      <c r="G159" s="57">
        <v>6.0297130591258005E-2</v>
      </c>
      <c r="H159" s="57">
        <v>0.18279673506833602</v>
      </c>
      <c r="I159" s="57">
        <v>0.74628577460705003</v>
      </c>
      <c r="J159" s="57">
        <v>1.167419834399825</v>
      </c>
      <c r="K159" s="57">
        <v>0.34493385346987282</v>
      </c>
      <c r="L159" s="57">
        <v>0.56401400757272824</v>
      </c>
      <c r="M159" s="57">
        <v>0.15331362447490984</v>
      </c>
      <c r="N159" s="57">
        <v>0.1592923180667232</v>
      </c>
      <c r="O159" s="57">
        <v>0.12845829859626912</v>
      </c>
      <c r="P159" s="57">
        <v>0.158171126379718</v>
      </c>
      <c r="Q159" s="57">
        <v>0.18886382687211609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631">SUM(C162,C164,C166,C175)</f>
        <v>0.56914704819822215</v>
      </c>
      <c r="D161" s="168">
        <f t="shared" ref="D161" si="632">SUM(D162,D164,D166,D175)</f>
        <v>1.5293563368119938</v>
      </c>
      <c r="E161" s="168">
        <f t="shared" ref="E161" si="633">SUM(E162,E164,E166,E175)</f>
        <v>1.5220256408980886</v>
      </c>
      <c r="F161" s="168">
        <f t="shared" ref="F161" si="634">SUM(F162,F164,F166,F175)</f>
        <v>1.2346122774400052</v>
      </c>
      <c r="G161" s="168">
        <f t="shared" ref="G161" si="635">SUM(G162,G164,G166,G175)</f>
        <v>1.8934006198164475</v>
      </c>
      <c r="H161" s="168">
        <f t="shared" ref="H161" si="636">SUM(H162,H164,H166,H175)</f>
        <v>1.9023609850604819</v>
      </c>
      <c r="I161" s="168">
        <f t="shared" ref="I161" si="637">SUM(I162,I164,I166,I175)</f>
        <v>2.5073575088538158</v>
      </c>
      <c r="J161" s="168">
        <f t="shared" ref="J161" si="638">SUM(J162,J164,J166,J175)</f>
        <v>1.2151456748198171</v>
      </c>
      <c r="K161" s="168">
        <f t="shared" ref="K161" si="639">SUM(K162,K164,K166,K175)</f>
        <v>0</v>
      </c>
      <c r="L161" s="168">
        <f t="shared" ref="L161" si="640">SUM(L162,L164,L166,L175)</f>
        <v>0.58055285622871866</v>
      </c>
      <c r="M161" s="168">
        <f t="shared" ref="M161" si="641">SUM(M162,M164,M166,M175)</f>
        <v>0</v>
      </c>
      <c r="N161" s="168">
        <f t="shared" ref="N161" si="642">SUM(N162,N164,N166,N175)</f>
        <v>0</v>
      </c>
      <c r="O161" s="168">
        <f t="shared" ref="O161" si="643">SUM(O162,O164,O166,O175)</f>
        <v>0</v>
      </c>
      <c r="P161" s="168">
        <f t="shared" ref="P161" si="644">SUM(P162,P164,P166,P175)</f>
        <v>0</v>
      </c>
      <c r="Q161" s="168">
        <f t="shared" ref="Q161" si="645">SUM(Q162,Q164,Q166,Q175)</f>
        <v>0</v>
      </c>
    </row>
    <row r="162" spans="1:17" ht="12.95" customHeight="1" x14ac:dyDescent="0.25">
      <c r="A162" s="158" t="s">
        <v>65</v>
      </c>
      <c r="B162" s="157"/>
      <c r="C162" s="157">
        <f t="shared" ref="C162:Q162" si="646">C163</f>
        <v>0.28005160522290395</v>
      </c>
      <c r="D162" s="157">
        <f t="shared" si="646"/>
        <v>0.82176366233256659</v>
      </c>
      <c r="E162" s="157">
        <f t="shared" si="646"/>
        <v>0.83555765758425515</v>
      </c>
      <c r="F162" s="157">
        <f t="shared" si="646"/>
        <v>0.62525767500070739</v>
      </c>
      <c r="G162" s="157">
        <f t="shared" si="646"/>
        <v>0.91365626398024524</v>
      </c>
      <c r="H162" s="157">
        <f t="shared" si="646"/>
        <v>0.98867234667047466</v>
      </c>
      <c r="I162" s="157">
        <f t="shared" si="646"/>
        <v>1.4113799324250891</v>
      </c>
      <c r="J162" s="157">
        <f t="shared" si="646"/>
        <v>0.6573655650964656</v>
      </c>
      <c r="K162" s="157">
        <f t="shared" si="646"/>
        <v>0</v>
      </c>
      <c r="L162" s="157">
        <f t="shared" si="646"/>
        <v>0.17712481114196191</v>
      </c>
      <c r="M162" s="157">
        <f t="shared" si="646"/>
        <v>0</v>
      </c>
      <c r="N162" s="157">
        <f t="shared" si="646"/>
        <v>0</v>
      </c>
      <c r="O162" s="157">
        <f t="shared" si="646"/>
        <v>0</v>
      </c>
      <c r="P162" s="157">
        <f t="shared" si="646"/>
        <v>0</v>
      </c>
      <c r="Q162" s="157">
        <f t="shared" si="646"/>
        <v>0</v>
      </c>
    </row>
    <row r="163" spans="1:17" ht="12" customHeight="1" x14ac:dyDescent="0.25">
      <c r="A163" s="23" t="s">
        <v>60</v>
      </c>
      <c r="B163" s="57"/>
      <c r="C163" s="57">
        <v>0.28005160522290395</v>
      </c>
      <c r="D163" s="57">
        <v>0.82176366233256659</v>
      </c>
      <c r="E163" s="57">
        <v>0.83555765758425515</v>
      </c>
      <c r="F163" s="57">
        <v>0.62525767500070739</v>
      </c>
      <c r="G163" s="57">
        <v>0.91365626398024524</v>
      </c>
      <c r="H163" s="57">
        <v>0.98867234667047466</v>
      </c>
      <c r="I163" s="57">
        <v>1.4113799324250891</v>
      </c>
      <c r="J163" s="57">
        <v>0.6573655650964656</v>
      </c>
      <c r="K163" s="57">
        <v>0</v>
      </c>
      <c r="L163" s="57">
        <v>0.17712481114196191</v>
      </c>
      <c r="M163" s="57">
        <v>0</v>
      </c>
      <c r="N163" s="57">
        <v>0</v>
      </c>
      <c r="O163" s="57">
        <v>0</v>
      </c>
      <c r="P163" s="57">
        <v>0</v>
      </c>
      <c r="Q163" s="57">
        <v>0</v>
      </c>
    </row>
    <row r="164" spans="1:17" ht="12.95" customHeight="1" x14ac:dyDescent="0.25">
      <c r="A164" s="158" t="s">
        <v>112</v>
      </c>
      <c r="B164" s="157"/>
      <c r="C164" s="157">
        <f t="shared" ref="C164:Q164" si="647">C165</f>
        <v>7.6318417308933337E-2</v>
      </c>
      <c r="D164" s="157">
        <f t="shared" si="647"/>
        <v>0.12594867237523225</v>
      </c>
      <c r="E164" s="157">
        <f t="shared" si="647"/>
        <v>0.126718766861521</v>
      </c>
      <c r="F164" s="157">
        <f t="shared" si="647"/>
        <v>0.14607415541630525</v>
      </c>
      <c r="G164" s="157">
        <f t="shared" si="647"/>
        <v>0.1931817927132321</v>
      </c>
      <c r="H164" s="157">
        <f t="shared" si="647"/>
        <v>0.18879060714730567</v>
      </c>
      <c r="I164" s="157">
        <f t="shared" si="647"/>
        <v>0.17568949263665212</v>
      </c>
      <c r="J164" s="157">
        <f t="shared" si="647"/>
        <v>4.8714801498135632E-2</v>
      </c>
      <c r="K164" s="157">
        <f t="shared" si="647"/>
        <v>0</v>
      </c>
      <c r="L164" s="157">
        <f t="shared" si="647"/>
        <v>0.25174614804133716</v>
      </c>
      <c r="M164" s="157">
        <f t="shared" si="647"/>
        <v>0</v>
      </c>
      <c r="N164" s="157">
        <f t="shared" si="647"/>
        <v>0</v>
      </c>
      <c r="O164" s="157">
        <f t="shared" si="647"/>
        <v>0</v>
      </c>
      <c r="P164" s="157">
        <f t="shared" si="647"/>
        <v>0</v>
      </c>
      <c r="Q164" s="157">
        <f t="shared" si="647"/>
        <v>0</v>
      </c>
    </row>
    <row r="165" spans="1:17" ht="12" customHeight="1" x14ac:dyDescent="0.25">
      <c r="A165" s="23" t="s">
        <v>60</v>
      </c>
      <c r="B165" s="156"/>
      <c r="C165" s="156">
        <v>7.6318417308933337E-2</v>
      </c>
      <c r="D165" s="156">
        <v>0.12594867237523225</v>
      </c>
      <c r="E165" s="156">
        <v>0.126718766861521</v>
      </c>
      <c r="F165" s="156">
        <v>0.14607415541630525</v>
      </c>
      <c r="G165" s="156">
        <v>0.1931817927132321</v>
      </c>
      <c r="H165" s="156">
        <v>0.18879060714730567</v>
      </c>
      <c r="I165" s="156">
        <v>0.17568949263665212</v>
      </c>
      <c r="J165" s="156">
        <v>4.8714801498135632E-2</v>
      </c>
      <c r="K165" s="156">
        <v>0</v>
      </c>
      <c r="L165" s="156">
        <v>0.25174614804133716</v>
      </c>
      <c r="M165" s="156">
        <v>0</v>
      </c>
      <c r="N165" s="156">
        <v>0</v>
      </c>
      <c r="O165" s="156">
        <v>0</v>
      </c>
      <c r="P165" s="156">
        <v>0</v>
      </c>
      <c r="Q165" s="156">
        <v>0</v>
      </c>
    </row>
    <row r="166" spans="1:17" ht="12" customHeight="1" x14ac:dyDescent="0.25">
      <c r="A166" s="158" t="s">
        <v>63</v>
      </c>
      <c r="B166" s="157"/>
      <c r="C166" s="157">
        <f t="shared" ref="C166" si="648">SUM(C167:C168,C171:C172)</f>
        <v>0.15754221719485681</v>
      </c>
      <c r="D166" s="157">
        <f t="shared" ref="D166" si="649">SUM(D167:D168,D171:D172)</f>
        <v>0.43290346445375039</v>
      </c>
      <c r="E166" s="157">
        <f t="shared" ref="E166" si="650">SUM(E167:E168,E171:E172)</f>
        <v>0.39872272023647942</v>
      </c>
      <c r="F166" s="157">
        <f t="shared" ref="F166" si="651">SUM(F167:F168,F171:F172)</f>
        <v>0.32682865954586177</v>
      </c>
      <c r="G166" s="157">
        <f t="shared" ref="G166" si="652">SUM(G167:G168,G171:G172)</f>
        <v>0.55870935554119283</v>
      </c>
      <c r="H166" s="157">
        <f t="shared" ref="H166" si="653">SUM(H167:H168,H171:H172)</f>
        <v>0.49154119075951441</v>
      </c>
      <c r="I166" s="157">
        <f t="shared" ref="I166" si="654">SUM(I167:I168,I171:I172)</f>
        <v>0.61308735091575661</v>
      </c>
      <c r="J166" s="157">
        <f t="shared" ref="J166" si="655">SUM(J167:J168,J171:J172)</f>
        <v>0.34178732991989325</v>
      </c>
      <c r="K166" s="157">
        <f t="shared" ref="K166" si="656">SUM(K167:K168,K171:K172)</f>
        <v>0</v>
      </c>
      <c r="L166" s="157">
        <f t="shared" ref="L166" si="657">SUM(L167:L168,L171:L172)</f>
        <v>9.8633509942337674E-2</v>
      </c>
      <c r="M166" s="157">
        <f t="shared" ref="M166" si="658">SUM(M167:M168,M171:M172)</f>
        <v>0</v>
      </c>
      <c r="N166" s="157">
        <f t="shared" ref="N166" si="659">SUM(N167:N168,N171:N172)</f>
        <v>0</v>
      </c>
      <c r="O166" s="157">
        <f t="shared" ref="O166" si="660">SUM(O167:O168,O171:O172)</f>
        <v>0</v>
      </c>
      <c r="P166" s="157">
        <f t="shared" ref="P166" si="661">SUM(P167:P168,P171:P172)</f>
        <v>0</v>
      </c>
      <c r="Q166" s="157">
        <f t="shared" ref="Q166" si="662">SUM(Q167:Q168,Q171:Q172)</f>
        <v>0</v>
      </c>
    </row>
    <row r="167" spans="1:17" ht="12" customHeight="1" x14ac:dyDescent="0.25">
      <c r="A167" s="167" t="s">
        <v>144</v>
      </c>
      <c r="B167" s="132"/>
      <c r="C167" s="132">
        <v>0</v>
      </c>
      <c r="D167" s="132">
        <v>0</v>
      </c>
      <c r="E167" s="132">
        <v>0</v>
      </c>
      <c r="F167" s="132">
        <v>0</v>
      </c>
      <c r="G167" s="132">
        <v>0</v>
      </c>
      <c r="H167" s="132">
        <v>0</v>
      </c>
      <c r="I167" s="132">
        <v>0</v>
      </c>
      <c r="J167" s="132">
        <v>0</v>
      </c>
      <c r="K167" s="132">
        <v>0</v>
      </c>
      <c r="L167" s="132">
        <v>0</v>
      </c>
      <c r="M167" s="132">
        <v>0</v>
      </c>
      <c r="N167" s="132">
        <v>0</v>
      </c>
      <c r="O167" s="132">
        <v>0</v>
      </c>
      <c r="P167" s="132">
        <v>0</v>
      </c>
      <c r="Q167" s="132">
        <v>0</v>
      </c>
    </row>
    <row r="168" spans="1:17" ht="12" customHeight="1" x14ac:dyDescent="0.25">
      <c r="A168" s="167" t="s">
        <v>143</v>
      </c>
      <c r="B168" s="132"/>
      <c r="C168" s="132">
        <f t="shared" ref="C168" si="663">SUM(C169:C170)</f>
        <v>0</v>
      </c>
      <c r="D168" s="132">
        <f t="shared" ref="D168" si="664">SUM(D169:D170)</f>
        <v>0</v>
      </c>
      <c r="E168" s="132">
        <f t="shared" ref="E168" si="665">SUM(E169:E170)</f>
        <v>0</v>
      </c>
      <c r="F168" s="132">
        <f t="shared" ref="F168" si="666">SUM(F169:F170)</f>
        <v>0</v>
      </c>
      <c r="G168" s="132">
        <f t="shared" ref="G168" si="667">SUM(G169:G170)</f>
        <v>0</v>
      </c>
      <c r="H168" s="132">
        <f t="shared" ref="H168" si="668">SUM(H169:H170)</f>
        <v>0</v>
      </c>
      <c r="I168" s="132">
        <f t="shared" ref="I168" si="669">SUM(I169:I170)</f>
        <v>0</v>
      </c>
      <c r="J168" s="132">
        <f t="shared" ref="J168" si="670">SUM(J169:J170)</f>
        <v>0</v>
      </c>
      <c r="K168" s="132">
        <f t="shared" ref="K168" si="671">SUM(K169:K170)</f>
        <v>0</v>
      </c>
      <c r="L168" s="132">
        <f t="shared" ref="L168" si="672">SUM(L169:L170)</f>
        <v>0</v>
      </c>
      <c r="M168" s="132">
        <f t="shared" ref="M168" si="673">SUM(M169:M170)</f>
        <v>0</v>
      </c>
      <c r="N168" s="132">
        <f t="shared" ref="N168" si="674">SUM(N169:N170)</f>
        <v>0</v>
      </c>
      <c r="O168" s="132">
        <f t="shared" ref="O168" si="675">SUM(O169:O170)</f>
        <v>0</v>
      </c>
      <c r="P168" s="132">
        <f t="shared" ref="P168" si="676">SUM(P169:P170)</f>
        <v>0</v>
      </c>
      <c r="Q168" s="132">
        <f t="shared" ref="Q168" si="677">SUM(Q169:Q170)</f>
        <v>0</v>
      </c>
    </row>
    <row r="169" spans="1:17" ht="12" customHeight="1" x14ac:dyDescent="0.25">
      <c r="A169" s="166" t="s">
        <v>57</v>
      </c>
      <c r="B169" s="165"/>
      <c r="C169" s="165">
        <v>0</v>
      </c>
      <c r="D169" s="165">
        <v>0</v>
      </c>
      <c r="E169" s="165">
        <v>0</v>
      </c>
      <c r="F169" s="165">
        <v>0</v>
      </c>
      <c r="G169" s="165">
        <v>0</v>
      </c>
      <c r="H169" s="165">
        <v>0</v>
      </c>
      <c r="I169" s="165">
        <v>0</v>
      </c>
      <c r="J169" s="165">
        <v>0</v>
      </c>
      <c r="K169" s="165">
        <v>0</v>
      </c>
      <c r="L169" s="165">
        <v>0</v>
      </c>
      <c r="M169" s="165">
        <v>0</v>
      </c>
      <c r="N169" s="165">
        <v>0</v>
      </c>
      <c r="O169" s="165">
        <v>0</v>
      </c>
      <c r="P169" s="165">
        <v>0</v>
      </c>
      <c r="Q169" s="165">
        <v>0</v>
      </c>
    </row>
    <row r="170" spans="1:17" ht="12" customHeight="1" x14ac:dyDescent="0.25">
      <c r="A170" s="147" t="s">
        <v>59</v>
      </c>
      <c r="B170" s="164"/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25">
      <c r="A171" s="163" t="s">
        <v>142</v>
      </c>
      <c r="B171" s="162"/>
      <c r="C171" s="162">
        <v>3.4958439126277545E-2</v>
      </c>
      <c r="D171" s="162">
        <v>2.0232159173297241E-2</v>
      </c>
      <c r="E171" s="162">
        <v>8.0503969445383655E-3</v>
      </c>
      <c r="F171" s="162">
        <v>0</v>
      </c>
      <c r="G171" s="162">
        <v>3.6311259144306911E-3</v>
      </c>
      <c r="H171" s="162">
        <v>0</v>
      </c>
      <c r="I171" s="162">
        <v>0</v>
      </c>
      <c r="J171" s="162">
        <v>2.4827695097211167E-2</v>
      </c>
      <c r="K171" s="162">
        <v>0</v>
      </c>
      <c r="L171" s="162">
        <v>0</v>
      </c>
      <c r="M171" s="162">
        <v>0</v>
      </c>
      <c r="N171" s="162">
        <v>0</v>
      </c>
      <c r="O171" s="162">
        <v>0</v>
      </c>
      <c r="P171" s="162">
        <v>0</v>
      </c>
      <c r="Q171" s="162">
        <v>0</v>
      </c>
    </row>
    <row r="172" spans="1:17" ht="12" customHeight="1" x14ac:dyDescent="0.25">
      <c r="A172" s="161" t="s">
        <v>141</v>
      </c>
      <c r="B172" s="160"/>
      <c r="C172" s="160">
        <f t="shared" ref="C172" si="678">SUM(C173:C174)</f>
        <v>0.12258377806857927</v>
      </c>
      <c r="D172" s="160">
        <f t="shared" ref="D172" si="679">SUM(D173:D174)</f>
        <v>0.41267130528045315</v>
      </c>
      <c r="E172" s="160">
        <f t="shared" ref="E172" si="680">SUM(E173:E174)</f>
        <v>0.39067232329194107</v>
      </c>
      <c r="F172" s="160">
        <f t="shared" ref="F172" si="681">SUM(F173:F174)</f>
        <v>0.32682865954586177</v>
      </c>
      <c r="G172" s="160">
        <f t="shared" ref="G172" si="682">SUM(G173:G174)</f>
        <v>0.55507822962676212</v>
      </c>
      <c r="H172" s="160">
        <f t="shared" ref="H172" si="683">SUM(H173:H174)</f>
        <v>0.49154119075951441</v>
      </c>
      <c r="I172" s="160">
        <f t="shared" ref="I172" si="684">SUM(I173:I174)</f>
        <v>0.61308735091575661</v>
      </c>
      <c r="J172" s="160">
        <f t="shared" ref="J172" si="685">SUM(J173:J174)</f>
        <v>0.31695963482268208</v>
      </c>
      <c r="K172" s="160">
        <f t="shared" ref="K172" si="686">SUM(K173:K174)</f>
        <v>0</v>
      </c>
      <c r="L172" s="160">
        <f t="shared" ref="L172" si="687">SUM(L173:L174)</f>
        <v>9.8633509942337674E-2</v>
      </c>
      <c r="M172" s="160">
        <f t="shared" ref="M172" si="688">SUM(M173:M174)</f>
        <v>0</v>
      </c>
      <c r="N172" s="160">
        <f t="shared" ref="N172" si="689">SUM(N173:N174)</f>
        <v>0</v>
      </c>
      <c r="O172" s="160">
        <f t="shared" ref="O172" si="690">SUM(O173:O174)</f>
        <v>0</v>
      </c>
      <c r="P172" s="160">
        <f t="shared" ref="P172" si="691">SUM(P173:P174)</f>
        <v>0</v>
      </c>
      <c r="Q172" s="160">
        <f t="shared" ref="Q172" si="692">SUM(Q173:Q174)</f>
        <v>0</v>
      </c>
    </row>
    <row r="173" spans="1:17" ht="12" customHeight="1" x14ac:dyDescent="0.25">
      <c r="A173" s="148" t="s">
        <v>60</v>
      </c>
      <c r="B173" s="156"/>
      <c r="C173" s="156">
        <v>1.2467405422997007E-3</v>
      </c>
      <c r="D173" s="156">
        <v>8.7065751326436888E-3</v>
      </c>
      <c r="E173" s="156">
        <v>8.570204664297143E-3</v>
      </c>
      <c r="F173" s="156">
        <v>7.1822352590905948E-3</v>
      </c>
      <c r="G173" s="156">
        <v>7.1746781151533726E-2</v>
      </c>
      <c r="H173" s="156">
        <v>2.4581758202359451E-2</v>
      </c>
      <c r="I173" s="156">
        <v>1.5875848928231358E-2</v>
      </c>
      <c r="J173" s="156">
        <v>8.2969276248002731E-3</v>
      </c>
      <c r="K173" s="156">
        <v>0</v>
      </c>
      <c r="L173" s="156">
        <v>2.6563577836750344E-3</v>
      </c>
      <c r="M173" s="156">
        <v>0</v>
      </c>
      <c r="N173" s="156">
        <v>0</v>
      </c>
      <c r="O173" s="156">
        <v>0</v>
      </c>
      <c r="P173" s="156">
        <v>0</v>
      </c>
      <c r="Q173" s="156">
        <v>0</v>
      </c>
    </row>
    <row r="174" spans="1:17" ht="12" customHeight="1" x14ac:dyDescent="0.25">
      <c r="A174" s="159" t="s">
        <v>59</v>
      </c>
      <c r="B174" s="57"/>
      <c r="C174" s="57">
        <v>0.12133703752627957</v>
      </c>
      <c r="D174" s="57">
        <v>0.40396473014780948</v>
      </c>
      <c r="E174" s="57">
        <v>0.38210211862764393</v>
      </c>
      <c r="F174" s="57">
        <v>0.31964642428677115</v>
      </c>
      <c r="G174" s="57">
        <v>0.48333144847522835</v>
      </c>
      <c r="H174" s="57">
        <v>0.46695943255715494</v>
      </c>
      <c r="I174" s="57">
        <v>0.59721150198752526</v>
      </c>
      <c r="J174" s="57">
        <v>0.3086627071978818</v>
      </c>
      <c r="K174" s="57">
        <v>0</v>
      </c>
      <c r="L174" s="57">
        <v>9.5977152158662635E-2</v>
      </c>
      <c r="M174" s="57">
        <v>0</v>
      </c>
      <c r="N174" s="57">
        <v>0</v>
      </c>
      <c r="O174" s="57">
        <v>0</v>
      </c>
      <c r="P174" s="57">
        <v>0</v>
      </c>
      <c r="Q174" s="57">
        <v>0</v>
      </c>
    </row>
    <row r="175" spans="1:17" ht="12" customHeight="1" x14ac:dyDescent="0.25">
      <c r="A175" s="158" t="s">
        <v>62</v>
      </c>
      <c r="B175" s="157"/>
      <c r="C175" s="157">
        <f t="shared" ref="C175" si="693">SUM(C176:C177)</f>
        <v>5.5234808471528084E-2</v>
      </c>
      <c r="D175" s="157">
        <f t="shared" ref="D175" si="694">SUM(D176:D177)</f>
        <v>0.14874053765044482</v>
      </c>
      <c r="E175" s="157">
        <f t="shared" ref="E175" si="695">SUM(E176:E177)</f>
        <v>0.16102649621583298</v>
      </c>
      <c r="F175" s="157">
        <f t="shared" ref="F175" si="696">SUM(F176:F177)</f>
        <v>0.13645178747713069</v>
      </c>
      <c r="G175" s="157">
        <f t="shared" ref="G175" si="697">SUM(G176:G177)</f>
        <v>0.22785320758177732</v>
      </c>
      <c r="H175" s="157">
        <f t="shared" ref="H175" si="698">SUM(H176:H177)</f>
        <v>0.23335684048318708</v>
      </c>
      <c r="I175" s="157">
        <f t="shared" ref="I175" si="699">SUM(I176:I177)</f>
        <v>0.30720073287631766</v>
      </c>
      <c r="J175" s="157">
        <f t="shared" ref="J175" si="700">SUM(J176:J177)</f>
        <v>0.16727797830532243</v>
      </c>
      <c r="K175" s="157">
        <f t="shared" ref="K175" si="701">SUM(K176:K177)</f>
        <v>0</v>
      </c>
      <c r="L175" s="157">
        <f t="shared" ref="L175" si="702">SUM(L176:L177)</f>
        <v>5.3048387103081907E-2</v>
      </c>
      <c r="M175" s="157">
        <f t="shared" ref="M175" si="703">SUM(M176:M177)</f>
        <v>0</v>
      </c>
      <c r="N175" s="157">
        <f t="shared" ref="N175" si="704">SUM(N176:N177)</f>
        <v>0</v>
      </c>
      <c r="O175" s="157">
        <f t="shared" ref="O175" si="705">SUM(O176:O177)</f>
        <v>0</v>
      </c>
      <c r="P175" s="157">
        <f t="shared" ref="P175" si="706">SUM(P176:P177)</f>
        <v>0</v>
      </c>
      <c r="Q175" s="157">
        <f t="shared" ref="Q175" si="707">SUM(Q176:Q177)</f>
        <v>0</v>
      </c>
    </row>
    <row r="176" spans="1:17" ht="12" customHeight="1" x14ac:dyDescent="0.25">
      <c r="A176" s="23" t="s">
        <v>57</v>
      </c>
      <c r="B176" s="156"/>
      <c r="C176" s="156">
        <v>0</v>
      </c>
      <c r="D176" s="156">
        <v>0</v>
      </c>
      <c r="E176" s="156">
        <v>0</v>
      </c>
      <c r="F176" s="156">
        <v>0</v>
      </c>
      <c r="G176" s="156">
        <v>0</v>
      </c>
      <c r="H176" s="156">
        <v>0</v>
      </c>
      <c r="I176" s="156">
        <v>0</v>
      </c>
      <c r="J176" s="156">
        <v>0</v>
      </c>
      <c r="K176" s="156">
        <v>0</v>
      </c>
      <c r="L176" s="156">
        <v>0</v>
      </c>
      <c r="M176" s="156">
        <v>0</v>
      </c>
      <c r="N176" s="156">
        <v>0</v>
      </c>
      <c r="O176" s="156">
        <v>0</v>
      </c>
      <c r="P176" s="156">
        <v>0</v>
      </c>
      <c r="Q176" s="156">
        <v>0</v>
      </c>
    </row>
    <row r="177" spans="1:17" ht="12" customHeight="1" x14ac:dyDescent="0.25">
      <c r="A177" s="29" t="s">
        <v>140</v>
      </c>
      <c r="B177" s="57"/>
      <c r="C177" s="57">
        <v>5.5234808471528084E-2</v>
      </c>
      <c r="D177" s="57">
        <v>0.14874053765044482</v>
      </c>
      <c r="E177" s="57">
        <v>0.16102649621583298</v>
      </c>
      <c r="F177" s="57">
        <v>0.13645178747713069</v>
      </c>
      <c r="G177" s="57">
        <v>0.22785320758177732</v>
      </c>
      <c r="H177" s="57">
        <v>0.23335684048318708</v>
      </c>
      <c r="I177" s="57">
        <v>0.30720073287631766</v>
      </c>
      <c r="J177" s="57">
        <v>0.16727797830532243</v>
      </c>
      <c r="K177" s="57">
        <v>0</v>
      </c>
      <c r="L177" s="57">
        <v>5.3048387103081907E-2</v>
      </c>
      <c r="M177" s="57">
        <v>0</v>
      </c>
      <c r="N177" s="57">
        <v>0</v>
      </c>
      <c r="O177" s="57">
        <v>0</v>
      </c>
      <c r="P177" s="57">
        <v>0</v>
      </c>
      <c r="Q177" s="57"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176</v>
      </c>
    </row>
    <row r="3" spans="1:17" ht="12" customHeight="1" x14ac:dyDescent="0.25">
      <c r="A3" s="152" t="s">
        <v>172</v>
      </c>
      <c r="B3" s="175"/>
      <c r="C3" s="175" t="str">
        <f>IF(RES_hhdet_in_tes!C3=0,"",RES_hhdet_in_tes!C3/RES_hhdet_in_fec!C3)</f>
        <v/>
      </c>
      <c r="D3" s="175" t="str">
        <f>IF(RES_hhdet_in_tes!D3=0,"",RES_hhdet_in_tes!D3/RES_hhdet_in_fec!D3)</f>
        <v/>
      </c>
      <c r="E3" s="175" t="str">
        <f>IF(RES_hhdet_in_tes!E3=0,"",RES_hhdet_in_tes!E3/RES_hhdet_in_fec!E3)</f>
        <v/>
      </c>
      <c r="F3" s="175" t="str">
        <f>IF(RES_hhdet_in_tes!F3=0,"",RES_hhdet_in_tes!F3/RES_hhdet_in_fec!F3)</f>
        <v/>
      </c>
      <c r="G3" s="175" t="str">
        <f>IF(RES_hhdet_in_tes!G3=0,"",RES_hhdet_in_tes!G3/RES_hhdet_in_fec!G3)</f>
        <v/>
      </c>
      <c r="H3" s="175" t="str">
        <f>IF(RES_hhdet_in_tes!H3=0,"",RES_hhdet_in_tes!H3/RES_hhdet_in_fec!H3)</f>
        <v/>
      </c>
      <c r="I3" s="175" t="str">
        <f>IF(RES_hhdet_in_tes!I3=0,"",RES_hhdet_in_tes!I3/RES_hhdet_in_fec!I3)</f>
        <v/>
      </c>
      <c r="J3" s="175" t="str">
        <f>IF(RES_hhdet_in_tes!J3=0,"",RES_hhdet_in_tes!J3/RES_hhdet_in_fec!J3)</f>
        <v/>
      </c>
      <c r="K3" s="175" t="str">
        <f>IF(RES_hhdet_in_tes!K3=0,"",RES_hhdet_in_tes!K3/RES_hhdet_in_fec!K3)</f>
        <v/>
      </c>
      <c r="L3" s="175" t="str">
        <f>IF(RES_hhdet_in_tes!L3=0,"",RES_hhdet_in_tes!L3/RES_hhdet_in_fec!L3)</f>
        <v/>
      </c>
      <c r="M3" s="175" t="str">
        <f>IF(RES_hhdet_in_tes!M3=0,"",RES_hhdet_in_tes!M3/RES_hhdet_in_fec!M3)</f>
        <v/>
      </c>
      <c r="N3" s="175" t="str">
        <f>IF(RES_hhdet_in_tes!N3=0,"",RES_hhdet_in_tes!N3/RES_hhdet_in_fec!N3)</f>
        <v/>
      </c>
      <c r="O3" s="175" t="str">
        <f>IF(RES_hhdet_in_tes!O3=0,"",RES_hhdet_in_tes!O3/RES_hhdet_in_fec!O3)</f>
        <v/>
      </c>
      <c r="P3" s="175" t="str">
        <f>IF(RES_hhdet_in_tes!P3=0,"",RES_hhdet_in_tes!P3/RES_hhdet_in_fec!P3)</f>
        <v/>
      </c>
      <c r="Q3" s="175" t="str">
        <f>IF(RES_hhdet_in_tes!Q3=0,"",RES_hhdet_in_tes!Q3/RES_hhdet_in_fec!Q3)</f>
        <v/>
      </c>
    </row>
    <row r="4" spans="1:17" ht="12.95" customHeight="1" x14ac:dyDescent="0.25">
      <c r="A4" s="158" t="s">
        <v>65</v>
      </c>
      <c r="B4" s="169"/>
      <c r="C4" s="169" t="str">
        <f>IF(RES_hhdet_in_tes!C4=0,"",RES_hhdet_in_tes!C4/RES_hhdet_in_fec!C4)</f>
        <v/>
      </c>
      <c r="D4" s="169" t="str">
        <f>IF(RES_hhdet_in_tes!D4=0,"",RES_hhdet_in_tes!D4/RES_hhdet_in_fec!D4)</f>
        <v/>
      </c>
      <c r="E4" s="169" t="str">
        <f>IF(RES_hhdet_in_tes!E4=0,"",RES_hhdet_in_tes!E4/RES_hhdet_in_fec!E4)</f>
        <v/>
      </c>
      <c r="F4" s="169" t="str">
        <f>IF(RES_hhdet_in_tes!F4=0,"",RES_hhdet_in_tes!F4/RES_hhdet_in_fec!F4)</f>
        <v/>
      </c>
      <c r="G4" s="169" t="str">
        <f>IF(RES_hhdet_in_tes!G4=0,"",RES_hhdet_in_tes!G4/RES_hhdet_in_fec!G4)</f>
        <v/>
      </c>
      <c r="H4" s="169" t="str">
        <f>IF(RES_hhdet_in_tes!H4=0,"",RES_hhdet_in_tes!H4/RES_hhdet_in_fec!H4)</f>
        <v/>
      </c>
      <c r="I4" s="169" t="str">
        <f>IF(RES_hhdet_in_tes!I4=0,"",RES_hhdet_in_tes!I4/RES_hhdet_in_fec!I4)</f>
        <v/>
      </c>
      <c r="J4" s="169" t="str">
        <f>IF(RES_hhdet_in_tes!J4=0,"",RES_hhdet_in_tes!J4/RES_hhdet_in_fec!J4)</f>
        <v/>
      </c>
      <c r="K4" s="169" t="str">
        <f>IF(RES_hhdet_in_tes!K4=0,"",RES_hhdet_in_tes!K4/RES_hhdet_in_fec!K4)</f>
        <v/>
      </c>
      <c r="L4" s="169" t="str">
        <f>IF(RES_hhdet_in_tes!L4=0,"",RES_hhdet_in_tes!L4/RES_hhdet_in_fec!L4)</f>
        <v/>
      </c>
      <c r="M4" s="169" t="str">
        <f>IF(RES_hhdet_in_tes!M4=0,"",RES_hhdet_in_tes!M4/RES_hhdet_in_fec!M4)</f>
        <v/>
      </c>
      <c r="N4" s="169" t="str">
        <f>IF(RES_hhdet_in_tes!N4=0,"",RES_hhdet_in_tes!N4/RES_hhdet_in_fec!N4)</f>
        <v/>
      </c>
      <c r="O4" s="169" t="str">
        <f>IF(RES_hhdet_in_tes!O4=0,"",RES_hhdet_in_tes!O4/RES_hhdet_in_fec!O4)</f>
        <v/>
      </c>
      <c r="P4" s="169" t="str">
        <f>IF(RES_hhdet_in_tes!P4=0,"",RES_hhdet_in_tes!P4/RES_hhdet_in_fec!P4)</f>
        <v/>
      </c>
      <c r="Q4" s="169" t="str">
        <f>IF(RES_hhdet_in_tes!Q4=0,"",RES_hhdet_in_tes!Q4/RES_hhdet_in_fec!Q4)</f>
        <v/>
      </c>
    </row>
    <row r="5" spans="1:17" ht="12" customHeight="1" x14ac:dyDescent="0.25">
      <c r="A5" s="23" t="s">
        <v>58</v>
      </c>
      <c r="B5" s="73"/>
      <c r="C5" s="73" t="str">
        <f>IF(RES_hhdet_in_tes!C5=0,"",RES_hhdet_in_tes!C5/RES_hhdet_in_fec!C5)</f>
        <v/>
      </c>
      <c r="D5" s="73" t="str">
        <f>IF(RES_hhdet_in_tes!D5=0,"",RES_hhdet_in_tes!D5/RES_hhdet_in_fec!D5)</f>
        <v/>
      </c>
      <c r="E5" s="73" t="str">
        <f>IF(RES_hhdet_in_tes!E5=0,"",RES_hhdet_in_tes!E5/RES_hhdet_in_fec!E5)</f>
        <v/>
      </c>
      <c r="F5" s="73" t="str">
        <f>IF(RES_hhdet_in_tes!F5=0,"",RES_hhdet_in_tes!F5/RES_hhdet_in_fec!F5)</f>
        <v/>
      </c>
      <c r="G5" s="73" t="str">
        <f>IF(RES_hhdet_in_tes!G5=0,"",RES_hhdet_in_tes!G5/RES_hhdet_in_fec!G5)</f>
        <v/>
      </c>
      <c r="H5" s="73" t="str">
        <f>IF(RES_hhdet_in_tes!H5=0,"",RES_hhdet_in_tes!H5/RES_hhdet_in_fec!H5)</f>
        <v/>
      </c>
      <c r="I5" s="73" t="str">
        <f>IF(RES_hhdet_in_tes!I5=0,"",RES_hhdet_in_tes!I5/RES_hhdet_in_fec!I5)</f>
        <v/>
      </c>
      <c r="J5" s="73" t="str">
        <f>IF(RES_hhdet_in_tes!J5=0,"",RES_hhdet_in_tes!J5/RES_hhdet_in_fec!J5)</f>
        <v/>
      </c>
      <c r="K5" s="73" t="str">
        <f>IF(RES_hhdet_in_tes!K5=0,"",RES_hhdet_in_tes!K5/RES_hhdet_in_fec!K5)</f>
        <v/>
      </c>
      <c r="L5" s="73" t="str">
        <f>IF(RES_hhdet_in_tes!L5=0,"",RES_hhdet_in_tes!L5/RES_hhdet_in_fec!L5)</f>
        <v/>
      </c>
      <c r="M5" s="73" t="str">
        <f>IF(RES_hhdet_in_tes!M5=0,"",RES_hhdet_in_tes!M5/RES_hhdet_in_fec!M5)</f>
        <v/>
      </c>
      <c r="N5" s="73" t="str">
        <f>IF(RES_hhdet_in_tes!N5=0,"",RES_hhdet_in_tes!N5/RES_hhdet_in_fec!N5)</f>
        <v/>
      </c>
      <c r="O5" s="73" t="str">
        <f>IF(RES_hhdet_in_tes!O5=0,"",RES_hhdet_in_tes!O5/RES_hhdet_in_fec!O5)</f>
        <v/>
      </c>
      <c r="P5" s="73" t="str">
        <f>IF(RES_hhdet_in_tes!P5=0,"",RES_hhdet_in_tes!P5/RES_hhdet_in_fec!P5)</f>
        <v/>
      </c>
      <c r="Q5" s="73" t="str">
        <f>IF(RES_hhdet_in_tes!Q5=0,"",RES_hhdet_in_tes!Q5/RES_hhdet_in_fec!Q5)</f>
        <v/>
      </c>
    </row>
    <row r="6" spans="1:17" ht="12" customHeight="1" x14ac:dyDescent="0.25">
      <c r="A6" s="23" t="s">
        <v>60</v>
      </c>
      <c r="B6" s="73"/>
      <c r="C6" s="73" t="str">
        <f>IF(RES_hhdet_in_tes!C6=0,"",RES_hhdet_in_tes!C6/RES_hhdet_in_fec!C6)</f>
        <v/>
      </c>
      <c r="D6" s="73" t="str">
        <f>IF(RES_hhdet_in_tes!D6=0,"",RES_hhdet_in_tes!D6/RES_hhdet_in_fec!D6)</f>
        <v/>
      </c>
      <c r="E6" s="73" t="str">
        <f>IF(RES_hhdet_in_tes!E6=0,"",RES_hhdet_in_tes!E6/RES_hhdet_in_fec!E6)</f>
        <v/>
      </c>
      <c r="F6" s="73" t="str">
        <f>IF(RES_hhdet_in_tes!F6=0,"",RES_hhdet_in_tes!F6/RES_hhdet_in_fec!F6)</f>
        <v/>
      </c>
      <c r="G6" s="73" t="str">
        <f>IF(RES_hhdet_in_tes!G6=0,"",RES_hhdet_in_tes!G6/RES_hhdet_in_fec!G6)</f>
        <v/>
      </c>
      <c r="H6" s="73" t="str">
        <f>IF(RES_hhdet_in_tes!H6=0,"",RES_hhdet_in_tes!H6/RES_hhdet_in_fec!H6)</f>
        <v/>
      </c>
      <c r="I6" s="73" t="str">
        <f>IF(RES_hhdet_in_tes!I6=0,"",RES_hhdet_in_tes!I6/RES_hhdet_in_fec!I6)</f>
        <v/>
      </c>
      <c r="J6" s="73" t="str">
        <f>IF(RES_hhdet_in_tes!J6=0,"",RES_hhdet_in_tes!J6/RES_hhdet_in_fec!J6)</f>
        <v/>
      </c>
      <c r="K6" s="73" t="str">
        <f>IF(RES_hhdet_in_tes!K6=0,"",RES_hhdet_in_tes!K6/RES_hhdet_in_fec!K6)</f>
        <v/>
      </c>
      <c r="L6" s="73" t="str">
        <f>IF(RES_hhdet_in_tes!L6=0,"",RES_hhdet_in_tes!L6/RES_hhdet_in_fec!L6)</f>
        <v/>
      </c>
      <c r="M6" s="73" t="str">
        <f>IF(RES_hhdet_in_tes!M6=0,"",RES_hhdet_in_tes!M6/RES_hhdet_in_fec!M6)</f>
        <v/>
      </c>
      <c r="N6" s="73" t="str">
        <f>IF(RES_hhdet_in_tes!N6=0,"",RES_hhdet_in_tes!N6/RES_hhdet_in_fec!N6)</f>
        <v/>
      </c>
      <c r="O6" s="73" t="str">
        <f>IF(RES_hhdet_in_tes!O6=0,"",RES_hhdet_in_tes!O6/RES_hhdet_in_fec!O6)</f>
        <v/>
      </c>
      <c r="P6" s="73" t="str">
        <f>IF(RES_hhdet_in_tes!P6=0,"",RES_hhdet_in_tes!P6/RES_hhdet_in_fec!P6)</f>
        <v/>
      </c>
      <c r="Q6" s="73" t="str">
        <f>IF(RES_hhdet_in_tes!Q6=0,"",RES_hhdet_in_tes!Q6/RES_hhdet_in_fec!Q6)</f>
        <v/>
      </c>
    </row>
    <row r="7" spans="1:17" ht="12.95" customHeight="1" x14ac:dyDescent="0.25">
      <c r="A7" s="158" t="s">
        <v>112</v>
      </c>
      <c r="B7" s="169"/>
      <c r="C7" s="169" t="str">
        <f>IF(RES_hhdet_in_tes!C7=0,"",RES_hhdet_in_tes!C7/RES_hhdet_in_fec!C7)</f>
        <v/>
      </c>
      <c r="D7" s="169" t="str">
        <f>IF(RES_hhdet_in_tes!D7=0,"",RES_hhdet_in_tes!D7/RES_hhdet_in_fec!D7)</f>
        <v/>
      </c>
      <c r="E7" s="169" t="str">
        <f>IF(RES_hhdet_in_tes!E7=0,"",RES_hhdet_in_tes!E7/RES_hhdet_in_fec!E7)</f>
        <v/>
      </c>
      <c r="F7" s="169" t="str">
        <f>IF(RES_hhdet_in_tes!F7=0,"",RES_hhdet_in_tes!F7/RES_hhdet_in_fec!F7)</f>
        <v/>
      </c>
      <c r="G7" s="169" t="str">
        <f>IF(RES_hhdet_in_tes!G7=0,"",RES_hhdet_in_tes!G7/RES_hhdet_in_fec!G7)</f>
        <v/>
      </c>
      <c r="H7" s="169" t="str">
        <f>IF(RES_hhdet_in_tes!H7=0,"",RES_hhdet_in_tes!H7/RES_hhdet_in_fec!H7)</f>
        <v/>
      </c>
      <c r="I7" s="169" t="str">
        <f>IF(RES_hhdet_in_tes!I7=0,"",RES_hhdet_in_tes!I7/RES_hhdet_in_fec!I7)</f>
        <v/>
      </c>
      <c r="J7" s="169" t="str">
        <f>IF(RES_hhdet_in_tes!J7=0,"",RES_hhdet_in_tes!J7/RES_hhdet_in_fec!J7)</f>
        <v/>
      </c>
      <c r="K7" s="169" t="str">
        <f>IF(RES_hhdet_in_tes!K7=0,"",RES_hhdet_in_tes!K7/RES_hhdet_in_fec!K7)</f>
        <v/>
      </c>
      <c r="L7" s="169" t="str">
        <f>IF(RES_hhdet_in_tes!L7=0,"",RES_hhdet_in_tes!L7/RES_hhdet_in_fec!L7)</f>
        <v/>
      </c>
      <c r="M7" s="169" t="str">
        <f>IF(RES_hhdet_in_tes!M7=0,"",RES_hhdet_in_tes!M7/RES_hhdet_in_fec!M7)</f>
        <v/>
      </c>
      <c r="N7" s="169" t="str">
        <f>IF(RES_hhdet_in_tes!N7=0,"",RES_hhdet_in_tes!N7/RES_hhdet_in_fec!N7)</f>
        <v/>
      </c>
      <c r="O7" s="169" t="str">
        <f>IF(RES_hhdet_in_tes!O7=0,"",RES_hhdet_in_tes!O7/RES_hhdet_in_fec!O7)</f>
        <v/>
      </c>
      <c r="P7" s="169" t="str">
        <f>IF(RES_hhdet_in_tes!P7=0,"",RES_hhdet_in_tes!P7/RES_hhdet_in_fec!P7)</f>
        <v/>
      </c>
      <c r="Q7" s="169" t="str">
        <f>IF(RES_hhdet_in_tes!Q7=0,"",RES_hhdet_in_tes!Q7/RES_hhdet_in_fec!Q7)</f>
        <v/>
      </c>
    </row>
    <row r="8" spans="1:17" ht="12" customHeight="1" x14ac:dyDescent="0.25">
      <c r="A8" s="23" t="s">
        <v>60</v>
      </c>
      <c r="B8" s="73"/>
      <c r="C8" s="73" t="str">
        <f>IF(RES_hhdet_in_tes!C8=0,"",RES_hhdet_in_tes!C8/RES_hhdet_in_fec!C8)</f>
        <v/>
      </c>
      <c r="D8" s="73" t="str">
        <f>IF(RES_hhdet_in_tes!D8=0,"",RES_hhdet_in_tes!D8/RES_hhdet_in_fec!D8)</f>
        <v/>
      </c>
      <c r="E8" s="73" t="str">
        <f>IF(RES_hhdet_in_tes!E8=0,"",RES_hhdet_in_tes!E8/RES_hhdet_in_fec!E8)</f>
        <v/>
      </c>
      <c r="F8" s="73" t="str">
        <f>IF(RES_hhdet_in_tes!F8=0,"",RES_hhdet_in_tes!F8/RES_hhdet_in_fec!F8)</f>
        <v/>
      </c>
      <c r="G8" s="73" t="str">
        <f>IF(RES_hhdet_in_tes!G8=0,"",RES_hhdet_in_tes!G8/RES_hhdet_in_fec!G8)</f>
        <v/>
      </c>
      <c r="H8" s="73" t="str">
        <f>IF(RES_hhdet_in_tes!H8=0,"",RES_hhdet_in_tes!H8/RES_hhdet_in_fec!H8)</f>
        <v/>
      </c>
      <c r="I8" s="73" t="str">
        <f>IF(RES_hhdet_in_tes!I8=0,"",RES_hhdet_in_tes!I8/RES_hhdet_in_fec!I8)</f>
        <v/>
      </c>
      <c r="J8" s="73" t="str">
        <f>IF(RES_hhdet_in_tes!J8=0,"",RES_hhdet_in_tes!J8/RES_hhdet_in_fec!J8)</f>
        <v/>
      </c>
      <c r="K8" s="73" t="str">
        <f>IF(RES_hhdet_in_tes!K8=0,"",RES_hhdet_in_tes!K8/RES_hhdet_in_fec!K8)</f>
        <v/>
      </c>
      <c r="L8" s="73" t="str">
        <f>IF(RES_hhdet_in_tes!L8=0,"",RES_hhdet_in_tes!L8/RES_hhdet_in_fec!L8)</f>
        <v/>
      </c>
      <c r="M8" s="73" t="str">
        <f>IF(RES_hhdet_in_tes!M8=0,"",RES_hhdet_in_tes!M8/RES_hhdet_in_fec!M8)</f>
        <v/>
      </c>
      <c r="N8" s="73" t="str">
        <f>IF(RES_hhdet_in_tes!N8=0,"",RES_hhdet_in_tes!N8/RES_hhdet_in_fec!N8)</f>
        <v/>
      </c>
      <c r="O8" s="73" t="str">
        <f>IF(RES_hhdet_in_tes!O8=0,"",RES_hhdet_in_tes!O8/RES_hhdet_in_fec!O8)</f>
        <v/>
      </c>
      <c r="P8" s="73" t="str">
        <f>IF(RES_hhdet_in_tes!P8=0,"",RES_hhdet_in_tes!P8/RES_hhdet_in_fec!P8)</f>
        <v/>
      </c>
      <c r="Q8" s="73" t="str">
        <f>IF(RES_hhdet_in_tes!Q8=0,"",RES_hhdet_in_tes!Q8/RES_hhdet_in_fec!Q8)</f>
        <v/>
      </c>
    </row>
    <row r="9" spans="1:17" ht="12" customHeight="1" x14ac:dyDescent="0.25">
      <c r="A9" s="158" t="s">
        <v>63</v>
      </c>
      <c r="B9" s="169"/>
      <c r="C9" s="169" t="str">
        <f>IF(RES_hhdet_in_tes!C9=0,"",RES_hhdet_in_tes!C9/RES_hhdet_in_fec!C9)</f>
        <v/>
      </c>
      <c r="D9" s="169" t="str">
        <f>IF(RES_hhdet_in_tes!D9=0,"",RES_hhdet_in_tes!D9/RES_hhdet_in_fec!D9)</f>
        <v/>
      </c>
      <c r="E9" s="169" t="str">
        <f>IF(RES_hhdet_in_tes!E9=0,"",RES_hhdet_in_tes!E9/RES_hhdet_in_fec!E9)</f>
        <v/>
      </c>
      <c r="F9" s="169" t="str">
        <f>IF(RES_hhdet_in_tes!F9=0,"",RES_hhdet_in_tes!F9/RES_hhdet_in_fec!F9)</f>
        <v/>
      </c>
      <c r="G9" s="169" t="str">
        <f>IF(RES_hhdet_in_tes!G9=0,"",RES_hhdet_in_tes!G9/RES_hhdet_in_fec!G9)</f>
        <v/>
      </c>
      <c r="H9" s="169" t="str">
        <f>IF(RES_hhdet_in_tes!H9=0,"",RES_hhdet_in_tes!H9/RES_hhdet_in_fec!H9)</f>
        <v/>
      </c>
      <c r="I9" s="169" t="str">
        <f>IF(RES_hhdet_in_tes!I9=0,"",RES_hhdet_in_tes!I9/RES_hhdet_in_fec!I9)</f>
        <v/>
      </c>
      <c r="J9" s="169" t="str">
        <f>IF(RES_hhdet_in_tes!J9=0,"",RES_hhdet_in_tes!J9/RES_hhdet_in_fec!J9)</f>
        <v/>
      </c>
      <c r="K9" s="169" t="str">
        <f>IF(RES_hhdet_in_tes!K9=0,"",RES_hhdet_in_tes!K9/RES_hhdet_in_fec!K9)</f>
        <v/>
      </c>
      <c r="L9" s="169" t="str">
        <f>IF(RES_hhdet_in_tes!L9=0,"",RES_hhdet_in_tes!L9/RES_hhdet_in_fec!L9)</f>
        <v/>
      </c>
      <c r="M9" s="169" t="str">
        <f>IF(RES_hhdet_in_tes!M9=0,"",RES_hhdet_in_tes!M9/RES_hhdet_in_fec!M9)</f>
        <v/>
      </c>
      <c r="N9" s="169" t="str">
        <f>IF(RES_hhdet_in_tes!N9=0,"",RES_hhdet_in_tes!N9/RES_hhdet_in_fec!N9)</f>
        <v/>
      </c>
      <c r="O9" s="169" t="str">
        <f>IF(RES_hhdet_in_tes!O9=0,"",RES_hhdet_in_tes!O9/RES_hhdet_in_fec!O9)</f>
        <v/>
      </c>
      <c r="P9" s="169" t="str">
        <f>IF(RES_hhdet_in_tes!P9=0,"",RES_hhdet_in_tes!P9/RES_hhdet_in_fec!P9)</f>
        <v/>
      </c>
      <c r="Q9" s="169" t="str">
        <f>IF(RES_hhdet_in_tes!Q9=0,"",RES_hhdet_in_tes!Q9/RES_hhdet_in_fec!Q9)</f>
        <v/>
      </c>
    </row>
    <row r="10" spans="1:17" ht="12" customHeight="1" x14ac:dyDescent="0.25">
      <c r="A10" s="167" t="s">
        <v>171</v>
      </c>
      <c r="B10" s="174"/>
      <c r="C10" s="174" t="str">
        <f>IF(RES_hhdet_in_tes!C10=0,"",RES_hhdet_in_tes!C10/RES_hhdet_in_fec!C10)</f>
        <v/>
      </c>
      <c r="D10" s="174" t="str">
        <f>IF(RES_hhdet_in_tes!D10=0,"",RES_hhdet_in_tes!D10/RES_hhdet_in_fec!D10)</f>
        <v/>
      </c>
      <c r="E10" s="174" t="str">
        <f>IF(RES_hhdet_in_tes!E10=0,"",RES_hhdet_in_tes!E10/RES_hhdet_in_fec!E10)</f>
        <v/>
      </c>
      <c r="F10" s="174" t="str">
        <f>IF(RES_hhdet_in_tes!F10=0,"",RES_hhdet_in_tes!F10/RES_hhdet_in_fec!F10)</f>
        <v/>
      </c>
      <c r="G10" s="174" t="str">
        <f>IF(RES_hhdet_in_tes!G10=0,"",RES_hhdet_in_tes!G10/RES_hhdet_in_fec!G10)</f>
        <v/>
      </c>
      <c r="H10" s="174" t="str">
        <f>IF(RES_hhdet_in_tes!H10=0,"",RES_hhdet_in_tes!H10/RES_hhdet_in_fec!H10)</f>
        <v/>
      </c>
      <c r="I10" s="174" t="str">
        <f>IF(RES_hhdet_in_tes!I10=0,"",RES_hhdet_in_tes!I10/RES_hhdet_in_fec!I10)</f>
        <v/>
      </c>
      <c r="J10" s="174" t="str">
        <f>IF(RES_hhdet_in_tes!J10=0,"",RES_hhdet_in_tes!J10/RES_hhdet_in_fec!J10)</f>
        <v/>
      </c>
      <c r="K10" s="174" t="str">
        <f>IF(RES_hhdet_in_tes!K10=0,"",RES_hhdet_in_tes!K10/RES_hhdet_in_fec!K10)</f>
        <v/>
      </c>
      <c r="L10" s="174" t="str">
        <f>IF(RES_hhdet_in_tes!L10=0,"",RES_hhdet_in_tes!L10/RES_hhdet_in_fec!L10)</f>
        <v/>
      </c>
      <c r="M10" s="174" t="str">
        <f>IF(RES_hhdet_in_tes!M10=0,"",RES_hhdet_in_tes!M10/RES_hhdet_in_fec!M10)</f>
        <v/>
      </c>
      <c r="N10" s="174" t="str">
        <f>IF(RES_hhdet_in_tes!N10=0,"",RES_hhdet_in_tes!N10/RES_hhdet_in_fec!N10)</f>
        <v/>
      </c>
      <c r="O10" s="174" t="str">
        <f>IF(RES_hhdet_in_tes!O10=0,"",RES_hhdet_in_tes!O10/RES_hhdet_in_fec!O10)</f>
        <v/>
      </c>
      <c r="P10" s="174" t="str">
        <f>IF(RES_hhdet_in_tes!P10=0,"",RES_hhdet_in_tes!P10/RES_hhdet_in_fec!P10)</f>
        <v/>
      </c>
      <c r="Q10" s="174" t="str">
        <f>IF(RES_hhdet_in_tes!Q10=0,"",RES_hhdet_in_tes!Q10/RES_hhdet_in_fec!Q10)</f>
        <v/>
      </c>
    </row>
    <row r="11" spans="1:17" ht="12" customHeight="1" x14ac:dyDescent="0.25">
      <c r="A11" s="167" t="s">
        <v>144</v>
      </c>
      <c r="B11" s="174"/>
      <c r="C11" s="174" t="str">
        <f>IF(RES_hhdet_in_tes!C11=0,"",RES_hhdet_in_tes!C11/RES_hhdet_in_fec!C11)</f>
        <v/>
      </c>
      <c r="D11" s="174" t="str">
        <f>IF(RES_hhdet_in_tes!D11=0,"",RES_hhdet_in_tes!D11/RES_hhdet_in_fec!D11)</f>
        <v/>
      </c>
      <c r="E11" s="174" t="str">
        <f>IF(RES_hhdet_in_tes!E11=0,"",RES_hhdet_in_tes!E11/RES_hhdet_in_fec!E11)</f>
        <v/>
      </c>
      <c r="F11" s="174" t="str">
        <f>IF(RES_hhdet_in_tes!F11=0,"",RES_hhdet_in_tes!F11/RES_hhdet_in_fec!F11)</f>
        <v/>
      </c>
      <c r="G11" s="174" t="str">
        <f>IF(RES_hhdet_in_tes!G11=0,"",RES_hhdet_in_tes!G11/RES_hhdet_in_fec!G11)</f>
        <v/>
      </c>
      <c r="H11" s="174" t="str">
        <f>IF(RES_hhdet_in_tes!H11=0,"",RES_hhdet_in_tes!H11/RES_hhdet_in_fec!H11)</f>
        <v/>
      </c>
      <c r="I11" s="174" t="str">
        <f>IF(RES_hhdet_in_tes!I11=0,"",RES_hhdet_in_tes!I11/RES_hhdet_in_fec!I11)</f>
        <v/>
      </c>
      <c r="J11" s="174" t="str">
        <f>IF(RES_hhdet_in_tes!J11=0,"",RES_hhdet_in_tes!J11/RES_hhdet_in_fec!J11)</f>
        <v/>
      </c>
      <c r="K11" s="174" t="str">
        <f>IF(RES_hhdet_in_tes!K11=0,"",RES_hhdet_in_tes!K11/RES_hhdet_in_fec!K11)</f>
        <v/>
      </c>
      <c r="L11" s="174" t="str">
        <f>IF(RES_hhdet_in_tes!L11=0,"",RES_hhdet_in_tes!L11/RES_hhdet_in_fec!L11)</f>
        <v/>
      </c>
      <c r="M11" s="174" t="str">
        <f>IF(RES_hhdet_in_tes!M11=0,"",RES_hhdet_in_tes!M11/RES_hhdet_in_fec!M11)</f>
        <v/>
      </c>
      <c r="N11" s="174" t="str">
        <f>IF(RES_hhdet_in_tes!N11=0,"",RES_hhdet_in_tes!N11/RES_hhdet_in_fec!N11)</f>
        <v/>
      </c>
      <c r="O11" s="174" t="str">
        <f>IF(RES_hhdet_in_tes!O11=0,"",RES_hhdet_in_tes!O11/RES_hhdet_in_fec!O11)</f>
        <v/>
      </c>
      <c r="P11" s="174" t="str">
        <f>IF(RES_hhdet_in_tes!P11=0,"",RES_hhdet_in_tes!P11/RES_hhdet_in_fec!P11)</f>
        <v/>
      </c>
      <c r="Q11" s="174" t="str">
        <f>IF(RES_hhdet_in_tes!Q11=0,"",RES_hhdet_in_tes!Q11/RES_hhdet_in_fec!Q11)</f>
        <v/>
      </c>
    </row>
    <row r="12" spans="1:17" ht="12" customHeight="1" x14ac:dyDescent="0.25">
      <c r="A12" s="167" t="s">
        <v>143</v>
      </c>
      <c r="B12" s="174"/>
      <c r="C12" s="174" t="str">
        <f>IF(RES_hhdet_in_tes!C12=0,"",RES_hhdet_in_tes!C12/RES_hhdet_in_fec!C12)</f>
        <v/>
      </c>
      <c r="D12" s="174" t="str">
        <f>IF(RES_hhdet_in_tes!D12=0,"",RES_hhdet_in_tes!D12/RES_hhdet_in_fec!D12)</f>
        <v/>
      </c>
      <c r="E12" s="174" t="str">
        <f>IF(RES_hhdet_in_tes!E12=0,"",RES_hhdet_in_tes!E12/RES_hhdet_in_fec!E12)</f>
        <v/>
      </c>
      <c r="F12" s="174" t="str">
        <f>IF(RES_hhdet_in_tes!F12=0,"",RES_hhdet_in_tes!F12/RES_hhdet_in_fec!F12)</f>
        <v/>
      </c>
      <c r="G12" s="174" t="str">
        <f>IF(RES_hhdet_in_tes!G12=0,"",RES_hhdet_in_tes!G12/RES_hhdet_in_fec!G12)</f>
        <v/>
      </c>
      <c r="H12" s="174" t="str">
        <f>IF(RES_hhdet_in_tes!H12=0,"",RES_hhdet_in_tes!H12/RES_hhdet_in_fec!H12)</f>
        <v/>
      </c>
      <c r="I12" s="174" t="str">
        <f>IF(RES_hhdet_in_tes!I12=0,"",RES_hhdet_in_tes!I12/RES_hhdet_in_fec!I12)</f>
        <v/>
      </c>
      <c r="J12" s="174" t="str">
        <f>IF(RES_hhdet_in_tes!J12=0,"",RES_hhdet_in_tes!J12/RES_hhdet_in_fec!J12)</f>
        <v/>
      </c>
      <c r="K12" s="174" t="str">
        <f>IF(RES_hhdet_in_tes!K12=0,"",RES_hhdet_in_tes!K12/RES_hhdet_in_fec!K12)</f>
        <v/>
      </c>
      <c r="L12" s="174" t="str">
        <f>IF(RES_hhdet_in_tes!L12=0,"",RES_hhdet_in_tes!L12/RES_hhdet_in_fec!L12)</f>
        <v/>
      </c>
      <c r="M12" s="174" t="str">
        <f>IF(RES_hhdet_in_tes!M12=0,"",RES_hhdet_in_tes!M12/RES_hhdet_in_fec!M12)</f>
        <v/>
      </c>
      <c r="N12" s="174" t="str">
        <f>IF(RES_hhdet_in_tes!N12=0,"",RES_hhdet_in_tes!N12/RES_hhdet_in_fec!N12)</f>
        <v/>
      </c>
      <c r="O12" s="174" t="str">
        <f>IF(RES_hhdet_in_tes!O12=0,"",RES_hhdet_in_tes!O12/RES_hhdet_in_fec!O12)</f>
        <v/>
      </c>
      <c r="P12" s="174" t="str">
        <f>IF(RES_hhdet_in_tes!P12=0,"",RES_hhdet_in_tes!P12/RES_hhdet_in_fec!P12)</f>
        <v/>
      </c>
      <c r="Q12" s="174" t="str">
        <f>IF(RES_hhdet_in_tes!Q12=0,"",RES_hhdet_in_tes!Q12/RES_hhdet_in_fec!Q12)</f>
        <v/>
      </c>
    </row>
    <row r="13" spans="1:17" ht="12" customHeight="1" x14ac:dyDescent="0.25">
      <c r="A13" s="166" t="s">
        <v>57</v>
      </c>
      <c r="B13" s="173"/>
      <c r="C13" s="173" t="str">
        <f>IF(RES_hhdet_in_tes!C13=0,"",RES_hhdet_in_tes!C13/RES_hhdet_in_fec!C13)</f>
        <v/>
      </c>
      <c r="D13" s="173" t="str">
        <f>IF(RES_hhdet_in_tes!D13=0,"",RES_hhdet_in_tes!D13/RES_hhdet_in_fec!D13)</f>
        <v/>
      </c>
      <c r="E13" s="173" t="str">
        <f>IF(RES_hhdet_in_tes!E13=0,"",RES_hhdet_in_tes!E13/RES_hhdet_in_fec!E13)</f>
        <v/>
      </c>
      <c r="F13" s="173" t="str">
        <f>IF(RES_hhdet_in_tes!F13=0,"",RES_hhdet_in_tes!F13/RES_hhdet_in_fec!F13)</f>
        <v/>
      </c>
      <c r="G13" s="173" t="str">
        <f>IF(RES_hhdet_in_tes!G13=0,"",RES_hhdet_in_tes!G13/RES_hhdet_in_fec!G13)</f>
        <v/>
      </c>
      <c r="H13" s="173" t="str">
        <f>IF(RES_hhdet_in_tes!H13=0,"",RES_hhdet_in_tes!H13/RES_hhdet_in_fec!H13)</f>
        <v/>
      </c>
      <c r="I13" s="173" t="str">
        <f>IF(RES_hhdet_in_tes!I13=0,"",RES_hhdet_in_tes!I13/RES_hhdet_in_fec!I13)</f>
        <v/>
      </c>
      <c r="J13" s="173" t="str">
        <f>IF(RES_hhdet_in_tes!J13=0,"",RES_hhdet_in_tes!J13/RES_hhdet_in_fec!J13)</f>
        <v/>
      </c>
      <c r="K13" s="173" t="str">
        <f>IF(RES_hhdet_in_tes!K13=0,"",RES_hhdet_in_tes!K13/RES_hhdet_in_fec!K13)</f>
        <v/>
      </c>
      <c r="L13" s="173" t="str">
        <f>IF(RES_hhdet_in_tes!L13=0,"",RES_hhdet_in_tes!L13/RES_hhdet_in_fec!L13)</f>
        <v/>
      </c>
      <c r="M13" s="173" t="str">
        <f>IF(RES_hhdet_in_tes!M13=0,"",RES_hhdet_in_tes!M13/RES_hhdet_in_fec!M13)</f>
        <v/>
      </c>
      <c r="N13" s="173" t="str">
        <f>IF(RES_hhdet_in_tes!N13=0,"",RES_hhdet_in_tes!N13/RES_hhdet_in_fec!N13)</f>
        <v/>
      </c>
      <c r="O13" s="173" t="str">
        <f>IF(RES_hhdet_in_tes!O13=0,"",RES_hhdet_in_tes!O13/RES_hhdet_in_fec!O13)</f>
        <v/>
      </c>
      <c r="P13" s="173" t="str">
        <f>IF(RES_hhdet_in_tes!P13=0,"",RES_hhdet_in_tes!P13/RES_hhdet_in_fec!P13)</f>
        <v/>
      </c>
      <c r="Q13" s="173" t="str">
        <f>IF(RES_hhdet_in_tes!Q13=0,"",RES_hhdet_in_tes!Q13/RES_hhdet_in_fec!Q13)</f>
        <v/>
      </c>
    </row>
    <row r="14" spans="1:17" ht="12" customHeight="1" x14ac:dyDescent="0.25">
      <c r="A14" s="147" t="s">
        <v>59</v>
      </c>
      <c r="B14" s="172"/>
      <c r="C14" s="172" t="str">
        <f>IF(RES_hhdet_in_tes!C14=0,"",RES_hhdet_in_tes!C14/RES_hhdet_in_fec!C14)</f>
        <v/>
      </c>
      <c r="D14" s="172" t="str">
        <f>IF(RES_hhdet_in_tes!D14=0,"",RES_hhdet_in_tes!D14/RES_hhdet_in_fec!D14)</f>
        <v/>
      </c>
      <c r="E14" s="172" t="str">
        <f>IF(RES_hhdet_in_tes!E14=0,"",RES_hhdet_in_tes!E14/RES_hhdet_in_fec!E14)</f>
        <v/>
      </c>
      <c r="F14" s="172" t="str">
        <f>IF(RES_hhdet_in_tes!F14=0,"",RES_hhdet_in_tes!F14/RES_hhdet_in_fec!F14)</f>
        <v/>
      </c>
      <c r="G14" s="172" t="str">
        <f>IF(RES_hhdet_in_tes!G14=0,"",RES_hhdet_in_tes!G14/RES_hhdet_in_fec!G14)</f>
        <v/>
      </c>
      <c r="H14" s="172" t="str">
        <f>IF(RES_hhdet_in_tes!H14=0,"",RES_hhdet_in_tes!H14/RES_hhdet_in_fec!H14)</f>
        <v/>
      </c>
      <c r="I14" s="172" t="str">
        <f>IF(RES_hhdet_in_tes!I14=0,"",RES_hhdet_in_tes!I14/RES_hhdet_in_fec!I14)</f>
        <v/>
      </c>
      <c r="J14" s="172" t="str">
        <f>IF(RES_hhdet_in_tes!J14=0,"",RES_hhdet_in_tes!J14/RES_hhdet_in_fec!J14)</f>
        <v/>
      </c>
      <c r="K14" s="172" t="str">
        <f>IF(RES_hhdet_in_tes!K14=0,"",RES_hhdet_in_tes!K14/RES_hhdet_in_fec!K14)</f>
        <v/>
      </c>
      <c r="L14" s="172" t="str">
        <f>IF(RES_hhdet_in_tes!L14=0,"",RES_hhdet_in_tes!L14/RES_hhdet_in_fec!L14)</f>
        <v/>
      </c>
      <c r="M14" s="172" t="str">
        <f>IF(RES_hhdet_in_tes!M14=0,"",RES_hhdet_in_tes!M14/RES_hhdet_in_fec!M14)</f>
        <v/>
      </c>
      <c r="N14" s="172" t="str">
        <f>IF(RES_hhdet_in_tes!N14=0,"",RES_hhdet_in_tes!N14/RES_hhdet_in_fec!N14)</f>
        <v/>
      </c>
      <c r="O14" s="172" t="str">
        <f>IF(RES_hhdet_in_tes!O14=0,"",RES_hhdet_in_tes!O14/RES_hhdet_in_fec!O14)</f>
        <v/>
      </c>
      <c r="P14" s="172" t="str">
        <f>IF(RES_hhdet_in_tes!P14=0,"",RES_hhdet_in_tes!P14/RES_hhdet_in_fec!P14)</f>
        <v/>
      </c>
      <c r="Q14" s="172" t="str">
        <f>IF(RES_hhdet_in_tes!Q14=0,"",RES_hhdet_in_tes!Q14/RES_hhdet_in_fec!Q14)</f>
        <v/>
      </c>
    </row>
    <row r="15" spans="1:17" ht="12" customHeight="1" x14ac:dyDescent="0.25">
      <c r="A15" s="163" t="s">
        <v>142</v>
      </c>
      <c r="B15" s="171"/>
      <c r="C15" s="171" t="str">
        <f>IF(RES_hhdet_in_tes!C15=0,"",RES_hhdet_in_tes!C15/RES_hhdet_in_fec!C15)</f>
        <v/>
      </c>
      <c r="D15" s="171" t="str">
        <f>IF(RES_hhdet_in_tes!D15=0,"",RES_hhdet_in_tes!D15/RES_hhdet_in_fec!D15)</f>
        <v/>
      </c>
      <c r="E15" s="171" t="str">
        <f>IF(RES_hhdet_in_tes!E15=0,"",RES_hhdet_in_tes!E15/RES_hhdet_in_fec!E15)</f>
        <v/>
      </c>
      <c r="F15" s="171" t="str">
        <f>IF(RES_hhdet_in_tes!F15=0,"",RES_hhdet_in_tes!F15/RES_hhdet_in_fec!F15)</f>
        <v/>
      </c>
      <c r="G15" s="171" t="str">
        <f>IF(RES_hhdet_in_tes!G15=0,"",RES_hhdet_in_tes!G15/RES_hhdet_in_fec!G15)</f>
        <v/>
      </c>
      <c r="H15" s="171" t="str">
        <f>IF(RES_hhdet_in_tes!H15=0,"",RES_hhdet_in_tes!H15/RES_hhdet_in_fec!H15)</f>
        <v/>
      </c>
      <c r="I15" s="171" t="str">
        <f>IF(RES_hhdet_in_tes!I15=0,"",RES_hhdet_in_tes!I15/RES_hhdet_in_fec!I15)</f>
        <v/>
      </c>
      <c r="J15" s="171" t="str">
        <f>IF(RES_hhdet_in_tes!J15=0,"",RES_hhdet_in_tes!J15/RES_hhdet_in_fec!J15)</f>
        <v/>
      </c>
      <c r="K15" s="171" t="str">
        <f>IF(RES_hhdet_in_tes!K15=0,"",RES_hhdet_in_tes!K15/RES_hhdet_in_fec!K15)</f>
        <v/>
      </c>
      <c r="L15" s="171" t="str">
        <f>IF(RES_hhdet_in_tes!L15=0,"",RES_hhdet_in_tes!L15/RES_hhdet_in_fec!L15)</f>
        <v/>
      </c>
      <c r="M15" s="171" t="str">
        <f>IF(RES_hhdet_in_tes!M15=0,"",RES_hhdet_in_tes!M15/RES_hhdet_in_fec!M15)</f>
        <v/>
      </c>
      <c r="N15" s="171" t="str">
        <f>IF(RES_hhdet_in_tes!N15=0,"",RES_hhdet_in_tes!N15/RES_hhdet_in_fec!N15)</f>
        <v/>
      </c>
      <c r="O15" s="171" t="str">
        <f>IF(RES_hhdet_in_tes!O15=0,"",RES_hhdet_in_tes!O15/RES_hhdet_in_fec!O15)</f>
        <v/>
      </c>
      <c r="P15" s="171" t="str">
        <f>IF(RES_hhdet_in_tes!P15=0,"",RES_hhdet_in_tes!P15/RES_hhdet_in_fec!P15)</f>
        <v/>
      </c>
      <c r="Q15" s="171" t="str">
        <f>IF(RES_hhdet_in_tes!Q15=0,"",RES_hhdet_in_tes!Q15/RES_hhdet_in_fec!Q15)</f>
        <v/>
      </c>
    </row>
    <row r="16" spans="1:17" ht="12" customHeight="1" x14ac:dyDescent="0.25">
      <c r="A16" s="161" t="s">
        <v>141</v>
      </c>
      <c r="B16" s="170"/>
      <c r="C16" s="170" t="str">
        <f>IF(RES_hhdet_in_tes!C16=0,"",RES_hhdet_in_tes!C16/RES_hhdet_in_fec!C16)</f>
        <v/>
      </c>
      <c r="D16" s="170" t="str">
        <f>IF(RES_hhdet_in_tes!D16=0,"",RES_hhdet_in_tes!D16/RES_hhdet_in_fec!D16)</f>
        <v/>
      </c>
      <c r="E16" s="170" t="str">
        <f>IF(RES_hhdet_in_tes!E16=0,"",RES_hhdet_in_tes!E16/RES_hhdet_in_fec!E16)</f>
        <v/>
      </c>
      <c r="F16" s="170" t="str">
        <f>IF(RES_hhdet_in_tes!F16=0,"",RES_hhdet_in_tes!F16/RES_hhdet_in_fec!F16)</f>
        <v/>
      </c>
      <c r="G16" s="170" t="str">
        <f>IF(RES_hhdet_in_tes!G16=0,"",RES_hhdet_in_tes!G16/RES_hhdet_in_fec!G16)</f>
        <v/>
      </c>
      <c r="H16" s="170" t="str">
        <f>IF(RES_hhdet_in_tes!H16=0,"",RES_hhdet_in_tes!H16/RES_hhdet_in_fec!H16)</f>
        <v/>
      </c>
      <c r="I16" s="170" t="str">
        <f>IF(RES_hhdet_in_tes!I16=0,"",RES_hhdet_in_tes!I16/RES_hhdet_in_fec!I16)</f>
        <v/>
      </c>
      <c r="J16" s="170" t="str">
        <f>IF(RES_hhdet_in_tes!J16=0,"",RES_hhdet_in_tes!J16/RES_hhdet_in_fec!J16)</f>
        <v/>
      </c>
      <c r="K16" s="170" t="str">
        <f>IF(RES_hhdet_in_tes!K16=0,"",RES_hhdet_in_tes!K16/RES_hhdet_in_fec!K16)</f>
        <v/>
      </c>
      <c r="L16" s="170" t="str">
        <f>IF(RES_hhdet_in_tes!L16=0,"",RES_hhdet_in_tes!L16/RES_hhdet_in_fec!L16)</f>
        <v/>
      </c>
      <c r="M16" s="170" t="str">
        <f>IF(RES_hhdet_in_tes!M16=0,"",RES_hhdet_in_tes!M16/RES_hhdet_in_fec!M16)</f>
        <v/>
      </c>
      <c r="N16" s="170" t="str">
        <f>IF(RES_hhdet_in_tes!N16=0,"",RES_hhdet_in_tes!N16/RES_hhdet_in_fec!N16)</f>
        <v/>
      </c>
      <c r="O16" s="170" t="str">
        <f>IF(RES_hhdet_in_tes!O16=0,"",RES_hhdet_in_tes!O16/RES_hhdet_in_fec!O16)</f>
        <v/>
      </c>
      <c r="P16" s="170" t="str">
        <f>IF(RES_hhdet_in_tes!P16=0,"",RES_hhdet_in_tes!P16/RES_hhdet_in_fec!P16)</f>
        <v/>
      </c>
      <c r="Q16" s="170" t="str">
        <f>IF(RES_hhdet_in_tes!Q16=0,"",RES_hhdet_in_tes!Q16/RES_hhdet_in_fec!Q16)</f>
        <v/>
      </c>
    </row>
    <row r="17" spans="1:17" ht="12" customHeight="1" x14ac:dyDescent="0.25">
      <c r="A17" s="148" t="s">
        <v>60</v>
      </c>
      <c r="B17" s="73"/>
      <c r="C17" s="73" t="str">
        <f>IF(RES_hhdet_in_tes!C17=0,"",RES_hhdet_in_tes!C17/RES_hhdet_in_fec!C17)</f>
        <v/>
      </c>
      <c r="D17" s="73" t="str">
        <f>IF(RES_hhdet_in_tes!D17=0,"",RES_hhdet_in_tes!D17/RES_hhdet_in_fec!D17)</f>
        <v/>
      </c>
      <c r="E17" s="73" t="str">
        <f>IF(RES_hhdet_in_tes!E17=0,"",RES_hhdet_in_tes!E17/RES_hhdet_in_fec!E17)</f>
        <v/>
      </c>
      <c r="F17" s="73" t="str">
        <f>IF(RES_hhdet_in_tes!F17=0,"",RES_hhdet_in_tes!F17/RES_hhdet_in_fec!F17)</f>
        <v/>
      </c>
      <c r="G17" s="73" t="str">
        <f>IF(RES_hhdet_in_tes!G17=0,"",RES_hhdet_in_tes!G17/RES_hhdet_in_fec!G17)</f>
        <v/>
      </c>
      <c r="H17" s="73" t="str">
        <f>IF(RES_hhdet_in_tes!H17=0,"",RES_hhdet_in_tes!H17/RES_hhdet_in_fec!H17)</f>
        <v/>
      </c>
      <c r="I17" s="73" t="str">
        <f>IF(RES_hhdet_in_tes!I17=0,"",RES_hhdet_in_tes!I17/RES_hhdet_in_fec!I17)</f>
        <v/>
      </c>
      <c r="J17" s="73" t="str">
        <f>IF(RES_hhdet_in_tes!J17=0,"",RES_hhdet_in_tes!J17/RES_hhdet_in_fec!J17)</f>
        <v/>
      </c>
      <c r="K17" s="73" t="str">
        <f>IF(RES_hhdet_in_tes!K17=0,"",RES_hhdet_in_tes!K17/RES_hhdet_in_fec!K17)</f>
        <v/>
      </c>
      <c r="L17" s="73" t="str">
        <f>IF(RES_hhdet_in_tes!L17=0,"",RES_hhdet_in_tes!L17/RES_hhdet_in_fec!L17)</f>
        <v/>
      </c>
      <c r="M17" s="73" t="str">
        <f>IF(RES_hhdet_in_tes!M17=0,"",RES_hhdet_in_tes!M17/RES_hhdet_in_fec!M17)</f>
        <v/>
      </c>
      <c r="N17" s="73" t="str">
        <f>IF(RES_hhdet_in_tes!N17=0,"",RES_hhdet_in_tes!N17/RES_hhdet_in_fec!N17)</f>
        <v/>
      </c>
      <c r="O17" s="73" t="str">
        <f>IF(RES_hhdet_in_tes!O17=0,"",RES_hhdet_in_tes!O17/RES_hhdet_in_fec!O17)</f>
        <v/>
      </c>
      <c r="P17" s="73" t="str">
        <f>IF(RES_hhdet_in_tes!P17=0,"",RES_hhdet_in_tes!P17/RES_hhdet_in_fec!P17)</f>
        <v/>
      </c>
      <c r="Q17" s="73" t="str">
        <f>IF(RES_hhdet_in_tes!Q17=0,"",RES_hhdet_in_tes!Q17/RES_hhdet_in_fec!Q17)</f>
        <v/>
      </c>
    </row>
    <row r="18" spans="1:17" ht="12" customHeight="1" x14ac:dyDescent="0.25">
      <c r="A18" s="148" t="s">
        <v>59</v>
      </c>
      <c r="B18" s="73"/>
      <c r="C18" s="73" t="str">
        <f>IF(RES_hhdet_in_tes!C18=0,"",RES_hhdet_in_tes!C18/RES_hhdet_in_fec!C18)</f>
        <v/>
      </c>
      <c r="D18" s="73" t="str">
        <f>IF(RES_hhdet_in_tes!D18=0,"",RES_hhdet_in_tes!D18/RES_hhdet_in_fec!D18)</f>
        <v/>
      </c>
      <c r="E18" s="73" t="str">
        <f>IF(RES_hhdet_in_tes!E18=0,"",RES_hhdet_in_tes!E18/RES_hhdet_in_fec!E18)</f>
        <v/>
      </c>
      <c r="F18" s="73" t="str">
        <f>IF(RES_hhdet_in_tes!F18=0,"",RES_hhdet_in_tes!F18/RES_hhdet_in_fec!F18)</f>
        <v/>
      </c>
      <c r="G18" s="73" t="str">
        <f>IF(RES_hhdet_in_tes!G18=0,"",RES_hhdet_in_tes!G18/RES_hhdet_in_fec!G18)</f>
        <v/>
      </c>
      <c r="H18" s="73" t="str">
        <f>IF(RES_hhdet_in_tes!H18=0,"",RES_hhdet_in_tes!H18/RES_hhdet_in_fec!H18)</f>
        <v/>
      </c>
      <c r="I18" s="73" t="str">
        <f>IF(RES_hhdet_in_tes!I18=0,"",RES_hhdet_in_tes!I18/RES_hhdet_in_fec!I18)</f>
        <v/>
      </c>
      <c r="J18" s="73" t="str">
        <f>IF(RES_hhdet_in_tes!J18=0,"",RES_hhdet_in_tes!J18/RES_hhdet_in_fec!J18)</f>
        <v/>
      </c>
      <c r="K18" s="73" t="str">
        <f>IF(RES_hhdet_in_tes!K18=0,"",RES_hhdet_in_tes!K18/RES_hhdet_in_fec!K18)</f>
        <v/>
      </c>
      <c r="L18" s="73" t="str">
        <f>IF(RES_hhdet_in_tes!L18=0,"",RES_hhdet_in_tes!L18/RES_hhdet_in_fec!L18)</f>
        <v/>
      </c>
      <c r="M18" s="73" t="str">
        <f>IF(RES_hhdet_in_tes!M18=0,"",RES_hhdet_in_tes!M18/RES_hhdet_in_fec!M18)</f>
        <v/>
      </c>
      <c r="N18" s="73" t="str">
        <f>IF(RES_hhdet_in_tes!N18=0,"",RES_hhdet_in_tes!N18/RES_hhdet_in_fec!N18)</f>
        <v/>
      </c>
      <c r="O18" s="73" t="str">
        <f>IF(RES_hhdet_in_tes!O18=0,"",RES_hhdet_in_tes!O18/RES_hhdet_in_fec!O18)</f>
        <v/>
      </c>
      <c r="P18" s="73" t="str">
        <f>IF(RES_hhdet_in_tes!P18=0,"",RES_hhdet_in_tes!P18/RES_hhdet_in_fec!P18)</f>
        <v/>
      </c>
      <c r="Q18" s="73" t="str">
        <f>IF(RES_hhdet_in_tes!Q18=0,"",RES_hhdet_in_tes!Q18/RES_hhdet_in_fec!Q18)</f>
        <v/>
      </c>
    </row>
    <row r="19" spans="1:17" ht="12" customHeight="1" x14ac:dyDescent="0.25">
      <c r="A19" s="158" t="s">
        <v>62</v>
      </c>
      <c r="B19" s="169"/>
      <c r="C19" s="169" t="str">
        <f>IF(RES_hhdet_in_tes!C19=0,"",RES_hhdet_in_tes!C19/RES_hhdet_in_fec!C19)</f>
        <v/>
      </c>
      <c r="D19" s="169" t="str">
        <f>IF(RES_hhdet_in_tes!D19=0,"",RES_hhdet_in_tes!D19/RES_hhdet_in_fec!D19)</f>
        <v/>
      </c>
      <c r="E19" s="169" t="str">
        <f>IF(RES_hhdet_in_tes!E19=0,"",RES_hhdet_in_tes!E19/RES_hhdet_in_fec!E19)</f>
        <v/>
      </c>
      <c r="F19" s="169" t="str">
        <f>IF(RES_hhdet_in_tes!F19=0,"",RES_hhdet_in_tes!F19/RES_hhdet_in_fec!F19)</f>
        <v/>
      </c>
      <c r="G19" s="169" t="str">
        <f>IF(RES_hhdet_in_tes!G19=0,"",RES_hhdet_in_tes!G19/RES_hhdet_in_fec!G19)</f>
        <v/>
      </c>
      <c r="H19" s="169" t="str">
        <f>IF(RES_hhdet_in_tes!H19=0,"",RES_hhdet_in_tes!H19/RES_hhdet_in_fec!H19)</f>
        <v/>
      </c>
      <c r="I19" s="169" t="str">
        <f>IF(RES_hhdet_in_tes!I19=0,"",RES_hhdet_in_tes!I19/RES_hhdet_in_fec!I19)</f>
        <v/>
      </c>
      <c r="J19" s="169" t="str">
        <f>IF(RES_hhdet_in_tes!J19=0,"",RES_hhdet_in_tes!J19/RES_hhdet_in_fec!J19)</f>
        <v/>
      </c>
      <c r="K19" s="169" t="str">
        <f>IF(RES_hhdet_in_tes!K19=0,"",RES_hhdet_in_tes!K19/RES_hhdet_in_fec!K19)</f>
        <v/>
      </c>
      <c r="L19" s="169" t="str">
        <f>IF(RES_hhdet_in_tes!L19=0,"",RES_hhdet_in_tes!L19/RES_hhdet_in_fec!L19)</f>
        <v/>
      </c>
      <c r="M19" s="169" t="str">
        <f>IF(RES_hhdet_in_tes!M19=0,"",RES_hhdet_in_tes!M19/RES_hhdet_in_fec!M19)</f>
        <v/>
      </c>
      <c r="N19" s="169" t="str">
        <f>IF(RES_hhdet_in_tes!N19=0,"",RES_hhdet_in_tes!N19/RES_hhdet_in_fec!N19)</f>
        <v/>
      </c>
      <c r="O19" s="169" t="str">
        <f>IF(RES_hhdet_in_tes!O19=0,"",RES_hhdet_in_tes!O19/RES_hhdet_in_fec!O19)</f>
        <v/>
      </c>
      <c r="P19" s="169" t="str">
        <f>IF(RES_hhdet_in_tes!P19=0,"",RES_hhdet_in_tes!P19/RES_hhdet_in_fec!P19)</f>
        <v/>
      </c>
      <c r="Q19" s="169" t="str">
        <f>IF(RES_hhdet_in_tes!Q19=0,"",RES_hhdet_in_tes!Q19/RES_hhdet_in_fec!Q19)</f>
        <v/>
      </c>
    </row>
    <row r="20" spans="1:17" ht="12" customHeight="1" x14ac:dyDescent="0.25">
      <c r="A20" s="23" t="s">
        <v>58</v>
      </c>
      <c r="B20" s="73"/>
      <c r="C20" s="73" t="str">
        <f>IF(RES_hhdet_in_tes!C20=0,"",RES_hhdet_in_tes!C20/RES_hhdet_in_fec!C20)</f>
        <v/>
      </c>
      <c r="D20" s="73" t="str">
        <f>IF(RES_hhdet_in_tes!D20=0,"",RES_hhdet_in_tes!D20/RES_hhdet_in_fec!D20)</f>
        <v/>
      </c>
      <c r="E20" s="73" t="str">
        <f>IF(RES_hhdet_in_tes!E20=0,"",RES_hhdet_in_tes!E20/RES_hhdet_in_fec!E20)</f>
        <v/>
      </c>
      <c r="F20" s="73" t="str">
        <f>IF(RES_hhdet_in_tes!F20=0,"",RES_hhdet_in_tes!F20/RES_hhdet_in_fec!F20)</f>
        <v/>
      </c>
      <c r="G20" s="73" t="str">
        <f>IF(RES_hhdet_in_tes!G20=0,"",RES_hhdet_in_tes!G20/RES_hhdet_in_fec!G20)</f>
        <v/>
      </c>
      <c r="H20" s="73" t="str">
        <f>IF(RES_hhdet_in_tes!H20=0,"",RES_hhdet_in_tes!H20/RES_hhdet_in_fec!H20)</f>
        <v/>
      </c>
      <c r="I20" s="73" t="str">
        <f>IF(RES_hhdet_in_tes!I20=0,"",RES_hhdet_in_tes!I20/RES_hhdet_in_fec!I20)</f>
        <v/>
      </c>
      <c r="J20" s="73" t="str">
        <f>IF(RES_hhdet_in_tes!J20=0,"",RES_hhdet_in_tes!J20/RES_hhdet_in_fec!J20)</f>
        <v/>
      </c>
      <c r="K20" s="73" t="str">
        <f>IF(RES_hhdet_in_tes!K20=0,"",RES_hhdet_in_tes!K20/RES_hhdet_in_fec!K20)</f>
        <v/>
      </c>
      <c r="L20" s="73" t="str">
        <f>IF(RES_hhdet_in_tes!L20=0,"",RES_hhdet_in_tes!L20/RES_hhdet_in_fec!L20)</f>
        <v/>
      </c>
      <c r="M20" s="73" t="str">
        <f>IF(RES_hhdet_in_tes!M20=0,"",RES_hhdet_in_tes!M20/RES_hhdet_in_fec!M20)</f>
        <v/>
      </c>
      <c r="N20" s="73" t="str">
        <f>IF(RES_hhdet_in_tes!N20=0,"",RES_hhdet_in_tes!N20/RES_hhdet_in_fec!N20)</f>
        <v/>
      </c>
      <c r="O20" s="73" t="str">
        <f>IF(RES_hhdet_in_tes!O20=0,"",RES_hhdet_in_tes!O20/RES_hhdet_in_fec!O20)</f>
        <v/>
      </c>
      <c r="P20" s="73" t="str">
        <f>IF(RES_hhdet_in_tes!P20=0,"",RES_hhdet_in_tes!P20/RES_hhdet_in_fec!P20)</f>
        <v/>
      </c>
      <c r="Q20" s="73" t="str">
        <f>IF(RES_hhdet_in_tes!Q20=0,"",RES_hhdet_in_tes!Q20/RES_hhdet_in_fec!Q20)</f>
        <v/>
      </c>
    </row>
    <row r="21" spans="1:17" ht="12" customHeight="1" x14ac:dyDescent="0.25">
      <c r="A21" s="23" t="s">
        <v>57</v>
      </c>
      <c r="B21" s="73"/>
      <c r="C21" s="73" t="str">
        <f>IF(RES_hhdet_in_tes!C21=0,"",RES_hhdet_in_tes!C21/RES_hhdet_in_fec!C21)</f>
        <v/>
      </c>
      <c r="D21" s="73" t="str">
        <f>IF(RES_hhdet_in_tes!D21=0,"",RES_hhdet_in_tes!D21/RES_hhdet_in_fec!D21)</f>
        <v/>
      </c>
      <c r="E21" s="73" t="str">
        <f>IF(RES_hhdet_in_tes!E21=0,"",RES_hhdet_in_tes!E21/RES_hhdet_in_fec!E21)</f>
        <v/>
      </c>
      <c r="F21" s="73" t="str">
        <f>IF(RES_hhdet_in_tes!F21=0,"",RES_hhdet_in_tes!F21/RES_hhdet_in_fec!F21)</f>
        <v/>
      </c>
      <c r="G21" s="73" t="str">
        <f>IF(RES_hhdet_in_tes!G21=0,"",RES_hhdet_in_tes!G21/RES_hhdet_in_fec!G21)</f>
        <v/>
      </c>
      <c r="H21" s="73" t="str">
        <f>IF(RES_hhdet_in_tes!H21=0,"",RES_hhdet_in_tes!H21/RES_hhdet_in_fec!H21)</f>
        <v/>
      </c>
      <c r="I21" s="73" t="str">
        <f>IF(RES_hhdet_in_tes!I21=0,"",RES_hhdet_in_tes!I21/RES_hhdet_in_fec!I21)</f>
        <v/>
      </c>
      <c r="J21" s="73" t="str">
        <f>IF(RES_hhdet_in_tes!J21=0,"",RES_hhdet_in_tes!J21/RES_hhdet_in_fec!J21)</f>
        <v/>
      </c>
      <c r="K21" s="73" t="str">
        <f>IF(RES_hhdet_in_tes!K21=0,"",RES_hhdet_in_tes!K21/RES_hhdet_in_fec!K21)</f>
        <v/>
      </c>
      <c r="L21" s="73" t="str">
        <f>IF(RES_hhdet_in_tes!L21=0,"",RES_hhdet_in_tes!L21/RES_hhdet_in_fec!L21)</f>
        <v/>
      </c>
      <c r="M21" s="73" t="str">
        <f>IF(RES_hhdet_in_tes!M21=0,"",RES_hhdet_in_tes!M21/RES_hhdet_in_fec!M21)</f>
        <v/>
      </c>
      <c r="N21" s="73" t="str">
        <f>IF(RES_hhdet_in_tes!N21=0,"",RES_hhdet_in_tes!N21/RES_hhdet_in_fec!N21)</f>
        <v/>
      </c>
      <c r="O21" s="73" t="str">
        <f>IF(RES_hhdet_in_tes!O21=0,"",RES_hhdet_in_tes!O21/RES_hhdet_in_fec!O21)</f>
        <v/>
      </c>
      <c r="P21" s="73" t="str">
        <f>IF(RES_hhdet_in_tes!P21=0,"",RES_hhdet_in_tes!P21/RES_hhdet_in_fec!P21)</f>
        <v/>
      </c>
      <c r="Q21" s="73" t="str">
        <f>IF(RES_hhdet_in_tes!Q21=0,"",RES_hhdet_in_tes!Q21/RES_hhdet_in_fec!Q21)</f>
        <v/>
      </c>
    </row>
    <row r="22" spans="1:17" ht="12" customHeight="1" x14ac:dyDescent="0.25">
      <c r="A22" s="29" t="s">
        <v>140</v>
      </c>
      <c r="B22" s="65"/>
      <c r="C22" s="65" t="str">
        <f>IF(RES_hhdet_in_tes!C22=0,"",RES_hhdet_in_tes!C22/RES_hhdet_in_fec!C22)</f>
        <v/>
      </c>
      <c r="D22" s="65" t="str">
        <f>IF(RES_hhdet_in_tes!D22=0,"",RES_hhdet_in_tes!D22/RES_hhdet_in_fec!D22)</f>
        <v/>
      </c>
      <c r="E22" s="65" t="str">
        <f>IF(RES_hhdet_in_tes!E22=0,"",RES_hhdet_in_tes!E22/RES_hhdet_in_fec!E22)</f>
        <v/>
      </c>
      <c r="F22" s="65" t="str">
        <f>IF(RES_hhdet_in_tes!F22=0,"",RES_hhdet_in_tes!F22/RES_hhdet_in_fec!F22)</f>
        <v/>
      </c>
      <c r="G22" s="65" t="str">
        <f>IF(RES_hhdet_in_tes!G22=0,"",RES_hhdet_in_tes!G22/RES_hhdet_in_fec!G22)</f>
        <v/>
      </c>
      <c r="H22" s="65" t="str">
        <f>IF(RES_hhdet_in_tes!H22=0,"",RES_hhdet_in_tes!H22/RES_hhdet_in_fec!H22)</f>
        <v/>
      </c>
      <c r="I22" s="65" t="str">
        <f>IF(RES_hhdet_in_tes!I22=0,"",RES_hhdet_in_tes!I22/RES_hhdet_in_fec!I22)</f>
        <v/>
      </c>
      <c r="J22" s="65" t="str">
        <f>IF(RES_hhdet_in_tes!J22=0,"",RES_hhdet_in_tes!J22/RES_hhdet_in_fec!J22)</f>
        <v/>
      </c>
      <c r="K22" s="65" t="str">
        <f>IF(RES_hhdet_in_tes!K22=0,"",RES_hhdet_in_tes!K22/RES_hhdet_in_fec!K22)</f>
        <v/>
      </c>
      <c r="L22" s="65" t="str">
        <f>IF(RES_hhdet_in_tes!L22=0,"",RES_hhdet_in_tes!L22/RES_hhdet_in_fec!L22)</f>
        <v/>
      </c>
      <c r="M22" s="65" t="str">
        <f>IF(RES_hhdet_in_tes!M22=0,"",RES_hhdet_in_tes!M22/RES_hhdet_in_fec!M22)</f>
        <v/>
      </c>
      <c r="N22" s="65" t="str">
        <f>IF(RES_hhdet_in_tes!N22=0,"",RES_hhdet_in_tes!N22/RES_hhdet_in_fec!N22)</f>
        <v/>
      </c>
      <c r="O22" s="65" t="str">
        <f>IF(RES_hhdet_in_tes!O22=0,"",RES_hhdet_in_tes!O22/RES_hhdet_in_fec!O22)</f>
        <v/>
      </c>
      <c r="P22" s="65" t="str">
        <f>IF(RES_hhdet_in_tes!P22=0,"",RES_hhdet_in_tes!P22/RES_hhdet_in_fec!P22)</f>
        <v/>
      </c>
      <c r="Q22" s="65" t="str">
        <f>IF(RES_hhdet_in_tes!Q22=0,"",RES_hhdet_in_tes!Q22/RES_hhdet_in_fec!Q22)</f>
        <v/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75"/>
      <c r="C24" s="175">
        <f>IF(RES_hhdet_in_tes!C24=0,"",RES_hhdet_in_tes!C24/RES_hhdet_in_fec!C24)</f>
        <v>0.60670076672145246</v>
      </c>
      <c r="D24" s="175">
        <f>IF(RES_hhdet_in_tes!D24=0,"",RES_hhdet_in_tes!D24/RES_hhdet_in_fec!D24)</f>
        <v>0.59137228728056057</v>
      </c>
      <c r="E24" s="175">
        <f>IF(RES_hhdet_in_tes!E24=0,"",RES_hhdet_in_tes!E24/RES_hhdet_in_fec!E24)</f>
        <v>0.59759639963682076</v>
      </c>
      <c r="F24" s="175">
        <f>IF(RES_hhdet_in_tes!F24=0,"",RES_hhdet_in_tes!F24/RES_hhdet_in_fec!F24)</f>
        <v>0.64374496889790245</v>
      </c>
      <c r="G24" s="175">
        <f>IF(RES_hhdet_in_tes!G24=0,"",RES_hhdet_in_tes!G24/RES_hhdet_in_fec!G24)</f>
        <v>0.5932931441648579</v>
      </c>
      <c r="H24" s="175">
        <f>IF(RES_hhdet_in_tes!H24=0,"",RES_hhdet_in_tes!H24/RES_hhdet_in_fec!H24)</f>
        <v>0.64198341723653074</v>
      </c>
      <c r="I24" s="175">
        <f>IF(RES_hhdet_in_tes!I24=0,"",RES_hhdet_in_tes!I24/RES_hhdet_in_fec!I24)</f>
        <v>0.62632147621641909</v>
      </c>
      <c r="J24" s="175">
        <f>IF(RES_hhdet_in_tes!J24=0,"",RES_hhdet_in_tes!J24/RES_hhdet_in_fec!J24)</f>
        <v>0.70420531247388285</v>
      </c>
      <c r="K24" s="175">
        <f>IF(RES_hhdet_in_tes!K24=0,"",RES_hhdet_in_tes!K24/RES_hhdet_in_fec!K24)</f>
        <v>0.73811665978289587</v>
      </c>
      <c r="L24" s="175">
        <f>IF(RES_hhdet_in_tes!L24=0,"",RES_hhdet_in_tes!L24/RES_hhdet_in_fec!L24)</f>
        <v>0.76994216628992751</v>
      </c>
      <c r="M24" s="175">
        <f>IF(RES_hhdet_in_tes!M24=0,"",RES_hhdet_in_tes!M24/RES_hhdet_in_fec!M24)</f>
        <v>0.79299528623488746</v>
      </c>
      <c r="N24" s="175">
        <f>IF(RES_hhdet_in_tes!N24=0,"",RES_hhdet_in_tes!N24/RES_hhdet_in_fec!N24)</f>
        <v>0.77147112807427942</v>
      </c>
      <c r="O24" s="175">
        <f>IF(RES_hhdet_in_tes!O24=0,"",RES_hhdet_in_tes!O24/RES_hhdet_in_fec!O24)</f>
        <v>0.82496936414094291</v>
      </c>
      <c r="P24" s="175">
        <f>IF(RES_hhdet_in_tes!P24=0,"",RES_hhdet_in_tes!P24/RES_hhdet_in_fec!P24)</f>
        <v>1.1290816208792775</v>
      </c>
      <c r="Q24" s="175">
        <f>IF(RES_hhdet_in_tes!Q24=0,"",RES_hhdet_in_tes!Q24/RES_hhdet_in_fec!Q24)</f>
        <v>1.0765366809637016</v>
      </c>
    </row>
    <row r="25" spans="1:17" ht="12.95" customHeight="1" x14ac:dyDescent="0.25">
      <c r="A25" s="158" t="s">
        <v>65</v>
      </c>
      <c r="B25" s="169"/>
      <c r="C25" s="169">
        <f>IF(RES_hhdet_in_tes!C25=0,"",RES_hhdet_in_tes!C25/RES_hhdet_in_fec!C25)</f>
        <v>0.48248236601538103</v>
      </c>
      <c r="D25" s="169">
        <f>IF(RES_hhdet_in_tes!D25=0,"",RES_hhdet_in_tes!D25/RES_hhdet_in_fec!D25)</f>
        <v>0.48659744232651486</v>
      </c>
      <c r="E25" s="169">
        <f>IF(RES_hhdet_in_tes!E25=0,"",RES_hhdet_in_tes!E25/RES_hhdet_in_fec!E25)</f>
        <v>0.49630545044193675</v>
      </c>
      <c r="F25" s="169">
        <f>IF(RES_hhdet_in_tes!F25=0,"",RES_hhdet_in_tes!F25/RES_hhdet_in_fec!F25)</f>
        <v>0.49704973856815649</v>
      </c>
      <c r="G25" s="169">
        <f>IF(RES_hhdet_in_tes!G25=0,"",RES_hhdet_in_tes!G25/RES_hhdet_in_fec!G25)</f>
        <v>0.49405518026913758</v>
      </c>
      <c r="H25" s="169">
        <f>IF(RES_hhdet_in_tes!H25=0,"",RES_hhdet_in_tes!H25/RES_hhdet_in_fec!H25)</f>
        <v>0.49740720473781508</v>
      </c>
      <c r="I25" s="169">
        <f>IF(RES_hhdet_in_tes!I25=0,"",RES_hhdet_in_tes!I25/RES_hhdet_in_fec!I25)</f>
        <v>0.52619197779172222</v>
      </c>
      <c r="J25" s="169">
        <f>IF(RES_hhdet_in_tes!J25=0,"",RES_hhdet_in_tes!J25/RES_hhdet_in_fec!J25)</f>
        <v>0.51640279698894775</v>
      </c>
      <c r="K25" s="169">
        <f>IF(RES_hhdet_in_tes!K25=0,"",RES_hhdet_in_tes!K25/RES_hhdet_in_fec!K25)</f>
        <v>0.51118390221261434</v>
      </c>
      <c r="L25" s="169">
        <f>IF(RES_hhdet_in_tes!L25=0,"",RES_hhdet_in_tes!L25/RES_hhdet_in_fec!L25)</f>
        <v>0.52094369121255568</v>
      </c>
      <c r="M25" s="169">
        <f>IF(RES_hhdet_in_tes!M25=0,"",RES_hhdet_in_tes!M25/RES_hhdet_in_fec!M25)</f>
        <v>0.51993062552892944</v>
      </c>
      <c r="N25" s="169">
        <f>IF(RES_hhdet_in_tes!N25=0,"",RES_hhdet_in_tes!N25/RES_hhdet_in_fec!N25)</f>
        <v>0.52551777913696995</v>
      </c>
      <c r="O25" s="169">
        <f>IF(RES_hhdet_in_tes!O25=0,"",RES_hhdet_in_tes!O25/RES_hhdet_in_fec!O25)</f>
        <v>0.53476896555794418</v>
      </c>
      <c r="P25" s="169">
        <f>IF(RES_hhdet_in_tes!P25=0,"",RES_hhdet_in_tes!P25/RES_hhdet_in_fec!P25)</f>
        <v>0.53774184985609341</v>
      </c>
      <c r="Q25" s="169">
        <f>IF(RES_hhdet_in_tes!Q25=0,"",RES_hhdet_in_tes!Q25/RES_hhdet_in_fec!Q25)</f>
        <v>0.54519562221762441</v>
      </c>
    </row>
    <row r="26" spans="1:17" ht="12" customHeight="1" x14ac:dyDescent="0.25">
      <c r="A26" s="23" t="s">
        <v>84</v>
      </c>
      <c r="B26" s="73"/>
      <c r="C26" s="73">
        <f>IF(RES_hhdet_in_tes!C26=0,"",RES_hhdet_in_tes!C26/RES_hhdet_in_fec!C26)</f>
        <v>0.47883584598917711</v>
      </c>
      <c r="D26" s="73">
        <f>IF(RES_hhdet_in_tes!D26=0,"",RES_hhdet_in_tes!D26/RES_hhdet_in_fec!D26)</f>
        <v>0.48159854784270251</v>
      </c>
      <c r="E26" s="73">
        <f>IF(RES_hhdet_in_tes!E26=0,"",RES_hhdet_in_tes!E26/RES_hhdet_in_fec!E26)</f>
        <v>0.48549560311063711</v>
      </c>
      <c r="F26" s="73">
        <f>IF(RES_hhdet_in_tes!F26=0,"",RES_hhdet_in_tes!F26/RES_hhdet_in_fec!F26)</f>
        <v>0.48696359984049142</v>
      </c>
      <c r="G26" s="73">
        <f>IF(RES_hhdet_in_tes!G26=0,"",RES_hhdet_in_tes!G26/RES_hhdet_in_fec!G26)</f>
        <v>0.48978176948463109</v>
      </c>
      <c r="H26" s="73">
        <f>IF(RES_hhdet_in_tes!H26=0,"",RES_hhdet_in_tes!H26/RES_hhdet_in_fec!H26)</f>
        <v>0.49227609427233465</v>
      </c>
      <c r="I26" s="73">
        <f>IF(RES_hhdet_in_tes!I26=0,"",RES_hhdet_in_tes!I26/RES_hhdet_in_fec!I26)</f>
        <v>0.5014449605365604</v>
      </c>
      <c r="J26" s="73">
        <f>IF(RES_hhdet_in_tes!J26=0,"",RES_hhdet_in_tes!J26/RES_hhdet_in_fec!J26)</f>
        <v>0.50080116628483129</v>
      </c>
      <c r="K26" s="73">
        <f>IF(RES_hhdet_in_tes!K26=0,"",RES_hhdet_in_tes!K26/RES_hhdet_in_fec!K26)</f>
        <v>0.50705742391896824</v>
      </c>
      <c r="L26" s="73">
        <f>IF(RES_hhdet_in_tes!L26=0,"",RES_hhdet_in_tes!L26/RES_hhdet_in_fec!L26)</f>
        <v>0.51034737887450121</v>
      </c>
      <c r="M26" s="73">
        <f>IF(RES_hhdet_in_tes!M26=0,"",RES_hhdet_in_tes!M26/RES_hhdet_in_fec!M26)</f>
        <v>0.51367618826182138</v>
      </c>
      <c r="N26" s="73">
        <f>IF(RES_hhdet_in_tes!N26=0,"",RES_hhdet_in_tes!N26/RES_hhdet_in_fec!N26)</f>
        <v>0.5211412841984594</v>
      </c>
      <c r="O26" s="73">
        <f>IF(RES_hhdet_in_tes!O26=0,"",RES_hhdet_in_tes!O26/RES_hhdet_in_fec!O26)</f>
        <v>0.53029650060431677</v>
      </c>
      <c r="P26" s="73">
        <f>IF(RES_hhdet_in_tes!P26=0,"",RES_hhdet_in_tes!P26/RES_hhdet_in_fec!P26)</f>
        <v>0.53052382279949417</v>
      </c>
      <c r="Q26" s="73">
        <f>IF(RES_hhdet_in_tes!Q26=0,"",RES_hhdet_in_tes!Q26/RES_hhdet_in_fec!Q26)</f>
        <v>0.53584046765467552</v>
      </c>
    </row>
    <row r="27" spans="1:17" ht="12" customHeight="1" x14ac:dyDescent="0.25">
      <c r="A27" s="23" t="s">
        <v>60</v>
      </c>
      <c r="B27" s="73"/>
      <c r="C27" s="73">
        <f>IF(RES_hhdet_in_tes!C27=0,"",RES_hhdet_in_tes!C27/RES_hhdet_in_fec!C27)</f>
        <v>1.076980113032485</v>
      </c>
      <c r="D27" s="73">
        <f>IF(RES_hhdet_in_tes!D27=0,"",RES_hhdet_in_tes!D27/RES_hhdet_in_fec!D27)</f>
        <v>1.0735198184083499</v>
      </c>
      <c r="E27" s="73">
        <f>IF(RES_hhdet_in_tes!E27=0,"",RES_hhdet_in_tes!E27/RES_hhdet_in_fec!E27)</f>
        <v>1.0693783028313615</v>
      </c>
      <c r="F27" s="73">
        <f>IF(RES_hhdet_in_tes!F27=0,"",RES_hhdet_in_tes!F27/RES_hhdet_in_fec!F27)</f>
        <v>1.0616721410790502</v>
      </c>
      <c r="G27" s="73">
        <f>IF(RES_hhdet_in_tes!G27=0,"",RES_hhdet_in_tes!G27/RES_hhdet_in_fec!G27)</f>
        <v>1.0568066906051121</v>
      </c>
      <c r="H27" s="73">
        <f>IF(RES_hhdet_in_tes!H27=0,"",RES_hhdet_in_tes!H27/RES_hhdet_in_fec!H27)</f>
        <v>1.0532944572724223</v>
      </c>
      <c r="I27" s="73">
        <f>IF(RES_hhdet_in_tes!I27=0,"",RES_hhdet_in_tes!I27/RES_hhdet_in_fec!I27)</f>
        <v>1.0603629399890446</v>
      </c>
      <c r="J27" s="73">
        <f>IF(RES_hhdet_in_tes!J27=0,"",RES_hhdet_in_tes!J27/RES_hhdet_in_fec!J27)</f>
        <v>1.0493595787103143</v>
      </c>
      <c r="K27" s="73">
        <f>IF(RES_hhdet_in_tes!K27=0,"",RES_hhdet_in_tes!K27/RES_hhdet_in_fec!K27)</f>
        <v>1.0474355106637196</v>
      </c>
      <c r="L27" s="73">
        <f>IF(RES_hhdet_in_tes!L27=0,"",RES_hhdet_in_tes!L27/RES_hhdet_in_fec!L27)</f>
        <v>1.0401844388652617</v>
      </c>
      <c r="M27" s="73">
        <f>IF(RES_hhdet_in_tes!M27=0,"",RES_hhdet_in_tes!M27/RES_hhdet_in_fec!M27)</f>
        <v>1.0356217779803927</v>
      </c>
      <c r="N27" s="73">
        <f>IF(RES_hhdet_in_tes!N27=0,"",RES_hhdet_in_tes!N27/RES_hhdet_in_fec!N27)</f>
        <v>1.0380556986471514</v>
      </c>
      <c r="O27" s="73">
        <f>IF(RES_hhdet_in_tes!O27=0,"",RES_hhdet_in_tes!O27/RES_hhdet_in_fec!O27)</f>
        <v>1.0446251642646409</v>
      </c>
      <c r="P27" s="73">
        <f>IF(RES_hhdet_in_tes!P27=0,"",RES_hhdet_in_tes!P27/RES_hhdet_in_fec!P27)</f>
        <v>1.0373439577506809</v>
      </c>
      <c r="Q27" s="73">
        <f>IF(RES_hhdet_in_tes!Q27=0,"",RES_hhdet_in_tes!Q27/RES_hhdet_in_fec!Q27)</f>
        <v>1.0393230859100111</v>
      </c>
    </row>
    <row r="28" spans="1:17" ht="12.95" customHeight="1" x14ac:dyDescent="0.25">
      <c r="A28" s="158" t="s">
        <v>112</v>
      </c>
      <c r="B28" s="169"/>
      <c r="C28" s="169">
        <f>IF(RES_hhdet_in_tes!C28=0,"",RES_hhdet_in_tes!C28/RES_hhdet_in_fec!C28)</f>
        <v>1.6491197851805766</v>
      </c>
      <c r="D28" s="169">
        <f>IF(RES_hhdet_in_tes!D28=0,"",RES_hhdet_in_tes!D28/RES_hhdet_in_fec!D28)</f>
        <v>1.7016286769503035</v>
      </c>
      <c r="E28" s="169">
        <f>IF(RES_hhdet_in_tes!E28=0,"",RES_hhdet_in_tes!E28/RES_hhdet_in_fec!E28)</f>
        <v>1.7658333132718622</v>
      </c>
      <c r="F28" s="169">
        <f>IF(RES_hhdet_in_tes!F28=0,"",RES_hhdet_in_tes!F28/RES_hhdet_in_fec!F28)</f>
        <v>1.8446153446380824</v>
      </c>
      <c r="G28" s="169">
        <f>IF(RES_hhdet_in_tes!G28=0,"",RES_hhdet_in_tes!G28/RES_hhdet_in_fec!G28)</f>
        <v>1.9377122766066459</v>
      </c>
      <c r="H28" s="169">
        <f>IF(RES_hhdet_in_tes!H28=0,"",RES_hhdet_in_tes!H28/RES_hhdet_in_fec!H28)</f>
        <v>2.0473783072939074</v>
      </c>
      <c r="I28" s="169">
        <f>IF(RES_hhdet_in_tes!I28=0,"",RES_hhdet_in_tes!I28/RES_hhdet_in_fec!I28)</f>
        <v>2.0919309179112937</v>
      </c>
      <c r="J28" s="169">
        <f>IF(RES_hhdet_in_tes!J28=0,"",RES_hhdet_in_tes!J28/RES_hhdet_in_fec!J28)</f>
        <v>2.1925395961644552</v>
      </c>
      <c r="K28" s="169">
        <f>IF(RES_hhdet_in_tes!K28=0,"",RES_hhdet_in_tes!K28/RES_hhdet_in_fec!K28)</f>
        <v>2.3566774016619285</v>
      </c>
      <c r="L28" s="169">
        <f>IF(RES_hhdet_in_tes!L28=0,"",RES_hhdet_in_tes!L28/RES_hhdet_in_fec!L28)</f>
        <v>2.5464051488061457</v>
      </c>
      <c r="M28" s="169">
        <f>IF(RES_hhdet_in_tes!M28=0,"",RES_hhdet_in_tes!M28/RES_hhdet_in_fec!M28)</f>
        <v>2.7363608694976</v>
      </c>
      <c r="N28" s="169">
        <f>IF(RES_hhdet_in_tes!N28=0,"",RES_hhdet_in_tes!N28/RES_hhdet_in_fec!N28)</f>
        <v>2.9063980614045133</v>
      </c>
      <c r="O28" s="169">
        <f>IF(RES_hhdet_in_tes!O28=0,"",RES_hhdet_in_tes!O28/RES_hhdet_in_fec!O28)</f>
        <v>3.0710983319662533</v>
      </c>
      <c r="P28" s="169">
        <f>IF(RES_hhdet_in_tes!P28=0,"",RES_hhdet_in_tes!P28/RES_hhdet_in_fec!P28)</f>
        <v>3.2123908617633146</v>
      </c>
      <c r="Q28" s="169">
        <f>IF(RES_hhdet_in_tes!Q28=0,"",RES_hhdet_in_tes!Q28/RES_hhdet_in_fec!Q28)</f>
        <v>3.4025159443439508</v>
      </c>
    </row>
    <row r="29" spans="1:17" ht="12" customHeight="1" x14ac:dyDescent="0.25">
      <c r="A29" s="23" t="s">
        <v>60</v>
      </c>
      <c r="B29" s="73"/>
      <c r="C29" s="73">
        <f>IF(RES_hhdet_in_tes!C29=0,"",RES_hhdet_in_tes!C29/RES_hhdet_in_fec!C29)</f>
        <v>1.6491197851805766</v>
      </c>
      <c r="D29" s="73">
        <f>IF(RES_hhdet_in_tes!D29=0,"",RES_hhdet_in_tes!D29/RES_hhdet_in_fec!D29)</f>
        <v>1.7016286769503035</v>
      </c>
      <c r="E29" s="73">
        <f>IF(RES_hhdet_in_tes!E29=0,"",RES_hhdet_in_tes!E29/RES_hhdet_in_fec!E29)</f>
        <v>1.7658333132718622</v>
      </c>
      <c r="F29" s="73">
        <f>IF(RES_hhdet_in_tes!F29=0,"",RES_hhdet_in_tes!F29/RES_hhdet_in_fec!F29)</f>
        <v>1.8446153446380824</v>
      </c>
      <c r="G29" s="73">
        <f>IF(RES_hhdet_in_tes!G29=0,"",RES_hhdet_in_tes!G29/RES_hhdet_in_fec!G29)</f>
        <v>1.9377122766066459</v>
      </c>
      <c r="H29" s="73">
        <f>IF(RES_hhdet_in_tes!H29=0,"",RES_hhdet_in_tes!H29/RES_hhdet_in_fec!H29)</f>
        <v>2.0473783072939074</v>
      </c>
      <c r="I29" s="73">
        <f>IF(RES_hhdet_in_tes!I29=0,"",RES_hhdet_in_tes!I29/RES_hhdet_in_fec!I29)</f>
        <v>2.0919309179112937</v>
      </c>
      <c r="J29" s="73">
        <f>IF(RES_hhdet_in_tes!J29=0,"",RES_hhdet_in_tes!J29/RES_hhdet_in_fec!J29)</f>
        <v>2.1925395961644552</v>
      </c>
      <c r="K29" s="73">
        <f>IF(RES_hhdet_in_tes!K29=0,"",RES_hhdet_in_tes!K29/RES_hhdet_in_fec!K29)</f>
        <v>2.3566774016619285</v>
      </c>
      <c r="L29" s="73">
        <f>IF(RES_hhdet_in_tes!L29=0,"",RES_hhdet_in_tes!L29/RES_hhdet_in_fec!L29)</f>
        <v>2.5464051488061457</v>
      </c>
      <c r="M29" s="73">
        <f>IF(RES_hhdet_in_tes!M29=0,"",RES_hhdet_in_tes!M29/RES_hhdet_in_fec!M29)</f>
        <v>2.7363608694976</v>
      </c>
      <c r="N29" s="73">
        <f>IF(RES_hhdet_in_tes!N29=0,"",RES_hhdet_in_tes!N29/RES_hhdet_in_fec!N29)</f>
        <v>2.9063980614045133</v>
      </c>
      <c r="O29" s="73">
        <f>IF(RES_hhdet_in_tes!O29=0,"",RES_hhdet_in_tes!O29/RES_hhdet_in_fec!O29)</f>
        <v>3.0710983319662533</v>
      </c>
      <c r="P29" s="73">
        <f>IF(RES_hhdet_in_tes!P29=0,"",RES_hhdet_in_tes!P29/RES_hhdet_in_fec!P29)</f>
        <v>3.2123908617633146</v>
      </c>
      <c r="Q29" s="73">
        <f>IF(RES_hhdet_in_tes!Q29=0,"",RES_hhdet_in_tes!Q29/RES_hhdet_in_fec!Q29)</f>
        <v>3.4025159443439508</v>
      </c>
    </row>
    <row r="30" spans="1:17" ht="12" customHeight="1" x14ac:dyDescent="0.25">
      <c r="A30" s="158" t="s">
        <v>63</v>
      </c>
      <c r="B30" s="169"/>
      <c r="C30" s="169">
        <f>IF(RES_hhdet_in_tes!C30=0,"",RES_hhdet_in_tes!C30/RES_hhdet_in_fec!C30)</f>
        <v>0.80434475057248289</v>
      </c>
      <c r="D30" s="169">
        <f>IF(RES_hhdet_in_tes!D30=0,"",RES_hhdet_in_tes!D30/RES_hhdet_in_fec!D30)</f>
        <v>0.74410194528627238</v>
      </c>
      <c r="E30" s="169">
        <f>IF(RES_hhdet_in_tes!E30=0,"",RES_hhdet_in_tes!E30/RES_hhdet_in_fec!E30)</f>
        <v>0.8178462096803808</v>
      </c>
      <c r="F30" s="169">
        <f>IF(RES_hhdet_in_tes!F30=0,"",RES_hhdet_in_tes!F30/RES_hhdet_in_fec!F30)</f>
        <v>0.95254669609549592</v>
      </c>
      <c r="G30" s="169">
        <f>IF(RES_hhdet_in_tes!G30=0,"",RES_hhdet_in_tes!G30/RES_hhdet_in_fec!G30)</f>
        <v>0.67206994672598264</v>
      </c>
      <c r="H30" s="169">
        <f>IF(RES_hhdet_in_tes!H30=0,"",RES_hhdet_in_tes!H30/RES_hhdet_in_fec!H30)</f>
        <v>0.77120933259156543</v>
      </c>
      <c r="I30" s="169">
        <f>IF(RES_hhdet_in_tes!I30=0,"",RES_hhdet_in_tes!I30/RES_hhdet_in_fec!I30)</f>
        <v>0.98721662634972907</v>
      </c>
      <c r="J30" s="169">
        <f>IF(RES_hhdet_in_tes!J30=0,"",RES_hhdet_in_tes!J30/RES_hhdet_in_fec!J30)</f>
        <v>0.88505459819642629</v>
      </c>
      <c r="K30" s="169">
        <f>IF(RES_hhdet_in_tes!K30=0,"",RES_hhdet_in_tes!K30/RES_hhdet_in_fec!K30)</f>
        <v>0.93452383642636383</v>
      </c>
      <c r="L30" s="169">
        <f>IF(RES_hhdet_in_tes!L30=0,"",RES_hhdet_in_tes!L30/RES_hhdet_in_fec!L30)</f>
        <v>0.96033152973076841</v>
      </c>
      <c r="M30" s="169">
        <f>IF(RES_hhdet_in_tes!M30=0,"",RES_hhdet_in_tes!M30/RES_hhdet_in_fec!M30)</f>
        <v>0.95392226569265925</v>
      </c>
      <c r="N30" s="169">
        <f>IF(RES_hhdet_in_tes!N30=0,"",RES_hhdet_in_tes!N30/RES_hhdet_in_fec!N30)</f>
        <v>0.97331341990807929</v>
      </c>
      <c r="O30" s="169">
        <f>IF(RES_hhdet_in_tes!O30=0,"",RES_hhdet_in_tes!O30/RES_hhdet_in_fec!O30)</f>
        <v>0.98943037406565304</v>
      </c>
      <c r="P30" s="169">
        <f>IF(RES_hhdet_in_tes!P30=0,"",RES_hhdet_in_tes!P30/RES_hhdet_in_fec!P30)</f>
        <v>0.9473460764616205</v>
      </c>
      <c r="Q30" s="169">
        <f>IF(RES_hhdet_in_tes!Q30=0,"",RES_hhdet_in_tes!Q30/RES_hhdet_in_fec!Q30)</f>
        <v>0.87281354369383835</v>
      </c>
    </row>
    <row r="31" spans="1:17" ht="12" customHeight="1" x14ac:dyDescent="0.25">
      <c r="A31" s="167" t="s">
        <v>169</v>
      </c>
      <c r="B31" s="174"/>
      <c r="C31" s="174">
        <f>IF(RES_hhdet_in_tes!C31=0,"",RES_hhdet_in_tes!C31/RES_hhdet_in_fec!C31)</f>
        <v>0.42198702010486522</v>
      </c>
      <c r="D31" s="174">
        <f>IF(RES_hhdet_in_tes!D31=0,"",RES_hhdet_in_tes!D31/RES_hhdet_in_fec!D31)</f>
        <v>0.42353046045244636</v>
      </c>
      <c r="E31" s="174">
        <f>IF(RES_hhdet_in_tes!E31=0,"",RES_hhdet_in_tes!E31/RES_hhdet_in_fec!E31)</f>
        <v>0.42514408828777223</v>
      </c>
      <c r="F31" s="174">
        <f>IF(RES_hhdet_in_tes!F31=0,"",RES_hhdet_in_tes!F31/RES_hhdet_in_fec!F31)</f>
        <v>0.42547940219445146</v>
      </c>
      <c r="G31" s="174">
        <f>IF(RES_hhdet_in_tes!G31=0,"",RES_hhdet_in_tes!G31/RES_hhdet_in_fec!G31)</f>
        <v>0.42712101922921786</v>
      </c>
      <c r="H31" s="174">
        <f>IF(RES_hhdet_in_tes!H31=0,"",RES_hhdet_in_tes!H31/RES_hhdet_in_fec!H31)</f>
        <v>0.4291380875577363</v>
      </c>
      <c r="I31" s="174" t="str">
        <f>IF(RES_hhdet_in_tes!I31=0,"",RES_hhdet_in_tes!I31/RES_hhdet_in_fec!I31)</f>
        <v/>
      </c>
      <c r="J31" s="174">
        <f>IF(RES_hhdet_in_tes!J31=0,"",RES_hhdet_in_tes!J31/RES_hhdet_in_fec!J31)</f>
        <v>0.44568824280436603</v>
      </c>
      <c r="K31" s="174">
        <f>IF(RES_hhdet_in_tes!K31=0,"",RES_hhdet_in_tes!K31/RES_hhdet_in_fec!K31)</f>
        <v>0.44985255125504403</v>
      </c>
      <c r="L31" s="174">
        <f>IF(RES_hhdet_in_tes!L31=0,"",RES_hhdet_in_tes!L31/RES_hhdet_in_fec!L31)</f>
        <v>0.45439711328332516</v>
      </c>
      <c r="M31" s="174">
        <f>IF(RES_hhdet_in_tes!M31=0,"",RES_hhdet_in_tes!M31/RES_hhdet_in_fec!M31)</f>
        <v>0.4574778311524762</v>
      </c>
      <c r="N31" s="174">
        <f>IF(RES_hhdet_in_tes!N31=0,"",RES_hhdet_in_tes!N31/RES_hhdet_in_fec!N31)</f>
        <v>0.46051128466809593</v>
      </c>
      <c r="O31" s="174">
        <f>IF(RES_hhdet_in_tes!O31=0,"",RES_hhdet_in_tes!O31/RES_hhdet_in_fec!O31)</f>
        <v>0.46219744666724094</v>
      </c>
      <c r="P31" s="174">
        <f>IF(RES_hhdet_in_tes!P31=0,"",RES_hhdet_in_tes!P31/RES_hhdet_in_fec!P31)</f>
        <v>0.4644988982048488</v>
      </c>
      <c r="Q31" s="174">
        <f>IF(RES_hhdet_in_tes!Q31=0,"",RES_hhdet_in_tes!Q31/RES_hhdet_in_fec!Q31)</f>
        <v>0.47123913322799588</v>
      </c>
    </row>
    <row r="32" spans="1:17" ht="12" customHeight="1" x14ac:dyDescent="0.25">
      <c r="A32" s="167" t="s">
        <v>168</v>
      </c>
      <c r="B32" s="174"/>
      <c r="C32" s="174">
        <f>IF(RES_hhdet_in_tes!C32=0,"",RES_hhdet_in_tes!C32/RES_hhdet_in_fec!C32)</f>
        <v>1.0002419152983395</v>
      </c>
      <c r="D32" s="174">
        <f>IF(RES_hhdet_in_tes!D32=0,"",RES_hhdet_in_tes!D32/RES_hhdet_in_fec!D32)</f>
        <v>0.97164570213906831</v>
      </c>
      <c r="E32" s="174">
        <f>IF(RES_hhdet_in_tes!E32=0,"",RES_hhdet_in_tes!E32/RES_hhdet_in_fec!E32)</f>
        <v>0.97171525480725252</v>
      </c>
      <c r="F32" s="174">
        <f>IF(RES_hhdet_in_tes!F32=0,"",RES_hhdet_in_tes!F32/RES_hhdet_in_fec!F32)</f>
        <v>0.97206145298351776</v>
      </c>
      <c r="G32" s="174">
        <f>IF(RES_hhdet_in_tes!G32=0,"",RES_hhdet_in_tes!G32/RES_hhdet_in_fec!G32)</f>
        <v>0.76452858077831087</v>
      </c>
      <c r="H32" s="174">
        <f>IF(RES_hhdet_in_tes!H32=0,"",RES_hhdet_in_tes!H32/RES_hhdet_in_fec!H32)</f>
        <v>0.92621868182802281</v>
      </c>
      <c r="I32" s="174">
        <f>IF(RES_hhdet_in_tes!I32=0,"",RES_hhdet_in_tes!I32/RES_hhdet_in_fec!I32)</f>
        <v>0.98754749883082216</v>
      </c>
      <c r="J32" s="174">
        <f>IF(RES_hhdet_in_tes!J32=0,"",RES_hhdet_in_tes!J32/RES_hhdet_in_fec!J32)</f>
        <v>0.98834095753627149</v>
      </c>
      <c r="K32" s="174">
        <f>IF(RES_hhdet_in_tes!K32=0,"",RES_hhdet_in_tes!K32/RES_hhdet_in_fec!K32)</f>
        <v>0.98772815561263538</v>
      </c>
      <c r="L32" s="174">
        <f>IF(RES_hhdet_in_tes!L32=0,"",RES_hhdet_in_tes!L32/RES_hhdet_in_fec!L32)</f>
        <v>0.98685740151723778</v>
      </c>
      <c r="M32" s="174">
        <f>IF(RES_hhdet_in_tes!M32=0,"",RES_hhdet_in_tes!M32/RES_hhdet_in_fec!M32)</f>
        <v>0.98960966489531677</v>
      </c>
      <c r="N32" s="174">
        <f>IF(RES_hhdet_in_tes!N32=0,"",RES_hhdet_in_tes!N32/RES_hhdet_in_fec!N32)</f>
        <v>0.9915936634321818</v>
      </c>
      <c r="O32" s="174">
        <f>IF(RES_hhdet_in_tes!O32=0,"",RES_hhdet_in_tes!O32/RES_hhdet_in_fec!O32)</f>
        <v>0.99216006316744099</v>
      </c>
      <c r="P32" s="174">
        <f>IF(RES_hhdet_in_tes!P32=0,"",RES_hhdet_in_tes!P32/RES_hhdet_in_fec!P32)</f>
        <v>0.96367674972808914</v>
      </c>
      <c r="Q32" s="174">
        <f>IF(RES_hhdet_in_tes!Q32=0,"",RES_hhdet_in_tes!Q32/RES_hhdet_in_fec!Q32)</f>
        <v>0.8769892438253355</v>
      </c>
    </row>
    <row r="33" spans="1:17" ht="12" customHeight="1" x14ac:dyDescent="0.25">
      <c r="A33" s="166" t="s">
        <v>57</v>
      </c>
      <c r="B33" s="173"/>
      <c r="C33" s="173">
        <f>IF(RES_hhdet_in_tes!C33=0,"",RES_hhdet_in_tes!C33/RES_hhdet_in_fec!C33)</f>
        <v>0.38907960512371392</v>
      </c>
      <c r="D33" s="173">
        <f>IF(RES_hhdet_in_tes!D33=0,"",RES_hhdet_in_tes!D33/RES_hhdet_in_fec!D33)</f>
        <v>0.38807772248263095</v>
      </c>
      <c r="E33" s="173">
        <f>IF(RES_hhdet_in_tes!E33=0,"",RES_hhdet_in_tes!E33/RES_hhdet_in_fec!E33)</f>
        <v>0.39349898716707071</v>
      </c>
      <c r="F33" s="173">
        <f>IF(RES_hhdet_in_tes!F33=0,"",RES_hhdet_in_tes!F33/RES_hhdet_in_fec!F33)</f>
        <v>0.39829476070116809</v>
      </c>
      <c r="G33" s="173">
        <f>IF(RES_hhdet_in_tes!G33=0,"",RES_hhdet_in_tes!G33/RES_hhdet_in_fec!G33)</f>
        <v>0.36368017824086857</v>
      </c>
      <c r="H33" s="173">
        <f>IF(RES_hhdet_in_tes!H33=0,"",RES_hhdet_in_tes!H33/RES_hhdet_in_fec!H33)</f>
        <v>0.40207602033514112</v>
      </c>
      <c r="I33" s="173">
        <f>IF(RES_hhdet_in_tes!I33=0,"",RES_hhdet_in_tes!I33/RES_hhdet_in_fec!I33)</f>
        <v>0.41897902125529662</v>
      </c>
      <c r="J33" s="173">
        <f>IF(RES_hhdet_in_tes!J33=0,"",RES_hhdet_in_tes!J33/RES_hhdet_in_fec!J33)</f>
        <v>0.42519796436752894</v>
      </c>
      <c r="K33" s="173">
        <f>IF(RES_hhdet_in_tes!K33=0,"",RES_hhdet_in_tes!K33/RES_hhdet_in_fec!K33)</f>
        <v>0.43162763897936729</v>
      </c>
      <c r="L33" s="173">
        <f>IF(RES_hhdet_in_tes!L33=0,"",RES_hhdet_in_tes!L33/RES_hhdet_in_fec!L33)</f>
        <v>0.43748007637752478</v>
      </c>
      <c r="M33" s="173">
        <f>IF(RES_hhdet_in_tes!M33=0,"",RES_hhdet_in_tes!M33/RES_hhdet_in_fec!M33)</f>
        <v>0.44300768041466027</v>
      </c>
      <c r="N33" s="173">
        <f>IF(RES_hhdet_in_tes!N33=0,"",RES_hhdet_in_tes!N33/RES_hhdet_in_fec!N33)</f>
        <v>0.44918182811184154</v>
      </c>
      <c r="O33" s="173">
        <f>IF(RES_hhdet_in_tes!O33=0,"",RES_hhdet_in_tes!O33/RES_hhdet_in_fec!O33)</f>
        <v>0.45121045602923116</v>
      </c>
      <c r="P33" s="173">
        <f>IF(RES_hhdet_in_tes!P33=0,"",RES_hhdet_in_tes!P33/RES_hhdet_in_fec!P33)</f>
        <v>0.44722998431295358</v>
      </c>
      <c r="Q33" s="173">
        <f>IF(RES_hhdet_in_tes!Q33=0,"",RES_hhdet_in_tes!Q33/RES_hhdet_in_fec!Q33)</f>
        <v>0.42903109014904034</v>
      </c>
    </row>
    <row r="34" spans="1:17" ht="12" customHeight="1" x14ac:dyDescent="0.25">
      <c r="A34" s="147" t="s">
        <v>59</v>
      </c>
      <c r="B34" s="172"/>
      <c r="C34" s="172">
        <f>IF(RES_hhdet_in_tes!C34=0,"",RES_hhdet_in_tes!C34/RES_hhdet_in_fec!C34)</f>
        <v>1.0164006180331289</v>
      </c>
      <c r="D34" s="172">
        <f>IF(RES_hhdet_in_tes!D34=0,"",RES_hhdet_in_tes!D34/RES_hhdet_in_fec!D34)</f>
        <v>1.0025088148014341</v>
      </c>
      <c r="E34" s="172">
        <f>IF(RES_hhdet_in_tes!E34=0,"",RES_hhdet_in_tes!E34/RES_hhdet_in_fec!E34)</f>
        <v>1.0019794711557317</v>
      </c>
      <c r="F34" s="172">
        <f>IF(RES_hhdet_in_tes!F34=0,"",RES_hhdet_in_tes!F34/RES_hhdet_in_fec!F34)</f>
        <v>1.0017771765288142</v>
      </c>
      <c r="G34" s="172">
        <f>IF(RES_hhdet_in_tes!G34=0,"",RES_hhdet_in_tes!G34/RES_hhdet_in_fec!G34)</f>
        <v>0.90174950752628347</v>
      </c>
      <c r="H34" s="172">
        <f>IF(RES_hhdet_in_tes!H34=0,"",RES_hhdet_in_tes!H34/RES_hhdet_in_fec!H34)</f>
        <v>0.98771558986814367</v>
      </c>
      <c r="I34" s="172">
        <f>IF(RES_hhdet_in_tes!I34=0,"",RES_hhdet_in_tes!I34/RES_hhdet_in_fec!I34)</f>
        <v>1.0161153934186593</v>
      </c>
      <c r="J34" s="172">
        <f>IF(RES_hhdet_in_tes!J34=0,"",RES_hhdet_in_tes!J34/RES_hhdet_in_fec!J34)</f>
        <v>1.016167580212153</v>
      </c>
      <c r="K34" s="172">
        <f>IF(RES_hhdet_in_tes!K34=0,"",RES_hhdet_in_tes!K34/RES_hhdet_in_fec!K34)</f>
        <v>1.0148859231086329</v>
      </c>
      <c r="L34" s="172">
        <f>IF(RES_hhdet_in_tes!L34=0,"",RES_hhdet_in_tes!L34/RES_hhdet_in_fec!L34)</f>
        <v>1.0134149435251247</v>
      </c>
      <c r="M34" s="172">
        <f>IF(RES_hhdet_in_tes!M34=0,"",RES_hhdet_in_tes!M34/RES_hhdet_in_fec!M34)</f>
        <v>1.014308524086408</v>
      </c>
      <c r="N34" s="172">
        <f>IF(RES_hhdet_in_tes!N34=0,"",RES_hhdet_in_tes!N34/RES_hhdet_in_fec!N34)</f>
        <v>1.014813496936952</v>
      </c>
      <c r="O34" s="172">
        <f>IF(RES_hhdet_in_tes!O34=0,"",RES_hhdet_in_tes!O34/RES_hhdet_in_fec!O34)</f>
        <v>1.0145584814291402</v>
      </c>
      <c r="P34" s="172">
        <f>IF(RES_hhdet_in_tes!P34=0,"",RES_hhdet_in_tes!P34/RES_hhdet_in_fec!P34)</f>
        <v>1.000603550612267</v>
      </c>
      <c r="Q34" s="172">
        <f>IF(RES_hhdet_in_tes!Q34=0,"",RES_hhdet_in_tes!Q34/RES_hhdet_in_fec!Q34)</f>
        <v>0.95704769044164684</v>
      </c>
    </row>
    <row r="35" spans="1:17" ht="12" customHeight="1" x14ac:dyDescent="0.25">
      <c r="A35" s="163" t="s">
        <v>142</v>
      </c>
      <c r="B35" s="171"/>
      <c r="C35" s="171" t="str">
        <f>IF(RES_hhdet_in_tes!C35=0,"",RES_hhdet_in_tes!C35/RES_hhdet_in_fec!C35)</f>
        <v/>
      </c>
      <c r="D35" s="171" t="str">
        <f>IF(RES_hhdet_in_tes!D35=0,"",RES_hhdet_in_tes!D35/RES_hhdet_in_fec!D35)</f>
        <v/>
      </c>
      <c r="E35" s="171" t="str">
        <f>IF(RES_hhdet_in_tes!E35=0,"",RES_hhdet_in_tes!E35/RES_hhdet_in_fec!E35)</f>
        <v/>
      </c>
      <c r="F35" s="171" t="str">
        <f>IF(RES_hhdet_in_tes!F35=0,"",RES_hhdet_in_tes!F35/RES_hhdet_in_fec!F35)</f>
        <v/>
      </c>
      <c r="G35" s="171" t="str">
        <f>IF(RES_hhdet_in_tes!G35=0,"",RES_hhdet_in_tes!G35/RES_hhdet_in_fec!G35)</f>
        <v/>
      </c>
      <c r="H35" s="171" t="str">
        <f>IF(RES_hhdet_in_tes!H35=0,"",RES_hhdet_in_tes!H35/RES_hhdet_in_fec!H35)</f>
        <v/>
      </c>
      <c r="I35" s="171" t="str">
        <f>IF(RES_hhdet_in_tes!I35=0,"",RES_hhdet_in_tes!I35/RES_hhdet_in_fec!I35)</f>
        <v/>
      </c>
      <c r="J35" s="171" t="str">
        <f>IF(RES_hhdet_in_tes!J35=0,"",RES_hhdet_in_tes!J35/RES_hhdet_in_fec!J35)</f>
        <v/>
      </c>
      <c r="K35" s="171" t="str">
        <f>IF(RES_hhdet_in_tes!K35=0,"",RES_hhdet_in_tes!K35/RES_hhdet_in_fec!K35)</f>
        <v/>
      </c>
      <c r="L35" s="171" t="str">
        <f>IF(RES_hhdet_in_tes!L35=0,"",RES_hhdet_in_tes!L35/RES_hhdet_in_fec!L35)</f>
        <v/>
      </c>
      <c r="M35" s="171" t="str">
        <f>IF(RES_hhdet_in_tes!M35=0,"",RES_hhdet_in_tes!M35/RES_hhdet_in_fec!M35)</f>
        <v/>
      </c>
      <c r="N35" s="171" t="str">
        <f>IF(RES_hhdet_in_tes!N35=0,"",RES_hhdet_in_tes!N35/RES_hhdet_in_fec!N35)</f>
        <v/>
      </c>
      <c r="O35" s="171" t="str">
        <f>IF(RES_hhdet_in_tes!O35=0,"",RES_hhdet_in_tes!O35/RES_hhdet_in_fec!O35)</f>
        <v/>
      </c>
      <c r="P35" s="171" t="str">
        <f>IF(RES_hhdet_in_tes!P35=0,"",RES_hhdet_in_tes!P35/RES_hhdet_in_fec!P35)</f>
        <v/>
      </c>
      <c r="Q35" s="171" t="str">
        <f>IF(RES_hhdet_in_tes!Q35=0,"",RES_hhdet_in_tes!Q35/RES_hhdet_in_fec!Q35)</f>
        <v/>
      </c>
    </row>
    <row r="36" spans="1:17" ht="12" customHeight="1" x14ac:dyDescent="0.25">
      <c r="A36" s="161" t="s">
        <v>141</v>
      </c>
      <c r="B36" s="170"/>
      <c r="C36" s="170" t="str">
        <f>IF(RES_hhdet_in_tes!C36=0,"",RES_hhdet_in_tes!C36/RES_hhdet_in_fec!C36)</f>
        <v/>
      </c>
      <c r="D36" s="170" t="str">
        <f>IF(RES_hhdet_in_tes!D36=0,"",RES_hhdet_in_tes!D36/RES_hhdet_in_fec!D36)</f>
        <v/>
      </c>
      <c r="E36" s="170">
        <f>IF(RES_hhdet_in_tes!E36=0,"",RES_hhdet_in_tes!E36/RES_hhdet_in_fec!E36)</f>
        <v>0.98247229291961269</v>
      </c>
      <c r="F36" s="170" t="str">
        <f>IF(RES_hhdet_in_tes!F36=0,"",RES_hhdet_in_tes!F36/RES_hhdet_in_fec!F36)</f>
        <v/>
      </c>
      <c r="G36" s="170" t="str">
        <f>IF(RES_hhdet_in_tes!G36=0,"",RES_hhdet_in_tes!G36/RES_hhdet_in_fec!G36)</f>
        <v/>
      </c>
      <c r="H36" s="170" t="str">
        <f>IF(RES_hhdet_in_tes!H36=0,"",RES_hhdet_in_tes!H36/RES_hhdet_in_fec!H36)</f>
        <v/>
      </c>
      <c r="I36" s="170">
        <f>IF(RES_hhdet_in_tes!I36=0,"",RES_hhdet_in_tes!I36/RES_hhdet_in_fec!I36)</f>
        <v>0.98538686964818722</v>
      </c>
      <c r="J36" s="170" t="str">
        <f>IF(RES_hhdet_in_tes!J36=0,"",RES_hhdet_in_tes!J36/RES_hhdet_in_fec!J36)</f>
        <v/>
      </c>
      <c r="K36" s="170">
        <f>IF(RES_hhdet_in_tes!K36=0,"",RES_hhdet_in_tes!K36/RES_hhdet_in_fec!K36)</f>
        <v>0.98617699286028193</v>
      </c>
      <c r="L36" s="170">
        <f>IF(RES_hhdet_in_tes!L36=0,"",RES_hhdet_in_tes!L36/RES_hhdet_in_fec!L36)</f>
        <v>0.98420479100045744</v>
      </c>
      <c r="M36" s="170" t="str">
        <f>IF(RES_hhdet_in_tes!M36=0,"",RES_hhdet_in_tes!M36/RES_hhdet_in_fec!M36)</f>
        <v/>
      </c>
      <c r="N36" s="170">
        <f>IF(RES_hhdet_in_tes!N36=0,"",RES_hhdet_in_tes!N36/RES_hhdet_in_fec!N36)</f>
        <v>0.98630216116389735</v>
      </c>
      <c r="O36" s="170">
        <f>IF(RES_hhdet_in_tes!O36=0,"",RES_hhdet_in_tes!O36/RES_hhdet_in_fec!O36)</f>
        <v>0.98449041630648648</v>
      </c>
      <c r="P36" s="170" t="str">
        <f>IF(RES_hhdet_in_tes!P36=0,"",RES_hhdet_in_tes!P36/RES_hhdet_in_fec!P36)</f>
        <v/>
      </c>
      <c r="Q36" s="170" t="str">
        <f>IF(RES_hhdet_in_tes!Q36=0,"",RES_hhdet_in_tes!Q36/RES_hhdet_in_fec!Q36)</f>
        <v/>
      </c>
    </row>
    <row r="37" spans="1:17" ht="12" customHeight="1" x14ac:dyDescent="0.25">
      <c r="A37" s="148" t="s">
        <v>60</v>
      </c>
      <c r="B37" s="73"/>
      <c r="C37" s="73" t="str">
        <f>IF(RES_hhdet_in_tes!C37=0,"",RES_hhdet_in_tes!C37/RES_hhdet_in_fec!C37)</f>
        <v/>
      </c>
      <c r="D37" s="73" t="str">
        <f>IF(RES_hhdet_in_tes!D37=0,"",RES_hhdet_in_tes!D37/RES_hhdet_in_fec!D37)</f>
        <v/>
      </c>
      <c r="E37" s="73">
        <f>IF(RES_hhdet_in_tes!E37=0,"",RES_hhdet_in_tes!E37/RES_hhdet_in_fec!E37)</f>
        <v>0.51029139104073962</v>
      </c>
      <c r="F37" s="73" t="str">
        <f>IF(RES_hhdet_in_tes!F37=0,"",RES_hhdet_in_tes!F37/RES_hhdet_in_fec!F37)</f>
        <v/>
      </c>
      <c r="G37" s="73" t="str">
        <f>IF(RES_hhdet_in_tes!G37=0,"",RES_hhdet_in_tes!G37/RES_hhdet_in_fec!G37)</f>
        <v/>
      </c>
      <c r="H37" s="73" t="str">
        <f>IF(RES_hhdet_in_tes!H37=0,"",RES_hhdet_in_tes!H37/RES_hhdet_in_fec!H37)</f>
        <v/>
      </c>
      <c r="I37" s="73">
        <f>IF(RES_hhdet_in_tes!I37=0,"",RES_hhdet_in_tes!I37/RES_hhdet_in_fec!I37)</f>
        <v>0.54380880219298078</v>
      </c>
      <c r="J37" s="73" t="str">
        <f>IF(RES_hhdet_in_tes!J37=0,"",RES_hhdet_in_tes!J37/RES_hhdet_in_fec!J37)</f>
        <v/>
      </c>
      <c r="K37" s="73">
        <f>IF(RES_hhdet_in_tes!K37=0,"",RES_hhdet_in_tes!K37/RES_hhdet_in_fec!K37)</f>
        <v>0.56298436083864156</v>
      </c>
      <c r="L37" s="73">
        <f>IF(RES_hhdet_in_tes!L37=0,"",RES_hhdet_in_tes!L37/RES_hhdet_in_fec!L37)</f>
        <v>0.56686903151422341</v>
      </c>
      <c r="M37" s="73" t="str">
        <f>IF(RES_hhdet_in_tes!M37=0,"",RES_hhdet_in_tes!M37/RES_hhdet_in_fec!M37)</f>
        <v/>
      </c>
      <c r="N37" s="73">
        <f>IF(RES_hhdet_in_tes!N37=0,"",RES_hhdet_in_tes!N37/RES_hhdet_in_fec!N37)</f>
        <v>0.5766047692865679</v>
      </c>
      <c r="O37" s="73">
        <f>IF(RES_hhdet_in_tes!O37=0,"",RES_hhdet_in_tes!O37/RES_hhdet_in_fec!O37)</f>
        <v>0.57913388149939493</v>
      </c>
      <c r="P37" s="73" t="str">
        <f>IF(RES_hhdet_in_tes!P37=0,"",RES_hhdet_in_tes!P37/RES_hhdet_in_fec!P37)</f>
        <v/>
      </c>
      <c r="Q37" s="73" t="str">
        <f>IF(RES_hhdet_in_tes!Q37=0,"",RES_hhdet_in_tes!Q37/RES_hhdet_in_fec!Q37)</f>
        <v/>
      </c>
    </row>
    <row r="38" spans="1:17" ht="12" customHeight="1" x14ac:dyDescent="0.25">
      <c r="A38" s="148" t="s">
        <v>59</v>
      </c>
      <c r="B38" s="73"/>
      <c r="C38" s="73" t="str">
        <f>IF(RES_hhdet_in_tes!C38=0,"",RES_hhdet_in_tes!C38/RES_hhdet_in_fec!C38)</f>
        <v/>
      </c>
      <c r="D38" s="73" t="str">
        <f>IF(RES_hhdet_in_tes!D38=0,"",RES_hhdet_in_tes!D38/RES_hhdet_in_fec!D38)</f>
        <v/>
      </c>
      <c r="E38" s="73">
        <f>IF(RES_hhdet_in_tes!E38=0,"",RES_hhdet_in_tes!E38/RES_hhdet_in_fec!E38)</f>
        <v>1.0025704909722828</v>
      </c>
      <c r="F38" s="73" t="str">
        <f>IF(RES_hhdet_in_tes!F38=0,"",RES_hhdet_in_tes!F38/RES_hhdet_in_fec!F38)</f>
        <v/>
      </c>
      <c r="G38" s="73" t="str">
        <f>IF(RES_hhdet_in_tes!G38=0,"",RES_hhdet_in_tes!G38/RES_hhdet_in_fec!G38)</f>
        <v/>
      </c>
      <c r="H38" s="73" t="str">
        <f>IF(RES_hhdet_in_tes!H38=0,"",RES_hhdet_in_tes!H38/RES_hhdet_in_fec!H38)</f>
        <v/>
      </c>
      <c r="I38" s="73">
        <f>IF(RES_hhdet_in_tes!I38=0,"",RES_hhdet_in_tes!I38/RES_hhdet_in_fec!I38)</f>
        <v>1.0064949315099623</v>
      </c>
      <c r="J38" s="73" t="str">
        <f>IF(RES_hhdet_in_tes!J38=0,"",RES_hhdet_in_tes!J38/RES_hhdet_in_fec!J38)</f>
        <v/>
      </c>
      <c r="K38" s="73">
        <f>IF(RES_hhdet_in_tes!K38=0,"",RES_hhdet_in_tes!K38/RES_hhdet_in_fec!K38)</f>
        <v>1.0061170152970613</v>
      </c>
      <c r="L38" s="73">
        <f>IF(RES_hhdet_in_tes!L38=0,"",RES_hhdet_in_tes!L38/RES_hhdet_in_fec!L38)</f>
        <v>1.004807171709944</v>
      </c>
      <c r="M38" s="73" t="str">
        <f>IF(RES_hhdet_in_tes!M38=0,"",RES_hhdet_in_tes!M38/RES_hhdet_in_fec!M38)</f>
        <v/>
      </c>
      <c r="N38" s="73">
        <f>IF(RES_hhdet_in_tes!N38=0,"",RES_hhdet_in_tes!N38/RES_hhdet_in_fec!N38)</f>
        <v>1.0051886741371674</v>
      </c>
      <c r="O38" s="73">
        <f>IF(RES_hhdet_in_tes!O38=0,"",RES_hhdet_in_tes!O38/RES_hhdet_in_fec!O38)</f>
        <v>1.0028524890702222</v>
      </c>
      <c r="P38" s="73" t="str">
        <f>IF(RES_hhdet_in_tes!P38=0,"",RES_hhdet_in_tes!P38/RES_hhdet_in_fec!P38)</f>
        <v/>
      </c>
      <c r="Q38" s="73" t="str">
        <f>IF(RES_hhdet_in_tes!Q38=0,"",RES_hhdet_in_tes!Q38/RES_hhdet_in_fec!Q38)</f>
        <v/>
      </c>
    </row>
    <row r="39" spans="1:17" ht="12" customHeight="1" x14ac:dyDescent="0.25">
      <c r="A39" s="158" t="s">
        <v>62</v>
      </c>
      <c r="B39" s="169"/>
      <c r="C39" s="169">
        <f>IF(RES_hhdet_in_tes!C39=0,"",RES_hhdet_in_tes!C39/RES_hhdet_in_fec!C39)</f>
        <v>0.42145054988611136</v>
      </c>
      <c r="D39" s="169">
        <f>IF(RES_hhdet_in_tes!D39=0,"",RES_hhdet_in_tes!D39/RES_hhdet_in_fec!D39)</f>
        <v>0.42544806225105658</v>
      </c>
      <c r="E39" s="169">
        <f>IF(RES_hhdet_in_tes!E39=0,"",RES_hhdet_in_tes!E39/RES_hhdet_in_fec!E39)</f>
        <v>0.42890890658743447</v>
      </c>
      <c r="F39" s="169">
        <f>IF(RES_hhdet_in_tes!F39=0,"",RES_hhdet_in_tes!F39/RES_hhdet_in_fec!F39)</f>
        <v>0.43266245894812744</v>
      </c>
      <c r="G39" s="169">
        <f>IF(RES_hhdet_in_tes!G39=0,"",RES_hhdet_in_tes!G39/RES_hhdet_in_fec!G39)</f>
        <v>0.43619214741553708</v>
      </c>
      <c r="H39" s="169">
        <f>IF(RES_hhdet_in_tes!H39=0,"",RES_hhdet_in_tes!H39/RES_hhdet_in_fec!H39)</f>
        <v>0.58071627919446944</v>
      </c>
      <c r="I39" s="169">
        <f>IF(RES_hhdet_in_tes!I39=0,"",RES_hhdet_in_tes!I39/RES_hhdet_in_fec!I39)</f>
        <v>0.44273328677978663</v>
      </c>
      <c r="J39" s="169">
        <f>IF(RES_hhdet_in_tes!J39=0,"",RES_hhdet_in_tes!J39/RES_hhdet_in_fec!J39)</f>
        <v>0.44602147852558333</v>
      </c>
      <c r="K39" s="169">
        <f>IF(RES_hhdet_in_tes!K39=0,"",RES_hhdet_in_tes!K39/RES_hhdet_in_fec!K39)</f>
        <v>0.44928994799395411</v>
      </c>
      <c r="L39" s="169">
        <f>IF(RES_hhdet_in_tes!L39=0,"",RES_hhdet_in_tes!L39/RES_hhdet_in_fec!L39)</f>
        <v>0.45117631504325917</v>
      </c>
      <c r="M39" s="169">
        <f>IF(RES_hhdet_in_tes!M39=0,"",RES_hhdet_in_tes!M39/RES_hhdet_in_fec!M39)</f>
        <v>0.4532884745232777</v>
      </c>
      <c r="N39" s="169">
        <f>IF(RES_hhdet_in_tes!N39=0,"",RES_hhdet_in_tes!N39/RES_hhdet_in_fec!N39)</f>
        <v>0.45590272093747736</v>
      </c>
      <c r="O39" s="169">
        <f>IF(RES_hhdet_in_tes!O39=0,"",RES_hhdet_in_tes!O39/RES_hhdet_in_fec!O39)</f>
        <v>0.45756770623344606</v>
      </c>
      <c r="P39" s="169">
        <f>IF(RES_hhdet_in_tes!P39=0,"",RES_hhdet_in_tes!P39/RES_hhdet_in_fec!P39)</f>
        <v>0.84818964006001707</v>
      </c>
      <c r="Q39" s="169">
        <f>IF(RES_hhdet_in_tes!Q39=0,"",RES_hhdet_in_tes!Q39/RES_hhdet_in_fec!Q39)</f>
        <v>0.84743120920389747</v>
      </c>
    </row>
    <row r="40" spans="1:17" ht="12" customHeight="1" x14ac:dyDescent="0.25">
      <c r="A40" s="23" t="s">
        <v>57</v>
      </c>
      <c r="B40" s="73"/>
      <c r="C40" s="73">
        <f>IF(RES_hhdet_in_tes!C40=0,"",RES_hhdet_in_tes!C40/RES_hhdet_in_fec!C40)</f>
        <v>0.42145054988611136</v>
      </c>
      <c r="D40" s="73">
        <f>IF(RES_hhdet_in_tes!D40=0,"",RES_hhdet_in_tes!D40/RES_hhdet_in_fec!D40)</f>
        <v>0.42544806225105658</v>
      </c>
      <c r="E40" s="73">
        <f>IF(RES_hhdet_in_tes!E40=0,"",RES_hhdet_in_tes!E40/RES_hhdet_in_fec!E40)</f>
        <v>0.42890890658743447</v>
      </c>
      <c r="F40" s="73">
        <f>IF(RES_hhdet_in_tes!F40=0,"",RES_hhdet_in_tes!F40/RES_hhdet_in_fec!F40)</f>
        <v>0.43266245894812744</v>
      </c>
      <c r="G40" s="73">
        <f>IF(RES_hhdet_in_tes!G40=0,"",RES_hhdet_in_tes!G40/RES_hhdet_in_fec!G40)</f>
        <v>0.43619214741553708</v>
      </c>
      <c r="H40" s="73">
        <f>IF(RES_hhdet_in_tes!H40=0,"",RES_hhdet_in_tes!H40/RES_hhdet_in_fec!H40)</f>
        <v>0.43966724705041521</v>
      </c>
      <c r="I40" s="73">
        <f>IF(RES_hhdet_in_tes!I40=0,"",RES_hhdet_in_tes!I40/RES_hhdet_in_fec!I40)</f>
        <v>0.44273328677978663</v>
      </c>
      <c r="J40" s="73">
        <f>IF(RES_hhdet_in_tes!J40=0,"",RES_hhdet_in_tes!J40/RES_hhdet_in_fec!J40)</f>
        <v>0.44602147852558333</v>
      </c>
      <c r="K40" s="73">
        <f>IF(RES_hhdet_in_tes!K40=0,"",RES_hhdet_in_tes!K40/RES_hhdet_in_fec!K40)</f>
        <v>0.44928994799395411</v>
      </c>
      <c r="L40" s="73">
        <f>IF(RES_hhdet_in_tes!L40=0,"",RES_hhdet_in_tes!L40/RES_hhdet_in_fec!L40)</f>
        <v>0.45117631504325917</v>
      </c>
      <c r="M40" s="73">
        <f>IF(RES_hhdet_in_tes!M40=0,"",RES_hhdet_in_tes!M40/RES_hhdet_in_fec!M40)</f>
        <v>0.4532884745232777</v>
      </c>
      <c r="N40" s="73">
        <f>IF(RES_hhdet_in_tes!N40=0,"",RES_hhdet_in_tes!N40/RES_hhdet_in_fec!N40)</f>
        <v>0.45590272093747736</v>
      </c>
      <c r="O40" s="73">
        <f>IF(RES_hhdet_in_tes!O40=0,"",RES_hhdet_in_tes!O40/RES_hhdet_in_fec!O40)</f>
        <v>0.45756770623344606</v>
      </c>
      <c r="P40" s="73" t="str">
        <f>IF(RES_hhdet_in_tes!P40=0,"",RES_hhdet_in_tes!P40/RES_hhdet_in_fec!P40)</f>
        <v/>
      </c>
      <c r="Q40" s="73" t="str">
        <f>IF(RES_hhdet_in_tes!Q40=0,"",RES_hhdet_in_tes!Q40/RES_hhdet_in_fec!Q40)</f>
        <v/>
      </c>
    </row>
    <row r="41" spans="1:17" ht="12" customHeight="1" x14ac:dyDescent="0.25">
      <c r="A41" s="29" t="s">
        <v>140</v>
      </c>
      <c r="B41" s="65"/>
      <c r="C41" s="65" t="str">
        <f>IF(RES_hhdet_in_tes!C41=0,"",RES_hhdet_in_tes!C41/RES_hhdet_in_fec!C41)</f>
        <v/>
      </c>
      <c r="D41" s="65" t="str">
        <f>IF(RES_hhdet_in_tes!D41=0,"",RES_hhdet_in_tes!D41/RES_hhdet_in_fec!D41)</f>
        <v/>
      </c>
      <c r="E41" s="65" t="str">
        <f>IF(RES_hhdet_in_tes!E41=0,"",RES_hhdet_in_tes!E41/RES_hhdet_in_fec!E41)</f>
        <v/>
      </c>
      <c r="F41" s="65" t="str">
        <f>IF(RES_hhdet_in_tes!F41=0,"",RES_hhdet_in_tes!F41/RES_hhdet_in_fec!F41)</f>
        <v/>
      </c>
      <c r="G41" s="65" t="str">
        <f>IF(RES_hhdet_in_tes!G41=0,"",RES_hhdet_in_tes!G41/RES_hhdet_in_fec!G41)</f>
        <v/>
      </c>
      <c r="H41" s="65">
        <f>IF(RES_hhdet_in_tes!H41=0,"",RES_hhdet_in_tes!H41/RES_hhdet_in_fec!H41)</f>
        <v>0.82763752157510206</v>
      </c>
      <c r="I41" s="65" t="str">
        <f>IF(RES_hhdet_in_tes!I41=0,"",RES_hhdet_in_tes!I41/RES_hhdet_in_fec!I41)</f>
        <v/>
      </c>
      <c r="J41" s="65" t="str">
        <f>IF(RES_hhdet_in_tes!J41=0,"",RES_hhdet_in_tes!J41/RES_hhdet_in_fec!J41)</f>
        <v/>
      </c>
      <c r="K41" s="65" t="str">
        <f>IF(RES_hhdet_in_tes!K41=0,"",RES_hhdet_in_tes!K41/RES_hhdet_in_fec!K41)</f>
        <v/>
      </c>
      <c r="L41" s="65" t="str">
        <f>IF(RES_hhdet_in_tes!L41=0,"",RES_hhdet_in_tes!L41/RES_hhdet_in_fec!L41)</f>
        <v/>
      </c>
      <c r="M41" s="65" t="str">
        <f>IF(RES_hhdet_in_tes!M41=0,"",RES_hhdet_in_tes!M41/RES_hhdet_in_fec!M41)</f>
        <v/>
      </c>
      <c r="N41" s="65" t="str">
        <f>IF(RES_hhdet_in_tes!N41=0,"",RES_hhdet_in_tes!N41/RES_hhdet_in_fec!N41)</f>
        <v/>
      </c>
      <c r="O41" s="65" t="str">
        <f>IF(RES_hhdet_in_tes!O41=0,"",RES_hhdet_in_tes!O41/RES_hhdet_in_fec!O41)</f>
        <v/>
      </c>
      <c r="P41" s="65">
        <f>IF(RES_hhdet_in_tes!P41=0,"",RES_hhdet_in_tes!P41/RES_hhdet_in_fec!P41)</f>
        <v>0.84818964006001707</v>
      </c>
      <c r="Q41" s="65">
        <f>IF(RES_hhdet_in_tes!Q41=0,"",RES_hhdet_in_tes!Q41/RES_hhdet_in_fec!Q41)</f>
        <v>0.84743120920389747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75"/>
      <c r="C43" s="175">
        <f>IF(RES_hhdet_in_tes!C43=0,"",RES_hhdet_in_tes!C43/RES_hhdet_in_fec!C43)</f>
        <v>0.65345425503263488</v>
      </c>
      <c r="D43" s="175">
        <f>IF(RES_hhdet_in_tes!D43=0,"",RES_hhdet_in_tes!D43/RES_hhdet_in_fec!D43)</f>
        <v>0.64391256344009318</v>
      </c>
      <c r="E43" s="175">
        <f>IF(RES_hhdet_in_tes!E43=0,"",RES_hhdet_in_tes!E43/RES_hhdet_in_fec!E43)</f>
        <v>0.64815818619050936</v>
      </c>
      <c r="F43" s="175">
        <f>IF(RES_hhdet_in_tes!F43=0,"",RES_hhdet_in_tes!F43/RES_hhdet_in_fec!F43)</f>
        <v>0.70333861927453978</v>
      </c>
      <c r="G43" s="175">
        <f>IF(RES_hhdet_in_tes!G43=0,"",RES_hhdet_in_tes!G43/RES_hhdet_in_fec!G43)</f>
        <v>0.67135077867946069</v>
      </c>
      <c r="H43" s="175">
        <f>IF(RES_hhdet_in_tes!H43=0,"",RES_hhdet_in_tes!H43/RES_hhdet_in_fec!H43)</f>
        <v>0.69134706089523223</v>
      </c>
      <c r="I43" s="175">
        <f>IF(RES_hhdet_in_tes!I43=0,"",RES_hhdet_in_tes!I43/RES_hhdet_in_fec!I43)</f>
        <v>0.73821589608444016</v>
      </c>
      <c r="J43" s="175">
        <f>IF(RES_hhdet_in_tes!J43=0,"",RES_hhdet_in_tes!J43/RES_hhdet_in_fec!J43)</f>
        <v>0.76096559594618551</v>
      </c>
      <c r="K43" s="175">
        <f>IF(RES_hhdet_in_tes!K43=0,"",RES_hhdet_in_tes!K43/RES_hhdet_in_fec!K43)</f>
        <v>0.82352891398424977</v>
      </c>
      <c r="L43" s="175">
        <f>IF(RES_hhdet_in_tes!L43=0,"",RES_hhdet_in_tes!L43/RES_hhdet_in_fec!L43)</f>
        <v>0.9358913685209943</v>
      </c>
      <c r="M43" s="175">
        <f>IF(RES_hhdet_in_tes!M43=0,"",RES_hhdet_in_tes!M43/RES_hhdet_in_fec!M43)</f>
        <v>0.81094158089091817</v>
      </c>
      <c r="N43" s="175">
        <f>IF(RES_hhdet_in_tes!N43=0,"",RES_hhdet_in_tes!N43/RES_hhdet_in_fec!N43)</f>
        <v>0.85079090673520097</v>
      </c>
      <c r="O43" s="175">
        <f>IF(RES_hhdet_in_tes!O43=0,"",RES_hhdet_in_tes!O43/RES_hhdet_in_fec!O43)</f>
        <v>0.93819279456789861</v>
      </c>
      <c r="P43" s="175">
        <f>IF(RES_hhdet_in_tes!P43=0,"",RES_hhdet_in_tes!P43/RES_hhdet_in_fec!P43)</f>
        <v>0.91694712003806778</v>
      </c>
      <c r="Q43" s="175">
        <f>IF(RES_hhdet_in_tes!Q43=0,"",RES_hhdet_in_tes!Q43/RES_hhdet_in_fec!Q43)</f>
        <v>0.94810559878599132</v>
      </c>
    </row>
    <row r="44" spans="1:17" ht="12.95" customHeight="1" x14ac:dyDescent="0.25">
      <c r="A44" s="158" t="s">
        <v>65</v>
      </c>
      <c r="B44" s="169"/>
      <c r="C44" s="169">
        <f>IF(RES_hhdet_in_tes!C44=0,"",RES_hhdet_in_tes!C44/RES_hhdet_in_fec!C44)</f>
        <v>0.4717725443999376</v>
      </c>
      <c r="D44" s="169">
        <f>IF(RES_hhdet_in_tes!D44=0,"",RES_hhdet_in_tes!D44/RES_hhdet_in_fec!D44)</f>
        <v>0.47761324795727977</v>
      </c>
      <c r="E44" s="169">
        <f>IF(RES_hhdet_in_tes!E44=0,"",RES_hhdet_in_tes!E44/RES_hhdet_in_fec!E44)</f>
        <v>0.48796876635393582</v>
      </c>
      <c r="F44" s="169">
        <f>IF(RES_hhdet_in_tes!F44=0,"",RES_hhdet_in_tes!F44/RES_hhdet_in_fec!F44)</f>
        <v>0.49207814288483048</v>
      </c>
      <c r="G44" s="169">
        <f>IF(RES_hhdet_in_tes!G44=0,"",RES_hhdet_in_tes!G44/RES_hhdet_in_fec!G44)</f>
        <v>0.4907774129819964</v>
      </c>
      <c r="H44" s="169">
        <f>IF(RES_hhdet_in_tes!H44=0,"",RES_hhdet_in_tes!H44/RES_hhdet_in_fec!H44)</f>
        <v>0.49528009945809631</v>
      </c>
      <c r="I44" s="169">
        <f>IF(RES_hhdet_in_tes!I44=0,"",RES_hhdet_in_tes!I44/RES_hhdet_in_fec!I44)</f>
        <v>0.52182777885973031</v>
      </c>
      <c r="J44" s="169">
        <f>IF(RES_hhdet_in_tes!J44=0,"",RES_hhdet_in_tes!J44/RES_hhdet_in_fec!J44)</f>
        <v>0.51729730557279074</v>
      </c>
      <c r="K44" s="169">
        <f>IF(RES_hhdet_in_tes!K44=0,"",RES_hhdet_in_tes!K44/RES_hhdet_in_fec!K44)</f>
        <v>0.51157957328936776</v>
      </c>
      <c r="L44" s="169">
        <f>IF(RES_hhdet_in_tes!L44=0,"",RES_hhdet_in_tes!L44/RES_hhdet_in_fec!L44)</f>
        <v>0.52268518818261867</v>
      </c>
      <c r="M44" s="169">
        <f>IF(RES_hhdet_in_tes!M44=0,"",RES_hhdet_in_tes!M44/RES_hhdet_in_fec!M44)</f>
        <v>0.52264404887507443</v>
      </c>
      <c r="N44" s="169">
        <f>IF(RES_hhdet_in_tes!N44=0,"",RES_hhdet_in_tes!N44/RES_hhdet_in_fec!N44)</f>
        <v>0.52424131055203738</v>
      </c>
      <c r="O44" s="169">
        <f>IF(RES_hhdet_in_tes!O44=0,"",RES_hhdet_in_tes!O44/RES_hhdet_in_fec!O44)</f>
        <v>0.52758843427667457</v>
      </c>
      <c r="P44" s="169">
        <f>IF(RES_hhdet_in_tes!P44=0,"",RES_hhdet_in_tes!P44/RES_hhdet_in_fec!P44)</f>
        <v>0.53316438943467703</v>
      </c>
      <c r="Q44" s="169">
        <f>IF(RES_hhdet_in_tes!Q44=0,"",RES_hhdet_in_tes!Q44/RES_hhdet_in_fec!Q44)</f>
        <v>0.5383014253087004</v>
      </c>
    </row>
    <row r="45" spans="1:17" ht="12" customHeight="1" x14ac:dyDescent="0.25">
      <c r="A45" s="23" t="s">
        <v>166</v>
      </c>
      <c r="B45" s="73"/>
      <c r="C45" s="73">
        <f>IF(RES_hhdet_in_tes!C45=0,"",RES_hhdet_in_tes!C45/RES_hhdet_in_fec!C45)</f>
        <v>0.46813345909286663</v>
      </c>
      <c r="D45" s="73">
        <f>IF(RES_hhdet_in_tes!D45=0,"",RES_hhdet_in_tes!D45/RES_hhdet_in_fec!D45)</f>
        <v>0.47259957982748968</v>
      </c>
      <c r="E45" s="73">
        <f>IF(RES_hhdet_in_tes!E45=0,"",RES_hhdet_in_tes!E45/RES_hhdet_in_fec!E45)</f>
        <v>0.47707294224959162</v>
      </c>
      <c r="F45" s="73">
        <f>IF(RES_hhdet_in_tes!F45=0,"",RES_hhdet_in_tes!F45/RES_hhdet_in_fec!F45)</f>
        <v>0.48183078360770154</v>
      </c>
      <c r="G45" s="73">
        <f>IF(RES_hhdet_in_tes!G45=0,"",RES_hhdet_in_tes!G45/RES_hhdet_in_fec!G45)</f>
        <v>0.48641539476179185</v>
      </c>
      <c r="H45" s="73">
        <f>IF(RES_hhdet_in_tes!H45=0,"",RES_hhdet_in_tes!H45/RES_hhdet_in_fec!H45)</f>
        <v>0.49002087765723062</v>
      </c>
      <c r="I45" s="73">
        <f>IF(RES_hhdet_in_tes!I45=0,"",RES_hhdet_in_tes!I45/RES_hhdet_in_fec!I45)</f>
        <v>0.49638959180347225</v>
      </c>
      <c r="J45" s="73">
        <f>IF(RES_hhdet_in_tes!J45=0,"",RES_hhdet_in_tes!J45/RES_hhdet_in_fec!J45)</f>
        <v>0.50110803879700083</v>
      </c>
      <c r="K45" s="73">
        <f>IF(RES_hhdet_in_tes!K45=0,"",RES_hhdet_in_tes!K45/RES_hhdet_in_fec!K45)</f>
        <v>0.50729972748217333</v>
      </c>
      <c r="L45" s="73">
        <f>IF(RES_hhdet_in_tes!L45=0,"",RES_hhdet_in_tes!L45/RES_hhdet_in_fec!L45)</f>
        <v>0.51162544118230724</v>
      </c>
      <c r="M45" s="73">
        <f>IF(RES_hhdet_in_tes!M45=0,"",RES_hhdet_in_tes!M45/RES_hhdet_in_fec!M45)</f>
        <v>0.51613579945447718</v>
      </c>
      <c r="N45" s="73">
        <f>IF(RES_hhdet_in_tes!N45=0,"",RES_hhdet_in_tes!N45/RES_hhdet_in_fec!N45)</f>
        <v>0.51972220168713357</v>
      </c>
      <c r="O45" s="73">
        <f>IF(RES_hhdet_in_tes!O45=0,"",RES_hhdet_in_tes!O45/RES_hhdet_in_fec!O45)</f>
        <v>0.52301670548237011</v>
      </c>
      <c r="P45" s="73">
        <f>IF(RES_hhdet_in_tes!P45=0,"",RES_hhdet_in_tes!P45/RES_hhdet_in_fec!P45)</f>
        <v>0.52577754122410769</v>
      </c>
      <c r="Q45" s="73">
        <f>IF(RES_hhdet_in_tes!Q45=0,"",RES_hhdet_in_tes!Q45/RES_hhdet_in_fec!Q45)</f>
        <v>0.52878969459655834</v>
      </c>
    </row>
    <row r="46" spans="1:17" ht="12" customHeight="1" x14ac:dyDescent="0.25">
      <c r="A46" s="23" t="s">
        <v>60</v>
      </c>
      <c r="B46" s="73"/>
      <c r="C46" s="73">
        <f>IF(RES_hhdet_in_tes!C46=0,"",RES_hhdet_in_tes!C46/RES_hhdet_in_fec!C46)</f>
        <v>1.0807408878689542</v>
      </c>
      <c r="D46" s="73">
        <f>IF(RES_hhdet_in_tes!D46=0,"",RES_hhdet_in_tes!D46/RES_hhdet_in_fec!D46)</f>
        <v>1.082493319723735</v>
      </c>
      <c r="E46" s="73">
        <f>IF(RES_hhdet_in_tes!E46=0,"",RES_hhdet_in_tes!E46/RES_hhdet_in_fec!E46)</f>
        <v>1.0836336218782683</v>
      </c>
      <c r="F46" s="73">
        <f>IF(RES_hhdet_in_tes!F46=0,"",RES_hhdet_in_tes!F46/RES_hhdet_in_fec!F46)</f>
        <v>1.0840647727393049</v>
      </c>
      <c r="G46" s="73">
        <f>IF(RES_hhdet_in_tes!G46=0,"",RES_hhdet_in_tes!G46/RES_hhdet_in_fec!G46)</f>
        <v>1.0841232853776284</v>
      </c>
      <c r="H46" s="73">
        <f>IF(RES_hhdet_in_tes!H46=0,"",RES_hhdet_in_tes!H46/RES_hhdet_in_fec!H46)</f>
        <v>1.0847774269760426</v>
      </c>
      <c r="I46" s="73">
        <f>IF(RES_hhdet_in_tes!I46=0,"",RES_hhdet_in_tes!I46/RES_hhdet_in_fec!I46)</f>
        <v>1.094221548875949</v>
      </c>
      <c r="J46" s="73">
        <f>IF(RES_hhdet_in_tes!J46=0,"",RES_hhdet_in_tes!J46/RES_hhdet_in_fec!J46)</f>
        <v>1.0929459729503264</v>
      </c>
      <c r="K46" s="73">
        <f>IF(RES_hhdet_in_tes!K46=0,"",RES_hhdet_in_tes!K46/RES_hhdet_in_fec!K46)</f>
        <v>1.090185251025253</v>
      </c>
      <c r="L46" s="73">
        <f>IF(RES_hhdet_in_tes!L46=0,"",RES_hhdet_in_tes!L46/RES_hhdet_in_fec!L46)</f>
        <v>1.0882741501981741</v>
      </c>
      <c r="M46" s="73">
        <f>IF(RES_hhdet_in_tes!M46=0,"",RES_hhdet_in_tes!M46/RES_hhdet_in_fec!M46)</f>
        <v>1.0791550449186784</v>
      </c>
      <c r="N46" s="73">
        <f>IF(RES_hhdet_in_tes!N46=0,"",RES_hhdet_in_tes!N46/RES_hhdet_in_fec!N46)</f>
        <v>1.0725715577535508</v>
      </c>
      <c r="O46" s="73">
        <f>IF(RES_hhdet_in_tes!O46=0,"",RES_hhdet_in_tes!O46/RES_hhdet_in_fec!O46)</f>
        <v>1.0676740759174637</v>
      </c>
      <c r="P46" s="73">
        <f>IF(RES_hhdet_in_tes!P46=0,"",RES_hhdet_in_tes!P46/RES_hhdet_in_fec!P46)</f>
        <v>1.0606656777124071</v>
      </c>
      <c r="Q46" s="73">
        <f>IF(RES_hhdet_in_tes!Q46=0,"",RES_hhdet_in_tes!Q46/RES_hhdet_in_fec!Q46)</f>
        <v>1.0551509438993876</v>
      </c>
    </row>
    <row r="47" spans="1:17" ht="12.95" customHeight="1" x14ac:dyDescent="0.25">
      <c r="A47" s="158" t="s">
        <v>112</v>
      </c>
      <c r="B47" s="169"/>
      <c r="C47" s="169">
        <f>IF(RES_hhdet_in_tes!C47=0,"",RES_hhdet_in_tes!C47/RES_hhdet_in_fec!C47)</f>
        <v>1.6491726168043834</v>
      </c>
      <c r="D47" s="169">
        <f>IF(RES_hhdet_in_tes!D47=0,"",RES_hhdet_in_tes!D47/RES_hhdet_in_fec!D47)</f>
        <v>1.7014088801605558</v>
      </c>
      <c r="E47" s="169">
        <f>IF(RES_hhdet_in_tes!E47=0,"",RES_hhdet_in_tes!E47/RES_hhdet_in_fec!E47)</f>
        <v>1.7648183548187619</v>
      </c>
      <c r="F47" s="169">
        <f>IF(RES_hhdet_in_tes!F47=0,"",RES_hhdet_in_tes!F47/RES_hhdet_in_fec!F47)</f>
        <v>1.843659552052028</v>
      </c>
      <c r="G47" s="169">
        <f>IF(RES_hhdet_in_tes!G47=0,"",RES_hhdet_in_tes!G47/RES_hhdet_in_fec!G47)</f>
        <v>1.9365462795607478</v>
      </c>
      <c r="H47" s="169">
        <f>IF(RES_hhdet_in_tes!H47=0,"",RES_hhdet_in_tes!H47/RES_hhdet_in_fec!H47)</f>
        <v>2.0455715679146502</v>
      </c>
      <c r="I47" s="169">
        <f>IF(RES_hhdet_in_tes!I47=0,"",RES_hhdet_in_tes!I47/RES_hhdet_in_fec!I47)</f>
        <v>2.157855984007234</v>
      </c>
      <c r="J47" s="169">
        <f>IF(RES_hhdet_in_tes!J47=0,"",RES_hhdet_in_tes!J47/RES_hhdet_in_fec!J47)</f>
        <v>2.1923339440288987</v>
      </c>
      <c r="K47" s="169">
        <f>IF(RES_hhdet_in_tes!K47=0,"",RES_hhdet_in_tes!K47/RES_hhdet_in_fec!K47)</f>
        <v>2.3580661625161747</v>
      </c>
      <c r="L47" s="169">
        <f>IF(RES_hhdet_in_tes!L47=0,"",RES_hhdet_in_tes!L47/RES_hhdet_in_fec!L47)</f>
        <v>2.5464512595813478</v>
      </c>
      <c r="M47" s="169">
        <f>IF(RES_hhdet_in_tes!M47=0,"",RES_hhdet_in_tes!M47/RES_hhdet_in_fec!M47)</f>
        <v>2.7384670008363403</v>
      </c>
      <c r="N47" s="169">
        <f>IF(RES_hhdet_in_tes!N47=0,"",RES_hhdet_in_tes!N47/RES_hhdet_in_fec!N47)</f>
        <v>2.906380990322798</v>
      </c>
      <c r="O47" s="169">
        <f>IF(RES_hhdet_in_tes!O47=0,"",RES_hhdet_in_tes!O47/RES_hhdet_in_fec!O47)</f>
        <v>3.0683668469119731</v>
      </c>
      <c r="P47" s="169">
        <f>IF(RES_hhdet_in_tes!P47=0,"",RES_hhdet_in_tes!P47/RES_hhdet_in_fec!P47)</f>
        <v>3.2134516385362213</v>
      </c>
      <c r="Q47" s="169">
        <f>IF(RES_hhdet_in_tes!Q47=0,"",RES_hhdet_in_tes!Q47/RES_hhdet_in_fec!Q47)</f>
        <v>3.3879974932746264</v>
      </c>
    </row>
    <row r="48" spans="1:17" ht="12" customHeight="1" x14ac:dyDescent="0.25">
      <c r="A48" s="23" t="s">
        <v>60</v>
      </c>
      <c r="B48" s="73"/>
      <c r="C48" s="73">
        <f>IF(RES_hhdet_in_tes!C48=0,"",RES_hhdet_in_tes!C48/RES_hhdet_in_fec!C48)</f>
        <v>1.6491726168043834</v>
      </c>
      <c r="D48" s="73">
        <f>IF(RES_hhdet_in_tes!D48=0,"",RES_hhdet_in_tes!D48/RES_hhdet_in_fec!D48)</f>
        <v>1.7014088801605558</v>
      </c>
      <c r="E48" s="73">
        <f>IF(RES_hhdet_in_tes!E48=0,"",RES_hhdet_in_tes!E48/RES_hhdet_in_fec!E48)</f>
        <v>1.7648183548187619</v>
      </c>
      <c r="F48" s="73">
        <f>IF(RES_hhdet_in_tes!F48=0,"",RES_hhdet_in_tes!F48/RES_hhdet_in_fec!F48)</f>
        <v>1.843659552052028</v>
      </c>
      <c r="G48" s="73">
        <f>IF(RES_hhdet_in_tes!G48=0,"",RES_hhdet_in_tes!G48/RES_hhdet_in_fec!G48)</f>
        <v>1.9365462795607478</v>
      </c>
      <c r="H48" s="73">
        <f>IF(RES_hhdet_in_tes!H48=0,"",RES_hhdet_in_tes!H48/RES_hhdet_in_fec!H48)</f>
        <v>2.0455715679146502</v>
      </c>
      <c r="I48" s="73">
        <f>IF(RES_hhdet_in_tes!I48=0,"",RES_hhdet_in_tes!I48/RES_hhdet_in_fec!I48)</f>
        <v>2.157855984007234</v>
      </c>
      <c r="J48" s="73">
        <f>IF(RES_hhdet_in_tes!J48=0,"",RES_hhdet_in_tes!J48/RES_hhdet_in_fec!J48)</f>
        <v>2.1923339440288987</v>
      </c>
      <c r="K48" s="73">
        <f>IF(RES_hhdet_in_tes!K48=0,"",RES_hhdet_in_tes!K48/RES_hhdet_in_fec!K48)</f>
        <v>2.3580661625161747</v>
      </c>
      <c r="L48" s="73">
        <f>IF(RES_hhdet_in_tes!L48=0,"",RES_hhdet_in_tes!L48/RES_hhdet_in_fec!L48)</f>
        <v>2.5464512595813478</v>
      </c>
      <c r="M48" s="73">
        <f>IF(RES_hhdet_in_tes!M48=0,"",RES_hhdet_in_tes!M48/RES_hhdet_in_fec!M48)</f>
        <v>2.7384670008363403</v>
      </c>
      <c r="N48" s="73">
        <f>IF(RES_hhdet_in_tes!N48=0,"",RES_hhdet_in_tes!N48/RES_hhdet_in_fec!N48)</f>
        <v>2.906380990322798</v>
      </c>
      <c r="O48" s="73">
        <f>IF(RES_hhdet_in_tes!O48=0,"",RES_hhdet_in_tes!O48/RES_hhdet_in_fec!O48)</f>
        <v>3.0683668469119731</v>
      </c>
      <c r="P48" s="73">
        <f>IF(RES_hhdet_in_tes!P48=0,"",RES_hhdet_in_tes!P48/RES_hhdet_in_fec!P48)</f>
        <v>3.2134516385362213</v>
      </c>
      <c r="Q48" s="73">
        <f>IF(RES_hhdet_in_tes!Q48=0,"",RES_hhdet_in_tes!Q48/RES_hhdet_in_fec!Q48)</f>
        <v>3.3879974932746264</v>
      </c>
    </row>
    <row r="49" spans="1:17" ht="12" customHeight="1" x14ac:dyDescent="0.25">
      <c r="A49" s="158" t="s">
        <v>63</v>
      </c>
      <c r="B49" s="169"/>
      <c r="C49" s="169">
        <f>IF(RES_hhdet_in_tes!C49=0,"",RES_hhdet_in_tes!C49/RES_hhdet_in_fec!C49)</f>
        <v>0.88563207981256697</v>
      </c>
      <c r="D49" s="169">
        <f>IF(RES_hhdet_in_tes!D49=0,"",RES_hhdet_in_tes!D49/RES_hhdet_in_fec!D49)</f>
        <v>0.82309285544961697</v>
      </c>
      <c r="E49" s="169">
        <f>IF(RES_hhdet_in_tes!E49=0,"",RES_hhdet_in_tes!E49/RES_hhdet_in_fec!E49)</f>
        <v>0.82708299802630147</v>
      </c>
      <c r="F49" s="169">
        <f>IF(RES_hhdet_in_tes!F49=0,"",RES_hhdet_in_tes!F49/RES_hhdet_in_fec!F49)</f>
        <v>0.98244675432055828</v>
      </c>
      <c r="G49" s="169">
        <f>IF(RES_hhdet_in_tes!G49=0,"",RES_hhdet_in_tes!G49/RES_hhdet_in_fec!G49)</f>
        <v>0.7654577150042623</v>
      </c>
      <c r="H49" s="169">
        <f>IF(RES_hhdet_in_tes!H49=0,"",RES_hhdet_in_tes!H49/RES_hhdet_in_fec!H49)</f>
        <v>0.83766376716561231</v>
      </c>
      <c r="I49" s="169">
        <f>IF(RES_hhdet_in_tes!I49=0,"",RES_hhdet_in_tes!I49/RES_hhdet_in_fec!I49)</f>
        <v>0.98465059629502272</v>
      </c>
      <c r="J49" s="169">
        <f>IF(RES_hhdet_in_tes!J49=0,"",RES_hhdet_in_tes!J49/RES_hhdet_in_fec!J49)</f>
        <v>0.90920448565898915</v>
      </c>
      <c r="K49" s="169">
        <f>IF(RES_hhdet_in_tes!K49=0,"",RES_hhdet_in_tes!K49/RES_hhdet_in_fec!K49)</f>
        <v>0.94998886235124624</v>
      </c>
      <c r="L49" s="169">
        <f>IF(RES_hhdet_in_tes!L49=0,"",RES_hhdet_in_tes!L49/RES_hhdet_in_fec!L49)</f>
        <v>0.95803695784575349</v>
      </c>
      <c r="M49" s="169">
        <f>IF(RES_hhdet_in_tes!M49=0,"",RES_hhdet_in_tes!M49/RES_hhdet_in_fec!M49)</f>
        <v>0.9785962381882306</v>
      </c>
      <c r="N49" s="169">
        <f>IF(RES_hhdet_in_tes!N49=0,"",RES_hhdet_in_tes!N49/RES_hhdet_in_fec!N49)</f>
        <v>0.97501497813569604</v>
      </c>
      <c r="O49" s="169">
        <f>IF(RES_hhdet_in_tes!O49=0,"",RES_hhdet_in_tes!O49/RES_hhdet_in_fec!O49)</f>
        <v>0.97977459159936853</v>
      </c>
      <c r="P49" s="169">
        <f>IF(RES_hhdet_in_tes!P49=0,"",RES_hhdet_in_tes!P49/RES_hhdet_in_fec!P49)</f>
        <v>0.94972915103925015</v>
      </c>
      <c r="Q49" s="169">
        <f>IF(RES_hhdet_in_tes!Q49=0,"",RES_hhdet_in_tes!Q49/RES_hhdet_in_fec!Q49)</f>
        <v>0.8914950056011457</v>
      </c>
    </row>
    <row r="50" spans="1:17" ht="12" customHeight="1" x14ac:dyDescent="0.25">
      <c r="A50" s="167" t="s">
        <v>165</v>
      </c>
      <c r="B50" s="174"/>
      <c r="C50" s="174" t="str">
        <f>IF(RES_hhdet_in_tes!C50=0,"",RES_hhdet_in_tes!C50/RES_hhdet_in_fec!C50)</f>
        <v/>
      </c>
      <c r="D50" s="174" t="str">
        <f>IF(RES_hhdet_in_tes!D50=0,"",RES_hhdet_in_tes!D50/RES_hhdet_in_fec!D50)</f>
        <v/>
      </c>
      <c r="E50" s="174" t="str">
        <f>IF(RES_hhdet_in_tes!E50=0,"",RES_hhdet_in_tes!E50/RES_hhdet_in_fec!E50)</f>
        <v/>
      </c>
      <c r="F50" s="174" t="str">
        <f>IF(RES_hhdet_in_tes!F50=0,"",RES_hhdet_in_tes!F50/RES_hhdet_in_fec!F50)</f>
        <v/>
      </c>
      <c r="G50" s="174" t="str">
        <f>IF(RES_hhdet_in_tes!G50=0,"",RES_hhdet_in_tes!G50/RES_hhdet_in_fec!G50)</f>
        <v/>
      </c>
      <c r="H50" s="174" t="str">
        <f>IF(RES_hhdet_in_tes!H50=0,"",RES_hhdet_in_tes!H50/RES_hhdet_in_fec!H50)</f>
        <v/>
      </c>
      <c r="I50" s="174" t="str">
        <f>IF(RES_hhdet_in_tes!I50=0,"",RES_hhdet_in_tes!I50/RES_hhdet_in_fec!I50)</f>
        <v/>
      </c>
      <c r="J50" s="174" t="str">
        <f>IF(RES_hhdet_in_tes!J50=0,"",RES_hhdet_in_tes!J50/RES_hhdet_in_fec!J50)</f>
        <v/>
      </c>
      <c r="K50" s="174" t="str">
        <f>IF(RES_hhdet_in_tes!K50=0,"",RES_hhdet_in_tes!K50/RES_hhdet_in_fec!K50)</f>
        <v/>
      </c>
      <c r="L50" s="174" t="str">
        <f>IF(RES_hhdet_in_tes!L50=0,"",RES_hhdet_in_tes!L50/RES_hhdet_in_fec!L50)</f>
        <v/>
      </c>
      <c r="M50" s="174" t="str">
        <f>IF(RES_hhdet_in_tes!M50=0,"",RES_hhdet_in_tes!M50/RES_hhdet_in_fec!M50)</f>
        <v/>
      </c>
      <c r="N50" s="174" t="str">
        <f>IF(RES_hhdet_in_tes!N50=0,"",RES_hhdet_in_tes!N50/RES_hhdet_in_fec!N50)</f>
        <v/>
      </c>
      <c r="O50" s="174" t="str">
        <f>IF(RES_hhdet_in_tes!O50=0,"",RES_hhdet_in_tes!O50/RES_hhdet_in_fec!O50)</f>
        <v/>
      </c>
      <c r="P50" s="174" t="str">
        <f>IF(RES_hhdet_in_tes!P50=0,"",RES_hhdet_in_tes!P50/RES_hhdet_in_fec!P50)</f>
        <v/>
      </c>
      <c r="Q50" s="174" t="str">
        <f>IF(RES_hhdet_in_tes!Q50=0,"",RES_hhdet_in_tes!Q50/RES_hhdet_in_fec!Q50)</f>
        <v/>
      </c>
    </row>
    <row r="51" spans="1:17" ht="12" customHeight="1" x14ac:dyDescent="0.25">
      <c r="A51" s="167" t="s">
        <v>164</v>
      </c>
      <c r="B51" s="174"/>
      <c r="C51" s="174" t="str">
        <f>IF(RES_hhdet_in_tes!C51=0,"",RES_hhdet_in_tes!C51/RES_hhdet_in_fec!C51)</f>
        <v/>
      </c>
      <c r="D51" s="174" t="str">
        <f>IF(RES_hhdet_in_tes!D51=0,"",RES_hhdet_in_tes!D51/RES_hhdet_in_fec!D51)</f>
        <v/>
      </c>
      <c r="E51" s="174" t="str">
        <f>IF(RES_hhdet_in_tes!E51=0,"",RES_hhdet_in_tes!E51/RES_hhdet_in_fec!E51)</f>
        <v/>
      </c>
      <c r="F51" s="174" t="str">
        <f>IF(RES_hhdet_in_tes!F51=0,"",RES_hhdet_in_tes!F51/RES_hhdet_in_fec!F51)</f>
        <v/>
      </c>
      <c r="G51" s="174" t="str">
        <f>IF(RES_hhdet_in_tes!G51=0,"",RES_hhdet_in_tes!G51/RES_hhdet_in_fec!G51)</f>
        <v/>
      </c>
      <c r="H51" s="174" t="str">
        <f>IF(RES_hhdet_in_tes!H51=0,"",RES_hhdet_in_tes!H51/RES_hhdet_in_fec!H51)</f>
        <v/>
      </c>
      <c r="I51" s="174" t="str">
        <f>IF(RES_hhdet_in_tes!I51=0,"",RES_hhdet_in_tes!I51/RES_hhdet_in_fec!I51)</f>
        <v/>
      </c>
      <c r="J51" s="174" t="str">
        <f>IF(RES_hhdet_in_tes!J51=0,"",RES_hhdet_in_tes!J51/RES_hhdet_in_fec!J51)</f>
        <v/>
      </c>
      <c r="K51" s="174" t="str">
        <f>IF(RES_hhdet_in_tes!K51=0,"",RES_hhdet_in_tes!K51/RES_hhdet_in_fec!K51)</f>
        <v/>
      </c>
      <c r="L51" s="174" t="str">
        <f>IF(RES_hhdet_in_tes!L51=0,"",RES_hhdet_in_tes!L51/RES_hhdet_in_fec!L51)</f>
        <v/>
      </c>
      <c r="M51" s="174" t="str">
        <f>IF(RES_hhdet_in_tes!M51=0,"",RES_hhdet_in_tes!M51/RES_hhdet_in_fec!M51)</f>
        <v/>
      </c>
      <c r="N51" s="174" t="str">
        <f>IF(RES_hhdet_in_tes!N51=0,"",RES_hhdet_in_tes!N51/RES_hhdet_in_fec!N51)</f>
        <v/>
      </c>
      <c r="O51" s="174" t="str">
        <f>IF(RES_hhdet_in_tes!O51=0,"",RES_hhdet_in_tes!O51/RES_hhdet_in_fec!O51)</f>
        <v/>
      </c>
      <c r="P51" s="174" t="str">
        <f>IF(RES_hhdet_in_tes!P51=0,"",RES_hhdet_in_tes!P51/RES_hhdet_in_fec!P51)</f>
        <v/>
      </c>
      <c r="Q51" s="174" t="str">
        <f>IF(RES_hhdet_in_tes!Q51=0,"",RES_hhdet_in_tes!Q51/RES_hhdet_in_fec!Q51)</f>
        <v/>
      </c>
    </row>
    <row r="52" spans="1:17" ht="12" customHeight="1" x14ac:dyDescent="0.25">
      <c r="A52" s="166" t="s">
        <v>163</v>
      </c>
      <c r="B52" s="173"/>
      <c r="C52" s="173" t="str">
        <f>IF(RES_hhdet_in_tes!C52=0,"",RES_hhdet_in_tes!C52/RES_hhdet_in_fec!C52)</f>
        <v/>
      </c>
      <c r="D52" s="173" t="str">
        <f>IF(RES_hhdet_in_tes!D52=0,"",RES_hhdet_in_tes!D52/RES_hhdet_in_fec!D52)</f>
        <v/>
      </c>
      <c r="E52" s="173" t="str">
        <f>IF(RES_hhdet_in_tes!E52=0,"",RES_hhdet_in_tes!E52/RES_hhdet_in_fec!E52)</f>
        <v/>
      </c>
      <c r="F52" s="173" t="str">
        <f>IF(RES_hhdet_in_tes!F52=0,"",RES_hhdet_in_tes!F52/RES_hhdet_in_fec!F52)</f>
        <v/>
      </c>
      <c r="G52" s="173" t="str">
        <f>IF(RES_hhdet_in_tes!G52=0,"",RES_hhdet_in_tes!G52/RES_hhdet_in_fec!G52)</f>
        <v/>
      </c>
      <c r="H52" s="173" t="str">
        <f>IF(RES_hhdet_in_tes!H52=0,"",RES_hhdet_in_tes!H52/RES_hhdet_in_fec!H52)</f>
        <v/>
      </c>
      <c r="I52" s="173" t="str">
        <f>IF(RES_hhdet_in_tes!I52=0,"",RES_hhdet_in_tes!I52/RES_hhdet_in_fec!I52)</f>
        <v/>
      </c>
      <c r="J52" s="173" t="str">
        <f>IF(RES_hhdet_in_tes!J52=0,"",RES_hhdet_in_tes!J52/RES_hhdet_in_fec!J52)</f>
        <v/>
      </c>
      <c r="K52" s="173" t="str">
        <f>IF(RES_hhdet_in_tes!K52=0,"",RES_hhdet_in_tes!K52/RES_hhdet_in_fec!K52)</f>
        <v/>
      </c>
      <c r="L52" s="173" t="str">
        <f>IF(RES_hhdet_in_tes!L52=0,"",RES_hhdet_in_tes!L52/RES_hhdet_in_fec!L52)</f>
        <v/>
      </c>
      <c r="M52" s="173" t="str">
        <f>IF(RES_hhdet_in_tes!M52=0,"",RES_hhdet_in_tes!M52/RES_hhdet_in_fec!M52)</f>
        <v/>
      </c>
      <c r="N52" s="173" t="str">
        <f>IF(RES_hhdet_in_tes!N52=0,"",RES_hhdet_in_tes!N52/RES_hhdet_in_fec!N52)</f>
        <v/>
      </c>
      <c r="O52" s="173" t="str">
        <f>IF(RES_hhdet_in_tes!O52=0,"",RES_hhdet_in_tes!O52/RES_hhdet_in_fec!O52)</f>
        <v/>
      </c>
      <c r="P52" s="173" t="str">
        <f>IF(RES_hhdet_in_tes!P52=0,"",RES_hhdet_in_tes!P52/RES_hhdet_in_fec!P52)</f>
        <v/>
      </c>
      <c r="Q52" s="173" t="str">
        <f>IF(RES_hhdet_in_tes!Q52=0,"",RES_hhdet_in_tes!Q52/RES_hhdet_in_fec!Q52)</f>
        <v/>
      </c>
    </row>
    <row r="53" spans="1:17" ht="12" customHeight="1" x14ac:dyDescent="0.25">
      <c r="A53" s="147" t="s">
        <v>59</v>
      </c>
      <c r="B53" s="172"/>
      <c r="C53" s="172" t="str">
        <f>IF(RES_hhdet_in_tes!C53=0,"",RES_hhdet_in_tes!C53/RES_hhdet_in_fec!C53)</f>
        <v/>
      </c>
      <c r="D53" s="172" t="str">
        <f>IF(RES_hhdet_in_tes!D53=0,"",RES_hhdet_in_tes!D53/RES_hhdet_in_fec!D53)</f>
        <v/>
      </c>
      <c r="E53" s="172" t="str">
        <f>IF(RES_hhdet_in_tes!E53=0,"",RES_hhdet_in_tes!E53/RES_hhdet_in_fec!E53)</f>
        <v/>
      </c>
      <c r="F53" s="172" t="str">
        <f>IF(RES_hhdet_in_tes!F53=0,"",RES_hhdet_in_tes!F53/RES_hhdet_in_fec!F53)</f>
        <v/>
      </c>
      <c r="G53" s="172" t="str">
        <f>IF(RES_hhdet_in_tes!G53=0,"",RES_hhdet_in_tes!G53/RES_hhdet_in_fec!G53)</f>
        <v/>
      </c>
      <c r="H53" s="172" t="str">
        <f>IF(RES_hhdet_in_tes!H53=0,"",RES_hhdet_in_tes!H53/RES_hhdet_in_fec!H53)</f>
        <v/>
      </c>
      <c r="I53" s="172" t="str">
        <f>IF(RES_hhdet_in_tes!I53=0,"",RES_hhdet_in_tes!I53/RES_hhdet_in_fec!I53)</f>
        <v/>
      </c>
      <c r="J53" s="172" t="str">
        <f>IF(RES_hhdet_in_tes!J53=0,"",RES_hhdet_in_tes!J53/RES_hhdet_in_fec!J53)</f>
        <v/>
      </c>
      <c r="K53" s="172" t="str">
        <f>IF(RES_hhdet_in_tes!K53=0,"",RES_hhdet_in_tes!K53/RES_hhdet_in_fec!K53)</f>
        <v/>
      </c>
      <c r="L53" s="172" t="str">
        <f>IF(RES_hhdet_in_tes!L53=0,"",RES_hhdet_in_tes!L53/RES_hhdet_in_fec!L53)</f>
        <v/>
      </c>
      <c r="M53" s="172" t="str">
        <f>IF(RES_hhdet_in_tes!M53=0,"",RES_hhdet_in_tes!M53/RES_hhdet_in_fec!M53)</f>
        <v/>
      </c>
      <c r="N53" s="172" t="str">
        <f>IF(RES_hhdet_in_tes!N53=0,"",RES_hhdet_in_tes!N53/RES_hhdet_in_fec!N53)</f>
        <v/>
      </c>
      <c r="O53" s="172" t="str">
        <f>IF(RES_hhdet_in_tes!O53=0,"",RES_hhdet_in_tes!O53/RES_hhdet_in_fec!O53)</f>
        <v/>
      </c>
      <c r="P53" s="172" t="str">
        <f>IF(RES_hhdet_in_tes!P53=0,"",RES_hhdet_in_tes!P53/RES_hhdet_in_fec!P53)</f>
        <v/>
      </c>
      <c r="Q53" s="172" t="str">
        <f>IF(RES_hhdet_in_tes!Q53=0,"",RES_hhdet_in_tes!Q53/RES_hhdet_in_fec!Q53)</f>
        <v/>
      </c>
    </row>
    <row r="54" spans="1:17" ht="12" customHeight="1" x14ac:dyDescent="0.25">
      <c r="A54" s="163" t="s">
        <v>142</v>
      </c>
      <c r="B54" s="171"/>
      <c r="C54" s="171">
        <f>IF(RES_hhdet_in_tes!C54=0,"",RES_hhdet_in_tes!C54/RES_hhdet_in_fec!C54)</f>
        <v>0.54196506294422941</v>
      </c>
      <c r="D54" s="171">
        <f>IF(RES_hhdet_in_tes!D54=0,"",RES_hhdet_in_tes!D54/RES_hhdet_in_fec!D54)</f>
        <v>0.54446949414200696</v>
      </c>
      <c r="E54" s="171">
        <f>IF(RES_hhdet_in_tes!E54=0,"",RES_hhdet_in_tes!E54/RES_hhdet_in_fec!E54)</f>
        <v>0.55189682821295272</v>
      </c>
      <c r="F54" s="171" t="str">
        <f>IF(RES_hhdet_in_tes!F54=0,"",RES_hhdet_in_tes!F54/RES_hhdet_in_fec!F54)</f>
        <v/>
      </c>
      <c r="G54" s="171">
        <f>IF(RES_hhdet_in_tes!G54=0,"",RES_hhdet_in_tes!G54/RES_hhdet_in_fec!G54)</f>
        <v>0.56253798262169386</v>
      </c>
      <c r="H54" s="171">
        <f>IF(RES_hhdet_in_tes!H54=0,"",RES_hhdet_in_tes!H54/RES_hhdet_in_fec!H54)</f>
        <v>0.56928898182332544</v>
      </c>
      <c r="I54" s="171" t="str">
        <f>IF(RES_hhdet_in_tes!I54=0,"",RES_hhdet_in_tes!I54/RES_hhdet_in_fec!I54)</f>
        <v/>
      </c>
      <c r="J54" s="171">
        <f>IF(RES_hhdet_in_tes!J54=0,"",RES_hhdet_in_tes!J54/RES_hhdet_in_fec!J54)</f>
        <v>0.57493472910888577</v>
      </c>
      <c r="K54" s="171">
        <f>IF(RES_hhdet_in_tes!K54=0,"",RES_hhdet_in_tes!K54/RES_hhdet_in_fec!K54)</f>
        <v>0.5764340579585826</v>
      </c>
      <c r="L54" s="171">
        <f>IF(RES_hhdet_in_tes!L54=0,"",RES_hhdet_in_tes!L54/RES_hhdet_in_fec!L54)</f>
        <v>0.58577631236003114</v>
      </c>
      <c r="M54" s="171">
        <f>IF(RES_hhdet_in_tes!M54=0,"",RES_hhdet_in_tes!M54/RES_hhdet_in_fec!M54)</f>
        <v>0.5856824525784794</v>
      </c>
      <c r="N54" s="171">
        <f>IF(RES_hhdet_in_tes!N54=0,"",RES_hhdet_in_tes!N54/RES_hhdet_in_fec!N54)</f>
        <v>0.59513603766175782</v>
      </c>
      <c r="O54" s="171">
        <f>IF(RES_hhdet_in_tes!O54=0,"",RES_hhdet_in_tes!O54/RES_hhdet_in_fec!O54)</f>
        <v>0.60377791263660485</v>
      </c>
      <c r="P54" s="171">
        <f>IF(RES_hhdet_in_tes!P54=0,"",RES_hhdet_in_tes!P54/RES_hhdet_in_fec!P54)</f>
        <v>0.59717519403924313</v>
      </c>
      <c r="Q54" s="171">
        <f>IF(RES_hhdet_in_tes!Q54=0,"",RES_hhdet_in_tes!Q54/RES_hhdet_in_fec!Q54)</f>
        <v>0.60644893737722871</v>
      </c>
    </row>
    <row r="55" spans="1:17" ht="12" customHeight="1" x14ac:dyDescent="0.25">
      <c r="A55" s="161" t="s">
        <v>141</v>
      </c>
      <c r="B55" s="170"/>
      <c r="C55" s="170">
        <f>IF(RES_hhdet_in_tes!C55=0,"",RES_hhdet_in_tes!C55/RES_hhdet_in_fec!C55)</f>
        <v>1.0014375584987241</v>
      </c>
      <c r="D55" s="170">
        <f>IF(RES_hhdet_in_tes!D55=0,"",RES_hhdet_in_tes!D55/RES_hhdet_in_fec!D55)</f>
        <v>0.98286387316174961</v>
      </c>
      <c r="E55" s="170">
        <f>IF(RES_hhdet_in_tes!E55=0,"",RES_hhdet_in_tes!E55/RES_hhdet_in_fec!E55)</f>
        <v>0.98239372027397887</v>
      </c>
      <c r="F55" s="170">
        <f>IF(RES_hhdet_in_tes!F55=0,"",RES_hhdet_in_tes!F55/RES_hhdet_in_fec!F55)</f>
        <v>0.98244675432055828</v>
      </c>
      <c r="G55" s="170">
        <f>IF(RES_hhdet_in_tes!G55=0,"",RES_hhdet_in_tes!G55/RES_hhdet_in_fec!G55)</f>
        <v>0.83741208014708779</v>
      </c>
      <c r="H55" s="170">
        <f>IF(RES_hhdet_in_tes!H55=0,"",RES_hhdet_in_tes!H55/RES_hhdet_in_fec!H55)</f>
        <v>0.94846055791648998</v>
      </c>
      <c r="I55" s="170">
        <f>IF(RES_hhdet_in_tes!I55=0,"",RES_hhdet_in_tes!I55/RES_hhdet_in_fec!I55)</f>
        <v>0.98465059629502272</v>
      </c>
      <c r="J55" s="170">
        <f>IF(RES_hhdet_in_tes!J55=0,"",RES_hhdet_in_tes!J55/RES_hhdet_in_fec!J55)</f>
        <v>0.98492177435568429</v>
      </c>
      <c r="K55" s="170">
        <f>IF(RES_hhdet_in_tes!K55=0,"",RES_hhdet_in_tes!K55/RES_hhdet_in_fec!K55)</f>
        <v>0.98656243030516921</v>
      </c>
      <c r="L55" s="170">
        <f>IF(RES_hhdet_in_tes!L55=0,"",RES_hhdet_in_tes!L55/RES_hhdet_in_fec!L55)</f>
        <v>0.98506643502572877</v>
      </c>
      <c r="M55" s="170">
        <f>IF(RES_hhdet_in_tes!M55=0,"",RES_hhdet_in_tes!M55/RES_hhdet_in_fec!M55)</f>
        <v>0.9855629464959198</v>
      </c>
      <c r="N55" s="170">
        <f>IF(RES_hhdet_in_tes!N55=0,"",RES_hhdet_in_tes!N55/RES_hhdet_in_fec!N55)</f>
        <v>0.98742139703941367</v>
      </c>
      <c r="O55" s="170">
        <f>IF(RES_hhdet_in_tes!O55=0,"",RES_hhdet_in_tes!O55/RES_hhdet_in_fec!O55)</f>
        <v>0.98368565335779301</v>
      </c>
      <c r="P55" s="170">
        <f>IF(RES_hhdet_in_tes!P55=0,"",RES_hhdet_in_tes!P55/RES_hhdet_in_fec!P55)</f>
        <v>0.96221061311338196</v>
      </c>
      <c r="Q55" s="170">
        <f>IF(RES_hhdet_in_tes!Q55=0,"",RES_hhdet_in_tes!Q55/RES_hhdet_in_fec!Q55)</f>
        <v>0.89490980207390147</v>
      </c>
    </row>
    <row r="56" spans="1:17" ht="12" customHeight="1" x14ac:dyDescent="0.25">
      <c r="A56" s="148" t="s">
        <v>60</v>
      </c>
      <c r="B56" s="73"/>
      <c r="C56" s="73">
        <f>IF(RES_hhdet_in_tes!C56=0,"",RES_hhdet_in_tes!C56/RES_hhdet_in_fec!C56)</f>
        <v>0.49765469632685233</v>
      </c>
      <c r="D56" s="73">
        <f>IF(RES_hhdet_in_tes!D56=0,"",RES_hhdet_in_tes!D56/RES_hhdet_in_fec!D56)</f>
        <v>0.50110562904473654</v>
      </c>
      <c r="E56" s="73">
        <f>IF(RES_hhdet_in_tes!E56=0,"",RES_hhdet_in_tes!E56/RES_hhdet_in_fec!E56)</f>
        <v>0.50895609799716113</v>
      </c>
      <c r="F56" s="73">
        <f>IF(RES_hhdet_in_tes!F56=0,"",RES_hhdet_in_tes!F56/RES_hhdet_in_fec!F56)</f>
        <v>0.51663193843313393</v>
      </c>
      <c r="G56" s="73">
        <f>IF(RES_hhdet_in_tes!G56=0,"",RES_hhdet_in_tes!G56/RES_hhdet_in_fec!G56)</f>
        <v>0.48961056494995386</v>
      </c>
      <c r="H56" s="73">
        <f>IF(RES_hhdet_in_tes!H56=0,"",RES_hhdet_in_tes!H56/RES_hhdet_in_fec!H56)</f>
        <v>0.5278207319619499</v>
      </c>
      <c r="I56" s="73">
        <f>IF(RES_hhdet_in_tes!I56=0,"",RES_hhdet_in_tes!I56/RES_hhdet_in_fec!I56)</f>
        <v>0.54014796330467174</v>
      </c>
      <c r="J56" s="73">
        <f>IF(RES_hhdet_in_tes!J56=0,"",RES_hhdet_in_tes!J56/RES_hhdet_in_fec!J56)</f>
        <v>0.552084746375198</v>
      </c>
      <c r="K56" s="73">
        <f>IF(RES_hhdet_in_tes!K56=0,"",RES_hhdet_in_tes!K56/RES_hhdet_in_fec!K56)</f>
        <v>0.5628309081314623</v>
      </c>
      <c r="L56" s="73">
        <f>IF(RES_hhdet_in_tes!L56=0,"",RES_hhdet_in_tes!L56/RES_hhdet_in_fec!L56)</f>
        <v>0.5664938186759767</v>
      </c>
      <c r="M56" s="73">
        <f>IF(RES_hhdet_in_tes!M56=0,"",RES_hhdet_in_tes!M56/RES_hhdet_in_fec!M56)</f>
        <v>0.57229120381747689</v>
      </c>
      <c r="N56" s="73">
        <f>IF(RES_hhdet_in_tes!N56=0,"",RES_hhdet_in_tes!N56/RES_hhdet_in_fec!N56)</f>
        <v>0.57743007417228343</v>
      </c>
      <c r="O56" s="73">
        <f>IF(RES_hhdet_in_tes!O56=0,"",RES_hhdet_in_tes!O56/RES_hhdet_in_fec!O56)</f>
        <v>0.57876748727000582</v>
      </c>
      <c r="P56" s="73">
        <f>IF(RES_hhdet_in_tes!P56=0,"",RES_hhdet_in_tes!P56/RES_hhdet_in_fec!P56)</f>
        <v>0.57610691576364215</v>
      </c>
      <c r="Q56" s="73">
        <f>IF(RES_hhdet_in_tes!Q56=0,"",RES_hhdet_in_tes!Q56/RES_hhdet_in_fec!Q56)</f>
        <v>0.55885252053162937</v>
      </c>
    </row>
    <row r="57" spans="1:17" ht="12" customHeight="1" x14ac:dyDescent="0.25">
      <c r="A57" s="148" t="s">
        <v>59</v>
      </c>
      <c r="B57" s="73"/>
      <c r="C57" s="73">
        <f>IF(RES_hhdet_in_tes!C57=0,"",RES_hhdet_in_tes!C57/RES_hhdet_in_fec!C57)</f>
        <v>1.0120091108366587</v>
      </c>
      <c r="D57" s="73">
        <f>IF(RES_hhdet_in_tes!D57=0,"",RES_hhdet_in_tes!D57/RES_hhdet_in_fec!D57)</f>
        <v>1.0031444154340428</v>
      </c>
      <c r="E57" s="73">
        <f>IF(RES_hhdet_in_tes!E57=0,"",RES_hhdet_in_tes!E57/RES_hhdet_in_fec!E57)</f>
        <v>1.0025454101458946</v>
      </c>
      <c r="F57" s="73">
        <f>IF(RES_hhdet_in_tes!F57=0,"",RES_hhdet_in_tes!F57/RES_hhdet_in_fec!F57)</f>
        <v>1.0020949719235372</v>
      </c>
      <c r="G57" s="73">
        <f>IF(RES_hhdet_in_tes!G57=0,"",RES_hhdet_in_tes!G57/RES_hhdet_in_fec!G57)</f>
        <v>0.93208036747210576</v>
      </c>
      <c r="H57" s="73">
        <f>IF(RES_hhdet_in_tes!H57=0,"",RES_hhdet_in_tes!H57/RES_hhdet_in_fec!H57)</f>
        <v>0.98848583340631957</v>
      </c>
      <c r="I57" s="73">
        <f>IF(RES_hhdet_in_tes!I57=0,"",RES_hhdet_in_tes!I57/RES_hhdet_in_fec!I57)</f>
        <v>1.005898456563431</v>
      </c>
      <c r="J57" s="73">
        <f>IF(RES_hhdet_in_tes!J57=0,"",RES_hhdet_in_tes!J57/RES_hhdet_in_fec!J57)</f>
        <v>1.0057740998283069</v>
      </c>
      <c r="K57" s="73">
        <f>IF(RES_hhdet_in_tes!K57=0,"",RES_hhdet_in_tes!K57/RES_hhdet_in_fec!K57)</f>
        <v>1.0065278442088839</v>
      </c>
      <c r="L57" s="73">
        <f>IF(RES_hhdet_in_tes!L57=0,"",RES_hhdet_in_tes!L57/RES_hhdet_in_fec!L57)</f>
        <v>1.0057298749552945</v>
      </c>
      <c r="M57" s="73">
        <f>IF(RES_hhdet_in_tes!M57=0,"",RES_hhdet_in_tes!M57/RES_hhdet_in_fec!M57)</f>
        <v>1.0056588919993958</v>
      </c>
      <c r="N57" s="73">
        <f>IF(RES_hhdet_in_tes!N57=0,"",RES_hhdet_in_tes!N57/RES_hhdet_in_fec!N57)</f>
        <v>1.0063214598462003</v>
      </c>
      <c r="O57" s="73">
        <f>IF(RES_hhdet_in_tes!O57=0,"",RES_hhdet_in_tes!O57/RES_hhdet_in_fec!O57)</f>
        <v>1.002027868643901</v>
      </c>
      <c r="P57" s="73">
        <f>IF(RES_hhdet_in_tes!P57=0,"",RES_hhdet_in_tes!P57/RES_hhdet_in_fec!P57)</f>
        <v>0.99143553807598384</v>
      </c>
      <c r="Q57" s="73">
        <f>IF(RES_hhdet_in_tes!Q57=0,"",RES_hhdet_in_tes!Q57/RES_hhdet_in_fec!Q57)</f>
        <v>0.95869322991723116</v>
      </c>
    </row>
    <row r="58" spans="1:17" ht="12" customHeight="1" x14ac:dyDescent="0.25">
      <c r="A58" s="158" t="s">
        <v>62</v>
      </c>
      <c r="B58" s="169"/>
      <c r="C58" s="169">
        <f>IF(RES_hhdet_in_tes!C58=0,"",RES_hhdet_in_tes!C58/RES_hhdet_in_fec!C58)</f>
        <v>0.80287356879278149</v>
      </c>
      <c r="D58" s="169">
        <f>IF(RES_hhdet_in_tes!D58=0,"",RES_hhdet_in_tes!D58/RES_hhdet_in_fec!D58)</f>
        <v>0.80601210273901036</v>
      </c>
      <c r="E58" s="169">
        <f>IF(RES_hhdet_in_tes!E58=0,"",RES_hhdet_in_tes!E58/RES_hhdet_in_fec!E58)</f>
        <v>0.80938302206368118</v>
      </c>
      <c r="F58" s="169">
        <f>IF(RES_hhdet_in_tes!F58=0,"",RES_hhdet_in_tes!F58/RES_hhdet_in_fec!F58)</f>
        <v>0.81308642312535007</v>
      </c>
      <c r="G58" s="169">
        <f>IF(RES_hhdet_in_tes!G58=0,"",RES_hhdet_in_tes!G58/RES_hhdet_in_fec!G58)</f>
        <v>0.81702100896361241</v>
      </c>
      <c r="H58" s="169">
        <f>IF(RES_hhdet_in_tes!H58=0,"",RES_hhdet_in_tes!H58/RES_hhdet_in_fec!H58)</f>
        <v>0.82088722300776962</v>
      </c>
      <c r="I58" s="169">
        <f>IF(RES_hhdet_in_tes!I58=0,"",RES_hhdet_in_tes!I58/RES_hhdet_in_fec!I58)</f>
        <v>0.82698681093263093</v>
      </c>
      <c r="J58" s="169">
        <f>IF(RES_hhdet_in_tes!J58=0,"",RES_hhdet_in_tes!J58/RES_hhdet_in_fec!J58)</f>
        <v>0.83474406548651214</v>
      </c>
      <c r="K58" s="169">
        <f>IF(RES_hhdet_in_tes!K58=0,"",RES_hhdet_in_tes!K58/RES_hhdet_in_fec!K58)</f>
        <v>0.83381677930324727</v>
      </c>
      <c r="L58" s="169">
        <f>IF(RES_hhdet_in_tes!L58=0,"",RES_hhdet_in_tes!L58/RES_hhdet_in_fec!L58)</f>
        <v>0.83454144718824197</v>
      </c>
      <c r="M58" s="169">
        <f>IF(RES_hhdet_in_tes!M58=0,"",RES_hhdet_in_tes!M58/RES_hhdet_in_fec!M58)</f>
        <v>0.8362482797730687</v>
      </c>
      <c r="N58" s="169">
        <f>IF(RES_hhdet_in_tes!N58=0,"",RES_hhdet_in_tes!N58/RES_hhdet_in_fec!N58)</f>
        <v>0.83508136727525262</v>
      </c>
      <c r="O58" s="169">
        <f>IF(RES_hhdet_in_tes!O58=0,"",RES_hhdet_in_tes!O58/RES_hhdet_in_fec!O58)</f>
        <v>0.83768364004090301</v>
      </c>
      <c r="P58" s="169">
        <f>IF(RES_hhdet_in_tes!P58=0,"",RES_hhdet_in_tes!P58/RES_hhdet_in_fec!P58)</f>
        <v>0.8425914800976968</v>
      </c>
      <c r="Q58" s="169">
        <f>IF(RES_hhdet_in_tes!Q58=0,"",RES_hhdet_in_tes!Q58/RES_hhdet_in_fec!Q58)</f>
        <v>0.84483776086939266</v>
      </c>
    </row>
    <row r="59" spans="1:17" ht="12" customHeight="1" x14ac:dyDescent="0.25">
      <c r="A59" s="23" t="s">
        <v>57</v>
      </c>
      <c r="B59" s="73"/>
      <c r="C59" s="73" t="str">
        <f>IF(RES_hhdet_in_tes!C59=0,"",RES_hhdet_in_tes!C59/RES_hhdet_in_fec!C59)</f>
        <v/>
      </c>
      <c r="D59" s="73" t="str">
        <f>IF(RES_hhdet_in_tes!D59=0,"",RES_hhdet_in_tes!D59/RES_hhdet_in_fec!D59)</f>
        <v/>
      </c>
      <c r="E59" s="73" t="str">
        <f>IF(RES_hhdet_in_tes!E59=0,"",RES_hhdet_in_tes!E59/RES_hhdet_in_fec!E59)</f>
        <v/>
      </c>
      <c r="F59" s="73" t="str">
        <f>IF(RES_hhdet_in_tes!F59=0,"",RES_hhdet_in_tes!F59/RES_hhdet_in_fec!F59)</f>
        <v/>
      </c>
      <c r="G59" s="73" t="str">
        <f>IF(RES_hhdet_in_tes!G59=0,"",RES_hhdet_in_tes!G59/RES_hhdet_in_fec!G59)</f>
        <v/>
      </c>
      <c r="H59" s="73" t="str">
        <f>IF(RES_hhdet_in_tes!H59=0,"",RES_hhdet_in_tes!H59/RES_hhdet_in_fec!H59)</f>
        <v/>
      </c>
      <c r="I59" s="73" t="str">
        <f>IF(RES_hhdet_in_tes!I59=0,"",RES_hhdet_in_tes!I59/RES_hhdet_in_fec!I59)</f>
        <v/>
      </c>
      <c r="J59" s="73" t="str">
        <f>IF(RES_hhdet_in_tes!J59=0,"",RES_hhdet_in_tes!J59/RES_hhdet_in_fec!J59)</f>
        <v/>
      </c>
      <c r="K59" s="73" t="str">
        <f>IF(RES_hhdet_in_tes!K59=0,"",RES_hhdet_in_tes!K59/RES_hhdet_in_fec!K59)</f>
        <v/>
      </c>
      <c r="L59" s="73" t="str">
        <f>IF(RES_hhdet_in_tes!L59=0,"",RES_hhdet_in_tes!L59/RES_hhdet_in_fec!L59)</f>
        <v/>
      </c>
      <c r="M59" s="73" t="str">
        <f>IF(RES_hhdet_in_tes!M59=0,"",RES_hhdet_in_tes!M59/RES_hhdet_in_fec!M59)</f>
        <v/>
      </c>
      <c r="N59" s="73" t="str">
        <f>IF(RES_hhdet_in_tes!N59=0,"",RES_hhdet_in_tes!N59/RES_hhdet_in_fec!N59)</f>
        <v/>
      </c>
      <c r="O59" s="73" t="str">
        <f>IF(RES_hhdet_in_tes!O59=0,"",RES_hhdet_in_tes!O59/RES_hhdet_in_fec!O59)</f>
        <v/>
      </c>
      <c r="P59" s="73" t="str">
        <f>IF(RES_hhdet_in_tes!P59=0,"",RES_hhdet_in_tes!P59/RES_hhdet_in_fec!P59)</f>
        <v/>
      </c>
      <c r="Q59" s="73" t="str">
        <f>IF(RES_hhdet_in_tes!Q59=0,"",RES_hhdet_in_tes!Q59/RES_hhdet_in_fec!Q59)</f>
        <v/>
      </c>
    </row>
    <row r="60" spans="1:17" ht="12" customHeight="1" x14ac:dyDescent="0.25">
      <c r="A60" s="29" t="s">
        <v>140</v>
      </c>
      <c r="B60" s="65"/>
      <c r="C60" s="65">
        <f>IF(RES_hhdet_in_tes!C60=0,"",RES_hhdet_in_tes!C60/RES_hhdet_in_fec!C60)</f>
        <v>0.80287356879278149</v>
      </c>
      <c r="D60" s="65">
        <f>IF(RES_hhdet_in_tes!D60=0,"",RES_hhdet_in_tes!D60/RES_hhdet_in_fec!D60)</f>
        <v>0.80601210273901036</v>
      </c>
      <c r="E60" s="65">
        <f>IF(RES_hhdet_in_tes!E60=0,"",RES_hhdet_in_tes!E60/RES_hhdet_in_fec!E60)</f>
        <v>0.80938302206368118</v>
      </c>
      <c r="F60" s="65">
        <f>IF(RES_hhdet_in_tes!F60=0,"",RES_hhdet_in_tes!F60/RES_hhdet_in_fec!F60)</f>
        <v>0.81308642312535007</v>
      </c>
      <c r="G60" s="65">
        <f>IF(RES_hhdet_in_tes!G60=0,"",RES_hhdet_in_tes!G60/RES_hhdet_in_fec!G60)</f>
        <v>0.81702100896361241</v>
      </c>
      <c r="H60" s="65">
        <f>IF(RES_hhdet_in_tes!H60=0,"",RES_hhdet_in_tes!H60/RES_hhdet_in_fec!H60)</f>
        <v>0.82088722300776962</v>
      </c>
      <c r="I60" s="65">
        <f>IF(RES_hhdet_in_tes!I60=0,"",RES_hhdet_in_tes!I60/RES_hhdet_in_fec!I60)</f>
        <v>0.82698681093263093</v>
      </c>
      <c r="J60" s="65">
        <f>IF(RES_hhdet_in_tes!J60=0,"",RES_hhdet_in_tes!J60/RES_hhdet_in_fec!J60)</f>
        <v>0.83474406548651214</v>
      </c>
      <c r="K60" s="65">
        <f>IF(RES_hhdet_in_tes!K60=0,"",RES_hhdet_in_tes!K60/RES_hhdet_in_fec!K60)</f>
        <v>0.83381677930324727</v>
      </c>
      <c r="L60" s="65">
        <f>IF(RES_hhdet_in_tes!L60=0,"",RES_hhdet_in_tes!L60/RES_hhdet_in_fec!L60)</f>
        <v>0.83454144718824197</v>
      </c>
      <c r="M60" s="65">
        <f>IF(RES_hhdet_in_tes!M60=0,"",RES_hhdet_in_tes!M60/RES_hhdet_in_fec!M60)</f>
        <v>0.8362482797730687</v>
      </c>
      <c r="N60" s="65">
        <f>IF(RES_hhdet_in_tes!N60=0,"",RES_hhdet_in_tes!N60/RES_hhdet_in_fec!N60)</f>
        <v>0.83508136727525262</v>
      </c>
      <c r="O60" s="65">
        <f>IF(RES_hhdet_in_tes!O60=0,"",RES_hhdet_in_tes!O60/RES_hhdet_in_fec!O60)</f>
        <v>0.83768364004090301</v>
      </c>
      <c r="P60" s="65">
        <f>IF(RES_hhdet_in_tes!P60=0,"",RES_hhdet_in_tes!P60/RES_hhdet_in_fec!P60)</f>
        <v>0.8425914800976968</v>
      </c>
      <c r="Q60" s="65">
        <f>IF(RES_hhdet_in_tes!Q60=0,"",RES_hhdet_in_tes!Q60/RES_hhdet_in_fec!Q60)</f>
        <v>0.84483776086939266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75"/>
      <c r="C62" s="175" t="str">
        <f>IF(RES_hhdet_in_tes!C62=0,"",RES_hhdet_in_tes!C62/RES_hhdet_in_fec!C62)</f>
        <v/>
      </c>
      <c r="D62" s="175" t="str">
        <f>IF(RES_hhdet_in_tes!D62=0,"",RES_hhdet_in_tes!D62/RES_hhdet_in_fec!D62)</f>
        <v/>
      </c>
      <c r="E62" s="175" t="str">
        <f>IF(RES_hhdet_in_tes!E62=0,"",RES_hhdet_in_tes!E62/RES_hhdet_in_fec!E62)</f>
        <v/>
      </c>
      <c r="F62" s="175" t="str">
        <f>IF(RES_hhdet_in_tes!F62=0,"",RES_hhdet_in_tes!F62/RES_hhdet_in_fec!F62)</f>
        <v/>
      </c>
      <c r="G62" s="175" t="str">
        <f>IF(RES_hhdet_in_tes!G62=0,"",RES_hhdet_in_tes!G62/RES_hhdet_in_fec!G62)</f>
        <v/>
      </c>
      <c r="H62" s="175" t="str">
        <f>IF(RES_hhdet_in_tes!H62=0,"",RES_hhdet_in_tes!H62/RES_hhdet_in_fec!H62)</f>
        <v/>
      </c>
      <c r="I62" s="175" t="str">
        <f>IF(RES_hhdet_in_tes!I62=0,"",RES_hhdet_in_tes!I62/RES_hhdet_in_fec!I62)</f>
        <v/>
      </c>
      <c r="J62" s="175" t="str">
        <f>IF(RES_hhdet_in_tes!J62=0,"",RES_hhdet_in_tes!J62/RES_hhdet_in_fec!J62)</f>
        <v/>
      </c>
      <c r="K62" s="175" t="str">
        <f>IF(RES_hhdet_in_tes!K62=0,"",RES_hhdet_in_tes!K62/RES_hhdet_in_fec!K62)</f>
        <v/>
      </c>
      <c r="L62" s="175" t="str">
        <f>IF(RES_hhdet_in_tes!L62=0,"",RES_hhdet_in_tes!L62/RES_hhdet_in_fec!L62)</f>
        <v/>
      </c>
      <c r="M62" s="175" t="str">
        <f>IF(RES_hhdet_in_tes!M62=0,"",RES_hhdet_in_tes!M62/RES_hhdet_in_fec!M62)</f>
        <v/>
      </c>
      <c r="N62" s="175" t="str">
        <f>IF(RES_hhdet_in_tes!N62=0,"",RES_hhdet_in_tes!N62/RES_hhdet_in_fec!N62)</f>
        <v/>
      </c>
      <c r="O62" s="175" t="str">
        <f>IF(RES_hhdet_in_tes!O62=0,"",RES_hhdet_in_tes!O62/RES_hhdet_in_fec!O62)</f>
        <v/>
      </c>
      <c r="P62" s="175" t="str">
        <f>IF(RES_hhdet_in_tes!P62=0,"",RES_hhdet_in_tes!P62/RES_hhdet_in_fec!P62)</f>
        <v/>
      </c>
      <c r="Q62" s="175" t="str">
        <f>IF(RES_hhdet_in_tes!Q62=0,"",RES_hhdet_in_tes!Q62/RES_hhdet_in_fec!Q62)</f>
        <v/>
      </c>
    </row>
    <row r="63" spans="1:17" ht="12.95" customHeight="1" x14ac:dyDescent="0.25">
      <c r="A63" s="158" t="s">
        <v>65</v>
      </c>
      <c r="B63" s="169"/>
      <c r="C63" s="169" t="str">
        <f>IF(RES_hhdet_in_tes!C63=0,"",RES_hhdet_in_tes!C63/RES_hhdet_in_fec!C63)</f>
        <v/>
      </c>
      <c r="D63" s="169" t="str">
        <f>IF(RES_hhdet_in_tes!D63=0,"",RES_hhdet_in_tes!D63/RES_hhdet_in_fec!D63)</f>
        <v/>
      </c>
      <c r="E63" s="169" t="str">
        <f>IF(RES_hhdet_in_tes!E63=0,"",RES_hhdet_in_tes!E63/RES_hhdet_in_fec!E63)</f>
        <v/>
      </c>
      <c r="F63" s="169" t="str">
        <f>IF(RES_hhdet_in_tes!F63=0,"",RES_hhdet_in_tes!F63/RES_hhdet_in_fec!F63)</f>
        <v/>
      </c>
      <c r="G63" s="169" t="str">
        <f>IF(RES_hhdet_in_tes!G63=0,"",RES_hhdet_in_tes!G63/RES_hhdet_in_fec!G63)</f>
        <v/>
      </c>
      <c r="H63" s="169" t="str">
        <f>IF(RES_hhdet_in_tes!H63=0,"",RES_hhdet_in_tes!H63/RES_hhdet_in_fec!H63)</f>
        <v/>
      </c>
      <c r="I63" s="169" t="str">
        <f>IF(RES_hhdet_in_tes!I63=0,"",RES_hhdet_in_tes!I63/RES_hhdet_in_fec!I63)</f>
        <v/>
      </c>
      <c r="J63" s="169" t="str">
        <f>IF(RES_hhdet_in_tes!J63=0,"",RES_hhdet_in_tes!J63/RES_hhdet_in_fec!J63)</f>
        <v/>
      </c>
      <c r="K63" s="169" t="str">
        <f>IF(RES_hhdet_in_tes!K63=0,"",RES_hhdet_in_tes!K63/RES_hhdet_in_fec!K63)</f>
        <v/>
      </c>
      <c r="L63" s="169" t="str">
        <f>IF(RES_hhdet_in_tes!L63=0,"",RES_hhdet_in_tes!L63/RES_hhdet_in_fec!L63)</f>
        <v/>
      </c>
      <c r="M63" s="169" t="str">
        <f>IF(RES_hhdet_in_tes!M63=0,"",RES_hhdet_in_tes!M63/RES_hhdet_in_fec!M63)</f>
        <v/>
      </c>
      <c r="N63" s="169" t="str">
        <f>IF(RES_hhdet_in_tes!N63=0,"",RES_hhdet_in_tes!N63/RES_hhdet_in_fec!N63)</f>
        <v/>
      </c>
      <c r="O63" s="169" t="str">
        <f>IF(RES_hhdet_in_tes!O63=0,"",RES_hhdet_in_tes!O63/RES_hhdet_in_fec!O63)</f>
        <v/>
      </c>
      <c r="P63" s="169" t="str">
        <f>IF(RES_hhdet_in_tes!P63=0,"",RES_hhdet_in_tes!P63/RES_hhdet_in_fec!P63)</f>
        <v/>
      </c>
      <c r="Q63" s="169" t="str">
        <f>IF(RES_hhdet_in_tes!Q63=0,"",RES_hhdet_in_tes!Q63/RES_hhdet_in_fec!Q63)</f>
        <v/>
      </c>
    </row>
    <row r="64" spans="1:17" ht="12" customHeight="1" x14ac:dyDescent="0.25">
      <c r="A64" s="23" t="s">
        <v>161</v>
      </c>
      <c r="B64" s="73"/>
      <c r="C64" s="73" t="str">
        <f>IF(RES_hhdet_in_tes!C64=0,"",RES_hhdet_in_tes!C64/RES_hhdet_in_fec!C64)</f>
        <v/>
      </c>
      <c r="D64" s="73" t="str">
        <f>IF(RES_hhdet_in_tes!D64=0,"",RES_hhdet_in_tes!D64/RES_hhdet_in_fec!D64)</f>
        <v/>
      </c>
      <c r="E64" s="73" t="str">
        <f>IF(RES_hhdet_in_tes!E64=0,"",RES_hhdet_in_tes!E64/RES_hhdet_in_fec!E64)</f>
        <v/>
      </c>
      <c r="F64" s="73" t="str">
        <f>IF(RES_hhdet_in_tes!F64=0,"",RES_hhdet_in_tes!F64/RES_hhdet_in_fec!F64)</f>
        <v/>
      </c>
      <c r="G64" s="73" t="str">
        <f>IF(RES_hhdet_in_tes!G64=0,"",RES_hhdet_in_tes!G64/RES_hhdet_in_fec!G64)</f>
        <v/>
      </c>
      <c r="H64" s="73" t="str">
        <f>IF(RES_hhdet_in_tes!H64=0,"",RES_hhdet_in_tes!H64/RES_hhdet_in_fec!H64)</f>
        <v/>
      </c>
      <c r="I64" s="73" t="str">
        <f>IF(RES_hhdet_in_tes!I64=0,"",RES_hhdet_in_tes!I64/RES_hhdet_in_fec!I64)</f>
        <v/>
      </c>
      <c r="J64" s="73" t="str">
        <f>IF(RES_hhdet_in_tes!J64=0,"",RES_hhdet_in_tes!J64/RES_hhdet_in_fec!J64)</f>
        <v/>
      </c>
      <c r="K64" s="73" t="str">
        <f>IF(RES_hhdet_in_tes!K64=0,"",RES_hhdet_in_tes!K64/RES_hhdet_in_fec!K64)</f>
        <v/>
      </c>
      <c r="L64" s="73" t="str">
        <f>IF(RES_hhdet_in_tes!L64=0,"",RES_hhdet_in_tes!L64/RES_hhdet_in_fec!L64)</f>
        <v/>
      </c>
      <c r="M64" s="73" t="str">
        <f>IF(RES_hhdet_in_tes!M64=0,"",RES_hhdet_in_tes!M64/RES_hhdet_in_fec!M64)</f>
        <v/>
      </c>
      <c r="N64" s="73" t="str">
        <f>IF(RES_hhdet_in_tes!N64=0,"",RES_hhdet_in_tes!N64/RES_hhdet_in_fec!N64)</f>
        <v/>
      </c>
      <c r="O64" s="73" t="str">
        <f>IF(RES_hhdet_in_tes!O64=0,"",RES_hhdet_in_tes!O64/RES_hhdet_in_fec!O64)</f>
        <v/>
      </c>
      <c r="P64" s="73" t="str">
        <f>IF(RES_hhdet_in_tes!P64=0,"",RES_hhdet_in_tes!P64/RES_hhdet_in_fec!P64)</f>
        <v/>
      </c>
      <c r="Q64" s="73" t="str">
        <f>IF(RES_hhdet_in_tes!Q64=0,"",RES_hhdet_in_tes!Q64/RES_hhdet_in_fec!Q64)</f>
        <v/>
      </c>
    </row>
    <row r="65" spans="1:17" ht="12" customHeight="1" x14ac:dyDescent="0.25">
      <c r="A65" s="23" t="s">
        <v>60</v>
      </c>
      <c r="B65" s="73"/>
      <c r="C65" s="73" t="str">
        <f>IF(RES_hhdet_in_tes!C65=0,"",RES_hhdet_in_tes!C65/RES_hhdet_in_fec!C65)</f>
        <v/>
      </c>
      <c r="D65" s="73" t="str">
        <f>IF(RES_hhdet_in_tes!D65=0,"",RES_hhdet_in_tes!D65/RES_hhdet_in_fec!D65)</f>
        <v/>
      </c>
      <c r="E65" s="73" t="str">
        <f>IF(RES_hhdet_in_tes!E65=0,"",RES_hhdet_in_tes!E65/RES_hhdet_in_fec!E65)</f>
        <v/>
      </c>
      <c r="F65" s="73" t="str">
        <f>IF(RES_hhdet_in_tes!F65=0,"",RES_hhdet_in_tes!F65/RES_hhdet_in_fec!F65)</f>
        <v/>
      </c>
      <c r="G65" s="73" t="str">
        <f>IF(RES_hhdet_in_tes!G65=0,"",RES_hhdet_in_tes!G65/RES_hhdet_in_fec!G65)</f>
        <v/>
      </c>
      <c r="H65" s="73" t="str">
        <f>IF(RES_hhdet_in_tes!H65=0,"",RES_hhdet_in_tes!H65/RES_hhdet_in_fec!H65)</f>
        <v/>
      </c>
      <c r="I65" s="73" t="str">
        <f>IF(RES_hhdet_in_tes!I65=0,"",RES_hhdet_in_tes!I65/RES_hhdet_in_fec!I65)</f>
        <v/>
      </c>
      <c r="J65" s="73" t="str">
        <f>IF(RES_hhdet_in_tes!J65=0,"",RES_hhdet_in_tes!J65/RES_hhdet_in_fec!J65)</f>
        <v/>
      </c>
      <c r="K65" s="73" t="str">
        <f>IF(RES_hhdet_in_tes!K65=0,"",RES_hhdet_in_tes!K65/RES_hhdet_in_fec!K65)</f>
        <v/>
      </c>
      <c r="L65" s="73" t="str">
        <f>IF(RES_hhdet_in_tes!L65=0,"",RES_hhdet_in_tes!L65/RES_hhdet_in_fec!L65)</f>
        <v/>
      </c>
      <c r="M65" s="73" t="str">
        <f>IF(RES_hhdet_in_tes!M65=0,"",RES_hhdet_in_tes!M65/RES_hhdet_in_fec!M65)</f>
        <v/>
      </c>
      <c r="N65" s="73" t="str">
        <f>IF(RES_hhdet_in_tes!N65=0,"",RES_hhdet_in_tes!N65/RES_hhdet_in_fec!N65)</f>
        <v/>
      </c>
      <c r="O65" s="73" t="str">
        <f>IF(RES_hhdet_in_tes!O65=0,"",RES_hhdet_in_tes!O65/RES_hhdet_in_fec!O65)</f>
        <v/>
      </c>
      <c r="P65" s="73" t="str">
        <f>IF(RES_hhdet_in_tes!P65=0,"",RES_hhdet_in_tes!P65/RES_hhdet_in_fec!P65)</f>
        <v/>
      </c>
      <c r="Q65" s="73" t="str">
        <f>IF(RES_hhdet_in_tes!Q65=0,"",RES_hhdet_in_tes!Q65/RES_hhdet_in_fec!Q65)</f>
        <v/>
      </c>
    </row>
    <row r="66" spans="1:17" ht="12.95" customHeight="1" x14ac:dyDescent="0.25">
      <c r="A66" s="158" t="s">
        <v>112</v>
      </c>
      <c r="B66" s="169"/>
      <c r="C66" s="169" t="str">
        <f>IF(RES_hhdet_in_tes!C66=0,"",RES_hhdet_in_tes!C66/RES_hhdet_in_fec!C66)</f>
        <v/>
      </c>
      <c r="D66" s="169" t="str">
        <f>IF(RES_hhdet_in_tes!D66=0,"",RES_hhdet_in_tes!D66/RES_hhdet_in_fec!D66)</f>
        <v/>
      </c>
      <c r="E66" s="169" t="str">
        <f>IF(RES_hhdet_in_tes!E66=0,"",RES_hhdet_in_tes!E66/RES_hhdet_in_fec!E66)</f>
        <v/>
      </c>
      <c r="F66" s="169" t="str">
        <f>IF(RES_hhdet_in_tes!F66=0,"",RES_hhdet_in_tes!F66/RES_hhdet_in_fec!F66)</f>
        <v/>
      </c>
      <c r="G66" s="169" t="str">
        <f>IF(RES_hhdet_in_tes!G66=0,"",RES_hhdet_in_tes!G66/RES_hhdet_in_fec!G66)</f>
        <v/>
      </c>
      <c r="H66" s="169" t="str">
        <f>IF(RES_hhdet_in_tes!H66=0,"",RES_hhdet_in_tes!H66/RES_hhdet_in_fec!H66)</f>
        <v/>
      </c>
      <c r="I66" s="169" t="str">
        <f>IF(RES_hhdet_in_tes!I66=0,"",RES_hhdet_in_tes!I66/RES_hhdet_in_fec!I66)</f>
        <v/>
      </c>
      <c r="J66" s="169" t="str">
        <f>IF(RES_hhdet_in_tes!J66=0,"",RES_hhdet_in_tes!J66/RES_hhdet_in_fec!J66)</f>
        <v/>
      </c>
      <c r="K66" s="169" t="str">
        <f>IF(RES_hhdet_in_tes!K66=0,"",RES_hhdet_in_tes!K66/RES_hhdet_in_fec!K66)</f>
        <v/>
      </c>
      <c r="L66" s="169" t="str">
        <f>IF(RES_hhdet_in_tes!L66=0,"",RES_hhdet_in_tes!L66/RES_hhdet_in_fec!L66)</f>
        <v/>
      </c>
      <c r="M66" s="169" t="str">
        <f>IF(RES_hhdet_in_tes!M66=0,"",RES_hhdet_in_tes!M66/RES_hhdet_in_fec!M66)</f>
        <v/>
      </c>
      <c r="N66" s="169" t="str">
        <f>IF(RES_hhdet_in_tes!N66=0,"",RES_hhdet_in_tes!N66/RES_hhdet_in_fec!N66)</f>
        <v/>
      </c>
      <c r="O66" s="169" t="str">
        <f>IF(RES_hhdet_in_tes!O66=0,"",RES_hhdet_in_tes!O66/RES_hhdet_in_fec!O66)</f>
        <v/>
      </c>
      <c r="P66" s="169" t="str">
        <f>IF(RES_hhdet_in_tes!P66=0,"",RES_hhdet_in_tes!P66/RES_hhdet_in_fec!P66)</f>
        <v/>
      </c>
      <c r="Q66" s="169" t="str">
        <f>IF(RES_hhdet_in_tes!Q66=0,"",RES_hhdet_in_tes!Q66/RES_hhdet_in_fec!Q66)</f>
        <v/>
      </c>
    </row>
    <row r="67" spans="1:17" ht="12" customHeight="1" x14ac:dyDescent="0.25">
      <c r="A67" s="23" t="s">
        <v>60</v>
      </c>
      <c r="B67" s="73"/>
      <c r="C67" s="73" t="str">
        <f>IF(RES_hhdet_in_tes!C67=0,"",RES_hhdet_in_tes!C67/RES_hhdet_in_fec!C67)</f>
        <v/>
      </c>
      <c r="D67" s="73" t="str">
        <f>IF(RES_hhdet_in_tes!D67=0,"",RES_hhdet_in_tes!D67/RES_hhdet_in_fec!D67)</f>
        <v/>
      </c>
      <c r="E67" s="73" t="str">
        <f>IF(RES_hhdet_in_tes!E67=0,"",RES_hhdet_in_tes!E67/RES_hhdet_in_fec!E67)</f>
        <v/>
      </c>
      <c r="F67" s="73" t="str">
        <f>IF(RES_hhdet_in_tes!F67=0,"",RES_hhdet_in_tes!F67/RES_hhdet_in_fec!F67)</f>
        <v/>
      </c>
      <c r="G67" s="73" t="str">
        <f>IF(RES_hhdet_in_tes!G67=0,"",RES_hhdet_in_tes!G67/RES_hhdet_in_fec!G67)</f>
        <v/>
      </c>
      <c r="H67" s="73" t="str">
        <f>IF(RES_hhdet_in_tes!H67=0,"",RES_hhdet_in_tes!H67/RES_hhdet_in_fec!H67)</f>
        <v/>
      </c>
      <c r="I67" s="73" t="str">
        <f>IF(RES_hhdet_in_tes!I67=0,"",RES_hhdet_in_tes!I67/RES_hhdet_in_fec!I67)</f>
        <v/>
      </c>
      <c r="J67" s="73" t="str">
        <f>IF(RES_hhdet_in_tes!J67=0,"",RES_hhdet_in_tes!J67/RES_hhdet_in_fec!J67)</f>
        <v/>
      </c>
      <c r="K67" s="73" t="str">
        <f>IF(RES_hhdet_in_tes!K67=0,"",RES_hhdet_in_tes!K67/RES_hhdet_in_fec!K67)</f>
        <v/>
      </c>
      <c r="L67" s="73" t="str">
        <f>IF(RES_hhdet_in_tes!L67=0,"",RES_hhdet_in_tes!L67/RES_hhdet_in_fec!L67)</f>
        <v/>
      </c>
      <c r="M67" s="73" t="str">
        <f>IF(RES_hhdet_in_tes!M67=0,"",RES_hhdet_in_tes!M67/RES_hhdet_in_fec!M67)</f>
        <v/>
      </c>
      <c r="N67" s="73" t="str">
        <f>IF(RES_hhdet_in_tes!N67=0,"",RES_hhdet_in_tes!N67/RES_hhdet_in_fec!N67)</f>
        <v/>
      </c>
      <c r="O67" s="73" t="str">
        <f>IF(RES_hhdet_in_tes!O67=0,"",RES_hhdet_in_tes!O67/RES_hhdet_in_fec!O67)</f>
        <v/>
      </c>
      <c r="P67" s="73" t="str">
        <f>IF(RES_hhdet_in_tes!P67=0,"",RES_hhdet_in_tes!P67/RES_hhdet_in_fec!P67)</f>
        <v/>
      </c>
      <c r="Q67" s="73" t="str">
        <f>IF(RES_hhdet_in_tes!Q67=0,"",RES_hhdet_in_tes!Q67/RES_hhdet_in_fec!Q67)</f>
        <v/>
      </c>
    </row>
    <row r="68" spans="1:17" ht="12" customHeight="1" x14ac:dyDescent="0.25">
      <c r="A68" s="158" t="s">
        <v>63</v>
      </c>
      <c r="B68" s="169"/>
      <c r="C68" s="169" t="str">
        <f>IF(RES_hhdet_in_tes!C68=0,"",RES_hhdet_in_tes!C68/RES_hhdet_in_fec!C68)</f>
        <v/>
      </c>
      <c r="D68" s="169" t="str">
        <f>IF(RES_hhdet_in_tes!D68=0,"",RES_hhdet_in_tes!D68/RES_hhdet_in_fec!D68)</f>
        <v/>
      </c>
      <c r="E68" s="169" t="str">
        <f>IF(RES_hhdet_in_tes!E68=0,"",RES_hhdet_in_tes!E68/RES_hhdet_in_fec!E68)</f>
        <v/>
      </c>
      <c r="F68" s="169" t="str">
        <f>IF(RES_hhdet_in_tes!F68=0,"",RES_hhdet_in_tes!F68/RES_hhdet_in_fec!F68)</f>
        <v/>
      </c>
      <c r="G68" s="169" t="str">
        <f>IF(RES_hhdet_in_tes!G68=0,"",RES_hhdet_in_tes!G68/RES_hhdet_in_fec!G68)</f>
        <v/>
      </c>
      <c r="H68" s="169" t="str">
        <f>IF(RES_hhdet_in_tes!H68=0,"",RES_hhdet_in_tes!H68/RES_hhdet_in_fec!H68)</f>
        <v/>
      </c>
      <c r="I68" s="169" t="str">
        <f>IF(RES_hhdet_in_tes!I68=0,"",RES_hhdet_in_tes!I68/RES_hhdet_in_fec!I68)</f>
        <v/>
      </c>
      <c r="J68" s="169" t="str">
        <f>IF(RES_hhdet_in_tes!J68=0,"",RES_hhdet_in_tes!J68/RES_hhdet_in_fec!J68)</f>
        <v/>
      </c>
      <c r="K68" s="169" t="str">
        <f>IF(RES_hhdet_in_tes!K68=0,"",RES_hhdet_in_tes!K68/RES_hhdet_in_fec!K68)</f>
        <v/>
      </c>
      <c r="L68" s="169" t="str">
        <f>IF(RES_hhdet_in_tes!L68=0,"",RES_hhdet_in_tes!L68/RES_hhdet_in_fec!L68)</f>
        <v/>
      </c>
      <c r="M68" s="169" t="str">
        <f>IF(RES_hhdet_in_tes!M68=0,"",RES_hhdet_in_tes!M68/RES_hhdet_in_fec!M68)</f>
        <v/>
      </c>
      <c r="N68" s="169" t="str">
        <f>IF(RES_hhdet_in_tes!N68=0,"",RES_hhdet_in_tes!N68/RES_hhdet_in_fec!N68)</f>
        <v/>
      </c>
      <c r="O68" s="169" t="str">
        <f>IF(RES_hhdet_in_tes!O68=0,"",RES_hhdet_in_tes!O68/RES_hhdet_in_fec!O68)</f>
        <v/>
      </c>
      <c r="P68" s="169" t="str">
        <f>IF(RES_hhdet_in_tes!P68=0,"",RES_hhdet_in_tes!P68/RES_hhdet_in_fec!P68)</f>
        <v/>
      </c>
      <c r="Q68" s="169" t="str">
        <f>IF(RES_hhdet_in_tes!Q68=0,"",RES_hhdet_in_tes!Q68/RES_hhdet_in_fec!Q68)</f>
        <v/>
      </c>
    </row>
    <row r="69" spans="1:17" ht="12" customHeight="1" x14ac:dyDescent="0.25">
      <c r="A69" s="167" t="s">
        <v>160</v>
      </c>
      <c r="B69" s="174"/>
      <c r="C69" s="174" t="str">
        <f>IF(RES_hhdet_in_tes!C69=0,"",RES_hhdet_in_tes!C69/RES_hhdet_in_fec!C69)</f>
        <v/>
      </c>
      <c r="D69" s="174" t="str">
        <f>IF(RES_hhdet_in_tes!D69=0,"",RES_hhdet_in_tes!D69/RES_hhdet_in_fec!D69)</f>
        <v/>
      </c>
      <c r="E69" s="174" t="str">
        <f>IF(RES_hhdet_in_tes!E69=0,"",RES_hhdet_in_tes!E69/RES_hhdet_in_fec!E69)</f>
        <v/>
      </c>
      <c r="F69" s="174" t="str">
        <f>IF(RES_hhdet_in_tes!F69=0,"",RES_hhdet_in_tes!F69/RES_hhdet_in_fec!F69)</f>
        <v/>
      </c>
      <c r="G69" s="174" t="str">
        <f>IF(RES_hhdet_in_tes!G69=0,"",RES_hhdet_in_tes!G69/RES_hhdet_in_fec!G69)</f>
        <v/>
      </c>
      <c r="H69" s="174" t="str">
        <f>IF(RES_hhdet_in_tes!H69=0,"",RES_hhdet_in_tes!H69/RES_hhdet_in_fec!H69)</f>
        <v/>
      </c>
      <c r="I69" s="174" t="str">
        <f>IF(RES_hhdet_in_tes!I69=0,"",RES_hhdet_in_tes!I69/RES_hhdet_in_fec!I69)</f>
        <v/>
      </c>
      <c r="J69" s="174" t="str">
        <f>IF(RES_hhdet_in_tes!J69=0,"",RES_hhdet_in_tes!J69/RES_hhdet_in_fec!J69)</f>
        <v/>
      </c>
      <c r="K69" s="174" t="str">
        <f>IF(RES_hhdet_in_tes!K69=0,"",RES_hhdet_in_tes!K69/RES_hhdet_in_fec!K69)</f>
        <v/>
      </c>
      <c r="L69" s="174" t="str">
        <f>IF(RES_hhdet_in_tes!L69=0,"",RES_hhdet_in_tes!L69/RES_hhdet_in_fec!L69)</f>
        <v/>
      </c>
      <c r="M69" s="174" t="str">
        <f>IF(RES_hhdet_in_tes!M69=0,"",RES_hhdet_in_tes!M69/RES_hhdet_in_fec!M69)</f>
        <v/>
      </c>
      <c r="N69" s="174" t="str">
        <f>IF(RES_hhdet_in_tes!N69=0,"",RES_hhdet_in_tes!N69/RES_hhdet_in_fec!N69)</f>
        <v/>
      </c>
      <c r="O69" s="174" t="str">
        <f>IF(RES_hhdet_in_tes!O69=0,"",RES_hhdet_in_tes!O69/RES_hhdet_in_fec!O69)</f>
        <v/>
      </c>
      <c r="P69" s="174" t="str">
        <f>IF(RES_hhdet_in_tes!P69=0,"",RES_hhdet_in_tes!P69/RES_hhdet_in_fec!P69)</f>
        <v/>
      </c>
      <c r="Q69" s="174" t="str">
        <f>IF(RES_hhdet_in_tes!Q69=0,"",RES_hhdet_in_tes!Q69/RES_hhdet_in_fec!Q69)</f>
        <v/>
      </c>
    </row>
    <row r="70" spans="1:17" ht="12" customHeight="1" x14ac:dyDescent="0.25">
      <c r="A70" s="167" t="s">
        <v>159</v>
      </c>
      <c r="B70" s="174"/>
      <c r="C70" s="174" t="str">
        <f>IF(RES_hhdet_in_tes!C70=0,"",RES_hhdet_in_tes!C70/RES_hhdet_in_fec!C70)</f>
        <v/>
      </c>
      <c r="D70" s="174" t="str">
        <f>IF(RES_hhdet_in_tes!D70=0,"",RES_hhdet_in_tes!D70/RES_hhdet_in_fec!D70)</f>
        <v/>
      </c>
      <c r="E70" s="174" t="str">
        <f>IF(RES_hhdet_in_tes!E70=0,"",RES_hhdet_in_tes!E70/RES_hhdet_in_fec!E70)</f>
        <v/>
      </c>
      <c r="F70" s="174" t="str">
        <f>IF(RES_hhdet_in_tes!F70=0,"",RES_hhdet_in_tes!F70/RES_hhdet_in_fec!F70)</f>
        <v/>
      </c>
      <c r="G70" s="174" t="str">
        <f>IF(RES_hhdet_in_tes!G70=0,"",RES_hhdet_in_tes!G70/RES_hhdet_in_fec!G70)</f>
        <v/>
      </c>
      <c r="H70" s="174" t="str">
        <f>IF(RES_hhdet_in_tes!H70=0,"",RES_hhdet_in_tes!H70/RES_hhdet_in_fec!H70)</f>
        <v/>
      </c>
      <c r="I70" s="174" t="str">
        <f>IF(RES_hhdet_in_tes!I70=0,"",RES_hhdet_in_tes!I70/RES_hhdet_in_fec!I70)</f>
        <v/>
      </c>
      <c r="J70" s="174" t="str">
        <f>IF(RES_hhdet_in_tes!J70=0,"",RES_hhdet_in_tes!J70/RES_hhdet_in_fec!J70)</f>
        <v/>
      </c>
      <c r="K70" s="174" t="str">
        <f>IF(RES_hhdet_in_tes!K70=0,"",RES_hhdet_in_tes!K70/RES_hhdet_in_fec!K70)</f>
        <v/>
      </c>
      <c r="L70" s="174" t="str">
        <f>IF(RES_hhdet_in_tes!L70=0,"",RES_hhdet_in_tes!L70/RES_hhdet_in_fec!L70)</f>
        <v/>
      </c>
      <c r="M70" s="174" t="str">
        <f>IF(RES_hhdet_in_tes!M70=0,"",RES_hhdet_in_tes!M70/RES_hhdet_in_fec!M70)</f>
        <v/>
      </c>
      <c r="N70" s="174" t="str">
        <f>IF(RES_hhdet_in_tes!N70=0,"",RES_hhdet_in_tes!N70/RES_hhdet_in_fec!N70)</f>
        <v/>
      </c>
      <c r="O70" s="174" t="str">
        <f>IF(RES_hhdet_in_tes!O70=0,"",RES_hhdet_in_tes!O70/RES_hhdet_in_fec!O70)</f>
        <v/>
      </c>
      <c r="P70" s="174" t="str">
        <f>IF(RES_hhdet_in_tes!P70=0,"",RES_hhdet_in_tes!P70/RES_hhdet_in_fec!P70)</f>
        <v/>
      </c>
      <c r="Q70" s="174" t="str">
        <f>IF(RES_hhdet_in_tes!Q70=0,"",RES_hhdet_in_tes!Q70/RES_hhdet_in_fec!Q70)</f>
        <v/>
      </c>
    </row>
    <row r="71" spans="1:17" ht="12" customHeight="1" x14ac:dyDescent="0.25">
      <c r="A71" s="166" t="s">
        <v>109</v>
      </c>
      <c r="B71" s="173"/>
      <c r="C71" s="173" t="str">
        <f>IF(RES_hhdet_in_tes!C71=0,"",RES_hhdet_in_tes!C71/RES_hhdet_in_fec!C71)</f>
        <v/>
      </c>
      <c r="D71" s="173" t="str">
        <f>IF(RES_hhdet_in_tes!D71=0,"",RES_hhdet_in_tes!D71/RES_hhdet_in_fec!D71)</f>
        <v/>
      </c>
      <c r="E71" s="173" t="str">
        <f>IF(RES_hhdet_in_tes!E71=0,"",RES_hhdet_in_tes!E71/RES_hhdet_in_fec!E71)</f>
        <v/>
      </c>
      <c r="F71" s="173" t="str">
        <f>IF(RES_hhdet_in_tes!F71=0,"",RES_hhdet_in_tes!F71/RES_hhdet_in_fec!F71)</f>
        <v/>
      </c>
      <c r="G71" s="173" t="str">
        <f>IF(RES_hhdet_in_tes!G71=0,"",RES_hhdet_in_tes!G71/RES_hhdet_in_fec!G71)</f>
        <v/>
      </c>
      <c r="H71" s="173" t="str">
        <f>IF(RES_hhdet_in_tes!H71=0,"",RES_hhdet_in_tes!H71/RES_hhdet_in_fec!H71)</f>
        <v/>
      </c>
      <c r="I71" s="173" t="str">
        <f>IF(RES_hhdet_in_tes!I71=0,"",RES_hhdet_in_tes!I71/RES_hhdet_in_fec!I71)</f>
        <v/>
      </c>
      <c r="J71" s="173" t="str">
        <f>IF(RES_hhdet_in_tes!J71=0,"",RES_hhdet_in_tes!J71/RES_hhdet_in_fec!J71)</f>
        <v/>
      </c>
      <c r="K71" s="173" t="str">
        <f>IF(RES_hhdet_in_tes!K71=0,"",RES_hhdet_in_tes!K71/RES_hhdet_in_fec!K71)</f>
        <v/>
      </c>
      <c r="L71" s="173" t="str">
        <f>IF(RES_hhdet_in_tes!L71=0,"",RES_hhdet_in_tes!L71/RES_hhdet_in_fec!L71)</f>
        <v/>
      </c>
      <c r="M71" s="173" t="str">
        <f>IF(RES_hhdet_in_tes!M71=0,"",RES_hhdet_in_tes!M71/RES_hhdet_in_fec!M71)</f>
        <v/>
      </c>
      <c r="N71" s="173" t="str">
        <f>IF(RES_hhdet_in_tes!N71=0,"",RES_hhdet_in_tes!N71/RES_hhdet_in_fec!N71)</f>
        <v/>
      </c>
      <c r="O71" s="173" t="str">
        <f>IF(RES_hhdet_in_tes!O71=0,"",RES_hhdet_in_tes!O71/RES_hhdet_in_fec!O71)</f>
        <v/>
      </c>
      <c r="P71" s="173" t="str">
        <f>IF(RES_hhdet_in_tes!P71=0,"",RES_hhdet_in_tes!P71/RES_hhdet_in_fec!P71)</f>
        <v/>
      </c>
      <c r="Q71" s="173" t="str">
        <f>IF(RES_hhdet_in_tes!Q71=0,"",RES_hhdet_in_tes!Q71/RES_hhdet_in_fec!Q71)</f>
        <v/>
      </c>
    </row>
    <row r="72" spans="1:17" ht="12" customHeight="1" x14ac:dyDescent="0.25">
      <c r="A72" s="147" t="s">
        <v>59</v>
      </c>
      <c r="B72" s="172"/>
      <c r="C72" s="172" t="str">
        <f>IF(RES_hhdet_in_tes!C72=0,"",RES_hhdet_in_tes!C72/RES_hhdet_in_fec!C72)</f>
        <v/>
      </c>
      <c r="D72" s="172" t="str">
        <f>IF(RES_hhdet_in_tes!D72=0,"",RES_hhdet_in_tes!D72/RES_hhdet_in_fec!D72)</f>
        <v/>
      </c>
      <c r="E72" s="172" t="str">
        <f>IF(RES_hhdet_in_tes!E72=0,"",RES_hhdet_in_tes!E72/RES_hhdet_in_fec!E72)</f>
        <v/>
      </c>
      <c r="F72" s="172" t="str">
        <f>IF(RES_hhdet_in_tes!F72=0,"",RES_hhdet_in_tes!F72/RES_hhdet_in_fec!F72)</f>
        <v/>
      </c>
      <c r="G72" s="172" t="str">
        <f>IF(RES_hhdet_in_tes!G72=0,"",RES_hhdet_in_tes!G72/RES_hhdet_in_fec!G72)</f>
        <v/>
      </c>
      <c r="H72" s="172" t="str">
        <f>IF(RES_hhdet_in_tes!H72=0,"",RES_hhdet_in_tes!H72/RES_hhdet_in_fec!H72)</f>
        <v/>
      </c>
      <c r="I72" s="172" t="str">
        <f>IF(RES_hhdet_in_tes!I72=0,"",RES_hhdet_in_tes!I72/RES_hhdet_in_fec!I72)</f>
        <v/>
      </c>
      <c r="J72" s="172" t="str">
        <f>IF(RES_hhdet_in_tes!J72=0,"",RES_hhdet_in_tes!J72/RES_hhdet_in_fec!J72)</f>
        <v/>
      </c>
      <c r="K72" s="172" t="str">
        <f>IF(RES_hhdet_in_tes!K72=0,"",RES_hhdet_in_tes!K72/RES_hhdet_in_fec!K72)</f>
        <v/>
      </c>
      <c r="L72" s="172" t="str">
        <f>IF(RES_hhdet_in_tes!L72=0,"",RES_hhdet_in_tes!L72/RES_hhdet_in_fec!L72)</f>
        <v/>
      </c>
      <c r="M72" s="172" t="str">
        <f>IF(RES_hhdet_in_tes!M72=0,"",RES_hhdet_in_tes!M72/RES_hhdet_in_fec!M72)</f>
        <v/>
      </c>
      <c r="N72" s="172" t="str">
        <f>IF(RES_hhdet_in_tes!N72=0,"",RES_hhdet_in_tes!N72/RES_hhdet_in_fec!N72)</f>
        <v/>
      </c>
      <c r="O72" s="172" t="str">
        <f>IF(RES_hhdet_in_tes!O72=0,"",RES_hhdet_in_tes!O72/RES_hhdet_in_fec!O72)</f>
        <v/>
      </c>
      <c r="P72" s="172" t="str">
        <f>IF(RES_hhdet_in_tes!P72=0,"",RES_hhdet_in_tes!P72/RES_hhdet_in_fec!P72)</f>
        <v/>
      </c>
      <c r="Q72" s="172" t="str">
        <f>IF(RES_hhdet_in_tes!Q72=0,"",RES_hhdet_in_tes!Q72/RES_hhdet_in_fec!Q72)</f>
        <v/>
      </c>
    </row>
    <row r="73" spans="1:17" ht="12" customHeight="1" x14ac:dyDescent="0.25">
      <c r="A73" s="163" t="s">
        <v>142</v>
      </c>
      <c r="B73" s="171"/>
      <c r="C73" s="171" t="str">
        <f>IF(RES_hhdet_in_tes!C73=0,"",RES_hhdet_in_tes!C73/RES_hhdet_in_fec!C73)</f>
        <v/>
      </c>
      <c r="D73" s="171" t="str">
        <f>IF(RES_hhdet_in_tes!D73=0,"",RES_hhdet_in_tes!D73/RES_hhdet_in_fec!D73)</f>
        <v/>
      </c>
      <c r="E73" s="171" t="str">
        <f>IF(RES_hhdet_in_tes!E73=0,"",RES_hhdet_in_tes!E73/RES_hhdet_in_fec!E73)</f>
        <v/>
      </c>
      <c r="F73" s="171" t="str">
        <f>IF(RES_hhdet_in_tes!F73=0,"",RES_hhdet_in_tes!F73/RES_hhdet_in_fec!F73)</f>
        <v/>
      </c>
      <c r="G73" s="171" t="str">
        <f>IF(RES_hhdet_in_tes!G73=0,"",RES_hhdet_in_tes!G73/RES_hhdet_in_fec!G73)</f>
        <v/>
      </c>
      <c r="H73" s="171" t="str">
        <f>IF(RES_hhdet_in_tes!H73=0,"",RES_hhdet_in_tes!H73/RES_hhdet_in_fec!H73)</f>
        <v/>
      </c>
      <c r="I73" s="171" t="str">
        <f>IF(RES_hhdet_in_tes!I73=0,"",RES_hhdet_in_tes!I73/RES_hhdet_in_fec!I73)</f>
        <v/>
      </c>
      <c r="J73" s="171" t="str">
        <f>IF(RES_hhdet_in_tes!J73=0,"",RES_hhdet_in_tes!J73/RES_hhdet_in_fec!J73)</f>
        <v/>
      </c>
      <c r="K73" s="171" t="str">
        <f>IF(RES_hhdet_in_tes!K73=0,"",RES_hhdet_in_tes!K73/RES_hhdet_in_fec!K73)</f>
        <v/>
      </c>
      <c r="L73" s="171" t="str">
        <f>IF(RES_hhdet_in_tes!L73=0,"",RES_hhdet_in_tes!L73/RES_hhdet_in_fec!L73)</f>
        <v/>
      </c>
      <c r="M73" s="171" t="str">
        <f>IF(RES_hhdet_in_tes!M73=0,"",RES_hhdet_in_tes!M73/RES_hhdet_in_fec!M73)</f>
        <v/>
      </c>
      <c r="N73" s="171" t="str">
        <f>IF(RES_hhdet_in_tes!N73=0,"",RES_hhdet_in_tes!N73/RES_hhdet_in_fec!N73)</f>
        <v/>
      </c>
      <c r="O73" s="171" t="str">
        <f>IF(RES_hhdet_in_tes!O73=0,"",RES_hhdet_in_tes!O73/RES_hhdet_in_fec!O73)</f>
        <v/>
      </c>
      <c r="P73" s="171" t="str">
        <f>IF(RES_hhdet_in_tes!P73=0,"",RES_hhdet_in_tes!P73/RES_hhdet_in_fec!P73)</f>
        <v/>
      </c>
      <c r="Q73" s="171" t="str">
        <f>IF(RES_hhdet_in_tes!Q73=0,"",RES_hhdet_in_tes!Q73/RES_hhdet_in_fec!Q73)</f>
        <v/>
      </c>
    </row>
    <row r="74" spans="1:17" ht="12" customHeight="1" x14ac:dyDescent="0.25">
      <c r="A74" s="161" t="s">
        <v>141</v>
      </c>
      <c r="B74" s="170"/>
      <c r="C74" s="170" t="str">
        <f>IF(RES_hhdet_in_tes!C74=0,"",RES_hhdet_in_tes!C74/RES_hhdet_in_fec!C74)</f>
        <v/>
      </c>
      <c r="D74" s="170" t="str">
        <f>IF(RES_hhdet_in_tes!D74=0,"",RES_hhdet_in_tes!D74/RES_hhdet_in_fec!D74)</f>
        <v/>
      </c>
      <c r="E74" s="170" t="str">
        <f>IF(RES_hhdet_in_tes!E74=0,"",RES_hhdet_in_tes!E74/RES_hhdet_in_fec!E74)</f>
        <v/>
      </c>
      <c r="F74" s="170" t="str">
        <f>IF(RES_hhdet_in_tes!F74=0,"",RES_hhdet_in_tes!F74/RES_hhdet_in_fec!F74)</f>
        <v/>
      </c>
      <c r="G74" s="170" t="str">
        <f>IF(RES_hhdet_in_tes!G74=0,"",RES_hhdet_in_tes!G74/RES_hhdet_in_fec!G74)</f>
        <v/>
      </c>
      <c r="H74" s="170" t="str">
        <f>IF(RES_hhdet_in_tes!H74=0,"",RES_hhdet_in_tes!H74/RES_hhdet_in_fec!H74)</f>
        <v/>
      </c>
      <c r="I74" s="170" t="str">
        <f>IF(RES_hhdet_in_tes!I74=0,"",RES_hhdet_in_tes!I74/RES_hhdet_in_fec!I74)</f>
        <v/>
      </c>
      <c r="J74" s="170" t="str">
        <f>IF(RES_hhdet_in_tes!J74=0,"",RES_hhdet_in_tes!J74/RES_hhdet_in_fec!J74)</f>
        <v/>
      </c>
      <c r="K74" s="170" t="str">
        <f>IF(RES_hhdet_in_tes!K74=0,"",RES_hhdet_in_tes!K74/RES_hhdet_in_fec!K74)</f>
        <v/>
      </c>
      <c r="L74" s="170" t="str">
        <f>IF(RES_hhdet_in_tes!L74=0,"",RES_hhdet_in_tes!L74/RES_hhdet_in_fec!L74)</f>
        <v/>
      </c>
      <c r="M74" s="170" t="str">
        <f>IF(RES_hhdet_in_tes!M74=0,"",RES_hhdet_in_tes!M74/RES_hhdet_in_fec!M74)</f>
        <v/>
      </c>
      <c r="N74" s="170" t="str">
        <f>IF(RES_hhdet_in_tes!N74=0,"",RES_hhdet_in_tes!N74/RES_hhdet_in_fec!N74)</f>
        <v/>
      </c>
      <c r="O74" s="170" t="str">
        <f>IF(RES_hhdet_in_tes!O74=0,"",RES_hhdet_in_tes!O74/RES_hhdet_in_fec!O74)</f>
        <v/>
      </c>
      <c r="P74" s="170" t="str">
        <f>IF(RES_hhdet_in_tes!P74=0,"",RES_hhdet_in_tes!P74/RES_hhdet_in_fec!P74)</f>
        <v/>
      </c>
      <c r="Q74" s="170" t="str">
        <f>IF(RES_hhdet_in_tes!Q74=0,"",RES_hhdet_in_tes!Q74/RES_hhdet_in_fec!Q74)</f>
        <v/>
      </c>
    </row>
    <row r="75" spans="1:17" ht="12" customHeight="1" x14ac:dyDescent="0.25">
      <c r="A75" s="148" t="s">
        <v>60</v>
      </c>
      <c r="B75" s="73"/>
      <c r="C75" s="73" t="str">
        <f>IF(RES_hhdet_in_tes!C75=0,"",RES_hhdet_in_tes!C75/RES_hhdet_in_fec!C75)</f>
        <v/>
      </c>
      <c r="D75" s="73" t="str">
        <f>IF(RES_hhdet_in_tes!D75=0,"",RES_hhdet_in_tes!D75/RES_hhdet_in_fec!D75)</f>
        <v/>
      </c>
      <c r="E75" s="73" t="str">
        <f>IF(RES_hhdet_in_tes!E75=0,"",RES_hhdet_in_tes!E75/RES_hhdet_in_fec!E75)</f>
        <v/>
      </c>
      <c r="F75" s="73" t="str">
        <f>IF(RES_hhdet_in_tes!F75=0,"",RES_hhdet_in_tes!F75/RES_hhdet_in_fec!F75)</f>
        <v/>
      </c>
      <c r="G75" s="73" t="str">
        <f>IF(RES_hhdet_in_tes!G75=0,"",RES_hhdet_in_tes!G75/RES_hhdet_in_fec!G75)</f>
        <v/>
      </c>
      <c r="H75" s="73" t="str">
        <f>IF(RES_hhdet_in_tes!H75=0,"",RES_hhdet_in_tes!H75/RES_hhdet_in_fec!H75)</f>
        <v/>
      </c>
      <c r="I75" s="73" t="str">
        <f>IF(RES_hhdet_in_tes!I75=0,"",RES_hhdet_in_tes!I75/RES_hhdet_in_fec!I75)</f>
        <v/>
      </c>
      <c r="J75" s="73" t="str">
        <f>IF(RES_hhdet_in_tes!J75=0,"",RES_hhdet_in_tes!J75/RES_hhdet_in_fec!J75)</f>
        <v/>
      </c>
      <c r="K75" s="73" t="str">
        <f>IF(RES_hhdet_in_tes!K75=0,"",RES_hhdet_in_tes!K75/RES_hhdet_in_fec!K75)</f>
        <v/>
      </c>
      <c r="L75" s="73" t="str">
        <f>IF(RES_hhdet_in_tes!L75=0,"",RES_hhdet_in_tes!L75/RES_hhdet_in_fec!L75)</f>
        <v/>
      </c>
      <c r="M75" s="73" t="str">
        <f>IF(RES_hhdet_in_tes!M75=0,"",RES_hhdet_in_tes!M75/RES_hhdet_in_fec!M75)</f>
        <v/>
      </c>
      <c r="N75" s="73" t="str">
        <f>IF(RES_hhdet_in_tes!N75=0,"",RES_hhdet_in_tes!N75/RES_hhdet_in_fec!N75)</f>
        <v/>
      </c>
      <c r="O75" s="73" t="str">
        <f>IF(RES_hhdet_in_tes!O75=0,"",RES_hhdet_in_tes!O75/RES_hhdet_in_fec!O75)</f>
        <v/>
      </c>
      <c r="P75" s="73" t="str">
        <f>IF(RES_hhdet_in_tes!P75=0,"",RES_hhdet_in_tes!P75/RES_hhdet_in_fec!P75)</f>
        <v/>
      </c>
      <c r="Q75" s="73" t="str">
        <f>IF(RES_hhdet_in_tes!Q75=0,"",RES_hhdet_in_tes!Q75/RES_hhdet_in_fec!Q75)</f>
        <v/>
      </c>
    </row>
    <row r="76" spans="1:17" ht="12" customHeight="1" x14ac:dyDescent="0.25">
      <c r="A76" s="148" t="s">
        <v>59</v>
      </c>
      <c r="B76" s="73"/>
      <c r="C76" s="73" t="str">
        <f>IF(RES_hhdet_in_tes!C76=0,"",RES_hhdet_in_tes!C76/RES_hhdet_in_fec!C76)</f>
        <v/>
      </c>
      <c r="D76" s="73" t="str">
        <f>IF(RES_hhdet_in_tes!D76=0,"",RES_hhdet_in_tes!D76/RES_hhdet_in_fec!D76)</f>
        <v/>
      </c>
      <c r="E76" s="73" t="str">
        <f>IF(RES_hhdet_in_tes!E76=0,"",RES_hhdet_in_tes!E76/RES_hhdet_in_fec!E76)</f>
        <v/>
      </c>
      <c r="F76" s="73" t="str">
        <f>IF(RES_hhdet_in_tes!F76=0,"",RES_hhdet_in_tes!F76/RES_hhdet_in_fec!F76)</f>
        <v/>
      </c>
      <c r="G76" s="73" t="str">
        <f>IF(RES_hhdet_in_tes!G76=0,"",RES_hhdet_in_tes!G76/RES_hhdet_in_fec!G76)</f>
        <v/>
      </c>
      <c r="H76" s="73" t="str">
        <f>IF(RES_hhdet_in_tes!H76=0,"",RES_hhdet_in_tes!H76/RES_hhdet_in_fec!H76)</f>
        <v/>
      </c>
      <c r="I76" s="73" t="str">
        <f>IF(RES_hhdet_in_tes!I76=0,"",RES_hhdet_in_tes!I76/RES_hhdet_in_fec!I76)</f>
        <v/>
      </c>
      <c r="J76" s="73" t="str">
        <f>IF(RES_hhdet_in_tes!J76=0,"",RES_hhdet_in_tes!J76/RES_hhdet_in_fec!J76)</f>
        <v/>
      </c>
      <c r="K76" s="73" t="str">
        <f>IF(RES_hhdet_in_tes!K76=0,"",RES_hhdet_in_tes!K76/RES_hhdet_in_fec!K76)</f>
        <v/>
      </c>
      <c r="L76" s="73" t="str">
        <f>IF(RES_hhdet_in_tes!L76=0,"",RES_hhdet_in_tes!L76/RES_hhdet_in_fec!L76)</f>
        <v/>
      </c>
      <c r="M76" s="73" t="str">
        <f>IF(RES_hhdet_in_tes!M76=0,"",RES_hhdet_in_tes!M76/RES_hhdet_in_fec!M76)</f>
        <v/>
      </c>
      <c r="N76" s="73" t="str">
        <f>IF(RES_hhdet_in_tes!N76=0,"",RES_hhdet_in_tes!N76/RES_hhdet_in_fec!N76)</f>
        <v/>
      </c>
      <c r="O76" s="73" t="str">
        <f>IF(RES_hhdet_in_tes!O76=0,"",RES_hhdet_in_tes!O76/RES_hhdet_in_fec!O76)</f>
        <v/>
      </c>
      <c r="P76" s="73" t="str">
        <f>IF(RES_hhdet_in_tes!P76=0,"",RES_hhdet_in_tes!P76/RES_hhdet_in_fec!P76)</f>
        <v/>
      </c>
      <c r="Q76" s="73" t="str">
        <f>IF(RES_hhdet_in_tes!Q76=0,"",RES_hhdet_in_tes!Q76/RES_hhdet_in_fec!Q76)</f>
        <v/>
      </c>
    </row>
    <row r="77" spans="1:17" ht="12" customHeight="1" x14ac:dyDescent="0.25">
      <c r="A77" s="158" t="s">
        <v>62</v>
      </c>
      <c r="B77" s="169"/>
      <c r="C77" s="169" t="str">
        <f>IF(RES_hhdet_in_tes!C77=0,"",RES_hhdet_in_tes!C77/RES_hhdet_in_fec!C77)</f>
        <v/>
      </c>
      <c r="D77" s="169" t="str">
        <f>IF(RES_hhdet_in_tes!D77=0,"",RES_hhdet_in_tes!D77/RES_hhdet_in_fec!D77)</f>
        <v/>
      </c>
      <c r="E77" s="169" t="str">
        <f>IF(RES_hhdet_in_tes!E77=0,"",RES_hhdet_in_tes!E77/RES_hhdet_in_fec!E77)</f>
        <v/>
      </c>
      <c r="F77" s="169" t="str">
        <f>IF(RES_hhdet_in_tes!F77=0,"",RES_hhdet_in_tes!F77/RES_hhdet_in_fec!F77)</f>
        <v/>
      </c>
      <c r="G77" s="169" t="str">
        <f>IF(RES_hhdet_in_tes!G77=0,"",RES_hhdet_in_tes!G77/RES_hhdet_in_fec!G77)</f>
        <v/>
      </c>
      <c r="H77" s="169" t="str">
        <f>IF(RES_hhdet_in_tes!H77=0,"",RES_hhdet_in_tes!H77/RES_hhdet_in_fec!H77)</f>
        <v/>
      </c>
      <c r="I77" s="169" t="str">
        <f>IF(RES_hhdet_in_tes!I77=0,"",RES_hhdet_in_tes!I77/RES_hhdet_in_fec!I77)</f>
        <v/>
      </c>
      <c r="J77" s="169" t="str">
        <f>IF(RES_hhdet_in_tes!J77=0,"",RES_hhdet_in_tes!J77/RES_hhdet_in_fec!J77)</f>
        <v/>
      </c>
      <c r="K77" s="169" t="str">
        <f>IF(RES_hhdet_in_tes!K77=0,"",RES_hhdet_in_tes!K77/RES_hhdet_in_fec!K77)</f>
        <v/>
      </c>
      <c r="L77" s="169" t="str">
        <f>IF(RES_hhdet_in_tes!L77=0,"",RES_hhdet_in_tes!L77/RES_hhdet_in_fec!L77)</f>
        <v/>
      </c>
      <c r="M77" s="169" t="str">
        <f>IF(RES_hhdet_in_tes!M77=0,"",RES_hhdet_in_tes!M77/RES_hhdet_in_fec!M77)</f>
        <v/>
      </c>
      <c r="N77" s="169" t="str">
        <f>IF(RES_hhdet_in_tes!N77=0,"",RES_hhdet_in_tes!N77/RES_hhdet_in_fec!N77)</f>
        <v/>
      </c>
      <c r="O77" s="169" t="str">
        <f>IF(RES_hhdet_in_tes!O77=0,"",RES_hhdet_in_tes!O77/RES_hhdet_in_fec!O77)</f>
        <v/>
      </c>
      <c r="P77" s="169" t="str">
        <f>IF(RES_hhdet_in_tes!P77=0,"",RES_hhdet_in_tes!P77/RES_hhdet_in_fec!P77)</f>
        <v/>
      </c>
      <c r="Q77" s="169" t="str">
        <f>IF(RES_hhdet_in_tes!Q77=0,"",RES_hhdet_in_tes!Q77/RES_hhdet_in_fec!Q77)</f>
        <v/>
      </c>
    </row>
    <row r="78" spans="1:17" ht="12" customHeight="1" x14ac:dyDescent="0.25">
      <c r="A78" s="23" t="s">
        <v>109</v>
      </c>
      <c r="B78" s="73"/>
      <c r="C78" s="73" t="str">
        <f>IF(RES_hhdet_in_tes!C78=0,"",RES_hhdet_in_tes!C78/RES_hhdet_in_fec!C78)</f>
        <v/>
      </c>
      <c r="D78" s="73" t="str">
        <f>IF(RES_hhdet_in_tes!D78=0,"",RES_hhdet_in_tes!D78/RES_hhdet_in_fec!D78)</f>
        <v/>
      </c>
      <c r="E78" s="73" t="str">
        <f>IF(RES_hhdet_in_tes!E78=0,"",RES_hhdet_in_tes!E78/RES_hhdet_in_fec!E78)</f>
        <v/>
      </c>
      <c r="F78" s="73" t="str">
        <f>IF(RES_hhdet_in_tes!F78=0,"",RES_hhdet_in_tes!F78/RES_hhdet_in_fec!F78)</f>
        <v/>
      </c>
      <c r="G78" s="73" t="str">
        <f>IF(RES_hhdet_in_tes!G78=0,"",RES_hhdet_in_tes!G78/RES_hhdet_in_fec!G78)</f>
        <v/>
      </c>
      <c r="H78" s="73" t="str">
        <f>IF(RES_hhdet_in_tes!H78=0,"",RES_hhdet_in_tes!H78/RES_hhdet_in_fec!H78)</f>
        <v/>
      </c>
      <c r="I78" s="73" t="str">
        <f>IF(RES_hhdet_in_tes!I78=0,"",RES_hhdet_in_tes!I78/RES_hhdet_in_fec!I78)</f>
        <v/>
      </c>
      <c r="J78" s="73" t="str">
        <f>IF(RES_hhdet_in_tes!J78=0,"",RES_hhdet_in_tes!J78/RES_hhdet_in_fec!J78)</f>
        <v/>
      </c>
      <c r="K78" s="73" t="str">
        <f>IF(RES_hhdet_in_tes!K78=0,"",RES_hhdet_in_tes!K78/RES_hhdet_in_fec!K78)</f>
        <v/>
      </c>
      <c r="L78" s="73" t="str">
        <f>IF(RES_hhdet_in_tes!L78=0,"",RES_hhdet_in_tes!L78/RES_hhdet_in_fec!L78)</f>
        <v/>
      </c>
      <c r="M78" s="73" t="str">
        <f>IF(RES_hhdet_in_tes!M78=0,"",RES_hhdet_in_tes!M78/RES_hhdet_in_fec!M78)</f>
        <v/>
      </c>
      <c r="N78" s="73" t="str">
        <f>IF(RES_hhdet_in_tes!N78=0,"",RES_hhdet_in_tes!N78/RES_hhdet_in_fec!N78)</f>
        <v/>
      </c>
      <c r="O78" s="73" t="str">
        <f>IF(RES_hhdet_in_tes!O78=0,"",RES_hhdet_in_tes!O78/RES_hhdet_in_fec!O78)</f>
        <v/>
      </c>
      <c r="P78" s="73" t="str">
        <f>IF(RES_hhdet_in_tes!P78=0,"",RES_hhdet_in_tes!P78/RES_hhdet_in_fec!P78)</f>
        <v/>
      </c>
      <c r="Q78" s="73" t="str">
        <f>IF(RES_hhdet_in_tes!Q78=0,"",RES_hhdet_in_tes!Q78/RES_hhdet_in_fec!Q78)</f>
        <v/>
      </c>
    </row>
    <row r="79" spans="1:17" ht="12" customHeight="1" x14ac:dyDescent="0.25">
      <c r="A79" s="29" t="s">
        <v>140</v>
      </c>
      <c r="B79" s="65"/>
      <c r="C79" s="65" t="str">
        <f>IF(RES_hhdet_in_tes!C79=0,"",RES_hhdet_in_tes!C79/RES_hhdet_in_fec!C79)</f>
        <v/>
      </c>
      <c r="D79" s="65" t="str">
        <f>IF(RES_hhdet_in_tes!D79=0,"",RES_hhdet_in_tes!D79/RES_hhdet_in_fec!D79)</f>
        <v/>
      </c>
      <c r="E79" s="65" t="str">
        <f>IF(RES_hhdet_in_tes!E79=0,"",RES_hhdet_in_tes!E79/RES_hhdet_in_fec!E79)</f>
        <v/>
      </c>
      <c r="F79" s="65" t="str">
        <f>IF(RES_hhdet_in_tes!F79=0,"",RES_hhdet_in_tes!F79/RES_hhdet_in_fec!F79)</f>
        <v/>
      </c>
      <c r="G79" s="65" t="str">
        <f>IF(RES_hhdet_in_tes!G79=0,"",RES_hhdet_in_tes!G79/RES_hhdet_in_fec!G79)</f>
        <v/>
      </c>
      <c r="H79" s="65" t="str">
        <f>IF(RES_hhdet_in_tes!H79=0,"",RES_hhdet_in_tes!H79/RES_hhdet_in_fec!H79)</f>
        <v/>
      </c>
      <c r="I79" s="65" t="str">
        <f>IF(RES_hhdet_in_tes!I79=0,"",RES_hhdet_in_tes!I79/RES_hhdet_in_fec!I79)</f>
        <v/>
      </c>
      <c r="J79" s="65" t="str">
        <f>IF(RES_hhdet_in_tes!J79=0,"",RES_hhdet_in_tes!J79/RES_hhdet_in_fec!J79)</f>
        <v/>
      </c>
      <c r="K79" s="65" t="str">
        <f>IF(RES_hhdet_in_tes!K79=0,"",RES_hhdet_in_tes!K79/RES_hhdet_in_fec!K79)</f>
        <v/>
      </c>
      <c r="L79" s="65" t="str">
        <f>IF(RES_hhdet_in_tes!L79=0,"",RES_hhdet_in_tes!L79/RES_hhdet_in_fec!L79)</f>
        <v/>
      </c>
      <c r="M79" s="65" t="str">
        <f>IF(RES_hhdet_in_tes!M79=0,"",RES_hhdet_in_tes!M79/RES_hhdet_in_fec!M79)</f>
        <v/>
      </c>
      <c r="N79" s="65" t="str">
        <f>IF(RES_hhdet_in_tes!N79=0,"",RES_hhdet_in_tes!N79/RES_hhdet_in_fec!N79)</f>
        <v/>
      </c>
      <c r="O79" s="65" t="str">
        <f>IF(RES_hhdet_in_tes!O79=0,"",RES_hhdet_in_tes!O79/RES_hhdet_in_fec!O79)</f>
        <v/>
      </c>
      <c r="P79" s="65" t="str">
        <f>IF(RES_hhdet_in_tes!P79=0,"",RES_hhdet_in_tes!P79/RES_hhdet_in_fec!P79)</f>
        <v/>
      </c>
      <c r="Q79" s="65" t="str">
        <f>IF(RES_hhdet_in_tes!Q79=0,"",RES_hhdet_in_tes!Q79/RES_hhdet_in_fec!Q79)</f>
        <v/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75"/>
      <c r="C81" s="175">
        <f>IF(RES_hhdet_in_tes!C81=0,"",RES_hhdet_in_tes!C81/RES_hhdet_in_fec!C81)</f>
        <v>0.54639930863733921</v>
      </c>
      <c r="D81" s="175">
        <f>IF(RES_hhdet_in_tes!D81=0,"",RES_hhdet_in_tes!D81/RES_hhdet_in_fec!D81)</f>
        <v>0.53589269057158373</v>
      </c>
      <c r="E81" s="175">
        <f>IF(RES_hhdet_in_tes!E81=0,"",RES_hhdet_in_tes!E81/RES_hhdet_in_fec!E81)</f>
        <v>0.55762682827619059</v>
      </c>
      <c r="F81" s="175">
        <f>IF(RES_hhdet_in_tes!F81=0,"",RES_hhdet_in_tes!F81/RES_hhdet_in_fec!F81)</f>
        <v>0.5813014645107526</v>
      </c>
      <c r="G81" s="175">
        <f>IF(RES_hhdet_in_tes!G81=0,"",RES_hhdet_in_tes!G81/RES_hhdet_in_fec!G81)</f>
        <v>0.53094133951971489</v>
      </c>
      <c r="H81" s="175">
        <f>IF(RES_hhdet_in_tes!H81=0,"",RES_hhdet_in_tes!H81/RES_hhdet_in_fec!H81)</f>
        <v>0.65579053366217077</v>
      </c>
      <c r="I81" s="175">
        <f>IF(RES_hhdet_in_tes!I81=0,"",RES_hhdet_in_tes!I81/RES_hhdet_in_fec!I81)</f>
        <v>0.57906514338760173</v>
      </c>
      <c r="J81" s="175">
        <f>IF(RES_hhdet_in_tes!J81=0,"",RES_hhdet_in_tes!J81/RES_hhdet_in_fec!J81)</f>
        <v>0.60303161635737323</v>
      </c>
      <c r="K81" s="175">
        <f>IF(RES_hhdet_in_tes!K81=0,"",RES_hhdet_in_tes!K81/RES_hhdet_in_fec!K81)</f>
        <v>0.69651884773065886</v>
      </c>
      <c r="L81" s="175">
        <f>IF(RES_hhdet_in_tes!L81=0,"",RES_hhdet_in_tes!L81/RES_hhdet_in_fec!L81)</f>
        <v>0.91002138620356998</v>
      </c>
      <c r="M81" s="175">
        <f>IF(RES_hhdet_in_tes!M81=0,"",RES_hhdet_in_tes!M81/RES_hhdet_in_fec!M81)</f>
        <v>0.7193200469499581</v>
      </c>
      <c r="N81" s="175">
        <f>IF(RES_hhdet_in_tes!N81=0,"",RES_hhdet_in_tes!N81/RES_hhdet_in_fec!N81)</f>
        <v>0.73116197049904619</v>
      </c>
      <c r="O81" s="175">
        <f>IF(RES_hhdet_in_tes!O81=0,"",RES_hhdet_in_tes!O81/RES_hhdet_in_fec!O81)</f>
        <v>0.75794464205475975</v>
      </c>
      <c r="P81" s="175">
        <f>IF(RES_hhdet_in_tes!P81=0,"",RES_hhdet_in_tes!P81/RES_hhdet_in_fec!P81)</f>
        <v>0.92749246011410469</v>
      </c>
      <c r="Q81" s="175">
        <f>IF(RES_hhdet_in_tes!Q81=0,"",RES_hhdet_in_tes!Q81/RES_hhdet_in_fec!Q81)</f>
        <v>0.80389154829922294</v>
      </c>
    </row>
    <row r="82" spans="1:17" ht="12.95" customHeight="1" x14ac:dyDescent="0.25">
      <c r="A82" s="158" t="s">
        <v>65</v>
      </c>
      <c r="B82" s="169"/>
      <c r="C82" s="169">
        <f>IF(RES_hhdet_in_tes!C82=0,"",RES_hhdet_in_tes!C82/RES_hhdet_in_fec!C82)</f>
        <v>0.39228822977738015</v>
      </c>
      <c r="D82" s="169">
        <f>IF(RES_hhdet_in_tes!D82=0,"",RES_hhdet_in_tes!D82/RES_hhdet_in_fec!D82)</f>
        <v>0.39310265204902728</v>
      </c>
      <c r="E82" s="169">
        <f>IF(RES_hhdet_in_tes!E82=0,"",RES_hhdet_in_tes!E82/RES_hhdet_in_fec!E82)</f>
        <v>0.39878879607255424</v>
      </c>
      <c r="F82" s="169">
        <f>IF(RES_hhdet_in_tes!F82=0,"",RES_hhdet_in_tes!F82/RES_hhdet_in_fec!F82)</f>
        <v>0.39971910763627627</v>
      </c>
      <c r="G82" s="169">
        <f>IF(RES_hhdet_in_tes!G82=0,"",RES_hhdet_in_tes!G82/RES_hhdet_in_fec!G82)</f>
        <v>0.40103702440768568</v>
      </c>
      <c r="H82" s="169">
        <f>IF(RES_hhdet_in_tes!H82=0,"",RES_hhdet_in_tes!H82/RES_hhdet_in_fec!H82)</f>
        <v>0.40484092176335151</v>
      </c>
      <c r="I82" s="169">
        <f>IF(RES_hhdet_in_tes!I82=0,"",RES_hhdet_in_tes!I82/RES_hhdet_in_fec!I82)</f>
        <v>0.41695970202538485</v>
      </c>
      <c r="J82" s="169">
        <f>IF(RES_hhdet_in_tes!J82=0,"",RES_hhdet_in_tes!J82/RES_hhdet_in_fec!J82)</f>
        <v>0.41648536572375611</v>
      </c>
      <c r="K82" s="169">
        <f>IF(RES_hhdet_in_tes!K82=0,"",RES_hhdet_in_tes!K82/RES_hhdet_in_fec!K82)</f>
        <v>0.41704391128923679</v>
      </c>
      <c r="L82" s="169">
        <f>IF(RES_hhdet_in_tes!L82=0,"",RES_hhdet_in_tes!L82/RES_hhdet_in_fec!L82)</f>
        <v>0.42357501024249772</v>
      </c>
      <c r="M82" s="169">
        <f>IF(RES_hhdet_in_tes!M82=0,"",RES_hhdet_in_tes!M82/RES_hhdet_in_fec!M82)</f>
        <v>0.42425399739091885</v>
      </c>
      <c r="N82" s="169">
        <f>IF(RES_hhdet_in_tes!N82=0,"",RES_hhdet_in_tes!N82/RES_hhdet_in_fec!N82)</f>
        <v>0.42651896828172409</v>
      </c>
      <c r="O82" s="169">
        <f>IF(RES_hhdet_in_tes!O82=0,"",RES_hhdet_in_tes!O82/RES_hhdet_in_fec!O82)</f>
        <v>0.42920063146626841</v>
      </c>
      <c r="P82" s="169">
        <f>IF(RES_hhdet_in_tes!P82=0,"",RES_hhdet_in_tes!P82/RES_hhdet_in_fec!P82)</f>
        <v>0.43243503982673898</v>
      </c>
      <c r="Q82" s="169">
        <f>IF(RES_hhdet_in_tes!Q82=0,"",RES_hhdet_in_tes!Q82/RES_hhdet_in_fec!Q82)</f>
        <v>0.43630922766343244</v>
      </c>
    </row>
    <row r="83" spans="1:17" ht="12" customHeight="1" x14ac:dyDescent="0.25">
      <c r="A83" s="23" t="s">
        <v>157</v>
      </c>
      <c r="B83" s="73"/>
      <c r="C83" s="73">
        <f>IF(RES_hhdet_in_tes!C83=0,"",RES_hhdet_in_tes!C83/RES_hhdet_in_fec!C83)</f>
        <v>0.39090642291699684</v>
      </c>
      <c r="D83" s="73">
        <f>IF(RES_hhdet_in_tes!D83=0,"",RES_hhdet_in_tes!D83/RES_hhdet_in_fec!D83)</f>
        <v>0.3912263433471691</v>
      </c>
      <c r="E83" s="73">
        <f>IF(RES_hhdet_in_tes!E83=0,"",RES_hhdet_in_tes!E83/RES_hhdet_in_fec!E83)</f>
        <v>0.39467716391397895</v>
      </c>
      <c r="F83" s="73">
        <f>IF(RES_hhdet_in_tes!F83=0,"",RES_hhdet_in_tes!F83/RES_hhdet_in_fec!F83)</f>
        <v>0.39590565881023521</v>
      </c>
      <c r="G83" s="73">
        <f>IF(RES_hhdet_in_tes!G83=0,"",RES_hhdet_in_tes!G83/RES_hhdet_in_fec!G83)</f>
        <v>0.3994233104122899</v>
      </c>
      <c r="H83" s="73">
        <f>IF(RES_hhdet_in_tes!H83=0,"",RES_hhdet_in_tes!H83/RES_hhdet_in_fec!H83)</f>
        <v>0.40288768698909366</v>
      </c>
      <c r="I83" s="73">
        <f>IF(RES_hhdet_in_tes!I83=0,"",RES_hhdet_in_tes!I83/RES_hhdet_in_fec!I83)</f>
        <v>0.40732035486627094</v>
      </c>
      <c r="J83" s="73">
        <f>IF(RES_hhdet_in_tes!J83=0,"",RES_hhdet_in_tes!J83/RES_hhdet_in_fec!J83)</f>
        <v>0.41042626074464794</v>
      </c>
      <c r="K83" s="73">
        <f>IF(RES_hhdet_in_tes!K83=0,"",RES_hhdet_in_tes!K83/RES_hhdet_in_fec!K83)</f>
        <v>0.41545300367381727</v>
      </c>
      <c r="L83" s="73">
        <f>IF(RES_hhdet_in_tes!L83=0,"",RES_hhdet_in_tes!L83/RES_hhdet_in_fec!L83)</f>
        <v>0.41940836502739404</v>
      </c>
      <c r="M83" s="73">
        <f>IF(RES_hhdet_in_tes!M83=0,"",RES_hhdet_in_tes!M83/RES_hhdet_in_fec!M83)</f>
        <v>0.42179549616937401</v>
      </c>
      <c r="N83" s="73">
        <f>IF(RES_hhdet_in_tes!N83=0,"",RES_hhdet_in_tes!N83/RES_hhdet_in_fec!N83)</f>
        <v>0.42481107335215712</v>
      </c>
      <c r="O83" s="73">
        <f>IF(RES_hhdet_in_tes!O83=0,"",RES_hhdet_in_tes!O83/RES_hhdet_in_fec!O83)</f>
        <v>0.4274662723003721</v>
      </c>
      <c r="P83" s="73">
        <f>IF(RES_hhdet_in_tes!P83=0,"",RES_hhdet_in_tes!P83/RES_hhdet_in_fec!P83)</f>
        <v>0.42960120898583376</v>
      </c>
      <c r="Q83" s="73">
        <f>IF(RES_hhdet_in_tes!Q83=0,"",RES_hhdet_in_tes!Q83/RES_hhdet_in_fec!Q83)</f>
        <v>0.43262574933404002</v>
      </c>
    </row>
    <row r="84" spans="1:17" ht="12" customHeight="1" x14ac:dyDescent="0.25">
      <c r="A84" s="23" t="s">
        <v>60</v>
      </c>
      <c r="B84" s="73"/>
      <c r="C84" s="73">
        <f>IF(RES_hhdet_in_tes!C84=0,"",RES_hhdet_in_tes!C84/RES_hhdet_in_fec!C84)</f>
        <v>1.0914110314663701</v>
      </c>
      <c r="D84" s="73">
        <f>IF(RES_hhdet_in_tes!D84=0,"",RES_hhdet_in_tes!D84/RES_hhdet_in_fec!D84)</f>
        <v>1.0668681187033726</v>
      </c>
      <c r="E84" s="73">
        <f>IF(RES_hhdet_in_tes!E84=0,"",RES_hhdet_in_tes!E84/RES_hhdet_in_fec!E84)</f>
        <v>1.0686794980402492</v>
      </c>
      <c r="F84" s="73">
        <f>IF(RES_hhdet_in_tes!F84=0,"",RES_hhdet_in_tes!F84/RES_hhdet_in_fec!F84)</f>
        <v>1.0472318160618248</v>
      </c>
      <c r="G84" s="73">
        <f>IF(RES_hhdet_in_tes!G84=0,"",RES_hhdet_in_tes!G84/RES_hhdet_in_fec!G84)</f>
        <v>1.0455321949542304</v>
      </c>
      <c r="H84" s="73">
        <f>IF(RES_hhdet_in_tes!H84=0,"",RES_hhdet_in_tes!H84/RES_hhdet_in_fec!H84)</f>
        <v>1.0479526115315869</v>
      </c>
      <c r="I84" s="73">
        <f>IF(RES_hhdet_in_tes!I84=0,"",RES_hhdet_in_tes!I84/RES_hhdet_in_fec!I84)</f>
        <v>1.0527094013195222</v>
      </c>
      <c r="J84" s="73">
        <f>IF(RES_hhdet_in_tes!J84=0,"",RES_hhdet_in_tes!J84/RES_hhdet_in_fec!J84)</f>
        <v>1.0456441202568731</v>
      </c>
      <c r="K84" s="73">
        <f>IF(RES_hhdet_in_tes!K84=0,"",RES_hhdet_in_tes!K84/RES_hhdet_in_fec!K84)</f>
        <v>1.0485264698268317</v>
      </c>
      <c r="L84" s="73">
        <f>IF(RES_hhdet_in_tes!L84=0,"",RES_hhdet_in_tes!L84/RES_hhdet_in_fec!L84)</f>
        <v>1.0513582662024892</v>
      </c>
      <c r="M84" s="73">
        <f>IF(RES_hhdet_in_tes!M84=0,"",RES_hhdet_in_tes!M84/RES_hhdet_in_fec!M84)</f>
        <v>1.0499622500413925</v>
      </c>
      <c r="N84" s="73">
        <f>IF(RES_hhdet_in_tes!N84=0,"",RES_hhdet_in_tes!N84/RES_hhdet_in_fec!N84)</f>
        <v>1.0426679889805022</v>
      </c>
      <c r="O84" s="73">
        <f>IF(RES_hhdet_in_tes!O84=0,"",RES_hhdet_in_tes!O84/RES_hhdet_in_fec!O84)</f>
        <v>1.0392203462620933</v>
      </c>
      <c r="P84" s="73">
        <f>IF(RES_hhdet_in_tes!P84=0,"",RES_hhdet_in_tes!P84/RES_hhdet_in_fec!P84)</f>
        <v>1.0389145402580768</v>
      </c>
      <c r="Q84" s="73">
        <f>IF(RES_hhdet_in_tes!Q84=0,"",RES_hhdet_in_tes!Q84/RES_hhdet_in_fec!Q84)</f>
        <v>1.0379430696859762</v>
      </c>
    </row>
    <row r="85" spans="1:17" ht="12.95" customHeight="1" x14ac:dyDescent="0.25">
      <c r="A85" s="158" t="s">
        <v>112</v>
      </c>
      <c r="B85" s="169"/>
      <c r="C85" s="169">
        <f>IF(RES_hhdet_in_tes!C85=0,"",RES_hhdet_in_tes!C85/RES_hhdet_in_fec!C85)</f>
        <v>1.6492005008682422</v>
      </c>
      <c r="D85" s="169">
        <f>IF(RES_hhdet_in_tes!D85=0,"",RES_hhdet_in_tes!D85/RES_hhdet_in_fec!D85)</f>
        <v>1.7046015067824005</v>
      </c>
      <c r="E85" s="169">
        <f>IF(RES_hhdet_in_tes!E85=0,"",RES_hhdet_in_tes!E85/RES_hhdet_in_fec!E85)</f>
        <v>1.7682887280457922</v>
      </c>
      <c r="F85" s="169">
        <f>IF(RES_hhdet_in_tes!F85=0,"",RES_hhdet_in_tes!F85/RES_hhdet_in_fec!F85)</f>
        <v>1.8461834486649422</v>
      </c>
      <c r="G85" s="169">
        <f>IF(RES_hhdet_in_tes!G85=0,"",RES_hhdet_in_tes!G85/RES_hhdet_in_fec!G85)</f>
        <v>1.9395253758686348</v>
      </c>
      <c r="H85" s="169">
        <f>IF(RES_hhdet_in_tes!H85=0,"",RES_hhdet_in_tes!H85/RES_hhdet_in_fec!H85)</f>
        <v>2.0510229532813007</v>
      </c>
      <c r="I85" s="169">
        <f>IF(RES_hhdet_in_tes!I85=0,"",RES_hhdet_in_tes!I85/RES_hhdet_in_fec!I85)</f>
        <v>2.0669785499596918</v>
      </c>
      <c r="J85" s="169">
        <f>IF(RES_hhdet_in_tes!J85=0,"",RES_hhdet_in_tes!J85/RES_hhdet_in_fec!J85)</f>
        <v>2.1908894496993025</v>
      </c>
      <c r="K85" s="169">
        <f>IF(RES_hhdet_in_tes!K85=0,"",RES_hhdet_in_tes!K85/RES_hhdet_in_fec!K85)</f>
        <v>2.3561469707151224</v>
      </c>
      <c r="L85" s="169">
        <f>IF(RES_hhdet_in_tes!L85=0,"",RES_hhdet_in_tes!L85/RES_hhdet_in_fec!L85)</f>
        <v>2.5475332517153553</v>
      </c>
      <c r="M85" s="169">
        <f>IF(RES_hhdet_in_tes!M85=0,"",RES_hhdet_in_tes!M85/RES_hhdet_in_fec!M85)</f>
        <v>2.7403442353712033</v>
      </c>
      <c r="N85" s="169">
        <f>IF(RES_hhdet_in_tes!N85=0,"",RES_hhdet_in_tes!N85/RES_hhdet_in_fec!N85)</f>
        <v>2.9105936116810995</v>
      </c>
      <c r="O85" s="169">
        <f>IF(RES_hhdet_in_tes!O85=0,"",RES_hhdet_in_tes!O85/RES_hhdet_in_fec!O85)</f>
        <v>3.0699681650367863</v>
      </c>
      <c r="P85" s="169">
        <f>IF(RES_hhdet_in_tes!P85=0,"",RES_hhdet_in_tes!P85/RES_hhdet_in_fec!P85)</f>
        <v>3.2110038958570124</v>
      </c>
      <c r="Q85" s="169">
        <f>IF(RES_hhdet_in_tes!Q85=0,"",RES_hhdet_in_tes!Q85/RES_hhdet_in_fec!Q85)</f>
        <v>3.3637864472446841</v>
      </c>
    </row>
    <row r="86" spans="1:17" ht="12" customHeight="1" x14ac:dyDescent="0.25">
      <c r="A86" s="23" t="s">
        <v>60</v>
      </c>
      <c r="B86" s="73"/>
      <c r="C86" s="73">
        <f>IF(RES_hhdet_in_tes!C86=0,"",RES_hhdet_in_tes!C86/RES_hhdet_in_fec!C86)</f>
        <v>1.6492005008682422</v>
      </c>
      <c r="D86" s="73">
        <f>IF(RES_hhdet_in_tes!D86=0,"",RES_hhdet_in_tes!D86/RES_hhdet_in_fec!D86)</f>
        <v>1.7046015067824005</v>
      </c>
      <c r="E86" s="73">
        <f>IF(RES_hhdet_in_tes!E86=0,"",RES_hhdet_in_tes!E86/RES_hhdet_in_fec!E86)</f>
        <v>1.7682887280457922</v>
      </c>
      <c r="F86" s="73">
        <f>IF(RES_hhdet_in_tes!F86=0,"",RES_hhdet_in_tes!F86/RES_hhdet_in_fec!F86)</f>
        <v>1.8461834486649422</v>
      </c>
      <c r="G86" s="73">
        <f>IF(RES_hhdet_in_tes!G86=0,"",RES_hhdet_in_tes!G86/RES_hhdet_in_fec!G86)</f>
        <v>1.9395253758686348</v>
      </c>
      <c r="H86" s="73">
        <f>IF(RES_hhdet_in_tes!H86=0,"",RES_hhdet_in_tes!H86/RES_hhdet_in_fec!H86)</f>
        <v>2.0510229532813007</v>
      </c>
      <c r="I86" s="73">
        <f>IF(RES_hhdet_in_tes!I86=0,"",RES_hhdet_in_tes!I86/RES_hhdet_in_fec!I86)</f>
        <v>2.0669785499596918</v>
      </c>
      <c r="J86" s="73">
        <f>IF(RES_hhdet_in_tes!J86=0,"",RES_hhdet_in_tes!J86/RES_hhdet_in_fec!J86)</f>
        <v>2.1908894496993025</v>
      </c>
      <c r="K86" s="73">
        <f>IF(RES_hhdet_in_tes!K86=0,"",RES_hhdet_in_tes!K86/RES_hhdet_in_fec!K86)</f>
        <v>2.3561469707151224</v>
      </c>
      <c r="L86" s="73">
        <f>IF(RES_hhdet_in_tes!L86=0,"",RES_hhdet_in_tes!L86/RES_hhdet_in_fec!L86)</f>
        <v>2.5475332517153553</v>
      </c>
      <c r="M86" s="73">
        <f>IF(RES_hhdet_in_tes!M86=0,"",RES_hhdet_in_tes!M86/RES_hhdet_in_fec!M86)</f>
        <v>2.7403442353712033</v>
      </c>
      <c r="N86" s="73">
        <f>IF(RES_hhdet_in_tes!N86=0,"",RES_hhdet_in_tes!N86/RES_hhdet_in_fec!N86)</f>
        <v>2.9105936116810995</v>
      </c>
      <c r="O86" s="73">
        <f>IF(RES_hhdet_in_tes!O86=0,"",RES_hhdet_in_tes!O86/RES_hhdet_in_fec!O86)</f>
        <v>3.0699681650367863</v>
      </c>
      <c r="P86" s="73">
        <f>IF(RES_hhdet_in_tes!P86=0,"",RES_hhdet_in_tes!P86/RES_hhdet_in_fec!P86)</f>
        <v>3.2110038958570124</v>
      </c>
      <c r="Q86" s="73">
        <f>IF(RES_hhdet_in_tes!Q86=0,"",RES_hhdet_in_tes!Q86/RES_hhdet_in_fec!Q86)</f>
        <v>3.3637864472446841</v>
      </c>
    </row>
    <row r="87" spans="1:17" ht="12" customHeight="1" x14ac:dyDescent="0.25">
      <c r="A87" s="158" t="s">
        <v>63</v>
      </c>
      <c r="B87" s="169"/>
      <c r="C87" s="169">
        <f>IF(RES_hhdet_in_tes!C87=0,"",RES_hhdet_in_tes!C87/RES_hhdet_in_fec!C87)</f>
        <v>0.84155225605771422</v>
      </c>
      <c r="D87" s="169">
        <f>IF(RES_hhdet_in_tes!D87=0,"",RES_hhdet_in_tes!D87/RES_hhdet_in_fec!D87)</f>
        <v>0.93685800985439538</v>
      </c>
      <c r="E87" s="169">
        <f>IF(RES_hhdet_in_tes!E87=0,"",RES_hhdet_in_tes!E87/RES_hhdet_in_fec!E87)</f>
        <v>0.81929958166120687</v>
      </c>
      <c r="F87" s="169">
        <f>IF(RES_hhdet_in_tes!F87=0,"",RES_hhdet_in_tes!F87/RES_hhdet_in_fec!F87)</f>
        <v>0.98166537235148599</v>
      </c>
      <c r="G87" s="169">
        <f>IF(RES_hhdet_in_tes!G87=0,"",RES_hhdet_in_tes!G87/RES_hhdet_in_fec!G87)</f>
        <v>0.80799149287653016</v>
      </c>
      <c r="H87" s="169">
        <f>IF(RES_hhdet_in_tes!H87=0,"",RES_hhdet_in_tes!H87/RES_hhdet_in_fec!H87)</f>
        <v>0.84910257269092426</v>
      </c>
      <c r="I87" s="169">
        <f>IF(RES_hhdet_in_tes!I87=0,"",RES_hhdet_in_tes!I87/RES_hhdet_in_fec!I87)</f>
        <v>0.98816184438452226</v>
      </c>
      <c r="J87" s="169">
        <f>IF(RES_hhdet_in_tes!J87=0,"",RES_hhdet_in_tes!J87/RES_hhdet_in_fec!J87)</f>
        <v>0.96338673588614077</v>
      </c>
      <c r="K87" s="169">
        <f>IF(RES_hhdet_in_tes!K87=0,"",RES_hhdet_in_tes!K87/RES_hhdet_in_fec!K87)</f>
        <v>0.98803287618855407</v>
      </c>
      <c r="L87" s="169">
        <f>IF(RES_hhdet_in_tes!L87=0,"",RES_hhdet_in_tes!L87/RES_hhdet_in_fec!L87)</f>
        <v>0.98653554484061001</v>
      </c>
      <c r="M87" s="169">
        <f>IF(RES_hhdet_in_tes!M87=0,"",RES_hhdet_in_tes!M87/RES_hhdet_in_fec!M87)</f>
        <v>0.94328547569099397</v>
      </c>
      <c r="N87" s="169">
        <f>IF(RES_hhdet_in_tes!N87=0,"",RES_hhdet_in_tes!N87/RES_hhdet_in_fec!N87)</f>
        <v>0.98814175564157603</v>
      </c>
      <c r="O87" s="169">
        <f>IF(RES_hhdet_in_tes!O87=0,"",RES_hhdet_in_tes!O87/RES_hhdet_in_fec!O87)</f>
        <v>0.98312718110398467</v>
      </c>
      <c r="P87" s="169">
        <f>IF(RES_hhdet_in_tes!P87=0,"",RES_hhdet_in_tes!P87/RES_hhdet_in_fec!P87)</f>
        <v>0.96054501950747095</v>
      </c>
      <c r="Q87" s="169">
        <f>IF(RES_hhdet_in_tes!Q87=0,"",RES_hhdet_in_tes!Q87/RES_hhdet_in_fec!Q87)</f>
        <v>0.89664439854724376</v>
      </c>
    </row>
    <row r="88" spans="1:17" ht="12" customHeight="1" x14ac:dyDescent="0.25">
      <c r="A88" s="167" t="s">
        <v>156</v>
      </c>
      <c r="B88" s="174"/>
      <c r="C88" s="174" t="str">
        <f>IF(RES_hhdet_in_tes!C88=0,"",RES_hhdet_in_tes!C88/RES_hhdet_in_fec!C88)</f>
        <v/>
      </c>
      <c r="D88" s="174" t="str">
        <f>IF(RES_hhdet_in_tes!D88=0,"",RES_hhdet_in_tes!D88/RES_hhdet_in_fec!D88)</f>
        <v/>
      </c>
      <c r="E88" s="174" t="str">
        <f>IF(RES_hhdet_in_tes!E88=0,"",RES_hhdet_in_tes!E88/RES_hhdet_in_fec!E88)</f>
        <v/>
      </c>
      <c r="F88" s="174" t="str">
        <f>IF(RES_hhdet_in_tes!F88=0,"",RES_hhdet_in_tes!F88/RES_hhdet_in_fec!F88)</f>
        <v/>
      </c>
      <c r="G88" s="174" t="str">
        <f>IF(RES_hhdet_in_tes!G88=0,"",RES_hhdet_in_tes!G88/RES_hhdet_in_fec!G88)</f>
        <v/>
      </c>
      <c r="H88" s="174" t="str">
        <f>IF(RES_hhdet_in_tes!H88=0,"",RES_hhdet_in_tes!H88/RES_hhdet_in_fec!H88)</f>
        <v/>
      </c>
      <c r="I88" s="174" t="str">
        <f>IF(RES_hhdet_in_tes!I88=0,"",RES_hhdet_in_tes!I88/RES_hhdet_in_fec!I88)</f>
        <v/>
      </c>
      <c r="J88" s="174" t="str">
        <f>IF(RES_hhdet_in_tes!J88=0,"",RES_hhdet_in_tes!J88/RES_hhdet_in_fec!J88)</f>
        <v/>
      </c>
      <c r="K88" s="174" t="str">
        <f>IF(RES_hhdet_in_tes!K88=0,"",RES_hhdet_in_tes!K88/RES_hhdet_in_fec!K88)</f>
        <v/>
      </c>
      <c r="L88" s="174" t="str">
        <f>IF(RES_hhdet_in_tes!L88=0,"",RES_hhdet_in_tes!L88/RES_hhdet_in_fec!L88)</f>
        <v/>
      </c>
      <c r="M88" s="174" t="str">
        <f>IF(RES_hhdet_in_tes!M88=0,"",RES_hhdet_in_tes!M88/RES_hhdet_in_fec!M88)</f>
        <v/>
      </c>
      <c r="N88" s="174" t="str">
        <f>IF(RES_hhdet_in_tes!N88=0,"",RES_hhdet_in_tes!N88/RES_hhdet_in_fec!N88)</f>
        <v/>
      </c>
      <c r="O88" s="174" t="str">
        <f>IF(RES_hhdet_in_tes!O88=0,"",RES_hhdet_in_tes!O88/RES_hhdet_in_fec!O88)</f>
        <v/>
      </c>
      <c r="P88" s="174" t="str">
        <f>IF(RES_hhdet_in_tes!P88=0,"",RES_hhdet_in_tes!P88/RES_hhdet_in_fec!P88)</f>
        <v/>
      </c>
      <c r="Q88" s="174" t="str">
        <f>IF(RES_hhdet_in_tes!Q88=0,"",RES_hhdet_in_tes!Q88/RES_hhdet_in_fec!Q88)</f>
        <v/>
      </c>
    </row>
    <row r="89" spans="1:17" ht="12" customHeight="1" x14ac:dyDescent="0.25">
      <c r="A89" s="167" t="s">
        <v>155</v>
      </c>
      <c r="B89" s="174"/>
      <c r="C89" s="174" t="str">
        <f>IF(RES_hhdet_in_tes!C89=0,"",RES_hhdet_in_tes!C89/RES_hhdet_in_fec!C89)</f>
        <v/>
      </c>
      <c r="D89" s="174" t="str">
        <f>IF(RES_hhdet_in_tes!D89=0,"",RES_hhdet_in_tes!D89/RES_hhdet_in_fec!D89)</f>
        <v/>
      </c>
      <c r="E89" s="174" t="str">
        <f>IF(RES_hhdet_in_tes!E89=0,"",RES_hhdet_in_tes!E89/RES_hhdet_in_fec!E89)</f>
        <v/>
      </c>
      <c r="F89" s="174" t="str">
        <f>IF(RES_hhdet_in_tes!F89=0,"",RES_hhdet_in_tes!F89/RES_hhdet_in_fec!F89)</f>
        <v/>
      </c>
      <c r="G89" s="174" t="str">
        <f>IF(RES_hhdet_in_tes!G89=0,"",RES_hhdet_in_tes!G89/RES_hhdet_in_fec!G89)</f>
        <v/>
      </c>
      <c r="H89" s="174" t="str">
        <f>IF(RES_hhdet_in_tes!H89=0,"",RES_hhdet_in_tes!H89/RES_hhdet_in_fec!H89)</f>
        <v/>
      </c>
      <c r="I89" s="174" t="str">
        <f>IF(RES_hhdet_in_tes!I89=0,"",RES_hhdet_in_tes!I89/RES_hhdet_in_fec!I89)</f>
        <v/>
      </c>
      <c r="J89" s="174" t="str">
        <f>IF(RES_hhdet_in_tes!J89=0,"",RES_hhdet_in_tes!J89/RES_hhdet_in_fec!J89)</f>
        <v/>
      </c>
      <c r="K89" s="174" t="str">
        <f>IF(RES_hhdet_in_tes!K89=0,"",RES_hhdet_in_tes!K89/RES_hhdet_in_fec!K89)</f>
        <v/>
      </c>
      <c r="L89" s="174" t="str">
        <f>IF(RES_hhdet_in_tes!L89=0,"",RES_hhdet_in_tes!L89/RES_hhdet_in_fec!L89)</f>
        <v/>
      </c>
      <c r="M89" s="174" t="str">
        <f>IF(RES_hhdet_in_tes!M89=0,"",RES_hhdet_in_tes!M89/RES_hhdet_in_fec!M89)</f>
        <v/>
      </c>
      <c r="N89" s="174" t="str">
        <f>IF(RES_hhdet_in_tes!N89=0,"",RES_hhdet_in_tes!N89/RES_hhdet_in_fec!N89)</f>
        <v/>
      </c>
      <c r="O89" s="174" t="str">
        <f>IF(RES_hhdet_in_tes!O89=0,"",RES_hhdet_in_tes!O89/RES_hhdet_in_fec!O89)</f>
        <v/>
      </c>
      <c r="P89" s="174" t="str">
        <f>IF(RES_hhdet_in_tes!P89=0,"",RES_hhdet_in_tes!P89/RES_hhdet_in_fec!P89)</f>
        <v/>
      </c>
      <c r="Q89" s="174" t="str">
        <f>IF(RES_hhdet_in_tes!Q89=0,"",RES_hhdet_in_tes!Q89/RES_hhdet_in_fec!Q89)</f>
        <v/>
      </c>
    </row>
    <row r="90" spans="1:17" ht="12" customHeight="1" x14ac:dyDescent="0.25">
      <c r="A90" s="166" t="s">
        <v>55</v>
      </c>
      <c r="B90" s="173"/>
      <c r="C90" s="173" t="str">
        <f>IF(RES_hhdet_in_tes!C90=0,"",RES_hhdet_in_tes!C90/RES_hhdet_in_fec!C90)</f>
        <v/>
      </c>
      <c r="D90" s="173" t="str">
        <f>IF(RES_hhdet_in_tes!D90=0,"",RES_hhdet_in_tes!D90/RES_hhdet_in_fec!D90)</f>
        <v/>
      </c>
      <c r="E90" s="173" t="str">
        <f>IF(RES_hhdet_in_tes!E90=0,"",RES_hhdet_in_tes!E90/RES_hhdet_in_fec!E90)</f>
        <v/>
      </c>
      <c r="F90" s="173" t="str">
        <f>IF(RES_hhdet_in_tes!F90=0,"",RES_hhdet_in_tes!F90/RES_hhdet_in_fec!F90)</f>
        <v/>
      </c>
      <c r="G90" s="173" t="str">
        <f>IF(RES_hhdet_in_tes!G90=0,"",RES_hhdet_in_tes!G90/RES_hhdet_in_fec!G90)</f>
        <v/>
      </c>
      <c r="H90" s="173" t="str">
        <f>IF(RES_hhdet_in_tes!H90=0,"",RES_hhdet_in_tes!H90/RES_hhdet_in_fec!H90)</f>
        <v/>
      </c>
      <c r="I90" s="173" t="str">
        <f>IF(RES_hhdet_in_tes!I90=0,"",RES_hhdet_in_tes!I90/RES_hhdet_in_fec!I90)</f>
        <v/>
      </c>
      <c r="J90" s="173" t="str">
        <f>IF(RES_hhdet_in_tes!J90=0,"",RES_hhdet_in_tes!J90/RES_hhdet_in_fec!J90)</f>
        <v/>
      </c>
      <c r="K90" s="173" t="str">
        <f>IF(RES_hhdet_in_tes!K90=0,"",RES_hhdet_in_tes!K90/RES_hhdet_in_fec!K90)</f>
        <v/>
      </c>
      <c r="L90" s="173" t="str">
        <f>IF(RES_hhdet_in_tes!L90=0,"",RES_hhdet_in_tes!L90/RES_hhdet_in_fec!L90)</f>
        <v/>
      </c>
      <c r="M90" s="173" t="str">
        <f>IF(RES_hhdet_in_tes!M90=0,"",RES_hhdet_in_tes!M90/RES_hhdet_in_fec!M90)</f>
        <v/>
      </c>
      <c r="N90" s="173" t="str">
        <f>IF(RES_hhdet_in_tes!N90=0,"",RES_hhdet_in_tes!N90/RES_hhdet_in_fec!N90)</f>
        <v/>
      </c>
      <c r="O90" s="173" t="str">
        <f>IF(RES_hhdet_in_tes!O90=0,"",RES_hhdet_in_tes!O90/RES_hhdet_in_fec!O90)</f>
        <v/>
      </c>
      <c r="P90" s="173" t="str">
        <f>IF(RES_hhdet_in_tes!P90=0,"",RES_hhdet_in_tes!P90/RES_hhdet_in_fec!P90)</f>
        <v/>
      </c>
      <c r="Q90" s="173" t="str">
        <f>IF(RES_hhdet_in_tes!Q90=0,"",RES_hhdet_in_tes!Q90/RES_hhdet_in_fec!Q90)</f>
        <v/>
      </c>
    </row>
    <row r="91" spans="1:17" ht="12" customHeight="1" x14ac:dyDescent="0.25">
      <c r="A91" s="147" t="s">
        <v>59</v>
      </c>
      <c r="B91" s="172"/>
      <c r="C91" s="172" t="str">
        <f>IF(RES_hhdet_in_tes!C91=0,"",RES_hhdet_in_tes!C91/RES_hhdet_in_fec!C91)</f>
        <v/>
      </c>
      <c r="D91" s="172" t="str">
        <f>IF(RES_hhdet_in_tes!D91=0,"",RES_hhdet_in_tes!D91/RES_hhdet_in_fec!D91)</f>
        <v/>
      </c>
      <c r="E91" s="172" t="str">
        <f>IF(RES_hhdet_in_tes!E91=0,"",RES_hhdet_in_tes!E91/RES_hhdet_in_fec!E91)</f>
        <v/>
      </c>
      <c r="F91" s="172" t="str">
        <f>IF(RES_hhdet_in_tes!F91=0,"",RES_hhdet_in_tes!F91/RES_hhdet_in_fec!F91)</f>
        <v/>
      </c>
      <c r="G91" s="172" t="str">
        <f>IF(RES_hhdet_in_tes!G91=0,"",RES_hhdet_in_tes!G91/RES_hhdet_in_fec!G91)</f>
        <v/>
      </c>
      <c r="H91" s="172" t="str">
        <f>IF(RES_hhdet_in_tes!H91=0,"",RES_hhdet_in_tes!H91/RES_hhdet_in_fec!H91)</f>
        <v/>
      </c>
      <c r="I91" s="172" t="str">
        <f>IF(RES_hhdet_in_tes!I91=0,"",RES_hhdet_in_tes!I91/RES_hhdet_in_fec!I91)</f>
        <v/>
      </c>
      <c r="J91" s="172" t="str">
        <f>IF(RES_hhdet_in_tes!J91=0,"",RES_hhdet_in_tes!J91/RES_hhdet_in_fec!J91)</f>
        <v/>
      </c>
      <c r="K91" s="172" t="str">
        <f>IF(RES_hhdet_in_tes!K91=0,"",RES_hhdet_in_tes!K91/RES_hhdet_in_fec!K91)</f>
        <v/>
      </c>
      <c r="L91" s="172" t="str">
        <f>IF(RES_hhdet_in_tes!L91=0,"",RES_hhdet_in_tes!L91/RES_hhdet_in_fec!L91)</f>
        <v/>
      </c>
      <c r="M91" s="172" t="str">
        <f>IF(RES_hhdet_in_tes!M91=0,"",RES_hhdet_in_tes!M91/RES_hhdet_in_fec!M91)</f>
        <v/>
      </c>
      <c r="N91" s="172" t="str">
        <f>IF(RES_hhdet_in_tes!N91=0,"",RES_hhdet_in_tes!N91/RES_hhdet_in_fec!N91)</f>
        <v/>
      </c>
      <c r="O91" s="172" t="str">
        <f>IF(RES_hhdet_in_tes!O91=0,"",RES_hhdet_in_tes!O91/RES_hhdet_in_fec!O91)</f>
        <v/>
      </c>
      <c r="P91" s="172" t="str">
        <f>IF(RES_hhdet_in_tes!P91=0,"",RES_hhdet_in_tes!P91/RES_hhdet_in_fec!P91)</f>
        <v/>
      </c>
      <c r="Q91" s="172" t="str">
        <f>IF(RES_hhdet_in_tes!Q91=0,"",RES_hhdet_in_tes!Q91/RES_hhdet_in_fec!Q91)</f>
        <v/>
      </c>
    </row>
    <row r="92" spans="1:17" ht="12" customHeight="1" x14ac:dyDescent="0.25">
      <c r="A92" s="163" t="s">
        <v>144</v>
      </c>
      <c r="B92" s="171"/>
      <c r="C92" s="171" t="str">
        <f>IF(RES_hhdet_in_tes!C92=0,"",RES_hhdet_in_tes!C92/RES_hhdet_in_fec!C92)</f>
        <v/>
      </c>
      <c r="D92" s="171" t="str">
        <f>IF(RES_hhdet_in_tes!D92=0,"",RES_hhdet_in_tes!D92/RES_hhdet_in_fec!D92)</f>
        <v/>
      </c>
      <c r="E92" s="171" t="str">
        <f>IF(RES_hhdet_in_tes!E92=0,"",RES_hhdet_in_tes!E92/RES_hhdet_in_fec!E92)</f>
        <v/>
      </c>
      <c r="F92" s="171" t="str">
        <f>IF(RES_hhdet_in_tes!F92=0,"",RES_hhdet_in_tes!F92/RES_hhdet_in_fec!F92)</f>
        <v/>
      </c>
      <c r="G92" s="171" t="str">
        <f>IF(RES_hhdet_in_tes!G92=0,"",RES_hhdet_in_tes!G92/RES_hhdet_in_fec!G92)</f>
        <v/>
      </c>
      <c r="H92" s="171" t="str">
        <f>IF(RES_hhdet_in_tes!H92=0,"",RES_hhdet_in_tes!H92/RES_hhdet_in_fec!H92)</f>
        <v/>
      </c>
      <c r="I92" s="171" t="str">
        <f>IF(RES_hhdet_in_tes!I92=0,"",RES_hhdet_in_tes!I92/RES_hhdet_in_fec!I92)</f>
        <v/>
      </c>
      <c r="J92" s="171" t="str">
        <f>IF(RES_hhdet_in_tes!J92=0,"",RES_hhdet_in_tes!J92/RES_hhdet_in_fec!J92)</f>
        <v/>
      </c>
      <c r="K92" s="171" t="str">
        <f>IF(RES_hhdet_in_tes!K92=0,"",RES_hhdet_in_tes!K92/RES_hhdet_in_fec!K92)</f>
        <v/>
      </c>
      <c r="L92" s="171" t="str">
        <f>IF(RES_hhdet_in_tes!L92=0,"",RES_hhdet_in_tes!L92/RES_hhdet_in_fec!L92)</f>
        <v/>
      </c>
      <c r="M92" s="171" t="str">
        <f>IF(RES_hhdet_in_tes!M92=0,"",RES_hhdet_in_tes!M92/RES_hhdet_in_fec!M92)</f>
        <v/>
      </c>
      <c r="N92" s="171" t="str">
        <f>IF(RES_hhdet_in_tes!N92=0,"",RES_hhdet_in_tes!N92/RES_hhdet_in_fec!N92)</f>
        <v/>
      </c>
      <c r="O92" s="171" t="str">
        <f>IF(RES_hhdet_in_tes!O92=0,"",RES_hhdet_in_tes!O92/RES_hhdet_in_fec!O92)</f>
        <v/>
      </c>
      <c r="P92" s="171" t="str">
        <f>IF(RES_hhdet_in_tes!P92=0,"",RES_hhdet_in_tes!P92/RES_hhdet_in_fec!P92)</f>
        <v/>
      </c>
      <c r="Q92" s="171" t="str">
        <f>IF(RES_hhdet_in_tes!Q92=0,"",RES_hhdet_in_tes!Q92/RES_hhdet_in_fec!Q92)</f>
        <v/>
      </c>
    </row>
    <row r="93" spans="1:17" ht="12" customHeight="1" x14ac:dyDescent="0.25">
      <c r="A93" s="161" t="s">
        <v>143</v>
      </c>
      <c r="B93" s="170"/>
      <c r="C93" s="170" t="str">
        <f>IF(RES_hhdet_in_tes!C93=0,"",RES_hhdet_in_tes!C93/RES_hhdet_in_fec!C93)</f>
        <v/>
      </c>
      <c r="D93" s="170" t="str">
        <f>IF(RES_hhdet_in_tes!D93=0,"",RES_hhdet_in_tes!D93/RES_hhdet_in_fec!D93)</f>
        <v/>
      </c>
      <c r="E93" s="170" t="str">
        <f>IF(RES_hhdet_in_tes!E93=0,"",RES_hhdet_in_tes!E93/RES_hhdet_in_fec!E93)</f>
        <v/>
      </c>
      <c r="F93" s="170" t="str">
        <f>IF(RES_hhdet_in_tes!F93=0,"",RES_hhdet_in_tes!F93/RES_hhdet_in_fec!F93)</f>
        <v/>
      </c>
      <c r="G93" s="170" t="str">
        <f>IF(RES_hhdet_in_tes!G93=0,"",RES_hhdet_in_tes!G93/RES_hhdet_in_fec!G93)</f>
        <v/>
      </c>
      <c r="H93" s="170" t="str">
        <f>IF(RES_hhdet_in_tes!H93=0,"",RES_hhdet_in_tes!H93/RES_hhdet_in_fec!H93)</f>
        <v/>
      </c>
      <c r="I93" s="170" t="str">
        <f>IF(RES_hhdet_in_tes!I93=0,"",RES_hhdet_in_tes!I93/RES_hhdet_in_fec!I93)</f>
        <v/>
      </c>
      <c r="J93" s="170" t="str">
        <f>IF(RES_hhdet_in_tes!J93=0,"",RES_hhdet_in_tes!J93/RES_hhdet_in_fec!J93)</f>
        <v/>
      </c>
      <c r="K93" s="170" t="str">
        <f>IF(RES_hhdet_in_tes!K93=0,"",RES_hhdet_in_tes!K93/RES_hhdet_in_fec!K93)</f>
        <v/>
      </c>
      <c r="L93" s="170" t="str">
        <f>IF(RES_hhdet_in_tes!L93=0,"",RES_hhdet_in_tes!L93/RES_hhdet_in_fec!L93)</f>
        <v/>
      </c>
      <c r="M93" s="170" t="str">
        <f>IF(RES_hhdet_in_tes!M93=0,"",RES_hhdet_in_tes!M93/RES_hhdet_in_fec!M93)</f>
        <v/>
      </c>
      <c r="N93" s="170" t="str">
        <f>IF(RES_hhdet_in_tes!N93=0,"",RES_hhdet_in_tes!N93/RES_hhdet_in_fec!N93)</f>
        <v/>
      </c>
      <c r="O93" s="170" t="str">
        <f>IF(RES_hhdet_in_tes!O93=0,"",RES_hhdet_in_tes!O93/RES_hhdet_in_fec!O93)</f>
        <v/>
      </c>
      <c r="P93" s="170" t="str">
        <f>IF(RES_hhdet_in_tes!P93=0,"",RES_hhdet_in_tes!P93/RES_hhdet_in_fec!P93)</f>
        <v/>
      </c>
      <c r="Q93" s="170" t="str">
        <f>IF(RES_hhdet_in_tes!Q93=0,"",RES_hhdet_in_tes!Q93/RES_hhdet_in_fec!Q93)</f>
        <v/>
      </c>
    </row>
    <row r="94" spans="1:17" ht="12" customHeight="1" x14ac:dyDescent="0.25">
      <c r="A94" s="148" t="s">
        <v>57</v>
      </c>
      <c r="B94" s="73"/>
      <c r="C94" s="73" t="str">
        <f>IF(RES_hhdet_in_tes!C94=0,"",RES_hhdet_in_tes!C94/RES_hhdet_in_fec!C94)</f>
        <v/>
      </c>
      <c r="D94" s="73" t="str">
        <f>IF(RES_hhdet_in_tes!D94=0,"",RES_hhdet_in_tes!D94/RES_hhdet_in_fec!D94)</f>
        <v/>
      </c>
      <c r="E94" s="73" t="str">
        <f>IF(RES_hhdet_in_tes!E94=0,"",RES_hhdet_in_tes!E94/RES_hhdet_in_fec!E94)</f>
        <v/>
      </c>
      <c r="F94" s="73" t="str">
        <f>IF(RES_hhdet_in_tes!F94=0,"",RES_hhdet_in_tes!F94/RES_hhdet_in_fec!F94)</f>
        <v/>
      </c>
      <c r="G94" s="73" t="str">
        <f>IF(RES_hhdet_in_tes!G94=0,"",RES_hhdet_in_tes!G94/RES_hhdet_in_fec!G94)</f>
        <v/>
      </c>
      <c r="H94" s="73" t="str">
        <f>IF(RES_hhdet_in_tes!H94=0,"",RES_hhdet_in_tes!H94/RES_hhdet_in_fec!H94)</f>
        <v/>
      </c>
      <c r="I94" s="73" t="str">
        <f>IF(RES_hhdet_in_tes!I94=0,"",RES_hhdet_in_tes!I94/RES_hhdet_in_fec!I94)</f>
        <v/>
      </c>
      <c r="J94" s="73" t="str">
        <f>IF(RES_hhdet_in_tes!J94=0,"",RES_hhdet_in_tes!J94/RES_hhdet_in_fec!J94)</f>
        <v/>
      </c>
      <c r="K94" s="73" t="str">
        <f>IF(RES_hhdet_in_tes!K94=0,"",RES_hhdet_in_tes!K94/RES_hhdet_in_fec!K94)</f>
        <v/>
      </c>
      <c r="L94" s="73" t="str">
        <f>IF(RES_hhdet_in_tes!L94=0,"",RES_hhdet_in_tes!L94/RES_hhdet_in_fec!L94)</f>
        <v/>
      </c>
      <c r="M94" s="73" t="str">
        <f>IF(RES_hhdet_in_tes!M94=0,"",RES_hhdet_in_tes!M94/RES_hhdet_in_fec!M94)</f>
        <v/>
      </c>
      <c r="N94" s="73" t="str">
        <f>IF(RES_hhdet_in_tes!N94=0,"",RES_hhdet_in_tes!N94/RES_hhdet_in_fec!N94)</f>
        <v/>
      </c>
      <c r="O94" s="73" t="str">
        <f>IF(RES_hhdet_in_tes!O94=0,"",RES_hhdet_in_tes!O94/RES_hhdet_in_fec!O94)</f>
        <v/>
      </c>
      <c r="P94" s="73" t="str">
        <f>IF(RES_hhdet_in_tes!P94=0,"",RES_hhdet_in_tes!P94/RES_hhdet_in_fec!P94)</f>
        <v/>
      </c>
      <c r="Q94" s="73" t="str">
        <f>IF(RES_hhdet_in_tes!Q94=0,"",RES_hhdet_in_tes!Q94/RES_hhdet_in_fec!Q94)</f>
        <v/>
      </c>
    </row>
    <row r="95" spans="1:17" ht="12" customHeight="1" x14ac:dyDescent="0.25">
      <c r="A95" s="148" t="s">
        <v>59</v>
      </c>
      <c r="B95" s="73"/>
      <c r="C95" s="73" t="str">
        <f>IF(RES_hhdet_in_tes!C95=0,"",RES_hhdet_in_tes!C95/RES_hhdet_in_fec!C95)</f>
        <v/>
      </c>
      <c r="D95" s="73" t="str">
        <f>IF(RES_hhdet_in_tes!D95=0,"",RES_hhdet_in_tes!D95/RES_hhdet_in_fec!D95)</f>
        <v/>
      </c>
      <c r="E95" s="73" t="str">
        <f>IF(RES_hhdet_in_tes!E95=0,"",RES_hhdet_in_tes!E95/RES_hhdet_in_fec!E95)</f>
        <v/>
      </c>
      <c r="F95" s="73" t="str">
        <f>IF(RES_hhdet_in_tes!F95=0,"",RES_hhdet_in_tes!F95/RES_hhdet_in_fec!F95)</f>
        <v/>
      </c>
      <c r="G95" s="73" t="str">
        <f>IF(RES_hhdet_in_tes!G95=0,"",RES_hhdet_in_tes!G95/RES_hhdet_in_fec!G95)</f>
        <v/>
      </c>
      <c r="H95" s="73" t="str">
        <f>IF(RES_hhdet_in_tes!H95=0,"",RES_hhdet_in_tes!H95/RES_hhdet_in_fec!H95)</f>
        <v/>
      </c>
      <c r="I95" s="73" t="str">
        <f>IF(RES_hhdet_in_tes!I95=0,"",RES_hhdet_in_tes!I95/RES_hhdet_in_fec!I95)</f>
        <v/>
      </c>
      <c r="J95" s="73" t="str">
        <f>IF(RES_hhdet_in_tes!J95=0,"",RES_hhdet_in_tes!J95/RES_hhdet_in_fec!J95)</f>
        <v/>
      </c>
      <c r="K95" s="73" t="str">
        <f>IF(RES_hhdet_in_tes!K95=0,"",RES_hhdet_in_tes!K95/RES_hhdet_in_fec!K95)</f>
        <v/>
      </c>
      <c r="L95" s="73" t="str">
        <f>IF(RES_hhdet_in_tes!L95=0,"",RES_hhdet_in_tes!L95/RES_hhdet_in_fec!L95)</f>
        <v/>
      </c>
      <c r="M95" s="73" t="str">
        <f>IF(RES_hhdet_in_tes!M95=0,"",RES_hhdet_in_tes!M95/RES_hhdet_in_fec!M95)</f>
        <v/>
      </c>
      <c r="N95" s="73" t="str">
        <f>IF(RES_hhdet_in_tes!N95=0,"",RES_hhdet_in_tes!N95/RES_hhdet_in_fec!N95)</f>
        <v/>
      </c>
      <c r="O95" s="73" t="str">
        <f>IF(RES_hhdet_in_tes!O95=0,"",RES_hhdet_in_tes!O95/RES_hhdet_in_fec!O95)</f>
        <v/>
      </c>
      <c r="P95" s="73" t="str">
        <f>IF(RES_hhdet_in_tes!P95=0,"",RES_hhdet_in_tes!P95/RES_hhdet_in_fec!P95)</f>
        <v/>
      </c>
      <c r="Q95" s="73" t="str">
        <f>IF(RES_hhdet_in_tes!Q95=0,"",RES_hhdet_in_tes!Q95/RES_hhdet_in_fec!Q95)</f>
        <v/>
      </c>
    </row>
    <row r="96" spans="1:17" ht="12" customHeight="1" x14ac:dyDescent="0.25">
      <c r="A96" s="163" t="s">
        <v>142</v>
      </c>
      <c r="B96" s="171"/>
      <c r="C96" s="171">
        <f>IF(RES_hhdet_in_tes!C96=0,"",RES_hhdet_in_tes!C96/RES_hhdet_in_fec!C96)</f>
        <v>0.53917808230228181</v>
      </c>
      <c r="D96" s="171">
        <f>IF(RES_hhdet_in_tes!D96=0,"",RES_hhdet_in_tes!D96/RES_hhdet_in_fec!D96)</f>
        <v>0.54021083787995583</v>
      </c>
      <c r="E96" s="171">
        <f>IF(RES_hhdet_in_tes!E96=0,"",RES_hhdet_in_tes!E96/RES_hhdet_in_fec!E96)</f>
        <v>0.54653401504752308</v>
      </c>
      <c r="F96" s="171" t="str">
        <f>IF(RES_hhdet_in_tes!F96=0,"",RES_hhdet_in_tes!F96/RES_hhdet_in_fec!F96)</f>
        <v/>
      </c>
      <c r="G96" s="171">
        <f>IF(RES_hhdet_in_tes!G96=0,"",RES_hhdet_in_tes!G96/RES_hhdet_in_fec!G96)</f>
        <v>0.55171232811238258</v>
      </c>
      <c r="H96" s="171">
        <f>IF(RES_hhdet_in_tes!H96=0,"",RES_hhdet_in_tes!H96/RES_hhdet_in_fec!H96)</f>
        <v>0.55665444954872334</v>
      </c>
      <c r="I96" s="171" t="str">
        <f>IF(RES_hhdet_in_tes!I96=0,"",RES_hhdet_in_tes!I96/RES_hhdet_in_fec!I96)</f>
        <v/>
      </c>
      <c r="J96" s="171">
        <f>IF(RES_hhdet_in_tes!J96=0,"",RES_hhdet_in_tes!J96/RES_hhdet_in_fec!J96)</f>
        <v>0.57309180389235281</v>
      </c>
      <c r="K96" s="171" t="str">
        <f>IF(RES_hhdet_in_tes!K96=0,"",RES_hhdet_in_tes!K96/RES_hhdet_in_fec!K96)</f>
        <v/>
      </c>
      <c r="L96" s="171" t="str">
        <f>IF(RES_hhdet_in_tes!L96=0,"",RES_hhdet_in_tes!L96/RES_hhdet_in_fec!L96)</f>
        <v/>
      </c>
      <c r="M96" s="171">
        <f>IF(RES_hhdet_in_tes!M96=0,"",RES_hhdet_in_tes!M96/RES_hhdet_in_fec!M96)</f>
        <v>0.58800886912921424</v>
      </c>
      <c r="N96" s="171" t="str">
        <f>IF(RES_hhdet_in_tes!N96=0,"",RES_hhdet_in_tes!N96/RES_hhdet_in_fec!N96)</f>
        <v/>
      </c>
      <c r="O96" s="171" t="str">
        <f>IF(RES_hhdet_in_tes!O96=0,"",RES_hhdet_in_tes!O96/RES_hhdet_in_fec!O96)</f>
        <v/>
      </c>
      <c r="P96" s="171">
        <f>IF(RES_hhdet_in_tes!P96=0,"",RES_hhdet_in_tes!P96/RES_hhdet_in_fec!P96)</f>
        <v>0.59585000612572392</v>
      </c>
      <c r="Q96" s="171" t="str">
        <f>IF(RES_hhdet_in_tes!Q96=0,"",RES_hhdet_in_tes!Q96/RES_hhdet_in_fec!Q96)</f>
        <v/>
      </c>
    </row>
    <row r="97" spans="1:17" ht="12" customHeight="1" x14ac:dyDescent="0.25">
      <c r="A97" s="161" t="s">
        <v>141</v>
      </c>
      <c r="B97" s="170"/>
      <c r="C97" s="170">
        <f>IF(RES_hhdet_in_tes!C97=0,"",RES_hhdet_in_tes!C97/RES_hhdet_in_fec!C97)</f>
        <v>1.0012179818071327</v>
      </c>
      <c r="D97" s="170">
        <f>IF(RES_hhdet_in_tes!D97=0,"",RES_hhdet_in_tes!D97/RES_hhdet_in_fec!D97)</f>
        <v>0.98197525205288549</v>
      </c>
      <c r="E97" s="170">
        <f>IF(RES_hhdet_in_tes!E97=0,"",RES_hhdet_in_tes!E97/RES_hhdet_in_fec!E97)</f>
        <v>0.98154185081608636</v>
      </c>
      <c r="F97" s="170">
        <f>IF(RES_hhdet_in_tes!F97=0,"",RES_hhdet_in_tes!F97/RES_hhdet_in_fec!F97)</f>
        <v>0.98166537235148599</v>
      </c>
      <c r="G97" s="170">
        <f>IF(RES_hhdet_in_tes!G97=0,"",RES_hhdet_in_tes!G97/RES_hhdet_in_fec!G97)</f>
        <v>0.84220532360204148</v>
      </c>
      <c r="H97" s="170">
        <f>IF(RES_hhdet_in_tes!H97=0,"",RES_hhdet_in_tes!H97/RES_hhdet_in_fec!H97)</f>
        <v>0.95268688564239579</v>
      </c>
      <c r="I97" s="170">
        <f>IF(RES_hhdet_in_tes!I97=0,"",RES_hhdet_in_tes!I97/RES_hhdet_in_fec!I97)</f>
        <v>0.98816184438452226</v>
      </c>
      <c r="J97" s="170">
        <f>IF(RES_hhdet_in_tes!J97=0,"",RES_hhdet_in_tes!J97/RES_hhdet_in_fec!J97)</f>
        <v>0.98728409794820127</v>
      </c>
      <c r="K97" s="170">
        <f>IF(RES_hhdet_in_tes!K97=0,"",RES_hhdet_in_tes!K97/RES_hhdet_in_fec!K97)</f>
        <v>0.98803287618855407</v>
      </c>
      <c r="L97" s="170">
        <f>IF(RES_hhdet_in_tes!L97=0,"",RES_hhdet_in_tes!L97/RES_hhdet_in_fec!L97)</f>
        <v>0.98653554484061001</v>
      </c>
      <c r="M97" s="170">
        <f>IF(RES_hhdet_in_tes!M97=0,"",RES_hhdet_in_tes!M97/RES_hhdet_in_fec!M97)</f>
        <v>0.98741005005862548</v>
      </c>
      <c r="N97" s="170">
        <f>IF(RES_hhdet_in_tes!N97=0,"",RES_hhdet_in_tes!N97/RES_hhdet_in_fec!N97)</f>
        <v>0.98814175564157603</v>
      </c>
      <c r="O97" s="170">
        <f>IF(RES_hhdet_in_tes!O97=0,"",RES_hhdet_in_tes!O97/RES_hhdet_in_fec!O97)</f>
        <v>0.98312718110398467</v>
      </c>
      <c r="P97" s="170">
        <f>IF(RES_hhdet_in_tes!P97=0,"",RES_hhdet_in_tes!P97/RES_hhdet_in_fec!P97)</f>
        <v>0.96151372050919648</v>
      </c>
      <c r="Q97" s="170">
        <f>IF(RES_hhdet_in_tes!Q97=0,"",RES_hhdet_in_tes!Q97/RES_hhdet_in_fec!Q97)</f>
        <v>0.89664439854724376</v>
      </c>
    </row>
    <row r="98" spans="1:17" ht="12" customHeight="1" x14ac:dyDescent="0.25">
      <c r="A98" s="148" t="s">
        <v>60</v>
      </c>
      <c r="B98" s="73"/>
      <c r="C98" s="73">
        <f>IF(RES_hhdet_in_tes!C98=0,"",RES_hhdet_in_tes!C98/RES_hhdet_in_fec!C98)</f>
        <v>0.49418534159919258</v>
      </c>
      <c r="D98" s="73">
        <f>IF(RES_hhdet_in_tes!D98=0,"",RES_hhdet_in_tes!D98/RES_hhdet_in_fec!D98)</f>
        <v>0.51081687068351422</v>
      </c>
      <c r="E98" s="73">
        <f>IF(RES_hhdet_in_tes!E98=0,"",RES_hhdet_in_tes!E98/RES_hhdet_in_fec!E98)</f>
        <v>0.51696646638690702</v>
      </c>
      <c r="F98" s="73">
        <f>IF(RES_hhdet_in_tes!F98=0,"",RES_hhdet_in_tes!F98/RES_hhdet_in_fec!F98)</f>
        <v>0.53251200297542212</v>
      </c>
      <c r="G98" s="73">
        <f>IF(RES_hhdet_in_tes!G98=0,"",RES_hhdet_in_tes!G98/RES_hhdet_in_fec!G98)</f>
        <v>0.5056208272047471</v>
      </c>
      <c r="H98" s="73">
        <f>IF(RES_hhdet_in_tes!H98=0,"",RES_hhdet_in_tes!H98/RES_hhdet_in_fec!H98)</f>
        <v>0.54263312774124539</v>
      </c>
      <c r="I98" s="73">
        <f>IF(RES_hhdet_in_tes!I98=0,"",RES_hhdet_in_tes!I98/RES_hhdet_in_fec!I98)</f>
        <v>0.5542263192087924</v>
      </c>
      <c r="J98" s="73">
        <f>IF(RES_hhdet_in_tes!J98=0,"",RES_hhdet_in_tes!J98/RES_hhdet_in_fec!J98)</f>
        <v>0.56145515976924898</v>
      </c>
      <c r="K98" s="73">
        <f>IF(RES_hhdet_in_tes!K98=0,"",RES_hhdet_in_tes!K98/RES_hhdet_in_fec!K98)</f>
        <v>0.56470949367898982</v>
      </c>
      <c r="L98" s="73">
        <f>IF(RES_hhdet_in_tes!L98=0,"",RES_hhdet_in_tes!L98/RES_hhdet_in_fec!L98)</f>
        <v>0.57016611787203975</v>
      </c>
      <c r="M98" s="73">
        <f>IF(RES_hhdet_in_tes!M98=0,"",RES_hhdet_in_tes!M98/RES_hhdet_in_fec!M98)</f>
        <v>0.5718948200309435</v>
      </c>
      <c r="N98" s="73">
        <f>IF(RES_hhdet_in_tes!N98=0,"",RES_hhdet_in_tes!N98/RES_hhdet_in_fec!N98)</f>
        <v>0.58146307818465814</v>
      </c>
      <c r="O98" s="73">
        <f>IF(RES_hhdet_in_tes!O98=0,"",RES_hhdet_in_tes!O98/RES_hhdet_in_fec!O98)</f>
        <v>0.5823153090055353</v>
      </c>
      <c r="P98" s="73">
        <f>IF(RES_hhdet_in_tes!P98=0,"",RES_hhdet_in_tes!P98/RES_hhdet_in_fec!P98)</f>
        <v>0.5778345562364321</v>
      </c>
      <c r="Q98" s="73">
        <f>IF(RES_hhdet_in_tes!Q98=0,"",RES_hhdet_in_tes!Q98/RES_hhdet_in_fec!Q98)</f>
        <v>0.56258007091880369</v>
      </c>
    </row>
    <row r="99" spans="1:17" ht="12" customHeight="1" x14ac:dyDescent="0.25">
      <c r="A99" s="148" t="s">
        <v>59</v>
      </c>
      <c r="B99" s="73"/>
      <c r="C99" s="73">
        <f>IF(RES_hhdet_in_tes!C99=0,"",RES_hhdet_in_tes!C99/RES_hhdet_in_fec!C99)</f>
        <v>1.011857728601796</v>
      </c>
      <c r="D99" s="73">
        <f>IF(RES_hhdet_in_tes!D99=0,"",RES_hhdet_in_tes!D99/RES_hhdet_in_fec!D99)</f>
        <v>1.0018095726628427</v>
      </c>
      <c r="E99" s="73">
        <f>IF(RES_hhdet_in_tes!E99=0,"",RES_hhdet_in_tes!E99/RES_hhdet_in_fec!E99)</f>
        <v>1.0013163229505992</v>
      </c>
      <c r="F99" s="73">
        <f>IF(RES_hhdet_in_tes!F99=0,"",RES_hhdet_in_tes!F99/RES_hhdet_in_fec!F99)</f>
        <v>1.0006108048229703</v>
      </c>
      <c r="G99" s="73">
        <f>IF(RES_hhdet_in_tes!G99=0,"",RES_hhdet_in_tes!G99/RES_hhdet_in_fec!G99)</f>
        <v>0.93382044435855982</v>
      </c>
      <c r="H99" s="73">
        <f>IF(RES_hhdet_in_tes!H99=0,"",RES_hhdet_in_tes!H99/RES_hhdet_in_fec!H99)</f>
        <v>0.99170486162312765</v>
      </c>
      <c r="I99" s="73">
        <f>IF(RES_hhdet_in_tes!I99=0,"",RES_hhdet_in_tes!I99/RES_hhdet_in_fec!I99)</f>
        <v>1.0089045818176041</v>
      </c>
      <c r="J99" s="73">
        <f>IF(RES_hhdet_in_tes!J99=0,"",RES_hhdet_in_tes!J99/RES_hhdet_in_fec!J99)</f>
        <v>1.0077988021915019</v>
      </c>
      <c r="K99" s="73">
        <f>IF(RES_hhdet_in_tes!K99=0,"",RES_hhdet_in_tes!K99/RES_hhdet_in_fec!K99)</f>
        <v>1.0079790593367108</v>
      </c>
      <c r="L99" s="73">
        <f>IF(RES_hhdet_in_tes!L99=0,"",RES_hhdet_in_tes!L99/RES_hhdet_in_fec!L99)</f>
        <v>1.0070902211538919</v>
      </c>
      <c r="M99" s="73">
        <f>IF(RES_hhdet_in_tes!M99=0,"",RES_hhdet_in_tes!M99/RES_hhdet_in_fec!M99)</f>
        <v>1.0076150884297044</v>
      </c>
      <c r="N99" s="73">
        <f>IF(RES_hhdet_in_tes!N99=0,"",RES_hhdet_in_tes!N99/RES_hhdet_in_fec!N99)</f>
        <v>1.0068891098352344</v>
      </c>
      <c r="O99" s="73">
        <f>IF(RES_hhdet_in_tes!O99=0,"",RES_hhdet_in_tes!O99/RES_hhdet_in_fec!O99)</f>
        <v>1.0012833871302262</v>
      </c>
      <c r="P99" s="73">
        <f>IF(RES_hhdet_in_tes!P99=0,"",RES_hhdet_in_tes!P99/RES_hhdet_in_fec!P99)</f>
        <v>0.99055512794080802</v>
      </c>
      <c r="Q99" s="73">
        <f>IF(RES_hhdet_in_tes!Q99=0,"",RES_hhdet_in_tes!Q99/RES_hhdet_in_fec!Q99)</f>
        <v>0.96004956518589235</v>
      </c>
    </row>
    <row r="100" spans="1:17" ht="12" customHeight="1" x14ac:dyDescent="0.25">
      <c r="A100" s="158" t="s">
        <v>62</v>
      </c>
      <c r="B100" s="169"/>
      <c r="C100" s="169">
        <f>IF(RES_hhdet_in_tes!C100=0,"",RES_hhdet_in_tes!C100/RES_hhdet_in_fec!C100)</f>
        <v>0.48512934287710896</v>
      </c>
      <c r="D100" s="169">
        <f>IF(RES_hhdet_in_tes!D100=0,"",RES_hhdet_in_tes!D100/RES_hhdet_in_fec!D100)</f>
        <v>0.55286353894949469</v>
      </c>
      <c r="E100" s="169">
        <f>IF(RES_hhdet_in_tes!E100=0,"",RES_hhdet_in_tes!E100/RES_hhdet_in_fec!E100)</f>
        <v>0.56515216224941456</v>
      </c>
      <c r="F100" s="169">
        <f>IF(RES_hhdet_in_tes!F100=0,"",RES_hhdet_in_tes!F100/RES_hhdet_in_fec!F100)</f>
        <v>0.74817483421619446</v>
      </c>
      <c r="G100" s="169">
        <f>IF(RES_hhdet_in_tes!G100=0,"",RES_hhdet_in_tes!G100/RES_hhdet_in_fec!G100)</f>
        <v>0.45629005665454841</v>
      </c>
      <c r="H100" s="169">
        <f>IF(RES_hhdet_in_tes!H100=0,"",RES_hhdet_in_tes!H100/RES_hhdet_in_fec!H100)</f>
        <v>0.81512545606891929</v>
      </c>
      <c r="I100" s="169">
        <f>IF(RES_hhdet_in_tes!I100=0,"",RES_hhdet_in_tes!I100/RES_hhdet_in_fec!I100)</f>
        <v>0.63478031073959029</v>
      </c>
      <c r="J100" s="169">
        <f>IF(RES_hhdet_in_tes!J100=0,"",RES_hhdet_in_tes!J100/RES_hhdet_in_fec!J100)</f>
        <v>0.74959066926815321</v>
      </c>
      <c r="K100" s="169">
        <f>IF(RES_hhdet_in_tes!K100=0,"",RES_hhdet_in_tes!K100/RES_hhdet_in_fec!K100)</f>
        <v>0.82913096422720534</v>
      </c>
      <c r="L100" s="169">
        <f>IF(RES_hhdet_in_tes!L100=0,"",RES_hhdet_in_tes!L100/RES_hhdet_in_fec!L100)</f>
        <v>0.57188599545670649</v>
      </c>
      <c r="M100" s="169">
        <f>IF(RES_hhdet_in_tes!M100=0,"",RES_hhdet_in_tes!M100/RES_hhdet_in_fec!M100)</f>
        <v>0.35518862886162977</v>
      </c>
      <c r="N100" s="169">
        <f>IF(RES_hhdet_in_tes!N100=0,"",RES_hhdet_in_tes!N100/RES_hhdet_in_fec!N100)</f>
        <v>0.75743192381414737</v>
      </c>
      <c r="O100" s="169">
        <f>IF(RES_hhdet_in_tes!O100=0,"",RES_hhdet_in_tes!O100/RES_hhdet_in_fec!O100)</f>
        <v>0.6281142829246158</v>
      </c>
      <c r="P100" s="169">
        <f>IF(RES_hhdet_in_tes!P100=0,"",RES_hhdet_in_tes!P100/RES_hhdet_in_fec!P100)</f>
        <v>0.5031871225340141</v>
      </c>
      <c r="Q100" s="169">
        <f>IF(RES_hhdet_in_tes!Q100=0,"",RES_hhdet_in_tes!Q100/RES_hhdet_in_fec!Q100)</f>
        <v>0.84443444159113756</v>
      </c>
    </row>
    <row r="101" spans="1:17" ht="12" customHeight="1" x14ac:dyDescent="0.25">
      <c r="A101" s="23" t="s">
        <v>55</v>
      </c>
      <c r="B101" s="73"/>
      <c r="C101" s="73">
        <f>IF(RES_hhdet_in_tes!C101=0,"",RES_hhdet_in_tes!C101/RES_hhdet_in_fec!C101)</f>
        <v>0.35531922246078057</v>
      </c>
      <c r="D101" s="73">
        <f>IF(RES_hhdet_in_tes!D101=0,"",RES_hhdet_in_tes!D101/RES_hhdet_in_fec!D101)</f>
        <v>0.35531922246078068</v>
      </c>
      <c r="E101" s="73">
        <f>IF(RES_hhdet_in_tes!E101=0,"",RES_hhdet_in_tes!E101/RES_hhdet_in_fec!E101)</f>
        <v>0.35531922246078079</v>
      </c>
      <c r="F101" s="73">
        <f>IF(RES_hhdet_in_tes!F101=0,"",RES_hhdet_in_tes!F101/RES_hhdet_in_fec!F101)</f>
        <v>0.3553192224607809</v>
      </c>
      <c r="G101" s="73">
        <f>IF(RES_hhdet_in_tes!G101=0,"",RES_hhdet_in_tes!G101/RES_hhdet_in_fec!G101)</f>
        <v>0.35531922246078085</v>
      </c>
      <c r="H101" s="73" t="str">
        <f>IF(RES_hhdet_in_tes!H101=0,"",RES_hhdet_in_tes!H101/RES_hhdet_in_fec!H101)</f>
        <v/>
      </c>
      <c r="I101" s="73">
        <f>IF(RES_hhdet_in_tes!I101=0,"",RES_hhdet_in_tes!I101/RES_hhdet_in_fec!I101)</f>
        <v>0.35528448661201001</v>
      </c>
      <c r="J101" s="73">
        <f>IF(RES_hhdet_in_tes!J101=0,"",RES_hhdet_in_tes!J101/RES_hhdet_in_fec!J101)</f>
        <v>0.35528441375605763</v>
      </c>
      <c r="K101" s="73" t="str">
        <f>IF(RES_hhdet_in_tes!K101=0,"",RES_hhdet_in_tes!K101/RES_hhdet_in_fec!K101)</f>
        <v/>
      </c>
      <c r="L101" s="73">
        <f>IF(RES_hhdet_in_tes!L101=0,"",RES_hhdet_in_tes!L101/RES_hhdet_in_fec!L101)</f>
        <v>0.35516166760779239</v>
      </c>
      <c r="M101" s="73">
        <f>IF(RES_hhdet_in_tes!M101=0,"",RES_hhdet_in_tes!M101/RES_hhdet_in_fec!M101)</f>
        <v>0.35518862886162977</v>
      </c>
      <c r="N101" s="73">
        <f>IF(RES_hhdet_in_tes!N101=0,"",RES_hhdet_in_tes!N101/RES_hhdet_in_fec!N101)</f>
        <v>0.35519144643356354</v>
      </c>
      <c r="O101" s="73">
        <f>IF(RES_hhdet_in_tes!O101=0,"",RES_hhdet_in_tes!O101/RES_hhdet_in_fec!O101)</f>
        <v>0.35520702301395007</v>
      </c>
      <c r="P101" s="73">
        <f>IF(RES_hhdet_in_tes!P101=0,"",RES_hhdet_in_tes!P101/RES_hhdet_in_fec!P101)</f>
        <v>0.35526288478060203</v>
      </c>
      <c r="Q101" s="73">
        <f>IF(RES_hhdet_in_tes!Q101=0,"",RES_hhdet_in_tes!Q101/RES_hhdet_in_fec!Q101)</f>
        <v>0.35526303683502247</v>
      </c>
    </row>
    <row r="102" spans="1:17" ht="12" customHeight="1" x14ac:dyDescent="0.25">
      <c r="A102" s="23" t="s">
        <v>57</v>
      </c>
      <c r="B102" s="73"/>
      <c r="C102" s="73" t="str">
        <f>IF(RES_hhdet_in_tes!C102=0,"",RES_hhdet_in_tes!C102/RES_hhdet_in_fec!C102)</f>
        <v/>
      </c>
      <c r="D102" s="73" t="str">
        <f>IF(RES_hhdet_in_tes!D102=0,"",RES_hhdet_in_tes!D102/RES_hhdet_in_fec!D102)</f>
        <v/>
      </c>
      <c r="E102" s="73" t="str">
        <f>IF(RES_hhdet_in_tes!E102=0,"",RES_hhdet_in_tes!E102/RES_hhdet_in_fec!E102)</f>
        <v/>
      </c>
      <c r="F102" s="73" t="str">
        <f>IF(RES_hhdet_in_tes!F102=0,"",RES_hhdet_in_tes!F102/RES_hhdet_in_fec!F102)</f>
        <v/>
      </c>
      <c r="G102" s="73" t="str">
        <f>IF(RES_hhdet_in_tes!G102=0,"",RES_hhdet_in_tes!G102/RES_hhdet_in_fec!G102)</f>
        <v/>
      </c>
      <c r="H102" s="73" t="str">
        <f>IF(RES_hhdet_in_tes!H102=0,"",RES_hhdet_in_tes!H102/RES_hhdet_in_fec!H102)</f>
        <v/>
      </c>
      <c r="I102" s="73" t="str">
        <f>IF(RES_hhdet_in_tes!I102=0,"",RES_hhdet_in_tes!I102/RES_hhdet_in_fec!I102)</f>
        <v/>
      </c>
      <c r="J102" s="73" t="str">
        <f>IF(RES_hhdet_in_tes!J102=0,"",RES_hhdet_in_tes!J102/RES_hhdet_in_fec!J102)</f>
        <v/>
      </c>
      <c r="K102" s="73" t="str">
        <f>IF(RES_hhdet_in_tes!K102=0,"",RES_hhdet_in_tes!K102/RES_hhdet_in_fec!K102)</f>
        <v/>
      </c>
      <c r="L102" s="73" t="str">
        <f>IF(RES_hhdet_in_tes!L102=0,"",RES_hhdet_in_tes!L102/RES_hhdet_in_fec!L102)</f>
        <v/>
      </c>
      <c r="M102" s="73" t="str">
        <f>IF(RES_hhdet_in_tes!M102=0,"",RES_hhdet_in_tes!M102/RES_hhdet_in_fec!M102)</f>
        <v/>
      </c>
      <c r="N102" s="73" t="str">
        <f>IF(RES_hhdet_in_tes!N102=0,"",RES_hhdet_in_tes!N102/RES_hhdet_in_fec!N102)</f>
        <v/>
      </c>
      <c r="O102" s="73" t="str">
        <f>IF(RES_hhdet_in_tes!O102=0,"",RES_hhdet_in_tes!O102/RES_hhdet_in_fec!O102)</f>
        <v/>
      </c>
      <c r="P102" s="73" t="str">
        <f>IF(RES_hhdet_in_tes!P102=0,"",RES_hhdet_in_tes!P102/RES_hhdet_in_fec!P102)</f>
        <v/>
      </c>
      <c r="Q102" s="73" t="str">
        <f>IF(RES_hhdet_in_tes!Q102=0,"",RES_hhdet_in_tes!Q102/RES_hhdet_in_fec!Q102)</f>
        <v/>
      </c>
    </row>
    <row r="103" spans="1:17" ht="12" customHeight="1" x14ac:dyDescent="0.25">
      <c r="A103" s="29" t="s">
        <v>140</v>
      </c>
      <c r="B103" s="65"/>
      <c r="C103" s="65">
        <f>IF(RES_hhdet_in_tes!C103=0,"",RES_hhdet_in_tes!C103/RES_hhdet_in_fec!C103)</f>
        <v>0.80270970224516924</v>
      </c>
      <c r="D103" s="65">
        <f>IF(RES_hhdet_in_tes!D103=0,"",RES_hhdet_in_tes!D103/RES_hhdet_in_fec!D103)</f>
        <v>0.80316722869301493</v>
      </c>
      <c r="E103" s="65">
        <f>IF(RES_hhdet_in_tes!E103=0,"",RES_hhdet_in_tes!E103/RES_hhdet_in_fec!E103)</f>
        <v>0.80509936669522852</v>
      </c>
      <c r="F103" s="65">
        <f>IF(RES_hhdet_in_tes!F103=0,"",RES_hhdet_in_tes!F103/RES_hhdet_in_fec!F103)</f>
        <v>0.80930792487032976</v>
      </c>
      <c r="G103" s="65">
        <f>IF(RES_hhdet_in_tes!G103=0,"",RES_hhdet_in_tes!G103/RES_hhdet_in_fec!G103)</f>
        <v>0.81080305653690121</v>
      </c>
      <c r="H103" s="65">
        <f>IF(RES_hhdet_in_tes!H103=0,"",RES_hhdet_in_tes!H103/RES_hhdet_in_fec!H103)</f>
        <v>0.81512545606891929</v>
      </c>
      <c r="I103" s="65">
        <f>IF(RES_hhdet_in_tes!I103=0,"",RES_hhdet_in_tes!I103/RES_hhdet_in_fec!I103)</f>
        <v>0.82045884540183744</v>
      </c>
      <c r="J103" s="65">
        <f>IF(RES_hhdet_in_tes!J103=0,"",RES_hhdet_in_tes!J103/RES_hhdet_in_fec!J103)</f>
        <v>0.82731491045940098</v>
      </c>
      <c r="K103" s="65">
        <f>IF(RES_hhdet_in_tes!K103=0,"",RES_hhdet_in_tes!K103/RES_hhdet_in_fec!K103)</f>
        <v>0.82913096422720534</v>
      </c>
      <c r="L103" s="65">
        <f>IF(RES_hhdet_in_tes!L103=0,"",RES_hhdet_in_tes!L103/RES_hhdet_in_fec!L103)</f>
        <v>0.83089911770966518</v>
      </c>
      <c r="M103" s="65" t="str">
        <f>IF(RES_hhdet_in_tes!M103=0,"",RES_hhdet_in_tes!M103/RES_hhdet_in_fec!M103)</f>
        <v/>
      </c>
      <c r="N103" s="65">
        <f>IF(RES_hhdet_in_tes!N103=0,"",RES_hhdet_in_tes!N103/RES_hhdet_in_fec!N103)</f>
        <v>0.83554894544935121</v>
      </c>
      <c r="O103" s="65">
        <f>IF(RES_hhdet_in_tes!O103=0,"",RES_hhdet_in_tes!O103/RES_hhdet_in_fec!O103)</f>
        <v>0.83862927073586002</v>
      </c>
      <c r="P103" s="65">
        <f>IF(RES_hhdet_in_tes!P103=0,"",RES_hhdet_in_tes!P103/RES_hhdet_in_fec!P103)</f>
        <v>0.84481382587066645</v>
      </c>
      <c r="Q103" s="65">
        <f>IF(RES_hhdet_in_tes!Q103=0,"",RES_hhdet_in_tes!Q103/RES_hhdet_in_fec!Q103)</f>
        <v>0.84606135608484778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75"/>
      <c r="C105" s="175" t="str">
        <f>IF(RES_hhdet_in_tes!C105=0,"",RES_hhdet_in_tes!C105/RES_hhdet_in_fec!C105)</f>
        <v/>
      </c>
      <c r="D105" s="175" t="str">
        <f>IF(RES_hhdet_in_tes!D105=0,"",RES_hhdet_in_tes!D105/RES_hhdet_in_fec!D105)</f>
        <v/>
      </c>
      <c r="E105" s="175" t="str">
        <f>IF(RES_hhdet_in_tes!E105=0,"",RES_hhdet_in_tes!E105/RES_hhdet_in_fec!E105)</f>
        <v/>
      </c>
      <c r="F105" s="175" t="str">
        <f>IF(RES_hhdet_in_tes!F105=0,"",RES_hhdet_in_tes!F105/RES_hhdet_in_fec!F105)</f>
        <v/>
      </c>
      <c r="G105" s="175" t="str">
        <f>IF(RES_hhdet_in_tes!G105=0,"",RES_hhdet_in_tes!G105/RES_hhdet_in_fec!G105)</f>
        <v/>
      </c>
      <c r="H105" s="175" t="str">
        <f>IF(RES_hhdet_in_tes!H105=0,"",RES_hhdet_in_tes!H105/RES_hhdet_in_fec!H105)</f>
        <v/>
      </c>
      <c r="I105" s="175">
        <f>IF(RES_hhdet_in_tes!I105=0,"",RES_hhdet_in_tes!I105/RES_hhdet_in_fec!I105)</f>
        <v>0.83821554818693333</v>
      </c>
      <c r="J105" s="175">
        <f>IF(RES_hhdet_in_tes!J105=0,"",RES_hhdet_in_tes!J105/RES_hhdet_in_fec!J105)</f>
        <v>0.85487417795172516</v>
      </c>
      <c r="K105" s="175">
        <f>IF(RES_hhdet_in_tes!K105=0,"",RES_hhdet_in_tes!K105/RES_hhdet_in_fec!K105)</f>
        <v>0.89374743623699171</v>
      </c>
      <c r="L105" s="175">
        <f>IF(RES_hhdet_in_tes!L105=0,"",RES_hhdet_in_tes!L105/RES_hhdet_in_fec!L105)</f>
        <v>0.8980555064610799</v>
      </c>
      <c r="M105" s="175">
        <f>IF(RES_hhdet_in_tes!M105=0,"",RES_hhdet_in_tes!M105/RES_hhdet_in_fec!M105)</f>
        <v>0.92100565639165177</v>
      </c>
      <c r="N105" s="175">
        <f>IF(RES_hhdet_in_tes!N105=0,"",RES_hhdet_in_tes!N105/RES_hhdet_in_fec!N105)</f>
        <v>0.91676929663114592</v>
      </c>
      <c r="O105" s="175">
        <f>IF(RES_hhdet_in_tes!O105=0,"",RES_hhdet_in_tes!O105/RES_hhdet_in_fec!O105)</f>
        <v>0.9646486100658167</v>
      </c>
      <c r="P105" s="175">
        <f>IF(RES_hhdet_in_tes!P105=0,"",RES_hhdet_in_tes!P105/RES_hhdet_in_fec!P105)</f>
        <v>1.1397669239146151</v>
      </c>
      <c r="Q105" s="175">
        <f>IF(RES_hhdet_in_tes!Q105=0,"",RES_hhdet_in_tes!Q105/RES_hhdet_in_fec!Q105)</f>
        <v>1.2529589374233723</v>
      </c>
    </row>
    <row r="106" spans="1:17" ht="12.95" customHeight="1" x14ac:dyDescent="0.25">
      <c r="A106" s="158" t="s">
        <v>65</v>
      </c>
      <c r="B106" s="169"/>
      <c r="C106" s="169" t="str">
        <f>IF(RES_hhdet_in_tes!C106=0,"",RES_hhdet_in_tes!C106/RES_hhdet_in_fec!C106)</f>
        <v/>
      </c>
      <c r="D106" s="169" t="str">
        <f>IF(RES_hhdet_in_tes!D106=0,"",RES_hhdet_in_tes!D106/RES_hhdet_in_fec!D106)</f>
        <v/>
      </c>
      <c r="E106" s="169" t="str">
        <f>IF(RES_hhdet_in_tes!E106=0,"",RES_hhdet_in_tes!E106/RES_hhdet_in_fec!E106)</f>
        <v/>
      </c>
      <c r="F106" s="169" t="str">
        <f>IF(RES_hhdet_in_tes!F106=0,"",RES_hhdet_in_tes!F106/RES_hhdet_in_fec!F106)</f>
        <v/>
      </c>
      <c r="G106" s="169" t="str">
        <f>IF(RES_hhdet_in_tes!G106=0,"",RES_hhdet_in_tes!G106/RES_hhdet_in_fec!G106)</f>
        <v/>
      </c>
      <c r="H106" s="169" t="str">
        <f>IF(RES_hhdet_in_tes!H106=0,"",RES_hhdet_in_tes!H106/RES_hhdet_in_fec!H106)</f>
        <v/>
      </c>
      <c r="I106" s="169">
        <f>IF(RES_hhdet_in_tes!I106=0,"",RES_hhdet_in_tes!I106/RES_hhdet_in_fec!I106)</f>
        <v>0.717154060712339</v>
      </c>
      <c r="J106" s="169">
        <f>IF(RES_hhdet_in_tes!J106=0,"",RES_hhdet_in_tes!J106/RES_hhdet_in_fec!J106)</f>
        <v>0.72429845279066085</v>
      </c>
      <c r="K106" s="169">
        <f>IF(RES_hhdet_in_tes!K106=0,"",RES_hhdet_in_tes!K106/RES_hhdet_in_fec!K106)</f>
        <v>0.72828717697403078</v>
      </c>
      <c r="L106" s="169">
        <f>IF(RES_hhdet_in_tes!L106=0,"",RES_hhdet_in_tes!L106/RES_hhdet_in_fec!L106)</f>
        <v>0.73453672803118508</v>
      </c>
      <c r="M106" s="169">
        <f>IF(RES_hhdet_in_tes!M106=0,"",RES_hhdet_in_tes!M106/RES_hhdet_in_fec!M106)</f>
        <v>0.73767331711618178</v>
      </c>
      <c r="N106" s="169">
        <f>IF(RES_hhdet_in_tes!N106=0,"",RES_hhdet_in_tes!N106/RES_hhdet_in_fec!N106)</f>
        <v>0.73998557888343652</v>
      </c>
      <c r="O106" s="169">
        <f>IF(RES_hhdet_in_tes!O106=0,"",RES_hhdet_in_tes!O106/RES_hhdet_in_fec!O106)</f>
        <v>0.74212678399494036</v>
      </c>
      <c r="P106" s="169">
        <f>IF(RES_hhdet_in_tes!P106=0,"",RES_hhdet_in_tes!P106/RES_hhdet_in_fec!P106)</f>
        <v>0.74382315113245423</v>
      </c>
      <c r="Q106" s="169">
        <f>IF(RES_hhdet_in_tes!Q106=0,"",RES_hhdet_in_tes!Q106/RES_hhdet_in_fec!Q106)</f>
        <v>0.74515622760849154</v>
      </c>
    </row>
    <row r="107" spans="1:17" ht="12" customHeight="1" x14ac:dyDescent="0.25">
      <c r="A107" s="23" t="s">
        <v>153</v>
      </c>
      <c r="B107" s="73"/>
      <c r="C107" s="73" t="str">
        <f>IF(RES_hhdet_in_tes!C107=0,"",RES_hhdet_in_tes!C107/RES_hhdet_in_fec!C107)</f>
        <v/>
      </c>
      <c r="D107" s="73" t="str">
        <f>IF(RES_hhdet_in_tes!D107=0,"",RES_hhdet_in_tes!D107/RES_hhdet_in_fec!D107)</f>
        <v/>
      </c>
      <c r="E107" s="73" t="str">
        <f>IF(RES_hhdet_in_tes!E107=0,"",RES_hhdet_in_tes!E107/RES_hhdet_in_fec!E107)</f>
        <v/>
      </c>
      <c r="F107" s="73" t="str">
        <f>IF(RES_hhdet_in_tes!F107=0,"",RES_hhdet_in_tes!F107/RES_hhdet_in_fec!F107)</f>
        <v/>
      </c>
      <c r="G107" s="73" t="str">
        <f>IF(RES_hhdet_in_tes!G107=0,"",RES_hhdet_in_tes!G107/RES_hhdet_in_fec!G107)</f>
        <v/>
      </c>
      <c r="H107" s="73" t="str">
        <f>IF(RES_hhdet_in_tes!H107=0,"",RES_hhdet_in_tes!H107/RES_hhdet_in_fec!H107)</f>
        <v/>
      </c>
      <c r="I107" s="73">
        <f>IF(RES_hhdet_in_tes!I107=0,"",RES_hhdet_in_tes!I107/RES_hhdet_in_fec!I107)</f>
        <v>0.71320161316253283</v>
      </c>
      <c r="J107" s="73">
        <f>IF(RES_hhdet_in_tes!J107=0,"",RES_hhdet_in_tes!J107/RES_hhdet_in_fec!J107)</f>
        <v>0.7218118282142777</v>
      </c>
      <c r="K107" s="73">
        <f>IF(RES_hhdet_in_tes!K107=0,"",RES_hhdet_in_tes!K107/RES_hhdet_in_fec!K107)</f>
        <v>0.72763796516144597</v>
      </c>
      <c r="L107" s="73">
        <f>IF(RES_hhdet_in_tes!L107=0,"",RES_hhdet_in_tes!L107/RES_hhdet_in_fec!L107)</f>
        <v>0.73288139063614277</v>
      </c>
      <c r="M107" s="73">
        <f>IF(RES_hhdet_in_tes!M107=0,"",RES_hhdet_in_tes!M107/RES_hhdet_in_fec!M107)</f>
        <v>0.73670006899258789</v>
      </c>
      <c r="N107" s="73">
        <f>IF(RES_hhdet_in_tes!N107=0,"",RES_hhdet_in_tes!N107/RES_hhdet_in_fec!N107)</f>
        <v>0.73931432860704038</v>
      </c>
      <c r="O107" s="73">
        <f>IF(RES_hhdet_in_tes!O107=0,"",RES_hhdet_in_tes!O107/RES_hhdet_in_fec!O107)</f>
        <v>0.74144711727446155</v>
      </c>
      <c r="P107" s="73">
        <f>IF(RES_hhdet_in_tes!P107=0,"",RES_hhdet_in_tes!P107/RES_hhdet_in_fec!P107)</f>
        <v>0.74271304610940947</v>
      </c>
      <c r="Q107" s="73">
        <f>IF(RES_hhdet_in_tes!Q107=0,"",RES_hhdet_in_tes!Q107/RES_hhdet_in_fec!Q107)</f>
        <v>0.7437134160549389</v>
      </c>
    </row>
    <row r="108" spans="1:17" ht="12" customHeight="1" x14ac:dyDescent="0.25">
      <c r="A108" s="23" t="s">
        <v>60</v>
      </c>
      <c r="B108" s="73"/>
      <c r="C108" s="73" t="str">
        <f>IF(RES_hhdet_in_tes!C108=0,"",RES_hhdet_in_tes!C108/RES_hhdet_in_fec!C108)</f>
        <v/>
      </c>
      <c r="D108" s="73" t="str">
        <f>IF(RES_hhdet_in_tes!D108=0,"",RES_hhdet_in_tes!D108/RES_hhdet_in_fec!D108)</f>
        <v/>
      </c>
      <c r="E108" s="73" t="str">
        <f>IF(RES_hhdet_in_tes!E108=0,"",RES_hhdet_in_tes!E108/RES_hhdet_in_fec!E108)</f>
        <v/>
      </c>
      <c r="F108" s="73" t="str">
        <f>IF(RES_hhdet_in_tes!F108=0,"",RES_hhdet_in_tes!F108/RES_hhdet_in_fec!F108)</f>
        <v/>
      </c>
      <c r="G108" s="73" t="str">
        <f>IF(RES_hhdet_in_tes!G108=0,"",RES_hhdet_in_tes!G108/RES_hhdet_in_fec!G108)</f>
        <v/>
      </c>
      <c r="H108" s="73" t="str">
        <f>IF(RES_hhdet_in_tes!H108=0,"",RES_hhdet_in_tes!H108/RES_hhdet_in_fec!H108)</f>
        <v/>
      </c>
      <c r="I108" s="73">
        <f>IF(RES_hhdet_in_tes!I108=0,"",RES_hhdet_in_tes!I108/RES_hhdet_in_fec!I108)</f>
        <v>0.99999999999999989</v>
      </c>
      <c r="J108" s="73">
        <f>IF(RES_hhdet_in_tes!J108=0,"",RES_hhdet_in_tes!J108/RES_hhdet_in_fec!J108)</f>
        <v>1.0071090958992985</v>
      </c>
      <c r="K108" s="73">
        <f>IF(RES_hhdet_in_tes!K108=0,"",RES_hhdet_in_tes!K108/RES_hhdet_in_fec!K108)</f>
        <v>1.0124193375820205</v>
      </c>
      <c r="L108" s="73">
        <f>IF(RES_hhdet_in_tes!L108=0,"",RES_hhdet_in_tes!L108/RES_hhdet_in_fec!L108)</f>
        <v>1.008306033148239</v>
      </c>
      <c r="M108" s="73">
        <f>IF(RES_hhdet_in_tes!M108=0,"",RES_hhdet_in_tes!M108/RES_hhdet_in_fec!M108)</f>
        <v>1.0107083906602889</v>
      </c>
      <c r="N108" s="73">
        <f>IF(RES_hhdet_in_tes!N108=0,"",RES_hhdet_in_tes!N108/RES_hhdet_in_fec!N108)</f>
        <v>1.0094018728420671</v>
      </c>
      <c r="O108" s="73">
        <f>IF(RES_hhdet_in_tes!O108=0,"",RES_hhdet_in_tes!O108/RES_hhdet_in_fec!O108)</f>
        <v>1.0100310163132651</v>
      </c>
      <c r="P108" s="73">
        <f>IF(RES_hhdet_in_tes!P108=0,"",RES_hhdet_in_tes!P108/RES_hhdet_in_fec!P108)</f>
        <v>1.0113793076060749</v>
      </c>
      <c r="Q108" s="73">
        <f>IF(RES_hhdet_in_tes!Q108=0,"",RES_hhdet_in_tes!Q108/RES_hhdet_in_fec!Q108)</f>
        <v>1.0126438495231882</v>
      </c>
    </row>
    <row r="109" spans="1:17" ht="12.95" customHeight="1" x14ac:dyDescent="0.25">
      <c r="A109" s="158" t="s">
        <v>112</v>
      </c>
      <c r="B109" s="169"/>
      <c r="C109" s="169" t="str">
        <f>IF(RES_hhdet_in_tes!C109=0,"",RES_hhdet_in_tes!C109/RES_hhdet_in_fec!C109)</f>
        <v/>
      </c>
      <c r="D109" s="169" t="str">
        <f>IF(RES_hhdet_in_tes!D109=0,"",RES_hhdet_in_tes!D109/RES_hhdet_in_fec!D109)</f>
        <v/>
      </c>
      <c r="E109" s="169" t="str">
        <f>IF(RES_hhdet_in_tes!E109=0,"",RES_hhdet_in_tes!E109/RES_hhdet_in_fec!E109)</f>
        <v/>
      </c>
      <c r="F109" s="169" t="str">
        <f>IF(RES_hhdet_in_tes!F109=0,"",RES_hhdet_in_tes!F109/RES_hhdet_in_fec!F109)</f>
        <v/>
      </c>
      <c r="G109" s="169" t="str">
        <f>IF(RES_hhdet_in_tes!G109=0,"",RES_hhdet_in_tes!G109/RES_hhdet_in_fec!G109)</f>
        <v/>
      </c>
      <c r="H109" s="169" t="str">
        <f>IF(RES_hhdet_in_tes!H109=0,"",RES_hhdet_in_tes!H109/RES_hhdet_in_fec!H109)</f>
        <v/>
      </c>
      <c r="I109" s="169">
        <f>IF(RES_hhdet_in_tes!I109=0,"",RES_hhdet_in_tes!I109/RES_hhdet_in_fec!I109)</f>
        <v>2.0539590378976094</v>
      </c>
      <c r="J109" s="169">
        <f>IF(RES_hhdet_in_tes!J109=0,"",RES_hhdet_in_tes!J109/RES_hhdet_in_fec!J109)</f>
        <v>2.1805984811200636</v>
      </c>
      <c r="K109" s="169">
        <f>IF(RES_hhdet_in_tes!K109=0,"",RES_hhdet_in_tes!K109/RES_hhdet_in_fec!K109)</f>
        <v>2.3358323103518863</v>
      </c>
      <c r="L109" s="169">
        <f>IF(RES_hhdet_in_tes!L109=0,"",RES_hhdet_in_tes!L109/RES_hhdet_in_fec!L109)</f>
        <v>2.5251639339182645</v>
      </c>
      <c r="M109" s="169">
        <f>IF(RES_hhdet_in_tes!M109=0,"",RES_hhdet_in_tes!M109/RES_hhdet_in_fec!M109)</f>
        <v>2.7112447931275483</v>
      </c>
      <c r="N109" s="169">
        <f>IF(RES_hhdet_in_tes!N109=0,"",RES_hhdet_in_tes!N109/RES_hhdet_in_fec!N109)</f>
        <v>2.8863619139747136</v>
      </c>
      <c r="O109" s="169">
        <f>IF(RES_hhdet_in_tes!O109=0,"",RES_hhdet_in_tes!O109/RES_hhdet_in_fec!O109)</f>
        <v>3.0562329114780145</v>
      </c>
      <c r="P109" s="169">
        <f>IF(RES_hhdet_in_tes!P109=0,"",RES_hhdet_in_tes!P109/RES_hhdet_in_fec!P109)</f>
        <v>3.2154075603978929</v>
      </c>
      <c r="Q109" s="169">
        <f>IF(RES_hhdet_in_tes!Q109=0,"",RES_hhdet_in_tes!Q109/RES_hhdet_in_fec!Q109)</f>
        <v>3.4797316347111624</v>
      </c>
    </row>
    <row r="110" spans="1:17" ht="12" customHeight="1" x14ac:dyDescent="0.25">
      <c r="A110" s="23" t="s">
        <v>60</v>
      </c>
      <c r="B110" s="73"/>
      <c r="C110" s="73" t="str">
        <f>IF(RES_hhdet_in_tes!C110=0,"",RES_hhdet_in_tes!C110/RES_hhdet_in_fec!C110)</f>
        <v/>
      </c>
      <c r="D110" s="73" t="str">
        <f>IF(RES_hhdet_in_tes!D110=0,"",RES_hhdet_in_tes!D110/RES_hhdet_in_fec!D110)</f>
        <v/>
      </c>
      <c r="E110" s="73" t="str">
        <f>IF(RES_hhdet_in_tes!E110=0,"",RES_hhdet_in_tes!E110/RES_hhdet_in_fec!E110)</f>
        <v/>
      </c>
      <c r="F110" s="73" t="str">
        <f>IF(RES_hhdet_in_tes!F110=0,"",RES_hhdet_in_tes!F110/RES_hhdet_in_fec!F110)</f>
        <v/>
      </c>
      <c r="G110" s="73" t="str">
        <f>IF(RES_hhdet_in_tes!G110=0,"",RES_hhdet_in_tes!G110/RES_hhdet_in_fec!G110)</f>
        <v/>
      </c>
      <c r="H110" s="73" t="str">
        <f>IF(RES_hhdet_in_tes!H110=0,"",RES_hhdet_in_tes!H110/RES_hhdet_in_fec!H110)</f>
        <v/>
      </c>
      <c r="I110" s="73">
        <f>IF(RES_hhdet_in_tes!I110=0,"",RES_hhdet_in_tes!I110/RES_hhdet_in_fec!I110)</f>
        <v>2.0539590378976094</v>
      </c>
      <c r="J110" s="73">
        <f>IF(RES_hhdet_in_tes!J110=0,"",RES_hhdet_in_tes!J110/RES_hhdet_in_fec!J110)</f>
        <v>2.1805984811200636</v>
      </c>
      <c r="K110" s="73">
        <f>IF(RES_hhdet_in_tes!K110=0,"",RES_hhdet_in_tes!K110/RES_hhdet_in_fec!K110)</f>
        <v>2.3358323103518863</v>
      </c>
      <c r="L110" s="73">
        <f>IF(RES_hhdet_in_tes!L110=0,"",RES_hhdet_in_tes!L110/RES_hhdet_in_fec!L110)</f>
        <v>2.5251639339182645</v>
      </c>
      <c r="M110" s="73">
        <f>IF(RES_hhdet_in_tes!M110=0,"",RES_hhdet_in_tes!M110/RES_hhdet_in_fec!M110)</f>
        <v>2.7112447931275483</v>
      </c>
      <c r="N110" s="73">
        <f>IF(RES_hhdet_in_tes!N110=0,"",RES_hhdet_in_tes!N110/RES_hhdet_in_fec!N110)</f>
        <v>2.8863619139747136</v>
      </c>
      <c r="O110" s="73">
        <f>IF(RES_hhdet_in_tes!O110=0,"",RES_hhdet_in_tes!O110/RES_hhdet_in_fec!O110)</f>
        <v>3.0562329114780145</v>
      </c>
      <c r="P110" s="73">
        <f>IF(RES_hhdet_in_tes!P110=0,"",RES_hhdet_in_tes!P110/RES_hhdet_in_fec!P110)</f>
        <v>3.2154075603978929</v>
      </c>
      <c r="Q110" s="73">
        <f>IF(RES_hhdet_in_tes!Q110=0,"",RES_hhdet_in_tes!Q110/RES_hhdet_in_fec!Q110)</f>
        <v>3.4797316347111624</v>
      </c>
    </row>
    <row r="111" spans="1:17" ht="12" customHeight="1" x14ac:dyDescent="0.25">
      <c r="A111" s="158" t="s">
        <v>63</v>
      </c>
      <c r="B111" s="169"/>
      <c r="C111" s="169" t="str">
        <f>IF(RES_hhdet_in_tes!C111=0,"",RES_hhdet_in_tes!C111/RES_hhdet_in_fec!C111)</f>
        <v/>
      </c>
      <c r="D111" s="169" t="str">
        <f>IF(RES_hhdet_in_tes!D111=0,"",RES_hhdet_in_tes!D111/RES_hhdet_in_fec!D111)</f>
        <v/>
      </c>
      <c r="E111" s="169" t="str">
        <f>IF(RES_hhdet_in_tes!E111=0,"",RES_hhdet_in_tes!E111/RES_hhdet_in_fec!E111)</f>
        <v/>
      </c>
      <c r="F111" s="169" t="str">
        <f>IF(RES_hhdet_in_tes!F111=0,"",RES_hhdet_in_tes!F111/RES_hhdet_in_fec!F111)</f>
        <v/>
      </c>
      <c r="G111" s="169" t="str">
        <f>IF(RES_hhdet_in_tes!G111=0,"",RES_hhdet_in_tes!G111/RES_hhdet_in_fec!G111)</f>
        <v/>
      </c>
      <c r="H111" s="169" t="str">
        <f>IF(RES_hhdet_in_tes!H111=0,"",RES_hhdet_in_tes!H111/RES_hhdet_in_fec!H111)</f>
        <v/>
      </c>
      <c r="I111" s="169">
        <f>IF(RES_hhdet_in_tes!I111=0,"",RES_hhdet_in_tes!I111/RES_hhdet_in_fec!I111)</f>
        <v>0.98012432082719636</v>
      </c>
      <c r="J111" s="169">
        <f>IF(RES_hhdet_in_tes!J111=0,"",RES_hhdet_in_tes!J111/RES_hhdet_in_fec!J111)</f>
        <v>0.98028585309227834</v>
      </c>
      <c r="K111" s="169">
        <f>IF(RES_hhdet_in_tes!K111=0,"",RES_hhdet_in_tes!K111/RES_hhdet_in_fec!K111)</f>
        <v>0.98132557481730653</v>
      </c>
      <c r="L111" s="169">
        <f>IF(RES_hhdet_in_tes!L111=0,"",RES_hhdet_in_tes!L111/RES_hhdet_in_fec!L111)</f>
        <v>0.98003337747748787</v>
      </c>
      <c r="M111" s="169">
        <f>IF(RES_hhdet_in_tes!M111=0,"",RES_hhdet_in_tes!M111/RES_hhdet_in_fec!M111)</f>
        <v>0.98081916963949711</v>
      </c>
      <c r="N111" s="169">
        <f>IF(RES_hhdet_in_tes!N111=0,"",RES_hhdet_in_tes!N111/RES_hhdet_in_fec!N111)</f>
        <v>0.98253078588854759</v>
      </c>
      <c r="O111" s="169">
        <f>IF(RES_hhdet_in_tes!O111=0,"",RES_hhdet_in_tes!O111/RES_hhdet_in_fec!O111)</f>
        <v>0.98309051567104533</v>
      </c>
      <c r="P111" s="169">
        <f>IF(RES_hhdet_in_tes!P111=0,"",RES_hhdet_in_tes!P111/RES_hhdet_in_fec!P111)</f>
        <v>0.96160066474731043</v>
      </c>
      <c r="Q111" s="169">
        <f>IF(RES_hhdet_in_tes!Q111=0,"",RES_hhdet_in_tes!Q111/RES_hhdet_in_fec!Q111)</f>
        <v>0.89553331907949407</v>
      </c>
    </row>
    <row r="112" spans="1:17" ht="12" customHeight="1" x14ac:dyDescent="0.25">
      <c r="A112" s="167" t="s">
        <v>152</v>
      </c>
      <c r="B112" s="174"/>
      <c r="C112" s="174" t="str">
        <f>IF(RES_hhdet_in_tes!C112=0,"",RES_hhdet_in_tes!C112/RES_hhdet_in_fec!C112)</f>
        <v/>
      </c>
      <c r="D112" s="174" t="str">
        <f>IF(RES_hhdet_in_tes!D112=0,"",RES_hhdet_in_tes!D112/RES_hhdet_in_fec!D112)</f>
        <v/>
      </c>
      <c r="E112" s="174" t="str">
        <f>IF(RES_hhdet_in_tes!E112=0,"",RES_hhdet_in_tes!E112/RES_hhdet_in_fec!E112)</f>
        <v/>
      </c>
      <c r="F112" s="174" t="str">
        <f>IF(RES_hhdet_in_tes!F112=0,"",RES_hhdet_in_tes!F112/RES_hhdet_in_fec!F112)</f>
        <v/>
      </c>
      <c r="G112" s="174" t="str">
        <f>IF(RES_hhdet_in_tes!G112=0,"",RES_hhdet_in_tes!G112/RES_hhdet_in_fec!G112)</f>
        <v/>
      </c>
      <c r="H112" s="174" t="str">
        <f>IF(RES_hhdet_in_tes!H112=0,"",RES_hhdet_in_tes!H112/RES_hhdet_in_fec!H112)</f>
        <v/>
      </c>
      <c r="I112" s="174" t="str">
        <f>IF(RES_hhdet_in_tes!I112=0,"",RES_hhdet_in_tes!I112/RES_hhdet_in_fec!I112)</f>
        <v/>
      </c>
      <c r="J112" s="174" t="str">
        <f>IF(RES_hhdet_in_tes!J112=0,"",RES_hhdet_in_tes!J112/RES_hhdet_in_fec!J112)</f>
        <v/>
      </c>
      <c r="K112" s="174" t="str">
        <f>IF(RES_hhdet_in_tes!K112=0,"",RES_hhdet_in_tes!K112/RES_hhdet_in_fec!K112)</f>
        <v/>
      </c>
      <c r="L112" s="174" t="str">
        <f>IF(RES_hhdet_in_tes!L112=0,"",RES_hhdet_in_tes!L112/RES_hhdet_in_fec!L112)</f>
        <v/>
      </c>
      <c r="M112" s="174" t="str">
        <f>IF(RES_hhdet_in_tes!M112=0,"",RES_hhdet_in_tes!M112/RES_hhdet_in_fec!M112)</f>
        <v/>
      </c>
      <c r="N112" s="174" t="str">
        <f>IF(RES_hhdet_in_tes!N112=0,"",RES_hhdet_in_tes!N112/RES_hhdet_in_fec!N112)</f>
        <v/>
      </c>
      <c r="O112" s="174" t="str">
        <f>IF(RES_hhdet_in_tes!O112=0,"",RES_hhdet_in_tes!O112/RES_hhdet_in_fec!O112)</f>
        <v/>
      </c>
      <c r="P112" s="174" t="str">
        <f>IF(RES_hhdet_in_tes!P112=0,"",RES_hhdet_in_tes!P112/RES_hhdet_in_fec!P112)</f>
        <v/>
      </c>
      <c r="Q112" s="174" t="str">
        <f>IF(RES_hhdet_in_tes!Q112=0,"",RES_hhdet_in_tes!Q112/RES_hhdet_in_fec!Q112)</f>
        <v/>
      </c>
    </row>
    <row r="113" spans="1:17" ht="12" customHeight="1" x14ac:dyDescent="0.25">
      <c r="A113" s="167" t="s">
        <v>151</v>
      </c>
      <c r="B113" s="174"/>
      <c r="C113" s="174" t="str">
        <f>IF(RES_hhdet_in_tes!C113=0,"",RES_hhdet_in_tes!C113/RES_hhdet_in_fec!C113)</f>
        <v/>
      </c>
      <c r="D113" s="174" t="str">
        <f>IF(RES_hhdet_in_tes!D113=0,"",RES_hhdet_in_tes!D113/RES_hhdet_in_fec!D113)</f>
        <v/>
      </c>
      <c r="E113" s="174" t="str">
        <f>IF(RES_hhdet_in_tes!E113=0,"",RES_hhdet_in_tes!E113/RES_hhdet_in_fec!E113)</f>
        <v/>
      </c>
      <c r="F113" s="174" t="str">
        <f>IF(RES_hhdet_in_tes!F113=0,"",RES_hhdet_in_tes!F113/RES_hhdet_in_fec!F113)</f>
        <v/>
      </c>
      <c r="G113" s="174" t="str">
        <f>IF(RES_hhdet_in_tes!G113=0,"",RES_hhdet_in_tes!G113/RES_hhdet_in_fec!G113)</f>
        <v/>
      </c>
      <c r="H113" s="174" t="str">
        <f>IF(RES_hhdet_in_tes!H113=0,"",RES_hhdet_in_tes!H113/RES_hhdet_in_fec!H113)</f>
        <v/>
      </c>
      <c r="I113" s="174" t="str">
        <f>IF(RES_hhdet_in_tes!I113=0,"",RES_hhdet_in_tes!I113/RES_hhdet_in_fec!I113)</f>
        <v/>
      </c>
      <c r="J113" s="174" t="str">
        <f>IF(RES_hhdet_in_tes!J113=0,"",RES_hhdet_in_tes!J113/RES_hhdet_in_fec!J113)</f>
        <v/>
      </c>
      <c r="K113" s="174" t="str">
        <f>IF(RES_hhdet_in_tes!K113=0,"",RES_hhdet_in_tes!K113/RES_hhdet_in_fec!K113)</f>
        <v/>
      </c>
      <c r="L113" s="174" t="str">
        <f>IF(RES_hhdet_in_tes!L113=0,"",RES_hhdet_in_tes!L113/RES_hhdet_in_fec!L113)</f>
        <v/>
      </c>
      <c r="M113" s="174" t="str">
        <f>IF(RES_hhdet_in_tes!M113=0,"",RES_hhdet_in_tes!M113/RES_hhdet_in_fec!M113)</f>
        <v/>
      </c>
      <c r="N113" s="174" t="str">
        <f>IF(RES_hhdet_in_tes!N113=0,"",RES_hhdet_in_tes!N113/RES_hhdet_in_fec!N113)</f>
        <v/>
      </c>
      <c r="O113" s="174" t="str">
        <f>IF(RES_hhdet_in_tes!O113=0,"",RES_hhdet_in_tes!O113/RES_hhdet_in_fec!O113)</f>
        <v/>
      </c>
      <c r="P113" s="174" t="str">
        <f>IF(RES_hhdet_in_tes!P113=0,"",RES_hhdet_in_tes!P113/RES_hhdet_in_fec!P113)</f>
        <v/>
      </c>
      <c r="Q113" s="174" t="str">
        <f>IF(RES_hhdet_in_tes!Q113=0,"",RES_hhdet_in_tes!Q113/RES_hhdet_in_fec!Q113)</f>
        <v/>
      </c>
    </row>
    <row r="114" spans="1:17" ht="12" customHeight="1" x14ac:dyDescent="0.25">
      <c r="A114" s="166" t="s">
        <v>79</v>
      </c>
      <c r="B114" s="173"/>
      <c r="C114" s="173" t="str">
        <f>IF(RES_hhdet_in_tes!C114=0,"",RES_hhdet_in_tes!C114/RES_hhdet_in_fec!C114)</f>
        <v/>
      </c>
      <c r="D114" s="173" t="str">
        <f>IF(RES_hhdet_in_tes!D114=0,"",RES_hhdet_in_tes!D114/RES_hhdet_in_fec!D114)</f>
        <v/>
      </c>
      <c r="E114" s="173" t="str">
        <f>IF(RES_hhdet_in_tes!E114=0,"",RES_hhdet_in_tes!E114/RES_hhdet_in_fec!E114)</f>
        <v/>
      </c>
      <c r="F114" s="173" t="str">
        <f>IF(RES_hhdet_in_tes!F114=0,"",RES_hhdet_in_tes!F114/RES_hhdet_in_fec!F114)</f>
        <v/>
      </c>
      <c r="G114" s="173" t="str">
        <f>IF(RES_hhdet_in_tes!G114=0,"",RES_hhdet_in_tes!G114/RES_hhdet_in_fec!G114)</f>
        <v/>
      </c>
      <c r="H114" s="173" t="str">
        <f>IF(RES_hhdet_in_tes!H114=0,"",RES_hhdet_in_tes!H114/RES_hhdet_in_fec!H114)</f>
        <v/>
      </c>
      <c r="I114" s="173" t="str">
        <f>IF(RES_hhdet_in_tes!I114=0,"",RES_hhdet_in_tes!I114/RES_hhdet_in_fec!I114)</f>
        <v/>
      </c>
      <c r="J114" s="173" t="str">
        <f>IF(RES_hhdet_in_tes!J114=0,"",RES_hhdet_in_tes!J114/RES_hhdet_in_fec!J114)</f>
        <v/>
      </c>
      <c r="K114" s="173" t="str">
        <f>IF(RES_hhdet_in_tes!K114=0,"",RES_hhdet_in_tes!K114/RES_hhdet_in_fec!K114)</f>
        <v/>
      </c>
      <c r="L114" s="173" t="str">
        <f>IF(RES_hhdet_in_tes!L114=0,"",RES_hhdet_in_tes!L114/RES_hhdet_in_fec!L114)</f>
        <v/>
      </c>
      <c r="M114" s="173" t="str">
        <f>IF(RES_hhdet_in_tes!M114=0,"",RES_hhdet_in_tes!M114/RES_hhdet_in_fec!M114)</f>
        <v/>
      </c>
      <c r="N114" s="173" t="str">
        <f>IF(RES_hhdet_in_tes!N114=0,"",RES_hhdet_in_tes!N114/RES_hhdet_in_fec!N114)</f>
        <v/>
      </c>
      <c r="O114" s="173" t="str">
        <f>IF(RES_hhdet_in_tes!O114=0,"",RES_hhdet_in_tes!O114/RES_hhdet_in_fec!O114)</f>
        <v/>
      </c>
      <c r="P114" s="173" t="str">
        <f>IF(RES_hhdet_in_tes!P114=0,"",RES_hhdet_in_tes!P114/RES_hhdet_in_fec!P114)</f>
        <v/>
      </c>
      <c r="Q114" s="173" t="str">
        <f>IF(RES_hhdet_in_tes!Q114=0,"",RES_hhdet_in_tes!Q114/RES_hhdet_in_fec!Q114)</f>
        <v/>
      </c>
    </row>
    <row r="115" spans="1:17" ht="12" customHeight="1" x14ac:dyDescent="0.25">
      <c r="A115" s="147" t="s">
        <v>59</v>
      </c>
      <c r="B115" s="172"/>
      <c r="C115" s="172" t="str">
        <f>IF(RES_hhdet_in_tes!C115=0,"",RES_hhdet_in_tes!C115/RES_hhdet_in_fec!C115)</f>
        <v/>
      </c>
      <c r="D115" s="172" t="str">
        <f>IF(RES_hhdet_in_tes!D115=0,"",RES_hhdet_in_tes!D115/RES_hhdet_in_fec!D115)</f>
        <v/>
      </c>
      <c r="E115" s="172" t="str">
        <f>IF(RES_hhdet_in_tes!E115=0,"",RES_hhdet_in_tes!E115/RES_hhdet_in_fec!E115)</f>
        <v/>
      </c>
      <c r="F115" s="172" t="str">
        <f>IF(RES_hhdet_in_tes!F115=0,"",RES_hhdet_in_tes!F115/RES_hhdet_in_fec!F115)</f>
        <v/>
      </c>
      <c r="G115" s="172" t="str">
        <f>IF(RES_hhdet_in_tes!G115=0,"",RES_hhdet_in_tes!G115/RES_hhdet_in_fec!G115)</f>
        <v/>
      </c>
      <c r="H115" s="172" t="str">
        <f>IF(RES_hhdet_in_tes!H115=0,"",RES_hhdet_in_tes!H115/RES_hhdet_in_fec!H115)</f>
        <v/>
      </c>
      <c r="I115" s="172" t="str">
        <f>IF(RES_hhdet_in_tes!I115=0,"",RES_hhdet_in_tes!I115/RES_hhdet_in_fec!I115)</f>
        <v/>
      </c>
      <c r="J115" s="172" t="str">
        <f>IF(RES_hhdet_in_tes!J115=0,"",RES_hhdet_in_tes!J115/RES_hhdet_in_fec!J115)</f>
        <v/>
      </c>
      <c r="K115" s="172" t="str">
        <f>IF(RES_hhdet_in_tes!K115=0,"",RES_hhdet_in_tes!K115/RES_hhdet_in_fec!K115)</f>
        <v/>
      </c>
      <c r="L115" s="172" t="str">
        <f>IF(RES_hhdet_in_tes!L115=0,"",RES_hhdet_in_tes!L115/RES_hhdet_in_fec!L115)</f>
        <v/>
      </c>
      <c r="M115" s="172" t="str">
        <f>IF(RES_hhdet_in_tes!M115=0,"",RES_hhdet_in_tes!M115/RES_hhdet_in_fec!M115)</f>
        <v/>
      </c>
      <c r="N115" s="172" t="str">
        <f>IF(RES_hhdet_in_tes!N115=0,"",RES_hhdet_in_tes!N115/RES_hhdet_in_fec!N115)</f>
        <v/>
      </c>
      <c r="O115" s="172" t="str">
        <f>IF(RES_hhdet_in_tes!O115=0,"",RES_hhdet_in_tes!O115/RES_hhdet_in_fec!O115)</f>
        <v/>
      </c>
      <c r="P115" s="172" t="str">
        <f>IF(RES_hhdet_in_tes!P115=0,"",RES_hhdet_in_tes!P115/RES_hhdet_in_fec!P115)</f>
        <v/>
      </c>
      <c r="Q115" s="172" t="str">
        <f>IF(RES_hhdet_in_tes!Q115=0,"",RES_hhdet_in_tes!Q115/RES_hhdet_in_fec!Q115)</f>
        <v/>
      </c>
    </row>
    <row r="116" spans="1:17" ht="12" customHeight="1" x14ac:dyDescent="0.25">
      <c r="A116" s="163" t="s">
        <v>142</v>
      </c>
      <c r="B116" s="171"/>
      <c r="C116" s="171" t="str">
        <f>IF(RES_hhdet_in_tes!C116=0,"",RES_hhdet_in_tes!C116/RES_hhdet_in_fec!C116)</f>
        <v/>
      </c>
      <c r="D116" s="171" t="str">
        <f>IF(RES_hhdet_in_tes!D116=0,"",RES_hhdet_in_tes!D116/RES_hhdet_in_fec!D116)</f>
        <v/>
      </c>
      <c r="E116" s="171" t="str">
        <f>IF(RES_hhdet_in_tes!E116=0,"",RES_hhdet_in_tes!E116/RES_hhdet_in_fec!E116)</f>
        <v/>
      </c>
      <c r="F116" s="171" t="str">
        <f>IF(RES_hhdet_in_tes!F116=0,"",RES_hhdet_in_tes!F116/RES_hhdet_in_fec!F116)</f>
        <v/>
      </c>
      <c r="G116" s="171" t="str">
        <f>IF(RES_hhdet_in_tes!G116=0,"",RES_hhdet_in_tes!G116/RES_hhdet_in_fec!G116)</f>
        <v/>
      </c>
      <c r="H116" s="171" t="str">
        <f>IF(RES_hhdet_in_tes!H116=0,"",RES_hhdet_in_tes!H116/RES_hhdet_in_fec!H116)</f>
        <v/>
      </c>
      <c r="I116" s="171" t="str">
        <f>IF(RES_hhdet_in_tes!I116=0,"",RES_hhdet_in_tes!I116/RES_hhdet_in_fec!I116)</f>
        <v/>
      </c>
      <c r="J116" s="171" t="str">
        <f>IF(RES_hhdet_in_tes!J116=0,"",RES_hhdet_in_tes!J116/RES_hhdet_in_fec!J116)</f>
        <v/>
      </c>
      <c r="K116" s="171" t="str">
        <f>IF(RES_hhdet_in_tes!K116=0,"",RES_hhdet_in_tes!K116/RES_hhdet_in_fec!K116)</f>
        <v/>
      </c>
      <c r="L116" s="171" t="str">
        <f>IF(RES_hhdet_in_tes!L116=0,"",RES_hhdet_in_tes!L116/RES_hhdet_in_fec!L116)</f>
        <v/>
      </c>
      <c r="M116" s="171" t="str">
        <f>IF(RES_hhdet_in_tes!M116=0,"",RES_hhdet_in_tes!M116/RES_hhdet_in_fec!M116)</f>
        <v/>
      </c>
      <c r="N116" s="171" t="str">
        <f>IF(RES_hhdet_in_tes!N116=0,"",RES_hhdet_in_tes!N116/RES_hhdet_in_fec!N116)</f>
        <v/>
      </c>
      <c r="O116" s="171" t="str">
        <f>IF(RES_hhdet_in_tes!O116=0,"",RES_hhdet_in_tes!O116/RES_hhdet_in_fec!O116)</f>
        <v/>
      </c>
      <c r="P116" s="171" t="str">
        <f>IF(RES_hhdet_in_tes!P116=0,"",RES_hhdet_in_tes!P116/RES_hhdet_in_fec!P116)</f>
        <v/>
      </c>
      <c r="Q116" s="171" t="str">
        <f>IF(RES_hhdet_in_tes!Q116=0,"",RES_hhdet_in_tes!Q116/RES_hhdet_in_fec!Q116)</f>
        <v/>
      </c>
    </row>
    <row r="117" spans="1:17" ht="12" customHeight="1" x14ac:dyDescent="0.25">
      <c r="A117" s="161" t="s">
        <v>141</v>
      </c>
      <c r="B117" s="170"/>
      <c r="C117" s="170" t="str">
        <f>IF(RES_hhdet_in_tes!C117=0,"",RES_hhdet_in_tes!C117/RES_hhdet_in_fec!C117)</f>
        <v/>
      </c>
      <c r="D117" s="170" t="str">
        <f>IF(RES_hhdet_in_tes!D117=0,"",RES_hhdet_in_tes!D117/RES_hhdet_in_fec!D117)</f>
        <v/>
      </c>
      <c r="E117" s="170" t="str">
        <f>IF(RES_hhdet_in_tes!E117=0,"",RES_hhdet_in_tes!E117/RES_hhdet_in_fec!E117)</f>
        <v/>
      </c>
      <c r="F117" s="170" t="str">
        <f>IF(RES_hhdet_in_tes!F117=0,"",RES_hhdet_in_tes!F117/RES_hhdet_in_fec!F117)</f>
        <v/>
      </c>
      <c r="G117" s="170" t="str">
        <f>IF(RES_hhdet_in_tes!G117=0,"",RES_hhdet_in_tes!G117/RES_hhdet_in_fec!G117)</f>
        <v/>
      </c>
      <c r="H117" s="170" t="str">
        <f>IF(RES_hhdet_in_tes!H117=0,"",RES_hhdet_in_tes!H117/RES_hhdet_in_fec!H117)</f>
        <v/>
      </c>
      <c r="I117" s="170">
        <f>IF(RES_hhdet_in_tes!I117=0,"",RES_hhdet_in_tes!I117/RES_hhdet_in_fec!I117)</f>
        <v>0.98012432082719636</v>
      </c>
      <c r="J117" s="170">
        <f>IF(RES_hhdet_in_tes!J117=0,"",RES_hhdet_in_tes!J117/RES_hhdet_in_fec!J117)</f>
        <v>0.98028585309227834</v>
      </c>
      <c r="K117" s="170">
        <f>IF(RES_hhdet_in_tes!K117=0,"",RES_hhdet_in_tes!K117/RES_hhdet_in_fec!K117)</f>
        <v>0.98132557481730653</v>
      </c>
      <c r="L117" s="170">
        <f>IF(RES_hhdet_in_tes!L117=0,"",RES_hhdet_in_tes!L117/RES_hhdet_in_fec!L117)</f>
        <v>0.98003337747748787</v>
      </c>
      <c r="M117" s="170">
        <f>IF(RES_hhdet_in_tes!M117=0,"",RES_hhdet_in_tes!M117/RES_hhdet_in_fec!M117)</f>
        <v>0.98081916963949711</v>
      </c>
      <c r="N117" s="170">
        <f>IF(RES_hhdet_in_tes!N117=0,"",RES_hhdet_in_tes!N117/RES_hhdet_in_fec!N117)</f>
        <v>0.98253078588854759</v>
      </c>
      <c r="O117" s="170">
        <f>IF(RES_hhdet_in_tes!O117=0,"",RES_hhdet_in_tes!O117/RES_hhdet_in_fec!O117)</f>
        <v>0.98309051567104533</v>
      </c>
      <c r="P117" s="170">
        <f>IF(RES_hhdet_in_tes!P117=0,"",RES_hhdet_in_tes!P117/RES_hhdet_in_fec!P117)</f>
        <v>0.96160066474731043</v>
      </c>
      <c r="Q117" s="170">
        <f>IF(RES_hhdet_in_tes!Q117=0,"",RES_hhdet_in_tes!Q117/RES_hhdet_in_fec!Q117)</f>
        <v>0.89553331907949407</v>
      </c>
    </row>
    <row r="118" spans="1:17" ht="12" customHeight="1" x14ac:dyDescent="0.25">
      <c r="A118" s="148" t="s">
        <v>60</v>
      </c>
      <c r="B118" s="73"/>
      <c r="C118" s="73" t="str">
        <f>IF(RES_hhdet_in_tes!C118=0,"",RES_hhdet_in_tes!C118/RES_hhdet_in_fec!C118)</f>
        <v/>
      </c>
      <c r="D118" s="73" t="str">
        <f>IF(RES_hhdet_in_tes!D118=0,"",RES_hhdet_in_tes!D118/RES_hhdet_in_fec!D118)</f>
        <v/>
      </c>
      <c r="E118" s="73" t="str">
        <f>IF(RES_hhdet_in_tes!E118=0,"",RES_hhdet_in_tes!E118/RES_hhdet_in_fec!E118)</f>
        <v/>
      </c>
      <c r="F118" s="73" t="str">
        <f>IF(RES_hhdet_in_tes!F118=0,"",RES_hhdet_in_tes!F118/RES_hhdet_in_fec!F118)</f>
        <v/>
      </c>
      <c r="G118" s="73" t="str">
        <f>IF(RES_hhdet_in_tes!G118=0,"",RES_hhdet_in_tes!G118/RES_hhdet_in_fec!G118)</f>
        <v/>
      </c>
      <c r="H118" s="73" t="str">
        <f>IF(RES_hhdet_in_tes!H118=0,"",RES_hhdet_in_tes!H118/RES_hhdet_in_fec!H118)</f>
        <v/>
      </c>
      <c r="I118" s="73">
        <f>IF(RES_hhdet_in_tes!I118=0,"",RES_hhdet_in_tes!I118/RES_hhdet_in_fec!I118)</f>
        <v>0.5643275482026</v>
      </c>
      <c r="J118" s="73">
        <f>IF(RES_hhdet_in_tes!J118=0,"",RES_hhdet_in_tes!J118/RES_hhdet_in_fec!J118)</f>
        <v>0.56745959333569584</v>
      </c>
      <c r="K118" s="73">
        <f>IF(RES_hhdet_in_tes!K118=0,"",RES_hhdet_in_tes!K118/RES_hhdet_in_fec!K118)</f>
        <v>0.56949269839879568</v>
      </c>
      <c r="L118" s="73">
        <f>IF(RES_hhdet_in_tes!L118=0,"",RES_hhdet_in_tes!L118/RES_hhdet_in_fec!L118)</f>
        <v>0.57578132222458533</v>
      </c>
      <c r="M118" s="73">
        <f>IF(RES_hhdet_in_tes!M118=0,"",RES_hhdet_in_tes!M118/RES_hhdet_in_fec!M118)</f>
        <v>0.57786072105208397</v>
      </c>
      <c r="N118" s="73">
        <f>IF(RES_hhdet_in_tes!N118=0,"",RES_hhdet_in_tes!N118/RES_hhdet_in_fec!N118)</f>
        <v>0.58164142957510689</v>
      </c>
      <c r="O118" s="73">
        <f>IF(RES_hhdet_in_tes!O118=0,"",RES_hhdet_in_tes!O118/RES_hhdet_in_fec!O118)</f>
        <v>0.58371735691775173</v>
      </c>
      <c r="P118" s="73">
        <f>IF(RES_hhdet_in_tes!P118=0,"",RES_hhdet_in_tes!P118/RES_hhdet_in_fec!P118)</f>
        <v>0.57799893684746528</v>
      </c>
      <c r="Q118" s="73">
        <f>IF(RES_hhdet_in_tes!Q118=0,"",RES_hhdet_in_tes!Q118/RES_hhdet_in_fec!Q118)</f>
        <v>0.56183216153610915</v>
      </c>
    </row>
    <row r="119" spans="1:17" ht="12" customHeight="1" x14ac:dyDescent="0.25">
      <c r="A119" s="148" t="s">
        <v>59</v>
      </c>
      <c r="B119" s="73"/>
      <c r="C119" s="73" t="str">
        <f>IF(RES_hhdet_in_tes!C119=0,"",RES_hhdet_in_tes!C119/RES_hhdet_in_fec!C119)</f>
        <v/>
      </c>
      <c r="D119" s="73" t="str">
        <f>IF(RES_hhdet_in_tes!D119=0,"",RES_hhdet_in_tes!D119/RES_hhdet_in_fec!D119)</f>
        <v/>
      </c>
      <c r="E119" s="73" t="str">
        <f>IF(RES_hhdet_in_tes!E119=0,"",RES_hhdet_in_tes!E119/RES_hhdet_in_fec!E119)</f>
        <v/>
      </c>
      <c r="F119" s="73" t="str">
        <f>IF(RES_hhdet_in_tes!F119=0,"",RES_hhdet_in_tes!F119/RES_hhdet_in_fec!F119)</f>
        <v/>
      </c>
      <c r="G119" s="73" t="str">
        <f>IF(RES_hhdet_in_tes!G119=0,"",RES_hhdet_in_tes!G119/RES_hhdet_in_fec!G119)</f>
        <v/>
      </c>
      <c r="H119" s="73" t="str">
        <f>IF(RES_hhdet_in_tes!H119=0,"",RES_hhdet_in_tes!H119/RES_hhdet_in_fec!H119)</f>
        <v/>
      </c>
      <c r="I119" s="73">
        <f>IF(RES_hhdet_in_tes!I119=0,"",RES_hhdet_in_tes!I119/RES_hhdet_in_fec!I119)</f>
        <v>1</v>
      </c>
      <c r="J119" s="73">
        <f>IF(RES_hhdet_in_tes!J119=0,"",RES_hhdet_in_tes!J119/RES_hhdet_in_fec!J119)</f>
        <v>1.0001741412367895</v>
      </c>
      <c r="K119" s="73">
        <f>IF(RES_hhdet_in_tes!K119=0,"",RES_hhdet_in_tes!K119/RES_hhdet_in_fec!K119)</f>
        <v>1.0007303474305704</v>
      </c>
      <c r="L119" s="73">
        <f>IF(RES_hhdet_in_tes!L119=0,"",RES_hhdet_in_tes!L119/RES_hhdet_in_fec!L119)</f>
        <v>0.99998986228762177</v>
      </c>
      <c r="M119" s="73">
        <f>IF(RES_hhdet_in_tes!M119=0,"",RES_hhdet_in_tes!M119/RES_hhdet_in_fec!M119)</f>
        <v>1.0004136160695754</v>
      </c>
      <c r="N119" s="73">
        <f>IF(RES_hhdet_in_tes!N119=0,"",RES_hhdet_in_tes!N119/RES_hhdet_in_fec!N119)</f>
        <v>1.0010112599627556</v>
      </c>
      <c r="O119" s="73">
        <f>IF(RES_hhdet_in_tes!O119=0,"",RES_hhdet_in_tes!O119/RES_hhdet_in_fec!O119)</f>
        <v>1.0011815500351537</v>
      </c>
      <c r="P119" s="73">
        <f>IF(RES_hhdet_in_tes!P119=0,"",RES_hhdet_in_tes!P119/RES_hhdet_in_fec!P119)</f>
        <v>0.99063621087222242</v>
      </c>
      <c r="Q119" s="73">
        <f>IF(RES_hhdet_in_tes!Q119=0,"",RES_hhdet_in_tes!Q119/RES_hhdet_in_fec!Q119)</f>
        <v>0.9588695562998939</v>
      </c>
    </row>
    <row r="120" spans="1:17" ht="12" customHeight="1" x14ac:dyDescent="0.25">
      <c r="A120" s="158" t="s">
        <v>62</v>
      </c>
      <c r="B120" s="169"/>
      <c r="C120" s="169" t="str">
        <f>IF(RES_hhdet_in_tes!C120=0,"",RES_hhdet_in_tes!C120/RES_hhdet_in_fec!C120)</f>
        <v/>
      </c>
      <c r="D120" s="169" t="str">
        <f>IF(RES_hhdet_in_tes!D120=0,"",RES_hhdet_in_tes!D120/RES_hhdet_in_fec!D120)</f>
        <v/>
      </c>
      <c r="E120" s="169" t="str">
        <f>IF(RES_hhdet_in_tes!E120=0,"",RES_hhdet_in_tes!E120/RES_hhdet_in_fec!E120)</f>
        <v/>
      </c>
      <c r="F120" s="169" t="str">
        <f>IF(RES_hhdet_in_tes!F120=0,"",RES_hhdet_in_tes!F120/RES_hhdet_in_fec!F120)</f>
        <v/>
      </c>
      <c r="G120" s="169" t="str">
        <f>IF(RES_hhdet_in_tes!G120=0,"",RES_hhdet_in_tes!G120/RES_hhdet_in_fec!G120)</f>
        <v/>
      </c>
      <c r="H120" s="169" t="str">
        <f>IF(RES_hhdet_in_tes!H120=0,"",RES_hhdet_in_tes!H120/RES_hhdet_in_fec!H120)</f>
        <v/>
      </c>
      <c r="I120" s="169">
        <f>IF(RES_hhdet_in_tes!I120=0,"",RES_hhdet_in_tes!I120/RES_hhdet_in_fec!I120)</f>
        <v>0.82148394799267199</v>
      </c>
      <c r="J120" s="169">
        <f>IF(RES_hhdet_in_tes!J120=0,"",RES_hhdet_in_tes!J120/RES_hhdet_in_fec!J120)</f>
        <v>0.82640566783065905</v>
      </c>
      <c r="K120" s="169">
        <f>IF(RES_hhdet_in_tes!K120=0,"",RES_hhdet_in_tes!K120/RES_hhdet_in_fec!K120)</f>
        <v>0.8297421695161542</v>
      </c>
      <c r="L120" s="169">
        <f>IF(RES_hhdet_in_tes!L120=0,"",RES_hhdet_in_tes!L120/RES_hhdet_in_fec!L120)</f>
        <v>0.83282394305106011</v>
      </c>
      <c r="M120" s="169">
        <f>IF(RES_hhdet_in_tes!M120=0,"",RES_hhdet_in_tes!M120/RES_hhdet_in_fec!M120)</f>
        <v>0.83560789856279405</v>
      </c>
      <c r="N120" s="169">
        <f>IF(RES_hhdet_in_tes!N120=0,"",RES_hhdet_in_tes!N120/RES_hhdet_in_fec!N120)</f>
        <v>0.83812396479802631</v>
      </c>
      <c r="O120" s="169">
        <f>IF(RES_hhdet_in_tes!O120=0,"",RES_hhdet_in_tes!O120/RES_hhdet_in_fec!O120)</f>
        <v>0.84039650252730502</v>
      </c>
      <c r="P120" s="169">
        <f>IF(RES_hhdet_in_tes!P120=0,"",RES_hhdet_in_tes!P120/RES_hhdet_in_fec!P120)</f>
        <v>0.84244673186019614</v>
      </c>
      <c r="Q120" s="169">
        <f>IF(RES_hhdet_in_tes!Q120=0,"",RES_hhdet_in_tes!Q120/RES_hhdet_in_fec!Q120)</f>
        <v>0.8442943053867813</v>
      </c>
    </row>
    <row r="121" spans="1:17" ht="12" customHeight="1" x14ac:dyDescent="0.25">
      <c r="A121" s="23" t="s">
        <v>57</v>
      </c>
      <c r="B121" s="73"/>
      <c r="C121" s="73" t="str">
        <f>IF(RES_hhdet_in_tes!C121=0,"",RES_hhdet_in_tes!C121/RES_hhdet_in_fec!C121)</f>
        <v/>
      </c>
      <c r="D121" s="73" t="str">
        <f>IF(RES_hhdet_in_tes!D121=0,"",RES_hhdet_in_tes!D121/RES_hhdet_in_fec!D121)</f>
        <v/>
      </c>
      <c r="E121" s="73" t="str">
        <f>IF(RES_hhdet_in_tes!E121=0,"",RES_hhdet_in_tes!E121/RES_hhdet_in_fec!E121)</f>
        <v/>
      </c>
      <c r="F121" s="73" t="str">
        <f>IF(RES_hhdet_in_tes!F121=0,"",RES_hhdet_in_tes!F121/RES_hhdet_in_fec!F121)</f>
        <v/>
      </c>
      <c r="G121" s="73" t="str">
        <f>IF(RES_hhdet_in_tes!G121=0,"",RES_hhdet_in_tes!G121/RES_hhdet_in_fec!G121)</f>
        <v/>
      </c>
      <c r="H121" s="73" t="str">
        <f>IF(RES_hhdet_in_tes!H121=0,"",RES_hhdet_in_tes!H121/RES_hhdet_in_fec!H121)</f>
        <v/>
      </c>
      <c r="I121" s="73" t="str">
        <f>IF(RES_hhdet_in_tes!I121=0,"",RES_hhdet_in_tes!I121/RES_hhdet_in_fec!I121)</f>
        <v/>
      </c>
      <c r="J121" s="73" t="str">
        <f>IF(RES_hhdet_in_tes!J121=0,"",RES_hhdet_in_tes!J121/RES_hhdet_in_fec!J121)</f>
        <v/>
      </c>
      <c r="K121" s="73" t="str">
        <f>IF(RES_hhdet_in_tes!K121=0,"",RES_hhdet_in_tes!K121/RES_hhdet_in_fec!K121)</f>
        <v/>
      </c>
      <c r="L121" s="73" t="str">
        <f>IF(RES_hhdet_in_tes!L121=0,"",RES_hhdet_in_tes!L121/RES_hhdet_in_fec!L121)</f>
        <v/>
      </c>
      <c r="M121" s="73" t="str">
        <f>IF(RES_hhdet_in_tes!M121=0,"",RES_hhdet_in_tes!M121/RES_hhdet_in_fec!M121)</f>
        <v/>
      </c>
      <c r="N121" s="73" t="str">
        <f>IF(RES_hhdet_in_tes!N121=0,"",RES_hhdet_in_tes!N121/RES_hhdet_in_fec!N121)</f>
        <v/>
      </c>
      <c r="O121" s="73" t="str">
        <f>IF(RES_hhdet_in_tes!O121=0,"",RES_hhdet_in_tes!O121/RES_hhdet_in_fec!O121)</f>
        <v/>
      </c>
      <c r="P121" s="73" t="str">
        <f>IF(RES_hhdet_in_tes!P121=0,"",RES_hhdet_in_tes!P121/RES_hhdet_in_fec!P121)</f>
        <v/>
      </c>
      <c r="Q121" s="73" t="str">
        <f>IF(RES_hhdet_in_tes!Q121=0,"",RES_hhdet_in_tes!Q121/RES_hhdet_in_fec!Q121)</f>
        <v/>
      </c>
    </row>
    <row r="122" spans="1:17" ht="12" customHeight="1" x14ac:dyDescent="0.25">
      <c r="A122" s="29" t="s">
        <v>140</v>
      </c>
      <c r="B122" s="65"/>
      <c r="C122" s="65" t="str">
        <f>IF(RES_hhdet_in_tes!C122=0,"",RES_hhdet_in_tes!C122/RES_hhdet_in_fec!C122)</f>
        <v/>
      </c>
      <c r="D122" s="65" t="str">
        <f>IF(RES_hhdet_in_tes!D122=0,"",RES_hhdet_in_tes!D122/RES_hhdet_in_fec!D122)</f>
        <v/>
      </c>
      <c r="E122" s="65" t="str">
        <f>IF(RES_hhdet_in_tes!E122=0,"",RES_hhdet_in_tes!E122/RES_hhdet_in_fec!E122)</f>
        <v/>
      </c>
      <c r="F122" s="65" t="str">
        <f>IF(RES_hhdet_in_tes!F122=0,"",RES_hhdet_in_tes!F122/RES_hhdet_in_fec!F122)</f>
        <v/>
      </c>
      <c r="G122" s="65" t="str">
        <f>IF(RES_hhdet_in_tes!G122=0,"",RES_hhdet_in_tes!G122/RES_hhdet_in_fec!G122)</f>
        <v/>
      </c>
      <c r="H122" s="65" t="str">
        <f>IF(RES_hhdet_in_tes!H122=0,"",RES_hhdet_in_tes!H122/RES_hhdet_in_fec!H122)</f>
        <v/>
      </c>
      <c r="I122" s="65">
        <f>IF(RES_hhdet_in_tes!I122=0,"",RES_hhdet_in_tes!I122/RES_hhdet_in_fec!I122)</f>
        <v>0.82148394799267199</v>
      </c>
      <c r="J122" s="65">
        <f>IF(RES_hhdet_in_tes!J122=0,"",RES_hhdet_in_tes!J122/RES_hhdet_in_fec!J122)</f>
        <v>0.82640566783065905</v>
      </c>
      <c r="K122" s="65">
        <f>IF(RES_hhdet_in_tes!K122=0,"",RES_hhdet_in_tes!K122/RES_hhdet_in_fec!K122)</f>
        <v>0.8297421695161542</v>
      </c>
      <c r="L122" s="65">
        <f>IF(RES_hhdet_in_tes!L122=0,"",RES_hhdet_in_tes!L122/RES_hhdet_in_fec!L122)</f>
        <v>0.83282394305106011</v>
      </c>
      <c r="M122" s="65">
        <f>IF(RES_hhdet_in_tes!M122=0,"",RES_hhdet_in_tes!M122/RES_hhdet_in_fec!M122)</f>
        <v>0.83560789856279405</v>
      </c>
      <c r="N122" s="65">
        <f>IF(RES_hhdet_in_tes!N122=0,"",RES_hhdet_in_tes!N122/RES_hhdet_in_fec!N122)</f>
        <v>0.83812396479802631</v>
      </c>
      <c r="O122" s="65">
        <f>IF(RES_hhdet_in_tes!O122=0,"",RES_hhdet_in_tes!O122/RES_hhdet_in_fec!O122)</f>
        <v>0.84039650252730502</v>
      </c>
      <c r="P122" s="65">
        <f>IF(RES_hhdet_in_tes!P122=0,"",RES_hhdet_in_tes!P122/RES_hhdet_in_fec!P122)</f>
        <v>0.84244673186019614</v>
      </c>
      <c r="Q122" s="65">
        <f>IF(RES_hhdet_in_tes!Q122=0,"",RES_hhdet_in_tes!Q122/RES_hhdet_in_fec!Q122)</f>
        <v>0.8442943053867813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75"/>
      <c r="C124" s="175" t="str">
        <f>IF(RES_hhdet_in_tes!C124=0,"",RES_hhdet_in_tes!C124/RES_hhdet_in_fec!C124)</f>
        <v/>
      </c>
      <c r="D124" s="175" t="str">
        <f>IF(RES_hhdet_in_tes!D124=0,"",RES_hhdet_in_tes!D124/RES_hhdet_in_fec!D124)</f>
        <v/>
      </c>
      <c r="E124" s="175" t="str">
        <f>IF(RES_hhdet_in_tes!E124=0,"",RES_hhdet_in_tes!E124/RES_hhdet_in_fec!E124)</f>
        <v/>
      </c>
      <c r="F124" s="175" t="str">
        <f>IF(RES_hhdet_in_tes!F124=0,"",RES_hhdet_in_tes!F124/RES_hhdet_in_fec!F124)</f>
        <v/>
      </c>
      <c r="G124" s="175" t="str">
        <f>IF(RES_hhdet_in_tes!G124=0,"",RES_hhdet_in_tes!G124/RES_hhdet_in_fec!G124)</f>
        <v/>
      </c>
      <c r="H124" s="175" t="str">
        <f>IF(RES_hhdet_in_tes!H124=0,"",RES_hhdet_in_tes!H124/RES_hhdet_in_fec!H124)</f>
        <v/>
      </c>
      <c r="I124" s="175" t="str">
        <f>IF(RES_hhdet_in_tes!I124=0,"",RES_hhdet_in_tes!I124/RES_hhdet_in_fec!I124)</f>
        <v/>
      </c>
      <c r="J124" s="175" t="str">
        <f>IF(RES_hhdet_in_tes!J124=0,"",RES_hhdet_in_tes!J124/RES_hhdet_in_fec!J124)</f>
        <v/>
      </c>
      <c r="K124" s="175" t="str">
        <f>IF(RES_hhdet_in_tes!K124=0,"",RES_hhdet_in_tes!K124/RES_hhdet_in_fec!K124)</f>
        <v/>
      </c>
      <c r="L124" s="175" t="str">
        <f>IF(RES_hhdet_in_tes!L124=0,"",RES_hhdet_in_tes!L124/RES_hhdet_in_fec!L124)</f>
        <v/>
      </c>
      <c r="M124" s="175" t="str">
        <f>IF(RES_hhdet_in_tes!M124=0,"",RES_hhdet_in_tes!M124/RES_hhdet_in_fec!M124)</f>
        <v/>
      </c>
      <c r="N124" s="175" t="str">
        <f>IF(RES_hhdet_in_tes!N124=0,"",RES_hhdet_in_tes!N124/RES_hhdet_in_fec!N124)</f>
        <v/>
      </c>
      <c r="O124" s="175" t="str">
        <f>IF(RES_hhdet_in_tes!O124=0,"",RES_hhdet_in_tes!O124/RES_hhdet_in_fec!O124)</f>
        <v/>
      </c>
      <c r="P124" s="175" t="str">
        <f>IF(RES_hhdet_in_tes!P124=0,"",RES_hhdet_in_tes!P124/RES_hhdet_in_fec!P124)</f>
        <v/>
      </c>
      <c r="Q124" s="175" t="str">
        <f>IF(RES_hhdet_in_tes!Q124=0,"",RES_hhdet_in_tes!Q124/RES_hhdet_in_fec!Q124)</f>
        <v/>
      </c>
    </row>
    <row r="125" spans="1:17" ht="12.95" customHeight="1" x14ac:dyDescent="0.25">
      <c r="A125" s="158" t="s">
        <v>65</v>
      </c>
      <c r="B125" s="169"/>
      <c r="C125" s="169" t="str">
        <f>IF(RES_hhdet_in_tes!C125=0,"",RES_hhdet_in_tes!C125/RES_hhdet_in_fec!C125)</f>
        <v/>
      </c>
      <c r="D125" s="169" t="str">
        <f>IF(RES_hhdet_in_tes!D125=0,"",RES_hhdet_in_tes!D125/RES_hhdet_in_fec!D125)</f>
        <v/>
      </c>
      <c r="E125" s="169" t="str">
        <f>IF(RES_hhdet_in_tes!E125=0,"",RES_hhdet_in_tes!E125/RES_hhdet_in_fec!E125)</f>
        <v/>
      </c>
      <c r="F125" s="169" t="str">
        <f>IF(RES_hhdet_in_tes!F125=0,"",RES_hhdet_in_tes!F125/RES_hhdet_in_fec!F125)</f>
        <v/>
      </c>
      <c r="G125" s="169" t="str">
        <f>IF(RES_hhdet_in_tes!G125=0,"",RES_hhdet_in_tes!G125/RES_hhdet_in_fec!G125)</f>
        <v/>
      </c>
      <c r="H125" s="169" t="str">
        <f>IF(RES_hhdet_in_tes!H125=0,"",RES_hhdet_in_tes!H125/RES_hhdet_in_fec!H125)</f>
        <v/>
      </c>
      <c r="I125" s="169" t="str">
        <f>IF(RES_hhdet_in_tes!I125=0,"",RES_hhdet_in_tes!I125/RES_hhdet_in_fec!I125)</f>
        <v/>
      </c>
      <c r="J125" s="169" t="str">
        <f>IF(RES_hhdet_in_tes!J125=0,"",RES_hhdet_in_tes!J125/RES_hhdet_in_fec!J125)</f>
        <v/>
      </c>
      <c r="K125" s="169" t="str">
        <f>IF(RES_hhdet_in_tes!K125=0,"",RES_hhdet_in_tes!K125/RES_hhdet_in_fec!K125)</f>
        <v/>
      </c>
      <c r="L125" s="169" t="str">
        <f>IF(RES_hhdet_in_tes!L125=0,"",RES_hhdet_in_tes!L125/RES_hhdet_in_fec!L125)</f>
        <v/>
      </c>
      <c r="M125" s="169" t="str">
        <f>IF(RES_hhdet_in_tes!M125=0,"",RES_hhdet_in_tes!M125/RES_hhdet_in_fec!M125)</f>
        <v/>
      </c>
      <c r="N125" s="169" t="str">
        <f>IF(RES_hhdet_in_tes!N125=0,"",RES_hhdet_in_tes!N125/RES_hhdet_in_fec!N125)</f>
        <v/>
      </c>
      <c r="O125" s="169" t="str">
        <f>IF(RES_hhdet_in_tes!O125=0,"",RES_hhdet_in_tes!O125/RES_hhdet_in_fec!O125)</f>
        <v/>
      </c>
      <c r="P125" s="169" t="str">
        <f>IF(RES_hhdet_in_tes!P125=0,"",RES_hhdet_in_tes!P125/RES_hhdet_in_fec!P125)</f>
        <v/>
      </c>
      <c r="Q125" s="169" t="str">
        <f>IF(RES_hhdet_in_tes!Q125=0,"",RES_hhdet_in_tes!Q125/RES_hhdet_in_fec!Q125)</f>
        <v/>
      </c>
    </row>
    <row r="126" spans="1:17" ht="12" customHeight="1" x14ac:dyDescent="0.25">
      <c r="A126" s="23" t="s">
        <v>149</v>
      </c>
      <c r="B126" s="73"/>
      <c r="C126" s="73" t="str">
        <f>IF(RES_hhdet_in_tes!C126=0,"",RES_hhdet_in_tes!C126/RES_hhdet_in_fec!C126)</f>
        <v/>
      </c>
      <c r="D126" s="73" t="str">
        <f>IF(RES_hhdet_in_tes!D126=0,"",RES_hhdet_in_tes!D126/RES_hhdet_in_fec!D126)</f>
        <v/>
      </c>
      <c r="E126" s="73" t="str">
        <f>IF(RES_hhdet_in_tes!E126=0,"",RES_hhdet_in_tes!E126/RES_hhdet_in_fec!E126)</f>
        <v/>
      </c>
      <c r="F126" s="73" t="str">
        <f>IF(RES_hhdet_in_tes!F126=0,"",RES_hhdet_in_tes!F126/RES_hhdet_in_fec!F126)</f>
        <v/>
      </c>
      <c r="G126" s="73" t="str">
        <f>IF(RES_hhdet_in_tes!G126=0,"",RES_hhdet_in_tes!G126/RES_hhdet_in_fec!G126)</f>
        <v/>
      </c>
      <c r="H126" s="73" t="str">
        <f>IF(RES_hhdet_in_tes!H126=0,"",RES_hhdet_in_tes!H126/RES_hhdet_in_fec!H126)</f>
        <v/>
      </c>
      <c r="I126" s="73" t="str">
        <f>IF(RES_hhdet_in_tes!I126=0,"",RES_hhdet_in_tes!I126/RES_hhdet_in_fec!I126)</f>
        <v/>
      </c>
      <c r="J126" s="73" t="str">
        <f>IF(RES_hhdet_in_tes!J126=0,"",RES_hhdet_in_tes!J126/RES_hhdet_in_fec!J126)</f>
        <v/>
      </c>
      <c r="K126" s="73" t="str">
        <f>IF(RES_hhdet_in_tes!K126=0,"",RES_hhdet_in_tes!K126/RES_hhdet_in_fec!K126)</f>
        <v/>
      </c>
      <c r="L126" s="73" t="str">
        <f>IF(RES_hhdet_in_tes!L126=0,"",RES_hhdet_in_tes!L126/RES_hhdet_in_fec!L126)</f>
        <v/>
      </c>
      <c r="M126" s="73" t="str">
        <f>IF(RES_hhdet_in_tes!M126=0,"",RES_hhdet_in_tes!M126/RES_hhdet_in_fec!M126)</f>
        <v/>
      </c>
      <c r="N126" s="73" t="str">
        <f>IF(RES_hhdet_in_tes!N126=0,"",RES_hhdet_in_tes!N126/RES_hhdet_in_fec!N126)</f>
        <v/>
      </c>
      <c r="O126" s="73" t="str">
        <f>IF(RES_hhdet_in_tes!O126=0,"",RES_hhdet_in_tes!O126/RES_hhdet_in_fec!O126)</f>
        <v/>
      </c>
      <c r="P126" s="73" t="str">
        <f>IF(RES_hhdet_in_tes!P126=0,"",RES_hhdet_in_tes!P126/RES_hhdet_in_fec!P126)</f>
        <v/>
      </c>
      <c r="Q126" s="73" t="str">
        <f>IF(RES_hhdet_in_tes!Q126=0,"",RES_hhdet_in_tes!Q126/RES_hhdet_in_fec!Q126)</f>
        <v/>
      </c>
    </row>
    <row r="127" spans="1:17" ht="12" customHeight="1" x14ac:dyDescent="0.25">
      <c r="A127" s="23" t="s">
        <v>60</v>
      </c>
      <c r="B127" s="73"/>
      <c r="C127" s="73" t="str">
        <f>IF(RES_hhdet_in_tes!C127=0,"",RES_hhdet_in_tes!C127/RES_hhdet_in_fec!C127)</f>
        <v/>
      </c>
      <c r="D127" s="73" t="str">
        <f>IF(RES_hhdet_in_tes!D127=0,"",RES_hhdet_in_tes!D127/RES_hhdet_in_fec!D127)</f>
        <v/>
      </c>
      <c r="E127" s="73" t="str">
        <f>IF(RES_hhdet_in_tes!E127=0,"",RES_hhdet_in_tes!E127/RES_hhdet_in_fec!E127)</f>
        <v/>
      </c>
      <c r="F127" s="73" t="str">
        <f>IF(RES_hhdet_in_tes!F127=0,"",RES_hhdet_in_tes!F127/RES_hhdet_in_fec!F127)</f>
        <v/>
      </c>
      <c r="G127" s="73" t="str">
        <f>IF(RES_hhdet_in_tes!G127=0,"",RES_hhdet_in_tes!G127/RES_hhdet_in_fec!G127)</f>
        <v/>
      </c>
      <c r="H127" s="73" t="str">
        <f>IF(RES_hhdet_in_tes!H127=0,"",RES_hhdet_in_tes!H127/RES_hhdet_in_fec!H127)</f>
        <v/>
      </c>
      <c r="I127" s="73" t="str">
        <f>IF(RES_hhdet_in_tes!I127=0,"",RES_hhdet_in_tes!I127/RES_hhdet_in_fec!I127)</f>
        <v/>
      </c>
      <c r="J127" s="73" t="str">
        <f>IF(RES_hhdet_in_tes!J127=0,"",RES_hhdet_in_tes!J127/RES_hhdet_in_fec!J127)</f>
        <v/>
      </c>
      <c r="K127" s="73" t="str">
        <f>IF(RES_hhdet_in_tes!K127=0,"",RES_hhdet_in_tes!K127/RES_hhdet_in_fec!K127)</f>
        <v/>
      </c>
      <c r="L127" s="73" t="str">
        <f>IF(RES_hhdet_in_tes!L127=0,"",RES_hhdet_in_tes!L127/RES_hhdet_in_fec!L127)</f>
        <v/>
      </c>
      <c r="M127" s="73" t="str">
        <f>IF(RES_hhdet_in_tes!M127=0,"",RES_hhdet_in_tes!M127/RES_hhdet_in_fec!M127)</f>
        <v/>
      </c>
      <c r="N127" s="73" t="str">
        <f>IF(RES_hhdet_in_tes!N127=0,"",RES_hhdet_in_tes!N127/RES_hhdet_in_fec!N127)</f>
        <v/>
      </c>
      <c r="O127" s="73" t="str">
        <f>IF(RES_hhdet_in_tes!O127=0,"",RES_hhdet_in_tes!O127/RES_hhdet_in_fec!O127)</f>
        <v/>
      </c>
      <c r="P127" s="73" t="str">
        <f>IF(RES_hhdet_in_tes!P127=0,"",RES_hhdet_in_tes!P127/RES_hhdet_in_fec!P127)</f>
        <v/>
      </c>
      <c r="Q127" s="73" t="str">
        <f>IF(RES_hhdet_in_tes!Q127=0,"",RES_hhdet_in_tes!Q127/RES_hhdet_in_fec!Q127)</f>
        <v/>
      </c>
    </row>
    <row r="128" spans="1:17" ht="12.95" customHeight="1" x14ac:dyDescent="0.25">
      <c r="A128" s="158" t="s">
        <v>112</v>
      </c>
      <c r="B128" s="169"/>
      <c r="C128" s="169" t="str">
        <f>IF(RES_hhdet_in_tes!C128=0,"",RES_hhdet_in_tes!C128/RES_hhdet_in_fec!C128)</f>
        <v/>
      </c>
      <c r="D128" s="169" t="str">
        <f>IF(RES_hhdet_in_tes!D128=0,"",RES_hhdet_in_tes!D128/RES_hhdet_in_fec!D128)</f>
        <v/>
      </c>
      <c r="E128" s="169" t="str">
        <f>IF(RES_hhdet_in_tes!E128=0,"",RES_hhdet_in_tes!E128/RES_hhdet_in_fec!E128)</f>
        <v/>
      </c>
      <c r="F128" s="169" t="str">
        <f>IF(RES_hhdet_in_tes!F128=0,"",RES_hhdet_in_tes!F128/RES_hhdet_in_fec!F128)</f>
        <v/>
      </c>
      <c r="G128" s="169" t="str">
        <f>IF(RES_hhdet_in_tes!G128=0,"",RES_hhdet_in_tes!G128/RES_hhdet_in_fec!G128)</f>
        <v/>
      </c>
      <c r="H128" s="169" t="str">
        <f>IF(RES_hhdet_in_tes!H128=0,"",RES_hhdet_in_tes!H128/RES_hhdet_in_fec!H128)</f>
        <v/>
      </c>
      <c r="I128" s="169" t="str">
        <f>IF(RES_hhdet_in_tes!I128=0,"",RES_hhdet_in_tes!I128/RES_hhdet_in_fec!I128)</f>
        <v/>
      </c>
      <c r="J128" s="169" t="str">
        <f>IF(RES_hhdet_in_tes!J128=0,"",RES_hhdet_in_tes!J128/RES_hhdet_in_fec!J128)</f>
        <v/>
      </c>
      <c r="K128" s="169" t="str">
        <f>IF(RES_hhdet_in_tes!K128=0,"",RES_hhdet_in_tes!K128/RES_hhdet_in_fec!K128)</f>
        <v/>
      </c>
      <c r="L128" s="169" t="str">
        <f>IF(RES_hhdet_in_tes!L128=0,"",RES_hhdet_in_tes!L128/RES_hhdet_in_fec!L128)</f>
        <v/>
      </c>
      <c r="M128" s="169" t="str">
        <f>IF(RES_hhdet_in_tes!M128=0,"",RES_hhdet_in_tes!M128/RES_hhdet_in_fec!M128)</f>
        <v/>
      </c>
      <c r="N128" s="169" t="str">
        <f>IF(RES_hhdet_in_tes!N128=0,"",RES_hhdet_in_tes!N128/RES_hhdet_in_fec!N128)</f>
        <v/>
      </c>
      <c r="O128" s="169" t="str">
        <f>IF(RES_hhdet_in_tes!O128=0,"",RES_hhdet_in_tes!O128/RES_hhdet_in_fec!O128)</f>
        <v/>
      </c>
      <c r="P128" s="169" t="str">
        <f>IF(RES_hhdet_in_tes!P128=0,"",RES_hhdet_in_tes!P128/RES_hhdet_in_fec!P128)</f>
        <v/>
      </c>
      <c r="Q128" s="169" t="str">
        <f>IF(RES_hhdet_in_tes!Q128=0,"",RES_hhdet_in_tes!Q128/RES_hhdet_in_fec!Q128)</f>
        <v/>
      </c>
    </row>
    <row r="129" spans="1:17" ht="12" customHeight="1" x14ac:dyDescent="0.25">
      <c r="A129" s="23" t="s">
        <v>60</v>
      </c>
      <c r="B129" s="73"/>
      <c r="C129" s="73" t="str">
        <f>IF(RES_hhdet_in_tes!C129=0,"",RES_hhdet_in_tes!C129/RES_hhdet_in_fec!C129)</f>
        <v/>
      </c>
      <c r="D129" s="73" t="str">
        <f>IF(RES_hhdet_in_tes!D129=0,"",RES_hhdet_in_tes!D129/RES_hhdet_in_fec!D129)</f>
        <v/>
      </c>
      <c r="E129" s="73" t="str">
        <f>IF(RES_hhdet_in_tes!E129=0,"",RES_hhdet_in_tes!E129/RES_hhdet_in_fec!E129)</f>
        <v/>
      </c>
      <c r="F129" s="73" t="str">
        <f>IF(RES_hhdet_in_tes!F129=0,"",RES_hhdet_in_tes!F129/RES_hhdet_in_fec!F129)</f>
        <v/>
      </c>
      <c r="G129" s="73" t="str">
        <f>IF(RES_hhdet_in_tes!G129=0,"",RES_hhdet_in_tes!G129/RES_hhdet_in_fec!G129)</f>
        <v/>
      </c>
      <c r="H129" s="73" t="str">
        <f>IF(RES_hhdet_in_tes!H129=0,"",RES_hhdet_in_tes!H129/RES_hhdet_in_fec!H129)</f>
        <v/>
      </c>
      <c r="I129" s="73" t="str">
        <f>IF(RES_hhdet_in_tes!I129=0,"",RES_hhdet_in_tes!I129/RES_hhdet_in_fec!I129)</f>
        <v/>
      </c>
      <c r="J129" s="73" t="str">
        <f>IF(RES_hhdet_in_tes!J129=0,"",RES_hhdet_in_tes!J129/RES_hhdet_in_fec!J129)</f>
        <v/>
      </c>
      <c r="K129" s="73" t="str">
        <f>IF(RES_hhdet_in_tes!K129=0,"",RES_hhdet_in_tes!K129/RES_hhdet_in_fec!K129)</f>
        <v/>
      </c>
      <c r="L129" s="73" t="str">
        <f>IF(RES_hhdet_in_tes!L129=0,"",RES_hhdet_in_tes!L129/RES_hhdet_in_fec!L129)</f>
        <v/>
      </c>
      <c r="M129" s="73" t="str">
        <f>IF(RES_hhdet_in_tes!M129=0,"",RES_hhdet_in_tes!M129/RES_hhdet_in_fec!M129)</f>
        <v/>
      </c>
      <c r="N129" s="73" t="str">
        <f>IF(RES_hhdet_in_tes!N129=0,"",RES_hhdet_in_tes!N129/RES_hhdet_in_fec!N129)</f>
        <v/>
      </c>
      <c r="O129" s="73" t="str">
        <f>IF(RES_hhdet_in_tes!O129=0,"",RES_hhdet_in_tes!O129/RES_hhdet_in_fec!O129)</f>
        <v/>
      </c>
      <c r="P129" s="73" t="str">
        <f>IF(RES_hhdet_in_tes!P129=0,"",RES_hhdet_in_tes!P129/RES_hhdet_in_fec!P129)</f>
        <v/>
      </c>
      <c r="Q129" s="73" t="str">
        <f>IF(RES_hhdet_in_tes!Q129=0,"",RES_hhdet_in_tes!Q129/RES_hhdet_in_fec!Q129)</f>
        <v/>
      </c>
    </row>
    <row r="130" spans="1:17" ht="12" customHeight="1" x14ac:dyDescent="0.25">
      <c r="A130" s="158" t="s">
        <v>63</v>
      </c>
      <c r="B130" s="169"/>
      <c r="C130" s="169" t="str">
        <f>IF(RES_hhdet_in_tes!C130=0,"",RES_hhdet_in_tes!C130/RES_hhdet_in_fec!C130)</f>
        <v/>
      </c>
      <c r="D130" s="169" t="str">
        <f>IF(RES_hhdet_in_tes!D130=0,"",RES_hhdet_in_tes!D130/RES_hhdet_in_fec!D130)</f>
        <v/>
      </c>
      <c r="E130" s="169" t="str">
        <f>IF(RES_hhdet_in_tes!E130=0,"",RES_hhdet_in_tes!E130/RES_hhdet_in_fec!E130)</f>
        <v/>
      </c>
      <c r="F130" s="169" t="str">
        <f>IF(RES_hhdet_in_tes!F130=0,"",RES_hhdet_in_tes!F130/RES_hhdet_in_fec!F130)</f>
        <v/>
      </c>
      <c r="G130" s="169" t="str">
        <f>IF(RES_hhdet_in_tes!G130=0,"",RES_hhdet_in_tes!G130/RES_hhdet_in_fec!G130)</f>
        <v/>
      </c>
      <c r="H130" s="169" t="str">
        <f>IF(RES_hhdet_in_tes!H130=0,"",RES_hhdet_in_tes!H130/RES_hhdet_in_fec!H130)</f>
        <v/>
      </c>
      <c r="I130" s="169" t="str">
        <f>IF(RES_hhdet_in_tes!I130=0,"",RES_hhdet_in_tes!I130/RES_hhdet_in_fec!I130)</f>
        <v/>
      </c>
      <c r="J130" s="169" t="str">
        <f>IF(RES_hhdet_in_tes!J130=0,"",RES_hhdet_in_tes!J130/RES_hhdet_in_fec!J130)</f>
        <v/>
      </c>
      <c r="K130" s="169" t="str">
        <f>IF(RES_hhdet_in_tes!K130=0,"",RES_hhdet_in_tes!K130/RES_hhdet_in_fec!K130)</f>
        <v/>
      </c>
      <c r="L130" s="169" t="str">
        <f>IF(RES_hhdet_in_tes!L130=0,"",RES_hhdet_in_tes!L130/RES_hhdet_in_fec!L130)</f>
        <v/>
      </c>
      <c r="M130" s="169" t="str">
        <f>IF(RES_hhdet_in_tes!M130=0,"",RES_hhdet_in_tes!M130/RES_hhdet_in_fec!M130)</f>
        <v/>
      </c>
      <c r="N130" s="169" t="str">
        <f>IF(RES_hhdet_in_tes!N130=0,"",RES_hhdet_in_tes!N130/RES_hhdet_in_fec!N130)</f>
        <v/>
      </c>
      <c r="O130" s="169" t="str">
        <f>IF(RES_hhdet_in_tes!O130=0,"",RES_hhdet_in_tes!O130/RES_hhdet_in_fec!O130)</f>
        <v/>
      </c>
      <c r="P130" s="169" t="str">
        <f>IF(RES_hhdet_in_tes!P130=0,"",RES_hhdet_in_tes!P130/RES_hhdet_in_fec!P130)</f>
        <v/>
      </c>
      <c r="Q130" s="169" t="str">
        <f>IF(RES_hhdet_in_tes!Q130=0,"",RES_hhdet_in_tes!Q130/RES_hhdet_in_fec!Q130)</f>
        <v/>
      </c>
    </row>
    <row r="131" spans="1:17" ht="12" customHeight="1" x14ac:dyDescent="0.25">
      <c r="A131" s="167" t="s">
        <v>148</v>
      </c>
      <c r="B131" s="174"/>
      <c r="C131" s="174" t="str">
        <f>IF(RES_hhdet_in_tes!C131=0,"",RES_hhdet_in_tes!C131/RES_hhdet_in_fec!C131)</f>
        <v/>
      </c>
      <c r="D131" s="174" t="str">
        <f>IF(RES_hhdet_in_tes!D131=0,"",RES_hhdet_in_tes!D131/RES_hhdet_in_fec!D131)</f>
        <v/>
      </c>
      <c r="E131" s="174" t="str">
        <f>IF(RES_hhdet_in_tes!E131=0,"",RES_hhdet_in_tes!E131/RES_hhdet_in_fec!E131)</f>
        <v/>
      </c>
      <c r="F131" s="174" t="str">
        <f>IF(RES_hhdet_in_tes!F131=0,"",RES_hhdet_in_tes!F131/RES_hhdet_in_fec!F131)</f>
        <v/>
      </c>
      <c r="G131" s="174" t="str">
        <f>IF(RES_hhdet_in_tes!G131=0,"",RES_hhdet_in_tes!G131/RES_hhdet_in_fec!G131)</f>
        <v/>
      </c>
      <c r="H131" s="174" t="str">
        <f>IF(RES_hhdet_in_tes!H131=0,"",RES_hhdet_in_tes!H131/RES_hhdet_in_fec!H131)</f>
        <v/>
      </c>
      <c r="I131" s="174" t="str">
        <f>IF(RES_hhdet_in_tes!I131=0,"",RES_hhdet_in_tes!I131/RES_hhdet_in_fec!I131)</f>
        <v/>
      </c>
      <c r="J131" s="174" t="str">
        <f>IF(RES_hhdet_in_tes!J131=0,"",RES_hhdet_in_tes!J131/RES_hhdet_in_fec!J131)</f>
        <v/>
      </c>
      <c r="K131" s="174" t="str">
        <f>IF(RES_hhdet_in_tes!K131=0,"",RES_hhdet_in_tes!K131/RES_hhdet_in_fec!K131)</f>
        <v/>
      </c>
      <c r="L131" s="174" t="str">
        <f>IF(RES_hhdet_in_tes!L131=0,"",RES_hhdet_in_tes!L131/RES_hhdet_in_fec!L131)</f>
        <v/>
      </c>
      <c r="M131" s="174" t="str">
        <f>IF(RES_hhdet_in_tes!M131=0,"",RES_hhdet_in_tes!M131/RES_hhdet_in_fec!M131)</f>
        <v/>
      </c>
      <c r="N131" s="174" t="str">
        <f>IF(RES_hhdet_in_tes!N131=0,"",RES_hhdet_in_tes!N131/RES_hhdet_in_fec!N131)</f>
        <v/>
      </c>
      <c r="O131" s="174" t="str">
        <f>IF(RES_hhdet_in_tes!O131=0,"",RES_hhdet_in_tes!O131/RES_hhdet_in_fec!O131)</f>
        <v/>
      </c>
      <c r="P131" s="174" t="str">
        <f>IF(RES_hhdet_in_tes!P131=0,"",RES_hhdet_in_tes!P131/RES_hhdet_in_fec!P131)</f>
        <v/>
      </c>
      <c r="Q131" s="174" t="str">
        <f>IF(RES_hhdet_in_tes!Q131=0,"",RES_hhdet_in_tes!Q131/RES_hhdet_in_fec!Q131)</f>
        <v/>
      </c>
    </row>
    <row r="132" spans="1:17" ht="12" customHeight="1" x14ac:dyDescent="0.25">
      <c r="A132" s="167" t="s">
        <v>147</v>
      </c>
      <c r="B132" s="174"/>
      <c r="C132" s="174" t="str">
        <f>IF(RES_hhdet_in_tes!C132=0,"",RES_hhdet_in_tes!C132/RES_hhdet_in_fec!C132)</f>
        <v/>
      </c>
      <c r="D132" s="174" t="str">
        <f>IF(RES_hhdet_in_tes!D132=0,"",RES_hhdet_in_tes!D132/RES_hhdet_in_fec!D132)</f>
        <v/>
      </c>
      <c r="E132" s="174" t="str">
        <f>IF(RES_hhdet_in_tes!E132=0,"",RES_hhdet_in_tes!E132/RES_hhdet_in_fec!E132)</f>
        <v/>
      </c>
      <c r="F132" s="174" t="str">
        <f>IF(RES_hhdet_in_tes!F132=0,"",RES_hhdet_in_tes!F132/RES_hhdet_in_fec!F132)</f>
        <v/>
      </c>
      <c r="G132" s="174" t="str">
        <f>IF(RES_hhdet_in_tes!G132=0,"",RES_hhdet_in_tes!G132/RES_hhdet_in_fec!G132)</f>
        <v/>
      </c>
      <c r="H132" s="174" t="str">
        <f>IF(RES_hhdet_in_tes!H132=0,"",RES_hhdet_in_tes!H132/RES_hhdet_in_fec!H132)</f>
        <v/>
      </c>
      <c r="I132" s="174" t="str">
        <f>IF(RES_hhdet_in_tes!I132=0,"",RES_hhdet_in_tes!I132/RES_hhdet_in_fec!I132)</f>
        <v/>
      </c>
      <c r="J132" s="174" t="str">
        <f>IF(RES_hhdet_in_tes!J132=0,"",RES_hhdet_in_tes!J132/RES_hhdet_in_fec!J132)</f>
        <v/>
      </c>
      <c r="K132" s="174" t="str">
        <f>IF(RES_hhdet_in_tes!K132=0,"",RES_hhdet_in_tes!K132/RES_hhdet_in_fec!K132)</f>
        <v/>
      </c>
      <c r="L132" s="174" t="str">
        <f>IF(RES_hhdet_in_tes!L132=0,"",RES_hhdet_in_tes!L132/RES_hhdet_in_fec!L132)</f>
        <v/>
      </c>
      <c r="M132" s="174" t="str">
        <f>IF(RES_hhdet_in_tes!M132=0,"",RES_hhdet_in_tes!M132/RES_hhdet_in_fec!M132)</f>
        <v/>
      </c>
      <c r="N132" s="174" t="str">
        <f>IF(RES_hhdet_in_tes!N132=0,"",RES_hhdet_in_tes!N132/RES_hhdet_in_fec!N132)</f>
        <v/>
      </c>
      <c r="O132" s="174" t="str">
        <f>IF(RES_hhdet_in_tes!O132=0,"",RES_hhdet_in_tes!O132/RES_hhdet_in_fec!O132)</f>
        <v/>
      </c>
      <c r="P132" s="174" t="str">
        <f>IF(RES_hhdet_in_tes!P132=0,"",RES_hhdet_in_tes!P132/RES_hhdet_in_fec!P132)</f>
        <v/>
      </c>
      <c r="Q132" s="174" t="str">
        <f>IF(RES_hhdet_in_tes!Q132=0,"",RES_hhdet_in_tes!Q132/RES_hhdet_in_fec!Q132)</f>
        <v/>
      </c>
    </row>
    <row r="133" spans="1:17" ht="12" customHeight="1" x14ac:dyDescent="0.25">
      <c r="A133" s="166" t="s">
        <v>61</v>
      </c>
      <c r="B133" s="173"/>
      <c r="C133" s="173" t="str">
        <f>IF(RES_hhdet_in_tes!C133=0,"",RES_hhdet_in_tes!C133/RES_hhdet_in_fec!C133)</f>
        <v/>
      </c>
      <c r="D133" s="173" t="str">
        <f>IF(RES_hhdet_in_tes!D133=0,"",RES_hhdet_in_tes!D133/RES_hhdet_in_fec!D133)</f>
        <v/>
      </c>
      <c r="E133" s="173" t="str">
        <f>IF(RES_hhdet_in_tes!E133=0,"",RES_hhdet_in_tes!E133/RES_hhdet_in_fec!E133)</f>
        <v/>
      </c>
      <c r="F133" s="173" t="str">
        <f>IF(RES_hhdet_in_tes!F133=0,"",RES_hhdet_in_tes!F133/RES_hhdet_in_fec!F133)</f>
        <v/>
      </c>
      <c r="G133" s="173" t="str">
        <f>IF(RES_hhdet_in_tes!G133=0,"",RES_hhdet_in_tes!G133/RES_hhdet_in_fec!G133)</f>
        <v/>
      </c>
      <c r="H133" s="173" t="str">
        <f>IF(RES_hhdet_in_tes!H133=0,"",RES_hhdet_in_tes!H133/RES_hhdet_in_fec!H133)</f>
        <v/>
      </c>
      <c r="I133" s="173" t="str">
        <f>IF(RES_hhdet_in_tes!I133=0,"",RES_hhdet_in_tes!I133/RES_hhdet_in_fec!I133)</f>
        <v/>
      </c>
      <c r="J133" s="173" t="str">
        <f>IF(RES_hhdet_in_tes!J133=0,"",RES_hhdet_in_tes!J133/RES_hhdet_in_fec!J133)</f>
        <v/>
      </c>
      <c r="K133" s="173" t="str">
        <f>IF(RES_hhdet_in_tes!K133=0,"",RES_hhdet_in_tes!K133/RES_hhdet_in_fec!K133)</f>
        <v/>
      </c>
      <c r="L133" s="173" t="str">
        <f>IF(RES_hhdet_in_tes!L133=0,"",RES_hhdet_in_tes!L133/RES_hhdet_in_fec!L133)</f>
        <v/>
      </c>
      <c r="M133" s="173" t="str">
        <f>IF(RES_hhdet_in_tes!M133=0,"",RES_hhdet_in_tes!M133/RES_hhdet_in_fec!M133)</f>
        <v/>
      </c>
      <c r="N133" s="173" t="str">
        <f>IF(RES_hhdet_in_tes!N133=0,"",RES_hhdet_in_tes!N133/RES_hhdet_in_fec!N133)</f>
        <v/>
      </c>
      <c r="O133" s="173" t="str">
        <f>IF(RES_hhdet_in_tes!O133=0,"",RES_hhdet_in_tes!O133/RES_hhdet_in_fec!O133)</f>
        <v/>
      </c>
      <c r="P133" s="173" t="str">
        <f>IF(RES_hhdet_in_tes!P133=0,"",RES_hhdet_in_tes!P133/RES_hhdet_in_fec!P133)</f>
        <v/>
      </c>
      <c r="Q133" s="173" t="str">
        <f>IF(RES_hhdet_in_tes!Q133=0,"",RES_hhdet_in_tes!Q133/RES_hhdet_in_fec!Q133)</f>
        <v/>
      </c>
    </row>
    <row r="134" spans="1:17" ht="12" customHeight="1" x14ac:dyDescent="0.25">
      <c r="A134" s="147" t="s">
        <v>59</v>
      </c>
      <c r="B134" s="172"/>
      <c r="C134" s="172" t="str">
        <f>IF(RES_hhdet_in_tes!C134=0,"",RES_hhdet_in_tes!C134/RES_hhdet_in_fec!C134)</f>
        <v/>
      </c>
      <c r="D134" s="172" t="str">
        <f>IF(RES_hhdet_in_tes!D134=0,"",RES_hhdet_in_tes!D134/RES_hhdet_in_fec!D134)</f>
        <v/>
      </c>
      <c r="E134" s="172" t="str">
        <f>IF(RES_hhdet_in_tes!E134=0,"",RES_hhdet_in_tes!E134/RES_hhdet_in_fec!E134)</f>
        <v/>
      </c>
      <c r="F134" s="172" t="str">
        <f>IF(RES_hhdet_in_tes!F134=0,"",RES_hhdet_in_tes!F134/RES_hhdet_in_fec!F134)</f>
        <v/>
      </c>
      <c r="G134" s="172" t="str">
        <f>IF(RES_hhdet_in_tes!G134=0,"",RES_hhdet_in_tes!G134/RES_hhdet_in_fec!G134)</f>
        <v/>
      </c>
      <c r="H134" s="172" t="str">
        <f>IF(RES_hhdet_in_tes!H134=0,"",RES_hhdet_in_tes!H134/RES_hhdet_in_fec!H134)</f>
        <v/>
      </c>
      <c r="I134" s="172" t="str">
        <f>IF(RES_hhdet_in_tes!I134=0,"",RES_hhdet_in_tes!I134/RES_hhdet_in_fec!I134)</f>
        <v/>
      </c>
      <c r="J134" s="172" t="str">
        <f>IF(RES_hhdet_in_tes!J134=0,"",RES_hhdet_in_tes!J134/RES_hhdet_in_fec!J134)</f>
        <v/>
      </c>
      <c r="K134" s="172" t="str">
        <f>IF(RES_hhdet_in_tes!K134=0,"",RES_hhdet_in_tes!K134/RES_hhdet_in_fec!K134)</f>
        <v/>
      </c>
      <c r="L134" s="172" t="str">
        <f>IF(RES_hhdet_in_tes!L134=0,"",RES_hhdet_in_tes!L134/RES_hhdet_in_fec!L134)</f>
        <v/>
      </c>
      <c r="M134" s="172" t="str">
        <f>IF(RES_hhdet_in_tes!M134=0,"",RES_hhdet_in_tes!M134/RES_hhdet_in_fec!M134)</f>
        <v/>
      </c>
      <c r="N134" s="172" t="str">
        <f>IF(RES_hhdet_in_tes!N134=0,"",RES_hhdet_in_tes!N134/RES_hhdet_in_fec!N134)</f>
        <v/>
      </c>
      <c r="O134" s="172" t="str">
        <f>IF(RES_hhdet_in_tes!O134=0,"",RES_hhdet_in_tes!O134/RES_hhdet_in_fec!O134)</f>
        <v/>
      </c>
      <c r="P134" s="172" t="str">
        <f>IF(RES_hhdet_in_tes!P134=0,"",RES_hhdet_in_tes!P134/RES_hhdet_in_fec!P134)</f>
        <v/>
      </c>
      <c r="Q134" s="172" t="str">
        <f>IF(RES_hhdet_in_tes!Q134=0,"",RES_hhdet_in_tes!Q134/RES_hhdet_in_fec!Q134)</f>
        <v/>
      </c>
    </row>
    <row r="135" spans="1:17" ht="12" customHeight="1" x14ac:dyDescent="0.25">
      <c r="A135" s="163" t="s">
        <v>142</v>
      </c>
      <c r="B135" s="171"/>
      <c r="C135" s="171" t="str">
        <f>IF(RES_hhdet_in_tes!C135=0,"",RES_hhdet_in_tes!C135/RES_hhdet_in_fec!C135)</f>
        <v/>
      </c>
      <c r="D135" s="171" t="str">
        <f>IF(RES_hhdet_in_tes!D135=0,"",RES_hhdet_in_tes!D135/RES_hhdet_in_fec!D135)</f>
        <v/>
      </c>
      <c r="E135" s="171" t="str">
        <f>IF(RES_hhdet_in_tes!E135=0,"",RES_hhdet_in_tes!E135/RES_hhdet_in_fec!E135)</f>
        <v/>
      </c>
      <c r="F135" s="171" t="str">
        <f>IF(RES_hhdet_in_tes!F135=0,"",RES_hhdet_in_tes!F135/RES_hhdet_in_fec!F135)</f>
        <v/>
      </c>
      <c r="G135" s="171" t="str">
        <f>IF(RES_hhdet_in_tes!G135=0,"",RES_hhdet_in_tes!G135/RES_hhdet_in_fec!G135)</f>
        <v/>
      </c>
      <c r="H135" s="171" t="str">
        <f>IF(RES_hhdet_in_tes!H135=0,"",RES_hhdet_in_tes!H135/RES_hhdet_in_fec!H135)</f>
        <v/>
      </c>
      <c r="I135" s="171" t="str">
        <f>IF(RES_hhdet_in_tes!I135=0,"",RES_hhdet_in_tes!I135/RES_hhdet_in_fec!I135)</f>
        <v/>
      </c>
      <c r="J135" s="171" t="str">
        <f>IF(RES_hhdet_in_tes!J135=0,"",RES_hhdet_in_tes!J135/RES_hhdet_in_fec!J135)</f>
        <v/>
      </c>
      <c r="K135" s="171" t="str">
        <f>IF(RES_hhdet_in_tes!K135=0,"",RES_hhdet_in_tes!K135/RES_hhdet_in_fec!K135)</f>
        <v/>
      </c>
      <c r="L135" s="171" t="str">
        <f>IF(RES_hhdet_in_tes!L135=0,"",RES_hhdet_in_tes!L135/RES_hhdet_in_fec!L135)</f>
        <v/>
      </c>
      <c r="M135" s="171" t="str">
        <f>IF(RES_hhdet_in_tes!M135=0,"",RES_hhdet_in_tes!M135/RES_hhdet_in_fec!M135)</f>
        <v/>
      </c>
      <c r="N135" s="171" t="str">
        <f>IF(RES_hhdet_in_tes!N135=0,"",RES_hhdet_in_tes!N135/RES_hhdet_in_fec!N135)</f>
        <v/>
      </c>
      <c r="O135" s="171" t="str">
        <f>IF(RES_hhdet_in_tes!O135=0,"",RES_hhdet_in_tes!O135/RES_hhdet_in_fec!O135)</f>
        <v/>
      </c>
      <c r="P135" s="171" t="str">
        <f>IF(RES_hhdet_in_tes!P135=0,"",RES_hhdet_in_tes!P135/RES_hhdet_in_fec!P135)</f>
        <v/>
      </c>
      <c r="Q135" s="171" t="str">
        <f>IF(RES_hhdet_in_tes!Q135=0,"",RES_hhdet_in_tes!Q135/RES_hhdet_in_fec!Q135)</f>
        <v/>
      </c>
    </row>
    <row r="136" spans="1:17" ht="12" customHeight="1" x14ac:dyDescent="0.25">
      <c r="A136" s="161" t="s">
        <v>141</v>
      </c>
      <c r="B136" s="170"/>
      <c r="C136" s="170" t="str">
        <f>IF(RES_hhdet_in_tes!C136=0,"",RES_hhdet_in_tes!C136/RES_hhdet_in_fec!C136)</f>
        <v/>
      </c>
      <c r="D136" s="170" t="str">
        <f>IF(RES_hhdet_in_tes!D136=0,"",RES_hhdet_in_tes!D136/RES_hhdet_in_fec!D136)</f>
        <v/>
      </c>
      <c r="E136" s="170" t="str">
        <f>IF(RES_hhdet_in_tes!E136=0,"",RES_hhdet_in_tes!E136/RES_hhdet_in_fec!E136)</f>
        <v/>
      </c>
      <c r="F136" s="170" t="str">
        <f>IF(RES_hhdet_in_tes!F136=0,"",RES_hhdet_in_tes!F136/RES_hhdet_in_fec!F136)</f>
        <v/>
      </c>
      <c r="G136" s="170" t="str">
        <f>IF(RES_hhdet_in_tes!G136=0,"",RES_hhdet_in_tes!G136/RES_hhdet_in_fec!G136)</f>
        <v/>
      </c>
      <c r="H136" s="170" t="str">
        <f>IF(RES_hhdet_in_tes!H136=0,"",RES_hhdet_in_tes!H136/RES_hhdet_in_fec!H136)</f>
        <v/>
      </c>
      <c r="I136" s="170" t="str">
        <f>IF(RES_hhdet_in_tes!I136=0,"",RES_hhdet_in_tes!I136/RES_hhdet_in_fec!I136)</f>
        <v/>
      </c>
      <c r="J136" s="170" t="str">
        <f>IF(RES_hhdet_in_tes!J136=0,"",RES_hhdet_in_tes!J136/RES_hhdet_in_fec!J136)</f>
        <v/>
      </c>
      <c r="K136" s="170" t="str">
        <f>IF(RES_hhdet_in_tes!K136=0,"",RES_hhdet_in_tes!K136/RES_hhdet_in_fec!K136)</f>
        <v/>
      </c>
      <c r="L136" s="170" t="str">
        <f>IF(RES_hhdet_in_tes!L136=0,"",RES_hhdet_in_tes!L136/RES_hhdet_in_fec!L136)</f>
        <v/>
      </c>
      <c r="M136" s="170" t="str">
        <f>IF(RES_hhdet_in_tes!M136=0,"",RES_hhdet_in_tes!M136/RES_hhdet_in_fec!M136)</f>
        <v/>
      </c>
      <c r="N136" s="170" t="str">
        <f>IF(RES_hhdet_in_tes!N136=0,"",RES_hhdet_in_tes!N136/RES_hhdet_in_fec!N136)</f>
        <v/>
      </c>
      <c r="O136" s="170" t="str">
        <f>IF(RES_hhdet_in_tes!O136=0,"",RES_hhdet_in_tes!O136/RES_hhdet_in_fec!O136)</f>
        <v/>
      </c>
      <c r="P136" s="170" t="str">
        <f>IF(RES_hhdet_in_tes!P136=0,"",RES_hhdet_in_tes!P136/RES_hhdet_in_fec!P136)</f>
        <v/>
      </c>
      <c r="Q136" s="170" t="str">
        <f>IF(RES_hhdet_in_tes!Q136=0,"",RES_hhdet_in_tes!Q136/RES_hhdet_in_fec!Q136)</f>
        <v/>
      </c>
    </row>
    <row r="137" spans="1:17" ht="12" customHeight="1" x14ac:dyDescent="0.25">
      <c r="A137" s="148" t="s">
        <v>60</v>
      </c>
      <c r="B137" s="73"/>
      <c r="C137" s="73" t="str">
        <f>IF(RES_hhdet_in_tes!C137=0,"",RES_hhdet_in_tes!C137/RES_hhdet_in_fec!C137)</f>
        <v/>
      </c>
      <c r="D137" s="73" t="str">
        <f>IF(RES_hhdet_in_tes!D137=0,"",RES_hhdet_in_tes!D137/RES_hhdet_in_fec!D137)</f>
        <v/>
      </c>
      <c r="E137" s="73" t="str">
        <f>IF(RES_hhdet_in_tes!E137=0,"",RES_hhdet_in_tes!E137/RES_hhdet_in_fec!E137)</f>
        <v/>
      </c>
      <c r="F137" s="73" t="str">
        <f>IF(RES_hhdet_in_tes!F137=0,"",RES_hhdet_in_tes!F137/RES_hhdet_in_fec!F137)</f>
        <v/>
      </c>
      <c r="G137" s="73" t="str">
        <f>IF(RES_hhdet_in_tes!G137=0,"",RES_hhdet_in_tes!G137/RES_hhdet_in_fec!G137)</f>
        <v/>
      </c>
      <c r="H137" s="73" t="str">
        <f>IF(RES_hhdet_in_tes!H137=0,"",RES_hhdet_in_tes!H137/RES_hhdet_in_fec!H137)</f>
        <v/>
      </c>
      <c r="I137" s="73" t="str">
        <f>IF(RES_hhdet_in_tes!I137=0,"",RES_hhdet_in_tes!I137/RES_hhdet_in_fec!I137)</f>
        <v/>
      </c>
      <c r="J137" s="73" t="str">
        <f>IF(RES_hhdet_in_tes!J137=0,"",RES_hhdet_in_tes!J137/RES_hhdet_in_fec!J137)</f>
        <v/>
      </c>
      <c r="K137" s="73" t="str">
        <f>IF(RES_hhdet_in_tes!K137=0,"",RES_hhdet_in_tes!K137/RES_hhdet_in_fec!K137)</f>
        <v/>
      </c>
      <c r="L137" s="73" t="str">
        <f>IF(RES_hhdet_in_tes!L137=0,"",RES_hhdet_in_tes!L137/RES_hhdet_in_fec!L137)</f>
        <v/>
      </c>
      <c r="M137" s="73" t="str">
        <f>IF(RES_hhdet_in_tes!M137=0,"",RES_hhdet_in_tes!M137/RES_hhdet_in_fec!M137)</f>
        <v/>
      </c>
      <c r="N137" s="73" t="str">
        <f>IF(RES_hhdet_in_tes!N137=0,"",RES_hhdet_in_tes!N137/RES_hhdet_in_fec!N137)</f>
        <v/>
      </c>
      <c r="O137" s="73" t="str">
        <f>IF(RES_hhdet_in_tes!O137=0,"",RES_hhdet_in_tes!O137/RES_hhdet_in_fec!O137)</f>
        <v/>
      </c>
      <c r="P137" s="73" t="str">
        <f>IF(RES_hhdet_in_tes!P137=0,"",RES_hhdet_in_tes!P137/RES_hhdet_in_fec!P137)</f>
        <v/>
      </c>
      <c r="Q137" s="73" t="str">
        <f>IF(RES_hhdet_in_tes!Q137=0,"",RES_hhdet_in_tes!Q137/RES_hhdet_in_fec!Q137)</f>
        <v/>
      </c>
    </row>
    <row r="138" spans="1:17" ht="12" customHeight="1" x14ac:dyDescent="0.25">
      <c r="A138" s="148" t="s">
        <v>59</v>
      </c>
      <c r="B138" s="73"/>
      <c r="C138" s="73" t="str">
        <f>IF(RES_hhdet_in_tes!C138=0,"",RES_hhdet_in_tes!C138/RES_hhdet_in_fec!C138)</f>
        <v/>
      </c>
      <c r="D138" s="73" t="str">
        <f>IF(RES_hhdet_in_tes!D138=0,"",RES_hhdet_in_tes!D138/RES_hhdet_in_fec!D138)</f>
        <v/>
      </c>
      <c r="E138" s="73" t="str">
        <f>IF(RES_hhdet_in_tes!E138=0,"",RES_hhdet_in_tes!E138/RES_hhdet_in_fec!E138)</f>
        <v/>
      </c>
      <c r="F138" s="73" t="str">
        <f>IF(RES_hhdet_in_tes!F138=0,"",RES_hhdet_in_tes!F138/RES_hhdet_in_fec!F138)</f>
        <v/>
      </c>
      <c r="G138" s="73" t="str">
        <f>IF(RES_hhdet_in_tes!G138=0,"",RES_hhdet_in_tes!G138/RES_hhdet_in_fec!G138)</f>
        <v/>
      </c>
      <c r="H138" s="73" t="str">
        <f>IF(RES_hhdet_in_tes!H138=0,"",RES_hhdet_in_tes!H138/RES_hhdet_in_fec!H138)</f>
        <v/>
      </c>
      <c r="I138" s="73" t="str">
        <f>IF(RES_hhdet_in_tes!I138=0,"",RES_hhdet_in_tes!I138/RES_hhdet_in_fec!I138)</f>
        <v/>
      </c>
      <c r="J138" s="73" t="str">
        <f>IF(RES_hhdet_in_tes!J138=0,"",RES_hhdet_in_tes!J138/RES_hhdet_in_fec!J138)</f>
        <v/>
      </c>
      <c r="K138" s="73" t="str">
        <f>IF(RES_hhdet_in_tes!K138=0,"",RES_hhdet_in_tes!K138/RES_hhdet_in_fec!K138)</f>
        <v/>
      </c>
      <c r="L138" s="73" t="str">
        <f>IF(RES_hhdet_in_tes!L138=0,"",RES_hhdet_in_tes!L138/RES_hhdet_in_fec!L138)</f>
        <v/>
      </c>
      <c r="M138" s="73" t="str">
        <f>IF(RES_hhdet_in_tes!M138=0,"",RES_hhdet_in_tes!M138/RES_hhdet_in_fec!M138)</f>
        <v/>
      </c>
      <c r="N138" s="73" t="str">
        <f>IF(RES_hhdet_in_tes!N138=0,"",RES_hhdet_in_tes!N138/RES_hhdet_in_fec!N138)</f>
        <v/>
      </c>
      <c r="O138" s="73" t="str">
        <f>IF(RES_hhdet_in_tes!O138=0,"",RES_hhdet_in_tes!O138/RES_hhdet_in_fec!O138)</f>
        <v/>
      </c>
      <c r="P138" s="73" t="str">
        <f>IF(RES_hhdet_in_tes!P138=0,"",RES_hhdet_in_tes!P138/RES_hhdet_in_fec!P138)</f>
        <v/>
      </c>
      <c r="Q138" s="73" t="str">
        <f>IF(RES_hhdet_in_tes!Q138=0,"",RES_hhdet_in_tes!Q138/RES_hhdet_in_fec!Q138)</f>
        <v/>
      </c>
    </row>
    <row r="139" spans="1:17" ht="12" customHeight="1" x14ac:dyDescent="0.25">
      <c r="A139" s="158" t="s">
        <v>62</v>
      </c>
      <c r="B139" s="169"/>
      <c r="C139" s="169" t="str">
        <f>IF(RES_hhdet_in_tes!C139=0,"",RES_hhdet_in_tes!C139/RES_hhdet_in_fec!C139)</f>
        <v/>
      </c>
      <c r="D139" s="169" t="str">
        <f>IF(RES_hhdet_in_tes!D139=0,"",RES_hhdet_in_tes!D139/RES_hhdet_in_fec!D139)</f>
        <v/>
      </c>
      <c r="E139" s="169" t="str">
        <f>IF(RES_hhdet_in_tes!E139=0,"",RES_hhdet_in_tes!E139/RES_hhdet_in_fec!E139)</f>
        <v/>
      </c>
      <c r="F139" s="169" t="str">
        <f>IF(RES_hhdet_in_tes!F139=0,"",RES_hhdet_in_tes!F139/RES_hhdet_in_fec!F139)</f>
        <v/>
      </c>
      <c r="G139" s="169" t="str">
        <f>IF(RES_hhdet_in_tes!G139=0,"",RES_hhdet_in_tes!G139/RES_hhdet_in_fec!G139)</f>
        <v/>
      </c>
      <c r="H139" s="169" t="str">
        <f>IF(RES_hhdet_in_tes!H139=0,"",RES_hhdet_in_tes!H139/RES_hhdet_in_fec!H139)</f>
        <v/>
      </c>
      <c r="I139" s="169" t="str">
        <f>IF(RES_hhdet_in_tes!I139=0,"",RES_hhdet_in_tes!I139/RES_hhdet_in_fec!I139)</f>
        <v/>
      </c>
      <c r="J139" s="169" t="str">
        <f>IF(RES_hhdet_in_tes!J139=0,"",RES_hhdet_in_tes!J139/RES_hhdet_in_fec!J139)</f>
        <v/>
      </c>
      <c r="K139" s="169" t="str">
        <f>IF(RES_hhdet_in_tes!K139=0,"",RES_hhdet_in_tes!K139/RES_hhdet_in_fec!K139)</f>
        <v/>
      </c>
      <c r="L139" s="169" t="str">
        <f>IF(RES_hhdet_in_tes!L139=0,"",RES_hhdet_in_tes!L139/RES_hhdet_in_fec!L139)</f>
        <v/>
      </c>
      <c r="M139" s="169" t="str">
        <f>IF(RES_hhdet_in_tes!M139=0,"",RES_hhdet_in_tes!M139/RES_hhdet_in_fec!M139)</f>
        <v/>
      </c>
      <c r="N139" s="169" t="str">
        <f>IF(RES_hhdet_in_tes!N139=0,"",RES_hhdet_in_tes!N139/RES_hhdet_in_fec!N139)</f>
        <v/>
      </c>
      <c r="O139" s="169" t="str">
        <f>IF(RES_hhdet_in_tes!O139=0,"",RES_hhdet_in_tes!O139/RES_hhdet_in_fec!O139)</f>
        <v/>
      </c>
      <c r="P139" s="169" t="str">
        <f>IF(RES_hhdet_in_tes!P139=0,"",RES_hhdet_in_tes!P139/RES_hhdet_in_fec!P139)</f>
        <v/>
      </c>
      <c r="Q139" s="169" t="str">
        <f>IF(RES_hhdet_in_tes!Q139=0,"",RES_hhdet_in_tes!Q139/RES_hhdet_in_fec!Q139)</f>
        <v/>
      </c>
    </row>
    <row r="140" spans="1:17" ht="12" customHeight="1" x14ac:dyDescent="0.25">
      <c r="A140" s="23" t="s">
        <v>57</v>
      </c>
      <c r="B140" s="73"/>
      <c r="C140" s="73" t="str">
        <f>IF(RES_hhdet_in_tes!C140=0,"",RES_hhdet_in_tes!C140/RES_hhdet_in_fec!C140)</f>
        <v/>
      </c>
      <c r="D140" s="73" t="str">
        <f>IF(RES_hhdet_in_tes!D140=0,"",RES_hhdet_in_tes!D140/RES_hhdet_in_fec!D140)</f>
        <v/>
      </c>
      <c r="E140" s="73" t="str">
        <f>IF(RES_hhdet_in_tes!E140=0,"",RES_hhdet_in_tes!E140/RES_hhdet_in_fec!E140)</f>
        <v/>
      </c>
      <c r="F140" s="73" t="str">
        <f>IF(RES_hhdet_in_tes!F140=0,"",RES_hhdet_in_tes!F140/RES_hhdet_in_fec!F140)</f>
        <v/>
      </c>
      <c r="G140" s="73" t="str">
        <f>IF(RES_hhdet_in_tes!G140=0,"",RES_hhdet_in_tes!G140/RES_hhdet_in_fec!G140)</f>
        <v/>
      </c>
      <c r="H140" s="73" t="str">
        <f>IF(RES_hhdet_in_tes!H140=0,"",RES_hhdet_in_tes!H140/RES_hhdet_in_fec!H140)</f>
        <v/>
      </c>
      <c r="I140" s="73" t="str">
        <f>IF(RES_hhdet_in_tes!I140=0,"",RES_hhdet_in_tes!I140/RES_hhdet_in_fec!I140)</f>
        <v/>
      </c>
      <c r="J140" s="73" t="str">
        <f>IF(RES_hhdet_in_tes!J140=0,"",RES_hhdet_in_tes!J140/RES_hhdet_in_fec!J140)</f>
        <v/>
      </c>
      <c r="K140" s="73" t="str">
        <f>IF(RES_hhdet_in_tes!K140=0,"",RES_hhdet_in_tes!K140/RES_hhdet_in_fec!K140)</f>
        <v/>
      </c>
      <c r="L140" s="73" t="str">
        <f>IF(RES_hhdet_in_tes!L140=0,"",RES_hhdet_in_tes!L140/RES_hhdet_in_fec!L140)</f>
        <v/>
      </c>
      <c r="M140" s="73" t="str">
        <f>IF(RES_hhdet_in_tes!M140=0,"",RES_hhdet_in_tes!M140/RES_hhdet_in_fec!M140)</f>
        <v/>
      </c>
      <c r="N140" s="73" t="str">
        <f>IF(RES_hhdet_in_tes!N140=0,"",RES_hhdet_in_tes!N140/RES_hhdet_in_fec!N140)</f>
        <v/>
      </c>
      <c r="O140" s="73" t="str">
        <f>IF(RES_hhdet_in_tes!O140=0,"",RES_hhdet_in_tes!O140/RES_hhdet_in_fec!O140)</f>
        <v/>
      </c>
      <c r="P140" s="73" t="str">
        <f>IF(RES_hhdet_in_tes!P140=0,"",RES_hhdet_in_tes!P140/RES_hhdet_in_fec!P140)</f>
        <v/>
      </c>
      <c r="Q140" s="73" t="str">
        <f>IF(RES_hhdet_in_tes!Q140=0,"",RES_hhdet_in_tes!Q140/RES_hhdet_in_fec!Q140)</f>
        <v/>
      </c>
    </row>
    <row r="141" spans="1:17" ht="12" customHeight="1" x14ac:dyDescent="0.25">
      <c r="A141" s="29" t="s">
        <v>140</v>
      </c>
      <c r="B141" s="65"/>
      <c r="C141" s="65" t="str">
        <f>IF(RES_hhdet_in_tes!C141=0,"",RES_hhdet_in_tes!C141/RES_hhdet_in_fec!C141)</f>
        <v/>
      </c>
      <c r="D141" s="65" t="str">
        <f>IF(RES_hhdet_in_tes!D141=0,"",RES_hhdet_in_tes!D141/RES_hhdet_in_fec!D141)</f>
        <v/>
      </c>
      <c r="E141" s="65" t="str">
        <f>IF(RES_hhdet_in_tes!E141=0,"",RES_hhdet_in_tes!E141/RES_hhdet_in_fec!E141)</f>
        <v/>
      </c>
      <c r="F141" s="65" t="str">
        <f>IF(RES_hhdet_in_tes!F141=0,"",RES_hhdet_in_tes!F141/RES_hhdet_in_fec!F141)</f>
        <v/>
      </c>
      <c r="G141" s="65" t="str">
        <f>IF(RES_hhdet_in_tes!G141=0,"",RES_hhdet_in_tes!G141/RES_hhdet_in_fec!G141)</f>
        <v/>
      </c>
      <c r="H141" s="65" t="str">
        <f>IF(RES_hhdet_in_tes!H141=0,"",RES_hhdet_in_tes!H141/RES_hhdet_in_fec!H141)</f>
        <v/>
      </c>
      <c r="I141" s="65" t="str">
        <f>IF(RES_hhdet_in_tes!I141=0,"",RES_hhdet_in_tes!I141/RES_hhdet_in_fec!I141)</f>
        <v/>
      </c>
      <c r="J141" s="65" t="str">
        <f>IF(RES_hhdet_in_tes!J141=0,"",RES_hhdet_in_tes!J141/RES_hhdet_in_fec!J141)</f>
        <v/>
      </c>
      <c r="K141" s="65" t="str">
        <f>IF(RES_hhdet_in_tes!K141=0,"",RES_hhdet_in_tes!K141/RES_hhdet_in_fec!K141)</f>
        <v/>
      </c>
      <c r="L141" s="65" t="str">
        <f>IF(RES_hhdet_in_tes!L141=0,"",RES_hhdet_in_tes!L141/RES_hhdet_in_fec!L141)</f>
        <v/>
      </c>
      <c r="M141" s="65" t="str">
        <f>IF(RES_hhdet_in_tes!M141=0,"",RES_hhdet_in_tes!M141/RES_hhdet_in_fec!M141)</f>
        <v/>
      </c>
      <c r="N141" s="65" t="str">
        <f>IF(RES_hhdet_in_tes!N141=0,"",RES_hhdet_in_tes!N141/RES_hhdet_in_fec!N141)</f>
        <v/>
      </c>
      <c r="O141" s="65" t="str">
        <f>IF(RES_hhdet_in_tes!O141=0,"",RES_hhdet_in_tes!O141/RES_hhdet_in_fec!O141)</f>
        <v/>
      </c>
      <c r="P141" s="65" t="str">
        <f>IF(RES_hhdet_in_tes!P141=0,"",RES_hhdet_in_tes!P141/RES_hhdet_in_fec!P141)</f>
        <v/>
      </c>
      <c r="Q141" s="65" t="str">
        <f>IF(RES_hhdet_in_tes!Q141=0,"",RES_hhdet_in_tes!Q141/RES_hhdet_in_fec!Q141)</f>
        <v/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75"/>
      <c r="C143" s="175">
        <f>IF(RES_hhdet_in_tes!C143=0,"",RES_hhdet_in_tes!C143/RES_hhdet_in_fec!C143)</f>
        <v>1.0200885907498851</v>
      </c>
      <c r="D143" s="175">
        <f>IF(RES_hhdet_in_tes!D143=0,"",RES_hhdet_in_tes!D143/RES_hhdet_in_fec!D143)</f>
        <v>1.0589314614093099</v>
      </c>
      <c r="E143" s="175">
        <f>IF(RES_hhdet_in_tes!E143=0,"",RES_hhdet_in_tes!E143/RES_hhdet_in_fec!E143)</f>
        <v>1.0920805331748229</v>
      </c>
      <c r="F143" s="175">
        <f>IF(RES_hhdet_in_tes!F143=0,"",RES_hhdet_in_tes!F143/RES_hhdet_in_fec!F143)</f>
        <v>1.1412164445277604</v>
      </c>
      <c r="G143" s="175">
        <f>IF(RES_hhdet_in_tes!G143=0,"",RES_hhdet_in_tes!G143/RES_hhdet_in_fec!G143)</f>
        <v>1.1269462707352658</v>
      </c>
      <c r="H143" s="175">
        <f>IF(RES_hhdet_in_tes!H143=0,"",RES_hhdet_in_tes!H143/RES_hhdet_in_fec!H143)</f>
        <v>1.2430350398157943</v>
      </c>
      <c r="I143" s="175">
        <f>IF(RES_hhdet_in_tes!I143=0,"",RES_hhdet_in_tes!I143/RES_hhdet_in_fec!I143)</f>
        <v>1.3278858518760623</v>
      </c>
      <c r="J143" s="175">
        <f>IF(RES_hhdet_in_tes!J143=0,"",RES_hhdet_in_tes!J143/RES_hhdet_in_fec!J143)</f>
        <v>1.3797916378243289</v>
      </c>
      <c r="K143" s="175">
        <f>IF(RES_hhdet_in_tes!K143=0,"",RES_hhdet_in_tes!K143/RES_hhdet_in_fec!K143)</f>
        <v>1.458669563041769</v>
      </c>
      <c r="L143" s="175">
        <f>IF(RES_hhdet_in_tes!L143=0,"",RES_hhdet_in_tes!L143/RES_hhdet_in_fec!L143)</f>
        <v>1.5067343744994472</v>
      </c>
      <c r="M143" s="175">
        <f>IF(RES_hhdet_in_tes!M143=0,"",RES_hhdet_in_tes!M143/RES_hhdet_in_fec!M143)</f>
        <v>1.5800187268066428</v>
      </c>
      <c r="N143" s="175">
        <f>IF(RES_hhdet_in_tes!N143=0,"",RES_hhdet_in_tes!N143/RES_hhdet_in_fec!N143)</f>
        <v>1.6364866104682716</v>
      </c>
      <c r="O143" s="175">
        <f>IF(RES_hhdet_in_tes!O143=0,"",RES_hhdet_in_tes!O143/RES_hhdet_in_fec!O143)</f>
        <v>1.6508809985685999</v>
      </c>
      <c r="P143" s="175">
        <f>IF(RES_hhdet_in_tes!P143=0,"",RES_hhdet_in_tes!P143/RES_hhdet_in_fec!P143)</f>
        <v>1.6385276056982891</v>
      </c>
      <c r="Q143" s="175">
        <f>IF(RES_hhdet_in_tes!Q143=0,"",RES_hhdet_in_tes!Q143/RES_hhdet_in_fec!Q143)</f>
        <v>1.6361611137655074</v>
      </c>
    </row>
    <row r="144" spans="1:17" ht="12.95" customHeight="1" x14ac:dyDescent="0.25">
      <c r="A144" s="158" t="s">
        <v>65</v>
      </c>
      <c r="B144" s="169"/>
      <c r="C144" s="169">
        <f>IF(RES_hhdet_in_tes!C144=0,"",RES_hhdet_in_tes!C144/RES_hhdet_in_fec!C144)</f>
        <v>0.9430228730243716</v>
      </c>
      <c r="D144" s="169">
        <f>IF(RES_hhdet_in_tes!D144=0,"",RES_hhdet_in_tes!D144/RES_hhdet_in_fec!D144)</f>
        <v>0.98725881377669034</v>
      </c>
      <c r="E144" s="169">
        <f>IF(RES_hhdet_in_tes!E144=0,"",RES_hhdet_in_tes!E144/RES_hhdet_in_fec!E144)</f>
        <v>1.0480643138081902</v>
      </c>
      <c r="F144" s="169">
        <f>IF(RES_hhdet_in_tes!F144=0,"",RES_hhdet_in_tes!F144/RES_hhdet_in_fec!F144)</f>
        <v>1.133995138773273</v>
      </c>
      <c r="G144" s="169">
        <f>IF(RES_hhdet_in_tes!G144=0,"",RES_hhdet_in_tes!G144/RES_hhdet_in_fec!G144)</f>
        <v>1.2316986664267424</v>
      </c>
      <c r="H144" s="169">
        <f>IF(RES_hhdet_in_tes!H144=0,"",RES_hhdet_in_tes!H144/RES_hhdet_in_fec!H144)</f>
        <v>1.3711590733660757</v>
      </c>
      <c r="I144" s="169">
        <f>IF(RES_hhdet_in_tes!I144=0,"",RES_hhdet_in_tes!I144/RES_hhdet_in_fec!I144)</f>
        <v>1.5456156616536316</v>
      </c>
      <c r="J144" s="169">
        <f>IF(RES_hhdet_in_tes!J144=0,"",RES_hhdet_in_tes!J144/RES_hhdet_in_fec!J144)</f>
        <v>1.7079295486049757</v>
      </c>
      <c r="K144" s="169">
        <f>IF(RES_hhdet_in_tes!K144=0,"",RES_hhdet_in_tes!K144/RES_hhdet_in_fec!K144)</f>
        <v>1.9328989177828086</v>
      </c>
      <c r="L144" s="169">
        <f>IF(RES_hhdet_in_tes!L144=0,"",RES_hhdet_in_tes!L144/RES_hhdet_in_fec!L144)</f>
        <v>2.2233927489756455</v>
      </c>
      <c r="M144" s="169">
        <f>IF(RES_hhdet_in_tes!M144=0,"",RES_hhdet_in_tes!M144/RES_hhdet_in_fec!M144)</f>
        <v>2.4441477178100883</v>
      </c>
      <c r="N144" s="169">
        <f>IF(RES_hhdet_in_tes!N144=0,"",RES_hhdet_in_tes!N144/RES_hhdet_in_fec!N144)</f>
        <v>2.6346800237070358</v>
      </c>
      <c r="O144" s="169">
        <f>IF(RES_hhdet_in_tes!O144=0,"",RES_hhdet_in_tes!O144/RES_hhdet_in_fec!O144)</f>
        <v>2.784172341410045</v>
      </c>
      <c r="P144" s="169">
        <f>IF(RES_hhdet_in_tes!P144=0,"",RES_hhdet_in_tes!P144/RES_hhdet_in_fec!P144)</f>
        <v>2.9045782457457316</v>
      </c>
      <c r="Q144" s="169">
        <f>IF(RES_hhdet_in_tes!Q144=0,"",RES_hhdet_in_tes!Q144/RES_hhdet_in_fec!Q144)</f>
        <v>3.0195890508127627</v>
      </c>
    </row>
    <row r="145" spans="1:17" ht="12" customHeight="1" x14ac:dyDescent="0.25">
      <c r="A145" s="23" t="s">
        <v>60</v>
      </c>
      <c r="B145" s="73"/>
      <c r="C145" s="73">
        <f>IF(RES_hhdet_in_tes!C145=0,"",RES_hhdet_in_tes!C145/RES_hhdet_in_fec!C145)</f>
        <v>0.9430228730243716</v>
      </c>
      <c r="D145" s="73">
        <f>IF(RES_hhdet_in_tes!D145=0,"",RES_hhdet_in_tes!D145/RES_hhdet_in_fec!D145)</f>
        <v>0.98725881377669034</v>
      </c>
      <c r="E145" s="73">
        <f>IF(RES_hhdet_in_tes!E145=0,"",RES_hhdet_in_tes!E145/RES_hhdet_in_fec!E145)</f>
        <v>1.0480643138081902</v>
      </c>
      <c r="F145" s="73">
        <f>IF(RES_hhdet_in_tes!F145=0,"",RES_hhdet_in_tes!F145/RES_hhdet_in_fec!F145)</f>
        <v>1.133995138773273</v>
      </c>
      <c r="G145" s="73">
        <f>IF(RES_hhdet_in_tes!G145=0,"",RES_hhdet_in_tes!G145/RES_hhdet_in_fec!G145)</f>
        <v>1.2316986664267424</v>
      </c>
      <c r="H145" s="73">
        <f>IF(RES_hhdet_in_tes!H145=0,"",RES_hhdet_in_tes!H145/RES_hhdet_in_fec!H145)</f>
        <v>1.3711590733660757</v>
      </c>
      <c r="I145" s="73">
        <f>IF(RES_hhdet_in_tes!I145=0,"",RES_hhdet_in_tes!I145/RES_hhdet_in_fec!I145)</f>
        <v>1.5456156616536316</v>
      </c>
      <c r="J145" s="73">
        <f>IF(RES_hhdet_in_tes!J145=0,"",RES_hhdet_in_tes!J145/RES_hhdet_in_fec!J145)</f>
        <v>1.7079295486049757</v>
      </c>
      <c r="K145" s="73">
        <f>IF(RES_hhdet_in_tes!K145=0,"",RES_hhdet_in_tes!K145/RES_hhdet_in_fec!K145)</f>
        <v>1.9328989177828086</v>
      </c>
      <c r="L145" s="73">
        <f>IF(RES_hhdet_in_tes!L145=0,"",RES_hhdet_in_tes!L145/RES_hhdet_in_fec!L145)</f>
        <v>2.2233927489756455</v>
      </c>
      <c r="M145" s="73">
        <f>IF(RES_hhdet_in_tes!M145=0,"",RES_hhdet_in_tes!M145/RES_hhdet_in_fec!M145)</f>
        <v>2.4441477178100883</v>
      </c>
      <c r="N145" s="73">
        <f>IF(RES_hhdet_in_tes!N145=0,"",RES_hhdet_in_tes!N145/RES_hhdet_in_fec!N145)</f>
        <v>2.6346800237070358</v>
      </c>
      <c r="O145" s="73">
        <f>IF(RES_hhdet_in_tes!O145=0,"",RES_hhdet_in_tes!O145/RES_hhdet_in_fec!O145)</f>
        <v>2.784172341410045</v>
      </c>
      <c r="P145" s="73">
        <f>IF(RES_hhdet_in_tes!P145=0,"",RES_hhdet_in_tes!P145/RES_hhdet_in_fec!P145)</f>
        <v>2.9045782457457316</v>
      </c>
      <c r="Q145" s="73">
        <f>IF(RES_hhdet_in_tes!Q145=0,"",RES_hhdet_in_tes!Q145/RES_hhdet_in_fec!Q145)</f>
        <v>3.0195890508127627</v>
      </c>
    </row>
    <row r="146" spans="1:17" ht="12.95" customHeight="1" x14ac:dyDescent="0.25">
      <c r="A146" s="158" t="s">
        <v>112</v>
      </c>
      <c r="B146" s="169"/>
      <c r="C146" s="169">
        <f>IF(RES_hhdet_in_tes!C146=0,"",RES_hhdet_in_tes!C146/RES_hhdet_in_fec!C146)</f>
        <v>1.6474653190359105</v>
      </c>
      <c r="D146" s="169">
        <f>IF(RES_hhdet_in_tes!D146=0,"",RES_hhdet_in_tes!D146/RES_hhdet_in_fec!D146)</f>
        <v>1.7044693316421209</v>
      </c>
      <c r="E146" s="169">
        <f>IF(RES_hhdet_in_tes!E146=0,"",RES_hhdet_in_tes!E146/RES_hhdet_in_fec!E146)</f>
        <v>1.7741987248428475</v>
      </c>
      <c r="F146" s="169">
        <f>IF(RES_hhdet_in_tes!F146=0,"",RES_hhdet_in_tes!F146/RES_hhdet_in_fec!F146)</f>
        <v>1.8442894581207818</v>
      </c>
      <c r="G146" s="169">
        <f>IF(RES_hhdet_in_tes!G146=0,"",RES_hhdet_in_tes!G146/RES_hhdet_in_fec!G146)</f>
        <v>1.9306599487067631</v>
      </c>
      <c r="H146" s="169">
        <f>IF(RES_hhdet_in_tes!H146=0,"",RES_hhdet_in_tes!H146/RES_hhdet_in_fec!H146)</f>
        <v>2.050040605922073</v>
      </c>
      <c r="I146" s="169">
        <f>IF(RES_hhdet_in_tes!I146=0,"",RES_hhdet_in_tes!I146/RES_hhdet_in_fec!I146)</f>
        <v>2.0638063625640917</v>
      </c>
      <c r="J146" s="169">
        <f>IF(RES_hhdet_in_tes!J146=0,"",RES_hhdet_in_tes!J146/RES_hhdet_in_fec!J146)</f>
        <v>2.183684962476899</v>
      </c>
      <c r="K146" s="169">
        <f>IF(RES_hhdet_in_tes!K146=0,"",RES_hhdet_in_tes!K146/RES_hhdet_in_fec!K146)</f>
        <v>2.3400904182593378</v>
      </c>
      <c r="L146" s="169">
        <f>IF(RES_hhdet_in_tes!L146=0,"",RES_hhdet_in_tes!L146/RES_hhdet_in_fec!L146)</f>
        <v>2.5310281404940072</v>
      </c>
      <c r="M146" s="169">
        <f>IF(RES_hhdet_in_tes!M146=0,"",RES_hhdet_in_tes!M146/RES_hhdet_in_fec!M146)</f>
        <v>2.7180349234210692</v>
      </c>
      <c r="N146" s="169">
        <f>IF(RES_hhdet_in_tes!N146=0,"",RES_hhdet_in_tes!N146/RES_hhdet_in_fec!N146)</f>
        <v>2.8813055623000805</v>
      </c>
      <c r="O146" s="169">
        <f>IF(RES_hhdet_in_tes!O146=0,"",RES_hhdet_in_tes!O146/RES_hhdet_in_fec!O146)</f>
        <v>3.0576234763441148</v>
      </c>
      <c r="P146" s="169">
        <f>IF(RES_hhdet_in_tes!P146=0,"",RES_hhdet_in_tes!P146/RES_hhdet_in_fec!P146)</f>
        <v>3.2328565279771619</v>
      </c>
      <c r="Q146" s="169">
        <f>IF(RES_hhdet_in_tes!Q146=0,"",RES_hhdet_in_tes!Q146/RES_hhdet_in_fec!Q146)</f>
        <v>3.4102558277210449</v>
      </c>
    </row>
    <row r="147" spans="1:17" ht="12" customHeight="1" x14ac:dyDescent="0.25">
      <c r="A147" s="23" t="s">
        <v>60</v>
      </c>
      <c r="B147" s="73"/>
      <c r="C147" s="73">
        <f>IF(RES_hhdet_in_tes!C147=0,"",RES_hhdet_in_tes!C147/RES_hhdet_in_fec!C147)</f>
        <v>1.6474653190359105</v>
      </c>
      <c r="D147" s="73">
        <f>IF(RES_hhdet_in_tes!D147=0,"",RES_hhdet_in_tes!D147/RES_hhdet_in_fec!D147)</f>
        <v>1.7044693316421209</v>
      </c>
      <c r="E147" s="73">
        <f>IF(RES_hhdet_in_tes!E147=0,"",RES_hhdet_in_tes!E147/RES_hhdet_in_fec!E147)</f>
        <v>1.7741987248428475</v>
      </c>
      <c r="F147" s="73">
        <f>IF(RES_hhdet_in_tes!F147=0,"",RES_hhdet_in_tes!F147/RES_hhdet_in_fec!F147)</f>
        <v>1.8442894581207818</v>
      </c>
      <c r="G147" s="73">
        <f>IF(RES_hhdet_in_tes!G147=0,"",RES_hhdet_in_tes!G147/RES_hhdet_in_fec!G147)</f>
        <v>1.9306599487067631</v>
      </c>
      <c r="H147" s="73">
        <f>IF(RES_hhdet_in_tes!H147=0,"",RES_hhdet_in_tes!H147/RES_hhdet_in_fec!H147)</f>
        <v>2.050040605922073</v>
      </c>
      <c r="I147" s="73">
        <f>IF(RES_hhdet_in_tes!I147=0,"",RES_hhdet_in_tes!I147/RES_hhdet_in_fec!I147)</f>
        <v>2.0638063625640917</v>
      </c>
      <c r="J147" s="73">
        <f>IF(RES_hhdet_in_tes!J147=0,"",RES_hhdet_in_tes!J147/RES_hhdet_in_fec!J147)</f>
        <v>2.183684962476899</v>
      </c>
      <c r="K147" s="73">
        <f>IF(RES_hhdet_in_tes!K147=0,"",RES_hhdet_in_tes!K147/RES_hhdet_in_fec!K147)</f>
        <v>2.3400904182593378</v>
      </c>
      <c r="L147" s="73">
        <f>IF(RES_hhdet_in_tes!L147=0,"",RES_hhdet_in_tes!L147/RES_hhdet_in_fec!L147)</f>
        <v>2.5310281404940072</v>
      </c>
      <c r="M147" s="73">
        <f>IF(RES_hhdet_in_tes!M147=0,"",RES_hhdet_in_tes!M147/RES_hhdet_in_fec!M147)</f>
        <v>2.7180349234210692</v>
      </c>
      <c r="N147" s="73">
        <f>IF(RES_hhdet_in_tes!N147=0,"",RES_hhdet_in_tes!N147/RES_hhdet_in_fec!N147)</f>
        <v>2.8813055623000805</v>
      </c>
      <c r="O147" s="73">
        <f>IF(RES_hhdet_in_tes!O147=0,"",RES_hhdet_in_tes!O147/RES_hhdet_in_fec!O147)</f>
        <v>3.0576234763441148</v>
      </c>
      <c r="P147" s="73">
        <f>IF(RES_hhdet_in_tes!P147=0,"",RES_hhdet_in_tes!P147/RES_hhdet_in_fec!P147)</f>
        <v>3.2328565279771619</v>
      </c>
      <c r="Q147" s="73">
        <f>IF(RES_hhdet_in_tes!Q147=0,"",RES_hhdet_in_tes!Q147/RES_hhdet_in_fec!Q147)</f>
        <v>3.4102558277210449</v>
      </c>
    </row>
    <row r="148" spans="1:17" ht="12" customHeight="1" x14ac:dyDescent="0.25">
      <c r="A148" s="158" t="s">
        <v>63</v>
      </c>
      <c r="B148" s="169"/>
      <c r="C148" s="169">
        <f>IF(RES_hhdet_in_tes!C148=0,"",RES_hhdet_in_tes!C148/RES_hhdet_in_fec!C148)</f>
        <v>0.901219483461422</v>
      </c>
      <c r="D148" s="169">
        <f>IF(RES_hhdet_in_tes!D148=0,"",RES_hhdet_in_tes!D148/RES_hhdet_in_fec!D148)</f>
        <v>0.95917811594039692</v>
      </c>
      <c r="E148" s="169">
        <f>IF(RES_hhdet_in_tes!E148=0,"",RES_hhdet_in_tes!E148/RES_hhdet_in_fec!E148)</f>
        <v>0.9809765403105597</v>
      </c>
      <c r="F148" s="169">
        <f>IF(RES_hhdet_in_tes!F148=0,"",RES_hhdet_in_tes!F148/RES_hhdet_in_fec!F148)</f>
        <v>0.98141945361642757</v>
      </c>
      <c r="G148" s="169">
        <f>IF(RES_hhdet_in_tes!G148=0,"",RES_hhdet_in_tes!G148/RES_hhdet_in_fec!G148)</f>
        <v>0.83288497798204808</v>
      </c>
      <c r="H148" s="169">
        <f>IF(RES_hhdet_in_tes!H148=0,"",RES_hhdet_in_tes!H148/RES_hhdet_in_fec!H148)</f>
        <v>0.95679166709596752</v>
      </c>
      <c r="I148" s="169">
        <f>IF(RES_hhdet_in_tes!I148=0,"",RES_hhdet_in_tes!I148/RES_hhdet_in_fec!I148)</f>
        <v>0.98559498041604554</v>
      </c>
      <c r="J148" s="169">
        <f>IF(RES_hhdet_in_tes!J148=0,"",RES_hhdet_in_tes!J148/RES_hhdet_in_fec!J148)</f>
        <v>0.98347646673104649</v>
      </c>
      <c r="K148" s="169">
        <f>IF(RES_hhdet_in_tes!K148=0,"",RES_hhdet_in_tes!K148/RES_hhdet_in_fec!K148)</f>
        <v>0.9842372042765597</v>
      </c>
      <c r="L148" s="169">
        <f>IF(RES_hhdet_in_tes!L148=0,"",RES_hhdet_in_tes!L148/RES_hhdet_in_fec!L148)</f>
        <v>0.98233444848498808</v>
      </c>
      <c r="M148" s="169">
        <f>IF(RES_hhdet_in_tes!M148=0,"",RES_hhdet_in_tes!M148/RES_hhdet_in_fec!M148)</f>
        <v>0.98309928334505237</v>
      </c>
      <c r="N148" s="169">
        <f>IF(RES_hhdet_in_tes!N148=0,"",RES_hhdet_in_tes!N148/RES_hhdet_in_fec!N148)</f>
        <v>0.98505793401134256</v>
      </c>
      <c r="O148" s="169">
        <f>IF(RES_hhdet_in_tes!O148=0,"",RES_hhdet_in_tes!O148/RES_hhdet_in_fec!O148)</f>
        <v>0.98449621684058053</v>
      </c>
      <c r="P148" s="169">
        <f>IF(RES_hhdet_in_tes!P148=0,"",RES_hhdet_in_tes!P148/RES_hhdet_in_fec!P148)</f>
        <v>0.95863549887557942</v>
      </c>
      <c r="Q148" s="169">
        <f>IF(RES_hhdet_in_tes!Q148=0,"",RES_hhdet_in_tes!Q148/RES_hhdet_in_fec!Q148)</f>
        <v>0.90275030166837356</v>
      </c>
    </row>
    <row r="149" spans="1:17" ht="12" customHeight="1" x14ac:dyDescent="0.25">
      <c r="A149" s="167" t="s">
        <v>144</v>
      </c>
      <c r="B149" s="174"/>
      <c r="C149" s="174" t="str">
        <f>IF(RES_hhdet_in_tes!C149=0,"",RES_hhdet_in_tes!C149/RES_hhdet_in_fec!C149)</f>
        <v/>
      </c>
      <c r="D149" s="174" t="str">
        <f>IF(RES_hhdet_in_tes!D149=0,"",RES_hhdet_in_tes!D149/RES_hhdet_in_fec!D149)</f>
        <v/>
      </c>
      <c r="E149" s="174" t="str">
        <f>IF(RES_hhdet_in_tes!E149=0,"",RES_hhdet_in_tes!E149/RES_hhdet_in_fec!E149)</f>
        <v/>
      </c>
      <c r="F149" s="174" t="str">
        <f>IF(RES_hhdet_in_tes!F149=0,"",RES_hhdet_in_tes!F149/RES_hhdet_in_fec!F149)</f>
        <v/>
      </c>
      <c r="G149" s="174" t="str">
        <f>IF(RES_hhdet_in_tes!G149=0,"",RES_hhdet_in_tes!G149/RES_hhdet_in_fec!G149)</f>
        <v/>
      </c>
      <c r="H149" s="174" t="str">
        <f>IF(RES_hhdet_in_tes!H149=0,"",RES_hhdet_in_tes!H149/RES_hhdet_in_fec!H149)</f>
        <v/>
      </c>
      <c r="I149" s="174" t="str">
        <f>IF(RES_hhdet_in_tes!I149=0,"",RES_hhdet_in_tes!I149/RES_hhdet_in_fec!I149)</f>
        <v/>
      </c>
      <c r="J149" s="174" t="str">
        <f>IF(RES_hhdet_in_tes!J149=0,"",RES_hhdet_in_tes!J149/RES_hhdet_in_fec!J149)</f>
        <v/>
      </c>
      <c r="K149" s="174" t="str">
        <f>IF(RES_hhdet_in_tes!K149=0,"",RES_hhdet_in_tes!K149/RES_hhdet_in_fec!K149)</f>
        <v/>
      </c>
      <c r="L149" s="174" t="str">
        <f>IF(RES_hhdet_in_tes!L149=0,"",RES_hhdet_in_tes!L149/RES_hhdet_in_fec!L149)</f>
        <v/>
      </c>
      <c r="M149" s="174" t="str">
        <f>IF(RES_hhdet_in_tes!M149=0,"",RES_hhdet_in_tes!M149/RES_hhdet_in_fec!M149)</f>
        <v/>
      </c>
      <c r="N149" s="174" t="str">
        <f>IF(RES_hhdet_in_tes!N149=0,"",RES_hhdet_in_tes!N149/RES_hhdet_in_fec!N149)</f>
        <v/>
      </c>
      <c r="O149" s="174" t="str">
        <f>IF(RES_hhdet_in_tes!O149=0,"",RES_hhdet_in_tes!O149/RES_hhdet_in_fec!O149)</f>
        <v/>
      </c>
      <c r="P149" s="174" t="str">
        <f>IF(RES_hhdet_in_tes!P149=0,"",RES_hhdet_in_tes!P149/RES_hhdet_in_fec!P149)</f>
        <v/>
      </c>
      <c r="Q149" s="174" t="str">
        <f>IF(RES_hhdet_in_tes!Q149=0,"",RES_hhdet_in_tes!Q149/RES_hhdet_in_fec!Q149)</f>
        <v/>
      </c>
    </row>
    <row r="150" spans="1:17" ht="12" customHeight="1" x14ac:dyDescent="0.25">
      <c r="A150" s="167" t="s">
        <v>143</v>
      </c>
      <c r="B150" s="174"/>
      <c r="C150" s="174" t="str">
        <f>IF(RES_hhdet_in_tes!C150=0,"",RES_hhdet_in_tes!C150/RES_hhdet_in_fec!C150)</f>
        <v/>
      </c>
      <c r="D150" s="174" t="str">
        <f>IF(RES_hhdet_in_tes!D150=0,"",RES_hhdet_in_tes!D150/RES_hhdet_in_fec!D150)</f>
        <v/>
      </c>
      <c r="E150" s="174" t="str">
        <f>IF(RES_hhdet_in_tes!E150=0,"",RES_hhdet_in_tes!E150/RES_hhdet_in_fec!E150)</f>
        <v/>
      </c>
      <c r="F150" s="174" t="str">
        <f>IF(RES_hhdet_in_tes!F150=0,"",RES_hhdet_in_tes!F150/RES_hhdet_in_fec!F150)</f>
        <v/>
      </c>
      <c r="G150" s="174" t="str">
        <f>IF(RES_hhdet_in_tes!G150=0,"",RES_hhdet_in_tes!G150/RES_hhdet_in_fec!G150)</f>
        <v/>
      </c>
      <c r="H150" s="174" t="str">
        <f>IF(RES_hhdet_in_tes!H150=0,"",RES_hhdet_in_tes!H150/RES_hhdet_in_fec!H150)</f>
        <v/>
      </c>
      <c r="I150" s="174" t="str">
        <f>IF(RES_hhdet_in_tes!I150=0,"",RES_hhdet_in_tes!I150/RES_hhdet_in_fec!I150)</f>
        <v/>
      </c>
      <c r="J150" s="174" t="str">
        <f>IF(RES_hhdet_in_tes!J150=0,"",RES_hhdet_in_tes!J150/RES_hhdet_in_fec!J150)</f>
        <v/>
      </c>
      <c r="K150" s="174" t="str">
        <f>IF(RES_hhdet_in_tes!K150=0,"",RES_hhdet_in_tes!K150/RES_hhdet_in_fec!K150)</f>
        <v/>
      </c>
      <c r="L150" s="174" t="str">
        <f>IF(RES_hhdet_in_tes!L150=0,"",RES_hhdet_in_tes!L150/RES_hhdet_in_fec!L150)</f>
        <v/>
      </c>
      <c r="M150" s="174" t="str">
        <f>IF(RES_hhdet_in_tes!M150=0,"",RES_hhdet_in_tes!M150/RES_hhdet_in_fec!M150)</f>
        <v/>
      </c>
      <c r="N150" s="174" t="str">
        <f>IF(RES_hhdet_in_tes!N150=0,"",RES_hhdet_in_tes!N150/RES_hhdet_in_fec!N150)</f>
        <v/>
      </c>
      <c r="O150" s="174" t="str">
        <f>IF(RES_hhdet_in_tes!O150=0,"",RES_hhdet_in_tes!O150/RES_hhdet_in_fec!O150)</f>
        <v/>
      </c>
      <c r="P150" s="174" t="str">
        <f>IF(RES_hhdet_in_tes!P150=0,"",RES_hhdet_in_tes!P150/RES_hhdet_in_fec!P150)</f>
        <v/>
      </c>
      <c r="Q150" s="174" t="str">
        <f>IF(RES_hhdet_in_tes!Q150=0,"",RES_hhdet_in_tes!Q150/RES_hhdet_in_fec!Q150)</f>
        <v/>
      </c>
    </row>
    <row r="151" spans="1:17" ht="12" customHeight="1" x14ac:dyDescent="0.25">
      <c r="A151" s="166" t="s">
        <v>57</v>
      </c>
      <c r="B151" s="173"/>
      <c r="C151" s="173" t="str">
        <f>IF(RES_hhdet_in_tes!C151=0,"",RES_hhdet_in_tes!C151/RES_hhdet_in_fec!C151)</f>
        <v/>
      </c>
      <c r="D151" s="173" t="str">
        <f>IF(RES_hhdet_in_tes!D151=0,"",RES_hhdet_in_tes!D151/RES_hhdet_in_fec!D151)</f>
        <v/>
      </c>
      <c r="E151" s="173" t="str">
        <f>IF(RES_hhdet_in_tes!E151=0,"",RES_hhdet_in_tes!E151/RES_hhdet_in_fec!E151)</f>
        <v/>
      </c>
      <c r="F151" s="173" t="str">
        <f>IF(RES_hhdet_in_tes!F151=0,"",RES_hhdet_in_tes!F151/RES_hhdet_in_fec!F151)</f>
        <v/>
      </c>
      <c r="G151" s="173" t="str">
        <f>IF(RES_hhdet_in_tes!G151=0,"",RES_hhdet_in_tes!G151/RES_hhdet_in_fec!G151)</f>
        <v/>
      </c>
      <c r="H151" s="173" t="str">
        <f>IF(RES_hhdet_in_tes!H151=0,"",RES_hhdet_in_tes!H151/RES_hhdet_in_fec!H151)</f>
        <v/>
      </c>
      <c r="I151" s="173" t="str">
        <f>IF(RES_hhdet_in_tes!I151=0,"",RES_hhdet_in_tes!I151/RES_hhdet_in_fec!I151)</f>
        <v/>
      </c>
      <c r="J151" s="173" t="str">
        <f>IF(RES_hhdet_in_tes!J151=0,"",RES_hhdet_in_tes!J151/RES_hhdet_in_fec!J151)</f>
        <v/>
      </c>
      <c r="K151" s="173" t="str">
        <f>IF(RES_hhdet_in_tes!K151=0,"",RES_hhdet_in_tes!K151/RES_hhdet_in_fec!K151)</f>
        <v/>
      </c>
      <c r="L151" s="173" t="str">
        <f>IF(RES_hhdet_in_tes!L151=0,"",RES_hhdet_in_tes!L151/RES_hhdet_in_fec!L151)</f>
        <v/>
      </c>
      <c r="M151" s="173" t="str">
        <f>IF(RES_hhdet_in_tes!M151=0,"",RES_hhdet_in_tes!M151/RES_hhdet_in_fec!M151)</f>
        <v/>
      </c>
      <c r="N151" s="173" t="str">
        <f>IF(RES_hhdet_in_tes!N151=0,"",RES_hhdet_in_tes!N151/RES_hhdet_in_fec!N151)</f>
        <v/>
      </c>
      <c r="O151" s="173" t="str">
        <f>IF(RES_hhdet_in_tes!O151=0,"",RES_hhdet_in_tes!O151/RES_hhdet_in_fec!O151)</f>
        <v/>
      </c>
      <c r="P151" s="173" t="str">
        <f>IF(RES_hhdet_in_tes!P151=0,"",RES_hhdet_in_tes!P151/RES_hhdet_in_fec!P151)</f>
        <v/>
      </c>
      <c r="Q151" s="173" t="str">
        <f>IF(RES_hhdet_in_tes!Q151=0,"",RES_hhdet_in_tes!Q151/RES_hhdet_in_fec!Q151)</f>
        <v/>
      </c>
    </row>
    <row r="152" spans="1:17" ht="12" customHeight="1" x14ac:dyDescent="0.25">
      <c r="A152" s="147" t="s">
        <v>59</v>
      </c>
      <c r="B152" s="172"/>
      <c r="C152" s="172" t="str">
        <f>IF(RES_hhdet_in_tes!C152=0,"",RES_hhdet_in_tes!C152/RES_hhdet_in_fec!C152)</f>
        <v/>
      </c>
      <c r="D152" s="172" t="str">
        <f>IF(RES_hhdet_in_tes!D152=0,"",RES_hhdet_in_tes!D152/RES_hhdet_in_fec!D152)</f>
        <v/>
      </c>
      <c r="E152" s="172" t="str">
        <f>IF(RES_hhdet_in_tes!E152=0,"",RES_hhdet_in_tes!E152/RES_hhdet_in_fec!E152)</f>
        <v/>
      </c>
      <c r="F152" s="172" t="str">
        <f>IF(RES_hhdet_in_tes!F152=0,"",RES_hhdet_in_tes!F152/RES_hhdet_in_fec!F152)</f>
        <v/>
      </c>
      <c r="G152" s="172" t="str">
        <f>IF(RES_hhdet_in_tes!G152=0,"",RES_hhdet_in_tes!G152/RES_hhdet_in_fec!G152)</f>
        <v/>
      </c>
      <c r="H152" s="172" t="str">
        <f>IF(RES_hhdet_in_tes!H152=0,"",RES_hhdet_in_tes!H152/RES_hhdet_in_fec!H152)</f>
        <v/>
      </c>
      <c r="I152" s="172" t="str">
        <f>IF(RES_hhdet_in_tes!I152=0,"",RES_hhdet_in_tes!I152/RES_hhdet_in_fec!I152)</f>
        <v/>
      </c>
      <c r="J152" s="172" t="str">
        <f>IF(RES_hhdet_in_tes!J152=0,"",RES_hhdet_in_tes!J152/RES_hhdet_in_fec!J152)</f>
        <v/>
      </c>
      <c r="K152" s="172" t="str">
        <f>IF(RES_hhdet_in_tes!K152=0,"",RES_hhdet_in_tes!K152/RES_hhdet_in_fec!K152)</f>
        <v/>
      </c>
      <c r="L152" s="172" t="str">
        <f>IF(RES_hhdet_in_tes!L152=0,"",RES_hhdet_in_tes!L152/RES_hhdet_in_fec!L152)</f>
        <v/>
      </c>
      <c r="M152" s="172" t="str">
        <f>IF(RES_hhdet_in_tes!M152=0,"",RES_hhdet_in_tes!M152/RES_hhdet_in_fec!M152)</f>
        <v/>
      </c>
      <c r="N152" s="172" t="str">
        <f>IF(RES_hhdet_in_tes!N152=0,"",RES_hhdet_in_tes!N152/RES_hhdet_in_fec!N152)</f>
        <v/>
      </c>
      <c r="O152" s="172" t="str">
        <f>IF(RES_hhdet_in_tes!O152=0,"",RES_hhdet_in_tes!O152/RES_hhdet_in_fec!O152)</f>
        <v/>
      </c>
      <c r="P152" s="172" t="str">
        <f>IF(RES_hhdet_in_tes!P152=0,"",RES_hhdet_in_tes!P152/RES_hhdet_in_fec!P152)</f>
        <v/>
      </c>
      <c r="Q152" s="172" t="str">
        <f>IF(RES_hhdet_in_tes!Q152=0,"",RES_hhdet_in_tes!Q152/RES_hhdet_in_fec!Q152)</f>
        <v/>
      </c>
    </row>
    <row r="153" spans="1:17" ht="12" customHeight="1" x14ac:dyDescent="0.25">
      <c r="A153" s="163" t="s">
        <v>142</v>
      </c>
      <c r="B153" s="171"/>
      <c r="C153" s="171">
        <f>IF(RES_hhdet_in_tes!C153=0,"",RES_hhdet_in_tes!C153/RES_hhdet_in_fec!C153)</f>
        <v>0.53903247665017417</v>
      </c>
      <c r="D153" s="171">
        <f>IF(RES_hhdet_in_tes!D153=0,"",RES_hhdet_in_tes!D153/RES_hhdet_in_fec!D153)</f>
        <v>0.54103542005902439</v>
      </c>
      <c r="E153" s="171" t="str">
        <f>IF(RES_hhdet_in_tes!E153=0,"",RES_hhdet_in_tes!E153/RES_hhdet_in_fec!E153)</f>
        <v/>
      </c>
      <c r="F153" s="171" t="str">
        <f>IF(RES_hhdet_in_tes!F153=0,"",RES_hhdet_in_tes!F153/RES_hhdet_in_fec!F153)</f>
        <v/>
      </c>
      <c r="G153" s="171">
        <f>IF(RES_hhdet_in_tes!G153=0,"",RES_hhdet_in_tes!G153/RES_hhdet_in_fec!G153)</f>
        <v>0.5586720582190059</v>
      </c>
      <c r="H153" s="171" t="str">
        <f>IF(RES_hhdet_in_tes!H153=0,"",RES_hhdet_in_tes!H153/RES_hhdet_in_fec!H153)</f>
        <v/>
      </c>
      <c r="I153" s="171" t="str">
        <f>IF(RES_hhdet_in_tes!I153=0,"",RES_hhdet_in_tes!I153/RES_hhdet_in_fec!I153)</f>
        <v/>
      </c>
      <c r="J153" s="171" t="str">
        <f>IF(RES_hhdet_in_tes!J153=0,"",RES_hhdet_in_tes!J153/RES_hhdet_in_fec!J153)</f>
        <v/>
      </c>
      <c r="K153" s="171" t="str">
        <f>IF(RES_hhdet_in_tes!K153=0,"",RES_hhdet_in_tes!K153/RES_hhdet_in_fec!K153)</f>
        <v/>
      </c>
      <c r="L153" s="171" t="str">
        <f>IF(RES_hhdet_in_tes!L153=0,"",RES_hhdet_in_tes!L153/RES_hhdet_in_fec!L153)</f>
        <v/>
      </c>
      <c r="M153" s="171" t="str">
        <f>IF(RES_hhdet_in_tes!M153=0,"",RES_hhdet_in_tes!M153/RES_hhdet_in_fec!M153)</f>
        <v/>
      </c>
      <c r="N153" s="171" t="str">
        <f>IF(RES_hhdet_in_tes!N153=0,"",RES_hhdet_in_tes!N153/RES_hhdet_in_fec!N153)</f>
        <v/>
      </c>
      <c r="O153" s="171" t="str">
        <f>IF(RES_hhdet_in_tes!O153=0,"",RES_hhdet_in_tes!O153/RES_hhdet_in_fec!O153)</f>
        <v/>
      </c>
      <c r="P153" s="171">
        <f>IF(RES_hhdet_in_tes!P153=0,"",RES_hhdet_in_tes!P153/RES_hhdet_in_fec!P153)</f>
        <v>0.59420626903568885</v>
      </c>
      <c r="Q153" s="171" t="str">
        <f>IF(RES_hhdet_in_tes!Q153=0,"",RES_hhdet_in_tes!Q153/RES_hhdet_in_fec!Q153)</f>
        <v/>
      </c>
    </row>
    <row r="154" spans="1:17" ht="12" customHeight="1" x14ac:dyDescent="0.25">
      <c r="A154" s="161" t="s">
        <v>141</v>
      </c>
      <c r="B154" s="170"/>
      <c r="C154" s="170">
        <f>IF(RES_hhdet_in_tes!C154=0,"",RES_hhdet_in_tes!C154/RES_hhdet_in_fec!C154)</f>
        <v>0.99994099228798072</v>
      </c>
      <c r="D154" s="170">
        <f>IF(RES_hhdet_in_tes!D154=0,"",RES_hhdet_in_tes!D154/RES_hhdet_in_fec!D154)</f>
        <v>0.98110986319577809</v>
      </c>
      <c r="E154" s="170">
        <f>IF(RES_hhdet_in_tes!E154=0,"",RES_hhdet_in_tes!E154/RES_hhdet_in_fec!E154)</f>
        <v>0.9809765403105597</v>
      </c>
      <c r="F154" s="170">
        <f>IF(RES_hhdet_in_tes!F154=0,"",RES_hhdet_in_tes!F154/RES_hhdet_in_fec!F154)</f>
        <v>0.98141945361642757</v>
      </c>
      <c r="G154" s="170">
        <f>IF(RES_hhdet_in_tes!G154=0,"",RES_hhdet_in_tes!G154/RES_hhdet_in_fec!G154)</f>
        <v>0.84439770547234083</v>
      </c>
      <c r="H154" s="170">
        <f>IF(RES_hhdet_in_tes!H154=0,"",RES_hhdet_in_tes!H154/RES_hhdet_in_fec!H154)</f>
        <v>0.95679166709596752</v>
      </c>
      <c r="I154" s="170">
        <f>IF(RES_hhdet_in_tes!I154=0,"",RES_hhdet_in_tes!I154/RES_hhdet_in_fec!I154)</f>
        <v>0.98559498041604554</v>
      </c>
      <c r="J154" s="170">
        <f>IF(RES_hhdet_in_tes!J154=0,"",RES_hhdet_in_tes!J154/RES_hhdet_in_fec!J154)</f>
        <v>0.98347646673104649</v>
      </c>
      <c r="K154" s="170">
        <f>IF(RES_hhdet_in_tes!K154=0,"",RES_hhdet_in_tes!K154/RES_hhdet_in_fec!K154)</f>
        <v>0.9842372042765597</v>
      </c>
      <c r="L154" s="170">
        <f>IF(RES_hhdet_in_tes!L154=0,"",RES_hhdet_in_tes!L154/RES_hhdet_in_fec!L154)</f>
        <v>0.98233444848498808</v>
      </c>
      <c r="M154" s="170">
        <f>IF(RES_hhdet_in_tes!M154=0,"",RES_hhdet_in_tes!M154/RES_hhdet_in_fec!M154)</f>
        <v>0.98309928334505237</v>
      </c>
      <c r="N154" s="170">
        <f>IF(RES_hhdet_in_tes!N154=0,"",RES_hhdet_in_tes!N154/RES_hhdet_in_fec!N154)</f>
        <v>0.98505793401134256</v>
      </c>
      <c r="O154" s="170">
        <f>IF(RES_hhdet_in_tes!O154=0,"",RES_hhdet_in_tes!O154/RES_hhdet_in_fec!O154)</f>
        <v>0.98449621684058053</v>
      </c>
      <c r="P154" s="170">
        <f>IF(RES_hhdet_in_tes!P154=0,"",RES_hhdet_in_tes!P154/RES_hhdet_in_fec!P154)</f>
        <v>0.96248034853777575</v>
      </c>
      <c r="Q154" s="170">
        <f>IF(RES_hhdet_in_tes!Q154=0,"",RES_hhdet_in_tes!Q154/RES_hhdet_in_fec!Q154)</f>
        <v>0.90275030166837356</v>
      </c>
    </row>
    <row r="155" spans="1:17" ht="12" customHeight="1" x14ac:dyDescent="0.25">
      <c r="A155" s="148" t="s">
        <v>60</v>
      </c>
      <c r="B155" s="73"/>
      <c r="C155" s="73">
        <f>IF(RES_hhdet_in_tes!C155=0,"",RES_hhdet_in_tes!C155/RES_hhdet_in_fec!C155)</f>
        <v>0.50080164036297137</v>
      </c>
      <c r="D155" s="73">
        <f>IF(RES_hhdet_in_tes!D155=0,"",RES_hhdet_in_tes!D155/RES_hhdet_in_fec!D155)</f>
        <v>0.51785933388602401</v>
      </c>
      <c r="E155" s="73">
        <f>IF(RES_hhdet_in_tes!E155=0,"",RES_hhdet_in_tes!E155/RES_hhdet_in_fec!E155)</f>
        <v>0.53703053148892199</v>
      </c>
      <c r="F155" s="73">
        <f>IF(RES_hhdet_in_tes!F155=0,"",RES_hhdet_in_tes!F155/RES_hhdet_in_fec!F155)</f>
        <v>0.5393863708977531</v>
      </c>
      <c r="G155" s="73">
        <f>IF(RES_hhdet_in_tes!G155=0,"",RES_hhdet_in_tes!G155/RES_hhdet_in_fec!G155)</f>
        <v>0.51192300296369175</v>
      </c>
      <c r="H155" s="73">
        <f>IF(RES_hhdet_in_tes!H155=0,"",RES_hhdet_in_tes!H155/RES_hhdet_in_fec!H155)</f>
        <v>0.55187784075522117</v>
      </c>
      <c r="I155" s="73">
        <f>IF(RES_hhdet_in_tes!I155=0,"",RES_hhdet_in_tes!I155/RES_hhdet_in_fec!I155)</f>
        <v>0.56362549555642782</v>
      </c>
      <c r="J155" s="73">
        <f>IF(RES_hhdet_in_tes!J155=0,"",RES_hhdet_in_tes!J155/RES_hhdet_in_fec!J155)</f>
        <v>0.56800734430323285</v>
      </c>
      <c r="K155" s="73">
        <f>IF(RES_hhdet_in_tes!K155=0,"",RES_hhdet_in_tes!K155/RES_hhdet_in_fec!K155)</f>
        <v>0.57005250633598603</v>
      </c>
      <c r="L155" s="73">
        <f>IF(RES_hhdet_in_tes!L155=0,"",RES_hhdet_in_tes!L155/RES_hhdet_in_fec!L155)</f>
        <v>0.57184760962077286</v>
      </c>
      <c r="M155" s="73">
        <f>IF(RES_hhdet_in_tes!M155=0,"",RES_hhdet_in_tes!M155/RES_hhdet_in_fec!M155)</f>
        <v>0.57372621463278395</v>
      </c>
      <c r="N155" s="73">
        <f>IF(RES_hhdet_in_tes!N155=0,"",RES_hhdet_in_tes!N155/RES_hhdet_in_fec!N155)</f>
        <v>0.57511229967225252</v>
      </c>
      <c r="O155" s="73">
        <f>IF(RES_hhdet_in_tes!O155=0,"",RES_hhdet_in_tes!O155/RES_hhdet_in_fec!O155)</f>
        <v>0.57549447304755252</v>
      </c>
      <c r="P155" s="73">
        <f>IF(RES_hhdet_in_tes!P155=0,"",RES_hhdet_in_tes!P155/RES_hhdet_in_fec!P155)</f>
        <v>0.57190055796316741</v>
      </c>
      <c r="Q155" s="73">
        <f>IF(RES_hhdet_in_tes!Q155=0,"",RES_hhdet_in_tes!Q155/RES_hhdet_in_fec!Q155)</f>
        <v>0.56434264842670168</v>
      </c>
    </row>
    <row r="156" spans="1:17" ht="12" customHeight="1" x14ac:dyDescent="0.25">
      <c r="A156" s="148" t="s">
        <v>59</v>
      </c>
      <c r="B156" s="73"/>
      <c r="C156" s="73">
        <f>IF(RES_hhdet_in_tes!C156=0,"",RES_hhdet_in_tes!C156/RES_hhdet_in_fec!C156)</f>
        <v>1.0104151036145341</v>
      </c>
      <c r="D156" s="73">
        <f>IF(RES_hhdet_in_tes!D156=0,"",RES_hhdet_in_tes!D156/RES_hhdet_in_fec!D156)</f>
        <v>1.0006112875243813</v>
      </c>
      <c r="E156" s="73">
        <f>IF(RES_hhdet_in_tes!E156=0,"",RES_hhdet_in_tes!E156/RES_hhdet_in_fec!E156)</f>
        <v>0.99987293102540165</v>
      </c>
      <c r="F156" s="73">
        <f>IF(RES_hhdet_in_tes!F156=0,"",RES_hhdet_in_tes!F156/RES_hhdet_in_fec!F156)</f>
        <v>1.0000645501242018</v>
      </c>
      <c r="G156" s="73">
        <f>IF(RES_hhdet_in_tes!G156=0,"",RES_hhdet_in_tes!G156/RES_hhdet_in_fec!G156)</f>
        <v>0.93489417915086614</v>
      </c>
      <c r="H156" s="73">
        <f>IF(RES_hhdet_in_tes!H156=0,"",RES_hhdet_in_tes!H156/RES_hhdet_in_fec!H156)</f>
        <v>0.99532056152994552</v>
      </c>
      <c r="I156" s="73">
        <f>IF(RES_hhdet_in_tes!I156=0,"",RES_hhdet_in_tes!I156/RES_hhdet_in_fec!I156)</f>
        <v>1.0057657240436184</v>
      </c>
      <c r="J156" s="73">
        <f>IF(RES_hhdet_in_tes!J156=0,"",RES_hhdet_in_tes!J156/RES_hhdet_in_fec!J156)</f>
        <v>1.0034920772371798</v>
      </c>
      <c r="K156" s="73">
        <f>IF(RES_hhdet_in_tes!K156=0,"",RES_hhdet_in_tes!K156/RES_hhdet_in_fec!K156)</f>
        <v>1.0037527901941414</v>
      </c>
      <c r="L156" s="73">
        <f>IF(RES_hhdet_in_tes!L156=0,"",RES_hhdet_in_tes!L156/RES_hhdet_in_fec!L156)</f>
        <v>1.0025987223658686</v>
      </c>
      <c r="M156" s="73">
        <f>IF(RES_hhdet_in_tes!M156=0,"",RES_hhdet_in_tes!M156/RES_hhdet_in_fec!M156)</f>
        <v>1.0030056501005298</v>
      </c>
      <c r="N156" s="73">
        <f>IF(RES_hhdet_in_tes!N156=0,"",RES_hhdet_in_tes!N156/RES_hhdet_in_fec!N156)</f>
        <v>1.0039558906368482</v>
      </c>
      <c r="O156" s="73">
        <f>IF(RES_hhdet_in_tes!O156=0,"",RES_hhdet_in_tes!O156/RES_hhdet_in_fec!O156)</f>
        <v>1.0030234123712916</v>
      </c>
      <c r="P156" s="73">
        <f>IF(RES_hhdet_in_tes!P156=0,"",RES_hhdet_in_tes!P156/RES_hhdet_in_fec!P156)</f>
        <v>0.99204407753028034</v>
      </c>
      <c r="Q156" s="73">
        <f>IF(RES_hhdet_in_tes!Q156=0,"",RES_hhdet_in_tes!Q156/RES_hhdet_in_fec!Q156)</f>
        <v>0.96697982835237006</v>
      </c>
    </row>
    <row r="157" spans="1:17" ht="12" customHeight="1" x14ac:dyDescent="0.25">
      <c r="A157" s="158" t="s">
        <v>62</v>
      </c>
      <c r="B157" s="169"/>
      <c r="C157" s="169">
        <f>IF(RES_hhdet_in_tes!C157=0,"",RES_hhdet_in_tes!C157/RES_hhdet_in_fec!C157)</f>
        <v>0.80200496379676023</v>
      </c>
      <c r="D157" s="169">
        <f>IF(RES_hhdet_in_tes!D157=0,"",RES_hhdet_in_tes!D157/RES_hhdet_in_fec!D157)</f>
        <v>0.80272839187675882</v>
      </c>
      <c r="E157" s="169">
        <f>IF(RES_hhdet_in_tes!E157=0,"",RES_hhdet_in_tes!E157/RES_hhdet_in_fec!E157)</f>
        <v>0.80520018256348047</v>
      </c>
      <c r="F157" s="169">
        <f>IF(RES_hhdet_in_tes!F157=0,"",RES_hhdet_in_tes!F157/RES_hhdet_in_fec!F157)</f>
        <v>0.80793434153474608</v>
      </c>
      <c r="G157" s="169">
        <f>IF(RES_hhdet_in_tes!G157=0,"",RES_hhdet_in_tes!G157/RES_hhdet_in_fec!G157)</f>
        <v>0.81167307703373304</v>
      </c>
      <c r="H157" s="169">
        <f>IF(RES_hhdet_in_tes!H157=0,"",RES_hhdet_in_tes!H157/RES_hhdet_in_fec!H157)</f>
        <v>0.8166788225032181</v>
      </c>
      <c r="I157" s="169">
        <f>IF(RES_hhdet_in_tes!I157=0,"",RES_hhdet_in_tes!I157/RES_hhdet_in_fec!I157)</f>
        <v>0.82171970768609492</v>
      </c>
      <c r="J157" s="169">
        <f>IF(RES_hhdet_in_tes!J157=0,"",RES_hhdet_in_tes!J157/RES_hhdet_in_fec!J157)</f>
        <v>0.82640817293486224</v>
      </c>
      <c r="K157" s="169">
        <f>IF(RES_hhdet_in_tes!K157=0,"",RES_hhdet_in_tes!K157/RES_hhdet_in_fec!K157)</f>
        <v>0.82974392352564474</v>
      </c>
      <c r="L157" s="169">
        <f>IF(RES_hhdet_in_tes!L157=0,"",RES_hhdet_in_tes!L157/RES_hhdet_in_fec!L157)</f>
        <v>0.83284863474370241</v>
      </c>
      <c r="M157" s="169">
        <f>IF(RES_hhdet_in_tes!M157=0,"",RES_hhdet_in_tes!M157/RES_hhdet_in_fec!M157)</f>
        <v>0.83563223561237709</v>
      </c>
      <c r="N157" s="169">
        <f>IF(RES_hhdet_in_tes!N157=0,"",RES_hhdet_in_tes!N157/RES_hhdet_in_fec!N157)</f>
        <v>0.83815317654537069</v>
      </c>
      <c r="O157" s="169">
        <f>IF(RES_hhdet_in_tes!O157=0,"",RES_hhdet_in_tes!O157/RES_hhdet_in_fec!O157)</f>
        <v>0.84044982293922255</v>
      </c>
      <c r="P157" s="169">
        <f>IF(RES_hhdet_in_tes!P157=0,"",RES_hhdet_in_tes!P157/RES_hhdet_in_fec!P157)</f>
        <v>0.84250824645234879</v>
      </c>
      <c r="Q157" s="169">
        <f>IF(RES_hhdet_in_tes!Q157=0,"",RES_hhdet_in_tes!Q157/RES_hhdet_in_fec!Q157)</f>
        <v>0.84431836298000795</v>
      </c>
    </row>
    <row r="158" spans="1:17" ht="12" customHeight="1" x14ac:dyDescent="0.25">
      <c r="A158" s="23" t="s">
        <v>57</v>
      </c>
      <c r="B158" s="73"/>
      <c r="C158" s="73" t="str">
        <f>IF(RES_hhdet_in_tes!C158=0,"",RES_hhdet_in_tes!C158/RES_hhdet_in_fec!C158)</f>
        <v/>
      </c>
      <c r="D158" s="73" t="str">
        <f>IF(RES_hhdet_in_tes!D158=0,"",RES_hhdet_in_tes!D158/RES_hhdet_in_fec!D158)</f>
        <v/>
      </c>
      <c r="E158" s="73" t="str">
        <f>IF(RES_hhdet_in_tes!E158=0,"",RES_hhdet_in_tes!E158/RES_hhdet_in_fec!E158)</f>
        <v/>
      </c>
      <c r="F158" s="73" t="str">
        <f>IF(RES_hhdet_in_tes!F158=0,"",RES_hhdet_in_tes!F158/RES_hhdet_in_fec!F158)</f>
        <v/>
      </c>
      <c r="G158" s="73" t="str">
        <f>IF(RES_hhdet_in_tes!G158=0,"",RES_hhdet_in_tes!G158/RES_hhdet_in_fec!G158)</f>
        <v/>
      </c>
      <c r="H158" s="73" t="str">
        <f>IF(RES_hhdet_in_tes!H158=0,"",RES_hhdet_in_tes!H158/RES_hhdet_in_fec!H158)</f>
        <v/>
      </c>
      <c r="I158" s="73" t="str">
        <f>IF(RES_hhdet_in_tes!I158=0,"",RES_hhdet_in_tes!I158/RES_hhdet_in_fec!I158)</f>
        <v/>
      </c>
      <c r="J158" s="73" t="str">
        <f>IF(RES_hhdet_in_tes!J158=0,"",RES_hhdet_in_tes!J158/RES_hhdet_in_fec!J158)</f>
        <v/>
      </c>
      <c r="K158" s="73" t="str">
        <f>IF(RES_hhdet_in_tes!K158=0,"",RES_hhdet_in_tes!K158/RES_hhdet_in_fec!K158)</f>
        <v/>
      </c>
      <c r="L158" s="73" t="str">
        <f>IF(RES_hhdet_in_tes!L158=0,"",RES_hhdet_in_tes!L158/RES_hhdet_in_fec!L158)</f>
        <v/>
      </c>
      <c r="M158" s="73" t="str">
        <f>IF(RES_hhdet_in_tes!M158=0,"",RES_hhdet_in_tes!M158/RES_hhdet_in_fec!M158)</f>
        <v/>
      </c>
      <c r="N158" s="73" t="str">
        <f>IF(RES_hhdet_in_tes!N158=0,"",RES_hhdet_in_tes!N158/RES_hhdet_in_fec!N158)</f>
        <v/>
      </c>
      <c r="O158" s="73" t="str">
        <f>IF(RES_hhdet_in_tes!O158=0,"",RES_hhdet_in_tes!O158/RES_hhdet_in_fec!O158)</f>
        <v/>
      </c>
      <c r="P158" s="73" t="str">
        <f>IF(RES_hhdet_in_tes!P158=0,"",RES_hhdet_in_tes!P158/RES_hhdet_in_fec!P158)</f>
        <v/>
      </c>
      <c r="Q158" s="73" t="str">
        <f>IF(RES_hhdet_in_tes!Q158=0,"",RES_hhdet_in_tes!Q158/RES_hhdet_in_fec!Q158)</f>
        <v/>
      </c>
    </row>
    <row r="159" spans="1:17" ht="12" customHeight="1" x14ac:dyDescent="0.25">
      <c r="A159" s="29" t="s">
        <v>140</v>
      </c>
      <c r="B159" s="65"/>
      <c r="C159" s="65">
        <f>IF(RES_hhdet_in_tes!C159=0,"",RES_hhdet_in_tes!C159/RES_hhdet_in_fec!C159)</f>
        <v>0.80200496379676023</v>
      </c>
      <c r="D159" s="65">
        <f>IF(RES_hhdet_in_tes!D159=0,"",RES_hhdet_in_tes!D159/RES_hhdet_in_fec!D159)</f>
        <v>0.80272839187675882</v>
      </c>
      <c r="E159" s="65">
        <f>IF(RES_hhdet_in_tes!E159=0,"",RES_hhdet_in_tes!E159/RES_hhdet_in_fec!E159)</f>
        <v>0.80520018256348047</v>
      </c>
      <c r="F159" s="65">
        <f>IF(RES_hhdet_in_tes!F159=0,"",RES_hhdet_in_tes!F159/RES_hhdet_in_fec!F159)</f>
        <v>0.80793434153474608</v>
      </c>
      <c r="G159" s="65">
        <f>IF(RES_hhdet_in_tes!G159=0,"",RES_hhdet_in_tes!G159/RES_hhdet_in_fec!G159)</f>
        <v>0.81167307703373304</v>
      </c>
      <c r="H159" s="65">
        <f>IF(RES_hhdet_in_tes!H159=0,"",RES_hhdet_in_tes!H159/RES_hhdet_in_fec!H159)</f>
        <v>0.8166788225032181</v>
      </c>
      <c r="I159" s="65">
        <f>IF(RES_hhdet_in_tes!I159=0,"",RES_hhdet_in_tes!I159/RES_hhdet_in_fec!I159)</f>
        <v>0.82171970768609492</v>
      </c>
      <c r="J159" s="65">
        <f>IF(RES_hhdet_in_tes!J159=0,"",RES_hhdet_in_tes!J159/RES_hhdet_in_fec!J159)</f>
        <v>0.82640817293486224</v>
      </c>
      <c r="K159" s="65">
        <f>IF(RES_hhdet_in_tes!K159=0,"",RES_hhdet_in_tes!K159/RES_hhdet_in_fec!K159)</f>
        <v>0.82974392352564474</v>
      </c>
      <c r="L159" s="65">
        <f>IF(RES_hhdet_in_tes!L159=0,"",RES_hhdet_in_tes!L159/RES_hhdet_in_fec!L159)</f>
        <v>0.83284863474370241</v>
      </c>
      <c r="M159" s="65">
        <f>IF(RES_hhdet_in_tes!M159=0,"",RES_hhdet_in_tes!M159/RES_hhdet_in_fec!M159)</f>
        <v>0.83563223561237709</v>
      </c>
      <c r="N159" s="65">
        <f>IF(RES_hhdet_in_tes!N159=0,"",RES_hhdet_in_tes!N159/RES_hhdet_in_fec!N159)</f>
        <v>0.83815317654537069</v>
      </c>
      <c r="O159" s="65">
        <f>IF(RES_hhdet_in_tes!O159=0,"",RES_hhdet_in_tes!O159/RES_hhdet_in_fec!O159)</f>
        <v>0.84044982293922255</v>
      </c>
      <c r="P159" s="65">
        <f>IF(RES_hhdet_in_tes!P159=0,"",RES_hhdet_in_tes!P159/RES_hhdet_in_fec!P159)</f>
        <v>0.84250824645234879</v>
      </c>
      <c r="Q159" s="65">
        <f>IF(RES_hhdet_in_tes!Q159=0,"",RES_hhdet_in_tes!Q159/RES_hhdet_in_fec!Q159)</f>
        <v>0.84431836298000795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75"/>
      <c r="C161" s="175">
        <f>IF(RES_hhdet_in_tes!C161=0,"",RES_hhdet_in_tes!C161/RES_hhdet_in_fec!C161)</f>
        <v>0.80733721605576692</v>
      </c>
      <c r="D161" s="175">
        <f>IF(RES_hhdet_in_tes!D161=0,"",RES_hhdet_in_tes!D161/RES_hhdet_in_fec!D161)</f>
        <v>0.80072203019844623</v>
      </c>
      <c r="E161" s="175">
        <f>IF(RES_hhdet_in_tes!E161=0,"",RES_hhdet_in_tes!E161/RES_hhdet_in_fec!E161)</f>
        <v>0.80118790119758954</v>
      </c>
      <c r="F161" s="175">
        <f>IF(RES_hhdet_in_tes!F161=0,"",RES_hhdet_in_tes!F161/RES_hhdet_in_fec!F161)</f>
        <v>0.83240995850155619</v>
      </c>
      <c r="G161" s="175">
        <f>IF(RES_hhdet_in_tes!G161=0,"",RES_hhdet_in_tes!G161/RES_hhdet_in_fec!G161)</f>
        <v>0.80522027654691886</v>
      </c>
      <c r="H161" s="175">
        <f>IF(RES_hhdet_in_tes!H161=0,"",RES_hhdet_in_tes!H161/RES_hhdet_in_fec!H161)</f>
        <v>0.83010455496283797</v>
      </c>
      <c r="I161" s="175">
        <f>IF(RES_hhdet_in_tes!I161=0,"",RES_hhdet_in_tes!I161/RES_hhdet_in_fec!I161)</f>
        <v>0.83166439889006183</v>
      </c>
      <c r="J161" s="175">
        <f>IF(RES_hhdet_in_tes!J161=0,"",RES_hhdet_in_tes!J161/RES_hhdet_in_fec!J161)</f>
        <v>0.81806299471295962</v>
      </c>
      <c r="K161" s="175" t="str">
        <f>IF(RES_hhdet_in_tes!K161=0,"",RES_hhdet_in_tes!K161/RES_hhdet_in_fec!K161)</f>
        <v/>
      </c>
      <c r="L161" s="175">
        <f>IF(RES_hhdet_in_tes!L161=0,"",RES_hhdet_in_tes!L161/RES_hhdet_in_fec!L161)</f>
        <v>1.1681507344668198</v>
      </c>
      <c r="M161" s="175" t="str">
        <f>IF(RES_hhdet_in_tes!M161=0,"",RES_hhdet_in_tes!M161/RES_hhdet_in_fec!M161)</f>
        <v/>
      </c>
      <c r="N161" s="175" t="str">
        <f>IF(RES_hhdet_in_tes!N161=0,"",RES_hhdet_in_tes!N161/RES_hhdet_in_fec!N161)</f>
        <v/>
      </c>
      <c r="O161" s="175" t="str">
        <f>IF(RES_hhdet_in_tes!O161=0,"",RES_hhdet_in_tes!O161/RES_hhdet_in_fec!O161)</f>
        <v/>
      </c>
      <c r="P161" s="175" t="str">
        <f>IF(RES_hhdet_in_tes!P161=0,"",RES_hhdet_in_tes!P161/RES_hhdet_in_fec!P161)</f>
        <v/>
      </c>
      <c r="Q161" s="175" t="str">
        <f>IF(RES_hhdet_in_tes!Q161=0,"",RES_hhdet_in_tes!Q161/RES_hhdet_in_fec!Q161)</f>
        <v/>
      </c>
    </row>
    <row r="162" spans="1:17" ht="12.95" customHeight="1" x14ac:dyDescent="0.25">
      <c r="A162" s="158" t="s">
        <v>65</v>
      </c>
      <c r="B162" s="169"/>
      <c r="C162" s="169">
        <f>IF(RES_hhdet_in_tes!C162=0,"",RES_hhdet_in_tes!C162/RES_hhdet_in_fec!C162)</f>
        <v>0.69559436214785897</v>
      </c>
      <c r="D162" s="169">
        <f>IF(RES_hhdet_in_tes!D162=0,"",RES_hhdet_in_tes!D162/RES_hhdet_in_fec!D162)</f>
        <v>0.68873425283484313</v>
      </c>
      <c r="E162" s="169">
        <f>IF(RES_hhdet_in_tes!E162=0,"",RES_hhdet_in_tes!E162/RES_hhdet_in_fec!E162)</f>
        <v>0.68763685556155696</v>
      </c>
      <c r="F162" s="169">
        <f>IF(RES_hhdet_in_tes!F162=0,"",RES_hhdet_in_tes!F162/RES_hhdet_in_fec!F162)</f>
        <v>0.69303679942926133</v>
      </c>
      <c r="G162" s="169">
        <f>IF(RES_hhdet_in_tes!G162=0,"",RES_hhdet_in_tes!G162/RES_hhdet_in_fec!G162)</f>
        <v>0.69683286479369777</v>
      </c>
      <c r="H162" s="169">
        <f>IF(RES_hhdet_in_tes!H162=0,"",RES_hhdet_in_tes!H162/RES_hhdet_in_fec!H162)</f>
        <v>0.70539493710430556</v>
      </c>
      <c r="I162" s="169">
        <f>IF(RES_hhdet_in_tes!I162=0,"",RES_hhdet_in_tes!I162/RES_hhdet_in_fec!I162)</f>
        <v>0.72864267030661634</v>
      </c>
      <c r="J162" s="169">
        <f>IF(RES_hhdet_in_tes!J162=0,"",RES_hhdet_in_tes!J162/RES_hhdet_in_fec!J162)</f>
        <v>0.73169158574247495</v>
      </c>
      <c r="K162" s="169" t="str">
        <f>IF(RES_hhdet_in_tes!K162=0,"",RES_hhdet_in_tes!K162/RES_hhdet_in_fec!K162)</f>
        <v/>
      </c>
      <c r="L162" s="169">
        <f>IF(RES_hhdet_in_tes!L162=0,"",RES_hhdet_in_tes!L162/RES_hhdet_in_fec!L162)</f>
        <v>0.73854527792556923</v>
      </c>
      <c r="M162" s="169" t="str">
        <f>IF(RES_hhdet_in_tes!M162=0,"",RES_hhdet_in_tes!M162/RES_hhdet_in_fec!M162)</f>
        <v/>
      </c>
      <c r="N162" s="169" t="str">
        <f>IF(RES_hhdet_in_tes!N162=0,"",RES_hhdet_in_tes!N162/RES_hhdet_in_fec!N162)</f>
        <v/>
      </c>
      <c r="O162" s="169" t="str">
        <f>IF(RES_hhdet_in_tes!O162=0,"",RES_hhdet_in_tes!O162/RES_hhdet_in_fec!O162)</f>
        <v/>
      </c>
      <c r="P162" s="169" t="str">
        <f>IF(RES_hhdet_in_tes!P162=0,"",RES_hhdet_in_tes!P162/RES_hhdet_in_fec!P162)</f>
        <v/>
      </c>
      <c r="Q162" s="169" t="str">
        <f>IF(RES_hhdet_in_tes!Q162=0,"",RES_hhdet_in_tes!Q162/RES_hhdet_in_fec!Q162)</f>
        <v/>
      </c>
    </row>
    <row r="163" spans="1:17" ht="12" customHeight="1" x14ac:dyDescent="0.25">
      <c r="A163" s="23" t="s">
        <v>60</v>
      </c>
      <c r="B163" s="65"/>
      <c r="C163" s="65">
        <f>IF(RES_hhdet_in_tes!C163=0,"",RES_hhdet_in_tes!C163/RES_hhdet_in_fec!C163)</f>
        <v>0.69559436214785897</v>
      </c>
      <c r="D163" s="65">
        <f>IF(RES_hhdet_in_tes!D163=0,"",RES_hhdet_in_tes!D163/RES_hhdet_in_fec!D163)</f>
        <v>0.68873425283484313</v>
      </c>
      <c r="E163" s="65">
        <f>IF(RES_hhdet_in_tes!E163=0,"",RES_hhdet_in_tes!E163/RES_hhdet_in_fec!E163)</f>
        <v>0.68763685556155696</v>
      </c>
      <c r="F163" s="65">
        <f>IF(RES_hhdet_in_tes!F163=0,"",RES_hhdet_in_tes!F163/RES_hhdet_in_fec!F163)</f>
        <v>0.69303679942926133</v>
      </c>
      <c r="G163" s="65">
        <f>IF(RES_hhdet_in_tes!G163=0,"",RES_hhdet_in_tes!G163/RES_hhdet_in_fec!G163)</f>
        <v>0.69683286479369777</v>
      </c>
      <c r="H163" s="65">
        <f>IF(RES_hhdet_in_tes!H163=0,"",RES_hhdet_in_tes!H163/RES_hhdet_in_fec!H163)</f>
        <v>0.70539493710430556</v>
      </c>
      <c r="I163" s="65">
        <f>IF(RES_hhdet_in_tes!I163=0,"",RES_hhdet_in_tes!I163/RES_hhdet_in_fec!I163)</f>
        <v>0.72864267030661634</v>
      </c>
      <c r="J163" s="65">
        <f>IF(RES_hhdet_in_tes!J163=0,"",RES_hhdet_in_tes!J163/RES_hhdet_in_fec!J163)</f>
        <v>0.73169158574247495</v>
      </c>
      <c r="K163" s="65" t="str">
        <f>IF(RES_hhdet_in_tes!K163=0,"",RES_hhdet_in_tes!K163/RES_hhdet_in_fec!K163)</f>
        <v/>
      </c>
      <c r="L163" s="65">
        <f>IF(RES_hhdet_in_tes!L163=0,"",RES_hhdet_in_tes!L163/RES_hhdet_in_fec!L163)</f>
        <v>0.73854527792556923</v>
      </c>
      <c r="M163" s="65" t="str">
        <f>IF(RES_hhdet_in_tes!M163=0,"",RES_hhdet_in_tes!M163/RES_hhdet_in_fec!M163)</f>
        <v/>
      </c>
      <c r="N163" s="65" t="str">
        <f>IF(RES_hhdet_in_tes!N163=0,"",RES_hhdet_in_tes!N163/RES_hhdet_in_fec!N163)</f>
        <v/>
      </c>
      <c r="O163" s="65" t="str">
        <f>IF(RES_hhdet_in_tes!O163=0,"",RES_hhdet_in_tes!O163/RES_hhdet_in_fec!O163)</f>
        <v/>
      </c>
      <c r="P163" s="65" t="str">
        <f>IF(RES_hhdet_in_tes!P163=0,"",RES_hhdet_in_tes!P163/RES_hhdet_in_fec!P163)</f>
        <v/>
      </c>
      <c r="Q163" s="65" t="str">
        <f>IF(RES_hhdet_in_tes!Q163=0,"",RES_hhdet_in_tes!Q163/RES_hhdet_in_fec!Q163)</f>
        <v/>
      </c>
    </row>
    <row r="164" spans="1:17" ht="12.95" customHeight="1" x14ac:dyDescent="0.25">
      <c r="A164" s="158" t="s">
        <v>112</v>
      </c>
      <c r="B164" s="169"/>
      <c r="C164" s="169">
        <f>IF(RES_hhdet_in_tes!C164=0,"",RES_hhdet_in_tes!C164/RES_hhdet_in_fec!C164)</f>
        <v>1.6497091333236489</v>
      </c>
      <c r="D164" s="169">
        <f>IF(RES_hhdet_in_tes!D164=0,"",RES_hhdet_in_tes!D164/RES_hhdet_in_fec!D164)</f>
        <v>1.7050739200613645</v>
      </c>
      <c r="E164" s="169">
        <f>IF(RES_hhdet_in_tes!E164=0,"",RES_hhdet_in_tes!E164/RES_hhdet_in_fec!E164)</f>
        <v>1.7694320494150169</v>
      </c>
      <c r="F164" s="169">
        <f>IF(RES_hhdet_in_tes!F164=0,"",RES_hhdet_in_tes!F164/RES_hhdet_in_fec!F164)</f>
        <v>1.8475786876906002</v>
      </c>
      <c r="G164" s="169">
        <f>IF(RES_hhdet_in_tes!G164=0,"",RES_hhdet_in_tes!G164/RES_hhdet_in_fec!G164)</f>
        <v>1.9390763773647712</v>
      </c>
      <c r="H164" s="169">
        <f>IF(RES_hhdet_in_tes!H164=0,"",RES_hhdet_in_tes!H164/RES_hhdet_in_fec!H164)</f>
        <v>2.0468157024238596</v>
      </c>
      <c r="I164" s="169">
        <f>IF(RES_hhdet_in_tes!I164=0,"",RES_hhdet_in_tes!I164/RES_hhdet_in_fec!I164)</f>
        <v>2.0273571893802425</v>
      </c>
      <c r="J164" s="169">
        <f>IF(RES_hhdet_in_tes!J164=0,"",RES_hhdet_in_tes!J164/RES_hhdet_in_fec!J164)</f>
        <v>2.1884955023043622</v>
      </c>
      <c r="K164" s="169" t="str">
        <f>IF(RES_hhdet_in_tes!K164=0,"",RES_hhdet_in_tes!K164/RES_hhdet_in_fec!K164)</f>
        <v/>
      </c>
      <c r="L164" s="169">
        <f>IF(RES_hhdet_in_tes!L164=0,"",RES_hhdet_in_tes!L164/RES_hhdet_in_fec!L164)</f>
        <v>2.6719687740180449</v>
      </c>
      <c r="M164" s="169" t="str">
        <f>IF(RES_hhdet_in_tes!M164=0,"",RES_hhdet_in_tes!M164/RES_hhdet_in_fec!M164)</f>
        <v/>
      </c>
      <c r="N164" s="169" t="str">
        <f>IF(RES_hhdet_in_tes!N164=0,"",RES_hhdet_in_tes!N164/RES_hhdet_in_fec!N164)</f>
        <v/>
      </c>
      <c r="O164" s="169" t="str">
        <f>IF(RES_hhdet_in_tes!O164=0,"",RES_hhdet_in_tes!O164/RES_hhdet_in_fec!O164)</f>
        <v/>
      </c>
      <c r="P164" s="169" t="str">
        <f>IF(RES_hhdet_in_tes!P164=0,"",RES_hhdet_in_tes!P164/RES_hhdet_in_fec!P164)</f>
        <v/>
      </c>
      <c r="Q164" s="169" t="str">
        <f>IF(RES_hhdet_in_tes!Q164=0,"",RES_hhdet_in_tes!Q164/RES_hhdet_in_fec!Q164)</f>
        <v/>
      </c>
    </row>
    <row r="165" spans="1:17" ht="12" customHeight="1" x14ac:dyDescent="0.25">
      <c r="A165" s="23" t="s">
        <v>60</v>
      </c>
      <c r="B165" s="73"/>
      <c r="C165" s="73">
        <f>IF(RES_hhdet_in_tes!C165=0,"",RES_hhdet_in_tes!C165/RES_hhdet_in_fec!C165)</f>
        <v>1.6497091333236489</v>
      </c>
      <c r="D165" s="73">
        <f>IF(RES_hhdet_in_tes!D165=0,"",RES_hhdet_in_tes!D165/RES_hhdet_in_fec!D165)</f>
        <v>1.7050739200613645</v>
      </c>
      <c r="E165" s="73">
        <f>IF(RES_hhdet_in_tes!E165=0,"",RES_hhdet_in_tes!E165/RES_hhdet_in_fec!E165)</f>
        <v>1.7694320494150169</v>
      </c>
      <c r="F165" s="73">
        <f>IF(RES_hhdet_in_tes!F165=0,"",RES_hhdet_in_tes!F165/RES_hhdet_in_fec!F165)</f>
        <v>1.8475786876906002</v>
      </c>
      <c r="G165" s="73">
        <f>IF(RES_hhdet_in_tes!G165=0,"",RES_hhdet_in_tes!G165/RES_hhdet_in_fec!G165)</f>
        <v>1.9390763773647712</v>
      </c>
      <c r="H165" s="73">
        <f>IF(RES_hhdet_in_tes!H165=0,"",RES_hhdet_in_tes!H165/RES_hhdet_in_fec!H165)</f>
        <v>2.0468157024238596</v>
      </c>
      <c r="I165" s="73">
        <f>IF(RES_hhdet_in_tes!I165=0,"",RES_hhdet_in_tes!I165/RES_hhdet_in_fec!I165)</f>
        <v>2.0273571893802425</v>
      </c>
      <c r="J165" s="73">
        <f>IF(RES_hhdet_in_tes!J165=0,"",RES_hhdet_in_tes!J165/RES_hhdet_in_fec!J165)</f>
        <v>2.1884955023043622</v>
      </c>
      <c r="K165" s="73" t="str">
        <f>IF(RES_hhdet_in_tes!K165=0,"",RES_hhdet_in_tes!K165/RES_hhdet_in_fec!K165)</f>
        <v/>
      </c>
      <c r="L165" s="73">
        <f>IF(RES_hhdet_in_tes!L165=0,"",RES_hhdet_in_tes!L165/RES_hhdet_in_fec!L165)</f>
        <v>2.6719687740180449</v>
      </c>
      <c r="M165" s="73" t="str">
        <f>IF(RES_hhdet_in_tes!M165=0,"",RES_hhdet_in_tes!M165/RES_hhdet_in_fec!M165)</f>
        <v/>
      </c>
      <c r="N165" s="73" t="str">
        <f>IF(RES_hhdet_in_tes!N165=0,"",RES_hhdet_in_tes!N165/RES_hhdet_in_fec!N165)</f>
        <v/>
      </c>
      <c r="O165" s="73" t="str">
        <f>IF(RES_hhdet_in_tes!O165=0,"",RES_hhdet_in_tes!O165/RES_hhdet_in_fec!O165)</f>
        <v/>
      </c>
      <c r="P165" s="73" t="str">
        <f>IF(RES_hhdet_in_tes!P165=0,"",RES_hhdet_in_tes!P165/RES_hhdet_in_fec!P165)</f>
        <v/>
      </c>
      <c r="Q165" s="73" t="str">
        <f>IF(RES_hhdet_in_tes!Q165=0,"",RES_hhdet_in_tes!Q165/RES_hhdet_in_fec!Q165)</f>
        <v/>
      </c>
    </row>
    <row r="166" spans="1:17" ht="12" customHeight="1" x14ac:dyDescent="0.25">
      <c r="A166" s="158" t="s">
        <v>63</v>
      </c>
      <c r="B166" s="169"/>
      <c r="C166" s="169">
        <f>IF(RES_hhdet_in_tes!C166=0,"",RES_hhdet_in_tes!C166/RES_hhdet_in_fec!C166)</f>
        <v>0.84120474093860365</v>
      </c>
      <c r="D166" s="169">
        <f>IF(RES_hhdet_in_tes!D166=0,"",RES_hhdet_in_tes!D166/RES_hhdet_in_fec!D166)</f>
        <v>0.94570560543436277</v>
      </c>
      <c r="E166" s="169">
        <f>IF(RES_hhdet_in_tes!E166=0,"",RES_hhdet_in_tes!E166/RES_hhdet_in_fec!E166)</f>
        <v>0.96558991309121633</v>
      </c>
      <c r="F166" s="169">
        <f>IF(RES_hhdet_in_tes!F166=0,"",RES_hhdet_in_tes!F166/RES_hhdet_in_fec!F166)</f>
        <v>0.98161061179860043</v>
      </c>
      <c r="G166" s="169">
        <f>IF(RES_hhdet_in_tes!G166=0,"",RES_hhdet_in_tes!G166/RES_hhdet_in_fec!G166)</f>
        <v>0.8467868991278743</v>
      </c>
      <c r="H166" s="169">
        <f>IF(RES_hhdet_in_tes!H166=0,"",RES_hhdet_in_tes!H166/RES_hhdet_in_fec!H166)</f>
        <v>0.96086694122014449</v>
      </c>
      <c r="I166" s="169">
        <f>IF(RES_hhdet_in_tes!I166=0,"",RES_hhdet_in_tes!I166/RES_hhdet_in_fec!I166)</f>
        <v>0.99312126836937442</v>
      </c>
      <c r="J166" s="169">
        <f>IF(RES_hhdet_in_tes!J166=0,"",RES_hhdet_in_tes!J166/RES_hhdet_in_fec!J166)</f>
        <v>0.94296200970993216</v>
      </c>
      <c r="K166" s="169" t="str">
        <f>IF(RES_hhdet_in_tes!K166=0,"",RES_hhdet_in_tes!K166/RES_hhdet_in_fec!K166)</f>
        <v/>
      </c>
      <c r="L166" s="169">
        <f>IF(RES_hhdet_in_tes!L166=0,"",RES_hhdet_in_tes!L166/RES_hhdet_in_fec!L166)</f>
        <v>0.99425538244047873</v>
      </c>
      <c r="M166" s="169" t="str">
        <f>IF(RES_hhdet_in_tes!M166=0,"",RES_hhdet_in_tes!M166/RES_hhdet_in_fec!M166)</f>
        <v/>
      </c>
      <c r="N166" s="169" t="str">
        <f>IF(RES_hhdet_in_tes!N166=0,"",RES_hhdet_in_tes!N166/RES_hhdet_in_fec!N166)</f>
        <v/>
      </c>
      <c r="O166" s="169" t="str">
        <f>IF(RES_hhdet_in_tes!O166=0,"",RES_hhdet_in_tes!O166/RES_hhdet_in_fec!O166)</f>
        <v/>
      </c>
      <c r="P166" s="169" t="str">
        <f>IF(RES_hhdet_in_tes!P166=0,"",RES_hhdet_in_tes!P166/RES_hhdet_in_fec!P166)</f>
        <v/>
      </c>
      <c r="Q166" s="169" t="str">
        <f>IF(RES_hhdet_in_tes!Q166=0,"",RES_hhdet_in_tes!Q166/RES_hhdet_in_fec!Q166)</f>
        <v/>
      </c>
    </row>
    <row r="167" spans="1:17" ht="12" customHeight="1" x14ac:dyDescent="0.25">
      <c r="A167" s="167" t="s">
        <v>144</v>
      </c>
      <c r="B167" s="174"/>
      <c r="C167" s="174" t="str">
        <f>IF(RES_hhdet_in_tes!C167=0,"",RES_hhdet_in_tes!C167/RES_hhdet_in_fec!C167)</f>
        <v/>
      </c>
      <c r="D167" s="174" t="str">
        <f>IF(RES_hhdet_in_tes!D167=0,"",RES_hhdet_in_tes!D167/RES_hhdet_in_fec!D167)</f>
        <v/>
      </c>
      <c r="E167" s="174" t="str">
        <f>IF(RES_hhdet_in_tes!E167=0,"",RES_hhdet_in_tes!E167/RES_hhdet_in_fec!E167)</f>
        <v/>
      </c>
      <c r="F167" s="174" t="str">
        <f>IF(RES_hhdet_in_tes!F167=0,"",RES_hhdet_in_tes!F167/RES_hhdet_in_fec!F167)</f>
        <v/>
      </c>
      <c r="G167" s="174" t="str">
        <f>IF(RES_hhdet_in_tes!G167=0,"",RES_hhdet_in_tes!G167/RES_hhdet_in_fec!G167)</f>
        <v/>
      </c>
      <c r="H167" s="174" t="str">
        <f>IF(RES_hhdet_in_tes!H167=0,"",RES_hhdet_in_tes!H167/RES_hhdet_in_fec!H167)</f>
        <v/>
      </c>
      <c r="I167" s="174" t="str">
        <f>IF(RES_hhdet_in_tes!I167=0,"",RES_hhdet_in_tes!I167/RES_hhdet_in_fec!I167)</f>
        <v/>
      </c>
      <c r="J167" s="174" t="str">
        <f>IF(RES_hhdet_in_tes!J167=0,"",RES_hhdet_in_tes!J167/RES_hhdet_in_fec!J167)</f>
        <v/>
      </c>
      <c r="K167" s="174" t="str">
        <f>IF(RES_hhdet_in_tes!K167=0,"",RES_hhdet_in_tes!K167/RES_hhdet_in_fec!K167)</f>
        <v/>
      </c>
      <c r="L167" s="174" t="str">
        <f>IF(RES_hhdet_in_tes!L167=0,"",RES_hhdet_in_tes!L167/RES_hhdet_in_fec!L167)</f>
        <v/>
      </c>
      <c r="M167" s="174" t="str">
        <f>IF(RES_hhdet_in_tes!M167=0,"",RES_hhdet_in_tes!M167/RES_hhdet_in_fec!M167)</f>
        <v/>
      </c>
      <c r="N167" s="174" t="str">
        <f>IF(RES_hhdet_in_tes!N167=0,"",RES_hhdet_in_tes!N167/RES_hhdet_in_fec!N167)</f>
        <v/>
      </c>
      <c r="O167" s="174" t="str">
        <f>IF(RES_hhdet_in_tes!O167=0,"",RES_hhdet_in_tes!O167/RES_hhdet_in_fec!O167)</f>
        <v/>
      </c>
      <c r="P167" s="174" t="str">
        <f>IF(RES_hhdet_in_tes!P167=0,"",RES_hhdet_in_tes!P167/RES_hhdet_in_fec!P167)</f>
        <v/>
      </c>
      <c r="Q167" s="174" t="str">
        <f>IF(RES_hhdet_in_tes!Q167=0,"",RES_hhdet_in_tes!Q167/RES_hhdet_in_fec!Q167)</f>
        <v/>
      </c>
    </row>
    <row r="168" spans="1:17" ht="12" customHeight="1" x14ac:dyDescent="0.25">
      <c r="A168" s="167" t="s">
        <v>143</v>
      </c>
      <c r="B168" s="174"/>
      <c r="C168" s="174" t="str">
        <f>IF(RES_hhdet_in_tes!C168=0,"",RES_hhdet_in_tes!C168/RES_hhdet_in_fec!C168)</f>
        <v/>
      </c>
      <c r="D168" s="174" t="str">
        <f>IF(RES_hhdet_in_tes!D168=0,"",RES_hhdet_in_tes!D168/RES_hhdet_in_fec!D168)</f>
        <v/>
      </c>
      <c r="E168" s="174" t="str">
        <f>IF(RES_hhdet_in_tes!E168=0,"",RES_hhdet_in_tes!E168/RES_hhdet_in_fec!E168)</f>
        <v/>
      </c>
      <c r="F168" s="174" t="str">
        <f>IF(RES_hhdet_in_tes!F168=0,"",RES_hhdet_in_tes!F168/RES_hhdet_in_fec!F168)</f>
        <v/>
      </c>
      <c r="G168" s="174" t="str">
        <f>IF(RES_hhdet_in_tes!G168=0,"",RES_hhdet_in_tes!G168/RES_hhdet_in_fec!G168)</f>
        <v/>
      </c>
      <c r="H168" s="174" t="str">
        <f>IF(RES_hhdet_in_tes!H168=0,"",RES_hhdet_in_tes!H168/RES_hhdet_in_fec!H168)</f>
        <v/>
      </c>
      <c r="I168" s="174" t="str">
        <f>IF(RES_hhdet_in_tes!I168=0,"",RES_hhdet_in_tes!I168/RES_hhdet_in_fec!I168)</f>
        <v/>
      </c>
      <c r="J168" s="174" t="str">
        <f>IF(RES_hhdet_in_tes!J168=0,"",RES_hhdet_in_tes!J168/RES_hhdet_in_fec!J168)</f>
        <v/>
      </c>
      <c r="K168" s="174" t="str">
        <f>IF(RES_hhdet_in_tes!K168=0,"",RES_hhdet_in_tes!K168/RES_hhdet_in_fec!K168)</f>
        <v/>
      </c>
      <c r="L168" s="174" t="str">
        <f>IF(RES_hhdet_in_tes!L168=0,"",RES_hhdet_in_tes!L168/RES_hhdet_in_fec!L168)</f>
        <v/>
      </c>
      <c r="M168" s="174" t="str">
        <f>IF(RES_hhdet_in_tes!M168=0,"",RES_hhdet_in_tes!M168/RES_hhdet_in_fec!M168)</f>
        <v/>
      </c>
      <c r="N168" s="174" t="str">
        <f>IF(RES_hhdet_in_tes!N168=0,"",RES_hhdet_in_tes!N168/RES_hhdet_in_fec!N168)</f>
        <v/>
      </c>
      <c r="O168" s="174" t="str">
        <f>IF(RES_hhdet_in_tes!O168=0,"",RES_hhdet_in_tes!O168/RES_hhdet_in_fec!O168)</f>
        <v/>
      </c>
      <c r="P168" s="174" t="str">
        <f>IF(RES_hhdet_in_tes!P168=0,"",RES_hhdet_in_tes!P168/RES_hhdet_in_fec!P168)</f>
        <v/>
      </c>
      <c r="Q168" s="174" t="str">
        <f>IF(RES_hhdet_in_tes!Q168=0,"",RES_hhdet_in_tes!Q168/RES_hhdet_in_fec!Q168)</f>
        <v/>
      </c>
    </row>
    <row r="169" spans="1:17" ht="12" customHeight="1" x14ac:dyDescent="0.25">
      <c r="A169" s="166" t="s">
        <v>57</v>
      </c>
      <c r="B169" s="173"/>
      <c r="C169" s="173" t="str">
        <f>IF(RES_hhdet_in_tes!C169=0,"",RES_hhdet_in_tes!C169/RES_hhdet_in_fec!C169)</f>
        <v/>
      </c>
      <c r="D169" s="173" t="str">
        <f>IF(RES_hhdet_in_tes!D169=0,"",RES_hhdet_in_tes!D169/RES_hhdet_in_fec!D169)</f>
        <v/>
      </c>
      <c r="E169" s="173" t="str">
        <f>IF(RES_hhdet_in_tes!E169=0,"",RES_hhdet_in_tes!E169/RES_hhdet_in_fec!E169)</f>
        <v/>
      </c>
      <c r="F169" s="173" t="str">
        <f>IF(RES_hhdet_in_tes!F169=0,"",RES_hhdet_in_tes!F169/RES_hhdet_in_fec!F169)</f>
        <v/>
      </c>
      <c r="G169" s="173" t="str">
        <f>IF(RES_hhdet_in_tes!G169=0,"",RES_hhdet_in_tes!G169/RES_hhdet_in_fec!G169)</f>
        <v/>
      </c>
      <c r="H169" s="173" t="str">
        <f>IF(RES_hhdet_in_tes!H169=0,"",RES_hhdet_in_tes!H169/RES_hhdet_in_fec!H169)</f>
        <v/>
      </c>
      <c r="I169" s="173" t="str">
        <f>IF(RES_hhdet_in_tes!I169=0,"",RES_hhdet_in_tes!I169/RES_hhdet_in_fec!I169)</f>
        <v/>
      </c>
      <c r="J169" s="173" t="str">
        <f>IF(RES_hhdet_in_tes!J169=0,"",RES_hhdet_in_tes!J169/RES_hhdet_in_fec!J169)</f>
        <v/>
      </c>
      <c r="K169" s="173" t="str">
        <f>IF(RES_hhdet_in_tes!K169=0,"",RES_hhdet_in_tes!K169/RES_hhdet_in_fec!K169)</f>
        <v/>
      </c>
      <c r="L169" s="173" t="str">
        <f>IF(RES_hhdet_in_tes!L169=0,"",RES_hhdet_in_tes!L169/RES_hhdet_in_fec!L169)</f>
        <v/>
      </c>
      <c r="M169" s="173" t="str">
        <f>IF(RES_hhdet_in_tes!M169=0,"",RES_hhdet_in_tes!M169/RES_hhdet_in_fec!M169)</f>
        <v/>
      </c>
      <c r="N169" s="173" t="str">
        <f>IF(RES_hhdet_in_tes!N169=0,"",RES_hhdet_in_tes!N169/RES_hhdet_in_fec!N169)</f>
        <v/>
      </c>
      <c r="O169" s="173" t="str">
        <f>IF(RES_hhdet_in_tes!O169=0,"",RES_hhdet_in_tes!O169/RES_hhdet_in_fec!O169)</f>
        <v/>
      </c>
      <c r="P169" s="173" t="str">
        <f>IF(RES_hhdet_in_tes!P169=0,"",RES_hhdet_in_tes!P169/RES_hhdet_in_fec!P169)</f>
        <v/>
      </c>
      <c r="Q169" s="173" t="str">
        <f>IF(RES_hhdet_in_tes!Q169=0,"",RES_hhdet_in_tes!Q169/RES_hhdet_in_fec!Q169)</f>
        <v/>
      </c>
    </row>
    <row r="170" spans="1:17" ht="12" customHeight="1" x14ac:dyDescent="0.25">
      <c r="A170" s="147" t="s">
        <v>59</v>
      </c>
      <c r="B170" s="172"/>
      <c r="C170" s="172" t="str">
        <f>IF(RES_hhdet_in_tes!C170=0,"",RES_hhdet_in_tes!C170/RES_hhdet_in_fec!C170)</f>
        <v/>
      </c>
      <c r="D170" s="172" t="str">
        <f>IF(RES_hhdet_in_tes!D170=0,"",RES_hhdet_in_tes!D170/RES_hhdet_in_fec!D170)</f>
        <v/>
      </c>
      <c r="E170" s="172" t="str">
        <f>IF(RES_hhdet_in_tes!E170=0,"",RES_hhdet_in_tes!E170/RES_hhdet_in_fec!E170)</f>
        <v/>
      </c>
      <c r="F170" s="172" t="str">
        <f>IF(RES_hhdet_in_tes!F170=0,"",RES_hhdet_in_tes!F170/RES_hhdet_in_fec!F170)</f>
        <v/>
      </c>
      <c r="G170" s="172" t="str">
        <f>IF(RES_hhdet_in_tes!G170=0,"",RES_hhdet_in_tes!G170/RES_hhdet_in_fec!G170)</f>
        <v/>
      </c>
      <c r="H170" s="172" t="str">
        <f>IF(RES_hhdet_in_tes!H170=0,"",RES_hhdet_in_tes!H170/RES_hhdet_in_fec!H170)</f>
        <v/>
      </c>
      <c r="I170" s="172" t="str">
        <f>IF(RES_hhdet_in_tes!I170=0,"",RES_hhdet_in_tes!I170/RES_hhdet_in_fec!I170)</f>
        <v/>
      </c>
      <c r="J170" s="172" t="str">
        <f>IF(RES_hhdet_in_tes!J170=0,"",RES_hhdet_in_tes!J170/RES_hhdet_in_fec!J170)</f>
        <v/>
      </c>
      <c r="K170" s="172" t="str">
        <f>IF(RES_hhdet_in_tes!K170=0,"",RES_hhdet_in_tes!K170/RES_hhdet_in_fec!K170)</f>
        <v/>
      </c>
      <c r="L170" s="172" t="str">
        <f>IF(RES_hhdet_in_tes!L170=0,"",RES_hhdet_in_tes!L170/RES_hhdet_in_fec!L170)</f>
        <v/>
      </c>
      <c r="M170" s="172" t="str">
        <f>IF(RES_hhdet_in_tes!M170=0,"",RES_hhdet_in_tes!M170/RES_hhdet_in_fec!M170)</f>
        <v/>
      </c>
      <c r="N170" s="172" t="str">
        <f>IF(RES_hhdet_in_tes!N170=0,"",RES_hhdet_in_tes!N170/RES_hhdet_in_fec!N170)</f>
        <v/>
      </c>
      <c r="O170" s="172" t="str">
        <f>IF(RES_hhdet_in_tes!O170=0,"",RES_hhdet_in_tes!O170/RES_hhdet_in_fec!O170)</f>
        <v/>
      </c>
      <c r="P170" s="172" t="str">
        <f>IF(RES_hhdet_in_tes!P170=0,"",RES_hhdet_in_tes!P170/RES_hhdet_in_fec!P170)</f>
        <v/>
      </c>
      <c r="Q170" s="172" t="str">
        <f>IF(RES_hhdet_in_tes!Q170=0,"",RES_hhdet_in_tes!Q170/RES_hhdet_in_fec!Q170)</f>
        <v/>
      </c>
    </row>
    <row r="171" spans="1:17" ht="12" customHeight="1" x14ac:dyDescent="0.25">
      <c r="A171" s="163" t="s">
        <v>142</v>
      </c>
      <c r="B171" s="171"/>
      <c r="C171" s="171">
        <f>IF(RES_hhdet_in_tes!C171=0,"",RES_hhdet_in_tes!C171/RES_hhdet_in_fec!C171)</f>
        <v>0.53936512258453928</v>
      </c>
      <c r="D171" s="171">
        <f>IF(RES_hhdet_in_tes!D171=0,"",RES_hhdet_in_tes!D171/RES_hhdet_in_fec!D171)</f>
        <v>0.54061732115358363</v>
      </c>
      <c r="E171" s="171">
        <f>IF(RES_hhdet_in_tes!E171=0,"",RES_hhdet_in_tes!E171/RES_hhdet_in_fec!E171)</f>
        <v>0.54309268604479721</v>
      </c>
      <c r="F171" s="171" t="str">
        <f>IF(RES_hhdet_in_tes!F171=0,"",RES_hhdet_in_tes!F171/RES_hhdet_in_fec!F171)</f>
        <v/>
      </c>
      <c r="G171" s="171">
        <f>IF(RES_hhdet_in_tes!G171=0,"",RES_hhdet_in_tes!G171/RES_hhdet_in_fec!G171)</f>
        <v>0.55447190824273762</v>
      </c>
      <c r="H171" s="171" t="str">
        <f>IF(RES_hhdet_in_tes!H171=0,"",RES_hhdet_in_tes!H171/RES_hhdet_in_fec!H171)</f>
        <v/>
      </c>
      <c r="I171" s="171" t="str">
        <f>IF(RES_hhdet_in_tes!I171=0,"",RES_hhdet_in_tes!I171/RES_hhdet_in_fec!I171)</f>
        <v/>
      </c>
      <c r="J171" s="171">
        <f>IF(RES_hhdet_in_tes!J171=0,"",RES_hhdet_in_tes!J171/RES_hhdet_in_fec!J171)</f>
        <v>0.57436304000239713</v>
      </c>
      <c r="K171" s="171" t="str">
        <f>IF(RES_hhdet_in_tes!K171=0,"",RES_hhdet_in_tes!K171/RES_hhdet_in_fec!K171)</f>
        <v/>
      </c>
      <c r="L171" s="171" t="str">
        <f>IF(RES_hhdet_in_tes!L171=0,"",RES_hhdet_in_tes!L171/RES_hhdet_in_fec!L171)</f>
        <v/>
      </c>
      <c r="M171" s="171" t="str">
        <f>IF(RES_hhdet_in_tes!M171=0,"",RES_hhdet_in_tes!M171/RES_hhdet_in_fec!M171)</f>
        <v/>
      </c>
      <c r="N171" s="171" t="str">
        <f>IF(RES_hhdet_in_tes!N171=0,"",RES_hhdet_in_tes!N171/RES_hhdet_in_fec!N171)</f>
        <v/>
      </c>
      <c r="O171" s="171" t="str">
        <f>IF(RES_hhdet_in_tes!O171=0,"",RES_hhdet_in_tes!O171/RES_hhdet_in_fec!O171)</f>
        <v/>
      </c>
      <c r="P171" s="171" t="str">
        <f>IF(RES_hhdet_in_tes!P171=0,"",RES_hhdet_in_tes!P171/RES_hhdet_in_fec!P171)</f>
        <v/>
      </c>
      <c r="Q171" s="171" t="str">
        <f>IF(RES_hhdet_in_tes!Q171=0,"",RES_hhdet_in_tes!Q171/RES_hhdet_in_fec!Q171)</f>
        <v/>
      </c>
    </row>
    <row r="172" spans="1:17" ht="12" customHeight="1" x14ac:dyDescent="0.25">
      <c r="A172" s="161" t="s">
        <v>141</v>
      </c>
      <c r="B172" s="170"/>
      <c r="C172" s="170">
        <f>IF(RES_hhdet_in_tes!C172=0,"",RES_hhdet_in_tes!C172/RES_hhdet_in_fec!C172)</f>
        <v>1.0009486082858714</v>
      </c>
      <c r="D172" s="170">
        <f>IF(RES_hhdet_in_tes!D172=0,"",RES_hhdet_in_tes!D172/RES_hhdet_in_fec!D172)</f>
        <v>0.98177248284534124</v>
      </c>
      <c r="E172" s="170">
        <f>IF(RES_hhdet_in_tes!E172=0,"",RES_hhdet_in_tes!E172/RES_hhdet_in_fec!E172)</f>
        <v>0.98132125477122001</v>
      </c>
      <c r="F172" s="170">
        <f>IF(RES_hhdet_in_tes!F172=0,"",RES_hhdet_in_tes!F172/RES_hhdet_in_fec!F172)</f>
        <v>0.98161061179860043</v>
      </c>
      <c r="G172" s="170">
        <f>IF(RES_hhdet_in_tes!G172=0,"",RES_hhdet_in_tes!G172/RES_hhdet_in_fec!G172)</f>
        <v>0.84971734116745934</v>
      </c>
      <c r="H172" s="170">
        <f>IF(RES_hhdet_in_tes!H172=0,"",RES_hhdet_in_tes!H172/RES_hhdet_in_fec!H172)</f>
        <v>0.96086694122014449</v>
      </c>
      <c r="I172" s="170">
        <f>IF(RES_hhdet_in_tes!I172=0,"",RES_hhdet_in_tes!I172/RES_hhdet_in_fec!I172)</f>
        <v>0.99312126836937442</v>
      </c>
      <c r="J172" s="170">
        <f>IF(RES_hhdet_in_tes!J172=0,"",RES_hhdet_in_tes!J172/RES_hhdet_in_fec!J172)</f>
        <v>0.99287270847297737</v>
      </c>
      <c r="K172" s="170" t="str">
        <f>IF(RES_hhdet_in_tes!K172=0,"",RES_hhdet_in_tes!K172/RES_hhdet_in_fec!K172)</f>
        <v/>
      </c>
      <c r="L172" s="170">
        <f>IF(RES_hhdet_in_tes!L172=0,"",RES_hhdet_in_tes!L172/RES_hhdet_in_fec!L172)</f>
        <v>0.99425538244047873</v>
      </c>
      <c r="M172" s="170" t="str">
        <f>IF(RES_hhdet_in_tes!M172=0,"",RES_hhdet_in_tes!M172/RES_hhdet_in_fec!M172)</f>
        <v/>
      </c>
      <c r="N172" s="170" t="str">
        <f>IF(RES_hhdet_in_tes!N172=0,"",RES_hhdet_in_tes!N172/RES_hhdet_in_fec!N172)</f>
        <v/>
      </c>
      <c r="O172" s="170" t="str">
        <f>IF(RES_hhdet_in_tes!O172=0,"",RES_hhdet_in_tes!O172/RES_hhdet_in_fec!O172)</f>
        <v/>
      </c>
      <c r="P172" s="170" t="str">
        <f>IF(RES_hhdet_in_tes!P172=0,"",RES_hhdet_in_tes!P172/RES_hhdet_in_fec!P172)</f>
        <v/>
      </c>
      <c r="Q172" s="170" t="str">
        <f>IF(RES_hhdet_in_tes!Q172=0,"",RES_hhdet_in_tes!Q172/RES_hhdet_in_fec!Q172)</f>
        <v/>
      </c>
    </row>
    <row r="173" spans="1:17" ht="12" customHeight="1" x14ac:dyDescent="0.25">
      <c r="A173" s="148" t="s">
        <v>60</v>
      </c>
      <c r="B173" s="73"/>
      <c r="C173" s="73">
        <f>IF(RES_hhdet_in_tes!C173=0,"",RES_hhdet_in_tes!C173/RES_hhdet_in_fec!C173)</f>
        <v>0.49531167794669267</v>
      </c>
      <c r="D173" s="73">
        <f>IF(RES_hhdet_in_tes!D173=0,"",RES_hhdet_in_tes!D173/RES_hhdet_in_fec!D173)</f>
        <v>0.51275705411499117</v>
      </c>
      <c r="E173" s="73">
        <f>IF(RES_hhdet_in_tes!E173=0,"",RES_hhdet_in_tes!E173/RES_hhdet_in_fec!E173)</f>
        <v>0.52728331611605017</v>
      </c>
      <c r="F173" s="73">
        <f>IF(RES_hhdet_in_tes!F173=0,"",RES_hhdet_in_tes!F173/RES_hhdet_in_fec!F173)</f>
        <v>0.53298102128417668</v>
      </c>
      <c r="G173" s="73">
        <f>IF(RES_hhdet_in_tes!G173=0,"",RES_hhdet_in_tes!G173/RES_hhdet_in_fec!G173)</f>
        <v>0.51333612147538377</v>
      </c>
      <c r="H173" s="73">
        <f>IF(RES_hhdet_in_tes!H173=0,"",RES_hhdet_in_tes!H173/RES_hhdet_in_fec!H173)</f>
        <v>0.55305364602723017</v>
      </c>
      <c r="I173" s="73">
        <f>IF(RES_hhdet_in_tes!I173=0,"",RES_hhdet_in_tes!I173/RES_hhdet_in_fec!I173)</f>
        <v>0.56370904868176475</v>
      </c>
      <c r="J173" s="73">
        <f>IF(RES_hhdet_in_tes!J173=0,"",RES_hhdet_in_tes!J173/RES_hhdet_in_fec!J173)</f>
        <v>0.56547187614809613</v>
      </c>
      <c r="K173" s="73" t="str">
        <f>IF(RES_hhdet_in_tes!K173=0,"",RES_hhdet_in_tes!K173/RES_hhdet_in_fec!K173)</f>
        <v/>
      </c>
      <c r="L173" s="73">
        <f>IF(RES_hhdet_in_tes!L173=0,"",RES_hhdet_in_tes!L173/RES_hhdet_in_fec!L173)</f>
        <v>0.56918755219429673</v>
      </c>
      <c r="M173" s="73" t="str">
        <f>IF(RES_hhdet_in_tes!M173=0,"",RES_hhdet_in_tes!M173/RES_hhdet_in_fec!M173)</f>
        <v/>
      </c>
      <c r="N173" s="73" t="str">
        <f>IF(RES_hhdet_in_tes!N173=0,"",RES_hhdet_in_tes!N173/RES_hhdet_in_fec!N173)</f>
        <v/>
      </c>
      <c r="O173" s="73" t="str">
        <f>IF(RES_hhdet_in_tes!O173=0,"",RES_hhdet_in_tes!O173/RES_hhdet_in_fec!O173)</f>
        <v/>
      </c>
      <c r="P173" s="73" t="str">
        <f>IF(RES_hhdet_in_tes!P173=0,"",RES_hhdet_in_tes!P173/RES_hhdet_in_fec!P173)</f>
        <v/>
      </c>
      <c r="Q173" s="73" t="str">
        <f>IF(RES_hhdet_in_tes!Q173=0,"",RES_hhdet_in_tes!Q173/RES_hhdet_in_fec!Q173)</f>
        <v/>
      </c>
    </row>
    <row r="174" spans="1:17" ht="12" customHeight="1" x14ac:dyDescent="0.25">
      <c r="A174" s="159" t="s">
        <v>59</v>
      </c>
      <c r="B174" s="65"/>
      <c r="C174" s="65">
        <f>IF(RES_hhdet_in_tes!C174=0,"",RES_hhdet_in_tes!C174/RES_hhdet_in_fec!C174)</f>
        <v>1.011559067026029</v>
      </c>
      <c r="D174" s="65">
        <f>IF(RES_hhdet_in_tes!D174=0,"",RES_hhdet_in_tes!D174/RES_hhdet_in_fec!D174)</f>
        <v>1.0015165917316509</v>
      </c>
      <c r="E174" s="65">
        <f>IF(RES_hhdet_in_tes!E174=0,"",RES_hhdet_in_tes!E174/RES_hhdet_in_fec!E174)</f>
        <v>1.000647204588772</v>
      </c>
      <c r="F174" s="65">
        <f>IF(RES_hhdet_in_tes!F174=0,"",RES_hhdet_in_tes!F174/RES_hhdet_in_fec!F174)</f>
        <v>1.000533951110532</v>
      </c>
      <c r="G174" s="65">
        <f>IF(RES_hhdet_in_tes!G174=0,"",RES_hhdet_in_tes!G174/RES_hhdet_in_fec!G174)</f>
        <v>0.94127713192483953</v>
      </c>
      <c r="H174" s="65">
        <f>IF(RES_hhdet_in_tes!H174=0,"",RES_hhdet_in_tes!H174/RES_hhdet_in_fec!H174)</f>
        <v>0.99967172973837592</v>
      </c>
      <c r="I174" s="65">
        <f>IF(RES_hhdet_in_tes!I174=0,"",RES_hhdet_in_tes!I174/RES_hhdet_in_fec!I174)</f>
        <v>1.0136477853442862</v>
      </c>
      <c r="J174" s="65">
        <f>IF(RES_hhdet_in_tes!J174=0,"",RES_hhdet_in_tes!J174/RES_hhdet_in_fec!J174)</f>
        <v>1.0134631401753917</v>
      </c>
      <c r="K174" s="65" t="str">
        <f>IF(RES_hhdet_in_tes!K174=0,"",RES_hhdet_in_tes!K174/RES_hhdet_in_fec!K174)</f>
        <v/>
      </c>
      <c r="L174" s="65">
        <f>IF(RES_hhdet_in_tes!L174=0,"",RES_hhdet_in_tes!L174/RES_hhdet_in_fec!L174)</f>
        <v>1.0152394679568222</v>
      </c>
      <c r="M174" s="65" t="str">
        <f>IF(RES_hhdet_in_tes!M174=0,"",RES_hhdet_in_tes!M174/RES_hhdet_in_fec!M174)</f>
        <v/>
      </c>
      <c r="N174" s="65" t="str">
        <f>IF(RES_hhdet_in_tes!N174=0,"",RES_hhdet_in_tes!N174/RES_hhdet_in_fec!N174)</f>
        <v/>
      </c>
      <c r="O174" s="65" t="str">
        <f>IF(RES_hhdet_in_tes!O174=0,"",RES_hhdet_in_tes!O174/RES_hhdet_in_fec!O174)</f>
        <v/>
      </c>
      <c r="P174" s="65" t="str">
        <f>IF(RES_hhdet_in_tes!P174=0,"",RES_hhdet_in_tes!P174/RES_hhdet_in_fec!P174)</f>
        <v/>
      </c>
      <c r="Q174" s="65" t="str">
        <f>IF(RES_hhdet_in_tes!Q174=0,"",RES_hhdet_in_tes!Q174/RES_hhdet_in_fec!Q174)</f>
        <v/>
      </c>
    </row>
    <row r="175" spans="1:17" ht="12" customHeight="1" x14ac:dyDescent="0.25">
      <c r="A175" s="158" t="s">
        <v>62</v>
      </c>
      <c r="B175" s="169"/>
      <c r="C175" s="169">
        <f>IF(RES_hhdet_in_tes!C175=0,"",RES_hhdet_in_tes!C175/RES_hhdet_in_fec!C175)</f>
        <v>0.80263154043869811</v>
      </c>
      <c r="D175" s="169">
        <f>IF(RES_hhdet_in_tes!D175=0,"",RES_hhdet_in_tes!D175/RES_hhdet_in_fec!D175)</f>
        <v>0.8031479260744544</v>
      </c>
      <c r="E175" s="169">
        <f>IF(RES_hhdet_in_tes!E175=0,"",RES_hhdet_in_tes!E175/RES_hhdet_in_fec!E175)</f>
        <v>0.80493420515986658</v>
      </c>
      <c r="F175" s="169">
        <f>IF(RES_hhdet_in_tes!F175=0,"",RES_hhdet_in_tes!F175/RES_hhdet_in_fec!F175)</f>
        <v>0.80757697496519254</v>
      </c>
      <c r="G175" s="169">
        <f>IF(RES_hhdet_in_tes!G175=0,"",RES_hhdet_in_tes!G175/RES_hhdet_in_fec!G175)</f>
        <v>0.81136623635316318</v>
      </c>
      <c r="H175" s="169">
        <f>IF(RES_hhdet_in_tes!H175=0,"",RES_hhdet_in_tes!H175/RES_hhdet_in_fec!H175)</f>
        <v>0.8149949521554497</v>
      </c>
      <c r="I175" s="169">
        <f>IF(RES_hhdet_in_tes!I175=0,"",RES_hhdet_in_tes!I175/RES_hhdet_in_fec!I175)</f>
        <v>0.82166691350882703</v>
      </c>
      <c r="J175" s="169">
        <f>IF(RES_hhdet_in_tes!J175=0,"",RES_hhdet_in_tes!J175/RES_hhdet_in_fec!J175)</f>
        <v>0.82706901253489995</v>
      </c>
      <c r="K175" s="169" t="str">
        <f>IF(RES_hhdet_in_tes!K175=0,"",RES_hhdet_in_tes!K175/RES_hhdet_in_fec!K175)</f>
        <v/>
      </c>
      <c r="L175" s="169">
        <f>IF(RES_hhdet_in_tes!L175=0,"",RES_hhdet_in_tes!L175/RES_hhdet_in_fec!L175)</f>
        <v>0.83233586351243238</v>
      </c>
      <c r="M175" s="169" t="str">
        <f>IF(RES_hhdet_in_tes!M175=0,"",RES_hhdet_in_tes!M175/RES_hhdet_in_fec!M175)</f>
        <v/>
      </c>
      <c r="N175" s="169" t="str">
        <f>IF(RES_hhdet_in_tes!N175=0,"",RES_hhdet_in_tes!N175/RES_hhdet_in_fec!N175)</f>
        <v/>
      </c>
      <c r="O175" s="169" t="str">
        <f>IF(RES_hhdet_in_tes!O175=0,"",RES_hhdet_in_tes!O175/RES_hhdet_in_fec!O175)</f>
        <v/>
      </c>
      <c r="P175" s="169" t="str">
        <f>IF(RES_hhdet_in_tes!P175=0,"",RES_hhdet_in_tes!P175/RES_hhdet_in_fec!P175)</f>
        <v/>
      </c>
      <c r="Q175" s="169" t="str">
        <f>IF(RES_hhdet_in_tes!Q175=0,"",RES_hhdet_in_tes!Q175/RES_hhdet_in_fec!Q175)</f>
        <v/>
      </c>
    </row>
    <row r="176" spans="1:17" ht="12" customHeight="1" x14ac:dyDescent="0.25">
      <c r="A176" s="23" t="s">
        <v>57</v>
      </c>
      <c r="B176" s="73"/>
      <c r="C176" s="73" t="str">
        <f>IF(RES_hhdet_in_tes!C176=0,"",RES_hhdet_in_tes!C176/RES_hhdet_in_fec!C176)</f>
        <v/>
      </c>
      <c r="D176" s="73" t="str">
        <f>IF(RES_hhdet_in_tes!D176=0,"",RES_hhdet_in_tes!D176/RES_hhdet_in_fec!D176)</f>
        <v/>
      </c>
      <c r="E176" s="73" t="str">
        <f>IF(RES_hhdet_in_tes!E176=0,"",RES_hhdet_in_tes!E176/RES_hhdet_in_fec!E176)</f>
        <v/>
      </c>
      <c r="F176" s="73" t="str">
        <f>IF(RES_hhdet_in_tes!F176=0,"",RES_hhdet_in_tes!F176/RES_hhdet_in_fec!F176)</f>
        <v/>
      </c>
      <c r="G176" s="73" t="str">
        <f>IF(RES_hhdet_in_tes!G176=0,"",RES_hhdet_in_tes!G176/RES_hhdet_in_fec!G176)</f>
        <v/>
      </c>
      <c r="H176" s="73" t="str">
        <f>IF(RES_hhdet_in_tes!H176=0,"",RES_hhdet_in_tes!H176/RES_hhdet_in_fec!H176)</f>
        <v/>
      </c>
      <c r="I176" s="73" t="str">
        <f>IF(RES_hhdet_in_tes!I176=0,"",RES_hhdet_in_tes!I176/RES_hhdet_in_fec!I176)</f>
        <v/>
      </c>
      <c r="J176" s="73" t="str">
        <f>IF(RES_hhdet_in_tes!J176=0,"",RES_hhdet_in_tes!J176/RES_hhdet_in_fec!J176)</f>
        <v/>
      </c>
      <c r="K176" s="73" t="str">
        <f>IF(RES_hhdet_in_tes!K176=0,"",RES_hhdet_in_tes!K176/RES_hhdet_in_fec!K176)</f>
        <v/>
      </c>
      <c r="L176" s="73" t="str">
        <f>IF(RES_hhdet_in_tes!L176=0,"",RES_hhdet_in_tes!L176/RES_hhdet_in_fec!L176)</f>
        <v/>
      </c>
      <c r="M176" s="73" t="str">
        <f>IF(RES_hhdet_in_tes!M176=0,"",RES_hhdet_in_tes!M176/RES_hhdet_in_fec!M176)</f>
        <v/>
      </c>
      <c r="N176" s="73" t="str">
        <f>IF(RES_hhdet_in_tes!N176=0,"",RES_hhdet_in_tes!N176/RES_hhdet_in_fec!N176)</f>
        <v/>
      </c>
      <c r="O176" s="73" t="str">
        <f>IF(RES_hhdet_in_tes!O176=0,"",RES_hhdet_in_tes!O176/RES_hhdet_in_fec!O176)</f>
        <v/>
      </c>
      <c r="P176" s="73" t="str">
        <f>IF(RES_hhdet_in_tes!P176=0,"",RES_hhdet_in_tes!P176/RES_hhdet_in_fec!P176)</f>
        <v/>
      </c>
      <c r="Q176" s="73" t="str">
        <f>IF(RES_hhdet_in_tes!Q176=0,"",RES_hhdet_in_tes!Q176/RES_hhdet_in_fec!Q176)</f>
        <v/>
      </c>
    </row>
    <row r="177" spans="1:17" ht="12" customHeight="1" x14ac:dyDescent="0.25">
      <c r="A177" s="29" t="s">
        <v>140</v>
      </c>
      <c r="B177" s="65"/>
      <c r="C177" s="65">
        <f>IF(RES_hhdet_in_tes!C177=0,"",RES_hhdet_in_tes!C177/RES_hhdet_in_fec!C177)</f>
        <v>0.80263154043869811</v>
      </c>
      <c r="D177" s="65">
        <f>IF(RES_hhdet_in_tes!D177=0,"",RES_hhdet_in_tes!D177/RES_hhdet_in_fec!D177)</f>
        <v>0.8031479260744544</v>
      </c>
      <c r="E177" s="65">
        <f>IF(RES_hhdet_in_tes!E177=0,"",RES_hhdet_in_tes!E177/RES_hhdet_in_fec!E177)</f>
        <v>0.80493420515986658</v>
      </c>
      <c r="F177" s="65">
        <f>IF(RES_hhdet_in_tes!F177=0,"",RES_hhdet_in_tes!F177/RES_hhdet_in_fec!F177)</f>
        <v>0.80757697496519254</v>
      </c>
      <c r="G177" s="65">
        <f>IF(RES_hhdet_in_tes!G177=0,"",RES_hhdet_in_tes!G177/RES_hhdet_in_fec!G177)</f>
        <v>0.81136623635316318</v>
      </c>
      <c r="H177" s="65">
        <f>IF(RES_hhdet_in_tes!H177=0,"",RES_hhdet_in_tes!H177/RES_hhdet_in_fec!H177)</f>
        <v>0.8149949521554497</v>
      </c>
      <c r="I177" s="65">
        <f>IF(RES_hhdet_in_tes!I177=0,"",RES_hhdet_in_tes!I177/RES_hhdet_in_fec!I177)</f>
        <v>0.82166691350882703</v>
      </c>
      <c r="J177" s="65">
        <f>IF(RES_hhdet_in_tes!J177=0,"",RES_hhdet_in_tes!J177/RES_hhdet_in_fec!J177)</f>
        <v>0.82706901253489995</v>
      </c>
      <c r="K177" s="65" t="str">
        <f>IF(RES_hhdet_in_tes!K177=0,"",RES_hhdet_in_tes!K177/RES_hhdet_in_fec!K177)</f>
        <v/>
      </c>
      <c r="L177" s="65">
        <f>IF(RES_hhdet_in_tes!L177=0,"",RES_hhdet_in_tes!L177/RES_hhdet_in_fec!L177)</f>
        <v>0.83233586351243238</v>
      </c>
      <c r="M177" s="65" t="str">
        <f>IF(RES_hhdet_in_tes!M177=0,"",RES_hhdet_in_tes!M177/RES_hhdet_in_fec!M177)</f>
        <v/>
      </c>
      <c r="N177" s="65" t="str">
        <f>IF(RES_hhdet_in_tes!N177=0,"",RES_hhdet_in_tes!N177/RES_hhdet_in_fec!N177)</f>
        <v/>
      </c>
      <c r="O177" s="65" t="str">
        <f>IF(RES_hhdet_in_tes!O177=0,"",RES_hhdet_in_tes!O177/RES_hhdet_in_fec!O177)</f>
        <v/>
      </c>
      <c r="P177" s="65" t="str">
        <f>IF(RES_hhdet_in_tes!P177=0,"",RES_hhdet_in_tes!P177/RES_hhdet_in_fec!P177)</f>
        <v/>
      </c>
      <c r="Q177" s="65" t="str">
        <f>IF(RES_hhdet_in_tes!Q177=0,"",RES_hhdet_in_tes!Q177/RES_hhdet_in_fec!Q177)</f>
        <v/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177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0</v>
      </c>
      <c r="D3" s="168">
        <f t="shared" ref="D3" si="1">SUM(D4,D7,D9,D19)</f>
        <v>0</v>
      </c>
      <c r="E3" s="168">
        <f t="shared" ref="E3" si="2">SUM(E4,E7,E9,E19)</f>
        <v>0</v>
      </c>
      <c r="F3" s="168">
        <f t="shared" ref="F3" si="3">SUM(F4,F7,F9,F19)</f>
        <v>0</v>
      </c>
      <c r="G3" s="168">
        <f t="shared" ref="G3" si="4">SUM(G4,G7,G9,G19)</f>
        <v>0</v>
      </c>
      <c r="H3" s="168">
        <f t="shared" ref="H3" si="5">SUM(H4,H7,H9,H19)</f>
        <v>0</v>
      </c>
      <c r="I3" s="168">
        <f t="shared" ref="I3" si="6">SUM(I4,I7,I9,I19)</f>
        <v>0</v>
      </c>
      <c r="J3" s="168">
        <f t="shared" ref="J3" si="7">SUM(J4,J7,J9,J19)</f>
        <v>0</v>
      </c>
      <c r="K3" s="168">
        <f t="shared" ref="K3" si="8">SUM(K4,K7,K9,K19)</f>
        <v>0</v>
      </c>
      <c r="L3" s="168">
        <f t="shared" ref="L3" si="9">SUM(L4,L7,L9,L19)</f>
        <v>0</v>
      </c>
      <c r="M3" s="168">
        <f t="shared" ref="M3" si="10">SUM(M4,M7,M9,M19)</f>
        <v>0</v>
      </c>
      <c r="N3" s="168">
        <f t="shared" ref="N3" si="11">SUM(N4,N7,N9,N19)</f>
        <v>0</v>
      </c>
      <c r="O3" s="168">
        <f t="shared" ref="O3" si="12">SUM(O4,O7,O9,O19)</f>
        <v>0</v>
      </c>
      <c r="P3" s="168">
        <f t="shared" ref="P3" si="13">SUM(P4,P7,P9,P19)</f>
        <v>0</v>
      </c>
      <c r="Q3" s="168">
        <f t="shared" ref="Q3" si="14">SUM(Q4,Q7,Q9,Q19)</f>
        <v>0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0</v>
      </c>
      <c r="D4" s="157">
        <f t="shared" si="15"/>
        <v>0</v>
      </c>
      <c r="E4" s="157">
        <f t="shared" si="15"/>
        <v>0</v>
      </c>
      <c r="F4" s="157">
        <f t="shared" si="15"/>
        <v>0</v>
      </c>
      <c r="G4" s="157">
        <f t="shared" si="15"/>
        <v>0</v>
      </c>
      <c r="H4" s="157">
        <f t="shared" si="15"/>
        <v>0</v>
      </c>
      <c r="I4" s="157">
        <f t="shared" si="15"/>
        <v>0</v>
      </c>
      <c r="J4" s="157">
        <f t="shared" si="15"/>
        <v>0</v>
      </c>
      <c r="K4" s="157">
        <f t="shared" si="15"/>
        <v>0</v>
      </c>
      <c r="L4" s="157">
        <f t="shared" si="15"/>
        <v>0</v>
      </c>
      <c r="M4" s="157">
        <f t="shared" si="15"/>
        <v>0</v>
      </c>
      <c r="N4" s="157">
        <f t="shared" si="15"/>
        <v>0</v>
      </c>
      <c r="O4" s="157">
        <f t="shared" si="15"/>
        <v>0</v>
      </c>
      <c r="P4" s="157">
        <f t="shared" si="15"/>
        <v>0</v>
      </c>
      <c r="Q4" s="157">
        <f t="shared" si="15"/>
        <v>0</v>
      </c>
    </row>
    <row r="5" spans="1:17" ht="12" customHeight="1" x14ac:dyDescent="0.25">
      <c r="A5" s="23" t="s">
        <v>58</v>
      </c>
      <c r="B5" s="156"/>
      <c r="C5" s="156">
        <v>0</v>
      </c>
      <c r="D5" s="156">
        <v>0</v>
      </c>
      <c r="E5" s="156">
        <v>0</v>
      </c>
      <c r="F5" s="156">
        <v>0</v>
      </c>
      <c r="G5" s="156">
        <v>0</v>
      </c>
      <c r="H5" s="156">
        <v>0</v>
      </c>
      <c r="I5" s="156">
        <v>0</v>
      </c>
      <c r="J5" s="156">
        <v>0</v>
      </c>
      <c r="K5" s="156">
        <v>0</v>
      </c>
      <c r="L5" s="156">
        <v>0</v>
      </c>
      <c r="M5" s="156">
        <v>0</v>
      </c>
      <c r="N5" s="156">
        <v>0</v>
      </c>
      <c r="O5" s="156">
        <v>0</v>
      </c>
      <c r="P5" s="156">
        <v>0</v>
      </c>
      <c r="Q5" s="156">
        <v>0</v>
      </c>
    </row>
    <row r="6" spans="1:17" ht="12" customHeight="1" x14ac:dyDescent="0.25">
      <c r="A6" s="23" t="s">
        <v>60</v>
      </c>
      <c r="B6" s="156"/>
      <c r="C6" s="156">
        <v>0</v>
      </c>
      <c r="D6" s="156">
        <v>0</v>
      </c>
      <c r="E6" s="156">
        <v>0</v>
      </c>
      <c r="F6" s="156">
        <v>0</v>
      </c>
      <c r="G6" s="156">
        <v>0</v>
      </c>
      <c r="H6" s="156">
        <v>0</v>
      </c>
      <c r="I6" s="156">
        <v>0</v>
      </c>
      <c r="J6" s="156">
        <v>0</v>
      </c>
      <c r="K6" s="156">
        <v>0</v>
      </c>
      <c r="L6" s="156">
        <v>0</v>
      </c>
      <c r="M6" s="156">
        <v>0</v>
      </c>
      <c r="N6" s="156">
        <v>0</v>
      </c>
      <c r="O6" s="156">
        <v>0</v>
      </c>
      <c r="P6" s="156">
        <v>0</v>
      </c>
      <c r="Q6" s="156">
        <v>0</v>
      </c>
    </row>
    <row r="7" spans="1:17" ht="12.95" customHeight="1" x14ac:dyDescent="0.25">
      <c r="A7" s="158" t="s">
        <v>112</v>
      </c>
      <c r="B7" s="157"/>
      <c r="C7" s="157">
        <f t="shared" ref="C7:Q7" si="16">C8</f>
        <v>0</v>
      </c>
      <c r="D7" s="157">
        <f t="shared" si="16"/>
        <v>0</v>
      </c>
      <c r="E7" s="157">
        <f t="shared" si="16"/>
        <v>0</v>
      </c>
      <c r="F7" s="157">
        <f t="shared" si="16"/>
        <v>0</v>
      </c>
      <c r="G7" s="157">
        <f t="shared" si="16"/>
        <v>0</v>
      </c>
      <c r="H7" s="157">
        <f t="shared" si="16"/>
        <v>0</v>
      </c>
      <c r="I7" s="157">
        <f t="shared" si="16"/>
        <v>0</v>
      </c>
      <c r="J7" s="157">
        <f t="shared" si="16"/>
        <v>0</v>
      </c>
      <c r="K7" s="157">
        <f t="shared" si="16"/>
        <v>0</v>
      </c>
      <c r="L7" s="157">
        <f t="shared" si="16"/>
        <v>0</v>
      </c>
      <c r="M7" s="157">
        <f t="shared" si="16"/>
        <v>0</v>
      </c>
      <c r="N7" s="157">
        <f t="shared" si="16"/>
        <v>0</v>
      </c>
      <c r="O7" s="157">
        <f t="shared" si="16"/>
        <v>0</v>
      </c>
      <c r="P7" s="157">
        <f t="shared" si="16"/>
        <v>0</v>
      </c>
      <c r="Q7" s="157">
        <f t="shared" si="16"/>
        <v>0</v>
      </c>
    </row>
    <row r="8" spans="1:17" ht="12" customHeight="1" x14ac:dyDescent="0.25">
      <c r="A8" s="23" t="s">
        <v>60</v>
      </c>
      <c r="B8" s="156"/>
      <c r="C8" s="156">
        <v>0</v>
      </c>
      <c r="D8" s="156">
        <v>0</v>
      </c>
      <c r="E8" s="156">
        <v>0</v>
      </c>
      <c r="F8" s="156">
        <v>0</v>
      </c>
      <c r="G8" s="156">
        <v>0</v>
      </c>
      <c r="H8" s="156">
        <v>0</v>
      </c>
      <c r="I8" s="156">
        <v>0</v>
      </c>
      <c r="J8" s="156">
        <v>0</v>
      </c>
      <c r="K8" s="156">
        <v>0</v>
      </c>
      <c r="L8" s="156">
        <v>0</v>
      </c>
      <c r="M8" s="156">
        <v>0</v>
      </c>
      <c r="N8" s="156">
        <v>0</v>
      </c>
      <c r="O8" s="156">
        <v>0</v>
      </c>
      <c r="P8" s="156">
        <v>0</v>
      </c>
      <c r="Q8" s="156">
        <v>0</v>
      </c>
    </row>
    <row r="9" spans="1:17" ht="12" customHeight="1" x14ac:dyDescent="0.25">
      <c r="A9" s="158" t="s">
        <v>63</v>
      </c>
      <c r="B9" s="157"/>
      <c r="C9" s="157">
        <f t="shared" ref="C9" si="17">SUM(C10:C12,C15:C16)</f>
        <v>0</v>
      </c>
      <c r="D9" s="157">
        <f t="shared" ref="D9" si="18">SUM(D10:D12,D15:D16)</f>
        <v>0</v>
      </c>
      <c r="E9" s="157">
        <f t="shared" ref="E9" si="19">SUM(E10:E12,E15:E16)</f>
        <v>0</v>
      </c>
      <c r="F9" s="157">
        <f t="shared" ref="F9" si="20">SUM(F10:F12,F15:F16)</f>
        <v>0</v>
      </c>
      <c r="G9" s="157">
        <f t="shared" ref="G9" si="21">SUM(G10:G12,G15:G16)</f>
        <v>0</v>
      </c>
      <c r="H9" s="157">
        <f t="shared" ref="H9" si="22">SUM(H10:H12,H15:H16)</f>
        <v>0</v>
      </c>
      <c r="I9" s="157">
        <f t="shared" ref="I9" si="23">SUM(I10:I12,I15:I16)</f>
        <v>0</v>
      </c>
      <c r="J9" s="157">
        <f t="shared" ref="J9" si="24">SUM(J10:J12,J15:J16)</f>
        <v>0</v>
      </c>
      <c r="K9" s="157">
        <f t="shared" ref="K9" si="25">SUM(K10:K12,K15:K16)</f>
        <v>0</v>
      </c>
      <c r="L9" s="157">
        <f t="shared" ref="L9" si="26">SUM(L10:L12,L15:L16)</f>
        <v>0</v>
      </c>
      <c r="M9" s="157">
        <f t="shared" ref="M9" si="27">SUM(M10:M12,M15:M16)</f>
        <v>0</v>
      </c>
      <c r="N9" s="157">
        <f t="shared" ref="N9" si="28">SUM(N10:N12,N15:N16)</f>
        <v>0</v>
      </c>
      <c r="O9" s="157">
        <f t="shared" ref="O9" si="29">SUM(O10:O12,O15:O16)</f>
        <v>0</v>
      </c>
      <c r="P9" s="157">
        <f t="shared" ref="P9" si="30">SUM(P10:P12,P15:P16)</f>
        <v>0</v>
      </c>
      <c r="Q9" s="157">
        <f t="shared" ref="Q9" si="31">SUM(Q10:Q12,Q15:Q16)</f>
        <v>0</v>
      </c>
    </row>
    <row r="10" spans="1:17" ht="12" customHeight="1" x14ac:dyDescent="0.25">
      <c r="A10" s="167" t="s">
        <v>171</v>
      </c>
      <c r="B10" s="132"/>
      <c r="C10" s="132">
        <v>0</v>
      </c>
      <c r="D10" s="132">
        <v>0</v>
      </c>
      <c r="E10" s="132">
        <v>0</v>
      </c>
      <c r="F10" s="132">
        <v>0</v>
      </c>
      <c r="G10" s="132">
        <v>0</v>
      </c>
      <c r="H10" s="132">
        <v>0</v>
      </c>
      <c r="I10" s="132">
        <v>0</v>
      </c>
      <c r="J10" s="132">
        <v>0</v>
      </c>
      <c r="K10" s="132">
        <v>0</v>
      </c>
      <c r="L10" s="132">
        <v>0</v>
      </c>
      <c r="M10" s="132">
        <v>0</v>
      </c>
      <c r="N10" s="132">
        <v>0</v>
      </c>
      <c r="O10" s="132">
        <v>0</v>
      </c>
      <c r="P10" s="132">
        <v>0</v>
      </c>
      <c r="Q10" s="132">
        <v>0</v>
      </c>
    </row>
    <row r="11" spans="1:17" ht="12" customHeight="1" x14ac:dyDescent="0.25">
      <c r="A11" s="167" t="s">
        <v>144</v>
      </c>
      <c r="B11" s="132"/>
      <c r="C11" s="132">
        <v>0</v>
      </c>
      <c r="D11" s="132">
        <v>0</v>
      </c>
      <c r="E11" s="132">
        <v>0</v>
      </c>
      <c r="F11" s="132">
        <v>0</v>
      </c>
      <c r="G11" s="132">
        <v>0</v>
      </c>
      <c r="H11" s="132">
        <v>0</v>
      </c>
      <c r="I11" s="132">
        <v>0</v>
      </c>
      <c r="J11" s="132">
        <v>0</v>
      </c>
      <c r="K11" s="132">
        <v>0</v>
      </c>
      <c r="L11" s="132">
        <v>0</v>
      </c>
      <c r="M11" s="132">
        <v>0</v>
      </c>
      <c r="N11" s="132">
        <v>0</v>
      </c>
      <c r="O11" s="132">
        <v>0</v>
      </c>
      <c r="P11" s="132">
        <v>0</v>
      </c>
      <c r="Q11" s="132">
        <v>0</v>
      </c>
    </row>
    <row r="12" spans="1:17" ht="12" customHeight="1" x14ac:dyDescent="0.25">
      <c r="A12" s="167" t="s">
        <v>143</v>
      </c>
      <c r="B12" s="132"/>
      <c r="C12" s="132">
        <f t="shared" ref="C12" si="32">SUM(C13:C14)</f>
        <v>0</v>
      </c>
      <c r="D12" s="132">
        <f t="shared" ref="D12" si="33">SUM(D13:D14)</f>
        <v>0</v>
      </c>
      <c r="E12" s="132">
        <f t="shared" ref="E12" si="34">SUM(E13:E14)</f>
        <v>0</v>
      </c>
      <c r="F12" s="132">
        <f t="shared" ref="F12" si="35">SUM(F13:F14)</f>
        <v>0</v>
      </c>
      <c r="G12" s="132">
        <f t="shared" ref="G12" si="36">SUM(G13:G14)</f>
        <v>0</v>
      </c>
      <c r="H12" s="132">
        <f t="shared" ref="H12" si="37">SUM(H13:H14)</f>
        <v>0</v>
      </c>
      <c r="I12" s="132">
        <f t="shared" ref="I12" si="38">SUM(I13:I14)</f>
        <v>0</v>
      </c>
      <c r="J12" s="132">
        <f t="shared" ref="J12" si="39">SUM(J13:J14)</f>
        <v>0</v>
      </c>
      <c r="K12" s="132">
        <f t="shared" ref="K12" si="40">SUM(K13:K14)</f>
        <v>0</v>
      </c>
      <c r="L12" s="132">
        <f t="shared" ref="L12" si="41">SUM(L13:L14)</f>
        <v>0</v>
      </c>
      <c r="M12" s="132">
        <f t="shared" ref="M12" si="42">SUM(M13:M14)</f>
        <v>0</v>
      </c>
      <c r="N12" s="132">
        <f t="shared" ref="N12" si="43">SUM(N13:N14)</f>
        <v>0</v>
      </c>
      <c r="O12" s="132">
        <f t="shared" ref="O12" si="44">SUM(O13:O14)</f>
        <v>0</v>
      </c>
      <c r="P12" s="132">
        <f t="shared" ref="P12" si="45">SUM(P13:P14)</f>
        <v>0</v>
      </c>
      <c r="Q12" s="132">
        <f t="shared" ref="Q12" si="46">SUM(Q13:Q14)</f>
        <v>0</v>
      </c>
    </row>
    <row r="13" spans="1:17" ht="12" customHeight="1" x14ac:dyDescent="0.25">
      <c r="A13" s="166" t="s">
        <v>57</v>
      </c>
      <c r="B13" s="165"/>
      <c r="C13" s="165">
        <v>0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I13" s="165">
        <v>0</v>
      </c>
      <c r="J13" s="165">
        <v>0</v>
      </c>
      <c r="K13" s="165">
        <v>0</v>
      </c>
      <c r="L13" s="165">
        <v>0</v>
      </c>
      <c r="M13" s="165">
        <v>0</v>
      </c>
      <c r="N13" s="165">
        <v>0</v>
      </c>
      <c r="O13" s="165">
        <v>0</v>
      </c>
      <c r="P13" s="165">
        <v>0</v>
      </c>
      <c r="Q13" s="165">
        <v>0</v>
      </c>
    </row>
    <row r="14" spans="1:17" ht="12" customHeight="1" x14ac:dyDescent="0.25">
      <c r="A14" s="147" t="s">
        <v>59</v>
      </c>
      <c r="B14" s="164"/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/>
      <c r="C15" s="162">
        <v>0</v>
      </c>
      <c r="D15" s="162">
        <v>0</v>
      </c>
      <c r="E15" s="162">
        <v>0</v>
      </c>
      <c r="F15" s="162">
        <v>0</v>
      </c>
      <c r="G15" s="162">
        <v>0</v>
      </c>
      <c r="H15" s="162">
        <v>0</v>
      </c>
      <c r="I15" s="162">
        <v>0</v>
      </c>
      <c r="J15" s="162">
        <v>0</v>
      </c>
      <c r="K15" s="162">
        <v>0</v>
      </c>
      <c r="L15" s="162">
        <v>0</v>
      </c>
      <c r="M15" s="162">
        <v>0</v>
      </c>
      <c r="N15" s="162">
        <v>0</v>
      </c>
      <c r="O15" s="162">
        <v>0</v>
      </c>
      <c r="P15" s="162">
        <v>0</v>
      </c>
      <c r="Q15" s="162">
        <v>0</v>
      </c>
    </row>
    <row r="16" spans="1:17" ht="12" customHeight="1" x14ac:dyDescent="0.25">
      <c r="A16" s="161" t="s">
        <v>141</v>
      </c>
      <c r="B16" s="160"/>
      <c r="C16" s="160">
        <f t="shared" ref="C16" si="47">SUM(C17:C18)</f>
        <v>0</v>
      </c>
      <c r="D16" s="160">
        <f t="shared" ref="D16" si="48">SUM(D17:D18)</f>
        <v>0</v>
      </c>
      <c r="E16" s="160">
        <f t="shared" ref="E16" si="49">SUM(E17:E18)</f>
        <v>0</v>
      </c>
      <c r="F16" s="160">
        <f t="shared" ref="F16" si="50">SUM(F17:F18)</f>
        <v>0</v>
      </c>
      <c r="G16" s="160">
        <f t="shared" ref="G16" si="51">SUM(G17:G18)</f>
        <v>0</v>
      </c>
      <c r="H16" s="160">
        <f t="shared" ref="H16" si="52">SUM(H17:H18)</f>
        <v>0</v>
      </c>
      <c r="I16" s="160">
        <f t="shared" ref="I16" si="53">SUM(I17:I18)</f>
        <v>0</v>
      </c>
      <c r="J16" s="160">
        <f t="shared" ref="J16" si="54">SUM(J17:J18)</f>
        <v>0</v>
      </c>
      <c r="K16" s="160">
        <f t="shared" ref="K16" si="55">SUM(K17:K18)</f>
        <v>0</v>
      </c>
      <c r="L16" s="160">
        <f t="shared" ref="L16" si="56">SUM(L17:L18)</f>
        <v>0</v>
      </c>
      <c r="M16" s="160">
        <f t="shared" ref="M16" si="57">SUM(M17:M18)</f>
        <v>0</v>
      </c>
      <c r="N16" s="160">
        <f t="shared" ref="N16" si="58">SUM(N17:N18)</f>
        <v>0</v>
      </c>
      <c r="O16" s="160">
        <f t="shared" ref="O16" si="59">SUM(O17:O18)</f>
        <v>0</v>
      </c>
      <c r="P16" s="160">
        <f t="shared" ref="P16" si="60">SUM(P17:P18)</f>
        <v>0</v>
      </c>
      <c r="Q16" s="160">
        <f t="shared" ref="Q16" si="61">SUM(Q17:Q18)</f>
        <v>0</v>
      </c>
    </row>
    <row r="17" spans="1:17" ht="12" customHeight="1" x14ac:dyDescent="0.25">
      <c r="A17" s="148" t="s">
        <v>60</v>
      </c>
      <c r="B17" s="156"/>
      <c r="C17" s="156">
        <v>0</v>
      </c>
      <c r="D17" s="156">
        <v>0</v>
      </c>
      <c r="E17" s="156">
        <v>0</v>
      </c>
      <c r="F17" s="156">
        <v>0</v>
      </c>
      <c r="G17" s="156">
        <v>0</v>
      </c>
      <c r="H17" s="156">
        <v>0</v>
      </c>
      <c r="I17" s="156">
        <v>0</v>
      </c>
      <c r="J17" s="156">
        <v>0</v>
      </c>
      <c r="K17" s="156">
        <v>0</v>
      </c>
      <c r="L17" s="156">
        <v>0</v>
      </c>
      <c r="M17" s="156">
        <v>0</v>
      </c>
      <c r="N17" s="156">
        <v>0</v>
      </c>
      <c r="O17" s="156">
        <v>0</v>
      </c>
      <c r="P17" s="156">
        <v>0</v>
      </c>
      <c r="Q17" s="156">
        <v>0</v>
      </c>
    </row>
    <row r="18" spans="1:17" ht="12" customHeight="1" x14ac:dyDescent="0.25">
      <c r="A18" s="148" t="s">
        <v>59</v>
      </c>
      <c r="B18" s="156"/>
      <c r="C18" s="156">
        <v>0</v>
      </c>
      <c r="D18" s="156">
        <v>0</v>
      </c>
      <c r="E18" s="156">
        <v>0</v>
      </c>
      <c r="F18" s="156">
        <v>0</v>
      </c>
      <c r="G18" s="156">
        <v>0</v>
      </c>
      <c r="H18" s="156">
        <v>0</v>
      </c>
      <c r="I18" s="156">
        <v>0</v>
      </c>
      <c r="J18" s="156">
        <v>0</v>
      </c>
      <c r="K18" s="156">
        <v>0</v>
      </c>
      <c r="L18" s="156">
        <v>0</v>
      </c>
      <c r="M18" s="156">
        <v>0</v>
      </c>
      <c r="N18" s="156">
        <v>0</v>
      </c>
      <c r="O18" s="156">
        <v>0</v>
      </c>
      <c r="P18" s="156">
        <v>0</v>
      </c>
      <c r="Q18" s="156">
        <v>0</v>
      </c>
    </row>
    <row r="19" spans="1:17" ht="12" customHeight="1" x14ac:dyDescent="0.25">
      <c r="A19" s="158" t="s">
        <v>62</v>
      </c>
      <c r="B19" s="157"/>
      <c r="C19" s="157">
        <f t="shared" ref="C19" si="62">SUM(C20:C22)</f>
        <v>0</v>
      </c>
      <c r="D19" s="157">
        <f t="shared" ref="D19" si="63">SUM(D20:D22)</f>
        <v>0</v>
      </c>
      <c r="E19" s="157">
        <f t="shared" ref="E19" si="64">SUM(E20:E22)</f>
        <v>0</v>
      </c>
      <c r="F19" s="157">
        <f t="shared" ref="F19" si="65">SUM(F20:F22)</f>
        <v>0</v>
      </c>
      <c r="G19" s="157">
        <f t="shared" ref="G19" si="66">SUM(G20:G22)</f>
        <v>0</v>
      </c>
      <c r="H19" s="157">
        <f t="shared" ref="H19" si="67">SUM(H20:H22)</f>
        <v>0</v>
      </c>
      <c r="I19" s="157">
        <f t="shared" ref="I19" si="68">SUM(I20:I22)</f>
        <v>0</v>
      </c>
      <c r="J19" s="157">
        <f t="shared" ref="J19" si="69">SUM(J20:J22)</f>
        <v>0</v>
      </c>
      <c r="K19" s="157">
        <f t="shared" ref="K19" si="70">SUM(K20:K22)</f>
        <v>0</v>
      </c>
      <c r="L19" s="157">
        <f t="shared" ref="L19" si="71">SUM(L20:L22)</f>
        <v>0</v>
      </c>
      <c r="M19" s="157">
        <f t="shared" ref="M19" si="72">SUM(M20:M22)</f>
        <v>0</v>
      </c>
      <c r="N19" s="157">
        <f t="shared" ref="N19" si="73">SUM(N20:N22)</f>
        <v>0</v>
      </c>
      <c r="O19" s="157">
        <f t="shared" ref="O19" si="74">SUM(O20:O22)</f>
        <v>0</v>
      </c>
      <c r="P19" s="157">
        <f t="shared" ref="P19" si="75">SUM(P20:P22)</f>
        <v>0</v>
      </c>
      <c r="Q19" s="157">
        <f t="shared" ref="Q19" si="76">SUM(Q20:Q22)</f>
        <v>0</v>
      </c>
    </row>
    <row r="20" spans="1:17" ht="12" customHeight="1" x14ac:dyDescent="0.25">
      <c r="A20" s="23" t="s">
        <v>58</v>
      </c>
      <c r="B20" s="156"/>
      <c r="C20" s="156">
        <v>0</v>
      </c>
      <c r="D20" s="156">
        <v>0</v>
      </c>
      <c r="E20" s="156">
        <v>0</v>
      </c>
      <c r="F20" s="156">
        <v>0</v>
      </c>
      <c r="G20" s="156">
        <v>0</v>
      </c>
      <c r="H20" s="156">
        <v>0</v>
      </c>
      <c r="I20" s="156">
        <v>0</v>
      </c>
      <c r="J20" s="156">
        <v>0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/>
      <c r="C21" s="156">
        <v>0</v>
      </c>
      <c r="D21" s="156">
        <v>0</v>
      </c>
      <c r="E21" s="156">
        <v>0</v>
      </c>
      <c r="F21" s="156">
        <v>0</v>
      </c>
      <c r="G21" s="156">
        <v>0</v>
      </c>
      <c r="H21" s="156">
        <v>0</v>
      </c>
      <c r="I21" s="156">
        <v>0</v>
      </c>
      <c r="J21" s="156">
        <v>0</v>
      </c>
      <c r="K21" s="156">
        <v>0</v>
      </c>
      <c r="L21" s="156">
        <v>0</v>
      </c>
      <c r="M21" s="156">
        <v>0</v>
      </c>
      <c r="N21" s="156">
        <v>0</v>
      </c>
      <c r="O21" s="156">
        <v>0</v>
      </c>
      <c r="P21" s="156">
        <v>0</v>
      </c>
      <c r="Q21" s="156">
        <v>0</v>
      </c>
    </row>
    <row r="22" spans="1:17" ht="12" customHeight="1" x14ac:dyDescent="0.25">
      <c r="A22" s="29" t="s">
        <v>140</v>
      </c>
      <c r="B22" s="57"/>
      <c r="C22" s="57">
        <v>0</v>
      </c>
      <c r="D22" s="57">
        <v>0</v>
      </c>
      <c r="E22" s="57">
        <v>0</v>
      </c>
      <c r="F22" s="57">
        <v>0</v>
      </c>
      <c r="G22" s="57">
        <v>0</v>
      </c>
      <c r="H22" s="57">
        <v>0</v>
      </c>
      <c r="I22" s="57">
        <v>0</v>
      </c>
      <c r="J22" s="57">
        <v>0</v>
      </c>
      <c r="K22" s="57">
        <v>0</v>
      </c>
      <c r="L22" s="57">
        <v>0</v>
      </c>
      <c r="M22" s="57">
        <v>0</v>
      </c>
      <c r="N22" s="57">
        <v>0</v>
      </c>
      <c r="O22" s="57">
        <v>0</v>
      </c>
      <c r="P22" s="57">
        <v>0</v>
      </c>
      <c r="Q22" s="57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77">SUM(C25,C28,C30,C39)</f>
        <v>2.2407851048857275</v>
      </c>
      <c r="D24" s="168">
        <f t="shared" ref="D24" si="78">SUM(D25,D28,D30,D39)</f>
        <v>2.258122982379843</v>
      </c>
      <c r="E24" s="168">
        <f t="shared" ref="E24" si="79">SUM(E25,E28,E30,E39)</f>
        <v>3.1175603567982515</v>
      </c>
      <c r="F24" s="168">
        <f t="shared" ref="F24" si="80">SUM(F25,F28,F30,F39)</f>
        <v>2.306601053950474</v>
      </c>
      <c r="G24" s="168">
        <f t="shared" ref="G24" si="81">SUM(G25,G28,G30,G39)</f>
        <v>2.4500080373089963</v>
      </c>
      <c r="H24" s="168">
        <f t="shared" ref="H24" si="82">SUM(H25,H28,H30,H39)</f>
        <v>1.4558828698997617</v>
      </c>
      <c r="I24" s="168">
        <f t="shared" ref="I24" si="83">SUM(I25,I28,I30,I39)</f>
        <v>2.7668386735888482</v>
      </c>
      <c r="J24" s="168">
        <f t="shared" ref="J24" si="84">SUM(J25,J28,J30,J39)</f>
        <v>1.9849990627182414</v>
      </c>
      <c r="K24" s="168">
        <f t="shared" ref="K24" si="85">SUM(K25,K28,K30,K39)</f>
        <v>3.3724795056288381</v>
      </c>
      <c r="L24" s="168">
        <f t="shared" ref="L24" si="86">SUM(L25,L28,L30,L39)</f>
        <v>3.2147239085040149</v>
      </c>
      <c r="M24" s="168">
        <f t="shared" ref="M24" si="87">SUM(M25,M28,M30,M39)</f>
        <v>2.2618784033653636</v>
      </c>
      <c r="N24" s="168">
        <f t="shared" ref="N24" si="88">SUM(N25,N28,N30,N39)</f>
        <v>3.1822091091836464</v>
      </c>
      <c r="O24" s="168">
        <f t="shared" ref="O24" si="89">SUM(O25,O28,O30,O39)</f>
        <v>2.1733532471889005</v>
      </c>
      <c r="P24" s="168">
        <f t="shared" ref="P24" si="90">SUM(P25,P28,P30,P39)</f>
        <v>0.45409825822182787</v>
      </c>
      <c r="Q24" s="168">
        <f t="shared" ref="Q24" si="91">SUM(Q25,Q28,Q30,Q39)</f>
        <v>0.59747395562826622</v>
      </c>
    </row>
    <row r="25" spans="1:17" ht="12.95" customHeight="1" x14ac:dyDescent="0.25">
      <c r="A25" s="158" t="s">
        <v>65</v>
      </c>
      <c r="B25" s="157"/>
      <c r="C25" s="157">
        <f t="shared" ref="C25:Q25" si="92">SUM(C26:C27)</f>
        <v>1.6410492112004778</v>
      </c>
      <c r="D25" s="157">
        <f t="shared" si="92"/>
        <v>1.6119270255213294</v>
      </c>
      <c r="E25" s="157">
        <f t="shared" si="92"/>
        <v>2.3013980609729447</v>
      </c>
      <c r="F25" s="157">
        <f t="shared" si="92"/>
        <v>1.7448590312164485</v>
      </c>
      <c r="G25" s="157">
        <f t="shared" si="92"/>
        <v>1.5515265501159992</v>
      </c>
      <c r="H25" s="157">
        <f t="shared" si="92"/>
        <v>1.1248771757485265</v>
      </c>
      <c r="I25" s="157">
        <f t="shared" si="92"/>
        <v>2.1101896310551025</v>
      </c>
      <c r="J25" s="157">
        <f t="shared" si="92"/>
        <v>1.407297554115813</v>
      </c>
      <c r="K25" s="157">
        <f t="shared" si="92"/>
        <v>2.5011398902228699</v>
      </c>
      <c r="L25" s="157">
        <f t="shared" si="92"/>
        <v>2.3006078454160375</v>
      </c>
      <c r="M25" s="157">
        <f t="shared" si="92"/>
        <v>1.6569728844412721</v>
      </c>
      <c r="N25" s="157">
        <f t="shared" si="92"/>
        <v>2.3349126204625206</v>
      </c>
      <c r="O25" s="157">
        <f t="shared" si="92"/>
        <v>1.5688690845242577</v>
      </c>
      <c r="P25" s="157">
        <f t="shared" si="92"/>
        <v>0.43188942624042087</v>
      </c>
      <c r="Q25" s="157">
        <f t="shared" si="92"/>
        <v>0.55267153166538696</v>
      </c>
    </row>
    <row r="26" spans="1:17" ht="12" customHeight="1" x14ac:dyDescent="0.25">
      <c r="A26" s="23" t="s">
        <v>84</v>
      </c>
      <c r="B26" s="156"/>
      <c r="C26" s="156">
        <v>1.6410492112004778</v>
      </c>
      <c r="D26" s="156">
        <v>1.6119270255213294</v>
      </c>
      <c r="E26" s="156">
        <v>2.3013980609729447</v>
      </c>
      <c r="F26" s="156">
        <v>1.7448590312164485</v>
      </c>
      <c r="G26" s="156">
        <v>1.5515265501159992</v>
      </c>
      <c r="H26" s="156">
        <v>1.1248771757485265</v>
      </c>
      <c r="I26" s="156">
        <v>2.1101896310551025</v>
      </c>
      <c r="J26" s="156">
        <v>1.407297554115813</v>
      </c>
      <c r="K26" s="156">
        <v>2.5011398902228699</v>
      </c>
      <c r="L26" s="156">
        <v>2.3006078454160375</v>
      </c>
      <c r="M26" s="156">
        <v>1.6569728844412721</v>
      </c>
      <c r="N26" s="156">
        <v>2.3349126204625206</v>
      </c>
      <c r="O26" s="156">
        <v>1.5688690845242577</v>
      </c>
      <c r="P26" s="156">
        <v>0.43188942624042087</v>
      </c>
      <c r="Q26" s="156">
        <v>0.55267153166538696</v>
      </c>
    </row>
    <row r="27" spans="1:17" ht="12" customHeight="1" x14ac:dyDescent="0.25">
      <c r="A27" s="23" t="s">
        <v>60</v>
      </c>
      <c r="B27" s="156"/>
      <c r="C27" s="156">
        <v>0</v>
      </c>
      <c r="D27" s="156">
        <v>0</v>
      </c>
      <c r="E27" s="156">
        <v>0</v>
      </c>
      <c r="F27" s="156">
        <v>0</v>
      </c>
      <c r="G27" s="156">
        <v>0</v>
      </c>
      <c r="H27" s="156">
        <v>0</v>
      </c>
      <c r="I27" s="156">
        <v>0</v>
      </c>
      <c r="J27" s="156">
        <v>0</v>
      </c>
      <c r="K27" s="156">
        <v>0</v>
      </c>
      <c r="L27" s="156">
        <v>0</v>
      </c>
      <c r="M27" s="156">
        <v>0</v>
      </c>
      <c r="N27" s="156">
        <v>0</v>
      </c>
      <c r="O27" s="156">
        <v>0</v>
      </c>
      <c r="P27" s="156">
        <v>0</v>
      </c>
      <c r="Q27" s="156">
        <v>0</v>
      </c>
    </row>
    <row r="28" spans="1:17" ht="12.95" customHeight="1" x14ac:dyDescent="0.25">
      <c r="A28" s="158" t="s">
        <v>112</v>
      </c>
      <c r="B28" s="157"/>
      <c r="C28" s="157">
        <f t="shared" ref="C28:Q28" si="93">C29</f>
        <v>0</v>
      </c>
      <c r="D28" s="157">
        <f t="shared" si="93"/>
        <v>0</v>
      </c>
      <c r="E28" s="157">
        <f t="shared" si="93"/>
        <v>0</v>
      </c>
      <c r="F28" s="157">
        <f t="shared" si="93"/>
        <v>0</v>
      </c>
      <c r="G28" s="157">
        <f t="shared" si="93"/>
        <v>0</v>
      </c>
      <c r="H28" s="157">
        <f t="shared" si="93"/>
        <v>0</v>
      </c>
      <c r="I28" s="157">
        <f t="shared" si="93"/>
        <v>0</v>
      </c>
      <c r="J28" s="157">
        <f t="shared" si="93"/>
        <v>0</v>
      </c>
      <c r="K28" s="157">
        <f t="shared" si="93"/>
        <v>0</v>
      </c>
      <c r="L28" s="157">
        <f t="shared" si="93"/>
        <v>0</v>
      </c>
      <c r="M28" s="157">
        <f t="shared" si="93"/>
        <v>0</v>
      </c>
      <c r="N28" s="157">
        <f t="shared" si="93"/>
        <v>0</v>
      </c>
      <c r="O28" s="157">
        <f t="shared" si="93"/>
        <v>0</v>
      </c>
      <c r="P28" s="157">
        <f t="shared" si="93"/>
        <v>0</v>
      </c>
      <c r="Q28" s="157">
        <f t="shared" si="93"/>
        <v>0</v>
      </c>
    </row>
    <row r="29" spans="1:17" ht="12" customHeight="1" x14ac:dyDescent="0.25">
      <c r="A29" s="23" t="s">
        <v>60</v>
      </c>
      <c r="B29" s="156"/>
      <c r="C29" s="156">
        <v>0</v>
      </c>
      <c r="D29" s="156">
        <v>0</v>
      </c>
      <c r="E29" s="156">
        <v>0</v>
      </c>
      <c r="F29" s="156">
        <v>0</v>
      </c>
      <c r="G29" s="156">
        <v>0</v>
      </c>
      <c r="H29" s="156">
        <v>0</v>
      </c>
      <c r="I29" s="156">
        <v>0</v>
      </c>
      <c r="J29" s="156">
        <v>0</v>
      </c>
      <c r="K29" s="156">
        <v>0</v>
      </c>
      <c r="L29" s="156">
        <v>0</v>
      </c>
      <c r="M29" s="156">
        <v>0</v>
      </c>
      <c r="N29" s="156">
        <v>0</v>
      </c>
      <c r="O29" s="156">
        <v>0</v>
      </c>
      <c r="P29" s="156">
        <v>0</v>
      </c>
      <c r="Q29" s="156">
        <v>0</v>
      </c>
    </row>
    <row r="30" spans="1:17" ht="12" customHeight="1" x14ac:dyDescent="0.25">
      <c r="A30" s="158" t="s">
        <v>63</v>
      </c>
      <c r="B30" s="157"/>
      <c r="C30" s="157">
        <f t="shared" ref="C30" si="94">SUM(C31:C32,C35:C36)</f>
        <v>0.205974998519701</v>
      </c>
      <c r="D30" s="157">
        <f t="shared" ref="D30" si="95">SUM(D31:D32,D35:D36)</f>
        <v>0.27324115422510581</v>
      </c>
      <c r="E30" s="157">
        <f t="shared" ref="E30" si="96">SUM(E31:E32,E35:E36)</f>
        <v>0.24621070656421035</v>
      </c>
      <c r="F30" s="157">
        <f t="shared" ref="F30" si="97">SUM(F31:F32,F35:F36)</f>
        <v>4.751241156982286E-2</v>
      </c>
      <c r="G30" s="157">
        <f t="shared" ref="G30" si="98">SUM(G31:G32,G35:G36)</f>
        <v>0.37780932980676851</v>
      </c>
      <c r="H30" s="157">
        <f t="shared" ref="H30" si="99">SUM(H31:H32,H35:H36)</f>
        <v>0.16930193611677463</v>
      </c>
      <c r="I30" s="157">
        <f t="shared" ref="I30" si="100">SUM(I31:I32,I35:I36)</f>
        <v>2.7187026798734099E-2</v>
      </c>
      <c r="J30" s="157">
        <f t="shared" ref="J30" si="101">SUM(J31:J32,J35:J36)</f>
        <v>0.12744245562725193</v>
      </c>
      <c r="K30" s="157">
        <f t="shared" ref="K30" si="102">SUM(K31:K32,K35:K36)</f>
        <v>0.11800814096464712</v>
      </c>
      <c r="L30" s="157">
        <f t="shared" ref="L30" si="103">SUM(L31:L32,L35:L36)</f>
        <v>8.404077554386441E-2</v>
      </c>
      <c r="M30" s="157">
        <f t="shared" ref="M30" si="104">SUM(M31:M32,M35:M36)</f>
        <v>6.4442850215456149E-2</v>
      </c>
      <c r="N30" s="157">
        <f t="shared" ref="N30" si="105">SUM(N31:N32,N35:N36)</f>
        <v>6.1439236671260861E-2</v>
      </c>
      <c r="O30" s="157">
        <f t="shared" ref="O30" si="106">SUM(O31:O32,O35:O36)</f>
        <v>2.3359330096283184E-2</v>
      </c>
      <c r="P30" s="157">
        <f t="shared" ref="P30" si="107">SUM(P31:P32,P35:P36)</f>
        <v>2.2208831981406999E-2</v>
      </c>
      <c r="Q30" s="157">
        <f t="shared" ref="Q30" si="108">SUM(Q31:Q32,Q35:Q36)</f>
        <v>4.4802423962879249E-2</v>
      </c>
    </row>
    <row r="31" spans="1:17" ht="12" customHeight="1" x14ac:dyDescent="0.25">
      <c r="A31" s="167" t="s">
        <v>169</v>
      </c>
      <c r="B31" s="132"/>
      <c r="C31" s="132">
        <v>0.19611516550143024</v>
      </c>
      <c r="D31" s="132">
        <v>0.25518281028604939</v>
      </c>
      <c r="E31" s="132">
        <v>0.22162526256170437</v>
      </c>
      <c r="F31" s="132">
        <v>2.0392317384708807E-2</v>
      </c>
      <c r="G31" s="132">
        <v>0.22547274143050536</v>
      </c>
      <c r="H31" s="132">
        <v>0.13745056854735815</v>
      </c>
      <c r="I31" s="132">
        <v>0</v>
      </c>
      <c r="J31" s="132">
        <v>0.10617557488547241</v>
      </c>
      <c r="K31" s="132">
        <v>8.4548878035689529E-2</v>
      </c>
      <c r="L31" s="132">
        <v>4.5495620621134006E-2</v>
      </c>
      <c r="M31" s="132">
        <v>4.0241418554788265E-2</v>
      </c>
      <c r="N31" s="132">
        <v>2.9310388696752808E-2</v>
      </c>
      <c r="O31" s="132">
        <v>1.5354884401285614E-3</v>
      </c>
      <c r="P31" s="132">
        <v>7.4701550553966734E-3</v>
      </c>
      <c r="Q31" s="132">
        <v>2.8753966441987535E-3</v>
      </c>
    </row>
    <row r="32" spans="1:17" ht="12" customHeight="1" x14ac:dyDescent="0.25">
      <c r="A32" s="167" t="s">
        <v>168</v>
      </c>
      <c r="B32" s="132"/>
      <c r="C32" s="132">
        <f t="shared" ref="C32" si="109">SUM(C33:C34)</f>
        <v>9.8598330182707531E-3</v>
      </c>
      <c r="D32" s="132">
        <f t="shared" ref="D32" si="110">SUM(D33:D34)</f>
        <v>1.8058343939056424E-2</v>
      </c>
      <c r="E32" s="132">
        <f t="shared" ref="E32" si="111">SUM(E33:E34)</f>
        <v>2.4585444002505986E-2</v>
      </c>
      <c r="F32" s="132">
        <f t="shared" ref="F32" si="112">SUM(F33:F34)</f>
        <v>2.7120094185114057E-2</v>
      </c>
      <c r="G32" s="132">
        <f t="shared" ref="G32" si="113">SUM(G33:G34)</f>
        <v>0.15233658837626313</v>
      </c>
      <c r="H32" s="132">
        <f t="shared" ref="H32" si="114">SUM(H33:H34)</f>
        <v>3.1851367569416485E-2</v>
      </c>
      <c r="I32" s="132">
        <f t="shared" ref="I32" si="115">SUM(I33:I34)</f>
        <v>2.7187026798734099E-2</v>
      </c>
      <c r="J32" s="132">
        <f t="shared" ref="J32" si="116">SUM(J33:J34)</f>
        <v>2.1266880741779501E-2</v>
      </c>
      <c r="K32" s="132">
        <f t="shared" ref="K32" si="117">SUM(K33:K34)</f>
        <v>3.3459262928957595E-2</v>
      </c>
      <c r="L32" s="132">
        <f t="shared" ref="L32" si="118">SUM(L33:L34)</f>
        <v>3.8545154922730411E-2</v>
      </c>
      <c r="M32" s="132">
        <f t="shared" ref="M32" si="119">SUM(M33:M34)</f>
        <v>2.4201431660667887E-2</v>
      </c>
      <c r="N32" s="132">
        <f t="shared" ref="N32" si="120">SUM(N33:N34)</f>
        <v>3.2128847974508053E-2</v>
      </c>
      <c r="O32" s="132">
        <f t="shared" ref="O32" si="121">SUM(O33:O34)</f>
        <v>2.1823841656154624E-2</v>
      </c>
      <c r="P32" s="132">
        <f t="shared" ref="P32" si="122">SUM(P33:P34)</f>
        <v>1.4738676926010325E-2</v>
      </c>
      <c r="Q32" s="132">
        <f t="shared" ref="Q32" si="123">SUM(Q33:Q34)</f>
        <v>4.1927027318680497E-2</v>
      </c>
    </row>
    <row r="33" spans="1:17" ht="12" customHeight="1" x14ac:dyDescent="0.25">
      <c r="A33" s="166" t="s">
        <v>57</v>
      </c>
      <c r="B33" s="165"/>
      <c r="C33" s="165">
        <v>9.8598330182707531E-3</v>
      </c>
      <c r="D33" s="165">
        <v>1.8058343939056424E-2</v>
      </c>
      <c r="E33" s="165">
        <v>2.4585444002505986E-2</v>
      </c>
      <c r="F33" s="165">
        <v>2.7120094185114057E-2</v>
      </c>
      <c r="G33" s="165">
        <v>0.15233658837626313</v>
      </c>
      <c r="H33" s="165">
        <v>3.1851367569416485E-2</v>
      </c>
      <c r="I33" s="165">
        <v>2.7187026798734099E-2</v>
      </c>
      <c r="J33" s="165">
        <v>2.1266880741779501E-2</v>
      </c>
      <c r="K33" s="165">
        <v>3.3459262928957595E-2</v>
      </c>
      <c r="L33" s="165">
        <v>3.8545154922730411E-2</v>
      </c>
      <c r="M33" s="165">
        <v>2.4201431660667887E-2</v>
      </c>
      <c r="N33" s="165">
        <v>3.2128847974508053E-2</v>
      </c>
      <c r="O33" s="165">
        <v>2.1823841656154624E-2</v>
      </c>
      <c r="P33" s="165">
        <v>1.4738676926010325E-2</v>
      </c>
      <c r="Q33" s="165">
        <v>4.1927027318680497E-2</v>
      </c>
    </row>
    <row r="34" spans="1:17" ht="12" customHeight="1" x14ac:dyDescent="0.25">
      <c r="A34" s="147" t="s">
        <v>59</v>
      </c>
      <c r="B34" s="164"/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0</v>
      </c>
    </row>
    <row r="35" spans="1:17" ht="12" customHeight="1" x14ac:dyDescent="0.25">
      <c r="A35" s="163" t="s">
        <v>142</v>
      </c>
      <c r="B35" s="162"/>
      <c r="C35" s="162">
        <v>0</v>
      </c>
      <c r="D35" s="162">
        <v>0</v>
      </c>
      <c r="E35" s="162">
        <v>0</v>
      </c>
      <c r="F35" s="162">
        <v>0</v>
      </c>
      <c r="G35" s="162">
        <v>0</v>
      </c>
      <c r="H35" s="162">
        <v>0</v>
      </c>
      <c r="I35" s="162">
        <v>0</v>
      </c>
      <c r="J35" s="162">
        <v>0</v>
      </c>
      <c r="K35" s="162">
        <v>0</v>
      </c>
      <c r="L35" s="162">
        <v>0</v>
      </c>
      <c r="M35" s="162">
        <v>0</v>
      </c>
      <c r="N35" s="162">
        <v>0</v>
      </c>
      <c r="O35" s="162">
        <v>0</v>
      </c>
      <c r="P35" s="162">
        <v>0</v>
      </c>
      <c r="Q35" s="162">
        <v>0</v>
      </c>
    </row>
    <row r="36" spans="1:17" ht="12" customHeight="1" x14ac:dyDescent="0.25">
      <c r="A36" s="161" t="s">
        <v>141</v>
      </c>
      <c r="B36" s="160"/>
      <c r="C36" s="160">
        <f t="shared" ref="C36" si="124">SUM(C37:C38)</f>
        <v>0</v>
      </c>
      <c r="D36" s="160">
        <f t="shared" ref="D36" si="125">SUM(D37:D38)</f>
        <v>0</v>
      </c>
      <c r="E36" s="160">
        <f t="shared" ref="E36" si="126">SUM(E37:E38)</f>
        <v>0</v>
      </c>
      <c r="F36" s="160">
        <f t="shared" ref="F36" si="127">SUM(F37:F38)</f>
        <v>0</v>
      </c>
      <c r="G36" s="160">
        <f t="shared" ref="G36" si="128">SUM(G37:G38)</f>
        <v>0</v>
      </c>
      <c r="H36" s="160">
        <f t="shared" ref="H36" si="129">SUM(H37:H38)</f>
        <v>0</v>
      </c>
      <c r="I36" s="160">
        <f t="shared" ref="I36" si="130">SUM(I37:I38)</f>
        <v>0</v>
      </c>
      <c r="J36" s="160">
        <f t="shared" ref="J36" si="131">SUM(J37:J38)</f>
        <v>0</v>
      </c>
      <c r="K36" s="160">
        <f t="shared" ref="K36" si="132">SUM(K37:K38)</f>
        <v>0</v>
      </c>
      <c r="L36" s="160">
        <f t="shared" ref="L36" si="133">SUM(L37:L38)</f>
        <v>0</v>
      </c>
      <c r="M36" s="160">
        <f t="shared" ref="M36" si="134">SUM(M37:M38)</f>
        <v>0</v>
      </c>
      <c r="N36" s="160">
        <f t="shared" ref="N36" si="135">SUM(N37:N38)</f>
        <v>0</v>
      </c>
      <c r="O36" s="160">
        <f t="shared" ref="O36" si="136">SUM(O37:O38)</f>
        <v>0</v>
      </c>
      <c r="P36" s="160">
        <f t="shared" ref="P36" si="137">SUM(P37:P38)</f>
        <v>0</v>
      </c>
      <c r="Q36" s="160">
        <f t="shared" ref="Q36" si="138">SUM(Q37:Q38)</f>
        <v>0</v>
      </c>
    </row>
    <row r="37" spans="1:17" ht="12" customHeight="1" x14ac:dyDescent="0.25">
      <c r="A37" s="148" t="s">
        <v>60</v>
      </c>
      <c r="B37" s="156"/>
      <c r="C37" s="156">
        <v>0</v>
      </c>
      <c r="D37" s="156">
        <v>0</v>
      </c>
      <c r="E37" s="15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0</v>
      </c>
      <c r="M37" s="156">
        <v>0</v>
      </c>
      <c r="N37" s="156">
        <v>0</v>
      </c>
      <c r="O37" s="156">
        <v>0</v>
      </c>
      <c r="P37" s="156">
        <v>0</v>
      </c>
      <c r="Q37" s="156">
        <v>0</v>
      </c>
    </row>
    <row r="38" spans="1:17" ht="12" customHeight="1" x14ac:dyDescent="0.25">
      <c r="A38" s="148" t="s">
        <v>59</v>
      </c>
      <c r="B38" s="156"/>
      <c r="C38" s="156">
        <v>0</v>
      </c>
      <c r="D38" s="156">
        <v>0</v>
      </c>
      <c r="E38" s="156">
        <v>0</v>
      </c>
      <c r="F38" s="156">
        <v>0</v>
      </c>
      <c r="G38" s="156">
        <v>0</v>
      </c>
      <c r="H38" s="156">
        <v>0</v>
      </c>
      <c r="I38" s="156">
        <v>0</v>
      </c>
      <c r="J38" s="156">
        <v>0</v>
      </c>
      <c r="K38" s="156">
        <v>0</v>
      </c>
      <c r="L38" s="156">
        <v>0</v>
      </c>
      <c r="M38" s="156">
        <v>0</v>
      </c>
      <c r="N38" s="156">
        <v>0</v>
      </c>
      <c r="O38" s="156">
        <v>0</v>
      </c>
      <c r="P38" s="156">
        <v>0</v>
      </c>
      <c r="Q38" s="156">
        <v>0</v>
      </c>
    </row>
    <row r="39" spans="1:17" ht="12" customHeight="1" x14ac:dyDescent="0.25">
      <c r="A39" s="158" t="s">
        <v>62</v>
      </c>
      <c r="B39" s="157"/>
      <c r="C39" s="157">
        <f t="shared" ref="C39" si="139">SUM(C40:C41)</f>
        <v>0.39376089516554885</v>
      </c>
      <c r="D39" s="157">
        <f t="shared" ref="D39" si="140">SUM(D40:D41)</f>
        <v>0.37295480263340763</v>
      </c>
      <c r="E39" s="157">
        <f t="shared" ref="E39" si="141">SUM(E40:E41)</f>
        <v>0.56995158926109624</v>
      </c>
      <c r="F39" s="157">
        <f t="shared" ref="F39" si="142">SUM(F40:F41)</f>
        <v>0.51422961116420263</v>
      </c>
      <c r="G39" s="157">
        <f t="shared" ref="G39" si="143">SUM(G40:G41)</f>
        <v>0.52067215738622863</v>
      </c>
      <c r="H39" s="157">
        <f t="shared" ref="H39" si="144">SUM(H40:H41)</f>
        <v>0.16170375803446047</v>
      </c>
      <c r="I39" s="157">
        <f t="shared" ref="I39" si="145">SUM(I40:I41)</f>
        <v>0.62946201573501159</v>
      </c>
      <c r="J39" s="157">
        <f t="shared" ref="J39" si="146">SUM(J40:J41)</f>
        <v>0.45025905297517643</v>
      </c>
      <c r="K39" s="157">
        <f t="shared" ref="K39" si="147">SUM(K40:K41)</f>
        <v>0.75333147444132098</v>
      </c>
      <c r="L39" s="157">
        <f t="shared" ref="L39" si="148">SUM(L40:L41)</f>
        <v>0.83007528754411275</v>
      </c>
      <c r="M39" s="157">
        <f t="shared" ref="M39" si="149">SUM(M40:M41)</f>
        <v>0.54046266870863535</v>
      </c>
      <c r="N39" s="157">
        <f t="shared" ref="N39" si="150">SUM(N40:N41)</f>
        <v>0.78585725204986523</v>
      </c>
      <c r="O39" s="157">
        <f t="shared" ref="O39" si="151">SUM(O40:O41)</f>
        <v>0.58112483256835989</v>
      </c>
      <c r="P39" s="157">
        <f t="shared" ref="P39" si="152">SUM(P40:P41)</f>
        <v>0</v>
      </c>
      <c r="Q39" s="157">
        <f t="shared" ref="Q39" si="153">SUM(Q40:Q41)</f>
        <v>0</v>
      </c>
    </row>
    <row r="40" spans="1:17" ht="12" customHeight="1" x14ac:dyDescent="0.25">
      <c r="A40" s="23" t="s">
        <v>57</v>
      </c>
      <c r="B40" s="156"/>
      <c r="C40" s="156">
        <v>0.39376089516554885</v>
      </c>
      <c r="D40" s="156">
        <v>0.37295480263340763</v>
      </c>
      <c r="E40" s="156">
        <v>0.56995158926109624</v>
      </c>
      <c r="F40" s="156">
        <v>0.51422961116420263</v>
      </c>
      <c r="G40" s="156">
        <v>0.52067215738622863</v>
      </c>
      <c r="H40" s="156">
        <v>0.16170375803446047</v>
      </c>
      <c r="I40" s="156">
        <v>0.62946201573501159</v>
      </c>
      <c r="J40" s="156">
        <v>0.45025905297517643</v>
      </c>
      <c r="K40" s="156">
        <v>0.75333147444132098</v>
      </c>
      <c r="L40" s="156">
        <v>0.83007528754411275</v>
      </c>
      <c r="M40" s="156">
        <v>0.54046266870863535</v>
      </c>
      <c r="N40" s="156">
        <v>0.78585725204986523</v>
      </c>
      <c r="O40" s="156">
        <v>0.58112483256835989</v>
      </c>
      <c r="P40" s="156">
        <v>0</v>
      </c>
      <c r="Q40" s="156">
        <v>0</v>
      </c>
    </row>
    <row r="41" spans="1:17" ht="12" customHeight="1" x14ac:dyDescent="0.25">
      <c r="A41" s="29" t="s">
        <v>140</v>
      </c>
      <c r="B41" s="57"/>
      <c r="C41" s="57">
        <v>0</v>
      </c>
      <c r="D41" s="57">
        <v>0</v>
      </c>
      <c r="E41" s="57">
        <v>0</v>
      </c>
      <c r="F41" s="57">
        <v>0</v>
      </c>
      <c r="G41" s="57">
        <v>0</v>
      </c>
      <c r="H41" s="57">
        <v>0</v>
      </c>
      <c r="I41" s="57">
        <v>0</v>
      </c>
      <c r="J41" s="57">
        <v>0</v>
      </c>
      <c r="K41" s="57">
        <v>0</v>
      </c>
      <c r="L41" s="57">
        <v>0</v>
      </c>
      <c r="M41" s="57">
        <v>0</v>
      </c>
      <c r="N41" s="57">
        <v>0</v>
      </c>
      <c r="O41" s="57">
        <v>0</v>
      </c>
      <c r="P41" s="57">
        <v>0</v>
      </c>
      <c r="Q41" s="57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154">SUM(C44,C47,C49,C58)</f>
        <v>17.441697968233424</v>
      </c>
      <c r="D43" s="168">
        <f t="shared" ref="D43" si="155">SUM(D44,D47,D49,D58)</f>
        <v>14.296360724102096</v>
      </c>
      <c r="E43" s="168">
        <f t="shared" ref="E43" si="156">SUM(E44,E47,E49,E58)</f>
        <v>15.075501255006118</v>
      </c>
      <c r="F43" s="168">
        <f t="shared" ref="F43" si="157">SUM(F44,F47,F49,F58)</f>
        <v>15.066290172610589</v>
      </c>
      <c r="G43" s="168">
        <f t="shared" ref="G43" si="158">SUM(G44,G47,G49,G58)</f>
        <v>12.417953608536138</v>
      </c>
      <c r="H43" s="168">
        <f t="shared" ref="H43" si="159">SUM(H44,H47,H49,H58)</f>
        <v>7.1815241803594461</v>
      </c>
      <c r="I43" s="168">
        <f t="shared" ref="I43" si="160">SUM(I44,I47,I49,I58)</f>
        <v>1.8935456378961406</v>
      </c>
      <c r="J43" s="168">
        <f t="shared" ref="J43" si="161">SUM(J44,J47,J49,J58)</f>
        <v>13.232735247197546</v>
      </c>
      <c r="K43" s="168">
        <f t="shared" ref="K43" si="162">SUM(K44,K47,K49,K58)</f>
        <v>18.571524644019615</v>
      </c>
      <c r="L43" s="168">
        <f t="shared" ref="L43" si="163">SUM(L44,L47,L49,L58)</f>
        <v>9.0461472375004792</v>
      </c>
      <c r="M43" s="168">
        <f t="shared" ref="M43" si="164">SUM(M44,M47,M49,M58)</f>
        <v>21.779316848329291</v>
      </c>
      <c r="N43" s="168">
        <f t="shared" ref="N43" si="165">SUM(N44,N47,N49,N58)</f>
        <v>16.172961786803572</v>
      </c>
      <c r="O43" s="168">
        <f t="shared" ref="O43" si="166">SUM(O44,O47,O49,O58)</f>
        <v>7.4057817188000783</v>
      </c>
      <c r="P43" s="168">
        <f t="shared" ref="P43" si="167">SUM(P44,P47,P49,P58)</f>
        <v>8.3943246294839486</v>
      </c>
      <c r="Q43" s="168">
        <f t="shared" ref="Q43" si="168">SUM(Q44,Q47,Q49,Q58)</f>
        <v>6.1518574994472983</v>
      </c>
    </row>
    <row r="44" spans="1:17" ht="12.95" customHeight="1" x14ac:dyDescent="0.25">
      <c r="A44" s="158" t="s">
        <v>65</v>
      </c>
      <c r="B44" s="157"/>
      <c r="C44" s="157">
        <f t="shared" ref="C44:Q44" si="169">SUM(C45:C46)</f>
        <v>17.441697968233424</v>
      </c>
      <c r="D44" s="157">
        <f t="shared" si="169"/>
        <v>14.296360724102096</v>
      </c>
      <c r="E44" s="157">
        <f t="shared" si="169"/>
        <v>15.075501255006118</v>
      </c>
      <c r="F44" s="157">
        <f t="shared" si="169"/>
        <v>15.066290172610589</v>
      </c>
      <c r="G44" s="157">
        <f t="shared" si="169"/>
        <v>12.417953608536138</v>
      </c>
      <c r="H44" s="157">
        <f t="shared" si="169"/>
        <v>7.1815241803594461</v>
      </c>
      <c r="I44" s="157">
        <f t="shared" si="169"/>
        <v>1.8935456378961406</v>
      </c>
      <c r="J44" s="157">
        <f t="shared" si="169"/>
        <v>13.232735247197546</v>
      </c>
      <c r="K44" s="157">
        <f t="shared" si="169"/>
        <v>18.571524644019615</v>
      </c>
      <c r="L44" s="157">
        <f t="shared" si="169"/>
        <v>9.0461472375004792</v>
      </c>
      <c r="M44" s="157">
        <f t="shared" si="169"/>
        <v>21.779316848329291</v>
      </c>
      <c r="N44" s="157">
        <f t="shared" si="169"/>
        <v>16.172961786803572</v>
      </c>
      <c r="O44" s="157">
        <f t="shared" si="169"/>
        <v>7.4057817188000783</v>
      </c>
      <c r="P44" s="157">
        <f t="shared" si="169"/>
        <v>8.3943246294839486</v>
      </c>
      <c r="Q44" s="157">
        <f t="shared" si="169"/>
        <v>6.1518574994472983</v>
      </c>
    </row>
    <row r="45" spans="1:17" ht="12" customHeight="1" x14ac:dyDescent="0.25">
      <c r="A45" s="23" t="s">
        <v>166</v>
      </c>
      <c r="B45" s="156"/>
      <c r="C45" s="156">
        <v>17.441697968233424</v>
      </c>
      <c r="D45" s="156">
        <v>14.296360724102096</v>
      </c>
      <c r="E45" s="156">
        <v>15.075501255006118</v>
      </c>
      <c r="F45" s="156">
        <v>15.066290172610589</v>
      </c>
      <c r="G45" s="156">
        <v>12.417953608536138</v>
      </c>
      <c r="H45" s="156">
        <v>7.1815241803594461</v>
      </c>
      <c r="I45" s="156">
        <v>1.8935456378961406</v>
      </c>
      <c r="J45" s="156">
        <v>13.232735247197546</v>
      </c>
      <c r="K45" s="156">
        <v>18.571524644019615</v>
      </c>
      <c r="L45" s="156">
        <v>9.0461472375004792</v>
      </c>
      <c r="M45" s="156">
        <v>21.779316848329291</v>
      </c>
      <c r="N45" s="156">
        <v>16.172961786803572</v>
      </c>
      <c r="O45" s="156">
        <v>7.4057817188000783</v>
      </c>
      <c r="P45" s="156">
        <v>8.3943246294839486</v>
      </c>
      <c r="Q45" s="156">
        <v>6.1518574994472983</v>
      </c>
    </row>
    <row r="46" spans="1:17" ht="12" customHeight="1" x14ac:dyDescent="0.25">
      <c r="A46" s="23" t="s">
        <v>60</v>
      </c>
      <c r="B46" s="156"/>
      <c r="C46" s="156">
        <v>0</v>
      </c>
      <c r="D46" s="156">
        <v>0</v>
      </c>
      <c r="E46" s="156">
        <v>0</v>
      </c>
      <c r="F46" s="156">
        <v>0</v>
      </c>
      <c r="G46" s="156">
        <v>0</v>
      </c>
      <c r="H46" s="156">
        <v>0</v>
      </c>
      <c r="I46" s="156">
        <v>0</v>
      </c>
      <c r="J46" s="156">
        <v>0</v>
      </c>
      <c r="K46" s="156">
        <v>0</v>
      </c>
      <c r="L46" s="156">
        <v>0</v>
      </c>
      <c r="M46" s="156">
        <v>0</v>
      </c>
      <c r="N46" s="156">
        <v>0</v>
      </c>
      <c r="O46" s="156">
        <v>0</v>
      </c>
      <c r="P46" s="156">
        <v>0</v>
      </c>
      <c r="Q46" s="156">
        <v>0</v>
      </c>
    </row>
    <row r="47" spans="1:17" ht="12.95" customHeight="1" x14ac:dyDescent="0.25">
      <c r="A47" s="158" t="s">
        <v>112</v>
      </c>
      <c r="B47" s="157"/>
      <c r="C47" s="157">
        <f t="shared" ref="C47:Q47" si="170">C48</f>
        <v>0</v>
      </c>
      <c r="D47" s="157">
        <f t="shared" si="170"/>
        <v>0</v>
      </c>
      <c r="E47" s="157">
        <f t="shared" si="170"/>
        <v>0</v>
      </c>
      <c r="F47" s="157">
        <f t="shared" si="170"/>
        <v>0</v>
      </c>
      <c r="G47" s="157">
        <f t="shared" si="170"/>
        <v>0</v>
      </c>
      <c r="H47" s="157">
        <f t="shared" si="170"/>
        <v>0</v>
      </c>
      <c r="I47" s="157">
        <f t="shared" si="170"/>
        <v>0</v>
      </c>
      <c r="J47" s="157">
        <f t="shared" si="170"/>
        <v>0</v>
      </c>
      <c r="K47" s="157">
        <f t="shared" si="170"/>
        <v>0</v>
      </c>
      <c r="L47" s="157">
        <f t="shared" si="170"/>
        <v>0</v>
      </c>
      <c r="M47" s="157">
        <f t="shared" si="170"/>
        <v>0</v>
      </c>
      <c r="N47" s="157">
        <f t="shared" si="170"/>
        <v>0</v>
      </c>
      <c r="O47" s="157">
        <f t="shared" si="170"/>
        <v>0</v>
      </c>
      <c r="P47" s="157">
        <f t="shared" si="170"/>
        <v>0</v>
      </c>
      <c r="Q47" s="157">
        <f t="shared" si="170"/>
        <v>0</v>
      </c>
    </row>
    <row r="48" spans="1:17" ht="12" customHeight="1" x14ac:dyDescent="0.25">
      <c r="A48" s="23" t="s">
        <v>60</v>
      </c>
      <c r="B48" s="156"/>
      <c r="C48" s="156">
        <v>0</v>
      </c>
      <c r="D48" s="156">
        <v>0</v>
      </c>
      <c r="E48" s="156">
        <v>0</v>
      </c>
      <c r="F48" s="156">
        <v>0</v>
      </c>
      <c r="G48" s="156">
        <v>0</v>
      </c>
      <c r="H48" s="156">
        <v>0</v>
      </c>
      <c r="I48" s="156">
        <v>0</v>
      </c>
      <c r="J48" s="156">
        <v>0</v>
      </c>
      <c r="K48" s="156">
        <v>0</v>
      </c>
      <c r="L48" s="156">
        <v>0</v>
      </c>
      <c r="M48" s="156">
        <v>0</v>
      </c>
      <c r="N48" s="156">
        <v>0</v>
      </c>
      <c r="O48" s="156">
        <v>0</v>
      </c>
      <c r="P48" s="156">
        <v>0</v>
      </c>
      <c r="Q48" s="156">
        <v>0</v>
      </c>
    </row>
    <row r="49" spans="1:17" ht="12" customHeight="1" x14ac:dyDescent="0.25">
      <c r="A49" s="158" t="s">
        <v>63</v>
      </c>
      <c r="B49" s="157"/>
      <c r="C49" s="157">
        <f t="shared" ref="C49" si="171">SUM(C50:C51,C54:C55)</f>
        <v>0</v>
      </c>
      <c r="D49" s="157">
        <f t="shared" ref="D49" si="172">SUM(D50:D51,D54:D55)</f>
        <v>0</v>
      </c>
      <c r="E49" s="157">
        <f t="shared" ref="E49" si="173">SUM(E50:E51,E54:E55)</f>
        <v>0</v>
      </c>
      <c r="F49" s="157">
        <f t="shared" ref="F49" si="174">SUM(F50:F51,F54:F55)</f>
        <v>0</v>
      </c>
      <c r="G49" s="157">
        <f t="shared" ref="G49" si="175">SUM(G50:G51,G54:G55)</f>
        <v>0</v>
      </c>
      <c r="H49" s="157">
        <f t="shared" ref="H49" si="176">SUM(H50:H51,H54:H55)</f>
        <v>0</v>
      </c>
      <c r="I49" s="157">
        <f t="shared" ref="I49" si="177">SUM(I50:I51,I54:I55)</f>
        <v>0</v>
      </c>
      <c r="J49" s="157">
        <f t="shared" ref="J49" si="178">SUM(J50:J51,J54:J55)</f>
        <v>0</v>
      </c>
      <c r="K49" s="157">
        <f t="shared" ref="K49" si="179">SUM(K50:K51,K54:K55)</f>
        <v>0</v>
      </c>
      <c r="L49" s="157">
        <f t="shared" ref="L49" si="180">SUM(L50:L51,L54:L55)</f>
        <v>0</v>
      </c>
      <c r="M49" s="157">
        <f t="shared" ref="M49" si="181">SUM(M50:M51,M54:M55)</f>
        <v>0</v>
      </c>
      <c r="N49" s="157">
        <f t="shared" ref="N49" si="182">SUM(N50:N51,N54:N55)</f>
        <v>0</v>
      </c>
      <c r="O49" s="157">
        <f t="shared" ref="O49" si="183">SUM(O50:O51,O54:O55)</f>
        <v>0</v>
      </c>
      <c r="P49" s="157">
        <f t="shared" ref="P49" si="184">SUM(P50:P51,P54:P55)</f>
        <v>0</v>
      </c>
      <c r="Q49" s="157">
        <f t="shared" ref="Q49" si="185">SUM(Q50:Q51,Q54:Q55)</f>
        <v>0</v>
      </c>
    </row>
    <row r="50" spans="1:17" ht="12" customHeight="1" x14ac:dyDescent="0.25">
      <c r="A50" s="167" t="s">
        <v>165</v>
      </c>
      <c r="B50" s="132"/>
      <c r="C50" s="132">
        <v>0</v>
      </c>
      <c r="D50" s="132">
        <v>0</v>
      </c>
      <c r="E50" s="132">
        <v>0</v>
      </c>
      <c r="F50" s="132">
        <v>0</v>
      </c>
      <c r="G50" s="132">
        <v>0</v>
      </c>
      <c r="H50" s="132">
        <v>0</v>
      </c>
      <c r="I50" s="132">
        <v>0</v>
      </c>
      <c r="J50" s="132">
        <v>0</v>
      </c>
      <c r="K50" s="132">
        <v>0</v>
      </c>
      <c r="L50" s="132">
        <v>0</v>
      </c>
      <c r="M50" s="132">
        <v>0</v>
      </c>
      <c r="N50" s="132">
        <v>0</v>
      </c>
      <c r="O50" s="132">
        <v>0</v>
      </c>
      <c r="P50" s="132">
        <v>0</v>
      </c>
      <c r="Q50" s="132">
        <v>0</v>
      </c>
    </row>
    <row r="51" spans="1:17" ht="12" customHeight="1" x14ac:dyDescent="0.25">
      <c r="A51" s="167" t="s">
        <v>164</v>
      </c>
      <c r="B51" s="132"/>
      <c r="C51" s="132">
        <f t="shared" ref="C51" si="186">SUM(C52:C53)</f>
        <v>0</v>
      </c>
      <c r="D51" s="132">
        <f t="shared" ref="D51" si="187">SUM(D52:D53)</f>
        <v>0</v>
      </c>
      <c r="E51" s="132">
        <f t="shared" ref="E51" si="188">SUM(E52:E53)</f>
        <v>0</v>
      </c>
      <c r="F51" s="132">
        <f t="shared" ref="F51" si="189">SUM(F52:F53)</f>
        <v>0</v>
      </c>
      <c r="G51" s="132">
        <f t="shared" ref="G51" si="190">SUM(G52:G53)</f>
        <v>0</v>
      </c>
      <c r="H51" s="132">
        <f t="shared" ref="H51" si="191">SUM(H52:H53)</f>
        <v>0</v>
      </c>
      <c r="I51" s="132">
        <f t="shared" ref="I51" si="192">SUM(I52:I53)</f>
        <v>0</v>
      </c>
      <c r="J51" s="132">
        <f t="shared" ref="J51" si="193">SUM(J52:J53)</f>
        <v>0</v>
      </c>
      <c r="K51" s="132">
        <f t="shared" ref="K51" si="194">SUM(K52:K53)</f>
        <v>0</v>
      </c>
      <c r="L51" s="132">
        <f t="shared" ref="L51" si="195">SUM(L52:L53)</f>
        <v>0</v>
      </c>
      <c r="M51" s="132">
        <f t="shared" ref="M51" si="196">SUM(M52:M53)</f>
        <v>0</v>
      </c>
      <c r="N51" s="132">
        <f t="shared" ref="N51" si="197">SUM(N52:N53)</f>
        <v>0</v>
      </c>
      <c r="O51" s="132">
        <f t="shared" ref="O51" si="198">SUM(O52:O53)</f>
        <v>0</v>
      </c>
      <c r="P51" s="132">
        <f t="shared" ref="P51" si="199">SUM(P52:P53)</f>
        <v>0</v>
      </c>
      <c r="Q51" s="132">
        <f t="shared" ref="Q51" si="200">SUM(Q52:Q53)</f>
        <v>0</v>
      </c>
    </row>
    <row r="52" spans="1:17" ht="12" customHeight="1" x14ac:dyDescent="0.25">
      <c r="A52" s="166" t="s">
        <v>163</v>
      </c>
      <c r="B52" s="165"/>
      <c r="C52" s="165">
        <v>0</v>
      </c>
      <c r="D52" s="165">
        <v>0</v>
      </c>
      <c r="E52" s="165">
        <v>0</v>
      </c>
      <c r="F52" s="165">
        <v>0</v>
      </c>
      <c r="G52" s="165">
        <v>0</v>
      </c>
      <c r="H52" s="165">
        <v>0</v>
      </c>
      <c r="I52" s="165">
        <v>0</v>
      </c>
      <c r="J52" s="165">
        <v>0</v>
      </c>
      <c r="K52" s="165">
        <v>0</v>
      </c>
      <c r="L52" s="165">
        <v>0</v>
      </c>
      <c r="M52" s="165">
        <v>0</v>
      </c>
      <c r="N52" s="165">
        <v>0</v>
      </c>
      <c r="O52" s="165">
        <v>0</v>
      </c>
      <c r="P52" s="165">
        <v>0</v>
      </c>
      <c r="Q52" s="165">
        <v>0</v>
      </c>
    </row>
    <row r="53" spans="1:17" ht="12" customHeight="1" x14ac:dyDescent="0.25">
      <c r="A53" s="147" t="s">
        <v>59</v>
      </c>
      <c r="B53" s="164"/>
      <c r="C53" s="164">
        <v>0</v>
      </c>
      <c r="D53" s="164">
        <v>0</v>
      </c>
      <c r="E53" s="164">
        <v>0</v>
      </c>
      <c r="F53" s="164">
        <v>0</v>
      </c>
      <c r="G53" s="164">
        <v>0</v>
      </c>
      <c r="H53" s="164">
        <v>0</v>
      </c>
      <c r="I53" s="164">
        <v>0</v>
      </c>
      <c r="J53" s="164">
        <v>0</v>
      </c>
      <c r="K53" s="164">
        <v>0</v>
      </c>
      <c r="L53" s="164">
        <v>0</v>
      </c>
      <c r="M53" s="164">
        <v>0</v>
      </c>
      <c r="N53" s="164">
        <v>0</v>
      </c>
      <c r="O53" s="164">
        <v>0</v>
      </c>
      <c r="P53" s="164">
        <v>0</v>
      </c>
      <c r="Q53" s="164">
        <v>0</v>
      </c>
    </row>
    <row r="54" spans="1:17" ht="12" customHeight="1" x14ac:dyDescent="0.25">
      <c r="A54" s="163" t="s">
        <v>142</v>
      </c>
      <c r="B54" s="162"/>
      <c r="C54" s="162">
        <v>0</v>
      </c>
      <c r="D54" s="162">
        <v>0</v>
      </c>
      <c r="E54" s="162">
        <v>0</v>
      </c>
      <c r="F54" s="162">
        <v>0</v>
      </c>
      <c r="G54" s="162">
        <v>0</v>
      </c>
      <c r="H54" s="162">
        <v>0</v>
      </c>
      <c r="I54" s="162">
        <v>0</v>
      </c>
      <c r="J54" s="162">
        <v>0</v>
      </c>
      <c r="K54" s="162">
        <v>0</v>
      </c>
      <c r="L54" s="162">
        <v>0</v>
      </c>
      <c r="M54" s="162">
        <v>0</v>
      </c>
      <c r="N54" s="162">
        <v>0</v>
      </c>
      <c r="O54" s="162">
        <v>0</v>
      </c>
      <c r="P54" s="162">
        <v>0</v>
      </c>
      <c r="Q54" s="162">
        <v>0</v>
      </c>
    </row>
    <row r="55" spans="1:17" ht="12" customHeight="1" x14ac:dyDescent="0.25">
      <c r="A55" s="161" t="s">
        <v>141</v>
      </c>
      <c r="B55" s="160"/>
      <c r="C55" s="160">
        <f t="shared" ref="C55" si="201">SUM(C56:C57)</f>
        <v>0</v>
      </c>
      <c r="D55" s="160">
        <f t="shared" ref="D55" si="202">SUM(D56:D57)</f>
        <v>0</v>
      </c>
      <c r="E55" s="160">
        <f t="shared" ref="E55" si="203">SUM(E56:E57)</f>
        <v>0</v>
      </c>
      <c r="F55" s="160">
        <f t="shared" ref="F55" si="204">SUM(F56:F57)</f>
        <v>0</v>
      </c>
      <c r="G55" s="160">
        <f t="shared" ref="G55" si="205">SUM(G56:G57)</f>
        <v>0</v>
      </c>
      <c r="H55" s="160">
        <f t="shared" ref="H55" si="206">SUM(H56:H57)</f>
        <v>0</v>
      </c>
      <c r="I55" s="160">
        <f t="shared" ref="I55" si="207">SUM(I56:I57)</f>
        <v>0</v>
      </c>
      <c r="J55" s="160">
        <f t="shared" ref="J55" si="208">SUM(J56:J57)</f>
        <v>0</v>
      </c>
      <c r="K55" s="160">
        <f t="shared" ref="K55" si="209">SUM(K56:K57)</f>
        <v>0</v>
      </c>
      <c r="L55" s="160">
        <f t="shared" ref="L55" si="210">SUM(L56:L57)</f>
        <v>0</v>
      </c>
      <c r="M55" s="160">
        <f t="shared" ref="M55" si="211">SUM(M56:M57)</f>
        <v>0</v>
      </c>
      <c r="N55" s="160">
        <f t="shared" ref="N55" si="212">SUM(N56:N57)</f>
        <v>0</v>
      </c>
      <c r="O55" s="160">
        <f t="shared" ref="O55" si="213">SUM(O56:O57)</f>
        <v>0</v>
      </c>
      <c r="P55" s="160">
        <f t="shared" ref="P55" si="214">SUM(P56:P57)</f>
        <v>0</v>
      </c>
      <c r="Q55" s="160">
        <f t="shared" ref="Q55" si="215">SUM(Q56:Q57)</f>
        <v>0</v>
      </c>
    </row>
    <row r="56" spans="1:17" ht="12" customHeight="1" x14ac:dyDescent="0.25">
      <c r="A56" s="148" t="s">
        <v>60</v>
      </c>
      <c r="B56" s="156"/>
      <c r="C56" s="156">
        <v>0</v>
      </c>
      <c r="D56" s="156">
        <v>0</v>
      </c>
      <c r="E56" s="156">
        <v>0</v>
      </c>
      <c r="F56" s="156">
        <v>0</v>
      </c>
      <c r="G56" s="156">
        <v>0</v>
      </c>
      <c r="H56" s="156">
        <v>0</v>
      </c>
      <c r="I56" s="156">
        <v>0</v>
      </c>
      <c r="J56" s="156">
        <v>0</v>
      </c>
      <c r="K56" s="156">
        <v>0</v>
      </c>
      <c r="L56" s="156">
        <v>0</v>
      </c>
      <c r="M56" s="156">
        <v>0</v>
      </c>
      <c r="N56" s="156">
        <v>0</v>
      </c>
      <c r="O56" s="156">
        <v>0</v>
      </c>
      <c r="P56" s="156">
        <v>0</v>
      </c>
      <c r="Q56" s="156">
        <v>0</v>
      </c>
    </row>
    <row r="57" spans="1:17" ht="12" customHeight="1" x14ac:dyDescent="0.25">
      <c r="A57" s="148" t="s">
        <v>59</v>
      </c>
      <c r="B57" s="156"/>
      <c r="C57" s="156">
        <v>0</v>
      </c>
      <c r="D57" s="156">
        <v>0</v>
      </c>
      <c r="E57" s="156">
        <v>0</v>
      </c>
      <c r="F57" s="156">
        <v>0</v>
      </c>
      <c r="G57" s="156">
        <v>0</v>
      </c>
      <c r="H57" s="156">
        <v>0</v>
      </c>
      <c r="I57" s="156">
        <v>0</v>
      </c>
      <c r="J57" s="156">
        <v>0</v>
      </c>
      <c r="K57" s="156">
        <v>0</v>
      </c>
      <c r="L57" s="156">
        <v>0</v>
      </c>
      <c r="M57" s="156">
        <v>0</v>
      </c>
      <c r="N57" s="156">
        <v>0</v>
      </c>
      <c r="O57" s="156">
        <v>0</v>
      </c>
      <c r="P57" s="156">
        <v>0</v>
      </c>
      <c r="Q57" s="156">
        <v>0</v>
      </c>
    </row>
    <row r="58" spans="1:17" ht="12" customHeight="1" x14ac:dyDescent="0.25">
      <c r="A58" s="158" t="s">
        <v>62</v>
      </c>
      <c r="B58" s="157"/>
      <c r="C58" s="157">
        <f t="shared" ref="C58" si="216">SUM(C59:C60)</f>
        <v>0</v>
      </c>
      <c r="D58" s="157">
        <f t="shared" ref="D58" si="217">SUM(D59:D60)</f>
        <v>0</v>
      </c>
      <c r="E58" s="157">
        <f t="shared" ref="E58" si="218">SUM(E59:E60)</f>
        <v>0</v>
      </c>
      <c r="F58" s="157">
        <f t="shared" ref="F58" si="219">SUM(F59:F60)</f>
        <v>0</v>
      </c>
      <c r="G58" s="157">
        <f t="shared" ref="G58" si="220">SUM(G59:G60)</f>
        <v>0</v>
      </c>
      <c r="H58" s="157">
        <f t="shared" ref="H58" si="221">SUM(H59:H60)</f>
        <v>0</v>
      </c>
      <c r="I58" s="157">
        <f t="shared" ref="I58" si="222">SUM(I59:I60)</f>
        <v>0</v>
      </c>
      <c r="J58" s="157">
        <f t="shared" ref="J58" si="223">SUM(J59:J60)</f>
        <v>0</v>
      </c>
      <c r="K58" s="157">
        <f t="shared" ref="K58" si="224">SUM(K59:K60)</f>
        <v>0</v>
      </c>
      <c r="L58" s="157">
        <f t="shared" ref="L58" si="225">SUM(L59:L60)</f>
        <v>0</v>
      </c>
      <c r="M58" s="157">
        <f t="shared" ref="M58" si="226">SUM(M59:M60)</f>
        <v>0</v>
      </c>
      <c r="N58" s="157">
        <f t="shared" ref="N58" si="227">SUM(N59:N60)</f>
        <v>0</v>
      </c>
      <c r="O58" s="157">
        <f t="shared" ref="O58" si="228">SUM(O59:O60)</f>
        <v>0</v>
      </c>
      <c r="P58" s="157">
        <f t="shared" ref="P58" si="229">SUM(P59:P60)</f>
        <v>0</v>
      </c>
      <c r="Q58" s="157">
        <f t="shared" ref="Q58" si="230">SUM(Q59:Q60)</f>
        <v>0</v>
      </c>
    </row>
    <row r="59" spans="1:17" ht="12" customHeight="1" x14ac:dyDescent="0.25">
      <c r="A59" s="23" t="s">
        <v>57</v>
      </c>
      <c r="B59" s="156"/>
      <c r="C59" s="156">
        <v>0</v>
      </c>
      <c r="D59" s="156">
        <v>0</v>
      </c>
      <c r="E59" s="156">
        <v>0</v>
      </c>
      <c r="F59" s="156">
        <v>0</v>
      </c>
      <c r="G59" s="156">
        <v>0</v>
      </c>
      <c r="H59" s="156">
        <v>0</v>
      </c>
      <c r="I59" s="156">
        <v>0</v>
      </c>
      <c r="J59" s="156">
        <v>0</v>
      </c>
      <c r="K59" s="156">
        <v>0</v>
      </c>
      <c r="L59" s="156">
        <v>0</v>
      </c>
      <c r="M59" s="156">
        <v>0</v>
      </c>
      <c r="N59" s="156">
        <v>0</v>
      </c>
      <c r="O59" s="156">
        <v>0</v>
      </c>
      <c r="P59" s="156">
        <v>0</v>
      </c>
      <c r="Q59" s="156">
        <v>0</v>
      </c>
    </row>
    <row r="60" spans="1:17" ht="12" customHeight="1" x14ac:dyDescent="0.25">
      <c r="A60" s="29" t="s">
        <v>140</v>
      </c>
      <c r="B60" s="57"/>
      <c r="C60" s="57">
        <v>0</v>
      </c>
      <c r="D60" s="57">
        <v>0</v>
      </c>
      <c r="E60" s="57">
        <v>0</v>
      </c>
      <c r="F60" s="57">
        <v>0</v>
      </c>
      <c r="G60" s="57">
        <v>0</v>
      </c>
      <c r="H60" s="57">
        <v>0</v>
      </c>
      <c r="I60" s="57">
        <v>0</v>
      </c>
      <c r="J60" s="57">
        <v>0</v>
      </c>
      <c r="K60" s="57">
        <v>0</v>
      </c>
      <c r="L60" s="57">
        <v>0</v>
      </c>
      <c r="M60" s="57">
        <v>0</v>
      </c>
      <c r="N60" s="57">
        <v>0</v>
      </c>
      <c r="O60" s="57">
        <v>0</v>
      </c>
      <c r="P60" s="57">
        <v>0</v>
      </c>
      <c r="Q60" s="57"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231">SUM(C63,C66,C68,C77)</f>
        <v>0</v>
      </c>
      <c r="D62" s="168">
        <f t="shared" ref="D62" si="232">SUM(D63,D66,D68,D77)</f>
        <v>0</v>
      </c>
      <c r="E62" s="168">
        <f t="shared" ref="E62" si="233">SUM(E63,E66,E68,E77)</f>
        <v>0</v>
      </c>
      <c r="F62" s="168">
        <f t="shared" ref="F62" si="234">SUM(F63,F66,F68,F77)</f>
        <v>0</v>
      </c>
      <c r="G62" s="168">
        <f t="shared" ref="G62" si="235">SUM(G63,G66,G68,G77)</f>
        <v>0</v>
      </c>
      <c r="H62" s="168">
        <f t="shared" ref="H62" si="236">SUM(H63,H66,H68,H77)</f>
        <v>0</v>
      </c>
      <c r="I62" s="168">
        <f t="shared" ref="I62" si="237">SUM(I63,I66,I68,I77)</f>
        <v>0</v>
      </c>
      <c r="J62" s="168">
        <f t="shared" ref="J62" si="238">SUM(J63,J66,J68,J77)</f>
        <v>0</v>
      </c>
      <c r="K62" s="168">
        <f t="shared" ref="K62" si="239">SUM(K63,K66,K68,K77)</f>
        <v>0</v>
      </c>
      <c r="L62" s="168">
        <f t="shared" ref="L62" si="240">SUM(L63,L66,L68,L77)</f>
        <v>0</v>
      </c>
      <c r="M62" s="168">
        <f t="shared" ref="M62" si="241">SUM(M63,M66,M68,M77)</f>
        <v>0</v>
      </c>
      <c r="N62" s="168">
        <f t="shared" ref="N62" si="242">SUM(N63,N66,N68,N77)</f>
        <v>0</v>
      </c>
      <c r="O62" s="168">
        <f t="shared" ref="O62" si="243">SUM(O63,O66,O68,O77)</f>
        <v>0</v>
      </c>
      <c r="P62" s="168">
        <f t="shared" ref="P62" si="244">SUM(P63,P66,P68,P77)</f>
        <v>0</v>
      </c>
      <c r="Q62" s="168">
        <f t="shared" ref="Q62" si="245">SUM(Q63,Q66,Q68,Q77)</f>
        <v>0</v>
      </c>
    </row>
    <row r="63" spans="1:17" ht="12.95" customHeight="1" x14ac:dyDescent="0.25">
      <c r="A63" s="158" t="s">
        <v>65</v>
      </c>
      <c r="B63" s="157"/>
      <c r="C63" s="157">
        <f t="shared" ref="C63:Q63" si="246">SUM(C64:C65)</f>
        <v>0</v>
      </c>
      <c r="D63" s="157">
        <f t="shared" si="246"/>
        <v>0</v>
      </c>
      <c r="E63" s="157">
        <f t="shared" si="246"/>
        <v>0</v>
      </c>
      <c r="F63" s="157">
        <f t="shared" si="246"/>
        <v>0</v>
      </c>
      <c r="G63" s="157">
        <f t="shared" si="246"/>
        <v>0</v>
      </c>
      <c r="H63" s="157">
        <f t="shared" si="246"/>
        <v>0</v>
      </c>
      <c r="I63" s="157">
        <f t="shared" si="246"/>
        <v>0</v>
      </c>
      <c r="J63" s="157">
        <f t="shared" si="246"/>
        <v>0</v>
      </c>
      <c r="K63" s="157">
        <f t="shared" si="246"/>
        <v>0</v>
      </c>
      <c r="L63" s="157">
        <f t="shared" si="246"/>
        <v>0</v>
      </c>
      <c r="M63" s="157">
        <f t="shared" si="246"/>
        <v>0</v>
      </c>
      <c r="N63" s="157">
        <f t="shared" si="246"/>
        <v>0</v>
      </c>
      <c r="O63" s="157">
        <f t="shared" si="246"/>
        <v>0</v>
      </c>
      <c r="P63" s="157">
        <f t="shared" si="246"/>
        <v>0</v>
      </c>
      <c r="Q63" s="157">
        <f t="shared" si="246"/>
        <v>0</v>
      </c>
    </row>
    <row r="64" spans="1:17" ht="12" customHeight="1" x14ac:dyDescent="0.25">
      <c r="A64" s="23" t="s">
        <v>161</v>
      </c>
      <c r="B64" s="156"/>
      <c r="C64" s="156">
        <v>0</v>
      </c>
      <c r="D64" s="156">
        <v>0</v>
      </c>
      <c r="E64" s="156">
        <v>0</v>
      </c>
      <c r="F64" s="156">
        <v>0</v>
      </c>
      <c r="G64" s="156">
        <v>0</v>
      </c>
      <c r="H64" s="156">
        <v>0</v>
      </c>
      <c r="I64" s="156">
        <v>0</v>
      </c>
      <c r="J64" s="156">
        <v>0</v>
      </c>
      <c r="K64" s="156">
        <v>0</v>
      </c>
      <c r="L64" s="156">
        <v>0</v>
      </c>
      <c r="M64" s="156">
        <v>0</v>
      </c>
      <c r="N64" s="156">
        <v>0</v>
      </c>
      <c r="O64" s="156">
        <v>0</v>
      </c>
      <c r="P64" s="156">
        <v>0</v>
      </c>
      <c r="Q64" s="156">
        <v>0</v>
      </c>
    </row>
    <row r="65" spans="1:17" ht="12" customHeight="1" x14ac:dyDescent="0.25">
      <c r="A65" s="23" t="s">
        <v>60</v>
      </c>
      <c r="B65" s="156"/>
      <c r="C65" s="156">
        <v>0</v>
      </c>
      <c r="D65" s="156">
        <v>0</v>
      </c>
      <c r="E65" s="156">
        <v>0</v>
      </c>
      <c r="F65" s="156">
        <v>0</v>
      </c>
      <c r="G65" s="156">
        <v>0</v>
      </c>
      <c r="H65" s="156">
        <v>0</v>
      </c>
      <c r="I65" s="156">
        <v>0</v>
      </c>
      <c r="J65" s="156">
        <v>0</v>
      </c>
      <c r="K65" s="156">
        <v>0</v>
      </c>
      <c r="L65" s="156">
        <v>0</v>
      </c>
      <c r="M65" s="156">
        <v>0</v>
      </c>
      <c r="N65" s="156">
        <v>0</v>
      </c>
      <c r="O65" s="156">
        <v>0</v>
      </c>
      <c r="P65" s="156">
        <v>0</v>
      </c>
      <c r="Q65" s="156">
        <v>0</v>
      </c>
    </row>
    <row r="66" spans="1:17" ht="12.95" customHeight="1" x14ac:dyDescent="0.25">
      <c r="A66" s="158" t="s">
        <v>112</v>
      </c>
      <c r="B66" s="157"/>
      <c r="C66" s="157">
        <f t="shared" ref="C66:Q66" si="247">C67</f>
        <v>0</v>
      </c>
      <c r="D66" s="157">
        <f t="shared" si="247"/>
        <v>0</v>
      </c>
      <c r="E66" s="157">
        <f t="shared" si="247"/>
        <v>0</v>
      </c>
      <c r="F66" s="157">
        <f t="shared" si="247"/>
        <v>0</v>
      </c>
      <c r="G66" s="157">
        <f t="shared" si="247"/>
        <v>0</v>
      </c>
      <c r="H66" s="157">
        <f t="shared" si="247"/>
        <v>0</v>
      </c>
      <c r="I66" s="157">
        <f t="shared" si="247"/>
        <v>0</v>
      </c>
      <c r="J66" s="157">
        <f t="shared" si="247"/>
        <v>0</v>
      </c>
      <c r="K66" s="157">
        <f t="shared" si="247"/>
        <v>0</v>
      </c>
      <c r="L66" s="157">
        <f t="shared" si="247"/>
        <v>0</v>
      </c>
      <c r="M66" s="157">
        <f t="shared" si="247"/>
        <v>0</v>
      </c>
      <c r="N66" s="157">
        <f t="shared" si="247"/>
        <v>0</v>
      </c>
      <c r="O66" s="157">
        <f t="shared" si="247"/>
        <v>0</v>
      </c>
      <c r="P66" s="157">
        <f t="shared" si="247"/>
        <v>0</v>
      </c>
      <c r="Q66" s="157">
        <f t="shared" si="247"/>
        <v>0</v>
      </c>
    </row>
    <row r="67" spans="1:17" ht="12" customHeight="1" x14ac:dyDescent="0.25">
      <c r="A67" s="23" t="s">
        <v>60</v>
      </c>
      <c r="B67" s="156"/>
      <c r="C67" s="156">
        <v>0</v>
      </c>
      <c r="D67" s="156">
        <v>0</v>
      </c>
      <c r="E67" s="156">
        <v>0</v>
      </c>
      <c r="F67" s="156">
        <v>0</v>
      </c>
      <c r="G67" s="156">
        <v>0</v>
      </c>
      <c r="H67" s="156">
        <v>0</v>
      </c>
      <c r="I67" s="156">
        <v>0</v>
      </c>
      <c r="J67" s="156">
        <v>0</v>
      </c>
      <c r="K67" s="156">
        <v>0</v>
      </c>
      <c r="L67" s="156">
        <v>0</v>
      </c>
      <c r="M67" s="156">
        <v>0</v>
      </c>
      <c r="N67" s="156">
        <v>0</v>
      </c>
      <c r="O67" s="156">
        <v>0</v>
      </c>
      <c r="P67" s="156">
        <v>0</v>
      </c>
      <c r="Q67" s="156">
        <v>0</v>
      </c>
    </row>
    <row r="68" spans="1:17" ht="12" customHeight="1" x14ac:dyDescent="0.25">
      <c r="A68" s="158" t="s">
        <v>63</v>
      </c>
      <c r="B68" s="157"/>
      <c r="C68" s="157">
        <f t="shared" ref="C68" si="248">SUM(C69:C70,C73:C74)</f>
        <v>0</v>
      </c>
      <c r="D68" s="157">
        <f t="shared" ref="D68" si="249">SUM(D69:D70,D73:D74)</f>
        <v>0</v>
      </c>
      <c r="E68" s="157">
        <f t="shared" ref="E68" si="250">SUM(E69:E70,E73:E74)</f>
        <v>0</v>
      </c>
      <c r="F68" s="157">
        <f t="shared" ref="F68" si="251">SUM(F69:F70,F73:F74)</f>
        <v>0</v>
      </c>
      <c r="G68" s="157">
        <f t="shared" ref="G68" si="252">SUM(G69:G70,G73:G74)</f>
        <v>0</v>
      </c>
      <c r="H68" s="157">
        <f t="shared" ref="H68" si="253">SUM(H69:H70,H73:H74)</f>
        <v>0</v>
      </c>
      <c r="I68" s="157">
        <f t="shared" ref="I68" si="254">SUM(I69:I70,I73:I74)</f>
        <v>0</v>
      </c>
      <c r="J68" s="157">
        <f t="shared" ref="J68" si="255">SUM(J69:J70,J73:J74)</f>
        <v>0</v>
      </c>
      <c r="K68" s="157">
        <f t="shared" ref="K68" si="256">SUM(K69:K70,K73:K74)</f>
        <v>0</v>
      </c>
      <c r="L68" s="157">
        <f t="shared" ref="L68" si="257">SUM(L69:L70,L73:L74)</f>
        <v>0</v>
      </c>
      <c r="M68" s="157">
        <f t="shared" ref="M68" si="258">SUM(M69:M70,M73:M74)</f>
        <v>0</v>
      </c>
      <c r="N68" s="157">
        <f t="shared" ref="N68" si="259">SUM(N69:N70,N73:N74)</f>
        <v>0</v>
      </c>
      <c r="O68" s="157">
        <f t="shared" ref="O68" si="260">SUM(O69:O70,O73:O74)</f>
        <v>0</v>
      </c>
      <c r="P68" s="157">
        <f t="shared" ref="P68" si="261">SUM(P69:P70,P73:P74)</f>
        <v>0</v>
      </c>
      <c r="Q68" s="157">
        <f t="shared" ref="Q68" si="262">SUM(Q69:Q70,Q73:Q74)</f>
        <v>0</v>
      </c>
    </row>
    <row r="69" spans="1:17" ht="12" customHeight="1" x14ac:dyDescent="0.25">
      <c r="A69" s="167" t="s">
        <v>160</v>
      </c>
      <c r="B69" s="132"/>
      <c r="C69" s="132">
        <v>0</v>
      </c>
      <c r="D69" s="132">
        <v>0</v>
      </c>
      <c r="E69" s="132">
        <v>0</v>
      </c>
      <c r="F69" s="132">
        <v>0</v>
      </c>
      <c r="G69" s="132">
        <v>0</v>
      </c>
      <c r="H69" s="132">
        <v>0</v>
      </c>
      <c r="I69" s="132">
        <v>0</v>
      </c>
      <c r="J69" s="132">
        <v>0</v>
      </c>
      <c r="K69" s="132">
        <v>0</v>
      </c>
      <c r="L69" s="132">
        <v>0</v>
      </c>
      <c r="M69" s="132">
        <v>0</v>
      </c>
      <c r="N69" s="132">
        <v>0</v>
      </c>
      <c r="O69" s="132">
        <v>0</v>
      </c>
      <c r="P69" s="132">
        <v>0</v>
      </c>
      <c r="Q69" s="132">
        <v>0</v>
      </c>
    </row>
    <row r="70" spans="1:17" ht="12" customHeight="1" x14ac:dyDescent="0.25">
      <c r="A70" s="167" t="s">
        <v>159</v>
      </c>
      <c r="B70" s="132"/>
      <c r="C70" s="132">
        <f t="shared" ref="C70" si="263">SUM(C71:C72)</f>
        <v>0</v>
      </c>
      <c r="D70" s="132">
        <f t="shared" ref="D70" si="264">SUM(D71:D72)</f>
        <v>0</v>
      </c>
      <c r="E70" s="132">
        <f t="shared" ref="E70" si="265">SUM(E71:E72)</f>
        <v>0</v>
      </c>
      <c r="F70" s="132">
        <f t="shared" ref="F70" si="266">SUM(F71:F72)</f>
        <v>0</v>
      </c>
      <c r="G70" s="132">
        <f t="shared" ref="G70" si="267">SUM(G71:G72)</f>
        <v>0</v>
      </c>
      <c r="H70" s="132">
        <f t="shared" ref="H70" si="268">SUM(H71:H72)</f>
        <v>0</v>
      </c>
      <c r="I70" s="132">
        <f t="shared" ref="I70" si="269">SUM(I71:I72)</f>
        <v>0</v>
      </c>
      <c r="J70" s="132">
        <f t="shared" ref="J70" si="270">SUM(J71:J72)</f>
        <v>0</v>
      </c>
      <c r="K70" s="132">
        <f t="shared" ref="K70" si="271">SUM(K71:K72)</f>
        <v>0</v>
      </c>
      <c r="L70" s="132">
        <f t="shared" ref="L70" si="272">SUM(L71:L72)</f>
        <v>0</v>
      </c>
      <c r="M70" s="132">
        <f t="shared" ref="M70" si="273">SUM(M71:M72)</f>
        <v>0</v>
      </c>
      <c r="N70" s="132">
        <f t="shared" ref="N70" si="274">SUM(N71:N72)</f>
        <v>0</v>
      </c>
      <c r="O70" s="132">
        <f t="shared" ref="O70" si="275">SUM(O71:O72)</f>
        <v>0</v>
      </c>
      <c r="P70" s="132">
        <f t="shared" ref="P70" si="276">SUM(P71:P72)</f>
        <v>0</v>
      </c>
      <c r="Q70" s="132">
        <f t="shared" ref="Q70" si="277">SUM(Q71:Q72)</f>
        <v>0</v>
      </c>
    </row>
    <row r="71" spans="1:17" ht="12" customHeight="1" x14ac:dyDescent="0.25">
      <c r="A71" s="166" t="s">
        <v>109</v>
      </c>
      <c r="B71" s="165"/>
      <c r="C71" s="165">
        <v>0</v>
      </c>
      <c r="D71" s="165">
        <v>0</v>
      </c>
      <c r="E71" s="165">
        <v>0</v>
      </c>
      <c r="F71" s="165">
        <v>0</v>
      </c>
      <c r="G71" s="165">
        <v>0</v>
      </c>
      <c r="H71" s="165">
        <v>0</v>
      </c>
      <c r="I71" s="165">
        <v>0</v>
      </c>
      <c r="J71" s="165">
        <v>0</v>
      </c>
      <c r="K71" s="165">
        <v>0</v>
      </c>
      <c r="L71" s="165">
        <v>0</v>
      </c>
      <c r="M71" s="165">
        <v>0</v>
      </c>
      <c r="N71" s="165">
        <v>0</v>
      </c>
      <c r="O71" s="165">
        <v>0</v>
      </c>
      <c r="P71" s="165">
        <v>0</v>
      </c>
      <c r="Q71" s="165">
        <v>0</v>
      </c>
    </row>
    <row r="72" spans="1:17" ht="12" customHeight="1" x14ac:dyDescent="0.25">
      <c r="A72" s="147" t="s">
        <v>59</v>
      </c>
      <c r="B72" s="164"/>
      <c r="C72" s="164">
        <v>0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I72" s="164">
        <v>0</v>
      </c>
      <c r="J72" s="164">
        <v>0</v>
      </c>
      <c r="K72" s="164">
        <v>0</v>
      </c>
      <c r="L72" s="164">
        <v>0</v>
      </c>
      <c r="M72" s="164">
        <v>0</v>
      </c>
      <c r="N72" s="164">
        <v>0</v>
      </c>
      <c r="O72" s="164">
        <v>0</v>
      </c>
      <c r="P72" s="164">
        <v>0</v>
      </c>
      <c r="Q72" s="164">
        <v>0</v>
      </c>
    </row>
    <row r="73" spans="1:17" ht="12" customHeight="1" x14ac:dyDescent="0.25">
      <c r="A73" s="163" t="s">
        <v>142</v>
      </c>
      <c r="B73" s="162"/>
      <c r="C73" s="162">
        <v>0</v>
      </c>
      <c r="D73" s="162">
        <v>0</v>
      </c>
      <c r="E73" s="162">
        <v>0</v>
      </c>
      <c r="F73" s="162">
        <v>0</v>
      </c>
      <c r="G73" s="162">
        <v>0</v>
      </c>
      <c r="H73" s="162">
        <v>0</v>
      </c>
      <c r="I73" s="162">
        <v>0</v>
      </c>
      <c r="J73" s="162">
        <v>0</v>
      </c>
      <c r="K73" s="162">
        <v>0</v>
      </c>
      <c r="L73" s="162">
        <v>0</v>
      </c>
      <c r="M73" s="162">
        <v>0</v>
      </c>
      <c r="N73" s="162">
        <v>0</v>
      </c>
      <c r="O73" s="162">
        <v>0</v>
      </c>
      <c r="P73" s="162">
        <v>0</v>
      </c>
      <c r="Q73" s="162">
        <v>0</v>
      </c>
    </row>
    <row r="74" spans="1:17" ht="12" customHeight="1" x14ac:dyDescent="0.25">
      <c r="A74" s="161" t="s">
        <v>141</v>
      </c>
      <c r="B74" s="160"/>
      <c r="C74" s="160">
        <f t="shared" ref="C74" si="278">SUM(C75:C76)</f>
        <v>0</v>
      </c>
      <c r="D74" s="160">
        <f t="shared" ref="D74" si="279">SUM(D75:D76)</f>
        <v>0</v>
      </c>
      <c r="E74" s="160">
        <f t="shared" ref="E74" si="280">SUM(E75:E76)</f>
        <v>0</v>
      </c>
      <c r="F74" s="160">
        <f t="shared" ref="F74" si="281">SUM(F75:F76)</f>
        <v>0</v>
      </c>
      <c r="G74" s="160">
        <f t="shared" ref="G74" si="282">SUM(G75:G76)</f>
        <v>0</v>
      </c>
      <c r="H74" s="160">
        <f t="shared" ref="H74" si="283">SUM(H75:H76)</f>
        <v>0</v>
      </c>
      <c r="I74" s="160">
        <f t="shared" ref="I74" si="284">SUM(I75:I76)</f>
        <v>0</v>
      </c>
      <c r="J74" s="160">
        <f t="shared" ref="J74" si="285">SUM(J75:J76)</f>
        <v>0</v>
      </c>
      <c r="K74" s="160">
        <f t="shared" ref="K74" si="286">SUM(K75:K76)</f>
        <v>0</v>
      </c>
      <c r="L74" s="160">
        <f t="shared" ref="L74" si="287">SUM(L75:L76)</f>
        <v>0</v>
      </c>
      <c r="M74" s="160">
        <f t="shared" ref="M74" si="288">SUM(M75:M76)</f>
        <v>0</v>
      </c>
      <c r="N74" s="160">
        <f t="shared" ref="N74" si="289">SUM(N75:N76)</f>
        <v>0</v>
      </c>
      <c r="O74" s="160">
        <f t="shared" ref="O74" si="290">SUM(O75:O76)</f>
        <v>0</v>
      </c>
      <c r="P74" s="160">
        <f t="shared" ref="P74" si="291">SUM(P75:P76)</f>
        <v>0</v>
      </c>
      <c r="Q74" s="160">
        <f t="shared" ref="Q74" si="292">SUM(Q75:Q76)</f>
        <v>0</v>
      </c>
    </row>
    <row r="75" spans="1:17" ht="12" customHeight="1" x14ac:dyDescent="0.25">
      <c r="A75" s="148" t="s">
        <v>60</v>
      </c>
      <c r="B75" s="156"/>
      <c r="C75" s="156">
        <v>0</v>
      </c>
      <c r="D75" s="156">
        <v>0</v>
      </c>
      <c r="E75" s="156">
        <v>0</v>
      </c>
      <c r="F75" s="156">
        <v>0</v>
      </c>
      <c r="G75" s="156">
        <v>0</v>
      </c>
      <c r="H75" s="156">
        <v>0</v>
      </c>
      <c r="I75" s="156">
        <v>0</v>
      </c>
      <c r="J75" s="156">
        <v>0</v>
      </c>
      <c r="K75" s="156">
        <v>0</v>
      </c>
      <c r="L75" s="156">
        <v>0</v>
      </c>
      <c r="M75" s="156">
        <v>0</v>
      </c>
      <c r="N75" s="156">
        <v>0</v>
      </c>
      <c r="O75" s="156">
        <v>0</v>
      </c>
      <c r="P75" s="156">
        <v>0</v>
      </c>
      <c r="Q75" s="156">
        <v>0</v>
      </c>
    </row>
    <row r="76" spans="1:17" ht="12" customHeight="1" x14ac:dyDescent="0.25">
      <c r="A76" s="148" t="s">
        <v>59</v>
      </c>
      <c r="B76" s="156"/>
      <c r="C76" s="156">
        <v>0</v>
      </c>
      <c r="D76" s="156">
        <v>0</v>
      </c>
      <c r="E76" s="156">
        <v>0</v>
      </c>
      <c r="F76" s="156">
        <v>0</v>
      </c>
      <c r="G76" s="156">
        <v>0</v>
      </c>
      <c r="H76" s="156">
        <v>0</v>
      </c>
      <c r="I76" s="156">
        <v>0</v>
      </c>
      <c r="J76" s="156">
        <v>0</v>
      </c>
      <c r="K76" s="156">
        <v>0</v>
      </c>
      <c r="L76" s="156">
        <v>0</v>
      </c>
      <c r="M76" s="156">
        <v>0</v>
      </c>
      <c r="N76" s="156">
        <v>0</v>
      </c>
      <c r="O76" s="156">
        <v>0</v>
      </c>
      <c r="P76" s="156">
        <v>0</v>
      </c>
      <c r="Q76" s="156">
        <v>0</v>
      </c>
    </row>
    <row r="77" spans="1:17" ht="12" customHeight="1" x14ac:dyDescent="0.25">
      <c r="A77" s="158" t="s">
        <v>62</v>
      </c>
      <c r="B77" s="157"/>
      <c r="C77" s="157">
        <f t="shared" ref="C77" si="293">SUM(C78:C79)</f>
        <v>0</v>
      </c>
      <c r="D77" s="157">
        <f t="shared" ref="D77" si="294">SUM(D78:D79)</f>
        <v>0</v>
      </c>
      <c r="E77" s="157">
        <f t="shared" ref="E77" si="295">SUM(E78:E79)</f>
        <v>0</v>
      </c>
      <c r="F77" s="157">
        <f t="shared" ref="F77" si="296">SUM(F78:F79)</f>
        <v>0</v>
      </c>
      <c r="G77" s="157">
        <f t="shared" ref="G77" si="297">SUM(G78:G79)</f>
        <v>0</v>
      </c>
      <c r="H77" s="157">
        <f t="shared" ref="H77" si="298">SUM(H78:H79)</f>
        <v>0</v>
      </c>
      <c r="I77" s="157">
        <f t="shared" ref="I77" si="299">SUM(I78:I79)</f>
        <v>0</v>
      </c>
      <c r="J77" s="157">
        <f t="shared" ref="J77" si="300">SUM(J78:J79)</f>
        <v>0</v>
      </c>
      <c r="K77" s="157">
        <f t="shared" ref="K77" si="301">SUM(K78:K79)</f>
        <v>0</v>
      </c>
      <c r="L77" s="157">
        <f t="shared" ref="L77" si="302">SUM(L78:L79)</f>
        <v>0</v>
      </c>
      <c r="M77" s="157">
        <f t="shared" ref="M77" si="303">SUM(M78:M79)</f>
        <v>0</v>
      </c>
      <c r="N77" s="157">
        <f t="shared" ref="N77" si="304">SUM(N78:N79)</f>
        <v>0</v>
      </c>
      <c r="O77" s="157">
        <f t="shared" ref="O77" si="305">SUM(O78:O79)</f>
        <v>0</v>
      </c>
      <c r="P77" s="157">
        <f t="shared" ref="P77" si="306">SUM(P78:P79)</f>
        <v>0</v>
      </c>
      <c r="Q77" s="157">
        <f t="shared" ref="Q77" si="307">SUM(Q78:Q79)</f>
        <v>0</v>
      </c>
    </row>
    <row r="78" spans="1:17" ht="12" customHeight="1" x14ac:dyDescent="0.25">
      <c r="A78" s="23" t="s">
        <v>109</v>
      </c>
      <c r="B78" s="156"/>
      <c r="C78" s="156">
        <v>0</v>
      </c>
      <c r="D78" s="156">
        <v>0</v>
      </c>
      <c r="E78" s="156">
        <v>0</v>
      </c>
      <c r="F78" s="156">
        <v>0</v>
      </c>
      <c r="G78" s="156">
        <v>0</v>
      </c>
      <c r="H78" s="156">
        <v>0</v>
      </c>
      <c r="I78" s="156">
        <v>0</v>
      </c>
      <c r="J78" s="156">
        <v>0</v>
      </c>
      <c r="K78" s="156">
        <v>0</v>
      </c>
      <c r="L78" s="156">
        <v>0</v>
      </c>
      <c r="M78" s="156">
        <v>0</v>
      </c>
      <c r="N78" s="156">
        <v>0</v>
      </c>
      <c r="O78" s="156">
        <v>0</v>
      </c>
      <c r="P78" s="156">
        <v>0</v>
      </c>
      <c r="Q78" s="156">
        <v>0</v>
      </c>
    </row>
    <row r="79" spans="1:17" ht="12" customHeight="1" x14ac:dyDescent="0.25">
      <c r="A79" s="29" t="s">
        <v>140</v>
      </c>
      <c r="B79" s="57"/>
      <c r="C79" s="57">
        <v>0</v>
      </c>
      <c r="D79" s="57">
        <v>0</v>
      </c>
      <c r="E79" s="57">
        <v>0</v>
      </c>
      <c r="F79" s="57">
        <v>0</v>
      </c>
      <c r="G79" s="57">
        <v>0</v>
      </c>
      <c r="H79" s="57">
        <v>0</v>
      </c>
      <c r="I79" s="57">
        <v>0</v>
      </c>
      <c r="J79" s="57">
        <v>0</v>
      </c>
      <c r="K79" s="57">
        <v>0</v>
      </c>
      <c r="L79" s="57">
        <v>0</v>
      </c>
      <c r="M79" s="57">
        <v>0</v>
      </c>
      <c r="N79" s="57">
        <v>0</v>
      </c>
      <c r="O79" s="57">
        <v>0</v>
      </c>
      <c r="P79" s="57">
        <v>0</v>
      </c>
      <c r="Q79" s="57"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308">SUM(C82,C85,C87,C100)</f>
        <v>0</v>
      </c>
      <c r="D81" s="168">
        <f t="shared" ref="D81" si="309">SUM(D82,D85,D87,D100)</f>
        <v>0</v>
      </c>
      <c r="E81" s="168">
        <f t="shared" ref="E81" si="310">SUM(E82,E85,E87,E100)</f>
        <v>0</v>
      </c>
      <c r="F81" s="168">
        <f t="shared" ref="F81" si="311">SUM(F82,F85,F87,F100)</f>
        <v>0</v>
      </c>
      <c r="G81" s="168">
        <f t="shared" ref="G81" si="312">SUM(G82,G85,G87,G100)</f>
        <v>0</v>
      </c>
      <c r="H81" s="168">
        <f t="shared" ref="H81" si="313">SUM(H82,H85,H87,H100)</f>
        <v>0</v>
      </c>
      <c r="I81" s="168">
        <f t="shared" ref="I81" si="314">SUM(I82,I85,I87,I100)</f>
        <v>0</v>
      </c>
      <c r="J81" s="168">
        <f t="shared" ref="J81" si="315">SUM(J82,J85,J87,J100)</f>
        <v>0</v>
      </c>
      <c r="K81" s="168">
        <f t="shared" ref="K81" si="316">SUM(K82,K85,K87,K100)</f>
        <v>0</v>
      </c>
      <c r="L81" s="168">
        <f t="shared" ref="L81" si="317">SUM(L82,L85,L87,L100)</f>
        <v>0</v>
      </c>
      <c r="M81" s="168">
        <f t="shared" ref="M81" si="318">SUM(M82,M85,M87,M100)</f>
        <v>0</v>
      </c>
      <c r="N81" s="168">
        <f t="shared" ref="N81" si="319">SUM(N82,N85,N87,N100)</f>
        <v>0</v>
      </c>
      <c r="O81" s="168">
        <f t="shared" ref="O81" si="320">SUM(O82,O85,O87,O100)</f>
        <v>0</v>
      </c>
      <c r="P81" s="168">
        <f t="shared" ref="P81" si="321">SUM(P82,P85,P87,P100)</f>
        <v>0</v>
      </c>
      <c r="Q81" s="168">
        <f t="shared" ref="Q81" si="322">SUM(Q82,Q85,Q87,Q100)</f>
        <v>0</v>
      </c>
    </row>
    <row r="82" spans="1:17" ht="12.95" customHeight="1" x14ac:dyDescent="0.25">
      <c r="A82" s="158" t="s">
        <v>65</v>
      </c>
      <c r="B82" s="157"/>
      <c r="C82" s="157">
        <f t="shared" ref="C82:Q82" si="323">SUM(C83:C84)</f>
        <v>0</v>
      </c>
      <c r="D82" s="157">
        <f t="shared" si="323"/>
        <v>0</v>
      </c>
      <c r="E82" s="157">
        <f t="shared" si="323"/>
        <v>0</v>
      </c>
      <c r="F82" s="157">
        <f t="shared" si="323"/>
        <v>0</v>
      </c>
      <c r="G82" s="157">
        <f t="shared" si="323"/>
        <v>0</v>
      </c>
      <c r="H82" s="157">
        <f t="shared" si="323"/>
        <v>0</v>
      </c>
      <c r="I82" s="157">
        <f t="shared" si="323"/>
        <v>0</v>
      </c>
      <c r="J82" s="157">
        <f t="shared" si="323"/>
        <v>0</v>
      </c>
      <c r="K82" s="157">
        <f t="shared" si="323"/>
        <v>0</v>
      </c>
      <c r="L82" s="157">
        <f t="shared" si="323"/>
        <v>0</v>
      </c>
      <c r="M82" s="157">
        <f t="shared" si="323"/>
        <v>0</v>
      </c>
      <c r="N82" s="157">
        <f t="shared" si="323"/>
        <v>0</v>
      </c>
      <c r="O82" s="157">
        <f t="shared" si="323"/>
        <v>0</v>
      </c>
      <c r="P82" s="157">
        <f t="shared" si="323"/>
        <v>0</v>
      </c>
      <c r="Q82" s="157">
        <f t="shared" si="323"/>
        <v>0</v>
      </c>
    </row>
    <row r="83" spans="1:17" ht="12" customHeight="1" x14ac:dyDescent="0.25">
      <c r="A83" s="23" t="s">
        <v>157</v>
      </c>
      <c r="B83" s="156"/>
      <c r="C83" s="156">
        <v>0</v>
      </c>
      <c r="D83" s="156">
        <v>0</v>
      </c>
      <c r="E83" s="156">
        <v>0</v>
      </c>
      <c r="F83" s="156">
        <v>0</v>
      </c>
      <c r="G83" s="156">
        <v>0</v>
      </c>
      <c r="H83" s="156">
        <v>0</v>
      </c>
      <c r="I83" s="156">
        <v>0</v>
      </c>
      <c r="J83" s="156">
        <v>0</v>
      </c>
      <c r="K83" s="156">
        <v>0</v>
      </c>
      <c r="L83" s="156">
        <v>0</v>
      </c>
      <c r="M83" s="156">
        <v>0</v>
      </c>
      <c r="N83" s="156">
        <v>0</v>
      </c>
      <c r="O83" s="156">
        <v>0</v>
      </c>
      <c r="P83" s="156">
        <v>0</v>
      </c>
      <c r="Q83" s="156">
        <v>0</v>
      </c>
    </row>
    <row r="84" spans="1:17" ht="12" customHeight="1" x14ac:dyDescent="0.25">
      <c r="A84" s="23" t="s">
        <v>60</v>
      </c>
      <c r="B84" s="156"/>
      <c r="C84" s="156">
        <v>0</v>
      </c>
      <c r="D84" s="156">
        <v>0</v>
      </c>
      <c r="E84" s="156">
        <v>0</v>
      </c>
      <c r="F84" s="156">
        <v>0</v>
      </c>
      <c r="G84" s="156">
        <v>0</v>
      </c>
      <c r="H84" s="156">
        <v>0</v>
      </c>
      <c r="I84" s="156">
        <v>0</v>
      </c>
      <c r="J84" s="156">
        <v>0</v>
      </c>
      <c r="K84" s="156">
        <v>0</v>
      </c>
      <c r="L84" s="156">
        <v>0</v>
      </c>
      <c r="M84" s="156">
        <v>0</v>
      </c>
      <c r="N84" s="156">
        <v>0</v>
      </c>
      <c r="O84" s="156">
        <v>0</v>
      </c>
      <c r="P84" s="156">
        <v>0</v>
      </c>
      <c r="Q84" s="156">
        <v>0</v>
      </c>
    </row>
    <row r="85" spans="1:17" ht="12.95" customHeight="1" x14ac:dyDescent="0.25">
      <c r="A85" s="158" t="s">
        <v>112</v>
      </c>
      <c r="B85" s="157"/>
      <c r="C85" s="157">
        <f t="shared" ref="C85:Q85" si="324">C86</f>
        <v>0</v>
      </c>
      <c r="D85" s="157">
        <f t="shared" si="324"/>
        <v>0</v>
      </c>
      <c r="E85" s="157">
        <f t="shared" si="324"/>
        <v>0</v>
      </c>
      <c r="F85" s="157">
        <f t="shared" si="324"/>
        <v>0</v>
      </c>
      <c r="G85" s="157">
        <f t="shared" si="324"/>
        <v>0</v>
      </c>
      <c r="H85" s="157">
        <f t="shared" si="324"/>
        <v>0</v>
      </c>
      <c r="I85" s="157">
        <f t="shared" si="324"/>
        <v>0</v>
      </c>
      <c r="J85" s="157">
        <f t="shared" si="324"/>
        <v>0</v>
      </c>
      <c r="K85" s="157">
        <f t="shared" si="324"/>
        <v>0</v>
      </c>
      <c r="L85" s="157">
        <f t="shared" si="324"/>
        <v>0</v>
      </c>
      <c r="M85" s="157">
        <f t="shared" si="324"/>
        <v>0</v>
      </c>
      <c r="N85" s="157">
        <f t="shared" si="324"/>
        <v>0</v>
      </c>
      <c r="O85" s="157">
        <f t="shared" si="324"/>
        <v>0</v>
      </c>
      <c r="P85" s="157">
        <f t="shared" si="324"/>
        <v>0</v>
      </c>
      <c r="Q85" s="157">
        <f t="shared" si="324"/>
        <v>0</v>
      </c>
    </row>
    <row r="86" spans="1:17" ht="12" customHeight="1" x14ac:dyDescent="0.25">
      <c r="A86" s="23" t="s">
        <v>60</v>
      </c>
      <c r="B86" s="156"/>
      <c r="C86" s="156">
        <v>0</v>
      </c>
      <c r="D86" s="156">
        <v>0</v>
      </c>
      <c r="E86" s="156">
        <v>0</v>
      </c>
      <c r="F86" s="156">
        <v>0</v>
      </c>
      <c r="G86" s="156">
        <v>0</v>
      </c>
      <c r="H86" s="156">
        <v>0</v>
      </c>
      <c r="I86" s="156">
        <v>0</v>
      </c>
      <c r="J86" s="156">
        <v>0</v>
      </c>
      <c r="K86" s="156">
        <v>0</v>
      </c>
      <c r="L86" s="156">
        <v>0</v>
      </c>
      <c r="M86" s="156">
        <v>0</v>
      </c>
      <c r="N86" s="156">
        <v>0</v>
      </c>
      <c r="O86" s="156">
        <v>0</v>
      </c>
      <c r="P86" s="156">
        <v>0</v>
      </c>
      <c r="Q86" s="156">
        <v>0</v>
      </c>
    </row>
    <row r="87" spans="1:17" ht="12" customHeight="1" x14ac:dyDescent="0.25">
      <c r="A87" s="158" t="s">
        <v>63</v>
      </c>
      <c r="B87" s="157"/>
      <c r="C87" s="157">
        <f t="shared" ref="C87" si="325">SUM(C88:C89,C92:C93,C96:C97)</f>
        <v>0</v>
      </c>
      <c r="D87" s="157">
        <f t="shared" ref="D87" si="326">SUM(D88:D89,D92:D93,D96:D97)</f>
        <v>0</v>
      </c>
      <c r="E87" s="157">
        <f t="shared" ref="E87" si="327">SUM(E88:E89,E92:E93,E96:E97)</f>
        <v>0</v>
      </c>
      <c r="F87" s="157">
        <f t="shared" ref="F87" si="328">SUM(F88:F89,F92:F93,F96:F97)</f>
        <v>0</v>
      </c>
      <c r="G87" s="157">
        <f t="shared" ref="G87" si="329">SUM(G88:G89,G92:G93,G96:G97)</f>
        <v>0</v>
      </c>
      <c r="H87" s="157">
        <f t="shared" ref="H87" si="330">SUM(H88:H89,H92:H93,H96:H97)</f>
        <v>0</v>
      </c>
      <c r="I87" s="157">
        <f t="shared" ref="I87" si="331">SUM(I88:I89,I92:I93,I96:I97)</f>
        <v>0</v>
      </c>
      <c r="J87" s="157">
        <f t="shared" ref="J87" si="332">SUM(J88:J89,J92:J93,J96:J97)</f>
        <v>0</v>
      </c>
      <c r="K87" s="157">
        <f t="shared" ref="K87" si="333">SUM(K88:K89,K92:K93,K96:K97)</f>
        <v>0</v>
      </c>
      <c r="L87" s="157">
        <f t="shared" ref="L87" si="334">SUM(L88:L89,L92:L93,L96:L97)</f>
        <v>0</v>
      </c>
      <c r="M87" s="157">
        <f t="shared" ref="M87" si="335">SUM(M88:M89,M92:M93,M96:M97)</f>
        <v>0</v>
      </c>
      <c r="N87" s="157">
        <f t="shared" ref="N87" si="336">SUM(N88:N89,N92:N93,N96:N97)</f>
        <v>0</v>
      </c>
      <c r="O87" s="157">
        <f t="shared" ref="O87" si="337">SUM(O88:O89,O92:O93,O96:O97)</f>
        <v>0</v>
      </c>
      <c r="P87" s="157">
        <f t="shared" ref="P87" si="338">SUM(P88:P89,P92:P93,P96:P97)</f>
        <v>0</v>
      </c>
      <c r="Q87" s="157">
        <f t="shared" ref="Q87" si="339">SUM(Q88:Q89,Q92:Q93,Q96:Q97)</f>
        <v>0</v>
      </c>
    </row>
    <row r="88" spans="1:17" ht="12" customHeight="1" x14ac:dyDescent="0.25">
      <c r="A88" s="167" t="s">
        <v>156</v>
      </c>
      <c r="B88" s="132"/>
      <c r="C88" s="132">
        <v>0</v>
      </c>
      <c r="D88" s="132">
        <v>0</v>
      </c>
      <c r="E88" s="132">
        <v>0</v>
      </c>
      <c r="F88" s="132">
        <v>0</v>
      </c>
      <c r="G88" s="132">
        <v>0</v>
      </c>
      <c r="H88" s="132">
        <v>0</v>
      </c>
      <c r="I88" s="132">
        <v>0</v>
      </c>
      <c r="J88" s="132">
        <v>0</v>
      </c>
      <c r="K88" s="132">
        <v>0</v>
      </c>
      <c r="L88" s="132">
        <v>0</v>
      </c>
      <c r="M88" s="132">
        <v>0</v>
      </c>
      <c r="N88" s="132">
        <v>0</v>
      </c>
      <c r="O88" s="132">
        <v>0</v>
      </c>
      <c r="P88" s="132">
        <v>0</v>
      </c>
      <c r="Q88" s="132">
        <v>0</v>
      </c>
    </row>
    <row r="89" spans="1:17" ht="12" customHeight="1" x14ac:dyDescent="0.25">
      <c r="A89" s="167" t="s">
        <v>155</v>
      </c>
      <c r="B89" s="132"/>
      <c r="C89" s="132">
        <f t="shared" ref="C89" si="340">SUM(C90:C91)</f>
        <v>0</v>
      </c>
      <c r="D89" s="132">
        <f t="shared" ref="D89" si="341">SUM(D90:D91)</f>
        <v>0</v>
      </c>
      <c r="E89" s="132">
        <f t="shared" ref="E89" si="342">SUM(E90:E91)</f>
        <v>0</v>
      </c>
      <c r="F89" s="132">
        <f t="shared" ref="F89" si="343">SUM(F90:F91)</f>
        <v>0</v>
      </c>
      <c r="G89" s="132">
        <f t="shared" ref="G89" si="344">SUM(G90:G91)</f>
        <v>0</v>
      </c>
      <c r="H89" s="132">
        <f t="shared" ref="H89" si="345">SUM(H90:H91)</f>
        <v>0</v>
      </c>
      <c r="I89" s="132">
        <f t="shared" ref="I89" si="346">SUM(I90:I91)</f>
        <v>0</v>
      </c>
      <c r="J89" s="132">
        <f t="shared" ref="J89" si="347">SUM(J90:J91)</f>
        <v>0</v>
      </c>
      <c r="K89" s="132">
        <f t="shared" ref="K89" si="348">SUM(K90:K91)</f>
        <v>0</v>
      </c>
      <c r="L89" s="132">
        <f t="shared" ref="L89" si="349">SUM(L90:L91)</f>
        <v>0</v>
      </c>
      <c r="M89" s="132">
        <f t="shared" ref="M89" si="350">SUM(M90:M91)</f>
        <v>0</v>
      </c>
      <c r="N89" s="132">
        <f t="shared" ref="N89" si="351">SUM(N90:N91)</f>
        <v>0</v>
      </c>
      <c r="O89" s="132">
        <f t="shared" ref="O89" si="352">SUM(O90:O91)</f>
        <v>0</v>
      </c>
      <c r="P89" s="132">
        <f t="shared" ref="P89" si="353">SUM(P90:P91)</f>
        <v>0</v>
      </c>
      <c r="Q89" s="132">
        <f t="shared" ref="Q89" si="354">SUM(Q90:Q91)</f>
        <v>0</v>
      </c>
    </row>
    <row r="90" spans="1:17" ht="12" customHeight="1" x14ac:dyDescent="0.25">
      <c r="A90" s="166" t="s">
        <v>55</v>
      </c>
      <c r="B90" s="165"/>
      <c r="C90" s="165">
        <v>0</v>
      </c>
      <c r="D90" s="165">
        <v>0</v>
      </c>
      <c r="E90" s="165">
        <v>0</v>
      </c>
      <c r="F90" s="165">
        <v>0</v>
      </c>
      <c r="G90" s="165">
        <v>0</v>
      </c>
      <c r="H90" s="165">
        <v>0</v>
      </c>
      <c r="I90" s="165">
        <v>0</v>
      </c>
      <c r="J90" s="165">
        <v>0</v>
      </c>
      <c r="K90" s="165">
        <v>0</v>
      </c>
      <c r="L90" s="165">
        <v>0</v>
      </c>
      <c r="M90" s="165">
        <v>0</v>
      </c>
      <c r="N90" s="165">
        <v>0</v>
      </c>
      <c r="O90" s="165">
        <v>0</v>
      </c>
      <c r="P90" s="165">
        <v>0</v>
      </c>
      <c r="Q90" s="165">
        <v>0</v>
      </c>
    </row>
    <row r="91" spans="1:17" ht="12" customHeight="1" x14ac:dyDescent="0.25">
      <c r="A91" s="147" t="s">
        <v>59</v>
      </c>
      <c r="B91" s="164"/>
      <c r="C91" s="164">
        <v>0</v>
      </c>
      <c r="D91" s="164">
        <v>0</v>
      </c>
      <c r="E91" s="164">
        <v>0</v>
      </c>
      <c r="F91" s="164">
        <v>0</v>
      </c>
      <c r="G91" s="164">
        <v>0</v>
      </c>
      <c r="H91" s="164">
        <v>0</v>
      </c>
      <c r="I91" s="164">
        <v>0</v>
      </c>
      <c r="J91" s="164">
        <v>0</v>
      </c>
      <c r="K91" s="164">
        <v>0</v>
      </c>
      <c r="L91" s="164">
        <v>0</v>
      </c>
      <c r="M91" s="164">
        <v>0</v>
      </c>
      <c r="N91" s="164">
        <v>0</v>
      </c>
      <c r="O91" s="164">
        <v>0</v>
      </c>
      <c r="P91" s="164">
        <v>0</v>
      </c>
      <c r="Q91" s="164">
        <v>0</v>
      </c>
    </row>
    <row r="92" spans="1:17" ht="12" customHeight="1" x14ac:dyDescent="0.25">
      <c r="A92" s="163" t="s">
        <v>144</v>
      </c>
      <c r="B92" s="162"/>
      <c r="C92" s="162">
        <v>0</v>
      </c>
      <c r="D92" s="162">
        <v>0</v>
      </c>
      <c r="E92" s="162">
        <v>0</v>
      </c>
      <c r="F92" s="162">
        <v>0</v>
      </c>
      <c r="G92" s="162">
        <v>0</v>
      </c>
      <c r="H92" s="162">
        <v>0</v>
      </c>
      <c r="I92" s="162">
        <v>0</v>
      </c>
      <c r="J92" s="162">
        <v>0</v>
      </c>
      <c r="K92" s="162">
        <v>0</v>
      </c>
      <c r="L92" s="162">
        <v>0</v>
      </c>
      <c r="M92" s="162">
        <v>0</v>
      </c>
      <c r="N92" s="162">
        <v>0</v>
      </c>
      <c r="O92" s="162">
        <v>0</v>
      </c>
      <c r="P92" s="162">
        <v>0</v>
      </c>
      <c r="Q92" s="162">
        <v>0</v>
      </c>
    </row>
    <row r="93" spans="1:17" ht="12" customHeight="1" x14ac:dyDescent="0.25">
      <c r="A93" s="161" t="s">
        <v>143</v>
      </c>
      <c r="B93" s="160"/>
      <c r="C93" s="160">
        <f t="shared" ref="C93" si="355">SUM(C94:C95)</f>
        <v>0</v>
      </c>
      <c r="D93" s="160">
        <f t="shared" ref="D93" si="356">SUM(D94:D95)</f>
        <v>0</v>
      </c>
      <c r="E93" s="160">
        <f t="shared" ref="E93" si="357">SUM(E94:E95)</f>
        <v>0</v>
      </c>
      <c r="F93" s="160">
        <f t="shared" ref="F93" si="358">SUM(F94:F95)</f>
        <v>0</v>
      </c>
      <c r="G93" s="160">
        <f t="shared" ref="G93" si="359">SUM(G94:G95)</f>
        <v>0</v>
      </c>
      <c r="H93" s="160">
        <f t="shared" ref="H93" si="360">SUM(H94:H95)</f>
        <v>0</v>
      </c>
      <c r="I93" s="160">
        <f t="shared" ref="I93" si="361">SUM(I94:I95)</f>
        <v>0</v>
      </c>
      <c r="J93" s="160">
        <f t="shared" ref="J93" si="362">SUM(J94:J95)</f>
        <v>0</v>
      </c>
      <c r="K93" s="160">
        <f t="shared" ref="K93" si="363">SUM(K94:K95)</f>
        <v>0</v>
      </c>
      <c r="L93" s="160">
        <f t="shared" ref="L93" si="364">SUM(L94:L95)</f>
        <v>0</v>
      </c>
      <c r="M93" s="160">
        <f t="shared" ref="M93" si="365">SUM(M94:M95)</f>
        <v>0</v>
      </c>
      <c r="N93" s="160">
        <f t="shared" ref="N93" si="366">SUM(N94:N95)</f>
        <v>0</v>
      </c>
      <c r="O93" s="160">
        <f t="shared" ref="O93" si="367">SUM(O94:O95)</f>
        <v>0</v>
      </c>
      <c r="P93" s="160">
        <f t="shared" ref="P93" si="368">SUM(P94:P95)</f>
        <v>0</v>
      </c>
      <c r="Q93" s="160">
        <f t="shared" ref="Q93" si="369">SUM(Q94:Q95)</f>
        <v>0</v>
      </c>
    </row>
    <row r="94" spans="1:17" ht="12" customHeight="1" x14ac:dyDescent="0.25">
      <c r="A94" s="148" t="s">
        <v>57</v>
      </c>
      <c r="B94" s="156"/>
      <c r="C94" s="156">
        <v>0</v>
      </c>
      <c r="D94" s="156">
        <v>0</v>
      </c>
      <c r="E94" s="156">
        <v>0</v>
      </c>
      <c r="F94" s="156">
        <v>0</v>
      </c>
      <c r="G94" s="156">
        <v>0</v>
      </c>
      <c r="H94" s="156">
        <v>0</v>
      </c>
      <c r="I94" s="156">
        <v>0</v>
      </c>
      <c r="J94" s="156">
        <v>0</v>
      </c>
      <c r="K94" s="156">
        <v>0</v>
      </c>
      <c r="L94" s="156">
        <v>0</v>
      </c>
      <c r="M94" s="156">
        <v>0</v>
      </c>
      <c r="N94" s="156">
        <v>0</v>
      </c>
      <c r="O94" s="156">
        <v>0</v>
      </c>
      <c r="P94" s="156">
        <v>0</v>
      </c>
      <c r="Q94" s="156">
        <v>0</v>
      </c>
    </row>
    <row r="95" spans="1:17" ht="12" customHeight="1" x14ac:dyDescent="0.25">
      <c r="A95" s="148" t="s">
        <v>59</v>
      </c>
      <c r="B95" s="156"/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0</v>
      </c>
      <c r="I95" s="156">
        <v>0</v>
      </c>
      <c r="J95" s="156">
        <v>0</v>
      </c>
      <c r="K95" s="156">
        <v>0</v>
      </c>
      <c r="L95" s="156">
        <v>0</v>
      </c>
      <c r="M95" s="156">
        <v>0</v>
      </c>
      <c r="N95" s="156">
        <v>0</v>
      </c>
      <c r="O95" s="156">
        <v>0</v>
      </c>
      <c r="P95" s="156">
        <v>0</v>
      </c>
      <c r="Q95" s="156">
        <v>0</v>
      </c>
    </row>
    <row r="96" spans="1:17" ht="12" customHeight="1" x14ac:dyDescent="0.25">
      <c r="A96" s="163" t="s">
        <v>142</v>
      </c>
      <c r="B96" s="162"/>
      <c r="C96" s="162">
        <v>0</v>
      </c>
      <c r="D96" s="162">
        <v>0</v>
      </c>
      <c r="E96" s="162">
        <v>0</v>
      </c>
      <c r="F96" s="162">
        <v>0</v>
      </c>
      <c r="G96" s="162">
        <v>0</v>
      </c>
      <c r="H96" s="162">
        <v>0</v>
      </c>
      <c r="I96" s="162">
        <v>0</v>
      </c>
      <c r="J96" s="162">
        <v>0</v>
      </c>
      <c r="K96" s="162">
        <v>0</v>
      </c>
      <c r="L96" s="162">
        <v>0</v>
      </c>
      <c r="M96" s="162">
        <v>0</v>
      </c>
      <c r="N96" s="162">
        <v>0</v>
      </c>
      <c r="O96" s="162">
        <v>0</v>
      </c>
      <c r="P96" s="162">
        <v>0</v>
      </c>
      <c r="Q96" s="162">
        <v>0</v>
      </c>
    </row>
    <row r="97" spans="1:17" ht="12" customHeight="1" x14ac:dyDescent="0.25">
      <c r="A97" s="161" t="s">
        <v>141</v>
      </c>
      <c r="B97" s="160"/>
      <c r="C97" s="160">
        <f t="shared" ref="C97" si="370">SUM(C98:C99)</f>
        <v>0</v>
      </c>
      <c r="D97" s="160">
        <f t="shared" ref="D97" si="371">SUM(D98:D99)</f>
        <v>0</v>
      </c>
      <c r="E97" s="160">
        <f t="shared" ref="E97" si="372">SUM(E98:E99)</f>
        <v>0</v>
      </c>
      <c r="F97" s="160">
        <f t="shared" ref="F97" si="373">SUM(F98:F99)</f>
        <v>0</v>
      </c>
      <c r="G97" s="160">
        <f t="shared" ref="G97" si="374">SUM(G98:G99)</f>
        <v>0</v>
      </c>
      <c r="H97" s="160">
        <f t="shared" ref="H97" si="375">SUM(H98:H99)</f>
        <v>0</v>
      </c>
      <c r="I97" s="160">
        <f t="shared" ref="I97" si="376">SUM(I98:I99)</f>
        <v>0</v>
      </c>
      <c r="J97" s="160">
        <f t="shared" ref="J97" si="377">SUM(J98:J99)</f>
        <v>0</v>
      </c>
      <c r="K97" s="160">
        <f t="shared" ref="K97" si="378">SUM(K98:K99)</f>
        <v>0</v>
      </c>
      <c r="L97" s="160">
        <f t="shared" ref="L97" si="379">SUM(L98:L99)</f>
        <v>0</v>
      </c>
      <c r="M97" s="160">
        <f t="shared" ref="M97" si="380">SUM(M98:M99)</f>
        <v>0</v>
      </c>
      <c r="N97" s="160">
        <f t="shared" ref="N97" si="381">SUM(N98:N99)</f>
        <v>0</v>
      </c>
      <c r="O97" s="160">
        <f t="shared" ref="O97" si="382">SUM(O98:O99)</f>
        <v>0</v>
      </c>
      <c r="P97" s="160">
        <f t="shared" ref="P97" si="383">SUM(P98:P99)</f>
        <v>0</v>
      </c>
      <c r="Q97" s="160">
        <f t="shared" ref="Q97" si="384">SUM(Q98:Q99)</f>
        <v>0</v>
      </c>
    </row>
    <row r="98" spans="1:17" ht="12" customHeight="1" x14ac:dyDescent="0.25">
      <c r="A98" s="148" t="s">
        <v>60</v>
      </c>
      <c r="B98" s="156"/>
      <c r="C98" s="156">
        <v>0</v>
      </c>
      <c r="D98" s="156">
        <v>0</v>
      </c>
      <c r="E98" s="156">
        <v>0</v>
      </c>
      <c r="F98" s="156">
        <v>0</v>
      </c>
      <c r="G98" s="156">
        <v>0</v>
      </c>
      <c r="H98" s="156">
        <v>0</v>
      </c>
      <c r="I98" s="156">
        <v>0</v>
      </c>
      <c r="J98" s="156">
        <v>0</v>
      </c>
      <c r="K98" s="156">
        <v>0</v>
      </c>
      <c r="L98" s="156">
        <v>0</v>
      </c>
      <c r="M98" s="156">
        <v>0</v>
      </c>
      <c r="N98" s="156">
        <v>0</v>
      </c>
      <c r="O98" s="156">
        <v>0</v>
      </c>
      <c r="P98" s="156">
        <v>0</v>
      </c>
      <c r="Q98" s="156">
        <v>0</v>
      </c>
    </row>
    <row r="99" spans="1:17" ht="12" customHeight="1" x14ac:dyDescent="0.25">
      <c r="A99" s="148" t="s">
        <v>59</v>
      </c>
      <c r="B99" s="156"/>
      <c r="C99" s="156">
        <v>0</v>
      </c>
      <c r="D99" s="156">
        <v>0</v>
      </c>
      <c r="E99" s="156">
        <v>0</v>
      </c>
      <c r="F99" s="156">
        <v>0</v>
      </c>
      <c r="G99" s="156">
        <v>0</v>
      </c>
      <c r="H99" s="156">
        <v>0</v>
      </c>
      <c r="I99" s="156">
        <v>0</v>
      </c>
      <c r="J99" s="156">
        <v>0</v>
      </c>
      <c r="K99" s="156">
        <v>0</v>
      </c>
      <c r="L99" s="156">
        <v>0</v>
      </c>
      <c r="M99" s="156">
        <v>0</v>
      </c>
      <c r="N99" s="156">
        <v>0</v>
      </c>
      <c r="O99" s="156">
        <v>0</v>
      </c>
      <c r="P99" s="156">
        <v>0</v>
      </c>
      <c r="Q99" s="156">
        <v>0</v>
      </c>
    </row>
    <row r="100" spans="1:17" ht="12" customHeight="1" x14ac:dyDescent="0.25">
      <c r="A100" s="158" t="s">
        <v>62</v>
      </c>
      <c r="B100" s="157"/>
      <c r="C100" s="157">
        <f t="shared" ref="C100" si="385">SUM(C101:C103)</f>
        <v>0</v>
      </c>
      <c r="D100" s="157">
        <f t="shared" ref="D100" si="386">SUM(D101:D103)</f>
        <v>0</v>
      </c>
      <c r="E100" s="157">
        <f t="shared" ref="E100" si="387">SUM(E101:E103)</f>
        <v>0</v>
      </c>
      <c r="F100" s="157">
        <f t="shared" ref="F100" si="388">SUM(F101:F103)</f>
        <v>0</v>
      </c>
      <c r="G100" s="157">
        <f t="shared" ref="G100" si="389">SUM(G101:G103)</f>
        <v>0</v>
      </c>
      <c r="H100" s="157">
        <f t="shared" ref="H100" si="390">SUM(H101:H103)</f>
        <v>0</v>
      </c>
      <c r="I100" s="157">
        <f t="shared" ref="I100" si="391">SUM(I101:I103)</f>
        <v>0</v>
      </c>
      <c r="J100" s="157">
        <f t="shared" ref="J100" si="392">SUM(J101:J103)</f>
        <v>0</v>
      </c>
      <c r="K100" s="157">
        <f t="shared" ref="K100" si="393">SUM(K101:K103)</f>
        <v>0</v>
      </c>
      <c r="L100" s="157">
        <f t="shared" ref="L100" si="394">SUM(L101:L103)</f>
        <v>0</v>
      </c>
      <c r="M100" s="157">
        <f t="shared" ref="M100" si="395">SUM(M101:M103)</f>
        <v>0</v>
      </c>
      <c r="N100" s="157">
        <f t="shared" ref="N100" si="396">SUM(N101:N103)</f>
        <v>0</v>
      </c>
      <c r="O100" s="157">
        <f t="shared" ref="O100" si="397">SUM(O101:O103)</f>
        <v>0</v>
      </c>
      <c r="P100" s="157">
        <f t="shared" ref="P100" si="398">SUM(P101:P103)</f>
        <v>0</v>
      </c>
      <c r="Q100" s="157">
        <f t="shared" ref="Q100" si="399">SUM(Q101:Q103)</f>
        <v>0</v>
      </c>
    </row>
    <row r="101" spans="1:17" ht="12" customHeight="1" x14ac:dyDescent="0.25">
      <c r="A101" s="23" t="s">
        <v>55</v>
      </c>
      <c r="B101" s="156"/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0</v>
      </c>
      <c r="J101" s="156">
        <v>0</v>
      </c>
      <c r="K101" s="156">
        <v>0</v>
      </c>
      <c r="L101" s="156">
        <v>0</v>
      </c>
      <c r="M101" s="156">
        <v>0</v>
      </c>
      <c r="N101" s="156">
        <v>0</v>
      </c>
      <c r="O101" s="156">
        <v>0</v>
      </c>
      <c r="P101" s="156">
        <v>0</v>
      </c>
      <c r="Q101" s="156">
        <v>0</v>
      </c>
    </row>
    <row r="102" spans="1:17" ht="12" customHeight="1" x14ac:dyDescent="0.25">
      <c r="A102" s="23" t="s">
        <v>57</v>
      </c>
      <c r="B102" s="156"/>
      <c r="C102" s="156">
        <v>0</v>
      </c>
      <c r="D102" s="156">
        <v>0</v>
      </c>
      <c r="E102" s="156">
        <v>0</v>
      </c>
      <c r="F102" s="156">
        <v>0</v>
      </c>
      <c r="G102" s="156">
        <v>0</v>
      </c>
      <c r="H102" s="156">
        <v>0</v>
      </c>
      <c r="I102" s="156">
        <v>0</v>
      </c>
      <c r="J102" s="156">
        <v>0</v>
      </c>
      <c r="K102" s="156">
        <v>0</v>
      </c>
      <c r="L102" s="156">
        <v>0</v>
      </c>
      <c r="M102" s="156">
        <v>0</v>
      </c>
      <c r="N102" s="156">
        <v>0</v>
      </c>
      <c r="O102" s="156">
        <v>0</v>
      </c>
      <c r="P102" s="156">
        <v>0</v>
      </c>
      <c r="Q102" s="156">
        <v>0</v>
      </c>
    </row>
    <row r="103" spans="1:17" ht="12" customHeight="1" x14ac:dyDescent="0.25">
      <c r="A103" s="29" t="s">
        <v>140</v>
      </c>
      <c r="B103" s="57"/>
      <c r="C103" s="57">
        <v>0</v>
      </c>
      <c r="D103" s="57">
        <v>0</v>
      </c>
      <c r="E103" s="57">
        <v>0</v>
      </c>
      <c r="F103" s="57">
        <v>0</v>
      </c>
      <c r="G103" s="57">
        <v>0</v>
      </c>
      <c r="H103" s="57">
        <v>0</v>
      </c>
      <c r="I103" s="57">
        <v>0</v>
      </c>
      <c r="J103" s="57">
        <v>0</v>
      </c>
      <c r="K103" s="57">
        <v>0</v>
      </c>
      <c r="L103" s="57">
        <v>0</v>
      </c>
      <c r="M103" s="57">
        <v>0</v>
      </c>
      <c r="N103" s="57">
        <v>0</v>
      </c>
      <c r="O103" s="57">
        <v>0</v>
      </c>
      <c r="P103" s="57">
        <v>0</v>
      </c>
      <c r="Q103" s="57"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400">SUM(C106,C109,C111,C120)</f>
        <v>0</v>
      </c>
      <c r="D105" s="168">
        <f t="shared" ref="D105" si="401">SUM(D106,D109,D111,D120)</f>
        <v>0</v>
      </c>
      <c r="E105" s="168">
        <f t="shared" ref="E105" si="402">SUM(E106,E109,E111,E120)</f>
        <v>0</v>
      </c>
      <c r="F105" s="168">
        <f t="shared" ref="F105" si="403">SUM(F106,F109,F111,F120)</f>
        <v>0</v>
      </c>
      <c r="G105" s="168">
        <f t="shared" ref="G105" si="404">SUM(G106,G109,G111,G120)</f>
        <v>0</v>
      </c>
      <c r="H105" s="168">
        <f t="shared" ref="H105" si="405">SUM(H106,H109,H111,H120)</f>
        <v>0</v>
      </c>
      <c r="I105" s="168">
        <f t="shared" ref="I105" si="406">SUM(I106,I109,I111,I120)</f>
        <v>0</v>
      </c>
      <c r="J105" s="168">
        <f t="shared" ref="J105" si="407">SUM(J106,J109,J111,J120)</f>
        <v>0</v>
      </c>
      <c r="K105" s="168">
        <f t="shared" ref="K105" si="408">SUM(K106,K109,K111,K120)</f>
        <v>0</v>
      </c>
      <c r="L105" s="168">
        <f t="shared" ref="L105" si="409">SUM(L106,L109,L111,L120)</f>
        <v>0</v>
      </c>
      <c r="M105" s="168">
        <f t="shared" ref="M105" si="410">SUM(M106,M109,M111,M120)</f>
        <v>0</v>
      </c>
      <c r="N105" s="168">
        <f t="shared" ref="N105" si="411">SUM(N106,N109,N111,N120)</f>
        <v>0</v>
      </c>
      <c r="O105" s="168">
        <f t="shared" ref="O105" si="412">SUM(O106,O109,O111,O120)</f>
        <v>0</v>
      </c>
      <c r="P105" s="168">
        <f t="shared" ref="P105" si="413">SUM(P106,P109,P111,P120)</f>
        <v>0</v>
      </c>
      <c r="Q105" s="168">
        <f t="shared" ref="Q105" si="414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415">SUM(C107:C108)</f>
        <v>0</v>
      </c>
      <c r="D106" s="157">
        <f t="shared" si="415"/>
        <v>0</v>
      </c>
      <c r="E106" s="157">
        <f t="shared" si="415"/>
        <v>0</v>
      </c>
      <c r="F106" s="157">
        <f t="shared" si="415"/>
        <v>0</v>
      </c>
      <c r="G106" s="157">
        <f t="shared" si="415"/>
        <v>0</v>
      </c>
      <c r="H106" s="157">
        <f t="shared" si="415"/>
        <v>0</v>
      </c>
      <c r="I106" s="157">
        <f t="shared" si="415"/>
        <v>0</v>
      </c>
      <c r="J106" s="157">
        <f t="shared" si="415"/>
        <v>0</v>
      </c>
      <c r="K106" s="157">
        <f t="shared" si="415"/>
        <v>0</v>
      </c>
      <c r="L106" s="157">
        <f t="shared" si="415"/>
        <v>0</v>
      </c>
      <c r="M106" s="157">
        <f t="shared" si="415"/>
        <v>0</v>
      </c>
      <c r="N106" s="157">
        <f t="shared" si="415"/>
        <v>0</v>
      </c>
      <c r="O106" s="157">
        <f t="shared" si="415"/>
        <v>0</v>
      </c>
      <c r="P106" s="157">
        <f t="shared" si="415"/>
        <v>0</v>
      </c>
      <c r="Q106" s="157">
        <f t="shared" si="415"/>
        <v>0</v>
      </c>
    </row>
    <row r="107" spans="1:17" ht="12" customHeight="1" x14ac:dyDescent="0.25">
      <c r="A107" s="23" t="s">
        <v>153</v>
      </c>
      <c r="B107" s="156"/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0</v>
      </c>
      <c r="L107" s="156">
        <v>0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/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0</v>
      </c>
      <c r="L108" s="156">
        <v>0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416">C110</f>
        <v>0</v>
      </c>
      <c r="D109" s="157">
        <f t="shared" si="416"/>
        <v>0</v>
      </c>
      <c r="E109" s="157">
        <f t="shared" si="416"/>
        <v>0</v>
      </c>
      <c r="F109" s="157">
        <f t="shared" si="416"/>
        <v>0</v>
      </c>
      <c r="G109" s="157">
        <f t="shared" si="416"/>
        <v>0</v>
      </c>
      <c r="H109" s="157">
        <f t="shared" si="416"/>
        <v>0</v>
      </c>
      <c r="I109" s="157">
        <f t="shared" si="416"/>
        <v>0</v>
      </c>
      <c r="J109" s="157">
        <f t="shared" si="416"/>
        <v>0</v>
      </c>
      <c r="K109" s="157">
        <f t="shared" si="416"/>
        <v>0</v>
      </c>
      <c r="L109" s="157">
        <f t="shared" si="416"/>
        <v>0</v>
      </c>
      <c r="M109" s="157">
        <f t="shared" si="416"/>
        <v>0</v>
      </c>
      <c r="N109" s="157">
        <f t="shared" si="416"/>
        <v>0</v>
      </c>
      <c r="O109" s="157">
        <f t="shared" si="416"/>
        <v>0</v>
      </c>
      <c r="P109" s="157">
        <f t="shared" si="416"/>
        <v>0</v>
      </c>
      <c r="Q109" s="157">
        <f t="shared" si="416"/>
        <v>0</v>
      </c>
    </row>
    <row r="110" spans="1:17" ht="12" customHeight="1" x14ac:dyDescent="0.25">
      <c r="A110" s="23" t="s">
        <v>60</v>
      </c>
      <c r="B110" s="156"/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/>
      <c r="C111" s="157">
        <f t="shared" ref="C111" si="417">SUM(C112:C113,C116:C117)</f>
        <v>0</v>
      </c>
      <c r="D111" s="157">
        <f t="shared" ref="D111" si="418">SUM(D112:D113,D116:D117)</f>
        <v>0</v>
      </c>
      <c r="E111" s="157">
        <f t="shared" ref="E111" si="419">SUM(E112:E113,E116:E117)</f>
        <v>0</v>
      </c>
      <c r="F111" s="157">
        <f t="shared" ref="F111" si="420">SUM(F112:F113,F116:F117)</f>
        <v>0</v>
      </c>
      <c r="G111" s="157">
        <f t="shared" ref="G111" si="421">SUM(G112:G113,G116:G117)</f>
        <v>0</v>
      </c>
      <c r="H111" s="157">
        <f t="shared" ref="H111" si="422">SUM(H112:H113,H116:H117)</f>
        <v>0</v>
      </c>
      <c r="I111" s="157">
        <f t="shared" ref="I111" si="423">SUM(I112:I113,I116:I117)</f>
        <v>0</v>
      </c>
      <c r="J111" s="157">
        <f t="shared" ref="J111" si="424">SUM(J112:J113,J116:J117)</f>
        <v>0</v>
      </c>
      <c r="K111" s="157">
        <f t="shared" ref="K111" si="425">SUM(K112:K113,K116:K117)</f>
        <v>0</v>
      </c>
      <c r="L111" s="157">
        <f t="shared" ref="L111" si="426">SUM(L112:L113,L116:L117)</f>
        <v>0</v>
      </c>
      <c r="M111" s="157">
        <f t="shared" ref="M111" si="427">SUM(M112:M113,M116:M117)</f>
        <v>0</v>
      </c>
      <c r="N111" s="157">
        <f t="shared" ref="N111" si="428">SUM(N112:N113,N116:N117)</f>
        <v>0</v>
      </c>
      <c r="O111" s="157">
        <f t="shared" ref="O111" si="429">SUM(O112:O113,O116:O117)</f>
        <v>0</v>
      </c>
      <c r="P111" s="157">
        <f t="shared" ref="P111" si="430">SUM(P112:P113,P116:P117)</f>
        <v>0</v>
      </c>
      <c r="Q111" s="157">
        <f t="shared" ref="Q111" si="431">SUM(Q112:Q113,Q116:Q117)</f>
        <v>0</v>
      </c>
    </row>
    <row r="112" spans="1:17" ht="12" customHeight="1" x14ac:dyDescent="0.25">
      <c r="A112" s="167" t="s">
        <v>152</v>
      </c>
      <c r="B112" s="132"/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/>
      <c r="C113" s="132">
        <f t="shared" ref="C113" si="432">SUM(C114:C115)</f>
        <v>0</v>
      </c>
      <c r="D113" s="132">
        <f t="shared" ref="D113" si="433">SUM(D114:D115)</f>
        <v>0</v>
      </c>
      <c r="E113" s="132">
        <f t="shared" ref="E113" si="434">SUM(E114:E115)</f>
        <v>0</v>
      </c>
      <c r="F113" s="132">
        <f t="shared" ref="F113" si="435">SUM(F114:F115)</f>
        <v>0</v>
      </c>
      <c r="G113" s="132">
        <f t="shared" ref="G113" si="436">SUM(G114:G115)</f>
        <v>0</v>
      </c>
      <c r="H113" s="132">
        <f t="shared" ref="H113" si="437">SUM(H114:H115)</f>
        <v>0</v>
      </c>
      <c r="I113" s="132">
        <f t="shared" ref="I113" si="438">SUM(I114:I115)</f>
        <v>0</v>
      </c>
      <c r="J113" s="132">
        <f t="shared" ref="J113" si="439">SUM(J114:J115)</f>
        <v>0</v>
      </c>
      <c r="K113" s="132">
        <f t="shared" ref="K113" si="440">SUM(K114:K115)</f>
        <v>0</v>
      </c>
      <c r="L113" s="132">
        <f t="shared" ref="L113" si="441">SUM(L114:L115)</f>
        <v>0</v>
      </c>
      <c r="M113" s="132">
        <f t="shared" ref="M113" si="442">SUM(M114:M115)</f>
        <v>0</v>
      </c>
      <c r="N113" s="132">
        <f t="shared" ref="N113" si="443">SUM(N114:N115)</f>
        <v>0</v>
      </c>
      <c r="O113" s="132">
        <f t="shared" ref="O113" si="444">SUM(O114:O115)</f>
        <v>0</v>
      </c>
      <c r="P113" s="132">
        <f t="shared" ref="P113" si="445">SUM(P114:P115)</f>
        <v>0</v>
      </c>
      <c r="Q113" s="132">
        <f t="shared" ref="Q113" si="446">SUM(Q114:Q115)</f>
        <v>0</v>
      </c>
    </row>
    <row r="114" spans="1:17" ht="12" customHeight="1" x14ac:dyDescent="0.25">
      <c r="A114" s="166" t="s">
        <v>79</v>
      </c>
      <c r="B114" s="165"/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/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/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/>
      <c r="C117" s="160">
        <f t="shared" ref="C117" si="447">SUM(C118:C119)</f>
        <v>0</v>
      </c>
      <c r="D117" s="160">
        <f t="shared" ref="D117" si="448">SUM(D118:D119)</f>
        <v>0</v>
      </c>
      <c r="E117" s="160">
        <f t="shared" ref="E117" si="449">SUM(E118:E119)</f>
        <v>0</v>
      </c>
      <c r="F117" s="160">
        <f t="shared" ref="F117" si="450">SUM(F118:F119)</f>
        <v>0</v>
      </c>
      <c r="G117" s="160">
        <f t="shared" ref="G117" si="451">SUM(G118:G119)</f>
        <v>0</v>
      </c>
      <c r="H117" s="160">
        <f t="shared" ref="H117" si="452">SUM(H118:H119)</f>
        <v>0</v>
      </c>
      <c r="I117" s="160">
        <f t="shared" ref="I117" si="453">SUM(I118:I119)</f>
        <v>0</v>
      </c>
      <c r="J117" s="160">
        <f t="shared" ref="J117" si="454">SUM(J118:J119)</f>
        <v>0</v>
      </c>
      <c r="K117" s="160">
        <f t="shared" ref="K117" si="455">SUM(K118:K119)</f>
        <v>0</v>
      </c>
      <c r="L117" s="160">
        <f t="shared" ref="L117" si="456">SUM(L118:L119)</f>
        <v>0</v>
      </c>
      <c r="M117" s="160">
        <f t="shared" ref="M117" si="457">SUM(M118:M119)</f>
        <v>0</v>
      </c>
      <c r="N117" s="160">
        <f t="shared" ref="N117" si="458">SUM(N118:N119)</f>
        <v>0</v>
      </c>
      <c r="O117" s="160">
        <f t="shared" ref="O117" si="459">SUM(O118:O119)</f>
        <v>0</v>
      </c>
      <c r="P117" s="160">
        <f t="shared" ref="P117" si="460">SUM(P118:P119)</f>
        <v>0</v>
      </c>
      <c r="Q117" s="160">
        <f t="shared" ref="Q117" si="461">SUM(Q118:Q119)</f>
        <v>0</v>
      </c>
    </row>
    <row r="118" spans="1:17" ht="12" customHeight="1" x14ac:dyDescent="0.25">
      <c r="A118" s="148" t="s">
        <v>60</v>
      </c>
      <c r="B118" s="156"/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/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/>
      <c r="C120" s="157">
        <f t="shared" ref="C120" si="462">SUM(C121:C122)</f>
        <v>0</v>
      </c>
      <c r="D120" s="157">
        <f t="shared" ref="D120" si="463">SUM(D121:D122)</f>
        <v>0</v>
      </c>
      <c r="E120" s="157">
        <f t="shared" ref="E120" si="464">SUM(E121:E122)</f>
        <v>0</v>
      </c>
      <c r="F120" s="157">
        <f t="shared" ref="F120" si="465">SUM(F121:F122)</f>
        <v>0</v>
      </c>
      <c r="G120" s="157">
        <f t="shared" ref="G120" si="466">SUM(G121:G122)</f>
        <v>0</v>
      </c>
      <c r="H120" s="157">
        <f t="shared" ref="H120" si="467">SUM(H121:H122)</f>
        <v>0</v>
      </c>
      <c r="I120" s="157">
        <f t="shared" ref="I120" si="468">SUM(I121:I122)</f>
        <v>0</v>
      </c>
      <c r="J120" s="157">
        <f t="shared" ref="J120" si="469">SUM(J121:J122)</f>
        <v>0</v>
      </c>
      <c r="K120" s="157">
        <f t="shared" ref="K120" si="470">SUM(K121:K122)</f>
        <v>0</v>
      </c>
      <c r="L120" s="157">
        <f t="shared" ref="L120" si="471">SUM(L121:L122)</f>
        <v>0</v>
      </c>
      <c r="M120" s="157">
        <f t="shared" ref="M120" si="472">SUM(M121:M122)</f>
        <v>0</v>
      </c>
      <c r="N120" s="157">
        <f t="shared" ref="N120" si="473">SUM(N121:N122)</f>
        <v>0</v>
      </c>
      <c r="O120" s="157">
        <f t="shared" ref="O120" si="474">SUM(O121:O122)</f>
        <v>0</v>
      </c>
      <c r="P120" s="157">
        <f t="shared" ref="P120" si="475">SUM(P121:P122)</f>
        <v>0</v>
      </c>
      <c r="Q120" s="157">
        <f t="shared" ref="Q120" si="476">SUM(Q121:Q122)</f>
        <v>0</v>
      </c>
    </row>
    <row r="121" spans="1:17" ht="12" customHeight="1" x14ac:dyDescent="0.25">
      <c r="A121" s="23" t="s">
        <v>57</v>
      </c>
      <c r="B121" s="156"/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/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477">SUM(C125,C128,C130,C139)</f>
        <v>0</v>
      </c>
      <c r="D124" s="168">
        <f t="shared" ref="D124" si="478">SUM(D125,D128,D130,D139)</f>
        <v>0</v>
      </c>
      <c r="E124" s="168">
        <f t="shared" ref="E124" si="479">SUM(E125,E128,E130,E139)</f>
        <v>0</v>
      </c>
      <c r="F124" s="168">
        <f t="shared" ref="F124" si="480">SUM(F125,F128,F130,F139)</f>
        <v>0</v>
      </c>
      <c r="G124" s="168">
        <f t="shared" ref="G124" si="481">SUM(G125,G128,G130,G139)</f>
        <v>0</v>
      </c>
      <c r="H124" s="168">
        <f t="shared" ref="H124" si="482">SUM(H125,H128,H130,H139)</f>
        <v>0</v>
      </c>
      <c r="I124" s="168">
        <f t="shared" ref="I124" si="483">SUM(I125,I128,I130,I139)</f>
        <v>0</v>
      </c>
      <c r="J124" s="168">
        <f t="shared" ref="J124" si="484">SUM(J125,J128,J130,J139)</f>
        <v>0</v>
      </c>
      <c r="K124" s="168">
        <f t="shared" ref="K124" si="485">SUM(K125,K128,K130,K139)</f>
        <v>0</v>
      </c>
      <c r="L124" s="168">
        <f t="shared" ref="L124" si="486">SUM(L125,L128,L130,L139)</f>
        <v>0</v>
      </c>
      <c r="M124" s="168">
        <f t="shared" ref="M124" si="487">SUM(M125,M128,M130,M139)</f>
        <v>0</v>
      </c>
      <c r="N124" s="168">
        <f t="shared" ref="N124" si="488">SUM(N125,N128,N130,N139)</f>
        <v>0</v>
      </c>
      <c r="O124" s="168">
        <f t="shared" ref="O124" si="489">SUM(O125,O128,O130,O139)</f>
        <v>0</v>
      </c>
      <c r="P124" s="168">
        <f t="shared" ref="P124" si="490">SUM(P125,P128,P130,P139)</f>
        <v>0</v>
      </c>
      <c r="Q124" s="168">
        <f t="shared" ref="Q124" si="491">SUM(Q125,Q128,Q130,Q139)</f>
        <v>0</v>
      </c>
    </row>
    <row r="125" spans="1:17" ht="12.95" customHeight="1" x14ac:dyDescent="0.25">
      <c r="A125" s="158" t="s">
        <v>65</v>
      </c>
      <c r="B125" s="157"/>
      <c r="C125" s="157">
        <f t="shared" ref="C125:Q125" si="492">SUM(C126:C127)</f>
        <v>0</v>
      </c>
      <c r="D125" s="157">
        <f t="shared" si="492"/>
        <v>0</v>
      </c>
      <c r="E125" s="157">
        <f t="shared" si="492"/>
        <v>0</v>
      </c>
      <c r="F125" s="157">
        <f t="shared" si="492"/>
        <v>0</v>
      </c>
      <c r="G125" s="157">
        <f t="shared" si="492"/>
        <v>0</v>
      </c>
      <c r="H125" s="157">
        <f t="shared" si="492"/>
        <v>0</v>
      </c>
      <c r="I125" s="157">
        <f t="shared" si="492"/>
        <v>0</v>
      </c>
      <c r="J125" s="157">
        <f t="shared" si="492"/>
        <v>0</v>
      </c>
      <c r="K125" s="157">
        <f t="shared" si="492"/>
        <v>0</v>
      </c>
      <c r="L125" s="157">
        <f t="shared" si="492"/>
        <v>0</v>
      </c>
      <c r="M125" s="157">
        <f t="shared" si="492"/>
        <v>0</v>
      </c>
      <c r="N125" s="157">
        <f t="shared" si="492"/>
        <v>0</v>
      </c>
      <c r="O125" s="157">
        <f t="shared" si="492"/>
        <v>0</v>
      </c>
      <c r="P125" s="157">
        <f t="shared" si="492"/>
        <v>0</v>
      </c>
      <c r="Q125" s="157">
        <f t="shared" si="492"/>
        <v>0</v>
      </c>
    </row>
    <row r="126" spans="1:17" ht="12" customHeight="1" x14ac:dyDescent="0.25">
      <c r="A126" s="23" t="s">
        <v>149</v>
      </c>
      <c r="B126" s="156"/>
      <c r="C126" s="156">
        <v>0</v>
      </c>
      <c r="D126" s="156">
        <v>0</v>
      </c>
      <c r="E126" s="156">
        <v>0</v>
      </c>
      <c r="F126" s="156">
        <v>0</v>
      </c>
      <c r="G126" s="156">
        <v>0</v>
      </c>
      <c r="H126" s="156">
        <v>0</v>
      </c>
      <c r="I126" s="156">
        <v>0</v>
      </c>
      <c r="J126" s="156">
        <v>0</v>
      </c>
      <c r="K126" s="156">
        <v>0</v>
      </c>
      <c r="L126" s="156">
        <v>0</v>
      </c>
      <c r="M126" s="156">
        <v>0</v>
      </c>
      <c r="N126" s="156">
        <v>0</v>
      </c>
      <c r="O126" s="156">
        <v>0</v>
      </c>
      <c r="P126" s="156">
        <v>0</v>
      </c>
      <c r="Q126" s="156">
        <v>0</v>
      </c>
    </row>
    <row r="127" spans="1:17" ht="12" customHeight="1" x14ac:dyDescent="0.25">
      <c r="A127" s="23" t="s">
        <v>60</v>
      </c>
      <c r="B127" s="156"/>
      <c r="C127" s="156">
        <v>0</v>
      </c>
      <c r="D127" s="156">
        <v>0</v>
      </c>
      <c r="E127" s="156">
        <v>0</v>
      </c>
      <c r="F127" s="156">
        <v>0</v>
      </c>
      <c r="G127" s="156">
        <v>0</v>
      </c>
      <c r="H127" s="156">
        <v>0</v>
      </c>
      <c r="I127" s="156">
        <v>0</v>
      </c>
      <c r="J127" s="156">
        <v>0</v>
      </c>
      <c r="K127" s="156">
        <v>0</v>
      </c>
      <c r="L127" s="156">
        <v>0</v>
      </c>
      <c r="M127" s="156">
        <v>0</v>
      </c>
      <c r="N127" s="156">
        <v>0</v>
      </c>
      <c r="O127" s="156">
        <v>0</v>
      </c>
      <c r="P127" s="156">
        <v>0</v>
      </c>
      <c r="Q127" s="156">
        <v>0</v>
      </c>
    </row>
    <row r="128" spans="1:17" ht="12.95" customHeight="1" x14ac:dyDescent="0.25">
      <c r="A128" s="158" t="s">
        <v>112</v>
      </c>
      <c r="B128" s="157"/>
      <c r="C128" s="157">
        <f t="shared" ref="C128:Q128" si="493">C129</f>
        <v>0</v>
      </c>
      <c r="D128" s="157">
        <f t="shared" si="493"/>
        <v>0</v>
      </c>
      <c r="E128" s="157">
        <f t="shared" si="493"/>
        <v>0</v>
      </c>
      <c r="F128" s="157">
        <f t="shared" si="493"/>
        <v>0</v>
      </c>
      <c r="G128" s="157">
        <f t="shared" si="493"/>
        <v>0</v>
      </c>
      <c r="H128" s="157">
        <f t="shared" si="493"/>
        <v>0</v>
      </c>
      <c r="I128" s="157">
        <f t="shared" si="493"/>
        <v>0</v>
      </c>
      <c r="J128" s="157">
        <f t="shared" si="493"/>
        <v>0</v>
      </c>
      <c r="K128" s="157">
        <f t="shared" si="493"/>
        <v>0</v>
      </c>
      <c r="L128" s="157">
        <f t="shared" si="493"/>
        <v>0</v>
      </c>
      <c r="M128" s="157">
        <f t="shared" si="493"/>
        <v>0</v>
      </c>
      <c r="N128" s="157">
        <f t="shared" si="493"/>
        <v>0</v>
      </c>
      <c r="O128" s="157">
        <f t="shared" si="493"/>
        <v>0</v>
      </c>
      <c r="P128" s="157">
        <f t="shared" si="493"/>
        <v>0</v>
      </c>
      <c r="Q128" s="157">
        <f t="shared" si="493"/>
        <v>0</v>
      </c>
    </row>
    <row r="129" spans="1:17" ht="12" customHeight="1" x14ac:dyDescent="0.25">
      <c r="A129" s="23" t="s">
        <v>60</v>
      </c>
      <c r="B129" s="156"/>
      <c r="C129" s="156">
        <v>0</v>
      </c>
      <c r="D129" s="156">
        <v>0</v>
      </c>
      <c r="E129" s="156">
        <v>0</v>
      </c>
      <c r="F129" s="156">
        <v>0</v>
      </c>
      <c r="G129" s="156">
        <v>0</v>
      </c>
      <c r="H129" s="156">
        <v>0</v>
      </c>
      <c r="I129" s="156">
        <v>0</v>
      </c>
      <c r="J129" s="156">
        <v>0</v>
      </c>
      <c r="K129" s="156">
        <v>0</v>
      </c>
      <c r="L129" s="156">
        <v>0</v>
      </c>
      <c r="M129" s="156">
        <v>0</v>
      </c>
      <c r="N129" s="156">
        <v>0</v>
      </c>
      <c r="O129" s="156">
        <v>0</v>
      </c>
      <c r="P129" s="156">
        <v>0</v>
      </c>
      <c r="Q129" s="156">
        <v>0</v>
      </c>
    </row>
    <row r="130" spans="1:17" ht="12" customHeight="1" x14ac:dyDescent="0.25">
      <c r="A130" s="158" t="s">
        <v>63</v>
      </c>
      <c r="B130" s="157"/>
      <c r="C130" s="157">
        <f t="shared" ref="C130" si="494">SUM(C131:C132,C135:C136)</f>
        <v>0</v>
      </c>
      <c r="D130" s="157">
        <f t="shared" ref="D130" si="495">SUM(D131:D132,D135:D136)</f>
        <v>0</v>
      </c>
      <c r="E130" s="157">
        <f t="shared" ref="E130" si="496">SUM(E131:E132,E135:E136)</f>
        <v>0</v>
      </c>
      <c r="F130" s="157">
        <f t="shared" ref="F130" si="497">SUM(F131:F132,F135:F136)</f>
        <v>0</v>
      </c>
      <c r="G130" s="157">
        <f t="shared" ref="G130" si="498">SUM(G131:G132,G135:G136)</f>
        <v>0</v>
      </c>
      <c r="H130" s="157">
        <f t="shared" ref="H130" si="499">SUM(H131:H132,H135:H136)</f>
        <v>0</v>
      </c>
      <c r="I130" s="157">
        <f t="shared" ref="I130" si="500">SUM(I131:I132,I135:I136)</f>
        <v>0</v>
      </c>
      <c r="J130" s="157">
        <f t="shared" ref="J130" si="501">SUM(J131:J132,J135:J136)</f>
        <v>0</v>
      </c>
      <c r="K130" s="157">
        <f t="shared" ref="K130" si="502">SUM(K131:K132,K135:K136)</f>
        <v>0</v>
      </c>
      <c r="L130" s="157">
        <f t="shared" ref="L130" si="503">SUM(L131:L132,L135:L136)</f>
        <v>0</v>
      </c>
      <c r="M130" s="157">
        <f t="shared" ref="M130" si="504">SUM(M131:M132,M135:M136)</f>
        <v>0</v>
      </c>
      <c r="N130" s="157">
        <f t="shared" ref="N130" si="505">SUM(N131:N132,N135:N136)</f>
        <v>0</v>
      </c>
      <c r="O130" s="157">
        <f t="shared" ref="O130" si="506">SUM(O131:O132,O135:O136)</f>
        <v>0</v>
      </c>
      <c r="P130" s="157">
        <f t="shared" ref="P130" si="507">SUM(P131:P132,P135:P136)</f>
        <v>0</v>
      </c>
      <c r="Q130" s="157">
        <f t="shared" ref="Q130" si="508">SUM(Q131:Q132,Q135:Q136)</f>
        <v>0</v>
      </c>
    </row>
    <row r="131" spans="1:17" ht="12" customHeight="1" x14ac:dyDescent="0.25">
      <c r="A131" s="167" t="s">
        <v>148</v>
      </c>
      <c r="B131" s="132"/>
      <c r="C131" s="132">
        <v>0</v>
      </c>
      <c r="D131" s="132">
        <v>0</v>
      </c>
      <c r="E131" s="132">
        <v>0</v>
      </c>
      <c r="F131" s="132">
        <v>0</v>
      </c>
      <c r="G131" s="132">
        <v>0</v>
      </c>
      <c r="H131" s="132">
        <v>0</v>
      </c>
      <c r="I131" s="132">
        <v>0</v>
      </c>
      <c r="J131" s="132">
        <v>0</v>
      </c>
      <c r="K131" s="132">
        <v>0</v>
      </c>
      <c r="L131" s="132">
        <v>0</v>
      </c>
      <c r="M131" s="132">
        <v>0</v>
      </c>
      <c r="N131" s="132">
        <v>0</v>
      </c>
      <c r="O131" s="132">
        <v>0</v>
      </c>
      <c r="P131" s="132">
        <v>0</v>
      </c>
      <c r="Q131" s="132">
        <v>0</v>
      </c>
    </row>
    <row r="132" spans="1:17" ht="12" customHeight="1" x14ac:dyDescent="0.25">
      <c r="A132" s="167" t="s">
        <v>147</v>
      </c>
      <c r="B132" s="132"/>
      <c r="C132" s="132">
        <f t="shared" ref="C132" si="509">SUM(C133:C134)</f>
        <v>0</v>
      </c>
      <c r="D132" s="132">
        <f t="shared" ref="D132" si="510">SUM(D133:D134)</f>
        <v>0</v>
      </c>
      <c r="E132" s="132">
        <f t="shared" ref="E132" si="511">SUM(E133:E134)</f>
        <v>0</v>
      </c>
      <c r="F132" s="132">
        <f t="shared" ref="F132" si="512">SUM(F133:F134)</f>
        <v>0</v>
      </c>
      <c r="G132" s="132">
        <f t="shared" ref="G132" si="513">SUM(G133:G134)</f>
        <v>0</v>
      </c>
      <c r="H132" s="132">
        <f t="shared" ref="H132" si="514">SUM(H133:H134)</f>
        <v>0</v>
      </c>
      <c r="I132" s="132">
        <f t="shared" ref="I132" si="515">SUM(I133:I134)</f>
        <v>0</v>
      </c>
      <c r="J132" s="132">
        <f t="shared" ref="J132" si="516">SUM(J133:J134)</f>
        <v>0</v>
      </c>
      <c r="K132" s="132">
        <f t="shared" ref="K132" si="517">SUM(K133:K134)</f>
        <v>0</v>
      </c>
      <c r="L132" s="132">
        <f t="shared" ref="L132" si="518">SUM(L133:L134)</f>
        <v>0</v>
      </c>
      <c r="M132" s="132">
        <f t="shared" ref="M132" si="519">SUM(M133:M134)</f>
        <v>0</v>
      </c>
      <c r="N132" s="132">
        <f t="shared" ref="N132" si="520">SUM(N133:N134)</f>
        <v>0</v>
      </c>
      <c r="O132" s="132">
        <f t="shared" ref="O132" si="521">SUM(O133:O134)</f>
        <v>0</v>
      </c>
      <c r="P132" s="132">
        <f t="shared" ref="P132" si="522">SUM(P133:P134)</f>
        <v>0</v>
      </c>
      <c r="Q132" s="132">
        <f t="shared" ref="Q132" si="523">SUM(Q133:Q134)</f>
        <v>0</v>
      </c>
    </row>
    <row r="133" spans="1:17" ht="12" customHeight="1" x14ac:dyDescent="0.25">
      <c r="A133" s="166" t="s">
        <v>61</v>
      </c>
      <c r="B133" s="165"/>
      <c r="C133" s="165">
        <v>0</v>
      </c>
      <c r="D133" s="165">
        <v>0</v>
      </c>
      <c r="E133" s="165">
        <v>0</v>
      </c>
      <c r="F133" s="165">
        <v>0</v>
      </c>
      <c r="G133" s="165">
        <v>0</v>
      </c>
      <c r="H133" s="165">
        <v>0</v>
      </c>
      <c r="I133" s="165">
        <v>0</v>
      </c>
      <c r="J133" s="165">
        <v>0</v>
      </c>
      <c r="K133" s="165">
        <v>0</v>
      </c>
      <c r="L133" s="165">
        <v>0</v>
      </c>
      <c r="M133" s="165">
        <v>0</v>
      </c>
      <c r="N133" s="165">
        <v>0</v>
      </c>
      <c r="O133" s="165">
        <v>0</v>
      </c>
      <c r="P133" s="165">
        <v>0</v>
      </c>
      <c r="Q133" s="165">
        <v>0</v>
      </c>
    </row>
    <row r="134" spans="1:17" ht="12" customHeight="1" x14ac:dyDescent="0.25">
      <c r="A134" s="147" t="s">
        <v>59</v>
      </c>
      <c r="B134" s="164"/>
      <c r="C134" s="164">
        <v>0</v>
      </c>
      <c r="D134" s="164">
        <v>0</v>
      </c>
      <c r="E134" s="164">
        <v>0</v>
      </c>
      <c r="F134" s="164">
        <v>0</v>
      </c>
      <c r="G134" s="164">
        <v>0</v>
      </c>
      <c r="H134" s="164">
        <v>0</v>
      </c>
      <c r="I134" s="164">
        <v>0</v>
      </c>
      <c r="J134" s="164">
        <v>0</v>
      </c>
      <c r="K134" s="164">
        <v>0</v>
      </c>
      <c r="L134" s="164">
        <v>0</v>
      </c>
      <c r="M134" s="164">
        <v>0</v>
      </c>
      <c r="N134" s="164">
        <v>0</v>
      </c>
      <c r="O134" s="164">
        <v>0</v>
      </c>
      <c r="P134" s="164">
        <v>0</v>
      </c>
      <c r="Q134" s="164">
        <v>0</v>
      </c>
    </row>
    <row r="135" spans="1:17" ht="12" customHeight="1" x14ac:dyDescent="0.25">
      <c r="A135" s="163" t="s">
        <v>142</v>
      </c>
      <c r="B135" s="162"/>
      <c r="C135" s="162">
        <v>0</v>
      </c>
      <c r="D135" s="162">
        <v>0</v>
      </c>
      <c r="E135" s="162">
        <v>0</v>
      </c>
      <c r="F135" s="162">
        <v>0</v>
      </c>
      <c r="G135" s="162">
        <v>0</v>
      </c>
      <c r="H135" s="162">
        <v>0</v>
      </c>
      <c r="I135" s="162">
        <v>0</v>
      </c>
      <c r="J135" s="162">
        <v>0</v>
      </c>
      <c r="K135" s="162">
        <v>0</v>
      </c>
      <c r="L135" s="162">
        <v>0</v>
      </c>
      <c r="M135" s="162">
        <v>0</v>
      </c>
      <c r="N135" s="162">
        <v>0</v>
      </c>
      <c r="O135" s="162">
        <v>0</v>
      </c>
      <c r="P135" s="162">
        <v>0</v>
      </c>
      <c r="Q135" s="162">
        <v>0</v>
      </c>
    </row>
    <row r="136" spans="1:17" ht="12" customHeight="1" x14ac:dyDescent="0.25">
      <c r="A136" s="161" t="s">
        <v>141</v>
      </c>
      <c r="B136" s="160"/>
      <c r="C136" s="160">
        <f t="shared" ref="C136" si="524">SUM(C137:C138)</f>
        <v>0</v>
      </c>
      <c r="D136" s="160">
        <f t="shared" ref="D136" si="525">SUM(D137:D138)</f>
        <v>0</v>
      </c>
      <c r="E136" s="160">
        <f t="shared" ref="E136" si="526">SUM(E137:E138)</f>
        <v>0</v>
      </c>
      <c r="F136" s="160">
        <f t="shared" ref="F136" si="527">SUM(F137:F138)</f>
        <v>0</v>
      </c>
      <c r="G136" s="160">
        <f t="shared" ref="G136" si="528">SUM(G137:G138)</f>
        <v>0</v>
      </c>
      <c r="H136" s="160">
        <f t="shared" ref="H136" si="529">SUM(H137:H138)</f>
        <v>0</v>
      </c>
      <c r="I136" s="160">
        <f t="shared" ref="I136" si="530">SUM(I137:I138)</f>
        <v>0</v>
      </c>
      <c r="J136" s="160">
        <f t="shared" ref="J136" si="531">SUM(J137:J138)</f>
        <v>0</v>
      </c>
      <c r="K136" s="160">
        <f t="shared" ref="K136" si="532">SUM(K137:K138)</f>
        <v>0</v>
      </c>
      <c r="L136" s="160">
        <f t="shared" ref="L136" si="533">SUM(L137:L138)</f>
        <v>0</v>
      </c>
      <c r="M136" s="160">
        <f t="shared" ref="M136" si="534">SUM(M137:M138)</f>
        <v>0</v>
      </c>
      <c r="N136" s="160">
        <f t="shared" ref="N136" si="535">SUM(N137:N138)</f>
        <v>0</v>
      </c>
      <c r="O136" s="160">
        <f t="shared" ref="O136" si="536">SUM(O137:O138)</f>
        <v>0</v>
      </c>
      <c r="P136" s="160">
        <f t="shared" ref="P136" si="537">SUM(P137:P138)</f>
        <v>0</v>
      </c>
      <c r="Q136" s="160">
        <f t="shared" ref="Q136" si="538">SUM(Q137:Q138)</f>
        <v>0</v>
      </c>
    </row>
    <row r="137" spans="1:17" ht="12" customHeight="1" x14ac:dyDescent="0.25">
      <c r="A137" s="148" t="s">
        <v>60</v>
      </c>
      <c r="B137" s="156"/>
      <c r="C137" s="156">
        <v>0</v>
      </c>
      <c r="D137" s="156">
        <v>0</v>
      </c>
      <c r="E137" s="156">
        <v>0</v>
      </c>
      <c r="F137" s="156">
        <v>0</v>
      </c>
      <c r="G137" s="156">
        <v>0</v>
      </c>
      <c r="H137" s="156">
        <v>0</v>
      </c>
      <c r="I137" s="156">
        <v>0</v>
      </c>
      <c r="J137" s="156">
        <v>0</v>
      </c>
      <c r="K137" s="156">
        <v>0</v>
      </c>
      <c r="L137" s="156">
        <v>0</v>
      </c>
      <c r="M137" s="156">
        <v>0</v>
      </c>
      <c r="N137" s="156">
        <v>0</v>
      </c>
      <c r="O137" s="156">
        <v>0</v>
      </c>
      <c r="P137" s="156">
        <v>0</v>
      </c>
      <c r="Q137" s="156">
        <v>0</v>
      </c>
    </row>
    <row r="138" spans="1:17" ht="12" customHeight="1" x14ac:dyDescent="0.25">
      <c r="A138" s="148" t="s">
        <v>59</v>
      </c>
      <c r="B138" s="156"/>
      <c r="C138" s="156">
        <v>0</v>
      </c>
      <c r="D138" s="156">
        <v>0</v>
      </c>
      <c r="E138" s="156">
        <v>0</v>
      </c>
      <c r="F138" s="156">
        <v>0</v>
      </c>
      <c r="G138" s="156">
        <v>0</v>
      </c>
      <c r="H138" s="156">
        <v>0</v>
      </c>
      <c r="I138" s="156">
        <v>0</v>
      </c>
      <c r="J138" s="156">
        <v>0</v>
      </c>
      <c r="K138" s="156">
        <v>0</v>
      </c>
      <c r="L138" s="156">
        <v>0</v>
      </c>
      <c r="M138" s="156">
        <v>0</v>
      </c>
      <c r="N138" s="156">
        <v>0</v>
      </c>
      <c r="O138" s="156">
        <v>0</v>
      </c>
      <c r="P138" s="156">
        <v>0</v>
      </c>
      <c r="Q138" s="156">
        <v>0</v>
      </c>
    </row>
    <row r="139" spans="1:17" ht="12" customHeight="1" x14ac:dyDescent="0.25">
      <c r="A139" s="158" t="s">
        <v>62</v>
      </c>
      <c r="B139" s="157"/>
      <c r="C139" s="157">
        <f t="shared" ref="C139" si="539">SUM(C140:C141)</f>
        <v>0</v>
      </c>
      <c r="D139" s="157">
        <f t="shared" ref="D139" si="540">SUM(D140:D141)</f>
        <v>0</v>
      </c>
      <c r="E139" s="157">
        <f t="shared" ref="E139" si="541">SUM(E140:E141)</f>
        <v>0</v>
      </c>
      <c r="F139" s="157">
        <f t="shared" ref="F139" si="542">SUM(F140:F141)</f>
        <v>0</v>
      </c>
      <c r="G139" s="157">
        <f t="shared" ref="G139" si="543">SUM(G140:G141)</f>
        <v>0</v>
      </c>
      <c r="H139" s="157">
        <f t="shared" ref="H139" si="544">SUM(H140:H141)</f>
        <v>0</v>
      </c>
      <c r="I139" s="157">
        <f t="shared" ref="I139" si="545">SUM(I140:I141)</f>
        <v>0</v>
      </c>
      <c r="J139" s="157">
        <f t="shared" ref="J139" si="546">SUM(J140:J141)</f>
        <v>0</v>
      </c>
      <c r="K139" s="157">
        <f t="shared" ref="K139" si="547">SUM(K140:K141)</f>
        <v>0</v>
      </c>
      <c r="L139" s="157">
        <f t="shared" ref="L139" si="548">SUM(L140:L141)</f>
        <v>0</v>
      </c>
      <c r="M139" s="157">
        <f t="shared" ref="M139" si="549">SUM(M140:M141)</f>
        <v>0</v>
      </c>
      <c r="N139" s="157">
        <f t="shared" ref="N139" si="550">SUM(N140:N141)</f>
        <v>0</v>
      </c>
      <c r="O139" s="157">
        <f t="shared" ref="O139" si="551">SUM(O140:O141)</f>
        <v>0</v>
      </c>
      <c r="P139" s="157">
        <f t="shared" ref="P139" si="552">SUM(P140:P141)</f>
        <v>0</v>
      </c>
      <c r="Q139" s="157">
        <f t="shared" ref="Q139" si="553">SUM(Q140:Q141)</f>
        <v>0</v>
      </c>
    </row>
    <row r="140" spans="1:17" ht="12" customHeight="1" x14ac:dyDescent="0.25">
      <c r="A140" s="23" t="s">
        <v>57</v>
      </c>
      <c r="B140" s="156"/>
      <c r="C140" s="156">
        <v>0</v>
      </c>
      <c r="D140" s="156">
        <v>0</v>
      </c>
      <c r="E140" s="156">
        <v>0</v>
      </c>
      <c r="F140" s="156">
        <v>0</v>
      </c>
      <c r="G140" s="156">
        <v>0</v>
      </c>
      <c r="H140" s="156">
        <v>0</v>
      </c>
      <c r="I140" s="156">
        <v>0</v>
      </c>
      <c r="J140" s="156">
        <v>0</v>
      </c>
      <c r="K140" s="156">
        <v>0</v>
      </c>
      <c r="L140" s="156">
        <v>0</v>
      </c>
      <c r="M140" s="156">
        <v>0</v>
      </c>
      <c r="N140" s="156">
        <v>0</v>
      </c>
      <c r="O140" s="156">
        <v>0</v>
      </c>
      <c r="P140" s="156">
        <v>0</v>
      </c>
      <c r="Q140" s="156">
        <v>0</v>
      </c>
    </row>
    <row r="141" spans="1:17" ht="12" customHeight="1" x14ac:dyDescent="0.25">
      <c r="A141" s="29" t="s">
        <v>140</v>
      </c>
      <c r="B141" s="57"/>
      <c r="C141" s="57">
        <v>0</v>
      </c>
      <c r="D141" s="57">
        <v>0</v>
      </c>
      <c r="E141" s="57">
        <v>0</v>
      </c>
      <c r="F141" s="57">
        <v>0</v>
      </c>
      <c r="G141" s="57">
        <v>0</v>
      </c>
      <c r="H141" s="57">
        <v>0</v>
      </c>
      <c r="I141" s="57">
        <v>0</v>
      </c>
      <c r="J141" s="57">
        <v>0</v>
      </c>
      <c r="K141" s="57">
        <v>0</v>
      </c>
      <c r="L141" s="57">
        <v>0</v>
      </c>
      <c r="M141" s="57">
        <v>0</v>
      </c>
      <c r="N141" s="57">
        <v>0</v>
      </c>
      <c r="O141" s="57">
        <v>0</v>
      </c>
      <c r="P141" s="57">
        <v>0</v>
      </c>
      <c r="Q141" s="57"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554">SUM(C144,C146,C148,C157)</f>
        <v>0</v>
      </c>
      <c r="D143" s="168">
        <f t="shared" ref="D143" si="555">SUM(D144,D146,D148,D157)</f>
        <v>0</v>
      </c>
      <c r="E143" s="168">
        <f t="shared" ref="E143" si="556">SUM(E144,E146,E148,E157)</f>
        <v>0</v>
      </c>
      <c r="F143" s="168">
        <f t="shared" ref="F143" si="557">SUM(F144,F146,F148,F157)</f>
        <v>0</v>
      </c>
      <c r="G143" s="168">
        <f t="shared" ref="G143" si="558">SUM(G144,G146,G148,G157)</f>
        <v>0</v>
      </c>
      <c r="H143" s="168">
        <f t="shared" ref="H143" si="559">SUM(H144,H146,H148,H157)</f>
        <v>0</v>
      </c>
      <c r="I143" s="168">
        <f t="shared" ref="I143" si="560">SUM(I144,I146,I148,I157)</f>
        <v>0</v>
      </c>
      <c r="J143" s="168">
        <f t="shared" ref="J143" si="561">SUM(J144,J146,J148,J157)</f>
        <v>0</v>
      </c>
      <c r="K143" s="168">
        <f t="shared" ref="K143" si="562">SUM(K144,K146,K148,K157)</f>
        <v>0</v>
      </c>
      <c r="L143" s="168">
        <f t="shared" ref="L143" si="563">SUM(L144,L146,L148,L157)</f>
        <v>0</v>
      </c>
      <c r="M143" s="168">
        <f t="shared" ref="M143" si="564">SUM(M144,M146,M148,M157)</f>
        <v>0</v>
      </c>
      <c r="N143" s="168">
        <f t="shared" ref="N143" si="565">SUM(N144,N146,N148,N157)</f>
        <v>0</v>
      </c>
      <c r="O143" s="168">
        <f t="shared" ref="O143" si="566">SUM(O144,O146,O148,O157)</f>
        <v>0</v>
      </c>
      <c r="P143" s="168">
        <f t="shared" ref="P143" si="567">SUM(P144,P146,P148,P157)</f>
        <v>0</v>
      </c>
      <c r="Q143" s="168">
        <f t="shared" ref="Q143" si="568">SUM(Q144,Q146,Q148,Q157)</f>
        <v>0</v>
      </c>
    </row>
    <row r="144" spans="1:17" ht="12.95" customHeight="1" x14ac:dyDescent="0.25">
      <c r="A144" s="158" t="s">
        <v>65</v>
      </c>
      <c r="B144" s="157"/>
      <c r="C144" s="157">
        <f t="shared" ref="C144:Q144" si="569">C145</f>
        <v>0</v>
      </c>
      <c r="D144" s="157">
        <f t="shared" si="569"/>
        <v>0</v>
      </c>
      <c r="E144" s="157">
        <f t="shared" si="569"/>
        <v>0</v>
      </c>
      <c r="F144" s="157">
        <f t="shared" si="569"/>
        <v>0</v>
      </c>
      <c r="G144" s="157">
        <f t="shared" si="569"/>
        <v>0</v>
      </c>
      <c r="H144" s="157">
        <f t="shared" si="569"/>
        <v>0</v>
      </c>
      <c r="I144" s="157">
        <f t="shared" si="569"/>
        <v>0</v>
      </c>
      <c r="J144" s="157">
        <f t="shared" si="569"/>
        <v>0</v>
      </c>
      <c r="K144" s="157">
        <f t="shared" si="569"/>
        <v>0</v>
      </c>
      <c r="L144" s="157">
        <f t="shared" si="569"/>
        <v>0</v>
      </c>
      <c r="M144" s="157">
        <f t="shared" si="569"/>
        <v>0</v>
      </c>
      <c r="N144" s="157">
        <f t="shared" si="569"/>
        <v>0</v>
      </c>
      <c r="O144" s="157">
        <f t="shared" si="569"/>
        <v>0</v>
      </c>
      <c r="P144" s="157">
        <f t="shared" si="569"/>
        <v>0</v>
      </c>
      <c r="Q144" s="157">
        <f t="shared" si="569"/>
        <v>0</v>
      </c>
    </row>
    <row r="145" spans="1:17" ht="12" customHeight="1" x14ac:dyDescent="0.25">
      <c r="A145" s="23" t="s">
        <v>60</v>
      </c>
      <c r="B145" s="156"/>
      <c r="C145" s="156">
        <v>0</v>
      </c>
      <c r="D145" s="156">
        <v>0</v>
      </c>
      <c r="E145" s="156">
        <v>0</v>
      </c>
      <c r="F145" s="156">
        <v>0</v>
      </c>
      <c r="G145" s="156">
        <v>0</v>
      </c>
      <c r="H145" s="156">
        <v>0</v>
      </c>
      <c r="I145" s="156">
        <v>0</v>
      </c>
      <c r="J145" s="156">
        <v>0</v>
      </c>
      <c r="K145" s="156">
        <v>0</v>
      </c>
      <c r="L145" s="156">
        <v>0</v>
      </c>
      <c r="M145" s="156">
        <v>0</v>
      </c>
      <c r="N145" s="156">
        <v>0</v>
      </c>
      <c r="O145" s="156">
        <v>0</v>
      </c>
      <c r="P145" s="156">
        <v>0</v>
      </c>
      <c r="Q145" s="156">
        <v>0</v>
      </c>
    </row>
    <row r="146" spans="1:17" ht="12.95" customHeight="1" x14ac:dyDescent="0.25">
      <c r="A146" s="158" t="s">
        <v>112</v>
      </c>
      <c r="B146" s="157"/>
      <c r="C146" s="157">
        <f t="shared" ref="C146:Q146" si="570">C147</f>
        <v>0</v>
      </c>
      <c r="D146" s="157">
        <f t="shared" si="570"/>
        <v>0</v>
      </c>
      <c r="E146" s="157">
        <f t="shared" si="570"/>
        <v>0</v>
      </c>
      <c r="F146" s="157">
        <f t="shared" si="570"/>
        <v>0</v>
      </c>
      <c r="G146" s="157">
        <f t="shared" si="570"/>
        <v>0</v>
      </c>
      <c r="H146" s="157">
        <f t="shared" si="570"/>
        <v>0</v>
      </c>
      <c r="I146" s="157">
        <f t="shared" si="570"/>
        <v>0</v>
      </c>
      <c r="J146" s="157">
        <f t="shared" si="570"/>
        <v>0</v>
      </c>
      <c r="K146" s="157">
        <f t="shared" si="570"/>
        <v>0</v>
      </c>
      <c r="L146" s="157">
        <f t="shared" si="570"/>
        <v>0</v>
      </c>
      <c r="M146" s="157">
        <f t="shared" si="570"/>
        <v>0</v>
      </c>
      <c r="N146" s="157">
        <f t="shared" si="570"/>
        <v>0</v>
      </c>
      <c r="O146" s="157">
        <f t="shared" si="570"/>
        <v>0</v>
      </c>
      <c r="P146" s="157">
        <f t="shared" si="570"/>
        <v>0</v>
      </c>
      <c r="Q146" s="157">
        <f t="shared" si="570"/>
        <v>0</v>
      </c>
    </row>
    <row r="147" spans="1:17" ht="12" customHeight="1" x14ac:dyDescent="0.25">
      <c r="A147" s="23" t="s">
        <v>60</v>
      </c>
      <c r="B147" s="156"/>
      <c r="C147" s="156">
        <v>0</v>
      </c>
      <c r="D147" s="156">
        <v>0</v>
      </c>
      <c r="E147" s="156">
        <v>0</v>
      </c>
      <c r="F147" s="156">
        <v>0</v>
      </c>
      <c r="G147" s="156">
        <v>0</v>
      </c>
      <c r="H147" s="156">
        <v>0</v>
      </c>
      <c r="I147" s="156">
        <v>0</v>
      </c>
      <c r="J147" s="156">
        <v>0</v>
      </c>
      <c r="K147" s="156">
        <v>0</v>
      </c>
      <c r="L147" s="156">
        <v>0</v>
      </c>
      <c r="M147" s="156">
        <v>0</v>
      </c>
      <c r="N147" s="156">
        <v>0</v>
      </c>
      <c r="O147" s="156">
        <v>0</v>
      </c>
      <c r="P147" s="156">
        <v>0</v>
      </c>
      <c r="Q147" s="156">
        <v>0</v>
      </c>
    </row>
    <row r="148" spans="1:17" ht="12" customHeight="1" x14ac:dyDescent="0.25">
      <c r="A148" s="158" t="s">
        <v>63</v>
      </c>
      <c r="B148" s="157"/>
      <c r="C148" s="157">
        <f t="shared" ref="C148" si="571">SUM(C149:C150,C153:C154)</f>
        <v>0</v>
      </c>
      <c r="D148" s="157">
        <f t="shared" ref="D148" si="572">SUM(D149:D150,D153:D154)</f>
        <v>0</v>
      </c>
      <c r="E148" s="157">
        <f t="shared" ref="E148" si="573">SUM(E149:E150,E153:E154)</f>
        <v>0</v>
      </c>
      <c r="F148" s="157">
        <f t="shared" ref="F148" si="574">SUM(F149:F150,F153:F154)</f>
        <v>0</v>
      </c>
      <c r="G148" s="157">
        <f t="shared" ref="G148" si="575">SUM(G149:G150,G153:G154)</f>
        <v>0</v>
      </c>
      <c r="H148" s="157">
        <f t="shared" ref="H148" si="576">SUM(H149:H150,H153:H154)</f>
        <v>0</v>
      </c>
      <c r="I148" s="157">
        <f t="shared" ref="I148" si="577">SUM(I149:I150,I153:I154)</f>
        <v>0</v>
      </c>
      <c r="J148" s="157">
        <f t="shared" ref="J148" si="578">SUM(J149:J150,J153:J154)</f>
        <v>0</v>
      </c>
      <c r="K148" s="157">
        <f t="shared" ref="K148" si="579">SUM(K149:K150,K153:K154)</f>
        <v>0</v>
      </c>
      <c r="L148" s="157">
        <f t="shared" ref="L148" si="580">SUM(L149:L150,L153:L154)</f>
        <v>0</v>
      </c>
      <c r="M148" s="157">
        <f t="shared" ref="M148" si="581">SUM(M149:M150,M153:M154)</f>
        <v>0</v>
      </c>
      <c r="N148" s="157">
        <f t="shared" ref="N148" si="582">SUM(N149:N150,N153:N154)</f>
        <v>0</v>
      </c>
      <c r="O148" s="157">
        <f t="shared" ref="O148" si="583">SUM(O149:O150,O153:O154)</f>
        <v>0</v>
      </c>
      <c r="P148" s="157">
        <f t="shared" ref="P148" si="584">SUM(P149:P150,P153:P154)</f>
        <v>0</v>
      </c>
      <c r="Q148" s="157">
        <f t="shared" ref="Q148" si="585">SUM(Q149:Q150,Q153:Q154)</f>
        <v>0</v>
      </c>
    </row>
    <row r="149" spans="1:17" ht="12" customHeight="1" x14ac:dyDescent="0.25">
      <c r="A149" s="167" t="s">
        <v>144</v>
      </c>
      <c r="B149" s="132"/>
      <c r="C149" s="132">
        <v>0</v>
      </c>
      <c r="D149" s="132">
        <v>0</v>
      </c>
      <c r="E149" s="132">
        <v>0</v>
      </c>
      <c r="F149" s="132">
        <v>0</v>
      </c>
      <c r="G149" s="132">
        <v>0</v>
      </c>
      <c r="H149" s="132">
        <v>0</v>
      </c>
      <c r="I149" s="132">
        <v>0</v>
      </c>
      <c r="J149" s="132">
        <v>0</v>
      </c>
      <c r="K149" s="132">
        <v>0</v>
      </c>
      <c r="L149" s="132">
        <v>0</v>
      </c>
      <c r="M149" s="132">
        <v>0</v>
      </c>
      <c r="N149" s="132">
        <v>0</v>
      </c>
      <c r="O149" s="132">
        <v>0</v>
      </c>
      <c r="P149" s="132">
        <v>0</v>
      </c>
      <c r="Q149" s="132">
        <v>0</v>
      </c>
    </row>
    <row r="150" spans="1:17" ht="12" customHeight="1" x14ac:dyDescent="0.25">
      <c r="A150" s="167" t="s">
        <v>143</v>
      </c>
      <c r="B150" s="132"/>
      <c r="C150" s="132">
        <f t="shared" ref="C150" si="586">SUM(C151:C152)</f>
        <v>0</v>
      </c>
      <c r="D150" s="132">
        <f t="shared" ref="D150" si="587">SUM(D151:D152)</f>
        <v>0</v>
      </c>
      <c r="E150" s="132">
        <f t="shared" ref="E150" si="588">SUM(E151:E152)</f>
        <v>0</v>
      </c>
      <c r="F150" s="132">
        <f t="shared" ref="F150" si="589">SUM(F151:F152)</f>
        <v>0</v>
      </c>
      <c r="G150" s="132">
        <f t="shared" ref="G150" si="590">SUM(G151:G152)</f>
        <v>0</v>
      </c>
      <c r="H150" s="132">
        <f t="shared" ref="H150" si="591">SUM(H151:H152)</f>
        <v>0</v>
      </c>
      <c r="I150" s="132">
        <f t="shared" ref="I150" si="592">SUM(I151:I152)</f>
        <v>0</v>
      </c>
      <c r="J150" s="132">
        <f t="shared" ref="J150" si="593">SUM(J151:J152)</f>
        <v>0</v>
      </c>
      <c r="K150" s="132">
        <f t="shared" ref="K150" si="594">SUM(K151:K152)</f>
        <v>0</v>
      </c>
      <c r="L150" s="132">
        <f t="shared" ref="L150" si="595">SUM(L151:L152)</f>
        <v>0</v>
      </c>
      <c r="M150" s="132">
        <f t="shared" ref="M150" si="596">SUM(M151:M152)</f>
        <v>0</v>
      </c>
      <c r="N150" s="132">
        <f t="shared" ref="N150" si="597">SUM(N151:N152)</f>
        <v>0</v>
      </c>
      <c r="O150" s="132">
        <f t="shared" ref="O150" si="598">SUM(O151:O152)</f>
        <v>0</v>
      </c>
      <c r="P150" s="132">
        <f t="shared" ref="P150" si="599">SUM(P151:P152)</f>
        <v>0</v>
      </c>
      <c r="Q150" s="132">
        <f t="shared" ref="Q150" si="600">SUM(Q151:Q152)</f>
        <v>0</v>
      </c>
    </row>
    <row r="151" spans="1:17" ht="12" customHeight="1" x14ac:dyDescent="0.25">
      <c r="A151" s="166" t="s">
        <v>57</v>
      </c>
      <c r="B151" s="165"/>
      <c r="C151" s="165">
        <v>0</v>
      </c>
      <c r="D151" s="165">
        <v>0</v>
      </c>
      <c r="E151" s="165">
        <v>0</v>
      </c>
      <c r="F151" s="165">
        <v>0</v>
      </c>
      <c r="G151" s="165">
        <v>0</v>
      </c>
      <c r="H151" s="165">
        <v>0</v>
      </c>
      <c r="I151" s="165">
        <v>0</v>
      </c>
      <c r="J151" s="165">
        <v>0</v>
      </c>
      <c r="K151" s="165">
        <v>0</v>
      </c>
      <c r="L151" s="165">
        <v>0</v>
      </c>
      <c r="M151" s="165">
        <v>0</v>
      </c>
      <c r="N151" s="165">
        <v>0</v>
      </c>
      <c r="O151" s="165">
        <v>0</v>
      </c>
      <c r="P151" s="165">
        <v>0</v>
      </c>
      <c r="Q151" s="165">
        <v>0</v>
      </c>
    </row>
    <row r="152" spans="1:17" ht="12" customHeight="1" x14ac:dyDescent="0.25">
      <c r="A152" s="147" t="s">
        <v>59</v>
      </c>
      <c r="B152" s="164"/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25">
      <c r="A153" s="163" t="s">
        <v>142</v>
      </c>
      <c r="B153" s="162"/>
      <c r="C153" s="162">
        <v>0</v>
      </c>
      <c r="D153" s="162">
        <v>0</v>
      </c>
      <c r="E153" s="162">
        <v>0</v>
      </c>
      <c r="F153" s="162">
        <v>0</v>
      </c>
      <c r="G153" s="162">
        <v>0</v>
      </c>
      <c r="H153" s="162">
        <v>0</v>
      </c>
      <c r="I153" s="162">
        <v>0</v>
      </c>
      <c r="J153" s="162">
        <v>0</v>
      </c>
      <c r="K153" s="162">
        <v>0</v>
      </c>
      <c r="L153" s="162">
        <v>0</v>
      </c>
      <c r="M153" s="162">
        <v>0</v>
      </c>
      <c r="N153" s="162">
        <v>0</v>
      </c>
      <c r="O153" s="162">
        <v>0</v>
      </c>
      <c r="P153" s="162">
        <v>0</v>
      </c>
      <c r="Q153" s="162">
        <v>0</v>
      </c>
    </row>
    <row r="154" spans="1:17" ht="12" customHeight="1" x14ac:dyDescent="0.25">
      <c r="A154" s="161" t="s">
        <v>141</v>
      </c>
      <c r="B154" s="160"/>
      <c r="C154" s="160">
        <f t="shared" ref="C154" si="601">SUM(C155:C156)</f>
        <v>0</v>
      </c>
      <c r="D154" s="160">
        <f t="shared" ref="D154" si="602">SUM(D155:D156)</f>
        <v>0</v>
      </c>
      <c r="E154" s="160">
        <f t="shared" ref="E154" si="603">SUM(E155:E156)</f>
        <v>0</v>
      </c>
      <c r="F154" s="160">
        <f t="shared" ref="F154" si="604">SUM(F155:F156)</f>
        <v>0</v>
      </c>
      <c r="G154" s="160">
        <f t="shared" ref="G154" si="605">SUM(G155:G156)</f>
        <v>0</v>
      </c>
      <c r="H154" s="160">
        <f t="shared" ref="H154" si="606">SUM(H155:H156)</f>
        <v>0</v>
      </c>
      <c r="I154" s="160">
        <f t="shared" ref="I154" si="607">SUM(I155:I156)</f>
        <v>0</v>
      </c>
      <c r="J154" s="160">
        <f t="shared" ref="J154" si="608">SUM(J155:J156)</f>
        <v>0</v>
      </c>
      <c r="K154" s="160">
        <f t="shared" ref="K154" si="609">SUM(K155:K156)</f>
        <v>0</v>
      </c>
      <c r="L154" s="160">
        <f t="shared" ref="L154" si="610">SUM(L155:L156)</f>
        <v>0</v>
      </c>
      <c r="M154" s="160">
        <f t="shared" ref="M154" si="611">SUM(M155:M156)</f>
        <v>0</v>
      </c>
      <c r="N154" s="160">
        <f t="shared" ref="N154" si="612">SUM(N155:N156)</f>
        <v>0</v>
      </c>
      <c r="O154" s="160">
        <f t="shared" ref="O154" si="613">SUM(O155:O156)</f>
        <v>0</v>
      </c>
      <c r="P154" s="160">
        <f t="shared" ref="P154" si="614">SUM(P155:P156)</f>
        <v>0</v>
      </c>
      <c r="Q154" s="160">
        <f t="shared" ref="Q154" si="615">SUM(Q155:Q156)</f>
        <v>0</v>
      </c>
    </row>
    <row r="155" spans="1:17" ht="12" customHeight="1" x14ac:dyDescent="0.25">
      <c r="A155" s="148" t="s">
        <v>60</v>
      </c>
      <c r="B155" s="156"/>
      <c r="C155" s="156">
        <v>0</v>
      </c>
      <c r="D155" s="156">
        <v>0</v>
      </c>
      <c r="E155" s="156">
        <v>0</v>
      </c>
      <c r="F155" s="156">
        <v>0</v>
      </c>
      <c r="G155" s="156">
        <v>0</v>
      </c>
      <c r="H155" s="156">
        <v>0</v>
      </c>
      <c r="I155" s="156">
        <v>0</v>
      </c>
      <c r="J155" s="156">
        <v>0</v>
      </c>
      <c r="K155" s="156">
        <v>0</v>
      </c>
      <c r="L155" s="156">
        <v>0</v>
      </c>
      <c r="M155" s="156">
        <v>0</v>
      </c>
      <c r="N155" s="156">
        <v>0</v>
      </c>
      <c r="O155" s="156">
        <v>0</v>
      </c>
      <c r="P155" s="156">
        <v>0</v>
      </c>
      <c r="Q155" s="156">
        <v>0</v>
      </c>
    </row>
    <row r="156" spans="1:17" ht="12" customHeight="1" x14ac:dyDescent="0.25">
      <c r="A156" s="148" t="s">
        <v>59</v>
      </c>
      <c r="B156" s="156"/>
      <c r="C156" s="156">
        <v>0</v>
      </c>
      <c r="D156" s="156">
        <v>0</v>
      </c>
      <c r="E156" s="156">
        <v>0</v>
      </c>
      <c r="F156" s="156">
        <v>0</v>
      </c>
      <c r="G156" s="156">
        <v>0</v>
      </c>
      <c r="H156" s="156">
        <v>0</v>
      </c>
      <c r="I156" s="156">
        <v>0</v>
      </c>
      <c r="J156" s="156">
        <v>0</v>
      </c>
      <c r="K156" s="156">
        <v>0</v>
      </c>
      <c r="L156" s="156">
        <v>0</v>
      </c>
      <c r="M156" s="156">
        <v>0</v>
      </c>
      <c r="N156" s="156">
        <v>0</v>
      </c>
      <c r="O156" s="156">
        <v>0</v>
      </c>
      <c r="P156" s="156">
        <v>0</v>
      </c>
      <c r="Q156" s="156">
        <v>0</v>
      </c>
    </row>
    <row r="157" spans="1:17" ht="12" customHeight="1" x14ac:dyDescent="0.25">
      <c r="A157" s="158" t="s">
        <v>62</v>
      </c>
      <c r="B157" s="157"/>
      <c r="C157" s="157">
        <f t="shared" ref="C157" si="616">SUM(C158:C159)</f>
        <v>0</v>
      </c>
      <c r="D157" s="157">
        <f t="shared" ref="D157" si="617">SUM(D158:D159)</f>
        <v>0</v>
      </c>
      <c r="E157" s="157">
        <f t="shared" ref="E157" si="618">SUM(E158:E159)</f>
        <v>0</v>
      </c>
      <c r="F157" s="157">
        <f t="shared" ref="F157" si="619">SUM(F158:F159)</f>
        <v>0</v>
      </c>
      <c r="G157" s="157">
        <f t="shared" ref="G157" si="620">SUM(G158:G159)</f>
        <v>0</v>
      </c>
      <c r="H157" s="157">
        <f t="shared" ref="H157" si="621">SUM(H158:H159)</f>
        <v>0</v>
      </c>
      <c r="I157" s="157">
        <f t="shared" ref="I157" si="622">SUM(I158:I159)</f>
        <v>0</v>
      </c>
      <c r="J157" s="157">
        <f t="shared" ref="J157" si="623">SUM(J158:J159)</f>
        <v>0</v>
      </c>
      <c r="K157" s="157">
        <f t="shared" ref="K157" si="624">SUM(K158:K159)</f>
        <v>0</v>
      </c>
      <c r="L157" s="157">
        <f t="shared" ref="L157" si="625">SUM(L158:L159)</f>
        <v>0</v>
      </c>
      <c r="M157" s="157">
        <f t="shared" ref="M157" si="626">SUM(M158:M159)</f>
        <v>0</v>
      </c>
      <c r="N157" s="157">
        <f t="shared" ref="N157" si="627">SUM(N158:N159)</f>
        <v>0</v>
      </c>
      <c r="O157" s="157">
        <f t="shared" ref="O157" si="628">SUM(O158:O159)</f>
        <v>0</v>
      </c>
      <c r="P157" s="157">
        <f t="shared" ref="P157" si="629">SUM(P158:P159)</f>
        <v>0</v>
      </c>
      <c r="Q157" s="157">
        <f t="shared" ref="Q157" si="630">SUM(Q158:Q159)</f>
        <v>0</v>
      </c>
    </row>
    <row r="158" spans="1:17" ht="12" customHeight="1" x14ac:dyDescent="0.25">
      <c r="A158" s="23" t="s">
        <v>57</v>
      </c>
      <c r="B158" s="156"/>
      <c r="C158" s="156">
        <v>0</v>
      </c>
      <c r="D158" s="156">
        <v>0</v>
      </c>
      <c r="E158" s="156">
        <v>0</v>
      </c>
      <c r="F158" s="156">
        <v>0</v>
      </c>
      <c r="G158" s="156">
        <v>0</v>
      </c>
      <c r="H158" s="156">
        <v>0</v>
      </c>
      <c r="I158" s="156">
        <v>0</v>
      </c>
      <c r="J158" s="156">
        <v>0</v>
      </c>
      <c r="K158" s="156">
        <v>0</v>
      </c>
      <c r="L158" s="156">
        <v>0</v>
      </c>
      <c r="M158" s="156">
        <v>0</v>
      </c>
      <c r="N158" s="156">
        <v>0</v>
      </c>
      <c r="O158" s="156">
        <v>0</v>
      </c>
      <c r="P158" s="156">
        <v>0</v>
      </c>
      <c r="Q158" s="156">
        <v>0</v>
      </c>
    </row>
    <row r="159" spans="1:17" ht="12" customHeight="1" x14ac:dyDescent="0.25">
      <c r="A159" s="29" t="s">
        <v>140</v>
      </c>
      <c r="B159" s="57"/>
      <c r="C159" s="57">
        <v>0</v>
      </c>
      <c r="D159" s="57">
        <v>0</v>
      </c>
      <c r="E159" s="57">
        <v>0</v>
      </c>
      <c r="F159" s="57">
        <v>0</v>
      </c>
      <c r="G159" s="57">
        <v>0</v>
      </c>
      <c r="H159" s="57">
        <v>0</v>
      </c>
      <c r="I159" s="57">
        <v>0</v>
      </c>
      <c r="J159" s="57">
        <v>0</v>
      </c>
      <c r="K159" s="57">
        <v>0</v>
      </c>
      <c r="L159" s="57">
        <v>0</v>
      </c>
      <c r="M159" s="57">
        <v>0</v>
      </c>
      <c r="N159" s="57">
        <v>0</v>
      </c>
      <c r="O159" s="57">
        <v>0</v>
      </c>
      <c r="P159" s="57">
        <v>0</v>
      </c>
      <c r="Q159" s="57"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631">SUM(C162,C164,C166,C175)</f>
        <v>0</v>
      </c>
      <c r="D161" s="168">
        <f t="shared" ref="D161" si="632">SUM(D162,D164,D166,D175)</f>
        <v>0</v>
      </c>
      <c r="E161" s="168">
        <f t="shared" ref="E161" si="633">SUM(E162,E164,E166,E175)</f>
        <v>0</v>
      </c>
      <c r="F161" s="168">
        <f t="shared" ref="F161" si="634">SUM(F162,F164,F166,F175)</f>
        <v>0</v>
      </c>
      <c r="G161" s="168">
        <f t="shared" ref="G161" si="635">SUM(G162,G164,G166,G175)</f>
        <v>0</v>
      </c>
      <c r="H161" s="168">
        <f t="shared" ref="H161" si="636">SUM(H162,H164,H166,H175)</f>
        <v>0</v>
      </c>
      <c r="I161" s="168">
        <f t="shared" ref="I161" si="637">SUM(I162,I164,I166,I175)</f>
        <v>0</v>
      </c>
      <c r="J161" s="168">
        <f t="shared" ref="J161" si="638">SUM(J162,J164,J166,J175)</f>
        <v>0</v>
      </c>
      <c r="K161" s="168">
        <f t="shared" ref="K161" si="639">SUM(K162,K164,K166,K175)</f>
        <v>0</v>
      </c>
      <c r="L161" s="168">
        <f t="shared" ref="L161" si="640">SUM(L162,L164,L166,L175)</f>
        <v>0</v>
      </c>
      <c r="M161" s="168">
        <f t="shared" ref="M161" si="641">SUM(M162,M164,M166,M175)</f>
        <v>0</v>
      </c>
      <c r="N161" s="168">
        <f t="shared" ref="N161" si="642">SUM(N162,N164,N166,N175)</f>
        <v>0</v>
      </c>
      <c r="O161" s="168">
        <f t="shared" ref="O161" si="643">SUM(O162,O164,O166,O175)</f>
        <v>0</v>
      </c>
      <c r="P161" s="168">
        <f t="shared" ref="P161" si="644">SUM(P162,P164,P166,P175)</f>
        <v>0</v>
      </c>
      <c r="Q161" s="168">
        <f t="shared" ref="Q161" si="645">SUM(Q162,Q164,Q166,Q175)</f>
        <v>0</v>
      </c>
    </row>
    <row r="162" spans="1:17" ht="12.95" customHeight="1" x14ac:dyDescent="0.25">
      <c r="A162" s="158" t="s">
        <v>65</v>
      </c>
      <c r="B162" s="157"/>
      <c r="C162" s="157">
        <f t="shared" ref="C162:Q162" si="646">C163</f>
        <v>0</v>
      </c>
      <c r="D162" s="157">
        <f t="shared" si="646"/>
        <v>0</v>
      </c>
      <c r="E162" s="157">
        <f t="shared" si="646"/>
        <v>0</v>
      </c>
      <c r="F162" s="157">
        <f t="shared" si="646"/>
        <v>0</v>
      </c>
      <c r="G162" s="157">
        <f t="shared" si="646"/>
        <v>0</v>
      </c>
      <c r="H162" s="157">
        <f t="shared" si="646"/>
        <v>0</v>
      </c>
      <c r="I162" s="157">
        <f t="shared" si="646"/>
        <v>0</v>
      </c>
      <c r="J162" s="157">
        <f t="shared" si="646"/>
        <v>0</v>
      </c>
      <c r="K162" s="157">
        <f t="shared" si="646"/>
        <v>0</v>
      </c>
      <c r="L162" s="157">
        <f t="shared" si="646"/>
        <v>0</v>
      </c>
      <c r="M162" s="157">
        <f t="shared" si="646"/>
        <v>0</v>
      </c>
      <c r="N162" s="157">
        <f t="shared" si="646"/>
        <v>0</v>
      </c>
      <c r="O162" s="157">
        <f t="shared" si="646"/>
        <v>0</v>
      </c>
      <c r="P162" s="157">
        <f t="shared" si="646"/>
        <v>0</v>
      </c>
      <c r="Q162" s="157">
        <f t="shared" si="646"/>
        <v>0</v>
      </c>
    </row>
    <row r="163" spans="1:17" ht="12" customHeight="1" x14ac:dyDescent="0.25">
      <c r="A163" s="23" t="s">
        <v>60</v>
      </c>
      <c r="B163" s="57"/>
      <c r="C163" s="57">
        <v>0</v>
      </c>
      <c r="D163" s="57">
        <v>0</v>
      </c>
      <c r="E163" s="57">
        <v>0</v>
      </c>
      <c r="F163" s="57">
        <v>0</v>
      </c>
      <c r="G163" s="57">
        <v>0</v>
      </c>
      <c r="H163" s="57">
        <v>0</v>
      </c>
      <c r="I163" s="57">
        <v>0</v>
      </c>
      <c r="J163" s="57">
        <v>0</v>
      </c>
      <c r="K163" s="57">
        <v>0</v>
      </c>
      <c r="L163" s="57">
        <v>0</v>
      </c>
      <c r="M163" s="57">
        <v>0</v>
      </c>
      <c r="N163" s="57">
        <v>0</v>
      </c>
      <c r="O163" s="57">
        <v>0</v>
      </c>
      <c r="P163" s="57">
        <v>0</v>
      </c>
      <c r="Q163" s="57">
        <v>0</v>
      </c>
    </row>
    <row r="164" spans="1:17" ht="12.95" customHeight="1" x14ac:dyDescent="0.25">
      <c r="A164" s="158" t="s">
        <v>112</v>
      </c>
      <c r="B164" s="157"/>
      <c r="C164" s="157">
        <f t="shared" ref="C164:Q164" si="647">C165</f>
        <v>0</v>
      </c>
      <c r="D164" s="157">
        <f t="shared" si="647"/>
        <v>0</v>
      </c>
      <c r="E164" s="157">
        <f t="shared" si="647"/>
        <v>0</v>
      </c>
      <c r="F164" s="157">
        <f t="shared" si="647"/>
        <v>0</v>
      </c>
      <c r="G164" s="157">
        <f t="shared" si="647"/>
        <v>0</v>
      </c>
      <c r="H164" s="157">
        <f t="shared" si="647"/>
        <v>0</v>
      </c>
      <c r="I164" s="157">
        <f t="shared" si="647"/>
        <v>0</v>
      </c>
      <c r="J164" s="157">
        <f t="shared" si="647"/>
        <v>0</v>
      </c>
      <c r="K164" s="157">
        <f t="shared" si="647"/>
        <v>0</v>
      </c>
      <c r="L164" s="157">
        <f t="shared" si="647"/>
        <v>0</v>
      </c>
      <c r="M164" s="157">
        <f t="shared" si="647"/>
        <v>0</v>
      </c>
      <c r="N164" s="157">
        <f t="shared" si="647"/>
        <v>0</v>
      </c>
      <c r="O164" s="157">
        <f t="shared" si="647"/>
        <v>0</v>
      </c>
      <c r="P164" s="157">
        <f t="shared" si="647"/>
        <v>0</v>
      </c>
      <c r="Q164" s="157">
        <f t="shared" si="647"/>
        <v>0</v>
      </c>
    </row>
    <row r="165" spans="1:17" ht="12" customHeight="1" x14ac:dyDescent="0.25">
      <c r="A165" s="23" t="s">
        <v>60</v>
      </c>
      <c r="B165" s="156"/>
      <c r="C165" s="156">
        <v>0</v>
      </c>
      <c r="D165" s="156">
        <v>0</v>
      </c>
      <c r="E165" s="156">
        <v>0</v>
      </c>
      <c r="F165" s="156">
        <v>0</v>
      </c>
      <c r="G165" s="156">
        <v>0</v>
      </c>
      <c r="H165" s="156">
        <v>0</v>
      </c>
      <c r="I165" s="156">
        <v>0</v>
      </c>
      <c r="J165" s="156">
        <v>0</v>
      </c>
      <c r="K165" s="156">
        <v>0</v>
      </c>
      <c r="L165" s="156">
        <v>0</v>
      </c>
      <c r="M165" s="156">
        <v>0</v>
      </c>
      <c r="N165" s="156">
        <v>0</v>
      </c>
      <c r="O165" s="156">
        <v>0</v>
      </c>
      <c r="P165" s="156">
        <v>0</v>
      </c>
      <c r="Q165" s="156">
        <v>0</v>
      </c>
    </row>
    <row r="166" spans="1:17" ht="12" customHeight="1" x14ac:dyDescent="0.25">
      <c r="A166" s="158" t="s">
        <v>63</v>
      </c>
      <c r="B166" s="157"/>
      <c r="C166" s="157">
        <f t="shared" ref="C166" si="648">SUM(C167:C168,C171:C172)</f>
        <v>0</v>
      </c>
      <c r="D166" s="157">
        <f t="shared" ref="D166" si="649">SUM(D167:D168,D171:D172)</f>
        <v>0</v>
      </c>
      <c r="E166" s="157">
        <f t="shared" ref="E166" si="650">SUM(E167:E168,E171:E172)</f>
        <v>0</v>
      </c>
      <c r="F166" s="157">
        <f t="shared" ref="F166" si="651">SUM(F167:F168,F171:F172)</f>
        <v>0</v>
      </c>
      <c r="G166" s="157">
        <f t="shared" ref="G166" si="652">SUM(G167:G168,G171:G172)</f>
        <v>0</v>
      </c>
      <c r="H166" s="157">
        <f t="shared" ref="H166" si="653">SUM(H167:H168,H171:H172)</f>
        <v>0</v>
      </c>
      <c r="I166" s="157">
        <f t="shared" ref="I166" si="654">SUM(I167:I168,I171:I172)</f>
        <v>0</v>
      </c>
      <c r="J166" s="157">
        <f t="shared" ref="J166" si="655">SUM(J167:J168,J171:J172)</f>
        <v>0</v>
      </c>
      <c r="K166" s="157">
        <f t="shared" ref="K166" si="656">SUM(K167:K168,K171:K172)</f>
        <v>0</v>
      </c>
      <c r="L166" s="157">
        <f t="shared" ref="L166" si="657">SUM(L167:L168,L171:L172)</f>
        <v>0</v>
      </c>
      <c r="M166" s="157">
        <f t="shared" ref="M166" si="658">SUM(M167:M168,M171:M172)</f>
        <v>0</v>
      </c>
      <c r="N166" s="157">
        <f t="shared" ref="N166" si="659">SUM(N167:N168,N171:N172)</f>
        <v>0</v>
      </c>
      <c r="O166" s="157">
        <f t="shared" ref="O166" si="660">SUM(O167:O168,O171:O172)</f>
        <v>0</v>
      </c>
      <c r="P166" s="157">
        <f t="shared" ref="P166" si="661">SUM(P167:P168,P171:P172)</f>
        <v>0</v>
      </c>
      <c r="Q166" s="157">
        <f t="shared" ref="Q166" si="662">SUM(Q167:Q168,Q171:Q172)</f>
        <v>0</v>
      </c>
    </row>
    <row r="167" spans="1:17" ht="12" customHeight="1" x14ac:dyDescent="0.25">
      <c r="A167" s="167" t="s">
        <v>144</v>
      </c>
      <c r="B167" s="132"/>
      <c r="C167" s="132">
        <v>0</v>
      </c>
      <c r="D167" s="132">
        <v>0</v>
      </c>
      <c r="E167" s="132">
        <v>0</v>
      </c>
      <c r="F167" s="132">
        <v>0</v>
      </c>
      <c r="G167" s="132">
        <v>0</v>
      </c>
      <c r="H167" s="132">
        <v>0</v>
      </c>
      <c r="I167" s="132">
        <v>0</v>
      </c>
      <c r="J167" s="132">
        <v>0</v>
      </c>
      <c r="K167" s="132">
        <v>0</v>
      </c>
      <c r="L167" s="132">
        <v>0</v>
      </c>
      <c r="M167" s="132">
        <v>0</v>
      </c>
      <c r="N167" s="132">
        <v>0</v>
      </c>
      <c r="O167" s="132">
        <v>0</v>
      </c>
      <c r="P167" s="132">
        <v>0</v>
      </c>
      <c r="Q167" s="132">
        <v>0</v>
      </c>
    </row>
    <row r="168" spans="1:17" ht="12" customHeight="1" x14ac:dyDescent="0.25">
      <c r="A168" s="167" t="s">
        <v>143</v>
      </c>
      <c r="B168" s="132"/>
      <c r="C168" s="132">
        <f t="shared" ref="C168" si="663">SUM(C169:C170)</f>
        <v>0</v>
      </c>
      <c r="D168" s="132">
        <f t="shared" ref="D168" si="664">SUM(D169:D170)</f>
        <v>0</v>
      </c>
      <c r="E168" s="132">
        <f t="shared" ref="E168" si="665">SUM(E169:E170)</f>
        <v>0</v>
      </c>
      <c r="F168" s="132">
        <f t="shared" ref="F168" si="666">SUM(F169:F170)</f>
        <v>0</v>
      </c>
      <c r="G168" s="132">
        <f t="shared" ref="G168" si="667">SUM(G169:G170)</f>
        <v>0</v>
      </c>
      <c r="H168" s="132">
        <f t="shared" ref="H168" si="668">SUM(H169:H170)</f>
        <v>0</v>
      </c>
      <c r="I168" s="132">
        <f t="shared" ref="I168" si="669">SUM(I169:I170)</f>
        <v>0</v>
      </c>
      <c r="J168" s="132">
        <f t="shared" ref="J168" si="670">SUM(J169:J170)</f>
        <v>0</v>
      </c>
      <c r="K168" s="132">
        <f t="shared" ref="K168" si="671">SUM(K169:K170)</f>
        <v>0</v>
      </c>
      <c r="L168" s="132">
        <f t="shared" ref="L168" si="672">SUM(L169:L170)</f>
        <v>0</v>
      </c>
      <c r="M168" s="132">
        <f t="shared" ref="M168" si="673">SUM(M169:M170)</f>
        <v>0</v>
      </c>
      <c r="N168" s="132">
        <f t="shared" ref="N168" si="674">SUM(N169:N170)</f>
        <v>0</v>
      </c>
      <c r="O168" s="132">
        <f t="shared" ref="O168" si="675">SUM(O169:O170)</f>
        <v>0</v>
      </c>
      <c r="P168" s="132">
        <f t="shared" ref="P168" si="676">SUM(P169:P170)</f>
        <v>0</v>
      </c>
      <c r="Q168" s="132">
        <f t="shared" ref="Q168" si="677">SUM(Q169:Q170)</f>
        <v>0</v>
      </c>
    </row>
    <row r="169" spans="1:17" ht="12" customHeight="1" x14ac:dyDescent="0.25">
      <c r="A169" s="166" t="s">
        <v>57</v>
      </c>
      <c r="B169" s="165"/>
      <c r="C169" s="165">
        <v>0</v>
      </c>
      <c r="D169" s="165">
        <v>0</v>
      </c>
      <c r="E169" s="165">
        <v>0</v>
      </c>
      <c r="F169" s="165">
        <v>0</v>
      </c>
      <c r="G169" s="165">
        <v>0</v>
      </c>
      <c r="H169" s="165">
        <v>0</v>
      </c>
      <c r="I169" s="165">
        <v>0</v>
      </c>
      <c r="J169" s="165">
        <v>0</v>
      </c>
      <c r="K169" s="165">
        <v>0</v>
      </c>
      <c r="L169" s="165">
        <v>0</v>
      </c>
      <c r="M169" s="165">
        <v>0</v>
      </c>
      <c r="N169" s="165">
        <v>0</v>
      </c>
      <c r="O169" s="165">
        <v>0</v>
      </c>
      <c r="P169" s="165">
        <v>0</v>
      </c>
      <c r="Q169" s="165">
        <v>0</v>
      </c>
    </row>
    <row r="170" spans="1:17" ht="12" customHeight="1" x14ac:dyDescent="0.25">
      <c r="A170" s="147" t="s">
        <v>59</v>
      </c>
      <c r="B170" s="164"/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25">
      <c r="A171" s="163" t="s">
        <v>142</v>
      </c>
      <c r="B171" s="162"/>
      <c r="C171" s="162">
        <v>0</v>
      </c>
      <c r="D171" s="162">
        <v>0</v>
      </c>
      <c r="E171" s="162">
        <v>0</v>
      </c>
      <c r="F171" s="162">
        <v>0</v>
      </c>
      <c r="G171" s="162">
        <v>0</v>
      </c>
      <c r="H171" s="162">
        <v>0</v>
      </c>
      <c r="I171" s="162">
        <v>0</v>
      </c>
      <c r="J171" s="162">
        <v>0</v>
      </c>
      <c r="K171" s="162">
        <v>0</v>
      </c>
      <c r="L171" s="162">
        <v>0</v>
      </c>
      <c r="M171" s="162">
        <v>0</v>
      </c>
      <c r="N171" s="162">
        <v>0</v>
      </c>
      <c r="O171" s="162">
        <v>0</v>
      </c>
      <c r="P171" s="162">
        <v>0</v>
      </c>
      <c r="Q171" s="162">
        <v>0</v>
      </c>
    </row>
    <row r="172" spans="1:17" ht="12" customHeight="1" x14ac:dyDescent="0.25">
      <c r="A172" s="161" t="s">
        <v>141</v>
      </c>
      <c r="B172" s="160"/>
      <c r="C172" s="160">
        <f t="shared" ref="C172" si="678">SUM(C173:C174)</f>
        <v>0</v>
      </c>
      <c r="D172" s="160">
        <f t="shared" ref="D172" si="679">SUM(D173:D174)</f>
        <v>0</v>
      </c>
      <c r="E172" s="160">
        <f t="shared" ref="E172" si="680">SUM(E173:E174)</f>
        <v>0</v>
      </c>
      <c r="F172" s="160">
        <f t="shared" ref="F172" si="681">SUM(F173:F174)</f>
        <v>0</v>
      </c>
      <c r="G172" s="160">
        <f t="shared" ref="G172" si="682">SUM(G173:G174)</f>
        <v>0</v>
      </c>
      <c r="H172" s="160">
        <f t="shared" ref="H172" si="683">SUM(H173:H174)</f>
        <v>0</v>
      </c>
      <c r="I172" s="160">
        <f t="shared" ref="I172" si="684">SUM(I173:I174)</f>
        <v>0</v>
      </c>
      <c r="J172" s="160">
        <f t="shared" ref="J172" si="685">SUM(J173:J174)</f>
        <v>0</v>
      </c>
      <c r="K172" s="160">
        <f t="shared" ref="K172" si="686">SUM(K173:K174)</f>
        <v>0</v>
      </c>
      <c r="L172" s="160">
        <f t="shared" ref="L172" si="687">SUM(L173:L174)</f>
        <v>0</v>
      </c>
      <c r="M172" s="160">
        <f t="shared" ref="M172" si="688">SUM(M173:M174)</f>
        <v>0</v>
      </c>
      <c r="N172" s="160">
        <f t="shared" ref="N172" si="689">SUM(N173:N174)</f>
        <v>0</v>
      </c>
      <c r="O172" s="160">
        <f t="shared" ref="O172" si="690">SUM(O173:O174)</f>
        <v>0</v>
      </c>
      <c r="P172" s="160">
        <f t="shared" ref="P172" si="691">SUM(P173:P174)</f>
        <v>0</v>
      </c>
      <c r="Q172" s="160">
        <f t="shared" ref="Q172" si="692">SUM(Q173:Q174)</f>
        <v>0</v>
      </c>
    </row>
    <row r="173" spans="1:17" ht="12" customHeight="1" x14ac:dyDescent="0.25">
      <c r="A173" s="148" t="s">
        <v>60</v>
      </c>
      <c r="B173" s="156"/>
      <c r="C173" s="156">
        <v>0</v>
      </c>
      <c r="D173" s="156">
        <v>0</v>
      </c>
      <c r="E173" s="156">
        <v>0</v>
      </c>
      <c r="F173" s="156">
        <v>0</v>
      </c>
      <c r="G173" s="156">
        <v>0</v>
      </c>
      <c r="H173" s="156">
        <v>0</v>
      </c>
      <c r="I173" s="156">
        <v>0</v>
      </c>
      <c r="J173" s="156">
        <v>0</v>
      </c>
      <c r="K173" s="156">
        <v>0</v>
      </c>
      <c r="L173" s="156">
        <v>0</v>
      </c>
      <c r="M173" s="156">
        <v>0</v>
      </c>
      <c r="N173" s="156">
        <v>0</v>
      </c>
      <c r="O173" s="156">
        <v>0</v>
      </c>
      <c r="P173" s="156">
        <v>0</v>
      </c>
      <c r="Q173" s="156">
        <v>0</v>
      </c>
    </row>
    <row r="174" spans="1:17" ht="12" customHeight="1" x14ac:dyDescent="0.25">
      <c r="A174" s="159" t="s">
        <v>59</v>
      </c>
      <c r="B174" s="57"/>
      <c r="C174" s="57">
        <v>0</v>
      </c>
      <c r="D174" s="57">
        <v>0</v>
      </c>
      <c r="E174" s="57">
        <v>0</v>
      </c>
      <c r="F174" s="57">
        <v>0</v>
      </c>
      <c r="G174" s="57">
        <v>0</v>
      </c>
      <c r="H174" s="57">
        <v>0</v>
      </c>
      <c r="I174" s="57">
        <v>0</v>
      </c>
      <c r="J174" s="57">
        <v>0</v>
      </c>
      <c r="K174" s="57">
        <v>0</v>
      </c>
      <c r="L174" s="57">
        <v>0</v>
      </c>
      <c r="M174" s="57">
        <v>0</v>
      </c>
      <c r="N174" s="57">
        <v>0</v>
      </c>
      <c r="O174" s="57">
        <v>0</v>
      </c>
      <c r="P174" s="57">
        <v>0</v>
      </c>
      <c r="Q174" s="57">
        <v>0</v>
      </c>
    </row>
    <row r="175" spans="1:17" ht="12" customHeight="1" x14ac:dyDescent="0.25">
      <c r="A175" s="158" t="s">
        <v>62</v>
      </c>
      <c r="B175" s="157"/>
      <c r="C175" s="157">
        <f t="shared" ref="C175" si="693">SUM(C176:C177)</f>
        <v>0</v>
      </c>
      <c r="D175" s="157">
        <f t="shared" ref="D175" si="694">SUM(D176:D177)</f>
        <v>0</v>
      </c>
      <c r="E175" s="157">
        <f t="shared" ref="E175" si="695">SUM(E176:E177)</f>
        <v>0</v>
      </c>
      <c r="F175" s="157">
        <f t="shared" ref="F175" si="696">SUM(F176:F177)</f>
        <v>0</v>
      </c>
      <c r="G175" s="157">
        <f t="shared" ref="G175" si="697">SUM(G176:G177)</f>
        <v>0</v>
      </c>
      <c r="H175" s="157">
        <f t="shared" ref="H175" si="698">SUM(H176:H177)</f>
        <v>0</v>
      </c>
      <c r="I175" s="157">
        <f t="shared" ref="I175" si="699">SUM(I176:I177)</f>
        <v>0</v>
      </c>
      <c r="J175" s="157">
        <f t="shared" ref="J175" si="700">SUM(J176:J177)</f>
        <v>0</v>
      </c>
      <c r="K175" s="157">
        <f t="shared" ref="K175" si="701">SUM(K176:K177)</f>
        <v>0</v>
      </c>
      <c r="L175" s="157">
        <f t="shared" ref="L175" si="702">SUM(L176:L177)</f>
        <v>0</v>
      </c>
      <c r="M175" s="157">
        <f t="shared" ref="M175" si="703">SUM(M176:M177)</f>
        <v>0</v>
      </c>
      <c r="N175" s="157">
        <f t="shared" ref="N175" si="704">SUM(N176:N177)</f>
        <v>0</v>
      </c>
      <c r="O175" s="157">
        <f t="shared" ref="O175" si="705">SUM(O176:O177)</f>
        <v>0</v>
      </c>
      <c r="P175" s="157">
        <f t="shared" ref="P175" si="706">SUM(P176:P177)</f>
        <v>0</v>
      </c>
      <c r="Q175" s="157">
        <f t="shared" ref="Q175" si="707">SUM(Q176:Q177)</f>
        <v>0</v>
      </c>
    </row>
    <row r="176" spans="1:17" ht="12" customHeight="1" x14ac:dyDescent="0.25">
      <c r="A176" s="23" t="s">
        <v>57</v>
      </c>
      <c r="B176" s="156"/>
      <c r="C176" s="156">
        <v>0</v>
      </c>
      <c r="D176" s="156">
        <v>0</v>
      </c>
      <c r="E176" s="156">
        <v>0</v>
      </c>
      <c r="F176" s="156">
        <v>0</v>
      </c>
      <c r="G176" s="156">
        <v>0</v>
      </c>
      <c r="H176" s="156">
        <v>0</v>
      </c>
      <c r="I176" s="156">
        <v>0</v>
      </c>
      <c r="J176" s="156">
        <v>0</v>
      </c>
      <c r="K176" s="156">
        <v>0</v>
      </c>
      <c r="L176" s="156">
        <v>0</v>
      </c>
      <c r="M176" s="156">
        <v>0</v>
      </c>
      <c r="N176" s="156">
        <v>0</v>
      </c>
      <c r="O176" s="156">
        <v>0</v>
      </c>
      <c r="P176" s="156">
        <v>0</v>
      </c>
      <c r="Q176" s="156">
        <v>0</v>
      </c>
    </row>
    <row r="177" spans="1:17" ht="12" customHeight="1" x14ac:dyDescent="0.25">
      <c r="A177" s="29" t="s">
        <v>140</v>
      </c>
      <c r="B177" s="57"/>
      <c r="C177" s="57">
        <v>0</v>
      </c>
      <c r="D177" s="57">
        <v>0</v>
      </c>
      <c r="E177" s="57">
        <v>0</v>
      </c>
      <c r="F177" s="57">
        <v>0</v>
      </c>
      <c r="G177" s="57">
        <v>0</v>
      </c>
      <c r="H177" s="57">
        <v>0</v>
      </c>
      <c r="I177" s="57">
        <v>0</v>
      </c>
      <c r="J177" s="57">
        <v>0</v>
      </c>
      <c r="K177" s="57">
        <v>0</v>
      </c>
      <c r="L177" s="57">
        <v>0</v>
      </c>
      <c r="M177" s="57">
        <v>0</v>
      </c>
      <c r="N177" s="57">
        <v>0</v>
      </c>
      <c r="O177" s="57">
        <v>0</v>
      </c>
      <c r="P177" s="57">
        <v>0</v>
      </c>
      <c r="Q177" s="57"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178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0</v>
      </c>
      <c r="D3" s="168">
        <f t="shared" ref="D3" si="1">SUM(D4,D7,D9,D19)</f>
        <v>0</v>
      </c>
      <c r="E3" s="168">
        <f t="shared" ref="E3" si="2">SUM(E4,E7,E9,E19)</f>
        <v>0</v>
      </c>
      <c r="F3" s="168">
        <f t="shared" ref="F3" si="3">SUM(F4,F7,F9,F19)</f>
        <v>0</v>
      </c>
      <c r="G3" s="168">
        <f t="shared" ref="G3" si="4">SUM(G4,G7,G9,G19)</f>
        <v>0</v>
      </c>
      <c r="H3" s="168">
        <f t="shared" ref="H3" si="5">SUM(H4,H7,H9,H19)</f>
        <v>0</v>
      </c>
      <c r="I3" s="168">
        <f t="shared" ref="I3" si="6">SUM(I4,I7,I9,I19)</f>
        <v>0</v>
      </c>
      <c r="J3" s="168">
        <f t="shared" ref="J3" si="7">SUM(J4,J7,J9,J19)</f>
        <v>0</v>
      </c>
      <c r="K3" s="168">
        <f t="shared" ref="K3" si="8">SUM(K4,K7,K9,K19)</f>
        <v>0</v>
      </c>
      <c r="L3" s="168">
        <f t="shared" ref="L3" si="9">SUM(L4,L7,L9,L19)</f>
        <v>0</v>
      </c>
      <c r="M3" s="168">
        <f t="shared" ref="M3" si="10">SUM(M4,M7,M9,M19)</f>
        <v>0</v>
      </c>
      <c r="N3" s="168">
        <f t="shared" ref="N3" si="11">SUM(N4,N7,N9,N19)</f>
        <v>0</v>
      </c>
      <c r="O3" s="168">
        <f t="shared" ref="O3" si="12">SUM(O4,O7,O9,O19)</f>
        <v>0</v>
      </c>
      <c r="P3" s="168">
        <f t="shared" ref="P3" si="13">SUM(P4,P7,P9,P19)</f>
        <v>0</v>
      </c>
      <c r="Q3" s="168">
        <f t="shared" ref="Q3" si="14">SUM(Q4,Q7,Q9,Q19)</f>
        <v>0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0</v>
      </c>
      <c r="D4" s="157">
        <f t="shared" si="15"/>
        <v>0</v>
      </c>
      <c r="E4" s="157">
        <f t="shared" si="15"/>
        <v>0</v>
      </c>
      <c r="F4" s="157">
        <f t="shared" si="15"/>
        <v>0</v>
      </c>
      <c r="G4" s="157">
        <f t="shared" si="15"/>
        <v>0</v>
      </c>
      <c r="H4" s="157">
        <f t="shared" si="15"/>
        <v>0</v>
      </c>
      <c r="I4" s="157">
        <f t="shared" si="15"/>
        <v>0</v>
      </c>
      <c r="J4" s="157">
        <f t="shared" si="15"/>
        <v>0</v>
      </c>
      <c r="K4" s="157">
        <f t="shared" si="15"/>
        <v>0</v>
      </c>
      <c r="L4" s="157">
        <f t="shared" si="15"/>
        <v>0</v>
      </c>
      <c r="M4" s="157">
        <f t="shared" si="15"/>
        <v>0</v>
      </c>
      <c r="N4" s="157">
        <f t="shared" si="15"/>
        <v>0</v>
      </c>
      <c r="O4" s="157">
        <f t="shared" si="15"/>
        <v>0</v>
      </c>
      <c r="P4" s="157">
        <f t="shared" si="15"/>
        <v>0</v>
      </c>
      <c r="Q4" s="157">
        <f t="shared" si="15"/>
        <v>0</v>
      </c>
    </row>
    <row r="5" spans="1:17" ht="12" customHeight="1" x14ac:dyDescent="0.25">
      <c r="A5" s="23" t="s">
        <v>58</v>
      </c>
      <c r="B5" s="156"/>
      <c r="C5" s="156">
        <f>IF(RES_hhdet_in_fec!C5=0,0,RES_hhdet_in_fec!C5/0.086*1000000/RES_hhdet_in_new!C5)</f>
        <v>0</v>
      </c>
      <c r="D5" s="156">
        <f>IF(RES_hhdet_in_fec!D5=0,0,RES_hhdet_in_fec!D5/0.086*1000000/RES_hhdet_in_new!D5)</f>
        <v>0</v>
      </c>
      <c r="E5" s="156">
        <f>IF(RES_hhdet_in_fec!E5=0,0,RES_hhdet_in_fec!E5/0.086*1000000/RES_hhdet_in_new!E5)</f>
        <v>0</v>
      </c>
      <c r="F5" s="156">
        <f>IF(RES_hhdet_in_fec!F5=0,0,RES_hhdet_in_fec!F5/0.086*1000000/RES_hhdet_in_new!F5)</f>
        <v>0</v>
      </c>
      <c r="G5" s="156">
        <f>IF(RES_hhdet_in_fec!G5=0,0,RES_hhdet_in_fec!G5/0.086*1000000/RES_hhdet_in_new!G5)</f>
        <v>0</v>
      </c>
      <c r="H5" s="156">
        <f>IF(RES_hhdet_in_fec!H5=0,0,RES_hhdet_in_fec!H5/0.086*1000000/RES_hhdet_in_new!H5)</f>
        <v>0</v>
      </c>
      <c r="I5" s="156">
        <f>IF(RES_hhdet_in_fec!I5=0,0,RES_hhdet_in_fec!I5/0.086*1000000/RES_hhdet_in_new!I5)</f>
        <v>0</v>
      </c>
      <c r="J5" s="156">
        <f>IF(RES_hhdet_in_fec!J5=0,0,RES_hhdet_in_fec!J5/0.086*1000000/RES_hhdet_in_new!J5)</f>
        <v>0</v>
      </c>
      <c r="K5" s="156">
        <f>IF(RES_hhdet_in_fec!K5=0,0,RES_hhdet_in_fec!K5/0.086*1000000/RES_hhdet_in_new!K5)</f>
        <v>0</v>
      </c>
      <c r="L5" s="156">
        <f>IF(RES_hhdet_in_fec!L5=0,0,RES_hhdet_in_fec!L5/0.086*1000000/RES_hhdet_in_new!L5)</f>
        <v>0</v>
      </c>
      <c r="M5" s="156">
        <f>IF(RES_hhdet_in_fec!M5=0,0,RES_hhdet_in_fec!M5/0.086*1000000/RES_hhdet_in_new!M5)</f>
        <v>0</v>
      </c>
      <c r="N5" s="156">
        <f>IF(RES_hhdet_in_fec!N5=0,0,RES_hhdet_in_fec!N5/0.086*1000000/RES_hhdet_in_new!N5)</f>
        <v>0</v>
      </c>
      <c r="O5" s="156">
        <f>IF(RES_hhdet_in_fec!O5=0,0,RES_hhdet_in_fec!O5/0.086*1000000/RES_hhdet_in_new!O5)</f>
        <v>0</v>
      </c>
      <c r="P5" s="156">
        <f>IF(RES_hhdet_in_fec!P5=0,0,RES_hhdet_in_fec!P5/0.086*1000000/RES_hhdet_in_new!P5)</f>
        <v>0</v>
      </c>
      <c r="Q5" s="156">
        <f>IF(RES_hhdet_in_fec!Q5=0,0,RES_hhdet_in_fec!Q5/0.086*1000000/RES_hhdet_in_new!Q5)</f>
        <v>0</v>
      </c>
    </row>
    <row r="6" spans="1:17" ht="12" customHeight="1" x14ac:dyDescent="0.25">
      <c r="A6" s="23" t="s">
        <v>60</v>
      </c>
      <c r="B6" s="156"/>
      <c r="C6" s="156">
        <f>IF(RES_hhdet_in_fec!C6=0,0,RES_hhdet_in_fec!C6/0.086*1000000/RES_hhdet_in_new!C5)</f>
        <v>0</v>
      </c>
      <c r="D6" s="156">
        <f>IF(RES_hhdet_in_fec!D6=0,0,RES_hhdet_in_fec!D6/0.086*1000000/RES_hhdet_in_new!D5)</f>
        <v>0</v>
      </c>
      <c r="E6" s="156">
        <f>IF(RES_hhdet_in_fec!E6=0,0,RES_hhdet_in_fec!E6/0.086*1000000/RES_hhdet_in_new!E5)</f>
        <v>0</v>
      </c>
      <c r="F6" s="156">
        <f>IF(RES_hhdet_in_fec!F6=0,0,RES_hhdet_in_fec!F6/0.086*1000000/RES_hhdet_in_new!F5)</f>
        <v>0</v>
      </c>
      <c r="G6" s="156">
        <f>IF(RES_hhdet_in_fec!G6=0,0,RES_hhdet_in_fec!G6/0.086*1000000/RES_hhdet_in_new!G5)</f>
        <v>0</v>
      </c>
      <c r="H6" s="156">
        <f>IF(RES_hhdet_in_fec!H6=0,0,RES_hhdet_in_fec!H6/0.086*1000000/RES_hhdet_in_new!H5)</f>
        <v>0</v>
      </c>
      <c r="I6" s="156">
        <f>IF(RES_hhdet_in_fec!I6=0,0,RES_hhdet_in_fec!I6/0.086*1000000/RES_hhdet_in_new!I5)</f>
        <v>0</v>
      </c>
      <c r="J6" s="156">
        <f>IF(RES_hhdet_in_fec!J6=0,0,RES_hhdet_in_fec!J6/0.086*1000000/RES_hhdet_in_new!J5)</f>
        <v>0</v>
      </c>
      <c r="K6" s="156">
        <f>IF(RES_hhdet_in_fec!K6=0,0,RES_hhdet_in_fec!K6/0.086*1000000/RES_hhdet_in_new!K5)</f>
        <v>0</v>
      </c>
      <c r="L6" s="156">
        <f>IF(RES_hhdet_in_fec!L6=0,0,RES_hhdet_in_fec!L6/0.086*1000000/RES_hhdet_in_new!L5)</f>
        <v>0</v>
      </c>
      <c r="M6" s="156">
        <f>IF(RES_hhdet_in_fec!M6=0,0,RES_hhdet_in_fec!M6/0.086*1000000/RES_hhdet_in_new!M5)</f>
        <v>0</v>
      </c>
      <c r="N6" s="156">
        <f>IF(RES_hhdet_in_fec!N6=0,0,RES_hhdet_in_fec!N6/0.086*1000000/RES_hhdet_in_new!N5)</f>
        <v>0</v>
      </c>
      <c r="O6" s="156">
        <f>IF(RES_hhdet_in_fec!O6=0,0,RES_hhdet_in_fec!O6/0.086*1000000/RES_hhdet_in_new!O5)</f>
        <v>0</v>
      </c>
      <c r="P6" s="156">
        <f>IF(RES_hhdet_in_fec!P6=0,0,RES_hhdet_in_fec!P6/0.086*1000000/RES_hhdet_in_new!P5)</f>
        <v>0</v>
      </c>
      <c r="Q6" s="156">
        <f>IF(RES_hhdet_in_fec!Q6=0,0,RES_hhdet_in_fec!Q6/0.086*1000000/RES_hhdet_in_new!Q5)</f>
        <v>0</v>
      </c>
    </row>
    <row r="7" spans="1:17" ht="12.95" customHeight="1" x14ac:dyDescent="0.25">
      <c r="A7" s="158" t="s">
        <v>112</v>
      </c>
      <c r="B7" s="157"/>
      <c r="C7" s="157">
        <f t="shared" ref="C7:Q7" si="16">C8</f>
        <v>0</v>
      </c>
      <c r="D7" s="157">
        <f t="shared" si="16"/>
        <v>0</v>
      </c>
      <c r="E7" s="157">
        <f t="shared" si="16"/>
        <v>0</v>
      </c>
      <c r="F7" s="157">
        <f t="shared" si="16"/>
        <v>0</v>
      </c>
      <c r="G7" s="157">
        <f t="shared" si="16"/>
        <v>0</v>
      </c>
      <c r="H7" s="157">
        <f t="shared" si="16"/>
        <v>0</v>
      </c>
      <c r="I7" s="157">
        <f t="shared" si="16"/>
        <v>0</v>
      </c>
      <c r="J7" s="157">
        <f t="shared" si="16"/>
        <v>0</v>
      </c>
      <c r="K7" s="157">
        <f t="shared" si="16"/>
        <v>0</v>
      </c>
      <c r="L7" s="157">
        <f t="shared" si="16"/>
        <v>0</v>
      </c>
      <c r="M7" s="157">
        <f t="shared" si="16"/>
        <v>0</v>
      </c>
      <c r="N7" s="157">
        <f t="shared" si="16"/>
        <v>0</v>
      </c>
      <c r="O7" s="157">
        <f t="shared" si="16"/>
        <v>0</v>
      </c>
      <c r="P7" s="157">
        <f t="shared" si="16"/>
        <v>0</v>
      </c>
      <c r="Q7" s="157">
        <f t="shared" si="16"/>
        <v>0</v>
      </c>
    </row>
    <row r="8" spans="1:17" ht="12" customHeight="1" x14ac:dyDescent="0.25">
      <c r="A8" s="23" t="s">
        <v>60</v>
      </c>
      <c r="B8" s="156"/>
      <c r="C8" s="156">
        <f>IF(RES_hhdet_in_fec!C8=0,0,RES_hhdet_in_fec!C8/0.086*1000000/RES_hhdet_in_new!C8)</f>
        <v>0</v>
      </c>
      <c r="D8" s="156">
        <f>IF(RES_hhdet_in_fec!D8=0,0,RES_hhdet_in_fec!D8/0.086*1000000/RES_hhdet_in_new!D8)</f>
        <v>0</v>
      </c>
      <c r="E8" s="156">
        <f>IF(RES_hhdet_in_fec!E8=0,0,RES_hhdet_in_fec!E8/0.086*1000000/RES_hhdet_in_new!E8)</f>
        <v>0</v>
      </c>
      <c r="F8" s="156">
        <f>IF(RES_hhdet_in_fec!F8=0,0,RES_hhdet_in_fec!F8/0.086*1000000/RES_hhdet_in_new!F8)</f>
        <v>0</v>
      </c>
      <c r="G8" s="156">
        <f>IF(RES_hhdet_in_fec!G8=0,0,RES_hhdet_in_fec!G8/0.086*1000000/RES_hhdet_in_new!G8)</f>
        <v>0</v>
      </c>
      <c r="H8" s="156">
        <f>IF(RES_hhdet_in_fec!H8=0,0,RES_hhdet_in_fec!H8/0.086*1000000/RES_hhdet_in_new!H8)</f>
        <v>0</v>
      </c>
      <c r="I8" s="156">
        <f>IF(RES_hhdet_in_fec!I8=0,0,RES_hhdet_in_fec!I8/0.086*1000000/RES_hhdet_in_new!I8)</f>
        <v>0</v>
      </c>
      <c r="J8" s="156">
        <f>IF(RES_hhdet_in_fec!J8=0,0,RES_hhdet_in_fec!J8/0.086*1000000/RES_hhdet_in_new!J8)</f>
        <v>0</v>
      </c>
      <c r="K8" s="156">
        <f>IF(RES_hhdet_in_fec!K8=0,0,RES_hhdet_in_fec!K8/0.086*1000000/RES_hhdet_in_new!K8)</f>
        <v>0</v>
      </c>
      <c r="L8" s="156">
        <f>IF(RES_hhdet_in_fec!L8=0,0,RES_hhdet_in_fec!L8/0.086*1000000/RES_hhdet_in_new!L8)</f>
        <v>0</v>
      </c>
      <c r="M8" s="156">
        <f>IF(RES_hhdet_in_fec!M8=0,0,RES_hhdet_in_fec!M8/0.086*1000000/RES_hhdet_in_new!M8)</f>
        <v>0</v>
      </c>
      <c r="N8" s="156">
        <f>IF(RES_hhdet_in_fec!N8=0,0,RES_hhdet_in_fec!N8/0.086*1000000/RES_hhdet_in_new!N8)</f>
        <v>0</v>
      </c>
      <c r="O8" s="156">
        <f>IF(RES_hhdet_in_fec!O8=0,0,RES_hhdet_in_fec!O8/0.086*1000000/RES_hhdet_in_new!O8)</f>
        <v>0</v>
      </c>
      <c r="P8" s="156">
        <f>IF(RES_hhdet_in_fec!P8=0,0,RES_hhdet_in_fec!P8/0.086*1000000/RES_hhdet_in_new!P8)</f>
        <v>0</v>
      </c>
      <c r="Q8" s="156">
        <f>IF(RES_hhdet_in_fec!Q8=0,0,RES_hhdet_in_fec!Q8/0.086*1000000/RES_hhdet_in_new!Q8)</f>
        <v>0</v>
      </c>
    </row>
    <row r="9" spans="1:17" ht="12" customHeight="1" x14ac:dyDescent="0.25">
      <c r="A9" s="158" t="s">
        <v>63</v>
      </c>
      <c r="B9" s="157"/>
      <c r="C9" s="157">
        <f>IF(SUM(RES_hhdet_in_fec!C10:C12,RES_hhdet_in_fec!C15:C16)=0,0,SUM(RES_hhdet_in_fec!C10:C12,RES_hhdet_in_fec!C15:C16)/0.086*1000000/SUM(RES_hhdet_in_new!C10:C12,RES_hhdet_in_new!C15:C16))</f>
        <v>0</v>
      </c>
      <c r="D9" s="157">
        <f>IF(SUM(RES_hhdet_in_fec!D10:D12,RES_hhdet_in_fec!D15:D16)=0,0,SUM(RES_hhdet_in_fec!D10:D12,RES_hhdet_in_fec!D15:D16)/0.086*1000000/SUM(RES_hhdet_in_new!D10:D12,RES_hhdet_in_new!D15:D16))</f>
        <v>0</v>
      </c>
      <c r="E9" s="157">
        <f>IF(SUM(RES_hhdet_in_fec!E10:E12,RES_hhdet_in_fec!E15:E16)=0,0,SUM(RES_hhdet_in_fec!E10:E12,RES_hhdet_in_fec!E15:E16)/0.086*1000000/SUM(RES_hhdet_in_new!E10:E12,RES_hhdet_in_new!E15:E16))</f>
        <v>0</v>
      </c>
      <c r="F9" s="157">
        <f>IF(SUM(RES_hhdet_in_fec!F10:F12,RES_hhdet_in_fec!F15:F16)=0,0,SUM(RES_hhdet_in_fec!F10:F12,RES_hhdet_in_fec!F15:F16)/0.086*1000000/SUM(RES_hhdet_in_new!F10:F12,RES_hhdet_in_new!F15:F16))</f>
        <v>0</v>
      </c>
      <c r="G9" s="157">
        <f>IF(SUM(RES_hhdet_in_fec!G10:G12,RES_hhdet_in_fec!G15:G16)=0,0,SUM(RES_hhdet_in_fec!G10:G12,RES_hhdet_in_fec!G15:G16)/0.086*1000000/SUM(RES_hhdet_in_new!G10:G12,RES_hhdet_in_new!G15:G16))</f>
        <v>0</v>
      </c>
      <c r="H9" s="157">
        <f>IF(SUM(RES_hhdet_in_fec!H10:H12,RES_hhdet_in_fec!H15:H16)=0,0,SUM(RES_hhdet_in_fec!H10:H12,RES_hhdet_in_fec!H15:H16)/0.086*1000000/SUM(RES_hhdet_in_new!H10:H12,RES_hhdet_in_new!H15:H16))</f>
        <v>0</v>
      </c>
      <c r="I9" s="157">
        <f>IF(SUM(RES_hhdet_in_fec!I10:I12,RES_hhdet_in_fec!I15:I16)=0,0,SUM(RES_hhdet_in_fec!I10:I12,RES_hhdet_in_fec!I15:I16)/0.086*1000000/SUM(RES_hhdet_in_new!I10:I12,RES_hhdet_in_new!I15:I16))</f>
        <v>0</v>
      </c>
      <c r="J9" s="157">
        <f>IF(SUM(RES_hhdet_in_fec!J10:J12,RES_hhdet_in_fec!J15:J16)=0,0,SUM(RES_hhdet_in_fec!J10:J12,RES_hhdet_in_fec!J15:J16)/0.086*1000000/SUM(RES_hhdet_in_new!J10:J12,RES_hhdet_in_new!J15:J16))</f>
        <v>0</v>
      </c>
      <c r="K9" s="157">
        <f>IF(SUM(RES_hhdet_in_fec!K10:K12,RES_hhdet_in_fec!K15:K16)=0,0,SUM(RES_hhdet_in_fec!K10:K12,RES_hhdet_in_fec!K15:K16)/0.086*1000000/SUM(RES_hhdet_in_new!K10:K12,RES_hhdet_in_new!K15:K16))</f>
        <v>0</v>
      </c>
      <c r="L9" s="157">
        <f>IF(SUM(RES_hhdet_in_fec!L10:L12,RES_hhdet_in_fec!L15:L16)=0,0,SUM(RES_hhdet_in_fec!L10:L12,RES_hhdet_in_fec!L15:L16)/0.086*1000000/SUM(RES_hhdet_in_new!L10:L12,RES_hhdet_in_new!L15:L16))</f>
        <v>0</v>
      </c>
      <c r="M9" s="157">
        <f>IF(SUM(RES_hhdet_in_fec!M10:M12,RES_hhdet_in_fec!M15:M16)=0,0,SUM(RES_hhdet_in_fec!M10:M12,RES_hhdet_in_fec!M15:M16)/0.086*1000000/SUM(RES_hhdet_in_new!M10:M12,RES_hhdet_in_new!M15:M16))</f>
        <v>0</v>
      </c>
      <c r="N9" s="157">
        <f>IF(SUM(RES_hhdet_in_fec!N10:N12,RES_hhdet_in_fec!N15:N16)=0,0,SUM(RES_hhdet_in_fec!N10:N12,RES_hhdet_in_fec!N15:N16)/0.086*1000000/SUM(RES_hhdet_in_new!N10:N12,RES_hhdet_in_new!N15:N16))</f>
        <v>0</v>
      </c>
      <c r="O9" s="157">
        <f>IF(SUM(RES_hhdet_in_fec!O10:O12,RES_hhdet_in_fec!O15:O16)=0,0,SUM(RES_hhdet_in_fec!O10:O12,RES_hhdet_in_fec!O15:O16)/0.086*1000000/SUM(RES_hhdet_in_new!O10:O12,RES_hhdet_in_new!O15:O16))</f>
        <v>0</v>
      </c>
      <c r="P9" s="157">
        <f>IF(SUM(RES_hhdet_in_fec!P10:P12,RES_hhdet_in_fec!P15:P16)=0,0,SUM(RES_hhdet_in_fec!P10:P12,RES_hhdet_in_fec!P15:P16)/0.086*1000000/SUM(RES_hhdet_in_new!P10:P12,RES_hhdet_in_new!P15:P16))</f>
        <v>0</v>
      </c>
      <c r="Q9" s="157">
        <f>IF(SUM(RES_hhdet_in_fec!Q10:Q12,RES_hhdet_in_fec!Q15:Q16)=0,0,SUM(RES_hhdet_in_fec!Q10:Q12,RES_hhdet_in_fec!Q15:Q16)/0.086*1000000/SUM(RES_hhdet_in_new!Q10:Q12,RES_hhdet_in_new!Q15:Q16))</f>
        <v>0</v>
      </c>
    </row>
    <row r="10" spans="1:17" ht="12" customHeight="1" x14ac:dyDescent="0.25">
      <c r="A10" s="167" t="s">
        <v>171</v>
      </c>
      <c r="B10" s="132"/>
      <c r="C10" s="132">
        <f>IF(RES_hhdet_in_fec!C10=0,0,RES_hhdet_in_fec!C10/0.086*1000000/RES_hhdet_in_new!C10)</f>
        <v>0</v>
      </c>
      <c r="D10" s="132">
        <f>IF(RES_hhdet_in_fec!D10=0,0,RES_hhdet_in_fec!D10/0.086*1000000/RES_hhdet_in_new!D10)</f>
        <v>0</v>
      </c>
      <c r="E10" s="132">
        <f>IF(RES_hhdet_in_fec!E10=0,0,RES_hhdet_in_fec!E10/0.086*1000000/RES_hhdet_in_new!E10)</f>
        <v>0</v>
      </c>
      <c r="F10" s="132">
        <f>IF(RES_hhdet_in_fec!F10=0,0,RES_hhdet_in_fec!F10/0.086*1000000/RES_hhdet_in_new!F10)</f>
        <v>0</v>
      </c>
      <c r="G10" s="132">
        <f>IF(RES_hhdet_in_fec!G10=0,0,RES_hhdet_in_fec!G10/0.086*1000000/RES_hhdet_in_new!G10)</f>
        <v>0</v>
      </c>
      <c r="H10" s="132">
        <f>IF(RES_hhdet_in_fec!H10=0,0,RES_hhdet_in_fec!H10/0.086*1000000/RES_hhdet_in_new!H10)</f>
        <v>0</v>
      </c>
      <c r="I10" s="132">
        <f>IF(RES_hhdet_in_fec!I10=0,0,RES_hhdet_in_fec!I10/0.086*1000000/RES_hhdet_in_new!I10)</f>
        <v>0</v>
      </c>
      <c r="J10" s="132">
        <f>IF(RES_hhdet_in_fec!J10=0,0,RES_hhdet_in_fec!J10/0.086*1000000/RES_hhdet_in_new!J10)</f>
        <v>0</v>
      </c>
      <c r="K10" s="132">
        <f>IF(RES_hhdet_in_fec!K10=0,0,RES_hhdet_in_fec!K10/0.086*1000000/RES_hhdet_in_new!K10)</f>
        <v>0</v>
      </c>
      <c r="L10" s="132">
        <f>IF(RES_hhdet_in_fec!L10=0,0,RES_hhdet_in_fec!L10/0.086*1000000/RES_hhdet_in_new!L10)</f>
        <v>0</v>
      </c>
      <c r="M10" s="132">
        <f>IF(RES_hhdet_in_fec!M10=0,0,RES_hhdet_in_fec!M10/0.086*1000000/RES_hhdet_in_new!M10)</f>
        <v>0</v>
      </c>
      <c r="N10" s="132">
        <f>IF(RES_hhdet_in_fec!N10=0,0,RES_hhdet_in_fec!N10/0.086*1000000/RES_hhdet_in_new!N10)</f>
        <v>0</v>
      </c>
      <c r="O10" s="132">
        <f>IF(RES_hhdet_in_fec!O10=0,0,RES_hhdet_in_fec!O10/0.086*1000000/RES_hhdet_in_new!O10)</f>
        <v>0</v>
      </c>
      <c r="P10" s="132">
        <f>IF(RES_hhdet_in_fec!P10=0,0,RES_hhdet_in_fec!P10/0.086*1000000/RES_hhdet_in_new!P10)</f>
        <v>0</v>
      </c>
      <c r="Q10" s="132">
        <f>IF(RES_hhdet_in_fec!Q10=0,0,RES_hhdet_in_fec!Q10/0.086*1000000/RES_hhdet_in_new!Q10)</f>
        <v>0</v>
      </c>
    </row>
    <row r="11" spans="1:17" ht="12" customHeight="1" x14ac:dyDescent="0.25">
      <c r="A11" s="167" t="s">
        <v>144</v>
      </c>
      <c r="B11" s="132"/>
      <c r="C11" s="132">
        <f>IF(RES_hhdet_in_fec!C11=0,0,RES_hhdet_in_fec!C11/0.086*1000000/RES_hhdet_in_new!C11)</f>
        <v>0</v>
      </c>
      <c r="D11" s="132">
        <f>IF(RES_hhdet_in_fec!D11=0,0,RES_hhdet_in_fec!D11/0.086*1000000/RES_hhdet_in_new!D11)</f>
        <v>0</v>
      </c>
      <c r="E11" s="132">
        <f>IF(RES_hhdet_in_fec!E11=0,0,RES_hhdet_in_fec!E11/0.086*1000000/RES_hhdet_in_new!E11)</f>
        <v>0</v>
      </c>
      <c r="F11" s="132">
        <f>IF(RES_hhdet_in_fec!F11=0,0,RES_hhdet_in_fec!F11/0.086*1000000/RES_hhdet_in_new!F11)</f>
        <v>0</v>
      </c>
      <c r="G11" s="132">
        <f>IF(RES_hhdet_in_fec!G11=0,0,RES_hhdet_in_fec!G11/0.086*1000000/RES_hhdet_in_new!G11)</f>
        <v>0</v>
      </c>
      <c r="H11" s="132">
        <f>IF(RES_hhdet_in_fec!H11=0,0,RES_hhdet_in_fec!H11/0.086*1000000/RES_hhdet_in_new!H11)</f>
        <v>0</v>
      </c>
      <c r="I11" s="132">
        <f>IF(RES_hhdet_in_fec!I11=0,0,RES_hhdet_in_fec!I11/0.086*1000000/RES_hhdet_in_new!I11)</f>
        <v>0</v>
      </c>
      <c r="J11" s="132">
        <f>IF(RES_hhdet_in_fec!J11=0,0,RES_hhdet_in_fec!J11/0.086*1000000/RES_hhdet_in_new!J11)</f>
        <v>0</v>
      </c>
      <c r="K11" s="132">
        <f>IF(RES_hhdet_in_fec!K11=0,0,RES_hhdet_in_fec!K11/0.086*1000000/RES_hhdet_in_new!K11)</f>
        <v>0</v>
      </c>
      <c r="L11" s="132">
        <f>IF(RES_hhdet_in_fec!L11=0,0,RES_hhdet_in_fec!L11/0.086*1000000/RES_hhdet_in_new!L11)</f>
        <v>0</v>
      </c>
      <c r="M11" s="132">
        <f>IF(RES_hhdet_in_fec!M11=0,0,RES_hhdet_in_fec!M11/0.086*1000000/RES_hhdet_in_new!M11)</f>
        <v>0</v>
      </c>
      <c r="N11" s="132">
        <f>IF(RES_hhdet_in_fec!N11=0,0,RES_hhdet_in_fec!N11/0.086*1000000/RES_hhdet_in_new!N11)</f>
        <v>0</v>
      </c>
      <c r="O11" s="132">
        <f>IF(RES_hhdet_in_fec!O11=0,0,RES_hhdet_in_fec!O11/0.086*1000000/RES_hhdet_in_new!O11)</f>
        <v>0</v>
      </c>
      <c r="P11" s="132">
        <f>IF(RES_hhdet_in_fec!P11=0,0,RES_hhdet_in_fec!P11/0.086*1000000/RES_hhdet_in_new!P11)</f>
        <v>0</v>
      </c>
      <c r="Q11" s="132">
        <f>IF(RES_hhdet_in_fec!Q11=0,0,RES_hhdet_in_fec!Q11/0.086*1000000/RES_hhdet_in_new!Q11)</f>
        <v>0</v>
      </c>
    </row>
    <row r="12" spans="1:17" ht="12" customHeight="1" x14ac:dyDescent="0.25">
      <c r="A12" s="167" t="s">
        <v>143</v>
      </c>
      <c r="B12" s="132"/>
      <c r="C12" s="132">
        <f>IF(RES_hhdet_in_fec!C12=0,0,RES_hhdet_in_fec!C12/0.086*1000000/RES_hhdet_in_new!C12)</f>
        <v>0</v>
      </c>
      <c r="D12" s="132">
        <f>IF(RES_hhdet_in_fec!D12=0,0,RES_hhdet_in_fec!D12/0.086*1000000/RES_hhdet_in_new!D12)</f>
        <v>0</v>
      </c>
      <c r="E12" s="132">
        <f>IF(RES_hhdet_in_fec!E12=0,0,RES_hhdet_in_fec!E12/0.086*1000000/RES_hhdet_in_new!E12)</f>
        <v>0</v>
      </c>
      <c r="F12" s="132">
        <f>IF(RES_hhdet_in_fec!F12=0,0,RES_hhdet_in_fec!F12/0.086*1000000/RES_hhdet_in_new!F12)</f>
        <v>0</v>
      </c>
      <c r="G12" s="132">
        <f>IF(RES_hhdet_in_fec!G12=0,0,RES_hhdet_in_fec!G12/0.086*1000000/RES_hhdet_in_new!G12)</f>
        <v>0</v>
      </c>
      <c r="H12" s="132">
        <f>IF(RES_hhdet_in_fec!H12=0,0,RES_hhdet_in_fec!H12/0.086*1000000/RES_hhdet_in_new!H12)</f>
        <v>0</v>
      </c>
      <c r="I12" s="132">
        <f>IF(RES_hhdet_in_fec!I12=0,0,RES_hhdet_in_fec!I12/0.086*1000000/RES_hhdet_in_new!I12)</f>
        <v>0</v>
      </c>
      <c r="J12" s="132">
        <f>IF(RES_hhdet_in_fec!J12=0,0,RES_hhdet_in_fec!J12/0.086*1000000/RES_hhdet_in_new!J12)</f>
        <v>0</v>
      </c>
      <c r="K12" s="132">
        <f>IF(RES_hhdet_in_fec!K12=0,0,RES_hhdet_in_fec!K12/0.086*1000000/RES_hhdet_in_new!K12)</f>
        <v>0</v>
      </c>
      <c r="L12" s="132">
        <f>IF(RES_hhdet_in_fec!L12=0,0,RES_hhdet_in_fec!L12/0.086*1000000/RES_hhdet_in_new!L12)</f>
        <v>0</v>
      </c>
      <c r="M12" s="132">
        <f>IF(RES_hhdet_in_fec!M12=0,0,RES_hhdet_in_fec!M12/0.086*1000000/RES_hhdet_in_new!M12)</f>
        <v>0</v>
      </c>
      <c r="N12" s="132">
        <f>IF(RES_hhdet_in_fec!N12=0,0,RES_hhdet_in_fec!N12/0.086*1000000/RES_hhdet_in_new!N12)</f>
        <v>0</v>
      </c>
      <c r="O12" s="132">
        <f>IF(RES_hhdet_in_fec!O12=0,0,RES_hhdet_in_fec!O12/0.086*1000000/RES_hhdet_in_new!O12)</f>
        <v>0</v>
      </c>
      <c r="P12" s="132">
        <f>IF(RES_hhdet_in_fec!P12=0,0,RES_hhdet_in_fec!P12/0.086*1000000/RES_hhdet_in_new!P12)</f>
        <v>0</v>
      </c>
      <c r="Q12" s="132">
        <f>IF(RES_hhdet_in_fec!Q12=0,0,RES_hhdet_in_fec!Q12/0.086*1000000/RES_hhdet_in_new!Q12)</f>
        <v>0</v>
      </c>
    </row>
    <row r="13" spans="1:17" ht="12" customHeight="1" x14ac:dyDescent="0.25">
      <c r="A13" s="166" t="s">
        <v>57</v>
      </c>
      <c r="B13" s="165"/>
      <c r="C13" s="165">
        <f>IF(RES_hhdet_in_fec!C13=0,0,RES_hhdet_in_fec!C13/0.086*1000000/RES_hhdet_in_new!C12)</f>
        <v>0</v>
      </c>
      <c r="D13" s="165">
        <f>IF(RES_hhdet_in_fec!D13=0,0,RES_hhdet_in_fec!D13/0.086*1000000/RES_hhdet_in_new!D12)</f>
        <v>0</v>
      </c>
      <c r="E13" s="165">
        <f>IF(RES_hhdet_in_fec!E13=0,0,RES_hhdet_in_fec!E13/0.086*1000000/RES_hhdet_in_new!E12)</f>
        <v>0</v>
      </c>
      <c r="F13" s="165">
        <f>IF(RES_hhdet_in_fec!F13=0,0,RES_hhdet_in_fec!F13/0.086*1000000/RES_hhdet_in_new!F12)</f>
        <v>0</v>
      </c>
      <c r="G13" s="165">
        <f>IF(RES_hhdet_in_fec!G13=0,0,RES_hhdet_in_fec!G13/0.086*1000000/RES_hhdet_in_new!G12)</f>
        <v>0</v>
      </c>
      <c r="H13" s="165">
        <f>IF(RES_hhdet_in_fec!H13=0,0,RES_hhdet_in_fec!H13/0.086*1000000/RES_hhdet_in_new!H12)</f>
        <v>0</v>
      </c>
      <c r="I13" s="165">
        <f>IF(RES_hhdet_in_fec!I13=0,0,RES_hhdet_in_fec!I13/0.086*1000000/RES_hhdet_in_new!I12)</f>
        <v>0</v>
      </c>
      <c r="J13" s="165">
        <f>IF(RES_hhdet_in_fec!J13=0,0,RES_hhdet_in_fec!J13/0.086*1000000/RES_hhdet_in_new!J12)</f>
        <v>0</v>
      </c>
      <c r="K13" s="165">
        <f>IF(RES_hhdet_in_fec!K13=0,0,RES_hhdet_in_fec!K13/0.086*1000000/RES_hhdet_in_new!K12)</f>
        <v>0</v>
      </c>
      <c r="L13" s="165">
        <f>IF(RES_hhdet_in_fec!L13=0,0,RES_hhdet_in_fec!L13/0.086*1000000/RES_hhdet_in_new!L12)</f>
        <v>0</v>
      </c>
      <c r="M13" s="165">
        <f>IF(RES_hhdet_in_fec!M13=0,0,RES_hhdet_in_fec!M13/0.086*1000000/RES_hhdet_in_new!M12)</f>
        <v>0</v>
      </c>
      <c r="N13" s="165">
        <f>IF(RES_hhdet_in_fec!N13=0,0,RES_hhdet_in_fec!N13/0.086*1000000/RES_hhdet_in_new!N12)</f>
        <v>0</v>
      </c>
      <c r="O13" s="165">
        <f>IF(RES_hhdet_in_fec!O13=0,0,RES_hhdet_in_fec!O13/0.086*1000000/RES_hhdet_in_new!O12)</f>
        <v>0</v>
      </c>
      <c r="P13" s="165">
        <f>IF(RES_hhdet_in_fec!P13=0,0,RES_hhdet_in_fec!P13/0.086*1000000/RES_hhdet_in_new!P12)</f>
        <v>0</v>
      </c>
      <c r="Q13" s="165">
        <f>IF(RES_hhdet_in_fec!Q13=0,0,RES_hhdet_in_fec!Q13/0.086*1000000/RES_hhdet_in_new!Q12)</f>
        <v>0</v>
      </c>
    </row>
    <row r="14" spans="1:17" ht="12" customHeight="1" x14ac:dyDescent="0.25">
      <c r="A14" s="147" t="s">
        <v>59</v>
      </c>
      <c r="B14" s="164"/>
      <c r="C14" s="164">
        <f>IF(RES_hhdet_in_fec!C14=0,0,RES_hhdet_in_fec!C14/0.086*1000000/RES_hhdet_in_new!C12)</f>
        <v>0</v>
      </c>
      <c r="D14" s="164">
        <f>IF(RES_hhdet_in_fec!D14=0,0,RES_hhdet_in_fec!D14/0.086*1000000/RES_hhdet_in_new!D12)</f>
        <v>0</v>
      </c>
      <c r="E14" s="164">
        <f>IF(RES_hhdet_in_fec!E14=0,0,RES_hhdet_in_fec!E14/0.086*1000000/RES_hhdet_in_new!E12)</f>
        <v>0</v>
      </c>
      <c r="F14" s="164">
        <f>IF(RES_hhdet_in_fec!F14=0,0,RES_hhdet_in_fec!F14/0.086*1000000/RES_hhdet_in_new!F12)</f>
        <v>0</v>
      </c>
      <c r="G14" s="164">
        <f>IF(RES_hhdet_in_fec!G14=0,0,RES_hhdet_in_fec!G14/0.086*1000000/RES_hhdet_in_new!G12)</f>
        <v>0</v>
      </c>
      <c r="H14" s="164">
        <f>IF(RES_hhdet_in_fec!H14=0,0,RES_hhdet_in_fec!H14/0.086*1000000/RES_hhdet_in_new!H12)</f>
        <v>0</v>
      </c>
      <c r="I14" s="164">
        <f>IF(RES_hhdet_in_fec!I14=0,0,RES_hhdet_in_fec!I14/0.086*1000000/RES_hhdet_in_new!I12)</f>
        <v>0</v>
      </c>
      <c r="J14" s="164">
        <f>IF(RES_hhdet_in_fec!J14=0,0,RES_hhdet_in_fec!J14/0.086*1000000/RES_hhdet_in_new!J12)</f>
        <v>0</v>
      </c>
      <c r="K14" s="164">
        <f>IF(RES_hhdet_in_fec!K14=0,0,RES_hhdet_in_fec!K14/0.086*1000000/RES_hhdet_in_new!K12)</f>
        <v>0</v>
      </c>
      <c r="L14" s="164">
        <f>IF(RES_hhdet_in_fec!L14=0,0,RES_hhdet_in_fec!L14/0.086*1000000/RES_hhdet_in_new!L12)</f>
        <v>0</v>
      </c>
      <c r="M14" s="164">
        <f>IF(RES_hhdet_in_fec!M14=0,0,RES_hhdet_in_fec!M14/0.086*1000000/RES_hhdet_in_new!M12)</f>
        <v>0</v>
      </c>
      <c r="N14" s="164">
        <f>IF(RES_hhdet_in_fec!N14=0,0,RES_hhdet_in_fec!N14/0.086*1000000/RES_hhdet_in_new!N12)</f>
        <v>0</v>
      </c>
      <c r="O14" s="164">
        <f>IF(RES_hhdet_in_fec!O14=0,0,RES_hhdet_in_fec!O14/0.086*1000000/RES_hhdet_in_new!O12)</f>
        <v>0</v>
      </c>
      <c r="P14" s="164">
        <f>IF(RES_hhdet_in_fec!P14=0,0,RES_hhdet_in_fec!P14/0.086*1000000/RES_hhdet_in_new!P12)</f>
        <v>0</v>
      </c>
      <c r="Q14" s="164">
        <f>IF(RES_hhdet_in_fec!Q14=0,0,RES_hhdet_in_fec!Q14/0.086*1000000/RES_hhdet_in_new!Q12)</f>
        <v>0</v>
      </c>
    </row>
    <row r="15" spans="1:17" ht="12" customHeight="1" x14ac:dyDescent="0.25">
      <c r="A15" s="163" t="s">
        <v>142</v>
      </c>
      <c r="B15" s="162"/>
      <c r="C15" s="162">
        <f>IF(RES_hhdet_in_fec!C15=0,0,RES_hhdet_in_fec!C15/0.086*1000000/RES_hhdet_in_new!C15)</f>
        <v>0</v>
      </c>
      <c r="D15" s="162">
        <f>IF(RES_hhdet_in_fec!D15=0,0,RES_hhdet_in_fec!D15/0.086*1000000/RES_hhdet_in_new!D15)</f>
        <v>0</v>
      </c>
      <c r="E15" s="162">
        <f>IF(RES_hhdet_in_fec!E15=0,0,RES_hhdet_in_fec!E15/0.086*1000000/RES_hhdet_in_new!E15)</f>
        <v>0</v>
      </c>
      <c r="F15" s="162">
        <f>IF(RES_hhdet_in_fec!F15=0,0,RES_hhdet_in_fec!F15/0.086*1000000/RES_hhdet_in_new!F15)</f>
        <v>0</v>
      </c>
      <c r="G15" s="162">
        <f>IF(RES_hhdet_in_fec!G15=0,0,RES_hhdet_in_fec!G15/0.086*1000000/RES_hhdet_in_new!G15)</f>
        <v>0</v>
      </c>
      <c r="H15" s="162">
        <f>IF(RES_hhdet_in_fec!H15=0,0,RES_hhdet_in_fec!H15/0.086*1000000/RES_hhdet_in_new!H15)</f>
        <v>0</v>
      </c>
      <c r="I15" s="162">
        <f>IF(RES_hhdet_in_fec!I15=0,0,RES_hhdet_in_fec!I15/0.086*1000000/RES_hhdet_in_new!I15)</f>
        <v>0</v>
      </c>
      <c r="J15" s="162">
        <f>IF(RES_hhdet_in_fec!J15=0,0,RES_hhdet_in_fec!J15/0.086*1000000/RES_hhdet_in_new!J15)</f>
        <v>0</v>
      </c>
      <c r="K15" s="162">
        <f>IF(RES_hhdet_in_fec!K15=0,0,RES_hhdet_in_fec!K15/0.086*1000000/RES_hhdet_in_new!K15)</f>
        <v>0</v>
      </c>
      <c r="L15" s="162">
        <f>IF(RES_hhdet_in_fec!L15=0,0,RES_hhdet_in_fec!L15/0.086*1000000/RES_hhdet_in_new!L15)</f>
        <v>0</v>
      </c>
      <c r="M15" s="162">
        <f>IF(RES_hhdet_in_fec!M15=0,0,RES_hhdet_in_fec!M15/0.086*1000000/RES_hhdet_in_new!M15)</f>
        <v>0</v>
      </c>
      <c r="N15" s="162">
        <f>IF(RES_hhdet_in_fec!N15=0,0,RES_hhdet_in_fec!N15/0.086*1000000/RES_hhdet_in_new!N15)</f>
        <v>0</v>
      </c>
      <c r="O15" s="162">
        <f>IF(RES_hhdet_in_fec!O15=0,0,RES_hhdet_in_fec!O15/0.086*1000000/RES_hhdet_in_new!O15)</f>
        <v>0</v>
      </c>
      <c r="P15" s="162">
        <f>IF(RES_hhdet_in_fec!P15=0,0,RES_hhdet_in_fec!P15/0.086*1000000/RES_hhdet_in_new!P15)</f>
        <v>0</v>
      </c>
      <c r="Q15" s="162">
        <f>IF(RES_hhdet_in_fec!Q15=0,0,RES_hhdet_in_fec!Q15/0.086*1000000/RES_hhdet_in_new!Q15)</f>
        <v>0</v>
      </c>
    </row>
    <row r="16" spans="1:17" ht="12" customHeight="1" x14ac:dyDescent="0.25">
      <c r="A16" s="161" t="s">
        <v>141</v>
      </c>
      <c r="B16" s="160"/>
      <c r="C16" s="160">
        <f>IF(RES_hhdet_in_fec!C16=0,0,RES_hhdet_in_fec!C16/0.086*1000000/RES_hhdet_in_new!C16)</f>
        <v>0</v>
      </c>
      <c r="D16" s="160">
        <f>IF(RES_hhdet_in_fec!D16=0,0,RES_hhdet_in_fec!D16/0.086*1000000/RES_hhdet_in_new!D16)</f>
        <v>0</v>
      </c>
      <c r="E16" s="160">
        <f>IF(RES_hhdet_in_fec!E16=0,0,RES_hhdet_in_fec!E16/0.086*1000000/RES_hhdet_in_new!E16)</f>
        <v>0</v>
      </c>
      <c r="F16" s="160">
        <f>IF(RES_hhdet_in_fec!F16=0,0,RES_hhdet_in_fec!F16/0.086*1000000/RES_hhdet_in_new!F16)</f>
        <v>0</v>
      </c>
      <c r="G16" s="160">
        <f>IF(RES_hhdet_in_fec!G16=0,0,RES_hhdet_in_fec!G16/0.086*1000000/RES_hhdet_in_new!G16)</f>
        <v>0</v>
      </c>
      <c r="H16" s="160">
        <f>IF(RES_hhdet_in_fec!H16=0,0,RES_hhdet_in_fec!H16/0.086*1000000/RES_hhdet_in_new!H16)</f>
        <v>0</v>
      </c>
      <c r="I16" s="160">
        <f>IF(RES_hhdet_in_fec!I16=0,0,RES_hhdet_in_fec!I16/0.086*1000000/RES_hhdet_in_new!I16)</f>
        <v>0</v>
      </c>
      <c r="J16" s="160">
        <f>IF(RES_hhdet_in_fec!J16=0,0,RES_hhdet_in_fec!J16/0.086*1000000/RES_hhdet_in_new!J16)</f>
        <v>0</v>
      </c>
      <c r="K16" s="160">
        <f>IF(RES_hhdet_in_fec!K16=0,0,RES_hhdet_in_fec!K16/0.086*1000000/RES_hhdet_in_new!K16)</f>
        <v>0</v>
      </c>
      <c r="L16" s="160">
        <f>IF(RES_hhdet_in_fec!L16=0,0,RES_hhdet_in_fec!L16/0.086*1000000/RES_hhdet_in_new!L16)</f>
        <v>0</v>
      </c>
      <c r="M16" s="160">
        <f>IF(RES_hhdet_in_fec!M16=0,0,RES_hhdet_in_fec!M16/0.086*1000000/RES_hhdet_in_new!M16)</f>
        <v>0</v>
      </c>
      <c r="N16" s="160">
        <f>IF(RES_hhdet_in_fec!N16=0,0,RES_hhdet_in_fec!N16/0.086*1000000/RES_hhdet_in_new!N16)</f>
        <v>0</v>
      </c>
      <c r="O16" s="160">
        <f>IF(RES_hhdet_in_fec!O16=0,0,RES_hhdet_in_fec!O16/0.086*1000000/RES_hhdet_in_new!O16)</f>
        <v>0</v>
      </c>
      <c r="P16" s="160">
        <f>IF(RES_hhdet_in_fec!P16=0,0,RES_hhdet_in_fec!P16/0.086*1000000/RES_hhdet_in_new!P16)</f>
        <v>0</v>
      </c>
      <c r="Q16" s="160">
        <f>IF(RES_hhdet_in_fec!Q16=0,0,RES_hhdet_in_fec!Q16/0.086*1000000/RES_hhdet_in_new!Q16)</f>
        <v>0</v>
      </c>
    </row>
    <row r="17" spans="1:17" ht="12" customHeight="1" x14ac:dyDescent="0.25">
      <c r="A17" s="148" t="s">
        <v>60</v>
      </c>
      <c r="B17" s="156"/>
      <c r="C17" s="156">
        <f>IF(RES_hhdet_in_fec!C17=0,0,RES_hhdet_in_fec!C17/0.086*1000000/RES_hhdet_in_new!C16)</f>
        <v>0</v>
      </c>
      <c r="D17" s="156">
        <f>IF(RES_hhdet_in_fec!D17=0,0,RES_hhdet_in_fec!D17/0.086*1000000/RES_hhdet_in_new!D16)</f>
        <v>0</v>
      </c>
      <c r="E17" s="156">
        <f>IF(RES_hhdet_in_fec!E17=0,0,RES_hhdet_in_fec!E17/0.086*1000000/RES_hhdet_in_new!E16)</f>
        <v>0</v>
      </c>
      <c r="F17" s="156">
        <f>IF(RES_hhdet_in_fec!F17=0,0,RES_hhdet_in_fec!F17/0.086*1000000/RES_hhdet_in_new!F16)</f>
        <v>0</v>
      </c>
      <c r="G17" s="156">
        <f>IF(RES_hhdet_in_fec!G17=0,0,RES_hhdet_in_fec!G17/0.086*1000000/RES_hhdet_in_new!G16)</f>
        <v>0</v>
      </c>
      <c r="H17" s="156">
        <f>IF(RES_hhdet_in_fec!H17=0,0,RES_hhdet_in_fec!H17/0.086*1000000/RES_hhdet_in_new!H16)</f>
        <v>0</v>
      </c>
      <c r="I17" s="156">
        <f>IF(RES_hhdet_in_fec!I17=0,0,RES_hhdet_in_fec!I17/0.086*1000000/RES_hhdet_in_new!I16)</f>
        <v>0</v>
      </c>
      <c r="J17" s="156">
        <f>IF(RES_hhdet_in_fec!J17=0,0,RES_hhdet_in_fec!J17/0.086*1000000/RES_hhdet_in_new!J16)</f>
        <v>0</v>
      </c>
      <c r="K17" s="156">
        <f>IF(RES_hhdet_in_fec!K17=0,0,RES_hhdet_in_fec!K17/0.086*1000000/RES_hhdet_in_new!K16)</f>
        <v>0</v>
      </c>
      <c r="L17" s="156">
        <f>IF(RES_hhdet_in_fec!L17=0,0,RES_hhdet_in_fec!L17/0.086*1000000/RES_hhdet_in_new!L16)</f>
        <v>0</v>
      </c>
      <c r="M17" s="156">
        <f>IF(RES_hhdet_in_fec!M17=0,0,RES_hhdet_in_fec!M17/0.086*1000000/RES_hhdet_in_new!M16)</f>
        <v>0</v>
      </c>
      <c r="N17" s="156">
        <f>IF(RES_hhdet_in_fec!N17=0,0,RES_hhdet_in_fec!N17/0.086*1000000/RES_hhdet_in_new!N16)</f>
        <v>0</v>
      </c>
      <c r="O17" s="156">
        <f>IF(RES_hhdet_in_fec!O17=0,0,RES_hhdet_in_fec!O17/0.086*1000000/RES_hhdet_in_new!O16)</f>
        <v>0</v>
      </c>
      <c r="P17" s="156">
        <f>IF(RES_hhdet_in_fec!P17=0,0,RES_hhdet_in_fec!P17/0.086*1000000/RES_hhdet_in_new!P16)</f>
        <v>0</v>
      </c>
      <c r="Q17" s="156">
        <f>IF(RES_hhdet_in_fec!Q17=0,0,RES_hhdet_in_fec!Q17/0.086*1000000/RES_hhdet_in_new!Q16)</f>
        <v>0</v>
      </c>
    </row>
    <row r="18" spans="1:17" ht="12" customHeight="1" x14ac:dyDescent="0.25">
      <c r="A18" s="148" t="s">
        <v>59</v>
      </c>
      <c r="B18" s="156"/>
      <c r="C18" s="156">
        <f>IF(RES_hhdet_in_fec!C18=0,0,RES_hhdet_in_fec!C18/0.086*1000000/RES_hhdet_in_new!C16)</f>
        <v>0</v>
      </c>
      <c r="D18" s="156">
        <f>IF(RES_hhdet_in_fec!D18=0,0,RES_hhdet_in_fec!D18/0.086*1000000/RES_hhdet_in_new!D16)</f>
        <v>0</v>
      </c>
      <c r="E18" s="156">
        <f>IF(RES_hhdet_in_fec!E18=0,0,RES_hhdet_in_fec!E18/0.086*1000000/RES_hhdet_in_new!E16)</f>
        <v>0</v>
      </c>
      <c r="F18" s="156">
        <f>IF(RES_hhdet_in_fec!F18=0,0,RES_hhdet_in_fec!F18/0.086*1000000/RES_hhdet_in_new!F16)</f>
        <v>0</v>
      </c>
      <c r="G18" s="156">
        <f>IF(RES_hhdet_in_fec!G18=0,0,RES_hhdet_in_fec!G18/0.086*1000000/RES_hhdet_in_new!G16)</f>
        <v>0</v>
      </c>
      <c r="H18" s="156">
        <f>IF(RES_hhdet_in_fec!H18=0,0,RES_hhdet_in_fec!H18/0.086*1000000/RES_hhdet_in_new!H16)</f>
        <v>0</v>
      </c>
      <c r="I18" s="156">
        <f>IF(RES_hhdet_in_fec!I18=0,0,RES_hhdet_in_fec!I18/0.086*1000000/RES_hhdet_in_new!I16)</f>
        <v>0</v>
      </c>
      <c r="J18" s="156">
        <f>IF(RES_hhdet_in_fec!J18=0,0,RES_hhdet_in_fec!J18/0.086*1000000/RES_hhdet_in_new!J16)</f>
        <v>0</v>
      </c>
      <c r="K18" s="156">
        <f>IF(RES_hhdet_in_fec!K18=0,0,RES_hhdet_in_fec!K18/0.086*1000000/RES_hhdet_in_new!K16)</f>
        <v>0</v>
      </c>
      <c r="L18" s="156">
        <f>IF(RES_hhdet_in_fec!L18=0,0,RES_hhdet_in_fec!L18/0.086*1000000/RES_hhdet_in_new!L16)</f>
        <v>0</v>
      </c>
      <c r="M18" s="156">
        <f>IF(RES_hhdet_in_fec!M18=0,0,RES_hhdet_in_fec!M18/0.086*1000000/RES_hhdet_in_new!M16)</f>
        <v>0</v>
      </c>
      <c r="N18" s="156">
        <f>IF(RES_hhdet_in_fec!N18=0,0,RES_hhdet_in_fec!N18/0.086*1000000/RES_hhdet_in_new!N16)</f>
        <v>0</v>
      </c>
      <c r="O18" s="156">
        <f>IF(RES_hhdet_in_fec!O18=0,0,RES_hhdet_in_fec!O18/0.086*1000000/RES_hhdet_in_new!O16)</f>
        <v>0</v>
      </c>
      <c r="P18" s="156">
        <f>IF(RES_hhdet_in_fec!P18=0,0,RES_hhdet_in_fec!P18/0.086*1000000/RES_hhdet_in_new!P16)</f>
        <v>0</v>
      </c>
      <c r="Q18" s="156">
        <f>IF(RES_hhdet_in_fec!Q18=0,0,RES_hhdet_in_fec!Q18/0.086*1000000/RES_hhdet_in_new!Q16)</f>
        <v>0</v>
      </c>
    </row>
    <row r="19" spans="1:17" ht="12" customHeight="1" x14ac:dyDescent="0.25">
      <c r="A19" s="158" t="s">
        <v>62</v>
      </c>
      <c r="B19" s="157"/>
      <c r="C19" s="157">
        <f>IF(SUM(RES_hhdet_in_fec!C20:C22)=0,0,SUM(RES_hhdet_in_fec!C20:C22)/0.086*1000000/SUM(RES_hhdet_in_new!C20:C22))</f>
        <v>0</v>
      </c>
      <c r="D19" s="157">
        <f>IF(SUM(RES_hhdet_in_fec!D20:D22)=0,0,SUM(RES_hhdet_in_fec!D20:D22)/0.086*1000000/SUM(RES_hhdet_in_new!D20:D22))</f>
        <v>0</v>
      </c>
      <c r="E19" s="157">
        <f>IF(SUM(RES_hhdet_in_fec!E20:E22)=0,0,SUM(RES_hhdet_in_fec!E20:E22)/0.086*1000000/SUM(RES_hhdet_in_new!E20:E22))</f>
        <v>0</v>
      </c>
      <c r="F19" s="157">
        <f>IF(SUM(RES_hhdet_in_fec!F20:F22)=0,0,SUM(RES_hhdet_in_fec!F20:F22)/0.086*1000000/SUM(RES_hhdet_in_new!F20:F22))</f>
        <v>0</v>
      </c>
      <c r="G19" s="157">
        <f>IF(SUM(RES_hhdet_in_fec!G20:G22)=0,0,SUM(RES_hhdet_in_fec!G20:G22)/0.086*1000000/SUM(RES_hhdet_in_new!G20:G22))</f>
        <v>0</v>
      </c>
      <c r="H19" s="157">
        <f>IF(SUM(RES_hhdet_in_fec!H20:H22)=0,0,SUM(RES_hhdet_in_fec!H20:H22)/0.086*1000000/SUM(RES_hhdet_in_new!H20:H22))</f>
        <v>0</v>
      </c>
      <c r="I19" s="157">
        <f>IF(SUM(RES_hhdet_in_fec!I20:I22)=0,0,SUM(RES_hhdet_in_fec!I20:I22)/0.086*1000000/SUM(RES_hhdet_in_new!I20:I22))</f>
        <v>0</v>
      </c>
      <c r="J19" s="157">
        <f>IF(SUM(RES_hhdet_in_fec!J20:J22)=0,0,SUM(RES_hhdet_in_fec!J20:J22)/0.086*1000000/SUM(RES_hhdet_in_new!J20:J22))</f>
        <v>0</v>
      </c>
      <c r="K19" s="157">
        <f>IF(SUM(RES_hhdet_in_fec!K20:K22)=0,0,SUM(RES_hhdet_in_fec!K20:K22)/0.086*1000000/SUM(RES_hhdet_in_new!K20:K22))</f>
        <v>0</v>
      </c>
      <c r="L19" s="157">
        <f>IF(SUM(RES_hhdet_in_fec!L20:L22)=0,0,SUM(RES_hhdet_in_fec!L20:L22)/0.086*1000000/SUM(RES_hhdet_in_new!L20:L22))</f>
        <v>0</v>
      </c>
      <c r="M19" s="157">
        <f>IF(SUM(RES_hhdet_in_fec!M20:M22)=0,0,SUM(RES_hhdet_in_fec!M20:M22)/0.086*1000000/SUM(RES_hhdet_in_new!M20:M22))</f>
        <v>0</v>
      </c>
      <c r="N19" s="157">
        <f>IF(SUM(RES_hhdet_in_fec!N20:N22)=0,0,SUM(RES_hhdet_in_fec!N20:N22)/0.086*1000000/SUM(RES_hhdet_in_new!N20:N22))</f>
        <v>0</v>
      </c>
      <c r="O19" s="157">
        <f>IF(SUM(RES_hhdet_in_fec!O20:O22)=0,0,SUM(RES_hhdet_in_fec!O20:O22)/0.086*1000000/SUM(RES_hhdet_in_new!O20:O22))</f>
        <v>0</v>
      </c>
      <c r="P19" s="157">
        <f>IF(SUM(RES_hhdet_in_fec!P20:P22)=0,0,SUM(RES_hhdet_in_fec!P20:P22)/0.086*1000000/SUM(RES_hhdet_in_new!P20:P22))</f>
        <v>0</v>
      </c>
      <c r="Q19" s="157">
        <f>IF(SUM(RES_hhdet_in_fec!Q20:Q22)=0,0,SUM(RES_hhdet_in_fec!Q20:Q22)/0.086*1000000/SUM(RES_hhdet_in_new!Q20:Q22))</f>
        <v>0</v>
      </c>
    </row>
    <row r="20" spans="1:17" ht="12" customHeight="1" x14ac:dyDescent="0.25">
      <c r="A20" s="23" t="s">
        <v>58</v>
      </c>
      <c r="B20" s="156"/>
      <c r="C20" s="156">
        <f>IF(RES_hhdet_in_fec!C20=0,0,RES_hhdet_in_fec!C20/0.086*1000000/RES_hhdet_in_new!C20)</f>
        <v>0</v>
      </c>
      <c r="D20" s="156">
        <f>IF(RES_hhdet_in_fec!D20=0,0,RES_hhdet_in_fec!D20/0.086*1000000/RES_hhdet_in_new!D20)</f>
        <v>0</v>
      </c>
      <c r="E20" s="156">
        <f>IF(RES_hhdet_in_fec!E20=0,0,RES_hhdet_in_fec!E20/0.086*1000000/RES_hhdet_in_new!E20)</f>
        <v>0</v>
      </c>
      <c r="F20" s="156">
        <f>IF(RES_hhdet_in_fec!F20=0,0,RES_hhdet_in_fec!F20/0.086*1000000/RES_hhdet_in_new!F20)</f>
        <v>0</v>
      </c>
      <c r="G20" s="156">
        <f>IF(RES_hhdet_in_fec!G20=0,0,RES_hhdet_in_fec!G20/0.086*1000000/RES_hhdet_in_new!G20)</f>
        <v>0</v>
      </c>
      <c r="H20" s="156">
        <f>IF(RES_hhdet_in_fec!H20=0,0,RES_hhdet_in_fec!H20/0.086*1000000/RES_hhdet_in_new!H20)</f>
        <v>0</v>
      </c>
      <c r="I20" s="156">
        <f>IF(RES_hhdet_in_fec!I20=0,0,RES_hhdet_in_fec!I20/0.086*1000000/RES_hhdet_in_new!I20)</f>
        <v>0</v>
      </c>
      <c r="J20" s="156">
        <f>IF(RES_hhdet_in_fec!J20=0,0,RES_hhdet_in_fec!J20/0.086*1000000/RES_hhdet_in_new!J20)</f>
        <v>0</v>
      </c>
      <c r="K20" s="156">
        <f>IF(RES_hhdet_in_fec!K20=0,0,RES_hhdet_in_fec!K20/0.086*1000000/RES_hhdet_in_new!K20)</f>
        <v>0</v>
      </c>
      <c r="L20" s="156">
        <f>IF(RES_hhdet_in_fec!L20=0,0,RES_hhdet_in_fec!L20/0.086*1000000/RES_hhdet_in_new!L20)</f>
        <v>0</v>
      </c>
      <c r="M20" s="156">
        <f>IF(RES_hhdet_in_fec!M20=0,0,RES_hhdet_in_fec!M20/0.086*1000000/RES_hhdet_in_new!M20)</f>
        <v>0</v>
      </c>
      <c r="N20" s="156">
        <f>IF(RES_hhdet_in_fec!N20=0,0,RES_hhdet_in_fec!N20/0.086*1000000/RES_hhdet_in_new!N20)</f>
        <v>0</v>
      </c>
      <c r="O20" s="156">
        <f>IF(RES_hhdet_in_fec!O20=0,0,RES_hhdet_in_fec!O20/0.086*1000000/RES_hhdet_in_new!O20)</f>
        <v>0</v>
      </c>
      <c r="P20" s="156">
        <f>IF(RES_hhdet_in_fec!P20=0,0,RES_hhdet_in_fec!P20/0.086*1000000/RES_hhdet_in_new!P20)</f>
        <v>0</v>
      </c>
      <c r="Q20" s="156">
        <f>IF(RES_hhdet_in_fec!Q20=0,0,RES_hhdet_in_fec!Q20/0.086*1000000/RES_hhdet_in_new!Q20)</f>
        <v>0</v>
      </c>
    </row>
    <row r="21" spans="1:17" ht="12" customHeight="1" x14ac:dyDescent="0.25">
      <c r="A21" s="23" t="s">
        <v>57</v>
      </c>
      <c r="B21" s="156"/>
      <c r="C21" s="156">
        <f>IF(RES_hhdet_in_fec!C21=0,0,RES_hhdet_in_fec!C21/0.086*1000000/RES_hhdet_in_new!C21)</f>
        <v>0</v>
      </c>
      <c r="D21" s="156">
        <f>IF(RES_hhdet_in_fec!D21=0,0,RES_hhdet_in_fec!D21/0.086*1000000/RES_hhdet_in_new!D21)</f>
        <v>0</v>
      </c>
      <c r="E21" s="156">
        <f>IF(RES_hhdet_in_fec!E21=0,0,RES_hhdet_in_fec!E21/0.086*1000000/RES_hhdet_in_new!E21)</f>
        <v>0</v>
      </c>
      <c r="F21" s="156">
        <f>IF(RES_hhdet_in_fec!F21=0,0,RES_hhdet_in_fec!F21/0.086*1000000/RES_hhdet_in_new!F21)</f>
        <v>0</v>
      </c>
      <c r="G21" s="156">
        <f>IF(RES_hhdet_in_fec!G21=0,0,RES_hhdet_in_fec!G21/0.086*1000000/RES_hhdet_in_new!G21)</f>
        <v>0</v>
      </c>
      <c r="H21" s="156">
        <f>IF(RES_hhdet_in_fec!H21=0,0,RES_hhdet_in_fec!H21/0.086*1000000/RES_hhdet_in_new!H21)</f>
        <v>0</v>
      </c>
      <c r="I21" s="156">
        <f>IF(RES_hhdet_in_fec!I21=0,0,RES_hhdet_in_fec!I21/0.086*1000000/RES_hhdet_in_new!I21)</f>
        <v>0</v>
      </c>
      <c r="J21" s="156">
        <f>IF(RES_hhdet_in_fec!J21=0,0,RES_hhdet_in_fec!J21/0.086*1000000/RES_hhdet_in_new!J21)</f>
        <v>0</v>
      </c>
      <c r="K21" s="156">
        <f>IF(RES_hhdet_in_fec!K21=0,0,RES_hhdet_in_fec!K21/0.086*1000000/RES_hhdet_in_new!K21)</f>
        <v>0</v>
      </c>
      <c r="L21" s="156">
        <f>IF(RES_hhdet_in_fec!L21=0,0,RES_hhdet_in_fec!L21/0.086*1000000/RES_hhdet_in_new!L21)</f>
        <v>0</v>
      </c>
      <c r="M21" s="156">
        <f>IF(RES_hhdet_in_fec!M21=0,0,RES_hhdet_in_fec!M21/0.086*1000000/RES_hhdet_in_new!M21)</f>
        <v>0</v>
      </c>
      <c r="N21" s="156">
        <f>IF(RES_hhdet_in_fec!N21=0,0,RES_hhdet_in_fec!N21/0.086*1000000/RES_hhdet_in_new!N21)</f>
        <v>0</v>
      </c>
      <c r="O21" s="156">
        <f>IF(RES_hhdet_in_fec!O21=0,0,RES_hhdet_in_fec!O21/0.086*1000000/RES_hhdet_in_new!O21)</f>
        <v>0</v>
      </c>
      <c r="P21" s="156">
        <f>IF(RES_hhdet_in_fec!P21=0,0,RES_hhdet_in_fec!P21/0.086*1000000/RES_hhdet_in_new!P21)</f>
        <v>0</v>
      </c>
      <c r="Q21" s="156">
        <f>IF(RES_hhdet_in_fec!Q21=0,0,RES_hhdet_in_fec!Q21/0.086*1000000/RES_hhdet_in_new!Q21)</f>
        <v>0</v>
      </c>
    </row>
    <row r="22" spans="1:17" ht="12" customHeight="1" x14ac:dyDescent="0.25">
      <c r="A22" s="29" t="s">
        <v>140</v>
      </c>
      <c r="B22" s="57"/>
      <c r="C22" s="57">
        <f>IF(RES_hhdet_in_fec!C22=0,0,RES_hhdet_in_fec!C22/0.086*1000000/RES_hhdet_in_new!C22)</f>
        <v>0</v>
      </c>
      <c r="D22" s="57">
        <f>IF(RES_hhdet_in_fec!D22=0,0,RES_hhdet_in_fec!D22/0.086*1000000/RES_hhdet_in_new!D22)</f>
        <v>0</v>
      </c>
      <c r="E22" s="57">
        <f>IF(RES_hhdet_in_fec!E22=0,0,RES_hhdet_in_fec!E22/0.086*1000000/RES_hhdet_in_new!E22)</f>
        <v>0</v>
      </c>
      <c r="F22" s="57">
        <f>IF(RES_hhdet_in_fec!F22=0,0,RES_hhdet_in_fec!F22/0.086*1000000/RES_hhdet_in_new!F22)</f>
        <v>0</v>
      </c>
      <c r="G22" s="57">
        <f>IF(RES_hhdet_in_fec!G22=0,0,RES_hhdet_in_fec!G22/0.086*1000000/RES_hhdet_in_new!G22)</f>
        <v>0</v>
      </c>
      <c r="H22" s="57">
        <f>IF(RES_hhdet_in_fec!H22=0,0,RES_hhdet_in_fec!H22/0.086*1000000/RES_hhdet_in_new!H22)</f>
        <v>0</v>
      </c>
      <c r="I22" s="57">
        <f>IF(RES_hhdet_in_fec!I22=0,0,RES_hhdet_in_fec!I22/0.086*1000000/RES_hhdet_in_new!I22)</f>
        <v>0</v>
      </c>
      <c r="J22" s="57">
        <f>IF(RES_hhdet_in_fec!J22=0,0,RES_hhdet_in_fec!J22/0.086*1000000/RES_hhdet_in_new!J22)</f>
        <v>0</v>
      </c>
      <c r="K22" s="57">
        <f>IF(RES_hhdet_in_fec!K22=0,0,RES_hhdet_in_fec!K22/0.086*1000000/RES_hhdet_in_new!K22)</f>
        <v>0</v>
      </c>
      <c r="L22" s="57">
        <f>IF(RES_hhdet_in_fec!L22=0,0,RES_hhdet_in_fec!L22/0.086*1000000/RES_hhdet_in_new!L22)</f>
        <v>0</v>
      </c>
      <c r="M22" s="57">
        <f>IF(RES_hhdet_in_fec!M22=0,0,RES_hhdet_in_fec!M22/0.086*1000000/RES_hhdet_in_new!M22)</f>
        <v>0</v>
      </c>
      <c r="N22" s="57">
        <f>IF(RES_hhdet_in_fec!N22=0,0,RES_hhdet_in_fec!N22/0.086*1000000/RES_hhdet_in_new!N22)</f>
        <v>0</v>
      </c>
      <c r="O22" s="57">
        <f>IF(RES_hhdet_in_fec!O22=0,0,RES_hhdet_in_fec!O22/0.086*1000000/RES_hhdet_in_new!O22)</f>
        <v>0</v>
      </c>
      <c r="P22" s="57">
        <f>IF(RES_hhdet_in_fec!P22=0,0,RES_hhdet_in_fec!P22/0.086*1000000/RES_hhdet_in_new!P22)</f>
        <v>0</v>
      </c>
      <c r="Q22" s="57">
        <f>IF(RES_hhdet_in_fec!Q22=0,0,RES_hhdet_in_fec!Q22/0.086*1000000/RES_hhdet_in_new!Q22)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17">SUM(C25,C28,C30,C39)</f>
        <v>15702.525506831327</v>
      </c>
      <c r="D24" s="168">
        <f t="shared" ref="D24" si="18">SUM(D25,D28,D30,D39)</f>
        <v>16136.783369610597</v>
      </c>
      <c r="E24" s="168">
        <f t="shared" ref="E24" si="19">SUM(E25,E28,E30,E39)</f>
        <v>16167.535612990177</v>
      </c>
      <c r="F24" s="168">
        <f t="shared" ref="F24" si="20">SUM(F25,F28,F30,F39)</f>
        <v>14558.268162192391</v>
      </c>
      <c r="G24" s="168">
        <f t="shared" ref="G24" si="21">SUM(G25,G28,G30,G39)</f>
        <v>14244.293516031586</v>
      </c>
      <c r="H24" s="168">
        <f t="shared" ref="H24" si="22">SUM(H25,H28,H30,H39)</f>
        <v>13886.095789932422</v>
      </c>
      <c r="I24" s="168">
        <f t="shared" ref="I24" si="23">SUM(I25,I28,I30,I39)</f>
        <v>14140.016906288174</v>
      </c>
      <c r="J24" s="168">
        <f t="shared" ref="J24" si="24">SUM(J25,J28,J30,J39)</f>
        <v>13733.314582311439</v>
      </c>
      <c r="K24" s="168">
        <f t="shared" ref="K24" si="25">SUM(K25,K28,K30,K39)</f>
        <v>13962.93143090957</v>
      </c>
      <c r="L24" s="168">
        <f t="shared" ref="L24" si="26">SUM(L25,L28,L30,L39)</f>
        <v>12522.509287941441</v>
      </c>
      <c r="M24" s="168">
        <f t="shared" ref="M24" si="27">SUM(M25,M28,M30,M39)</f>
        <v>12852.645960190282</v>
      </c>
      <c r="N24" s="168">
        <f t="shared" ref="N24" si="28">SUM(N25,N28,N30,N39)</f>
        <v>12198.024320370212</v>
      </c>
      <c r="O24" s="168">
        <f t="shared" ref="O24" si="29">SUM(O25,O28,O30,O39)</f>
        <v>10720.68483249052</v>
      </c>
      <c r="P24" s="168">
        <f t="shared" ref="P24" si="30">SUM(P25,P28,P30,P39)</f>
        <v>9644.4447796899767</v>
      </c>
      <c r="Q24" s="168">
        <f t="shared" ref="Q24" si="31">SUM(Q25,Q28,Q30,Q39)</f>
        <v>10778.860534806068</v>
      </c>
    </row>
    <row r="25" spans="1:17" ht="12.95" customHeight="1" x14ac:dyDescent="0.25">
      <c r="A25" s="158" t="s">
        <v>65</v>
      </c>
      <c r="B25" s="157"/>
      <c r="C25" s="157">
        <f t="shared" ref="C25:Q25" si="32">SUM(C26:C27)</f>
        <v>8189.7506394555367</v>
      </c>
      <c r="D25" s="157">
        <f t="shared" si="32"/>
        <v>8466.1823629900882</v>
      </c>
      <c r="E25" s="157">
        <f t="shared" si="32"/>
        <v>8741.988848391009</v>
      </c>
      <c r="F25" s="157">
        <f t="shared" si="32"/>
        <v>7635.4557843708189</v>
      </c>
      <c r="G25" s="157">
        <f t="shared" si="32"/>
        <v>6512.8330945778134</v>
      </c>
      <c r="H25" s="157">
        <f t="shared" si="32"/>
        <v>7358.8988120203494</v>
      </c>
      <c r="I25" s="157">
        <f t="shared" si="32"/>
        <v>7576.1224845497436</v>
      </c>
      <c r="J25" s="157">
        <f t="shared" si="32"/>
        <v>6619.3931756651673</v>
      </c>
      <c r="K25" s="157">
        <f t="shared" si="32"/>
        <v>7078.8620049719548</v>
      </c>
      <c r="L25" s="157">
        <f t="shared" si="32"/>
        <v>5925.5408328360763</v>
      </c>
      <c r="M25" s="157">
        <f t="shared" si="32"/>
        <v>6459.4094154640507</v>
      </c>
      <c r="N25" s="157">
        <f t="shared" si="32"/>
        <v>6055.4127995459176</v>
      </c>
      <c r="O25" s="157">
        <f t="shared" si="32"/>
        <v>4957.3521691766337</v>
      </c>
      <c r="P25" s="157">
        <f t="shared" si="32"/>
        <v>4437.0290537718311</v>
      </c>
      <c r="Q25" s="157">
        <f t="shared" si="32"/>
        <v>5323.4004151198351</v>
      </c>
    </row>
    <row r="26" spans="1:17" ht="12" customHeight="1" x14ac:dyDescent="0.25">
      <c r="A26" s="23" t="s">
        <v>84</v>
      </c>
      <c r="B26" s="156"/>
      <c r="C26" s="156">
        <f>IF(RES_hhdet_in_fec!C26=0,0,RES_hhdet_in_fec!C26/0.086*1000000/RES_hhdet_in_new!C26)</f>
        <v>8139.8227351658043</v>
      </c>
      <c r="D26" s="156">
        <f>IF(RES_hhdet_in_fec!D26=0,0,RES_hhdet_in_fec!D26/0.086*1000000/RES_hhdet_in_new!D26)</f>
        <v>8394.6837458296377</v>
      </c>
      <c r="E26" s="156">
        <f>IF(RES_hhdet_in_fec!E26=0,0,RES_hhdet_in_fec!E26/0.086*1000000/RES_hhdet_in_new!E26)</f>
        <v>8580.1420170527454</v>
      </c>
      <c r="F26" s="156">
        <f>IF(RES_hhdet_in_fec!F26=0,0,RES_hhdet_in_fec!F26/0.086*1000000/RES_hhdet_in_new!F26)</f>
        <v>7501.4534844847813</v>
      </c>
      <c r="G26" s="156">
        <f>IF(RES_hhdet_in_fec!G26=0,0,RES_hhdet_in_fec!G26/0.086*1000000/RES_hhdet_in_new!G26)</f>
        <v>6463.7488124812489</v>
      </c>
      <c r="H26" s="156">
        <f>IF(RES_hhdet_in_fec!H26=0,0,RES_hhdet_in_fec!H26/0.086*1000000/RES_hhdet_in_new!H26)</f>
        <v>7291.5938444844423</v>
      </c>
      <c r="I26" s="156">
        <f>IF(RES_hhdet_in_fec!I26=0,0,RES_hhdet_in_fec!I26/0.086*1000000/RES_hhdet_in_new!I26)</f>
        <v>7240.6771406085209</v>
      </c>
      <c r="J26" s="156">
        <f>IF(RES_hhdet_in_fec!J26=0,0,RES_hhdet_in_fec!J26/0.086*1000000/RES_hhdet_in_new!J26)</f>
        <v>6431.1300381891642</v>
      </c>
      <c r="K26" s="156">
        <f>IF(RES_hhdet_in_fec!K26=0,0,RES_hhdet_in_fec!K26/0.086*1000000/RES_hhdet_in_new!K26)</f>
        <v>7024.8058337026887</v>
      </c>
      <c r="L26" s="156">
        <f>IF(RES_hhdet_in_fec!L26=0,0,RES_hhdet_in_fec!L26/0.086*1000000/RES_hhdet_in_new!L26)</f>
        <v>5807.0348124423335</v>
      </c>
      <c r="M26" s="156">
        <f>IF(RES_hhdet_in_fec!M26=0,0,RES_hhdet_in_fec!M26/0.086*1000000/RES_hhdet_in_new!M26)</f>
        <v>6382.0067670512726</v>
      </c>
      <c r="N26" s="156">
        <f>IF(RES_hhdet_in_fec!N26=0,0,RES_hhdet_in_fec!N26/0.086*1000000/RES_hhdet_in_new!N26)</f>
        <v>6004.1441896425367</v>
      </c>
      <c r="O26" s="156">
        <f>IF(RES_hhdet_in_fec!O26=0,0,RES_hhdet_in_fec!O26/0.086*1000000/RES_hhdet_in_new!O26)</f>
        <v>4914.2443562041999</v>
      </c>
      <c r="P26" s="156">
        <f>IF(RES_hhdet_in_fec!P26=0,0,RES_hhdet_in_fec!P26/0.086*1000000/RES_hhdet_in_new!P26)</f>
        <v>4373.8378078989208</v>
      </c>
      <c r="Q26" s="156">
        <f>IF(RES_hhdet_in_fec!Q26=0,0,RES_hhdet_in_fec!Q26/0.086*1000000/RES_hhdet_in_new!Q26)</f>
        <v>5224.4869037527833</v>
      </c>
    </row>
    <row r="27" spans="1:17" ht="12" customHeight="1" x14ac:dyDescent="0.25">
      <c r="A27" s="23" t="s">
        <v>60</v>
      </c>
      <c r="B27" s="156"/>
      <c r="C27" s="156">
        <f>IF(RES_hhdet_in_fec!C27=0,0,RES_hhdet_in_fec!C27/0.086*1000000/RES_hhdet_in_new!C26)</f>
        <v>49.927904289732851</v>
      </c>
      <c r="D27" s="156">
        <f>IF(RES_hhdet_in_fec!D27=0,0,RES_hhdet_in_fec!D27/0.086*1000000/RES_hhdet_in_new!D26)</f>
        <v>71.498617160449626</v>
      </c>
      <c r="E27" s="156">
        <f>IF(RES_hhdet_in_fec!E27=0,0,RES_hhdet_in_fec!E27/0.086*1000000/RES_hhdet_in_new!E26)</f>
        <v>161.84683133826391</v>
      </c>
      <c r="F27" s="156">
        <f>IF(RES_hhdet_in_fec!F27=0,0,RES_hhdet_in_fec!F27/0.086*1000000/RES_hhdet_in_new!F26)</f>
        <v>134.00229988603795</v>
      </c>
      <c r="G27" s="156">
        <f>IF(RES_hhdet_in_fec!G27=0,0,RES_hhdet_in_fec!G27/0.086*1000000/RES_hhdet_in_new!G26)</f>
        <v>49.084282096564642</v>
      </c>
      <c r="H27" s="156">
        <f>IF(RES_hhdet_in_fec!H27=0,0,RES_hhdet_in_fec!H27/0.086*1000000/RES_hhdet_in_new!H26)</f>
        <v>67.304967535907338</v>
      </c>
      <c r="I27" s="156">
        <f>IF(RES_hhdet_in_fec!I27=0,0,RES_hhdet_in_fec!I27/0.086*1000000/RES_hhdet_in_new!I26)</f>
        <v>335.44534394122275</v>
      </c>
      <c r="J27" s="156">
        <f>IF(RES_hhdet_in_fec!J27=0,0,RES_hhdet_in_fec!J27/0.086*1000000/RES_hhdet_in_new!J26)</f>
        <v>188.26313747600338</v>
      </c>
      <c r="K27" s="156">
        <f>IF(RES_hhdet_in_fec!K27=0,0,RES_hhdet_in_fec!K27/0.086*1000000/RES_hhdet_in_new!K26)</f>
        <v>54.056171269266166</v>
      </c>
      <c r="L27" s="156">
        <f>IF(RES_hhdet_in_fec!L27=0,0,RES_hhdet_in_fec!L27/0.086*1000000/RES_hhdet_in_new!L26)</f>
        <v>118.50602039374317</v>
      </c>
      <c r="M27" s="156">
        <f>IF(RES_hhdet_in_fec!M27=0,0,RES_hhdet_in_fec!M27/0.086*1000000/RES_hhdet_in_new!M26)</f>
        <v>77.402648412778461</v>
      </c>
      <c r="N27" s="156">
        <f>IF(RES_hhdet_in_fec!N27=0,0,RES_hhdet_in_fec!N27/0.086*1000000/RES_hhdet_in_new!N26)</f>
        <v>51.268609903380884</v>
      </c>
      <c r="O27" s="156">
        <f>IF(RES_hhdet_in_fec!O27=0,0,RES_hhdet_in_fec!O27/0.086*1000000/RES_hhdet_in_new!O26)</f>
        <v>43.107812972434125</v>
      </c>
      <c r="P27" s="156">
        <f>IF(RES_hhdet_in_fec!P27=0,0,RES_hhdet_in_fec!P27/0.086*1000000/RES_hhdet_in_new!P26)</f>
        <v>63.19124587291055</v>
      </c>
      <c r="Q27" s="156">
        <f>IF(RES_hhdet_in_fec!Q27=0,0,RES_hhdet_in_fec!Q27/0.086*1000000/RES_hhdet_in_new!Q26)</f>
        <v>98.913511367051754</v>
      </c>
    </row>
    <row r="28" spans="1:17" ht="12.95" customHeight="1" x14ac:dyDescent="0.25">
      <c r="A28" s="158" t="s">
        <v>112</v>
      </c>
      <c r="B28" s="157"/>
      <c r="C28" s="157">
        <f t="shared" ref="C28:Q28" si="33">C29</f>
        <v>2688.2551886861529</v>
      </c>
      <c r="D28" s="157">
        <f t="shared" si="33"/>
        <v>2527.0727643054229</v>
      </c>
      <c r="E28" s="157">
        <f t="shared" si="33"/>
        <v>2382.9478837870256</v>
      </c>
      <c r="F28" s="157">
        <f t="shared" si="33"/>
        <v>2256.5272667758595</v>
      </c>
      <c r="G28" s="157">
        <f t="shared" si="33"/>
        <v>2134.4221279693538</v>
      </c>
      <c r="H28" s="157">
        <f t="shared" si="33"/>
        <v>2023.1095675149172</v>
      </c>
      <c r="I28" s="157">
        <f t="shared" si="33"/>
        <v>2101.5159690439414</v>
      </c>
      <c r="J28" s="157">
        <f t="shared" si="33"/>
        <v>2507.1015139765882</v>
      </c>
      <c r="K28" s="157">
        <f t="shared" si="33"/>
        <v>2363.1708392367573</v>
      </c>
      <c r="L28" s="157">
        <f t="shared" si="33"/>
        <v>2187.6691464841547</v>
      </c>
      <c r="M28" s="157">
        <f t="shared" si="33"/>
        <v>2000.4833041376266</v>
      </c>
      <c r="N28" s="157">
        <f t="shared" si="33"/>
        <v>1890.6691971990574</v>
      </c>
      <c r="O28" s="157">
        <f t="shared" si="33"/>
        <v>1782.1719596135838</v>
      </c>
      <c r="P28" s="157">
        <f t="shared" si="33"/>
        <v>1717.1954138967694</v>
      </c>
      <c r="Q28" s="157">
        <f t="shared" si="33"/>
        <v>1569.9584184755206</v>
      </c>
    </row>
    <row r="29" spans="1:17" ht="12" customHeight="1" x14ac:dyDescent="0.25">
      <c r="A29" s="23" t="s">
        <v>60</v>
      </c>
      <c r="B29" s="156"/>
      <c r="C29" s="156">
        <f>IF(RES_hhdet_in_fec!C29=0,0,RES_hhdet_in_fec!C29/0.086*1000000/RES_hhdet_in_new!C29)</f>
        <v>2688.2551886861529</v>
      </c>
      <c r="D29" s="156">
        <f>IF(RES_hhdet_in_fec!D29=0,0,RES_hhdet_in_fec!D29/0.086*1000000/RES_hhdet_in_new!D29)</f>
        <v>2527.0727643054229</v>
      </c>
      <c r="E29" s="156">
        <f>IF(RES_hhdet_in_fec!E29=0,0,RES_hhdet_in_fec!E29/0.086*1000000/RES_hhdet_in_new!E29)</f>
        <v>2382.9478837870256</v>
      </c>
      <c r="F29" s="156">
        <f>IF(RES_hhdet_in_fec!F29=0,0,RES_hhdet_in_fec!F29/0.086*1000000/RES_hhdet_in_new!F29)</f>
        <v>2256.5272667758595</v>
      </c>
      <c r="G29" s="156">
        <f>IF(RES_hhdet_in_fec!G29=0,0,RES_hhdet_in_fec!G29/0.086*1000000/RES_hhdet_in_new!G29)</f>
        <v>2134.4221279693538</v>
      </c>
      <c r="H29" s="156">
        <f>IF(RES_hhdet_in_fec!H29=0,0,RES_hhdet_in_fec!H29/0.086*1000000/RES_hhdet_in_new!H29)</f>
        <v>2023.1095675149172</v>
      </c>
      <c r="I29" s="156">
        <f>IF(RES_hhdet_in_fec!I29=0,0,RES_hhdet_in_fec!I29/0.086*1000000/RES_hhdet_in_new!I29)</f>
        <v>2101.5159690439414</v>
      </c>
      <c r="J29" s="156">
        <f>IF(RES_hhdet_in_fec!J29=0,0,RES_hhdet_in_fec!J29/0.086*1000000/RES_hhdet_in_new!J29)</f>
        <v>2507.1015139765882</v>
      </c>
      <c r="K29" s="156">
        <f>IF(RES_hhdet_in_fec!K29=0,0,RES_hhdet_in_fec!K29/0.086*1000000/RES_hhdet_in_new!K29)</f>
        <v>2363.1708392367573</v>
      </c>
      <c r="L29" s="156">
        <f>IF(RES_hhdet_in_fec!L29=0,0,RES_hhdet_in_fec!L29/0.086*1000000/RES_hhdet_in_new!L29)</f>
        <v>2187.6691464841547</v>
      </c>
      <c r="M29" s="156">
        <f>IF(RES_hhdet_in_fec!M29=0,0,RES_hhdet_in_fec!M29/0.086*1000000/RES_hhdet_in_new!M29)</f>
        <v>2000.4833041376266</v>
      </c>
      <c r="N29" s="156">
        <f>IF(RES_hhdet_in_fec!N29=0,0,RES_hhdet_in_fec!N29/0.086*1000000/RES_hhdet_in_new!N29)</f>
        <v>1890.6691971990574</v>
      </c>
      <c r="O29" s="156">
        <f>IF(RES_hhdet_in_fec!O29=0,0,RES_hhdet_in_fec!O29/0.086*1000000/RES_hhdet_in_new!O29)</f>
        <v>1782.1719596135838</v>
      </c>
      <c r="P29" s="156">
        <f>IF(RES_hhdet_in_fec!P29=0,0,RES_hhdet_in_fec!P29/0.086*1000000/RES_hhdet_in_new!P29)</f>
        <v>1717.1954138967694</v>
      </c>
      <c r="Q29" s="156">
        <f>IF(RES_hhdet_in_fec!Q29=0,0,RES_hhdet_in_fec!Q29/0.086*1000000/RES_hhdet_in_new!Q29)</f>
        <v>1569.9584184755206</v>
      </c>
    </row>
    <row r="30" spans="1:17" ht="12" customHeight="1" x14ac:dyDescent="0.25">
      <c r="A30" s="158" t="s">
        <v>63</v>
      </c>
      <c r="B30" s="157"/>
      <c r="C30" s="157">
        <f>IF(SUM(RES_hhdet_in_fec!C31:C32,RES_hhdet_in_fec!C35:C36)=0,0,SUM(RES_hhdet_in_fec!C31:C32,RES_hhdet_in_fec!C35:C36)/0.086*1000000/SUM(RES_hhdet_in_new!C31:C32,RES_hhdet_in_new!C35:C36))</f>
        <v>2871.413175355035</v>
      </c>
      <c r="D30" s="157">
        <f>IF(SUM(RES_hhdet_in_fec!D31:D32,RES_hhdet_in_fec!D35:D36)=0,0,SUM(RES_hhdet_in_fec!D31:D32,RES_hhdet_in_fec!D35:D36)/0.086*1000000/SUM(RES_hhdet_in_new!D31:D32,RES_hhdet_in_new!D35:D36))</f>
        <v>3201.2333554958805</v>
      </c>
      <c r="E30" s="157">
        <f>IF(SUM(RES_hhdet_in_fec!E31:E32,RES_hhdet_in_fec!E35:E36)=0,0,SUM(RES_hhdet_in_fec!E31:E32,RES_hhdet_in_fec!E35:E36)/0.086*1000000/SUM(RES_hhdet_in_new!E31:E32,RES_hhdet_in_new!E35:E36))</f>
        <v>2917.6880878319425</v>
      </c>
      <c r="F30" s="157">
        <f>IF(SUM(RES_hhdet_in_fec!F31:F32,RES_hhdet_in_fec!F35:F36)=0,0,SUM(RES_hhdet_in_fec!F31:F32,RES_hhdet_in_fec!F35:F36)/0.086*1000000/SUM(RES_hhdet_in_new!F31:F32,RES_hhdet_in_new!F35:F36))</f>
        <v>2455.522270334342</v>
      </c>
      <c r="G30" s="157">
        <f>IF(SUM(RES_hhdet_in_fec!G31:G32,RES_hhdet_in_fec!G35:G36)=0,0,SUM(RES_hhdet_in_fec!G31:G32,RES_hhdet_in_fec!G35:G36)/0.086*1000000/SUM(RES_hhdet_in_new!G31:G32,RES_hhdet_in_new!G35:G36))</f>
        <v>3427.8881498754267</v>
      </c>
      <c r="H30" s="157">
        <f>IF(SUM(RES_hhdet_in_fec!H31:H32,RES_hhdet_in_fec!H35:H36)=0,0,SUM(RES_hhdet_in_fec!H31:H32,RES_hhdet_in_fec!H35:H36)/0.086*1000000/SUM(RES_hhdet_in_new!H31:H32,RES_hhdet_in_new!H35:H36))</f>
        <v>2857.14855177851</v>
      </c>
      <c r="I30" s="157">
        <f>IF(SUM(RES_hhdet_in_fec!I31:I32,RES_hhdet_in_fec!I35:I36)=0,0,SUM(RES_hhdet_in_fec!I31:I32,RES_hhdet_in_fec!I35:I36)/0.086*1000000/SUM(RES_hhdet_in_new!I31:I32,RES_hhdet_in_new!I35:I36))</f>
        <v>2302.5103720542779</v>
      </c>
      <c r="J30" s="157">
        <f>IF(SUM(RES_hhdet_in_fec!J31:J32,RES_hhdet_in_fec!J35:J36)=0,0,SUM(RES_hhdet_in_fec!J31:J32,RES_hhdet_in_fec!J35:J36)/0.086*1000000/SUM(RES_hhdet_in_new!J31:J32,RES_hhdet_in_new!J35:J36))</f>
        <v>2549.2063395966247</v>
      </c>
      <c r="K30" s="157">
        <f>IF(SUM(RES_hhdet_in_fec!K31:K32,RES_hhdet_in_fec!K35:K36)=0,0,SUM(RES_hhdet_in_fec!K31:K32,RES_hhdet_in_fec!K35:K36)/0.086*1000000/SUM(RES_hhdet_in_new!K31:K32,RES_hhdet_in_new!K35:K36))</f>
        <v>2405.0603814672904</v>
      </c>
      <c r="L30" s="157">
        <f>IF(SUM(RES_hhdet_in_fec!L31:L32,RES_hhdet_in_fec!L35:L36)=0,0,SUM(RES_hhdet_in_fec!L31:L32,RES_hhdet_in_fec!L35:L36)/0.086*1000000/SUM(RES_hhdet_in_new!L31:L32,RES_hhdet_in_new!L35:L36))</f>
        <v>2314.0808204633317</v>
      </c>
      <c r="M30" s="157">
        <f>IF(SUM(RES_hhdet_in_fec!M31:M32,RES_hhdet_in_fec!M35:M36)=0,0,SUM(RES_hhdet_in_fec!M31:M32,RES_hhdet_in_fec!M35:M36)/0.086*1000000/SUM(RES_hhdet_in_new!M31:M32,RES_hhdet_in_new!M35:M36))</f>
        <v>2311.1039623023307</v>
      </c>
      <c r="N30" s="157">
        <f>IF(SUM(RES_hhdet_in_fec!N31:N32,RES_hhdet_in_fec!N35:N36)=0,0,SUM(RES_hhdet_in_fec!N31:N32,RES_hhdet_in_fec!N35:N36)/0.086*1000000/SUM(RES_hhdet_in_new!N31:N32,RES_hhdet_in_new!N35:N36))</f>
        <v>2231.1385417479582</v>
      </c>
      <c r="O30" s="157">
        <f>IF(SUM(RES_hhdet_in_fec!O31:O32,RES_hhdet_in_fec!O35:O36)=0,0,SUM(RES_hhdet_in_fec!O31:O32,RES_hhdet_in_fec!O35:O36)/0.086*1000000/SUM(RES_hhdet_in_new!O31:O32,RES_hhdet_in_new!O35:O36))</f>
        <v>2160.8753421813344</v>
      </c>
      <c r="P30" s="157">
        <f>IF(SUM(RES_hhdet_in_fec!P31:P32,RES_hhdet_in_fec!P35:P36)=0,0,SUM(RES_hhdet_in_fec!P31:P32,RES_hhdet_in_fec!P35:P36)/0.086*1000000/SUM(RES_hhdet_in_new!P31:P32,RES_hhdet_in_new!P35:P36))</f>
        <v>2312.4424696442056</v>
      </c>
      <c r="Q30" s="157">
        <f>IF(SUM(RES_hhdet_in_fec!Q31:Q32,RES_hhdet_in_fec!Q35:Q36)=0,0,SUM(RES_hhdet_in_fec!Q31:Q32,RES_hhdet_in_fec!Q35:Q36)/0.086*1000000/SUM(RES_hhdet_in_new!Q31:Q32,RES_hhdet_in_new!Q35:Q36))</f>
        <v>2641.2143950642803</v>
      </c>
    </row>
    <row r="31" spans="1:17" ht="12" customHeight="1" x14ac:dyDescent="0.25">
      <c r="A31" s="167" t="s">
        <v>169</v>
      </c>
      <c r="B31" s="132"/>
      <c r="C31" s="132">
        <f>IF(RES_hhdet_in_fec!C31=0,0,RES_hhdet_in_fec!C31/0.086*1000000/RES_hhdet_in_new!C31)</f>
        <v>5469.7050178972131</v>
      </c>
      <c r="D31" s="132">
        <f>IF(RES_hhdet_in_fec!D31=0,0,RES_hhdet_in_fec!D31/0.086*1000000/RES_hhdet_in_new!D31)</f>
        <v>5623.3284137535438</v>
      </c>
      <c r="E31" s="132">
        <f>IF(RES_hhdet_in_fec!E31=0,0,RES_hhdet_in_fec!E31/0.086*1000000/RES_hhdet_in_new!E31)</f>
        <v>5602.9773011926973</v>
      </c>
      <c r="F31" s="132">
        <f>IF(RES_hhdet_in_fec!F31=0,0,RES_hhdet_in_fec!F31/0.086*1000000/RES_hhdet_in_new!F31)</f>
        <v>5491.8492159105008</v>
      </c>
      <c r="G31" s="132">
        <f>IF(RES_hhdet_in_fec!G31=0,0,RES_hhdet_in_fec!G31/0.086*1000000/RES_hhdet_in_new!G31)</f>
        <v>5391.5428663381072</v>
      </c>
      <c r="H31" s="132">
        <f>IF(RES_hhdet_in_fec!H31=0,0,RES_hhdet_in_fec!H31/0.086*1000000/RES_hhdet_in_new!H31)</f>
        <v>5135.8933761322342</v>
      </c>
      <c r="I31" s="132">
        <f>IF(RES_hhdet_in_fec!I31=0,0,RES_hhdet_in_fec!I31/0.086*1000000/RES_hhdet_in_new!I31)</f>
        <v>0</v>
      </c>
      <c r="J31" s="132">
        <f>IF(RES_hhdet_in_fec!J31=0,0,RES_hhdet_in_fec!J31/0.086*1000000/RES_hhdet_in_new!J31)</f>
        <v>5279.7050215984427</v>
      </c>
      <c r="K31" s="132">
        <f>IF(RES_hhdet_in_fec!K31=0,0,RES_hhdet_in_fec!K31/0.086*1000000/RES_hhdet_in_new!K31)</f>
        <v>5177.025054530719</v>
      </c>
      <c r="L31" s="132">
        <f>IF(RES_hhdet_in_fec!L31=0,0,RES_hhdet_in_fec!L31/0.086*1000000/RES_hhdet_in_new!L31)</f>
        <v>5077.6948898440442</v>
      </c>
      <c r="M31" s="132">
        <f>IF(RES_hhdet_in_fec!M31=0,0,RES_hhdet_in_fec!M31/0.086*1000000/RES_hhdet_in_new!M31)</f>
        <v>4712.8137369624201</v>
      </c>
      <c r="N31" s="132">
        <f>IF(RES_hhdet_in_fec!N31=0,0,RES_hhdet_in_fec!N31/0.086*1000000/RES_hhdet_in_new!N31)</f>
        <v>4411.0088878209563</v>
      </c>
      <c r="O31" s="132">
        <f>IF(RES_hhdet_in_fec!O31=0,0,RES_hhdet_in_fec!O31/0.086*1000000/RES_hhdet_in_new!O31)</f>
        <v>4267.8739249697055</v>
      </c>
      <c r="P31" s="132">
        <f>IF(RES_hhdet_in_fec!P31=0,0,RES_hhdet_in_fec!P31/0.086*1000000/RES_hhdet_in_new!P31)</f>
        <v>4273.1207330229226</v>
      </c>
      <c r="Q31" s="132">
        <f>IF(RES_hhdet_in_fec!Q31=0,0,RES_hhdet_in_fec!Q31/0.086*1000000/RES_hhdet_in_new!Q31)</f>
        <v>4416.1241572491672</v>
      </c>
    </row>
    <row r="32" spans="1:17" ht="12" customHeight="1" x14ac:dyDescent="0.25">
      <c r="A32" s="167" t="s">
        <v>168</v>
      </c>
      <c r="B32" s="132"/>
      <c r="C32" s="132">
        <f>IF(RES_hhdet_in_fec!C32=0,0,RES_hhdet_in_fec!C32/0.086*1000000/RES_hhdet_in_new!C32)</f>
        <v>2309.36360845538</v>
      </c>
      <c r="D32" s="132">
        <f>IF(RES_hhdet_in_fec!D32=0,0,RES_hhdet_in_fec!D32/0.086*1000000/RES_hhdet_in_new!D32)</f>
        <v>2451.6813183165041</v>
      </c>
      <c r="E32" s="132">
        <f>IF(RES_hhdet_in_fec!E32=0,0,RES_hhdet_in_fec!E32/0.086*1000000/RES_hhdet_in_new!E32)</f>
        <v>2456.1597240771116</v>
      </c>
      <c r="F32" s="132">
        <f>IF(RES_hhdet_in_fec!F32=0,0,RES_hhdet_in_fec!F32/0.086*1000000/RES_hhdet_in_new!F32)</f>
        <v>2406.2649867198179</v>
      </c>
      <c r="G32" s="132">
        <f>IF(RES_hhdet_in_fec!G32=0,0,RES_hhdet_in_fec!G32/0.086*1000000/RES_hhdet_in_new!G32)</f>
        <v>3013.5940544420259</v>
      </c>
      <c r="H32" s="132">
        <f>IF(RES_hhdet_in_fec!H32=0,0,RES_hhdet_in_fec!H32/0.086*1000000/RES_hhdet_in_new!H32)</f>
        <v>2378.8600743113379</v>
      </c>
      <c r="I32" s="132">
        <f>IF(RES_hhdet_in_fec!I32=0,0,RES_hhdet_in_fec!I32/0.086*1000000/RES_hhdet_in_new!I32)</f>
        <v>2300.1934200724158</v>
      </c>
      <c r="J32" s="132">
        <f>IF(RES_hhdet_in_fec!J32=0,0,RES_hhdet_in_fec!J32/0.086*1000000/RES_hhdet_in_new!J32)</f>
        <v>2272.8784642476962</v>
      </c>
      <c r="K32" s="132">
        <f>IF(RES_hhdet_in_fec!K32=0,0,RES_hhdet_in_fec!K32/0.086*1000000/RES_hhdet_in_new!K32)</f>
        <v>2270.8567790292204</v>
      </c>
      <c r="L32" s="132">
        <f>IF(RES_hhdet_in_fec!L32=0,0,RES_hhdet_in_fec!L32/0.086*1000000/RES_hhdet_in_new!L32)</f>
        <v>2249.3689626967657</v>
      </c>
      <c r="M32" s="132">
        <f>IF(RES_hhdet_in_fec!M32=0,0,RES_hhdet_in_fec!M32/0.086*1000000/RES_hhdet_in_new!M32)</f>
        <v>2229.4309582059936</v>
      </c>
      <c r="N32" s="132">
        <f>IF(RES_hhdet_in_fec!N32=0,0,RES_hhdet_in_fec!N32/0.086*1000000/RES_hhdet_in_new!N32)</f>
        <v>2191.569981510549</v>
      </c>
      <c r="O32" s="132">
        <f>IF(RES_hhdet_in_fec!O32=0,0,RES_hhdet_in_fec!O32/0.086*1000000/RES_hhdet_in_new!O32)</f>
        <v>2152.2389541356788</v>
      </c>
      <c r="P32" s="132">
        <f>IF(RES_hhdet_in_fec!P32=0,0,RES_hhdet_in_fec!P32/0.086*1000000/RES_hhdet_in_new!P32)</f>
        <v>2277.104745915226</v>
      </c>
      <c r="Q32" s="132">
        <f>IF(RES_hhdet_in_fec!Q32=0,0,RES_hhdet_in_fec!Q32/0.086*1000000/RES_hhdet_in_new!Q32)</f>
        <v>2630.2220414997369</v>
      </c>
    </row>
    <row r="33" spans="1:17" ht="12" customHeight="1" x14ac:dyDescent="0.25">
      <c r="A33" s="166" t="s">
        <v>57</v>
      </c>
      <c r="B33" s="165"/>
      <c r="C33" s="165">
        <f>IF(RES_hhdet_in_fec!C33=0,0,RES_hhdet_in_fec!C33/0.086*1000000/RES_hhdet_in_new!C32)</f>
        <v>59.485206597023613</v>
      </c>
      <c r="D33" s="165">
        <f>IF(RES_hhdet_in_fec!D33=0,0,RES_hhdet_in_fec!D33/0.086*1000000/RES_hhdet_in_new!D32)</f>
        <v>123.14890585022492</v>
      </c>
      <c r="E33" s="165">
        <f>IF(RES_hhdet_in_fec!E33=0,0,RES_hhdet_in_fec!E33/0.086*1000000/RES_hhdet_in_new!E32)</f>
        <v>122.16291439394155</v>
      </c>
      <c r="F33" s="165">
        <f>IF(RES_hhdet_in_fec!F33=0,0,RES_hhdet_in_fec!F33/0.086*1000000/RES_hhdet_in_new!F32)</f>
        <v>118.4854823384179</v>
      </c>
      <c r="G33" s="165">
        <f>IF(RES_hhdet_in_fec!G33=0,0,RES_hhdet_in_fec!G33/0.086*1000000/RES_hhdet_in_new!G32)</f>
        <v>768.54068144323082</v>
      </c>
      <c r="H33" s="165">
        <f>IF(RES_hhdet_in_fec!H33=0,0,RES_hhdet_in_fec!H33/0.086*1000000/RES_hhdet_in_new!H32)</f>
        <v>249.79961539636943</v>
      </c>
      <c r="I33" s="165">
        <f>IF(RES_hhdet_in_fec!I33=0,0,RES_hhdet_in_fec!I33/0.086*1000000/RES_hhdet_in_new!I32)</f>
        <v>110.04468362595071</v>
      </c>
      <c r="J33" s="165">
        <f>IF(RES_hhdet_in_fec!J33=0,0,RES_hhdet_in_fec!J33/0.086*1000000/RES_hhdet_in_new!J32)</f>
        <v>107.02162973702922</v>
      </c>
      <c r="K33" s="165">
        <f>IF(RES_hhdet_in_fec!K33=0,0,RES_hhdet_in_fec!K33/0.086*1000000/RES_hhdet_in_new!K32)</f>
        <v>105.73600427065249</v>
      </c>
      <c r="L33" s="165">
        <f>IF(RES_hhdet_in_fec!L33=0,0,RES_hhdet_in_fec!L33/0.086*1000000/RES_hhdet_in_new!L32)</f>
        <v>103.72303210936983</v>
      </c>
      <c r="M33" s="165">
        <f>IF(RES_hhdet_in_fec!M33=0,0,RES_hhdet_in_fec!M33/0.086*1000000/RES_hhdet_in_new!M32)</f>
        <v>96.384246449017425</v>
      </c>
      <c r="N33" s="165">
        <f>IF(RES_hhdet_in_fec!N33=0,0,RES_hhdet_in_fec!N33/0.086*1000000/RES_hhdet_in_new!N32)</f>
        <v>89.966479759571939</v>
      </c>
      <c r="O33" s="165">
        <f>IF(RES_hhdet_in_fec!O33=0,0,RES_hhdet_in_fec!O33/0.086*1000000/RES_hhdet_in_new!O32)</f>
        <v>85.571877632183174</v>
      </c>
      <c r="P33" s="165">
        <f>IF(RES_hhdet_in_fec!P33=0,0,RES_hhdet_in_fec!P33/0.086*1000000/RES_hhdet_in_new!P32)</f>
        <v>151.95195192852165</v>
      </c>
      <c r="Q33" s="165">
        <f>IF(RES_hhdet_in_fec!Q33=0,0,RES_hhdet_in_fec!Q33/0.086*1000000/RES_hhdet_in_new!Q32)</f>
        <v>398.79710369287909</v>
      </c>
    </row>
    <row r="34" spans="1:17" ht="12" customHeight="1" x14ac:dyDescent="0.25">
      <c r="A34" s="147" t="s">
        <v>59</v>
      </c>
      <c r="B34" s="164"/>
      <c r="C34" s="164">
        <f>IF(RES_hhdet_in_fec!C34=0,0,RES_hhdet_in_fec!C34/0.086*1000000/RES_hhdet_in_new!C32)</f>
        <v>2249.878401858356</v>
      </c>
      <c r="D34" s="164">
        <f>IF(RES_hhdet_in_fec!D34=0,0,RES_hhdet_in_fec!D34/0.086*1000000/RES_hhdet_in_new!D32)</f>
        <v>2328.5324124662789</v>
      </c>
      <c r="E34" s="164">
        <f>IF(RES_hhdet_in_fec!E34=0,0,RES_hhdet_in_fec!E34/0.086*1000000/RES_hhdet_in_new!E32)</f>
        <v>2333.9968096831699</v>
      </c>
      <c r="F34" s="164">
        <f>IF(RES_hhdet_in_fec!F34=0,0,RES_hhdet_in_fec!F34/0.086*1000000/RES_hhdet_in_new!F32)</f>
        <v>2287.7795043814003</v>
      </c>
      <c r="G34" s="164">
        <f>IF(RES_hhdet_in_fec!G34=0,0,RES_hhdet_in_fec!G34/0.086*1000000/RES_hhdet_in_new!G32)</f>
        <v>2245.0533729987951</v>
      </c>
      <c r="H34" s="164">
        <f>IF(RES_hhdet_in_fec!H34=0,0,RES_hhdet_in_fec!H34/0.086*1000000/RES_hhdet_in_new!H32)</f>
        <v>2129.0604589149684</v>
      </c>
      <c r="I34" s="164">
        <f>IF(RES_hhdet_in_fec!I34=0,0,RES_hhdet_in_fec!I34/0.086*1000000/RES_hhdet_in_new!I32)</f>
        <v>2190.1487364464656</v>
      </c>
      <c r="J34" s="164">
        <f>IF(RES_hhdet_in_fec!J34=0,0,RES_hhdet_in_fec!J34/0.086*1000000/RES_hhdet_in_new!J32)</f>
        <v>2165.8568345106669</v>
      </c>
      <c r="K34" s="164">
        <f>IF(RES_hhdet_in_fec!K34=0,0,RES_hhdet_in_fec!K34/0.086*1000000/RES_hhdet_in_new!K32)</f>
        <v>2165.1207747585686</v>
      </c>
      <c r="L34" s="164">
        <f>IF(RES_hhdet_in_fec!L34=0,0,RES_hhdet_in_fec!L34/0.086*1000000/RES_hhdet_in_new!L32)</f>
        <v>2145.6459305873959</v>
      </c>
      <c r="M34" s="164">
        <f>IF(RES_hhdet_in_fec!M34=0,0,RES_hhdet_in_fec!M34/0.086*1000000/RES_hhdet_in_new!M32)</f>
        <v>2133.046711756976</v>
      </c>
      <c r="N34" s="164">
        <f>IF(RES_hhdet_in_fec!N34=0,0,RES_hhdet_in_fec!N34/0.086*1000000/RES_hhdet_in_new!N32)</f>
        <v>2101.6035017509771</v>
      </c>
      <c r="O34" s="164">
        <f>IF(RES_hhdet_in_fec!O34=0,0,RES_hhdet_in_fec!O34/0.086*1000000/RES_hhdet_in_new!O32)</f>
        <v>2066.6670765034951</v>
      </c>
      <c r="P34" s="164">
        <f>IF(RES_hhdet_in_fec!P34=0,0,RES_hhdet_in_fec!P34/0.086*1000000/RES_hhdet_in_new!P32)</f>
        <v>2125.1527939867042</v>
      </c>
      <c r="Q34" s="164">
        <f>IF(RES_hhdet_in_fec!Q34=0,0,RES_hhdet_in_fec!Q34/0.086*1000000/RES_hhdet_in_new!Q32)</f>
        <v>2231.4249378068575</v>
      </c>
    </row>
    <row r="35" spans="1:17" ht="12" customHeight="1" x14ac:dyDescent="0.25">
      <c r="A35" s="163" t="s">
        <v>142</v>
      </c>
      <c r="B35" s="162"/>
      <c r="C35" s="162">
        <f>IF(RES_hhdet_in_fec!C35=0,0,RES_hhdet_in_fec!C35/0.086*1000000/RES_hhdet_in_new!C35)</f>
        <v>0</v>
      </c>
      <c r="D35" s="162">
        <f>IF(RES_hhdet_in_fec!D35=0,0,RES_hhdet_in_fec!D35/0.086*1000000/RES_hhdet_in_new!D35)</f>
        <v>0</v>
      </c>
      <c r="E35" s="162">
        <f>IF(RES_hhdet_in_fec!E35=0,0,RES_hhdet_in_fec!E35/0.086*1000000/RES_hhdet_in_new!E35)</f>
        <v>0</v>
      </c>
      <c r="F35" s="162">
        <f>IF(RES_hhdet_in_fec!F35=0,0,RES_hhdet_in_fec!F35/0.086*1000000/RES_hhdet_in_new!F35)</f>
        <v>0</v>
      </c>
      <c r="G35" s="162">
        <f>IF(RES_hhdet_in_fec!G35=0,0,RES_hhdet_in_fec!G35/0.086*1000000/RES_hhdet_in_new!G35)</f>
        <v>0</v>
      </c>
      <c r="H35" s="162">
        <f>IF(RES_hhdet_in_fec!H35=0,0,RES_hhdet_in_fec!H35/0.086*1000000/RES_hhdet_in_new!H35)</f>
        <v>0</v>
      </c>
      <c r="I35" s="162">
        <f>IF(RES_hhdet_in_fec!I35=0,0,RES_hhdet_in_fec!I35/0.086*1000000/RES_hhdet_in_new!I35)</f>
        <v>0</v>
      </c>
      <c r="J35" s="162">
        <f>IF(RES_hhdet_in_fec!J35=0,0,RES_hhdet_in_fec!J35/0.086*1000000/RES_hhdet_in_new!J35)</f>
        <v>0</v>
      </c>
      <c r="K35" s="162">
        <f>IF(RES_hhdet_in_fec!K35=0,0,RES_hhdet_in_fec!K35/0.086*1000000/RES_hhdet_in_new!K35)</f>
        <v>0</v>
      </c>
      <c r="L35" s="162">
        <f>IF(RES_hhdet_in_fec!L35=0,0,RES_hhdet_in_fec!L35/0.086*1000000/RES_hhdet_in_new!L35)</f>
        <v>0</v>
      </c>
      <c r="M35" s="162">
        <f>IF(RES_hhdet_in_fec!M35=0,0,RES_hhdet_in_fec!M35/0.086*1000000/RES_hhdet_in_new!M35)</f>
        <v>0</v>
      </c>
      <c r="N35" s="162">
        <f>IF(RES_hhdet_in_fec!N35=0,0,RES_hhdet_in_fec!N35/0.086*1000000/RES_hhdet_in_new!N35)</f>
        <v>0</v>
      </c>
      <c r="O35" s="162">
        <f>IF(RES_hhdet_in_fec!O35=0,0,RES_hhdet_in_fec!O35/0.086*1000000/RES_hhdet_in_new!O35)</f>
        <v>0</v>
      </c>
      <c r="P35" s="162">
        <f>IF(RES_hhdet_in_fec!P35=0,0,RES_hhdet_in_fec!P35/0.086*1000000/RES_hhdet_in_new!P35)</f>
        <v>0</v>
      </c>
      <c r="Q35" s="162">
        <f>IF(RES_hhdet_in_fec!Q35=0,0,RES_hhdet_in_fec!Q35/0.086*1000000/RES_hhdet_in_new!Q35)</f>
        <v>0</v>
      </c>
    </row>
    <row r="36" spans="1:17" ht="12" customHeight="1" x14ac:dyDescent="0.25">
      <c r="A36" s="161" t="s">
        <v>141</v>
      </c>
      <c r="B36" s="160"/>
      <c r="C36" s="160">
        <f>IF(RES_hhdet_in_fec!C36=0,0,RES_hhdet_in_fec!C36/0.086*1000000/RES_hhdet_in_new!C36)</f>
        <v>0</v>
      </c>
      <c r="D36" s="160">
        <f>IF(RES_hhdet_in_fec!D36=0,0,RES_hhdet_in_fec!D36/0.086*1000000/RES_hhdet_in_new!D36)</f>
        <v>0</v>
      </c>
      <c r="E36" s="160">
        <f>IF(RES_hhdet_in_fec!E36=0,0,RES_hhdet_in_fec!E36/0.086*1000000/RES_hhdet_in_new!E36)</f>
        <v>2431.3870359812877</v>
      </c>
      <c r="F36" s="160">
        <f>IF(RES_hhdet_in_fec!F36=0,0,RES_hhdet_in_fec!F36/0.086*1000000/RES_hhdet_in_new!F36)</f>
        <v>0</v>
      </c>
      <c r="G36" s="160">
        <f>IF(RES_hhdet_in_fec!G36=0,0,RES_hhdet_in_fec!G36/0.086*1000000/RES_hhdet_in_new!G36)</f>
        <v>0</v>
      </c>
      <c r="H36" s="160">
        <f>IF(RES_hhdet_in_fec!H36=0,0,RES_hhdet_in_fec!H36/0.086*1000000/RES_hhdet_in_new!H36)</f>
        <v>0</v>
      </c>
      <c r="I36" s="160">
        <f>IF(RES_hhdet_in_fec!I36=0,0,RES_hhdet_in_fec!I36/0.086*1000000/RES_hhdet_in_new!I36)</f>
        <v>2315.4080913714611</v>
      </c>
      <c r="J36" s="160">
        <f>IF(RES_hhdet_in_fec!J36=0,0,RES_hhdet_in_fec!J36/0.086*1000000/RES_hhdet_in_new!J36)</f>
        <v>0</v>
      </c>
      <c r="K36" s="160">
        <f>IF(RES_hhdet_in_fec!K36=0,0,RES_hhdet_in_fec!K36/0.086*1000000/RES_hhdet_in_new!K36)</f>
        <v>2284.6136182513878</v>
      </c>
      <c r="L36" s="160">
        <f>IF(RES_hhdet_in_fec!L36=0,0,RES_hhdet_in_fec!L36/0.086*1000000/RES_hhdet_in_new!L36)</f>
        <v>2268.3291332698204</v>
      </c>
      <c r="M36" s="160">
        <f>IF(RES_hhdet_in_fec!M36=0,0,RES_hhdet_in_fec!M36/0.086*1000000/RES_hhdet_in_new!M36)</f>
        <v>0</v>
      </c>
      <c r="N36" s="160">
        <f>IF(RES_hhdet_in_fec!N36=0,0,RES_hhdet_in_fec!N36/0.086*1000000/RES_hhdet_in_new!N36)</f>
        <v>2217.0402394761481</v>
      </c>
      <c r="O36" s="160">
        <f>IF(RES_hhdet_in_fec!O36=0,0,RES_hhdet_in_fec!O36/0.086*1000000/RES_hhdet_in_new!O36)</f>
        <v>2183.4976290021968</v>
      </c>
      <c r="P36" s="160">
        <f>IF(RES_hhdet_in_fec!P36=0,0,RES_hhdet_in_fec!P36/0.086*1000000/RES_hhdet_in_new!P36)</f>
        <v>0</v>
      </c>
      <c r="Q36" s="160">
        <f>IF(RES_hhdet_in_fec!Q36=0,0,RES_hhdet_in_fec!Q36/0.086*1000000/RES_hhdet_in_new!Q36)</f>
        <v>0</v>
      </c>
    </row>
    <row r="37" spans="1:17" ht="12" customHeight="1" x14ac:dyDescent="0.25">
      <c r="A37" s="148" t="s">
        <v>60</v>
      </c>
      <c r="B37" s="156"/>
      <c r="C37" s="156">
        <f>IF(RES_hhdet_in_fec!C37=0,0,RES_hhdet_in_fec!C37/0.086*1000000/RES_hhdet_in_new!C36)</f>
        <v>0</v>
      </c>
      <c r="D37" s="156">
        <f>IF(RES_hhdet_in_fec!D37=0,0,RES_hhdet_in_fec!D37/0.086*1000000/RES_hhdet_in_new!D36)</f>
        <v>0</v>
      </c>
      <c r="E37" s="156">
        <f>IF(RES_hhdet_in_fec!E37=0,0,RES_hhdet_in_fec!E37/0.086*1000000/RES_hhdet_in_new!E36)</f>
        <v>99.265839639833118</v>
      </c>
      <c r="F37" s="156">
        <f>IF(RES_hhdet_in_fec!F37=0,0,RES_hhdet_in_fec!F37/0.086*1000000/RES_hhdet_in_new!F36)</f>
        <v>0</v>
      </c>
      <c r="G37" s="156">
        <f>IF(RES_hhdet_in_fec!G37=0,0,RES_hhdet_in_fec!G37/0.086*1000000/RES_hhdet_in_new!G36)</f>
        <v>0</v>
      </c>
      <c r="H37" s="156">
        <f>IF(RES_hhdet_in_fec!H37=0,0,RES_hhdet_in_fec!H37/0.086*1000000/RES_hhdet_in_new!H36)</f>
        <v>0</v>
      </c>
      <c r="I37" s="156">
        <f>IF(RES_hhdet_in_fec!I37=0,0,RES_hhdet_in_fec!I37/0.086*1000000/RES_hhdet_in_new!I36)</f>
        <v>105.63052171040961</v>
      </c>
      <c r="J37" s="156">
        <f>IF(RES_hhdet_in_fec!J37=0,0,RES_hhdet_in_fec!J37/0.086*1000000/RES_hhdet_in_new!J36)</f>
        <v>0</v>
      </c>
      <c r="K37" s="156">
        <f>IF(RES_hhdet_in_fec!K37=0,0,RES_hhdet_in_fec!K37/0.086*1000000/RES_hhdet_in_new!K36)</f>
        <v>102.80273039905086</v>
      </c>
      <c r="L37" s="156">
        <f>IF(RES_hhdet_in_fec!L37=0,0,RES_hhdet_in_fec!L37/0.086*1000000/RES_hhdet_in_new!L36)</f>
        <v>106.71137333952919</v>
      </c>
      <c r="M37" s="156">
        <f>IF(RES_hhdet_in_fec!M37=0,0,RES_hhdet_in_fec!M37/0.086*1000000/RES_hhdet_in_new!M36)</f>
        <v>0</v>
      </c>
      <c r="N37" s="156">
        <f>IF(RES_hhdet_in_fec!N37=0,0,RES_hhdet_in_fec!N37/0.086*1000000/RES_hhdet_in_new!N36)</f>
        <v>97.698860762687616</v>
      </c>
      <c r="O37" s="156">
        <f>IF(RES_hhdet_in_fec!O37=0,0,RES_hhdet_in_fec!O37/0.086*1000000/RES_hhdet_in_new!O36)</f>
        <v>94.623039032999984</v>
      </c>
      <c r="P37" s="156">
        <f>IF(RES_hhdet_in_fec!P37=0,0,RES_hhdet_in_fec!P37/0.086*1000000/RES_hhdet_in_new!P36)</f>
        <v>0</v>
      </c>
      <c r="Q37" s="156">
        <f>IF(RES_hhdet_in_fec!Q37=0,0,RES_hhdet_in_fec!Q37/0.086*1000000/RES_hhdet_in_new!Q36)</f>
        <v>0</v>
      </c>
    </row>
    <row r="38" spans="1:17" ht="12" customHeight="1" x14ac:dyDescent="0.25">
      <c r="A38" s="148" t="s">
        <v>59</v>
      </c>
      <c r="B38" s="156"/>
      <c r="C38" s="156">
        <f>IF(RES_hhdet_in_fec!C38=0,0,RES_hhdet_in_fec!C38/0.086*1000000/RES_hhdet_in_new!C36)</f>
        <v>0</v>
      </c>
      <c r="D38" s="156">
        <f>IF(RES_hhdet_in_fec!D38=0,0,RES_hhdet_in_fec!D38/0.086*1000000/RES_hhdet_in_new!D36)</f>
        <v>0</v>
      </c>
      <c r="E38" s="156">
        <f>IF(RES_hhdet_in_fec!E38=0,0,RES_hhdet_in_fec!E38/0.086*1000000/RES_hhdet_in_new!E36)</f>
        <v>2332.1211963414544</v>
      </c>
      <c r="F38" s="156">
        <f>IF(RES_hhdet_in_fec!F38=0,0,RES_hhdet_in_fec!F38/0.086*1000000/RES_hhdet_in_new!F36)</f>
        <v>0</v>
      </c>
      <c r="G38" s="156">
        <f>IF(RES_hhdet_in_fec!G38=0,0,RES_hhdet_in_fec!G38/0.086*1000000/RES_hhdet_in_new!G36)</f>
        <v>0</v>
      </c>
      <c r="H38" s="156">
        <f>IF(RES_hhdet_in_fec!H38=0,0,RES_hhdet_in_fec!H38/0.086*1000000/RES_hhdet_in_new!H36)</f>
        <v>0</v>
      </c>
      <c r="I38" s="156">
        <f>IF(RES_hhdet_in_fec!I38=0,0,RES_hhdet_in_fec!I38/0.086*1000000/RES_hhdet_in_new!I36)</f>
        <v>2209.7775696610515</v>
      </c>
      <c r="J38" s="156">
        <f>IF(RES_hhdet_in_fec!J38=0,0,RES_hhdet_in_fec!J38/0.086*1000000/RES_hhdet_in_new!J36)</f>
        <v>0</v>
      </c>
      <c r="K38" s="156">
        <f>IF(RES_hhdet_in_fec!K38=0,0,RES_hhdet_in_fec!K38/0.086*1000000/RES_hhdet_in_new!K36)</f>
        <v>2181.8108878523371</v>
      </c>
      <c r="L38" s="156">
        <f>IF(RES_hhdet_in_fec!L38=0,0,RES_hhdet_in_fec!L38/0.086*1000000/RES_hhdet_in_new!L36)</f>
        <v>2161.617759930291</v>
      </c>
      <c r="M38" s="156">
        <f>IF(RES_hhdet_in_fec!M38=0,0,RES_hhdet_in_fec!M38/0.086*1000000/RES_hhdet_in_new!M36)</f>
        <v>0</v>
      </c>
      <c r="N38" s="156">
        <f>IF(RES_hhdet_in_fec!N38=0,0,RES_hhdet_in_fec!N38/0.086*1000000/RES_hhdet_in_new!N36)</f>
        <v>2119.34137871346</v>
      </c>
      <c r="O38" s="156">
        <f>IF(RES_hhdet_in_fec!O38=0,0,RES_hhdet_in_fec!O38/0.086*1000000/RES_hhdet_in_new!O36)</f>
        <v>2088.8745899691967</v>
      </c>
      <c r="P38" s="156">
        <f>IF(RES_hhdet_in_fec!P38=0,0,RES_hhdet_in_fec!P38/0.086*1000000/RES_hhdet_in_new!P36)</f>
        <v>0</v>
      </c>
      <c r="Q38" s="156">
        <f>IF(RES_hhdet_in_fec!Q38=0,0,RES_hhdet_in_fec!Q38/0.086*1000000/RES_hhdet_in_new!Q36)</f>
        <v>0</v>
      </c>
    </row>
    <row r="39" spans="1:17" ht="12" customHeight="1" x14ac:dyDescent="0.25">
      <c r="A39" s="158" t="s">
        <v>62</v>
      </c>
      <c r="B39" s="157"/>
      <c r="C39" s="157">
        <f>IF(SUM(RES_hhdet_in_fec!C40:C41)=0,0,SUM(RES_hhdet_in_fec!C40:C41)/0.086*1000000/SUM(RES_hhdet_in_new!C40:C41))</f>
        <v>1953.1065033346022</v>
      </c>
      <c r="D39" s="157">
        <f>IF(SUM(RES_hhdet_in_fec!D40:D41)=0,0,SUM(RES_hhdet_in_fec!D40:D41)/0.086*1000000/SUM(RES_hhdet_in_new!D40:D41))</f>
        <v>1942.2948868192045</v>
      </c>
      <c r="E39" s="157">
        <f>IF(SUM(RES_hhdet_in_fec!E40:E41)=0,0,SUM(RES_hhdet_in_fec!E40:E41)/0.086*1000000/SUM(RES_hhdet_in_new!E40:E41))</f>
        <v>2124.9107929802021</v>
      </c>
      <c r="F39" s="157">
        <f>IF(SUM(RES_hhdet_in_fec!F40:F41)=0,0,SUM(RES_hhdet_in_fec!F40:F41)/0.086*1000000/SUM(RES_hhdet_in_new!F40:F41))</f>
        <v>2210.7628407113689</v>
      </c>
      <c r="G39" s="157">
        <f>IF(SUM(RES_hhdet_in_fec!G40:G41)=0,0,SUM(RES_hhdet_in_fec!G40:G41)/0.086*1000000/SUM(RES_hhdet_in_new!G40:G41))</f>
        <v>2169.1501436089929</v>
      </c>
      <c r="H39" s="157">
        <f>IF(SUM(RES_hhdet_in_fec!H40:H41)=0,0,SUM(RES_hhdet_in_fec!H40:H41)/0.086*1000000/SUM(RES_hhdet_in_new!H40:H41))</f>
        <v>1646.9388586186462</v>
      </c>
      <c r="I39" s="157">
        <f>IF(SUM(RES_hhdet_in_fec!I40:I41)=0,0,SUM(RES_hhdet_in_fec!I40:I41)/0.086*1000000/SUM(RES_hhdet_in_new!I40:I41))</f>
        <v>2159.8680806402117</v>
      </c>
      <c r="J39" s="157">
        <f>IF(SUM(RES_hhdet_in_fec!J40:J41)=0,0,SUM(RES_hhdet_in_fec!J40:J41)/0.086*1000000/SUM(RES_hhdet_in_new!J40:J41))</f>
        <v>2057.6135530730585</v>
      </c>
      <c r="K39" s="157">
        <f>IF(SUM(RES_hhdet_in_fec!K40:K41)=0,0,SUM(RES_hhdet_in_fec!K40:K41)/0.086*1000000/SUM(RES_hhdet_in_new!K40:K41))</f>
        <v>2115.8382052335674</v>
      </c>
      <c r="L39" s="157">
        <f>IF(SUM(RES_hhdet_in_fec!L40:L41)=0,0,SUM(RES_hhdet_in_fec!L40:L41)/0.086*1000000/SUM(RES_hhdet_in_new!L40:L41))</f>
        <v>2095.2184881578783</v>
      </c>
      <c r="M39" s="157">
        <f>IF(SUM(RES_hhdet_in_fec!M40:M41)=0,0,SUM(RES_hhdet_in_fec!M40:M41)/0.086*1000000/SUM(RES_hhdet_in_new!M40:M41))</f>
        <v>2081.6492782862742</v>
      </c>
      <c r="N39" s="157">
        <f>IF(SUM(RES_hhdet_in_fec!N40:N41)=0,0,SUM(RES_hhdet_in_fec!N40:N41)/0.086*1000000/SUM(RES_hhdet_in_new!N40:N41))</f>
        <v>2020.8037818772791</v>
      </c>
      <c r="O39" s="157">
        <f>IF(SUM(RES_hhdet_in_fec!O40:O41)=0,0,SUM(RES_hhdet_in_fec!O40:O41)/0.086*1000000/SUM(RES_hhdet_in_new!O40:O41))</f>
        <v>1820.2853615189695</v>
      </c>
      <c r="P39" s="157">
        <f>IF(SUM(RES_hhdet_in_fec!P40:P41)=0,0,SUM(RES_hhdet_in_fec!P40:P41)/0.086*1000000/SUM(RES_hhdet_in_new!P40:P41))</f>
        <v>1177.7778423771715</v>
      </c>
      <c r="Q39" s="157">
        <f>IF(SUM(RES_hhdet_in_fec!Q40:Q41)=0,0,SUM(RES_hhdet_in_fec!Q40:Q41)/0.086*1000000/SUM(RES_hhdet_in_new!Q40:Q41))</f>
        <v>1244.2873061464325</v>
      </c>
    </row>
    <row r="40" spans="1:17" ht="12" customHeight="1" x14ac:dyDescent="0.25">
      <c r="A40" s="23" t="s">
        <v>57</v>
      </c>
      <c r="B40" s="156"/>
      <c r="C40" s="156">
        <f>IF(RES_hhdet_in_fec!C40=0,0,RES_hhdet_in_fec!C40/0.086*1000000/RES_hhdet_in_new!C40)</f>
        <v>1953.1065033346022</v>
      </c>
      <c r="D40" s="156">
        <f>IF(RES_hhdet_in_fec!D40=0,0,RES_hhdet_in_fec!D40/0.086*1000000/RES_hhdet_in_new!D40)</f>
        <v>1942.2948868192045</v>
      </c>
      <c r="E40" s="156">
        <f>IF(RES_hhdet_in_fec!E40=0,0,RES_hhdet_in_fec!E40/0.086*1000000/RES_hhdet_in_new!E40)</f>
        <v>2124.9107929802021</v>
      </c>
      <c r="F40" s="156">
        <f>IF(RES_hhdet_in_fec!F40=0,0,RES_hhdet_in_fec!F40/0.086*1000000/RES_hhdet_in_new!F40)</f>
        <v>2210.7628407113689</v>
      </c>
      <c r="G40" s="156">
        <f>IF(RES_hhdet_in_fec!G40=0,0,RES_hhdet_in_fec!G40/0.086*1000000/RES_hhdet_in_new!G40)</f>
        <v>2169.1501436089929</v>
      </c>
      <c r="H40" s="156">
        <f>IF(RES_hhdet_in_fec!H40=0,0,RES_hhdet_in_fec!H40/0.086*1000000/RES_hhdet_in_new!H40)</f>
        <v>1983.3793798734507</v>
      </c>
      <c r="I40" s="156">
        <f>IF(RES_hhdet_in_fec!I40=0,0,RES_hhdet_in_fec!I40/0.086*1000000/RES_hhdet_in_new!I40)</f>
        <v>2159.8680806402117</v>
      </c>
      <c r="J40" s="156">
        <f>IF(RES_hhdet_in_fec!J40=0,0,RES_hhdet_in_fec!J40/0.086*1000000/RES_hhdet_in_new!J40)</f>
        <v>2057.6135530730585</v>
      </c>
      <c r="K40" s="156">
        <f>IF(RES_hhdet_in_fec!K40=0,0,RES_hhdet_in_fec!K40/0.086*1000000/RES_hhdet_in_new!K40)</f>
        <v>2115.8382052335674</v>
      </c>
      <c r="L40" s="156">
        <f>IF(RES_hhdet_in_fec!L40=0,0,RES_hhdet_in_fec!L40/0.086*1000000/RES_hhdet_in_new!L40)</f>
        <v>2095.2184881578783</v>
      </c>
      <c r="M40" s="156">
        <f>IF(RES_hhdet_in_fec!M40=0,0,RES_hhdet_in_fec!M40/0.086*1000000/RES_hhdet_in_new!M40)</f>
        <v>2081.6492782862742</v>
      </c>
      <c r="N40" s="156">
        <f>IF(RES_hhdet_in_fec!N40=0,0,RES_hhdet_in_fec!N40/0.086*1000000/RES_hhdet_in_new!N40)</f>
        <v>2020.8037818772791</v>
      </c>
      <c r="O40" s="156">
        <f>IF(RES_hhdet_in_fec!O40=0,0,RES_hhdet_in_fec!O40/0.086*1000000/RES_hhdet_in_new!O40)</f>
        <v>1820.2853615189695</v>
      </c>
      <c r="P40" s="156">
        <f>IF(RES_hhdet_in_fec!P40=0,0,RES_hhdet_in_fec!P40/0.086*1000000/RES_hhdet_in_new!P40)</f>
        <v>0</v>
      </c>
      <c r="Q40" s="156">
        <f>IF(RES_hhdet_in_fec!Q40=0,0,RES_hhdet_in_fec!Q40/0.086*1000000/RES_hhdet_in_new!Q40)</f>
        <v>0</v>
      </c>
    </row>
    <row r="41" spans="1:17" ht="12" customHeight="1" x14ac:dyDescent="0.25">
      <c r="A41" s="29" t="s">
        <v>140</v>
      </c>
      <c r="B41" s="57"/>
      <c r="C41" s="57">
        <f>IF(RES_hhdet_in_fec!C41=0,0,RES_hhdet_in_fec!C41/0.086*1000000/RES_hhdet_in_new!C41)</f>
        <v>0</v>
      </c>
      <c r="D41" s="57">
        <f>IF(RES_hhdet_in_fec!D41=0,0,RES_hhdet_in_fec!D41/0.086*1000000/RES_hhdet_in_new!D41)</f>
        <v>0</v>
      </c>
      <c r="E41" s="57">
        <f>IF(RES_hhdet_in_fec!E41=0,0,RES_hhdet_in_fec!E41/0.086*1000000/RES_hhdet_in_new!E41)</f>
        <v>0</v>
      </c>
      <c r="F41" s="57">
        <f>IF(RES_hhdet_in_fec!F41=0,0,RES_hhdet_in_fec!F41/0.086*1000000/RES_hhdet_in_new!F41)</f>
        <v>0</v>
      </c>
      <c r="G41" s="57">
        <f>IF(RES_hhdet_in_fec!G41=0,0,RES_hhdet_in_fec!G41/0.086*1000000/RES_hhdet_in_new!G41)</f>
        <v>0</v>
      </c>
      <c r="H41" s="57">
        <f>IF(RES_hhdet_in_fec!H41=0,0,RES_hhdet_in_fec!H41/0.086*1000000/RES_hhdet_in_new!H41)</f>
        <v>1269.8502887787272</v>
      </c>
      <c r="I41" s="57">
        <f>IF(RES_hhdet_in_fec!I41=0,0,RES_hhdet_in_fec!I41/0.086*1000000/RES_hhdet_in_new!I41)</f>
        <v>0</v>
      </c>
      <c r="J41" s="57">
        <f>IF(RES_hhdet_in_fec!J41=0,0,RES_hhdet_in_fec!J41/0.086*1000000/RES_hhdet_in_new!J41)</f>
        <v>0</v>
      </c>
      <c r="K41" s="57">
        <f>IF(RES_hhdet_in_fec!K41=0,0,RES_hhdet_in_fec!K41/0.086*1000000/RES_hhdet_in_new!K41)</f>
        <v>0</v>
      </c>
      <c r="L41" s="57">
        <f>IF(RES_hhdet_in_fec!L41=0,0,RES_hhdet_in_fec!L41/0.086*1000000/RES_hhdet_in_new!L41)</f>
        <v>0</v>
      </c>
      <c r="M41" s="57">
        <f>IF(RES_hhdet_in_fec!M41=0,0,RES_hhdet_in_fec!M41/0.086*1000000/RES_hhdet_in_new!M41)</f>
        <v>0</v>
      </c>
      <c r="N41" s="57">
        <f>IF(RES_hhdet_in_fec!N41=0,0,RES_hhdet_in_fec!N41/0.086*1000000/RES_hhdet_in_new!N41)</f>
        <v>0</v>
      </c>
      <c r="O41" s="57">
        <f>IF(RES_hhdet_in_fec!O41=0,0,RES_hhdet_in_fec!O41/0.086*1000000/RES_hhdet_in_new!O41)</f>
        <v>0</v>
      </c>
      <c r="P41" s="57">
        <f>IF(RES_hhdet_in_fec!P41=0,0,RES_hhdet_in_fec!P41/0.086*1000000/RES_hhdet_in_new!P41)</f>
        <v>1177.7778423771715</v>
      </c>
      <c r="Q41" s="57">
        <f>IF(RES_hhdet_in_fec!Q41=0,0,RES_hhdet_in_fec!Q41/0.086*1000000/RES_hhdet_in_new!Q41)</f>
        <v>1244.2873061464325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34">SUM(C44,C47,C49,C58)</f>
        <v>14696.877970399371</v>
      </c>
      <c r="D43" s="168">
        <f t="shared" ref="D43" si="35">SUM(D44,D47,D49,D58)</f>
        <v>15077.375551054814</v>
      </c>
      <c r="E43" s="168">
        <f t="shared" ref="E43" si="36">SUM(E44,E47,E49,E58)</f>
        <v>15368.731644536851</v>
      </c>
      <c r="F43" s="168">
        <f t="shared" ref="F43" si="37">SUM(F44,F47,F49,F58)</f>
        <v>13540.017406036533</v>
      </c>
      <c r="G43" s="168">
        <f t="shared" ref="G43" si="38">SUM(G44,G47,G49,G58)</f>
        <v>12796.581284164104</v>
      </c>
      <c r="H43" s="168">
        <f t="shared" ref="H43" si="39">SUM(H44,H47,H49,H58)</f>
        <v>13449.812624012462</v>
      </c>
      <c r="I43" s="168">
        <f t="shared" ref="I43" si="40">SUM(I44,I47,I49,I58)</f>
        <v>13263.136395877767</v>
      </c>
      <c r="J43" s="168">
        <f t="shared" ref="J43" si="41">SUM(J44,J47,J49,J58)</f>
        <v>13040.797577889347</v>
      </c>
      <c r="K43" s="168">
        <f t="shared" ref="K43" si="42">SUM(K44,K47,K49,K58)</f>
        <v>13215.783460912211</v>
      </c>
      <c r="L43" s="168">
        <f t="shared" ref="L43" si="43">SUM(L44,L47,L49,L58)</f>
        <v>12015.304301071083</v>
      </c>
      <c r="M43" s="168">
        <f t="shared" ref="M43" si="44">SUM(M44,M47,M49,M58)</f>
        <v>12275.701339494513</v>
      </c>
      <c r="N43" s="168">
        <f t="shared" ref="N43" si="45">SUM(N44,N47,N49,N58)</f>
        <v>11713.575737383781</v>
      </c>
      <c r="O43" s="168">
        <f t="shared" ref="O43" si="46">SUM(O44,O47,O49,O58)</f>
        <v>10304.274302793288</v>
      </c>
      <c r="P43" s="168">
        <f t="shared" ref="P43" si="47">SUM(P44,P47,P49,P58)</f>
        <v>9844.744714333825</v>
      </c>
      <c r="Q43" s="168">
        <f t="shared" ref="Q43" si="48">SUM(Q44,Q47,Q49,Q58)</f>
        <v>11051.247987772163</v>
      </c>
    </row>
    <row r="44" spans="1:17" ht="12.95" customHeight="1" x14ac:dyDescent="0.25">
      <c r="A44" s="158" t="s">
        <v>65</v>
      </c>
      <c r="B44" s="157"/>
      <c r="C44" s="157">
        <f t="shared" ref="C44:Q44" si="49">SUM(C45:C46)</f>
        <v>8379.4939109252773</v>
      </c>
      <c r="D44" s="157">
        <f t="shared" si="49"/>
        <v>8620.2388362391393</v>
      </c>
      <c r="E44" s="157">
        <f t="shared" si="49"/>
        <v>8876.8780550112424</v>
      </c>
      <c r="F44" s="157">
        <f t="shared" si="49"/>
        <v>7705.3108640615592</v>
      </c>
      <c r="G44" s="157">
        <f t="shared" si="49"/>
        <v>6464.6243852069001</v>
      </c>
      <c r="H44" s="157">
        <f t="shared" si="49"/>
        <v>7483.9865780239206</v>
      </c>
      <c r="I44" s="157">
        <f t="shared" si="49"/>
        <v>7627.0309892469586</v>
      </c>
      <c r="J44" s="157">
        <f t="shared" si="49"/>
        <v>6624.6601664827913</v>
      </c>
      <c r="K44" s="157">
        <f t="shared" si="49"/>
        <v>7074.7097743365557</v>
      </c>
      <c r="L44" s="157">
        <f t="shared" si="49"/>
        <v>6026.5867581022985</v>
      </c>
      <c r="M44" s="157">
        <f t="shared" si="49"/>
        <v>6557.9495031619626</v>
      </c>
      <c r="N44" s="157">
        <f t="shared" si="49"/>
        <v>6197.7738149358956</v>
      </c>
      <c r="O44" s="157">
        <f t="shared" si="49"/>
        <v>5078.7448824112953</v>
      </c>
      <c r="P44" s="157">
        <f t="shared" si="49"/>
        <v>4600.2436911660552</v>
      </c>
      <c r="Q44" s="157">
        <f t="shared" si="49"/>
        <v>5574.6016934578311</v>
      </c>
    </row>
    <row r="45" spans="1:17" ht="12" customHeight="1" x14ac:dyDescent="0.25">
      <c r="A45" s="23" t="s">
        <v>166</v>
      </c>
      <c r="B45" s="156"/>
      <c r="C45" s="156">
        <f>IF(RES_hhdet_in_fec!C45=0,0,RES_hhdet_in_fec!C45/0.086*1000000/RES_hhdet_in_new!C45)</f>
        <v>8329.7170199841057</v>
      </c>
      <c r="D45" s="156">
        <f>IF(RES_hhdet_in_fec!D45=0,0,RES_hhdet_in_fec!D45/0.086*1000000/RES_hhdet_in_new!D45)</f>
        <v>8549.3756450022793</v>
      </c>
      <c r="E45" s="156">
        <f>IF(RES_hhdet_in_fec!E45=0,0,RES_hhdet_in_fec!E45/0.086*1000000/RES_hhdet_in_new!E45)</f>
        <v>8717.4201390409471</v>
      </c>
      <c r="F45" s="156">
        <f>IF(RES_hhdet_in_fec!F45=0,0,RES_hhdet_in_fec!F45/0.086*1000000/RES_hhdet_in_new!F45)</f>
        <v>7574.2005478207584</v>
      </c>
      <c r="G45" s="156">
        <f>IF(RES_hhdet_in_fec!G45=0,0,RES_hhdet_in_fec!G45/0.086*1000000/RES_hhdet_in_new!G45)</f>
        <v>6417.4461401179879</v>
      </c>
      <c r="H45" s="156">
        <f>IF(RES_hhdet_in_fec!H45=0,0,RES_hhdet_in_fec!H45/0.086*1000000/RES_hhdet_in_new!H45)</f>
        <v>7417.8083317925675</v>
      </c>
      <c r="I45" s="156">
        <f>IF(RES_hhdet_in_fec!I45=0,0,RES_hhdet_in_fec!I45/0.086*1000000/RES_hhdet_in_new!I45)</f>
        <v>7302.495241880044</v>
      </c>
      <c r="J45" s="156">
        <f>IF(RES_hhdet_in_fec!J45=0,0,RES_hhdet_in_fec!J45/0.086*1000000/RES_hhdet_in_new!J45)</f>
        <v>6443.4477356041143</v>
      </c>
      <c r="K45" s="156">
        <f>IF(RES_hhdet_in_fec!K45=0,0,RES_hhdet_in_fec!K45/0.086*1000000/RES_hhdet_in_new!K45)</f>
        <v>7022.7636103955429</v>
      </c>
      <c r="L45" s="156">
        <f>IF(RES_hhdet_in_fec!L45=0,0,RES_hhdet_in_fec!L45/0.086*1000000/RES_hhdet_in_new!L45)</f>
        <v>5911.0007457208767</v>
      </c>
      <c r="M45" s="156">
        <f>IF(RES_hhdet_in_fec!M45=0,0,RES_hhdet_in_fec!M45/0.086*1000000/RES_hhdet_in_new!M45)</f>
        <v>6482.1425544686372</v>
      </c>
      <c r="N45" s="156">
        <f>IF(RES_hhdet_in_fec!N45=0,0,RES_hhdet_in_fec!N45/0.086*1000000/RES_hhdet_in_new!N45)</f>
        <v>6147.1118863609427</v>
      </c>
      <c r="O45" s="156">
        <f>IF(RES_hhdet_in_fec!O45=0,0,RES_hhdet_in_fec!O45/0.086*1000000/RES_hhdet_in_new!O45)</f>
        <v>5036.1150650652116</v>
      </c>
      <c r="P45" s="156">
        <f>IF(RES_hhdet_in_fec!P45=0,0,RES_hhdet_in_fec!P45/0.086*1000000/RES_hhdet_in_new!P45)</f>
        <v>4536.7139555817703</v>
      </c>
      <c r="Q45" s="156">
        <f>IF(RES_hhdet_in_fec!Q45=0,0,RES_hhdet_in_fec!Q45/0.086*1000000/RES_hhdet_in_new!Q45)</f>
        <v>5473.8645852344325</v>
      </c>
    </row>
    <row r="46" spans="1:17" ht="12" customHeight="1" x14ac:dyDescent="0.25">
      <c r="A46" s="23" t="s">
        <v>60</v>
      </c>
      <c r="B46" s="156"/>
      <c r="C46" s="156">
        <f>IF(RES_hhdet_in_fec!C46=0,0,RES_hhdet_in_fec!C46/0.086*1000000/RES_hhdet_in_new!C45)</f>
        <v>49.776890941171253</v>
      </c>
      <c r="D46" s="156">
        <f>IF(RES_hhdet_in_fec!D46=0,0,RES_hhdet_in_fec!D46/0.086*1000000/RES_hhdet_in_new!D45)</f>
        <v>70.86319123686026</v>
      </c>
      <c r="E46" s="156">
        <f>IF(RES_hhdet_in_fec!E46=0,0,RES_hhdet_in_fec!E46/0.086*1000000/RES_hhdet_in_new!E45)</f>
        <v>159.45791597029555</v>
      </c>
      <c r="F46" s="156">
        <f>IF(RES_hhdet_in_fec!F46=0,0,RES_hhdet_in_fec!F46/0.086*1000000/RES_hhdet_in_new!F45)</f>
        <v>131.11031624080078</v>
      </c>
      <c r="G46" s="156">
        <f>IF(RES_hhdet_in_fec!G46=0,0,RES_hhdet_in_fec!G46/0.086*1000000/RES_hhdet_in_new!G45)</f>
        <v>47.178245088912668</v>
      </c>
      <c r="H46" s="156">
        <f>IF(RES_hhdet_in_fec!H46=0,0,RES_hhdet_in_fec!H46/0.086*1000000/RES_hhdet_in_new!H45)</f>
        <v>66.178246231352887</v>
      </c>
      <c r="I46" s="156">
        <f>IF(RES_hhdet_in_fec!I46=0,0,RES_hhdet_in_fec!I46/0.086*1000000/RES_hhdet_in_new!I45)</f>
        <v>324.53574736691451</v>
      </c>
      <c r="J46" s="156">
        <f>IF(RES_hhdet_in_fec!J46=0,0,RES_hhdet_in_fec!J46/0.086*1000000/RES_hhdet_in_new!J45)</f>
        <v>181.21243087867711</v>
      </c>
      <c r="K46" s="156">
        <f>IF(RES_hhdet_in_fec!K46=0,0,RES_hhdet_in_fec!K46/0.086*1000000/RES_hhdet_in_new!K45)</f>
        <v>51.946163941012763</v>
      </c>
      <c r="L46" s="156">
        <f>IF(RES_hhdet_in_fec!L46=0,0,RES_hhdet_in_fec!L46/0.086*1000000/RES_hhdet_in_new!L45)</f>
        <v>115.5860123814214</v>
      </c>
      <c r="M46" s="156">
        <f>IF(RES_hhdet_in_fec!M46=0,0,RES_hhdet_in_fec!M46/0.086*1000000/RES_hhdet_in_new!M45)</f>
        <v>75.806948693325864</v>
      </c>
      <c r="N46" s="156">
        <f>IF(RES_hhdet_in_fec!N46=0,0,RES_hhdet_in_fec!N46/0.086*1000000/RES_hhdet_in_new!N45)</f>
        <v>50.661928574952945</v>
      </c>
      <c r="O46" s="156">
        <f>IF(RES_hhdet_in_fec!O46=0,0,RES_hhdet_in_fec!O46/0.086*1000000/RES_hhdet_in_new!O45)</f>
        <v>42.629817346083776</v>
      </c>
      <c r="P46" s="156">
        <f>IF(RES_hhdet_in_fec!P46=0,0,RES_hhdet_in_fec!P46/0.086*1000000/RES_hhdet_in_new!P45)</f>
        <v>63.529735584285326</v>
      </c>
      <c r="Q46" s="156">
        <f>IF(RES_hhdet_in_fec!Q46=0,0,RES_hhdet_in_fec!Q46/0.086*1000000/RES_hhdet_in_new!Q45)</f>
        <v>100.73710822339808</v>
      </c>
    </row>
    <row r="47" spans="1:17" ht="12.95" customHeight="1" x14ac:dyDescent="0.25">
      <c r="A47" s="158" t="s">
        <v>112</v>
      </c>
      <c r="B47" s="157"/>
      <c r="C47" s="157">
        <f t="shared" ref="C47:Q47" si="50">C48</f>
        <v>2688.4458327348648</v>
      </c>
      <c r="D47" s="157">
        <f t="shared" si="50"/>
        <v>2525.0629360288613</v>
      </c>
      <c r="E47" s="157">
        <f t="shared" si="50"/>
        <v>2373.0689082149715</v>
      </c>
      <c r="F47" s="157">
        <f t="shared" si="50"/>
        <v>2248.3554886420311</v>
      </c>
      <c r="G47" s="157">
        <f t="shared" si="50"/>
        <v>2126.398383773505</v>
      </c>
      <c r="H47" s="157">
        <f t="shared" si="50"/>
        <v>2013.2278960960452</v>
      </c>
      <c r="I47" s="157">
        <f t="shared" si="50"/>
        <v>1934.8553226086588</v>
      </c>
      <c r="J47" s="157">
        <f t="shared" si="50"/>
        <v>2514.7134059481623</v>
      </c>
      <c r="K47" s="157">
        <f t="shared" si="50"/>
        <v>2364.0232938375475</v>
      </c>
      <c r="L47" s="157">
        <f t="shared" si="50"/>
        <v>2192.3666751811311</v>
      </c>
      <c r="M47" s="157">
        <f t="shared" si="50"/>
        <v>2001.2305829675665</v>
      </c>
      <c r="N47" s="157">
        <f t="shared" si="50"/>
        <v>1890.908034083792</v>
      </c>
      <c r="O47" s="157">
        <f t="shared" si="50"/>
        <v>1783.1741005200577</v>
      </c>
      <c r="P47" s="157">
        <f t="shared" si="50"/>
        <v>1713.3600654620684</v>
      </c>
      <c r="Q47" s="157">
        <f t="shared" si="50"/>
        <v>1565.3942195610653</v>
      </c>
    </row>
    <row r="48" spans="1:17" ht="12" customHeight="1" x14ac:dyDescent="0.25">
      <c r="A48" s="23" t="s">
        <v>60</v>
      </c>
      <c r="B48" s="156"/>
      <c r="C48" s="156">
        <f>IF(RES_hhdet_in_fec!C48=0,0,RES_hhdet_in_fec!C48/0.086*1000000/RES_hhdet_in_new!C48)</f>
        <v>2688.4458327348648</v>
      </c>
      <c r="D48" s="156">
        <f>IF(RES_hhdet_in_fec!D48=0,0,RES_hhdet_in_fec!D48/0.086*1000000/RES_hhdet_in_new!D48)</f>
        <v>2525.0629360288613</v>
      </c>
      <c r="E48" s="156">
        <f>IF(RES_hhdet_in_fec!E48=0,0,RES_hhdet_in_fec!E48/0.086*1000000/RES_hhdet_in_new!E48)</f>
        <v>2373.0689082149715</v>
      </c>
      <c r="F48" s="156">
        <f>IF(RES_hhdet_in_fec!F48=0,0,RES_hhdet_in_fec!F48/0.086*1000000/RES_hhdet_in_new!F48)</f>
        <v>2248.3554886420311</v>
      </c>
      <c r="G48" s="156">
        <f>IF(RES_hhdet_in_fec!G48=0,0,RES_hhdet_in_fec!G48/0.086*1000000/RES_hhdet_in_new!G48)</f>
        <v>2126.398383773505</v>
      </c>
      <c r="H48" s="156">
        <f>IF(RES_hhdet_in_fec!H48=0,0,RES_hhdet_in_fec!H48/0.086*1000000/RES_hhdet_in_new!H48)</f>
        <v>2013.2278960960452</v>
      </c>
      <c r="I48" s="156">
        <f>IF(RES_hhdet_in_fec!I48=0,0,RES_hhdet_in_fec!I48/0.086*1000000/RES_hhdet_in_new!I48)</f>
        <v>1934.8553226086588</v>
      </c>
      <c r="J48" s="156">
        <f>IF(RES_hhdet_in_fec!J48=0,0,RES_hhdet_in_fec!J48/0.086*1000000/RES_hhdet_in_new!J48)</f>
        <v>2514.7134059481623</v>
      </c>
      <c r="K48" s="156">
        <f>IF(RES_hhdet_in_fec!K48=0,0,RES_hhdet_in_fec!K48/0.086*1000000/RES_hhdet_in_new!K48)</f>
        <v>2364.0232938375475</v>
      </c>
      <c r="L48" s="156">
        <f>IF(RES_hhdet_in_fec!L48=0,0,RES_hhdet_in_fec!L48/0.086*1000000/RES_hhdet_in_new!L48)</f>
        <v>2192.3666751811311</v>
      </c>
      <c r="M48" s="156">
        <f>IF(RES_hhdet_in_fec!M48=0,0,RES_hhdet_in_fec!M48/0.086*1000000/RES_hhdet_in_new!M48)</f>
        <v>2001.2305829675665</v>
      </c>
      <c r="N48" s="156">
        <f>IF(RES_hhdet_in_fec!N48=0,0,RES_hhdet_in_fec!N48/0.086*1000000/RES_hhdet_in_new!N48)</f>
        <v>1890.908034083792</v>
      </c>
      <c r="O48" s="156">
        <f>IF(RES_hhdet_in_fec!O48=0,0,RES_hhdet_in_fec!O48/0.086*1000000/RES_hhdet_in_new!O48)</f>
        <v>1783.1741005200577</v>
      </c>
      <c r="P48" s="156">
        <f>IF(RES_hhdet_in_fec!P48=0,0,RES_hhdet_in_fec!P48/0.086*1000000/RES_hhdet_in_new!P48)</f>
        <v>1713.3600654620684</v>
      </c>
      <c r="Q48" s="156">
        <f>IF(RES_hhdet_in_fec!Q48=0,0,RES_hhdet_in_fec!Q48/0.086*1000000/RES_hhdet_in_new!Q48)</f>
        <v>1565.3942195610653</v>
      </c>
    </row>
    <row r="49" spans="1:17" ht="12" customHeight="1" x14ac:dyDescent="0.25">
      <c r="A49" s="158" t="s">
        <v>63</v>
      </c>
      <c r="B49" s="157"/>
      <c r="C49" s="157">
        <f>IF(SUM(RES_hhdet_in_fec!C50:C51,RES_hhdet_in_fec!C54:C55)=0,0,SUM(RES_hhdet_in_fec!C50:C51,RES_hhdet_in_fec!C54:C55)/0.086*1000000/SUM(RES_hhdet_in_new!C50:C51,RES_hhdet_in_new!C54:C55))</f>
        <v>2616.3067148827113</v>
      </c>
      <c r="D49" s="157">
        <f>IF(SUM(RES_hhdet_in_fec!D50:D51,RES_hhdet_in_fec!D54:D55)=0,0,SUM(RES_hhdet_in_fec!D50:D51,RES_hhdet_in_fec!D54:D55)/0.086*1000000/SUM(RES_hhdet_in_new!D50:D51,RES_hhdet_in_new!D54:D55))</f>
        <v>2913.4878463185601</v>
      </c>
      <c r="E49" s="157">
        <f>IF(SUM(RES_hhdet_in_fec!E50:E51,RES_hhdet_in_fec!E54:E55)=0,0,SUM(RES_hhdet_in_fec!E50:E51,RES_hhdet_in_fec!E54:E55)/0.086*1000000/SUM(RES_hhdet_in_new!E50:E51,RES_hhdet_in_new!E54:E55))</f>
        <v>2923.9757386092838</v>
      </c>
      <c r="F49" s="157">
        <f>IF(SUM(RES_hhdet_in_fec!F50:F51,RES_hhdet_in_fec!F54:F55)=0,0,SUM(RES_hhdet_in_fec!F50:F51,RES_hhdet_in_fec!F54:F55)/0.086*1000000/SUM(RES_hhdet_in_new!F50:F51,RES_hhdet_in_new!F54:F55))</f>
        <v>2382.9434727791991</v>
      </c>
      <c r="G49" s="157">
        <f>IF(SUM(RES_hhdet_in_fec!G50:G51,RES_hhdet_in_fec!G54:G55)=0,0,SUM(RES_hhdet_in_fec!G50:G51,RES_hhdet_in_fec!G54:G55)/0.086*1000000/SUM(RES_hhdet_in_new!G50:G51,RES_hhdet_in_new!G54:G55))</f>
        <v>3044.448021226041</v>
      </c>
      <c r="H49" s="157">
        <f>IF(SUM(RES_hhdet_in_fec!H50:H51,RES_hhdet_in_fec!H54:H55)=0,0,SUM(RES_hhdet_in_fec!H50:H51,RES_hhdet_in_fec!H54:H55)/0.086*1000000/SUM(RES_hhdet_in_new!H50:H51,RES_hhdet_in_new!H54:H55))</f>
        <v>2672.189270804502</v>
      </c>
      <c r="I49" s="157">
        <f>IF(SUM(RES_hhdet_in_fec!I50:I51,RES_hhdet_in_fec!I54:I55)=0,0,SUM(RES_hhdet_in_fec!I50:I51,RES_hhdet_in_fec!I54:I55)/0.086*1000000/SUM(RES_hhdet_in_new!I50:I51,RES_hhdet_in_new!I54:I55))</f>
        <v>2316.9336605674202</v>
      </c>
      <c r="J49" s="157">
        <f>IF(SUM(RES_hhdet_in_fec!J50:J51,RES_hhdet_in_fec!J54:J55)=0,0,SUM(RES_hhdet_in_fec!J50:J51,RES_hhdet_in_fec!J54:J55)/0.086*1000000/SUM(RES_hhdet_in_new!J50:J51,RES_hhdet_in_new!J54:J55))</f>
        <v>2553.1376116122237</v>
      </c>
      <c r="K49" s="157">
        <f>IF(SUM(RES_hhdet_in_fec!K50:K51,RES_hhdet_in_fec!K54:K55)=0,0,SUM(RES_hhdet_in_fec!K50:K51,RES_hhdet_in_fec!K54:K55)/0.086*1000000/SUM(RES_hhdet_in_new!K50:K51,RES_hhdet_in_new!K54:K55))</f>
        <v>2401.2545614127384</v>
      </c>
      <c r="L49" s="157">
        <f>IF(SUM(RES_hhdet_in_fec!L50:L51,RES_hhdet_in_fec!L54:L55)=0,0,SUM(RES_hhdet_in_fec!L50:L51,RES_hhdet_in_fec!L54:L55)/0.086*1000000/SUM(RES_hhdet_in_new!L50:L51,RES_hhdet_in_new!L54:L55))</f>
        <v>2356.7392260904662</v>
      </c>
      <c r="M49" s="157">
        <f>IF(SUM(RES_hhdet_in_fec!M50:M51,RES_hhdet_in_fec!M54:M55)=0,0,SUM(RES_hhdet_in_fec!M50:M51,RES_hhdet_in_fec!M54:M55)/0.086*1000000/SUM(RES_hhdet_in_new!M50:M51,RES_hhdet_in_new!M54:M55))</f>
        <v>2276.5648145984992</v>
      </c>
      <c r="N49" s="157">
        <f>IF(SUM(RES_hhdet_in_fec!N50:N51,RES_hhdet_in_fec!N54:N55)=0,0,SUM(RES_hhdet_in_fec!N50:N51,RES_hhdet_in_fec!N54:N55)/0.086*1000000/SUM(RES_hhdet_in_new!N50:N51,RES_hhdet_in_new!N54:N55))</f>
        <v>2253.6153169410886</v>
      </c>
      <c r="O49" s="157">
        <f>IF(SUM(RES_hhdet_in_fec!O50:O51,RES_hhdet_in_fec!O54:O55)=0,0,SUM(RES_hhdet_in_fec!O50:O51,RES_hhdet_in_fec!O54:O55)/0.086*1000000/SUM(RES_hhdet_in_new!O50:O51,RES_hhdet_in_new!O54:O55))</f>
        <v>2197.8597032459215</v>
      </c>
      <c r="P49" s="157">
        <f>IF(SUM(RES_hhdet_in_fec!P50:P51,RES_hhdet_in_fec!P54:P55)=0,0,SUM(RES_hhdet_in_fec!P50:P51,RES_hhdet_in_fec!P54:P55)/0.086*1000000/SUM(RES_hhdet_in_new!P50:P51,RES_hhdet_in_new!P54:P55))</f>
        <v>2345.2885557944282</v>
      </c>
      <c r="Q49" s="157">
        <f>IF(SUM(RES_hhdet_in_fec!Q50:Q51,RES_hhdet_in_fec!Q54:Q55)=0,0,SUM(RES_hhdet_in_fec!Q50:Q51,RES_hhdet_in_fec!Q54:Q55)/0.086*1000000/SUM(RES_hhdet_in_new!Q50:Q51,RES_hhdet_in_new!Q54:Q55))</f>
        <v>2662.9178539041573</v>
      </c>
    </row>
    <row r="50" spans="1:17" ht="12" customHeight="1" x14ac:dyDescent="0.25">
      <c r="A50" s="167" t="s">
        <v>165</v>
      </c>
      <c r="B50" s="132"/>
      <c r="C50" s="132">
        <f>IF(RES_hhdet_in_fec!C50=0,0,RES_hhdet_in_fec!C50/0.086*1000000/RES_hhdet_in_new!C50)</f>
        <v>0</v>
      </c>
      <c r="D50" s="132">
        <f>IF(RES_hhdet_in_fec!D50=0,0,RES_hhdet_in_fec!D50/0.086*1000000/RES_hhdet_in_new!D50)</f>
        <v>0</v>
      </c>
      <c r="E50" s="132">
        <f>IF(RES_hhdet_in_fec!E50=0,0,RES_hhdet_in_fec!E50/0.086*1000000/RES_hhdet_in_new!E50)</f>
        <v>0</v>
      </c>
      <c r="F50" s="132">
        <f>IF(RES_hhdet_in_fec!F50=0,0,RES_hhdet_in_fec!F50/0.086*1000000/RES_hhdet_in_new!F50)</f>
        <v>0</v>
      </c>
      <c r="G50" s="132">
        <f>IF(RES_hhdet_in_fec!G50=0,0,RES_hhdet_in_fec!G50/0.086*1000000/RES_hhdet_in_new!G50)</f>
        <v>0</v>
      </c>
      <c r="H50" s="132">
        <f>IF(RES_hhdet_in_fec!H50=0,0,RES_hhdet_in_fec!H50/0.086*1000000/RES_hhdet_in_new!H50)</f>
        <v>0</v>
      </c>
      <c r="I50" s="132">
        <f>IF(RES_hhdet_in_fec!I50=0,0,RES_hhdet_in_fec!I50/0.086*1000000/RES_hhdet_in_new!I50)</f>
        <v>0</v>
      </c>
      <c r="J50" s="132">
        <f>IF(RES_hhdet_in_fec!J50=0,0,RES_hhdet_in_fec!J50/0.086*1000000/RES_hhdet_in_new!J50)</f>
        <v>0</v>
      </c>
      <c r="K50" s="132">
        <f>IF(RES_hhdet_in_fec!K50=0,0,RES_hhdet_in_fec!K50/0.086*1000000/RES_hhdet_in_new!K50)</f>
        <v>0</v>
      </c>
      <c r="L50" s="132">
        <f>IF(RES_hhdet_in_fec!L50=0,0,RES_hhdet_in_fec!L50/0.086*1000000/RES_hhdet_in_new!L50)</f>
        <v>0</v>
      </c>
      <c r="M50" s="132">
        <f>IF(RES_hhdet_in_fec!M50=0,0,RES_hhdet_in_fec!M50/0.086*1000000/RES_hhdet_in_new!M50)</f>
        <v>0</v>
      </c>
      <c r="N50" s="132">
        <f>IF(RES_hhdet_in_fec!N50=0,0,RES_hhdet_in_fec!N50/0.086*1000000/RES_hhdet_in_new!N50)</f>
        <v>0</v>
      </c>
      <c r="O50" s="132">
        <f>IF(RES_hhdet_in_fec!O50=0,0,RES_hhdet_in_fec!O50/0.086*1000000/RES_hhdet_in_new!O50)</f>
        <v>0</v>
      </c>
      <c r="P50" s="132">
        <f>IF(RES_hhdet_in_fec!P50=0,0,RES_hhdet_in_fec!P50/0.086*1000000/RES_hhdet_in_new!P50)</f>
        <v>0</v>
      </c>
      <c r="Q50" s="132">
        <f>IF(RES_hhdet_in_fec!Q50=0,0,RES_hhdet_in_fec!Q50/0.086*1000000/RES_hhdet_in_new!Q50)</f>
        <v>0</v>
      </c>
    </row>
    <row r="51" spans="1:17" ht="12" customHeight="1" x14ac:dyDescent="0.25">
      <c r="A51" s="167" t="s">
        <v>164</v>
      </c>
      <c r="B51" s="132"/>
      <c r="C51" s="132">
        <f>IF(RES_hhdet_in_fec!C51=0,0,RES_hhdet_in_fec!C51/0.086*1000000/RES_hhdet_in_new!C51)</f>
        <v>0</v>
      </c>
      <c r="D51" s="132">
        <f>IF(RES_hhdet_in_fec!D51=0,0,RES_hhdet_in_fec!D51/0.086*1000000/RES_hhdet_in_new!D51)</f>
        <v>0</v>
      </c>
      <c r="E51" s="132">
        <f>IF(RES_hhdet_in_fec!E51=0,0,RES_hhdet_in_fec!E51/0.086*1000000/RES_hhdet_in_new!E51)</f>
        <v>0</v>
      </c>
      <c r="F51" s="132">
        <f>IF(RES_hhdet_in_fec!F51=0,0,RES_hhdet_in_fec!F51/0.086*1000000/RES_hhdet_in_new!F51)</f>
        <v>0</v>
      </c>
      <c r="G51" s="132">
        <f>IF(RES_hhdet_in_fec!G51=0,0,RES_hhdet_in_fec!G51/0.086*1000000/RES_hhdet_in_new!G51)</f>
        <v>0</v>
      </c>
      <c r="H51" s="132">
        <f>IF(RES_hhdet_in_fec!H51=0,0,RES_hhdet_in_fec!H51/0.086*1000000/RES_hhdet_in_new!H51)</f>
        <v>0</v>
      </c>
      <c r="I51" s="132">
        <f>IF(RES_hhdet_in_fec!I51=0,0,RES_hhdet_in_fec!I51/0.086*1000000/RES_hhdet_in_new!I51)</f>
        <v>0</v>
      </c>
      <c r="J51" s="132">
        <f>IF(RES_hhdet_in_fec!J51=0,0,RES_hhdet_in_fec!J51/0.086*1000000/RES_hhdet_in_new!J51)</f>
        <v>0</v>
      </c>
      <c r="K51" s="132">
        <f>IF(RES_hhdet_in_fec!K51=0,0,RES_hhdet_in_fec!K51/0.086*1000000/RES_hhdet_in_new!K51)</f>
        <v>0</v>
      </c>
      <c r="L51" s="132">
        <f>IF(RES_hhdet_in_fec!L51=0,0,RES_hhdet_in_fec!L51/0.086*1000000/RES_hhdet_in_new!L51)</f>
        <v>0</v>
      </c>
      <c r="M51" s="132">
        <f>IF(RES_hhdet_in_fec!M51=0,0,RES_hhdet_in_fec!M51/0.086*1000000/RES_hhdet_in_new!M51)</f>
        <v>0</v>
      </c>
      <c r="N51" s="132">
        <f>IF(RES_hhdet_in_fec!N51=0,0,RES_hhdet_in_fec!N51/0.086*1000000/RES_hhdet_in_new!N51)</f>
        <v>0</v>
      </c>
      <c r="O51" s="132">
        <f>IF(RES_hhdet_in_fec!O51=0,0,RES_hhdet_in_fec!O51/0.086*1000000/RES_hhdet_in_new!O51)</f>
        <v>0</v>
      </c>
      <c r="P51" s="132">
        <f>IF(RES_hhdet_in_fec!P51=0,0,RES_hhdet_in_fec!P51/0.086*1000000/RES_hhdet_in_new!P51)</f>
        <v>0</v>
      </c>
      <c r="Q51" s="132">
        <f>IF(RES_hhdet_in_fec!Q51=0,0,RES_hhdet_in_fec!Q51/0.086*1000000/RES_hhdet_in_new!Q51)</f>
        <v>0</v>
      </c>
    </row>
    <row r="52" spans="1:17" ht="12" customHeight="1" x14ac:dyDescent="0.25">
      <c r="A52" s="166" t="s">
        <v>163</v>
      </c>
      <c r="B52" s="165"/>
      <c r="C52" s="165">
        <f>IF(RES_hhdet_in_fec!C52=0,0,RES_hhdet_in_fec!C52/0.086*1000000/RES_hhdet_in_new!C51)</f>
        <v>0</v>
      </c>
      <c r="D52" s="165">
        <f>IF(RES_hhdet_in_fec!D52=0,0,RES_hhdet_in_fec!D52/0.086*1000000/RES_hhdet_in_new!D51)</f>
        <v>0</v>
      </c>
      <c r="E52" s="165">
        <f>IF(RES_hhdet_in_fec!E52=0,0,RES_hhdet_in_fec!E52/0.086*1000000/RES_hhdet_in_new!E51)</f>
        <v>0</v>
      </c>
      <c r="F52" s="165">
        <f>IF(RES_hhdet_in_fec!F52=0,0,RES_hhdet_in_fec!F52/0.086*1000000/RES_hhdet_in_new!F51)</f>
        <v>0</v>
      </c>
      <c r="G52" s="165">
        <f>IF(RES_hhdet_in_fec!G52=0,0,RES_hhdet_in_fec!G52/0.086*1000000/RES_hhdet_in_new!G51)</f>
        <v>0</v>
      </c>
      <c r="H52" s="165">
        <f>IF(RES_hhdet_in_fec!H52=0,0,RES_hhdet_in_fec!H52/0.086*1000000/RES_hhdet_in_new!H51)</f>
        <v>0</v>
      </c>
      <c r="I52" s="165">
        <f>IF(RES_hhdet_in_fec!I52=0,0,RES_hhdet_in_fec!I52/0.086*1000000/RES_hhdet_in_new!I51)</f>
        <v>0</v>
      </c>
      <c r="J52" s="165">
        <f>IF(RES_hhdet_in_fec!J52=0,0,RES_hhdet_in_fec!J52/0.086*1000000/RES_hhdet_in_new!J51)</f>
        <v>0</v>
      </c>
      <c r="K52" s="165">
        <f>IF(RES_hhdet_in_fec!K52=0,0,RES_hhdet_in_fec!K52/0.086*1000000/RES_hhdet_in_new!K51)</f>
        <v>0</v>
      </c>
      <c r="L52" s="165">
        <f>IF(RES_hhdet_in_fec!L52=0,0,RES_hhdet_in_fec!L52/0.086*1000000/RES_hhdet_in_new!L51)</f>
        <v>0</v>
      </c>
      <c r="M52" s="165">
        <f>IF(RES_hhdet_in_fec!M52=0,0,RES_hhdet_in_fec!M52/0.086*1000000/RES_hhdet_in_new!M51)</f>
        <v>0</v>
      </c>
      <c r="N52" s="165">
        <f>IF(RES_hhdet_in_fec!N52=0,0,RES_hhdet_in_fec!N52/0.086*1000000/RES_hhdet_in_new!N51)</f>
        <v>0</v>
      </c>
      <c r="O52" s="165">
        <f>IF(RES_hhdet_in_fec!O52=0,0,RES_hhdet_in_fec!O52/0.086*1000000/RES_hhdet_in_new!O51)</f>
        <v>0</v>
      </c>
      <c r="P52" s="165">
        <f>IF(RES_hhdet_in_fec!P52=0,0,RES_hhdet_in_fec!P52/0.086*1000000/RES_hhdet_in_new!P51)</f>
        <v>0</v>
      </c>
      <c r="Q52" s="165">
        <f>IF(RES_hhdet_in_fec!Q52=0,0,RES_hhdet_in_fec!Q52/0.086*1000000/RES_hhdet_in_new!Q51)</f>
        <v>0</v>
      </c>
    </row>
    <row r="53" spans="1:17" ht="12" customHeight="1" x14ac:dyDescent="0.25">
      <c r="A53" s="147" t="s">
        <v>59</v>
      </c>
      <c r="B53" s="164"/>
      <c r="C53" s="164">
        <f>IF(RES_hhdet_in_fec!C53=0,0,RES_hhdet_in_fec!C53/0.086*1000000/RES_hhdet_in_new!C51)</f>
        <v>0</v>
      </c>
      <c r="D53" s="164">
        <f>IF(RES_hhdet_in_fec!D53=0,0,RES_hhdet_in_fec!D53/0.086*1000000/RES_hhdet_in_new!D51)</f>
        <v>0</v>
      </c>
      <c r="E53" s="164">
        <f>IF(RES_hhdet_in_fec!E53=0,0,RES_hhdet_in_fec!E53/0.086*1000000/RES_hhdet_in_new!E51)</f>
        <v>0</v>
      </c>
      <c r="F53" s="164">
        <f>IF(RES_hhdet_in_fec!F53=0,0,RES_hhdet_in_fec!F53/0.086*1000000/RES_hhdet_in_new!F51)</f>
        <v>0</v>
      </c>
      <c r="G53" s="164">
        <f>IF(RES_hhdet_in_fec!G53=0,0,RES_hhdet_in_fec!G53/0.086*1000000/RES_hhdet_in_new!G51)</f>
        <v>0</v>
      </c>
      <c r="H53" s="164">
        <f>IF(RES_hhdet_in_fec!H53=0,0,RES_hhdet_in_fec!H53/0.086*1000000/RES_hhdet_in_new!H51)</f>
        <v>0</v>
      </c>
      <c r="I53" s="164">
        <f>IF(RES_hhdet_in_fec!I53=0,0,RES_hhdet_in_fec!I53/0.086*1000000/RES_hhdet_in_new!I51)</f>
        <v>0</v>
      </c>
      <c r="J53" s="164">
        <f>IF(RES_hhdet_in_fec!J53=0,0,RES_hhdet_in_fec!J53/0.086*1000000/RES_hhdet_in_new!J51)</f>
        <v>0</v>
      </c>
      <c r="K53" s="164">
        <f>IF(RES_hhdet_in_fec!K53=0,0,RES_hhdet_in_fec!K53/0.086*1000000/RES_hhdet_in_new!K51)</f>
        <v>0</v>
      </c>
      <c r="L53" s="164">
        <f>IF(RES_hhdet_in_fec!L53=0,0,RES_hhdet_in_fec!L53/0.086*1000000/RES_hhdet_in_new!L51)</f>
        <v>0</v>
      </c>
      <c r="M53" s="164">
        <f>IF(RES_hhdet_in_fec!M53=0,0,RES_hhdet_in_fec!M53/0.086*1000000/RES_hhdet_in_new!M51)</f>
        <v>0</v>
      </c>
      <c r="N53" s="164">
        <f>IF(RES_hhdet_in_fec!N53=0,0,RES_hhdet_in_fec!N53/0.086*1000000/RES_hhdet_in_new!N51)</f>
        <v>0</v>
      </c>
      <c r="O53" s="164">
        <f>IF(RES_hhdet_in_fec!O53=0,0,RES_hhdet_in_fec!O53/0.086*1000000/RES_hhdet_in_new!O51)</f>
        <v>0</v>
      </c>
      <c r="P53" s="164">
        <f>IF(RES_hhdet_in_fec!P53=0,0,RES_hhdet_in_fec!P53/0.086*1000000/RES_hhdet_in_new!P51)</f>
        <v>0</v>
      </c>
      <c r="Q53" s="164">
        <f>IF(RES_hhdet_in_fec!Q53=0,0,RES_hhdet_in_fec!Q53/0.086*1000000/RES_hhdet_in_new!Q51)</f>
        <v>0</v>
      </c>
    </row>
    <row r="54" spans="1:17" ht="12" customHeight="1" x14ac:dyDescent="0.25">
      <c r="A54" s="163" t="s">
        <v>142</v>
      </c>
      <c r="B54" s="162"/>
      <c r="C54" s="162">
        <f>IF(RES_hhdet_in_fec!C54=0,0,RES_hhdet_in_fec!C54/0.086*1000000/RES_hhdet_in_new!C54)</f>
        <v>4345.0575302639327</v>
      </c>
      <c r="D54" s="162">
        <f>IF(RES_hhdet_in_fec!D54=0,0,RES_hhdet_in_fec!D54/0.086*1000000/RES_hhdet_in_new!D54)</f>
        <v>4492.034998695829</v>
      </c>
      <c r="E54" s="162">
        <f>IF(RES_hhdet_in_fec!E54=0,0,RES_hhdet_in_fec!E54/0.086*1000000/RES_hhdet_in_new!E54)</f>
        <v>4560.2230998401083</v>
      </c>
      <c r="F54" s="162">
        <f>IF(RES_hhdet_in_fec!F54=0,0,RES_hhdet_in_fec!F54/0.086*1000000/RES_hhdet_in_new!F54)</f>
        <v>0</v>
      </c>
      <c r="G54" s="162">
        <f>IF(RES_hhdet_in_fec!G54=0,0,RES_hhdet_in_fec!G54/0.086*1000000/RES_hhdet_in_new!G54)</f>
        <v>4276.5181818068677</v>
      </c>
      <c r="H54" s="162">
        <f>IF(RES_hhdet_in_fec!H54=0,0,RES_hhdet_in_fec!H54/0.086*1000000/RES_hhdet_in_new!H54)</f>
        <v>4156.0472847942419</v>
      </c>
      <c r="I54" s="162">
        <f>IF(RES_hhdet_in_fec!I54=0,0,RES_hhdet_in_fec!I54/0.086*1000000/RES_hhdet_in_new!I54)</f>
        <v>0</v>
      </c>
      <c r="J54" s="162">
        <f>IF(RES_hhdet_in_fec!J54=0,0,RES_hhdet_in_fec!J54/0.086*1000000/RES_hhdet_in_new!J54)</f>
        <v>5132.2964466935264</v>
      </c>
      <c r="K54" s="162">
        <f>IF(RES_hhdet_in_fec!K54=0,0,RES_hhdet_in_fec!K54/0.086*1000000/RES_hhdet_in_new!K54)</f>
        <v>5032.0782585082579</v>
      </c>
      <c r="L54" s="162">
        <f>IF(RES_hhdet_in_fec!L54=0,0,RES_hhdet_in_fec!L54/0.086*1000000/RES_hhdet_in_new!L54)</f>
        <v>5193.7749229570272</v>
      </c>
      <c r="M54" s="162">
        <f>IF(RES_hhdet_in_fec!M54=0,0,RES_hhdet_in_fec!M54/0.086*1000000/RES_hhdet_in_new!M54)</f>
        <v>5123.2146932945388</v>
      </c>
      <c r="N54" s="162">
        <f>IF(RES_hhdet_in_fec!N54=0,0,RES_hhdet_in_fec!N54/0.086*1000000/RES_hhdet_in_new!N54)</f>
        <v>4769.6654447961282</v>
      </c>
      <c r="O54" s="162">
        <f>IF(RES_hhdet_in_fec!O54=0,0,RES_hhdet_in_fec!O54/0.086*1000000/RES_hhdet_in_new!O54)</f>
        <v>4609.244793308857</v>
      </c>
      <c r="P54" s="162">
        <f>IF(RES_hhdet_in_fec!P54=0,0,RES_hhdet_in_fec!P54/0.086*1000000/RES_hhdet_in_new!P54)</f>
        <v>4526.8107789716805</v>
      </c>
      <c r="Q54" s="162">
        <f>IF(RES_hhdet_in_fec!Q54=0,0,RES_hhdet_in_fec!Q54/0.086*1000000/RES_hhdet_in_new!Q54)</f>
        <v>4664.8709136261778</v>
      </c>
    </row>
    <row r="55" spans="1:17" ht="12" customHeight="1" x14ac:dyDescent="0.25">
      <c r="A55" s="161" t="s">
        <v>141</v>
      </c>
      <c r="B55" s="160"/>
      <c r="C55" s="160">
        <f>IF(RES_hhdet_in_fec!C55=0,0,RES_hhdet_in_fec!C55/0.086*1000000/RES_hhdet_in_new!C55)</f>
        <v>2307.0085621431799</v>
      </c>
      <c r="D55" s="160">
        <f>IF(RES_hhdet_in_fec!D55=0,0,RES_hhdet_in_fec!D55/0.086*1000000/RES_hhdet_in_new!D55)</f>
        <v>2424.856855121946</v>
      </c>
      <c r="E55" s="160">
        <f>IF(RES_hhdet_in_fec!E55=0,0,RES_hhdet_in_fec!E55/0.086*1000000/RES_hhdet_in_new!E55)</f>
        <v>2431.5687029092087</v>
      </c>
      <c r="F55" s="160">
        <f>IF(RES_hhdet_in_fec!F55=0,0,RES_hhdet_in_fec!F55/0.086*1000000/RES_hhdet_in_new!F55)</f>
        <v>2382.9434727791991</v>
      </c>
      <c r="G55" s="160">
        <f>IF(RES_hhdet_in_fec!G55=0,0,RES_hhdet_in_fec!G55/0.086*1000000/RES_hhdet_in_new!G55)</f>
        <v>2762.2576642898562</v>
      </c>
      <c r="H55" s="160">
        <f>IF(RES_hhdet_in_fec!H55=0,0,RES_hhdet_in_fec!H55/0.086*1000000/RES_hhdet_in_new!H55)</f>
        <v>2328.9083023657772</v>
      </c>
      <c r="I55" s="160">
        <f>IF(RES_hhdet_in_fec!I55=0,0,RES_hhdet_in_fec!I55/0.086*1000000/RES_hhdet_in_new!I55)</f>
        <v>2316.9336605674202</v>
      </c>
      <c r="J55" s="160">
        <f>IF(RES_hhdet_in_fec!J55=0,0,RES_hhdet_in_fec!J55/0.086*1000000/RES_hhdet_in_new!J55)</f>
        <v>2292.2107077548799</v>
      </c>
      <c r="K55" s="160">
        <f>IF(RES_hhdet_in_fec!K55=0,0,RES_hhdet_in_fec!K55/0.086*1000000/RES_hhdet_in_new!K55)</f>
        <v>2284.3273219363755</v>
      </c>
      <c r="L55" s="160">
        <f>IF(RES_hhdet_in_fec!L55=0,0,RES_hhdet_in_fec!L55/0.086*1000000/RES_hhdet_in_new!L55)</f>
        <v>2266.8326111577267</v>
      </c>
      <c r="M55" s="160">
        <f>IF(RES_hhdet_in_fec!M55=0,0,RES_hhdet_in_fec!M55/0.086*1000000/RES_hhdet_in_new!M55)</f>
        <v>2254.3550388318949</v>
      </c>
      <c r="N55" s="160">
        <f>IF(RES_hhdet_in_fec!N55=0,0,RES_hhdet_in_fec!N55/0.086*1000000/RES_hhdet_in_new!N55)</f>
        <v>2215.4477819071467</v>
      </c>
      <c r="O55" s="160">
        <f>IF(RES_hhdet_in_fec!O55=0,0,RES_hhdet_in_fec!O55/0.086*1000000/RES_hhdet_in_new!O55)</f>
        <v>2185.9639905698677</v>
      </c>
      <c r="P55" s="160">
        <f>IF(RES_hhdet_in_fec!P55=0,0,RES_hhdet_in_fec!P55/0.086*1000000/RES_hhdet_in_new!P55)</f>
        <v>2305.9465583204419</v>
      </c>
      <c r="Q55" s="160">
        <f>IF(RES_hhdet_in_fec!Q55=0,0,RES_hhdet_in_fec!Q55/0.086*1000000/RES_hhdet_in_new!Q55)</f>
        <v>2649.2973013543233</v>
      </c>
    </row>
    <row r="56" spans="1:17" ht="12" customHeight="1" x14ac:dyDescent="0.25">
      <c r="A56" s="148" t="s">
        <v>60</v>
      </c>
      <c r="B56" s="156"/>
      <c r="C56" s="156">
        <f>IF(RES_hhdet_in_fec!C56=0,0,RES_hhdet_in_fec!C56/0.086*1000000/RES_hhdet_in_new!C55)</f>
        <v>47.416063847731813</v>
      </c>
      <c r="D56" s="156">
        <f>IF(RES_hhdet_in_fec!D56=0,0,RES_hhdet_in_fec!D56/0.086*1000000/RES_hhdet_in_new!D55)</f>
        <v>97.955403621795142</v>
      </c>
      <c r="E56" s="156">
        <f>IF(RES_hhdet_in_fec!E56=0,0,RES_hhdet_in_fec!E56/0.086*1000000/RES_hhdet_in_new!E55)</f>
        <v>99.273256525696198</v>
      </c>
      <c r="F56" s="156">
        <f>IF(RES_hhdet_in_fec!F56=0,0,RES_hhdet_in_fec!F56/0.086*1000000/RES_hhdet_in_new!F55)</f>
        <v>96.445225812831694</v>
      </c>
      <c r="G56" s="156">
        <f>IF(RES_hhdet_in_fec!G56=0,0,RES_hhdet_in_fec!G56/0.086*1000000/RES_hhdet_in_new!G55)</f>
        <v>590.99672054034318</v>
      </c>
      <c r="H56" s="156">
        <f>IF(RES_hhdet_in_fec!H56=0,0,RES_hhdet_in_fec!H56/0.086*1000000/RES_hhdet_in_new!H55)</f>
        <v>202.34916016098154</v>
      </c>
      <c r="I56" s="156">
        <f>IF(RES_hhdet_in_fec!I56=0,0,RES_hhdet_in_fec!I56/0.086*1000000/RES_hhdet_in_new!I55)</f>
        <v>105.70011923435129</v>
      </c>
      <c r="J56" s="156">
        <f>IF(RES_hhdet_in_fec!J56=0,0,RES_hhdet_in_fec!J56/0.086*1000000/RES_hhdet_in_new!J55)</f>
        <v>105.35385802231642</v>
      </c>
      <c r="K56" s="156">
        <f>IF(RES_hhdet_in_fec!K56=0,0,RES_hhdet_in_fec!K56/0.086*1000000/RES_hhdet_in_new!K55)</f>
        <v>102.78984767671597</v>
      </c>
      <c r="L56" s="156">
        <f>IF(RES_hhdet_in_fec!L56=0,0,RES_hhdet_in_fec!L56/0.086*1000000/RES_hhdet_in_new!L55)</f>
        <v>106.64097088890057</v>
      </c>
      <c r="M56" s="156">
        <f>IF(RES_hhdet_in_fec!M56=0,0,RES_hhdet_in_fec!M56/0.086*1000000/RES_hhdet_in_new!M55)</f>
        <v>104.53801065767169</v>
      </c>
      <c r="N56" s="156">
        <f>IF(RES_hhdet_in_fec!N56=0,0,RES_hhdet_in_fec!N56/0.086*1000000/RES_hhdet_in_new!N55)</f>
        <v>97.628685540996045</v>
      </c>
      <c r="O56" s="156">
        <f>IF(RES_hhdet_in_fec!O56=0,0,RES_hhdet_in_fec!O56/0.086*1000000/RES_hhdet_in_new!O55)</f>
        <v>94.72992013229134</v>
      </c>
      <c r="P56" s="156">
        <f>IF(RES_hhdet_in_fec!P56=0,0,RES_hhdet_in_fec!P56/0.086*1000000/RES_hhdet_in_new!P55)</f>
        <v>162.25974207962153</v>
      </c>
      <c r="Q56" s="156">
        <f>IF(RES_hhdet_in_fec!Q56=0,0,RES_hhdet_in_fec!Q56/0.086*1000000/RES_hhdet_in_new!Q55)</f>
        <v>422.62145722009961</v>
      </c>
    </row>
    <row r="57" spans="1:17" ht="12" customHeight="1" x14ac:dyDescent="0.25">
      <c r="A57" s="148" t="s">
        <v>59</v>
      </c>
      <c r="B57" s="156"/>
      <c r="C57" s="156">
        <f>IF(RES_hhdet_in_fec!C57=0,0,RES_hhdet_in_fec!C57/0.086*1000000/RES_hhdet_in_new!C55)</f>
        <v>2259.592498295448</v>
      </c>
      <c r="D57" s="156">
        <f>IF(RES_hhdet_in_fec!D57=0,0,RES_hhdet_in_fec!D57/0.086*1000000/RES_hhdet_in_new!D55)</f>
        <v>2326.9014515001509</v>
      </c>
      <c r="E57" s="156">
        <f>IF(RES_hhdet_in_fec!E57=0,0,RES_hhdet_in_fec!E57/0.086*1000000/RES_hhdet_in_new!E55)</f>
        <v>2332.2954463835126</v>
      </c>
      <c r="F57" s="156">
        <f>IF(RES_hhdet_in_fec!F57=0,0,RES_hhdet_in_fec!F57/0.086*1000000/RES_hhdet_in_new!F55)</f>
        <v>2286.4982469663678</v>
      </c>
      <c r="G57" s="156">
        <f>IF(RES_hhdet_in_fec!G57=0,0,RES_hhdet_in_fec!G57/0.086*1000000/RES_hhdet_in_new!G55)</f>
        <v>2171.260943749513</v>
      </c>
      <c r="H57" s="156">
        <f>IF(RES_hhdet_in_fec!H57=0,0,RES_hhdet_in_fec!H57/0.086*1000000/RES_hhdet_in_new!H55)</f>
        <v>2126.559142204796</v>
      </c>
      <c r="I57" s="156">
        <f>IF(RES_hhdet_in_fec!I57=0,0,RES_hhdet_in_fec!I57/0.086*1000000/RES_hhdet_in_new!I55)</f>
        <v>2211.2335413330698</v>
      </c>
      <c r="J57" s="156">
        <f>IF(RES_hhdet_in_fec!J57=0,0,RES_hhdet_in_fec!J57/0.086*1000000/RES_hhdet_in_new!J55)</f>
        <v>2186.8568497325637</v>
      </c>
      <c r="K57" s="156">
        <f>IF(RES_hhdet_in_fec!K57=0,0,RES_hhdet_in_fec!K57/0.086*1000000/RES_hhdet_in_new!K55)</f>
        <v>2181.5374742596596</v>
      </c>
      <c r="L57" s="156">
        <f>IF(RES_hhdet_in_fec!L57=0,0,RES_hhdet_in_fec!L57/0.086*1000000/RES_hhdet_in_new!L55)</f>
        <v>2160.1916402688257</v>
      </c>
      <c r="M57" s="156">
        <f>IF(RES_hhdet_in_fec!M57=0,0,RES_hhdet_in_fec!M57/0.086*1000000/RES_hhdet_in_new!M55)</f>
        <v>2149.8170281742232</v>
      </c>
      <c r="N57" s="156">
        <f>IF(RES_hhdet_in_fec!N57=0,0,RES_hhdet_in_fec!N57/0.086*1000000/RES_hhdet_in_new!N55)</f>
        <v>2117.8190963661505</v>
      </c>
      <c r="O57" s="156">
        <f>IF(RES_hhdet_in_fec!O57=0,0,RES_hhdet_in_fec!O57/0.086*1000000/RES_hhdet_in_new!O55)</f>
        <v>2091.234070437577</v>
      </c>
      <c r="P57" s="156">
        <f>IF(RES_hhdet_in_fec!P57=0,0,RES_hhdet_in_fec!P57/0.086*1000000/RES_hhdet_in_new!P55)</f>
        <v>2143.6868162408205</v>
      </c>
      <c r="Q57" s="156">
        <f>IF(RES_hhdet_in_fec!Q57=0,0,RES_hhdet_in_fec!Q57/0.086*1000000/RES_hhdet_in_new!Q55)</f>
        <v>2226.6758441342236</v>
      </c>
    </row>
    <row r="58" spans="1:17" ht="12" customHeight="1" x14ac:dyDescent="0.25">
      <c r="A58" s="158" t="s">
        <v>62</v>
      </c>
      <c r="B58" s="157"/>
      <c r="C58" s="157">
        <f>IF(SUM(RES_hhdet_in_fec!C59:C60)=0,0,SUM(RES_hhdet_in_fec!C59:C60)/0.086*1000000/SUM(RES_hhdet_in_new!C59:C60))</f>
        <v>1012.6315118565174</v>
      </c>
      <c r="D58" s="157">
        <f>IF(SUM(RES_hhdet_in_fec!D59:D60)=0,0,SUM(RES_hhdet_in_fec!D59:D60)/0.086*1000000/SUM(RES_hhdet_in_new!D59:D60))</f>
        <v>1018.5859324682531</v>
      </c>
      <c r="E58" s="157">
        <f>IF(SUM(RES_hhdet_in_fec!E59:E60)=0,0,SUM(RES_hhdet_in_fec!E59:E60)/0.086*1000000/SUM(RES_hhdet_in_new!E59:E60))</f>
        <v>1194.8089427013535</v>
      </c>
      <c r="F58" s="157">
        <f>IF(SUM(RES_hhdet_in_fec!F59:F60)=0,0,SUM(RES_hhdet_in_fec!F59:F60)/0.086*1000000/SUM(RES_hhdet_in_new!F59:F60))</f>
        <v>1203.4075805537425</v>
      </c>
      <c r="G58" s="157">
        <f>IF(SUM(RES_hhdet_in_fec!G59:G60)=0,0,SUM(RES_hhdet_in_fec!G59:G60)/0.086*1000000/SUM(RES_hhdet_in_new!G59:G60))</f>
        <v>1161.1104939576576</v>
      </c>
      <c r="H58" s="157">
        <f>IF(SUM(RES_hhdet_in_fec!H59:H60)=0,0,SUM(RES_hhdet_in_fec!H59:H60)/0.086*1000000/SUM(RES_hhdet_in_new!H59:H60))</f>
        <v>1280.4088790879946</v>
      </c>
      <c r="I58" s="157">
        <f>IF(SUM(RES_hhdet_in_fec!I59:I60)=0,0,SUM(RES_hhdet_in_fec!I59:I60)/0.086*1000000/SUM(RES_hhdet_in_new!I59:I60))</f>
        <v>1384.3164234547287</v>
      </c>
      <c r="J58" s="157">
        <f>IF(SUM(RES_hhdet_in_fec!J59:J60)=0,0,SUM(RES_hhdet_in_fec!J59:J60)/0.086*1000000/SUM(RES_hhdet_in_new!J59:J60))</f>
        <v>1348.2863938461687</v>
      </c>
      <c r="K58" s="157">
        <f>IF(SUM(RES_hhdet_in_fec!K59:K60)=0,0,SUM(RES_hhdet_in_fec!K59:K60)/0.086*1000000/SUM(RES_hhdet_in_new!K59:K60))</f>
        <v>1375.7958313253694</v>
      </c>
      <c r="L58" s="157">
        <f>IF(SUM(RES_hhdet_in_fec!L59:L60)=0,0,SUM(RES_hhdet_in_fec!L59:L60)/0.086*1000000/SUM(RES_hhdet_in_new!L59:L60))</f>
        <v>1439.6116416971854</v>
      </c>
      <c r="M58" s="157">
        <f>IF(SUM(RES_hhdet_in_fec!M59:M60)=0,0,SUM(RES_hhdet_in_fec!M59:M60)/0.086*1000000/SUM(RES_hhdet_in_new!M59:M60))</f>
        <v>1439.9564387664857</v>
      </c>
      <c r="N58" s="157">
        <f>IF(SUM(RES_hhdet_in_fec!N59:N60)=0,0,SUM(RES_hhdet_in_fec!N59:N60)/0.086*1000000/SUM(RES_hhdet_in_new!N59:N60))</f>
        <v>1371.2785714230049</v>
      </c>
      <c r="O58" s="157">
        <f>IF(SUM(RES_hhdet_in_fec!O59:O60)=0,0,SUM(RES_hhdet_in_fec!O59:O60)/0.086*1000000/SUM(RES_hhdet_in_new!O59:O60))</f>
        <v>1244.4956166160132</v>
      </c>
      <c r="P58" s="157">
        <f>IF(SUM(RES_hhdet_in_fec!P59:P60)=0,0,SUM(RES_hhdet_in_fec!P59:P60)/0.086*1000000/SUM(RES_hhdet_in_new!P59:P60))</f>
        <v>1185.8524019112738</v>
      </c>
      <c r="Q58" s="157">
        <f>IF(SUM(RES_hhdet_in_fec!Q59:Q60)=0,0,SUM(RES_hhdet_in_fec!Q59:Q60)/0.086*1000000/SUM(RES_hhdet_in_new!Q59:Q60))</f>
        <v>1248.3342208491101</v>
      </c>
    </row>
    <row r="59" spans="1:17" ht="12" customHeight="1" x14ac:dyDescent="0.25">
      <c r="A59" s="23" t="s">
        <v>57</v>
      </c>
      <c r="B59" s="156"/>
      <c r="C59" s="156">
        <f>IF(RES_hhdet_in_fec!C59=0,0,RES_hhdet_in_fec!C59/0.086*1000000/RES_hhdet_in_new!C59)</f>
        <v>0</v>
      </c>
      <c r="D59" s="156">
        <f>IF(RES_hhdet_in_fec!D59=0,0,RES_hhdet_in_fec!D59/0.086*1000000/RES_hhdet_in_new!D59)</f>
        <v>0</v>
      </c>
      <c r="E59" s="156">
        <f>IF(RES_hhdet_in_fec!E59=0,0,RES_hhdet_in_fec!E59/0.086*1000000/RES_hhdet_in_new!E59)</f>
        <v>0</v>
      </c>
      <c r="F59" s="156">
        <f>IF(RES_hhdet_in_fec!F59=0,0,RES_hhdet_in_fec!F59/0.086*1000000/RES_hhdet_in_new!F59)</f>
        <v>0</v>
      </c>
      <c r="G59" s="156">
        <f>IF(RES_hhdet_in_fec!G59=0,0,RES_hhdet_in_fec!G59/0.086*1000000/RES_hhdet_in_new!G59)</f>
        <v>0</v>
      </c>
      <c r="H59" s="156">
        <f>IF(RES_hhdet_in_fec!H59=0,0,RES_hhdet_in_fec!H59/0.086*1000000/RES_hhdet_in_new!H59)</f>
        <v>0</v>
      </c>
      <c r="I59" s="156">
        <f>IF(RES_hhdet_in_fec!I59=0,0,RES_hhdet_in_fec!I59/0.086*1000000/RES_hhdet_in_new!I59)</f>
        <v>0</v>
      </c>
      <c r="J59" s="156">
        <f>IF(RES_hhdet_in_fec!J59=0,0,RES_hhdet_in_fec!J59/0.086*1000000/RES_hhdet_in_new!J59)</f>
        <v>0</v>
      </c>
      <c r="K59" s="156">
        <f>IF(RES_hhdet_in_fec!K59=0,0,RES_hhdet_in_fec!K59/0.086*1000000/RES_hhdet_in_new!K59)</f>
        <v>0</v>
      </c>
      <c r="L59" s="156">
        <f>IF(RES_hhdet_in_fec!L59=0,0,RES_hhdet_in_fec!L59/0.086*1000000/RES_hhdet_in_new!L59)</f>
        <v>0</v>
      </c>
      <c r="M59" s="156">
        <f>IF(RES_hhdet_in_fec!M59=0,0,RES_hhdet_in_fec!M59/0.086*1000000/RES_hhdet_in_new!M59)</f>
        <v>0</v>
      </c>
      <c r="N59" s="156">
        <f>IF(RES_hhdet_in_fec!N59=0,0,RES_hhdet_in_fec!N59/0.086*1000000/RES_hhdet_in_new!N59)</f>
        <v>0</v>
      </c>
      <c r="O59" s="156">
        <f>IF(RES_hhdet_in_fec!O59=0,0,RES_hhdet_in_fec!O59/0.086*1000000/RES_hhdet_in_new!O59)</f>
        <v>0</v>
      </c>
      <c r="P59" s="156">
        <f>IF(RES_hhdet_in_fec!P59=0,0,RES_hhdet_in_fec!P59/0.086*1000000/RES_hhdet_in_new!P59)</f>
        <v>0</v>
      </c>
      <c r="Q59" s="156">
        <f>IF(RES_hhdet_in_fec!Q59=0,0,RES_hhdet_in_fec!Q59/0.086*1000000/RES_hhdet_in_new!Q59)</f>
        <v>0</v>
      </c>
    </row>
    <row r="60" spans="1:17" ht="12" customHeight="1" x14ac:dyDescent="0.25">
      <c r="A60" s="29" t="s">
        <v>140</v>
      </c>
      <c r="B60" s="57"/>
      <c r="C60" s="57">
        <f>IF(RES_hhdet_in_fec!C60=0,0,RES_hhdet_in_fec!C60/0.086*1000000/RES_hhdet_in_new!C60)</f>
        <v>1012.6315118565174</v>
      </c>
      <c r="D60" s="57">
        <f>IF(RES_hhdet_in_fec!D60=0,0,RES_hhdet_in_fec!D60/0.086*1000000/RES_hhdet_in_new!D60)</f>
        <v>1018.5859324682531</v>
      </c>
      <c r="E60" s="57">
        <f>IF(RES_hhdet_in_fec!E60=0,0,RES_hhdet_in_fec!E60/0.086*1000000/RES_hhdet_in_new!E60)</f>
        <v>1194.8089427013535</v>
      </c>
      <c r="F60" s="57">
        <f>IF(RES_hhdet_in_fec!F60=0,0,RES_hhdet_in_fec!F60/0.086*1000000/RES_hhdet_in_new!F60)</f>
        <v>1203.4075805537425</v>
      </c>
      <c r="G60" s="57">
        <f>IF(RES_hhdet_in_fec!G60=0,0,RES_hhdet_in_fec!G60/0.086*1000000/RES_hhdet_in_new!G60)</f>
        <v>1161.1104939576576</v>
      </c>
      <c r="H60" s="57">
        <f>IF(RES_hhdet_in_fec!H60=0,0,RES_hhdet_in_fec!H60/0.086*1000000/RES_hhdet_in_new!H60)</f>
        <v>1280.4088790879946</v>
      </c>
      <c r="I60" s="57">
        <f>IF(RES_hhdet_in_fec!I60=0,0,RES_hhdet_in_fec!I60/0.086*1000000/RES_hhdet_in_new!I60)</f>
        <v>1384.3164234547287</v>
      </c>
      <c r="J60" s="57">
        <f>IF(RES_hhdet_in_fec!J60=0,0,RES_hhdet_in_fec!J60/0.086*1000000/RES_hhdet_in_new!J60)</f>
        <v>1348.2863938461687</v>
      </c>
      <c r="K60" s="57">
        <f>IF(RES_hhdet_in_fec!K60=0,0,RES_hhdet_in_fec!K60/0.086*1000000/RES_hhdet_in_new!K60)</f>
        <v>1375.7958313253694</v>
      </c>
      <c r="L60" s="57">
        <f>IF(RES_hhdet_in_fec!L60=0,0,RES_hhdet_in_fec!L60/0.086*1000000/RES_hhdet_in_new!L60)</f>
        <v>1439.6116416971854</v>
      </c>
      <c r="M60" s="57">
        <f>IF(RES_hhdet_in_fec!M60=0,0,RES_hhdet_in_fec!M60/0.086*1000000/RES_hhdet_in_new!M60)</f>
        <v>1439.9564387664857</v>
      </c>
      <c r="N60" s="57">
        <f>IF(RES_hhdet_in_fec!N60=0,0,RES_hhdet_in_fec!N60/0.086*1000000/RES_hhdet_in_new!N60)</f>
        <v>1371.2785714230049</v>
      </c>
      <c r="O60" s="57">
        <f>IF(RES_hhdet_in_fec!O60=0,0,RES_hhdet_in_fec!O60/0.086*1000000/RES_hhdet_in_new!O60)</f>
        <v>1244.4956166160132</v>
      </c>
      <c r="P60" s="57">
        <f>IF(RES_hhdet_in_fec!P60=0,0,RES_hhdet_in_fec!P60/0.086*1000000/RES_hhdet_in_new!P60)</f>
        <v>1185.8524019112738</v>
      </c>
      <c r="Q60" s="57">
        <f>IF(RES_hhdet_in_fec!Q60=0,0,RES_hhdet_in_fec!Q60/0.086*1000000/RES_hhdet_in_new!Q60)</f>
        <v>1248.3342208491101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51">SUM(C63,C66,C68,C77)</f>
        <v>0</v>
      </c>
      <c r="D62" s="168">
        <f t="shared" ref="D62" si="52">SUM(D63,D66,D68,D77)</f>
        <v>0</v>
      </c>
      <c r="E62" s="168">
        <f t="shared" ref="E62" si="53">SUM(E63,E66,E68,E77)</f>
        <v>0</v>
      </c>
      <c r="F62" s="168">
        <f t="shared" ref="F62" si="54">SUM(F63,F66,F68,F77)</f>
        <v>0</v>
      </c>
      <c r="G62" s="168">
        <f t="shared" ref="G62" si="55">SUM(G63,G66,G68,G77)</f>
        <v>0</v>
      </c>
      <c r="H62" s="168">
        <f t="shared" ref="H62" si="56">SUM(H63,H66,H68,H77)</f>
        <v>0</v>
      </c>
      <c r="I62" s="168">
        <f t="shared" ref="I62" si="57">SUM(I63,I66,I68,I77)</f>
        <v>0</v>
      </c>
      <c r="J62" s="168">
        <f t="shared" ref="J62" si="58">SUM(J63,J66,J68,J77)</f>
        <v>0</v>
      </c>
      <c r="K62" s="168">
        <f t="shared" ref="K62" si="59">SUM(K63,K66,K68,K77)</f>
        <v>0</v>
      </c>
      <c r="L62" s="168">
        <f t="shared" ref="L62" si="60">SUM(L63,L66,L68,L77)</f>
        <v>0</v>
      </c>
      <c r="M62" s="168">
        <f t="shared" ref="M62" si="61">SUM(M63,M66,M68,M77)</f>
        <v>0</v>
      </c>
      <c r="N62" s="168">
        <f t="shared" ref="N62" si="62">SUM(N63,N66,N68,N77)</f>
        <v>0</v>
      </c>
      <c r="O62" s="168">
        <f t="shared" ref="O62" si="63">SUM(O63,O66,O68,O77)</f>
        <v>0</v>
      </c>
      <c r="P62" s="168">
        <f t="shared" ref="P62" si="64">SUM(P63,P66,P68,P77)</f>
        <v>0</v>
      </c>
      <c r="Q62" s="168">
        <f t="shared" ref="Q62" si="65">SUM(Q63,Q66,Q68,Q77)</f>
        <v>0</v>
      </c>
    </row>
    <row r="63" spans="1:17" ht="12.95" customHeight="1" x14ac:dyDescent="0.25">
      <c r="A63" s="158" t="s">
        <v>65</v>
      </c>
      <c r="B63" s="157"/>
      <c r="C63" s="157">
        <f t="shared" ref="C63:Q63" si="66">SUM(C64:C65)</f>
        <v>0</v>
      </c>
      <c r="D63" s="157">
        <f t="shared" si="66"/>
        <v>0</v>
      </c>
      <c r="E63" s="157">
        <f t="shared" si="66"/>
        <v>0</v>
      </c>
      <c r="F63" s="157">
        <f t="shared" si="66"/>
        <v>0</v>
      </c>
      <c r="G63" s="157">
        <f t="shared" si="66"/>
        <v>0</v>
      </c>
      <c r="H63" s="157">
        <f t="shared" si="66"/>
        <v>0</v>
      </c>
      <c r="I63" s="157">
        <f t="shared" si="66"/>
        <v>0</v>
      </c>
      <c r="J63" s="157">
        <f t="shared" si="66"/>
        <v>0</v>
      </c>
      <c r="K63" s="157">
        <f t="shared" si="66"/>
        <v>0</v>
      </c>
      <c r="L63" s="157">
        <f t="shared" si="66"/>
        <v>0</v>
      </c>
      <c r="M63" s="157">
        <f t="shared" si="66"/>
        <v>0</v>
      </c>
      <c r="N63" s="157">
        <f t="shared" si="66"/>
        <v>0</v>
      </c>
      <c r="O63" s="157">
        <f t="shared" si="66"/>
        <v>0</v>
      </c>
      <c r="P63" s="157">
        <f t="shared" si="66"/>
        <v>0</v>
      </c>
      <c r="Q63" s="157">
        <f t="shared" si="66"/>
        <v>0</v>
      </c>
    </row>
    <row r="64" spans="1:17" ht="12" customHeight="1" x14ac:dyDescent="0.25">
      <c r="A64" s="23" t="s">
        <v>161</v>
      </c>
      <c r="B64" s="156"/>
      <c r="C64" s="156">
        <f>IF(RES_hhdet_in_fec!C64=0,0,RES_hhdet_in_fec!C64/0.086*1000000/RES_hhdet_in_new!C64)</f>
        <v>0</v>
      </c>
      <c r="D64" s="156">
        <f>IF(RES_hhdet_in_fec!D64=0,0,RES_hhdet_in_fec!D64/0.086*1000000/RES_hhdet_in_new!D64)</f>
        <v>0</v>
      </c>
      <c r="E64" s="156">
        <f>IF(RES_hhdet_in_fec!E64=0,0,RES_hhdet_in_fec!E64/0.086*1000000/RES_hhdet_in_new!E64)</f>
        <v>0</v>
      </c>
      <c r="F64" s="156">
        <f>IF(RES_hhdet_in_fec!F64=0,0,RES_hhdet_in_fec!F64/0.086*1000000/RES_hhdet_in_new!F64)</f>
        <v>0</v>
      </c>
      <c r="G64" s="156">
        <f>IF(RES_hhdet_in_fec!G64=0,0,RES_hhdet_in_fec!G64/0.086*1000000/RES_hhdet_in_new!G64)</f>
        <v>0</v>
      </c>
      <c r="H64" s="156">
        <f>IF(RES_hhdet_in_fec!H64=0,0,RES_hhdet_in_fec!H64/0.086*1000000/RES_hhdet_in_new!H64)</f>
        <v>0</v>
      </c>
      <c r="I64" s="156">
        <f>IF(RES_hhdet_in_fec!I64=0,0,RES_hhdet_in_fec!I64/0.086*1000000/RES_hhdet_in_new!I64)</f>
        <v>0</v>
      </c>
      <c r="J64" s="156">
        <f>IF(RES_hhdet_in_fec!J64=0,0,RES_hhdet_in_fec!J64/0.086*1000000/RES_hhdet_in_new!J64)</f>
        <v>0</v>
      </c>
      <c r="K64" s="156">
        <f>IF(RES_hhdet_in_fec!K64=0,0,RES_hhdet_in_fec!K64/0.086*1000000/RES_hhdet_in_new!K64)</f>
        <v>0</v>
      </c>
      <c r="L64" s="156">
        <f>IF(RES_hhdet_in_fec!L64=0,0,RES_hhdet_in_fec!L64/0.086*1000000/RES_hhdet_in_new!L64)</f>
        <v>0</v>
      </c>
      <c r="M64" s="156">
        <f>IF(RES_hhdet_in_fec!M64=0,0,RES_hhdet_in_fec!M64/0.086*1000000/RES_hhdet_in_new!M64)</f>
        <v>0</v>
      </c>
      <c r="N64" s="156">
        <f>IF(RES_hhdet_in_fec!N64=0,0,RES_hhdet_in_fec!N64/0.086*1000000/RES_hhdet_in_new!N64)</f>
        <v>0</v>
      </c>
      <c r="O64" s="156">
        <f>IF(RES_hhdet_in_fec!O64=0,0,RES_hhdet_in_fec!O64/0.086*1000000/RES_hhdet_in_new!O64)</f>
        <v>0</v>
      </c>
      <c r="P64" s="156">
        <f>IF(RES_hhdet_in_fec!P64=0,0,RES_hhdet_in_fec!P64/0.086*1000000/RES_hhdet_in_new!P64)</f>
        <v>0</v>
      </c>
      <c r="Q64" s="156">
        <f>IF(RES_hhdet_in_fec!Q64=0,0,RES_hhdet_in_fec!Q64/0.086*1000000/RES_hhdet_in_new!Q64)</f>
        <v>0</v>
      </c>
    </row>
    <row r="65" spans="1:17" ht="12" customHeight="1" x14ac:dyDescent="0.25">
      <c r="A65" s="23" t="s">
        <v>60</v>
      </c>
      <c r="B65" s="156"/>
      <c r="C65" s="156">
        <f>IF(RES_hhdet_in_fec!C65=0,0,RES_hhdet_in_fec!C65/0.086*1000000/RES_hhdet_in_new!C64)</f>
        <v>0</v>
      </c>
      <c r="D65" s="156">
        <f>IF(RES_hhdet_in_fec!D65=0,0,RES_hhdet_in_fec!D65/0.086*1000000/RES_hhdet_in_new!D64)</f>
        <v>0</v>
      </c>
      <c r="E65" s="156">
        <f>IF(RES_hhdet_in_fec!E65=0,0,RES_hhdet_in_fec!E65/0.086*1000000/RES_hhdet_in_new!E64)</f>
        <v>0</v>
      </c>
      <c r="F65" s="156">
        <f>IF(RES_hhdet_in_fec!F65=0,0,RES_hhdet_in_fec!F65/0.086*1000000/RES_hhdet_in_new!F64)</f>
        <v>0</v>
      </c>
      <c r="G65" s="156">
        <f>IF(RES_hhdet_in_fec!G65=0,0,RES_hhdet_in_fec!G65/0.086*1000000/RES_hhdet_in_new!G64)</f>
        <v>0</v>
      </c>
      <c r="H65" s="156">
        <f>IF(RES_hhdet_in_fec!H65=0,0,RES_hhdet_in_fec!H65/0.086*1000000/RES_hhdet_in_new!H64)</f>
        <v>0</v>
      </c>
      <c r="I65" s="156">
        <f>IF(RES_hhdet_in_fec!I65=0,0,RES_hhdet_in_fec!I65/0.086*1000000/RES_hhdet_in_new!I64)</f>
        <v>0</v>
      </c>
      <c r="J65" s="156">
        <f>IF(RES_hhdet_in_fec!J65=0,0,RES_hhdet_in_fec!J65/0.086*1000000/RES_hhdet_in_new!J64)</f>
        <v>0</v>
      </c>
      <c r="K65" s="156">
        <f>IF(RES_hhdet_in_fec!K65=0,0,RES_hhdet_in_fec!K65/0.086*1000000/RES_hhdet_in_new!K64)</f>
        <v>0</v>
      </c>
      <c r="L65" s="156">
        <f>IF(RES_hhdet_in_fec!L65=0,0,RES_hhdet_in_fec!L65/0.086*1000000/RES_hhdet_in_new!L64)</f>
        <v>0</v>
      </c>
      <c r="M65" s="156">
        <f>IF(RES_hhdet_in_fec!M65=0,0,RES_hhdet_in_fec!M65/0.086*1000000/RES_hhdet_in_new!M64)</f>
        <v>0</v>
      </c>
      <c r="N65" s="156">
        <f>IF(RES_hhdet_in_fec!N65=0,0,RES_hhdet_in_fec!N65/0.086*1000000/RES_hhdet_in_new!N64)</f>
        <v>0</v>
      </c>
      <c r="O65" s="156">
        <f>IF(RES_hhdet_in_fec!O65=0,0,RES_hhdet_in_fec!O65/0.086*1000000/RES_hhdet_in_new!O64)</f>
        <v>0</v>
      </c>
      <c r="P65" s="156">
        <f>IF(RES_hhdet_in_fec!P65=0,0,RES_hhdet_in_fec!P65/0.086*1000000/RES_hhdet_in_new!P64)</f>
        <v>0</v>
      </c>
      <c r="Q65" s="156">
        <f>IF(RES_hhdet_in_fec!Q65=0,0,RES_hhdet_in_fec!Q65/0.086*1000000/RES_hhdet_in_new!Q64)</f>
        <v>0</v>
      </c>
    </row>
    <row r="66" spans="1:17" ht="12.95" customHeight="1" x14ac:dyDescent="0.25">
      <c r="A66" s="158" t="s">
        <v>112</v>
      </c>
      <c r="B66" s="157"/>
      <c r="C66" s="157">
        <f t="shared" ref="C66:Q66" si="67">C67</f>
        <v>0</v>
      </c>
      <c r="D66" s="157">
        <f t="shared" si="67"/>
        <v>0</v>
      </c>
      <c r="E66" s="157">
        <f t="shared" si="67"/>
        <v>0</v>
      </c>
      <c r="F66" s="157">
        <f t="shared" si="67"/>
        <v>0</v>
      </c>
      <c r="G66" s="157">
        <f t="shared" si="67"/>
        <v>0</v>
      </c>
      <c r="H66" s="157">
        <f t="shared" si="67"/>
        <v>0</v>
      </c>
      <c r="I66" s="157">
        <f t="shared" si="67"/>
        <v>0</v>
      </c>
      <c r="J66" s="157">
        <f t="shared" si="67"/>
        <v>0</v>
      </c>
      <c r="K66" s="157">
        <f t="shared" si="67"/>
        <v>0</v>
      </c>
      <c r="L66" s="157">
        <f t="shared" si="67"/>
        <v>0</v>
      </c>
      <c r="M66" s="157">
        <f t="shared" si="67"/>
        <v>0</v>
      </c>
      <c r="N66" s="157">
        <f t="shared" si="67"/>
        <v>0</v>
      </c>
      <c r="O66" s="157">
        <f t="shared" si="67"/>
        <v>0</v>
      </c>
      <c r="P66" s="157">
        <f t="shared" si="67"/>
        <v>0</v>
      </c>
      <c r="Q66" s="157">
        <f t="shared" si="67"/>
        <v>0</v>
      </c>
    </row>
    <row r="67" spans="1:17" ht="12" customHeight="1" x14ac:dyDescent="0.25">
      <c r="A67" s="23" t="s">
        <v>60</v>
      </c>
      <c r="B67" s="156"/>
      <c r="C67" s="156">
        <f>IF(RES_hhdet_in_fec!C67=0,0,RES_hhdet_in_fec!C67/0.086*1000000/RES_hhdet_in_new!C67)</f>
        <v>0</v>
      </c>
      <c r="D67" s="156">
        <f>IF(RES_hhdet_in_fec!D67=0,0,RES_hhdet_in_fec!D67/0.086*1000000/RES_hhdet_in_new!D67)</f>
        <v>0</v>
      </c>
      <c r="E67" s="156">
        <f>IF(RES_hhdet_in_fec!E67=0,0,RES_hhdet_in_fec!E67/0.086*1000000/RES_hhdet_in_new!E67)</f>
        <v>0</v>
      </c>
      <c r="F67" s="156">
        <f>IF(RES_hhdet_in_fec!F67=0,0,RES_hhdet_in_fec!F67/0.086*1000000/RES_hhdet_in_new!F67)</f>
        <v>0</v>
      </c>
      <c r="G67" s="156">
        <f>IF(RES_hhdet_in_fec!G67=0,0,RES_hhdet_in_fec!G67/0.086*1000000/RES_hhdet_in_new!G67)</f>
        <v>0</v>
      </c>
      <c r="H67" s="156">
        <f>IF(RES_hhdet_in_fec!H67=0,0,RES_hhdet_in_fec!H67/0.086*1000000/RES_hhdet_in_new!H67)</f>
        <v>0</v>
      </c>
      <c r="I67" s="156">
        <f>IF(RES_hhdet_in_fec!I67=0,0,RES_hhdet_in_fec!I67/0.086*1000000/RES_hhdet_in_new!I67)</f>
        <v>0</v>
      </c>
      <c r="J67" s="156">
        <f>IF(RES_hhdet_in_fec!J67=0,0,RES_hhdet_in_fec!J67/0.086*1000000/RES_hhdet_in_new!J67)</f>
        <v>0</v>
      </c>
      <c r="K67" s="156">
        <f>IF(RES_hhdet_in_fec!K67=0,0,RES_hhdet_in_fec!K67/0.086*1000000/RES_hhdet_in_new!K67)</f>
        <v>0</v>
      </c>
      <c r="L67" s="156">
        <f>IF(RES_hhdet_in_fec!L67=0,0,RES_hhdet_in_fec!L67/0.086*1000000/RES_hhdet_in_new!L67)</f>
        <v>0</v>
      </c>
      <c r="M67" s="156">
        <f>IF(RES_hhdet_in_fec!M67=0,0,RES_hhdet_in_fec!M67/0.086*1000000/RES_hhdet_in_new!M67)</f>
        <v>0</v>
      </c>
      <c r="N67" s="156">
        <f>IF(RES_hhdet_in_fec!N67=0,0,RES_hhdet_in_fec!N67/0.086*1000000/RES_hhdet_in_new!N67)</f>
        <v>0</v>
      </c>
      <c r="O67" s="156">
        <f>IF(RES_hhdet_in_fec!O67=0,0,RES_hhdet_in_fec!O67/0.086*1000000/RES_hhdet_in_new!O67)</f>
        <v>0</v>
      </c>
      <c r="P67" s="156">
        <f>IF(RES_hhdet_in_fec!P67=0,0,RES_hhdet_in_fec!P67/0.086*1000000/RES_hhdet_in_new!P67)</f>
        <v>0</v>
      </c>
      <c r="Q67" s="156">
        <f>IF(RES_hhdet_in_fec!Q67=0,0,RES_hhdet_in_fec!Q67/0.086*1000000/RES_hhdet_in_new!Q67)</f>
        <v>0</v>
      </c>
    </row>
    <row r="68" spans="1:17" ht="12" customHeight="1" x14ac:dyDescent="0.25">
      <c r="A68" s="158" t="s">
        <v>63</v>
      </c>
      <c r="B68" s="157"/>
      <c r="C68" s="157">
        <f>IF(SUM(RES_hhdet_in_fec!C69:C70,RES_hhdet_in_fec!C73:C74)=0,0,SUM(RES_hhdet_in_fec!C69:C70,RES_hhdet_in_fec!C73:C74)/0.086*1000000/SUM(RES_hhdet_in_new!C69:C70,RES_hhdet_in_new!C73:C74))</f>
        <v>0</v>
      </c>
      <c r="D68" s="157">
        <f>IF(SUM(RES_hhdet_in_fec!D69:D70,RES_hhdet_in_fec!D73:D74)=0,0,SUM(RES_hhdet_in_fec!D69:D70,RES_hhdet_in_fec!D73:D74)/0.086*1000000/SUM(RES_hhdet_in_new!D69:D70,RES_hhdet_in_new!D73:D74))</f>
        <v>0</v>
      </c>
      <c r="E68" s="157">
        <f>IF(SUM(RES_hhdet_in_fec!E69:E70,RES_hhdet_in_fec!E73:E74)=0,0,SUM(RES_hhdet_in_fec!E69:E70,RES_hhdet_in_fec!E73:E74)/0.086*1000000/SUM(RES_hhdet_in_new!E69:E70,RES_hhdet_in_new!E73:E74))</f>
        <v>0</v>
      </c>
      <c r="F68" s="157">
        <f>IF(SUM(RES_hhdet_in_fec!F69:F70,RES_hhdet_in_fec!F73:F74)=0,0,SUM(RES_hhdet_in_fec!F69:F70,RES_hhdet_in_fec!F73:F74)/0.086*1000000/SUM(RES_hhdet_in_new!F69:F70,RES_hhdet_in_new!F73:F74))</f>
        <v>0</v>
      </c>
      <c r="G68" s="157">
        <f>IF(SUM(RES_hhdet_in_fec!G69:G70,RES_hhdet_in_fec!G73:G74)=0,0,SUM(RES_hhdet_in_fec!G69:G70,RES_hhdet_in_fec!G73:G74)/0.086*1000000/SUM(RES_hhdet_in_new!G69:G70,RES_hhdet_in_new!G73:G74))</f>
        <v>0</v>
      </c>
      <c r="H68" s="157">
        <f>IF(SUM(RES_hhdet_in_fec!H69:H70,RES_hhdet_in_fec!H73:H74)=0,0,SUM(RES_hhdet_in_fec!H69:H70,RES_hhdet_in_fec!H73:H74)/0.086*1000000/SUM(RES_hhdet_in_new!H69:H70,RES_hhdet_in_new!H73:H74))</f>
        <v>0</v>
      </c>
      <c r="I68" s="157">
        <f>IF(SUM(RES_hhdet_in_fec!I69:I70,RES_hhdet_in_fec!I73:I74)=0,0,SUM(RES_hhdet_in_fec!I69:I70,RES_hhdet_in_fec!I73:I74)/0.086*1000000/SUM(RES_hhdet_in_new!I69:I70,RES_hhdet_in_new!I73:I74))</f>
        <v>0</v>
      </c>
      <c r="J68" s="157">
        <f>IF(SUM(RES_hhdet_in_fec!J69:J70,RES_hhdet_in_fec!J73:J74)=0,0,SUM(RES_hhdet_in_fec!J69:J70,RES_hhdet_in_fec!J73:J74)/0.086*1000000/SUM(RES_hhdet_in_new!J69:J70,RES_hhdet_in_new!J73:J74))</f>
        <v>0</v>
      </c>
      <c r="K68" s="157">
        <f>IF(SUM(RES_hhdet_in_fec!K69:K70,RES_hhdet_in_fec!K73:K74)=0,0,SUM(RES_hhdet_in_fec!K69:K70,RES_hhdet_in_fec!K73:K74)/0.086*1000000/SUM(RES_hhdet_in_new!K69:K70,RES_hhdet_in_new!K73:K74))</f>
        <v>0</v>
      </c>
      <c r="L68" s="157">
        <f>IF(SUM(RES_hhdet_in_fec!L69:L70,RES_hhdet_in_fec!L73:L74)=0,0,SUM(RES_hhdet_in_fec!L69:L70,RES_hhdet_in_fec!L73:L74)/0.086*1000000/SUM(RES_hhdet_in_new!L69:L70,RES_hhdet_in_new!L73:L74))</f>
        <v>0</v>
      </c>
      <c r="M68" s="157">
        <f>IF(SUM(RES_hhdet_in_fec!M69:M70,RES_hhdet_in_fec!M73:M74)=0,0,SUM(RES_hhdet_in_fec!M69:M70,RES_hhdet_in_fec!M73:M74)/0.086*1000000/SUM(RES_hhdet_in_new!M69:M70,RES_hhdet_in_new!M73:M74))</f>
        <v>0</v>
      </c>
      <c r="N68" s="157">
        <f>IF(SUM(RES_hhdet_in_fec!N69:N70,RES_hhdet_in_fec!N73:N74)=0,0,SUM(RES_hhdet_in_fec!N69:N70,RES_hhdet_in_fec!N73:N74)/0.086*1000000/SUM(RES_hhdet_in_new!N69:N70,RES_hhdet_in_new!N73:N74))</f>
        <v>0</v>
      </c>
      <c r="O68" s="157">
        <f>IF(SUM(RES_hhdet_in_fec!O69:O70,RES_hhdet_in_fec!O73:O74)=0,0,SUM(RES_hhdet_in_fec!O69:O70,RES_hhdet_in_fec!O73:O74)/0.086*1000000/SUM(RES_hhdet_in_new!O69:O70,RES_hhdet_in_new!O73:O74))</f>
        <v>0</v>
      </c>
      <c r="P68" s="157">
        <f>IF(SUM(RES_hhdet_in_fec!P69:P70,RES_hhdet_in_fec!P73:P74)=0,0,SUM(RES_hhdet_in_fec!P69:P70,RES_hhdet_in_fec!P73:P74)/0.086*1000000/SUM(RES_hhdet_in_new!P69:P70,RES_hhdet_in_new!P73:P74))</f>
        <v>0</v>
      </c>
      <c r="Q68" s="157">
        <f>IF(SUM(RES_hhdet_in_fec!Q69:Q70,RES_hhdet_in_fec!Q73:Q74)=0,0,SUM(RES_hhdet_in_fec!Q69:Q70,RES_hhdet_in_fec!Q73:Q74)/0.086*1000000/SUM(RES_hhdet_in_new!Q69:Q70,RES_hhdet_in_new!Q73:Q74))</f>
        <v>0</v>
      </c>
    </row>
    <row r="69" spans="1:17" ht="12" customHeight="1" x14ac:dyDescent="0.25">
      <c r="A69" s="167" t="s">
        <v>160</v>
      </c>
      <c r="B69" s="132"/>
      <c r="C69" s="132">
        <f>IF(RES_hhdet_in_fec!C69=0,0,RES_hhdet_in_fec!C69/0.086*1000000/RES_hhdet_in_new!C69)</f>
        <v>0</v>
      </c>
      <c r="D69" s="132">
        <f>IF(RES_hhdet_in_fec!D69=0,0,RES_hhdet_in_fec!D69/0.086*1000000/RES_hhdet_in_new!D69)</f>
        <v>0</v>
      </c>
      <c r="E69" s="132">
        <f>IF(RES_hhdet_in_fec!E69=0,0,RES_hhdet_in_fec!E69/0.086*1000000/RES_hhdet_in_new!E69)</f>
        <v>0</v>
      </c>
      <c r="F69" s="132">
        <f>IF(RES_hhdet_in_fec!F69=0,0,RES_hhdet_in_fec!F69/0.086*1000000/RES_hhdet_in_new!F69)</f>
        <v>0</v>
      </c>
      <c r="G69" s="132">
        <f>IF(RES_hhdet_in_fec!G69=0,0,RES_hhdet_in_fec!G69/0.086*1000000/RES_hhdet_in_new!G69)</f>
        <v>0</v>
      </c>
      <c r="H69" s="132">
        <f>IF(RES_hhdet_in_fec!H69=0,0,RES_hhdet_in_fec!H69/0.086*1000000/RES_hhdet_in_new!H69)</f>
        <v>0</v>
      </c>
      <c r="I69" s="132">
        <f>IF(RES_hhdet_in_fec!I69=0,0,RES_hhdet_in_fec!I69/0.086*1000000/RES_hhdet_in_new!I69)</f>
        <v>0</v>
      </c>
      <c r="J69" s="132">
        <f>IF(RES_hhdet_in_fec!J69=0,0,RES_hhdet_in_fec!J69/0.086*1000000/RES_hhdet_in_new!J69)</f>
        <v>0</v>
      </c>
      <c r="K69" s="132">
        <f>IF(RES_hhdet_in_fec!K69=0,0,RES_hhdet_in_fec!K69/0.086*1000000/RES_hhdet_in_new!K69)</f>
        <v>0</v>
      </c>
      <c r="L69" s="132">
        <f>IF(RES_hhdet_in_fec!L69=0,0,RES_hhdet_in_fec!L69/0.086*1000000/RES_hhdet_in_new!L69)</f>
        <v>0</v>
      </c>
      <c r="M69" s="132">
        <f>IF(RES_hhdet_in_fec!M69=0,0,RES_hhdet_in_fec!M69/0.086*1000000/RES_hhdet_in_new!M69)</f>
        <v>0</v>
      </c>
      <c r="N69" s="132">
        <f>IF(RES_hhdet_in_fec!N69=0,0,RES_hhdet_in_fec!N69/0.086*1000000/RES_hhdet_in_new!N69)</f>
        <v>0</v>
      </c>
      <c r="O69" s="132">
        <f>IF(RES_hhdet_in_fec!O69=0,0,RES_hhdet_in_fec!O69/0.086*1000000/RES_hhdet_in_new!O69)</f>
        <v>0</v>
      </c>
      <c r="P69" s="132">
        <f>IF(RES_hhdet_in_fec!P69=0,0,RES_hhdet_in_fec!P69/0.086*1000000/RES_hhdet_in_new!P69)</f>
        <v>0</v>
      </c>
      <c r="Q69" s="132">
        <f>IF(RES_hhdet_in_fec!Q69=0,0,RES_hhdet_in_fec!Q69/0.086*1000000/RES_hhdet_in_new!Q69)</f>
        <v>0</v>
      </c>
    </row>
    <row r="70" spans="1:17" ht="12" customHeight="1" x14ac:dyDescent="0.25">
      <c r="A70" s="167" t="s">
        <v>159</v>
      </c>
      <c r="B70" s="132"/>
      <c r="C70" s="132">
        <f>IF(RES_hhdet_in_fec!C70=0,0,RES_hhdet_in_fec!C70/0.086*1000000/RES_hhdet_in_new!C70)</f>
        <v>0</v>
      </c>
      <c r="D70" s="132">
        <f>IF(RES_hhdet_in_fec!D70=0,0,RES_hhdet_in_fec!D70/0.086*1000000/RES_hhdet_in_new!D70)</f>
        <v>0</v>
      </c>
      <c r="E70" s="132">
        <f>IF(RES_hhdet_in_fec!E70=0,0,RES_hhdet_in_fec!E70/0.086*1000000/RES_hhdet_in_new!E70)</f>
        <v>0</v>
      </c>
      <c r="F70" s="132">
        <f>IF(RES_hhdet_in_fec!F70=0,0,RES_hhdet_in_fec!F70/0.086*1000000/RES_hhdet_in_new!F70)</f>
        <v>0</v>
      </c>
      <c r="G70" s="132">
        <f>IF(RES_hhdet_in_fec!G70=0,0,RES_hhdet_in_fec!G70/0.086*1000000/RES_hhdet_in_new!G70)</f>
        <v>0</v>
      </c>
      <c r="H70" s="132">
        <f>IF(RES_hhdet_in_fec!H70=0,0,RES_hhdet_in_fec!H70/0.086*1000000/RES_hhdet_in_new!H70)</f>
        <v>0</v>
      </c>
      <c r="I70" s="132">
        <f>IF(RES_hhdet_in_fec!I70=0,0,RES_hhdet_in_fec!I70/0.086*1000000/RES_hhdet_in_new!I70)</f>
        <v>0</v>
      </c>
      <c r="J70" s="132">
        <f>IF(RES_hhdet_in_fec!J70=0,0,RES_hhdet_in_fec!J70/0.086*1000000/RES_hhdet_in_new!J70)</f>
        <v>0</v>
      </c>
      <c r="K70" s="132">
        <f>IF(RES_hhdet_in_fec!K70=0,0,RES_hhdet_in_fec!K70/0.086*1000000/RES_hhdet_in_new!K70)</f>
        <v>0</v>
      </c>
      <c r="L70" s="132">
        <f>IF(RES_hhdet_in_fec!L70=0,0,RES_hhdet_in_fec!L70/0.086*1000000/RES_hhdet_in_new!L70)</f>
        <v>0</v>
      </c>
      <c r="M70" s="132">
        <f>IF(RES_hhdet_in_fec!M70=0,0,RES_hhdet_in_fec!M70/0.086*1000000/RES_hhdet_in_new!M70)</f>
        <v>0</v>
      </c>
      <c r="N70" s="132">
        <f>IF(RES_hhdet_in_fec!N70=0,0,RES_hhdet_in_fec!N70/0.086*1000000/RES_hhdet_in_new!N70)</f>
        <v>0</v>
      </c>
      <c r="O70" s="132">
        <f>IF(RES_hhdet_in_fec!O70=0,0,RES_hhdet_in_fec!O70/0.086*1000000/RES_hhdet_in_new!O70)</f>
        <v>0</v>
      </c>
      <c r="P70" s="132">
        <f>IF(RES_hhdet_in_fec!P70=0,0,RES_hhdet_in_fec!P70/0.086*1000000/RES_hhdet_in_new!P70)</f>
        <v>0</v>
      </c>
      <c r="Q70" s="132">
        <f>IF(RES_hhdet_in_fec!Q70=0,0,RES_hhdet_in_fec!Q70/0.086*1000000/RES_hhdet_in_new!Q70)</f>
        <v>0</v>
      </c>
    </row>
    <row r="71" spans="1:17" ht="12" customHeight="1" x14ac:dyDescent="0.25">
      <c r="A71" s="166" t="s">
        <v>109</v>
      </c>
      <c r="B71" s="165"/>
      <c r="C71" s="165">
        <f>IF(RES_hhdet_in_fec!C71=0,0,RES_hhdet_in_fec!C71/0.086*1000000/RES_hhdet_in_new!C70)</f>
        <v>0</v>
      </c>
      <c r="D71" s="165">
        <f>IF(RES_hhdet_in_fec!D71=0,0,RES_hhdet_in_fec!D71/0.086*1000000/RES_hhdet_in_new!D70)</f>
        <v>0</v>
      </c>
      <c r="E71" s="165">
        <f>IF(RES_hhdet_in_fec!E71=0,0,RES_hhdet_in_fec!E71/0.086*1000000/RES_hhdet_in_new!E70)</f>
        <v>0</v>
      </c>
      <c r="F71" s="165">
        <f>IF(RES_hhdet_in_fec!F71=0,0,RES_hhdet_in_fec!F71/0.086*1000000/RES_hhdet_in_new!F70)</f>
        <v>0</v>
      </c>
      <c r="G71" s="165">
        <f>IF(RES_hhdet_in_fec!G71=0,0,RES_hhdet_in_fec!G71/0.086*1000000/RES_hhdet_in_new!G70)</f>
        <v>0</v>
      </c>
      <c r="H71" s="165">
        <f>IF(RES_hhdet_in_fec!H71=0,0,RES_hhdet_in_fec!H71/0.086*1000000/RES_hhdet_in_new!H70)</f>
        <v>0</v>
      </c>
      <c r="I71" s="165">
        <f>IF(RES_hhdet_in_fec!I71=0,0,RES_hhdet_in_fec!I71/0.086*1000000/RES_hhdet_in_new!I70)</f>
        <v>0</v>
      </c>
      <c r="J71" s="165">
        <f>IF(RES_hhdet_in_fec!J71=0,0,RES_hhdet_in_fec!J71/0.086*1000000/RES_hhdet_in_new!J70)</f>
        <v>0</v>
      </c>
      <c r="K71" s="165">
        <f>IF(RES_hhdet_in_fec!K71=0,0,RES_hhdet_in_fec!K71/0.086*1000000/RES_hhdet_in_new!K70)</f>
        <v>0</v>
      </c>
      <c r="L71" s="165">
        <f>IF(RES_hhdet_in_fec!L71=0,0,RES_hhdet_in_fec!L71/0.086*1000000/RES_hhdet_in_new!L70)</f>
        <v>0</v>
      </c>
      <c r="M71" s="165">
        <f>IF(RES_hhdet_in_fec!M71=0,0,RES_hhdet_in_fec!M71/0.086*1000000/RES_hhdet_in_new!M70)</f>
        <v>0</v>
      </c>
      <c r="N71" s="165">
        <f>IF(RES_hhdet_in_fec!N71=0,0,RES_hhdet_in_fec!N71/0.086*1000000/RES_hhdet_in_new!N70)</f>
        <v>0</v>
      </c>
      <c r="O71" s="165">
        <f>IF(RES_hhdet_in_fec!O71=0,0,RES_hhdet_in_fec!O71/0.086*1000000/RES_hhdet_in_new!O70)</f>
        <v>0</v>
      </c>
      <c r="P71" s="165">
        <f>IF(RES_hhdet_in_fec!P71=0,0,RES_hhdet_in_fec!P71/0.086*1000000/RES_hhdet_in_new!P70)</f>
        <v>0</v>
      </c>
      <c r="Q71" s="165">
        <f>IF(RES_hhdet_in_fec!Q71=0,0,RES_hhdet_in_fec!Q71/0.086*1000000/RES_hhdet_in_new!Q70)</f>
        <v>0</v>
      </c>
    </row>
    <row r="72" spans="1:17" ht="12" customHeight="1" x14ac:dyDescent="0.25">
      <c r="A72" s="147" t="s">
        <v>59</v>
      </c>
      <c r="B72" s="164"/>
      <c r="C72" s="164">
        <f>IF(RES_hhdet_in_fec!C72=0,0,RES_hhdet_in_fec!C72/0.086*1000000/RES_hhdet_in_new!C70)</f>
        <v>0</v>
      </c>
      <c r="D72" s="164">
        <f>IF(RES_hhdet_in_fec!D72=0,0,RES_hhdet_in_fec!D72/0.086*1000000/RES_hhdet_in_new!D70)</f>
        <v>0</v>
      </c>
      <c r="E72" s="164">
        <f>IF(RES_hhdet_in_fec!E72=0,0,RES_hhdet_in_fec!E72/0.086*1000000/RES_hhdet_in_new!E70)</f>
        <v>0</v>
      </c>
      <c r="F72" s="164">
        <f>IF(RES_hhdet_in_fec!F72=0,0,RES_hhdet_in_fec!F72/0.086*1000000/RES_hhdet_in_new!F70)</f>
        <v>0</v>
      </c>
      <c r="G72" s="164">
        <f>IF(RES_hhdet_in_fec!G72=0,0,RES_hhdet_in_fec!G72/0.086*1000000/RES_hhdet_in_new!G70)</f>
        <v>0</v>
      </c>
      <c r="H72" s="164">
        <f>IF(RES_hhdet_in_fec!H72=0,0,RES_hhdet_in_fec!H72/0.086*1000000/RES_hhdet_in_new!H70)</f>
        <v>0</v>
      </c>
      <c r="I72" s="164">
        <f>IF(RES_hhdet_in_fec!I72=0,0,RES_hhdet_in_fec!I72/0.086*1000000/RES_hhdet_in_new!I70)</f>
        <v>0</v>
      </c>
      <c r="J72" s="164">
        <f>IF(RES_hhdet_in_fec!J72=0,0,RES_hhdet_in_fec!J72/0.086*1000000/RES_hhdet_in_new!J70)</f>
        <v>0</v>
      </c>
      <c r="K72" s="164">
        <f>IF(RES_hhdet_in_fec!K72=0,0,RES_hhdet_in_fec!K72/0.086*1000000/RES_hhdet_in_new!K70)</f>
        <v>0</v>
      </c>
      <c r="L72" s="164">
        <f>IF(RES_hhdet_in_fec!L72=0,0,RES_hhdet_in_fec!L72/0.086*1000000/RES_hhdet_in_new!L70)</f>
        <v>0</v>
      </c>
      <c r="M72" s="164">
        <f>IF(RES_hhdet_in_fec!M72=0,0,RES_hhdet_in_fec!M72/0.086*1000000/RES_hhdet_in_new!M70)</f>
        <v>0</v>
      </c>
      <c r="N72" s="164">
        <f>IF(RES_hhdet_in_fec!N72=0,0,RES_hhdet_in_fec!N72/0.086*1000000/RES_hhdet_in_new!N70)</f>
        <v>0</v>
      </c>
      <c r="O72" s="164">
        <f>IF(RES_hhdet_in_fec!O72=0,0,RES_hhdet_in_fec!O72/0.086*1000000/RES_hhdet_in_new!O70)</f>
        <v>0</v>
      </c>
      <c r="P72" s="164">
        <f>IF(RES_hhdet_in_fec!P72=0,0,RES_hhdet_in_fec!P72/0.086*1000000/RES_hhdet_in_new!P70)</f>
        <v>0</v>
      </c>
      <c r="Q72" s="164">
        <f>IF(RES_hhdet_in_fec!Q72=0,0,RES_hhdet_in_fec!Q72/0.086*1000000/RES_hhdet_in_new!Q70)</f>
        <v>0</v>
      </c>
    </row>
    <row r="73" spans="1:17" ht="12" customHeight="1" x14ac:dyDescent="0.25">
      <c r="A73" s="163" t="s">
        <v>142</v>
      </c>
      <c r="B73" s="162"/>
      <c r="C73" s="162">
        <f>IF(RES_hhdet_in_fec!C73=0,0,RES_hhdet_in_fec!C73/0.086*1000000/RES_hhdet_in_new!C73)</f>
        <v>0</v>
      </c>
      <c r="D73" s="162">
        <f>IF(RES_hhdet_in_fec!D73=0,0,RES_hhdet_in_fec!D73/0.086*1000000/RES_hhdet_in_new!D73)</f>
        <v>0</v>
      </c>
      <c r="E73" s="162">
        <f>IF(RES_hhdet_in_fec!E73=0,0,RES_hhdet_in_fec!E73/0.086*1000000/RES_hhdet_in_new!E73)</f>
        <v>0</v>
      </c>
      <c r="F73" s="162">
        <f>IF(RES_hhdet_in_fec!F73=0,0,RES_hhdet_in_fec!F73/0.086*1000000/RES_hhdet_in_new!F73)</f>
        <v>0</v>
      </c>
      <c r="G73" s="162">
        <f>IF(RES_hhdet_in_fec!G73=0,0,RES_hhdet_in_fec!G73/0.086*1000000/RES_hhdet_in_new!G73)</f>
        <v>0</v>
      </c>
      <c r="H73" s="162">
        <f>IF(RES_hhdet_in_fec!H73=0,0,RES_hhdet_in_fec!H73/0.086*1000000/RES_hhdet_in_new!H73)</f>
        <v>0</v>
      </c>
      <c r="I73" s="162">
        <f>IF(RES_hhdet_in_fec!I73=0,0,RES_hhdet_in_fec!I73/0.086*1000000/RES_hhdet_in_new!I73)</f>
        <v>0</v>
      </c>
      <c r="J73" s="162">
        <f>IF(RES_hhdet_in_fec!J73=0,0,RES_hhdet_in_fec!J73/0.086*1000000/RES_hhdet_in_new!J73)</f>
        <v>0</v>
      </c>
      <c r="K73" s="162">
        <f>IF(RES_hhdet_in_fec!K73=0,0,RES_hhdet_in_fec!K73/0.086*1000000/RES_hhdet_in_new!K73)</f>
        <v>0</v>
      </c>
      <c r="L73" s="162">
        <f>IF(RES_hhdet_in_fec!L73=0,0,RES_hhdet_in_fec!L73/0.086*1000000/RES_hhdet_in_new!L73)</f>
        <v>0</v>
      </c>
      <c r="M73" s="162">
        <f>IF(RES_hhdet_in_fec!M73=0,0,RES_hhdet_in_fec!M73/0.086*1000000/RES_hhdet_in_new!M73)</f>
        <v>0</v>
      </c>
      <c r="N73" s="162">
        <f>IF(RES_hhdet_in_fec!N73=0,0,RES_hhdet_in_fec!N73/0.086*1000000/RES_hhdet_in_new!N73)</f>
        <v>0</v>
      </c>
      <c r="O73" s="162">
        <f>IF(RES_hhdet_in_fec!O73=0,0,RES_hhdet_in_fec!O73/0.086*1000000/RES_hhdet_in_new!O73)</f>
        <v>0</v>
      </c>
      <c r="P73" s="162">
        <f>IF(RES_hhdet_in_fec!P73=0,0,RES_hhdet_in_fec!P73/0.086*1000000/RES_hhdet_in_new!P73)</f>
        <v>0</v>
      </c>
      <c r="Q73" s="162">
        <f>IF(RES_hhdet_in_fec!Q73=0,0,RES_hhdet_in_fec!Q73/0.086*1000000/RES_hhdet_in_new!Q73)</f>
        <v>0</v>
      </c>
    </row>
    <row r="74" spans="1:17" ht="12" customHeight="1" x14ac:dyDescent="0.25">
      <c r="A74" s="161" t="s">
        <v>141</v>
      </c>
      <c r="B74" s="160"/>
      <c r="C74" s="160">
        <f>IF(RES_hhdet_in_fec!C74=0,0,RES_hhdet_in_fec!C74/0.086*1000000/RES_hhdet_in_new!C74)</f>
        <v>0</v>
      </c>
      <c r="D74" s="160">
        <f>IF(RES_hhdet_in_fec!D74=0,0,RES_hhdet_in_fec!D74/0.086*1000000/RES_hhdet_in_new!D74)</f>
        <v>0</v>
      </c>
      <c r="E74" s="160">
        <f>IF(RES_hhdet_in_fec!E74=0,0,RES_hhdet_in_fec!E74/0.086*1000000/RES_hhdet_in_new!E74)</f>
        <v>0</v>
      </c>
      <c r="F74" s="160">
        <f>IF(RES_hhdet_in_fec!F74=0,0,RES_hhdet_in_fec!F74/0.086*1000000/RES_hhdet_in_new!F74)</f>
        <v>0</v>
      </c>
      <c r="G74" s="160">
        <f>IF(RES_hhdet_in_fec!G74=0,0,RES_hhdet_in_fec!G74/0.086*1000000/RES_hhdet_in_new!G74)</f>
        <v>0</v>
      </c>
      <c r="H74" s="160">
        <f>IF(RES_hhdet_in_fec!H74=0,0,RES_hhdet_in_fec!H74/0.086*1000000/RES_hhdet_in_new!H74)</f>
        <v>0</v>
      </c>
      <c r="I74" s="160">
        <f>IF(RES_hhdet_in_fec!I74=0,0,RES_hhdet_in_fec!I74/0.086*1000000/RES_hhdet_in_new!I74)</f>
        <v>0</v>
      </c>
      <c r="J74" s="160">
        <f>IF(RES_hhdet_in_fec!J74=0,0,RES_hhdet_in_fec!J74/0.086*1000000/RES_hhdet_in_new!J74)</f>
        <v>0</v>
      </c>
      <c r="K74" s="160">
        <f>IF(RES_hhdet_in_fec!K74=0,0,RES_hhdet_in_fec!K74/0.086*1000000/RES_hhdet_in_new!K74)</f>
        <v>0</v>
      </c>
      <c r="L74" s="160">
        <f>IF(RES_hhdet_in_fec!L74=0,0,RES_hhdet_in_fec!L74/0.086*1000000/RES_hhdet_in_new!L74)</f>
        <v>0</v>
      </c>
      <c r="M74" s="160">
        <f>IF(RES_hhdet_in_fec!M74=0,0,RES_hhdet_in_fec!M74/0.086*1000000/RES_hhdet_in_new!M74)</f>
        <v>0</v>
      </c>
      <c r="N74" s="160">
        <f>IF(RES_hhdet_in_fec!N74=0,0,RES_hhdet_in_fec!N74/0.086*1000000/RES_hhdet_in_new!N74)</f>
        <v>0</v>
      </c>
      <c r="O74" s="160">
        <f>IF(RES_hhdet_in_fec!O74=0,0,RES_hhdet_in_fec!O74/0.086*1000000/RES_hhdet_in_new!O74)</f>
        <v>0</v>
      </c>
      <c r="P74" s="160">
        <f>IF(RES_hhdet_in_fec!P74=0,0,RES_hhdet_in_fec!P74/0.086*1000000/RES_hhdet_in_new!P74)</f>
        <v>0</v>
      </c>
      <c r="Q74" s="160">
        <f>IF(RES_hhdet_in_fec!Q74=0,0,RES_hhdet_in_fec!Q74/0.086*1000000/RES_hhdet_in_new!Q74)</f>
        <v>0</v>
      </c>
    </row>
    <row r="75" spans="1:17" ht="12" customHeight="1" x14ac:dyDescent="0.25">
      <c r="A75" s="148" t="s">
        <v>60</v>
      </c>
      <c r="B75" s="156"/>
      <c r="C75" s="156">
        <f>IF(RES_hhdet_in_fec!C75=0,0,RES_hhdet_in_fec!C75/0.086*1000000/RES_hhdet_in_new!C74)</f>
        <v>0</v>
      </c>
      <c r="D75" s="156">
        <f>IF(RES_hhdet_in_fec!D75=0,0,RES_hhdet_in_fec!D75/0.086*1000000/RES_hhdet_in_new!D74)</f>
        <v>0</v>
      </c>
      <c r="E75" s="156">
        <f>IF(RES_hhdet_in_fec!E75=0,0,RES_hhdet_in_fec!E75/0.086*1000000/RES_hhdet_in_new!E74)</f>
        <v>0</v>
      </c>
      <c r="F75" s="156">
        <f>IF(RES_hhdet_in_fec!F75=0,0,RES_hhdet_in_fec!F75/0.086*1000000/RES_hhdet_in_new!F74)</f>
        <v>0</v>
      </c>
      <c r="G75" s="156">
        <f>IF(RES_hhdet_in_fec!G75=0,0,RES_hhdet_in_fec!G75/0.086*1000000/RES_hhdet_in_new!G74)</f>
        <v>0</v>
      </c>
      <c r="H75" s="156">
        <f>IF(RES_hhdet_in_fec!H75=0,0,RES_hhdet_in_fec!H75/0.086*1000000/RES_hhdet_in_new!H74)</f>
        <v>0</v>
      </c>
      <c r="I75" s="156">
        <f>IF(RES_hhdet_in_fec!I75=0,0,RES_hhdet_in_fec!I75/0.086*1000000/RES_hhdet_in_new!I74)</f>
        <v>0</v>
      </c>
      <c r="J75" s="156">
        <f>IF(RES_hhdet_in_fec!J75=0,0,RES_hhdet_in_fec!J75/0.086*1000000/RES_hhdet_in_new!J74)</f>
        <v>0</v>
      </c>
      <c r="K75" s="156">
        <f>IF(RES_hhdet_in_fec!K75=0,0,RES_hhdet_in_fec!K75/0.086*1000000/RES_hhdet_in_new!K74)</f>
        <v>0</v>
      </c>
      <c r="L75" s="156">
        <f>IF(RES_hhdet_in_fec!L75=0,0,RES_hhdet_in_fec!L75/0.086*1000000/RES_hhdet_in_new!L74)</f>
        <v>0</v>
      </c>
      <c r="M75" s="156">
        <f>IF(RES_hhdet_in_fec!M75=0,0,RES_hhdet_in_fec!M75/0.086*1000000/RES_hhdet_in_new!M74)</f>
        <v>0</v>
      </c>
      <c r="N75" s="156">
        <f>IF(RES_hhdet_in_fec!N75=0,0,RES_hhdet_in_fec!N75/0.086*1000000/RES_hhdet_in_new!N74)</f>
        <v>0</v>
      </c>
      <c r="O75" s="156">
        <f>IF(RES_hhdet_in_fec!O75=0,0,RES_hhdet_in_fec!O75/0.086*1000000/RES_hhdet_in_new!O74)</f>
        <v>0</v>
      </c>
      <c r="P75" s="156">
        <f>IF(RES_hhdet_in_fec!P75=0,0,RES_hhdet_in_fec!P75/0.086*1000000/RES_hhdet_in_new!P74)</f>
        <v>0</v>
      </c>
      <c r="Q75" s="156">
        <f>IF(RES_hhdet_in_fec!Q75=0,0,RES_hhdet_in_fec!Q75/0.086*1000000/RES_hhdet_in_new!Q74)</f>
        <v>0</v>
      </c>
    </row>
    <row r="76" spans="1:17" ht="12" customHeight="1" x14ac:dyDescent="0.25">
      <c r="A76" s="148" t="s">
        <v>59</v>
      </c>
      <c r="B76" s="156"/>
      <c r="C76" s="156">
        <f>IF(RES_hhdet_in_fec!C76=0,0,RES_hhdet_in_fec!C76/0.086*1000000/RES_hhdet_in_new!C74)</f>
        <v>0</v>
      </c>
      <c r="D76" s="156">
        <f>IF(RES_hhdet_in_fec!D76=0,0,RES_hhdet_in_fec!D76/0.086*1000000/RES_hhdet_in_new!D74)</f>
        <v>0</v>
      </c>
      <c r="E76" s="156">
        <f>IF(RES_hhdet_in_fec!E76=0,0,RES_hhdet_in_fec!E76/0.086*1000000/RES_hhdet_in_new!E74)</f>
        <v>0</v>
      </c>
      <c r="F76" s="156">
        <f>IF(RES_hhdet_in_fec!F76=0,0,RES_hhdet_in_fec!F76/0.086*1000000/RES_hhdet_in_new!F74)</f>
        <v>0</v>
      </c>
      <c r="G76" s="156">
        <f>IF(RES_hhdet_in_fec!G76=0,0,RES_hhdet_in_fec!G76/0.086*1000000/RES_hhdet_in_new!G74)</f>
        <v>0</v>
      </c>
      <c r="H76" s="156">
        <f>IF(RES_hhdet_in_fec!H76=0,0,RES_hhdet_in_fec!H76/0.086*1000000/RES_hhdet_in_new!H74)</f>
        <v>0</v>
      </c>
      <c r="I76" s="156">
        <f>IF(RES_hhdet_in_fec!I76=0,0,RES_hhdet_in_fec!I76/0.086*1000000/RES_hhdet_in_new!I74)</f>
        <v>0</v>
      </c>
      <c r="J76" s="156">
        <f>IF(RES_hhdet_in_fec!J76=0,0,RES_hhdet_in_fec!J76/0.086*1000000/RES_hhdet_in_new!J74)</f>
        <v>0</v>
      </c>
      <c r="K76" s="156">
        <f>IF(RES_hhdet_in_fec!K76=0,0,RES_hhdet_in_fec!K76/0.086*1000000/RES_hhdet_in_new!K74)</f>
        <v>0</v>
      </c>
      <c r="L76" s="156">
        <f>IF(RES_hhdet_in_fec!L76=0,0,RES_hhdet_in_fec!L76/0.086*1000000/RES_hhdet_in_new!L74)</f>
        <v>0</v>
      </c>
      <c r="M76" s="156">
        <f>IF(RES_hhdet_in_fec!M76=0,0,RES_hhdet_in_fec!M76/0.086*1000000/RES_hhdet_in_new!M74)</f>
        <v>0</v>
      </c>
      <c r="N76" s="156">
        <f>IF(RES_hhdet_in_fec!N76=0,0,RES_hhdet_in_fec!N76/0.086*1000000/RES_hhdet_in_new!N74)</f>
        <v>0</v>
      </c>
      <c r="O76" s="156">
        <f>IF(RES_hhdet_in_fec!O76=0,0,RES_hhdet_in_fec!O76/0.086*1000000/RES_hhdet_in_new!O74)</f>
        <v>0</v>
      </c>
      <c r="P76" s="156">
        <f>IF(RES_hhdet_in_fec!P76=0,0,RES_hhdet_in_fec!P76/0.086*1000000/RES_hhdet_in_new!P74)</f>
        <v>0</v>
      </c>
      <c r="Q76" s="156">
        <f>IF(RES_hhdet_in_fec!Q76=0,0,RES_hhdet_in_fec!Q76/0.086*1000000/RES_hhdet_in_new!Q74)</f>
        <v>0</v>
      </c>
    </row>
    <row r="77" spans="1:17" ht="12" customHeight="1" x14ac:dyDescent="0.25">
      <c r="A77" s="158" t="s">
        <v>62</v>
      </c>
      <c r="B77" s="157"/>
      <c r="C77" s="157">
        <f>IF(SUM(RES_hhdet_in_fec!C78:C79)=0,0,SUM(RES_hhdet_in_fec!C78:C79)/0.086*1000000/SUM(RES_hhdet_in_new!C78:C79))</f>
        <v>0</v>
      </c>
      <c r="D77" s="157">
        <f>IF(SUM(RES_hhdet_in_fec!D78:D79)=0,0,SUM(RES_hhdet_in_fec!D78:D79)/0.086*1000000/SUM(RES_hhdet_in_new!D78:D79))</f>
        <v>0</v>
      </c>
      <c r="E77" s="157">
        <f>IF(SUM(RES_hhdet_in_fec!E78:E79)=0,0,SUM(RES_hhdet_in_fec!E78:E79)/0.086*1000000/SUM(RES_hhdet_in_new!E78:E79))</f>
        <v>0</v>
      </c>
      <c r="F77" s="157">
        <f>IF(SUM(RES_hhdet_in_fec!F78:F79)=0,0,SUM(RES_hhdet_in_fec!F78:F79)/0.086*1000000/SUM(RES_hhdet_in_new!F78:F79))</f>
        <v>0</v>
      </c>
      <c r="G77" s="157">
        <f>IF(SUM(RES_hhdet_in_fec!G78:G79)=0,0,SUM(RES_hhdet_in_fec!G78:G79)/0.086*1000000/SUM(RES_hhdet_in_new!G78:G79))</f>
        <v>0</v>
      </c>
      <c r="H77" s="157">
        <f>IF(SUM(RES_hhdet_in_fec!H78:H79)=0,0,SUM(RES_hhdet_in_fec!H78:H79)/0.086*1000000/SUM(RES_hhdet_in_new!H78:H79))</f>
        <v>0</v>
      </c>
      <c r="I77" s="157">
        <f>IF(SUM(RES_hhdet_in_fec!I78:I79)=0,0,SUM(RES_hhdet_in_fec!I78:I79)/0.086*1000000/SUM(RES_hhdet_in_new!I78:I79))</f>
        <v>0</v>
      </c>
      <c r="J77" s="157">
        <f>IF(SUM(RES_hhdet_in_fec!J78:J79)=0,0,SUM(RES_hhdet_in_fec!J78:J79)/0.086*1000000/SUM(RES_hhdet_in_new!J78:J79))</f>
        <v>0</v>
      </c>
      <c r="K77" s="157">
        <f>IF(SUM(RES_hhdet_in_fec!K78:K79)=0,0,SUM(RES_hhdet_in_fec!K78:K79)/0.086*1000000/SUM(RES_hhdet_in_new!K78:K79))</f>
        <v>0</v>
      </c>
      <c r="L77" s="157">
        <f>IF(SUM(RES_hhdet_in_fec!L78:L79)=0,0,SUM(RES_hhdet_in_fec!L78:L79)/0.086*1000000/SUM(RES_hhdet_in_new!L78:L79))</f>
        <v>0</v>
      </c>
      <c r="M77" s="157">
        <f>IF(SUM(RES_hhdet_in_fec!M78:M79)=0,0,SUM(RES_hhdet_in_fec!M78:M79)/0.086*1000000/SUM(RES_hhdet_in_new!M78:M79))</f>
        <v>0</v>
      </c>
      <c r="N77" s="157">
        <f>IF(SUM(RES_hhdet_in_fec!N78:N79)=0,0,SUM(RES_hhdet_in_fec!N78:N79)/0.086*1000000/SUM(RES_hhdet_in_new!N78:N79))</f>
        <v>0</v>
      </c>
      <c r="O77" s="157">
        <f>IF(SUM(RES_hhdet_in_fec!O78:O79)=0,0,SUM(RES_hhdet_in_fec!O78:O79)/0.086*1000000/SUM(RES_hhdet_in_new!O78:O79))</f>
        <v>0</v>
      </c>
      <c r="P77" s="157">
        <f>IF(SUM(RES_hhdet_in_fec!P78:P79)=0,0,SUM(RES_hhdet_in_fec!P78:P79)/0.086*1000000/SUM(RES_hhdet_in_new!P78:P79))</f>
        <v>0</v>
      </c>
      <c r="Q77" s="157">
        <f>IF(SUM(RES_hhdet_in_fec!Q78:Q79)=0,0,SUM(RES_hhdet_in_fec!Q78:Q79)/0.086*1000000/SUM(RES_hhdet_in_new!Q78:Q79))</f>
        <v>0</v>
      </c>
    </row>
    <row r="78" spans="1:17" ht="12" customHeight="1" x14ac:dyDescent="0.25">
      <c r="A78" s="23" t="s">
        <v>109</v>
      </c>
      <c r="B78" s="156"/>
      <c r="C78" s="156">
        <f>IF(RES_hhdet_in_fec!C78=0,0,RES_hhdet_in_fec!C78/0.086*1000000/RES_hhdet_in_new!C78)</f>
        <v>0</v>
      </c>
      <c r="D78" s="156">
        <f>IF(RES_hhdet_in_fec!D78=0,0,RES_hhdet_in_fec!D78/0.086*1000000/RES_hhdet_in_new!D78)</f>
        <v>0</v>
      </c>
      <c r="E78" s="156">
        <f>IF(RES_hhdet_in_fec!E78=0,0,RES_hhdet_in_fec!E78/0.086*1000000/RES_hhdet_in_new!E78)</f>
        <v>0</v>
      </c>
      <c r="F78" s="156">
        <f>IF(RES_hhdet_in_fec!F78=0,0,RES_hhdet_in_fec!F78/0.086*1000000/RES_hhdet_in_new!F78)</f>
        <v>0</v>
      </c>
      <c r="G78" s="156">
        <f>IF(RES_hhdet_in_fec!G78=0,0,RES_hhdet_in_fec!G78/0.086*1000000/RES_hhdet_in_new!G78)</f>
        <v>0</v>
      </c>
      <c r="H78" s="156">
        <f>IF(RES_hhdet_in_fec!H78=0,0,RES_hhdet_in_fec!H78/0.086*1000000/RES_hhdet_in_new!H78)</f>
        <v>0</v>
      </c>
      <c r="I78" s="156">
        <f>IF(RES_hhdet_in_fec!I78=0,0,RES_hhdet_in_fec!I78/0.086*1000000/RES_hhdet_in_new!I78)</f>
        <v>0</v>
      </c>
      <c r="J78" s="156">
        <f>IF(RES_hhdet_in_fec!J78=0,0,RES_hhdet_in_fec!J78/0.086*1000000/RES_hhdet_in_new!J78)</f>
        <v>0</v>
      </c>
      <c r="K78" s="156">
        <f>IF(RES_hhdet_in_fec!K78=0,0,RES_hhdet_in_fec!K78/0.086*1000000/RES_hhdet_in_new!K78)</f>
        <v>0</v>
      </c>
      <c r="L78" s="156">
        <f>IF(RES_hhdet_in_fec!L78=0,0,RES_hhdet_in_fec!L78/0.086*1000000/RES_hhdet_in_new!L78)</f>
        <v>0</v>
      </c>
      <c r="M78" s="156">
        <f>IF(RES_hhdet_in_fec!M78=0,0,RES_hhdet_in_fec!M78/0.086*1000000/RES_hhdet_in_new!M78)</f>
        <v>0</v>
      </c>
      <c r="N78" s="156">
        <f>IF(RES_hhdet_in_fec!N78=0,0,RES_hhdet_in_fec!N78/0.086*1000000/RES_hhdet_in_new!N78)</f>
        <v>0</v>
      </c>
      <c r="O78" s="156">
        <f>IF(RES_hhdet_in_fec!O78=0,0,RES_hhdet_in_fec!O78/0.086*1000000/RES_hhdet_in_new!O78)</f>
        <v>0</v>
      </c>
      <c r="P78" s="156">
        <f>IF(RES_hhdet_in_fec!P78=0,0,RES_hhdet_in_fec!P78/0.086*1000000/RES_hhdet_in_new!P78)</f>
        <v>0</v>
      </c>
      <c r="Q78" s="156">
        <f>IF(RES_hhdet_in_fec!Q78=0,0,RES_hhdet_in_fec!Q78/0.086*1000000/RES_hhdet_in_new!Q78)</f>
        <v>0</v>
      </c>
    </row>
    <row r="79" spans="1:17" ht="12" customHeight="1" x14ac:dyDescent="0.25">
      <c r="A79" s="29" t="s">
        <v>140</v>
      </c>
      <c r="B79" s="57"/>
      <c r="C79" s="57">
        <f>IF(RES_hhdet_in_fec!C79=0,0,RES_hhdet_in_fec!C79/0.086*1000000/RES_hhdet_in_new!C79)</f>
        <v>0</v>
      </c>
      <c r="D79" s="57">
        <f>IF(RES_hhdet_in_fec!D79=0,0,RES_hhdet_in_fec!D79/0.086*1000000/RES_hhdet_in_new!D79)</f>
        <v>0</v>
      </c>
      <c r="E79" s="57">
        <f>IF(RES_hhdet_in_fec!E79=0,0,RES_hhdet_in_fec!E79/0.086*1000000/RES_hhdet_in_new!E79)</f>
        <v>0</v>
      </c>
      <c r="F79" s="57">
        <f>IF(RES_hhdet_in_fec!F79=0,0,RES_hhdet_in_fec!F79/0.086*1000000/RES_hhdet_in_new!F79)</f>
        <v>0</v>
      </c>
      <c r="G79" s="57">
        <f>IF(RES_hhdet_in_fec!G79=0,0,RES_hhdet_in_fec!G79/0.086*1000000/RES_hhdet_in_new!G79)</f>
        <v>0</v>
      </c>
      <c r="H79" s="57">
        <f>IF(RES_hhdet_in_fec!H79=0,0,RES_hhdet_in_fec!H79/0.086*1000000/RES_hhdet_in_new!H79)</f>
        <v>0</v>
      </c>
      <c r="I79" s="57">
        <f>IF(RES_hhdet_in_fec!I79=0,0,RES_hhdet_in_fec!I79/0.086*1000000/RES_hhdet_in_new!I79)</f>
        <v>0</v>
      </c>
      <c r="J79" s="57">
        <f>IF(RES_hhdet_in_fec!J79=0,0,RES_hhdet_in_fec!J79/0.086*1000000/RES_hhdet_in_new!J79)</f>
        <v>0</v>
      </c>
      <c r="K79" s="57">
        <f>IF(RES_hhdet_in_fec!K79=0,0,RES_hhdet_in_fec!K79/0.086*1000000/RES_hhdet_in_new!K79)</f>
        <v>0</v>
      </c>
      <c r="L79" s="57">
        <f>IF(RES_hhdet_in_fec!L79=0,0,RES_hhdet_in_fec!L79/0.086*1000000/RES_hhdet_in_new!L79)</f>
        <v>0</v>
      </c>
      <c r="M79" s="57">
        <f>IF(RES_hhdet_in_fec!M79=0,0,RES_hhdet_in_fec!M79/0.086*1000000/RES_hhdet_in_new!M79)</f>
        <v>0</v>
      </c>
      <c r="N79" s="57">
        <f>IF(RES_hhdet_in_fec!N79=0,0,RES_hhdet_in_fec!N79/0.086*1000000/RES_hhdet_in_new!N79)</f>
        <v>0</v>
      </c>
      <c r="O79" s="57">
        <f>IF(RES_hhdet_in_fec!O79=0,0,RES_hhdet_in_fec!O79/0.086*1000000/RES_hhdet_in_new!O79)</f>
        <v>0</v>
      </c>
      <c r="P79" s="57">
        <f>IF(RES_hhdet_in_fec!P79=0,0,RES_hhdet_in_fec!P79/0.086*1000000/RES_hhdet_in_new!P79)</f>
        <v>0</v>
      </c>
      <c r="Q79" s="57">
        <f>IF(RES_hhdet_in_fec!Q79=0,0,RES_hhdet_in_fec!Q79/0.086*1000000/RES_hhdet_in_new!Q79)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68">SUM(C82,C85,C87,C100)</f>
        <v>17101.539290042521</v>
      </c>
      <c r="D81" s="168">
        <f t="shared" ref="D81" si="69">SUM(D82,D85,D87,D100)</f>
        <v>17339.574655840624</v>
      </c>
      <c r="E81" s="168">
        <f t="shared" ref="E81" si="70">SUM(E82,E85,E87,E100)</f>
        <v>17464.281618299905</v>
      </c>
      <c r="F81" s="168">
        <f t="shared" ref="F81" si="71">SUM(F82,F85,F87,F100)</f>
        <v>15453.144269736473</v>
      </c>
      <c r="G81" s="168">
        <f t="shared" ref="G81" si="72">SUM(G82,G85,G87,G100)</f>
        <v>17674.000103229242</v>
      </c>
      <c r="H81" s="168">
        <f t="shared" ref="H81" si="73">SUM(H82,H85,H87,H100)</f>
        <v>12826.416309862574</v>
      </c>
      <c r="I81" s="168">
        <f t="shared" ref="I81" si="74">SUM(I82,I85,I87,I100)</f>
        <v>14833.371480909376</v>
      </c>
      <c r="J81" s="168">
        <f t="shared" ref="J81" si="75">SUM(J82,J85,J87,J100)</f>
        <v>14863.559837907938</v>
      </c>
      <c r="K81" s="168">
        <f t="shared" ref="K81" si="76">SUM(K82,K85,K87,K100)</f>
        <v>16086.466521347202</v>
      </c>
      <c r="L81" s="168">
        <f t="shared" ref="L81" si="77">SUM(L82,L85,L87,L100)</f>
        <v>12522.168531453524</v>
      </c>
      <c r="M81" s="168">
        <f t="shared" ref="M81" si="78">SUM(M82,M85,M87,M100)</f>
        <v>14876.610004061413</v>
      </c>
      <c r="N81" s="168">
        <f t="shared" ref="N81" si="79">SUM(N82,N85,N87,N100)</f>
        <v>13051.848665964098</v>
      </c>
      <c r="O81" s="168">
        <f t="shared" ref="O81" si="80">SUM(O82,O85,O87,O100)</f>
        <v>11788.613562355349</v>
      </c>
      <c r="P81" s="168">
        <f t="shared" ref="P81" si="81">SUM(P82,P85,P87,P100)</f>
        <v>11152.352392639837</v>
      </c>
      <c r="Q81" s="168">
        <f t="shared" ref="Q81" si="82">SUM(Q82,Q85,Q87,Q100)</f>
        <v>12089.635003418307</v>
      </c>
    </row>
    <row r="82" spans="1:17" ht="12.95" customHeight="1" x14ac:dyDescent="0.25">
      <c r="A82" s="158" t="s">
        <v>65</v>
      </c>
      <c r="B82" s="157"/>
      <c r="C82" s="157">
        <f t="shared" ref="C82:Q82" si="83">SUM(C83:C84)</f>
        <v>9995.808834831163</v>
      </c>
      <c r="D82" s="157">
        <f t="shared" si="83"/>
        <v>10740.128808160263</v>
      </c>
      <c r="E82" s="157">
        <f t="shared" si="83"/>
        <v>10503.464743792636</v>
      </c>
      <c r="F82" s="157">
        <f t="shared" si="83"/>
        <v>9461.626843870763</v>
      </c>
      <c r="G82" s="157">
        <f t="shared" si="83"/>
        <v>10594.655051057824</v>
      </c>
      <c r="H82" s="157">
        <f t="shared" si="83"/>
        <v>6874.9736792606063</v>
      </c>
      <c r="I82" s="157">
        <f t="shared" si="83"/>
        <v>8696.9065729973918</v>
      </c>
      <c r="J82" s="157">
        <f t="shared" si="83"/>
        <v>8507.909525841731</v>
      </c>
      <c r="K82" s="157">
        <f t="shared" si="83"/>
        <v>10045.101078063984</v>
      </c>
      <c r="L82" s="157">
        <f t="shared" si="83"/>
        <v>6177.9932962528219</v>
      </c>
      <c r="M82" s="157">
        <f t="shared" si="83"/>
        <v>7950.5396518291864</v>
      </c>
      <c r="N82" s="157">
        <f t="shared" si="83"/>
        <v>7476.2417694034357</v>
      </c>
      <c r="O82" s="157">
        <f t="shared" si="83"/>
        <v>6261.9113539090267</v>
      </c>
      <c r="P82" s="157">
        <f t="shared" si="83"/>
        <v>5336.4819587133679</v>
      </c>
      <c r="Q82" s="157">
        <f t="shared" si="83"/>
        <v>6569.8510059183736</v>
      </c>
    </row>
    <row r="83" spans="1:17" ht="12" customHeight="1" x14ac:dyDescent="0.25">
      <c r="A83" s="23" t="s">
        <v>157</v>
      </c>
      <c r="B83" s="156"/>
      <c r="C83" s="156">
        <f>IF(RES_hhdet_in_fec!C83=0,0,RES_hhdet_in_fec!C83/0.086*1000000/RES_hhdet_in_new!C83)</f>
        <v>9976.0912240481975</v>
      </c>
      <c r="D83" s="156">
        <f>IF(RES_hhdet_in_fec!D83=0,0,RES_hhdet_in_fec!D83/0.086*1000000/RES_hhdet_in_new!D83)</f>
        <v>10710.302651938344</v>
      </c>
      <c r="E83" s="156">
        <f>IF(RES_hhdet_in_fec!E83=0,0,RES_hhdet_in_fec!E83/0.086*1000000/RES_hhdet_in_new!E83)</f>
        <v>10439.390212844575</v>
      </c>
      <c r="F83" s="156">
        <f>IF(RES_hhdet_in_fec!F83=0,0,RES_hhdet_in_fec!F83/0.086*1000000/RES_hhdet_in_new!F83)</f>
        <v>9406.2299749158137</v>
      </c>
      <c r="G83" s="156">
        <f>IF(RES_hhdet_in_fec!G83=0,0,RES_hhdet_in_fec!G83/0.086*1000000/RES_hhdet_in_new!G83)</f>
        <v>10568.193964480437</v>
      </c>
      <c r="H83" s="156">
        <f>IF(RES_hhdet_in_fec!H83=0,0,RES_hhdet_in_fec!H83/0.086*1000000/RES_hhdet_in_new!H83)</f>
        <v>6854.15649148379</v>
      </c>
      <c r="I83" s="156">
        <f>IF(RES_hhdet_in_fec!I83=0,0,RES_hhdet_in_fec!I83/0.086*1000000/RES_hhdet_in_new!I83)</f>
        <v>8567.0120510370252</v>
      </c>
      <c r="J83" s="156">
        <f>IF(RES_hhdet_in_fec!J83=0,0,RES_hhdet_in_fec!J83/0.086*1000000/RES_hhdet_in_new!J83)</f>
        <v>8426.7557670204442</v>
      </c>
      <c r="K83" s="156">
        <f>IF(RES_hhdet_in_fec!K83=0,0,RES_hhdet_in_fec!K83/0.086*1000000/RES_hhdet_in_new!K83)</f>
        <v>10019.85783433769</v>
      </c>
      <c r="L83" s="156">
        <f>IF(RES_hhdet_in_fec!L83=0,0,RES_hhdet_in_fec!L83/0.086*1000000/RES_hhdet_in_new!L83)</f>
        <v>6137.2598359596741</v>
      </c>
      <c r="M83" s="156">
        <f>IF(RES_hhdet_in_fec!M83=0,0,RES_hhdet_in_fec!M83/0.086*1000000/RES_hhdet_in_new!M83)</f>
        <v>7919.4230552798172</v>
      </c>
      <c r="N83" s="156">
        <f>IF(RES_hhdet_in_fec!N83=0,0,RES_hhdet_in_fec!N83/0.086*1000000/RES_hhdet_in_new!N83)</f>
        <v>7455.5757622953088</v>
      </c>
      <c r="O83" s="156">
        <f>IF(RES_hhdet_in_fec!O83=0,0,RES_hhdet_in_fec!O83/0.086*1000000/RES_hhdet_in_new!O83)</f>
        <v>6244.1584629763183</v>
      </c>
      <c r="P83" s="156">
        <f>IF(RES_hhdet_in_fec!P83=0,0,RES_hhdet_in_fec!P83/0.086*1000000/RES_hhdet_in_new!P83)</f>
        <v>5311.6627296232045</v>
      </c>
      <c r="Q83" s="156">
        <f>IF(RES_hhdet_in_fec!Q83=0,0,RES_hhdet_in_fec!Q83/0.086*1000000/RES_hhdet_in_new!Q83)</f>
        <v>6529.8721336905528</v>
      </c>
    </row>
    <row r="84" spans="1:17" ht="12" customHeight="1" x14ac:dyDescent="0.25">
      <c r="A84" s="23" t="s">
        <v>60</v>
      </c>
      <c r="B84" s="156"/>
      <c r="C84" s="156">
        <f>IF(RES_hhdet_in_fec!C84=0,0,RES_hhdet_in_fec!C84/0.086*1000000/RES_hhdet_in_new!C83)</f>
        <v>19.717610782965522</v>
      </c>
      <c r="D84" s="156">
        <f>IF(RES_hhdet_in_fec!D84=0,0,RES_hhdet_in_fec!D84/0.086*1000000/RES_hhdet_in_new!D83)</f>
        <v>29.826156221919728</v>
      </c>
      <c r="E84" s="156">
        <f>IF(RES_hhdet_in_fec!E84=0,0,RES_hhdet_in_fec!E84/0.086*1000000/RES_hhdet_in_new!E83)</f>
        <v>64.074530948061053</v>
      </c>
      <c r="F84" s="156">
        <f>IF(RES_hhdet_in_fec!F84=0,0,RES_hhdet_in_fec!F84/0.086*1000000/RES_hhdet_in_new!F83)</f>
        <v>55.396868954949184</v>
      </c>
      <c r="G84" s="156">
        <f>IF(RES_hhdet_in_fec!G84=0,0,RES_hhdet_in_fec!G84/0.086*1000000/RES_hhdet_in_new!G83)</f>
        <v>26.461086577386563</v>
      </c>
      <c r="H84" s="156">
        <f>IF(RES_hhdet_in_fec!H84=0,0,RES_hhdet_in_fec!H84/0.086*1000000/RES_hhdet_in_new!H83)</f>
        <v>20.817187776816603</v>
      </c>
      <c r="I84" s="156">
        <f>IF(RES_hhdet_in_fec!I84=0,0,RES_hhdet_in_fec!I84/0.086*1000000/RES_hhdet_in_new!I83)</f>
        <v>129.89452196036652</v>
      </c>
      <c r="J84" s="156">
        <f>IF(RES_hhdet_in_fec!J84=0,0,RES_hhdet_in_fec!J84/0.086*1000000/RES_hhdet_in_new!J83)</f>
        <v>81.153758821287099</v>
      </c>
      <c r="K84" s="156">
        <f>IF(RES_hhdet_in_fec!K84=0,0,RES_hhdet_in_fec!K84/0.086*1000000/RES_hhdet_in_new!K83)</f>
        <v>25.243243726294683</v>
      </c>
      <c r="L84" s="156">
        <f>IF(RES_hhdet_in_fec!L84=0,0,RES_hhdet_in_fec!L84/0.086*1000000/RES_hhdet_in_new!L83)</f>
        <v>40.733460293147594</v>
      </c>
      <c r="M84" s="156">
        <f>IF(RES_hhdet_in_fec!M84=0,0,RES_hhdet_in_fec!M84/0.086*1000000/RES_hhdet_in_new!M83)</f>
        <v>31.116596549368992</v>
      </c>
      <c r="N84" s="156">
        <f>IF(RES_hhdet_in_fec!N84=0,0,RES_hhdet_in_fec!N84/0.086*1000000/RES_hhdet_in_new!N83)</f>
        <v>20.666007108126827</v>
      </c>
      <c r="O84" s="156">
        <f>IF(RES_hhdet_in_fec!O84=0,0,RES_hhdet_in_fec!O84/0.086*1000000/RES_hhdet_in_new!O83)</f>
        <v>17.752890932708468</v>
      </c>
      <c r="P84" s="156">
        <f>IF(RES_hhdet_in_fec!P84=0,0,RES_hhdet_in_fec!P84/0.086*1000000/RES_hhdet_in_new!P83)</f>
        <v>24.819229090163049</v>
      </c>
      <c r="Q84" s="156">
        <f>IF(RES_hhdet_in_fec!Q84=0,0,RES_hhdet_in_fec!Q84/0.086*1000000/RES_hhdet_in_new!Q83)</f>
        <v>39.978872227820837</v>
      </c>
    </row>
    <row r="85" spans="1:17" ht="12.95" customHeight="1" x14ac:dyDescent="0.25">
      <c r="A85" s="158" t="s">
        <v>112</v>
      </c>
      <c r="B85" s="157"/>
      <c r="C85" s="157">
        <f t="shared" ref="C85:Q85" si="84">C86</f>
        <v>2689.7059964180635</v>
      </c>
      <c r="D85" s="157">
        <f t="shared" si="84"/>
        <v>2554.6003654485244</v>
      </c>
      <c r="E85" s="157">
        <f t="shared" si="84"/>
        <v>2382.5835362380635</v>
      </c>
      <c r="F85" s="157">
        <f t="shared" si="84"/>
        <v>2300.7291186152142</v>
      </c>
      <c r="G85" s="157">
        <f t="shared" si="84"/>
        <v>2164.4133436657548</v>
      </c>
      <c r="H85" s="157">
        <f t="shared" si="84"/>
        <v>2029.7470546276745</v>
      </c>
      <c r="I85" s="157">
        <f t="shared" si="84"/>
        <v>2108.2679171501277</v>
      </c>
      <c r="J85" s="157">
        <f t="shared" si="84"/>
        <v>2511.532056862342</v>
      </c>
      <c r="K85" s="157">
        <f t="shared" si="84"/>
        <v>2374.8179328393344</v>
      </c>
      <c r="L85" s="157">
        <f t="shared" si="84"/>
        <v>2192.5325528697272</v>
      </c>
      <c r="M85" s="157">
        <f t="shared" si="84"/>
        <v>2008.7108072235785</v>
      </c>
      <c r="N85" s="157">
        <f t="shared" si="84"/>
        <v>1883.135678006912</v>
      </c>
      <c r="O85" s="157">
        <f t="shared" si="84"/>
        <v>1777.6604203388054</v>
      </c>
      <c r="P85" s="157">
        <f t="shared" si="84"/>
        <v>1708.4689013306847</v>
      </c>
      <c r="Q85" s="157">
        <f t="shared" si="84"/>
        <v>1625.3381925687502</v>
      </c>
    </row>
    <row r="86" spans="1:17" ht="12" customHeight="1" x14ac:dyDescent="0.25">
      <c r="A86" s="23" t="s">
        <v>60</v>
      </c>
      <c r="B86" s="156"/>
      <c r="C86" s="156">
        <f>IF(RES_hhdet_in_fec!C86=0,0,RES_hhdet_in_fec!C86/0.086*1000000/RES_hhdet_in_new!C86)</f>
        <v>2689.7059964180635</v>
      </c>
      <c r="D86" s="156">
        <f>IF(RES_hhdet_in_fec!D86=0,0,RES_hhdet_in_fec!D86/0.086*1000000/RES_hhdet_in_new!D86)</f>
        <v>2554.6003654485244</v>
      </c>
      <c r="E86" s="156">
        <f>IF(RES_hhdet_in_fec!E86=0,0,RES_hhdet_in_fec!E86/0.086*1000000/RES_hhdet_in_new!E86)</f>
        <v>2382.5835362380635</v>
      </c>
      <c r="F86" s="156">
        <f>IF(RES_hhdet_in_fec!F86=0,0,RES_hhdet_in_fec!F86/0.086*1000000/RES_hhdet_in_new!F86)</f>
        <v>2300.7291186152142</v>
      </c>
      <c r="G86" s="156">
        <f>IF(RES_hhdet_in_fec!G86=0,0,RES_hhdet_in_fec!G86/0.086*1000000/RES_hhdet_in_new!G86)</f>
        <v>2164.4133436657548</v>
      </c>
      <c r="H86" s="156">
        <f>IF(RES_hhdet_in_fec!H86=0,0,RES_hhdet_in_fec!H86/0.086*1000000/RES_hhdet_in_new!H86)</f>
        <v>2029.7470546276745</v>
      </c>
      <c r="I86" s="156">
        <f>IF(RES_hhdet_in_fec!I86=0,0,RES_hhdet_in_fec!I86/0.086*1000000/RES_hhdet_in_new!I86)</f>
        <v>2108.2679171501277</v>
      </c>
      <c r="J86" s="156">
        <f>IF(RES_hhdet_in_fec!J86=0,0,RES_hhdet_in_fec!J86/0.086*1000000/RES_hhdet_in_new!J86)</f>
        <v>2511.532056862342</v>
      </c>
      <c r="K86" s="156">
        <f>IF(RES_hhdet_in_fec!K86=0,0,RES_hhdet_in_fec!K86/0.086*1000000/RES_hhdet_in_new!K86)</f>
        <v>2374.8179328393344</v>
      </c>
      <c r="L86" s="156">
        <f>IF(RES_hhdet_in_fec!L86=0,0,RES_hhdet_in_fec!L86/0.086*1000000/RES_hhdet_in_new!L86)</f>
        <v>2192.5325528697272</v>
      </c>
      <c r="M86" s="156">
        <f>IF(RES_hhdet_in_fec!M86=0,0,RES_hhdet_in_fec!M86/0.086*1000000/RES_hhdet_in_new!M86)</f>
        <v>2008.7108072235785</v>
      </c>
      <c r="N86" s="156">
        <f>IF(RES_hhdet_in_fec!N86=0,0,RES_hhdet_in_fec!N86/0.086*1000000/RES_hhdet_in_new!N86)</f>
        <v>1883.135678006912</v>
      </c>
      <c r="O86" s="156">
        <f>IF(RES_hhdet_in_fec!O86=0,0,RES_hhdet_in_fec!O86/0.086*1000000/RES_hhdet_in_new!O86)</f>
        <v>1777.6604203388054</v>
      </c>
      <c r="P86" s="156">
        <f>IF(RES_hhdet_in_fec!P86=0,0,RES_hhdet_in_fec!P86/0.086*1000000/RES_hhdet_in_new!P86)</f>
        <v>1708.4689013306847</v>
      </c>
      <c r="Q86" s="156">
        <f>IF(RES_hhdet_in_fec!Q86=0,0,RES_hhdet_in_fec!Q86/0.086*1000000/RES_hhdet_in_new!Q86)</f>
        <v>1625.3381925687502</v>
      </c>
    </row>
    <row r="87" spans="1:17" ht="12" customHeight="1" x14ac:dyDescent="0.25">
      <c r="A87" s="158" t="s">
        <v>63</v>
      </c>
      <c r="B87" s="157"/>
      <c r="C87" s="157">
        <f>IF(SUM(RES_hhdet_in_fec!C88:C89,RES_hhdet_in_fec!C92:C93,RES_hhdet_in_fec!C96:C97)=0,0,SUM(RES_hhdet_in_fec!C88:C89,RES_hhdet_in_fec!C92:C93,RES_hhdet_in_fec!C96:C97)/0.086*1000000/SUM(RES_hhdet_in_new!C88:C89,RES_hhdet_in_new!C92:C93,RES_hhdet_in_new!C96:C97))</f>
        <v>2753.8637888450253</v>
      </c>
      <c r="D87" s="157">
        <f>IF(SUM(RES_hhdet_in_fec!D88:D89,RES_hhdet_in_fec!D92:D93,RES_hhdet_in_fec!D96:D97)=0,0,SUM(RES_hhdet_in_fec!D88:D89,RES_hhdet_in_fec!D92:D93,RES_hhdet_in_fec!D96:D97)/0.086*1000000/SUM(RES_hhdet_in_new!D88:D89,RES_hhdet_in_new!D92:D93,RES_hhdet_in_new!D96:D97))</f>
        <v>2551.1073484333697</v>
      </c>
      <c r="E87" s="157">
        <f>IF(SUM(RES_hhdet_in_fec!E88:E89,RES_hhdet_in_fec!E92:E93,RES_hhdet_in_fec!E96:E97)=0,0,SUM(RES_hhdet_in_fec!E88:E89,RES_hhdet_in_fec!E92:E93,RES_hhdet_in_fec!E96:E97)/0.086*1000000/SUM(RES_hhdet_in_new!E88:E89,RES_hhdet_in_new!E92:E93,RES_hhdet_in_new!E96:E97))</f>
        <v>2960.3907737914146</v>
      </c>
      <c r="F87" s="157">
        <f>IF(SUM(RES_hhdet_in_fec!F88:F89,RES_hhdet_in_fec!F92:F93,RES_hhdet_in_fec!F96:F97)=0,0,SUM(RES_hhdet_in_fec!F88:F89,RES_hhdet_in_fec!F92:F93,RES_hhdet_in_fec!F96:F97)/0.086*1000000/SUM(RES_hhdet_in_new!F88:F89,RES_hhdet_in_new!F92:F93,RES_hhdet_in_new!F96:F97))</f>
        <v>2387.6917041524657</v>
      </c>
      <c r="G87" s="157">
        <f>IF(SUM(RES_hhdet_in_fec!G88:G89,RES_hhdet_in_fec!G92:G93,RES_hhdet_in_fec!G96:G97)=0,0,SUM(RES_hhdet_in_fec!G88:G89,RES_hhdet_in_fec!G92:G93,RES_hhdet_in_fec!G96:G97)/0.086*1000000/SUM(RES_hhdet_in_new!G88:G89,RES_hhdet_in_new!G92:G93,RES_hhdet_in_new!G96:G97))</f>
        <v>2883.1796206774766</v>
      </c>
      <c r="H87" s="157">
        <f>IF(SUM(RES_hhdet_in_fec!H88:H89,RES_hhdet_in_fec!H92:H93,RES_hhdet_in_fec!H96:H97)=0,0,SUM(RES_hhdet_in_fec!H88:H89,RES_hhdet_in_fec!H92:H93,RES_hhdet_in_fec!H96:H97)/0.086*1000000/SUM(RES_hhdet_in_new!H88:H89,RES_hhdet_in_new!H92:H93,RES_hhdet_in_new!H96:H97))</f>
        <v>2632.1383031024661</v>
      </c>
      <c r="I87" s="157">
        <f>IF(SUM(RES_hhdet_in_fec!I88:I89,RES_hhdet_in_fec!I92:I93,RES_hhdet_in_fec!I96:I97)=0,0,SUM(RES_hhdet_in_fec!I88:I89,RES_hhdet_in_fec!I92:I93,RES_hhdet_in_fec!I96:I97)/0.086*1000000/SUM(RES_hhdet_in_new!I88:I89,RES_hhdet_in_new!I92:I93,RES_hhdet_in_new!I96:I97))</f>
        <v>2311.370342975023</v>
      </c>
      <c r="J87" s="157">
        <f>IF(SUM(RES_hhdet_in_fec!J88:J89,RES_hhdet_in_fec!J92:J93,RES_hhdet_in_fec!J96:J97)=0,0,SUM(RES_hhdet_in_fec!J88:J89,RES_hhdet_in_fec!J92:J93,RES_hhdet_in_fec!J96:J97)/0.086*1000000/SUM(RES_hhdet_in_new!J88:J89,RES_hhdet_in_new!J92:J93,RES_hhdet_in_new!J96:J97))</f>
        <v>2365.5973594875868</v>
      </c>
      <c r="K87" s="157">
        <f>IF(SUM(RES_hhdet_in_fec!K88:K89,RES_hhdet_in_fec!K92:K93,RES_hhdet_in_fec!K96:K97)=0,0,SUM(RES_hhdet_in_fec!K88:K89,RES_hhdet_in_fec!K92:K93,RES_hhdet_in_fec!K96:K97)/0.086*1000000/SUM(RES_hhdet_in_new!K88:K89,RES_hhdet_in_new!K92:K93,RES_hhdet_in_new!K96:K97))</f>
        <v>2282.7791393788607</v>
      </c>
      <c r="L87" s="157">
        <f>IF(SUM(RES_hhdet_in_fec!L88:L89,RES_hhdet_in_fec!L92:L93,RES_hhdet_in_fec!L96:L97)=0,0,SUM(RES_hhdet_in_fec!L88:L89,RES_hhdet_in_fec!L92:L93,RES_hhdet_in_fec!L96:L97)/0.086*1000000/SUM(RES_hhdet_in_new!L88:L89,RES_hhdet_in_new!L92:L93,RES_hhdet_in_new!L96:L97))</f>
        <v>2265.3246130649763</v>
      </c>
      <c r="M87" s="157">
        <f>IF(SUM(RES_hhdet_in_fec!M88:M89,RES_hhdet_in_fec!M92:M93,RES_hhdet_in_fec!M96:M97)=0,0,SUM(RES_hhdet_in_fec!M88:M89,RES_hhdet_in_fec!M92:M93,RES_hhdet_in_fec!M96:M97)/0.086*1000000/SUM(RES_hhdet_in_new!M88:M89,RES_hhdet_in_new!M92:M93,RES_hhdet_in_new!M96:M97))</f>
        <v>2398.9878254356859</v>
      </c>
      <c r="N87" s="157">
        <f>IF(SUM(RES_hhdet_in_fec!N88:N89,RES_hhdet_in_fec!N92:N93,RES_hhdet_in_fec!N96:N97)=0,0,SUM(RES_hhdet_in_fec!N88:N89,RES_hhdet_in_fec!N92:N93,RES_hhdet_in_fec!N96:N97)/0.086*1000000/SUM(RES_hhdet_in_new!N88:N89,RES_hhdet_in_new!N92:N93,RES_hhdet_in_new!N96:N97))</f>
        <v>2215.2914815469585</v>
      </c>
      <c r="O87" s="157">
        <f>IF(SUM(RES_hhdet_in_fec!O88:O89,RES_hhdet_in_fec!O92:O93,RES_hhdet_in_fec!O96:O97)=0,0,SUM(RES_hhdet_in_fec!O88:O89,RES_hhdet_in_fec!O92:O93,RES_hhdet_in_fec!O96:O97)/0.086*1000000/SUM(RES_hhdet_in_new!O88:O89,RES_hhdet_in_new!O92:O93,RES_hhdet_in_new!O96:O97))</f>
        <v>2188.5063047178796</v>
      </c>
      <c r="P87" s="157">
        <f>IF(SUM(RES_hhdet_in_fec!P88:P89,RES_hhdet_in_fec!P92:P93,RES_hhdet_in_fec!P96:P97)=0,0,SUM(RES_hhdet_in_fec!P88:P89,RES_hhdet_in_fec!P92:P93,RES_hhdet_in_fec!P96:P97)/0.086*1000000/SUM(RES_hhdet_in_new!P88:P89,RES_hhdet_in_new!P92:P93,RES_hhdet_in_new!P96:P97))</f>
        <v>2311.6625125253954</v>
      </c>
      <c r="Q87" s="157">
        <f>IF(SUM(RES_hhdet_in_fec!Q88:Q89,RES_hhdet_in_fec!Q92:Q93,RES_hhdet_in_fec!Q96:Q97)=0,0,SUM(RES_hhdet_in_fec!Q88:Q89,RES_hhdet_in_fec!Q92:Q93,RES_hhdet_in_fec!Q96:Q97)/0.086*1000000/SUM(RES_hhdet_in_new!Q88:Q89,RES_hhdet_in_new!Q92:Q93,RES_hhdet_in_new!Q96:Q97))</f>
        <v>2646.0179535124084</v>
      </c>
    </row>
    <row r="88" spans="1:17" ht="12" customHeight="1" x14ac:dyDescent="0.25">
      <c r="A88" s="167" t="s">
        <v>156</v>
      </c>
      <c r="B88" s="132"/>
      <c r="C88" s="132">
        <f>IF(RES_hhdet_in_fec!C88=0,0,RES_hhdet_in_fec!C88/0.086*1000000/RES_hhdet_in_new!C88)</f>
        <v>0</v>
      </c>
      <c r="D88" s="132">
        <f>IF(RES_hhdet_in_fec!D88=0,0,RES_hhdet_in_fec!D88/0.086*1000000/RES_hhdet_in_new!D88)</f>
        <v>0</v>
      </c>
      <c r="E88" s="132">
        <f>IF(RES_hhdet_in_fec!E88=0,0,RES_hhdet_in_fec!E88/0.086*1000000/RES_hhdet_in_new!E88)</f>
        <v>0</v>
      </c>
      <c r="F88" s="132">
        <f>IF(RES_hhdet_in_fec!F88=0,0,RES_hhdet_in_fec!F88/0.086*1000000/RES_hhdet_in_new!F88)</f>
        <v>0</v>
      </c>
      <c r="G88" s="132">
        <f>IF(RES_hhdet_in_fec!G88=0,0,RES_hhdet_in_fec!G88/0.086*1000000/RES_hhdet_in_new!G88)</f>
        <v>0</v>
      </c>
      <c r="H88" s="132">
        <f>IF(RES_hhdet_in_fec!H88=0,0,RES_hhdet_in_fec!H88/0.086*1000000/RES_hhdet_in_new!H88)</f>
        <v>0</v>
      </c>
      <c r="I88" s="132">
        <f>IF(RES_hhdet_in_fec!I88=0,0,RES_hhdet_in_fec!I88/0.086*1000000/RES_hhdet_in_new!I88)</f>
        <v>0</v>
      </c>
      <c r="J88" s="132">
        <f>IF(RES_hhdet_in_fec!J88=0,0,RES_hhdet_in_fec!J88/0.086*1000000/RES_hhdet_in_new!J88)</f>
        <v>0</v>
      </c>
      <c r="K88" s="132">
        <f>IF(RES_hhdet_in_fec!K88=0,0,RES_hhdet_in_fec!K88/0.086*1000000/RES_hhdet_in_new!K88)</f>
        <v>0</v>
      </c>
      <c r="L88" s="132">
        <f>IF(RES_hhdet_in_fec!L88=0,0,RES_hhdet_in_fec!L88/0.086*1000000/RES_hhdet_in_new!L88)</f>
        <v>0</v>
      </c>
      <c r="M88" s="132">
        <f>IF(RES_hhdet_in_fec!M88=0,0,RES_hhdet_in_fec!M88/0.086*1000000/RES_hhdet_in_new!M88)</f>
        <v>0</v>
      </c>
      <c r="N88" s="132">
        <f>IF(RES_hhdet_in_fec!N88=0,0,RES_hhdet_in_fec!N88/0.086*1000000/RES_hhdet_in_new!N88)</f>
        <v>0</v>
      </c>
      <c r="O88" s="132">
        <f>IF(RES_hhdet_in_fec!O88=0,0,RES_hhdet_in_fec!O88/0.086*1000000/RES_hhdet_in_new!O88)</f>
        <v>0</v>
      </c>
      <c r="P88" s="132">
        <f>IF(RES_hhdet_in_fec!P88=0,0,RES_hhdet_in_fec!P88/0.086*1000000/RES_hhdet_in_new!P88)</f>
        <v>0</v>
      </c>
      <c r="Q88" s="132">
        <f>IF(RES_hhdet_in_fec!Q88=0,0,RES_hhdet_in_fec!Q88/0.086*1000000/RES_hhdet_in_new!Q88)</f>
        <v>0</v>
      </c>
    </row>
    <row r="89" spans="1:17" ht="12" customHeight="1" x14ac:dyDescent="0.25">
      <c r="A89" s="167" t="s">
        <v>155</v>
      </c>
      <c r="B89" s="132"/>
      <c r="C89" s="132">
        <f>IF(RES_hhdet_in_fec!C89=0,0,RES_hhdet_in_fec!C89/0.086*1000000/RES_hhdet_in_new!C89)</f>
        <v>0</v>
      </c>
      <c r="D89" s="132">
        <f>IF(RES_hhdet_in_fec!D89=0,0,RES_hhdet_in_fec!D89/0.086*1000000/RES_hhdet_in_new!D89)</f>
        <v>0</v>
      </c>
      <c r="E89" s="132">
        <f>IF(RES_hhdet_in_fec!E89=0,0,RES_hhdet_in_fec!E89/0.086*1000000/RES_hhdet_in_new!E89)</f>
        <v>0</v>
      </c>
      <c r="F89" s="132">
        <f>IF(RES_hhdet_in_fec!F89=0,0,RES_hhdet_in_fec!F89/0.086*1000000/RES_hhdet_in_new!F89)</f>
        <v>0</v>
      </c>
      <c r="G89" s="132">
        <f>IF(RES_hhdet_in_fec!G89=0,0,RES_hhdet_in_fec!G89/0.086*1000000/RES_hhdet_in_new!G89)</f>
        <v>0</v>
      </c>
      <c r="H89" s="132">
        <f>IF(RES_hhdet_in_fec!H89=0,0,RES_hhdet_in_fec!H89/0.086*1000000/RES_hhdet_in_new!H89)</f>
        <v>0</v>
      </c>
      <c r="I89" s="132">
        <f>IF(RES_hhdet_in_fec!I89=0,0,RES_hhdet_in_fec!I89/0.086*1000000/RES_hhdet_in_new!I89)</f>
        <v>0</v>
      </c>
      <c r="J89" s="132">
        <f>IF(RES_hhdet_in_fec!J89=0,0,RES_hhdet_in_fec!J89/0.086*1000000/RES_hhdet_in_new!J89)</f>
        <v>0</v>
      </c>
      <c r="K89" s="132">
        <f>IF(RES_hhdet_in_fec!K89=0,0,RES_hhdet_in_fec!K89/0.086*1000000/RES_hhdet_in_new!K89)</f>
        <v>0</v>
      </c>
      <c r="L89" s="132">
        <f>IF(RES_hhdet_in_fec!L89=0,0,RES_hhdet_in_fec!L89/0.086*1000000/RES_hhdet_in_new!L89)</f>
        <v>0</v>
      </c>
      <c r="M89" s="132">
        <f>IF(RES_hhdet_in_fec!M89=0,0,RES_hhdet_in_fec!M89/0.086*1000000/RES_hhdet_in_new!M89)</f>
        <v>0</v>
      </c>
      <c r="N89" s="132">
        <f>IF(RES_hhdet_in_fec!N89=0,0,RES_hhdet_in_fec!N89/0.086*1000000/RES_hhdet_in_new!N89)</f>
        <v>0</v>
      </c>
      <c r="O89" s="132">
        <f>IF(RES_hhdet_in_fec!O89=0,0,RES_hhdet_in_fec!O89/0.086*1000000/RES_hhdet_in_new!O89)</f>
        <v>0</v>
      </c>
      <c r="P89" s="132">
        <f>IF(RES_hhdet_in_fec!P89=0,0,RES_hhdet_in_fec!P89/0.086*1000000/RES_hhdet_in_new!P89)</f>
        <v>0</v>
      </c>
      <c r="Q89" s="132">
        <f>IF(RES_hhdet_in_fec!Q89=0,0,RES_hhdet_in_fec!Q89/0.086*1000000/RES_hhdet_in_new!Q89)</f>
        <v>0</v>
      </c>
    </row>
    <row r="90" spans="1:17" ht="12" customHeight="1" x14ac:dyDescent="0.25">
      <c r="A90" s="166" t="s">
        <v>55</v>
      </c>
      <c r="B90" s="165"/>
      <c r="C90" s="165">
        <f>IF(RES_hhdet_in_fec!C90=0,0,RES_hhdet_in_fec!C90/0.086*1000000/RES_hhdet_in_new!C89)</f>
        <v>0</v>
      </c>
      <c r="D90" s="165">
        <f>IF(RES_hhdet_in_fec!D90=0,0,RES_hhdet_in_fec!D90/0.086*1000000/RES_hhdet_in_new!D89)</f>
        <v>0</v>
      </c>
      <c r="E90" s="165">
        <f>IF(RES_hhdet_in_fec!E90=0,0,RES_hhdet_in_fec!E90/0.086*1000000/RES_hhdet_in_new!E89)</f>
        <v>0</v>
      </c>
      <c r="F90" s="165">
        <f>IF(RES_hhdet_in_fec!F90=0,0,RES_hhdet_in_fec!F90/0.086*1000000/RES_hhdet_in_new!F89)</f>
        <v>0</v>
      </c>
      <c r="G90" s="165">
        <f>IF(RES_hhdet_in_fec!G90=0,0,RES_hhdet_in_fec!G90/0.086*1000000/RES_hhdet_in_new!G89)</f>
        <v>0</v>
      </c>
      <c r="H90" s="165">
        <f>IF(RES_hhdet_in_fec!H90=0,0,RES_hhdet_in_fec!H90/0.086*1000000/RES_hhdet_in_new!H89)</f>
        <v>0</v>
      </c>
      <c r="I90" s="165">
        <f>IF(RES_hhdet_in_fec!I90=0,0,RES_hhdet_in_fec!I90/0.086*1000000/RES_hhdet_in_new!I89)</f>
        <v>0</v>
      </c>
      <c r="J90" s="165">
        <f>IF(RES_hhdet_in_fec!J90=0,0,RES_hhdet_in_fec!J90/0.086*1000000/RES_hhdet_in_new!J89)</f>
        <v>0</v>
      </c>
      <c r="K90" s="165">
        <f>IF(RES_hhdet_in_fec!K90=0,0,RES_hhdet_in_fec!K90/0.086*1000000/RES_hhdet_in_new!K89)</f>
        <v>0</v>
      </c>
      <c r="L90" s="165">
        <f>IF(RES_hhdet_in_fec!L90=0,0,RES_hhdet_in_fec!L90/0.086*1000000/RES_hhdet_in_new!L89)</f>
        <v>0</v>
      </c>
      <c r="M90" s="165">
        <f>IF(RES_hhdet_in_fec!M90=0,0,RES_hhdet_in_fec!M90/0.086*1000000/RES_hhdet_in_new!M89)</f>
        <v>0</v>
      </c>
      <c r="N90" s="165">
        <f>IF(RES_hhdet_in_fec!N90=0,0,RES_hhdet_in_fec!N90/0.086*1000000/RES_hhdet_in_new!N89)</f>
        <v>0</v>
      </c>
      <c r="O90" s="165">
        <f>IF(RES_hhdet_in_fec!O90=0,0,RES_hhdet_in_fec!O90/0.086*1000000/RES_hhdet_in_new!O89)</f>
        <v>0</v>
      </c>
      <c r="P90" s="165">
        <f>IF(RES_hhdet_in_fec!P90=0,0,RES_hhdet_in_fec!P90/0.086*1000000/RES_hhdet_in_new!P89)</f>
        <v>0</v>
      </c>
      <c r="Q90" s="165">
        <f>IF(RES_hhdet_in_fec!Q90=0,0,RES_hhdet_in_fec!Q90/0.086*1000000/RES_hhdet_in_new!Q89)</f>
        <v>0</v>
      </c>
    </row>
    <row r="91" spans="1:17" ht="12" customHeight="1" x14ac:dyDescent="0.25">
      <c r="A91" s="147" t="s">
        <v>59</v>
      </c>
      <c r="B91" s="164"/>
      <c r="C91" s="164">
        <f>IF(RES_hhdet_in_fec!C91=0,0,RES_hhdet_in_fec!C91/0.086*1000000/RES_hhdet_in_new!C89)</f>
        <v>0</v>
      </c>
      <c r="D91" s="164">
        <f>IF(RES_hhdet_in_fec!D91=0,0,RES_hhdet_in_fec!D91/0.086*1000000/RES_hhdet_in_new!D89)</f>
        <v>0</v>
      </c>
      <c r="E91" s="164">
        <f>IF(RES_hhdet_in_fec!E91=0,0,RES_hhdet_in_fec!E91/0.086*1000000/RES_hhdet_in_new!E89)</f>
        <v>0</v>
      </c>
      <c r="F91" s="164">
        <f>IF(RES_hhdet_in_fec!F91=0,0,RES_hhdet_in_fec!F91/0.086*1000000/RES_hhdet_in_new!F89)</f>
        <v>0</v>
      </c>
      <c r="G91" s="164">
        <f>IF(RES_hhdet_in_fec!G91=0,0,RES_hhdet_in_fec!G91/0.086*1000000/RES_hhdet_in_new!G89)</f>
        <v>0</v>
      </c>
      <c r="H91" s="164">
        <f>IF(RES_hhdet_in_fec!H91=0,0,RES_hhdet_in_fec!H91/0.086*1000000/RES_hhdet_in_new!H89)</f>
        <v>0</v>
      </c>
      <c r="I91" s="164">
        <f>IF(RES_hhdet_in_fec!I91=0,0,RES_hhdet_in_fec!I91/0.086*1000000/RES_hhdet_in_new!I89)</f>
        <v>0</v>
      </c>
      <c r="J91" s="164">
        <f>IF(RES_hhdet_in_fec!J91=0,0,RES_hhdet_in_fec!J91/0.086*1000000/RES_hhdet_in_new!J89)</f>
        <v>0</v>
      </c>
      <c r="K91" s="164">
        <f>IF(RES_hhdet_in_fec!K91=0,0,RES_hhdet_in_fec!K91/0.086*1000000/RES_hhdet_in_new!K89)</f>
        <v>0</v>
      </c>
      <c r="L91" s="164">
        <f>IF(RES_hhdet_in_fec!L91=0,0,RES_hhdet_in_fec!L91/0.086*1000000/RES_hhdet_in_new!L89)</f>
        <v>0</v>
      </c>
      <c r="M91" s="164">
        <f>IF(RES_hhdet_in_fec!M91=0,0,RES_hhdet_in_fec!M91/0.086*1000000/RES_hhdet_in_new!M89)</f>
        <v>0</v>
      </c>
      <c r="N91" s="164">
        <f>IF(RES_hhdet_in_fec!N91=0,0,RES_hhdet_in_fec!N91/0.086*1000000/RES_hhdet_in_new!N89)</f>
        <v>0</v>
      </c>
      <c r="O91" s="164">
        <f>IF(RES_hhdet_in_fec!O91=0,0,RES_hhdet_in_fec!O91/0.086*1000000/RES_hhdet_in_new!O89)</f>
        <v>0</v>
      </c>
      <c r="P91" s="164">
        <f>IF(RES_hhdet_in_fec!P91=0,0,RES_hhdet_in_fec!P91/0.086*1000000/RES_hhdet_in_new!P89)</f>
        <v>0</v>
      </c>
      <c r="Q91" s="164">
        <f>IF(RES_hhdet_in_fec!Q91=0,0,RES_hhdet_in_fec!Q91/0.086*1000000/RES_hhdet_in_new!Q89)</f>
        <v>0</v>
      </c>
    </row>
    <row r="92" spans="1:17" ht="12" customHeight="1" x14ac:dyDescent="0.25">
      <c r="A92" s="163" t="s">
        <v>144</v>
      </c>
      <c r="B92" s="162"/>
      <c r="C92" s="162">
        <f>IF(RES_hhdet_in_fec!C92=0,0,RES_hhdet_in_fec!C92/0.086*1000000/RES_hhdet_in_new!C92)</f>
        <v>0</v>
      </c>
      <c r="D92" s="162">
        <f>IF(RES_hhdet_in_fec!D92=0,0,RES_hhdet_in_fec!D92/0.086*1000000/RES_hhdet_in_new!D92)</f>
        <v>0</v>
      </c>
      <c r="E92" s="162">
        <f>IF(RES_hhdet_in_fec!E92=0,0,RES_hhdet_in_fec!E92/0.086*1000000/RES_hhdet_in_new!E92)</f>
        <v>0</v>
      </c>
      <c r="F92" s="162">
        <f>IF(RES_hhdet_in_fec!F92=0,0,RES_hhdet_in_fec!F92/0.086*1000000/RES_hhdet_in_new!F92)</f>
        <v>0</v>
      </c>
      <c r="G92" s="162">
        <f>IF(RES_hhdet_in_fec!G92=0,0,RES_hhdet_in_fec!G92/0.086*1000000/RES_hhdet_in_new!G92)</f>
        <v>0</v>
      </c>
      <c r="H92" s="162">
        <f>IF(RES_hhdet_in_fec!H92=0,0,RES_hhdet_in_fec!H92/0.086*1000000/RES_hhdet_in_new!H92)</f>
        <v>0</v>
      </c>
      <c r="I92" s="162">
        <f>IF(RES_hhdet_in_fec!I92=0,0,RES_hhdet_in_fec!I92/0.086*1000000/RES_hhdet_in_new!I92)</f>
        <v>0</v>
      </c>
      <c r="J92" s="162">
        <f>IF(RES_hhdet_in_fec!J92=0,0,RES_hhdet_in_fec!J92/0.086*1000000/RES_hhdet_in_new!J92)</f>
        <v>0</v>
      </c>
      <c r="K92" s="162">
        <f>IF(RES_hhdet_in_fec!K92=0,0,RES_hhdet_in_fec!K92/0.086*1000000/RES_hhdet_in_new!K92)</f>
        <v>0</v>
      </c>
      <c r="L92" s="162">
        <f>IF(RES_hhdet_in_fec!L92=0,0,RES_hhdet_in_fec!L92/0.086*1000000/RES_hhdet_in_new!L92)</f>
        <v>0</v>
      </c>
      <c r="M92" s="162">
        <f>IF(RES_hhdet_in_fec!M92=0,0,RES_hhdet_in_fec!M92/0.086*1000000/RES_hhdet_in_new!M92)</f>
        <v>0</v>
      </c>
      <c r="N92" s="162">
        <f>IF(RES_hhdet_in_fec!N92=0,0,RES_hhdet_in_fec!N92/0.086*1000000/RES_hhdet_in_new!N92)</f>
        <v>0</v>
      </c>
      <c r="O92" s="162">
        <f>IF(RES_hhdet_in_fec!O92=0,0,RES_hhdet_in_fec!O92/0.086*1000000/RES_hhdet_in_new!O92)</f>
        <v>0</v>
      </c>
      <c r="P92" s="162">
        <f>IF(RES_hhdet_in_fec!P92=0,0,RES_hhdet_in_fec!P92/0.086*1000000/RES_hhdet_in_new!P92)</f>
        <v>0</v>
      </c>
      <c r="Q92" s="162">
        <f>IF(RES_hhdet_in_fec!Q92=0,0,RES_hhdet_in_fec!Q92/0.086*1000000/RES_hhdet_in_new!Q92)</f>
        <v>0</v>
      </c>
    </row>
    <row r="93" spans="1:17" ht="12" customHeight="1" x14ac:dyDescent="0.25">
      <c r="A93" s="161" t="s">
        <v>143</v>
      </c>
      <c r="B93" s="160"/>
      <c r="C93" s="160">
        <f>IF(RES_hhdet_in_fec!C93=0,0,RES_hhdet_in_fec!C93/0.086*1000000/RES_hhdet_in_new!C93)</f>
        <v>0</v>
      </c>
      <c r="D93" s="160">
        <f>IF(RES_hhdet_in_fec!D93=0,0,RES_hhdet_in_fec!D93/0.086*1000000/RES_hhdet_in_new!D93)</f>
        <v>0</v>
      </c>
      <c r="E93" s="160">
        <f>IF(RES_hhdet_in_fec!E93=0,0,RES_hhdet_in_fec!E93/0.086*1000000/RES_hhdet_in_new!E93)</f>
        <v>0</v>
      </c>
      <c r="F93" s="160">
        <f>IF(RES_hhdet_in_fec!F93=0,0,RES_hhdet_in_fec!F93/0.086*1000000/RES_hhdet_in_new!F93)</f>
        <v>0</v>
      </c>
      <c r="G93" s="160">
        <f>IF(RES_hhdet_in_fec!G93=0,0,RES_hhdet_in_fec!G93/0.086*1000000/RES_hhdet_in_new!G93)</f>
        <v>0</v>
      </c>
      <c r="H93" s="160">
        <f>IF(RES_hhdet_in_fec!H93=0,0,RES_hhdet_in_fec!H93/0.086*1000000/RES_hhdet_in_new!H93)</f>
        <v>0</v>
      </c>
      <c r="I93" s="160">
        <f>IF(RES_hhdet_in_fec!I93=0,0,RES_hhdet_in_fec!I93/0.086*1000000/RES_hhdet_in_new!I93)</f>
        <v>0</v>
      </c>
      <c r="J93" s="160">
        <f>IF(RES_hhdet_in_fec!J93=0,0,RES_hhdet_in_fec!J93/0.086*1000000/RES_hhdet_in_new!J93)</f>
        <v>0</v>
      </c>
      <c r="K93" s="160">
        <f>IF(RES_hhdet_in_fec!K93=0,0,RES_hhdet_in_fec!K93/0.086*1000000/RES_hhdet_in_new!K93)</f>
        <v>0</v>
      </c>
      <c r="L93" s="160">
        <f>IF(RES_hhdet_in_fec!L93=0,0,RES_hhdet_in_fec!L93/0.086*1000000/RES_hhdet_in_new!L93)</f>
        <v>0</v>
      </c>
      <c r="M93" s="160">
        <f>IF(RES_hhdet_in_fec!M93=0,0,RES_hhdet_in_fec!M93/0.086*1000000/RES_hhdet_in_new!M93)</f>
        <v>0</v>
      </c>
      <c r="N93" s="160">
        <f>IF(RES_hhdet_in_fec!N93=0,0,RES_hhdet_in_fec!N93/0.086*1000000/RES_hhdet_in_new!N93)</f>
        <v>0</v>
      </c>
      <c r="O93" s="160">
        <f>IF(RES_hhdet_in_fec!O93=0,0,RES_hhdet_in_fec!O93/0.086*1000000/RES_hhdet_in_new!O93)</f>
        <v>0</v>
      </c>
      <c r="P93" s="160">
        <f>IF(RES_hhdet_in_fec!P93=0,0,RES_hhdet_in_fec!P93/0.086*1000000/RES_hhdet_in_new!P93)</f>
        <v>0</v>
      </c>
      <c r="Q93" s="160">
        <f>IF(RES_hhdet_in_fec!Q93=0,0,RES_hhdet_in_fec!Q93/0.086*1000000/RES_hhdet_in_new!Q93)</f>
        <v>0</v>
      </c>
    </row>
    <row r="94" spans="1:17" ht="12" customHeight="1" x14ac:dyDescent="0.25">
      <c r="A94" s="148" t="s">
        <v>57</v>
      </c>
      <c r="B94" s="156"/>
      <c r="C94" s="156">
        <f>IF(RES_hhdet_in_fec!C94=0,0,RES_hhdet_in_fec!C94/0.086*1000000/RES_hhdet_in_new!C93)</f>
        <v>0</v>
      </c>
      <c r="D94" s="156">
        <f>IF(RES_hhdet_in_fec!D94=0,0,RES_hhdet_in_fec!D94/0.086*1000000/RES_hhdet_in_new!D93)</f>
        <v>0</v>
      </c>
      <c r="E94" s="156">
        <f>IF(RES_hhdet_in_fec!E94=0,0,RES_hhdet_in_fec!E94/0.086*1000000/RES_hhdet_in_new!E93)</f>
        <v>0</v>
      </c>
      <c r="F94" s="156">
        <f>IF(RES_hhdet_in_fec!F94=0,0,RES_hhdet_in_fec!F94/0.086*1000000/RES_hhdet_in_new!F93)</f>
        <v>0</v>
      </c>
      <c r="G94" s="156">
        <f>IF(RES_hhdet_in_fec!G94=0,0,RES_hhdet_in_fec!G94/0.086*1000000/RES_hhdet_in_new!G93)</f>
        <v>0</v>
      </c>
      <c r="H94" s="156">
        <f>IF(RES_hhdet_in_fec!H94=0,0,RES_hhdet_in_fec!H94/0.086*1000000/RES_hhdet_in_new!H93)</f>
        <v>0</v>
      </c>
      <c r="I94" s="156">
        <f>IF(RES_hhdet_in_fec!I94=0,0,RES_hhdet_in_fec!I94/0.086*1000000/RES_hhdet_in_new!I93)</f>
        <v>0</v>
      </c>
      <c r="J94" s="156">
        <f>IF(RES_hhdet_in_fec!J94=0,0,RES_hhdet_in_fec!J94/0.086*1000000/RES_hhdet_in_new!J93)</f>
        <v>0</v>
      </c>
      <c r="K94" s="156">
        <f>IF(RES_hhdet_in_fec!K94=0,0,RES_hhdet_in_fec!K94/0.086*1000000/RES_hhdet_in_new!K93)</f>
        <v>0</v>
      </c>
      <c r="L94" s="156">
        <f>IF(RES_hhdet_in_fec!L94=0,0,RES_hhdet_in_fec!L94/0.086*1000000/RES_hhdet_in_new!L93)</f>
        <v>0</v>
      </c>
      <c r="M94" s="156">
        <f>IF(RES_hhdet_in_fec!M94=0,0,RES_hhdet_in_fec!M94/0.086*1000000/RES_hhdet_in_new!M93)</f>
        <v>0</v>
      </c>
      <c r="N94" s="156">
        <f>IF(RES_hhdet_in_fec!N94=0,0,RES_hhdet_in_fec!N94/0.086*1000000/RES_hhdet_in_new!N93)</f>
        <v>0</v>
      </c>
      <c r="O94" s="156">
        <f>IF(RES_hhdet_in_fec!O94=0,0,RES_hhdet_in_fec!O94/0.086*1000000/RES_hhdet_in_new!O93)</f>
        <v>0</v>
      </c>
      <c r="P94" s="156">
        <f>IF(RES_hhdet_in_fec!P94=0,0,RES_hhdet_in_fec!P94/0.086*1000000/RES_hhdet_in_new!P93)</f>
        <v>0</v>
      </c>
      <c r="Q94" s="156">
        <f>IF(RES_hhdet_in_fec!Q94=0,0,RES_hhdet_in_fec!Q94/0.086*1000000/RES_hhdet_in_new!Q93)</f>
        <v>0</v>
      </c>
    </row>
    <row r="95" spans="1:17" ht="12" customHeight="1" x14ac:dyDescent="0.25">
      <c r="A95" s="148" t="s">
        <v>59</v>
      </c>
      <c r="B95" s="156"/>
      <c r="C95" s="156">
        <f>IF(RES_hhdet_in_fec!C95=0,0,RES_hhdet_in_fec!C95/0.086*1000000/RES_hhdet_in_new!C93)</f>
        <v>0</v>
      </c>
      <c r="D95" s="156">
        <f>IF(RES_hhdet_in_fec!D95=0,0,RES_hhdet_in_fec!D95/0.086*1000000/RES_hhdet_in_new!D93)</f>
        <v>0</v>
      </c>
      <c r="E95" s="156">
        <f>IF(RES_hhdet_in_fec!E95=0,0,RES_hhdet_in_fec!E95/0.086*1000000/RES_hhdet_in_new!E93)</f>
        <v>0</v>
      </c>
      <c r="F95" s="156">
        <f>IF(RES_hhdet_in_fec!F95=0,0,RES_hhdet_in_fec!F95/0.086*1000000/RES_hhdet_in_new!F93)</f>
        <v>0</v>
      </c>
      <c r="G95" s="156">
        <f>IF(RES_hhdet_in_fec!G95=0,0,RES_hhdet_in_fec!G95/0.086*1000000/RES_hhdet_in_new!G93)</f>
        <v>0</v>
      </c>
      <c r="H95" s="156">
        <f>IF(RES_hhdet_in_fec!H95=0,0,RES_hhdet_in_fec!H95/0.086*1000000/RES_hhdet_in_new!H93)</f>
        <v>0</v>
      </c>
      <c r="I95" s="156">
        <f>IF(RES_hhdet_in_fec!I95=0,0,RES_hhdet_in_fec!I95/0.086*1000000/RES_hhdet_in_new!I93)</f>
        <v>0</v>
      </c>
      <c r="J95" s="156">
        <f>IF(RES_hhdet_in_fec!J95=0,0,RES_hhdet_in_fec!J95/0.086*1000000/RES_hhdet_in_new!J93)</f>
        <v>0</v>
      </c>
      <c r="K95" s="156">
        <f>IF(RES_hhdet_in_fec!K95=0,0,RES_hhdet_in_fec!K95/0.086*1000000/RES_hhdet_in_new!K93)</f>
        <v>0</v>
      </c>
      <c r="L95" s="156">
        <f>IF(RES_hhdet_in_fec!L95=0,0,RES_hhdet_in_fec!L95/0.086*1000000/RES_hhdet_in_new!L93)</f>
        <v>0</v>
      </c>
      <c r="M95" s="156">
        <f>IF(RES_hhdet_in_fec!M95=0,0,RES_hhdet_in_fec!M95/0.086*1000000/RES_hhdet_in_new!M93)</f>
        <v>0</v>
      </c>
      <c r="N95" s="156">
        <f>IF(RES_hhdet_in_fec!N95=0,0,RES_hhdet_in_fec!N95/0.086*1000000/RES_hhdet_in_new!N93)</f>
        <v>0</v>
      </c>
      <c r="O95" s="156">
        <f>IF(RES_hhdet_in_fec!O95=0,0,RES_hhdet_in_fec!O95/0.086*1000000/RES_hhdet_in_new!O93)</f>
        <v>0</v>
      </c>
      <c r="P95" s="156">
        <f>IF(RES_hhdet_in_fec!P95=0,0,RES_hhdet_in_fec!P95/0.086*1000000/RES_hhdet_in_new!P93)</f>
        <v>0</v>
      </c>
      <c r="Q95" s="156">
        <f>IF(RES_hhdet_in_fec!Q95=0,0,RES_hhdet_in_fec!Q95/0.086*1000000/RES_hhdet_in_new!Q93)</f>
        <v>0</v>
      </c>
    </row>
    <row r="96" spans="1:17" ht="12" customHeight="1" x14ac:dyDescent="0.25">
      <c r="A96" s="163" t="s">
        <v>142</v>
      </c>
      <c r="B96" s="162"/>
      <c r="C96" s="162">
        <f>IF(RES_hhdet_in_fec!C96=0,0,RES_hhdet_in_fec!C96/0.086*1000000/RES_hhdet_in_new!C96)</f>
        <v>4346.658524402591</v>
      </c>
      <c r="D96" s="162">
        <f>IF(RES_hhdet_in_fec!D96=0,0,RES_hhdet_in_fec!D96/0.086*1000000/RES_hhdet_in_new!D96)</f>
        <v>4583.2763520953831</v>
      </c>
      <c r="E96" s="162">
        <f>IF(RES_hhdet_in_fec!E96=0,0,RES_hhdet_in_fec!E96/0.086*1000000/RES_hhdet_in_new!E96)</f>
        <v>4644.7819482047162</v>
      </c>
      <c r="F96" s="162">
        <f>IF(RES_hhdet_in_fec!F96=0,0,RES_hhdet_in_fec!F96/0.086*1000000/RES_hhdet_in_new!F96)</f>
        <v>0</v>
      </c>
      <c r="G96" s="162">
        <f>IF(RES_hhdet_in_fec!G96=0,0,RES_hhdet_in_fec!G96/0.086*1000000/RES_hhdet_in_new!G96)</f>
        <v>4355.2615928498117</v>
      </c>
      <c r="H96" s="162">
        <f>IF(RES_hhdet_in_fec!H96=0,0,RES_hhdet_in_fec!H96/0.086*1000000/RES_hhdet_in_new!H96)</f>
        <v>4219.0179097213868</v>
      </c>
      <c r="I96" s="162">
        <f>IF(RES_hhdet_in_fec!I96=0,0,RES_hhdet_in_fec!I96/0.086*1000000/RES_hhdet_in_new!I96)</f>
        <v>0</v>
      </c>
      <c r="J96" s="162">
        <f>IF(RES_hhdet_in_fec!J96=0,0,RES_hhdet_in_fec!J96/0.086*1000000/RES_hhdet_in_new!J96)</f>
        <v>5160.6361792308435</v>
      </c>
      <c r="K96" s="162">
        <f>IF(RES_hhdet_in_fec!K96=0,0,RES_hhdet_in_fec!K96/0.086*1000000/RES_hhdet_in_new!K96)</f>
        <v>0</v>
      </c>
      <c r="L96" s="162">
        <f>IF(RES_hhdet_in_fec!L96=0,0,RES_hhdet_in_fec!L96/0.086*1000000/RES_hhdet_in_new!L96)</f>
        <v>0</v>
      </c>
      <c r="M96" s="162">
        <f>IF(RES_hhdet_in_fec!M96=0,0,RES_hhdet_in_fec!M96/0.086*1000000/RES_hhdet_in_new!M96)</f>
        <v>5092.4613648979966</v>
      </c>
      <c r="N96" s="162">
        <f>IF(RES_hhdet_in_fec!N96=0,0,RES_hhdet_in_fec!N96/0.086*1000000/RES_hhdet_in_new!N96)</f>
        <v>0</v>
      </c>
      <c r="O96" s="162">
        <f>IF(RES_hhdet_in_fec!O96=0,0,RES_hhdet_in_fec!O96/0.086*1000000/RES_hhdet_in_new!O96)</f>
        <v>0</v>
      </c>
      <c r="P96" s="162">
        <f>IF(RES_hhdet_in_fec!P96=0,0,RES_hhdet_in_fec!P96/0.086*1000000/RES_hhdet_in_new!P96)</f>
        <v>4532.1401022888085</v>
      </c>
      <c r="Q96" s="162">
        <f>IF(RES_hhdet_in_fec!Q96=0,0,RES_hhdet_in_fec!Q96/0.086*1000000/RES_hhdet_in_new!Q96)</f>
        <v>0</v>
      </c>
    </row>
    <row r="97" spans="1:17" ht="12" customHeight="1" x14ac:dyDescent="0.25">
      <c r="A97" s="161" t="s">
        <v>141</v>
      </c>
      <c r="B97" s="160"/>
      <c r="C97" s="160">
        <f>IF(RES_hhdet_in_fec!C97=0,0,RES_hhdet_in_fec!C97/0.086*1000000/RES_hhdet_in_new!C97)</f>
        <v>2307.3931599505659</v>
      </c>
      <c r="D97" s="160">
        <f>IF(RES_hhdet_in_fec!D97=0,0,RES_hhdet_in_fec!D97/0.086*1000000/RES_hhdet_in_new!D97)</f>
        <v>2428.6226054987987</v>
      </c>
      <c r="E97" s="160">
        <f>IF(RES_hhdet_in_fec!E97=0,0,RES_hhdet_in_fec!E97/0.086*1000000/RES_hhdet_in_new!E97)</f>
        <v>2435.1307208596149</v>
      </c>
      <c r="F97" s="160">
        <f>IF(RES_hhdet_in_fec!F97=0,0,RES_hhdet_in_fec!F97/0.086*1000000/RES_hhdet_in_new!F97)</f>
        <v>2387.6917041524657</v>
      </c>
      <c r="G97" s="160">
        <f>IF(RES_hhdet_in_fec!G97=0,0,RES_hhdet_in_fec!G97/0.086*1000000/RES_hhdet_in_new!G97)</f>
        <v>2758.6966075369082</v>
      </c>
      <c r="H97" s="160">
        <f>IF(RES_hhdet_in_fec!H97=0,0,RES_hhdet_in_fec!H97/0.086*1000000/RES_hhdet_in_new!H97)</f>
        <v>2322.7020054351292</v>
      </c>
      <c r="I97" s="160">
        <f>IF(RES_hhdet_in_fec!I97=0,0,RES_hhdet_in_fec!I97/0.086*1000000/RES_hhdet_in_new!I97)</f>
        <v>2311.370342975023</v>
      </c>
      <c r="J97" s="160">
        <f>IF(RES_hhdet_in_fec!J97=0,0,RES_hhdet_in_fec!J97/0.086*1000000/RES_hhdet_in_new!J97)</f>
        <v>2289.6672501565636</v>
      </c>
      <c r="K97" s="160">
        <f>IF(RES_hhdet_in_fec!K97=0,0,RES_hhdet_in_fec!K97/0.086*1000000/RES_hhdet_in_new!K97)</f>
        <v>2282.7791393788607</v>
      </c>
      <c r="L97" s="160">
        <f>IF(RES_hhdet_in_fec!L97=0,0,RES_hhdet_in_fec!L97/0.086*1000000/RES_hhdet_in_new!L97)</f>
        <v>2265.3246130649763</v>
      </c>
      <c r="M97" s="160">
        <f>IF(RES_hhdet_in_fec!M97=0,0,RES_hhdet_in_fec!M97/0.086*1000000/RES_hhdet_in_new!M97)</f>
        <v>2251.1123805446855</v>
      </c>
      <c r="N97" s="160">
        <f>IF(RES_hhdet_in_fec!N97=0,0,RES_hhdet_in_fec!N97/0.086*1000000/RES_hhdet_in_new!N97)</f>
        <v>2215.2914815469585</v>
      </c>
      <c r="O97" s="160">
        <f>IF(RES_hhdet_in_fec!O97=0,0,RES_hhdet_in_fec!O97/0.086*1000000/RES_hhdet_in_new!O97)</f>
        <v>2188.5063047178796</v>
      </c>
      <c r="P97" s="160">
        <f>IF(RES_hhdet_in_fec!P97=0,0,RES_hhdet_in_fec!P97/0.086*1000000/RES_hhdet_in_new!P97)</f>
        <v>2308.6580789381774</v>
      </c>
      <c r="Q97" s="160">
        <f>IF(RES_hhdet_in_fec!Q97=0,0,RES_hhdet_in_fec!Q97/0.086*1000000/RES_hhdet_in_new!Q97)</f>
        <v>2646.0179535124084</v>
      </c>
    </row>
    <row r="98" spans="1:17" ht="12" customHeight="1" x14ac:dyDescent="0.25">
      <c r="A98" s="148" t="s">
        <v>60</v>
      </c>
      <c r="B98" s="156"/>
      <c r="C98" s="156">
        <f>IF(RES_hhdet_in_fec!C98=0,0,RES_hhdet_in_fec!C98/0.086*1000000/RES_hhdet_in_new!C97)</f>
        <v>47.423968505950235</v>
      </c>
      <c r="D98" s="156">
        <f>IF(RES_hhdet_in_fec!D98=0,0,RES_hhdet_in_fec!D98/0.086*1000000/RES_hhdet_in_new!D97)</f>
        <v>98.107526250116251</v>
      </c>
      <c r="E98" s="156">
        <f>IF(RES_hhdet_in_fec!E98=0,0,RES_hhdet_in_fec!E98/0.086*1000000/RES_hhdet_in_new!E97)</f>
        <v>99.418682448195298</v>
      </c>
      <c r="F98" s="156">
        <f>IF(RES_hhdet_in_fec!F98=0,0,RES_hhdet_in_fec!F98/0.086*1000000/RES_hhdet_in_new!F97)</f>
        <v>96.637401687852432</v>
      </c>
      <c r="G98" s="156">
        <f>IF(RES_hhdet_in_fec!G98=0,0,RES_hhdet_in_fec!G98/0.086*1000000/RES_hhdet_in_new!G97)</f>
        <v>590.23481737328586</v>
      </c>
      <c r="H98" s="156">
        <f>IF(RES_hhdet_in_fec!H98=0,0,RES_hhdet_in_fec!H98/0.086*1000000/RES_hhdet_in_new!H97)</f>
        <v>201.80992082281156</v>
      </c>
      <c r="I98" s="156">
        <f>IF(RES_hhdet_in_fec!I98=0,0,RES_hhdet_in_fec!I98/0.086*1000000/RES_hhdet_in_new!I97)</f>
        <v>105.44631683039708</v>
      </c>
      <c r="J98" s="156">
        <f>IF(RES_hhdet_in_fec!J98=0,0,RES_hhdet_in_fec!J98/0.086*1000000/RES_hhdet_in_new!J97)</f>
        <v>105.23695643478275</v>
      </c>
      <c r="K98" s="156">
        <f>IF(RES_hhdet_in_fec!K98=0,0,RES_hhdet_in_fec!K98/0.086*1000000/RES_hhdet_in_new!K97)</f>
        <v>102.72018277023143</v>
      </c>
      <c r="L98" s="156">
        <f>IF(RES_hhdet_in_fec!L98=0,0,RES_hhdet_in_fec!L98/0.086*1000000/RES_hhdet_in_new!L97)</f>
        <v>106.57002856174421</v>
      </c>
      <c r="M98" s="156">
        <f>IF(RES_hhdet_in_fec!M98=0,0,RES_hhdet_in_fec!M98/0.086*1000000/RES_hhdet_in_new!M97)</f>
        <v>104.38764346140118</v>
      </c>
      <c r="N98" s="156">
        <f>IF(RES_hhdet_in_fec!N98=0,0,RES_hhdet_in_fec!N98/0.086*1000000/RES_hhdet_in_new!N97)</f>
        <v>97.621797814352291</v>
      </c>
      <c r="O98" s="156">
        <f>IF(RES_hhdet_in_fec!O98=0,0,RES_hhdet_in_fec!O98/0.086*1000000/RES_hhdet_in_new!O97)</f>
        <v>94.840092677324648</v>
      </c>
      <c r="P98" s="156">
        <f>IF(RES_hhdet_in_fec!P98=0,0,RES_hhdet_in_fec!P98/0.086*1000000/RES_hhdet_in_new!P97)</f>
        <v>162.45054035917826</v>
      </c>
      <c r="Q98" s="156">
        <f>IF(RES_hhdet_in_fec!Q98=0,0,RES_hhdet_in_fec!Q98/0.086*1000000/RES_hhdet_in_new!Q97)</f>
        <v>422.09832878035326</v>
      </c>
    </row>
    <row r="99" spans="1:17" ht="12" customHeight="1" x14ac:dyDescent="0.25">
      <c r="A99" s="148" t="s">
        <v>59</v>
      </c>
      <c r="B99" s="156"/>
      <c r="C99" s="156">
        <f>IF(RES_hhdet_in_fec!C99=0,0,RES_hhdet_in_fec!C99/0.086*1000000/RES_hhdet_in_new!C97)</f>
        <v>2259.9691914446157</v>
      </c>
      <c r="D99" s="156">
        <f>IF(RES_hhdet_in_fec!D99=0,0,RES_hhdet_in_fec!D99/0.086*1000000/RES_hhdet_in_new!D97)</f>
        <v>2330.5150792486825</v>
      </c>
      <c r="E99" s="156">
        <f>IF(RES_hhdet_in_fec!E99=0,0,RES_hhdet_in_fec!E99/0.086*1000000/RES_hhdet_in_new!E97)</f>
        <v>2335.7120384114201</v>
      </c>
      <c r="F99" s="156">
        <f>IF(RES_hhdet_in_fec!F99=0,0,RES_hhdet_in_fec!F99/0.086*1000000/RES_hhdet_in_new!F97)</f>
        <v>2291.0543024646131</v>
      </c>
      <c r="G99" s="156">
        <f>IF(RES_hhdet_in_fec!G99=0,0,RES_hhdet_in_fec!G99/0.086*1000000/RES_hhdet_in_new!G97)</f>
        <v>2168.4617901636225</v>
      </c>
      <c r="H99" s="156">
        <f>IF(RES_hhdet_in_fec!H99=0,0,RES_hhdet_in_fec!H99/0.086*1000000/RES_hhdet_in_new!H97)</f>
        <v>2120.8920846123178</v>
      </c>
      <c r="I99" s="156">
        <f>IF(RES_hhdet_in_fec!I99=0,0,RES_hhdet_in_fec!I99/0.086*1000000/RES_hhdet_in_new!I97)</f>
        <v>2205.9240261446262</v>
      </c>
      <c r="J99" s="156">
        <f>IF(RES_hhdet_in_fec!J99=0,0,RES_hhdet_in_fec!J99/0.086*1000000/RES_hhdet_in_new!J97)</f>
        <v>2184.4302937217808</v>
      </c>
      <c r="K99" s="156">
        <f>IF(RES_hhdet_in_fec!K99=0,0,RES_hhdet_in_fec!K99/0.086*1000000/RES_hhdet_in_new!K97)</f>
        <v>2180.0589566086292</v>
      </c>
      <c r="L99" s="156">
        <f>IF(RES_hhdet_in_fec!L99=0,0,RES_hhdet_in_fec!L99/0.086*1000000/RES_hhdet_in_new!L97)</f>
        <v>2158.7545845032323</v>
      </c>
      <c r="M99" s="156">
        <f>IF(RES_hhdet_in_fec!M99=0,0,RES_hhdet_in_fec!M99/0.086*1000000/RES_hhdet_in_new!M97)</f>
        <v>2146.7247370832843</v>
      </c>
      <c r="N99" s="156">
        <f>IF(RES_hhdet_in_fec!N99=0,0,RES_hhdet_in_fec!N99/0.086*1000000/RES_hhdet_in_new!N97)</f>
        <v>2117.6696837326062</v>
      </c>
      <c r="O99" s="156">
        <f>IF(RES_hhdet_in_fec!O99=0,0,RES_hhdet_in_fec!O99/0.086*1000000/RES_hhdet_in_new!O97)</f>
        <v>2093.6662120405549</v>
      </c>
      <c r="P99" s="156">
        <f>IF(RES_hhdet_in_fec!P99=0,0,RES_hhdet_in_fec!P99/0.086*1000000/RES_hhdet_in_new!P97)</f>
        <v>2146.207538578999</v>
      </c>
      <c r="Q99" s="156">
        <f>IF(RES_hhdet_in_fec!Q99=0,0,RES_hhdet_in_fec!Q99/0.086*1000000/RES_hhdet_in_new!Q97)</f>
        <v>2223.9196247320551</v>
      </c>
    </row>
    <row r="100" spans="1:17" ht="12" customHeight="1" x14ac:dyDescent="0.25">
      <c r="A100" s="158" t="s">
        <v>62</v>
      </c>
      <c r="B100" s="157"/>
      <c r="C100" s="157">
        <f>IF(SUM(RES_hhdet_in_fec!C101:C103)=0,0,SUM(RES_hhdet_in_fec!C101:C103)/0.086*1000000/SUM(RES_hhdet_in_new!C101:C103))</f>
        <v>1662.1606699482702</v>
      </c>
      <c r="D100" s="157">
        <f>IF(SUM(RES_hhdet_in_fec!D101:D103)=0,0,SUM(RES_hhdet_in_fec!D101:D103)/0.086*1000000/SUM(RES_hhdet_in_new!D101:D103))</f>
        <v>1493.7381337984659</v>
      </c>
      <c r="E100" s="157">
        <f>IF(SUM(RES_hhdet_in_fec!E101:E103)=0,0,SUM(RES_hhdet_in_fec!E101:E103)/0.086*1000000/SUM(RES_hhdet_in_new!E101:E103))</f>
        <v>1617.8425644777917</v>
      </c>
      <c r="F100" s="157">
        <f>IF(SUM(RES_hhdet_in_fec!F101:F103)=0,0,SUM(RES_hhdet_in_fec!F101:F103)/0.086*1000000/SUM(RES_hhdet_in_new!F101:F103))</f>
        <v>1303.0966030980298</v>
      </c>
      <c r="G100" s="157">
        <f>IF(SUM(RES_hhdet_in_fec!G101:G103)=0,0,SUM(RES_hhdet_in_fec!G101:G103)/0.086*1000000/SUM(RES_hhdet_in_new!G101:G103))</f>
        <v>2031.7520878281885</v>
      </c>
      <c r="H100" s="157">
        <f>IF(SUM(RES_hhdet_in_fec!H101:H103)=0,0,SUM(RES_hhdet_in_fec!H101:H103)/0.086*1000000/SUM(RES_hhdet_in_new!H101:H103))</f>
        <v>1289.5572728718278</v>
      </c>
      <c r="I100" s="157">
        <f>IF(SUM(RES_hhdet_in_fec!I101:I103)=0,0,SUM(RES_hhdet_in_fec!I101:I103)/0.086*1000000/SUM(RES_hhdet_in_new!I101:I103))</f>
        <v>1716.8266477868349</v>
      </c>
      <c r="J100" s="157">
        <f>IF(SUM(RES_hhdet_in_fec!J101:J103)=0,0,SUM(RES_hhdet_in_fec!J101:J103)/0.086*1000000/SUM(RES_hhdet_in_new!J101:J103))</f>
        <v>1478.5208957162795</v>
      </c>
      <c r="K100" s="157">
        <f>IF(SUM(RES_hhdet_in_fec!K101:K103)=0,0,SUM(RES_hhdet_in_fec!K101:K103)/0.086*1000000/SUM(RES_hhdet_in_new!K101:K103))</f>
        <v>1383.7683710650219</v>
      </c>
      <c r="L100" s="157">
        <f>IF(SUM(RES_hhdet_in_fec!L101:L103)=0,0,SUM(RES_hhdet_in_fec!L101:L103)/0.086*1000000/SUM(RES_hhdet_in_new!L101:L103))</f>
        <v>1886.3180692659985</v>
      </c>
      <c r="M100" s="157">
        <f>IF(SUM(RES_hhdet_in_fec!M101:M103)=0,0,SUM(RES_hhdet_in_fec!M101:M103)/0.086*1000000/SUM(RES_hhdet_in_new!M101:M103))</f>
        <v>2518.3717195729619</v>
      </c>
      <c r="N100" s="157">
        <f>IF(SUM(RES_hhdet_in_fec!N101:N103)=0,0,SUM(RES_hhdet_in_fec!N101:N103)/0.086*1000000/SUM(RES_hhdet_in_new!N101:N103))</f>
        <v>1477.1797370067911</v>
      </c>
      <c r="O100" s="157">
        <f>IF(SUM(RES_hhdet_in_fec!O101:O103)=0,0,SUM(RES_hhdet_in_fec!O101:O103)/0.086*1000000/SUM(RES_hhdet_in_new!O101:O103))</f>
        <v>1560.5354833896388</v>
      </c>
      <c r="P100" s="157">
        <f>IF(SUM(RES_hhdet_in_fec!P101:P103)=0,0,SUM(RES_hhdet_in_fec!P101:P103)/0.086*1000000/SUM(RES_hhdet_in_new!P101:P103))</f>
        <v>1795.7390200703876</v>
      </c>
      <c r="Q100" s="157">
        <f>IF(SUM(RES_hhdet_in_fec!Q101:Q103)=0,0,SUM(RES_hhdet_in_fec!Q101:Q103)/0.086*1000000/SUM(RES_hhdet_in_new!Q101:Q103))</f>
        <v>1248.4278514187752</v>
      </c>
    </row>
    <row r="101" spans="1:17" ht="12" customHeight="1" x14ac:dyDescent="0.25">
      <c r="A101" s="23" t="s">
        <v>55</v>
      </c>
      <c r="B101" s="156"/>
      <c r="C101" s="156">
        <f>IF(RES_hhdet_in_fec!C101=0,0,RES_hhdet_in_fec!C101/0.086*1000000/RES_hhdet_in_new!C101)</f>
        <v>2252.3930692574404</v>
      </c>
      <c r="D101" s="156">
        <f>IF(RES_hhdet_in_fec!D101=0,0,RES_hhdet_in_fec!D101/0.086*1000000/RES_hhdet_in_new!D101)</f>
        <v>2348.6960534248624</v>
      </c>
      <c r="E101" s="156">
        <f>IF(RES_hhdet_in_fec!E101=0,0,RES_hhdet_in_fec!E101/0.086*1000000/RES_hhdet_in_new!E101)</f>
        <v>2322.1695321158563</v>
      </c>
      <c r="F101" s="156">
        <f>IF(RES_hhdet_in_fec!F101=0,0,RES_hhdet_in_fec!F101/0.086*1000000/RES_hhdet_in_new!F101)</f>
        <v>2600.8891585273459</v>
      </c>
      <c r="G101" s="156">
        <f>IF(RES_hhdet_in_fec!G101=0,0,RES_hhdet_in_fec!G101/0.086*1000000/RES_hhdet_in_new!G101)</f>
        <v>2570.874931106714</v>
      </c>
      <c r="H101" s="156">
        <f>IF(RES_hhdet_in_fec!H101=0,0,RES_hhdet_in_fec!H101/0.086*1000000/RES_hhdet_in_new!H101)</f>
        <v>0</v>
      </c>
      <c r="I101" s="156">
        <f>IF(RES_hhdet_in_fec!I101=0,0,RES_hhdet_in_fec!I101/0.086*1000000/RES_hhdet_in_new!I101)</f>
        <v>2627.7845214877893</v>
      </c>
      <c r="J101" s="156">
        <f>IF(RES_hhdet_in_fec!J101=0,0,RES_hhdet_in_fec!J101/0.086*1000000/RES_hhdet_in_new!J101)</f>
        <v>2637.9906214020116</v>
      </c>
      <c r="K101" s="156">
        <f>IF(RES_hhdet_in_fec!K101=0,0,RES_hhdet_in_fec!K101/0.086*1000000/RES_hhdet_in_new!K101)</f>
        <v>0</v>
      </c>
      <c r="L101" s="156">
        <f>IF(RES_hhdet_in_fec!L101=0,0,RES_hhdet_in_fec!L101/0.086*1000000/RES_hhdet_in_new!L101)</f>
        <v>2531.0371695644903</v>
      </c>
      <c r="M101" s="156">
        <f>IF(RES_hhdet_in_fec!M101=0,0,RES_hhdet_in_fec!M101/0.086*1000000/RES_hhdet_in_new!M101)</f>
        <v>2518.3717195729619</v>
      </c>
      <c r="N101" s="156">
        <f>IF(RES_hhdet_in_fec!N101=0,0,RES_hhdet_in_fec!N101/0.086*1000000/RES_hhdet_in_new!N101)</f>
        <v>2464.1019700749898</v>
      </c>
      <c r="O101" s="156">
        <f>IF(RES_hhdet_in_fec!O101=0,0,RES_hhdet_in_fec!O101/0.086*1000000/RES_hhdet_in_new!O101)</f>
        <v>2332.6165902660155</v>
      </c>
      <c r="P101" s="156">
        <f>IF(RES_hhdet_in_fec!P101=0,0,RES_hhdet_in_fec!P101/0.086*1000000/RES_hhdet_in_new!P101)</f>
        <v>2315.3416030796197</v>
      </c>
      <c r="Q101" s="156">
        <f>IF(RES_hhdet_in_fec!Q101=0,0,RES_hhdet_in_fec!Q101/0.086*1000000/RES_hhdet_in_new!Q101)</f>
        <v>2304.6412865311095</v>
      </c>
    </row>
    <row r="102" spans="1:17" ht="12" customHeight="1" x14ac:dyDescent="0.25">
      <c r="A102" s="23" t="s">
        <v>57</v>
      </c>
      <c r="B102" s="156"/>
      <c r="C102" s="156">
        <f>IF(RES_hhdet_in_fec!C102=0,0,RES_hhdet_in_fec!C102/0.086*1000000/RES_hhdet_in_new!C102)</f>
        <v>0</v>
      </c>
      <c r="D102" s="156">
        <f>IF(RES_hhdet_in_fec!D102=0,0,RES_hhdet_in_fec!D102/0.086*1000000/RES_hhdet_in_new!D102)</f>
        <v>0</v>
      </c>
      <c r="E102" s="156">
        <f>IF(RES_hhdet_in_fec!E102=0,0,RES_hhdet_in_fec!E102/0.086*1000000/RES_hhdet_in_new!E102)</f>
        <v>0</v>
      </c>
      <c r="F102" s="156">
        <f>IF(RES_hhdet_in_fec!F102=0,0,RES_hhdet_in_fec!F102/0.086*1000000/RES_hhdet_in_new!F102)</f>
        <v>0</v>
      </c>
      <c r="G102" s="156">
        <f>IF(RES_hhdet_in_fec!G102=0,0,RES_hhdet_in_fec!G102/0.086*1000000/RES_hhdet_in_new!G102)</f>
        <v>0</v>
      </c>
      <c r="H102" s="156">
        <f>IF(RES_hhdet_in_fec!H102=0,0,RES_hhdet_in_fec!H102/0.086*1000000/RES_hhdet_in_new!H102)</f>
        <v>0</v>
      </c>
      <c r="I102" s="156">
        <f>IF(RES_hhdet_in_fec!I102=0,0,RES_hhdet_in_fec!I102/0.086*1000000/RES_hhdet_in_new!I102)</f>
        <v>0</v>
      </c>
      <c r="J102" s="156">
        <f>IF(RES_hhdet_in_fec!J102=0,0,RES_hhdet_in_fec!J102/0.086*1000000/RES_hhdet_in_new!J102)</f>
        <v>0</v>
      </c>
      <c r="K102" s="156">
        <f>IF(RES_hhdet_in_fec!K102=0,0,RES_hhdet_in_fec!K102/0.086*1000000/RES_hhdet_in_new!K102)</f>
        <v>0</v>
      </c>
      <c r="L102" s="156">
        <f>IF(RES_hhdet_in_fec!L102=0,0,RES_hhdet_in_fec!L102/0.086*1000000/RES_hhdet_in_new!L102)</f>
        <v>0</v>
      </c>
      <c r="M102" s="156">
        <f>IF(RES_hhdet_in_fec!M102=0,0,RES_hhdet_in_fec!M102/0.086*1000000/RES_hhdet_in_new!M102)</f>
        <v>0</v>
      </c>
      <c r="N102" s="156">
        <f>IF(RES_hhdet_in_fec!N102=0,0,RES_hhdet_in_fec!N102/0.086*1000000/RES_hhdet_in_new!N102)</f>
        <v>0</v>
      </c>
      <c r="O102" s="156">
        <f>IF(RES_hhdet_in_fec!O102=0,0,RES_hhdet_in_fec!O102/0.086*1000000/RES_hhdet_in_new!O102)</f>
        <v>0</v>
      </c>
      <c r="P102" s="156">
        <f>IF(RES_hhdet_in_fec!P102=0,0,RES_hhdet_in_fec!P102/0.086*1000000/RES_hhdet_in_new!P102)</f>
        <v>0</v>
      </c>
      <c r="Q102" s="156">
        <f>IF(RES_hhdet_in_fec!Q102=0,0,RES_hhdet_in_fec!Q102/0.086*1000000/RES_hhdet_in_new!Q102)</f>
        <v>0</v>
      </c>
    </row>
    <row r="103" spans="1:17" ht="12" customHeight="1" x14ac:dyDescent="0.25">
      <c r="A103" s="29" t="s">
        <v>140</v>
      </c>
      <c r="B103" s="57"/>
      <c r="C103" s="57">
        <f>IF(RES_hhdet_in_fec!C103=0,0,RES_hhdet_in_fec!C103/0.086*1000000/RES_hhdet_in_new!C103)</f>
        <v>1012.8349322592517</v>
      </c>
      <c r="D103" s="57">
        <f>IF(RES_hhdet_in_fec!D103=0,0,RES_hhdet_in_fec!D103/0.086*1000000/RES_hhdet_in_new!D103)</f>
        <v>1022.2448095054299</v>
      </c>
      <c r="E103" s="57">
        <f>IF(RES_hhdet_in_fec!E103=0,0,RES_hhdet_in_fec!E103/0.086*1000000/RES_hhdet_in_new!E103)</f>
        <v>1201.2184397916976</v>
      </c>
      <c r="F103" s="57">
        <f>IF(RES_hhdet_in_fec!F103=0,0,RES_hhdet_in_fec!F103/0.086*1000000/RES_hhdet_in_new!F103)</f>
        <v>1209.2049988651559</v>
      </c>
      <c r="G103" s="57">
        <f>IF(RES_hhdet_in_fec!G103=0,0,RES_hhdet_in_fec!G103/0.086*1000000/RES_hhdet_in_new!G103)</f>
        <v>1170.1753660185323</v>
      </c>
      <c r="H103" s="57">
        <f>IF(RES_hhdet_in_fec!H103=0,0,RES_hhdet_in_fec!H103/0.086*1000000/RES_hhdet_in_new!H103)</f>
        <v>1289.5572728718278</v>
      </c>
      <c r="I103" s="57">
        <f>IF(RES_hhdet_in_fec!I103=0,0,RES_hhdet_in_fec!I103/0.086*1000000/RES_hhdet_in_new!I103)</f>
        <v>1395.4530772074086</v>
      </c>
      <c r="J103" s="57">
        <f>IF(RES_hhdet_in_fec!J103=0,0,RES_hhdet_in_fec!J103/0.086*1000000/RES_hhdet_in_new!J103)</f>
        <v>1360.6378025717261</v>
      </c>
      <c r="K103" s="57">
        <f>IF(RES_hhdet_in_fec!K103=0,0,RES_hhdet_in_fec!K103/0.086*1000000/RES_hhdet_in_new!K103)</f>
        <v>1383.7683710650219</v>
      </c>
      <c r="L103" s="57">
        <f>IF(RES_hhdet_in_fec!L103=0,0,RES_hhdet_in_fec!L103/0.086*1000000/RES_hhdet_in_new!L103)</f>
        <v>1446.0871178190946</v>
      </c>
      <c r="M103" s="57">
        <f>IF(RES_hhdet_in_fec!M103=0,0,RES_hhdet_in_fec!M103/0.086*1000000/RES_hhdet_in_new!M103)</f>
        <v>0</v>
      </c>
      <c r="N103" s="57">
        <f>IF(RES_hhdet_in_fec!N103=0,0,RES_hhdet_in_fec!N103/0.086*1000000/RES_hhdet_in_new!N103)</f>
        <v>1370.5726166318241</v>
      </c>
      <c r="O103" s="57">
        <f>IF(RES_hhdet_in_fec!O103=0,0,RES_hhdet_in_fec!O103/0.086*1000000/RES_hhdet_in_new!O103)</f>
        <v>1243.1360435318677</v>
      </c>
      <c r="P103" s="57">
        <f>IF(RES_hhdet_in_fec!P103=0,0,RES_hhdet_in_fec!P103/0.086*1000000/RES_hhdet_in_new!P103)</f>
        <v>1182.7416729442757</v>
      </c>
      <c r="Q103" s="57">
        <f>IF(RES_hhdet_in_fec!Q103=0,0,RES_hhdet_in_fec!Q103/0.086*1000000/RES_hhdet_in_new!Q103)</f>
        <v>1246.5278496645876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85">SUM(C106,C109,C111,C120)</f>
        <v>0</v>
      </c>
      <c r="D105" s="168">
        <f t="shared" ref="D105" si="86">SUM(D106,D109,D111,D120)</f>
        <v>0</v>
      </c>
      <c r="E105" s="168">
        <f t="shared" ref="E105" si="87">SUM(E106,E109,E111,E120)</f>
        <v>0</v>
      </c>
      <c r="F105" s="168">
        <f t="shared" ref="F105" si="88">SUM(F106,F109,F111,F120)</f>
        <v>0</v>
      </c>
      <c r="G105" s="168">
        <f t="shared" ref="G105" si="89">SUM(G106,G109,G111,G120)</f>
        <v>0</v>
      </c>
      <c r="H105" s="168">
        <f t="shared" ref="H105" si="90">SUM(H106,H109,H111,H120)</f>
        <v>0</v>
      </c>
      <c r="I105" s="168">
        <f t="shared" ref="I105" si="91">SUM(I106,I109,I111,I120)</f>
        <v>12291.966344652554</v>
      </c>
      <c r="J105" s="168">
        <f t="shared" ref="J105" si="92">SUM(J106,J109,J111,J120)</f>
        <v>11402.187075159758</v>
      </c>
      <c r="K105" s="168">
        <f t="shared" ref="K105" si="93">SUM(K106,K109,K111,K120)</f>
        <v>11771.329146579386</v>
      </c>
      <c r="L105" s="168">
        <f t="shared" ref="L105" si="94">SUM(L106,L109,L111,L120)</f>
        <v>10674.455297635932</v>
      </c>
      <c r="M105" s="168">
        <f t="shared" ref="M105" si="95">SUM(M106,M109,M111,M120)</f>
        <v>10961.625135469107</v>
      </c>
      <c r="N105" s="168">
        <f t="shared" ref="N105" si="96">SUM(N106,N109,N111,N120)</f>
        <v>10453.476063140102</v>
      </c>
      <c r="O105" s="168">
        <f t="shared" ref="O105" si="97">SUM(O106,O109,O111,O120)</f>
        <v>9298.9059483551773</v>
      </c>
      <c r="P105" s="168">
        <f t="shared" ref="P105" si="98">SUM(P106,P109,P111,P120)</f>
        <v>9354.6348536417518</v>
      </c>
      <c r="Q105" s="168">
        <f t="shared" ref="Q105" si="99">SUM(Q106,Q109,Q111,Q120)</f>
        <v>9637.9189303322928</v>
      </c>
    </row>
    <row r="106" spans="1:17" ht="12.95" customHeight="1" x14ac:dyDescent="0.25">
      <c r="A106" s="158" t="s">
        <v>65</v>
      </c>
      <c r="B106" s="157"/>
      <c r="C106" s="157">
        <f t="shared" ref="C106:Q106" si="100">SUM(C107:C108)</f>
        <v>0</v>
      </c>
      <c r="D106" s="157">
        <f t="shared" si="100"/>
        <v>0</v>
      </c>
      <c r="E106" s="157">
        <f t="shared" si="100"/>
        <v>0</v>
      </c>
      <c r="F106" s="157">
        <f t="shared" si="100"/>
        <v>0</v>
      </c>
      <c r="G106" s="157">
        <f t="shared" si="100"/>
        <v>0</v>
      </c>
      <c r="H106" s="157">
        <f t="shared" si="100"/>
        <v>0</v>
      </c>
      <c r="I106" s="157">
        <f t="shared" si="100"/>
        <v>6100.5779408255476</v>
      </c>
      <c r="J106" s="157">
        <f t="shared" si="100"/>
        <v>5320.8756643714269</v>
      </c>
      <c r="K106" s="157">
        <f t="shared" si="100"/>
        <v>5767.542424008232</v>
      </c>
      <c r="L106" s="157">
        <f t="shared" si="100"/>
        <v>4801.8702832889976</v>
      </c>
      <c r="M106" s="157">
        <f t="shared" si="100"/>
        <v>5263.7370045595344</v>
      </c>
      <c r="N106" s="157">
        <f t="shared" si="100"/>
        <v>4970.1988965237979</v>
      </c>
      <c r="O106" s="157">
        <f t="shared" si="100"/>
        <v>4081.4331300774297</v>
      </c>
      <c r="P106" s="157">
        <f t="shared" si="100"/>
        <v>4159.1604795133935</v>
      </c>
      <c r="Q106" s="157">
        <f t="shared" si="100"/>
        <v>4139.1694092527941</v>
      </c>
    </row>
    <row r="107" spans="1:17" ht="12" customHeight="1" x14ac:dyDescent="0.25">
      <c r="A107" s="23" t="s">
        <v>153</v>
      </c>
      <c r="B107" s="156"/>
      <c r="C107" s="156">
        <f>IF(RES_hhdet_in_fec!C107=0,0,RES_hhdet_in_fec!C107/0.086*1000000/RES_hhdet_in_new!C107)</f>
        <v>0</v>
      </c>
      <c r="D107" s="156">
        <f>IF(RES_hhdet_in_fec!D107=0,0,RES_hhdet_in_fec!D107/0.086*1000000/RES_hhdet_in_new!D107)</f>
        <v>0</v>
      </c>
      <c r="E107" s="156">
        <f>IF(RES_hhdet_in_fec!E107=0,0,RES_hhdet_in_fec!E107/0.086*1000000/RES_hhdet_in_new!E107)</f>
        <v>0</v>
      </c>
      <c r="F107" s="156">
        <f>IF(RES_hhdet_in_fec!F107=0,0,RES_hhdet_in_fec!F107/0.086*1000000/RES_hhdet_in_new!F107)</f>
        <v>0</v>
      </c>
      <c r="G107" s="156">
        <f>IF(RES_hhdet_in_fec!G107=0,0,RES_hhdet_in_fec!G107/0.086*1000000/RES_hhdet_in_new!G107)</f>
        <v>0</v>
      </c>
      <c r="H107" s="156">
        <f>IF(RES_hhdet_in_fec!H107=0,0,RES_hhdet_in_fec!H107/0.086*1000000/RES_hhdet_in_new!H107)</f>
        <v>0</v>
      </c>
      <c r="I107" s="156">
        <f>IF(RES_hhdet_in_fec!I107=0,0,RES_hhdet_in_fec!I107/0.086*1000000/RES_hhdet_in_new!I107)</f>
        <v>6016.5041961978177</v>
      </c>
      <c r="J107" s="156">
        <f>IF(RES_hhdet_in_fec!J107=0,0,RES_hhdet_in_fec!J107/0.086*1000000/RES_hhdet_in_new!J107)</f>
        <v>5274.4994046116863</v>
      </c>
      <c r="K107" s="156">
        <f>IF(RES_hhdet_in_fec!K107=0,0,RES_hhdet_in_fec!K107/0.086*1000000/RES_hhdet_in_new!K107)</f>
        <v>5754.39424426802</v>
      </c>
      <c r="L107" s="156">
        <f>IF(RES_hhdet_in_fec!L107=0,0,RES_hhdet_in_fec!L107/0.086*1000000/RES_hhdet_in_new!L107)</f>
        <v>4773.0104275637723</v>
      </c>
      <c r="M107" s="156">
        <f>IF(RES_hhdet_in_fec!M107=0,0,RES_hhdet_in_fec!M107/0.086*1000000/RES_hhdet_in_new!M107)</f>
        <v>5245.0407761691013</v>
      </c>
      <c r="N107" s="156">
        <f>IF(RES_hhdet_in_fec!N107=0,0,RES_hhdet_in_fec!N107/0.086*1000000/RES_hhdet_in_new!N107)</f>
        <v>4957.8464298727176</v>
      </c>
      <c r="O107" s="156">
        <f>IF(RES_hhdet_in_fec!O107=0,0,RES_hhdet_in_fec!O107/0.086*1000000/RES_hhdet_in_new!O107)</f>
        <v>4071.1048331083971</v>
      </c>
      <c r="P107" s="156">
        <f>IF(RES_hhdet_in_fec!P107=0,0,RES_hhdet_in_fec!P107/0.086*1000000/RES_hhdet_in_new!P107)</f>
        <v>4141.9751994777216</v>
      </c>
      <c r="Q107" s="156">
        <f>IF(RES_hhdet_in_fec!Q107=0,0,RES_hhdet_in_fec!Q107/0.086*1000000/RES_hhdet_in_new!Q107)</f>
        <v>4116.9627687890761</v>
      </c>
    </row>
    <row r="108" spans="1:17" ht="12" customHeight="1" x14ac:dyDescent="0.25">
      <c r="A108" s="23" t="s">
        <v>60</v>
      </c>
      <c r="B108" s="156"/>
      <c r="C108" s="156">
        <f>IF(RES_hhdet_in_fec!C108=0,0,RES_hhdet_in_fec!C108/0.086*1000000/RES_hhdet_in_new!C107)</f>
        <v>0</v>
      </c>
      <c r="D108" s="156">
        <f>IF(RES_hhdet_in_fec!D108=0,0,RES_hhdet_in_fec!D108/0.086*1000000/RES_hhdet_in_new!D107)</f>
        <v>0</v>
      </c>
      <c r="E108" s="156">
        <f>IF(RES_hhdet_in_fec!E108=0,0,RES_hhdet_in_fec!E108/0.086*1000000/RES_hhdet_in_new!E107)</f>
        <v>0</v>
      </c>
      <c r="F108" s="156">
        <f>IF(RES_hhdet_in_fec!F108=0,0,RES_hhdet_in_fec!F108/0.086*1000000/RES_hhdet_in_new!F107)</f>
        <v>0</v>
      </c>
      <c r="G108" s="156">
        <f>IF(RES_hhdet_in_fec!G108=0,0,RES_hhdet_in_fec!G108/0.086*1000000/RES_hhdet_in_new!G107)</f>
        <v>0</v>
      </c>
      <c r="H108" s="156">
        <f>IF(RES_hhdet_in_fec!H108=0,0,RES_hhdet_in_fec!H108/0.086*1000000/RES_hhdet_in_new!H107)</f>
        <v>0</v>
      </c>
      <c r="I108" s="156">
        <f>IF(RES_hhdet_in_fec!I108=0,0,RES_hhdet_in_fec!I108/0.086*1000000/RES_hhdet_in_new!I107)</f>
        <v>84.073744627729909</v>
      </c>
      <c r="J108" s="156">
        <f>IF(RES_hhdet_in_fec!J108=0,0,RES_hhdet_in_fec!J108/0.086*1000000/RES_hhdet_in_new!J107)</f>
        <v>46.376259759740663</v>
      </c>
      <c r="K108" s="156">
        <f>IF(RES_hhdet_in_fec!K108=0,0,RES_hhdet_in_fec!K108/0.086*1000000/RES_hhdet_in_new!K107)</f>
        <v>13.148179740212026</v>
      </c>
      <c r="L108" s="156">
        <f>IF(RES_hhdet_in_fec!L108=0,0,RES_hhdet_in_fec!L108/0.086*1000000/RES_hhdet_in_new!L107)</f>
        <v>28.859855725225252</v>
      </c>
      <c r="M108" s="156">
        <f>IF(RES_hhdet_in_fec!M108=0,0,RES_hhdet_in_fec!M108/0.086*1000000/RES_hhdet_in_new!M107)</f>
        <v>18.696228390433557</v>
      </c>
      <c r="N108" s="156">
        <f>IF(RES_hhdet_in_fec!N108=0,0,RES_hhdet_in_fec!N108/0.086*1000000/RES_hhdet_in_new!N107)</f>
        <v>12.352466651080249</v>
      </c>
      <c r="O108" s="156">
        <f>IF(RES_hhdet_in_fec!O108=0,0,RES_hhdet_in_fec!O108/0.086*1000000/RES_hhdet_in_new!O107)</f>
        <v>10.32829696903266</v>
      </c>
      <c r="P108" s="156">
        <f>IF(RES_hhdet_in_fec!P108=0,0,RES_hhdet_in_fec!P108/0.086*1000000/RES_hhdet_in_new!P107)</f>
        <v>17.185280035672065</v>
      </c>
      <c r="Q108" s="156">
        <f>IF(RES_hhdet_in_fec!Q108=0,0,RES_hhdet_in_fec!Q108/0.086*1000000/RES_hhdet_in_new!Q107)</f>
        <v>22.206640463717864</v>
      </c>
    </row>
    <row r="109" spans="1:17" ht="12.95" customHeight="1" x14ac:dyDescent="0.25">
      <c r="A109" s="158" t="s">
        <v>112</v>
      </c>
      <c r="B109" s="157"/>
      <c r="C109" s="157">
        <f t="shared" ref="C109:Q109" si="101">C110</f>
        <v>0</v>
      </c>
      <c r="D109" s="157">
        <f t="shared" si="101"/>
        <v>0</v>
      </c>
      <c r="E109" s="157">
        <f t="shared" si="101"/>
        <v>0</v>
      </c>
      <c r="F109" s="157">
        <f t="shared" si="101"/>
        <v>0</v>
      </c>
      <c r="G109" s="157">
        <f t="shared" si="101"/>
        <v>0</v>
      </c>
      <c r="H109" s="157">
        <f t="shared" si="101"/>
        <v>0</v>
      </c>
      <c r="I109" s="157">
        <f t="shared" si="101"/>
        <v>2463.3407155371106</v>
      </c>
      <c r="J109" s="157">
        <f t="shared" si="101"/>
        <v>2409.3206444296102</v>
      </c>
      <c r="K109" s="157">
        <f t="shared" si="101"/>
        <v>2319.0811162479231</v>
      </c>
      <c r="L109" s="157">
        <f t="shared" si="101"/>
        <v>2145.3180515577296</v>
      </c>
      <c r="M109" s="157">
        <f t="shared" si="101"/>
        <v>1986.6961531443351</v>
      </c>
      <c r="N109" s="157">
        <f t="shared" si="101"/>
        <v>1886.5677953391739</v>
      </c>
      <c r="O109" s="157">
        <f t="shared" si="101"/>
        <v>1786.5574650641574</v>
      </c>
      <c r="P109" s="157">
        <f t="shared" si="101"/>
        <v>1699.3081253012572</v>
      </c>
      <c r="Q109" s="157">
        <f t="shared" si="101"/>
        <v>1598.6716445152092</v>
      </c>
    </row>
    <row r="110" spans="1:17" ht="12" customHeight="1" x14ac:dyDescent="0.25">
      <c r="A110" s="23" t="s">
        <v>60</v>
      </c>
      <c r="B110" s="156"/>
      <c r="C110" s="156">
        <f>IF(RES_hhdet_in_fec!C110=0,0,RES_hhdet_in_fec!C110/0.086*1000000/RES_hhdet_in_new!C110)</f>
        <v>0</v>
      </c>
      <c r="D110" s="156">
        <f>IF(RES_hhdet_in_fec!D110=0,0,RES_hhdet_in_fec!D110/0.086*1000000/RES_hhdet_in_new!D110)</f>
        <v>0</v>
      </c>
      <c r="E110" s="156">
        <f>IF(RES_hhdet_in_fec!E110=0,0,RES_hhdet_in_fec!E110/0.086*1000000/RES_hhdet_in_new!E110)</f>
        <v>0</v>
      </c>
      <c r="F110" s="156">
        <f>IF(RES_hhdet_in_fec!F110=0,0,RES_hhdet_in_fec!F110/0.086*1000000/RES_hhdet_in_new!F110)</f>
        <v>0</v>
      </c>
      <c r="G110" s="156">
        <f>IF(RES_hhdet_in_fec!G110=0,0,RES_hhdet_in_fec!G110/0.086*1000000/RES_hhdet_in_new!G110)</f>
        <v>0</v>
      </c>
      <c r="H110" s="156">
        <f>IF(RES_hhdet_in_fec!H110=0,0,RES_hhdet_in_fec!H110/0.086*1000000/RES_hhdet_in_new!H110)</f>
        <v>0</v>
      </c>
      <c r="I110" s="156">
        <f>IF(RES_hhdet_in_fec!I110=0,0,RES_hhdet_in_fec!I110/0.086*1000000/RES_hhdet_in_new!I110)</f>
        <v>2463.3407155371106</v>
      </c>
      <c r="J110" s="156">
        <f>IF(RES_hhdet_in_fec!J110=0,0,RES_hhdet_in_fec!J110/0.086*1000000/RES_hhdet_in_new!J110)</f>
        <v>2409.3206444296102</v>
      </c>
      <c r="K110" s="156">
        <f>IF(RES_hhdet_in_fec!K110=0,0,RES_hhdet_in_fec!K110/0.086*1000000/RES_hhdet_in_new!K110)</f>
        <v>2319.0811162479231</v>
      </c>
      <c r="L110" s="156">
        <f>IF(RES_hhdet_in_fec!L110=0,0,RES_hhdet_in_fec!L110/0.086*1000000/RES_hhdet_in_new!L110)</f>
        <v>2145.3180515577296</v>
      </c>
      <c r="M110" s="156">
        <f>IF(RES_hhdet_in_fec!M110=0,0,RES_hhdet_in_fec!M110/0.086*1000000/RES_hhdet_in_new!M110)</f>
        <v>1986.6961531443351</v>
      </c>
      <c r="N110" s="156">
        <f>IF(RES_hhdet_in_fec!N110=0,0,RES_hhdet_in_fec!N110/0.086*1000000/RES_hhdet_in_new!N110)</f>
        <v>1886.5677953391739</v>
      </c>
      <c r="O110" s="156">
        <f>IF(RES_hhdet_in_fec!O110=0,0,RES_hhdet_in_fec!O110/0.086*1000000/RES_hhdet_in_new!O110)</f>
        <v>1786.5574650641574</v>
      </c>
      <c r="P110" s="156">
        <f>IF(RES_hhdet_in_fec!P110=0,0,RES_hhdet_in_fec!P110/0.086*1000000/RES_hhdet_in_new!P110)</f>
        <v>1699.3081253012572</v>
      </c>
      <c r="Q110" s="156">
        <f>IF(RES_hhdet_in_fec!Q110=0,0,RES_hhdet_in_fec!Q110/0.086*1000000/RES_hhdet_in_new!Q110)</f>
        <v>1598.6716445152092</v>
      </c>
    </row>
    <row r="111" spans="1:17" ht="12" customHeight="1" x14ac:dyDescent="0.25">
      <c r="A111" s="158" t="s">
        <v>63</v>
      </c>
      <c r="B111" s="157"/>
      <c r="C111" s="157">
        <f>IF(SUM(RES_hhdet_in_fec!C112:C113,RES_hhdet_in_fec!C116:C117)=0,0,SUM(RES_hhdet_in_fec!C112:C113,RES_hhdet_in_fec!C116:C117)/0.086*1000000/SUM(RES_hhdet_in_new!C112:C113,RES_hhdet_in_new!C116:C117))</f>
        <v>0</v>
      </c>
      <c r="D111" s="157">
        <f>IF(SUM(RES_hhdet_in_fec!D112:D113,RES_hhdet_in_fec!D116:D117)=0,0,SUM(RES_hhdet_in_fec!D112:D113,RES_hhdet_in_fec!D116:D117)/0.086*1000000/SUM(RES_hhdet_in_new!D112:D113,RES_hhdet_in_new!D116:D117))</f>
        <v>0</v>
      </c>
      <c r="E111" s="157">
        <f>IF(SUM(RES_hhdet_in_fec!E112:E113,RES_hhdet_in_fec!E116:E117)=0,0,SUM(RES_hhdet_in_fec!E112:E113,RES_hhdet_in_fec!E116:E117)/0.086*1000000/SUM(RES_hhdet_in_new!E112:E113,RES_hhdet_in_new!E116:E117))</f>
        <v>0</v>
      </c>
      <c r="F111" s="157">
        <f>IF(SUM(RES_hhdet_in_fec!F112:F113,RES_hhdet_in_fec!F116:F117)=0,0,SUM(RES_hhdet_in_fec!F112:F113,RES_hhdet_in_fec!F116:F117)/0.086*1000000/SUM(RES_hhdet_in_new!F112:F113,RES_hhdet_in_new!F116:F117))</f>
        <v>0</v>
      </c>
      <c r="G111" s="157">
        <f>IF(SUM(RES_hhdet_in_fec!G112:G113,RES_hhdet_in_fec!G116:G117)=0,0,SUM(RES_hhdet_in_fec!G112:G113,RES_hhdet_in_fec!G116:G117)/0.086*1000000/SUM(RES_hhdet_in_new!G112:G113,RES_hhdet_in_new!G116:G117))</f>
        <v>0</v>
      </c>
      <c r="H111" s="157">
        <f>IF(SUM(RES_hhdet_in_fec!H112:H113,RES_hhdet_in_fec!H116:H117)=0,0,SUM(RES_hhdet_in_fec!H112:H113,RES_hhdet_in_fec!H116:H117)/0.086*1000000/SUM(RES_hhdet_in_new!H112:H113,RES_hhdet_in_new!H116:H117))</f>
        <v>0</v>
      </c>
      <c r="I111" s="157">
        <f>IF(SUM(RES_hhdet_in_fec!I112:I113,RES_hhdet_in_fec!I116:I117)=0,0,SUM(RES_hhdet_in_fec!I112:I113,RES_hhdet_in_fec!I116:I117)/0.086*1000000/SUM(RES_hhdet_in_new!I112:I113,RES_hhdet_in_new!I116:I117))</f>
        <v>2334.0348785505271</v>
      </c>
      <c r="J111" s="157">
        <f>IF(SUM(RES_hhdet_in_fec!J112:J113,RES_hhdet_in_fec!J116:J117)=0,0,SUM(RES_hhdet_in_fec!J112:J113,RES_hhdet_in_fec!J116:J117)/0.086*1000000/SUM(RES_hhdet_in_new!J112:J113,RES_hhdet_in_new!J116:J117))</f>
        <v>2309.4603330959212</v>
      </c>
      <c r="K111" s="157">
        <f>IF(SUM(RES_hhdet_in_fec!K112:K113,RES_hhdet_in_fec!K116:K117)=0,0,SUM(RES_hhdet_in_fec!K112:K113,RES_hhdet_in_fec!K116:K117)/0.086*1000000/SUM(RES_hhdet_in_new!K112:K113,RES_hhdet_in_new!K116:K117))</f>
        <v>2301.5936743918865</v>
      </c>
      <c r="L111" s="157">
        <f>IF(SUM(RES_hhdet_in_fec!L112:L113,RES_hhdet_in_fec!L116:L117)=0,0,SUM(RES_hhdet_in_fec!L112:L113,RES_hhdet_in_fec!L116:L117)/0.086*1000000/SUM(RES_hhdet_in_new!L112:L113,RES_hhdet_in_new!L116:L117))</f>
        <v>2284.0789683792605</v>
      </c>
      <c r="M111" s="157">
        <f>IF(SUM(RES_hhdet_in_fec!M112:M113,RES_hhdet_in_fec!M116:M117)=0,0,SUM(RES_hhdet_in_fec!M112:M113,RES_hhdet_in_fec!M116:M117)/0.086*1000000/SUM(RES_hhdet_in_new!M112:M113,RES_hhdet_in_new!M116:M117))</f>
        <v>2269.7027162017471</v>
      </c>
      <c r="N111" s="157">
        <f>IF(SUM(RES_hhdet_in_fec!N112:N113,RES_hhdet_in_fec!N116:N117)=0,0,SUM(RES_hhdet_in_fec!N112:N113,RES_hhdet_in_fec!N116:N117)/0.086*1000000/SUM(RES_hhdet_in_new!N112:N113,RES_hhdet_in_new!N116:N117))</f>
        <v>2230.1336319101251</v>
      </c>
      <c r="O111" s="157">
        <f>IF(SUM(RES_hhdet_in_fec!O112:O113,RES_hhdet_in_fec!O116:O117)=0,0,SUM(RES_hhdet_in_fec!O112:O113,RES_hhdet_in_fec!O116:O117)/0.086*1000000/SUM(RES_hhdet_in_new!O112:O113,RES_hhdet_in_new!O116:O117))</f>
        <v>2190.2751455094185</v>
      </c>
      <c r="P111" s="157">
        <f>IF(SUM(RES_hhdet_in_fec!P112:P113,RES_hhdet_in_fec!P116:P117)=0,0,SUM(RES_hhdet_in_fec!P112:P113,RES_hhdet_in_fec!P116:P117)/0.086*1000000/SUM(RES_hhdet_in_new!P112:P113,RES_hhdet_in_new!P116:P117))</f>
        <v>2309.9862775952124</v>
      </c>
      <c r="Q111" s="157">
        <f>IF(SUM(RES_hhdet_in_fec!Q112:Q113,RES_hhdet_in_fec!Q116:Q117)=0,0,SUM(RES_hhdet_in_fec!Q112:Q113,RES_hhdet_in_fec!Q116:Q117)/0.086*1000000/SUM(RES_hhdet_in_new!Q112:Q113,RES_hhdet_in_new!Q116:Q117))</f>
        <v>2650.8504558958793</v>
      </c>
    </row>
    <row r="112" spans="1:17" ht="12" customHeight="1" x14ac:dyDescent="0.25">
      <c r="A112" s="167" t="s">
        <v>152</v>
      </c>
      <c r="B112" s="132"/>
      <c r="C112" s="132">
        <f>IF(RES_hhdet_in_fec!C112=0,0,RES_hhdet_in_fec!C112/0.086*1000000/RES_hhdet_in_new!C112)</f>
        <v>0</v>
      </c>
      <c r="D112" s="132">
        <f>IF(RES_hhdet_in_fec!D112=0,0,RES_hhdet_in_fec!D112/0.086*1000000/RES_hhdet_in_new!D112)</f>
        <v>0</v>
      </c>
      <c r="E112" s="132">
        <f>IF(RES_hhdet_in_fec!E112=0,0,RES_hhdet_in_fec!E112/0.086*1000000/RES_hhdet_in_new!E112)</f>
        <v>0</v>
      </c>
      <c r="F112" s="132">
        <f>IF(RES_hhdet_in_fec!F112=0,0,RES_hhdet_in_fec!F112/0.086*1000000/RES_hhdet_in_new!F112)</f>
        <v>0</v>
      </c>
      <c r="G112" s="132">
        <f>IF(RES_hhdet_in_fec!G112=0,0,RES_hhdet_in_fec!G112/0.086*1000000/RES_hhdet_in_new!G112)</f>
        <v>0</v>
      </c>
      <c r="H112" s="132">
        <f>IF(RES_hhdet_in_fec!H112=0,0,RES_hhdet_in_fec!H112/0.086*1000000/RES_hhdet_in_new!H112)</f>
        <v>0</v>
      </c>
      <c r="I112" s="132">
        <f>IF(RES_hhdet_in_fec!I112=0,0,RES_hhdet_in_fec!I112/0.086*1000000/RES_hhdet_in_new!I112)</f>
        <v>0</v>
      </c>
      <c r="J112" s="132">
        <f>IF(RES_hhdet_in_fec!J112=0,0,RES_hhdet_in_fec!J112/0.086*1000000/RES_hhdet_in_new!J112)</f>
        <v>0</v>
      </c>
      <c r="K112" s="132">
        <f>IF(RES_hhdet_in_fec!K112=0,0,RES_hhdet_in_fec!K112/0.086*1000000/RES_hhdet_in_new!K112)</f>
        <v>0</v>
      </c>
      <c r="L112" s="132">
        <f>IF(RES_hhdet_in_fec!L112=0,0,RES_hhdet_in_fec!L112/0.086*1000000/RES_hhdet_in_new!L112)</f>
        <v>0</v>
      </c>
      <c r="M112" s="132">
        <f>IF(RES_hhdet_in_fec!M112=0,0,RES_hhdet_in_fec!M112/0.086*1000000/RES_hhdet_in_new!M112)</f>
        <v>0</v>
      </c>
      <c r="N112" s="132">
        <f>IF(RES_hhdet_in_fec!N112=0,0,RES_hhdet_in_fec!N112/0.086*1000000/RES_hhdet_in_new!N112)</f>
        <v>0</v>
      </c>
      <c r="O112" s="132">
        <f>IF(RES_hhdet_in_fec!O112=0,0,RES_hhdet_in_fec!O112/0.086*1000000/RES_hhdet_in_new!O112)</f>
        <v>0</v>
      </c>
      <c r="P112" s="132">
        <f>IF(RES_hhdet_in_fec!P112=0,0,RES_hhdet_in_fec!P112/0.086*1000000/RES_hhdet_in_new!P112)</f>
        <v>0</v>
      </c>
      <c r="Q112" s="132">
        <f>IF(RES_hhdet_in_fec!Q112=0,0,RES_hhdet_in_fec!Q112/0.086*1000000/RES_hhdet_in_new!Q112)</f>
        <v>0</v>
      </c>
    </row>
    <row r="113" spans="1:17" ht="12" customHeight="1" x14ac:dyDescent="0.25">
      <c r="A113" s="167" t="s">
        <v>151</v>
      </c>
      <c r="B113" s="132"/>
      <c r="C113" s="132">
        <f>IF(RES_hhdet_in_fec!C113=0,0,RES_hhdet_in_fec!C113/0.086*1000000/RES_hhdet_in_new!C113)</f>
        <v>0</v>
      </c>
      <c r="D113" s="132">
        <f>IF(RES_hhdet_in_fec!D113=0,0,RES_hhdet_in_fec!D113/0.086*1000000/RES_hhdet_in_new!D113)</f>
        <v>0</v>
      </c>
      <c r="E113" s="132">
        <f>IF(RES_hhdet_in_fec!E113=0,0,RES_hhdet_in_fec!E113/0.086*1000000/RES_hhdet_in_new!E113)</f>
        <v>0</v>
      </c>
      <c r="F113" s="132">
        <f>IF(RES_hhdet_in_fec!F113=0,0,RES_hhdet_in_fec!F113/0.086*1000000/RES_hhdet_in_new!F113)</f>
        <v>0</v>
      </c>
      <c r="G113" s="132">
        <f>IF(RES_hhdet_in_fec!G113=0,0,RES_hhdet_in_fec!G113/0.086*1000000/RES_hhdet_in_new!G113)</f>
        <v>0</v>
      </c>
      <c r="H113" s="132">
        <f>IF(RES_hhdet_in_fec!H113=0,0,RES_hhdet_in_fec!H113/0.086*1000000/RES_hhdet_in_new!H113)</f>
        <v>0</v>
      </c>
      <c r="I113" s="132">
        <f>IF(RES_hhdet_in_fec!I113=0,0,RES_hhdet_in_fec!I113/0.086*1000000/RES_hhdet_in_new!I113)</f>
        <v>0</v>
      </c>
      <c r="J113" s="132">
        <f>IF(RES_hhdet_in_fec!J113=0,0,RES_hhdet_in_fec!J113/0.086*1000000/RES_hhdet_in_new!J113)</f>
        <v>0</v>
      </c>
      <c r="K113" s="132">
        <f>IF(RES_hhdet_in_fec!K113=0,0,RES_hhdet_in_fec!K113/0.086*1000000/RES_hhdet_in_new!K113)</f>
        <v>0</v>
      </c>
      <c r="L113" s="132">
        <f>IF(RES_hhdet_in_fec!L113=0,0,RES_hhdet_in_fec!L113/0.086*1000000/RES_hhdet_in_new!L113)</f>
        <v>0</v>
      </c>
      <c r="M113" s="132">
        <f>IF(RES_hhdet_in_fec!M113=0,0,RES_hhdet_in_fec!M113/0.086*1000000/RES_hhdet_in_new!M113)</f>
        <v>0</v>
      </c>
      <c r="N113" s="132">
        <f>IF(RES_hhdet_in_fec!N113=0,0,RES_hhdet_in_fec!N113/0.086*1000000/RES_hhdet_in_new!N113)</f>
        <v>0</v>
      </c>
      <c r="O113" s="132">
        <f>IF(RES_hhdet_in_fec!O113=0,0,RES_hhdet_in_fec!O113/0.086*1000000/RES_hhdet_in_new!O113)</f>
        <v>0</v>
      </c>
      <c r="P113" s="132">
        <f>IF(RES_hhdet_in_fec!P113=0,0,RES_hhdet_in_fec!P113/0.086*1000000/RES_hhdet_in_new!P113)</f>
        <v>0</v>
      </c>
      <c r="Q113" s="132">
        <f>IF(RES_hhdet_in_fec!Q113=0,0,RES_hhdet_in_fec!Q113/0.086*1000000/RES_hhdet_in_new!Q113)</f>
        <v>0</v>
      </c>
    </row>
    <row r="114" spans="1:17" ht="12" customHeight="1" x14ac:dyDescent="0.25">
      <c r="A114" s="166" t="s">
        <v>79</v>
      </c>
      <c r="B114" s="165"/>
      <c r="C114" s="165">
        <f>IF(RES_hhdet_in_fec!C114=0,0,RES_hhdet_in_fec!C114/0.086*1000000/RES_hhdet_in_new!C113)</f>
        <v>0</v>
      </c>
      <c r="D114" s="165">
        <f>IF(RES_hhdet_in_fec!D114=0,0,RES_hhdet_in_fec!D114/0.086*1000000/RES_hhdet_in_new!D113)</f>
        <v>0</v>
      </c>
      <c r="E114" s="165">
        <f>IF(RES_hhdet_in_fec!E114=0,0,RES_hhdet_in_fec!E114/0.086*1000000/RES_hhdet_in_new!E113)</f>
        <v>0</v>
      </c>
      <c r="F114" s="165">
        <f>IF(RES_hhdet_in_fec!F114=0,0,RES_hhdet_in_fec!F114/0.086*1000000/RES_hhdet_in_new!F113)</f>
        <v>0</v>
      </c>
      <c r="G114" s="165">
        <f>IF(RES_hhdet_in_fec!G114=0,0,RES_hhdet_in_fec!G114/0.086*1000000/RES_hhdet_in_new!G113)</f>
        <v>0</v>
      </c>
      <c r="H114" s="165">
        <f>IF(RES_hhdet_in_fec!H114=0,0,RES_hhdet_in_fec!H114/0.086*1000000/RES_hhdet_in_new!H113)</f>
        <v>0</v>
      </c>
      <c r="I114" s="165">
        <f>IF(RES_hhdet_in_fec!I114=0,0,RES_hhdet_in_fec!I114/0.086*1000000/RES_hhdet_in_new!I113)</f>
        <v>0</v>
      </c>
      <c r="J114" s="165">
        <f>IF(RES_hhdet_in_fec!J114=0,0,RES_hhdet_in_fec!J114/0.086*1000000/RES_hhdet_in_new!J113)</f>
        <v>0</v>
      </c>
      <c r="K114" s="165">
        <f>IF(RES_hhdet_in_fec!K114=0,0,RES_hhdet_in_fec!K114/0.086*1000000/RES_hhdet_in_new!K113)</f>
        <v>0</v>
      </c>
      <c r="L114" s="165">
        <f>IF(RES_hhdet_in_fec!L114=0,0,RES_hhdet_in_fec!L114/0.086*1000000/RES_hhdet_in_new!L113)</f>
        <v>0</v>
      </c>
      <c r="M114" s="165">
        <f>IF(RES_hhdet_in_fec!M114=0,0,RES_hhdet_in_fec!M114/0.086*1000000/RES_hhdet_in_new!M113)</f>
        <v>0</v>
      </c>
      <c r="N114" s="165">
        <f>IF(RES_hhdet_in_fec!N114=0,0,RES_hhdet_in_fec!N114/0.086*1000000/RES_hhdet_in_new!N113)</f>
        <v>0</v>
      </c>
      <c r="O114" s="165">
        <f>IF(RES_hhdet_in_fec!O114=0,0,RES_hhdet_in_fec!O114/0.086*1000000/RES_hhdet_in_new!O113)</f>
        <v>0</v>
      </c>
      <c r="P114" s="165">
        <f>IF(RES_hhdet_in_fec!P114=0,0,RES_hhdet_in_fec!P114/0.086*1000000/RES_hhdet_in_new!P113)</f>
        <v>0</v>
      </c>
      <c r="Q114" s="165">
        <f>IF(RES_hhdet_in_fec!Q114=0,0,RES_hhdet_in_fec!Q114/0.086*1000000/RES_hhdet_in_new!Q113)</f>
        <v>0</v>
      </c>
    </row>
    <row r="115" spans="1:17" ht="12" customHeight="1" x14ac:dyDescent="0.25">
      <c r="A115" s="147" t="s">
        <v>59</v>
      </c>
      <c r="B115" s="164"/>
      <c r="C115" s="164">
        <f>IF(RES_hhdet_in_fec!C115=0,0,RES_hhdet_in_fec!C115/0.086*1000000/RES_hhdet_in_new!C113)</f>
        <v>0</v>
      </c>
      <c r="D115" s="164">
        <f>IF(RES_hhdet_in_fec!D115=0,0,RES_hhdet_in_fec!D115/0.086*1000000/RES_hhdet_in_new!D113)</f>
        <v>0</v>
      </c>
      <c r="E115" s="164">
        <f>IF(RES_hhdet_in_fec!E115=0,0,RES_hhdet_in_fec!E115/0.086*1000000/RES_hhdet_in_new!E113)</f>
        <v>0</v>
      </c>
      <c r="F115" s="164">
        <f>IF(RES_hhdet_in_fec!F115=0,0,RES_hhdet_in_fec!F115/0.086*1000000/RES_hhdet_in_new!F113)</f>
        <v>0</v>
      </c>
      <c r="G115" s="164">
        <f>IF(RES_hhdet_in_fec!G115=0,0,RES_hhdet_in_fec!G115/0.086*1000000/RES_hhdet_in_new!G113)</f>
        <v>0</v>
      </c>
      <c r="H115" s="164">
        <f>IF(RES_hhdet_in_fec!H115=0,0,RES_hhdet_in_fec!H115/0.086*1000000/RES_hhdet_in_new!H113)</f>
        <v>0</v>
      </c>
      <c r="I115" s="164">
        <f>IF(RES_hhdet_in_fec!I115=0,0,RES_hhdet_in_fec!I115/0.086*1000000/RES_hhdet_in_new!I113)</f>
        <v>0</v>
      </c>
      <c r="J115" s="164">
        <f>IF(RES_hhdet_in_fec!J115=0,0,RES_hhdet_in_fec!J115/0.086*1000000/RES_hhdet_in_new!J113)</f>
        <v>0</v>
      </c>
      <c r="K115" s="164">
        <f>IF(RES_hhdet_in_fec!K115=0,0,RES_hhdet_in_fec!K115/0.086*1000000/RES_hhdet_in_new!K113)</f>
        <v>0</v>
      </c>
      <c r="L115" s="164">
        <f>IF(RES_hhdet_in_fec!L115=0,0,RES_hhdet_in_fec!L115/0.086*1000000/RES_hhdet_in_new!L113)</f>
        <v>0</v>
      </c>
      <c r="M115" s="164">
        <f>IF(RES_hhdet_in_fec!M115=0,0,RES_hhdet_in_fec!M115/0.086*1000000/RES_hhdet_in_new!M113)</f>
        <v>0</v>
      </c>
      <c r="N115" s="164">
        <f>IF(RES_hhdet_in_fec!N115=0,0,RES_hhdet_in_fec!N115/0.086*1000000/RES_hhdet_in_new!N113)</f>
        <v>0</v>
      </c>
      <c r="O115" s="164">
        <f>IF(RES_hhdet_in_fec!O115=0,0,RES_hhdet_in_fec!O115/0.086*1000000/RES_hhdet_in_new!O113)</f>
        <v>0</v>
      </c>
      <c r="P115" s="164">
        <f>IF(RES_hhdet_in_fec!P115=0,0,RES_hhdet_in_fec!P115/0.086*1000000/RES_hhdet_in_new!P113)</f>
        <v>0</v>
      </c>
      <c r="Q115" s="164">
        <f>IF(RES_hhdet_in_fec!Q115=0,0,RES_hhdet_in_fec!Q115/0.086*1000000/RES_hhdet_in_new!Q113)</f>
        <v>0</v>
      </c>
    </row>
    <row r="116" spans="1:17" ht="12" customHeight="1" x14ac:dyDescent="0.25">
      <c r="A116" s="163" t="s">
        <v>142</v>
      </c>
      <c r="B116" s="162"/>
      <c r="C116" s="162">
        <f>IF(RES_hhdet_in_fec!C116=0,0,RES_hhdet_in_fec!C116/0.086*1000000/RES_hhdet_in_new!C116)</f>
        <v>0</v>
      </c>
      <c r="D116" s="162">
        <f>IF(RES_hhdet_in_fec!D116=0,0,RES_hhdet_in_fec!D116/0.086*1000000/RES_hhdet_in_new!D116)</f>
        <v>0</v>
      </c>
      <c r="E116" s="162">
        <f>IF(RES_hhdet_in_fec!E116=0,0,RES_hhdet_in_fec!E116/0.086*1000000/RES_hhdet_in_new!E116)</f>
        <v>0</v>
      </c>
      <c r="F116" s="162">
        <f>IF(RES_hhdet_in_fec!F116=0,0,RES_hhdet_in_fec!F116/0.086*1000000/RES_hhdet_in_new!F116)</f>
        <v>0</v>
      </c>
      <c r="G116" s="162">
        <f>IF(RES_hhdet_in_fec!G116=0,0,RES_hhdet_in_fec!G116/0.086*1000000/RES_hhdet_in_new!G116)</f>
        <v>0</v>
      </c>
      <c r="H116" s="162">
        <f>IF(RES_hhdet_in_fec!H116=0,0,RES_hhdet_in_fec!H116/0.086*1000000/RES_hhdet_in_new!H116)</f>
        <v>0</v>
      </c>
      <c r="I116" s="162">
        <f>IF(RES_hhdet_in_fec!I116=0,0,RES_hhdet_in_fec!I116/0.086*1000000/RES_hhdet_in_new!I116)</f>
        <v>0</v>
      </c>
      <c r="J116" s="162">
        <f>IF(RES_hhdet_in_fec!J116=0,0,RES_hhdet_in_fec!J116/0.086*1000000/RES_hhdet_in_new!J116)</f>
        <v>0</v>
      </c>
      <c r="K116" s="162">
        <f>IF(RES_hhdet_in_fec!K116=0,0,RES_hhdet_in_fec!K116/0.086*1000000/RES_hhdet_in_new!K116)</f>
        <v>0</v>
      </c>
      <c r="L116" s="162">
        <f>IF(RES_hhdet_in_fec!L116=0,0,RES_hhdet_in_fec!L116/0.086*1000000/RES_hhdet_in_new!L116)</f>
        <v>0</v>
      </c>
      <c r="M116" s="162">
        <f>IF(RES_hhdet_in_fec!M116=0,0,RES_hhdet_in_fec!M116/0.086*1000000/RES_hhdet_in_new!M116)</f>
        <v>0</v>
      </c>
      <c r="N116" s="162">
        <f>IF(RES_hhdet_in_fec!N116=0,0,RES_hhdet_in_fec!N116/0.086*1000000/RES_hhdet_in_new!N116)</f>
        <v>0</v>
      </c>
      <c r="O116" s="162">
        <f>IF(RES_hhdet_in_fec!O116=0,0,RES_hhdet_in_fec!O116/0.086*1000000/RES_hhdet_in_new!O116)</f>
        <v>0</v>
      </c>
      <c r="P116" s="162">
        <f>IF(RES_hhdet_in_fec!P116=0,0,RES_hhdet_in_fec!P116/0.086*1000000/RES_hhdet_in_new!P116)</f>
        <v>0</v>
      </c>
      <c r="Q116" s="162">
        <f>IF(RES_hhdet_in_fec!Q116=0,0,RES_hhdet_in_fec!Q116/0.086*1000000/RES_hhdet_in_new!Q116)</f>
        <v>0</v>
      </c>
    </row>
    <row r="117" spans="1:17" ht="12" customHeight="1" x14ac:dyDescent="0.25">
      <c r="A117" s="161" t="s">
        <v>141</v>
      </c>
      <c r="B117" s="160"/>
      <c r="C117" s="160">
        <f>IF(RES_hhdet_in_fec!C117=0,0,RES_hhdet_in_fec!C117/0.086*1000000/RES_hhdet_in_new!C117)</f>
        <v>0</v>
      </c>
      <c r="D117" s="160">
        <f>IF(RES_hhdet_in_fec!D117=0,0,RES_hhdet_in_fec!D117/0.086*1000000/RES_hhdet_in_new!D117)</f>
        <v>0</v>
      </c>
      <c r="E117" s="160">
        <f>IF(RES_hhdet_in_fec!E117=0,0,RES_hhdet_in_fec!E117/0.086*1000000/RES_hhdet_in_new!E117)</f>
        <v>0</v>
      </c>
      <c r="F117" s="160">
        <f>IF(RES_hhdet_in_fec!F117=0,0,RES_hhdet_in_fec!F117/0.086*1000000/RES_hhdet_in_new!F117)</f>
        <v>0</v>
      </c>
      <c r="G117" s="160">
        <f>IF(RES_hhdet_in_fec!G117=0,0,RES_hhdet_in_fec!G117/0.086*1000000/RES_hhdet_in_new!G117)</f>
        <v>0</v>
      </c>
      <c r="H117" s="160">
        <f>IF(RES_hhdet_in_fec!H117=0,0,RES_hhdet_in_fec!H117/0.086*1000000/RES_hhdet_in_new!H117)</f>
        <v>0</v>
      </c>
      <c r="I117" s="160">
        <f>IF(RES_hhdet_in_fec!I117=0,0,RES_hhdet_in_fec!I117/0.086*1000000/RES_hhdet_in_new!I117)</f>
        <v>2334.0348785505271</v>
      </c>
      <c r="J117" s="160">
        <f>IF(RES_hhdet_in_fec!J117=0,0,RES_hhdet_in_fec!J117/0.086*1000000/RES_hhdet_in_new!J117)</f>
        <v>2309.4603330959212</v>
      </c>
      <c r="K117" s="160">
        <f>IF(RES_hhdet_in_fec!K117=0,0,RES_hhdet_in_fec!K117/0.086*1000000/RES_hhdet_in_new!K117)</f>
        <v>2301.5936743918865</v>
      </c>
      <c r="L117" s="160">
        <f>IF(RES_hhdet_in_fec!L117=0,0,RES_hhdet_in_fec!L117/0.086*1000000/RES_hhdet_in_new!L117)</f>
        <v>2284.0789683792605</v>
      </c>
      <c r="M117" s="160">
        <f>IF(RES_hhdet_in_fec!M117=0,0,RES_hhdet_in_fec!M117/0.086*1000000/RES_hhdet_in_new!M117)</f>
        <v>2269.7027162017471</v>
      </c>
      <c r="N117" s="160">
        <f>IF(RES_hhdet_in_fec!N117=0,0,RES_hhdet_in_fec!N117/0.086*1000000/RES_hhdet_in_new!N117)</f>
        <v>2230.1336319101251</v>
      </c>
      <c r="O117" s="160">
        <f>IF(RES_hhdet_in_fec!O117=0,0,RES_hhdet_in_fec!O117/0.086*1000000/RES_hhdet_in_new!O117)</f>
        <v>2190.2751455094185</v>
      </c>
      <c r="P117" s="160">
        <f>IF(RES_hhdet_in_fec!P117=0,0,RES_hhdet_in_fec!P117/0.086*1000000/RES_hhdet_in_new!P117)</f>
        <v>2309.9862775952124</v>
      </c>
      <c r="Q117" s="160">
        <f>IF(RES_hhdet_in_fec!Q117=0,0,RES_hhdet_in_fec!Q117/0.086*1000000/RES_hhdet_in_new!Q117)</f>
        <v>2650.8504558958793</v>
      </c>
    </row>
    <row r="118" spans="1:17" ht="12" customHeight="1" x14ac:dyDescent="0.25">
      <c r="A118" s="148" t="s">
        <v>60</v>
      </c>
      <c r="B118" s="156"/>
      <c r="C118" s="156">
        <f>IF(RES_hhdet_in_fec!C118=0,0,RES_hhdet_in_fec!C118/0.086*1000000/RES_hhdet_in_new!C117)</f>
        <v>0</v>
      </c>
      <c r="D118" s="156">
        <f>IF(RES_hhdet_in_fec!D118=0,0,RES_hhdet_in_fec!D118/0.086*1000000/RES_hhdet_in_new!D117)</f>
        <v>0</v>
      </c>
      <c r="E118" s="156">
        <f>IF(RES_hhdet_in_fec!E118=0,0,RES_hhdet_in_fec!E118/0.086*1000000/RES_hhdet_in_new!E117)</f>
        <v>0</v>
      </c>
      <c r="F118" s="156">
        <f>IF(RES_hhdet_in_fec!F118=0,0,RES_hhdet_in_fec!F118/0.086*1000000/RES_hhdet_in_new!F117)</f>
        <v>0</v>
      </c>
      <c r="G118" s="156">
        <f>IF(RES_hhdet_in_fec!G118=0,0,RES_hhdet_in_fec!G118/0.086*1000000/RES_hhdet_in_new!G117)</f>
        <v>0</v>
      </c>
      <c r="H118" s="156">
        <f>IF(RES_hhdet_in_fec!H118=0,0,RES_hhdet_in_fec!H118/0.086*1000000/RES_hhdet_in_new!H117)</f>
        <v>0</v>
      </c>
      <c r="I118" s="156">
        <f>IF(RES_hhdet_in_fec!I118=0,0,RES_hhdet_in_fec!I118/0.086*1000000/RES_hhdet_in_new!I117)</f>
        <v>106.4802886499162</v>
      </c>
      <c r="J118" s="156">
        <f>IF(RES_hhdet_in_fec!J118=0,0,RES_hhdet_in_fec!J118/0.086*1000000/RES_hhdet_in_new!J117)</f>
        <v>106.1466798047863</v>
      </c>
      <c r="K118" s="156">
        <f>IF(RES_hhdet_in_fec!K118=0,0,RES_hhdet_in_fec!K118/0.086*1000000/RES_hhdet_in_new!K117)</f>
        <v>103.56679663748506</v>
      </c>
      <c r="L118" s="156">
        <f>IF(RES_hhdet_in_fec!L118=0,0,RES_hhdet_in_fec!L118/0.086*1000000/RES_hhdet_in_new!L117)</f>
        <v>107.45230926004854</v>
      </c>
      <c r="M118" s="156">
        <f>IF(RES_hhdet_in_fec!M118=0,0,RES_hhdet_in_fec!M118/0.086*1000000/RES_hhdet_in_new!M117)</f>
        <v>105.24970674494412</v>
      </c>
      <c r="N118" s="156">
        <f>IF(RES_hhdet_in_fec!N118=0,0,RES_hhdet_in_fec!N118/0.086*1000000/RES_hhdet_in_new!N117)</f>
        <v>98.275850526581422</v>
      </c>
      <c r="O118" s="156">
        <f>IF(RES_hhdet_in_fec!O118=0,0,RES_hhdet_in_fec!O118/0.086*1000000/RES_hhdet_in_new!O117)</f>
        <v>94.916746340254207</v>
      </c>
      <c r="P118" s="156">
        <f>IF(RES_hhdet_in_fec!P118=0,0,RES_hhdet_in_fec!P118/0.086*1000000/RES_hhdet_in_new!P117)</f>
        <v>162.54400010166188</v>
      </c>
      <c r="Q118" s="156">
        <f>IF(RES_hhdet_in_fec!Q118=0,0,RES_hhdet_in_fec!Q118/0.086*1000000/RES_hhdet_in_new!Q117)</f>
        <v>422.86921968726585</v>
      </c>
    </row>
    <row r="119" spans="1:17" ht="12" customHeight="1" x14ac:dyDescent="0.25">
      <c r="A119" s="148" t="s">
        <v>59</v>
      </c>
      <c r="B119" s="156"/>
      <c r="C119" s="156">
        <f>IF(RES_hhdet_in_fec!C119=0,0,RES_hhdet_in_fec!C119/0.086*1000000/RES_hhdet_in_new!C117)</f>
        <v>0</v>
      </c>
      <c r="D119" s="156">
        <f>IF(RES_hhdet_in_fec!D119=0,0,RES_hhdet_in_fec!D119/0.086*1000000/RES_hhdet_in_new!D117)</f>
        <v>0</v>
      </c>
      <c r="E119" s="156">
        <f>IF(RES_hhdet_in_fec!E119=0,0,RES_hhdet_in_fec!E119/0.086*1000000/RES_hhdet_in_new!E117)</f>
        <v>0</v>
      </c>
      <c r="F119" s="156">
        <f>IF(RES_hhdet_in_fec!F119=0,0,RES_hhdet_in_fec!F119/0.086*1000000/RES_hhdet_in_new!F117)</f>
        <v>0</v>
      </c>
      <c r="G119" s="156">
        <f>IF(RES_hhdet_in_fec!G119=0,0,RES_hhdet_in_fec!G119/0.086*1000000/RES_hhdet_in_new!G117)</f>
        <v>0</v>
      </c>
      <c r="H119" s="156">
        <f>IF(RES_hhdet_in_fec!H119=0,0,RES_hhdet_in_fec!H119/0.086*1000000/RES_hhdet_in_new!H117)</f>
        <v>0</v>
      </c>
      <c r="I119" s="156">
        <f>IF(RES_hhdet_in_fec!I119=0,0,RES_hhdet_in_fec!I119/0.086*1000000/RES_hhdet_in_new!I117)</f>
        <v>2227.5545899006106</v>
      </c>
      <c r="J119" s="156">
        <f>IF(RES_hhdet_in_fec!J119=0,0,RES_hhdet_in_fec!J119/0.086*1000000/RES_hhdet_in_new!J117)</f>
        <v>2203.3136532911349</v>
      </c>
      <c r="K119" s="156">
        <f>IF(RES_hhdet_in_fec!K119=0,0,RES_hhdet_in_fec!K119/0.086*1000000/RES_hhdet_in_new!K117)</f>
        <v>2198.0268777544011</v>
      </c>
      <c r="L119" s="156">
        <f>IF(RES_hhdet_in_fec!L119=0,0,RES_hhdet_in_fec!L119/0.086*1000000/RES_hhdet_in_new!L117)</f>
        <v>2176.626659119212</v>
      </c>
      <c r="M119" s="156">
        <f>IF(RES_hhdet_in_fec!M119=0,0,RES_hhdet_in_fec!M119/0.086*1000000/RES_hhdet_in_new!M117)</f>
        <v>2164.4530094568031</v>
      </c>
      <c r="N119" s="156">
        <f>IF(RES_hhdet_in_fec!N119=0,0,RES_hhdet_in_fec!N119/0.086*1000000/RES_hhdet_in_new!N117)</f>
        <v>2131.8577813835436</v>
      </c>
      <c r="O119" s="156">
        <f>IF(RES_hhdet_in_fec!O119=0,0,RES_hhdet_in_fec!O119/0.086*1000000/RES_hhdet_in_new!O117)</f>
        <v>2095.3583991691644</v>
      </c>
      <c r="P119" s="156">
        <f>IF(RES_hhdet_in_fec!P119=0,0,RES_hhdet_in_fec!P119/0.086*1000000/RES_hhdet_in_new!P117)</f>
        <v>2147.442277493551</v>
      </c>
      <c r="Q119" s="156">
        <f>IF(RES_hhdet_in_fec!Q119=0,0,RES_hhdet_in_fec!Q119/0.086*1000000/RES_hhdet_in_new!Q117)</f>
        <v>2227.9812362086136</v>
      </c>
    </row>
    <row r="120" spans="1:17" ht="12" customHeight="1" x14ac:dyDescent="0.25">
      <c r="A120" s="158" t="s">
        <v>62</v>
      </c>
      <c r="B120" s="157"/>
      <c r="C120" s="157">
        <f>IF(SUM(RES_hhdet_in_fec!C121:C122)=0,0,SUM(RES_hhdet_in_fec!C121:C122)/0.086*1000000/SUM(RES_hhdet_in_new!C121:C122))</f>
        <v>0</v>
      </c>
      <c r="D120" s="157">
        <f>IF(SUM(RES_hhdet_in_fec!D121:D122)=0,0,SUM(RES_hhdet_in_fec!D121:D122)/0.086*1000000/SUM(RES_hhdet_in_new!D121:D122))</f>
        <v>0</v>
      </c>
      <c r="E120" s="157">
        <f>IF(SUM(RES_hhdet_in_fec!E121:E122)=0,0,SUM(RES_hhdet_in_fec!E121:E122)/0.086*1000000/SUM(RES_hhdet_in_new!E121:E122))</f>
        <v>0</v>
      </c>
      <c r="F120" s="157">
        <f>IF(SUM(RES_hhdet_in_fec!F121:F122)=0,0,SUM(RES_hhdet_in_fec!F121:F122)/0.086*1000000/SUM(RES_hhdet_in_new!F121:F122))</f>
        <v>0</v>
      </c>
      <c r="G120" s="157">
        <f>IF(SUM(RES_hhdet_in_fec!G121:G122)=0,0,SUM(RES_hhdet_in_fec!G121:G122)/0.086*1000000/SUM(RES_hhdet_in_new!G121:G122))</f>
        <v>0</v>
      </c>
      <c r="H120" s="157">
        <f>IF(SUM(RES_hhdet_in_fec!H121:H122)=0,0,SUM(RES_hhdet_in_fec!H121:H122)/0.086*1000000/SUM(RES_hhdet_in_new!H121:H122))</f>
        <v>0</v>
      </c>
      <c r="I120" s="157">
        <f>IF(SUM(RES_hhdet_in_fec!I121:I122)=0,0,SUM(RES_hhdet_in_fec!I121:I122)/0.086*1000000/SUM(RES_hhdet_in_new!I121:I122))</f>
        <v>1394.0128097393706</v>
      </c>
      <c r="J120" s="157">
        <f>IF(SUM(RES_hhdet_in_fec!J121:J122)=0,0,SUM(RES_hhdet_in_fec!J121:J122)/0.086*1000000/SUM(RES_hhdet_in_new!J121:J122))</f>
        <v>1362.5304332628004</v>
      </c>
      <c r="K120" s="157">
        <f>IF(SUM(RES_hhdet_in_fec!K121:K122)=0,0,SUM(RES_hhdet_in_fec!K121:K122)/0.086*1000000/SUM(RES_hhdet_in_new!K121:K122))</f>
        <v>1383.111931931345</v>
      </c>
      <c r="L120" s="157">
        <f>IF(SUM(RES_hhdet_in_fec!L121:L122)=0,0,SUM(RES_hhdet_in_fec!L121:L122)/0.086*1000000/SUM(RES_hhdet_in_new!L121:L122))</f>
        <v>1443.1879944099433</v>
      </c>
      <c r="M120" s="157">
        <f>IF(SUM(RES_hhdet_in_fec!M121:M122)=0,0,SUM(RES_hhdet_in_fec!M121:M122)/0.086*1000000/SUM(RES_hhdet_in_new!M121:M122))</f>
        <v>1441.4892615634901</v>
      </c>
      <c r="N120" s="157">
        <f>IF(SUM(RES_hhdet_in_fec!N121:N122)=0,0,SUM(RES_hhdet_in_fec!N121:N122)/0.086*1000000/SUM(RES_hhdet_in_new!N121:N122))</f>
        <v>1366.575739367004</v>
      </c>
      <c r="O120" s="157">
        <f>IF(SUM(RES_hhdet_in_fec!O121:O122)=0,0,SUM(RES_hhdet_in_fec!O121:O122)/0.086*1000000/SUM(RES_hhdet_in_new!O121:O122))</f>
        <v>1240.6402077041719</v>
      </c>
      <c r="P120" s="157">
        <f>IF(SUM(RES_hhdet_in_fec!P121:P122)=0,0,SUM(RES_hhdet_in_fec!P121:P122)/0.086*1000000/SUM(RES_hhdet_in_new!P121:P122))</f>
        <v>1186.1799712318896</v>
      </c>
      <c r="Q120" s="157">
        <f>IF(SUM(RES_hhdet_in_fec!Q121:Q122)=0,0,SUM(RES_hhdet_in_fec!Q121:Q122)/0.086*1000000/SUM(RES_hhdet_in_new!Q121:Q122))</f>
        <v>1249.2274206684099</v>
      </c>
    </row>
    <row r="121" spans="1:17" ht="12" customHeight="1" x14ac:dyDescent="0.25">
      <c r="A121" s="23" t="s">
        <v>57</v>
      </c>
      <c r="B121" s="156"/>
      <c r="C121" s="156">
        <f>IF(RES_hhdet_in_fec!C121=0,0,RES_hhdet_in_fec!C121/0.086*1000000/RES_hhdet_in_new!C121)</f>
        <v>0</v>
      </c>
      <c r="D121" s="156">
        <f>IF(RES_hhdet_in_fec!D121=0,0,RES_hhdet_in_fec!D121/0.086*1000000/RES_hhdet_in_new!D121)</f>
        <v>0</v>
      </c>
      <c r="E121" s="156">
        <f>IF(RES_hhdet_in_fec!E121=0,0,RES_hhdet_in_fec!E121/0.086*1000000/RES_hhdet_in_new!E121)</f>
        <v>0</v>
      </c>
      <c r="F121" s="156">
        <f>IF(RES_hhdet_in_fec!F121=0,0,RES_hhdet_in_fec!F121/0.086*1000000/RES_hhdet_in_new!F121)</f>
        <v>0</v>
      </c>
      <c r="G121" s="156">
        <f>IF(RES_hhdet_in_fec!G121=0,0,RES_hhdet_in_fec!G121/0.086*1000000/RES_hhdet_in_new!G121)</f>
        <v>0</v>
      </c>
      <c r="H121" s="156">
        <f>IF(RES_hhdet_in_fec!H121=0,0,RES_hhdet_in_fec!H121/0.086*1000000/RES_hhdet_in_new!H121)</f>
        <v>0</v>
      </c>
      <c r="I121" s="156">
        <f>IF(RES_hhdet_in_fec!I121=0,0,RES_hhdet_in_fec!I121/0.086*1000000/RES_hhdet_in_new!I121)</f>
        <v>0</v>
      </c>
      <c r="J121" s="156">
        <f>IF(RES_hhdet_in_fec!J121=0,0,RES_hhdet_in_fec!J121/0.086*1000000/RES_hhdet_in_new!J121)</f>
        <v>0</v>
      </c>
      <c r="K121" s="156">
        <f>IF(RES_hhdet_in_fec!K121=0,0,RES_hhdet_in_fec!K121/0.086*1000000/RES_hhdet_in_new!K121)</f>
        <v>0</v>
      </c>
      <c r="L121" s="156">
        <f>IF(RES_hhdet_in_fec!L121=0,0,RES_hhdet_in_fec!L121/0.086*1000000/RES_hhdet_in_new!L121)</f>
        <v>0</v>
      </c>
      <c r="M121" s="156">
        <f>IF(RES_hhdet_in_fec!M121=0,0,RES_hhdet_in_fec!M121/0.086*1000000/RES_hhdet_in_new!M121)</f>
        <v>0</v>
      </c>
      <c r="N121" s="156">
        <f>IF(RES_hhdet_in_fec!N121=0,0,RES_hhdet_in_fec!N121/0.086*1000000/RES_hhdet_in_new!N121)</f>
        <v>0</v>
      </c>
      <c r="O121" s="156">
        <f>IF(RES_hhdet_in_fec!O121=0,0,RES_hhdet_in_fec!O121/0.086*1000000/RES_hhdet_in_new!O121)</f>
        <v>0</v>
      </c>
      <c r="P121" s="156">
        <f>IF(RES_hhdet_in_fec!P121=0,0,RES_hhdet_in_fec!P121/0.086*1000000/RES_hhdet_in_new!P121)</f>
        <v>0</v>
      </c>
      <c r="Q121" s="156">
        <f>IF(RES_hhdet_in_fec!Q121=0,0,RES_hhdet_in_fec!Q121/0.086*1000000/RES_hhdet_in_new!Q121)</f>
        <v>0</v>
      </c>
    </row>
    <row r="122" spans="1:17" ht="12" customHeight="1" x14ac:dyDescent="0.25">
      <c r="A122" s="29" t="s">
        <v>140</v>
      </c>
      <c r="B122" s="57"/>
      <c r="C122" s="57">
        <f>IF(RES_hhdet_in_fec!C122=0,0,RES_hhdet_in_fec!C122/0.086*1000000/RES_hhdet_in_new!C122)</f>
        <v>0</v>
      </c>
      <c r="D122" s="57">
        <f>IF(RES_hhdet_in_fec!D122=0,0,RES_hhdet_in_fec!D122/0.086*1000000/RES_hhdet_in_new!D122)</f>
        <v>0</v>
      </c>
      <c r="E122" s="57">
        <f>IF(RES_hhdet_in_fec!E122=0,0,RES_hhdet_in_fec!E122/0.086*1000000/RES_hhdet_in_new!E122)</f>
        <v>0</v>
      </c>
      <c r="F122" s="57">
        <f>IF(RES_hhdet_in_fec!F122=0,0,RES_hhdet_in_fec!F122/0.086*1000000/RES_hhdet_in_new!F122)</f>
        <v>0</v>
      </c>
      <c r="G122" s="57">
        <f>IF(RES_hhdet_in_fec!G122=0,0,RES_hhdet_in_fec!G122/0.086*1000000/RES_hhdet_in_new!G122)</f>
        <v>0</v>
      </c>
      <c r="H122" s="57">
        <f>IF(RES_hhdet_in_fec!H122=0,0,RES_hhdet_in_fec!H122/0.086*1000000/RES_hhdet_in_new!H122)</f>
        <v>0</v>
      </c>
      <c r="I122" s="57">
        <f>IF(RES_hhdet_in_fec!I122=0,0,RES_hhdet_in_fec!I122/0.086*1000000/RES_hhdet_in_new!I122)</f>
        <v>1394.0128097393706</v>
      </c>
      <c r="J122" s="57">
        <f>IF(RES_hhdet_in_fec!J122=0,0,RES_hhdet_in_fec!J122/0.086*1000000/RES_hhdet_in_new!J122)</f>
        <v>1362.5304332628004</v>
      </c>
      <c r="K122" s="57">
        <f>IF(RES_hhdet_in_fec!K122=0,0,RES_hhdet_in_fec!K122/0.086*1000000/RES_hhdet_in_new!K122)</f>
        <v>1383.111931931345</v>
      </c>
      <c r="L122" s="57">
        <f>IF(RES_hhdet_in_fec!L122=0,0,RES_hhdet_in_fec!L122/0.086*1000000/RES_hhdet_in_new!L122)</f>
        <v>1443.1879944099433</v>
      </c>
      <c r="M122" s="57">
        <f>IF(RES_hhdet_in_fec!M122=0,0,RES_hhdet_in_fec!M122/0.086*1000000/RES_hhdet_in_new!M122)</f>
        <v>1441.4892615634901</v>
      </c>
      <c r="N122" s="57">
        <f>IF(RES_hhdet_in_fec!N122=0,0,RES_hhdet_in_fec!N122/0.086*1000000/RES_hhdet_in_new!N122)</f>
        <v>1366.575739367004</v>
      </c>
      <c r="O122" s="57">
        <f>IF(RES_hhdet_in_fec!O122=0,0,RES_hhdet_in_fec!O122/0.086*1000000/RES_hhdet_in_new!O122)</f>
        <v>1240.6402077041719</v>
      </c>
      <c r="P122" s="57">
        <f>IF(RES_hhdet_in_fec!P122=0,0,RES_hhdet_in_fec!P122/0.086*1000000/RES_hhdet_in_new!P122)</f>
        <v>1186.1799712318896</v>
      </c>
      <c r="Q122" s="57">
        <f>IF(RES_hhdet_in_fec!Q122=0,0,RES_hhdet_in_fec!Q122/0.086*1000000/RES_hhdet_in_new!Q122)</f>
        <v>1249.2274206684099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102">SUM(C125,C128,C130,C139)</f>
        <v>0</v>
      </c>
      <c r="D124" s="168">
        <f t="shared" ref="D124" si="103">SUM(D125,D128,D130,D139)</f>
        <v>0</v>
      </c>
      <c r="E124" s="168">
        <f t="shared" ref="E124" si="104">SUM(E125,E128,E130,E139)</f>
        <v>0</v>
      </c>
      <c r="F124" s="168">
        <f t="shared" ref="F124" si="105">SUM(F125,F128,F130,F139)</f>
        <v>0</v>
      </c>
      <c r="G124" s="168">
        <f t="shared" ref="G124" si="106">SUM(G125,G128,G130,G139)</f>
        <v>0</v>
      </c>
      <c r="H124" s="168">
        <f t="shared" ref="H124" si="107">SUM(H125,H128,H130,H139)</f>
        <v>0</v>
      </c>
      <c r="I124" s="168">
        <f t="shared" ref="I124" si="108">SUM(I125,I128,I130,I139)</f>
        <v>0</v>
      </c>
      <c r="J124" s="168">
        <f t="shared" ref="J124" si="109">SUM(J125,J128,J130,J139)</f>
        <v>0</v>
      </c>
      <c r="K124" s="168">
        <f t="shared" ref="K124" si="110">SUM(K125,K128,K130,K139)</f>
        <v>0</v>
      </c>
      <c r="L124" s="168">
        <f t="shared" ref="L124" si="111">SUM(L125,L128,L130,L139)</f>
        <v>0</v>
      </c>
      <c r="M124" s="168">
        <f t="shared" ref="M124" si="112">SUM(M125,M128,M130,M139)</f>
        <v>0</v>
      </c>
      <c r="N124" s="168">
        <f t="shared" ref="N124" si="113">SUM(N125,N128,N130,N139)</f>
        <v>0</v>
      </c>
      <c r="O124" s="168">
        <f t="shared" ref="O124" si="114">SUM(O125,O128,O130,O139)</f>
        <v>0</v>
      </c>
      <c r="P124" s="168">
        <f t="shared" ref="P124" si="115">SUM(P125,P128,P130,P139)</f>
        <v>0</v>
      </c>
      <c r="Q124" s="168">
        <f t="shared" ref="Q124" si="116">SUM(Q125,Q128,Q130,Q139)</f>
        <v>0</v>
      </c>
    </row>
    <row r="125" spans="1:17" ht="12.95" customHeight="1" x14ac:dyDescent="0.25">
      <c r="A125" s="158" t="s">
        <v>65</v>
      </c>
      <c r="B125" s="157"/>
      <c r="C125" s="157">
        <f t="shared" ref="C125:Q125" si="117">SUM(C126:C127)</f>
        <v>0</v>
      </c>
      <c r="D125" s="157">
        <f t="shared" si="117"/>
        <v>0</v>
      </c>
      <c r="E125" s="157">
        <f t="shared" si="117"/>
        <v>0</v>
      </c>
      <c r="F125" s="157">
        <f t="shared" si="117"/>
        <v>0</v>
      </c>
      <c r="G125" s="157">
        <f t="shared" si="117"/>
        <v>0</v>
      </c>
      <c r="H125" s="157">
        <f t="shared" si="117"/>
        <v>0</v>
      </c>
      <c r="I125" s="157">
        <f t="shared" si="117"/>
        <v>0</v>
      </c>
      <c r="J125" s="157">
        <f t="shared" si="117"/>
        <v>0</v>
      </c>
      <c r="K125" s="157">
        <f t="shared" si="117"/>
        <v>0</v>
      </c>
      <c r="L125" s="157">
        <f t="shared" si="117"/>
        <v>0</v>
      </c>
      <c r="M125" s="157">
        <f t="shared" si="117"/>
        <v>0</v>
      </c>
      <c r="N125" s="157">
        <f t="shared" si="117"/>
        <v>0</v>
      </c>
      <c r="O125" s="157">
        <f t="shared" si="117"/>
        <v>0</v>
      </c>
      <c r="P125" s="157">
        <f t="shared" si="117"/>
        <v>0</v>
      </c>
      <c r="Q125" s="157">
        <f t="shared" si="117"/>
        <v>0</v>
      </c>
    </row>
    <row r="126" spans="1:17" ht="12" customHeight="1" x14ac:dyDescent="0.25">
      <c r="A126" s="23" t="s">
        <v>149</v>
      </c>
      <c r="B126" s="156"/>
      <c r="C126" s="156">
        <f>IF(RES_hhdet_in_fec!C126=0,0,RES_hhdet_in_fec!C126/0.086*1000000/RES_hhdet_in_new!C126)</f>
        <v>0</v>
      </c>
      <c r="D126" s="156">
        <f>IF(RES_hhdet_in_fec!D126=0,0,RES_hhdet_in_fec!D126/0.086*1000000/RES_hhdet_in_new!D126)</f>
        <v>0</v>
      </c>
      <c r="E126" s="156">
        <f>IF(RES_hhdet_in_fec!E126=0,0,RES_hhdet_in_fec!E126/0.086*1000000/RES_hhdet_in_new!E126)</f>
        <v>0</v>
      </c>
      <c r="F126" s="156">
        <f>IF(RES_hhdet_in_fec!F126=0,0,RES_hhdet_in_fec!F126/0.086*1000000/RES_hhdet_in_new!F126)</f>
        <v>0</v>
      </c>
      <c r="G126" s="156">
        <f>IF(RES_hhdet_in_fec!G126=0,0,RES_hhdet_in_fec!G126/0.086*1000000/RES_hhdet_in_new!G126)</f>
        <v>0</v>
      </c>
      <c r="H126" s="156">
        <f>IF(RES_hhdet_in_fec!H126=0,0,RES_hhdet_in_fec!H126/0.086*1000000/RES_hhdet_in_new!H126)</f>
        <v>0</v>
      </c>
      <c r="I126" s="156">
        <f>IF(RES_hhdet_in_fec!I126=0,0,RES_hhdet_in_fec!I126/0.086*1000000/RES_hhdet_in_new!I126)</f>
        <v>0</v>
      </c>
      <c r="J126" s="156">
        <f>IF(RES_hhdet_in_fec!J126=0,0,RES_hhdet_in_fec!J126/0.086*1000000/RES_hhdet_in_new!J126)</f>
        <v>0</v>
      </c>
      <c r="K126" s="156">
        <f>IF(RES_hhdet_in_fec!K126=0,0,RES_hhdet_in_fec!K126/0.086*1000000/RES_hhdet_in_new!K126)</f>
        <v>0</v>
      </c>
      <c r="L126" s="156">
        <f>IF(RES_hhdet_in_fec!L126=0,0,RES_hhdet_in_fec!L126/0.086*1000000/RES_hhdet_in_new!L126)</f>
        <v>0</v>
      </c>
      <c r="M126" s="156">
        <f>IF(RES_hhdet_in_fec!M126=0,0,RES_hhdet_in_fec!M126/0.086*1000000/RES_hhdet_in_new!M126)</f>
        <v>0</v>
      </c>
      <c r="N126" s="156">
        <f>IF(RES_hhdet_in_fec!N126=0,0,RES_hhdet_in_fec!N126/0.086*1000000/RES_hhdet_in_new!N126)</f>
        <v>0</v>
      </c>
      <c r="O126" s="156">
        <f>IF(RES_hhdet_in_fec!O126=0,0,RES_hhdet_in_fec!O126/0.086*1000000/RES_hhdet_in_new!O126)</f>
        <v>0</v>
      </c>
      <c r="P126" s="156">
        <f>IF(RES_hhdet_in_fec!P126=0,0,RES_hhdet_in_fec!P126/0.086*1000000/RES_hhdet_in_new!P126)</f>
        <v>0</v>
      </c>
      <c r="Q126" s="156">
        <f>IF(RES_hhdet_in_fec!Q126=0,0,RES_hhdet_in_fec!Q126/0.086*1000000/RES_hhdet_in_new!Q126)</f>
        <v>0</v>
      </c>
    </row>
    <row r="127" spans="1:17" ht="12" customHeight="1" x14ac:dyDescent="0.25">
      <c r="A127" s="23" t="s">
        <v>60</v>
      </c>
      <c r="B127" s="156"/>
      <c r="C127" s="156">
        <f>IF(RES_hhdet_in_fec!C127=0,0,RES_hhdet_in_fec!C127/0.086*1000000/RES_hhdet_in_new!C126)</f>
        <v>0</v>
      </c>
      <c r="D127" s="156">
        <f>IF(RES_hhdet_in_fec!D127=0,0,RES_hhdet_in_fec!D127/0.086*1000000/RES_hhdet_in_new!D126)</f>
        <v>0</v>
      </c>
      <c r="E127" s="156">
        <f>IF(RES_hhdet_in_fec!E127=0,0,RES_hhdet_in_fec!E127/0.086*1000000/RES_hhdet_in_new!E126)</f>
        <v>0</v>
      </c>
      <c r="F127" s="156">
        <f>IF(RES_hhdet_in_fec!F127=0,0,RES_hhdet_in_fec!F127/0.086*1000000/RES_hhdet_in_new!F126)</f>
        <v>0</v>
      </c>
      <c r="G127" s="156">
        <f>IF(RES_hhdet_in_fec!G127=0,0,RES_hhdet_in_fec!G127/0.086*1000000/RES_hhdet_in_new!G126)</f>
        <v>0</v>
      </c>
      <c r="H127" s="156">
        <f>IF(RES_hhdet_in_fec!H127=0,0,RES_hhdet_in_fec!H127/0.086*1000000/RES_hhdet_in_new!H126)</f>
        <v>0</v>
      </c>
      <c r="I127" s="156">
        <f>IF(RES_hhdet_in_fec!I127=0,0,RES_hhdet_in_fec!I127/0.086*1000000/RES_hhdet_in_new!I126)</f>
        <v>0</v>
      </c>
      <c r="J127" s="156">
        <f>IF(RES_hhdet_in_fec!J127=0,0,RES_hhdet_in_fec!J127/0.086*1000000/RES_hhdet_in_new!J126)</f>
        <v>0</v>
      </c>
      <c r="K127" s="156">
        <f>IF(RES_hhdet_in_fec!K127=0,0,RES_hhdet_in_fec!K127/0.086*1000000/RES_hhdet_in_new!K126)</f>
        <v>0</v>
      </c>
      <c r="L127" s="156">
        <f>IF(RES_hhdet_in_fec!L127=0,0,RES_hhdet_in_fec!L127/0.086*1000000/RES_hhdet_in_new!L126)</f>
        <v>0</v>
      </c>
      <c r="M127" s="156">
        <f>IF(RES_hhdet_in_fec!M127=0,0,RES_hhdet_in_fec!M127/0.086*1000000/RES_hhdet_in_new!M126)</f>
        <v>0</v>
      </c>
      <c r="N127" s="156">
        <f>IF(RES_hhdet_in_fec!N127=0,0,RES_hhdet_in_fec!N127/0.086*1000000/RES_hhdet_in_new!N126)</f>
        <v>0</v>
      </c>
      <c r="O127" s="156">
        <f>IF(RES_hhdet_in_fec!O127=0,0,RES_hhdet_in_fec!O127/0.086*1000000/RES_hhdet_in_new!O126)</f>
        <v>0</v>
      </c>
      <c r="P127" s="156">
        <f>IF(RES_hhdet_in_fec!P127=0,0,RES_hhdet_in_fec!P127/0.086*1000000/RES_hhdet_in_new!P126)</f>
        <v>0</v>
      </c>
      <c r="Q127" s="156">
        <f>IF(RES_hhdet_in_fec!Q127=0,0,RES_hhdet_in_fec!Q127/0.086*1000000/RES_hhdet_in_new!Q126)</f>
        <v>0</v>
      </c>
    </row>
    <row r="128" spans="1:17" ht="12.95" customHeight="1" x14ac:dyDescent="0.25">
      <c r="A128" s="158" t="s">
        <v>112</v>
      </c>
      <c r="B128" s="157"/>
      <c r="C128" s="157">
        <f t="shared" ref="C128:Q128" si="118">C129</f>
        <v>0</v>
      </c>
      <c r="D128" s="157">
        <f t="shared" si="118"/>
        <v>0</v>
      </c>
      <c r="E128" s="157">
        <f t="shared" si="118"/>
        <v>0</v>
      </c>
      <c r="F128" s="157">
        <f t="shared" si="118"/>
        <v>0</v>
      </c>
      <c r="G128" s="157">
        <f t="shared" si="118"/>
        <v>0</v>
      </c>
      <c r="H128" s="157">
        <f t="shared" si="118"/>
        <v>0</v>
      </c>
      <c r="I128" s="157">
        <f t="shared" si="118"/>
        <v>0</v>
      </c>
      <c r="J128" s="157">
        <f t="shared" si="118"/>
        <v>0</v>
      </c>
      <c r="K128" s="157">
        <f t="shared" si="118"/>
        <v>0</v>
      </c>
      <c r="L128" s="157">
        <f t="shared" si="118"/>
        <v>0</v>
      </c>
      <c r="M128" s="157">
        <f t="shared" si="118"/>
        <v>0</v>
      </c>
      <c r="N128" s="157">
        <f t="shared" si="118"/>
        <v>0</v>
      </c>
      <c r="O128" s="157">
        <f t="shared" si="118"/>
        <v>0</v>
      </c>
      <c r="P128" s="157">
        <f t="shared" si="118"/>
        <v>0</v>
      </c>
      <c r="Q128" s="157">
        <f t="shared" si="118"/>
        <v>0</v>
      </c>
    </row>
    <row r="129" spans="1:17" ht="12" customHeight="1" x14ac:dyDescent="0.25">
      <c r="A129" s="23" t="s">
        <v>60</v>
      </c>
      <c r="B129" s="156"/>
      <c r="C129" s="156">
        <f>IF(RES_hhdet_in_fec!C129=0,0,RES_hhdet_in_fec!C129/0.086*1000000/RES_hhdet_in_new!C129)</f>
        <v>0</v>
      </c>
      <c r="D129" s="156">
        <f>IF(RES_hhdet_in_fec!D129=0,0,RES_hhdet_in_fec!D129/0.086*1000000/RES_hhdet_in_new!D129)</f>
        <v>0</v>
      </c>
      <c r="E129" s="156">
        <f>IF(RES_hhdet_in_fec!E129=0,0,RES_hhdet_in_fec!E129/0.086*1000000/RES_hhdet_in_new!E129)</f>
        <v>0</v>
      </c>
      <c r="F129" s="156">
        <f>IF(RES_hhdet_in_fec!F129=0,0,RES_hhdet_in_fec!F129/0.086*1000000/RES_hhdet_in_new!F129)</f>
        <v>0</v>
      </c>
      <c r="G129" s="156">
        <f>IF(RES_hhdet_in_fec!G129=0,0,RES_hhdet_in_fec!G129/0.086*1000000/RES_hhdet_in_new!G129)</f>
        <v>0</v>
      </c>
      <c r="H129" s="156">
        <f>IF(RES_hhdet_in_fec!H129=0,0,RES_hhdet_in_fec!H129/0.086*1000000/RES_hhdet_in_new!H129)</f>
        <v>0</v>
      </c>
      <c r="I129" s="156">
        <f>IF(RES_hhdet_in_fec!I129=0,0,RES_hhdet_in_fec!I129/0.086*1000000/RES_hhdet_in_new!I129)</f>
        <v>0</v>
      </c>
      <c r="J129" s="156">
        <f>IF(RES_hhdet_in_fec!J129=0,0,RES_hhdet_in_fec!J129/0.086*1000000/RES_hhdet_in_new!J129)</f>
        <v>0</v>
      </c>
      <c r="K129" s="156">
        <f>IF(RES_hhdet_in_fec!K129=0,0,RES_hhdet_in_fec!K129/0.086*1000000/RES_hhdet_in_new!K129)</f>
        <v>0</v>
      </c>
      <c r="L129" s="156">
        <f>IF(RES_hhdet_in_fec!L129=0,0,RES_hhdet_in_fec!L129/0.086*1000000/RES_hhdet_in_new!L129)</f>
        <v>0</v>
      </c>
      <c r="M129" s="156">
        <f>IF(RES_hhdet_in_fec!M129=0,0,RES_hhdet_in_fec!M129/0.086*1000000/RES_hhdet_in_new!M129)</f>
        <v>0</v>
      </c>
      <c r="N129" s="156">
        <f>IF(RES_hhdet_in_fec!N129=0,0,RES_hhdet_in_fec!N129/0.086*1000000/RES_hhdet_in_new!N129)</f>
        <v>0</v>
      </c>
      <c r="O129" s="156">
        <f>IF(RES_hhdet_in_fec!O129=0,0,RES_hhdet_in_fec!O129/0.086*1000000/RES_hhdet_in_new!O129)</f>
        <v>0</v>
      </c>
      <c r="P129" s="156">
        <f>IF(RES_hhdet_in_fec!P129=0,0,RES_hhdet_in_fec!P129/0.086*1000000/RES_hhdet_in_new!P129)</f>
        <v>0</v>
      </c>
      <c r="Q129" s="156">
        <f>IF(RES_hhdet_in_fec!Q129=0,0,RES_hhdet_in_fec!Q129/0.086*1000000/RES_hhdet_in_new!Q129)</f>
        <v>0</v>
      </c>
    </row>
    <row r="130" spans="1:17" ht="12" customHeight="1" x14ac:dyDescent="0.25">
      <c r="A130" s="158" t="s">
        <v>63</v>
      </c>
      <c r="B130" s="157"/>
      <c r="C130" s="157">
        <f>IF(SUM(RES_hhdet_in_fec!C131:C132,RES_hhdet_in_fec!C135:C136)=0,0,SUM(RES_hhdet_in_fec!C131:C132,RES_hhdet_in_fec!C135:C136)/0.086*1000000/SUM(RES_hhdet_in_new!C131:C132,RES_hhdet_in_new!C135:C136))</f>
        <v>0</v>
      </c>
      <c r="D130" s="157">
        <f>IF(SUM(RES_hhdet_in_fec!D131:D132,RES_hhdet_in_fec!D135:D136)=0,0,SUM(RES_hhdet_in_fec!D131:D132,RES_hhdet_in_fec!D135:D136)/0.086*1000000/SUM(RES_hhdet_in_new!D131:D132,RES_hhdet_in_new!D135:D136))</f>
        <v>0</v>
      </c>
      <c r="E130" s="157">
        <f>IF(SUM(RES_hhdet_in_fec!E131:E132,RES_hhdet_in_fec!E135:E136)=0,0,SUM(RES_hhdet_in_fec!E131:E132,RES_hhdet_in_fec!E135:E136)/0.086*1000000/SUM(RES_hhdet_in_new!E131:E132,RES_hhdet_in_new!E135:E136))</f>
        <v>0</v>
      </c>
      <c r="F130" s="157">
        <f>IF(SUM(RES_hhdet_in_fec!F131:F132,RES_hhdet_in_fec!F135:F136)=0,0,SUM(RES_hhdet_in_fec!F131:F132,RES_hhdet_in_fec!F135:F136)/0.086*1000000/SUM(RES_hhdet_in_new!F131:F132,RES_hhdet_in_new!F135:F136))</f>
        <v>0</v>
      </c>
      <c r="G130" s="157">
        <f>IF(SUM(RES_hhdet_in_fec!G131:G132,RES_hhdet_in_fec!G135:G136)=0,0,SUM(RES_hhdet_in_fec!G131:G132,RES_hhdet_in_fec!G135:G136)/0.086*1000000/SUM(RES_hhdet_in_new!G131:G132,RES_hhdet_in_new!G135:G136))</f>
        <v>0</v>
      </c>
      <c r="H130" s="157">
        <f>IF(SUM(RES_hhdet_in_fec!H131:H132,RES_hhdet_in_fec!H135:H136)=0,0,SUM(RES_hhdet_in_fec!H131:H132,RES_hhdet_in_fec!H135:H136)/0.086*1000000/SUM(RES_hhdet_in_new!H131:H132,RES_hhdet_in_new!H135:H136))</f>
        <v>0</v>
      </c>
      <c r="I130" s="157">
        <f>IF(SUM(RES_hhdet_in_fec!I131:I132,RES_hhdet_in_fec!I135:I136)=0,0,SUM(RES_hhdet_in_fec!I131:I132,RES_hhdet_in_fec!I135:I136)/0.086*1000000/SUM(RES_hhdet_in_new!I131:I132,RES_hhdet_in_new!I135:I136))</f>
        <v>0</v>
      </c>
      <c r="J130" s="157">
        <f>IF(SUM(RES_hhdet_in_fec!J131:J132,RES_hhdet_in_fec!J135:J136)=0,0,SUM(RES_hhdet_in_fec!J131:J132,RES_hhdet_in_fec!J135:J136)/0.086*1000000/SUM(RES_hhdet_in_new!J131:J132,RES_hhdet_in_new!J135:J136))</f>
        <v>0</v>
      </c>
      <c r="K130" s="157">
        <f>IF(SUM(RES_hhdet_in_fec!K131:K132,RES_hhdet_in_fec!K135:K136)=0,0,SUM(RES_hhdet_in_fec!K131:K132,RES_hhdet_in_fec!K135:K136)/0.086*1000000/SUM(RES_hhdet_in_new!K131:K132,RES_hhdet_in_new!K135:K136))</f>
        <v>0</v>
      </c>
      <c r="L130" s="157">
        <f>IF(SUM(RES_hhdet_in_fec!L131:L132,RES_hhdet_in_fec!L135:L136)=0,0,SUM(RES_hhdet_in_fec!L131:L132,RES_hhdet_in_fec!L135:L136)/0.086*1000000/SUM(RES_hhdet_in_new!L131:L132,RES_hhdet_in_new!L135:L136))</f>
        <v>0</v>
      </c>
      <c r="M130" s="157">
        <f>IF(SUM(RES_hhdet_in_fec!M131:M132,RES_hhdet_in_fec!M135:M136)=0,0,SUM(RES_hhdet_in_fec!M131:M132,RES_hhdet_in_fec!M135:M136)/0.086*1000000/SUM(RES_hhdet_in_new!M131:M132,RES_hhdet_in_new!M135:M136))</f>
        <v>0</v>
      </c>
      <c r="N130" s="157">
        <f>IF(SUM(RES_hhdet_in_fec!N131:N132,RES_hhdet_in_fec!N135:N136)=0,0,SUM(RES_hhdet_in_fec!N131:N132,RES_hhdet_in_fec!N135:N136)/0.086*1000000/SUM(RES_hhdet_in_new!N131:N132,RES_hhdet_in_new!N135:N136))</f>
        <v>0</v>
      </c>
      <c r="O130" s="157">
        <f>IF(SUM(RES_hhdet_in_fec!O131:O132,RES_hhdet_in_fec!O135:O136)=0,0,SUM(RES_hhdet_in_fec!O131:O132,RES_hhdet_in_fec!O135:O136)/0.086*1000000/SUM(RES_hhdet_in_new!O131:O132,RES_hhdet_in_new!O135:O136))</f>
        <v>0</v>
      </c>
      <c r="P130" s="157">
        <f>IF(SUM(RES_hhdet_in_fec!P131:P132,RES_hhdet_in_fec!P135:P136)=0,0,SUM(RES_hhdet_in_fec!P131:P132,RES_hhdet_in_fec!P135:P136)/0.086*1000000/SUM(RES_hhdet_in_new!P131:P132,RES_hhdet_in_new!P135:P136))</f>
        <v>0</v>
      </c>
      <c r="Q130" s="157">
        <f>IF(SUM(RES_hhdet_in_fec!Q131:Q132,RES_hhdet_in_fec!Q135:Q136)=0,0,SUM(RES_hhdet_in_fec!Q131:Q132,RES_hhdet_in_fec!Q135:Q136)/0.086*1000000/SUM(RES_hhdet_in_new!Q131:Q132,RES_hhdet_in_new!Q135:Q136))</f>
        <v>0</v>
      </c>
    </row>
    <row r="131" spans="1:17" ht="12" customHeight="1" x14ac:dyDescent="0.25">
      <c r="A131" s="167" t="s">
        <v>148</v>
      </c>
      <c r="B131" s="132"/>
      <c r="C131" s="132">
        <f>IF(RES_hhdet_in_fec!C131=0,0,RES_hhdet_in_fec!C131/0.086*1000000/RES_hhdet_in_new!C131)</f>
        <v>0</v>
      </c>
      <c r="D131" s="132">
        <f>IF(RES_hhdet_in_fec!D131=0,0,RES_hhdet_in_fec!D131/0.086*1000000/RES_hhdet_in_new!D131)</f>
        <v>0</v>
      </c>
      <c r="E131" s="132">
        <f>IF(RES_hhdet_in_fec!E131=0,0,RES_hhdet_in_fec!E131/0.086*1000000/RES_hhdet_in_new!E131)</f>
        <v>0</v>
      </c>
      <c r="F131" s="132">
        <f>IF(RES_hhdet_in_fec!F131=0,0,RES_hhdet_in_fec!F131/0.086*1000000/RES_hhdet_in_new!F131)</f>
        <v>0</v>
      </c>
      <c r="G131" s="132">
        <f>IF(RES_hhdet_in_fec!G131=0,0,RES_hhdet_in_fec!G131/0.086*1000000/RES_hhdet_in_new!G131)</f>
        <v>0</v>
      </c>
      <c r="H131" s="132">
        <f>IF(RES_hhdet_in_fec!H131=0,0,RES_hhdet_in_fec!H131/0.086*1000000/RES_hhdet_in_new!H131)</f>
        <v>0</v>
      </c>
      <c r="I131" s="132">
        <f>IF(RES_hhdet_in_fec!I131=0,0,RES_hhdet_in_fec!I131/0.086*1000000/RES_hhdet_in_new!I131)</f>
        <v>0</v>
      </c>
      <c r="J131" s="132">
        <f>IF(RES_hhdet_in_fec!J131=0,0,RES_hhdet_in_fec!J131/0.086*1000000/RES_hhdet_in_new!J131)</f>
        <v>0</v>
      </c>
      <c r="K131" s="132">
        <f>IF(RES_hhdet_in_fec!K131=0,0,RES_hhdet_in_fec!K131/0.086*1000000/RES_hhdet_in_new!K131)</f>
        <v>0</v>
      </c>
      <c r="L131" s="132">
        <f>IF(RES_hhdet_in_fec!L131=0,0,RES_hhdet_in_fec!L131/0.086*1000000/RES_hhdet_in_new!L131)</f>
        <v>0</v>
      </c>
      <c r="M131" s="132">
        <f>IF(RES_hhdet_in_fec!M131=0,0,RES_hhdet_in_fec!M131/0.086*1000000/RES_hhdet_in_new!M131)</f>
        <v>0</v>
      </c>
      <c r="N131" s="132">
        <f>IF(RES_hhdet_in_fec!N131=0,0,RES_hhdet_in_fec!N131/0.086*1000000/RES_hhdet_in_new!N131)</f>
        <v>0</v>
      </c>
      <c r="O131" s="132">
        <f>IF(RES_hhdet_in_fec!O131=0,0,RES_hhdet_in_fec!O131/0.086*1000000/RES_hhdet_in_new!O131)</f>
        <v>0</v>
      </c>
      <c r="P131" s="132">
        <f>IF(RES_hhdet_in_fec!P131=0,0,RES_hhdet_in_fec!P131/0.086*1000000/RES_hhdet_in_new!P131)</f>
        <v>0</v>
      </c>
      <c r="Q131" s="132">
        <f>IF(RES_hhdet_in_fec!Q131=0,0,RES_hhdet_in_fec!Q131/0.086*1000000/RES_hhdet_in_new!Q131)</f>
        <v>0</v>
      </c>
    </row>
    <row r="132" spans="1:17" ht="12" customHeight="1" x14ac:dyDescent="0.25">
      <c r="A132" s="167" t="s">
        <v>147</v>
      </c>
      <c r="B132" s="132"/>
      <c r="C132" s="132">
        <f>IF(RES_hhdet_in_fec!C132=0,0,RES_hhdet_in_fec!C132/0.086*1000000/RES_hhdet_in_new!C132)</f>
        <v>0</v>
      </c>
      <c r="D132" s="132">
        <f>IF(RES_hhdet_in_fec!D132=0,0,RES_hhdet_in_fec!D132/0.086*1000000/RES_hhdet_in_new!D132)</f>
        <v>0</v>
      </c>
      <c r="E132" s="132">
        <f>IF(RES_hhdet_in_fec!E132=0,0,RES_hhdet_in_fec!E132/0.086*1000000/RES_hhdet_in_new!E132)</f>
        <v>0</v>
      </c>
      <c r="F132" s="132">
        <f>IF(RES_hhdet_in_fec!F132=0,0,RES_hhdet_in_fec!F132/0.086*1000000/RES_hhdet_in_new!F132)</f>
        <v>0</v>
      </c>
      <c r="G132" s="132">
        <f>IF(RES_hhdet_in_fec!G132=0,0,RES_hhdet_in_fec!G132/0.086*1000000/RES_hhdet_in_new!G132)</f>
        <v>0</v>
      </c>
      <c r="H132" s="132">
        <f>IF(RES_hhdet_in_fec!H132=0,0,RES_hhdet_in_fec!H132/0.086*1000000/RES_hhdet_in_new!H132)</f>
        <v>0</v>
      </c>
      <c r="I132" s="132">
        <f>IF(RES_hhdet_in_fec!I132=0,0,RES_hhdet_in_fec!I132/0.086*1000000/RES_hhdet_in_new!I132)</f>
        <v>0</v>
      </c>
      <c r="J132" s="132">
        <f>IF(RES_hhdet_in_fec!J132=0,0,RES_hhdet_in_fec!J132/0.086*1000000/RES_hhdet_in_new!J132)</f>
        <v>0</v>
      </c>
      <c r="K132" s="132">
        <f>IF(RES_hhdet_in_fec!K132=0,0,RES_hhdet_in_fec!K132/0.086*1000000/RES_hhdet_in_new!K132)</f>
        <v>0</v>
      </c>
      <c r="L132" s="132">
        <f>IF(RES_hhdet_in_fec!L132=0,0,RES_hhdet_in_fec!L132/0.086*1000000/RES_hhdet_in_new!L132)</f>
        <v>0</v>
      </c>
      <c r="M132" s="132">
        <f>IF(RES_hhdet_in_fec!M132=0,0,RES_hhdet_in_fec!M132/0.086*1000000/RES_hhdet_in_new!M132)</f>
        <v>0</v>
      </c>
      <c r="N132" s="132">
        <f>IF(RES_hhdet_in_fec!N132=0,0,RES_hhdet_in_fec!N132/0.086*1000000/RES_hhdet_in_new!N132)</f>
        <v>0</v>
      </c>
      <c r="O132" s="132">
        <f>IF(RES_hhdet_in_fec!O132=0,0,RES_hhdet_in_fec!O132/0.086*1000000/RES_hhdet_in_new!O132)</f>
        <v>0</v>
      </c>
      <c r="P132" s="132">
        <f>IF(RES_hhdet_in_fec!P132=0,0,RES_hhdet_in_fec!P132/0.086*1000000/RES_hhdet_in_new!P132)</f>
        <v>0</v>
      </c>
      <c r="Q132" s="132">
        <f>IF(RES_hhdet_in_fec!Q132=0,0,RES_hhdet_in_fec!Q132/0.086*1000000/RES_hhdet_in_new!Q132)</f>
        <v>0</v>
      </c>
    </row>
    <row r="133" spans="1:17" ht="12" customHeight="1" x14ac:dyDescent="0.25">
      <c r="A133" s="166" t="s">
        <v>61</v>
      </c>
      <c r="B133" s="165"/>
      <c r="C133" s="165">
        <f>IF(RES_hhdet_in_fec!C133=0,0,RES_hhdet_in_fec!C133/0.086*1000000/RES_hhdet_in_new!C132)</f>
        <v>0</v>
      </c>
      <c r="D133" s="165">
        <f>IF(RES_hhdet_in_fec!D133=0,0,RES_hhdet_in_fec!D133/0.086*1000000/RES_hhdet_in_new!D132)</f>
        <v>0</v>
      </c>
      <c r="E133" s="165">
        <f>IF(RES_hhdet_in_fec!E133=0,0,RES_hhdet_in_fec!E133/0.086*1000000/RES_hhdet_in_new!E132)</f>
        <v>0</v>
      </c>
      <c r="F133" s="165">
        <f>IF(RES_hhdet_in_fec!F133=0,0,RES_hhdet_in_fec!F133/0.086*1000000/RES_hhdet_in_new!F132)</f>
        <v>0</v>
      </c>
      <c r="G133" s="165">
        <f>IF(RES_hhdet_in_fec!G133=0,0,RES_hhdet_in_fec!G133/0.086*1000000/RES_hhdet_in_new!G132)</f>
        <v>0</v>
      </c>
      <c r="H133" s="165">
        <f>IF(RES_hhdet_in_fec!H133=0,0,RES_hhdet_in_fec!H133/0.086*1000000/RES_hhdet_in_new!H132)</f>
        <v>0</v>
      </c>
      <c r="I133" s="165">
        <f>IF(RES_hhdet_in_fec!I133=0,0,RES_hhdet_in_fec!I133/0.086*1000000/RES_hhdet_in_new!I132)</f>
        <v>0</v>
      </c>
      <c r="J133" s="165">
        <f>IF(RES_hhdet_in_fec!J133=0,0,RES_hhdet_in_fec!J133/0.086*1000000/RES_hhdet_in_new!J132)</f>
        <v>0</v>
      </c>
      <c r="K133" s="165">
        <f>IF(RES_hhdet_in_fec!K133=0,0,RES_hhdet_in_fec!K133/0.086*1000000/RES_hhdet_in_new!K132)</f>
        <v>0</v>
      </c>
      <c r="L133" s="165">
        <f>IF(RES_hhdet_in_fec!L133=0,0,RES_hhdet_in_fec!L133/0.086*1000000/RES_hhdet_in_new!L132)</f>
        <v>0</v>
      </c>
      <c r="M133" s="165">
        <f>IF(RES_hhdet_in_fec!M133=0,0,RES_hhdet_in_fec!M133/0.086*1000000/RES_hhdet_in_new!M132)</f>
        <v>0</v>
      </c>
      <c r="N133" s="165">
        <f>IF(RES_hhdet_in_fec!N133=0,0,RES_hhdet_in_fec!N133/0.086*1000000/RES_hhdet_in_new!N132)</f>
        <v>0</v>
      </c>
      <c r="O133" s="165">
        <f>IF(RES_hhdet_in_fec!O133=0,0,RES_hhdet_in_fec!O133/0.086*1000000/RES_hhdet_in_new!O132)</f>
        <v>0</v>
      </c>
      <c r="P133" s="165">
        <f>IF(RES_hhdet_in_fec!P133=0,0,RES_hhdet_in_fec!P133/0.086*1000000/RES_hhdet_in_new!P132)</f>
        <v>0</v>
      </c>
      <c r="Q133" s="165">
        <f>IF(RES_hhdet_in_fec!Q133=0,0,RES_hhdet_in_fec!Q133/0.086*1000000/RES_hhdet_in_new!Q132)</f>
        <v>0</v>
      </c>
    </row>
    <row r="134" spans="1:17" ht="12" customHeight="1" x14ac:dyDescent="0.25">
      <c r="A134" s="147" t="s">
        <v>59</v>
      </c>
      <c r="B134" s="164"/>
      <c r="C134" s="164">
        <f>IF(RES_hhdet_in_fec!C134=0,0,RES_hhdet_in_fec!C134/0.086*1000000/RES_hhdet_in_new!C132)</f>
        <v>0</v>
      </c>
      <c r="D134" s="164">
        <f>IF(RES_hhdet_in_fec!D134=0,0,RES_hhdet_in_fec!D134/0.086*1000000/RES_hhdet_in_new!D132)</f>
        <v>0</v>
      </c>
      <c r="E134" s="164">
        <f>IF(RES_hhdet_in_fec!E134=0,0,RES_hhdet_in_fec!E134/0.086*1000000/RES_hhdet_in_new!E132)</f>
        <v>0</v>
      </c>
      <c r="F134" s="164">
        <f>IF(RES_hhdet_in_fec!F134=0,0,RES_hhdet_in_fec!F134/0.086*1000000/RES_hhdet_in_new!F132)</f>
        <v>0</v>
      </c>
      <c r="G134" s="164">
        <f>IF(RES_hhdet_in_fec!G134=0,0,RES_hhdet_in_fec!G134/0.086*1000000/RES_hhdet_in_new!G132)</f>
        <v>0</v>
      </c>
      <c r="H134" s="164">
        <f>IF(RES_hhdet_in_fec!H134=0,0,RES_hhdet_in_fec!H134/0.086*1000000/RES_hhdet_in_new!H132)</f>
        <v>0</v>
      </c>
      <c r="I134" s="164">
        <f>IF(RES_hhdet_in_fec!I134=0,0,RES_hhdet_in_fec!I134/0.086*1000000/RES_hhdet_in_new!I132)</f>
        <v>0</v>
      </c>
      <c r="J134" s="164">
        <f>IF(RES_hhdet_in_fec!J134=0,0,RES_hhdet_in_fec!J134/0.086*1000000/RES_hhdet_in_new!J132)</f>
        <v>0</v>
      </c>
      <c r="K134" s="164">
        <f>IF(RES_hhdet_in_fec!K134=0,0,RES_hhdet_in_fec!K134/0.086*1000000/RES_hhdet_in_new!K132)</f>
        <v>0</v>
      </c>
      <c r="L134" s="164">
        <f>IF(RES_hhdet_in_fec!L134=0,0,RES_hhdet_in_fec!L134/0.086*1000000/RES_hhdet_in_new!L132)</f>
        <v>0</v>
      </c>
      <c r="M134" s="164">
        <f>IF(RES_hhdet_in_fec!M134=0,0,RES_hhdet_in_fec!M134/0.086*1000000/RES_hhdet_in_new!M132)</f>
        <v>0</v>
      </c>
      <c r="N134" s="164">
        <f>IF(RES_hhdet_in_fec!N134=0,0,RES_hhdet_in_fec!N134/0.086*1000000/RES_hhdet_in_new!N132)</f>
        <v>0</v>
      </c>
      <c r="O134" s="164">
        <f>IF(RES_hhdet_in_fec!O134=0,0,RES_hhdet_in_fec!O134/0.086*1000000/RES_hhdet_in_new!O132)</f>
        <v>0</v>
      </c>
      <c r="P134" s="164">
        <f>IF(RES_hhdet_in_fec!P134=0,0,RES_hhdet_in_fec!P134/0.086*1000000/RES_hhdet_in_new!P132)</f>
        <v>0</v>
      </c>
      <c r="Q134" s="164">
        <f>IF(RES_hhdet_in_fec!Q134=0,0,RES_hhdet_in_fec!Q134/0.086*1000000/RES_hhdet_in_new!Q132)</f>
        <v>0</v>
      </c>
    </row>
    <row r="135" spans="1:17" ht="12" customHeight="1" x14ac:dyDescent="0.25">
      <c r="A135" s="163" t="s">
        <v>142</v>
      </c>
      <c r="B135" s="162"/>
      <c r="C135" s="162">
        <f>IF(RES_hhdet_in_fec!C135=0,0,RES_hhdet_in_fec!C135/0.086*1000000/RES_hhdet_in_new!C135)</f>
        <v>0</v>
      </c>
      <c r="D135" s="162">
        <f>IF(RES_hhdet_in_fec!D135=0,0,RES_hhdet_in_fec!D135/0.086*1000000/RES_hhdet_in_new!D135)</f>
        <v>0</v>
      </c>
      <c r="E135" s="162">
        <f>IF(RES_hhdet_in_fec!E135=0,0,RES_hhdet_in_fec!E135/0.086*1000000/RES_hhdet_in_new!E135)</f>
        <v>0</v>
      </c>
      <c r="F135" s="162">
        <f>IF(RES_hhdet_in_fec!F135=0,0,RES_hhdet_in_fec!F135/0.086*1000000/RES_hhdet_in_new!F135)</f>
        <v>0</v>
      </c>
      <c r="G135" s="162">
        <f>IF(RES_hhdet_in_fec!G135=0,0,RES_hhdet_in_fec!G135/0.086*1000000/RES_hhdet_in_new!G135)</f>
        <v>0</v>
      </c>
      <c r="H135" s="162">
        <f>IF(RES_hhdet_in_fec!H135=0,0,RES_hhdet_in_fec!H135/0.086*1000000/RES_hhdet_in_new!H135)</f>
        <v>0</v>
      </c>
      <c r="I135" s="162">
        <f>IF(RES_hhdet_in_fec!I135=0,0,RES_hhdet_in_fec!I135/0.086*1000000/RES_hhdet_in_new!I135)</f>
        <v>0</v>
      </c>
      <c r="J135" s="162">
        <f>IF(RES_hhdet_in_fec!J135=0,0,RES_hhdet_in_fec!J135/0.086*1000000/RES_hhdet_in_new!J135)</f>
        <v>0</v>
      </c>
      <c r="K135" s="162">
        <f>IF(RES_hhdet_in_fec!K135=0,0,RES_hhdet_in_fec!K135/0.086*1000000/RES_hhdet_in_new!K135)</f>
        <v>0</v>
      </c>
      <c r="L135" s="162">
        <f>IF(RES_hhdet_in_fec!L135=0,0,RES_hhdet_in_fec!L135/0.086*1000000/RES_hhdet_in_new!L135)</f>
        <v>0</v>
      </c>
      <c r="M135" s="162">
        <f>IF(RES_hhdet_in_fec!M135=0,0,RES_hhdet_in_fec!M135/0.086*1000000/RES_hhdet_in_new!M135)</f>
        <v>0</v>
      </c>
      <c r="N135" s="162">
        <f>IF(RES_hhdet_in_fec!N135=0,0,RES_hhdet_in_fec!N135/0.086*1000000/RES_hhdet_in_new!N135)</f>
        <v>0</v>
      </c>
      <c r="O135" s="162">
        <f>IF(RES_hhdet_in_fec!O135=0,0,RES_hhdet_in_fec!O135/0.086*1000000/RES_hhdet_in_new!O135)</f>
        <v>0</v>
      </c>
      <c r="P135" s="162">
        <f>IF(RES_hhdet_in_fec!P135=0,0,RES_hhdet_in_fec!P135/0.086*1000000/RES_hhdet_in_new!P135)</f>
        <v>0</v>
      </c>
      <c r="Q135" s="162">
        <f>IF(RES_hhdet_in_fec!Q135=0,0,RES_hhdet_in_fec!Q135/0.086*1000000/RES_hhdet_in_new!Q135)</f>
        <v>0</v>
      </c>
    </row>
    <row r="136" spans="1:17" ht="12" customHeight="1" x14ac:dyDescent="0.25">
      <c r="A136" s="161" t="s">
        <v>141</v>
      </c>
      <c r="B136" s="160"/>
      <c r="C136" s="160">
        <f>IF(RES_hhdet_in_fec!C136=0,0,RES_hhdet_in_fec!C136/0.086*1000000/RES_hhdet_in_new!C136)</f>
        <v>0</v>
      </c>
      <c r="D136" s="160">
        <f>IF(RES_hhdet_in_fec!D136=0,0,RES_hhdet_in_fec!D136/0.086*1000000/RES_hhdet_in_new!D136)</f>
        <v>0</v>
      </c>
      <c r="E136" s="160">
        <f>IF(RES_hhdet_in_fec!E136=0,0,RES_hhdet_in_fec!E136/0.086*1000000/RES_hhdet_in_new!E136)</f>
        <v>0</v>
      </c>
      <c r="F136" s="160">
        <f>IF(RES_hhdet_in_fec!F136=0,0,RES_hhdet_in_fec!F136/0.086*1000000/RES_hhdet_in_new!F136)</f>
        <v>0</v>
      </c>
      <c r="G136" s="160">
        <f>IF(RES_hhdet_in_fec!G136=0,0,RES_hhdet_in_fec!G136/0.086*1000000/RES_hhdet_in_new!G136)</f>
        <v>0</v>
      </c>
      <c r="H136" s="160">
        <f>IF(RES_hhdet_in_fec!H136=0,0,RES_hhdet_in_fec!H136/0.086*1000000/RES_hhdet_in_new!H136)</f>
        <v>0</v>
      </c>
      <c r="I136" s="160">
        <f>IF(RES_hhdet_in_fec!I136=0,0,RES_hhdet_in_fec!I136/0.086*1000000/RES_hhdet_in_new!I136)</f>
        <v>0</v>
      </c>
      <c r="J136" s="160">
        <f>IF(RES_hhdet_in_fec!J136=0,0,RES_hhdet_in_fec!J136/0.086*1000000/RES_hhdet_in_new!J136)</f>
        <v>0</v>
      </c>
      <c r="K136" s="160">
        <f>IF(RES_hhdet_in_fec!K136=0,0,RES_hhdet_in_fec!K136/0.086*1000000/RES_hhdet_in_new!K136)</f>
        <v>0</v>
      </c>
      <c r="L136" s="160">
        <f>IF(RES_hhdet_in_fec!L136=0,0,RES_hhdet_in_fec!L136/0.086*1000000/RES_hhdet_in_new!L136)</f>
        <v>0</v>
      </c>
      <c r="M136" s="160">
        <f>IF(RES_hhdet_in_fec!M136=0,0,RES_hhdet_in_fec!M136/0.086*1000000/RES_hhdet_in_new!M136)</f>
        <v>0</v>
      </c>
      <c r="N136" s="160">
        <f>IF(RES_hhdet_in_fec!N136=0,0,RES_hhdet_in_fec!N136/0.086*1000000/RES_hhdet_in_new!N136)</f>
        <v>0</v>
      </c>
      <c r="O136" s="160">
        <f>IF(RES_hhdet_in_fec!O136=0,0,RES_hhdet_in_fec!O136/0.086*1000000/RES_hhdet_in_new!O136)</f>
        <v>0</v>
      </c>
      <c r="P136" s="160">
        <f>IF(RES_hhdet_in_fec!P136=0,0,RES_hhdet_in_fec!P136/0.086*1000000/RES_hhdet_in_new!P136)</f>
        <v>0</v>
      </c>
      <c r="Q136" s="160">
        <f>IF(RES_hhdet_in_fec!Q136=0,0,RES_hhdet_in_fec!Q136/0.086*1000000/RES_hhdet_in_new!Q136)</f>
        <v>0</v>
      </c>
    </row>
    <row r="137" spans="1:17" ht="12" customHeight="1" x14ac:dyDescent="0.25">
      <c r="A137" s="148" t="s">
        <v>60</v>
      </c>
      <c r="B137" s="156"/>
      <c r="C137" s="156">
        <f>IF(RES_hhdet_in_fec!C137=0,0,RES_hhdet_in_fec!C137/0.086*1000000/RES_hhdet_in_new!C136)</f>
        <v>0</v>
      </c>
      <c r="D137" s="156">
        <f>IF(RES_hhdet_in_fec!D137=0,0,RES_hhdet_in_fec!D137/0.086*1000000/RES_hhdet_in_new!D136)</f>
        <v>0</v>
      </c>
      <c r="E137" s="156">
        <f>IF(RES_hhdet_in_fec!E137=0,0,RES_hhdet_in_fec!E137/0.086*1000000/RES_hhdet_in_new!E136)</f>
        <v>0</v>
      </c>
      <c r="F137" s="156">
        <f>IF(RES_hhdet_in_fec!F137=0,0,RES_hhdet_in_fec!F137/0.086*1000000/RES_hhdet_in_new!F136)</f>
        <v>0</v>
      </c>
      <c r="G137" s="156">
        <f>IF(RES_hhdet_in_fec!G137=0,0,RES_hhdet_in_fec!G137/0.086*1000000/RES_hhdet_in_new!G136)</f>
        <v>0</v>
      </c>
      <c r="H137" s="156">
        <f>IF(RES_hhdet_in_fec!H137=0,0,RES_hhdet_in_fec!H137/0.086*1000000/RES_hhdet_in_new!H136)</f>
        <v>0</v>
      </c>
      <c r="I137" s="156">
        <f>IF(RES_hhdet_in_fec!I137=0,0,RES_hhdet_in_fec!I137/0.086*1000000/RES_hhdet_in_new!I136)</f>
        <v>0</v>
      </c>
      <c r="J137" s="156">
        <f>IF(RES_hhdet_in_fec!J137=0,0,RES_hhdet_in_fec!J137/0.086*1000000/RES_hhdet_in_new!J136)</f>
        <v>0</v>
      </c>
      <c r="K137" s="156">
        <f>IF(RES_hhdet_in_fec!K137=0,0,RES_hhdet_in_fec!K137/0.086*1000000/RES_hhdet_in_new!K136)</f>
        <v>0</v>
      </c>
      <c r="L137" s="156">
        <f>IF(RES_hhdet_in_fec!L137=0,0,RES_hhdet_in_fec!L137/0.086*1000000/RES_hhdet_in_new!L136)</f>
        <v>0</v>
      </c>
      <c r="M137" s="156">
        <f>IF(RES_hhdet_in_fec!M137=0,0,RES_hhdet_in_fec!M137/0.086*1000000/RES_hhdet_in_new!M136)</f>
        <v>0</v>
      </c>
      <c r="N137" s="156">
        <f>IF(RES_hhdet_in_fec!N137=0,0,RES_hhdet_in_fec!N137/0.086*1000000/RES_hhdet_in_new!N136)</f>
        <v>0</v>
      </c>
      <c r="O137" s="156">
        <f>IF(RES_hhdet_in_fec!O137=0,0,RES_hhdet_in_fec!O137/0.086*1000000/RES_hhdet_in_new!O136)</f>
        <v>0</v>
      </c>
      <c r="P137" s="156">
        <f>IF(RES_hhdet_in_fec!P137=0,0,RES_hhdet_in_fec!P137/0.086*1000000/RES_hhdet_in_new!P136)</f>
        <v>0</v>
      </c>
      <c r="Q137" s="156">
        <f>IF(RES_hhdet_in_fec!Q137=0,0,RES_hhdet_in_fec!Q137/0.086*1000000/RES_hhdet_in_new!Q136)</f>
        <v>0</v>
      </c>
    </row>
    <row r="138" spans="1:17" ht="12" customHeight="1" x14ac:dyDescent="0.25">
      <c r="A138" s="148" t="s">
        <v>59</v>
      </c>
      <c r="B138" s="156"/>
      <c r="C138" s="156">
        <f>IF(RES_hhdet_in_fec!C138=0,0,RES_hhdet_in_fec!C138/0.086*1000000/RES_hhdet_in_new!C136)</f>
        <v>0</v>
      </c>
      <c r="D138" s="156">
        <f>IF(RES_hhdet_in_fec!D138=0,0,RES_hhdet_in_fec!D138/0.086*1000000/RES_hhdet_in_new!D136)</f>
        <v>0</v>
      </c>
      <c r="E138" s="156">
        <f>IF(RES_hhdet_in_fec!E138=0,0,RES_hhdet_in_fec!E138/0.086*1000000/RES_hhdet_in_new!E136)</f>
        <v>0</v>
      </c>
      <c r="F138" s="156">
        <f>IF(RES_hhdet_in_fec!F138=0,0,RES_hhdet_in_fec!F138/0.086*1000000/RES_hhdet_in_new!F136)</f>
        <v>0</v>
      </c>
      <c r="G138" s="156">
        <f>IF(RES_hhdet_in_fec!G138=0,0,RES_hhdet_in_fec!G138/0.086*1000000/RES_hhdet_in_new!G136)</f>
        <v>0</v>
      </c>
      <c r="H138" s="156">
        <f>IF(RES_hhdet_in_fec!H138=0,0,RES_hhdet_in_fec!H138/0.086*1000000/RES_hhdet_in_new!H136)</f>
        <v>0</v>
      </c>
      <c r="I138" s="156">
        <f>IF(RES_hhdet_in_fec!I138=0,0,RES_hhdet_in_fec!I138/0.086*1000000/RES_hhdet_in_new!I136)</f>
        <v>0</v>
      </c>
      <c r="J138" s="156">
        <f>IF(RES_hhdet_in_fec!J138=0,0,RES_hhdet_in_fec!J138/0.086*1000000/RES_hhdet_in_new!J136)</f>
        <v>0</v>
      </c>
      <c r="K138" s="156">
        <f>IF(RES_hhdet_in_fec!K138=0,0,RES_hhdet_in_fec!K138/0.086*1000000/RES_hhdet_in_new!K136)</f>
        <v>0</v>
      </c>
      <c r="L138" s="156">
        <f>IF(RES_hhdet_in_fec!L138=0,0,RES_hhdet_in_fec!L138/0.086*1000000/RES_hhdet_in_new!L136)</f>
        <v>0</v>
      </c>
      <c r="M138" s="156">
        <f>IF(RES_hhdet_in_fec!M138=0,0,RES_hhdet_in_fec!M138/0.086*1000000/RES_hhdet_in_new!M136)</f>
        <v>0</v>
      </c>
      <c r="N138" s="156">
        <f>IF(RES_hhdet_in_fec!N138=0,0,RES_hhdet_in_fec!N138/0.086*1000000/RES_hhdet_in_new!N136)</f>
        <v>0</v>
      </c>
      <c r="O138" s="156">
        <f>IF(RES_hhdet_in_fec!O138=0,0,RES_hhdet_in_fec!O138/0.086*1000000/RES_hhdet_in_new!O136)</f>
        <v>0</v>
      </c>
      <c r="P138" s="156">
        <f>IF(RES_hhdet_in_fec!P138=0,0,RES_hhdet_in_fec!P138/0.086*1000000/RES_hhdet_in_new!P136)</f>
        <v>0</v>
      </c>
      <c r="Q138" s="156">
        <f>IF(RES_hhdet_in_fec!Q138=0,0,RES_hhdet_in_fec!Q138/0.086*1000000/RES_hhdet_in_new!Q136)</f>
        <v>0</v>
      </c>
    </row>
    <row r="139" spans="1:17" ht="12" customHeight="1" x14ac:dyDescent="0.25">
      <c r="A139" s="158" t="s">
        <v>62</v>
      </c>
      <c r="B139" s="157"/>
      <c r="C139" s="157">
        <f>IF(SUM(RES_hhdet_in_fec!C140:C141)=0,0,SUM(RES_hhdet_in_fec!C140:C141)/0.086*1000000/SUM(RES_hhdet_in_new!C140:C141))</f>
        <v>0</v>
      </c>
      <c r="D139" s="157">
        <f>IF(SUM(RES_hhdet_in_fec!D140:D141)=0,0,SUM(RES_hhdet_in_fec!D140:D141)/0.086*1000000/SUM(RES_hhdet_in_new!D140:D141))</f>
        <v>0</v>
      </c>
      <c r="E139" s="157">
        <f>IF(SUM(RES_hhdet_in_fec!E140:E141)=0,0,SUM(RES_hhdet_in_fec!E140:E141)/0.086*1000000/SUM(RES_hhdet_in_new!E140:E141))</f>
        <v>0</v>
      </c>
      <c r="F139" s="157">
        <f>IF(SUM(RES_hhdet_in_fec!F140:F141)=0,0,SUM(RES_hhdet_in_fec!F140:F141)/0.086*1000000/SUM(RES_hhdet_in_new!F140:F141))</f>
        <v>0</v>
      </c>
      <c r="G139" s="157">
        <f>IF(SUM(RES_hhdet_in_fec!G140:G141)=0,0,SUM(RES_hhdet_in_fec!G140:G141)/0.086*1000000/SUM(RES_hhdet_in_new!G140:G141))</f>
        <v>0</v>
      </c>
      <c r="H139" s="157">
        <f>IF(SUM(RES_hhdet_in_fec!H140:H141)=0,0,SUM(RES_hhdet_in_fec!H140:H141)/0.086*1000000/SUM(RES_hhdet_in_new!H140:H141))</f>
        <v>0</v>
      </c>
      <c r="I139" s="157">
        <f>IF(SUM(RES_hhdet_in_fec!I140:I141)=0,0,SUM(RES_hhdet_in_fec!I140:I141)/0.086*1000000/SUM(RES_hhdet_in_new!I140:I141))</f>
        <v>0</v>
      </c>
      <c r="J139" s="157">
        <f>IF(SUM(RES_hhdet_in_fec!J140:J141)=0,0,SUM(RES_hhdet_in_fec!J140:J141)/0.086*1000000/SUM(RES_hhdet_in_new!J140:J141))</f>
        <v>0</v>
      </c>
      <c r="K139" s="157">
        <f>IF(SUM(RES_hhdet_in_fec!K140:K141)=0,0,SUM(RES_hhdet_in_fec!K140:K141)/0.086*1000000/SUM(RES_hhdet_in_new!K140:K141))</f>
        <v>0</v>
      </c>
      <c r="L139" s="157">
        <f>IF(SUM(RES_hhdet_in_fec!L140:L141)=0,0,SUM(RES_hhdet_in_fec!L140:L141)/0.086*1000000/SUM(RES_hhdet_in_new!L140:L141))</f>
        <v>0</v>
      </c>
      <c r="M139" s="157">
        <f>IF(SUM(RES_hhdet_in_fec!M140:M141)=0,0,SUM(RES_hhdet_in_fec!M140:M141)/0.086*1000000/SUM(RES_hhdet_in_new!M140:M141))</f>
        <v>0</v>
      </c>
      <c r="N139" s="157">
        <f>IF(SUM(RES_hhdet_in_fec!N140:N141)=0,0,SUM(RES_hhdet_in_fec!N140:N141)/0.086*1000000/SUM(RES_hhdet_in_new!N140:N141))</f>
        <v>0</v>
      </c>
      <c r="O139" s="157">
        <f>IF(SUM(RES_hhdet_in_fec!O140:O141)=0,0,SUM(RES_hhdet_in_fec!O140:O141)/0.086*1000000/SUM(RES_hhdet_in_new!O140:O141))</f>
        <v>0</v>
      </c>
      <c r="P139" s="157">
        <f>IF(SUM(RES_hhdet_in_fec!P140:P141)=0,0,SUM(RES_hhdet_in_fec!P140:P141)/0.086*1000000/SUM(RES_hhdet_in_new!P140:P141))</f>
        <v>0</v>
      </c>
      <c r="Q139" s="157">
        <f>IF(SUM(RES_hhdet_in_fec!Q140:Q141)=0,0,SUM(RES_hhdet_in_fec!Q140:Q141)/0.086*1000000/SUM(RES_hhdet_in_new!Q140:Q141))</f>
        <v>0</v>
      </c>
    </row>
    <row r="140" spans="1:17" ht="12" customHeight="1" x14ac:dyDescent="0.25">
      <c r="A140" s="23" t="s">
        <v>57</v>
      </c>
      <c r="B140" s="156"/>
      <c r="C140" s="156">
        <f>IF(RES_hhdet_in_fec!C140=0,0,RES_hhdet_in_fec!C140/0.086*1000000/RES_hhdet_in_new!C140)</f>
        <v>0</v>
      </c>
      <c r="D140" s="156">
        <f>IF(RES_hhdet_in_fec!D140=0,0,RES_hhdet_in_fec!D140/0.086*1000000/RES_hhdet_in_new!D140)</f>
        <v>0</v>
      </c>
      <c r="E140" s="156">
        <f>IF(RES_hhdet_in_fec!E140=0,0,RES_hhdet_in_fec!E140/0.086*1000000/RES_hhdet_in_new!E140)</f>
        <v>0</v>
      </c>
      <c r="F140" s="156">
        <f>IF(RES_hhdet_in_fec!F140=0,0,RES_hhdet_in_fec!F140/0.086*1000000/RES_hhdet_in_new!F140)</f>
        <v>0</v>
      </c>
      <c r="G140" s="156">
        <f>IF(RES_hhdet_in_fec!G140=0,0,RES_hhdet_in_fec!G140/0.086*1000000/RES_hhdet_in_new!G140)</f>
        <v>0</v>
      </c>
      <c r="H140" s="156">
        <f>IF(RES_hhdet_in_fec!H140=0,0,RES_hhdet_in_fec!H140/0.086*1000000/RES_hhdet_in_new!H140)</f>
        <v>0</v>
      </c>
      <c r="I140" s="156">
        <f>IF(RES_hhdet_in_fec!I140=0,0,RES_hhdet_in_fec!I140/0.086*1000000/RES_hhdet_in_new!I140)</f>
        <v>0</v>
      </c>
      <c r="J140" s="156">
        <f>IF(RES_hhdet_in_fec!J140=0,0,RES_hhdet_in_fec!J140/0.086*1000000/RES_hhdet_in_new!J140)</f>
        <v>0</v>
      </c>
      <c r="K140" s="156">
        <f>IF(RES_hhdet_in_fec!K140=0,0,RES_hhdet_in_fec!K140/0.086*1000000/RES_hhdet_in_new!K140)</f>
        <v>0</v>
      </c>
      <c r="L140" s="156">
        <f>IF(RES_hhdet_in_fec!L140=0,0,RES_hhdet_in_fec!L140/0.086*1000000/RES_hhdet_in_new!L140)</f>
        <v>0</v>
      </c>
      <c r="M140" s="156">
        <f>IF(RES_hhdet_in_fec!M140=0,0,RES_hhdet_in_fec!M140/0.086*1000000/RES_hhdet_in_new!M140)</f>
        <v>0</v>
      </c>
      <c r="N140" s="156">
        <f>IF(RES_hhdet_in_fec!N140=0,0,RES_hhdet_in_fec!N140/0.086*1000000/RES_hhdet_in_new!N140)</f>
        <v>0</v>
      </c>
      <c r="O140" s="156">
        <f>IF(RES_hhdet_in_fec!O140=0,0,RES_hhdet_in_fec!O140/0.086*1000000/RES_hhdet_in_new!O140)</f>
        <v>0</v>
      </c>
      <c r="P140" s="156">
        <f>IF(RES_hhdet_in_fec!P140=0,0,RES_hhdet_in_fec!P140/0.086*1000000/RES_hhdet_in_new!P140)</f>
        <v>0</v>
      </c>
      <c r="Q140" s="156">
        <f>IF(RES_hhdet_in_fec!Q140=0,0,RES_hhdet_in_fec!Q140/0.086*1000000/RES_hhdet_in_new!Q140)</f>
        <v>0</v>
      </c>
    </row>
    <row r="141" spans="1:17" ht="12" customHeight="1" x14ac:dyDescent="0.25">
      <c r="A141" s="29" t="s">
        <v>140</v>
      </c>
      <c r="B141" s="57"/>
      <c r="C141" s="57">
        <f>IF(RES_hhdet_in_fec!C141=0,0,RES_hhdet_in_fec!C141/0.086*1000000/RES_hhdet_in_new!C141)</f>
        <v>0</v>
      </c>
      <c r="D141" s="57">
        <f>IF(RES_hhdet_in_fec!D141=0,0,RES_hhdet_in_fec!D141/0.086*1000000/RES_hhdet_in_new!D141)</f>
        <v>0</v>
      </c>
      <c r="E141" s="57">
        <f>IF(RES_hhdet_in_fec!E141=0,0,RES_hhdet_in_fec!E141/0.086*1000000/RES_hhdet_in_new!E141)</f>
        <v>0</v>
      </c>
      <c r="F141" s="57">
        <f>IF(RES_hhdet_in_fec!F141=0,0,RES_hhdet_in_fec!F141/0.086*1000000/RES_hhdet_in_new!F141)</f>
        <v>0</v>
      </c>
      <c r="G141" s="57">
        <f>IF(RES_hhdet_in_fec!G141=0,0,RES_hhdet_in_fec!G141/0.086*1000000/RES_hhdet_in_new!G141)</f>
        <v>0</v>
      </c>
      <c r="H141" s="57">
        <f>IF(RES_hhdet_in_fec!H141=0,0,RES_hhdet_in_fec!H141/0.086*1000000/RES_hhdet_in_new!H141)</f>
        <v>0</v>
      </c>
      <c r="I141" s="57">
        <f>IF(RES_hhdet_in_fec!I141=0,0,RES_hhdet_in_fec!I141/0.086*1000000/RES_hhdet_in_new!I141)</f>
        <v>0</v>
      </c>
      <c r="J141" s="57">
        <f>IF(RES_hhdet_in_fec!J141=0,0,RES_hhdet_in_fec!J141/0.086*1000000/RES_hhdet_in_new!J141)</f>
        <v>0</v>
      </c>
      <c r="K141" s="57">
        <f>IF(RES_hhdet_in_fec!K141=0,0,RES_hhdet_in_fec!K141/0.086*1000000/RES_hhdet_in_new!K141)</f>
        <v>0</v>
      </c>
      <c r="L141" s="57">
        <f>IF(RES_hhdet_in_fec!L141=0,0,RES_hhdet_in_fec!L141/0.086*1000000/RES_hhdet_in_new!L141)</f>
        <v>0</v>
      </c>
      <c r="M141" s="57">
        <f>IF(RES_hhdet_in_fec!M141=0,0,RES_hhdet_in_fec!M141/0.086*1000000/RES_hhdet_in_new!M141)</f>
        <v>0</v>
      </c>
      <c r="N141" s="57">
        <f>IF(RES_hhdet_in_fec!N141=0,0,RES_hhdet_in_fec!N141/0.086*1000000/RES_hhdet_in_new!N141)</f>
        <v>0</v>
      </c>
      <c r="O141" s="57">
        <f>IF(RES_hhdet_in_fec!O141=0,0,RES_hhdet_in_fec!O141/0.086*1000000/RES_hhdet_in_new!O141)</f>
        <v>0</v>
      </c>
      <c r="P141" s="57">
        <f>IF(RES_hhdet_in_fec!P141=0,0,RES_hhdet_in_fec!P141/0.086*1000000/RES_hhdet_in_new!P141)</f>
        <v>0</v>
      </c>
      <c r="Q141" s="57">
        <f>IF(RES_hhdet_in_fec!Q141=0,0,RES_hhdet_in_fec!Q141/0.086*1000000/RES_hhdet_in_new!Q141)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119">SUM(C144,C146,C148,C157)</f>
        <v>10649.030691510268</v>
      </c>
      <c r="D143" s="168">
        <f t="shared" ref="D143" si="120">SUM(D144,D146,D148,D157)</f>
        <v>10529.348089943593</v>
      </c>
      <c r="E143" s="168">
        <f t="shared" ref="E143" si="121">SUM(E144,E146,E148,E157)</f>
        <v>10544.13772567788</v>
      </c>
      <c r="F143" s="168">
        <f t="shared" ref="F143" si="122">SUM(F144,F146,F148,F157)</f>
        <v>9568.4683851545742</v>
      </c>
      <c r="G143" s="168">
        <f t="shared" ref="G143" si="123">SUM(G144,G146,G148,G157)</f>
        <v>9045.4661994447179</v>
      </c>
      <c r="H143" s="168">
        <f t="shared" ref="H143" si="124">SUM(H144,H146,H148,H157)</f>
        <v>8586.2767630982289</v>
      </c>
      <c r="I143" s="168">
        <f t="shared" ref="I143" si="125">SUM(I144,I146,I148,I157)</f>
        <v>8914.0745159071794</v>
      </c>
      <c r="J143" s="168">
        <f t="shared" ref="J143" si="126">SUM(J144,J146,J148,J157)</f>
        <v>8202.7438118493465</v>
      </c>
      <c r="K143" s="168">
        <f t="shared" ref="K143" si="127">SUM(K144,K146,K148,K157)</f>
        <v>7967.7306403533439</v>
      </c>
      <c r="L143" s="168">
        <f t="shared" ref="L143" si="128">SUM(L144,L146,L148,L157)</f>
        <v>7348.6518135889146</v>
      </c>
      <c r="M143" s="168">
        <f t="shared" ref="M143" si="129">SUM(M144,M146,M148,M157)</f>
        <v>7179.4112213054013</v>
      </c>
      <c r="N143" s="168">
        <f t="shared" ref="N143" si="130">SUM(N144,N146,N148,N157)</f>
        <v>6862.5689470151356</v>
      </c>
      <c r="O143" s="168">
        <f t="shared" ref="O143" si="131">SUM(O144,O146,O148,O157)</f>
        <v>6285.9031309361471</v>
      </c>
      <c r="P143" s="168">
        <f t="shared" ref="P143" si="132">SUM(P144,P146,P148,P157)</f>
        <v>6123.6747487189468</v>
      </c>
      <c r="Q143" s="168">
        <f t="shared" ref="Q143" si="133">SUM(Q144,Q146,Q148,Q157)</f>
        <v>6559.7260836563873</v>
      </c>
    </row>
    <row r="144" spans="1:17" ht="12.95" customHeight="1" x14ac:dyDescent="0.25">
      <c r="A144" s="158" t="s">
        <v>65</v>
      </c>
      <c r="B144" s="157"/>
      <c r="C144" s="157">
        <f t="shared" ref="C144:Q144" si="134">C145</f>
        <v>4315.2967231484454</v>
      </c>
      <c r="D144" s="157">
        <f t="shared" si="134"/>
        <v>4446.0238993919784</v>
      </c>
      <c r="E144" s="157">
        <f t="shared" si="134"/>
        <v>4516.0030107538523</v>
      </c>
      <c r="F144" s="157">
        <f t="shared" si="134"/>
        <v>3657.4606673730968</v>
      </c>
      <c r="G144" s="157">
        <f t="shared" si="134"/>
        <v>2854.8959509019319</v>
      </c>
      <c r="H144" s="157">
        <f t="shared" si="134"/>
        <v>2901.6641434589906</v>
      </c>
      <c r="I144" s="157">
        <f t="shared" si="134"/>
        <v>2757.3853613609713</v>
      </c>
      <c r="J144" s="157">
        <f t="shared" si="134"/>
        <v>2144.3058966144995</v>
      </c>
      <c r="K144" s="157">
        <f t="shared" si="134"/>
        <v>2021.5411249922281</v>
      </c>
      <c r="L144" s="157">
        <f t="shared" si="134"/>
        <v>1508.9122990242765</v>
      </c>
      <c r="M144" s="157">
        <f t="shared" si="134"/>
        <v>1513.1385455804084</v>
      </c>
      <c r="N144" s="157">
        <f t="shared" si="134"/>
        <v>1337.6196266754196</v>
      </c>
      <c r="O144" s="157">
        <f t="shared" si="134"/>
        <v>1049.3340972247199</v>
      </c>
      <c r="P144" s="157">
        <f t="shared" si="134"/>
        <v>922.04837946042994</v>
      </c>
      <c r="Q144" s="157">
        <f t="shared" si="134"/>
        <v>1082.6605278332152</v>
      </c>
    </row>
    <row r="145" spans="1:17" ht="12" customHeight="1" x14ac:dyDescent="0.25">
      <c r="A145" s="23" t="s">
        <v>60</v>
      </c>
      <c r="B145" s="156"/>
      <c r="C145" s="156">
        <f>IF(RES_hhdet_in_fec!C145=0,0,RES_hhdet_in_fec!C145/0.086*1000000/RES_hhdet_in_new!C145)</f>
        <v>4315.2967231484454</v>
      </c>
      <c r="D145" s="156">
        <f>IF(RES_hhdet_in_fec!D145=0,0,RES_hhdet_in_fec!D145/0.086*1000000/RES_hhdet_in_new!D145)</f>
        <v>4446.0238993919784</v>
      </c>
      <c r="E145" s="156">
        <f>IF(RES_hhdet_in_fec!E145=0,0,RES_hhdet_in_fec!E145/0.086*1000000/RES_hhdet_in_new!E145)</f>
        <v>4516.0030107538523</v>
      </c>
      <c r="F145" s="156">
        <f>IF(RES_hhdet_in_fec!F145=0,0,RES_hhdet_in_fec!F145/0.086*1000000/RES_hhdet_in_new!F145)</f>
        <v>3657.4606673730968</v>
      </c>
      <c r="G145" s="156">
        <f>IF(RES_hhdet_in_fec!G145=0,0,RES_hhdet_in_fec!G145/0.086*1000000/RES_hhdet_in_new!G145)</f>
        <v>2854.8959509019319</v>
      </c>
      <c r="H145" s="156">
        <f>IF(RES_hhdet_in_fec!H145=0,0,RES_hhdet_in_fec!H145/0.086*1000000/RES_hhdet_in_new!H145)</f>
        <v>2901.6641434589906</v>
      </c>
      <c r="I145" s="156">
        <f>IF(RES_hhdet_in_fec!I145=0,0,RES_hhdet_in_fec!I145/0.086*1000000/RES_hhdet_in_new!I145)</f>
        <v>2757.3853613609713</v>
      </c>
      <c r="J145" s="156">
        <f>IF(RES_hhdet_in_fec!J145=0,0,RES_hhdet_in_fec!J145/0.086*1000000/RES_hhdet_in_new!J145)</f>
        <v>2144.3058966144995</v>
      </c>
      <c r="K145" s="156">
        <f>IF(RES_hhdet_in_fec!K145=0,0,RES_hhdet_in_fec!K145/0.086*1000000/RES_hhdet_in_new!K145)</f>
        <v>2021.5411249922281</v>
      </c>
      <c r="L145" s="156">
        <f>IF(RES_hhdet_in_fec!L145=0,0,RES_hhdet_in_fec!L145/0.086*1000000/RES_hhdet_in_new!L145)</f>
        <v>1508.9122990242765</v>
      </c>
      <c r="M145" s="156">
        <f>IF(RES_hhdet_in_fec!M145=0,0,RES_hhdet_in_fec!M145/0.086*1000000/RES_hhdet_in_new!M145)</f>
        <v>1513.1385455804084</v>
      </c>
      <c r="N145" s="156">
        <f>IF(RES_hhdet_in_fec!N145=0,0,RES_hhdet_in_fec!N145/0.086*1000000/RES_hhdet_in_new!N145)</f>
        <v>1337.6196266754196</v>
      </c>
      <c r="O145" s="156">
        <f>IF(RES_hhdet_in_fec!O145=0,0,RES_hhdet_in_fec!O145/0.086*1000000/RES_hhdet_in_new!O145)</f>
        <v>1049.3340972247199</v>
      </c>
      <c r="P145" s="156">
        <f>IF(RES_hhdet_in_fec!P145=0,0,RES_hhdet_in_fec!P145/0.086*1000000/RES_hhdet_in_new!P145)</f>
        <v>922.04837946042994</v>
      </c>
      <c r="Q145" s="156">
        <f>IF(RES_hhdet_in_fec!Q145=0,0,RES_hhdet_in_fec!Q145/0.086*1000000/RES_hhdet_in_new!Q145)</f>
        <v>1082.6605278332152</v>
      </c>
    </row>
    <row r="146" spans="1:17" ht="12.95" customHeight="1" x14ac:dyDescent="0.25">
      <c r="A146" s="158" t="s">
        <v>112</v>
      </c>
      <c r="B146" s="157"/>
      <c r="C146" s="157">
        <f t="shared" ref="C146:Q146" si="135">C147</f>
        <v>2749.6575154275865</v>
      </c>
      <c r="D146" s="157">
        <f t="shared" si="135"/>
        <v>2570.131589552097</v>
      </c>
      <c r="E146" s="157">
        <f t="shared" si="135"/>
        <v>2387.6052540511932</v>
      </c>
      <c r="F146" s="157">
        <f t="shared" si="135"/>
        <v>2310.7219875070869</v>
      </c>
      <c r="G146" s="157">
        <f t="shared" si="135"/>
        <v>2223.4390828807</v>
      </c>
      <c r="H146" s="157">
        <f t="shared" si="135"/>
        <v>2082.7481530663645</v>
      </c>
      <c r="I146" s="157">
        <f t="shared" si="135"/>
        <v>2443.3434622818213</v>
      </c>
      <c r="J146" s="157">
        <f t="shared" si="135"/>
        <v>2394.4661545691197</v>
      </c>
      <c r="K146" s="157">
        <f t="shared" si="135"/>
        <v>2268.882026725249</v>
      </c>
      <c r="L146" s="157">
        <f t="shared" si="135"/>
        <v>2119.4188836060634</v>
      </c>
      <c r="M146" s="157">
        <f t="shared" si="135"/>
        <v>1961.8405588698699</v>
      </c>
      <c r="N146" s="157">
        <f t="shared" si="135"/>
        <v>1935.4947379423941</v>
      </c>
      <c r="O146" s="157">
        <f t="shared" si="135"/>
        <v>1810.2231996810251</v>
      </c>
      <c r="P146" s="157">
        <f t="shared" si="135"/>
        <v>1697.4465736223387</v>
      </c>
      <c r="Q146" s="157">
        <f t="shared" si="135"/>
        <v>1599.6671305350208</v>
      </c>
    </row>
    <row r="147" spans="1:17" ht="12" customHeight="1" x14ac:dyDescent="0.25">
      <c r="A147" s="23" t="s">
        <v>60</v>
      </c>
      <c r="B147" s="156"/>
      <c r="C147" s="156">
        <f>IF(RES_hhdet_in_fec!C147=0,0,RES_hhdet_in_fec!C147/0.086*1000000/RES_hhdet_in_new!C147)</f>
        <v>2749.6575154275865</v>
      </c>
      <c r="D147" s="156">
        <f>IF(RES_hhdet_in_fec!D147=0,0,RES_hhdet_in_fec!D147/0.086*1000000/RES_hhdet_in_new!D147)</f>
        <v>2570.131589552097</v>
      </c>
      <c r="E147" s="156">
        <f>IF(RES_hhdet_in_fec!E147=0,0,RES_hhdet_in_fec!E147/0.086*1000000/RES_hhdet_in_new!E147)</f>
        <v>2387.6052540511932</v>
      </c>
      <c r="F147" s="156">
        <f>IF(RES_hhdet_in_fec!F147=0,0,RES_hhdet_in_fec!F147/0.086*1000000/RES_hhdet_in_new!F147)</f>
        <v>2310.7219875070869</v>
      </c>
      <c r="G147" s="156">
        <f>IF(RES_hhdet_in_fec!G147=0,0,RES_hhdet_in_fec!G147/0.086*1000000/RES_hhdet_in_new!G147)</f>
        <v>2223.4390828807</v>
      </c>
      <c r="H147" s="156">
        <f>IF(RES_hhdet_in_fec!H147=0,0,RES_hhdet_in_fec!H147/0.086*1000000/RES_hhdet_in_new!H147)</f>
        <v>2082.7481530663645</v>
      </c>
      <c r="I147" s="156">
        <f>IF(RES_hhdet_in_fec!I147=0,0,RES_hhdet_in_fec!I147/0.086*1000000/RES_hhdet_in_new!I147)</f>
        <v>2443.3434622818213</v>
      </c>
      <c r="J147" s="156">
        <f>IF(RES_hhdet_in_fec!J147=0,0,RES_hhdet_in_fec!J147/0.086*1000000/RES_hhdet_in_new!J147)</f>
        <v>2394.4661545691197</v>
      </c>
      <c r="K147" s="156">
        <f>IF(RES_hhdet_in_fec!K147=0,0,RES_hhdet_in_fec!K147/0.086*1000000/RES_hhdet_in_new!K147)</f>
        <v>2268.882026725249</v>
      </c>
      <c r="L147" s="156">
        <f>IF(RES_hhdet_in_fec!L147=0,0,RES_hhdet_in_fec!L147/0.086*1000000/RES_hhdet_in_new!L147)</f>
        <v>2119.4188836060634</v>
      </c>
      <c r="M147" s="156">
        <f>IF(RES_hhdet_in_fec!M147=0,0,RES_hhdet_in_fec!M147/0.086*1000000/RES_hhdet_in_new!M147)</f>
        <v>1961.8405588698699</v>
      </c>
      <c r="N147" s="156">
        <f>IF(RES_hhdet_in_fec!N147=0,0,RES_hhdet_in_fec!N147/0.086*1000000/RES_hhdet_in_new!N147)</f>
        <v>1935.4947379423941</v>
      </c>
      <c r="O147" s="156">
        <f>IF(RES_hhdet_in_fec!O147=0,0,RES_hhdet_in_fec!O147/0.086*1000000/RES_hhdet_in_new!O147)</f>
        <v>1810.2231996810251</v>
      </c>
      <c r="P147" s="156">
        <f>IF(RES_hhdet_in_fec!P147=0,0,RES_hhdet_in_fec!P147/0.086*1000000/RES_hhdet_in_new!P147)</f>
        <v>1697.4465736223387</v>
      </c>
      <c r="Q147" s="156">
        <f>IF(RES_hhdet_in_fec!Q147=0,0,RES_hhdet_in_fec!Q147/0.086*1000000/RES_hhdet_in_new!Q147)</f>
        <v>1599.6671305350208</v>
      </c>
    </row>
    <row r="148" spans="1:17" ht="12" customHeight="1" x14ac:dyDescent="0.25">
      <c r="A148" s="158" t="s">
        <v>63</v>
      </c>
      <c r="B148" s="157"/>
      <c r="C148" s="157">
        <f>IF(SUM(RES_hhdet_in_fec!C149:C150,RES_hhdet_in_fec!C153:C154)=0,0,SUM(RES_hhdet_in_fec!C149:C150,RES_hhdet_in_fec!C153:C154)/0.086*1000000/SUM(RES_hhdet_in_new!C149:C150,RES_hhdet_in_new!C153:C154))</f>
        <v>2570.334927300431</v>
      </c>
      <c r="D148" s="157">
        <f>IF(SUM(RES_hhdet_in_fec!D149:D150,RES_hhdet_in_fec!D153:D154)=0,0,SUM(RES_hhdet_in_fec!D149:D150,RES_hhdet_in_fec!D153:D154)/0.086*1000000/SUM(RES_hhdet_in_new!D149:D150,RES_hhdet_in_new!D153:D154))</f>
        <v>2490.3709655252887</v>
      </c>
      <c r="E148" s="157">
        <f>IF(SUM(RES_hhdet_in_fec!E149:E150,RES_hhdet_in_fec!E153:E154)=0,0,SUM(RES_hhdet_in_fec!E149:E150,RES_hhdet_in_fec!E153:E154)/0.086*1000000/SUM(RES_hhdet_in_new!E149:E150,RES_hhdet_in_new!E153:E154))</f>
        <v>2439.3489697382483</v>
      </c>
      <c r="F148" s="157">
        <f>IF(SUM(RES_hhdet_in_fec!F149:F150,RES_hhdet_in_fec!F153:F154)=0,0,SUM(RES_hhdet_in_fec!F149:F150,RES_hhdet_in_fec!F153:F154)/0.086*1000000/SUM(RES_hhdet_in_new!F149:F150,RES_hhdet_in_new!F153:F154))</f>
        <v>2389.0442232535906</v>
      </c>
      <c r="G148" s="157">
        <f>IF(SUM(RES_hhdet_in_fec!G149:G150,RES_hhdet_in_fec!G153:G154)=0,0,SUM(RES_hhdet_in_fec!G149:G150,RES_hhdet_in_fec!G153:G154)/0.086*1000000/SUM(RES_hhdet_in_new!G149:G150,RES_hhdet_in_new!G153:G154))</f>
        <v>2798.2146675918939</v>
      </c>
      <c r="H148" s="157">
        <f>IF(SUM(RES_hhdet_in_fec!H149:H150,RES_hhdet_in_fec!H153:H154)=0,0,SUM(RES_hhdet_in_fec!H149:H150,RES_hhdet_in_fec!H153:H154)/0.086*1000000/SUM(RES_hhdet_in_new!H149:H150,RES_hhdet_in_new!H153:H154))</f>
        <v>2314.6442988249646</v>
      </c>
      <c r="I148" s="157">
        <f>IF(SUM(RES_hhdet_in_fec!I149:I150,RES_hhdet_in_fec!I153:I154)=0,0,SUM(RES_hhdet_in_fec!I149:I150,RES_hhdet_in_fec!I153:I154)/0.086*1000000/SUM(RES_hhdet_in_new!I149:I150,RES_hhdet_in_new!I153:I154))</f>
        <v>2319.7820607602007</v>
      </c>
      <c r="J148" s="157">
        <f>IF(SUM(RES_hhdet_in_fec!J149:J150,RES_hhdet_in_fec!J153:J154)=0,0,SUM(RES_hhdet_in_fec!J149:J150,RES_hhdet_in_fec!J153:J154)/0.086*1000000/SUM(RES_hhdet_in_new!J149:J150,RES_hhdet_in_new!J153:J154))</f>
        <v>2301.4632141783823</v>
      </c>
      <c r="K148" s="157">
        <f>IF(SUM(RES_hhdet_in_fec!K149:K150,RES_hhdet_in_fec!K153:K154)=0,0,SUM(RES_hhdet_in_fec!K149:K150,RES_hhdet_in_fec!K153:K154)/0.086*1000000/SUM(RES_hhdet_in_new!K149:K150,RES_hhdet_in_new!K153:K154))</f>
        <v>2294.2284122013848</v>
      </c>
      <c r="L148" s="157">
        <f>IF(SUM(RES_hhdet_in_fec!L149:L150,RES_hhdet_in_fec!L153:L154)=0,0,SUM(RES_hhdet_in_fec!L149:L150,RES_hhdet_in_fec!L153:L154)/0.086*1000000/SUM(RES_hhdet_in_new!L149:L150,RES_hhdet_in_new!L153:L154))</f>
        <v>2277.2756973134142</v>
      </c>
      <c r="M148" s="157">
        <f>IF(SUM(RES_hhdet_in_fec!M149:M150,RES_hhdet_in_fec!M153:M154)=0,0,SUM(RES_hhdet_in_fec!M149:M150,RES_hhdet_in_fec!M153:M154)/0.086*1000000/SUM(RES_hhdet_in_new!M149:M150,RES_hhdet_in_new!M153:M154))</f>
        <v>2263.0158766625991</v>
      </c>
      <c r="N148" s="157">
        <f>IF(SUM(RES_hhdet_in_fec!N149:N150,RES_hhdet_in_fec!N153:N154)=0,0,SUM(RES_hhdet_in_fec!N149:N150,RES_hhdet_in_fec!N153:N154)/0.086*1000000/SUM(RES_hhdet_in_new!N149:N150,RES_hhdet_in_new!N153:N154))</f>
        <v>2222.9021794939567</v>
      </c>
      <c r="O148" s="157">
        <f>IF(SUM(RES_hhdet_in_fec!O149:O150,RES_hhdet_in_fec!O153:O154)=0,0,SUM(RES_hhdet_in_fec!O149:O150,RES_hhdet_in_fec!O153:O154)/0.086*1000000/SUM(RES_hhdet_in_new!O149:O150,RES_hhdet_in_new!O153:O154))</f>
        <v>2185.7144295687681</v>
      </c>
      <c r="P148" s="157">
        <f>IF(SUM(RES_hhdet_in_fec!P149:P150,RES_hhdet_in_fec!P153:P154)=0,0,SUM(RES_hhdet_in_fec!P149:P150,RES_hhdet_in_fec!P153:P154)/0.086*1000000/SUM(RES_hhdet_in_new!P149:P150,RES_hhdet_in_new!P153:P154))</f>
        <v>2318.0227778120106</v>
      </c>
      <c r="Q148" s="157">
        <f>IF(SUM(RES_hhdet_in_fec!Q149:Q150,RES_hhdet_in_fec!Q153:Q154)=0,0,SUM(RES_hhdet_in_fec!Q149:Q150,RES_hhdet_in_fec!Q153:Q154)/0.086*1000000/SUM(RES_hhdet_in_new!Q149:Q150,RES_hhdet_in_new!Q153:Q154))</f>
        <v>2628.144247803662</v>
      </c>
    </row>
    <row r="149" spans="1:17" ht="12" customHeight="1" x14ac:dyDescent="0.25">
      <c r="A149" s="167" t="s">
        <v>144</v>
      </c>
      <c r="B149" s="132"/>
      <c r="C149" s="132">
        <f>IF(RES_hhdet_in_fec!C149=0,0,RES_hhdet_in_fec!C149/0.086*1000000/RES_hhdet_in_new!C149)</f>
        <v>0</v>
      </c>
      <c r="D149" s="132">
        <f>IF(RES_hhdet_in_fec!D149=0,0,RES_hhdet_in_fec!D149/0.086*1000000/RES_hhdet_in_new!D149)</f>
        <v>0</v>
      </c>
      <c r="E149" s="132">
        <f>IF(RES_hhdet_in_fec!E149=0,0,RES_hhdet_in_fec!E149/0.086*1000000/RES_hhdet_in_new!E149)</f>
        <v>0</v>
      </c>
      <c r="F149" s="132">
        <f>IF(RES_hhdet_in_fec!F149=0,0,RES_hhdet_in_fec!F149/0.086*1000000/RES_hhdet_in_new!F149)</f>
        <v>0</v>
      </c>
      <c r="G149" s="132">
        <f>IF(RES_hhdet_in_fec!G149=0,0,RES_hhdet_in_fec!G149/0.086*1000000/RES_hhdet_in_new!G149)</f>
        <v>0</v>
      </c>
      <c r="H149" s="132">
        <f>IF(RES_hhdet_in_fec!H149=0,0,RES_hhdet_in_fec!H149/0.086*1000000/RES_hhdet_in_new!H149)</f>
        <v>0</v>
      </c>
      <c r="I149" s="132">
        <f>IF(RES_hhdet_in_fec!I149=0,0,RES_hhdet_in_fec!I149/0.086*1000000/RES_hhdet_in_new!I149)</f>
        <v>0</v>
      </c>
      <c r="J149" s="132">
        <f>IF(RES_hhdet_in_fec!J149=0,0,RES_hhdet_in_fec!J149/0.086*1000000/RES_hhdet_in_new!J149)</f>
        <v>0</v>
      </c>
      <c r="K149" s="132">
        <f>IF(RES_hhdet_in_fec!K149=0,0,RES_hhdet_in_fec!K149/0.086*1000000/RES_hhdet_in_new!K149)</f>
        <v>0</v>
      </c>
      <c r="L149" s="132">
        <f>IF(RES_hhdet_in_fec!L149=0,0,RES_hhdet_in_fec!L149/0.086*1000000/RES_hhdet_in_new!L149)</f>
        <v>0</v>
      </c>
      <c r="M149" s="132">
        <f>IF(RES_hhdet_in_fec!M149=0,0,RES_hhdet_in_fec!M149/0.086*1000000/RES_hhdet_in_new!M149)</f>
        <v>0</v>
      </c>
      <c r="N149" s="132">
        <f>IF(RES_hhdet_in_fec!N149=0,0,RES_hhdet_in_fec!N149/0.086*1000000/RES_hhdet_in_new!N149)</f>
        <v>0</v>
      </c>
      <c r="O149" s="132">
        <f>IF(RES_hhdet_in_fec!O149=0,0,RES_hhdet_in_fec!O149/0.086*1000000/RES_hhdet_in_new!O149)</f>
        <v>0</v>
      </c>
      <c r="P149" s="132">
        <f>IF(RES_hhdet_in_fec!P149=0,0,RES_hhdet_in_fec!P149/0.086*1000000/RES_hhdet_in_new!P149)</f>
        <v>0</v>
      </c>
      <c r="Q149" s="132">
        <f>IF(RES_hhdet_in_fec!Q149=0,0,RES_hhdet_in_fec!Q149/0.086*1000000/RES_hhdet_in_new!Q149)</f>
        <v>0</v>
      </c>
    </row>
    <row r="150" spans="1:17" ht="12" customHeight="1" x14ac:dyDescent="0.25">
      <c r="A150" s="167" t="s">
        <v>143</v>
      </c>
      <c r="B150" s="132"/>
      <c r="C150" s="132">
        <f>IF(RES_hhdet_in_fec!C150=0,0,RES_hhdet_in_fec!C150/0.086*1000000/RES_hhdet_in_new!C150)</f>
        <v>0</v>
      </c>
      <c r="D150" s="132">
        <f>IF(RES_hhdet_in_fec!D150=0,0,RES_hhdet_in_fec!D150/0.086*1000000/RES_hhdet_in_new!D150)</f>
        <v>0</v>
      </c>
      <c r="E150" s="132">
        <f>IF(RES_hhdet_in_fec!E150=0,0,RES_hhdet_in_fec!E150/0.086*1000000/RES_hhdet_in_new!E150)</f>
        <v>0</v>
      </c>
      <c r="F150" s="132">
        <f>IF(RES_hhdet_in_fec!F150=0,0,RES_hhdet_in_fec!F150/0.086*1000000/RES_hhdet_in_new!F150)</f>
        <v>0</v>
      </c>
      <c r="G150" s="132">
        <f>IF(RES_hhdet_in_fec!G150=0,0,RES_hhdet_in_fec!G150/0.086*1000000/RES_hhdet_in_new!G150)</f>
        <v>0</v>
      </c>
      <c r="H150" s="132">
        <f>IF(RES_hhdet_in_fec!H150=0,0,RES_hhdet_in_fec!H150/0.086*1000000/RES_hhdet_in_new!H150)</f>
        <v>0</v>
      </c>
      <c r="I150" s="132">
        <f>IF(RES_hhdet_in_fec!I150=0,0,RES_hhdet_in_fec!I150/0.086*1000000/RES_hhdet_in_new!I150)</f>
        <v>0</v>
      </c>
      <c r="J150" s="132">
        <f>IF(RES_hhdet_in_fec!J150=0,0,RES_hhdet_in_fec!J150/0.086*1000000/RES_hhdet_in_new!J150)</f>
        <v>0</v>
      </c>
      <c r="K150" s="132">
        <f>IF(RES_hhdet_in_fec!K150=0,0,RES_hhdet_in_fec!K150/0.086*1000000/RES_hhdet_in_new!K150)</f>
        <v>0</v>
      </c>
      <c r="L150" s="132">
        <f>IF(RES_hhdet_in_fec!L150=0,0,RES_hhdet_in_fec!L150/0.086*1000000/RES_hhdet_in_new!L150)</f>
        <v>0</v>
      </c>
      <c r="M150" s="132">
        <f>IF(RES_hhdet_in_fec!M150=0,0,RES_hhdet_in_fec!M150/0.086*1000000/RES_hhdet_in_new!M150)</f>
        <v>0</v>
      </c>
      <c r="N150" s="132">
        <f>IF(RES_hhdet_in_fec!N150=0,0,RES_hhdet_in_fec!N150/0.086*1000000/RES_hhdet_in_new!N150)</f>
        <v>0</v>
      </c>
      <c r="O150" s="132">
        <f>IF(RES_hhdet_in_fec!O150=0,0,RES_hhdet_in_fec!O150/0.086*1000000/RES_hhdet_in_new!O150)</f>
        <v>0</v>
      </c>
      <c r="P150" s="132">
        <f>IF(RES_hhdet_in_fec!P150=0,0,RES_hhdet_in_fec!P150/0.086*1000000/RES_hhdet_in_new!P150)</f>
        <v>0</v>
      </c>
      <c r="Q150" s="132">
        <f>IF(RES_hhdet_in_fec!Q150=0,0,RES_hhdet_in_fec!Q150/0.086*1000000/RES_hhdet_in_new!Q150)</f>
        <v>0</v>
      </c>
    </row>
    <row r="151" spans="1:17" ht="12" customHeight="1" x14ac:dyDescent="0.25">
      <c r="A151" s="166" t="s">
        <v>57</v>
      </c>
      <c r="B151" s="165"/>
      <c r="C151" s="165">
        <f>IF(RES_hhdet_in_fec!C151=0,0,RES_hhdet_in_fec!C151/0.086*1000000/RES_hhdet_in_new!C150)</f>
        <v>0</v>
      </c>
      <c r="D151" s="165">
        <f>IF(RES_hhdet_in_fec!D151=0,0,RES_hhdet_in_fec!D151/0.086*1000000/RES_hhdet_in_new!D150)</f>
        <v>0</v>
      </c>
      <c r="E151" s="165">
        <f>IF(RES_hhdet_in_fec!E151=0,0,RES_hhdet_in_fec!E151/0.086*1000000/RES_hhdet_in_new!E150)</f>
        <v>0</v>
      </c>
      <c r="F151" s="165">
        <f>IF(RES_hhdet_in_fec!F151=0,0,RES_hhdet_in_fec!F151/0.086*1000000/RES_hhdet_in_new!F150)</f>
        <v>0</v>
      </c>
      <c r="G151" s="165">
        <f>IF(RES_hhdet_in_fec!G151=0,0,RES_hhdet_in_fec!G151/0.086*1000000/RES_hhdet_in_new!G150)</f>
        <v>0</v>
      </c>
      <c r="H151" s="165">
        <f>IF(RES_hhdet_in_fec!H151=0,0,RES_hhdet_in_fec!H151/0.086*1000000/RES_hhdet_in_new!H150)</f>
        <v>0</v>
      </c>
      <c r="I151" s="165">
        <f>IF(RES_hhdet_in_fec!I151=0,0,RES_hhdet_in_fec!I151/0.086*1000000/RES_hhdet_in_new!I150)</f>
        <v>0</v>
      </c>
      <c r="J151" s="165">
        <f>IF(RES_hhdet_in_fec!J151=0,0,RES_hhdet_in_fec!J151/0.086*1000000/RES_hhdet_in_new!J150)</f>
        <v>0</v>
      </c>
      <c r="K151" s="165">
        <f>IF(RES_hhdet_in_fec!K151=0,0,RES_hhdet_in_fec!K151/0.086*1000000/RES_hhdet_in_new!K150)</f>
        <v>0</v>
      </c>
      <c r="L151" s="165">
        <f>IF(RES_hhdet_in_fec!L151=0,0,RES_hhdet_in_fec!L151/0.086*1000000/RES_hhdet_in_new!L150)</f>
        <v>0</v>
      </c>
      <c r="M151" s="165">
        <f>IF(RES_hhdet_in_fec!M151=0,0,RES_hhdet_in_fec!M151/0.086*1000000/RES_hhdet_in_new!M150)</f>
        <v>0</v>
      </c>
      <c r="N151" s="165">
        <f>IF(RES_hhdet_in_fec!N151=0,0,RES_hhdet_in_fec!N151/0.086*1000000/RES_hhdet_in_new!N150)</f>
        <v>0</v>
      </c>
      <c r="O151" s="165">
        <f>IF(RES_hhdet_in_fec!O151=0,0,RES_hhdet_in_fec!O151/0.086*1000000/RES_hhdet_in_new!O150)</f>
        <v>0</v>
      </c>
      <c r="P151" s="165">
        <f>IF(RES_hhdet_in_fec!P151=0,0,RES_hhdet_in_fec!P151/0.086*1000000/RES_hhdet_in_new!P150)</f>
        <v>0</v>
      </c>
      <c r="Q151" s="165">
        <f>IF(RES_hhdet_in_fec!Q151=0,0,RES_hhdet_in_fec!Q151/0.086*1000000/RES_hhdet_in_new!Q150)</f>
        <v>0</v>
      </c>
    </row>
    <row r="152" spans="1:17" ht="12" customHeight="1" x14ac:dyDescent="0.25">
      <c r="A152" s="147" t="s">
        <v>59</v>
      </c>
      <c r="B152" s="164"/>
      <c r="C152" s="164">
        <f>IF(RES_hhdet_in_fec!C152=0,0,RES_hhdet_in_fec!C152/0.086*1000000/RES_hhdet_in_new!C150)</f>
        <v>0</v>
      </c>
      <c r="D152" s="164">
        <f>IF(RES_hhdet_in_fec!D152=0,0,RES_hhdet_in_fec!D152/0.086*1000000/RES_hhdet_in_new!D150)</f>
        <v>0</v>
      </c>
      <c r="E152" s="164">
        <f>IF(RES_hhdet_in_fec!E152=0,0,RES_hhdet_in_fec!E152/0.086*1000000/RES_hhdet_in_new!E150)</f>
        <v>0</v>
      </c>
      <c r="F152" s="164">
        <f>IF(RES_hhdet_in_fec!F152=0,0,RES_hhdet_in_fec!F152/0.086*1000000/RES_hhdet_in_new!F150)</f>
        <v>0</v>
      </c>
      <c r="G152" s="164">
        <f>IF(RES_hhdet_in_fec!G152=0,0,RES_hhdet_in_fec!G152/0.086*1000000/RES_hhdet_in_new!G150)</f>
        <v>0</v>
      </c>
      <c r="H152" s="164">
        <f>IF(RES_hhdet_in_fec!H152=0,0,RES_hhdet_in_fec!H152/0.086*1000000/RES_hhdet_in_new!H150)</f>
        <v>0</v>
      </c>
      <c r="I152" s="164">
        <f>IF(RES_hhdet_in_fec!I152=0,0,RES_hhdet_in_fec!I152/0.086*1000000/RES_hhdet_in_new!I150)</f>
        <v>0</v>
      </c>
      <c r="J152" s="164">
        <f>IF(RES_hhdet_in_fec!J152=0,0,RES_hhdet_in_fec!J152/0.086*1000000/RES_hhdet_in_new!J150)</f>
        <v>0</v>
      </c>
      <c r="K152" s="164">
        <f>IF(RES_hhdet_in_fec!K152=0,0,RES_hhdet_in_fec!K152/0.086*1000000/RES_hhdet_in_new!K150)</f>
        <v>0</v>
      </c>
      <c r="L152" s="164">
        <f>IF(RES_hhdet_in_fec!L152=0,0,RES_hhdet_in_fec!L152/0.086*1000000/RES_hhdet_in_new!L150)</f>
        <v>0</v>
      </c>
      <c r="M152" s="164">
        <f>IF(RES_hhdet_in_fec!M152=0,0,RES_hhdet_in_fec!M152/0.086*1000000/RES_hhdet_in_new!M150)</f>
        <v>0</v>
      </c>
      <c r="N152" s="164">
        <f>IF(RES_hhdet_in_fec!N152=0,0,RES_hhdet_in_fec!N152/0.086*1000000/RES_hhdet_in_new!N150)</f>
        <v>0</v>
      </c>
      <c r="O152" s="164">
        <f>IF(RES_hhdet_in_fec!O152=0,0,RES_hhdet_in_fec!O152/0.086*1000000/RES_hhdet_in_new!O150)</f>
        <v>0</v>
      </c>
      <c r="P152" s="164">
        <f>IF(RES_hhdet_in_fec!P152=0,0,RES_hhdet_in_fec!P152/0.086*1000000/RES_hhdet_in_new!P150)</f>
        <v>0</v>
      </c>
      <c r="Q152" s="164">
        <f>IF(RES_hhdet_in_fec!Q152=0,0,RES_hhdet_in_fec!Q152/0.086*1000000/RES_hhdet_in_new!Q150)</f>
        <v>0</v>
      </c>
    </row>
    <row r="153" spans="1:17" ht="12" customHeight="1" x14ac:dyDescent="0.25">
      <c r="A153" s="163" t="s">
        <v>142</v>
      </c>
      <c r="B153" s="162"/>
      <c r="C153" s="162">
        <f>IF(RES_hhdet_in_fec!C153=0,0,RES_hhdet_in_fec!C153/0.086*1000000/RES_hhdet_in_new!C153)</f>
        <v>4371.8925349593355</v>
      </c>
      <c r="D153" s="162">
        <f>IF(RES_hhdet_in_fec!D153=0,0,RES_hhdet_in_fec!D153/0.086*1000000/RES_hhdet_in_new!D153)</f>
        <v>4614.5526705410575</v>
      </c>
      <c r="E153" s="162">
        <f>IF(RES_hhdet_in_fec!E153=0,0,RES_hhdet_in_fec!E153/0.086*1000000/RES_hhdet_in_new!E153)</f>
        <v>0</v>
      </c>
      <c r="F153" s="162">
        <f>IF(RES_hhdet_in_fec!F153=0,0,RES_hhdet_in_fec!F153/0.086*1000000/RES_hhdet_in_new!F153)</f>
        <v>0</v>
      </c>
      <c r="G153" s="162">
        <f>IF(RES_hhdet_in_fec!G153=0,0,RES_hhdet_in_fec!G153/0.086*1000000/RES_hhdet_in_new!G153)</f>
        <v>4429.1608057965768</v>
      </c>
      <c r="H153" s="162">
        <f>IF(RES_hhdet_in_fec!H153=0,0,RES_hhdet_in_fec!H153/0.086*1000000/RES_hhdet_in_new!H153)</f>
        <v>0</v>
      </c>
      <c r="I153" s="162">
        <f>IF(RES_hhdet_in_fec!I153=0,0,RES_hhdet_in_fec!I153/0.086*1000000/RES_hhdet_in_new!I153)</f>
        <v>0</v>
      </c>
      <c r="J153" s="162">
        <f>IF(RES_hhdet_in_fec!J153=0,0,RES_hhdet_in_fec!J153/0.086*1000000/RES_hhdet_in_new!J153)</f>
        <v>0</v>
      </c>
      <c r="K153" s="162">
        <f>IF(RES_hhdet_in_fec!K153=0,0,RES_hhdet_in_fec!K153/0.086*1000000/RES_hhdet_in_new!K153)</f>
        <v>0</v>
      </c>
      <c r="L153" s="162">
        <f>IF(RES_hhdet_in_fec!L153=0,0,RES_hhdet_in_fec!L153/0.086*1000000/RES_hhdet_in_new!L153)</f>
        <v>0</v>
      </c>
      <c r="M153" s="162">
        <f>IF(RES_hhdet_in_fec!M153=0,0,RES_hhdet_in_fec!M153/0.086*1000000/RES_hhdet_in_new!M153)</f>
        <v>0</v>
      </c>
      <c r="N153" s="162">
        <f>IF(RES_hhdet_in_fec!N153=0,0,RES_hhdet_in_fec!N153/0.086*1000000/RES_hhdet_in_new!N153)</f>
        <v>0</v>
      </c>
      <c r="O153" s="162">
        <f>IF(RES_hhdet_in_fec!O153=0,0,RES_hhdet_in_fec!O153/0.086*1000000/RES_hhdet_in_new!O153)</f>
        <v>0</v>
      </c>
      <c r="P153" s="162">
        <f>IF(RES_hhdet_in_fec!P153=0,0,RES_hhdet_in_fec!P153/0.086*1000000/RES_hhdet_in_new!P153)</f>
        <v>4501.3022618903451</v>
      </c>
      <c r="Q153" s="162">
        <f>IF(RES_hhdet_in_fec!Q153=0,0,RES_hhdet_in_fec!Q153/0.086*1000000/RES_hhdet_in_new!Q153)</f>
        <v>0</v>
      </c>
    </row>
    <row r="154" spans="1:17" ht="12" customHeight="1" x14ac:dyDescent="0.25">
      <c r="A154" s="161" t="s">
        <v>141</v>
      </c>
      <c r="B154" s="160"/>
      <c r="C154" s="160">
        <f>IF(RES_hhdet_in_fec!C154=0,0,RES_hhdet_in_fec!C154/0.086*1000000/RES_hhdet_in_new!C154)</f>
        <v>2310.7870297929526</v>
      </c>
      <c r="D154" s="160">
        <f>IF(RES_hhdet_in_fec!D154=0,0,RES_hhdet_in_fec!D154/0.086*1000000/RES_hhdet_in_new!D154)</f>
        <v>2431.6607388820771</v>
      </c>
      <c r="E154" s="160">
        <f>IF(RES_hhdet_in_fec!E154=0,0,RES_hhdet_in_fec!E154/0.086*1000000/RES_hhdet_in_new!E154)</f>
        <v>2439.3489697382483</v>
      </c>
      <c r="F154" s="160">
        <f>IF(RES_hhdet_in_fec!F154=0,0,RES_hhdet_in_fec!F154/0.086*1000000/RES_hhdet_in_new!F154)</f>
        <v>2389.0442232535906</v>
      </c>
      <c r="G154" s="160">
        <f>IF(RES_hhdet_in_fec!G154=0,0,RES_hhdet_in_fec!G154/0.086*1000000/RES_hhdet_in_new!G154)</f>
        <v>2755.6129895664972</v>
      </c>
      <c r="H154" s="160">
        <f>IF(RES_hhdet_in_fec!H154=0,0,RES_hhdet_in_fec!H154/0.086*1000000/RES_hhdet_in_new!H154)</f>
        <v>2314.6442988249646</v>
      </c>
      <c r="I154" s="160">
        <f>IF(RES_hhdet_in_fec!I154=0,0,RES_hhdet_in_fec!I154/0.086*1000000/RES_hhdet_in_new!I154)</f>
        <v>2319.7820607602007</v>
      </c>
      <c r="J154" s="160">
        <f>IF(RES_hhdet_in_fec!J154=0,0,RES_hhdet_in_fec!J154/0.086*1000000/RES_hhdet_in_new!J154)</f>
        <v>2301.4632141783823</v>
      </c>
      <c r="K154" s="160">
        <f>IF(RES_hhdet_in_fec!K154=0,0,RES_hhdet_in_fec!K154/0.086*1000000/RES_hhdet_in_new!K154)</f>
        <v>2294.2284122013848</v>
      </c>
      <c r="L154" s="160">
        <f>IF(RES_hhdet_in_fec!L154=0,0,RES_hhdet_in_fec!L154/0.086*1000000/RES_hhdet_in_new!L154)</f>
        <v>2277.2756973134142</v>
      </c>
      <c r="M154" s="160">
        <f>IF(RES_hhdet_in_fec!M154=0,0,RES_hhdet_in_fec!M154/0.086*1000000/RES_hhdet_in_new!M154)</f>
        <v>2263.0158766625991</v>
      </c>
      <c r="N154" s="160">
        <f>IF(RES_hhdet_in_fec!N154=0,0,RES_hhdet_in_fec!N154/0.086*1000000/RES_hhdet_in_new!N154)</f>
        <v>2222.9021794939567</v>
      </c>
      <c r="O154" s="160">
        <f>IF(RES_hhdet_in_fec!O154=0,0,RES_hhdet_in_fec!O154/0.086*1000000/RES_hhdet_in_new!O154)</f>
        <v>2185.7144295687681</v>
      </c>
      <c r="P154" s="160">
        <f>IF(RES_hhdet_in_fec!P154=0,0,RES_hhdet_in_fec!P154/0.086*1000000/RES_hhdet_in_new!P154)</f>
        <v>2306.221248588578</v>
      </c>
      <c r="Q154" s="160">
        <f>IF(RES_hhdet_in_fec!Q154=0,0,RES_hhdet_in_fec!Q154/0.086*1000000/RES_hhdet_in_new!Q154)</f>
        <v>2628.144247803662</v>
      </c>
    </row>
    <row r="155" spans="1:17" ht="12" customHeight="1" x14ac:dyDescent="0.25">
      <c r="A155" s="148" t="s">
        <v>60</v>
      </c>
      <c r="B155" s="156"/>
      <c r="C155" s="156">
        <f>IF(RES_hhdet_in_fec!C155=0,0,RES_hhdet_in_fec!C155/0.086*1000000/RES_hhdet_in_new!C154)</f>
        <v>47.493722884749509</v>
      </c>
      <c r="D155" s="156">
        <f>IF(RES_hhdet_in_fec!D155=0,0,RES_hhdet_in_fec!D155/0.086*1000000/RES_hhdet_in_new!D154)</f>
        <v>98.23025579647576</v>
      </c>
      <c r="E155" s="156">
        <f>IF(RES_hhdet_in_fec!E155=0,0,RES_hhdet_in_fec!E155/0.086*1000000/RES_hhdet_in_new!E154)</f>
        <v>99.59090020314369</v>
      </c>
      <c r="F155" s="156">
        <f>IF(RES_hhdet_in_fec!F155=0,0,RES_hhdet_in_fec!F155/0.086*1000000/RES_hhdet_in_new!F154)</f>
        <v>96.692142394719482</v>
      </c>
      <c r="G155" s="156">
        <f>IF(RES_hhdet_in_fec!G155=0,0,RES_hhdet_in_fec!G155/0.086*1000000/RES_hhdet_in_new!G154)</f>
        <v>589.57506425485963</v>
      </c>
      <c r="H155" s="156">
        <f>IF(RES_hhdet_in_fec!H155=0,0,RES_hhdet_in_fec!H155/0.086*1000000/RES_hhdet_in_new!H154)</f>
        <v>201.10982019466141</v>
      </c>
      <c r="I155" s="156">
        <f>IF(RES_hhdet_in_fec!I155=0,0,RES_hhdet_in_fec!I155/0.086*1000000/RES_hhdet_in_new!I154)</f>
        <v>105.83006522509245</v>
      </c>
      <c r="J155" s="156">
        <f>IF(RES_hhdet_in_fec!J155=0,0,RES_hhdet_in_fec!J155/0.086*1000000/RES_hhdet_in_new!J154)</f>
        <v>105.77911877378006</v>
      </c>
      <c r="K155" s="156">
        <f>IF(RES_hhdet_in_fec!K155=0,0,RES_hhdet_in_fec!K155/0.086*1000000/RES_hhdet_in_new!K154)</f>
        <v>103.23537557913185</v>
      </c>
      <c r="L155" s="156">
        <f>IF(RES_hhdet_in_fec!L155=0,0,RES_hhdet_in_fec!L155/0.086*1000000/RES_hhdet_in_new!L154)</f>
        <v>107.13225588331876</v>
      </c>
      <c r="M155" s="156">
        <f>IF(RES_hhdet_in_fec!M155=0,0,RES_hhdet_in_fec!M155/0.086*1000000/RES_hhdet_in_new!M154)</f>
        <v>104.93962741361936</v>
      </c>
      <c r="N155" s="156">
        <f>IF(RES_hhdet_in_fec!N155=0,0,RES_hhdet_in_fec!N155/0.086*1000000/RES_hhdet_in_new!N154)</f>
        <v>97.957180323785821</v>
      </c>
      <c r="O155" s="156">
        <f>IF(RES_hhdet_in_fec!O155=0,0,RES_hhdet_in_fec!O155/0.086*1000000/RES_hhdet_in_new!O154)</f>
        <v>94.719105272666781</v>
      </c>
      <c r="P155" s="156">
        <f>IF(RES_hhdet_in_fec!P155=0,0,RES_hhdet_in_fec!P155/0.086*1000000/RES_hhdet_in_new!P154)</f>
        <v>162.27907087624897</v>
      </c>
      <c r="Q155" s="156">
        <f>IF(RES_hhdet_in_fec!Q155=0,0,RES_hhdet_in_fec!Q155/0.086*1000000/RES_hhdet_in_new!Q154)</f>
        <v>419.24707779063175</v>
      </c>
    </row>
    <row r="156" spans="1:17" ht="12" customHeight="1" x14ac:dyDescent="0.25">
      <c r="A156" s="148" t="s">
        <v>59</v>
      </c>
      <c r="B156" s="156"/>
      <c r="C156" s="156">
        <f>IF(RES_hhdet_in_fec!C156=0,0,RES_hhdet_in_fec!C156/0.086*1000000/RES_hhdet_in_new!C154)</f>
        <v>2263.2933069082032</v>
      </c>
      <c r="D156" s="156">
        <f>IF(RES_hhdet_in_fec!D156=0,0,RES_hhdet_in_fec!D156/0.086*1000000/RES_hhdet_in_new!D154)</f>
        <v>2333.4304830856017</v>
      </c>
      <c r="E156" s="156">
        <f>IF(RES_hhdet_in_fec!E156=0,0,RES_hhdet_in_fec!E156/0.086*1000000/RES_hhdet_in_new!E154)</f>
        <v>2339.7580695351053</v>
      </c>
      <c r="F156" s="156">
        <f>IF(RES_hhdet_in_fec!F156=0,0,RES_hhdet_in_fec!F156/0.086*1000000/RES_hhdet_in_new!F154)</f>
        <v>2292.3520808588714</v>
      </c>
      <c r="G156" s="156">
        <f>IF(RES_hhdet_in_fec!G156=0,0,RES_hhdet_in_fec!G156/0.086*1000000/RES_hhdet_in_new!G154)</f>
        <v>2166.0379253116375</v>
      </c>
      <c r="H156" s="156">
        <f>IF(RES_hhdet_in_fec!H156=0,0,RES_hhdet_in_fec!H156/0.086*1000000/RES_hhdet_in_new!H154)</f>
        <v>2113.534478630304</v>
      </c>
      <c r="I156" s="156">
        <f>IF(RES_hhdet_in_fec!I156=0,0,RES_hhdet_in_fec!I156/0.086*1000000/RES_hhdet_in_new!I154)</f>
        <v>2213.9519955351084</v>
      </c>
      <c r="J156" s="156">
        <f>IF(RES_hhdet_in_fec!J156=0,0,RES_hhdet_in_fec!J156/0.086*1000000/RES_hhdet_in_new!J154)</f>
        <v>2195.684095404602</v>
      </c>
      <c r="K156" s="156">
        <f>IF(RES_hhdet_in_fec!K156=0,0,RES_hhdet_in_fec!K156/0.086*1000000/RES_hhdet_in_new!K154)</f>
        <v>2190.9930366222529</v>
      </c>
      <c r="L156" s="156">
        <f>IF(RES_hhdet_in_fec!L156=0,0,RES_hhdet_in_fec!L156/0.086*1000000/RES_hhdet_in_new!L154)</f>
        <v>2170.1434414300957</v>
      </c>
      <c r="M156" s="156">
        <f>IF(RES_hhdet_in_fec!M156=0,0,RES_hhdet_in_fec!M156/0.086*1000000/RES_hhdet_in_new!M154)</f>
        <v>2158.0762492489798</v>
      </c>
      <c r="N156" s="156">
        <f>IF(RES_hhdet_in_fec!N156=0,0,RES_hhdet_in_fec!N156/0.086*1000000/RES_hhdet_in_new!N154)</f>
        <v>2124.9449991701708</v>
      </c>
      <c r="O156" s="156">
        <f>IF(RES_hhdet_in_fec!O156=0,0,RES_hhdet_in_fec!O156/0.086*1000000/RES_hhdet_in_new!O154)</f>
        <v>2090.995324296101</v>
      </c>
      <c r="P156" s="156">
        <f>IF(RES_hhdet_in_fec!P156=0,0,RES_hhdet_in_fec!P156/0.086*1000000/RES_hhdet_in_new!P154)</f>
        <v>2143.9421777123289</v>
      </c>
      <c r="Q156" s="156">
        <f>IF(RES_hhdet_in_fec!Q156=0,0,RES_hhdet_in_fec!Q156/0.086*1000000/RES_hhdet_in_new!Q154)</f>
        <v>2208.8971700130301</v>
      </c>
    </row>
    <row r="157" spans="1:17" ht="12" customHeight="1" x14ac:dyDescent="0.25">
      <c r="A157" s="158" t="s">
        <v>62</v>
      </c>
      <c r="B157" s="157"/>
      <c r="C157" s="157">
        <f>IF(SUM(RES_hhdet_in_fec!C158:C159)=0,0,SUM(RES_hhdet_in_fec!C158:C159)/0.086*1000000/SUM(RES_hhdet_in_new!C158:C159))</f>
        <v>1013.7415256338045</v>
      </c>
      <c r="D157" s="157">
        <f>IF(SUM(RES_hhdet_in_fec!D158:D159)=0,0,SUM(RES_hhdet_in_fec!D158:D159)/0.086*1000000/SUM(RES_hhdet_in_new!D158:D159))</f>
        <v>1022.8216354742285</v>
      </c>
      <c r="E157" s="157">
        <f>IF(SUM(RES_hhdet_in_fec!E158:E159)=0,0,SUM(RES_hhdet_in_fec!E158:E159)/0.086*1000000/SUM(RES_hhdet_in_new!E158:E159))</f>
        <v>1201.1804911345855</v>
      </c>
      <c r="F157" s="157">
        <f>IF(SUM(RES_hhdet_in_fec!F158:F159)=0,0,SUM(RES_hhdet_in_fec!F158:F159)/0.086*1000000/SUM(RES_hhdet_in_new!F158:F159))</f>
        <v>1211.2415070208008</v>
      </c>
      <c r="G157" s="157">
        <f>IF(SUM(RES_hhdet_in_fec!G158:G159)=0,0,SUM(RES_hhdet_in_fec!G158:G159)/0.086*1000000/SUM(RES_hhdet_in_new!G158:G159))</f>
        <v>1168.916498070191</v>
      </c>
      <c r="H157" s="157">
        <f>IF(SUM(RES_hhdet_in_fec!H158:H159)=0,0,SUM(RES_hhdet_in_fec!H158:H159)/0.086*1000000/SUM(RES_hhdet_in_new!H158:H159))</f>
        <v>1287.220167747909</v>
      </c>
      <c r="I157" s="157">
        <f>IF(SUM(RES_hhdet_in_fec!I158:I159)=0,0,SUM(RES_hhdet_in_fec!I158:I159)/0.086*1000000/SUM(RES_hhdet_in_new!I158:I159))</f>
        <v>1393.5636315041863</v>
      </c>
      <c r="J157" s="157">
        <f>IF(SUM(RES_hhdet_in_fec!J158:J159)=0,0,SUM(RES_hhdet_in_fec!J158:J159)/0.086*1000000/SUM(RES_hhdet_in_new!J158:J159))</f>
        <v>1362.508546487345</v>
      </c>
      <c r="K157" s="157">
        <f>IF(SUM(RES_hhdet_in_fec!K158:K159)=0,0,SUM(RES_hhdet_in_fec!K158:K159)/0.086*1000000/SUM(RES_hhdet_in_new!K158:K159))</f>
        <v>1383.0790764344815</v>
      </c>
      <c r="L157" s="157">
        <f>IF(SUM(RES_hhdet_in_fec!L158:L159)=0,0,SUM(RES_hhdet_in_fec!L158:L159)/0.086*1000000/SUM(RES_hhdet_in_new!L158:L159))</f>
        <v>1443.0449336451607</v>
      </c>
      <c r="M157" s="157">
        <f>IF(SUM(RES_hhdet_in_fec!M158:M159)=0,0,SUM(RES_hhdet_in_fec!M158:M159)/0.086*1000000/SUM(RES_hhdet_in_new!M158:M159))</f>
        <v>1441.4162401925244</v>
      </c>
      <c r="N157" s="157">
        <f>IF(SUM(RES_hhdet_in_fec!N158:N159)=0,0,SUM(RES_hhdet_in_fec!N158:N159)/0.086*1000000/SUM(RES_hhdet_in_new!N158:N159))</f>
        <v>1366.5524029033654</v>
      </c>
      <c r="O157" s="157">
        <f>IF(SUM(RES_hhdet_in_fec!O158:O159)=0,0,SUM(RES_hhdet_in_fec!O158:O159)/0.086*1000000/SUM(RES_hhdet_in_new!O158:O159))</f>
        <v>1240.6314044616342</v>
      </c>
      <c r="P157" s="157">
        <f>IF(SUM(RES_hhdet_in_fec!P158:P159)=0,0,SUM(RES_hhdet_in_fec!P158:P159)/0.086*1000000/SUM(RES_hhdet_in_new!P158:P159))</f>
        <v>1186.1570178241675</v>
      </c>
      <c r="Q157" s="157">
        <f>IF(SUM(RES_hhdet_in_fec!Q158:Q159)=0,0,SUM(RES_hhdet_in_fec!Q158:Q159)/0.086*1000000/SUM(RES_hhdet_in_new!Q158:Q159))</f>
        <v>1249.2541774844897</v>
      </c>
    </row>
    <row r="158" spans="1:17" ht="12" customHeight="1" x14ac:dyDescent="0.25">
      <c r="A158" s="23" t="s">
        <v>57</v>
      </c>
      <c r="B158" s="156"/>
      <c r="C158" s="156">
        <f>IF(RES_hhdet_in_fec!C158=0,0,RES_hhdet_in_fec!C158/0.086*1000000/RES_hhdet_in_new!C158)</f>
        <v>0</v>
      </c>
      <c r="D158" s="156">
        <f>IF(RES_hhdet_in_fec!D158=0,0,RES_hhdet_in_fec!D158/0.086*1000000/RES_hhdet_in_new!D158)</f>
        <v>0</v>
      </c>
      <c r="E158" s="156">
        <f>IF(RES_hhdet_in_fec!E158=0,0,RES_hhdet_in_fec!E158/0.086*1000000/RES_hhdet_in_new!E158)</f>
        <v>0</v>
      </c>
      <c r="F158" s="156">
        <f>IF(RES_hhdet_in_fec!F158=0,0,RES_hhdet_in_fec!F158/0.086*1000000/RES_hhdet_in_new!F158)</f>
        <v>0</v>
      </c>
      <c r="G158" s="156">
        <f>IF(RES_hhdet_in_fec!G158=0,0,RES_hhdet_in_fec!G158/0.086*1000000/RES_hhdet_in_new!G158)</f>
        <v>0</v>
      </c>
      <c r="H158" s="156">
        <f>IF(RES_hhdet_in_fec!H158=0,0,RES_hhdet_in_fec!H158/0.086*1000000/RES_hhdet_in_new!H158)</f>
        <v>0</v>
      </c>
      <c r="I158" s="156">
        <f>IF(RES_hhdet_in_fec!I158=0,0,RES_hhdet_in_fec!I158/0.086*1000000/RES_hhdet_in_new!I158)</f>
        <v>0</v>
      </c>
      <c r="J158" s="156">
        <f>IF(RES_hhdet_in_fec!J158=0,0,RES_hhdet_in_fec!J158/0.086*1000000/RES_hhdet_in_new!J158)</f>
        <v>0</v>
      </c>
      <c r="K158" s="156">
        <f>IF(RES_hhdet_in_fec!K158=0,0,RES_hhdet_in_fec!K158/0.086*1000000/RES_hhdet_in_new!K158)</f>
        <v>0</v>
      </c>
      <c r="L158" s="156">
        <f>IF(RES_hhdet_in_fec!L158=0,0,RES_hhdet_in_fec!L158/0.086*1000000/RES_hhdet_in_new!L158)</f>
        <v>0</v>
      </c>
      <c r="M158" s="156">
        <f>IF(RES_hhdet_in_fec!M158=0,0,RES_hhdet_in_fec!M158/0.086*1000000/RES_hhdet_in_new!M158)</f>
        <v>0</v>
      </c>
      <c r="N158" s="156">
        <f>IF(RES_hhdet_in_fec!N158=0,0,RES_hhdet_in_fec!N158/0.086*1000000/RES_hhdet_in_new!N158)</f>
        <v>0</v>
      </c>
      <c r="O158" s="156">
        <f>IF(RES_hhdet_in_fec!O158=0,0,RES_hhdet_in_fec!O158/0.086*1000000/RES_hhdet_in_new!O158)</f>
        <v>0</v>
      </c>
      <c r="P158" s="156">
        <f>IF(RES_hhdet_in_fec!P158=0,0,RES_hhdet_in_fec!P158/0.086*1000000/RES_hhdet_in_new!P158)</f>
        <v>0</v>
      </c>
      <c r="Q158" s="156">
        <f>IF(RES_hhdet_in_fec!Q158=0,0,RES_hhdet_in_fec!Q158/0.086*1000000/RES_hhdet_in_new!Q158)</f>
        <v>0</v>
      </c>
    </row>
    <row r="159" spans="1:17" ht="12" customHeight="1" x14ac:dyDescent="0.25">
      <c r="A159" s="29" t="s">
        <v>140</v>
      </c>
      <c r="B159" s="57"/>
      <c r="C159" s="57">
        <f>IF(RES_hhdet_in_fec!C159=0,0,RES_hhdet_in_fec!C159/0.086*1000000/RES_hhdet_in_new!C159)</f>
        <v>1013.7415256338045</v>
      </c>
      <c r="D159" s="57">
        <f>IF(RES_hhdet_in_fec!D159=0,0,RES_hhdet_in_fec!D159/0.086*1000000/RES_hhdet_in_new!D159)</f>
        <v>1022.8216354742285</v>
      </c>
      <c r="E159" s="57">
        <f>IF(RES_hhdet_in_fec!E159=0,0,RES_hhdet_in_fec!E159/0.086*1000000/RES_hhdet_in_new!E159)</f>
        <v>1201.1804911345855</v>
      </c>
      <c r="F159" s="57">
        <f>IF(RES_hhdet_in_fec!F159=0,0,RES_hhdet_in_fec!F159/0.086*1000000/RES_hhdet_in_new!F159)</f>
        <v>1211.2415070208008</v>
      </c>
      <c r="G159" s="57">
        <f>IF(RES_hhdet_in_fec!G159=0,0,RES_hhdet_in_fec!G159/0.086*1000000/RES_hhdet_in_new!G159)</f>
        <v>1168.916498070191</v>
      </c>
      <c r="H159" s="57">
        <f>IF(RES_hhdet_in_fec!H159=0,0,RES_hhdet_in_fec!H159/0.086*1000000/RES_hhdet_in_new!H159)</f>
        <v>1287.220167747909</v>
      </c>
      <c r="I159" s="57">
        <f>IF(RES_hhdet_in_fec!I159=0,0,RES_hhdet_in_fec!I159/0.086*1000000/RES_hhdet_in_new!I159)</f>
        <v>1393.5636315041863</v>
      </c>
      <c r="J159" s="57">
        <f>IF(RES_hhdet_in_fec!J159=0,0,RES_hhdet_in_fec!J159/0.086*1000000/RES_hhdet_in_new!J159)</f>
        <v>1362.508546487345</v>
      </c>
      <c r="K159" s="57">
        <f>IF(RES_hhdet_in_fec!K159=0,0,RES_hhdet_in_fec!K159/0.086*1000000/RES_hhdet_in_new!K159)</f>
        <v>1383.0790764344815</v>
      </c>
      <c r="L159" s="57">
        <f>IF(RES_hhdet_in_fec!L159=0,0,RES_hhdet_in_fec!L159/0.086*1000000/RES_hhdet_in_new!L159)</f>
        <v>1443.0449336451607</v>
      </c>
      <c r="M159" s="57">
        <f>IF(RES_hhdet_in_fec!M159=0,0,RES_hhdet_in_fec!M159/0.086*1000000/RES_hhdet_in_new!M159)</f>
        <v>1441.4162401925244</v>
      </c>
      <c r="N159" s="57">
        <f>IF(RES_hhdet_in_fec!N159=0,0,RES_hhdet_in_fec!N159/0.086*1000000/RES_hhdet_in_new!N159)</f>
        <v>1366.5524029033654</v>
      </c>
      <c r="O159" s="57">
        <f>IF(RES_hhdet_in_fec!O159=0,0,RES_hhdet_in_fec!O159/0.086*1000000/RES_hhdet_in_new!O159)</f>
        <v>1240.6314044616342</v>
      </c>
      <c r="P159" s="57">
        <f>IF(RES_hhdet_in_fec!P159=0,0,RES_hhdet_in_fec!P159/0.086*1000000/RES_hhdet_in_new!P159)</f>
        <v>1186.1570178241675</v>
      </c>
      <c r="Q159" s="57">
        <f>IF(RES_hhdet_in_fec!Q159=0,0,RES_hhdet_in_fec!Q159/0.086*1000000/RES_hhdet_in_new!Q159)</f>
        <v>1249.2541774844897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136">SUM(C162,C164,C166,C175)</f>
        <v>12385.3361701965</v>
      </c>
      <c r="D161" s="168">
        <f t="shared" ref="D161" si="137">SUM(D162,D164,D166,D175)</f>
        <v>12691.482194243048</v>
      </c>
      <c r="E161" s="168">
        <f t="shared" ref="E161" si="138">SUM(E162,E164,E166,E175)</f>
        <v>13393.525002368289</v>
      </c>
      <c r="F161" s="168">
        <f t="shared" ref="F161" si="139">SUM(F162,F164,F166,F175)</f>
        <v>12350.971923194578</v>
      </c>
      <c r="G161" s="168">
        <f t="shared" ref="G161" si="140">SUM(G162,G164,G166,G175)</f>
        <v>11553.956699430852</v>
      </c>
      <c r="H161" s="168">
        <f t="shared" ref="H161" si="141">SUM(H162,H164,H166,H175)</f>
        <v>11990.740992851199</v>
      </c>
      <c r="I161" s="168">
        <f t="shared" ref="I161" si="142">SUM(I162,I164,I166,I175)</f>
        <v>13133.771639690651</v>
      </c>
      <c r="J161" s="168">
        <f t="shared" ref="J161" si="143">SUM(J162,J164,J166,J175)</f>
        <v>12358.695567758874</v>
      </c>
      <c r="K161" s="168">
        <f t="shared" ref="K161" si="144">SUM(K162,K164,K166,K175)</f>
        <v>0</v>
      </c>
      <c r="L161" s="168">
        <f t="shared" ref="L161" si="145">SUM(L162,L164,L166,L175)</f>
        <v>11256.046739280284</v>
      </c>
      <c r="M161" s="168">
        <f t="shared" ref="M161" si="146">SUM(M162,M164,M166,M175)</f>
        <v>0</v>
      </c>
      <c r="N161" s="168">
        <f t="shared" ref="N161" si="147">SUM(N162,N164,N166,N175)</f>
        <v>0</v>
      </c>
      <c r="O161" s="168">
        <f t="shared" ref="O161" si="148">SUM(O162,O164,O166,O175)</f>
        <v>0</v>
      </c>
      <c r="P161" s="168">
        <f t="shared" ref="P161" si="149">SUM(P162,P164,P166,P175)</f>
        <v>0</v>
      </c>
      <c r="Q161" s="168">
        <f t="shared" ref="Q161" si="150">SUM(Q162,Q164,Q166,Q175)</f>
        <v>0</v>
      </c>
    </row>
    <row r="162" spans="1:17" ht="12.95" customHeight="1" x14ac:dyDescent="0.25">
      <c r="A162" s="158" t="s">
        <v>65</v>
      </c>
      <c r="B162" s="157"/>
      <c r="C162" s="157">
        <f t="shared" ref="C162:Q162" si="151">C163</f>
        <v>5926.1040888350917</v>
      </c>
      <c r="D162" s="157">
        <f t="shared" si="151"/>
        <v>6586.1130206061025</v>
      </c>
      <c r="E162" s="157">
        <f t="shared" si="151"/>
        <v>7298.1435425483623</v>
      </c>
      <c r="F162" s="157">
        <f t="shared" si="151"/>
        <v>6470.2143325971774</v>
      </c>
      <c r="G162" s="157">
        <f t="shared" si="151"/>
        <v>5459.6655681844777</v>
      </c>
      <c r="H162" s="157">
        <f t="shared" si="151"/>
        <v>6313.8612124942065</v>
      </c>
      <c r="I162" s="157">
        <f t="shared" si="151"/>
        <v>7219.7307652462023</v>
      </c>
      <c r="J162" s="157">
        <f t="shared" si="151"/>
        <v>6045.6694417302197</v>
      </c>
      <c r="K162" s="157">
        <f t="shared" si="151"/>
        <v>0</v>
      </c>
      <c r="L162" s="157">
        <f t="shared" si="151"/>
        <v>5431.8189086295997</v>
      </c>
      <c r="M162" s="157">
        <f t="shared" si="151"/>
        <v>0</v>
      </c>
      <c r="N162" s="157">
        <f t="shared" si="151"/>
        <v>0</v>
      </c>
      <c r="O162" s="157">
        <f t="shared" si="151"/>
        <v>0</v>
      </c>
      <c r="P162" s="157">
        <f t="shared" si="151"/>
        <v>0</v>
      </c>
      <c r="Q162" s="157">
        <f t="shared" si="151"/>
        <v>0</v>
      </c>
    </row>
    <row r="163" spans="1:17" ht="12" customHeight="1" x14ac:dyDescent="0.25">
      <c r="A163" s="23" t="s">
        <v>60</v>
      </c>
      <c r="B163" s="57"/>
      <c r="C163" s="57">
        <f>IF(RES_hhdet_in_fec!C163=0,0,RES_hhdet_in_fec!C163/0.086*1000000/RES_hhdet_in_new!C163)</f>
        <v>5926.1040888350917</v>
      </c>
      <c r="D163" s="57">
        <f>IF(RES_hhdet_in_fec!D163=0,0,RES_hhdet_in_fec!D163/0.086*1000000/RES_hhdet_in_new!D163)</f>
        <v>6586.1130206061025</v>
      </c>
      <c r="E163" s="57">
        <f>IF(RES_hhdet_in_fec!E163=0,0,RES_hhdet_in_fec!E163/0.086*1000000/RES_hhdet_in_new!E163)</f>
        <v>7298.1435425483623</v>
      </c>
      <c r="F163" s="57">
        <f>IF(RES_hhdet_in_fec!F163=0,0,RES_hhdet_in_fec!F163/0.086*1000000/RES_hhdet_in_new!F163)</f>
        <v>6470.2143325971774</v>
      </c>
      <c r="G163" s="57">
        <f>IF(RES_hhdet_in_fec!G163=0,0,RES_hhdet_in_fec!G163/0.086*1000000/RES_hhdet_in_new!G163)</f>
        <v>5459.6655681844777</v>
      </c>
      <c r="H163" s="57">
        <f>IF(RES_hhdet_in_fec!H163=0,0,RES_hhdet_in_fec!H163/0.086*1000000/RES_hhdet_in_new!H163)</f>
        <v>6313.8612124942065</v>
      </c>
      <c r="I163" s="57">
        <f>IF(RES_hhdet_in_fec!I163=0,0,RES_hhdet_in_fec!I163/0.086*1000000/RES_hhdet_in_new!I163)</f>
        <v>7219.7307652462023</v>
      </c>
      <c r="J163" s="57">
        <f>IF(RES_hhdet_in_fec!J163=0,0,RES_hhdet_in_fec!J163/0.086*1000000/RES_hhdet_in_new!J163)</f>
        <v>6045.6694417302197</v>
      </c>
      <c r="K163" s="57">
        <f>IF(RES_hhdet_in_fec!K163=0,0,RES_hhdet_in_fec!K163/0.086*1000000/RES_hhdet_in_new!K163)</f>
        <v>0</v>
      </c>
      <c r="L163" s="57">
        <f>IF(RES_hhdet_in_fec!L163=0,0,RES_hhdet_in_fec!L163/0.086*1000000/RES_hhdet_in_new!L163)</f>
        <v>5431.8189086295997</v>
      </c>
      <c r="M163" s="57">
        <f>IF(RES_hhdet_in_fec!M163=0,0,RES_hhdet_in_fec!M163/0.086*1000000/RES_hhdet_in_new!M163)</f>
        <v>0</v>
      </c>
      <c r="N163" s="57">
        <f>IF(RES_hhdet_in_fec!N163=0,0,RES_hhdet_in_fec!N163/0.086*1000000/RES_hhdet_in_new!N163)</f>
        <v>0</v>
      </c>
      <c r="O163" s="57">
        <f>IF(RES_hhdet_in_fec!O163=0,0,RES_hhdet_in_fec!O163/0.086*1000000/RES_hhdet_in_new!O163)</f>
        <v>0</v>
      </c>
      <c r="P163" s="57">
        <f>IF(RES_hhdet_in_fec!P163=0,0,RES_hhdet_in_fec!P163/0.086*1000000/RES_hhdet_in_new!P163)</f>
        <v>0</v>
      </c>
      <c r="Q163" s="57">
        <f>IF(RES_hhdet_in_fec!Q163=0,0,RES_hhdet_in_fec!Q163/0.086*1000000/RES_hhdet_in_new!Q163)</f>
        <v>0</v>
      </c>
    </row>
    <row r="164" spans="1:17" ht="12.95" customHeight="1" x14ac:dyDescent="0.25">
      <c r="A164" s="158" t="s">
        <v>112</v>
      </c>
      <c r="B164" s="157"/>
      <c r="C164" s="157">
        <f t="shared" ref="C164:Q164" si="152">C165</f>
        <v>2689.6361278328473</v>
      </c>
      <c r="D164" s="157">
        <f t="shared" si="152"/>
        <v>2556.3049066457215</v>
      </c>
      <c r="E164" s="157">
        <f t="shared" si="152"/>
        <v>2413.7345247542589</v>
      </c>
      <c r="F164" s="157">
        <f t="shared" si="152"/>
        <v>2281.2188032785216</v>
      </c>
      <c r="G164" s="157">
        <f t="shared" si="152"/>
        <v>2177.5151876813788</v>
      </c>
      <c r="H164" s="157">
        <f t="shared" si="152"/>
        <v>2082.5525204523829</v>
      </c>
      <c r="I164" s="157">
        <f t="shared" si="152"/>
        <v>2219.5309893469525</v>
      </c>
      <c r="J164" s="157">
        <f t="shared" si="152"/>
        <v>2512.9254392682828</v>
      </c>
      <c r="K164" s="157">
        <f t="shared" si="152"/>
        <v>0</v>
      </c>
      <c r="L164" s="157">
        <f t="shared" si="152"/>
        <v>2133.901967277418</v>
      </c>
      <c r="M164" s="157">
        <f t="shared" si="152"/>
        <v>0</v>
      </c>
      <c r="N164" s="157">
        <f t="shared" si="152"/>
        <v>0</v>
      </c>
      <c r="O164" s="157">
        <f t="shared" si="152"/>
        <v>0</v>
      </c>
      <c r="P164" s="157">
        <f t="shared" si="152"/>
        <v>0</v>
      </c>
      <c r="Q164" s="157">
        <f t="shared" si="152"/>
        <v>0</v>
      </c>
    </row>
    <row r="165" spans="1:17" ht="12" customHeight="1" x14ac:dyDescent="0.25">
      <c r="A165" s="23" t="s">
        <v>60</v>
      </c>
      <c r="B165" s="156"/>
      <c r="C165" s="156">
        <f>IF(RES_hhdet_in_fec!C165=0,0,RES_hhdet_in_fec!C165/0.086*1000000/RES_hhdet_in_new!C165)</f>
        <v>2689.6361278328473</v>
      </c>
      <c r="D165" s="156">
        <f>IF(RES_hhdet_in_fec!D165=0,0,RES_hhdet_in_fec!D165/0.086*1000000/RES_hhdet_in_new!D165)</f>
        <v>2556.3049066457215</v>
      </c>
      <c r="E165" s="156">
        <f>IF(RES_hhdet_in_fec!E165=0,0,RES_hhdet_in_fec!E165/0.086*1000000/RES_hhdet_in_new!E165)</f>
        <v>2413.7345247542589</v>
      </c>
      <c r="F165" s="156">
        <f>IF(RES_hhdet_in_fec!F165=0,0,RES_hhdet_in_fec!F165/0.086*1000000/RES_hhdet_in_new!F165)</f>
        <v>2281.2188032785216</v>
      </c>
      <c r="G165" s="156">
        <f>IF(RES_hhdet_in_fec!G165=0,0,RES_hhdet_in_fec!G165/0.086*1000000/RES_hhdet_in_new!G165)</f>
        <v>2177.5151876813788</v>
      </c>
      <c r="H165" s="156">
        <f>IF(RES_hhdet_in_fec!H165=0,0,RES_hhdet_in_fec!H165/0.086*1000000/RES_hhdet_in_new!H165)</f>
        <v>2082.5525204523829</v>
      </c>
      <c r="I165" s="156">
        <f>IF(RES_hhdet_in_fec!I165=0,0,RES_hhdet_in_fec!I165/0.086*1000000/RES_hhdet_in_new!I165)</f>
        <v>2219.5309893469525</v>
      </c>
      <c r="J165" s="156">
        <f>IF(RES_hhdet_in_fec!J165=0,0,RES_hhdet_in_fec!J165/0.086*1000000/RES_hhdet_in_new!J165)</f>
        <v>2512.9254392682828</v>
      </c>
      <c r="K165" s="156">
        <f>IF(RES_hhdet_in_fec!K165=0,0,RES_hhdet_in_fec!K165/0.086*1000000/RES_hhdet_in_new!K165)</f>
        <v>0</v>
      </c>
      <c r="L165" s="156">
        <f>IF(RES_hhdet_in_fec!L165=0,0,RES_hhdet_in_fec!L165/0.086*1000000/RES_hhdet_in_new!L165)</f>
        <v>2133.901967277418</v>
      </c>
      <c r="M165" s="156">
        <f>IF(RES_hhdet_in_fec!M165=0,0,RES_hhdet_in_fec!M165/0.086*1000000/RES_hhdet_in_new!M165)</f>
        <v>0</v>
      </c>
      <c r="N165" s="156">
        <f>IF(RES_hhdet_in_fec!N165=0,0,RES_hhdet_in_fec!N165/0.086*1000000/RES_hhdet_in_new!N165)</f>
        <v>0</v>
      </c>
      <c r="O165" s="156">
        <f>IF(RES_hhdet_in_fec!O165=0,0,RES_hhdet_in_fec!O165/0.086*1000000/RES_hhdet_in_new!O165)</f>
        <v>0</v>
      </c>
      <c r="P165" s="156">
        <f>IF(RES_hhdet_in_fec!P165=0,0,RES_hhdet_in_fec!P165/0.086*1000000/RES_hhdet_in_new!P165)</f>
        <v>0</v>
      </c>
      <c r="Q165" s="156">
        <f>IF(RES_hhdet_in_fec!Q165=0,0,RES_hhdet_in_fec!Q165/0.086*1000000/RES_hhdet_in_new!Q165)</f>
        <v>0</v>
      </c>
    </row>
    <row r="166" spans="1:17" ht="12" customHeight="1" x14ac:dyDescent="0.25">
      <c r="A166" s="158" t="s">
        <v>63</v>
      </c>
      <c r="B166" s="157"/>
      <c r="C166" s="157">
        <f>IF(SUM(RES_hhdet_in_fec!C167:C168,RES_hhdet_in_fec!C171:C172)=0,0,SUM(RES_hhdet_in_fec!C167:C168,RES_hhdet_in_fec!C171:C172)/0.086*1000000/SUM(RES_hhdet_in_new!C167:C168,RES_hhdet_in_new!C171:C172))</f>
        <v>2756.6555533714359</v>
      </c>
      <c r="D166" s="157">
        <f>IF(SUM(RES_hhdet_in_fec!D167:D168,RES_hhdet_in_fec!D171:D172)=0,0,SUM(RES_hhdet_in_fec!D167:D168,RES_hhdet_in_fec!D171:D172)/0.086*1000000/SUM(RES_hhdet_in_new!D167:D168,RES_hhdet_in_new!D171:D172))</f>
        <v>2526.7892839280889</v>
      </c>
      <c r="E166" s="157">
        <f>IF(SUM(RES_hhdet_in_fec!E167:E168,RES_hhdet_in_fec!E171:E172)=0,0,SUM(RES_hhdet_in_fec!E167:E168,RES_hhdet_in_fec!E171:E172)/0.086*1000000/SUM(RES_hhdet_in_new!E167:E168,RES_hhdet_in_new!E171:E172))</f>
        <v>2480.1239498283626</v>
      </c>
      <c r="F166" s="157">
        <f>IF(SUM(RES_hhdet_in_fec!F167:F168,RES_hhdet_in_fec!F171:F172)=0,0,SUM(RES_hhdet_in_fec!F167:F168,RES_hhdet_in_fec!F171:F172)/0.086*1000000/SUM(RES_hhdet_in_new!F167:F168,RES_hhdet_in_new!F171:F172))</f>
        <v>2387.7937974746487</v>
      </c>
      <c r="G166" s="157">
        <f>IF(SUM(RES_hhdet_in_fec!G167:G168,RES_hhdet_in_fec!G171:G172)=0,0,SUM(RES_hhdet_in_fec!G167:G168,RES_hhdet_in_fec!G171:G172)/0.086*1000000/SUM(RES_hhdet_in_new!G167:G168,RES_hhdet_in_new!G171:G172))</f>
        <v>2747.4110664399818</v>
      </c>
      <c r="H166" s="157">
        <f>IF(SUM(RES_hhdet_in_fec!H167:H168,RES_hhdet_in_fec!H171:H172)=0,0,SUM(RES_hhdet_in_fec!H167:H168,RES_hhdet_in_fec!H171:H172)/0.086*1000000/SUM(RES_hhdet_in_new!H167:H168,RES_hhdet_in_new!H171:H172))</f>
        <v>2304.4731266714944</v>
      </c>
      <c r="I166" s="157">
        <f>IF(SUM(RES_hhdet_in_fec!I167:I168,RES_hhdet_in_fec!I171:I172)=0,0,SUM(RES_hhdet_in_fec!I167:I168,RES_hhdet_in_fec!I171:I172)/0.086*1000000/SUM(RES_hhdet_in_new!I167:I168,RES_hhdet_in_new!I171:I172))</f>
        <v>2300.9741410320594</v>
      </c>
      <c r="J166" s="157">
        <f>IF(SUM(RES_hhdet_in_fec!J167:J168,RES_hhdet_in_fec!J171:J172)=0,0,SUM(RES_hhdet_in_fec!J167:J168,RES_hhdet_in_fec!J171:J172)/0.086*1000000/SUM(RES_hhdet_in_new!J167:J168,RES_hhdet_in_new!J171:J172))</f>
        <v>2439.0868852249896</v>
      </c>
      <c r="K166" s="157">
        <f>IF(SUM(RES_hhdet_in_fec!K167:K168,RES_hhdet_in_fec!K171:K172)=0,0,SUM(RES_hhdet_in_fec!K167:K168,RES_hhdet_in_fec!K171:K172)/0.086*1000000/SUM(RES_hhdet_in_new!K167:K168,RES_hhdet_in_new!K171:K172))</f>
        <v>0</v>
      </c>
      <c r="L166" s="157">
        <f>IF(SUM(RES_hhdet_in_fec!L167:L168,RES_hhdet_in_fec!L171:L172)=0,0,SUM(RES_hhdet_in_fec!L167:L168,RES_hhdet_in_fec!L171:L172)/0.086*1000000/SUM(RES_hhdet_in_new!L167:L168,RES_hhdet_in_new!L171:L172))</f>
        <v>2246.8265411261928</v>
      </c>
      <c r="M166" s="157">
        <f>IF(SUM(RES_hhdet_in_fec!M167:M168,RES_hhdet_in_fec!M171:M172)=0,0,SUM(RES_hhdet_in_fec!M167:M168,RES_hhdet_in_fec!M171:M172)/0.086*1000000/SUM(RES_hhdet_in_new!M167:M168,RES_hhdet_in_new!M171:M172))</f>
        <v>0</v>
      </c>
      <c r="N166" s="157">
        <f>IF(SUM(RES_hhdet_in_fec!N167:N168,RES_hhdet_in_fec!N171:N172)=0,0,SUM(RES_hhdet_in_fec!N167:N168,RES_hhdet_in_fec!N171:N172)/0.086*1000000/SUM(RES_hhdet_in_new!N167:N168,RES_hhdet_in_new!N171:N172))</f>
        <v>0</v>
      </c>
      <c r="O166" s="157">
        <f>IF(SUM(RES_hhdet_in_fec!O167:O168,RES_hhdet_in_fec!O171:O172)=0,0,SUM(RES_hhdet_in_fec!O167:O168,RES_hhdet_in_fec!O171:O172)/0.086*1000000/SUM(RES_hhdet_in_new!O167:O168,RES_hhdet_in_new!O171:O172))</f>
        <v>0</v>
      </c>
      <c r="P166" s="157">
        <f>IF(SUM(RES_hhdet_in_fec!P167:P168,RES_hhdet_in_fec!P171:P172)=0,0,SUM(RES_hhdet_in_fec!P167:P168,RES_hhdet_in_fec!P171:P172)/0.086*1000000/SUM(RES_hhdet_in_new!P167:P168,RES_hhdet_in_new!P171:P172))</f>
        <v>0</v>
      </c>
      <c r="Q166" s="157">
        <f>IF(SUM(RES_hhdet_in_fec!Q167:Q168,RES_hhdet_in_fec!Q171:Q172)=0,0,SUM(RES_hhdet_in_fec!Q167:Q168,RES_hhdet_in_fec!Q171:Q172)/0.086*1000000/SUM(RES_hhdet_in_new!Q167:Q168,RES_hhdet_in_new!Q171:Q172))</f>
        <v>0</v>
      </c>
    </row>
    <row r="167" spans="1:17" ht="12" customHeight="1" x14ac:dyDescent="0.25">
      <c r="A167" s="167" t="s">
        <v>144</v>
      </c>
      <c r="B167" s="132"/>
      <c r="C167" s="132">
        <f>IF(RES_hhdet_in_fec!C167=0,0,RES_hhdet_in_fec!C167/0.086*1000000/RES_hhdet_in_new!C167)</f>
        <v>0</v>
      </c>
      <c r="D167" s="132">
        <f>IF(RES_hhdet_in_fec!D167=0,0,RES_hhdet_in_fec!D167/0.086*1000000/RES_hhdet_in_new!D167)</f>
        <v>0</v>
      </c>
      <c r="E167" s="132">
        <f>IF(RES_hhdet_in_fec!E167=0,0,RES_hhdet_in_fec!E167/0.086*1000000/RES_hhdet_in_new!E167)</f>
        <v>0</v>
      </c>
      <c r="F167" s="132">
        <f>IF(RES_hhdet_in_fec!F167=0,0,RES_hhdet_in_fec!F167/0.086*1000000/RES_hhdet_in_new!F167)</f>
        <v>0</v>
      </c>
      <c r="G167" s="132">
        <f>IF(RES_hhdet_in_fec!G167=0,0,RES_hhdet_in_fec!G167/0.086*1000000/RES_hhdet_in_new!G167)</f>
        <v>0</v>
      </c>
      <c r="H167" s="132">
        <f>IF(RES_hhdet_in_fec!H167=0,0,RES_hhdet_in_fec!H167/0.086*1000000/RES_hhdet_in_new!H167)</f>
        <v>0</v>
      </c>
      <c r="I167" s="132">
        <f>IF(RES_hhdet_in_fec!I167=0,0,RES_hhdet_in_fec!I167/0.086*1000000/RES_hhdet_in_new!I167)</f>
        <v>0</v>
      </c>
      <c r="J167" s="132">
        <f>IF(RES_hhdet_in_fec!J167=0,0,RES_hhdet_in_fec!J167/0.086*1000000/RES_hhdet_in_new!J167)</f>
        <v>0</v>
      </c>
      <c r="K167" s="132">
        <f>IF(RES_hhdet_in_fec!K167=0,0,RES_hhdet_in_fec!K167/0.086*1000000/RES_hhdet_in_new!K167)</f>
        <v>0</v>
      </c>
      <c r="L167" s="132">
        <f>IF(RES_hhdet_in_fec!L167=0,0,RES_hhdet_in_fec!L167/0.086*1000000/RES_hhdet_in_new!L167)</f>
        <v>0</v>
      </c>
      <c r="M167" s="132">
        <f>IF(RES_hhdet_in_fec!M167=0,0,RES_hhdet_in_fec!M167/0.086*1000000/RES_hhdet_in_new!M167)</f>
        <v>0</v>
      </c>
      <c r="N167" s="132">
        <f>IF(RES_hhdet_in_fec!N167=0,0,RES_hhdet_in_fec!N167/0.086*1000000/RES_hhdet_in_new!N167)</f>
        <v>0</v>
      </c>
      <c r="O167" s="132">
        <f>IF(RES_hhdet_in_fec!O167=0,0,RES_hhdet_in_fec!O167/0.086*1000000/RES_hhdet_in_new!O167)</f>
        <v>0</v>
      </c>
      <c r="P167" s="132">
        <f>IF(RES_hhdet_in_fec!P167=0,0,RES_hhdet_in_fec!P167/0.086*1000000/RES_hhdet_in_new!P167)</f>
        <v>0</v>
      </c>
      <c r="Q167" s="132">
        <f>IF(RES_hhdet_in_fec!Q167=0,0,RES_hhdet_in_fec!Q167/0.086*1000000/RES_hhdet_in_new!Q167)</f>
        <v>0</v>
      </c>
    </row>
    <row r="168" spans="1:17" ht="12" customHeight="1" x14ac:dyDescent="0.25">
      <c r="A168" s="167" t="s">
        <v>143</v>
      </c>
      <c r="B168" s="132"/>
      <c r="C168" s="132">
        <f>IF(RES_hhdet_in_fec!C168=0,0,RES_hhdet_in_fec!C168/0.086*1000000/RES_hhdet_in_new!C168)</f>
        <v>0</v>
      </c>
      <c r="D168" s="132">
        <f>IF(RES_hhdet_in_fec!D168=0,0,RES_hhdet_in_fec!D168/0.086*1000000/RES_hhdet_in_new!D168)</f>
        <v>0</v>
      </c>
      <c r="E168" s="132">
        <f>IF(RES_hhdet_in_fec!E168=0,0,RES_hhdet_in_fec!E168/0.086*1000000/RES_hhdet_in_new!E168)</f>
        <v>0</v>
      </c>
      <c r="F168" s="132">
        <f>IF(RES_hhdet_in_fec!F168=0,0,RES_hhdet_in_fec!F168/0.086*1000000/RES_hhdet_in_new!F168)</f>
        <v>0</v>
      </c>
      <c r="G168" s="132">
        <f>IF(RES_hhdet_in_fec!G168=0,0,RES_hhdet_in_fec!G168/0.086*1000000/RES_hhdet_in_new!G168)</f>
        <v>0</v>
      </c>
      <c r="H168" s="132">
        <f>IF(RES_hhdet_in_fec!H168=0,0,RES_hhdet_in_fec!H168/0.086*1000000/RES_hhdet_in_new!H168)</f>
        <v>0</v>
      </c>
      <c r="I168" s="132">
        <f>IF(RES_hhdet_in_fec!I168=0,0,RES_hhdet_in_fec!I168/0.086*1000000/RES_hhdet_in_new!I168)</f>
        <v>0</v>
      </c>
      <c r="J168" s="132">
        <f>IF(RES_hhdet_in_fec!J168=0,0,RES_hhdet_in_fec!J168/0.086*1000000/RES_hhdet_in_new!J168)</f>
        <v>0</v>
      </c>
      <c r="K168" s="132">
        <f>IF(RES_hhdet_in_fec!K168=0,0,RES_hhdet_in_fec!K168/0.086*1000000/RES_hhdet_in_new!K168)</f>
        <v>0</v>
      </c>
      <c r="L168" s="132">
        <f>IF(RES_hhdet_in_fec!L168=0,0,RES_hhdet_in_fec!L168/0.086*1000000/RES_hhdet_in_new!L168)</f>
        <v>0</v>
      </c>
      <c r="M168" s="132">
        <f>IF(RES_hhdet_in_fec!M168=0,0,RES_hhdet_in_fec!M168/0.086*1000000/RES_hhdet_in_new!M168)</f>
        <v>0</v>
      </c>
      <c r="N168" s="132">
        <f>IF(RES_hhdet_in_fec!N168=0,0,RES_hhdet_in_fec!N168/0.086*1000000/RES_hhdet_in_new!N168)</f>
        <v>0</v>
      </c>
      <c r="O168" s="132">
        <f>IF(RES_hhdet_in_fec!O168=0,0,RES_hhdet_in_fec!O168/0.086*1000000/RES_hhdet_in_new!O168)</f>
        <v>0</v>
      </c>
      <c r="P168" s="132">
        <f>IF(RES_hhdet_in_fec!P168=0,0,RES_hhdet_in_fec!P168/0.086*1000000/RES_hhdet_in_new!P168)</f>
        <v>0</v>
      </c>
      <c r="Q168" s="132">
        <f>IF(RES_hhdet_in_fec!Q168=0,0,RES_hhdet_in_fec!Q168/0.086*1000000/RES_hhdet_in_new!Q168)</f>
        <v>0</v>
      </c>
    </row>
    <row r="169" spans="1:17" ht="12" customHeight="1" x14ac:dyDescent="0.25">
      <c r="A169" s="166" t="s">
        <v>57</v>
      </c>
      <c r="B169" s="165"/>
      <c r="C169" s="165">
        <f>IF(RES_hhdet_in_fec!C169=0,0,RES_hhdet_in_fec!C169/0.086*1000000/RES_hhdet_in_new!C168)</f>
        <v>0</v>
      </c>
      <c r="D169" s="165">
        <f>IF(RES_hhdet_in_fec!D169=0,0,RES_hhdet_in_fec!D169/0.086*1000000/RES_hhdet_in_new!D168)</f>
        <v>0</v>
      </c>
      <c r="E169" s="165">
        <f>IF(RES_hhdet_in_fec!E169=0,0,RES_hhdet_in_fec!E169/0.086*1000000/RES_hhdet_in_new!E168)</f>
        <v>0</v>
      </c>
      <c r="F169" s="165">
        <f>IF(RES_hhdet_in_fec!F169=0,0,RES_hhdet_in_fec!F169/0.086*1000000/RES_hhdet_in_new!F168)</f>
        <v>0</v>
      </c>
      <c r="G169" s="165">
        <f>IF(RES_hhdet_in_fec!G169=0,0,RES_hhdet_in_fec!G169/0.086*1000000/RES_hhdet_in_new!G168)</f>
        <v>0</v>
      </c>
      <c r="H169" s="165">
        <f>IF(RES_hhdet_in_fec!H169=0,0,RES_hhdet_in_fec!H169/0.086*1000000/RES_hhdet_in_new!H168)</f>
        <v>0</v>
      </c>
      <c r="I169" s="165">
        <f>IF(RES_hhdet_in_fec!I169=0,0,RES_hhdet_in_fec!I169/0.086*1000000/RES_hhdet_in_new!I168)</f>
        <v>0</v>
      </c>
      <c r="J169" s="165">
        <f>IF(RES_hhdet_in_fec!J169=0,0,RES_hhdet_in_fec!J169/0.086*1000000/RES_hhdet_in_new!J168)</f>
        <v>0</v>
      </c>
      <c r="K169" s="165">
        <f>IF(RES_hhdet_in_fec!K169=0,0,RES_hhdet_in_fec!K169/0.086*1000000/RES_hhdet_in_new!K168)</f>
        <v>0</v>
      </c>
      <c r="L169" s="165">
        <f>IF(RES_hhdet_in_fec!L169=0,0,RES_hhdet_in_fec!L169/0.086*1000000/RES_hhdet_in_new!L168)</f>
        <v>0</v>
      </c>
      <c r="M169" s="165">
        <f>IF(RES_hhdet_in_fec!M169=0,0,RES_hhdet_in_fec!M169/0.086*1000000/RES_hhdet_in_new!M168)</f>
        <v>0</v>
      </c>
      <c r="N169" s="165">
        <f>IF(RES_hhdet_in_fec!N169=0,0,RES_hhdet_in_fec!N169/0.086*1000000/RES_hhdet_in_new!N168)</f>
        <v>0</v>
      </c>
      <c r="O169" s="165">
        <f>IF(RES_hhdet_in_fec!O169=0,0,RES_hhdet_in_fec!O169/0.086*1000000/RES_hhdet_in_new!O168)</f>
        <v>0</v>
      </c>
      <c r="P169" s="165">
        <f>IF(RES_hhdet_in_fec!P169=0,0,RES_hhdet_in_fec!P169/0.086*1000000/RES_hhdet_in_new!P168)</f>
        <v>0</v>
      </c>
      <c r="Q169" s="165">
        <f>IF(RES_hhdet_in_fec!Q169=0,0,RES_hhdet_in_fec!Q169/0.086*1000000/RES_hhdet_in_new!Q168)</f>
        <v>0</v>
      </c>
    </row>
    <row r="170" spans="1:17" ht="12" customHeight="1" x14ac:dyDescent="0.25">
      <c r="A170" s="147" t="s">
        <v>59</v>
      </c>
      <c r="B170" s="164"/>
      <c r="C170" s="164">
        <f>IF(RES_hhdet_in_fec!C170=0,0,RES_hhdet_in_fec!C170/0.086*1000000/RES_hhdet_in_new!C168)</f>
        <v>0</v>
      </c>
      <c r="D170" s="164">
        <f>IF(RES_hhdet_in_fec!D170=0,0,RES_hhdet_in_fec!D170/0.086*1000000/RES_hhdet_in_new!D168)</f>
        <v>0</v>
      </c>
      <c r="E170" s="164">
        <f>IF(RES_hhdet_in_fec!E170=0,0,RES_hhdet_in_fec!E170/0.086*1000000/RES_hhdet_in_new!E168)</f>
        <v>0</v>
      </c>
      <c r="F170" s="164">
        <f>IF(RES_hhdet_in_fec!F170=0,0,RES_hhdet_in_fec!F170/0.086*1000000/RES_hhdet_in_new!F168)</f>
        <v>0</v>
      </c>
      <c r="G170" s="164">
        <f>IF(RES_hhdet_in_fec!G170=0,0,RES_hhdet_in_fec!G170/0.086*1000000/RES_hhdet_in_new!G168)</f>
        <v>0</v>
      </c>
      <c r="H170" s="164">
        <f>IF(RES_hhdet_in_fec!H170=0,0,RES_hhdet_in_fec!H170/0.086*1000000/RES_hhdet_in_new!H168)</f>
        <v>0</v>
      </c>
      <c r="I170" s="164">
        <f>IF(RES_hhdet_in_fec!I170=0,0,RES_hhdet_in_fec!I170/0.086*1000000/RES_hhdet_in_new!I168)</f>
        <v>0</v>
      </c>
      <c r="J170" s="164">
        <f>IF(RES_hhdet_in_fec!J170=0,0,RES_hhdet_in_fec!J170/0.086*1000000/RES_hhdet_in_new!J168)</f>
        <v>0</v>
      </c>
      <c r="K170" s="164">
        <f>IF(RES_hhdet_in_fec!K170=0,0,RES_hhdet_in_fec!K170/0.086*1000000/RES_hhdet_in_new!K168)</f>
        <v>0</v>
      </c>
      <c r="L170" s="164">
        <f>IF(RES_hhdet_in_fec!L170=0,0,RES_hhdet_in_fec!L170/0.086*1000000/RES_hhdet_in_new!L168)</f>
        <v>0</v>
      </c>
      <c r="M170" s="164">
        <f>IF(RES_hhdet_in_fec!M170=0,0,RES_hhdet_in_fec!M170/0.086*1000000/RES_hhdet_in_new!M168)</f>
        <v>0</v>
      </c>
      <c r="N170" s="164">
        <f>IF(RES_hhdet_in_fec!N170=0,0,RES_hhdet_in_fec!N170/0.086*1000000/RES_hhdet_in_new!N168)</f>
        <v>0</v>
      </c>
      <c r="O170" s="164">
        <f>IF(RES_hhdet_in_fec!O170=0,0,RES_hhdet_in_fec!O170/0.086*1000000/RES_hhdet_in_new!O168)</f>
        <v>0</v>
      </c>
      <c r="P170" s="164">
        <f>IF(RES_hhdet_in_fec!P170=0,0,RES_hhdet_in_fec!P170/0.086*1000000/RES_hhdet_in_new!P168)</f>
        <v>0</v>
      </c>
      <c r="Q170" s="164">
        <f>IF(RES_hhdet_in_fec!Q170=0,0,RES_hhdet_in_fec!Q170/0.086*1000000/RES_hhdet_in_new!Q168)</f>
        <v>0</v>
      </c>
    </row>
    <row r="171" spans="1:17" ht="12" customHeight="1" x14ac:dyDescent="0.25">
      <c r="A171" s="163" t="s">
        <v>142</v>
      </c>
      <c r="B171" s="162"/>
      <c r="C171" s="162">
        <f>IF(RES_hhdet_in_fec!C171=0,0,RES_hhdet_in_fec!C171/0.086*1000000/RES_hhdet_in_new!C171)</f>
        <v>4356.3794387460821</v>
      </c>
      <c r="D171" s="162">
        <f>IF(RES_hhdet_in_fec!D171=0,0,RES_hhdet_in_fec!D171/0.086*1000000/RES_hhdet_in_new!D171)</f>
        <v>4597.1756292840637</v>
      </c>
      <c r="E171" s="162">
        <f>IF(RES_hhdet_in_fec!E171=0,0,RES_hhdet_in_fec!E171/0.086*1000000/RES_hhdet_in_new!E171)</f>
        <v>4710.644275373802</v>
      </c>
      <c r="F171" s="162">
        <f>IF(RES_hhdet_in_fec!F171=0,0,RES_hhdet_in_fec!F171/0.086*1000000/RES_hhdet_in_new!F171)</f>
        <v>0</v>
      </c>
      <c r="G171" s="162">
        <f>IF(RES_hhdet_in_fec!G171=0,0,RES_hhdet_in_fec!G171/0.086*1000000/RES_hhdet_in_new!G171)</f>
        <v>4418.3430261149788</v>
      </c>
      <c r="H171" s="162">
        <f>IF(RES_hhdet_in_fec!H171=0,0,RES_hhdet_in_fec!H171/0.086*1000000/RES_hhdet_in_new!H171)</f>
        <v>0</v>
      </c>
      <c r="I171" s="162">
        <f>IF(RES_hhdet_in_fec!I171=0,0,RES_hhdet_in_fec!I171/0.086*1000000/RES_hhdet_in_new!I171)</f>
        <v>0</v>
      </c>
      <c r="J171" s="162">
        <f>IF(RES_hhdet_in_fec!J171=0,0,RES_hhdet_in_fec!J171/0.086*1000000/RES_hhdet_in_new!J171)</f>
        <v>5157.6662918347229</v>
      </c>
      <c r="K171" s="162">
        <f>IF(RES_hhdet_in_fec!K171=0,0,RES_hhdet_in_fec!K171/0.086*1000000/RES_hhdet_in_new!K171)</f>
        <v>0</v>
      </c>
      <c r="L171" s="162">
        <f>IF(RES_hhdet_in_fec!L171=0,0,RES_hhdet_in_fec!L171/0.086*1000000/RES_hhdet_in_new!L171)</f>
        <v>0</v>
      </c>
      <c r="M171" s="162">
        <f>IF(RES_hhdet_in_fec!M171=0,0,RES_hhdet_in_fec!M171/0.086*1000000/RES_hhdet_in_new!M171)</f>
        <v>0</v>
      </c>
      <c r="N171" s="162">
        <f>IF(RES_hhdet_in_fec!N171=0,0,RES_hhdet_in_fec!N171/0.086*1000000/RES_hhdet_in_new!N171)</f>
        <v>0</v>
      </c>
      <c r="O171" s="162">
        <f>IF(RES_hhdet_in_fec!O171=0,0,RES_hhdet_in_fec!O171/0.086*1000000/RES_hhdet_in_new!O171)</f>
        <v>0</v>
      </c>
      <c r="P171" s="162">
        <f>IF(RES_hhdet_in_fec!P171=0,0,RES_hhdet_in_fec!P171/0.086*1000000/RES_hhdet_in_new!P171)</f>
        <v>0</v>
      </c>
      <c r="Q171" s="162">
        <f>IF(RES_hhdet_in_fec!Q171=0,0,RES_hhdet_in_fec!Q171/0.086*1000000/RES_hhdet_in_new!Q171)</f>
        <v>0</v>
      </c>
    </row>
    <row r="172" spans="1:17" ht="12" customHeight="1" x14ac:dyDescent="0.25">
      <c r="A172" s="161" t="s">
        <v>141</v>
      </c>
      <c r="B172" s="160"/>
      <c r="C172" s="160">
        <f>IF(RES_hhdet_in_fec!C172=0,0,RES_hhdet_in_fec!C172/0.086*1000000/RES_hhdet_in_new!C172)</f>
        <v>2308.0951017913026</v>
      </c>
      <c r="D172" s="160">
        <f>IF(RES_hhdet_in_fec!D172=0,0,RES_hhdet_in_fec!D172/0.086*1000000/RES_hhdet_in_new!D172)</f>
        <v>2429.3769246684597</v>
      </c>
      <c r="E172" s="160">
        <f>IF(RES_hhdet_in_fec!E172=0,0,RES_hhdet_in_fec!E172/0.086*1000000/RES_hhdet_in_new!E172)</f>
        <v>2437.1553706725049</v>
      </c>
      <c r="F172" s="160">
        <f>IF(RES_hhdet_in_fec!F172=0,0,RES_hhdet_in_fec!F172/0.086*1000000/RES_hhdet_in_new!F172)</f>
        <v>2387.7937974746487</v>
      </c>
      <c r="G172" s="160">
        <f>IF(RES_hhdet_in_fec!G172=0,0,RES_hhdet_in_fec!G172/0.086*1000000/RES_hhdet_in_new!G172)</f>
        <v>2737.0343099520042</v>
      </c>
      <c r="H172" s="160">
        <f>IF(RES_hhdet_in_fec!H172=0,0,RES_hhdet_in_fec!H172/0.086*1000000/RES_hhdet_in_new!H172)</f>
        <v>2304.4731266714944</v>
      </c>
      <c r="I172" s="160">
        <f>IF(RES_hhdet_in_fec!I172=0,0,RES_hhdet_in_fec!I172/0.086*1000000/RES_hhdet_in_new!I172)</f>
        <v>2300.9741410320594</v>
      </c>
      <c r="J172" s="160">
        <f>IF(RES_hhdet_in_fec!J172=0,0,RES_hhdet_in_fec!J172/0.086*1000000/RES_hhdet_in_new!J172)</f>
        <v>2276.6011403185908</v>
      </c>
      <c r="K172" s="160">
        <f>IF(RES_hhdet_in_fec!K172=0,0,RES_hhdet_in_fec!K172/0.086*1000000/RES_hhdet_in_new!K172)</f>
        <v>0</v>
      </c>
      <c r="L172" s="160">
        <f>IF(RES_hhdet_in_fec!L172=0,0,RES_hhdet_in_fec!L172/0.086*1000000/RES_hhdet_in_new!L172)</f>
        <v>2246.8265411261928</v>
      </c>
      <c r="M172" s="160">
        <f>IF(RES_hhdet_in_fec!M172=0,0,RES_hhdet_in_fec!M172/0.086*1000000/RES_hhdet_in_new!M172)</f>
        <v>0</v>
      </c>
      <c r="N172" s="160">
        <f>IF(RES_hhdet_in_fec!N172=0,0,RES_hhdet_in_fec!N172/0.086*1000000/RES_hhdet_in_new!N172)</f>
        <v>0</v>
      </c>
      <c r="O172" s="160">
        <f>IF(RES_hhdet_in_fec!O172=0,0,RES_hhdet_in_fec!O172/0.086*1000000/RES_hhdet_in_new!O172)</f>
        <v>0</v>
      </c>
      <c r="P172" s="160">
        <f>IF(RES_hhdet_in_fec!P172=0,0,RES_hhdet_in_fec!P172/0.086*1000000/RES_hhdet_in_new!P172)</f>
        <v>0</v>
      </c>
      <c r="Q172" s="160">
        <f>IF(RES_hhdet_in_fec!Q172=0,0,RES_hhdet_in_fec!Q172/0.086*1000000/RES_hhdet_in_new!Q172)</f>
        <v>0</v>
      </c>
    </row>
    <row r="173" spans="1:17" ht="12" customHeight="1" x14ac:dyDescent="0.25">
      <c r="A173" s="148" t="s">
        <v>60</v>
      </c>
      <c r="B173" s="156"/>
      <c r="C173" s="156">
        <f>IF(RES_hhdet_in_fec!C173=0,0,RES_hhdet_in_fec!C173/0.086*1000000/RES_hhdet_in_new!C172)</f>
        <v>47.438395552162078</v>
      </c>
      <c r="D173" s="156">
        <f>IF(RES_hhdet_in_fec!D173=0,0,RES_hhdet_in_fec!D173/0.086*1000000/RES_hhdet_in_new!D172)</f>
        <v>98.13799800294089</v>
      </c>
      <c r="E173" s="156">
        <f>IF(RES_hhdet_in_fec!E173=0,0,RES_hhdet_in_fec!E173/0.086*1000000/RES_hhdet_in_new!E172)</f>
        <v>99.501342493954439</v>
      </c>
      <c r="F173" s="156">
        <f>IF(RES_hhdet_in_fec!F173=0,0,RES_hhdet_in_fec!F173/0.086*1000000/RES_hhdet_in_new!F172)</f>
        <v>96.641533726074783</v>
      </c>
      <c r="G173" s="156">
        <f>IF(RES_hhdet_in_fec!G173=0,0,RES_hhdet_in_fec!G173/0.086*1000000/RES_hhdet_in_new!G172)</f>
        <v>585.60007710355842</v>
      </c>
      <c r="H173" s="156">
        <f>IF(RES_hhdet_in_fec!H173=0,0,RES_hhdet_in_fec!H173/0.086*1000000/RES_hhdet_in_new!H172)</f>
        <v>200.22608933200064</v>
      </c>
      <c r="I173" s="156">
        <f>IF(RES_hhdet_in_fec!I173=0,0,RES_hhdet_in_fec!I173/0.086*1000000/RES_hhdet_in_new!I172)</f>
        <v>104.97203489317187</v>
      </c>
      <c r="J173" s="156">
        <f>IF(RES_hhdet_in_fec!J173=0,0,RES_hhdet_in_fec!J173/0.086*1000000/RES_hhdet_in_new!J172)</f>
        <v>104.63641605857859</v>
      </c>
      <c r="K173" s="156">
        <f>IF(RES_hhdet_in_fec!K173=0,0,RES_hhdet_in_fec!K173/0.086*1000000/RES_hhdet_in_new!K172)</f>
        <v>0</v>
      </c>
      <c r="L173" s="156">
        <f>IF(RES_hhdet_in_fec!L173=0,0,RES_hhdet_in_fec!L173/0.086*1000000/RES_hhdet_in_new!L172)</f>
        <v>105.69980446958368</v>
      </c>
      <c r="M173" s="156">
        <f>IF(RES_hhdet_in_fec!M173=0,0,RES_hhdet_in_fec!M173/0.086*1000000/RES_hhdet_in_new!M172)</f>
        <v>0</v>
      </c>
      <c r="N173" s="156">
        <f>IF(RES_hhdet_in_fec!N173=0,0,RES_hhdet_in_fec!N173/0.086*1000000/RES_hhdet_in_new!N172)</f>
        <v>0</v>
      </c>
      <c r="O173" s="156">
        <f>IF(RES_hhdet_in_fec!O173=0,0,RES_hhdet_in_fec!O173/0.086*1000000/RES_hhdet_in_new!O172)</f>
        <v>0</v>
      </c>
      <c r="P173" s="156">
        <f>IF(RES_hhdet_in_fec!P173=0,0,RES_hhdet_in_fec!P173/0.086*1000000/RES_hhdet_in_new!P172)</f>
        <v>0</v>
      </c>
      <c r="Q173" s="156">
        <f>IF(RES_hhdet_in_fec!Q173=0,0,RES_hhdet_in_fec!Q173/0.086*1000000/RES_hhdet_in_new!Q172)</f>
        <v>0</v>
      </c>
    </row>
    <row r="174" spans="1:17" ht="12" customHeight="1" x14ac:dyDescent="0.25">
      <c r="A174" s="159" t="s">
        <v>59</v>
      </c>
      <c r="B174" s="57"/>
      <c r="C174" s="57">
        <f>IF(RES_hhdet_in_fec!C174=0,0,RES_hhdet_in_fec!C174/0.086*1000000/RES_hhdet_in_new!C172)</f>
        <v>2260.6567062391405</v>
      </c>
      <c r="D174" s="57">
        <f>IF(RES_hhdet_in_fec!D174=0,0,RES_hhdet_in_fec!D174/0.086*1000000/RES_hhdet_in_new!D172)</f>
        <v>2331.2389266655182</v>
      </c>
      <c r="E174" s="57">
        <f>IF(RES_hhdet_in_fec!E174=0,0,RES_hhdet_in_fec!E174/0.086*1000000/RES_hhdet_in_new!E172)</f>
        <v>2337.6540281785501</v>
      </c>
      <c r="F174" s="57">
        <f>IF(RES_hhdet_in_fec!F174=0,0,RES_hhdet_in_fec!F174/0.086*1000000/RES_hhdet_in_new!F172)</f>
        <v>2291.1522637485741</v>
      </c>
      <c r="G174" s="57">
        <f>IF(RES_hhdet_in_fec!G174=0,0,RES_hhdet_in_fec!G174/0.086*1000000/RES_hhdet_in_new!G172)</f>
        <v>2151.4342328484454</v>
      </c>
      <c r="H174" s="57">
        <f>IF(RES_hhdet_in_fec!H174=0,0,RES_hhdet_in_fec!H174/0.086*1000000/RES_hhdet_in_new!H172)</f>
        <v>2104.2470373394935</v>
      </c>
      <c r="I174" s="57">
        <f>IF(RES_hhdet_in_fec!I174=0,0,RES_hhdet_in_fec!I174/0.086*1000000/RES_hhdet_in_new!I172)</f>
        <v>2196.0021061388875</v>
      </c>
      <c r="J174" s="57">
        <f>IF(RES_hhdet_in_fec!J174=0,0,RES_hhdet_in_fec!J174/0.086*1000000/RES_hhdet_in_new!J172)</f>
        <v>2171.9647242600122</v>
      </c>
      <c r="K174" s="57">
        <f>IF(RES_hhdet_in_fec!K174=0,0,RES_hhdet_in_fec!K174/0.086*1000000/RES_hhdet_in_new!K172)</f>
        <v>0</v>
      </c>
      <c r="L174" s="57">
        <f>IF(RES_hhdet_in_fec!L174=0,0,RES_hhdet_in_fec!L174/0.086*1000000/RES_hhdet_in_new!L172)</f>
        <v>2141.126736656609</v>
      </c>
      <c r="M174" s="57">
        <f>IF(RES_hhdet_in_fec!M174=0,0,RES_hhdet_in_fec!M174/0.086*1000000/RES_hhdet_in_new!M172)</f>
        <v>0</v>
      </c>
      <c r="N174" s="57">
        <f>IF(RES_hhdet_in_fec!N174=0,0,RES_hhdet_in_fec!N174/0.086*1000000/RES_hhdet_in_new!N172)</f>
        <v>0</v>
      </c>
      <c r="O174" s="57">
        <f>IF(RES_hhdet_in_fec!O174=0,0,RES_hhdet_in_fec!O174/0.086*1000000/RES_hhdet_in_new!O172)</f>
        <v>0</v>
      </c>
      <c r="P174" s="57">
        <f>IF(RES_hhdet_in_fec!P174=0,0,RES_hhdet_in_fec!P174/0.086*1000000/RES_hhdet_in_new!P172)</f>
        <v>0</v>
      </c>
      <c r="Q174" s="57">
        <f>IF(RES_hhdet_in_fec!Q174=0,0,RES_hhdet_in_fec!Q174/0.086*1000000/RES_hhdet_in_new!Q172)</f>
        <v>0</v>
      </c>
    </row>
    <row r="175" spans="1:17" ht="12" customHeight="1" x14ac:dyDescent="0.25">
      <c r="A175" s="158" t="s">
        <v>62</v>
      </c>
      <c r="B175" s="157"/>
      <c r="C175" s="157">
        <f>IF(SUM(RES_hhdet_in_fec!C176:C177)=0,0,SUM(RES_hhdet_in_fec!C176:C177)/0.086*1000000/SUM(RES_hhdet_in_new!C176:C177))</f>
        <v>1012.9404001571251</v>
      </c>
      <c r="D175" s="157">
        <f>IF(SUM(RES_hhdet_in_fec!D176:D177)=0,0,SUM(RES_hhdet_in_fec!D176:D177)/0.086*1000000/SUM(RES_hhdet_in_new!D176:D177))</f>
        <v>1022.274983063137</v>
      </c>
      <c r="E175" s="157">
        <f>IF(SUM(RES_hhdet_in_fec!E176:E177)=0,0,SUM(RES_hhdet_in_fec!E176:E177)/0.086*1000000/SUM(RES_hhdet_in_new!E176:E177))</f>
        <v>1201.5229852373047</v>
      </c>
      <c r="F175" s="157">
        <f>IF(SUM(RES_hhdet_in_fec!F176:F177)=0,0,SUM(RES_hhdet_in_fec!F176:F177)/0.086*1000000/SUM(RES_hhdet_in_new!F176:F177))</f>
        <v>1211.7449898442296</v>
      </c>
      <c r="G175" s="157">
        <f>IF(SUM(RES_hhdet_in_fec!G176:G177)=0,0,SUM(RES_hhdet_in_fec!G176:G177)/0.086*1000000/SUM(RES_hhdet_in_new!G176:G177))</f>
        <v>1169.3648771250139</v>
      </c>
      <c r="H175" s="157">
        <f>IF(SUM(RES_hhdet_in_fec!H176:H177)=0,0,SUM(RES_hhdet_in_fec!H176:H177)/0.086*1000000/SUM(RES_hhdet_in_new!H176:H177))</f>
        <v>1289.8541332331147</v>
      </c>
      <c r="I175" s="157">
        <f>IF(SUM(RES_hhdet_in_fec!I176:I177)=0,0,SUM(RES_hhdet_in_fec!I176:I177)/0.086*1000000/SUM(RES_hhdet_in_new!I176:I177))</f>
        <v>1393.5357440654373</v>
      </c>
      <c r="J175" s="157">
        <f>IF(SUM(RES_hhdet_in_fec!J176:J177)=0,0,SUM(RES_hhdet_in_fec!J176:J177)/0.086*1000000/SUM(RES_hhdet_in_new!J176:J177))</f>
        <v>1361.013801535383</v>
      </c>
      <c r="K175" s="157">
        <f>IF(SUM(RES_hhdet_in_fec!K176:K177)=0,0,SUM(RES_hhdet_in_fec!K176:K177)/0.086*1000000/SUM(RES_hhdet_in_new!K176:K177))</f>
        <v>0</v>
      </c>
      <c r="L175" s="157">
        <f>IF(SUM(RES_hhdet_in_fec!L176:L177)=0,0,SUM(RES_hhdet_in_fec!L176:L177)/0.086*1000000/SUM(RES_hhdet_in_new!L176:L177))</f>
        <v>1443.4993222470737</v>
      </c>
      <c r="M175" s="157">
        <f>IF(SUM(RES_hhdet_in_fec!M176:M177)=0,0,SUM(RES_hhdet_in_fec!M176:M177)/0.086*1000000/SUM(RES_hhdet_in_new!M176:M177))</f>
        <v>0</v>
      </c>
      <c r="N175" s="157">
        <f>IF(SUM(RES_hhdet_in_fec!N176:N177)=0,0,SUM(RES_hhdet_in_fec!N176:N177)/0.086*1000000/SUM(RES_hhdet_in_new!N176:N177))</f>
        <v>0</v>
      </c>
      <c r="O175" s="157">
        <f>IF(SUM(RES_hhdet_in_fec!O176:O177)=0,0,SUM(RES_hhdet_in_fec!O176:O177)/0.086*1000000/SUM(RES_hhdet_in_new!O176:O177))</f>
        <v>0</v>
      </c>
      <c r="P175" s="157">
        <f>IF(SUM(RES_hhdet_in_fec!P176:P177)=0,0,SUM(RES_hhdet_in_fec!P176:P177)/0.086*1000000/SUM(RES_hhdet_in_new!P176:P177))</f>
        <v>0</v>
      </c>
      <c r="Q175" s="157">
        <f>IF(SUM(RES_hhdet_in_fec!Q176:Q177)=0,0,SUM(RES_hhdet_in_fec!Q176:Q177)/0.086*1000000/SUM(RES_hhdet_in_new!Q176:Q177))</f>
        <v>0</v>
      </c>
    </row>
    <row r="176" spans="1:17" ht="12" customHeight="1" x14ac:dyDescent="0.25">
      <c r="A176" s="23" t="s">
        <v>57</v>
      </c>
      <c r="B176" s="156"/>
      <c r="C176" s="156">
        <f>IF(RES_hhdet_in_fec!C176=0,0,RES_hhdet_in_fec!C176/0.086*1000000/RES_hhdet_in_new!C176)</f>
        <v>0</v>
      </c>
      <c r="D176" s="156">
        <f>IF(RES_hhdet_in_fec!D176=0,0,RES_hhdet_in_fec!D176/0.086*1000000/RES_hhdet_in_new!D176)</f>
        <v>0</v>
      </c>
      <c r="E176" s="156">
        <f>IF(RES_hhdet_in_fec!E176=0,0,RES_hhdet_in_fec!E176/0.086*1000000/RES_hhdet_in_new!E176)</f>
        <v>0</v>
      </c>
      <c r="F176" s="156">
        <f>IF(RES_hhdet_in_fec!F176=0,0,RES_hhdet_in_fec!F176/0.086*1000000/RES_hhdet_in_new!F176)</f>
        <v>0</v>
      </c>
      <c r="G176" s="156">
        <f>IF(RES_hhdet_in_fec!G176=0,0,RES_hhdet_in_fec!G176/0.086*1000000/RES_hhdet_in_new!G176)</f>
        <v>0</v>
      </c>
      <c r="H176" s="156">
        <f>IF(RES_hhdet_in_fec!H176=0,0,RES_hhdet_in_fec!H176/0.086*1000000/RES_hhdet_in_new!H176)</f>
        <v>0</v>
      </c>
      <c r="I176" s="156">
        <f>IF(RES_hhdet_in_fec!I176=0,0,RES_hhdet_in_fec!I176/0.086*1000000/RES_hhdet_in_new!I176)</f>
        <v>0</v>
      </c>
      <c r="J176" s="156">
        <f>IF(RES_hhdet_in_fec!J176=0,0,RES_hhdet_in_fec!J176/0.086*1000000/RES_hhdet_in_new!J176)</f>
        <v>0</v>
      </c>
      <c r="K176" s="156">
        <f>IF(RES_hhdet_in_fec!K176=0,0,RES_hhdet_in_fec!K176/0.086*1000000/RES_hhdet_in_new!K176)</f>
        <v>0</v>
      </c>
      <c r="L176" s="156">
        <f>IF(RES_hhdet_in_fec!L176=0,0,RES_hhdet_in_fec!L176/0.086*1000000/RES_hhdet_in_new!L176)</f>
        <v>0</v>
      </c>
      <c r="M176" s="156">
        <f>IF(RES_hhdet_in_fec!M176=0,0,RES_hhdet_in_fec!M176/0.086*1000000/RES_hhdet_in_new!M176)</f>
        <v>0</v>
      </c>
      <c r="N176" s="156">
        <f>IF(RES_hhdet_in_fec!N176=0,0,RES_hhdet_in_fec!N176/0.086*1000000/RES_hhdet_in_new!N176)</f>
        <v>0</v>
      </c>
      <c r="O176" s="156">
        <f>IF(RES_hhdet_in_fec!O176=0,0,RES_hhdet_in_fec!O176/0.086*1000000/RES_hhdet_in_new!O176)</f>
        <v>0</v>
      </c>
      <c r="P176" s="156">
        <f>IF(RES_hhdet_in_fec!P176=0,0,RES_hhdet_in_fec!P176/0.086*1000000/RES_hhdet_in_new!P176)</f>
        <v>0</v>
      </c>
      <c r="Q176" s="156">
        <f>IF(RES_hhdet_in_fec!Q176=0,0,RES_hhdet_in_fec!Q176/0.086*1000000/RES_hhdet_in_new!Q176)</f>
        <v>0</v>
      </c>
    </row>
    <row r="177" spans="1:17" ht="12" customHeight="1" x14ac:dyDescent="0.25">
      <c r="A177" s="29" t="s">
        <v>140</v>
      </c>
      <c r="B177" s="57"/>
      <c r="C177" s="57">
        <f>IF(RES_hhdet_in_fec!C177=0,0,RES_hhdet_in_fec!C177/0.086*1000000/RES_hhdet_in_new!C177)</f>
        <v>1012.9404001571251</v>
      </c>
      <c r="D177" s="57">
        <f>IF(RES_hhdet_in_fec!D177=0,0,RES_hhdet_in_fec!D177/0.086*1000000/RES_hhdet_in_new!D177)</f>
        <v>1022.274983063137</v>
      </c>
      <c r="E177" s="57">
        <f>IF(RES_hhdet_in_fec!E177=0,0,RES_hhdet_in_fec!E177/0.086*1000000/RES_hhdet_in_new!E177)</f>
        <v>1201.5229852373047</v>
      </c>
      <c r="F177" s="57">
        <f>IF(RES_hhdet_in_fec!F177=0,0,RES_hhdet_in_fec!F177/0.086*1000000/RES_hhdet_in_new!F177)</f>
        <v>1211.7449898442296</v>
      </c>
      <c r="G177" s="57">
        <f>IF(RES_hhdet_in_fec!G177=0,0,RES_hhdet_in_fec!G177/0.086*1000000/RES_hhdet_in_new!G177)</f>
        <v>1169.3648771250139</v>
      </c>
      <c r="H177" s="57">
        <f>IF(RES_hhdet_in_fec!H177=0,0,RES_hhdet_in_fec!H177/0.086*1000000/RES_hhdet_in_new!H177)</f>
        <v>1289.8541332331147</v>
      </c>
      <c r="I177" s="57">
        <f>IF(RES_hhdet_in_fec!I177=0,0,RES_hhdet_in_fec!I177/0.086*1000000/RES_hhdet_in_new!I177)</f>
        <v>1393.5357440654373</v>
      </c>
      <c r="J177" s="57">
        <f>IF(RES_hhdet_in_fec!J177=0,0,RES_hhdet_in_fec!J177/0.086*1000000/RES_hhdet_in_new!J177)</f>
        <v>1361.013801535383</v>
      </c>
      <c r="K177" s="57">
        <f>IF(RES_hhdet_in_fec!K177=0,0,RES_hhdet_in_fec!K177/0.086*1000000/RES_hhdet_in_new!K177)</f>
        <v>0</v>
      </c>
      <c r="L177" s="57">
        <f>IF(RES_hhdet_in_fec!L177=0,0,RES_hhdet_in_fec!L177/0.086*1000000/RES_hhdet_in_new!L177)</f>
        <v>1443.4993222470737</v>
      </c>
      <c r="M177" s="57">
        <f>IF(RES_hhdet_in_fec!M177=0,0,RES_hhdet_in_fec!M177/0.086*1000000/RES_hhdet_in_new!M177)</f>
        <v>0</v>
      </c>
      <c r="N177" s="57">
        <f>IF(RES_hhdet_in_fec!N177=0,0,RES_hhdet_in_fec!N177/0.086*1000000/RES_hhdet_in_new!N177)</f>
        <v>0</v>
      </c>
      <c r="O177" s="57">
        <f>IF(RES_hhdet_in_fec!O177=0,0,RES_hhdet_in_fec!O177/0.086*1000000/RES_hhdet_in_new!O177)</f>
        <v>0</v>
      </c>
      <c r="P177" s="57">
        <f>IF(RES_hhdet_in_fec!P177=0,0,RES_hhdet_in_fec!P177/0.086*1000000/RES_hhdet_in_new!P177)</f>
        <v>0</v>
      </c>
      <c r="Q177" s="57">
        <f>IF(RES_hhdet_in_fec!Q177=0,0,RES_hhdet_in_fec!Q177/0.086*1000000/RES_hhdet_in_new!Q177)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179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0</v>
      </c>
      <c r="D3" s="168">
        <f t="shared" ref="D3" si="1">SUM(D4,D7,D9,D19)</f>
        <v>0</v>
      </c>
      <c r="E3" s="168">
        <f t="shared" ref="E3" si="2">SUM(E4,E7,E9,E19)</f>
        <v>0</v>
      </c>
      <c r="F3" s="168">
        <f t="shared" ref="F3" si="3">SUM(F4,F7,F9,F19)</f>
        <v>0</v>
      </c>
      <c r="G3" s="168">
        <f t="shared" ref="G3" si="4">SUM(G4,G7,G9,G19)</f>
        <v>0</v>
      </c>
      <c r="H3" s="168">
        <f t="shared" ref="H3" si="5">SUM(H4,H7,H9,H19)</f>
        <v>0</v>
      </c>
      <c r="I3" s="168">
        <f t="shared" ref="I3" si="6">SUM(I4,I7,I9,I19)</f>
        <v>0</v>
      </c>
      <c r="J3" s="168">
        <f t="shared" ref="J3" si="7">SUM(J4,J7,J9,J19)</f>
        <v>0</v>
      </c>
      <c r="K3" s="168">
        <f t="shared" ref="K3" si="8">SUM(K4,K7,K9,K19)</f>
        <v>0</v>
      </c>
      <c r="L3" s="168">
        <f t="shared" ref="L3" si="9">SUM(L4,L7,L9,L19)</f>
        <v>0</v>
      </c>
      <c r="M3" s="168">
        <f t="shared" ref="M3" si="10">SUM(M4,M7,M9,M19)</f>
        <v>0</v>
      </c>
      <c r="N3" s="168">
        <f t="shared" ref="N3" si="11">SUM(N4,N7,N9,N19)</f>
        <v>0</v>
      </c>
      <c r="O3" s="168">
        <f t="shared" ref="O3" si="12">SUM(O4,O7,O9,O19)</f>
        <v>0</v>
      </c>
      <c r="P3" s="168">
        <f t="shared" ref="P3" si="13">SUM(P4,P7,P9,P19)</f>
        <v>0</v>
      </c>
      <c r="Q3" s="168">
        <f t="shared" ref="Q3" si="14">SUM(Q4,Q7,Q9,Q19)</f>
        <v>0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0</v>
      </c>
      <c r="D4" s="157">
        <f t="shared" si="15"/>
        <v>0</v>
      </c>
      <c r="E4" s="157">
        <f t="shared" si="15"/>
        <v>0</v>
      </c>
      <c r="F4" s="157">
        <f t="shared" si="15"/>
        <v>0</v>
      </c>
      <c r="G4" s="157">
        <f t="shared" si="15"/>
        <v>0</v>
      </c>
      <c r="H4" s="157">
        <f t="shared" si="15"/>
        <v>0</v>
      </c>
      <c r="I4" s="157">
        <f t="shared" si="15"/>
        <v>0</v>
      </c>
      <c r="J4" s="157">
        <f t="shared" si="15"/>
        <v>0</v>
      </c>
      <c r="K4" s="157">
        <f t="shared" si="15"/>
        <v>0</v>
      </c>
      <c r="L4" s="157">
        <f t="shared" si="15"/>
        <v>0</v>
      </c>
      <c r="M4" s="157">
        <f t="shared" si="15"/>
        <v>0</v>
      </c>
      <c r="N4" s="157">
        <f t="shared" si="15"/>
        <v>0</v>
      </c>
      <c r="O4" s="157">
        <f t="shared" si="15"/>
        <v>0</v>
      </c>
      <c r="P4" s="157">
        <f t="shared" si="15"/>
        <v>0</v>
      </c>
      <c r="Q4" s="157">
        <f t="shared" si="15"/>
        <v>0</v>
      </c>
    </row>
    <row r="5" spans="1:17" ht="12" customHeight="1" x14ac:dyDescent="0.25">
      <c r="A5" s="23" t="s">
        <v>58</v>
      </c>
      <c r="B5" s="156"/>
      <c r="C5" s="156">
        <f>IF(RES_hhdet_in_tes!C5=0,0,RES_hhdet_in_tes!C5/0.086*1000000/RES_hhdet_in_new!C5)</f>
        <v>0</v>
      </c>
      <c r="D5" s="156">
        <f>IF(RES_hhdet_in_tes!D5=0,0,RES_hhdet_in_tes!D5/0.086*1000000/RES_hhdet_in_new!D5)</f>
        <v>0</v>
      </c>
      <c r="E5" s="156">
        <f>IF(RES_hhdet_in_tes!E5=0,0,RES_hhdet_in_tes!E5/0.086*1000000/RES_hhdet_in_new!E5)</f>
        <v>0</v>
      </c>
      <c r="F5" s="156">
        <f>IF(RES_hhdet_in_tes!F5=0,0,RES_hhdet_in_tes!F5/0.086*1000000/RES_hhdet_in_new!F5)</f>
        <v>0</v>
      </c>
      <c r="G5" s="156">
        <f>IF(RES_hhdet_in_tes!G5=0,0,RES_hhdet_in_tes!G5/0.086*1000000/RES_hhdet_in_new!G5)</f>
        <v>0</v>
      </c>
      <c r="H5" s="156">
        <f>IF(RES_hhdet_in_tes!H5=0,0,RES_hhdet_in_tes!H5/0.086*1000000/RES_hhdet_in_new!H5)</f>
        <v>0</v>
      </c>
      <c r="I5" s="156">
        <f>IF(RES_hhdet_in_tes!I5=0,0,RES_hhdet_in_tes!I5/0.086*1000000/RES_hhdet_in_new!I5)</f>
        <v>0</v>
      </c>
      <c r="J5" s="156">
        <f>IF(RES_hhdet_in_tes!J5=0,0,RES_hhdet_in_tes!J5/0.086*1000000/RES_hhdet_in_new!J5)</f>
        <v>0</v>
      </c>
      <c r="K5" s="156">
        <f>IF(RES_hhdet_in_tes!K5=0,0,RES_hhdet_in_tes!K5/0.086*1000000/RES_hhdet_in_new!K5)</f>
        <v>0</v>
      </c>
      <c r="L5" s="156">
        <f>IF(RES_hhdet_in_tes!L5=0,0,RES_hhdet_in_tes!L5/0.086*1000000/RES_hhdet_in_new!L5)</f>
        <v>0</v>
      </c>
      <c r="M5" s="156">
        <f>IF(RES_hhdet_in_tes!M5=0,0,RES_hhdet_in_tes!M5/0.086*1000000/RES_hhdet_in_new!M5)</f>
        <v>0</v>
      </c>
      <c r="N5" s="156">
        <f>IF(RES_hhdet_in_tes!N5=0,0,RES_hhdet_in_tes!N5/0.086*1000000/RES_hhdet_in_new!N5)</f>
        <v>0</v>
      </c>
      <c r="O5" s="156">
        <f>IF(RES_hhdet_in_tes!O5=0,0,RES_hhdet_in_tes!O5/0.086*1000000/RES_hhdet_in_new!O5)</f>
        <v>0</v>
      </c>
      <c r="P5" s="156">
        <f>IF(RES_hhdet_in_tes!P5=0,0,RES_hhdet_in_tes!P5/0.086*1000000/RES_hhdet_in_new!P5)</f>
        <v>0</v>
      </c>
      <c r="Q5" s="156">
        <f>IF(RES_hhdet_in_tes!Q5=0,0,RES_hhdet_in_tes!Q5/0.086*1000000/RES_hhdet_in_new!Q5)</f>
        <v>0</v>
      </c>
    </row>
    <row r="6" spans="1:17" ht="12" customHeight="1" x14ac:dyDescent="0.25">
      <c r="A6" s="23" t="s">
        <v>60</v>
      </c>
      <c r="B6" s="156"/>
      <c r="C6" s="156">
        <f>IF(RES_hhdet_in_tes!C6=0,0,RES_hhdet_in_tes!C6/0.086*1000000/RES_hhdet_in_new!C5)</f>
        <v>0</v>
      </c>
      <c r="D6" s="156">
        <f>IF(RES_hhdet_in_tes!D6=0,0,RES_hhdet_in_tes!D6/0.086*1000000/RES_hhdet_in_new!D5)</f>
        <v>0</v>
      </c>
      <c r="E6" s="156">
        <f>IF(RES_hhdet_in_tes!E6=0,0,RES_hhdet_in_tes!E6/0.086*1000000/RES_hhdet_in_new!E5)</f>
        <v>0</v>
      </c>
      <c r="F6" s="156">
        <f>IF(RES_hhdet_in_tes!F6=0,0,RES_hhdet_in_tes!F6/0.086*1000000/RES_hhdet_in_new!F5)</f>
        <v>0</v>
      </c>
      <c r="G6" s="156">
        <f>IF(RES_hhdet_in_tes!G6=0,0,RES_hhdet_in_tes!G6/0.086*1000000/RES_hhdet_in_new!G5)</f>
        <v>0</v>
      </c>
      <c r="H6" s="156">
        <f>IF(RES_hhdet_in_tes!H6=0,0,RES_hhdet_in_tes!H6/0.086*1000000/RES_hhdet_in_new!H5)</f>
        <v>0</v>
      </c>
      <c r="I6" s="156">
        <f>IF(RES_hhdet_in_tes!I6=0,0,RES_hhdet_in_tes!I6/0.086*1000000/RES_hhdet_in_new!I5)</f>
        <v>0</v>
      </c>
      <c r="J6" s="156">
        <f>IF(RES_hhdet_in_tes!J6=0,0,RES_hhdet_in_tes!J6/0.086*1000000/RES_hhdet_in_new!J5)</f>
        <v>0</v>
      </c>
      <c r="K6" s="156">
        <f>IF(RES_hhdet_in_tes!K6=0,0,RES_hhdet_in_tes!K6/0.086*1000000/RES_hhdet_in_new!K5)</f>
        <v>0</v>
      </c>
      <c r="L6" s="156">
        <f>IF(RES_hhdet_in_tes!L6=0,0,RES_hhdet_in_tes!L6/0.086*1000000/RES_hhdet_in_new!L5)</f>
        <v>0</v>
      </c>
      <c r="M6" s="156">
        <f>IF(RES_hhdet_in_tes!M6=0,0,RES_hhdet_in_tes!M6/0.086*1000000/RES_hhdet_in_new!M5)</f>
        <v>0</v>
      </c>
      <c r="N6" s="156">
        <f>IF(RES_hhdet_in_tes!N6=0,0,RES_hhdet_in_tes!N6/0.086*1000000/RES_hhdet_in_new!N5)</f>
        <v>0</v>
      </c>
      <c r="O6" s="156">
        <f>IF(RES_hhdet_in_tes!O6=0,0,RES_hhdet_in_tes!O6/0.086*1000000/RES_hhdet_in_new!O5)</f>
        <v>0</v>
      </c>
      <c r="P6" s="156">
        <f>IF(RES_hhdet_in_tes!P6=0,0,RES_hhdet_in_tes!P6/0.086*1000000/RES_hhdet_in_new!P5)</f>
        <v>0</v>
      </c>
      <c r="Q6" s="156">
        <f>IF(RES_hhdet_in_tes!Q6=0,0,RES_hhdet_in_tes!Q6/0.086*1000000/RES_hhdet_in_new!Q5)</f>
        <v>0</v>
      </c>
    </row>
    <row r="7" spans="1:17" ht="12.95" customHeight="1" x14ac:dyDescent="0.25">
      <c r="A7" s="158" t="s">
        <v>112</v>
      </c>
      <c r="B7" s="157"/>
      <c r="C7" s="157">
        <f t="shared" ref="C7:Q7" si="16">C8</f>
        <v>0</v>
      </c>
      <c r="D7" s="157">
        <f t="shared" si="16"/>
        <v>0</v>
      </c>
      <c r="E7" s="157">
        <f t="shared" si="16"/>
        <v>0</v>
      </c>
      <c r="F7" s="157">
        <f t="shared" si="16"/>
        <v>0</v>
      </c>
      <c r="G7" s="157">
        <f t="shared" si="16"/>
        <v>0</v>
      </c>
      <c r="H7" s="157">
        <f t="shared" si="16"/>
        <v>0</v>
      </c>
      <c r="I7" s="157">
        <f t="shared" si="16"/>
        <v>0</v>
      </c>
      <c r="J7" s="157">
        <f t="shared" si="16"/>
        <v>0</v>
      </c>
      <c r="K7" s="157">
        <f t="shared" si="16"/>
        <v>0</v>
      </c>
      <c r="L7" s="157">
        <f t="shared" si="16"/>
        <v>0</v>
      </c>
      <c r="M7" s="157">
        <f t="shared" si="16"/>
        <v>0</v>
      </c>
      <c r="N7" s="157">
        <f t="shared" si="16"/>
        <v>0</v>
      </c>
      <c r="O7" s="157">
        <f t="shared" si="16"/>
        <v>0</v>
      </c>
      <c r="P7" s="157">
        <f t="shared" si="16"/>
        <v>0</v>
      </c>
      <c r="Q7" s="157">
        <f t="shared" si="16"/>
        <v>0</v>
      </c>
    </row>
    <row r="8" spans="1:17" ht="12" customHeight="1" x14ac:dyDescent="0.25">
      <c r="A8" s="23" t="s">
        <v>60</v>
      </c>
      <c r="B8" s="156"/>
      <c r="C8" s="156">
        <f>IF(RES_hhdet_in_tes!C8=0,0,RES_hhdet_in_tes!C8/0.086*1000000/RES_hhdet_in_new!C8)</f>
        <v>0</v>
      </c>
      <c r="D8" s="156">
        <f>IF(RES_hhdet_in_tes!D8=0,0,RES_hhdet_in_tes!D8/0.086*1000000/RES_hhdet_in_new!D8)</f>
        <v>0</v>
      </c>
      <c r="E8" s="156">
        <f>IF(RES_hhdet_in_tes!E8=0,0,RES_hhdet_in_tes!E8/0.086*1000000/RES_hhdet_in_new!E8)</f>
        <v>0</v>
      </c>
      <c r="F8" s="156">
        <f>IF(RES_hhdet_in_tes!F8=0,0,RES_hhdet_in_tes!F8/0.086*1000000/RES_hhdet_in_new!F8)</f>
        <v>0</v>
      </c>
      <c r="G8" s="156">
        <f>IF(RES_hhdet_in_tes!G8=0,0,RES_hhdet_in_tes!G8/0.086*1000000/RES_hhdet_in_new!G8)</f>
        <v>0</v>
      </c>
      <c r="H8" s="156">
        <f>IF(RES_hhdet_in_tes!H8=0,0,RES_hhdet_in_tes!H8/0.086*1000000/RES_hhdet_in_new!H8)</f>
        <v>0</v>
      </c>
      <c r="I8" s="156">
        <f>IF(RES_hhdet_in_tes!I8=0,0,RES_hhdet_in_tes!I8/0.086*1000000/RES_hhdet_in_new!I8)</f>
        <v>0</v>
      </c>
      <c r="J8" s="156">
        <f>IF(RES_hhdet_in_tes!J8=0,0,RES_hhdet_in_tes!J8/0.086*1000000/RES_hhdet_in_new!J8)</f>
        <v>0</v>
      </c>
      <c r="K8" s="156">
        <f>IF(RES_hhdet_in_tes!K8=0,0,RES_hhdet_in_tes!K8/0.086*1000000/RES_hhdet_in_new!K8)</f>
        <v>0</v>
      </c>
      <c r="L8" s="156">
        <f>IF(RES_hhdet_in_tes!L8=0,0,RES_hhdet_in_tes!L8/0.086*1000000/RES_hhdet_in_new!L8)</f>
        <v>0</v>
      </c>
      <c r="M8" s="156">
        <f>IF(RES_hhdet_in_tes!M8=0,0,RES_hhdet_in_tes!M8/0.086*1000000/RES_hhdet_in_new!M8)</f>
        <v>0</v>
      </c>
      <c r="N8" s="156">
        <f>IF(RES_hhdet_in_tes!N8=0,0,RES_hhdet_in_tes!N8/0.086*1000000/RES_hhdet_in_new!N8)</f>
        <v>0</v>
      </c>
      <c r="O8" s="156">
        <f>IF(RES_hhdet_in_tes!O8=0,0,RES_hhdet_in_tes!O8/0.086*1000000/RES_hhdet_in_new!O8)</f>
        <v>0</v>
      </c>
      <c r="P8" s="156">
        <f>IF(RES_hhdet_in_tes!P8=0,0,RES_hhdet_in_tes!P8/0.086*1000000/RES_hhdet_in_new!P8)</f>
        <v>0</v>
      </c>
      <c r="Q8" s="156">
        <f>IF(RES_hhdet_in_tes!Q8=0,0,RES_hhdet_in_tes!Q8/0.086*1000000/RES_hhdet_in_new!Q8)</f>
        <v>0</v>
      </c>
    </row>
    <row r="9" spans="1:17" ht="12" customHeight="1" x14ac:dyDescent="0.25">
      <c r="A9" s="158" t="s">
        <v>63</v>
      </c>
      <c r="B9" s="157"/>
      <c r="C9" s="157">
        <f>IF(SUM(RES_hhdet_in_tes!C10:C12,RES_hhdet_in_tes!C15:C16)=0,0,SUM(RES_hhdet_in_tes!C10:C12,RES_hhdet_in_tes!C15:C16)/0.086*1000000/SUM(RES_hhdet_in_new!C10:C12,RES_hhdet_in_new!C15:C16))</f>
        <v>0</v>
      </c>
      <c r="D9" s="157">
        <f>IF(SUM(RES_hhdet_in_tes!D10:D12,RES_hhdet_in_tes!D15:D16)=0,0,SUM(RES_hhdet_in_tes!D10:D12,RES_hhdet_in_tes!D15:D16)/0.086*1000000/SUM(RES_hhdet_in_new!D10:D12,RES_hhdet_in_new!D15:D16))</f>
        <v>0</v>
      </c>
      <c r="E9" s="157">
        <f>IF(SUM(RES_hhdet_in_tes!E10:E12,RES_hhdet_in_tes!E15:E16)=0,0,SUM(RES_hhdet_in_tes!E10:E12,RES_hhdet_in_tes!E15:E16)/0.086*1000000/SUM(RES_hhdet_in_new!E10:E12,RES_hhdet_in_new!E15:E16))</f>
        <v>0</v>
      </c>
      <c r="F9" s="157">
        <f>IF(SUM(RES_hhdet_in_tes!F10:F12,RES_hhdet_in_tes!F15:F16)=0,0,SUM(RES_hhdet_in_tes!F10:F12,RES_hhdet_in_tes!F15:F16)/0.086*1000000/SUM(RES_hhdet_in_new!F10:F12,RES_hhdet_in_new!F15:F16))</f>
        <v>0</v>
      </c>
      <c r="G9" s="157">
        <f>IF(SUM(RES_hhdet_in_tes!G10:G12,RES_hhdet_in_tes!G15:G16)=0,0,SUM(RES_hhdet_in_tes!G10:G12,RES_hhdet_in_tes!G15:G16)/0.086*1000000/SUM(RES_hhdet_in_new!G10:G12,RES_hhdet_in_new!G15:G16))</f>
        <v>0</v>
      </c>
      <c r="H9" s="157">
        <f>IF(SUM(RES_hhdet_in_tes!H10:H12,RES_hhdet_in_tes!H15:H16)=0,0,SUM(RES_hhdet_in_tes!H10:H12,RES_hhdet_in_tes!H15:H16)/0.086*1000000/SUM(RES_hhdet_in_new!H10:H12,RES_hhdet_in_new!H15:H16))</f>
        <v>0</v>
      </c>
      <c r="I9" s="157">
        <f>IF(SUM(RES_hhdet_in_tes!I10:I12,RES_hhdet_in_tes!I15:I16)=0,0,SUM(RES_hhdet_in_tes!I10:I12,RES_hhdet_in_tes!I15:I16)/0.086*1000000/SUM(RES_hhdet_in_new!I10:I12,RES_hhdet_in_new!I15:I16))</f>
        <v>0</v>
      </c>
      <c r="J9" s="157">
        <f>IF(SUM(RES_hhdet_in_tes!J10:J12,RES_hhdet_in_tes!J15:J16)=0,0,SUM(RES_hhdet_in_tes!J10:J12,RES_hhdet_in_tes!J15:J16)/0.086*1000000/SUM(RES_hhdet_in_new!J10:J12,RES_hhdet_in_new!J15:J16))</f>
        <v>0</v>
      </c>
      <c r="K9" s="157">
        <f>IF(SUM(RES_hhdet_in_tes!K10:K12,RES_hhdet_in_tes!K15:K16)=0,0,SUM(RES_hhdet_in_tes!K10:K12,RES_hhdet_in_tes!K15:K16)/0.086*1000000/SUM(RES_hhdet_in_new!K10:K12,RES_hhdet_in_new!K15:K16))</f>
        <v>0</v>
      </c>
      <c r="L9" s="157">
        <f>IF(SUM(RES_hhdet_in_tes!L10:L12,RES_hhdet_in_tes!L15:L16)=0,0,SUM(RES_hhdet_in_tes!L10:L12,RES_hhdet_in_tes!L15:L16)/0.086*1000000/SUM(RES_hhdet_in_new!L10:L12,RES_hhdet_in_new!L15:L16))</f>
        <v>0</v>
      </c>
      <c r="M9" s="157">
        <f>IF(SUM(RES_hhdet_in_tes!M10:M12,RES_hhdet_in_tes!M15:M16)=0,0,SUM(RES_hhdet_in_tes!M10:M12,RES_hhdet_in_tes!M15:M16)/0.086*1000000/SUM(RES_hhdet_in_new!M10:M12,RES_hhdet_in_new!M15:M16))</f>
        <v>0</v>
      </c>
      <c r="N9" s="157">
        <f>IF(SUM(RES_hhdet_in_tes!N10:N12,RES_hhdet_in_tes!N15:N16)=0,0,SUM(RES_hhdet_in_tes!N10:N12,RES_hhdet_in_tes!N15:N16)/0.086*1000000/SUM(RES_hhdet_in_new!N10:N12,RES_hhdet_in_new!N15:N16))</f>
        <v>0</v>
      </c>
      <c r="O9" s="157">
        <f>IF(SUM(RES_hhdet_in_tes!O10:O12,RES_hhdet_in_tes!O15:O16)=0,0,SUM(RES_hhdet_in_tes!O10:O12,RES_hhdet_in_tes!O15:O16)/0.086*1000000/SUM(RES_hhdet_in_new!O10:O12,RES_hhdet_in_new!O15:O16))</f>
        <v>0</v>
      </c>
      <c r="P9" s="157">
        <f>IF(SUM(RES_hhdet_in_tes!P10:P12,RES_hhdet_in_tes!P15:P16)=0,0,SUM(RES_hhdet_in_tes!P10:P12,RES_hhdet_in_tes!P15:P16)/0.086*1000000/SUM(RES_hhdet_in_new!P10:P12,RES_hhdet_in_new!P15:P16))</f>
        <v>0</v>
      </c>
      <c r="Q9" s="157">
        <f>IF(SUM(RES_hhdet_in_tes!Q10:Q12,RES_hhdet_in_tes!Q15:Q16)=0,0,SUM(RES_hhdet_in_tes!Q10:Q12,RES_hhdet_in_tes!Q15:Q16)/0.086*1000000/SUM(RES_hhdet_in_new!Q10:Q12,RES_hhdet_in_new!Q15:Q16))</f>
        <v>0</v>
      </c>
    </row>
    <row r="10" spans="1:17" ht="12" customHeight="1" x14ac:dyDescent="0.25">
      <c r="A10" s="167" t="s">
        <v>171</v>
      </c>
      <c r="B10" s="132"/>
      <c r="C10" s="132">
        <f>IF(RES_hhdet_in_tes!C10=0,0,RES_hhdet_in_tes!C10/0.086*1000000/RES_hhdet_in_new!C10)</f>
        <v>0</v>
      </c>
      <c r="D10" s="132">
        <f>IF(RES_hhdet_in_tes!D10=0,0,RES_hhdet_in_tes!D10/0.086*1000000/RES_hhdet_in_new!D10)</f>
        <v>0</v>
      </c>
      <c r="E10" s="132">
        <f>IF(RES_hhdet_in_tes!E10=0,0,RES_hhdet_in_tes!E10/0.086*1000000/RES_hhdet_in_new!E10)</f>
        <v>0</v>
      </c>
      <c r="F10" s="132">
        <f>IF(RES_hhdet_in_tes!F10=0,0,RES_hhdet_in_tes!F10/0.086*1000000/RES_hhdet_in_new!F10)</f>
        <v>0</v>
      </c>
      <c r="G10" s="132">
        <f>IF(RES_hhdet_in_tes!G10=0,0,RES_hhdet_in_tes!G10/0.086*1000000/RES_hhdet_in_new!G10)</f>
        <v>0</v>
      </c>
      <c r="H10" s="132">
        <f>IF(RES_hhdet_in_tes!H10=0,0,RES_hhdet_in_tes!H10/0.086*1000000/RES_hhdet_in_new!H10)</f>
        <v>0</v>
      </c>
      <c r="I10" s="132">
        <f>IF(RES_hhdet_in_tes!I10=0,0,RES_hhdet_in_tes!I10/0.086*1000000/RES_hhdet_in_new!I10)</f>
        <v>0</v>
      </c>
      <c r="J10" s="132">
        <f>IF(RES_hhdet_in_tes!J10=0,0,RES_hhdet_in_tes!J10/0.086*1000000/RES_hhdet_in_new!J10)</f>
        <v>0</v>
      </c>
      <c r="K10" s="132">
        <f>IF(RES_hhdet_in_tes!K10=0,0,RES_hhdet_in_tes!K10/0.086*1000000/RES_hhdet_in_new!K10)</f>
        <v>0</v>
      </c>
      <c r="L10" s="132">
        <f>IF(RES_hhdet_in_tes!L10=0,0,RES_hhdet_in_tes!L10/0.086*1000000/RES_hhdet_in_new!L10)</f>
        <v>0</v>
      </c>
      <c r="M10" s="132">
        <f>IF(RES_hhdet_in_tes!M10=0,0,RES_hhdet_in_tes!M10/0.086*1000000/RES_hhdet_in_new!M10)</f>
        <v>0</v>
      </c>
      <c r="N10" s="132">
        <f>IF(RES_hhdet_in_tes!N10=0,0,RES_hhdet_in_tes!N10/0.086*1000000/RES_hhdet_in_new!N10)</f>
        <v>0</v>
      </c>
      <c r="O10" s="132">
        <f>IF(RES_hhdet_in_tes!O10=0,0,RES_hhdet_in_tes!O10/0.086*1000000/RES_hhdet_in_new!O10)</f>
        <v>0</v>
      </c>
      <c r="P10" s="132">
        <f>IF(RES_hhdet_in_tes!P10=0,0,RES_hhdet_in_tes!P10/0.086*1000000/RES_hhdet_in_new!P10)</f>
        <v>0</v>
      </c>
      <c r="Q10" s="132">
        <f>IF(RES_hhdet_in_tes!Q10=0,0,RES_hhdet_in_tes!Q10/0.086*1000000/RES_hhdet_in_new!Q10)</f>
        <v>0</v>
      </c>
    </row>
    <row r="11" spans="1:17" ht="12" customHeight="1" x14ac:dyDescent="0.25">
      <c r="A11" s="167" t="s">
        <v>144</v>
      </c>
      <c r="B11" s="132"/>
      <c r="C11" s="132">
        <f>IF(RES_hhdet_in_tes!C11=0,0,RES_hhdet_in_tes!C11/0.086*1000000/RES_hhdet_in_new!C11)</f>
        <v>0</v>
      </c>
      <c r="D11" s="132">
        <f>IF(RES_hhdet_in_tes!D11=0,0,RES_hhdet_in_tes!D11/0.086*1000000/RES_hhdet_in_new!D11)</f>
        <v>0</v>
      </c>
      <c r="E11" s="132">
        <f>IF(RES_hhdet_in_tes!E11=0,0,RES_hhdet_in_tes!E11/0.086*1000000/RES_hhdet_in_new!E11)</f>
        <v>0</v>
      </c>
      <c r="F11" s="132">
        <f>IF(RES_hhdet_in_tes!F11=0,0,RES_hhdet_in_tes!F11/0.086*1000000/RES_hhdet_in_new!F11)</f>
        <v>0</v>
      </c>
      <c r="G11" s="132">
        <f>IF(RES_hhdet_in_tes!G11=0,0,RES_hhdet_in_tes!G11/0.086*1000000/RES_hhdet_in_new!G11)</f>
        <v>0</v>
      </c>
      <c r="H11" s="132">
        <f>IF(RES_hhdet_in_tes!H11=0,0,RES_hhdet_in_tes!H11/0.086*1000000/RES_hhdet_in_new!H11)</f>
        <v>0</v>
      </c>
      <c r="I11" s="132">
        <f>IF(RES_hhdet_in_tes!I11=0,0,RES_hhdet_in_tes!I11/0.086*1000000/RES_hhdet_in_new!I11)</f>
        <v>0</v>
      </c>
      <c r="J11" s="132">
        <f>IF(RES_hhdet_in_tes!J11=0,0,RES_hhdet_in_tes!J11/0.086*1000000/RES_hhdet_in_new!J11)</f>
        <v>0</v>
      </c>
      <c r="K11" s="132">
        <f>IF(RES_hhdet_in_tes!K11=0,0,RES_hhdet_in_tes!K11/0.086*1000000/RES_hhdet_in_new!K11)</f>
        <v>0</v>
      </c>
      <c r="L11" s="132">
        <f>IF(RES_hhdet_in_tes!L11=0,0,RES_hhdet_in_tes!L11/0.086*1000000/RES_hhdet_in_new!L11)</f>
        <v>0</v>
      </c>
      <c r="M11" s="132">
        <f>IF(RES_hhdet_in_tes!M11=0,0,RES_hhdet_in_tes!M11/0.086*1000000/RES_hhdet_in_new!M11)</f>
        <v>0</v>
      </c>
      <c r="N11" s="132">
        <f>IF(RES_hhdet_in_tes!N11=0,0,RES_hhdet_in_tes!N11/0.086*1000000/RES_hhdet_in_new!N11)</f>
        <v>0</v>
      </c>
      <c r="O11" s="132">
        <f>IF(RES_hhdet_in_tes!O11=0,0,RES_hhdet_in_tes!O11/0.086*1000000/RES_hhdet_in_new!O11)</f>
        <v>0</v>
      </c>
      <c r="P11" s="132">
        <f>IF(RES_hhdet_in_tes!P11=0,0,RES_hhdet_in_tes!P11/0.086*1000000/RES_hhdet_in_new!P11)</f>
        <v>0</v>
      </c>
      <c r="Q11" s="132">
        <f>IF(RES_hhdet_in_tes!Q11=0,0,RES_hhdet_in_tes!Q11/0.086*1000000/RES_hhdet_in_new!Q11)</f>
        <v>0</v>
      </c>
    </row>
    <row r="12" spans="1:17" ht="12" customHeight="1" x14ac:dyDescent="0.25">
      <c r="A12" s="167" t="s">
        <v>143</v>
      </c>
      <c r="B12" s="132"/>
      <c r="C12" s="132">
        <f>IF(RES_hhdet_in_tes!C12=0,0,RES_hhdet_in_tes!C12/0.086*1000000/RES_hhdet_in_new!C12)</f>
        <v>0</v>
      </c>
      <c r="D12" s="132">
        <f>IF(RES_hhdet_in_tes!D12=0,0,RES_hhdet_in_tes!D12/0.086*1000000/RES_hhdet_in_new!D12)</f>
        <v>0</v>
      </c>
      <c r="E12" s="132">
        <f>IF(RES_hhdet_in_tes!E12=0,0,RES_hhdet_in_tes!E12/0.086*1000000/RES_hhdet_in_new!E12)</f>
        <v>0</v>
      </c>
      <c r="F12" s="132">
        <f>IF(RES_hhdet_in_tes!F12=0,0,RES_hhdet_in_tes!F12/0.086*1000000/RES_hhdet_in_new!F12)</f>
        <v>0</v>
      </c>
      <c r="G12" s="132">
        <f>IF(RES_hhdet_in_tes!G12=0,0,RES_hhdet_in_tes!G12/0.086*1000000/RES_hhdet_in_new!G12)</f>
        <v>0</v>
      </c>
      <c r="H12" s="132">
        <f>IF(RES_hhdet_in_tes!H12=0,0,RES_hhdet_in_tes!H12/0.086*1000000/RES_hhdet_in_new!H12)</f>
        <v>0</v>
      </c>
      <c r="I12" s="132">
        <f>IF(RES_hhdet_in_tes!I12=0,0,RES_hhdet_in_tes!I12/0.086*1000000/RES_hhdet_in_new!I12)</f>
        <v>0</v>
      </c>
      <c r="J12" s="132">
        <f>IF(RES_hhdet_in_tes!J12=0,0,RES_hhdet_in_tes!J12/0.086*1000000/RES_hhdet_in_new!J12)</f>
        <v>0</v>
      </c>
      <c r="K12" s="132">
        <f>IF(RES_hhdet_in_tes!K12=0,0,RES_hhdet_in_tes!K12/0.086*1000000/RES_hhdet_in_new!K12)</f>
        <v>0</v>
      </c>
      <c r="L12" s="132">
        <f>IF(RES_hhdet_in_tes!L12=0,0,RES_hhdet_in_tes!L12/0.086*1000000/RES_hhdet_in_new!L12)</f>
        <v>0</v>
      </c>
      <c r="M12" s="132">
        <f>IF(RES_hhdet_in_tes!M12=0,0,RES_hhdet_in_tes!M12/0.086*1000000/RES_hhdet_in_new!M12)</f>
        <v>0</v>
      </c>
      <c r="N12" s="132">
        <f>IF(RES_hhdet_in_tes!N12=0,0,RES_hhdet_in_tes!N12/0.086*1000000/RES_hhdet_in_new!N12)</f>
        <v>0</v>
      </c>
      <c r="O12" s="132">
        <f>IF(RES_hhdet_in_tes!O12=0,0,RES_hhdet_in_tes!O12/0.086*1000000/RES_hhdet_in_new!O12)</f>
        <v>0</v>
      </c>
      <c r="P12" s="132">
        <f>IF(RES_hhdet_in_tes!P12=0,0,RES_hhdet_in_tes!P12/0.086*1000000/RES_hhdet_in_new!P12)</f>
        <v>0</v>
      </c>
      <c r="Q12" s="132">
        <f>IF(RES_hhdet_in_tes!Q12=0,0,RES_hhdet_in_tes!Q12/0.086*1000000/RES_hhdet_in_new!Q12)</f>
        <v>0</v>
      </c>
    </row>
    <row r="13" spans="1:17" ht="12" customHeight="1" x14ac:dyDescent="0.25">
      <c r="A13" s="166" t="s">
        <v>57</v>
      </c>
      <c r="B13" s="165"/>
      <c r="C13" s="165">
        <f>IF(RES_hhdet_in_tes!C13=0,0,RES_hhdet_in_tes!C13/0.086*1000000/RES_hhdet_in_new!C12)</f>
        <v>0</v>
      </c>
      <c r="D13" s="165">
        <f>IF(RES_hhdet_in_tes!D13=0,0,RES_hhdet_in_tes!D13/0.086*1000000/RES_hhdet_in_new!D12)</f>
        <v>0</v>
      </c>
      <c r="E13" s="165">
        <f>IF(RES_hhdet_in_tes!E13=0,0,RES_hhdet_in_tes!E13/0.086*1000000/RES_hhdet_in_new!E12)</f>
        <v>0</v>
      </c>
      <c r="F13" s="165">
        <f>IF(RES_hhdet_in_tes!F13=0,0,RES_hhdet_in_tes!F13/0.086*1000000/RES_hhdet_in_new!F12)</f>
        <v>0</v>
      </c>
      <c r="G13" s="165">
        <f>IF(RES_hhdet_in_tes!G13=0,0,RES_hhdet_in_tes!G13/0.086*1000000/RES_hhdet_in_new!G12)</f>
        <v>0</v>
      </c>
      <c r="H13" s="165">
        <f>IF(RES_hhdet_in_tes!H13=0,0,RES_hhdet_in_tes!H13/0.086*1000000/RES_hhdet_in_new!H12)</f>
        <v>0</v>
      </c>
      <c r="I13" s="165">
        <f>IF(RES_hhdet_in_tes!I13=0,0,RES_hhdet_in_tes!I13/0.086*1000000/RES_hhdet_in_new!I12)</f>
        <v>0</v>
      </c>
      <c r="J13" s="165">
        <f>IF(RES_hhdet_in_tes!J13=0,0,RES_hhdet_in_tes!J13/0.086*1000000/RES_hhdet_in_new!J12)</f>
        <v>0</v>
      </c>
      <c r="K13" s="165">
        <f>IF(RES_hhdet_in_tes!K13=0,0,RES_hhdet_in_tes!K13/0.086*1000000/RES_hhdet_in_new!K12)</f>
        <v>0</v>
      </c>
      <c r="L13" s="165">
        <f>IF(RES_hhdet_in_tes!L13=0,0,RES_hhdet_in_tes!L13/0.086*1000000/RES_hhdet_in_new!L12)</f>
        <v>0</v>
      </c>
      <c r="M13" s="165">
        <f>IF(RES_hhdet_in_tes!M13=0,0,RES_hhdet_in_tes!M13/0.086*1000000/RES_hhdet_in_new!M12)</f>
        <v>0</v>
      </c>
      <c r="N13" s="165">
        <f>IF(RES_hhdet_in_tes!N13=0,0,RES_hhdet_in_tes!N13/0.086*1000000/RES_hhdet_in_new!N12)</f>
        <v>0</v>
      </c>
      <c r="O13" s="165">
        <f>IF(RES_hhdet_in_tes!O13=0,0,RES_hhdet_in_tes!O13/0.086*1000000/RES_hhdet_in_new!O12)</f>
        <v>0</v>
      </c>
      <c r="P13" s="165">
        <f>IF(RES_hhdet_in_tes!P13=0,0,RES_hhdet_in_tes!P13/0.086*1000000/RES_hhdet_in_new!P12)</f>
        <v>0</v>
      </c>
      <c r="Q13" s="165">
        <f>IF(RES_hhdet_in_tes!Q13=0,0,RES_hhdet_in_tes!Q13/0.086*1000000/RES_hhdet_in_new!Q12)</f>
        <v>0</v>
      </c>
    </row>
    <row r="14" spans="1:17" ht="12" customHeight="1" x14ac:dyDescent="0.25">
      <c r="A14" s="147" t="s">
        <v>59</v>
      </c>
      <c r="B14" s="164"/>
      <c r="C14" s="164">
        <f>IF(RES_hhdet_in_tes!C14=0,0,RES_hhdet_in_tes!C14/0.086*1000000/RES_hhdet_in_new!C12)</f>
        <v>0</v>
      </c>
      <c r="D14" s="164">
        <f>IF(RES_hhdet_in_tes!D14=0,0,RES_hhdet_in_tes!D14/0.086*1000000/RES_hhdet_in_new!D12)</f>
        <v>0</v>
      </c>
      <c r="E14" s="164">
        <f>IF(RES_hhdet_in_tes!E14=0,0,RES_hhdet_in_tes!E14/0.086*1000000/RES_hhdet_in_new!E12)</f>
        <v>0</v>
      </c>
      <c r="F14" s="164">
        <f>IF(RES_hhdet_in_tes!F14=0,0,RES_hhdet_in_tes!F14/0.086*1000000/RES_hhdet_in_new!F12)</f>
        <v>0</v>
      </c>
      <c r="G14" s="164">
        <f>IF(RES_hhdet_in_tes!G14=0,0,RES_hhdet_in_tes!G14/0.086*1000000/RES_hhdet_in_new!G12)</f>
        <v>0</v>
      </c>
      <c r="H14" s="164">
        <f>IF(RES_hhdet_in_tes!H14=0,0,RES_hhdet_in_tes!H14/0.086*1000000/RES_hhdet_in_new!H12)</f>
        <v>0</v>
      </c>
      <c r="I14" s="164">
        <f>IF(RES_hhdet_in_tes!I14=0,0,RES_hhdet_in_tes!I14/0.086*1000000/RES_hhdet_in_new!I12)</f>
        <v>0</v>
      </c>
      <c r="J14" s="164">
        <f>IF(RES_hhdet_in_tes!J14=0,0,RES_hhdet_in_tes!J14/0.086*1000000/RES_hhdet_in_new!J12)</f>
        <v>0</v>
      </c>
      <c r="K14" s="164">
        <f>IF(RES_hhdet_in_tes!K14=0,0,RES_hhdet_in_tes!K14/0.086*1000000/RES_hhdet_in_new!K12)</f>
        <v>0</v>
      </c>
      <c r="L14" s="164">
        <f>IF(RES_hhdet_in_tes!L14=0,0,RES_hhdet_in_tes!L14/0.086*1000000/RES_hhdet_in_new!L12)</f>
        <v>0</v>
      </c>
      <c r="M14" s="164">
        <f>IF(RES_hhdet_in_tes!M14=0,0,RES_hhdet_in_tes!M14/0.086*1000000/RES_hhdet_in_new!M12)</f>
        <v>0</v>
      </c>
      <c r="N14" s="164">
        <f>IF(RES_hhdet_in_tes!N14=0,0,RES_hhdet_in_tes!N14/0.086*1000000/RES_hhdet_in_new!N12)</f>
        <v>0</v>
      </c>
      <c r="O14" s="164">
        <f>IF(RES_hhdet_in_tes!O14=0,0,RES_hhdet_in_tes!O14/0.086*1000000/RES_hhdet_in_new!O12)</f>
        <v>0</v>
      </c>
      <c r="P14" s="164">
        <f>IF(RES_hhdet_in_tes!P14=0,0,RES_hhdet_in_tes!P14/0.086*1000000/RES_hhdet_in_new!P12)</f>
        <v>0</v>
      </c>
      <c r="Q14" s="164">
        <f>IF(RES_hhdet_in_tes!Q14=0,0,RES_hhdet_in_tes!Q14/0.086*1000000/RES_hhdet_in_new!Q12)</f>
        <v>0</v>
      </c>
    </row>
    <row r="15" spans="1:17" ht="12" customHeight="1" x14ac:dyDescent="0.25">
      <c r="A15" s="163" t="s">
        <v>142</v>
      </c>
      <c r="B15" s="162"/>
      <c r="C15" s="162">
        <f>IF(RES_hhdet_in_tes!C15=0,0,RES_hhdet_in_tes!C15/0.086*1000000/RES_hhdet_in_new!C15)</f>
        <v>0</v>
      </c>
      <c r="D15" s="162">
        <f>IF(RES_hhdet_in_tes!D15=0,0,RES_hhdet_in_tes!D15/0.086*1000000/RES_hhdet_in_new!D15)</f>
        <v>0</v>
      </c>
      <c r="E15" s="162">
        <f>IF(RES_hhdet_in_tes!E15=0,0,RES_hhdet_in_tes!E15/0.086*1000000/RES_hhdet_in_new!E15)</f>
        <v>0</v>
      </c>
      <c r="F15" s="162">
        <f>IF(RES_hhdet_in_tes!F15=0,0,RES_hhdet_in_tes!F15/0.086*1000000/RES_hhdet_in_new!F15)</f>
        <v>0</v>
      </c>
      <c r="G15" s="162">
        <f>IF(RES_hhdet_in_tes!G15=0,0,RES_hhdet_in_tes!G15/0.086*1000000/RES_hhdet_in_new!G15)</f>
        <v>0</v>
      </c>
      <c r="H15" s="162">
        <f>IF(RES_hhdet_in_tes!H15=0,0,RES_hhdet_in_tes!H15/0.086*1000000/RES_hhdet_in_new!H15)</f>
        <v>0</v>
      </c>
      <c r="I15" s="162">
        <f>IF(RES_hhdet_in_tes!I15=0,0,RES_hhdet_in_tes!I15/0.086*1000000/RES_hhdet_in_new!I15)</f>
        <v>0</v>
      </c>
      <c r="J15" s="162">
        <f>IF(RES_hhdet_in_tes!J15=0,0,RES_hhdet_in_tes!J15/0.086*1000000/RES_hhdet_in_new!J15)</f>
        <v>0</v>
      </c>
      <c r="K15" s="162">
        <f>IF(RES_hhdet_in_tes!K15=0,0,RES_hhdet_in_tes!K15/0.086*1000000/RES_hhdet_in_new!K15)</f>
        <v>0</v>
      </c>
      <c r="L15" s="162">
        <f>IF(RES_hhdet_in_tes!L15=0,0,RES_hhdet_in_tes!L15/0.086*1000000/RES_hhdet_in_new!L15)</f>
        <v>0</v>
      </c>
      <c r="M15" s="162">
        <f>IF(RES_hhdet_in_tes!M15=0,0,RES_hhdet_in_tes!M15/0.086*1000000/RES_hhdet_in_new!M15)</f>
        <v>0</v>
      </c>
      <c r="N15" s="162">
        <f>IF(RES_hhdet_in_tes!N15=0,0,RES_hhdet_in_tes!N15/0.086*1000000/RES_hhdet_in_new!N15)</f>
        <v>0</v>
      </c>
      <c r="O15" s="162">
        <f>IF(RES_hhdet_in_tes!O15=0,0,RES_hhdet_in_tes!O15/0.086*1000000/RES_hhdet_in_new!O15)</f>
        <v>0</v>
      </c>
      <c r="P15" s="162">
        <f>IF(RES_hhdet_in_tes!P15=0,0,RES_hhdet_in_tes!P15/0.086*1000000/RES_hhdet_in_new!P15)</f>
        <v>0</v>
      </c>
      <c r="Q15" s="162">
        <f>IF(RES_hhdet_in_tes!Q15=0,0,RES_hhdet_in_tes!Q15/0.086*1000000/RES_hhdet_in_new!Q15)</f>
        <v>0</v>
      </c>
    </row>
    <row r="16" spans="1:17" ht="12" customHeight="1" x14ac:dyDescent="0.25">
      <c r="A16" s="161" t="s">
        <v>141</v>
      </c>
      <c r="B16" s="160"/>
      <c r="C16" s="160">
        <f>IF(RES_hhdet_in_tes!C16=0,0,RES_hhdet_in_tes!C16/0.086*1000000/RES_hhdet_in_new!C16)</f>
        <v>0</v>
      </c>
      <c r="D16" s="160">
        <f>IF(RES_hhdet_in_tes!D16=0,0,RES_hhdet_in_tes!D16/0.086*1000000/RES_hhdet_in_new!D16)</f>
        <v>0</v>
      </c>
      <c r="E16" s="160">
        <f>IF(RES_hhdet_in_tes!E16=0,0,RES_hhdet_in_tes!E16/0.086*1000000/RES_hhdet_in_new!E16)</f>
        <v>0</v>
      </c>
      <c r="F16" s="160">
        <f>IF(RES_hhdet_in_tes!F16=0,0,RES_hhdet_in_tes!F16/0.086*1000000/RES_hhdet_in_new!F16)</f>
        <v>0</v>
      </c>
      <c r="G16" s="160">
        <f>IF(RES_hhdet_in_tes!G16=0,0,RES_hhdet_in_tes!G16/0.086*1000000/RES_hhdet_in_new!G16)</f>
        <v>0</v>
      </c>
      <c r="H16" s="160">
        <f>IF(RES_hhdet_in_tes!H16=0,0,RES_hhdet_in_tes!H16/0.086*1000000/RES_hhdet_in_new!H16)</f>
        <v>0</v>
      </c>
      <c r="I16" s="160">
        <f>IF(RES_hhdet_in_tes!I16=0,0,RES_hhdet_in_tes!I16/0.086*1000000/RES_hhdet_in_new!I16)</f>
        <v>0</v>
      </c>
      <c r="J16" s="160">
        <f>IF(RES_hhdet_in_tes!J16=0,0,RES_hhdet_in_tes!J16/0.086*1000000/RES_hhdet_in_new!J16)</f>
        <v>0</v>
      </c>
      <c r="K16" s="160">
        <f>IF(RES_hhdet_in_tes!K16=0,0,RES_hhdet_in_tes!K16/0.086*1000000/RES_hhdet_in_new!K16)</f>
        <v>0</v>
      </c>
      <c r="L16" s="160">
        <f>IF(RES_hhdet_in_tes!L16=0,0,RES_hhdet_in_tes!L16/0.086*1000000/RES_hhdet_in_new!L16)</f>
        <v>0</v>
      </c>
      <c r="M16" s="160">
        <f>IF(RES_hhdet_in_tes!M16=0,0,RES_hhdet_in_tes!M16/0.086*1000000/RES_hhdet_in_new!M16)</f>
        <v>0</v>
      </c>
      <c r="N16" s="160">
        <f>IF(RES_hhdet_in_tes!N16=0,0,RES_hhdet_in_tes!N16/0.086*1000000/RES_hhdet_in_new!N16)</f>
        <v>0</v>
      </c>
      <c r="O16" s="160">
        <f>IF(RES_hhdet_in_tes!O16=0,0,RES_hhdet_in_tes!O16/0.086*1000000/RES_hhdet_in_new!O16)</f>
        <v>0</v>
      </c>
      <c r="P16" s="160">
        <f>IF(RES_hhdet_in_tes!P16=0,0,RES_hhdet_in_tes!P16/0.086*1000000/RES_hhdet_in_new!P16)</f>
        <v>0</v>
      </c>
      <c r="Q16" s="160">
        <f>IF(RES_hhdet_in_tes!Q16=0,0,RES_hhdet_in_tes!Q16/0.086*1000000/RES_hhdet_in_new!Q16)</f>
        <v>0</v>
      </c>
    </row>
    <row r="17" spans="1:17" ht="12" customHeight="1" x14ac:dyDescent="0.25">
      <c r="A17" s="148" t="s">
        <v>60</v>
      </c>
      <c r="B17" s="156"/>
      <c r="C17" s="156">
        <f>IF(RES_hhdet_in_tes!C17=0,0,RES_hhdet_in_tes!C17/0.086*1000000/RES_hhdet_in_new!C16)</f>
        <v>0</v>
      </c>
      <c r="D17" s="156">
        <f>IF(RES_hhdet_in_tes!D17=0,0,RES_hhdet_in_tes!D17/0.086*1000000/RES_hhdet_in_new!D16)</f>
        <v>0</v>
      </c>
      <c r="E17" s="156">
        <f>IF(RES_hhdet_in_tes!E17=0,0,RES_hhdet_in_tes!E17/0.086*1000000/RES_hhdet_in_new!E16)</f>
        <v>0</v>
      </c>
      <c r="F17" s="156">
        <f>IF(RES_hhdet_in_tes!F17=0,0,RES_hhdet_in_tes!F17/0.086*1000000/RES_hhdet_in_new!F16)</f>
        <v>0</v>
      </c>
      <c r="G17" s="156">
        <f>IF(RES_hhdet_in_tes!G17=0,0,RES_hhdet_in_tes!G17/0.086*1000000/RES_hhdet_in_new!G16)</f>
        <v>0</v>
      </c>
      <c r="H17" s="156">
        <f>IF(RES_hhdet_in_tes!H17=0,0,RES_hhdet_in_tes!H17/0.086*1000000/RES_hhdet_in_new!H16)</f>
        <v>0</v>
      </c>
      <c r="I17" s="156">
        <f>IF(RES_hhdet_in_tes!I17=0,0,RES_hhdet_in_tes!I17/0.086*1000000/RES_hhdet_in_new!I16)</f>
        <v>0</v>
      </c>
      <c r="J17" s="156">
        <f>IF(RES_hhdet_in_tes!J17=0,0,RES_hhdet_in_tes!J17/0.086*1000000/RES_hhdet_in_new!J16)</f>
        <v>0</v>
      </c>
      <c r="K17" s="156">
        <f>IF(RES_hhdet_in_tes!K17=0,0,RES_hhdet_in_tes!K17/0.086*1000000/RES_hhdet_in_new!K16)</f>
        <v>0</v>
      </c>
      <c r="L17" s="156">
        <f>IF(RES_hhdet_in_tes!L17=0,0,RES_hhdet_in_tes!L17/0.086*1000000/RES_hhdet_in_new!L16)</f>
        <v>0</v>
      </c>
      <c r="M17" s="156">
        <f>IF(RES_hhdet_in_tes!M17=0,0,RES_hhdet_in_tes!M17/0.086*1000000/RES_hhdet_in_new!M16)</f>
        <v>0</v>
      </c>
      <c r="N17" s="156">
        <f>IF(RES_hhdet_in_tes!N17=0,0,RES_hhdet_in_tes!N17/0.086*1000000/RES_hhdet_in_new!N16)</f>
        <v>0</v>
      </c>
      <c r="O17" s="156">
        <f>IF(RES_hhdet_in_tes!O17=0,0,RES_hhdet_in_tes!O17/0.086*1000000/RES_hhdet_in_new!O16)</f>
        <v>0</v>
      </c>
      <c r="P17" s="156">
        <f>IF(RES_hhdet_in_tes!P17=0,0,RES_hhdet_in_tes!P17/0.086*1000000/RES_hhdet_in_new!P16)</f>
        <v>0</v>
      </c>
      <c r="Q17" s="156">
        <f>IF(RES_hhdet_in_tes!Q17=0,0,RES_hhdet_in_tes!Q17/0.086*1000000/RES_hhdet_in_new!Q16)</f>
        <v>0</v>
      </c>
    </row>
    <row r="18" spans="1:17" ht="12" customHeight="1" x14ac:dyDescent="0.25">
      <c r="A18" s="148" t="s">
        <v>59</v>
      </c>
      <c r="B18" s="156"/>
      <c r="C18" s="156">
        <f>IF(RES_hhdet_in_tes!C18=0,0,RES_hhdet_in_tes!C18/0.086*1000000/RES_hhdet_in_new!C16)</f>
        <v>0</v>
      </c>
      <c r="D18" s="156">
        <f>IF(RES_hhdet_in_tes!D18=0,0,RES_hhdet_in_tes!D18/0.086*1000000/RES_hhdet_in_new!D16)</f>
        <v>0</v>
      </c>
      <c r="E18" s="156">
        <f>IF(RES_hhdet_in_tes!E18=0,0,RES_hhdet_in_tes!E18/0.086*1000000/RES_hhdet_in_new!E16)</f>
        <v>0</v>
      </c>
      <c r="F18" s="156">
        <f>IF(RES_hhdet_in_tes!F18=0,0,RES_hhdet_in_tes!F18/0.086*1000000/RES_hhdet_in_new!F16)</f>
        <v>0</v>
      </c>
      <c r="G18" s="156">
        <f>IF(RES_hhdet_in_tes!G18=0,0,RES_hhdet_in_tes!G18/0.086*1000000/RES_hhdet_in_new!G16)</f>
        <v>0</v>
      </c>
      <c r="H18" s="156">
        <f>IF(RES_hhdet_in_tes!H18=0,0,RES_hhdet_in_tes!H18/0.086*1000000/RES_hhdet_in_new!H16)</f>
        <v>0</v>
      </c>
      <c r="I18" s="156">
        <f>IF(RES_hhdet_in_tes!I18=0,0,RES_hhdet_in_tes!I18/0.086*1000000/RES_hhdet_in_new!I16)</f>
        <v>0</v>
      </c>
      <c r="J18" s="156">
        <f>IF(RES_hhdet_in_tes!J18=0,0,RES_hhdet_in_tes!J18/0.086*1000000/RES_hhdet_in_new!J16)</f>
        <v>0</v>
      </c>
      <c r="K18" s="156">
        <f>IF(RES_hhdet_in_tes!K18=0,0,RES_hhdet_in_tes!K18/0.086*1000000/RES_hhdet_in_new!K16)</f>
        <v>0</v>
      </c>
      <c r="L18" s="156">
        <f>IF(RES_hhdet_in_tes!L18=0,0,RES_hhdet_in_tes!L18/0.086*1000000/RES_hhdet_in_new!L16)</f>
        <v>0</v>
      </c>
      <c r="M18" s="156">
        <f>IF(RES_hhdet_in_tes!M18=0,0,RES_hhdet_in_tes!M18/0.086*1000000/RES_hhdet_in_new!M16)</f>
        <v>0</v>
      </c>
      <c r="N18" s="156">
        <f>IF(RES_hhdet_in_tes!N18=0,0,RES_hhdet_in_tes!N18/0.086*1000000/RES_hhdet_in_new!N16)</f>
        <v>0</v>
      </c>
      <c r="O18" s="156">
        <f>IF(RES_hhdet_in_tes!O18=0,0,RES_hhdet_in_tes!O18/0.086*1000000/RES_hhdet_in_new!O16)</f>
        <v>0</v>
      </c>
      <c r="P18" s="156">
        <f>IF(RES_hhdet_in_tes!P18=0,0,RES_hhdet_in_tes!P18/0.086*1000000/RES_hhdet_in_new!P16)</f>
        <v>0</v>
      </c>
      <c r="Q18" s="156">
        <f>IF(RES_hhdet_in_tes!Q18=0,0,RES_hhdet_in_tes!Q18/0.086*1000000/RES_hhdet_in_new!Q16)</f>
        <v>0</v>
      </c>
    </row>
    <row r="19" spans="1:17" ht="12" customHeight="1" x14ac:dyDescent="0.25">
      <c r="A19" s="158" t="s">
        <v>62</v>
      </c>
      <c r="B19" s="157"/>
      <c r="C19" s="157">
        <f>IF(SUM(RES_hhdet_in_tes!C20:C22)=0,0,SUM(RES_hhdet_in_tes!C20:C22)/0.086*1000000/SUM(RES_hhdet_in_new!C20:C22))</f>
        <v>0</v>
      </c>
      <c r="D19" s="157">
        <f>IF(SUM(RES_hhdet_in_tes!D20:D22)=0,0,SUM(RES_hhdet_in_tes!D20:D22)/0.086*1000000/SUM(RES_hhdet_in_new!D20:D22))</f>
        <v>0</v>
      </c>
      <c r="E19" s="157">
        <f>IF(SUM(RES_hhdet_in_tes!E20:E22)=0,0,SUM(RES_hhdet_in_tes!E20:E22)/0.086*1000000/SUM(RES_hhdet_in_new!E20:E22))</f>
        <v>0</v>
      </c>
      <c r="F19" s="157">
        <f>IF(SUM(RES_hhdet_in_tes!F20:F22)=0,0,SUM(RES_hhdet_in_tes!F20:F22)/0.086*1000000/SUM(RES_hhdet_in_new!F20:F22))</f>
        <v>0</v>
      </c>
      <c r="G19" s="157">
        <f>IF(SUM(RES_hhdet_in_tes!G20:G22)=0,0,SUM(RES_hhdet_in_tes!G20:G22)/0.086*1000000/SUM(RES_hhdet_in_new!G20:G22))</f>
        <v>0</v>
      </c>
      <c r="H19" s="157">
        <f>IF(SUM(RES_hhdet_in_tes!H20:H22)=0,0,SUM(RES_hhdet_in_tes!H20:H22)/0.086*1000000/SUM(RES_hhdet_in_new!H20:H22))</f>
        <v>0</v>
      </c>
      <c r="I19" s="157">
        <f>IF(SUM(RES_hhdet_in_tes!I20:I22)=0,0,SUM(RES_hhdet_in_tes!I20:I22)/0.086*1000000/SUM(RES_hhdet_in_new!I20:I22))</f>
        <v>0</v>
      </c>
      <c r="J19" s="157">
        <f>IF(SUM(RES_hhdet_in_tes!J20:J22)=0,0,SUM(RES_hhdet_in_tes!J20:J22)/0.086*1000000/SUM(RES_hhdet_in_new!J20:J22))</f>
        <v>0</v>
      </c>
      <c r="K19" s="157">
        <f>IF(SUM(RES_hhdet_in_tes!K20:K22)=0,0,SUM(RES_hhdet_in_tes!K20:K22)/0.086*1000000/SUM(RES_hhdet_in_new!K20:K22))</f>
        <v>0</v>
      </c>
      <c r="L19" s="157">
        <f>IF(SUM(RES_hhdet_in_tes!L20:L22)=0,0,SUM(RES_hhdet_in_tes!L20:L22)/0.086*1000000/SUM(RES_hhdet_in_new!L20:L22))</f>
        <v>0</v>
      </c>
      <c r="M19" s="157">
        <f>IF(SUM(RES_hhdet_in_tes!M20:M22)=0,0,SUM(RES_hhdet_in_tes!M20:M22)/0.086*1000000/SUM(RES_hhdet_in_new!M20:M22))</f>
        <v>0</v>
      </c>
      <c r="N19" s="157">
        <f>IF(SUM(RES_hhdet_in_tes!N20:N22)=0,0,SUM(RES_hhdet_in_tes!N20:N22)/0.086*1000000/SUM(RES_hhdet_in_new!N20:N22))</f>
        <v>0</v>
      </c>
      <c r="O19" s="157">
        <f>IF(SUM(RES_hhdet_in_tes!O20:O22)=0,0,SUM(RES_hhdet_in_tes!O20:O22)/0.086*1000000/SUM(RES_hhdet_in_new!O20:O22))</f>
        <v>0</v>
      </c>
      <c r="P19" s="157">
        <f>IF(SUM(RES_hhdet_in_tes!P20:P22)=0,0,SUM(RES_hhdet_in_tes!P20:P22)/0.086*1000000/SUM(RES_hhdet_in_new!P20:P22))</f>
        <v>0</v>
      </c>
      <c r="Q19" s="157">
        <f>IF(SUM(RES_hhdet_in_tes!Q20:Q22)=0,0,SUM(RES_hhdet_in_tes!Q20:Q22)/0.086*1000000/SUM(RES_hhdet_in_new!Q20:Q22))</f>
        <v>0</v>
      </c>
    </row>
    <row r="20" spans="1:17" ht="12" customHeight="1" x14ac:dyDescent="0.25">
      <c r="A20" s="23" t="s">
        <v>58</v>
      </c>
      <c r="B20" s="156"/>
      <c r="C20" s="156">
        <f>IF(RES_hhdet_in_tes!C20=0,0,RES_hhdet_in_tes!C20/0.086*1000000/RES_hhdet_in_new!C20)</f>
        <v>0</v>
      </c>
      <c r="D20" s="156">
        <f>IF(RES_hhdet_in_tes!D20=0,0,RES_hhdet_in_tes!D20/0.086*1000000/RES_hhdet_in_new!D20)</f>
        <v>0</v>
      </c>
      <c r="E20" s="156">
        <f>IF(RES_hhdet_in_tes!E20=0,0,RES_hhdet_in_tes!E20/0.086*1000000/RES_hhdet_in_new!E20)</f>
        <v>0</v>
      </c>
      <c r="F20" s="156">
        <f>IF(RES_hhdet_in_tes!F20=0,0,RES_hhdet_in_tes!F20/0.086*1000000/RES_hhdet_in_new!F20)</f>
        <v>0</v>
      </c>
      <c r="G20" s="156">
        <f>IF(RES_hhdet_in_tes!G20=0,0,RES_hhdet_in_tes!G20/0.086*1000000/RES_hhdet_in_new!G20)</f>
        <v>0</v>
      </c>
      <c r="H20" s="156">
        <f>IF(RES_hhdet_in_tes!H20=0,0,RES_hhdet_in_tes!H20/0.086*1000000/RES_hhdet_in_new!H20)</f>
        <v>0</v>
      </c>
      <c r="I20" s="156">
        <f>IF(RES_hhdet_in_tes!I20=0,0,RES_hhdet_in_tes!I20/0.086*1000000/RES_hhdet_in_new!I20)</f>
        <v>0</v>
      </c>
      <c r="J20" s="156">
        <f>IF(RES_hhdet_in_tes!J20=0,0,RES_hhdet_in_tes!J20/0.086*1000000/RES_hhdet_in_new!J20)</f>
        <v>0</v>
      </c>
      <c r="K20" s="156">
        <f>IF(RES_hhdet_in_tes!K20=0,0,RES_hhdet_in_tes!K20/0.086*1000000/RES_hhdet_in_new!K20)</f>
        <v>0</v>
      </c>
      <c r="L20" s="156">
        <f>IF(RES_hhdet_in_tes!L20=0,0,RES_hhdet_in_tes!L20/0.086*1000000/RES_hhdet_in_new!L20)</f>
        <v>0</v>
      </c>
      <c r="M20" s="156">
        <f>IF(RES_hhdet_in_tes!M20=0,0,RES_hhdet_in_tes!M20/0.086*1000000/RES_hhdet_in_new!M20)</f>
        <v>0</v>
      </c>
      <c r="N20" s="156">
        <f>IF(RES_hhdet_in_tes!N20=0,0,RES_hhdet_in_tes!N20/0.086*1000000/RES_hhdet_in_new!N20)</f>
        <v>0</v>
      </c>
      <c r="O20" s="156">
        <f>IF(RES_hhdet_in_tes!O20=0,0,RES_hhdet_in_tes!O20/0.086*1000000/RES_hhdet_in_new!O20)</f>
        <v>0</v>
      </c>
      <c r="P20" s="156">
        <f>IF(RES_hhdet_in_tes!P20=0,0,RES_hhdet_in_tes!P20/0.086*1000000/RES_hhdet_in_new!P20)</f>
        <v>0</v>
      </c>
      <c r="Q20" s="156">
        <f>IF(RES_hhdet_in_tes!Q20=0,0,RES_hhdet_in_tes!Q20/0.086*1000000/RES_hhdet_in_new!Q20)</f>
        <v>0</v>
      </c>
    </row>
    <row r="21" spans="1:17" ht="12" customHeight="1" x14ac:dyDescent="0.25">
      <c r="A21" s="23" t="s">
        <v>57</v>
      </c>
      <c r="B21" s="156"/>
      <c r="C21" s="156">
        <f>IF(RES_hhdet_in_tes!C21=0,0,RES_hhdet_in_tes!C21/0.086*1000000/RES_hhdet_in_new!C21)</f>
        <v>0</v>
      </c>
      <c r="D21" s="156">
        <f>IF(RES_hhdet_in_tes!D21=0,0,RES_hhdet_in_tes!D21/0.086*1000000/RES_hhdet_in_new!D21)</f>
        <v>0</v>
      </c>
      <c r="E21" s="156">
        <f>IF(RES_hhdet_in_tes!E21=0,0,RES_hhdet_in_tes!E21/0.086*1000000/RES_hhdet_in_new!E21)</f>
        <v>0</v>
      </c>
      <c r="F21" s="156">
        <f>IF(RES_hhdet_in_tes!F21=0,0,RES_hhdet_in_tes!F21/0.086*1000000/RES_hhdet_in_new!F21)</f>
        <v>0</v>
      </c>
      <c r="G21" s="156">
        <f>IF(RES_hhdet_in_tes!G21=0,0,RES_hhdet_in_tes!G21/0.086*1000000/RES_hhdet_in_new!G21)</f>
        <v>0</v>
      </c>
      <c r="H21" s="156">
        <f>IF(RES_hhdet_in_tes!H21=0,0,RES_hhdet_in_tes!H21/0.086*1000000/RES_hhdet_in_new!H21)</f>
        <v>0</v>
      </c>
      <c r="I21" s="156">
        <f>IF(RES_hhdet_in_tes!I21=0,0,RES_hhdet_in_tes!I21/0.086*1000000/RES_hhdet_in_new!I21)</f>
        <v>0</v>
      </c>
      <c r="J21" s="156">
        <f>IF(RES_hhdet_in_tes!J21=0,0,RES_hhdet_in_tes!J21/0.086*1000000/RES_hhdet_in_new!J21)</f>
        <v>0</v>
      </c>
      <c r="K21" s="156">
        <f>IF(RES_hhdet_in_tes!K21=0,0,RES_hhdet_in_tes!K21/0.086*1000000/RES_hhdet_in_new!K21)</f>
        <v>0</v>
      </c>
      <c r="L21" s="156">
        <f>IF(RES_hhdet_in_tes!L21=0,0,RES_hhdet_in_tes!L21/0.086*1000000/RES_hhdet_in_new!L21)</f>
        <v>0</v>
      </c>
      <c r="M21" s="156">
        <f>IF(RES_hhdet_in_tes!M21=0,0,RES_hhdet_in_tes!M21/0.086*1000000/RES_hhdet_in_new!M21)</f>
        <v>0</v>
      </c>
      <c r="N21" s="156">
        <f>IF(RES_hhdet_in_tes!N21=0,0,RES_hhdet_in_tes!N21/0.086*1000000/RES_hhdet_in_new!N21)</f>
        <v>0</v>
      </c>
      <c r="O21" s="156">
        <f>IF(RES_hhdet_in_tes!O21=0,0,RES_hhdet_in_tes!O21/0.086*1000000/RES_hhdet_in_new!O21)</f>
        <v>0</v>
      </c>
      <c r="P21" s="156">
        <f>IF(RES_hhdet_in_tes!P21=0,0,RES_hhdet_in_tes!P21/0.086*1000000/RES_hhdet_in_new!P21)</f>
        <v>0</v>
      </c>
      <c r="Q21" s="156">
        <f>IF(RES_hhdet_in_tes!Q21=0,0,RES_hhdet_in_tes!Q21/0.086*1000000/RES_hhdet_in_new!Q21)</f>
        <v>0</v>
      </c>
    </row>
    <row r="22" spans="1:17" ht="12" customHeight="1" x14ac:dyDescent="0.25">
      <c r="A22" s="29" t="s">
        <v>140</v>
      </c>
      <c r="B22" s="57"/>
      <c r="C22" s="57">
        <f>IF(RES_hhdet_in_tes!C22=0,0,RES_hhdet_in_tes!C22/0.086*1000000/RES_hhdet_in_new!C22)</f>
        <v>0</v>
      </c>
      <c r="D22" s="57">
        <f>IF(RES_hhdet_in_tes!D22=0,0,RES_hhdet_in_tes!D22/0.086*1000000/RES_hhdet_in_new!D22)</f>
        <v>0</v>
      </c>
      <c r="E22" s="57">
        <f>IF(RES_hhdet_in_tes!E22=0,0,RES_hhdet_in_tes!E22/0.086*1000000/RES_hhdet_in_new!E22)</f>
        <v>0</v>
      </c>
      <c r="F22" s="57">
        <f>IF(RES_hhdet_in_tes!F22=0,0,RES_hhdet_in_tes!F22/0.086*1000000/RES_hhdet_in_new!F22)</f>
        <v>0</v>
      </c>
      <c r="G22" s="57">
        <f>IF(RES_hhdet_in_tes!G22=0,0,RES_hhdet_in_tes!G22/0.086*1000000/RES_hhdet_in_new!G22)</f>
        <v>0</v>
      </c>
      <c r="H22" s="57">
        <f>IF(RES_hhdet_in_tes!H22=0,0,RES_hhdet_in_tes!H22/0.086*1000000/RES_hhdet_in_new!H22)</f>
        <v>0</v>
      </c>
      <c r="I22" s="57">
        <f>IF(RES_hhdet_in_tes!I22=0,0,RES_hhdet_in_tes!I22/0.086*1000000/RES_hhdet_in_new!I22)</f>
        <v>0</v>
      </c>
      <c r="J22" s="57">
        <f>IF(RES_hhdet_in_tes!J22=0,0,RES_hhdet_in_tes!J22/0.086*1000000/RES_hhdet_in_new!J22)</f>
        <v>0</v>
      </c>
      <c r="K22" s="57">
        <f>IF(RES_hhdet_in_tes!K22=0,0,RES_hhdet_in_tes!K22/0.086*1000000/RES_hhdet_in_new!K22)</f>
        <v>0</v>
      </c>
      <c r="L22" s="57">
        <f>IF(RES_hhdet_in_tes!L22=0,0,RES_hhdet_in_tes!L22/0.086*1000000/RES_hhdet_in_new!L22)</f>
        <v>0</v>
      </c>
      <c r="M22" s="57">
        <f>IF(RES_hhdet_in_tes!M22=0,0,RES_hhdet_in_tes!M22/0.086*1000000/RES_hhdet_in_new!M22)</f>
        <v>0</v>
      </c>
      <c r="N22" s="57">
        <f>IF(RES_hhdet_in_tes!N22=0,0,RES_hhdet_in_tes!N22/0.086*1000000/RES_hhdet_in_new!N22)</f>
        <v>0</v>
      </c>
      <c r="O22" s="57">
        <f>IF(RES_hhdet_in_tes!O22=0,0,RES_hhdet_in_tes!O22/0.086*1000000/RES_hhdet_in_new!O22)</f>
        <v>0</v>
      </c>
      <c r="P22" s="57">
        <f>IF(RES_hhdet_in_tes!P22=0,0,RES_hhdet_in_tes!P22/0.086*1000000/RES_hhdet_in_new!P22)</f>
        <v>0</v>
      </c>
      <c r="Q22" s="57">
        <f>IF(RES_hhdet_in_tes!Q22=0,0,RES_hhdet_in_tes!Q22/0.086*1000000/RES_hhdet_in_new!Q22)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17">SUM(C25,C28,C30,C39)</f>
        <v>11517.40900901516</v>
      </c>
      <c r="D24" s="168">
        <f t="shared" ref="D24" si="18">SUM(D25,D28,D30,D39)</f>
        <v>11628.151731640161</v>
      </c>
      <c r="E24" s="168">
        <f t="shared" ref="E24" si="19">SUM(E25,E28,E30,E39)</f>
        <v>11844.198778616832</v>
      </c>
      <c r="F24" s="168">
        <f t="shared" ref="F24" si="20">SUM(F25,F28,F30,F39)</f>
        <v>11253.139835968432</v>
      </c>
      <c r="G24" s="168">
        <f t="shared" ref="G24" si="21">SUM(G25,G28,G30,G39)</f>
        <v>10603.54175490848</v>
      </c>
      <c r="H24" s="168">
        <f t="shared" ref="H24" si="22">SUM(H25,H28,H30,H39)</f>
        <v>10962.30376361414</v>
      </c>
      <c r="I24" s="168">
        <f t="shared" ref="I24" si="23">SUM(I25,I28,I30,I39)</f>
        <v>11612.043120252174</v>
      </c>
      <c r="J24" s="168">
        <f t="shared" ref="J24" si="24">SUM(J25,J28,J30,J39)</f>
        <v>12089.119123067965</v>
      </c>
      <c r="K24" s="168">
        <f t="shared" ref="K24" si="25">SUM(K25,K28,K30,K39)</f>
        <v>12386.042707740771</v>
      </c>
      <c r="L24" s="168">
        <f t="shared" ref="L24" si="26">SUM(L25,L28,L30,L39)</f>
        <v>11825.162823313707</v>
      </c>
      <c r="M24" s="168">
        <f t="shared" ref="M24" si="27">SUM(M25,M28,M30,M39)</f>
        <v>11980.690165272736</v>
      </c>
      <c r="N24" s="168">
        <f t="shared" ref="N24" si="28">SUM(N25,N28,N30,N39)</f>
        <v>11770.151402667547</v>
      </c>
      <c r="O24" s="168">
        <f t="shared" ref="O24" si="29">SUM(O25,O28,O30,O39)</f>
        <v>11095.202919547603</v>
      </c>
      <c r="P24" s="168">
        <f t="shared" ref="P24" si="30">SUM(P25,P28,P30,P39)</f>
        <v>11091.941331561566</v>
      </c>
      <c r="Q24" s="168">
        <f t="shared" ref="Q24" si="31">SUM(Q25,Q28,Q30,Q39)</f>
        <v>11603.838744710754</v>
      </c>
    </row>
    <row r="25" spans="1:17" ht="12.95" customHeight="1" x14ac:dyDescent="0.25">
      <c r="A25" s="158" t="s">
        <v>65</v>
      </c>
      <c r="B25" s="157"/>
      <c r="C25" s="157">
        <f t="shared" ref="C25:Q25" si="32">SUM(C26:C27)</f>
        <v>3951.4102656004866</v>
      </c>
      <c r="D25" s="157">
        <f t="shared" si="32"/>
        <v>4119.6226841008265</v>
      </c>
      <c r="E25" s="157">
        <f t="shared" si="32"/>
        <v>4338.6967131590873</v>
      </c>
      <c r="F25" s="157">
        <f t="shared" si="32"/>
        <v>3795.2013014702343</v>
      </c>
      <c r="G25" s="157">
        <f t="shared" si="32"/>
        <v>3217.6989286044472</v>
      </c>
      <c r="H25" s="157">
        <f t="shared" si="32"/>
        <v>3660.3692880354702</v>
      </c>
      <c r="I25" s="157">
        <f t="shared" si="32"/>
        <v>3986.4948741375656</v>
      </c>
      <c r="J25" s="157">
        <f t="shared" si="32"/>
        <v>3418.2731502830457</v>
      </c>
      <c r="K25" s="157">
        <f t="shared" si="32"/>
        <v>3618.6003029261742</v>
      </c>
      <c r="L25" s="157">
        <f t="shared" si="32"/>
        <v>3086.8731138883468</v>
      </c>
      <c r="M25" s="157">
        <f t="shared" si="32"/>
        <v>3358.4447779296802</v>
      </c>
      <c r="N25" s="157">
        <f t="shared" si="32"/>
        <v>3182.2270861749521</v>
      </c>
      <c r="O25" s="157">
        <f t="shared" si="32"/>
        <v>2651.0380914170187</v>
      </c>
      <c r="P25" s="157">
        <f t="shared" si="32"/>
        <v>2385.9762112404965</v>
      </c>
      <c r="Q25" s="157">
        <f t="shared" si="32"/>
        <v>2902.2946016348187</v>
      </c>
    </row>
    <row r="26" spans="1:17" ht="12" customHeight="1" x14ac:dyDescent="0.25">
      <c r="A26" s="23" t="s">
        <v>84</v>
      </c>
      <c r="B26" s="156"/>
      <c r="C26" s="156">
        <f>IF(RES_hhdet_in_tes!C26=0,0,RES_hhdet_in_tes!C26/0.086*1000000/RES_hhdet_in_new!C26)</f>
        <v>3897.6389055950549</v>
      </c>
      <c r="D26" s="156">
        <f>IF(RES_hhdet_in_tes!D26=0,0,RES_hhdet_in_tes!D26/0.086*1000000/RES_hhdet_in_new!D26)</f>
        <v>4042.8675015902927</v>
      </c>
      <c r="E26" s="156">
        <f>IF(RES_hhdet_in_tes!E26=0,0,RES_hhdet_in_tes!E26/0.086*1000000/RES_hhdet_in_new!E26)</f>
        <v>4165.621223343941</v>
      </c>
      <c r="F26" s="156">
        <f>IF(RES_hhdet_in_tes!F26=0,0,RES_hhdet_in_tes!F26/0.086*1000000/RES_hhdet_in_new!F26)</f>
        <v>3652.9347928407074</v>
      </c>
      <c r="G26" s="156">
        <f>IF(RES_hhdet_in_tes!G26=0,0,RES_hhdet_in_tes!G26/0.086*1000000/RES_hhdet_in_new!G26)</f>
        <v>3165.8263308812489</v>
      </c>
      <c r="H26" s="156">
        <f>IF(RES_hhdet_in_tes!H26=0,0,RES_hhdet_in_tes!H26/0.086*1000000/RES_hhdet_in_new!H26)</f>
        <v>3589.4773387829987</v>
      </c>
      <c r="I26" s="156">
        <f>IF(RES_hhdet_in_tes!I26=0,0,RES_hhdet_in_tes!I26/0.086*1000000/RES_hhdet_in_new!I26)</f>
        <v>3630.8010630304143</v>
      </c>
      <c r="J26" s="156">
        <f>IF(RES_hhdet_in_tes!J26=0,0,RES_hhdet_in_tes!J26/0.086*1000000/RES_hhdet_in_new!J26)</f>
        <v>3220.7174236545447</v>
      </c>
      <c r="K26" s="156">
        <f>IF(RES_hhdet_in_tes!K26=0,0,RES_hhdet_in_tes!K26/0.086*1000000/RES_hhdet_in_new!K26)</f>
        <v>3561.979949568225</v>
      </c>
      <c r="L26" s="156">
        <f>IF(RES_hhdet_in_tes!L26=0,0,RES_hhdet_in_tes!L26/0.086*1000000/RES_hhdet_in_new!L26)</f>
        <v>2963.604995562926</v>
      </c>
      <c r="M26" s="156">
        <f>IF(RES_hhdet_in_tes!M26=0,0,RES_hhdet_in_tes!M26/0.086*1000000/RES_hhdet_in_new!M26)</f>
        <v>3278.2849095600473</v>
      </c>
      <c r="N26" s="156">
        <f>IF(RES_hhdet_in_tes!N26=0,0,RES_hhdet_in_tes!N26/0.086*1000000/RES_hhdet_in_new!N26)</f>
        <v>3129.00741350303</v>
      </c>
      <c r="O26" s="156">
        <f>IF(RES_hhdet_in_tes!O26=0,0,RES_hhdet_in_tes!O26/0.086*1000000/RES_hhdet_in_new!O26)</f>
        <v>2606.0065852096004</v>
      </c>
      <c r="P26" s="156">
        <f>IF(RES_hhdet_in_tes!P26=0,0,RES_hhdet_in_tes!P26/0.086*1000000/RES_hhdet_in_new!P26)</f>
        <v>2320.425154151495</v>
      </c>
      <c r="Q26" s="156">
        <f>IF(RES_hhdet_in_tes!Q26=0,0,RES_hhdet_in_tes!Q26/0.086*1000000/RES_hhdet_in_new!Q26)</f>
        <v>2799.4915057626195</v>
      </c>
    </row>
    <row r="27" spans="1:17" ht="12" customHeight="1" x14ac:dyDescent="0.25">
      <c r="A27" s="23" t="s">
        <v>60</v>
      </c>
      <c r="B27" s="156"/>
      <c r="C27" s="156">
        <f>IF(RES_hhdet_in_tes!C27=0,0,RES_hhdet_in_tes!C27/0.086*1000000/RES_hhdet_in_new!C26)</f>
        <v>53.771360005431575</v>
      </c>
      <c r="D27" s="156">
        <f>IF(RES_hhdet_in_tes!D27=0,0,RES_hhdet_in_tes!D27/0.086*1000000/RES_hhdet_in_new!D26)</f>
        <v>76.755182510533999</v>
      </c>
      <c r="E27" s="156">
        <f>IF(RES_hhdet_in_tes!E27=0,0,RES_hhdet_in_tes!E27/0.086*1000000/RES_hhdet_in_new!E26)</f>
        <v>173.07548981514628</v>
      </c>
      <c r="F27" s="156">
        <f>IF(RES_hhdet_in_tes!F27=0,0,RES_hhdet_in_tes!F27/0.086*1000000/RES_hhdet_in_new!F26)</f>
        <v>142.26650862952684</v>
      </c>
      <c r="G27" s="156">
        <f>IF(RES_hhdet_in_tes!G27=0,0,RES_hhdet_in_tes!G27/0.086*1000000/RES_hhdet_in_new!G26)</f>
        <v>51.872597723198233</v>
      </c>
      <c r="H27" s="156">
        <f>IF(RES_hhdet_in_tes!H27=0,0,RES_hhdet_in_tes!H27/0.086*1000000/RES_hhdet_in_new!H26)</f>
        <v>70.89194925247152</v>
      </c>
      <c r="I27" s="156">
        <f>IF(RES_hhdet_in_tes!I27=0,0,RES_hhdet_in_tes!I27/0.086*1000000/RES_hhdet_in_new!I26)</f>
        <v>355.69381110715125</v>
      </c>
      <c r="J27" s="156">
        <f>IF(RES_hhdet_in_tes!J27=0,0,RES_hhdet_in_tes!J27/0.086*1000000/RES_hhdet_in_new!J26)</f>
        <v>197.55572662850085</v>
      </c>
      <c r="K27" s="156">
        <f>IF(RES_hhdet_in_tes!K27=0,0,RES_hhdet_in_tes!K27/0.086*1000000/RES_hhdet_in_new!K26)</f>
        <v>56.620353357949298</v>
      </c>
      <c r="L27" s="156">
        <f>IF(RES_hhdet_in_tes!L27=0,0,RES_hhdet_in_tes!L27/0.086*1000000/RES_hhdet_in_new!L26)</f>
        <v>123.26811832542099</v>
      </c>
      <c r="M27" s="156">
        <f>IF(RES_hhdet_in_tes!M27=0,0,RES_hhdet_in_tes!M27/0.086*1000000/RES_hhdet_in_new!M26)</f>
        <v>80.159868369632846</v>
      </c>
      <c r="N27" s="156">
        <f>IF(RES_hhdet_in_tes!N27=0,0,RES_hhdet_in_tes!N27/0.086*1000000/RES_hhdet_in_new!N26)</f>
        <v>53.219672671922297</v>
      </c>
      <c r="O27" s="156">
        <f>IF(RES_hhdet_in_tes!O27=0,0,RES_hhdet_in_tes!O27/0.086*1000000/RES_hhdet_in_new!O26)</f>
        <v>45.031506207418417</v>
      </c>
      <c r="P27" s="156">
        <f>IF(RES_hhdet_in_tes!P27=0,0,RES_hhdet_in_tes!P27/0.086*1000000/RES_hhdet_in_new!P26)</f>
        <v>65.551057089001404</v>
      </c>
      <c r="Q27" s="156">
        <f>IF(RES_hhdet_in_tes!Q27=0,0,RES_hhdet_in_tes!Q27/0.086*1000000/RES_hhdet_in_new!Q26)</f>
        <v>102.80309587219922</v>
      </c>
    </row>
    <row r="28" spans="1:17" ht="12.95" customHeight="1" x14ac:dyDescent="0.25">
      <c r="A28" s="158" t="s">
        <v>112</v>
      </c>
      <c r="B28" s="157"/>
      <c r="C28" s="157">
        <f t="shared" ref="C28:Q28" si="33">C29</f>
        <v>4433.254819276679</v>
      </c>
      <c r="D28" s="157">
        <f t="shared" si="33"/>
        <v>4300.1394844821834</v>
      </c>
      <c r="E28" s="157">
        <f t="shared" si="33"/>
        <v>4207.8887569818153</v>
      </c>
      <c r="F28" s="157">
        <f t="shared" si="33"/>
        <v>4162.4248218889816</v>
      </c>
      <c r="G28" s="157">
        <f t="shared" si="33"/>
        <v>4135.8959608270989</v>
      </c>
      <c r="H28" s="157">
        <f t="shared" si="33"/>
        <v>4142.0706418088002</v>
      </c>
      <c r="I28" s="157">
        <f t="shared" si="33"/>
        <v>4396.226230127334</v>
      </c>
      <c r="J28" s="157">
        <f t="shared" si="33"/>
        <v>5496.9193409975223</v>
      </c>
      <c r="K28" s="157">
        <f t="shared" si="33"/>
        <v>5569.2313130957209</v>
      </c>
      <c r="L28" s="157">
        <f t="shared" si="33"/>
        <v>5570.6919784915972</v>
      </c>
      <c r="M28" s="157">
        <f t="shared" si="33"/>
        <v>5474.0442335254675</v>
      </c>
      <c r="N28" s="157">
        <f t="shared" si="33"/>
        <v>5495.0372894965685</v>
      </c>
      <c r="O28" s="157">
        <f t="shared" si="33"/>
        <v>5473.2253324463063</v>
      </c>
      <c r="P28" s="157">
        <f t="shared" si="33"/>
        <v>5516.3028554638549</v>
      </c>
      <c r="Q28" s="157">
        <f t="shared" si="33"/>
        <v>5341.8085508199711</v>
      </c>
    </row>
    <row r="29" spans="1:17" ht="12" customHeight="1" x14ac:dyDescent="0.25">
      <c r="A29" s="23" t="s">
        <v>60</v>
      </c>
      <c r="B29" s="156"/>
      <c r="C29" s="156">
        <f>IF(RES_hhdet_in_tes!C29=0,0,RES_hhdet_in_tes!C29/0.086*1000000/RES_hhdet_in_new!C29)</f>
        <v>4433.254819276679</v>
      </c>
      <c r="D29" s="156">
        <f>IF(RES_hhdet_in_tes!D29=0,0,RES_hhdet_in_tes!D29/0.086*1000000/RES_hhdet_in_new!D29)</f>
        <v>4300.1394844821834</v>
      </c>
      <c r="E29" s="156">
        <f>IF(RES_hhdet_in_tes!E29=0,0,RES_hhdet_in_tes!E29/0.086*1000000/RES_hhdet_in_new!E29)</f>
        <v>4207.8887569818153</v>
      </c>
      <c r="F29" s="156">
        <f>IF(RES_hhdet_in_tes!F29=0,0,RES_hhdet_in_tes!F29/0.086*1000000/RES_hhdet_in_new!F29)</f>
        <v>4162.4248218889816</v>
      </c>
      <c r="G29" s="156">
        <f>IF(RES_hhdet_in_tes!G29=0,0,RES_hhdet_in_tes!G29/0.086*1000000/RES_hhdet_in_new!G29)</f>
        <v>4135.8959608270989</v>
      </c>
      <c r="H29" s="156">
        <f>IF(RES_hhdet_in_tes!H29=0,0,RES_hhdet_in_tes!H29/0.086*1000000/RES_hhdet_in_new!H29)</f>
        <v>4142.0706418088002</v>
      </c>
      <c r="I29" s="156">
        <f>IF(RES_hhdet_in_tes!I29=0,0,RES_hhdet_in_tes!I29/0.086*1000000/RES_hhdet_in_new!I29)</f>
        <v>4396.226230127334</v>
      </c>
      <c r="J29" s="156">
        <f>IF(RES_hhdet_in_tes!J29=0,0,RES_hhdet_in_tes!J29/0.086*1000000/RES_hhdet_in_new!J29)</f>
        <v>5496.9193409975223</v>
      </c>
      <c r="K29" s="156">
        <f>IF(RES_hhdet_in_tes!K29=0,0,RES_hhdet_in_tes!K29/0.086*1000000/RES_hhdet_in_new!K29)</f>
        <v>5569.2313130957209</v>
      </c>
      <c r="L29" s="156">
        <f>IF(RES_hhdet_in_tes!L29=0,0,RES_hhdet_in_tes!L29/0.086*1000000/RES_hhdet_in_new!L29)</f>
        <v>5570.6919784915972</v>
      </c>
      <c r="M29" s="156">
        <f>IF(RES_hhdet_in_tes!M29=0,0,RES_hhdet_in_tes!M29/0.086*1000000/RES_hhdet_in_new!M29)</f>
        <v>5474.0442335254675</v>
      </c>
      <c r="N29" s="156">
        <f>IF(RES_hhdet_in_tes!N29=0,0,RES_hhdet_in_tes!N29/0.086*1000000/RES_hhdet_in_new!N29)</f>
        <v>5495.0372894965685</v>
      </c>
      <c r="O29" s="156">
        <f>IF(RES_hhdet_in_tes!O29=0,0,RES_hhdet_in_tes!O29/0.086*1000000/RES_hhdet_in_new!O29)</f>
        <v>5473.2253324463063</v>
      </c>
      <c r="P29" s="156">
        <f>IF(RES_hhdet_in_tes!P29=0,0,RES_hhdet_in_tes!P29/0.086*1000000/RES_hhdet_in_new!P29)</f>
        <v>5516.3028554638549</v>
      </c>
      <c r="Q29" s="156">
        <f>IF(RES_hhdet_in_tes!Q29=0,0,RES_hhdet_in_tes!Q29/0.086*1000000/RES_hhdet_in_new!Q29)</f>
        <v>5341.8085508199711</v>
      </c>
    </row>
    <row r="30" spans="1:17" ht="12" customHeight="1" x14ac:dyDescent="0.25">
      <c r="A30" s="158" t="s">
        <v>63</v>
      </c>
      <c r="B30" s="157"/>
      <c r="C30" s="157">
        <f>IF(SUM(RES_hhdet_in_tes!C31:C32,RES_hhdet_in_tes!C35:C36)=0,0,SUM(RES_hhdet_in_tes!C31:C32,RES_hhdet_in_tes!C35:C36)/0.086*1000000/SUM(RES_hhdet_in_new!C31:C32,RES_hhdet_in_new!C35:C36))</f>
        <v>2309.6061143214865</v>
      </c>
      <c r="D30" s="157">
        <f>IF(SUM(RES_hhdet_in_tes!D31:D32,RES_hhdet_in_tes!D35:D36)=0,0,SUM(RES_hhdet_in_tes!D31:D32,RES_hhdet_in_tes!D35:D36)/0.086*1000000/SUM(RES_hhdet_in_new!D31:D32,RES_hhdet_in_new!D35:D36))</f>
        <v>2382.0439671397858</v>
      </c>
      <c r="E30" s="157">
        <f>IF(SUM(RES_hhdet_in_tes!E31:E32,RES_hhdet_in_tes!E35:E36)=0,0,SUM(RES_hhdet_in_tes!E31:E32,RES_hhdet_in_tes!E35:E36)/0.086*1000000/SUM(RES_hhdet_in_new!E31:E32,RES_hhdet_in_new!E35:E36))</f>
        <v>2386.2201436629521</v>
      </c>
      <c r="F30" s="157">
        <f>IF(SUM(RES_hhdet_in_tes!F31:F32,RES_hhdet_in_tes!F35:F36)=0,0,SUM(RES_hhdet_in_tes!F31:F32,RES_hhdet_in_tes!F35:F36)/0.086*1000000/SUM(RES_hhdet_in_new!F31:F32,RES_hhdet_in_new!F35:F36))</f>
        <v>2338.9996257958887</v>
      </c>
      <c r="G30" s="157">
        <f>IF(SUM(RES_hhdet_in_tes!G31:G32,RES_hhdet_in_tes!G35:G36)=0,0,SUM(RES_hhdet_in_tes!G31:G32,RES_hhdet_in_tes!G35:G36)/0.086*1000000/SUM(RES_hhdet_in_new!G31:G32,RES_hhdet_in_new!G35:G36))</f>
        <v>2303.7806062694053</v>
      </c>
      <c r="H30" s="157">
        <f>IF(SUM(RES_hhdet_in_tes!H31:H32,RES_hhdet_in_tes!H35:H36)=0,0,SUM(RES_hhdet_in_tes!H31:H32,RES_hhdet_in_tes!H35:H36)/0.086*1000000/SUM(RES_hhdet_in_new!H31:H32,RES_hhdet_in_new!H35:H36))</f>
        <v>2203.4596277320625</v>
      </c>
      <c r="I30" s="157">
        <f>IF(SUM(RES_hhdet_in_tes!I31:I32,RES_hhdet_in_tes!I35:I36)=0,0,SUM(RES_hhdet_in_tes!I31:I32,RES_hhdet_in_tes!I35:I36)/0.086*1000000/SUM(RES_hhdet_in_new!I31:I32,RES_hhdet_in_new!I35:I36))</f>
        <v>2273.0765216346836</v>
      </c>
      <c r="J30" s="157">
        <f>IF(SUM(RES_hhdet_in_tes!J31:J32,RES_hhdet_in_tes!J35:J36)=0,0,SUM(RES_hhdet_in_tes!J31:J32,RES_hhdet_in_tes!J35:J36)/0.086*1000000/SUM(RES_hhdet_in_new!J31:J32,RES_hhdet_in_new!J35:J36))</f>
        <v>2256.1867926114733</v>
      </c>
      <c r="K30" s="157">
        <f>IF(SUM(RES_hhdet_in_tes!K31:K32,RES_hhdet_in_tes!K35:K36)=0,0,SUM(RES_hhdet_in_tes!K31:K32,RES_hhdet_in_tes!K35:K36)/0.086*1000000/SUM(RES_hhdet_in_new!K31:K32,RES_hhdet_in_new!K35:K36))</f>
        <v>2247.5862545258665</v>
      </c>
      <c r="L30" s="157">
        <f>IF(SUM(RES_hhdet_in_tes!L31:L32,RES_hhdet_in_tes!L35:L36)=0,0,SUM(RES_hhdet_in_tes!L31:L32,RES_hhdet_in_tes!L35:L36)/0.086*1000000/SUM(RES_hhdet_in_new!L31:L32,RES_hhdet_in_new!L35:L36))</f>
        <v>2222.2847742361828</v>
      </c>
      <c r="M30" s="157">
        <f>IF(SUM(RES_hhdet_in_tes!M31:M32,RES_hhdet_in_tes!M35:M36)=0,0,SUM(RES_hhdet_in_tes!M31:M32,RES_hhdet_in_tes!M35:M36)/0.086*1000000/SUM(RES_hhdet_in_new!M31:M32,RES_hhdet_in_new!M35:M36))</f>
        <v>2204.6135279707219</v>
      </c>
      <c r="N30" s="157">
        <f>IF(SUM(RES_hhdet_in_tes!N31:N32,RES_hhdet_in_tes!N35:N36)=0,0,SUM(RES_hhdet_in_tes!N31:N32,RES_hhdet_in_tes!N35:N36)/0.086*1000000/SUM(RES_hhdet_in_new!N31:N32,RES_hhdet_in_new!N35:N36))</f>
        <v>2171.59708435743</v>
      </c>
      <c r="O30" s="157">
        <f>IF(SUM(RES_hhdet_in_tes!O31:O32,RES_hhdet_in_tes!O35:O36)=0,0,SUM(RES_hhdet_in_tes!O31:O32,RES_hhdet_in_tes!O35:O36)/0.086*1000000/SUM(RES_hhdet_in_new!O31:O32,RES_hhdet_in_new!O35:O36))</f>
        <v>2138.0356981237237</v>
      </c>
      <c r="P30" s="157">
        <f>IF(SUM(RES_hhdet_in_tes!P31:P32,RES_hhdet_in_tes!P35:P36)=0,0,SUM(RES_hhdet_in_tes!P31:P32,RES_hhdet_in_tes!P35:P36)/0.086*1000000/SUM(RES_hhdet_in_new!P31:P32,RES_hhdet_in_new!P35:P36))</f>
        <v>2190.6833006606585</v>
      </c>
      <c r="Q30" s="157">
        <f>IF(SUM(RES_hhdet_in_tes!Q31:Q32,RES_hhdet_in_tes!Q35:Q36)=0,0,SUM(RES_hhdet_in_tes!Q31:Q32,RES_hhdet_in_tes!Q35:Q36)/0.086*1000000/SUM(RES_hhdet_in_new!Q31:Q32,RES_hhdet_in_new!Q35:Q36))</f>
        <v>2305.2876958112315</v>
      </c>
    </row>
    <row r="31" spans="1:17" ht="12" customHeight="1" x14ac:dyDescent="0.25">
      <c r="A31" s="167" t="s">
        <v>169</v>
      </c>
      <c r="B31" s="132"/>
      <c r="C31" s="132">
        <f>IF(RES_hhdet_in_tes!C31=0,0,RES_hhdet_in_tes!C31/0.086*1000000/RES_hhdet_in_new!C31)</f>
        <v>2308.1445213550733</v>
      </c>
      <c r="D31" s="132">
        <f>IF(RES_hhdet_in_tes!D31=0,0,RES_hhdet_in_tes!D31/0.086*1000000/RES_hhdet_in_new!D31)</f>
        <v>2381.650872352363</v>
      </c>
      <c r="E31" s="132">
        <f>IF(RES_hhdet_in_tes!E31=0,0,RES_hhdet_in_tes!E31/0.086*1000000/RES_hhdet_in_new!E31)</f>
        <v>2382.0726764126516</v>
      </c>
      <c r="F31" s="132">
        <f>IF(RES_hhdet_in_tes!F31=0,0,RES_hhdet_in_tes!F31/0.086*1000000/RES_hhdet_in_new!F31)</f>
        <v>2336.6687213276664</v>
      </c>
      <c r="G31" s="132">
        <f>IF(RES_hhdet_in_tes!G31=0,0,RES_hhdet_in_tes!G31/0.086*1000000/RES_hhdet_in_new!G31)</f>
        <v>2302.8412842883508</v>
      </c>
      <c r="H31" s="132">
        <f>IF(RES_hhdet_in_tes!H31=0,0,RES_hhdet_in_tes!H31/0.086*1000000/RES_hhdet_in_new!H31)</f>
        <v>2204.0074613338329</v>
      </c>
      <c r="I31" s="132">
        <f>IF(RES_hhdet_in_tes!I31=0,0,RES_hhdet_in_tes!I31/0.086*1000000/RES_hhdet_in_new!I31)</f>
        <v>0</v>
      </c>
      <c r="J31" s="132">
        <f>IF(RES_hhdet_in_tes!J31=0,0,RES_hhdet_in_tes!J31/0.086*1000000/RES_hhdet_in_new!J31)</f>
        <v>2353.1024536015971</v>
      </c>
      <c r="K31" s="132">
        <f>IF(RES_hhdet_in_tes!K31=0,0,RES_hhdet_in_tes!K31/0.086*1000000/RES_hhdet_in_new!K31)</f>
        <v>2328.8979286919275</v>
      </c>
      <c r="L31" s="132">
        <f>IF(RES_hhdet_in_tes!L31=0,0,RES_hhdet_in_tes!L31/0.086*1000000/RES_hhdet_in_new!L31)</f>
        <v>2307.2899000786256</v>
      </c>
      <c r="M31" s="132">
        <f>IF(RES_hhdet_in_tes!M31=0,0,RES_hhdet_in_tes!M31/0.086*1000000/RES_hhdet_in_new!M31)</f>
        <v>2156.0078070111649</v>
      </c>
      <c r="N31" s="132">
        <f>IF(RES_hhdet_in_tes!N31=0,0,RES_hhdet_in_tes!N31/0.086*1000000/RES_hhdet_in_new!N31)</f>
        <v>2031.3193696128176</v>
      </c>
      <c r="O31" s="132">
        <f>IF(RES_hhdet_in_tes!O31=0,0,RES_hhdet_in_tes!O31/0.086*1000000/RES_hhdet_in_new!O31)</f>
        <v>1972.6004308186937</v>
      </c>
      <c r="P31" s="132">
        <f>IF(RES_hhdet_in_tes!P31=0,0,RES_hhdet_in_tes!P31/0.086*1000000/RES_hhdet_in_new!P31)</f>
        <v>1984.8598723854441</v>
      </c>
      <c r="Q31" s="132">
        <f>IF(RES_hhdet_in_tes!Q31=0,0,RES_hhdet_in_tes!Q31/0.086*1000000/RES_hhdet_in_new!Q31)</f>
        <v>2081.0505200893112</v>
      </c>
    </row>
    <row r="32" spans="1:17" ht="12" customHeight="1" x14ac:dyDescent="0.25">
      <c r="A32" s="167" t="s">
        <v>168</v>
      </c>
      <c r="B32" s="132"/>
      <c r="C32" s="132">
        <f>IF(RES_hhdet_in_tes!C32=0,0,RES_hhdet_in_tes!C32/0.086*1000000/RES_hhdet_in_new!C32)</f>
        <v>2309.9222788416942</v>
      </c>
      <c r="D32" s="132">
        <f>IF(RES_hhdet_in_tes!D32=0,0,RES_hhdet_in_tes!D32/0.086*1000000/RES_hhdet_in_new!D32)</f>
        <v>2382.1656159568765</v>
      </c>
      <c r="E32" s="132">
        <f>IF(RES_hhdet_in_tes!E32=0,0,RES_hhdet_in_tes!E32/0.086*1000000/RES_hhdet_in_new!E32)</f>
        <v>2386.6878721289017</v>
      </c>
      <c r="F32" s="132">
        <f>IF(RES_hhdet_in_tes!F32=0,0,RES_hhdet_in_tes!F32/0.086*1000000/RES_hhdet_in_new!F32)</f>
        <v>2339.0374392542317</v>
      </c>
      <c r="G32" s="132">
        <f>IF(RES_hhdet_in_tes!G32=0,0,RES_hhdet_in_tes!G32/0.086*1000000/RES_hhdet_in_new!G32)</f>
        <v>2303.9787854845176</v>
      </c>
      <c r="H32" s="132">
        <f>IF(RES_hhdet_in_tes!H32=0,0,RES_hhdet_in_tes!H32/0.086*1000000/RES_hhdet_in_new!H32)</f>
        <v>2203.3446422819598</v>
      </c>
      <c r="I32" s="132">
        <f>IF(RES_hhdet_in_tes!I32=0,0,RES_hhdet_in_tes!I32/0.086*1000000/RES_hhdet_in_new!I32)</f>
        <v>2271.5502588196296</v>
      </c>
      <c r="J32" s="132">
        <f>IF(RES_hhdet_in_tes!J32=0,0,RES_hhdet_in_tes!J32/0.086*1000000/RES_hhdet_in_new!J32)</f>
        <v>2246.378877718138</v>
      </c>
      <c r="K32" s="132">
        <f>IF(RES_hhdet_in_tes!K32=0,0,RES_hhdet_in_tes!K32/0.086*1000000/RES_hhdet_in_new!K32)</f>
        <v>2242.989178010982</v>
      </c>
      <c r="L32" s="132">
        <f>IF(RES_hhdet_in_tes!L32=0,0,RES_hhdet_in_tes!L32/0.086*1000000/RES_hhdet_in_new!L32)</f>
        <v>2219.8064095804552</v>
      </c>
      <c r="M32" s="132">
        <f>IF(RES_hhdet_in_tes!M32=0,0,RES_hhdet_in_tes!M32/0.086*1000000/RES_hhdet_in_new!M32)</f>
        <v>2206.2664234574786</v>
      </c>
      <c r="N32" s="132">
        <f>IF(RES_hhdet_in_tes!N32=0,0,RES_hhdet_in_tes!N32/0.086*1000000/RES_hhdet_in_new!N32)</f>
        <v>2173.1469066340442</v>
      </c>
      <c r="O32" s="132">
        <f>IF(RES_hhdet_in_tes!O32=0,0,RES_hhdet_in_tes!O32/0.086*1000000/RES_hhdet_in_new!O32)</f>
        <v>2135.3655366866819</v>
      </c>
      <c r="P32" s="132">
        <f>IF(RES_hhdet_in_tes!P32=0,0,RES_hhdet_in_tes!P32/0.086*1000000/RES_hhdet_in_new!P32)</f>
        <v>2194.3929003339913</v>
      </c>
      <c r="Q32" s="132">
        <f>IF(RES_hhdet_in_tes!Q32=0,0,RES_hhdet_in_tes!Q32/0.086*1000000/RES_hhdet_in_new!Q32)</f>
        <v>2306.6764392675846</v>
      </c>
    </row>
    <row r="33" spans="1:17" ht="12" customHeight="1" x14ac:dyDescent="0.25">
      <c r="A33" s="166" t="s">
        <v>57</v>
      </c>
      <c r="B33" s="165"/>
      <c r="C33" s="165">
        <f>IF(RES_hhdet_in_tes!C33=0,0,RES_hhdet_in_tes!C33/0.086*1000000/RES_hhdet_in_new!C32)</f>
        <v>23.144480693472488</v>
      </c>
      <c r="D33" s="165">
        <f>IF(RES_hhdet_in_tes!D33=0,0,RES_hhdet_in_tes!D33/0.086*1000000/RES_hhdet_in_new!D32)</f>
        <v>47.791346908583229</v>
      </c>
      <c r="E33" s="165">
        <f>IF(RES_hhdet_in_tes!E33=0,0,RES_hhdet_in_tes!E33/0.086*1000000/RES_hhdet_in_new!E32)</f>
        <v>48.070983083393564</v>
      </c>
      <c r="F33" s="165">
        <f>IF(RES_hhdet_in_tes!F33=0,0,RES_hhdet_in_tes!F33/0.086*1000000/RES_hhdet_in_new!F32)</f>
        <v>47.19214683454264</v>
      </c>
      <c r="G33" s="165">
        <f>IF(RES_hhdet_in_tes!G33=0,0,RES_hhdet_in_tes!G33/0.086*1000000/RES_hhdet_in_new!G32)</f>
        <v>279.50301201263278</v>
      </c>
      <c r="H33" s="165">
        <f>IF(RES_hhdet_in_tes!H33=0,0,RES_hhdet_in_tes!H33/0.086*1000000/RES_hhdet_in_new!H32)</f>
        <v>100.43843523982106</v>
      </c>
      <c r="I33" s="165">
        <f>IF(RES_hhdet_in_tes!I33=0,0,RES_hhdet_in_tes!I33/0.086*1000000/RES_hhdet_in_new!I32)</f>
        <v>46.106413839949596</v>
      </c>
      <c r="J33" s="165">
        <f>IF(RES_hhdet_in_tes!J33=0,0,RES_hhdet_in_tes!J33/0.086*1000000/RES_hhdet_in_new!J32)</f>
        <v>45.505379107480231</v>
      </c>
      <c r="K33" s="165">
        <f>IF(RES_hhdet_in_tes!K33=0,0,RES_hhdet_in_tes!K33/0.086*1000000/RES_hhdet_in_new!K32)</f>
        <v>45.638581878454026</v>
      </c>
      <c r="L33" s="165">
        <f>IF(RES_hhdet_in_tes!L33=0,0,RES_hhdet_in_tes!L33/0.086*1000000/RES_hhdet_in_new!L32)</f>
        <v>45.376760009315561</v>
      </c>
      <c r="M33" s="165">
        <f>IF(RES_hhdet_in_tes!M33=0,0,RES_hhdet_in_tes!M33/0.086*1000000/RES_hhdet_in_new!M32)</f>
        <v>42.698961447894163</v>
      </c>
      <c r="N33" s="165">
        <f>IF(RES_hhdet_in_tes!N33=0,0,RES_hhdet_in_tes!N33/0.086*1000000/RES_hhdet_in_new!N32)</f>
        <v>40.411307847191509</v>
      </c>
      <c r="O33" s="165">
        <f>IF(RES_hhdet_in_tes!O33=0,0,RES_hhdet_in_tes!O33/0.086*1000000/RES_hhdet_in_new!O32)</f>
        <v>38.610925929694936</v>
      </c>
      <c r="P33" s="165">
        <f>IF(RES_hhdet_in_tes!P33=0,0,RES_hhdet_in_tes!P33/0.086*1000000/RES_hhdet_in_new!P32)</f>
        <v>67.957469077315423</v>
      </c>
      <c r="Q33" s="165">
        <f>IF(RES_hhdet_in_tes!Q33=0,0,RES_hhdet_in_tes!Q33/0.086*1000000/RES_hhdet_in_new!Q32)</f>
        <v>171.09635614563581</v>
      </c>
    </row>
    <row r="34" spans="1:17" ht="12" customHeight="1" x14ac:dyDescent="0.25">
      <c r="A34" s="147" t="s">
        <v>59</v>
      </c>
      <c r="B34" s="164"/>
      <c r="C34" s="164">
        <f>IF(RES_hhdet_in_tes!C34=0,0,RES_hhdet_in_tes!C34/0.086*1000000/RES_hhdet_in_new!C32)</f>
        <v>2286.7777981482213</v>
      </c>
      <c r="D34" s="164">
        <f>IF(RES_hhdet_in_tes!D34=0,0,RES_hhdet_in_tes!D34/0.086*1000000/RES_hhdet_in_new!D32)</f>
        <v>2334.3742690482927</v>
      </c>
      <c r="E34" s="164">
        <f>IF(RES_hhdet_in_tes!E34=0,0,RES_hhdet_in_tes!E34/0.086*1000000/RES_hhdet_in_new!E32)</f>
        <v>2338.6168890455078</v>
      </c>
      <c r="F34" s="164">
        <f>IF(RES_hhdet_in_tes!F34=0,0,RES_hhdet_in_tes!F34/0.086*1000000/RES_hhdet_in_new!F32)</f>
        <v>2291.8452924196886</v>
      </c>
      <c r="G34" s="164">
        <f>IF(RES_hhdet_in_tes!G34=0,0,RES_hhdet_in_tes!G34/0.086*1000000/RES_hhdet_in_new!G32)</f>
        <v>2024.4757734718853</v>
      </c>
      <c r="H34" s="164">
        <f>IF(RES_hhdet_in_tes!H34=0,0,RES_hhdet_in_tes!H34/0.086*1000000/RES_hhdet_in_new!H32)</f>
        <v>2102.9062070421392</v>
      </c>
      <c r="I34" s="164">
        <f>IF(RES_hhdet_in_tes!I34=0,0,RES_hhdet_in_tes!I34/0.086*1000000/RES_hhdet_in_new!I32)</f>
        <v>2225.4438449796799</v>
      </c>
      <c r="J34" s="164">
        <f>IF(RES_hhdet_in_tes!J34=0,0,RES_hhdet_in_tes!J34/0.086*1000000/RES_hhdet_in_new!J32)</f>
        <v>2200.8734986106579</v>
      </c>
      <c r="K34" s="164">
        <f>IF(RES_hhdet_in_tes!K34=0,0,RES_hhdet_in_tes!K34/0.086*1000000/RES_hhdet_in_new!K32)</f>
        <v>2197.3505961325282</v>
      </c>
      <c r="L34" s="164">
        <f>IF(RES_hhdet_in_tes!L34=0,0,RES_hhdet_in_tes!L34/0.086*1000000/RES_hhdet_in_new!L32)</f>
        <v>2174.4296495711392</v>
      </c>
      <c r="M34" s="164">
        <f>IF(RES_hhdet_in_tes!M34=0,0,RES_hhdet_in_tes!M34/0.086*1000000/RES_hhdet_in_new!M32)</f>
        <v>2163.5674620095842</v>
      </c>
      <c r="N34" s="164">
        <f>IF(RES_hhdet_in_tes!N34=0,0,RES_hhdet_in_tes!N34/0.086*1000000/RES_hhdet_in_new!N32)</f>
        <v>2132.7355987868527</v>
      </c>
      <c r="O34" s="164">
        <f>IF(RES_hhdet_in_tes!O34=0,0,RES_hhdet_in_tes!O34/0.086*1000000/RES_hhdet_in_new!O32)</f>
        <v>2096.7546107569869</v>
      </c>
      <c r="P34" s="164">
        <f>IF(RES_hhdet_in_tes!P34=0,0,RES_hhdet_in_tes!P34/0.086*1000000/RES_hhdet_in_new!P32)</f>
        <v>2126.4354312566757</v>
      </c>
      <c r="Q34" s="164">
        <f>IF(RES_hhdet_in_tes!Q34=0,0,RES_hhdet_in_tes!Q34/0.086*1000000/RES_hhdet_in_new!Q32)</f>
        <v>2135.5800831219485</v>
      </c>
    </row>
    <row r="35" spans="1:17" ht="12" customHeight="1" x14ac:dyDescent="0.25">
      <c r="A35" s="163" t="s">
        <v>142</v>
      </c>
      <c r="B35" s="162"/>
      <c r="C35" s="162">
        <f>IF(RES_hhdet_in_tes!C35=0,0,RES_hhdet_in_tes!C35/0.086*1000000/RES_hhdet_in_new!C35)</f>
        <v>0</v>
      </c>
      <c r="D35" s="162">
        <f>IF(RES_hhdet_in_tes!D35=0,0,RES_hhdet_in_tes!D35/0.086*1000000/RES_hhdet_in_new!D35)</f>
        <v>0</v>
      </c>
      <c r="E35" s="162">
        <f>IF(RES_hhdet_in_tes!E35=0,0,RES_hhdet_in_tes!E35/0.086*1000000/RES_hhdet_in_new!E35)</f>
        <v>0</v>
      </c>
      <c r="F35" s="162">
        <f>IF(RES_hhdet_in_tes!F35=0,0,RES_hhdet_in_tes!F35/0.086*1000000/RES_hhdet_in_new!F35)</f>
        <v>0</v>
      </c>
      <c r="G35" s="162">
        <f>IF(RES_hhdet_in_tes!G35=0,0,RES_hhdet_in_tes!G35/0.086*1000000/RES_hhdet_in_new!G35)</f>
        <v>0</v>
      </c>
      <c r="H35" s="162">
        <f>IF(RES_hhdet_in_tes!H35=0,0,RES_hhdet_in_tes!H35/0.086*1000000/RES_hhdet_in_new!H35)</f>
        <v>0</v>
      </c>
      <c r="I35" s="162">
        <f>IF(RES_hhdet_in_tes!I35=0,0,RES_hhdet_in_tes!I35/0.086*1000000/RES_hhdet_in_new!I35)</f>
        <v>0</v>
      </c>
      <c r="J35" s="162">
        <f>IF(RES_hhdet_in_tes!J35=0,0,RES_hhdet_in_tes!J35/0.086*1000000/RES_hhdet_in_new!J35)</f>
        <v>0</v>
      </c>
      <c r="K35" s="162">
        <f>IF(RES_hhdet_in_tes!K35=0,0,RES_hhdet_in_tes!K35/0.086*1000000/RES_hhdet_in_new!K35)</f>
        <v>0</v>
      </c>
      <c r="L35" s="162">
        <f>IF(RES_hhdet_in_tes!L35=0,0,RES_hhdet_in_tes!L35/0.086*1000000/RES_hhdet_in_new!L35)</f>
        <v>0</v>
      </c>
      <c r="M35" s="162">
        <f>IF(RES_hhdet_in_tes!M35=0,0,RES_hhdet_in_tes!M35/0.086*1000000/RES_hhdet_in_new!M35)</f>
        <v>0</v>
      </c>
      <c r="N35" s="162">
        <f>IF(RES_hhdet_in_tes!N35=0,0,RES_hhdet_in_tes!N35/0.086*1000000/RES_hhdet_in_new!N35)</f>
        <v>0</v>
      </c>
      <c r="O35" s="162">
        <f>IF(RES_hhdet_in_tes!O35=0,0,RES_hhdet_in_tes!O35/0.086*1000000/RES_hhdet_in_new!O35)</f>
        <v>0</v>
      </c>
      <c r="P35" s="162">
        <f>IF(RES_hhdet_in_tes!P35=0,0,RES_hhdet_in_tes!P35/0.086*1000000/RES_hhdet_in_new!P35)</f>
        <v>0</v>
      </c>
      <c r="Q35" s="162">
        <f>IF(RES_hhdet_in_tes!Q35=0,0,RES_hhdet_in_tes!Q35/0.086*1000000/RES_hhdet_in_new!Q35)</f>
        <v>0</v>
      </c>
    </row>
    <row r="36" spans="1:17" ht="12" customHeight="1" x14ac:dyDescent="0.25">
      <c r="A36" s="161" t="s">
        <v>141</v>
      </c>
      <c r="B36" s="160"/>
      <c r="C36" s="160">
        <f>IF(RES_hhdet_in_tes!C36=0,0,RES_hhdet_in_tes!C36/0.086*1000000/RES_hhdet_in_new!C36)</f>
        <v>0</v>
      </c>
      <c r="D36" s="160">
        <f>IF(RES_hhdet_in_tes!D36=0,0,RES_hhdet_in_tes!D36/0.086*1000000/RES_hhdet_in_new!D36)</f>
        <v>0</v>
      </c>
      <c r="E36" s="160">
        <f>IF(RES_hhdet_in_tes!E36=0,0,RES_hhdet_in_tes!E36/0.086*1000000/RES_hhdet_in_new!E36)</f>
        <v>2388.7703962155565</v>
      </c>
      <c r="F36" s="160">
        <f>IF(RES_hhdet_in_tes!F36=0,0,RES_hhdet_in_tes!F36/0.086*1000000/RES_hhdet_in_new!F36)</f>
        <v>0</v>
      </c>
      <c r="G36" s="160">
        <f>IF(RES_hhdet_in_tes!G36=0,0,RES_hhdet_in_tes!G36/0.086*1000000/RES_hhdet_in_new!G36)</f>
        <v>0</v>
      </c>
      <c r="H36" s="160">
        <f>IF(RES_hhdet_in_tes!H36=0,0,RES_hhdet_in_tes!H36/0.086*1000000/RES_hhdet_in_new!H36)</f>
        <v>0</v>
      </c>
      <c r="I36" s="160">
        <f>IF(RES_hhdet_in_tes!I36=0,0,RES_hhdet_in_tes!I36/0.086*1000000/RES_hhdet_in_new!I36)</f>
        <v>2281.5727311146079</v>
      </c>
      <c r="J36" s="160">
        <f>IF(RES_hhdet_in_tes!J36=0,0,RES_hhdet_in_tes!J36/0.086*1000000/RES_hhdet_in_new!J36)</f>
        <v>0</v>
      </c>
      <c r="K36" s="160">
        <f>IF(RES_hhdet_in_tes!K36=0,0,RES_hhdet_in_tes!K36/0.086*1000000/RES_hhdet_in_new!K36)</f>
        <v>2253.0333878948018</v>
      </c>
      <c r="L36" s="160">
        <f>IF(RES_hhdet_in_tes!L36=0,0,RES_hhdet_in_tes!L36/0.086*1000000/RES_hhdet_in_new!L36)</f>
        <v>2232.5004005300725</v>
      </c>
      <c r="M36" s="160">
        <f>IF(RES_hhdet_in_tes!M36=0,0,RES_hhdet_in_tes!M36/0.086*1000000/RES_hhdet_in_new!M36)</f>
        <v>0</v>
      </c>
      <c r="N36" s="160">
        <f>IF(RES_hhdet_in_tes!N36=0,0,RES_hhdet_in_tes!N36/0.086*1000000/RES_hhdet_in_new!N36)</f>
        <v>2186.6715795826494</v>
      </c>
      <c r="O36" s="160">
        <f>IF(RES_hhdet_in_tes!O36=0,0,RES_hhdet_in_tes!O36/0.086*1000000/RES_hhdet_in_new!O36)</f>
        <v>2149.6324897805985</v>
      </c>
      <c r="P36" s="160">
        <f>IF(RES_hhdet_in_tes!P36=0,0,RES_hhdet_in_tes!P36/0.086*1000000/RES_hhdet_in_new!P36)</f>
        <v>0</v>
      </c>
      <c r="Q36" s="160">
        <f>IF(RES_hhdet_in_tes!Q36=0,0,RES_hhdet_in_tes!Q36/0.086*1000000/RES_hhdet_in_new!Q36)</f>
        <v>0</v>
      </c>
    </row>
    <row r="37" spans="1:17" ht="12" customHeight="1" x14ac:dyDescent="0.25">
      <c r="A37" s="148" t="s">
        <v>60</v>
      </c>
      <c r="B37" s="156"/>
      <c r="C37" s="156">
        <f>IF(RES_hhdet_in_tes!C37=0,0,RES_hhdet_in_tes!C37/0.086*1000000/RES_hhdet_in_new!C36)</f>
        <v>0</v>
      </c>
      <c r="D37" s="156">
        <f>IF(RES_hhdet_in_tes!D37=0,0,RES_hhdet_in_tes!D37/0.086*1000000/RES_hhdet_in_new!D36)</f>
        <v>0</v>
      </c>
      <c r="E37" s="156">
        <f>IF(RES_hhdet_in_tes!E37=0,0,RES_hhdet_in_tes!E37/0.086*1000000/RES_hhdet_in_new!E36)</f>
        <v>50.65450339263743</v>
      </c>
      <c r="F37" s="156">
        <f>IF(RES_hhdet_in_tes!F37=0,0,RES_hhdet_in_tes!F37/0.086*1000000/RES_hhdet_in_new!F36)</f>
        <v>0</v>
      </c>
      <c r="G37" s="156">
        <f>IF(RES_hhdet_in_tes!G37=0,0,RES_hhdet_in_tes!G37/0.086*1000000/RES_hhdet_in_new!G36)</f>
        <v>0</v>
      </c>
      <c r="H37" s="156">
        <f>IF(RES_hhdet_in_tes!H37=0,0,RES_hhdet_in_tes!H37/0.086*1000000/RES_hhdet_in_new!H36)</f>
        <v>0</v>
      </c>
      <c r="I37" s="156">
        <f>IF(RES_hhdet_in_tes!I37=0,0,RES_hhdet_in_tes!I37/0.086*1000000/RES_hhdet_in_new!I36)</f>
        <v>57.442807486357495</v>
      </c>
      <c r="J37" s="156">
        <f>IF(RES_hhdet_in_tes!J37=0,0,RES_hhdet_in_tes!J37/0.086*1000000/RES_hhdet_in_new!J36)</f>
        <v>0</v>
      </c>
      <c r="K37" s="156">
        <f>IF(RES_hhdet_in_tes!K37=0,0,RES_hhdet_in_tes!K37/0.086*1000000/RES_hhdet_in_new!K36)</f>
        <v>57.876329466176841</v>
      </c>
      <c r="L37" s="156">
        <f>IF(RES_hhdet_in_tes!L37=0,0,RES_hhdet_in_tes!L37/0.086*1000000/RES_hhdet_in_new!L36)</f>
        <v>60.491372856531633</v>
      </c>
      <c r="M37" s="156">
        <f>IF(RES_hhdet_in_tes!M37=0,0,RES_hhdet_in_tes!M37/0.086*1000000/RES_hhdet_in_new!M36)</f>
        <v>0</v>
      </c>
      <c r="N37" s="156">
        <f>IF(RES_hhdet_in_tes!N37=0,0,RES_hhdet_in_tes!N37/0.086*1000000/RES_hhdet_in_new!N36)</f>
        <v>56.333629069630014</v>
      </c>
      <c r="O37" s="156">
        <f>IF(RES_hhdet_in_tes!O37=0,0,RES_hhdet_in_tes!O37/0.086*1000000/RES_hhdet_in_new!O36)</f>
        <v>54.79940787445004</v>
      </c>
      <c r="P37" s="156">
        <f>IF(RES_hhdet_in_tes!P37=0,0,RES_hhdet_in_tes!P37/0.086*1000000/RES_hhdet_in_new!P36)</f>
        <v>0</v>
      </c>
      <c r="Q37" s="156">
        <f>IF(RES_hhdet_in_tes!Q37=0,0,RES_hhdet_in_tes!Q37/0.086*1000000/RES_hhdet_in_new!Q36)</f>
        <v>0</v>
      </c>
    </row>
    <row r="38" spans="1:17" ht="12" customHeight="1" x14ac:dyDescent="0.25">
      <c r="A38" s="148" t="s">
        <v>59</v>
      </c>
      <c r="B38" s="156"/>
      <c r="C38" s="156">
        <f>IF(RES_hhdet_in_tes!C38=0,0,RES_hhdet_in_tes!C38/0.086*1000000/RES_hhdet_in_new!C36)</f>
        <v>0</v>
      </c>
      <c r="D38" s="156">
        <f>IF(RES_hhdet_in_tes!D38=0,0,RES_hhdet_in_tes!D38/0.086*1000000/RES_hhdet_in_new!D36)</f>
        <v>0</v>
      </c>
      <c r="E38" s="156">
        <f>IF(RES_hhdet_in_tes!E38=0,0,RES_hhdet_in_tes!E38/0.086*1000000/RES_hhdet_in_new!E36)</f>
        <v>2338.1158928229197</v>
      </c>
      <c r="F38" s="156">
        <f>IF(RES_hhdet_in_tes!F38=0,0,RES_hhdet_in_tes!F38/0.086*1000000/RES_hhdet_in_new!F36)</f>
        <v>0</v>
      </c>
      <c r="G38" s="156">
        <f>IF(RES_hhdet_in_tes!G38=0,0,RES_hhdet_in_tes!G38/0.086*1000000/RES_hhdet_in_new!G36)</f>
        <v>0</v>
      </c>
      <c r="H38" s="156">
        <f>IF(RES_hhdet_in_tes!H38=0,0,RES_hhdet_in_tes!H38/0.086*1000000/RES_hhdet_in_new!H36)</f>
        <v>0</v>
      </c>
      <c r="I38" s="156">
        <f>IF(RES_hhdet_in_tes!I38=0,0,RES_hhdet_in_tes!I38/0.086*1000000/RES_hhdet_in_new!I36)</f>
        <v>2224.1299236282503</v>
      </c>
      <c r="J38" s="156">
        <f>IF(RES_hhdet_in_tes!J38=0,0,RES_hhdet_in_tes!J38/0.086*1000000/RES_hhdet_in_new!J36)</f>
        <v>0</v>
      </c>
      <c r="K38" s="156">
        <f>IF(RES_hhdet_in_tes!K38=0,0,RES_hhdet_in_tes!K38/0.086*1000000/RES_hhdet_in_new!K36)</f>
        <v>2195.1570584286251</v>
      </c>
      <c r="L38" s="156">
        <f>IF(RES_hhdet_in_tes!L38=0,0,RES_hhdet_in_tes!L38/0.086*1000000/RES_hhdet_in_new!L36)</f>
        <v>2172.0090276735414</v>
      </c>
      <c r="M38" s="156">
        <f>IF(RES_hhdet_in_tes!M38=0,0,RES_hhdet_in_tes!M38/0.086*1000000/RES_hhdet_in_new!M36)</f>
        <v>0</v>
      </c>
      <c r="N38" s="156">
        <f>IF(RES_hhdet_in_tes!N38=0,0,RES_hhdet_in_tes!N38/0.086*1000000/RES_hhdet_in_new!N36)</f>
        <v>2130.3379505130192</v>
      </c>
      <c r="O38" s="156">
        <f>IF(RES_hhdet_in_tes!O38=0,0,RES_hhdet_in_tes!O38/0.086*1000000/RES_hhdet_in_new!O36)</f>
        <v>2094.8330819061484</v>
      </c>
      <c r="P38" s="156">
        <f>IF(RES_hhdet_in_tes!P38=0,0,RES_hhdet_in_tes!P38/0.086*1000000/RES_hhdet_in_new!P36)</f>
        <v>0</v>
      </c>
      <c r="Q38" s="156">
        <f>IF(RES_hhdet_in_tes!Q38=0,0,RES_hhdet_in_tes!Q38/0.086*1000000/RES_hhdet_in_new!Q36)</f>
        <v>0</v>
      </c>
    </row>
    <row r="39" spans="1:17" ht="12" customHeight="1" x14ac:dyDescent="0.25">
      <c r="A39" s="158" t="s">
        <v>62</v>
      </c>
      <c r="B39" s="157"/>
      <c r="C39" s="157">
        <f>IF(SUM(RES_hhdet_in_tes!C40:C41)=0,0,SUM(RES_hhdet_in_tes!C40:C41)/0.086*1000000/SUM(RES_hhdet_in_new!C40:C41))</f>
        <v>823.13780981650848</v>
      </c>
      <c r="D39" s="157">
        <f>IF(SUM(RES_hhdet_in_tes!D40:D41)=0,0,SUM(RES_hhdet_in_tes!D40:D41)/0.086*1000000/SUM(RES_hhdet_in_new!D40:D41))</f>
        <v>826.3455959173657</v>
      </c>
      <c r="E39" s="157">
        <f>IF(SUM(RES_hhdet_in_tes!E40:E41)=0,0,SUM(RES_hhdet_in_tes!E40:E41)/0.086*1000000/SUM(RES_hhdet_in_new!E40:E41))</f>
        <v>911.39316481297681</v>
      </c>
      <c r="F39" s="157">
        <f>IF(SUM(RES_hhdet_in_tes!F40:F41)=0,0,SUM(RES_hhdet_in_tes!F40:F41)/0.086*1000000/SUM(RES_hhdet_in_new!F40:F41))</f>
        <v>956.51408681332828</v>
      </c>
      <c r="G39" s="157">
        <f>IF(SUM(RES_hhdet_in_tes!G40:G41)=0,0,SUM(RES_hhdet_in_tes!G40:G41)/0.086*1000000/SUM(RES_hhdet_in_new!G40:G41))</f>
        <v>946.16625920752733</v>
      </c>
      <c r="H39" s="157">
        <f>IF(SUM(RES_hhdet_in_tes!H40:H41)=0,0,SUM(RES_hhdet_in_tes!H40:H41)/0.086*1000000/SUM(RES_hhdet_in_new!H40:H41))</f>
        <v>956.40420603780672</v>
      </c>
      <c r="I39" s="157">
        <f>IF(SUM(RES_hhdet_in_tes!I40:I41)=0,0,SUM(RES_hhdet_in_tes!I40:I41)/0.086*1000000/SUM(RES_hhdet_in_new!I40:I41))</f>
        <v>956.24549435259019</v>
      </c>
      <c r="J39" s="157">
        <f>IF(SUM(RES_hhdet_in_tes!J40:J41)=0,0,SUM(RES_hhdet_in_tes!J40:J41)/0.086*1000000/SUM(RES_hhdet_in_new!J40:J41))</f>
        <v>917.73983917592432</v>
      </c>
      <c r="K39" s="157">
        <f>IF(SUM(RES_hhdet_in_tes!K40:K41)=0,0,SUM(RES_hhdet_in_tes!K40:K41)/0.086*1000000/SUM(RES_hhdet_in_new!K40:K41))</f>
        <v>950.62483719301065</v>
      </c>
      <c r="L39" s="157">
        <f>IF(SUM(RES_hhdet_in_tes!L40:L41)=0,0,SUM(RES_hhdet_in_tes!L40:L41)/0.086*1000000/SUM(RES_hhdet_in_new!L40:L41))</f>
        <v>945.31295669757992</v>
      </c>
      <c r="M39" s="157">
        <f>IF(SUM(RES_hhdet_in_tes!M40:M41)=0,0,SUM(RES_hhdet_in_tes!M40:M41)/0.086*1000000/SUM(RES_hhdet_in_new!M40:M41))</f>
        <v>943.58762584686713</v>
      </c>
      <c r="N39" s="157">
        <f>IF(SUM(RES_hhdet_in_tes!N40:N41)=0,0,SUM(RES_hhdet_in_tes!N40:N41)/0.086*1000000/SUM(RES_hhdet_in_new!N40:N41))</f>
        <v>921.28994263859613</v>
      </c>
      <c r="O39" s="157">
        <f>IF(SUM(RES_hhdet_in_tes!O40:O41)=0,0,SUM(RES_hhdet_in_tes!O40:O41)/0.086*1000000/SUM(RES_hhdet_in_new!O40:O41))</f>
        <v>832.90379756055404</v>
      </c>
      <c r="P39" s="157">
        <f>IF(SUM(RES_hhdet_in_tes!P40:P41)=0,0,SUM(RES_hhdet_in_tes!P40:P41)/0.086*1000000/SUM(RES_hhdet_in_new!P40:P41))</f>
        <v>998.97896419655672</v>
      </c>
      <c r="Q39" s="157">
        <f>IF(SUM(RES_hhdet_in_tes!Q40:Q41)=0,0,SUM(RES_hhdet_in_tes!Q40:Q41)/0.086*1000000/SUM(RES_hhdet_in_new!Q40:Q41))</f>
        <v>1054.4478964447314</v>
      </c>
    </row>
    <row r="40" spans="1:17" ht="12" customHeight="1" x14ac:dyDescent="0.25">
      <c r="A40" s="23" t="s">
        <v>57</v>
      </c>
      <c r="B40" s="156"/>
      <c r="C40" s="156">
        <f>IF(RES_hhdet_in_tes!C40=0,0,RES_hhdet_in_tes!C40/0.086*1000000/RES_hhdet_in_new!C40)</f>
        <v>823.13780981650848</v>
      </c>
      <c r="D40" s="156">
        <f>IF(RES_hhdet_in_tes!D40=0,0,RES_hhdet_in_tes!D40/0.086*1000000/RES_hhdet_in_new!D40)</f>
        <v>826.3455959173657</v>
      </c>
      <c r="E40" s="156">
        <f>IF(RES_hhdet_in_tes!E40=0,0,RES_hhdet_in_tes!E40/0.086*1000000/RES_hhdet_in_new!E40)</f>
        <v>911.39316481297681</v>
      </c>
      <c r="F40" s="156">
        <f>IF(RES_hhdet_in_tes!F40=0,0,RES_hhdet_in_tes!F40/0.086*1000000/RES_hhdet_in_new!F40)</f>
        <v>956.51408681332828</v>
      </c>
      <c r="G40" s="156">
        <f>IF(RES_hhdet_in_tes!G40=0,0,RES_hhdet_in_tes!G40/0.086*1000000/RES_hhdet_in_new!G40)</f>
        <v>946.16625920752733</v>
      </c>
      <c r="H40" s="156">
        <f>IF(RES_hhdet_in_tes!H40=0,0,RES_hhdet_in_tes!H40/0.086*1000000/RES_hhdet_in_new!H40)</f>
        <v>872.02695180551984</v>
      </c>
      <c r="I40" s="156">
        <f>IF(RES_hhdet_in_tes!I40=0,0,RES_hhdet_in_tes!I40/0.086*1000000/RES_hhdet_in_new!I40)</f>
        <v>956.24549435259019</v>
      </c>
      <c r="J40" s="156">
        <f>IF(RES_hhdet_in_tes!J40=0,0,RES_hhdet_in_tes!J40/0.086*1000000/RES_hhdet_in_new!J40)</f>
        <v>917.73983917592432</v>
      </c>
      <c r="K40" s="156">
        <f>IF(RES_hhdet_in_tes!K40=0,0,RES_hhdet_in_tes!K40/0.086*1000000/RES_hhdet_in_new!K40)</f>
        <v>950.62483719301065</v>
      </c>
      <c r="L40" s="156">
        <f>IF(RES_hhdet_in_tes!L40=0,0,RES_hhdet_in_tes!L40/0.086*1000000/RES_hhdet_in_new!L40)</f>
        <v>945.31295669757992</v>
      </c>
      <c r="M40" s="156">
        <f>IF(RES_hhdet_in_tes!M40=0,0,RES_hhdet_in_tes!M40/0.086*1000000/RES_hhdet_in_new!M40)</f>
        <v>943.58762584686713</v>
      </c>
      <c r="N40" s="156">
        <f>IF(RES_hhdet_in_tes!N40=0,0,RES_hhdet_in_tes!N40/0.086*1000000/RES_hhdet_in_new!N40)</f>
        <v>921.28994263859613</v>
      </c>
      <c r="O40" s="156">
        <f>IF(RES_hhdet_in_tes!O40=0,0,RES_hhdet_in_tes!O40/0.086*1000000/RES_hhdet_in_new!O40)</f>
        <v>832.90379756055404</v>
      </c>
      <c r="P40" s="156">
        <f>IF(RES_hhdet_in_tes!P40=0,0,RES_hhdet_in_tes!P40/0.086*1000000/RES_hhdet_in_new!P40)</f>
        <v>0</v>
      </c>
      <c r="Q40" s="156">
        <f>IF(RES_hhdet_in_tes!Q40=0,0,RES_hhdet_in_tes!Q40/0.086*1000000/RES_hhdet_in_new!Q40)</f>
        <v>0</v>
      </c>
    </row>
    <row r="41" spans="1:17" ht="12" customHeight="1" x14ac:dyDescent="0.25">
      <c r="A41" s="29" t="s">
        <v>140</v>
      </c>
      <c r="B41" s="57"/>
      <c r="C41" s="57">
        <f>IF(RES_hhdet_in_tes!C41=0,0,RES_hhdet_in_tes!C41/0.086*1000000/RES_hhdet_in_new!C41)</f>
        <v>0</v>
      </c>
      <c r="D41" s="57">
        <f>IF(RES_hhdet_in_tes!D41=0,0,RES_hhdet_in_tes!D41/0.086*1000000/RES_hhdet_in_new!D41)</f>
        <v>0</v>
      </c>
      <c r="E41" s="57">
        <f>IF(RES_hhdet_in_tes!E41=0,0,RES_hhdet_in_tes!E41/0.086*1000000/RES_hhdet_in_new!E41)</f>
        <v>0</v>
      </c>
      <c r="F41" s="57">
        <f>IF(RES_hhdet_in_tes!F41=0,0,RES_hhdet_in_tes!F41/0.086*1000000/RES_hhdet_in_new!F41)</f>
        <v>0</v>
      </c>
      <c r="G41" s="57">
        <f>IF(RES_hhdet_in_tes!G41=0,0,RES_hhdet_in_tes!G41/0.086*1000000/RES_hhdet_in_new!G41)</f>
        <v>0</v>
      </c>
      <c r="H41" s="57">
        <f>IF(RES_hhdet_in_tes!H41=0,0,RES_hhdet_in_tes!H41/0.086*1000000/RES_hhdet_in_new!H41)</f>
        <v>1050.9757457762535</v>
      </c>
      <c r="I41" s="57">
        <f>IF(RES_hhdet_in_tes!I41=0,0,RES_hhdet_in_tes!I41/0.086*1000000/RES_hhdet_in_new!I41)</f>
        <v>0</v>
      </c>
      <c r="J41" s="57">
        <f>IF(RES_hhdet_in_tes!J41=0,0,RES_hhdet_in_tes!J41/0.086*1000000/RES_hhdet_in_new!J41)</f>
        <v>0</v>
      </c>
      <c r="K41" s="57">
        <f>IF(RES_hhdet_in_tes!K41=0,0,RES_hhdet_in_tes!K41/0.086*1000000/RES_hhdet_in_new!K41)</f>
        <v>0</v>
      </c>
      <c r="L41" s="57">
        <f>IF(RES_hhdet_in_tes!L41=0,0,RES_hhdet_in_tes!L41/0.086*1000000/RES_hhdet_in_new!L41)</f>
        <v>0</v>
      </c>
      <c r="M41" s="57">
        <f>IF(RES_hhdet_in_tes!M41=0,0,RES_hhdet_in_tes!M41/0.086*1000000/RES_hhdet_in_new!M41)</f>
        <v>0</v>
      </c>
      <c r="N41" s="57">
        <f>IF(RES_hhdet_in_tes!N41=0,0,RES_hhdet_in_tes!N41/0.086*1000000/RES_hhdet_in_new!N41)</f>
        <v>0</v>
      </c>
      <c r="O41" s="57">
        <f>IF(RES_hhdet_in_tes!O41=0,0,RES_hhdet_in_tes!O41/0.086*1000000/RES_hhdet_in_new!O41)</f>
        <v>0</v>
      </c>
      <c r="P41" s="57">
        <f>IF(RES_hhdet_in_tes!P41=0,0,RES_hhdet_in_tes!P41/0.086*1000000/RES_hhdet_in_new!P41)</f>
        <v>998.97896419655672</v>
      </c>
      <c r="Q41" s="57">
        <f>IF(RES_hhdet_in_tes!Q41=0,0,RES_hhdet_in_tes!Q41/0.086*1000000/RES_hhdet_in_new!Q41)</f>
        <v>1054.4478964447314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34">SUM(C44,C47,C49,C58)</f>
        <v>11517.02664537463</v>
      </c>
      <c r="D43" s="168">
        <f t="shared" ref="D43" si="35">SUM(D44,D47,D49,D58)</f>
        <v>11632.368391060658</v>
      </c>
      <c r="E43" s="168">
        <f t="shared" ref="E43" si="36">SUM(E44,E47,E49,E58)</f>
        <v>11905.10349292313</v>
      </c>
      <c r="F43" s="168">
        <f t="shared" ref="F43" si="37">SUM(F44,F47,F49,F58)</f>
        <v>11256.406579176864</v>
      </c>
      <c r="G43" s="168">
        <f t="shared" ref="G43" si="38">SUM(G44,G47,G49,G58)</f>
        <v>10569.608403701197</v>
      </c>
      <c r="H43" s="168">
        <f t="shared" ref="H43" si="39">SUM(H44,H47,H49,H58)</f>
        <v>11114.33878092411</v>
      </c>
      <c r="I43" s="168">
        <f t="shared" ref="I43" si="40">SUM(I44,I47,I49,I58)</f>
        <v>11581.317311300627</v>
      </c>
      <c r="J43" s="168">
        <f t="shared" ref="J43" si="41">SUM(J44,J47,J49,J58)</f>
        <v>12386.808648643433</v>
      </c>
      <c r="K43" s="168">
        <f t="shared" ref="K43" si="42">SUM(K44,K47,K49,K58)</f>
        <v>12622.127082166347</v>
      </c>
      <c r="L43" s="168">
        <f t="shared" ref="L43" si="43">SUM(L44,L47,L49,L58)</f>
        <v>12192.021376687217</v>
      </c>
      <c r="M43" s="168">
        <f t="shared" ref="M43" si="44">SUM(M44,M47,M49,M58)</f>
        <v>12339.776051596411</v>
      </c>
      <c r="N43" s="168">
        <f t="shared" ref="N43" si="45">SUM(N44,N47,N49,N58)</f>
        <v>12087.266105269642</v>
      </c>
      <c r="O43" s="168">
        <f t="shared" ref="O43" si="46">SUM(O44,O47,O49,O58)</f>
        <v>11346.820064192205</v>
      </c>
      <c r="P43" s="168">
        <f t="shared" ref="P43" si="47">SUM(P44,P47,P49,P58)</f>
        <v>11185.063868153429</v>
      </c>
      <c r="Q43" s="168">
        <f t="shared" ref="Q43" si="48">SUM(Q44,Q47,Q49,Q58)</f>
        <v>11732.985584016602</v>
      </c>
    </row>
    <row r="44" spans="1:17" ht="12.95" customHeight="1" x14ac:dyDescent="0.25">
      <c r="A44" s="158" t="s">
        <v>65</v>
      </c>
      <c r="B44" s="157"/>
      <c r="C44" s="157">
        <f t="shared" ref="C44:Q44" si="49">SUM(C45:C46)</f>
        <v>3953.2151631410029</v>
      </c>
      <c r="D44" s="157">
        <f t="shared" si="49"/>
        <v>4117.1402687436575</v>
      </c>
      <c r="E44" s="157">
        <f t="shared" si="49"/>
        <v>4331.6392335781611</v>
      </c>
      <c r="F44" s="157">
        <f t="shared" si="49"/>
        <v>3791.6150603377205</v>
      </c>
      <c r="G44" s="157">
        <f t="shared" si="49"/>
        <v>3172.6916316721718</v>
      </c>
      <c r="H44" s="157">
        <f t="shared" si="49"/>
        <v>3706.6696167067462</v>
      </c>
      <c r="I44" s="157">
        <f t="shared" si="49"/>
        <v>3979.9966404130723</v>
      </c>
      <c r="J44" s="157">
        <f t="shared" si="49"/>
        <v>3426.9188544569433</v>
      </c>
      <c r="K44" s="157">
        <f t="shared" si="49"/>
        <v>3619.2770075012149</v>
      </c>
      <c r="L44" s="157">
        <f t="shared" si="49"/>
        <v>3150.007633757577</v>
      </c>
      <c r="M44" s="157">
        <f t="shared" si="49"/>
        <v>3427.4732806508509</v>
      </c>
      <c r="N44" s="157">
        <f t="shared" si="49"/>
        <v>3249.1290672470946</v>
      </c>
      <c r="O44" s="157">
        <f t="shared" si="49"/>
        <v>2679.4870606020495</v>
      </c>
      <c r="P44" s="157">
        <f t="shared" si="49"/>
        <v>2452.6861188512744</v>
      </c>
      <c r="Q44" s="157">
        <f t="shared" si="49"/>
        <v>3000.8160371166455</v>
      </c>
    </row>
    <row r="45" spans="1:17" ht="12" customHeight="1" x14ac:dyDescent="0.25">
      <c r="A45" s="23" t="s">
        <v>166</v>
      </c>
      <c r="B45" s="156"/>
      <c r="C45" s="156">
        <f>IF(RES_hhdet_in_tes!C45=0,0,RES_hhdet_in_tes!C45/0.086*1000000/RES_hhdet_in_new!C45)</f>
        <v>3899.4192418298853</v>
      </c>
      <c r="D45" s="156">
        <f>IF(RES_hhdet_in_tes!D45=0,0,RES_hhdet_in_tes!D45/0.086*1000000/RES_hhdet_in_new!D45)</f>
        <v>4040.4313376154505</v>
      </c>
      <c r="E45" s="156">
        <f>IF(RES_hhdet_in_tes!E45=0,0,RES_hhdet_in_tes!E45/0.086*1000000/RES_hhdet_in_new!E45)</f>
        <v>4158.8452745581089</v>
      </c>
      <c r="F45" s="156">
        <f>IF(RES_hhdet_in_tes!F45=0,0,RES_hhdet_in_tes!F45/0.086*1000000/RES_hhdet_in_new!F45)</f>
        <v>3649.4829851583586</v>
      </c>
      <c r="G45" s="156">
        <f>IF(RES_hhdet_in_tes!G45=0,0,RES_hhdet_in_tes!G45/0.086*1000000/RES_hhdet_in_new!G45)</f>
        <v>3121.5445976080287</v>
      </c>
      <c r="H45" s="156">
        <f>IF(RES_hhdet_in_tes!H45=0,0,RES_hhdet_in_tes!H45/0.086*1000000/RES_hhdet_in_new!H45)</f>
        <v>3634.8809490381122</v>
      </c>
      <c r="I45" s="156">
        <f>IF(RES_hhdet_in_tes!I45=0,0,RES_hhdet_in_tes!I45/0.086*1000000/RES_hhdet_in_new!I45)</f>
        <v>3624.8826322636337</v>
      </c>
      <c r="J45" s="156">
        <f>IF(RES_hhdet_in_tes!J45=0,0,RES_hhdet_in_tes!J45/0.086*1000000/RES_hhdet_in_new!J45)</f>
        <v>3228.8634578795536</v>
      </c>
      <c r="K45" s="156">
        <f>IF(RES_hhdet_in_tes!K45=0,0,RES_hhdet_in_tes!K45/0.086*1000000/RES_hhdet_in_new!K45)</f>
        <v>3562.6460657253829</v>
      </c>
      <c r="L45" s="156">
        <f>IF(RES_hhdet_in_tes!L45=0,0,RES_hhdet_in_tes!L45/0.086*1000000/RES_hhdet_in_new!L45)</f>
        <v>3024.2183643583899</v>
      </c>
      <c r="M45" s="156">
        <f>IF(RES_hhdet_in_tes!M45=0,0,RES_hhdet_in_tes!M45/0.086*1000000/RES_hhdet_in_new!M45)</f>
        <v>3345.665829528557</v>
      </c>
      <c r="N45" s="156">
        <f>IF(RES_hhdet_in_tes!N45=0,0,RES_hhdet_in_tes!N45/0.086*1000000/RES_hhdet_in_new!N45)</f>
        <v>3194.7905235966582</v>
      </c>
      <c r="O45" s="156">
        <f>IF(RES_hhdet_in_tes!O45=0,0,RES_hhdet_in_tes!O45/0.086*1000000/RES_hhdet_in_new!O45)</f>
        <v>2633.9723097605392</v>
      </c>
      <c r="P45" s="156">
        <f>IF(RES_hhdet_in_tes!P45=0,0,RES_hhdet_in_tes!P45/0.086*1000000/RES_hhdet_in_new!P45)</f>
        <v>2385.3023088028785</v>
      </c>
      <c r="Q45" s="156">
        <f>IF(RES_hhdet_in_tes!Q45=0,0,RES_hhdet_in_tes!Q45/0.086*1000000/RES_hhdet_in_new!Q45)</f>
        <v>2894.5231822890323</v>
      </c>
    </row>
    <row r="46" spans="1:17" ht="12" customHeight="1" x14ac:dyDescent="0.25">
      <c r="A46" s="23" t="s">
        <v>60</v>
      </c>
      <c r="B46" s="156"/>
      <c r="C46" s="156">
        <f>IF(RES_hhdet_in_tes!C46=0,0,RES_hhdet_in_tes!C46/0.086*1000000/RES_hhdet_in_new!C45)</f>
        <v>53.795921311117525</v>
      </c>
      <c r="D46" s="156">
        <f>IF(RES_hhdet_in_tes!D46=0,0,RES_hhdet_in_tes!D46/0.086*1000000/RES_hhdet_in_new!D45)</f>
        <v>76.708931128206743</v>
      </c>
      <c r="E46" s="156">
        <f>IF(RES_hhdet_in_tes!E46=0,0,RES_hhdet_in_tes!E46/0.086*1000000/RES_hhdet_in_new!E45)</f>
        <v>172.79395902005191</v>
      </c>
      <c r="F46" s="156">
        <f>IF(RES_hhdet_in_tes!F46=0,0,RES_hhdet_in_tes!F46/0.086*1000000/RES_hhdet_in_new!F45)</f>
        <v>142.13207517936209</v>
      </c>
      <c r="G46" s="156">
        <f>IF(RES_hhdet_in_tes!G46=0,0,RES_hhdet_in_tes!G46/0.086*1000000/RES_hhdet_in_new!G45)</f>
        <v>51.14703406414295</v>
      </c>
      <c r="H46" s="156">
        <f>IF(RES_hhdet_in_tes!H46=0,0,RES_hhdet_in_tes!H46/0.086*1000000/RES_hhdet_in_new!H45)</f>
        <v>71.788667668633963</v>
      </c>
      <c r="I46" s="156">
        <f>IF(RES_hhdet_in_tes!I46=0,0,RES_hhdet_in_tes!I46/0.086*1000000/RES_hhdet_in_new!I45)</f>
        <v>355.1140081494388</v>
      </c>
      <c r="J46" s="156">
        <f>IF(RES_hhdet_in_tes!J46=0,0,RES_hhdet_in_tes!J46/0.086*1000000/RES_hhdet_in_new!J45)</f>
        <v>198.0553965773895</v>
      </c>
      <c r="K46" s="156">
        <f>IF(RES_hhdet_in_tes!K46=0,0,RES_hhdet_in_tes!K46/0.086*1000000/RES_hhdet_in_new!K45)</f>
        <v>56.630941775831957</v>
      </c>
      <c r="L46" s="156">
        <f>IF(RES_hhdet_in_tes!L46=0,0,RES_hhdet_in_tes!L46/0.086*1000000/RES_hhdet_in_new!L45)</f>
        <v>125.78926939918701</v>
      </c>
      <c r="M46" s="156">
        <f>IF(RES_hhdet_in_tes!M46=0,0,RES_hhdet_in_tes!M46/0.086*1000000/RES_hhdet_in_new!M45)</f>
        <v>81.807451122294012</v>
      </c>
      <c r="N46" s="156">
        <f>IF(RES_hhdet_in_tes!N46=0,0,RES_hhdet_in_tes!N46/0.086*1000000/RES_hhdet_in_new!N45)</f>
        <v>54.338543650436399</v>
      </c>
      <c r="O46" s="156">
        <f>IF(RES_hhdet_in_tes!O46=0,0,RES_hhdet_in_tes!O46/0.086*1000000/RES_hhdet_in_new!O45)</f>
        <v>45.514750841510256</v>
      </c>
      <c r="P46" s="156">
        <f>IF(RES_hhdet_in_tes!P46=0,0,RES_hhdet_in_tes!P46/0.086*1000000/RES_hhdet_in_new!P45)</f>
        <v>67.383810048396029</v>
      </c>
      <c r="Q46" s="156">
        <f>IF(RES_hhdet_in_tes!Q46=0,0,RES_hhdet_in_tes!Q46/0.086*1000000/RES_hhdet_in_new!Q45)</f>
        <v>106.29285482761324</v>
      </c>
    </row>
    <row r="47" spans="1:17" ht="12.95" customHeight="1" x14ac:dyDescent="0.25">
      <c r="A47" s="158" t="s">
        <v>112</v>
      </c>
      <c r="B47" s="157"/>
      <c r="C47" s="157">
        <f t="shared" ref="C47:Q47" si="50">C48</f>
        <v>4433.7112491081962</v>
      </c>
      <c r="D47" s="157">
        <f t="shared" si="50"/>
        <v>4296.1645023237888</v>
      </c>
      <c r="E47" s="157">
        <f t="shared" si="50"/>
        <v>4188.0355664675008</v>
      </c>
      <c r="F47" s="157">
        <f t="shared" si="50"/>
        <v>4145.2020730434861</v>
      </c>
      <c r="G47" s="157">
        <f t="shared" si="50"/>
        <v>4117.8688789605685</v>
      </c>
      <c r="H47" s="157">
        <f t="shared" si="50"/>
        <v>4118.2017439866995</v>
      </c>
      <c r="I47" s="157">
        <f t="shared" si="50"/>
        <v>4175.1391360793423</v>
      </c>
      <c r="J47" s="157">
        <f t="shared" si="50"/>
        <v>5513.0915593646796</v>
      </c>
      <c r="K47" s="157">
        <f t="shared" si="50"/>
        <v>5574.5233365983531</v>
      </c>
      <c r="L47" s="157">
        <f t="shared" si="50"/>
        <v>5582.7548814791635</v>
      </c>
      <c r="M47" s="157">
        <f t="shared" si="50"/>
        <v>5480.3039125211535</v>
      </c>
      <c r="N47" s="157">
        <f t="shared" si="50"/>
        <v>5495.6991647097866</v>
      </c>
      <c r="O47" s="157">
        <f t="shared" si="50"/>
        <v>5471.4322923078225</v>
      </c>
      <c r="P47" s="157">
        <f t="shared" si="50"/>
        <v>5505.7997097616126</v>
      </c>
      <c r="Q47" s="157">
        <f t="shared" si="50"/>
        <v>5303.5516918594794</v>
      </c>
    </row>
    <row r="48" spans="1:17" ht="12" customHeight="1" x14ac:dyDescent="0.25">
      <c r="A48" s="23" t="s">
        <v>60</v>
      </c>
      <c r="B48" s="156"/>
      <c r="C48" s="156">
        <f>IF(RES_hhdet_in_tes!C48=0,0,RES_hhdet_in_tes!C48/0.086*1000000/RES_hhdet_in_new!C48)</f>
        <v>4433.7112491081962</v>
      </c>
      <c r="D48" s="156">
        <f>IF(RES_hhdet_in_tes!D48=0,0,RES_hhdet_in_tes!D48/0.086*1000000/RES_hhdet_in_new!D48)</f>
        <v>4296.1645023237888</v>
      </c>
      <c r="E48" s="156">
        <f>IF(RES_hhdet_in_tes!E48=0,0,RES_hhdet_in_tes!E48/0.086*1000000/RES_hhdet_in_new!E48)</f>
        <v>4188.0355664675008</v>
      </c>
      <c r="F48" s="156">
        <f>IF(RES_hhdet_in_tes!F48=0,0,RES_hhdet_in_tes!F48/0.086*1000000/RES_hhdet_in_new!F48)</f>
        <v>4145.2020730434861</v>
      </c>
      <c r="G48" s="156">
        <f>IF(RES_hhdet_in_tes!G48=0,0,RES_hhdet_in_tes!G48/0.086*1000000/RES_hhdet_in_new!G48)</f>
        <v>4117.8688789605685</v>
      </c>
      <c r="H48" s="156">
        <f>IF(RES_hhdet_in_tes!H48=0,0,RES_hhdet_in_tes!H48/0.086*1000000/RES_hhdet_in_new!H48)</f>
        <v>4118.2017439866995</v>
      </c>
      <c r="I48" s="156">
        <f>IF(RES_hhdet_in_tes!I48=0,0,RES_hhdet_in_tes!I48/0.086*1000000/RES_hhdet_in_new!I48)</f>
        <v>4175.1391360793423</v>
      </c>
      <c r="J48" s="156">
        <f>IF(RES_hhdet_in_tes!J48=0,0,RES_hhdet_in_tes!J48/0.086*1000000/RES_hhdet_in_new!J48)</f>
        <v>5513.0915593646796</v>
      </c>
      <c r="K48" s="156">
        <f>IF(RES_hhdet_in_tes!K48=0,0,RES_hhdet_in_tes!K48/0.086*1000000/RES_hhdet_in_new!K48)</f>
        <v>5574.5233365983531</v>
      </c>
      <c r="L48" s="156">
        <f>IF(RES_hhdet_in_tes!L48=0,0,RES_hhdet_in_tes!L48/0.086*1000000/RES_hhdet_in_new!L48)</f>
        <v>5582.7548814791635</v>
      </c>
      <c r="M48" s="156">
        <f>IF(RES_hhdet_in_tes!M48=0,0,RES_hhdet_in_tes!M48/0.086*1000000/RES_hhdet_in_new!M48)</f>
        <v>5480.3039125211535</v>
      </c>
      <c r="N48" s="156">
        <f>IF(RES_hhdet_in_tes!N48=0,0,RES_hhdet_in_tes!N48/0.086*1000000/RES_hhdet_in_new!N48)</f>
        <v>5495.6991647097866</v>
      </c>
      <c r="O48" s="156">
        <f>IF(RES_hhdet_in_tes!O48=0,0,RES_hhdet_in_tes!O48/0.086*1000000/RES_hhdet_in_new!O48)</f>
        <v>5471.4322923078225</v>
      </c>
      <c r="P48" s="156">
        <f>IF(RES_hhdet_in_tes!P48=0,0,RES_hhdet_in_tes!P48/0.086*1000000/RES_hhdet_in_new!P48)</f>
        <v>5505.7997097616126</v>
      </c>
      <c r="Q48" s="156">
        <f>IF(RES_hhdet_in_tes!Q48=0,0,RES_hhdet_in_tes!Q48/0.086*1000000/RES_hhdet_in_new!Q48)</f>
        <v>5303.5516918594794</v>
      </c>
    </row>
    <row r="49" spans="1:17" ht="12" customHeight="1" x14ac:dyDescent="0.25">
      <c r="A49" s="158" t="s">
        <v>63</v>
      </c>
      <c r="B49" s="157"/>
      <c r="C49" s="157">
        <f>IF(SUM(RES_hhdet_in_tes!C50:C51,RES_hhdet_in_tes!C54:C55)=0,0,SUM(RES_hhdet_in_tes!C50:C51,RES_hhdet_in_tes!C54:C55)/0.086*1000000/SUM(RES_hhdet_in_new!C50:C51,RES_hhdet_in_new!C54:C55))</f>
        <v>2317.0851573291607</v>
      </c>
      <c r="D49" s="157">
        <f>IF(SUM(RES_hhdet_in_tes!D50:D51,RES_hhdet_in_tes!D54:D55)=0,0,SUM(RES_hhdet_in_tes!D50:D51,RES_hhdet_in_tes!D54:D55)/0.086*1000000/SUM(RES_hhdet_in_new!D50:D51,RES_hhdet_in_new!D54:D55))</f>
        <v>2398.0710307440986</v>
      </c>
      <c r="E49" s="157">
        <f>IF(SUM(RES_hhdet_in_tes!E50:E51,RES_hhdet_in_tes!E54:E55)=0,0,SUM(RES_hhdet_in_tes!E50:E51,RES_hhdet_in_tes!E54:E55)/0.086*1000000/SUM(RES_hhdet_in_new!E50:E51,RES_hhdet_in_new!E54:E55))</f>
        <v>2418.3706200451361</v>
      </c>
      <c r="F49" s="157">
        <f>IF(SUM(RES_hhdet_in_tes!F50:F51,RES_hhdet_in_tes!F54:F55)=0,0,SUM(RES_hhdet_in_tes!F50:F51,RES_hhdet_in_tes!F54:F55)/0.086*1000000/SUM(RES_hhdet_in_new!F50:F51,RES_hhdet_in_new!F54:F55))</f>
        <v>2341.1150805612833</v>
      </c>
      <c r="G49" s="157">
        <f>IF(SUM(RES_hhdet_in_tes!G50:G51,RES_hhdet_in_tes!G54:G55)=0,0,SUM(RES_hhdet_in_tes!G50:G51,RES_hhdet_in_tes!G54:G55)/0.086*1000000/SUM(RES_hhdet_in_new!G50:G51,RES_hhdet_in_new!G54:G55))</f>
        <v>2330.3962257769331</v>
      </c>
      <c r="H49" s="157">
        <f>IF(SUM(RES_hhdet_in_tes!H50:H51,RES_hhdet_in_tes!H54:H55)=0,0,SUM(RES_hhdet_in_tes!H50:H51,RES_hhdet_in_tes!H54:H55)/0.086*1000000/SUM(RES_hhdet_in_new!H50:H51,RES_hhdet_in_new!H54:H55))</f>
        <v>2238.3961311616299</v>
      </c>
      <c r="I49" s="157">
        <f>IF(SUM(RES_hhdet_in_tes!I50:I51,RES_hhdet_in_tes!I54:I55)=0,0,SUM(RES_hhdet_in_tes!I50:I51,RES_hhdet_in_tes!I54:I55)/0.086*1000000/SUM(RES_hhdet_in_new!I50:I51,RES_hhdet_in_new!I54:I55))</f>
        <v>2281.3701104537204</v>
      </c>
      <c r="J49" s="157">
        <f>IF(SUM(RES_hhdet_in_tes!J50:J51,RES_hhdet_in_tes!J54:J55)=0,0,SUM(RES_hhdet_in_tes!J50:J51,RES_hhdet_in_tes!J54:J55)/0.086*1000000/SUM(RES_hhdet_in_new!J50:J51,RES_hhdet_in_new!J54:J55))</f>
        <v>2321.3241689825118</v>
      </c>
      <c r="K49" s="157">
        <f>IF(SUM(RES_hhdet_in_tes!K50:K51,RES_hhdet_in_tes!K54:K55)=0,0,SUM(RES_hhdet_in_tes!K50:K51,RES_hhdet_in_tes!K54:K55)/0.086*1000000/SUM(RES_hhdet_in_new!K50:K51,RES_hhdet_in_new!K54:K55))</f>
        <v>2281.1650890122278</v>
      </c>
      <c r="L49" s="157">
        <f>IF(SUM(RES_hhdet_in_tes!L50:L51,RES_hhdet_in_tes!L54:L55)=0,0,SUM(RES_hhdet_in_tes!L50:L51,RES_hhdet_in_tes!L54:L55)/0.086*1000000/SUM(RES_hhdet_in_new!L50:L51,RES_hhdet_in_new!L54:L55))</f>
        <v>2257.8432785994655</v>
      </c>
      <c r="M49" s="157">
        <f>IF(SUM(RES_hhdet_in_tes!M50:M51,RES_hhdet_in_tes!M54:M55)=0,0,SUM(RES_hhdet_in_tes!M50:M51,RES_hhdet_in_tes!M54:M55)/0.086*1000000/SUM(RES_hhdet_in_new!M50:M51,RES_hhdet_in_new!M54:M55))</f>
        <v>2227.8377635577781</v>
      </c>
      <c r="N49" s="157">
        <f>IF(SUM(RES_hhdet_in_tes!N50:N51,RES_hhdet_in_tes!N54:N55)=0,0,SUM(RES_hhdet_in_tes!N50:N51,RES_hhdet_in_tes!N54:N55)/0.086*1000000/SUM(RES_hhdet_in_new!N50:N51,RES_hhdet_in_new!N54:N55))</f>
        <v>2197.308688973585</v>
      </c>
      <c r="O49" s="157">
        <f>IF(SUM(RES_hhdet_in_tes!O50:O51,RES_hhdet_in_tes!O54:O55)=0,0,SUM(RES_hhdet_in_tes!O50:O51,RES_hhdet_in_tes!O54:O55)/0.086*1000000/SUM(RES_hhdet_in_new!O50:O51,RES_hhdet_in_new!O54:O55))</f>
        <v>2153.4070931404817</v>
      </c>
      <c r="P49" s="157">
        <f>IF(SUM(RES_hhdet_in_tes!P50:P51,RES_hhdet_in_tes!P54:P55)=0,0,SUM(RES_hhdet_in_tes!P50:P51,RES_hhdet_in_tes!P54:P55)/0.086*1000000/SUM(RES_hhdet_in_new!P50:P51,RES_hhdet_in_new!P54:P55))</f>
        <v>2227.3889090367111</v>
      </c>
      <c r="Q49" s="157">
        <f>IF(SUM(RES_hhdet_in_tes!Q50:Q51,RES_hhdet_in_tes!Q54:Q55)=0,0,SUM(RES_hhdet_in_tes!Q50:Q51,RES_hhdet_in_tes!Q54:Q55)/0.086*1000000/SUM(RES_hhdet_in_new!Q50:Q51,RES_hhdet_in_new!Q54:Q55))</f>
        <v>2373.977967081677</v>
      </c>
    </row>
    <row r="50" spans="1:17" ht="12" customHeight="1" x14ac:dyDescent="0.25">
      <c r="A50" s="167" t="s">
        <v>165</v>
      </c>
      <c r="B50" s="132"/>
      <c r="C50" s="132">
        <f>IF(RES_hhdet_in_tes!C50=0,0,RES_hhdet_in_tes!C50/0.086*1000000/RES_hhdet_in_new!C50)</f>
        <v>0</v>
      </c>
      <c r="D50" s="132">
        <f>IF(RES_hhdet_in_tes!D50=0,0,RES_hhdet_in_tes!D50/0.086*1000000/RES_hhdet_in_new!D50)</f>
        <v>0</v>
      </c>
      <c r="E50" s="132">
        <f>IF(RES_hhdet_in_tes!E50=0,0,RES_hhdet_in_tes!E50/0.086*1000000/RES_hhdet_in_new!E50)</f>
        <v>0</v>
      </c>
      <c r="F50" s="132">
        <f>IF(RES_hhdet_in_tes!F50=0,0,RES_hhdet_in_tes!F50/0.086*1000000/RES_hhdet_in_new!F50)</f>
        <v>0</v>
      </c>
      <c r="G50" s="132">
        <f>IF(RES_hhdet_in_tes!G50=0,0,RES_hhdet_in_tes!G50/0.086*1000000/RES_hhdet_in_new!G50)</f>
        <v>0</v>
      </c>
      <c r="H50" s="132">
        <f>IF(RES_hhdet_in_tes!H50=0,0,RES_hhdet_in_tes!H50/0.086*1000000/RES_hhdet_in_new!H50)</f>
        <v>0</v>
      </c>
      <c r="I50" s="132">
        <f>IF(RES_hhdet_in_tes!I50=0,0,RES_hhdet_in_tes!I50/0.086*1000000/RES_hhdet_in_new!I50)</f>
        <v>0</v>
      </c>
      <c r="J50" s="132">
        <f>IF(RES_hhdet_in_tes!J50=0,0,RES_hhdet_in_tes!J50/0.086*1000000/RES_hhdet_in_new!J50)</f>
        <v>0</v>
      </c>
      <c r="K50" s="132">
        <f>IF(RES_hhdet_in_tes!K50=0,0,RES_hhdet_in_tes!K50/0.086*1000000/RES_hhdet_in_new!K50)</f>
        <v>0</v>
      </c>
      <c r="L50" s="132">
        <f>IF(RES_hhdet_in_tes!L50=0,0,RES_hhdet_in_tes!L50/0.086*1000000/RES_hhdet_in_new!L50)</f>
        <v>0</v>
      </c>
      <c r="M50" s="132">
        <f>IF(RES_hhdet_in_tes!M50=0,0,RES_hhdet_in_tes!M50/0.086*1000000/RES_hhdet_in_new!M50)</f>
        <v>0</v>
      </c>
      <c r="N50" s="132">
        <f>IF(RES_hhdet_in_tes!N50=0,0,RES_hhdet_in_tes!N50/0.086*1000000/RES_hhdet_in_new!N50)</f>
        <v>0</v>
      </c>
      <c r="O50" s="132">
        <f>IF(RES_hhdet_in_tes!O50=0,0,RES_hhdet_in_tes!O50/0.086*1000000/RES_hhdet_in_new!O50)</f>
        <v>0</v>
      </c>
      <c r="P50" s="132">
        <f>IF(RES_hhdet_in_tes!P50=0,0,RES_hhdet_in_tes!P50/0.086*1000000/RES_hhdet_in_new!P50)</f>
        <v>0</v>
      </c>
      <c r="Q50" s="132">
        <f>IF(RES_hhdet_in_tes!Q50=0,0,RES_hhdet_in_tes!Q50/0.086*1000000/RES_hhdet_in_new!Q50)</f>
        <v>0</v>
      </c>
    </row>
    <row r="51" spans="1:17" ht="12" customHeight="1" x14ac:dyDescent="0.25">
      <c r="A51" s="167" t="s">
        <v>164</v>
      </c>
      <c r="B51" s="132"/>
      <c r="C51" s="132">
        <f>IF(RES_hhdet_in_tes!C51=0,0,RES_hhdet_in_tes!C51/0.086*1000000/RES_hhdet_in_new!C51)</f>
        <v>0</v>
      </c>
      <c r="D51" s="132">
        <f>IF(RES_hhdet_in_tes!D51=0,0,RES_hhdet_in_tes!D51/0.086*1000000/RES_hhdet_in_new!D51)</f>
        <v>0</v>
      </c>
      <c r="E51" s="132">
        <f>IF(RES_hhdet_in_tes!E51=0,0,RES_hhdet_in_tes!E51/0.086*1000000/RES_hhdet_in_new!E51)</f>
        <v>0</v>
      </c>
      <c r="F51" s="132">
        <f>IF(RES_hhdet_in_tes!F51=0,0,RES_hhdet_in_tes!F51/0.086*1000000/RES_hhdet_in_new!F51)</f>
        <v>0</v>
      </c>
      <c r="G51" s="132">
        <f>IF(RES_hhdet_in_tes!G51=0,0,RES_hhdet_in_tes!G51/0.086*1000000/RES_hhdet_in_new!G51)</f>
        <v>0</v>
      </c>
      <c r="H51" s="132">
        <f>IF(RES_hhdet_in_tes!H51=0,0,RES_hhdet_in_tes!H51/0.086*1000000/RES_hhdet_in_new!H51)</f>
        <v>0</v>
      </c>
      <c r="I51" s="132">
        <f>IF(RES_hhdet_in_tes!I51=0,0,RES_hhdet_in_tes!I51/0.086*1000000/RES_hhdet_in_new!I51)</f>
        <v>0</v>
      </c>
      <c r="J51" s="132">
        <f>IF(RES_hhdet_in_tes!J51=0,0,RES_hhdet_in_tes!J51/0.086*1000000/RES_hhdet_in_new!J51)</f>
        <v>0</v>
      </c>
      <c r="K51" s="132">
        <f>IF(RES_hhdet_in_tes!K51=0,0,RES_hhdet_in_tes!K51/0.086*1000000/RES_hhdet_in_new!K51)</f>
        <v>0</v>
      </c>
      <c r="L51" s="132">
        <f>IF(RES_hhdet_in_tes!L51=0,0,RES_hhdet_in_tes!L51/0.086*1000000/RES_hhdet_in_new!L51)</f>
        <v>0</v>
      </c>
      <c r="M51" s="132">
        <f>IF(RES_hhdet_in_tes!M51=0,0,RES_hhdet_in_tes!M51/0.086*1000000/RES_hhdet_in_new!M51)</f>
        <v>0</v>
      </c>
      <c r="N51" s="132">
        <f>IF(RES_hhdet_in_tes!N51=0,0,RES_hhdet_in_tes!N51/0.086*1000000/RES_hhdet_in_new!N51)</f>
        <v>0</v>
      </c>
      <c r="O51" s="132">
        <f>IF(RES_hhdet_in_tes!O51=0,0,RES_hhdet_in_tes!O51/0.086*1000000/RES_hhdet_in_new!O51)</f>
        <v>0</v>
      </c>
      <c r="P51" s="132">
        <f>IF(RES_hhdet_in_tes!P51=0,0,RES_hhdet_in_tes!P51/0.086*1000000/RES_hhdet_in_new!P51)</f>
        <v>0</v>
      </c>
      <c r="Q51" s="132">
        <f>IF(RES_hhdet_in_tes!Q51=0,0,RES_hhdet_in_tes!Q51/0.086*1000000/RES_hhdet_in_new!Q51)</f>
        <v>0</v>
      </c>
    </row>
    <row r="52" spans="1:17" ht="12" customHeight="1" x14ac:dyDescent="0.25">
      <c r="A52" s="166" t="s">
        <v>163</v>
      </c>
      <c r="B52" s="165"/>
      <c r="C52" s="165">
        <f>IF(RES_hhdet_in_tes!C52=0,0,RES_hhdet_in_tes!C52/0.086*1000000/RES_hhdet_in_new!C51)</f>
        <v>0</v>
      </c>
      <c r="D52" s="165">
        <f>IF(RES_hhdet_in_tes!D52=0,0,RES_hhdet_in_tes!D52/0.086*1000000/RES_hhdet_in_new!D51)</f>
        <v>0</v>
      </c>
      <c r="E52" s="165">
        <f>IF(RES_hhdet_in_tes!E52=0,0,RES_hhdet_in_tes!E52/0.086*1000000/RES_hhdet_in_new!E51)</f>
        <v>0</v>
      </c>
      <c r="F52" s="165">
        <f>IF(RES_hhdet_in_tes!F52=0,0,RES_hhdet_in_tes!F52/0.086*1000000/RES_hhdet_in_new!F51)</f>
        <v>0</v>
      </c>
      <c r="G52" s="165">
        <f>IF(RES_hhdet_in_tes!G52=0,0,RES_hhdet_in_tes!G52/0.086*1000000/RES_hhdet_in_new!G51)</f>
        <v>0</v>
      </c>
      <c r="H52" s="165">
        <f>IF(RES_hhdet_in_tes!H52=0,0,RES_hhdet_in_tes!H52/0.086*1000000/RES_hhdet_in_new!H51)</f>
        <v>0</v>
      </c>
      <c r="I52" s="165">
        <f>IF(RES_hhdet_in_tes!I52=0,0,RES_hhdet_in_tes!I52/0.086*1000000/RES_hhdet_in_new!I51)</f>
        <v>0</v>
      </c>
      <c r="J52" s="165">
        <f>IF(RES_hhdet_in_tes!J52=0,0,RES_hhdet_in_tes!J52/0.086*1000000/RES_hhdet_in_new!J51)</f>
        <v>0</v>
      </c>
      <c r="K52" s="165">
        <f>IF(RES_hhdet_in_tes!K52=0,0,RES_hhdet_in_tes!K52/0.086*1000000/RES_hhdet_in_new!K51)</f>
        <v>0</v>
      </c>
      <c r="L52" s="165">
        <f>IF(RES_hhdet_in_tes!L52=0,0,RES_hhdet_in_tes!L52/0.086*1000000/RES_hhdet_in_new!L51)</f>
        <v>0</v>
      </c>
      <c r="M52" s="165">
        <f>IF(RES_hhdet_in_tes!M52=0,0,RES_hhdet_in_tes!M52/0.086*1000000/RES_hhdet_in_new!M51)</f>
        <v>0</v>
      </c>
      <c r="N52" s="165">
        <f>IF(RES_hhdet_in_tes!N52=0,0,RES_hhdet_in_tes!N52/0.086*1000000/RES_hhdet_in_new!N51)</f>
        <v>0</v>
      </c>
      <c r="O52" s="165">
        <f>IF(RES_hhdet_in_tes!O52=0,0,RES_hhdet_in_tes!O52/0.086*1000000/RES_hhdet_in_new!O51)</f>
        <v>0</v>
      </c>
      <c r="P52" s="165">
        <f>IF(RES_hhdet_in_tes!P52=0,0,RES_hhdet_in_tes!P52/0.086*1000000/RES_hhdet_in_new!P51)</f>
        <v>0</v>
      </c>
      <c r="Q52" s="165">
        <f>IF(RES_hhdet_in_tes!Q52=0,0,RES_hhdet_in_tes!Q52/0.086*1000000/RES_hhdet_in_new!Q51)</f>
        <v>0</v>
      </c>
    </row>
    <row r="53" spans="1:17" ht="12" customHeight="1" x14ac:dyDescent="0.25">
      <c r="A53" s="147" t="s">
        <v>59</v>
      </c>
      <c r="B53" s="164"/>
      <c r="C53" s="164">
        <f>IF(RES_hhdet_in_tes!C53=0,0,RES_hhdet_in_tes!C53/0.086*1000000/RES_hhdet_in_new!C51)</f>
        <v>0</v>
      </c>
      <c r="D53" s="164">
        <f>IF(RES_hhdet_in_tes!D53=0,0,RES_hhdet_in_tes!D53/0.086*1000000/RES_hhdet_in_new!D51)</f>
        <v>0</v>
      </c>
      <c r="E53" s="164">
        <f>IF(RES_hhdet_in_tes!E53=0,0,RES_hhdet_in_tes!E53/0.086*1000000/RES_hhdet_in_new!E51)</f>
        <v>0</v>
      </c>
      <c r="F53" s="164">
        <f>IF(RES_hhdet_in_tes!F53=0,0,RES_hhdet_in_tes!F53/0.086*1000000/RES_hhdet_in_new!F51)</f>
        <v>0</v>
      </c>
      <c r="G53" s="164">
        <f>IF(RES_hhdet_in_tes!G53=0,0,RES_hhdet_in_tes!G53/0.086*1000000/RES_hhdet_in_new!G51)</f>
        <v>0</v>
      </c>
      <c r="H53" s="164">
        <f>IF(RES_hhdet_in_tes!H53=0,0,RES_hhdet_in_tes!H53/0.086*1000000/RES_hhdet_in_new!H51)</f>
        <v>0</v>
      </c>
      <c r="I53" s="164">
        <f>IF(RES_hhdet_in_tes!I53=0,0,RES_hhdet_in_tes!I53/0.086*1000000/RES_hhdet_in_new!I51)</f>
        <v>0</v>
      </c>
      <c r="J53" s="164">
        <f>IF(RES_hhdet_in_tes!J53=0,0,RES_hhdet_in_tes!J53/0.086*1000000/RES_hhdet_in_new!J51)</f>
        <v>0</v>
      </c>
      <c r="K53" s="164">
        <f>IF(RES_hhdet_in_tes!K53=0,0,RES_hhdet_in_tes!K53/0.086*1000000/RES_hhdet_in_new!K51)</f>
        <v>0</v>
      </c>
      <c r="L53" s="164">
        <f>IF(RES_hhdet_in_tes!L53=0,0,RES_hhdet_in_tes!L53/0.086*1000000/RES_hhdet_in_new!L51)</f>
        <v>0</v>
      </c>
      <c r="M53" s="164">
        <f>IF(RES_hhdet_in_tes!M53=0,0,RES_hhdet_in_tes!M53/0.086*1000000/RES_hhdet_in_new!M51)</f>
        <v>0</v>
      </c>
      <c r="N53" s="164">
        <f>IF(RES_hhdet_in_tes!N53=0,0,RES_hhdet_in_tes!N53/0.086*1000000/RES_hhdet_in_new!N51)</f>
        <v>0</v>
      </c>
      <c r="O53" s="164">
        <f>IF(RES_hhdet_in_tes!O53=0,0,RES_hhdet_in_tes!O53/0.086*1000000/RES_hhdet_in_new!O51)</f>
        <v>0</v>
      </c>
      <c r="P53" s="164">
        <f>IF(RES_hhdet_in_tes!P53=0,0,RES_hhdet_in_tes!P53/0.086*1000000/RES_hhdet_in_new!P51)</f>
        <v>0</v>
      </c>
      <c r="Q53" s="164">
        <f>IF(RES_hhdet_in_tes!Q53=0,0,RES_hhdet_in_tes!Q53/0.086*1000000/RES_hhdet_in_new!Q51)</f>
        <v>0</v>
      </c>
    </row>
    <row r="54" spans="1:17" ht="12" customHeight="1" x14ac:dyDescent="0.25">
      <c r="A54" s="163" t="s">
        <v>142</v>
      </c>
      <c r="B54" s="162"/>
      <c r="C54" s="162">
        <f>IF(RES_hhdet_in_tes!C54=0,0,RES_hhdet_in_tes!C54/0.086*1000000/RES_hhdet_in_new!C54)</f>
        <v>2354.8693778857905</v>
      </c>
      <c r="D54" s="162">
        <f>IF(RES_hhdet_in_tes!D54=0,0,RES_hhdet_in_tes!D54/0.086*1000000/RES_hhdet_in_new!D54)</f>
        <v>2445.7760234081093</v>
      </c>
      <c r="E54" s="162">
        <f>IF(RES_hhdet_in_tes!E54=0,0,RES_hhdet_in_tes!E54/0.086*1000000/RES_hhdet_in_new!E54)</f>
        <v>2516.772664745195</v>
      </c>
      <c r="F54" s="162">
        <f>IF(RES_hhdet_in_tes!F54=0,0,RES_hhdet_in_tes!F54/0.086*1000000/RES_hhdet_in_new!F54)</f>
        <v>0</v>
      </c>
      <c r="G54" s="162">
        <f>IF(RES_hhdet_in_tes!G54=0,0,RES_hhdet_in_tes!G54/0.086*1000000/RES_hhdet_in_new!G54)</f>
        <v>2405.7039106386296</v>
      </c>
      <c r="H54" s="162">
        <f>IF(RES_hhdet_in_tes!H54=0,0,RES_hhdet_in_tes!H54/0.086*1000000/RES_hhdet_in_new!H54)</f>
        <v>2365.9919271701106</v>
      </c>
      <c r="I54" s="162">
        <f>IF(RES_hhdet_in_tes!I54=0,0,RES_hhdet_in_tes!I54/0.086*1000000/RES_hhdet_in_new!I54)</f>
        <v>0</v>
      </c>
      <c r="J54" s="162">
        <f>IF(RES_hhdet_in_tes!J54=0,0,RES_hhdet_in_tes!J54/0.086*1000000/RES_hhdet_in_new!J54)</f>
        <v>2950.7354672862398</v>
      </c>
      <c r="K54" s="162">
        <f>IF(RES_hhdet_in_tes!K54=0,0,RES_hhdet_in_tes!K54/0.086*1000000/RES_hhdet_in_new!K54)</f>
        <v>2900.6612905170723</v>
      </c>
      <c r="L54" s="162">
        <f>IF(RES_hhdet_in_tes!L54=0,0,RES_hhdet_in_tes!L54/0.086*1000000/RES_hhdet_in_new!L54)</f>
        <v>3042.3903215977721</v>
      </c>
      <c r="M54" s="162">
        <f>IF(RES_hhdet_in_tes!M54=0,0,RES_hhdet_in_tes!M54/0.086*1000000/RES_hhdet_in_new!M54)</f>
        <v>3000.5769466548472</v>
      </c>
      <c r="N54" s="162">
        <f>IF(RES_hhdet_in_tes!N54=0,0,RES_hhdet_in_tes!N54/0.086*1000000/RES_hhdet_in_new!N54)</f>
        <v>2838.5997937881739</v>
      </c>
      <c r="O54" s="162">
        <f>IF(RES_hhdet_in_tes!O54=0,0,RES_hhdet_in_tes!O54/0.086*1000000/RES_hhdet_in_new!O54)</f>
        <v>2782.9602001351609</v>
      </c>
      <c r="P54" s="162">
        <f>IF(RES_hhdet_in_tes!P54=0,0,RES_hhdet_in_tes!P54/0.086*1000000/RES_hhdet_in_new!P54)</f>
        <v>2703.299105311351</v>
      </c>
      <c r="Q54" s="162">
        <f>IF(RES_hhdet_in_tes!Q54=0,0,RES_hhdet_in_tes!Q54/0.086*1000000/RES_hhdet_in_new!Q54)</f>
        <v>2829.0060085705368</v>
      </c>
    </row>
    <row r="55" spans="1:17" ht="12" customHeight="1" x14ac:dyDescent="0.25">
      <c r="A55" s="161" t="s">
        <v>141</v>
      </c>
      <c r="B55" s="160"/>
      <c r="C55" s="160">
        <f>IF(RES_hhdet_in_tes!C55=0,0,RES_hhdet_in_tes!C55/0.086*1000000/RES_hhdet_in_new!C55)</f>
        <v>2310.3250219083179</v>
      </c>
      <c r="D55" s="160">
        <f>IF(RES_hhdet_in_tes!D55=0,0,RES_hhdet_in_tes!D55/0.086*1000000/RES_hhdet_in_new!D55)</f>
        <v>2383.3042004879749</v>
      </c>
      <c r="E55" s="160">
        <f>IF(RES_hhdet_in_tes!E55=0,0,RES_hhdet_in_tes!E55/0.086*1000000/RES_hhdet_in_new!E55)</f>
        <v>2388.7578241527508</v>
      </c>
      <c r="F55" s="160">
        <f>IF(RES_hhdet_in_tes!F55=0,0,RES_hhdet_in_tes!F55/0.086*1000000/RES_hhdet_in_new!F55)</f>
        <v>2341.1150805612833</v>
      </c>
      <c r="G55" s="160">
        <f>IF(RES_hhdet_in_tes!G55=0,0,RES_hhdet_in_tes!G55/0.086*1000000/RES_hhdet_in_new!G55)</f>
        <v>2313.1479365552045</v>
      </c>
      <c r="H55" s="160">
        <f>IF(RES_hhdet_in_tes!H55=0,0,RES_hhdet_in_tes!H55/0.086*1000000/RES_hhdet_in_new!H55)</f>
        <v>2208.8776677981905</v>
      </c>
      <c r="I55" s="160">
        <f>IF(RES_hhdet_in_tes!I55=0,0,RES_hhdet_in_tes!I55/0.086*1000000/RES_hhdet_in_new!I55)</f>
        <v>2281.3701104537204</v>
      </c>
      <c r="J55" s="160">
        <f>IF(RES_hhdet_in_tes!J55=0,0,RES_hhdet_in_tes!J55/0.086*1000000/RES_hhdet_in_new!J55)</f>
        <v>2257.6482374790353</v>
      </c>
      <c r="K55" s="160">
        <f>IF(RES_hhdet_in_tes!K55=0,0,RES_hhdet_in_tes!K55/0.086*1000000/RES_hhdet_in_new!K55)</f>
        <v>2253.6315143420493</v>
      </c>
      <c r="L55" s="160">
        <f>IF(RES_hhdet_in_tes!L55=0,0,RES_hhdet_in_tes!L55/0.086*1000000/RES_hhdet_in_new!L55)</f>
        <v>2232.9807190732058</v>
      </c>
      <c r="M55" s="160">
        <f>IF(RES_hhdet_in_tes!M55=0,0,RES_hhdet_in_tes!M55/0.086*1000000/RES_hhdet_in_new!M55)</f>
        <v>2221.808794519086</v>
      </c>
      <c r="N55" s="160">
        <f>IF(RES_hhdet_in_tes!N55=0,0,RES_hhdet_in_tes!N55/0.086*1000000/RES_hhdet_in_new!N55)</f>
        <v>2187.5805438786251</v>
      </c>
      <c r="O55" s="160">
        <f>IF(RES_hhdet_in_tes!O55=0,0,RES_hhdet_in_tes!O55/0.086*1000000/RES_hhdet_in_new!O55)</f>
        <v>2150.3014162803288</v>
      </c>
      <c r="P55" s="160">
        <f>IF(RES_hhdet_in_tes!P55=0,0,RES_hhdet_in_tes!P55/0.086*1000000/RES_hhdet_in_new!P55)</f>
        <v>2218.8062516882055</v>
      </c>
      <c r="Q55" s="160">
        <f>IF(RES_hhdet_in_tes!Q55=0,0,RES_hhdet_in_tes!Q55/0.086*1000000/RES_hhdet_in_new!Q55)</f>
        <v>2370.882123589919</v>
      </c>
    </row>
    <row r="56" spans="1:17" ht="12" customHeight="1" x14ac:dyDescent="0.25">
      <c r="A56" s="148" t="s">
        <v>60</v>
      </c>
      <c r="B56" s="156"/>
      <c r="C56" s="156">
        <f>IF(RES_hhdet_in_tes!C56=0,0,RES_hhdet_in_tes!C56/0.086*1000000/RES_hhdet_in_new!C55)</f>
        <v>23.596826855157616</v>
      </c>
      <c r="D56" s="156">
        <f>IF(RES_hhdet_in_tes!D56=0,0,RES_hhdet_in_tes!D56/0.086*1000000/RES_hhdet_in_new!D55)</f>
        <v>49.086004150230728</v>
      </c>
      <c r="E56" s="156">
        <f>IF(RES_hhdet_in_tes!E56=0,0,RES_hhdet_in_tes!E56/0.086*1000000/RES_hhdet_in_new!E55)</f>
        <v>50.525729276789548</v>
      </c>
      <c r="F56" s="156">
        <f>IF(RES_hhdet_in_tes!F56=0,0,RES_hhdet_in_tes!F56/0.086*1000000/RES_hhdet_in_new!F55)</f>
        <v>49.826683964304571</v>
      </c>
      <c r="G56" s="156">
        <f>IF(RES_hhdet_in_tes!G56=0,0,RES_hhdet_in_tes!G56/0.086*1000000/RES_hhdet_in_new!G55)</f>
        <v>289.35823822732743</v>
      </c>
      <c r="H56" s="156">
        <f>IF(RES_hhdet_in_tes!H56=0,0,RES_hhdet_in_tes!H56/0.086*1000000/RES_hhdet_in_new!H55)</f>
        <v>106.80408182805509</v>
      </c>
      <c r="I56" s="156">
        <f>IF(RES_hhdet_in_tes!I56=0,0,RES_hhdet_in_tes!I56/0.086*1000000/RES_hhdet_in_new!I55)</f>
        <v>57.093704125495812</v>
      </c>
      <c r="J56" s="156">
        <f>IF(RES_hhdet_in_tes!J56=0,0,RES_hhdet_in_tes!J56/0.086*1000000/RES_hhdet_in_new!J55)</f>
        <v>58.164257985899177</v>
      </c>
      <c r="K56" s="156">
        <f>IF(RES_hhdet_in_tes!K56=0,0,RES_hhdet_in_tes!K56/0.086*1000000/RES_hhdet_in_new!K55)</f>
        <v>57.853303314580721</v>
      </c>
      <c r="L56" s="156">
        <f>IF(RES_hhdet_in_tes!L56=0,0,RES_hhdet_in_tes!L56/0.086*1000000/RES_hhdet_in_new!L55)</f>
        <v>60.411450826166949</v>
      </c>
      <c r="M56" s="156">
        <f>IF(RES_hhdet_in_tes!M56=0,0,RES_hhdet_in_tes!M56/0.086*1000000/RES_hhdet_in_new!M55)</f>
        <v>59.826183963963153</v>
      </c>
      <c r="N56" s="156">
        <f>IF(RES_hhdet_in_tes!N56=0,0,RES_hhdet_in_tes!N56/0.086*1000000/RES_hhdet_in_new!N55)</f>
        <v>56.373739133279869</v>
      </c>
      <c r="O56" s="156">
        <f>IF(RES_hhdet_in_tes!O56=0,0,RES_hhdet_in_tes!O56/0.086*1000000/RES_hhdet_in_new!O55)</f>
        <v>54.826597844254593</v>
      </c>
      <c r="P56" s="156">
        <f>IF(RES_hhdet_in_tes!P56=0,0,RES_hhdet_in_tes!P56/0.086*1000000/RES_hhdet_in_new!P55)</f>
        <v>93.478959562094815</v>
      </c>
      <c r="Q56" s="156">
        <f>IF(RES_hhdet_in_tes!Q56=0,0,RES_hhdet_in_tes!Q56/0.086*1000000/RES_hhdet_in_new!Q55)</f>
        <v>236.18306659820286</v>
      </c>
    </row>
    <row r="57" spans="1:17" ht="12" customHeight="1" x14ac:dyDescent="0.25">
      <c r="A57" s="148" t="s">
        <v>59</v>
      </c>
      <c r="B57" s="156"/>
      <c r="C57" s="156">
        <f>IF(RES_hhdet_in_tes!C57=0,0,RES_hhdet_in_tes!C57/0.086*1000000/RES_hhdet_in_new!C55)</f>
        <v>2286.7281950531601</v>
      </c>
      <c r="D57" s="156">
        <f>IF(RES_hhdet_in_tes!D57=0,0,RES_hhdet_in_tes!D57/0.086*1000000/RES_hhdet_in_new!D55)</f>
        <v>2334.2181963377443</v>
      </c>
      <c r="E57" s="156">
        <f>IF(RES_hhdet_in_tes!E57=0,0,RES_hhdet_in_tes!E57/0.086*1000000/RES_hhdet_in_new!E55)</f>
        <v>2338.2320948759611</v>
      </c>
      <c r="F57" s="156">
        <f>IF(RES_hhdet_in_tes!F57=0,0,RES_hhdet_in_tes!F57/0.086*1000000/RES_hhdet_in_new!F55)</f>
        <v>2291.2883965969795</v>
      </c>
      <c r="G57" s="156">
        <f>IF(RES_hhdet_in_tes!G57=0,0,RES_hhdet_in_tes!G57/0.086*1000000/RES_hhdet_in_new!G55)</f>
        <v>2023.7896983278772</v>
      </c>
      <c r="H57" s="156">
        <f>IF(RES_hhdet_in_tes!H57=0,0,RES_hhdet_in_tes!H57/0.086*1000000/RES_hhdet_in_new!H55)</f>
        <v>2102.0735859701358</v>
      </c>
      <c r="I57" s="156">
        <f>IF(RES_hhdet_in_tes!I57=0,0,RES_hhdet_in_tes!I57/0.086*1000000/RES_hhdet_in_new!I55)</f>
        <v>2224.2764063282243</v>
      </c>
      <c r="J57" s="156">
        <f>IF(RES_hhdet_in_tes!J57=0,0,RES_hhdet_in_tes!J57/0.086*1000000/RES_hhdet_in_new!J55)</f>
        <v>2199.4839794931358</v>
      </c>
      <c r="K57" s="156">
        <f>IF(RES_hhdet_in_tes!K57=0,0,RES_hhdet_in_tes!K57/0.086*1000000/RES_hhdet_in_new!K55)</f>
        <v>2195.7782110274688</v>
      </c>
      <c r="L57" s="156">
        <f>IF(RES_hhdet_in_tes!L57=0,0,RES_hhdet_in_tes!L57/0.086*1000000/RES_hhdet_in_new!L55)</f>
        <v>2172.569268247039</v>
      </c>
      <c r="M57" s="156">
        <f>IF(RES_hhdet_in_tes!M57=0,0,RES_hhdet_in_tes!M57/0.086*1000000/RES_hhdet_in_new!M55)</f>
        <v>2161.9826105551228</v>
      </c>
      <c r="N57" s="156">
        <f>IF(RES_hhdet_in_tes!N57=0,0,RES_hhdet_in_tes!N57/0.086*1000000/RES_hhdet_in_new!N55)</f>
        <v>2131.2068047453449</v>
      </c>
      <c r="O57" s="156">
        <f>IF(RES_hhdet_in_tes!O57=0,0,RES_hhdet_in_tes!O57/0.086*1000000/RES_hhdet_in_new!O55)</f>
        <v>2095.4748184360747</v>
      </c>
      <c r="P57" s="156">
        <f>IF(RES_hhdet_in_tes!P57=0,0,RES_hhdet_in_tes!P57/0.086*1000000/RES_hhdet_in_new!P55)</f>
        <v>2125.3272921261105</v>
      </c>
      <c r="Q57" s="156">
        <f>IF(RES_hhdet_in_tes!Q57=0,0,RES_hhdet_in_tes!Q57/0.086*1000000/RES_hhdet_in_new!Q55)</f>
        <v>2134.6990569917152</v>
      </c>
    </row>
    <row r="58" spans="1:17" ht="12" customHeight="1" x14ac:dyDescent="0.25">
      <c r="A58" s="158" t="s">
        <v>62</v>
      </c>
      <c r="B58" s="157"/>
      <c r="C58" s="157">
        <f>IF(SUM(RES_hhdet_in_tes!C59:C60)=0,0,SUM(RES_hhdet_in_tes!C59:C60)/0.086*1000000/SUM(RES_hhdet_in_new!C59:C60))</f>
        <v>813.01507579627173</v>
      </c>
      <c r="D58" s="157">
        <f>IF(SUM(RES_hhdet_in_tes!D59:D60)=0,0,SUM(RES_hhdet_in_tes!D59:D60)/0.086*1000000/SUM(RES_hhdet_in_new!D59:D60))</f>
        <v>820.99258924911237</v>
      </c>
      <c r="E58" s="157">
        <f>IF(SUM(RES_hhdet_in_tes!E59:E60)=0,0,SUM(RES_hhdet_in_tes!E59:E60)/0.086*1000000/SUM(RES_hhdet_in_new!E59:E60))</f>
        <v>967.05807283233321</v>
      </c>
      <c r="F58" s="157">
        <f>IF(SUM(RES_hhdet_in_tes!F59:F60)=0,0,SUM(RES_hhdet_in_tes!F59:F60)/0.086*1000000/SUM(RES_hhdet_in_new!F59:F60))</f>
        <v>978.4743652343742</v>
      </c>
      <c r="G58" s="157">
        <f>IF(SUM(RES_hhdet_in_tes!G59:G60)=0,0,SUM(RES_hhdet_in_tes!G59:G60)/0.086*1000000/SUM(RES_hhdet_in_new!G59:G60))</f>
        <v>948.65166729152395</v>
      </c>
      <c r="H58" s="157">
        <f>IF(SUM(RES_hhdet_in_tes!H59:H60)=0,0,SUM(RES_hhdet_in_tes!H59:H60)/0.086*1000000/SUM(RES_hhdet_in_new!H59:H60))</f>
        <v>1051.0712890690349</v>
      </c>
      <c r="I58" s="157">
        <f>IF(SUM(RES_hhdet_in_tes!I59:I60)=0,0,SUM(RES_hhdet_in_tes!I59:I60)/0.086*1000000/SUM(RES_hhdet_in_new!I59:I60))</f>
        <v>1144.8114243544915</v>
      </c>
      <c r="J58" s="157">
        <f>IF(SUM(RES_hhdet_in_tes!J59:J60)=0,0,SUM(RES_hhdet_in_tes!J59:J60)/0.086*1000000/SUM(RES_hhdet_in_new!J59:J60))</f>
        <v>1125.4740658392993</v>
      </c>
      <c r="K58" s="157">
        <f>IF(SUM(RES_hhdet_in_tes!K59:K60)=0,0,SUM(RES_hhdet_in_tes!K59:K60)/0.086*1000000/SUM(RES_hhdet_in_new!K59:K60))</f>
        <v>1147.1616490545532</v>
      </c>
      <c r="L58" s="157">
        <f>IF(SUM(RES_hhdet_in_tes!L59:L60)=0,0,SUM(RES_hhdet_in_tes!L59:L60)/0.086*1000000/SUM(RES_hhdet_in_new!L59:L60))</f>
        <v>1201.4155828510102</v>
      </c>
      <c r="M58" s="157">
        <f>IF(SUM(RES_hhdet_in_tes!M59:M60)=0,0,SUM(RES_hhdet_in_tes!M59:M60)/0.086*1000000/SUM(RES_hhdet_in_new!M59:M60))</f>
        <v>1204.1610948666278</v>
      </c>
      <c r="N58" s="157">
        <f>IF(SUM(RES_hhdet_in_tes!N59:N60)=0,0,SUM(RES_hhdet_in_tes!N59:N60)/0.086*1000000/SUM(RES_hhdet_in_new!N59:N60))</f>
        <v>1145.129184339178</v>
      </c>
      <c r="O58" s="157">
        <f>IF(SUM(RES_hhdet_in_tes!O59:O60)=0,0,SUM(RES_hhdet_in_tes!O59:O60)/0.086*1000000/SUM(RES_hhdet_in_new!O59:O60))</f>
        <v>1042.49361814185</v>
      </c>
      <c r="P58" s="157">
        <f>IF(SUM(RES_hhdet_in_tes!P59:P60)=0,0,SUM(RES_hhdet_in_tes!P59:P60)/0.086*1000000/SUM(RES_hhdet_in_new!P59:P60))</f>
        <v>999.18913050382901</v>
      </c>
      <c r="Q58" s="157">
        <f>IF(SUM(RES_hhdet_in_tes!Q59:Q60)=0,0,SUM(RES_hhdet_in_tes!Q59:Q60)/0.086*1000000/SUM(RES_hhdet_in_new!Q59:Q60))</f>
        <v>1054.6398879588003</v>
      </c>
    </row>
    <row r="59" spans="1:17" ht="12" customHeight="1" x14ac:dyDescent="0.25">
      <c r="A59" s="23" t="s">
        <v>57</v>
      </c>
      <c r="B59" s="156"/>
      <c r="C59" s="156">
        <f>IF(RES_hhdet_in_tes!C59=0,0,RES_hhdet_in_tes!C59/0.086*1000000/RES_hhdet_in_new!C59)</f>
        <v>0</v>
      </c>
      <c r="D59" s="156">
        <f>IF(RES_hhdet_in_tes!D59=0,0,RES_hhdet_in_tes!D59/0.086*1000000/RES_hhdet_in_new!D59)</f>
        <v>0</v>
      </c>
      <c r="E59" s="156">
        <f>IF(RES_hhdet_in_tes!E59=0,0,RES_hhdet_in_tes!E59/0.086*1000000/RES_hhdet_in_new!E59)</f>
        <v>0</v>
      </c>
      <c r="F59" s="156">
        <f>IF(RES_hhdet_in_tes!F59=0,0,RES_hhdet_in_tes!F59/0.086*1000000/RES_hhdet_in_new!F59)</f>
        <v>0</v>
      </c>
      <c r="G59" s="156">
        <f>IF(RES_hhdet_in_tes!G59=0,0,RES_hhdet_in_tes!G59/0.086*1000000/RES_hhdet_in_new!G59)</f>
        <v>0</v>
      </c>
      <c r="H59" s="156">
        <f>IF(RES_hhdet_in_tes!H59=0,0,RES_hhdet_in_tes!H59/0.086*1000000/RES_hhdet_in_new!H59)</f>
        <v>0</v>
      </c>
      <c r="I59" s="156">
        <f>IF(RES_hhdet_in_tes!I59=0,0,RES_hhdet_in_tes!I59/0.086*1000000/RES_hhdet_in_new!I59)</f>
        <v>0</v>
      </c>
      <c r="J59" s="156">
        <f>IF(RES_hhdet_in_tes!J59=0,0,RES_hhdet_in_tes!J59/0.086*1000000/RES_hhdet_in_new!J59)</f>
        <v>0</v>
      </c>
      <c r="K59" s="156">
        <f>IF(RES_hhdet_in_tes!K59=0,0,RES_hhdet_in_tes!K59/0.086*1000000/RES_hhdet_in_new!K59)</f>
        <v>0</v>
      </c>
      <c r="L59" s="156">
        <f>IF(RES_hhdet_in_tes!L59=0,0,RES_hhdet_in_tes!L59/0.086*1000000/RES_hhdet_in_new!L59)</f>
        <v>0</v>
      </c>
      <c r="M59" s="156">
        <f>IF(RES_hhdet_in_tes!M59=0,0,RES_hhdet_in_tes!M59/0.086*1000000/RES_hhdet_in_new!M59)</f>
        <v>0</v>
      </c>
      <c r="N59" s="156">
        <f>IF(RES_hhdet_in_tes!N59=0,0,RES_hhdet_in_tes!N59/0.086*1000000/RES_hhdet_in_new!N59)</f>
        <v>0</v>
      </c>
      <c r="O59" s="156">
        <f>IF(RES_hhdet_in_tes!O59=0,0,RES_hhdet_in_tes!O59/0.086*1000000/RES_hhdet_in_new!O59)</f>
        <v>0</v>
      </c>
      <c r="P59" s="156">
        <f>IF(RES_hhdet_in_tes!P59=0,0,RES_hhdet_in_tes!P59/0.086*1000000/RES_hhdet_in_new!P59)</f>
        <v>0</v>
      </c>
      <c r="Q59" s="156">
        <f>IF(RES_hhdet_in_tes!Q59=0,0,RES_hhdet_in_tes!Q59/0.086*1000000/RES_hhdet_in_new!Q59)</f>
        <v>0</v>
      </c>
    </row>
    <row r="60" spans="1:17" ht="12" customHeight="1" x14ac:dyDescent="0.25">
      <c r="A60" s="29" t="s">
        <v>140</v>
      </c>
      <c r="B60" s="57"/>
      <c r="C60" s="57">
        <f>IF(RES_hhdet_in_tes!C60=0,0,RES_hhdet_in_tes!C60/0.086*1000000/RES_hhdet_in_new!C60)</f>
        <v>813.01507579627173</v>
      </c>
      <c r="D60" s="57">
        <f>IF(RES_hhdet_in_tes!D60=0,0,RES_hhdet_in_tes!D60/0.086*1000000/RES_hhdet_in_new!D60)</f>
        <v>820.99258924911237</v>
      </c>
      <c r="E60" s="57">
        <f>IF(RES_hhdet_in_tes!E60=0,0,RES_hhdet_in_tes!E60/0.086*1000000/RES_hhdet_in_new!E60)</f>
        <v>967.05807283233321</v>
      </c>
      <c r="F60" s="57">
        <f>IF(RES_hhdet_in_tes!F60=0,0,RES_hhdet_in_tes!F60/0.086*1000000/RES_hhdet_in_new!F60)</f>
        <v>978.4743652343742</v>
      </c>
      <c r="G60" s="57">
        <f>IF(RES_hhdet_in_tes!G60=0,0,RES_hhdet_in_tes!G60/0.086*1000000/RES_hhdet_in_new!G60)</f>
        <v>948.65166729152395</v>
      </c>
      <c r="H60" s="57">
        <f>IF(RES_hhdet_in_tes!H60=0,0,RES_hhdet_in_tes!H60/0.086*1000000/RES_hhdet_in_new!H60)</f>
        <v>1051.0712890690349</v>
      </c>
      <c r="I60" s="57">
        <f>IF(RES_hhdet_in_tes!I60=0,0,RES_hhdet_in_tes!I60/0.086*1000000/RES_hhdet_in_new!I60)</f>
        <v>1144.8114243544915</v>
      </c>
      <c r="J60" s="57">
        <f>IF(RES_hhdet_in_tes!J60=0,0,RES_hhdet_in_tes!J60/0.086*1000000/RES_hhdet_in_new!J60)</f>
        <v>1125.4740658392993</v>
      </c>
      <c r="K60" s="57">
        <f>IF(RES_hhdet_in_tes!K60=0,0,RES_hhdet_in_tes!K60/0.086*1000000/RES_hhdet_in_new!K60)</f>
        <v>1147.1616490545532</v>
      </c>
      <c r="L60" s="57">
        <f>IF(RES_hhdet_in_tes!L60=0,0,RES_hhdet_in_tes!L60/0.086*1000000/RES_hhdet_in_new!L60)</f>
        <v>1201.4155828510102</v>
      </c>
      <c r="M60" s="57">
        <f>IF(RES_hhdet_in_tes!M60=0,0,RES_hhdet_in_tes!M60/0.086*1000000/RES_hhdet_in_new!M60)</f>
        <v>1204.1610948666278</v>
      </c>
      <c r="N60" s="57">
        <f>IF(RES_hhdet_in_tes!N60=0,0,RES_hhdet_in_tes!N60/0.086*1000000/RES_hhdet_in_new!N60)</f>
        <v>1145.129184339178</v>
      </c>
      <c r="O60" s="57">
        <f>IF(RES_hhdet_in_tes!O60=0,0,RES_hhdet_in_tes!O60/0.086*1000000/RES_hhdet_in_new!O60)</f>
        <v>1042.49361814185</v>
      </c>
      <c r="P60" s="57">
        <f>IF(RES_hhdet_in_tes!P60=0,0,RES_hhdet_in_tes!P60/0.086*1000000/RES_hhdet_in_new!P60)</f>
        <v>999.18913050382901</v>
      </c>
      <c r="Q60" s="57">
        <f>IF(RES_hhdet_in_tes!Q60=0,0,RES_hhdet_in_tes!Q60/0.086*1000000/RES_hhdet_in_new!Q60)</f>
        <v>1054.6398879588003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51">SUM(C63,C66,C68,C77)</f>
        <v>0</v>
      </c>
      <c r="D62" s="168">
        <f t="shared" ref="D62" si="52">SUM(D63,D66,D68,D77)</f>
        <v>0</v>
      </c>
      <c r="E62" s="168">
        <f t="shared" ref="E62" si="53">SUM(E63,E66,E68,E77)</f>
        <v>0</v>
      </c>
      <c r="F62" s="168">
        <f t="shared" ref="F62" si="54">SUM(F63,F66,F68,F77)</f>
        <v>0</v>
      </c>
      <c r="G62" s="168">
        <f t="shared" ref="G62" si="55">SUM(G63,G66,G68,G77)</f>
        <v>0</v>
      </c>
      <c r="H62" s="168">
        <f t="shared" ref="H62" si="56">SUM(H63,H66,H68,H77)</f>
        <v>0</v>
      </c>
      <c r="I62" s="168">
        <f t="shared" ref="I62" si="57">SUM(I63,I66,I68,I77)</f>
        <v>0</v>
      </c>
      <c r="J62" s="168">
        <f t="shared" ref="J62" si="58">SUM(J63,J66,J68,J77)</f>
        <v>0</v>
      </c>
      <c r="K62" s="168">
        <f t="shared" ref="K62" si="59">SUM(K63,K66,K68,K77)</f>
        <v>0</v>
      </c>
      <c r="L62" s="168">
        <f t="shared" ref="L62" si="60">SUM(L63,L66,L68,L77)</f>
        <v>0</v>
      </c>
      <c r="M62" s="168">
        <f t="shared" ref="M62" si="61">SUM(M63,M66,M68,M77)</f>
        <v>0</v>
      </c>
      <c r="N62" s="168">
        <f t="shared" ref="N62" si="62">SUM(N63,N66,N68,N77)</f>
        <v>0</v>
      </c>
      <c r="O62" s="168">
        <f t="shared" ref="O62" si="63">SUM(O63,O66,O68,O77)</f>
        <v>0</v>
      </c>
      <c r="P62" s="168">
        <f t="shared" ref="P62" si="64">SUM(P63,P66,P68,P77)</f>
        <v>0</v>
      </c>
      <c r="Q62" s="168">
        <f t="shared" ref="Q62" si="65">SUM(Q63,Q66,Q68,Q77)</f>
        <v>0</v>
      </c>
    </row>
    <row r="63" spans="1:17" ht="12.95" customHeight="1" x14ac:dyDescent="0.25">
      <c r="A63" s="158" t="s">
        <v>65</v>
      </c>
      <c r="B63" s="157"/>
      <c r="C63" s="157">
        <f t="shared" ref="C63:Q63" si="66">SUM(C64:C65)</f>
        <v>0</v>
      </c>
      <c r="D63" s="157">
        <f t="shared" si="66"/>
        <v>0</v>
      </c>
      <c r="E63" s="157">
        <f t="shared" si="66"/>
        <v>0</v>
      </c>
      <c r="F63" s="157">
        <f t="shared" si="66"/>
        <v>0</v>
      </c>
      <c r="G63" s="157">
        <f t="shared" si="66"/>
        <v>0</v>
      </c>
      <c r="H63" s="157">
        <f t="shared" si="66"/>
        <v>0</v>
      </c>
      <c r="I63" s="157">
        <f t="shared" si="66"/>
        <v>0</v>
      </c>
      <c r="J63" s="157">
        <f t="shared" si="66"/>
        <v>0</v>
      </c>
      <c r="K63" s="157">
        <f t="shared" si="66"/>
        <v>0</v>
      </c>
      <c r="L63" s="157">
        <f t="shared" si="66"/>
        <v>0</v>
      </c>
      <c r="M63" s="157">
        <f t="shared" si="66"/>
        <v>0</v>
      </c>
      <c r="N63" s="157">
        <f t="shared" si="66"/>
        <v>0</v>
      </c>
      <c r="O63" s="157">
        <f t="shared" si="66"/>
        <v>0</v>
      </c>
      <c r="P63" s="157">
        <f t="shared" si="66"/>
        <v>0</v>
      </c>
      <c r="Q63" s="157">
        <f t="shared" si="66"/>
        <v>0</v>
      </c>
    </row>
    <row r="64" spans="1:17" ht="12" customHeight="1" x14ac:dyDescent="0.25">
      <c r="A64" s="23" t="s">
        <v>161</v>
      </c>
      <c r="B64" s="156"/>
      <c r="C64" s="156">
        <f>IF(RES_hhdet_in_tes!C64=0,0,RES_hhdet_in_tes!C64/0.086*1000000/RES_hhdet_in_new!C64)</f>
        <v>0</v>
      </c>
      <c r="D64" s="156">
        <f>IF(RES_hhdet_in_tes!D64=0,0,RES_hhdet_in_tes!D64/0.086*1000000/RES_hhdet_in_new!D64)</f>
        <v>0</v>
      </c>
      <c r="E64" s="156">
        <f>IF(RES_hhdet_in_tes!E64=0,0,RES_hhdet_in_tes!E64/0.086*1000000/RES_hhdet_in_new!E64)</f>
        <v>0</v>
      </c>
      <c r="F64" s="156">
        <f>IF(RES_hhdet_in_tes!F64=0,0,RES_hhdet_in_tes!F64/0.086*1000000/RES_hhdet_in_new!F64)</f>
        <v>0</v>
      </c>
      <c r="G64" s="156">
        <f>IF(RES_hhdet_in_tes!G64=0,0,RES_hhdet_in_tes!G64/0.086*1000000/RES_hhdet_in_new!G64)</f>
        <v>0</v>
      </c>
      <c r="H64" s="156">
        <f>IF(RES_hhdet_in_tes!H64=0,0,RES_hhdet_in_tes!H64/0.086*1000000/RES_hhdet_in_new!H64)</f>
        <v>0</v>
      </c>
      <c r="I64" s="156">
        <f>IF(RES_hhdet_in_tes!I64=0,0,RES_hhdet_in_tes!I64/0.086*1000000/RES_hhdet_in_new!I64)</f>
        <v>0</v>
      </c>
      <c r="J64" s="156">
        <f>IF(RES_hhdet_in_tes!J64=0,0,RES_hhdet_in_tes!J64/0.086*1000000/RES_hhdet_in_new!J64)</f>
        <v>0</v>
      </c>
      <c r="K64" s="156">
        <f>IF(RES_hhdet_in_tes!K64=0,0,RES_hhdet_in_tes!K64/0.086*1000000/RES_hhdet_in_new!K64)</f>
        <v>0</v>
      </c>
      <c r="L64" s="156">
        <f>IF(RES_hhdet_in_tes!L64=0,0,RES_hhdet_in_tes!L64/0.086*1000000/RES_hhdet_in_new!L64)</f>
        <v>0</v>
      </c>
      <c r="M64" s="156">
        <f>IF(RES_hhdet_in_tes!M64=0,0,RES_hhdet_in_tes!M64/0.086*1000000/RES_hhdet_in_new!M64)</f>
        <v>0</v>
      </c>
      <c r="N64" s="156">
        <f>IF(RES_hhdet_in_tes!N64=0,0,RES_hhdet_in_tes!N64/0.086*1000000/RES_hhdet_in_new!N64)</f>
        <v>0</v>
      </c>
      <c r="O64" s="156">
        <f>IF(RES_hhdet_in_tes!O64=0,0,RES_hhdet_in_tes!O64/0.086*1000000/RES_hhdet_in_new!O64)</f>
        <v>0</v>
      </c>
      <c r="P64" s="156">
        <f>IF(RES_hhdet_in_tes!P64=0,0,RES_hhdet_in_tes!P64/0.086*1000000/RES_hhdet_in_new!P64)</f>
        <v>0</v>
      </c>
      <c r="Q64" s="156">
        <f>IF(RES_hhdet_in_tes!Q64=0,0,RES_hhdet_in_tes!Q64/0.086*1000000/RES_hhdet_in_new!Q64)</f>
        <v>0</v>
      </c>
    </row>
    <row r="65" spans="1:17" ht="12" customHeight="1" x14ac:dyDescent="0.25">
      <c r="A65" s="23" t="s">
        <v>60</v>
      </c>
      <c r="B65" s="156"/>
      <c r="C65" s="156">
        <f>IF(RES_hhdet_in_tes!C65=0,0,RES_hhdet_in_tes!C65/0.086*1000000/RES_hhdet_in_new!C64)</f>
        <v>0</v>
      </c>
      <c r="D65" s="156">
        <f>IF(RES_hhdet_in_tes!D65=0,0,RES_hhdet_in_tes!D65/0.086*1000000/RES_hhdet_in_new!D64)</f>
        <v>0</v>
      </c>
      <c r="E65" s="156">
        <f>IF(RES_hhdet_in_tes!E65=0,0,RES_hhdet_in_tes!E65/0.086*1000000/RES_hhdet_in_new!E64)</f>
        <v>0</v>
      </c>
      <c r="F65" s="156">
        <f>IF(RES_hhdet_in_tes!F65=0,0,RES_hhdet_in_tes!F65/0.086*1000000/RES_hhdet_in_new!F64)</f>
        <v>0</v>
      </c>
      <c r="G65" s="156">
        <f>IF(RES_hhdet_in_tes!G65=0,0,RES_hhdet_in_tes!G65/0.086*1000000/RES_hhdet_in_new!G64)</f>
        <v>0</v>
      </c>
      <c r="H65" s="156">
        <f>IF(RES_hhdet_in_tes!H65=0,0,RES_hhdet_in_tes!H65/0.086*1000000/RES_hhdet_in_new!H64)</f>
        <v>0</v>
      </c>
      <c r="I65" s="156">
        <f>IF(RES_hhdet_in_tes!I65=0,0,RES_hhdet_in_tes!I65/0.086*1000000/RES_hhdet_in_new!I64)</f>
        <v>0</v>
      </c>
      <c r="J65" s="156">
        <f>IF(RES_hhdet_in_tes!J65=0,0,RES_hhdet_in_tes!J65/0.086*1000000/RES_hhdet_in_new!J64)</f>
        <v>0</v>
      </c>
      <c r="K65" s="156">
        <f>IF(RES_hhdet_in_tes!K65=0,0,RES_hhdet_in_tes!K65/0.086*1000000/RES_hhdet_in_new!K64)</f>
        <v>0</v>
      </c>
      <c r="L65" s="156">
        <f>IF(RES_hhdet_in_tes!L65=0,0,RES_hhdet_in_tes!L65/0.086*1000000/RES_hhdet_in_new!L64)</f>
        <v>0</v>
      </c>
      <c r="M65" s="156">
        <f>IF(RES_hhdet_in_tes!M65=0,0,RES_hhdet_in_tes!M65/0.086*1000000/RES_hhdet_in_new!M64)</f>
        <v>0</v>
      </c>
      <c r="N65" s="156">
        <f>IF(RES_hhdet_in_tes!N65=0,0,RES_hhdet_in_tes!N65/0.086*1000000/RES_hhdet_in_new!N64)</f>
        <v>0</v>
      </c>
      <c r="O65" s="156">
        <f>IF(RES_hhdet_in_tes!O65=0,0,RES_hhdet_in_tes!O65/0.086*1000000/RES_hhdet_in_new!O64)</f>
        <v>0</v>
      </c>
      <c r="P65" s="156">
        <f>IF(RES_hhdet_in_tes!P65=0,0,RES_hhdet_in_tes!P65/0.086*1000000/RES_hhdet_in_new!P64)</f>
        <v>0</v>
      </c>
      <c r="Q65" s="156">
        <f>IF(RES_hhdet_in_tes!Q65=0,0,RES_hhdet_in_tes!Q65/0.086*1000000/RES_hhdet_in_new!Q64)</f>
        <v>0</v>
      </c>
    </row>
    <row r="66" spans="1:17" ht="12.95" customHeight="1" x14ac:dyDescent="0.25">
      <c r="A66" s="158" t="s">
        <v>112</v>
      </c>
      <c r="B66" s="157"/>
      <c r="C66" s="157">
        <f t="shared" ref="C66:Q66" si="67">C67</f>
        <v>0</v>
      </c>
      <c r="D66" s="157">
        <f t="shared" si="67"/>
        <v>0</v>
      </c>
      <c r="E66" s="157">
        <f t="shared" si="67"/>
        <v>0</v>
      </c>
      <c r="F66" s="157">
        <f t="shared" si="67"/>
        <v>0</v>
      </c>
      <c r="G66" s="157">
        <f t="shared" si="67"/>
        <v>0</v>
      </c>
      <c r="H66" s="157">
        <f t="shared" si="67"/>
        <v>0</v>
      </c>
      <c r="I66" s="157">
        <f t="shared" si="67"/>
        <v>0</v>
      </c>
      <c r="J66" s="157">
        <f t="shared" si="67"/>
        <v>0</v>
      </c>
      <c r="K66" s="157">
        <f t="shared" si="67"/>
        <v>0</v>
      </c>
      <c r="L66" s="157">
        <f t="shared" si="67"/>
        <v>0</v>
      </c>
      <c r="M66" s="157">
        <f t="shared" si="67"/>
        <v>0</v>
      </c>
      <c r="N66" s="157">
        <f t="shared" si="67"/>
        <v>0</v>
      </c>
      <c r="O66" s="157">
        <f t="shared" si="67"/>
        <v>0</v>
      </c>
      <c r="P66" s="157">
        <f t="shared" si="67"/>
        <v>0</v>
      </c>
      <c r="Q66" s="157">
        <f t="shared" si="67"/>
        <v>0</v>
      </c>
    </row>
    <row r="67" spans="1:17" ht="12" customHeight="1" x14ac:dyDescent="0.25">
      <c r="A67" s="23" t="s">
        <v>60</v>
      </c>
      <c r="B67" s="156"/>
      <c r="C67" s="156">
        <f>IF(RES_hhdet_in_tes!C67=0,0,RES_hhdet_in_tes!C67/0.086*1000000/RES_hhdet_in_new!C67)</f>
        <v>0</v>
      </c>
      <c r="D67" s="156">
        <f>IF(RES_hhdet_in_tes!D67=0,0,RES_hhdet_in_tes!D67/0.086*1000000/RES_hhdet_in_new!D67)</f>
        <v>0</v>
      </c>
      <c r="E67" s="156">
        <f>IF(RES_hhdet_in_tes!E67=0,0,RES_hhdet_in_tes!E67/0.086*1000000/RES_hhdet_in_new!E67)</f>
        <v>0</v>
      </c>
      <c r="F67" s="156">
        <f>IF(RES_hhdet_in_tes!F67=0,0,RES_hhdet_in_tes!F67/0.086*1000000/RES_hhdet_in_new!F67)</f>
        <v>0</v>
      </c>
      <c r="G67" s="156">
        <f>IF(RES_hhdet_in_tes!G67=0,0,RES_hhdet_in_tes!G67/0.086*1000000/RES_hhdet_in_new!G67)</f>
        <v>0</v>
      </c>
      <c r="H67" s="156">
        <f>IF(RES_hhdet_in_tes!H67=0,0,RES_hhdet_in_tes!H67/0.086*1000000/RES_hhdet_in_new!H67)</f>
        <v>0</v>
      </c>
      <c r="I67" s="156">
        <f>IF(RES_hhdet_in_tes!I67=0,0,RES_hhdet_in_tes!I67/0.086*1000000/RES_hhdet_in_new!I67)</f>
        <v>0</v>
      </c>
      <c r="J67" s="156">
        <f>IF(RES_hhdet_in_tes!J67=0,0,RES_hhdet_in_tes!J67/0.086*1000000/RES_hhdet_in_new!J67)</f>
        <v>0</v>
      </c>
      <c r="K67" s="156">
        <f>IF(RES_hhdet_in_tes!K67=0,0,RES_hhdet_in_tes!K67/0.086*1000000/RES_hhdet_in_new!K67)</f>
        <v>0</v>
      </c>
      <c r="L67" s="156">
        <f>IF(RES_hhdet_in_tes!L67=0,0,RES_hhdet_in_tes!L67/0.086*1000000/RES_hhdet_in_new!L67)</f>
        <v>0</v>
      </c>
      <c r="M67" s="156">
        <f>IF(RES_hhdet_in_tes!M67=0,0,RES_hhdet_in_tes!M67/0.086*1000000/RES_hhdet_in_new!M67)</f>
        <v>0</v>
      </c>
      <c r="N67" s="156">
        <f>IF(RES_hhdet_in_tes!N67=0,0,RES_hhdet_in_tes!N67/0.086*1000000/RES_hhdet_in_new!N67)</f>
        <v>0</v>
      </c>
      <c r="O67" s="156">
        <f>IF(RES_hhdet_in_tes!O67=0,0,RES_hhdet_in_tes!O67/0.086*1000000/RES_hhdet_in_new!O67)</f>
        <v>0</v>
      </c>
      <c r="P67" s="156">
        <f>IF(RES_hhdet_in_tes!P67=0,0,RES_hhdet_in_tes!P67/0.086*1000000/RES_hhdet_in_new!P67)</f>
        <v>0</v>
      </c>
      <c r="Q67" s="156">
        <f>IF(RES_hhdet_in_tes!Q67=0,0,RES_hhdet_in_tes!Q67/0.086*1000000/RES_hhdet_in_new!Q67)</f>
        <v>0</v>
      </c>
    </row>
    <row r="68" spans="1:17" ht="12" customHeight="1" x14ac:dyDescent="0.25">
      <c r="A68" s="158" t="s">
        <v>63</v>
      </c>
      <c r="B68" s="157"/>
      <c r="C68" s="157">
        <f>IF(SUM(RES_hhdet_in_tes!C69:C70,RES_hhdet_in_tes!C73:C74)=0,0,SUM(RES_hhdet_in_tes!C69:C70,RES_hhdet_in_tes!C73:C74)/0.086*1000000/SUM(RES_hhdet_in_new!C69:C70,RES_hhdet_in_new!C73:C74))</f>
        <v>0</v>
      </c>
      <c r="D68" s="157">
        <f>IF(SUM(RES_hhdet_in_tes!D69:D70,RES_hhdet_in_tes!D73:D74)=0,0,SUM(RES_hhdet_in_tes!D69:D70,RES_hhdet_in_tes!D73:D74)/0.086*1000000/SUM(RES_hhdet_in_new!D69:D70,RES_hhdet_in_new!D73:D74))</f>
        <v>0</v>
      </c>
      <c r="E68" s="157">
        <f>IF(SUM(RES_hhdet_in_tes!E69:E70,RES_hhdet_in_tes!E73:E74)=0,0,SUM(RES_hhdet_in_tes!E69:E70,RES_hhdet_in_tes!E73:E74)/0.086*1000000/SUM(RES_hhdet_in_new!E69:E70,RES_hhdet_in_new!E73:E74))</f>
        <v>0</v>
      </c>
      <c r="F68" s="157">
        <f>IF(SUM(RES_hhdet_in_tes!F69:F70,RES_hhdet_in_tes!F73:F74)=0,0,SUM(RES_hhdet_in_tes!F69:F70,RES_hhdet_in_tes!F73:F74)/0.086*1000000/SUM(RES_hhdet_in_new!F69:F70,RES_hhdet_in_new!F73:F74))</f>
        <v>0</v>
      </c>
      <c r="G68" s="157">
        <f>IF(SUM(RES_hhdet_in_tes!G69:G70,RES_hhdet_in_tes!G73:G74)=0,0,SUM(RES_hhdet_in_tes!G69:G70,RES_hhdet_in_tes!G73:G74)/0.086*1000000/SUM(RES_hhdet_in_new!G69:G70,RES_hhdet_in_new!G73:G74))</f>
        <v>0</v>
      </c>
      <c r="H68" s="157">
        <f>IF(SUM(RES_hhdet_in_tes!H69:H70,RES_hhdet_in_tes!H73:H74)=0,0,SUM(RES_hhdet_in_tes!H69:H70,RES_hhdet_in_tes!H73:H74)/0.086*1000000/SUM(RES_hhdet_in_new!H69:H70,RES_hhdet_in_new!H73:H74))</f>
        <v>0</v>
      </c>
      <c r="I68" s="157">
        <f>IF(SUM(RES_hhdet_in_tes!I69:I70,RES_hhdet_in_tes!I73:I74)=0,0,SUM(RES_hhdet_in_tes!I69:I70,RES_hhdet_in_tes!I73:I74)/0.086*1000000/SUM(RES_hhdet_in_new!I69:I70,RES_hhdet_in_new!I73:I74))</f>
        <v>0</v>
      </c>
      <c r="J68" s="157">
        <f>IF(SUM(RES_hhdet_in_tes!J69:J70,RES_hhdet_in_tes!J73:J74)=0,0,SUM(RES_hhdet_in_tes!J69:J70,RES_hhdet_in_tes!J73:J74)/0.086*1000000/SUM(RES_hhdet_in_new!J69:J70,RES_hhdet_in_new!J73:J74))</f>
        <v>0</v>
      </c>
      <c r="K68" s="157">
        <f>IF(SUM(RES_hhdet_in_tes!K69:K70,RES_hhdet_in_tes!K73:K74)=0,0,SUM(RES_hhdet_in_tes!K69:K70,RES_hhdet_in_tes!K73:K74)/0.086*1000000/SUM(RES_hhdet_in_new!K69:K70,RES_hhdet_in_new!K73:K74))</f>
        <v>0</v>
      </c>
      <c r="L68" s="157">
        <f>IF(SUM(RES_hhdet_in_tes!L69:L70,RES_hhdet_in_tes!L73:L74)=0,0,SUM(RES_hhdet_in_tes!L69:L70,RES_hhdet_in_tes!L73:L74)/0.086*1000000/SUM(RES_hhdet_in_new!L69:L70,RES_hhdet_in_new!L73:L74))</f>
        <v>0</v>
      </c>
      <c r="M68" s="157">
        <f>IF(SUM(RES_hhdet_in_tes!M69:M70,RES_hhdet_in_tes!M73:M74)=0,0,SUM(RES_hhdet_in_tes!M69:M70,RES_hhdet_in_tes!M73:M74)/0.086*1000000/SUM(RES_hhdet_in_new!M69:M70,RES_hhdet_in_new!M73:M74))</f>
        <v>0</v>
      </c>
      <c r="N68" s="157">
        <f>IF(SUM(RES_hhdet_in_tes!N69:N70,RES_hhdet_in_tes!N73:N74)=0,0,SUM(RES_hhdet_in_tes!N69:N70,RES_hhdet_in_tes!N73:N74)/0.086*1000000/SUM(RES_hhdet_in_new!N69:N70,RES_hhdet_in_new!N73:N74))</f>
        <v>0</v>
      </c>
      <c r="O68" s="157">
        <f>IF(SUM(RES_hhdet_in_tes!O69:O70,RES_hhdet_in_tes!O73:O74)=0,0,SUM(RES_hhdet_in_tes!O69:O70,RES_hhdet_in_tes!O73:O74)/0.086*1000000/SUM(RES_hhdet_in_new!O69:O70,RES_hhdet_in_new!O73:O74))</f>
        <v>0</v>
      </c>
      <c r="P68" s="157">
        <f>IF(SUM(RES_hhdet_in_tes!P69:P70,RES_hhdet_in_tes!P73:P74)=0,0,SUM(RES_hhdet_in_tes!P69:P70,RES_hhdet_in_tes!P73:P74)/0.086*1000000/SUM(RES_hhdet_in_new!P69:P70,RES_hhdet_in_new!P73:P74))</f>
        <v>0</v>
      </c>
      <c r="Q68" s="157">
        <f>IF(SUM(RES_hhdet_in_tes!Q69:Q70,RES_hhdet_in_tes!Q73:Q74)=0,0,SUM(RES_hhdet_in_tes!Q69:Q70,RES_hhdet_in_tes!Q73:Q74)/0.086*1000000/SUM(RES_hhdet_in_new!Q69:Q70,RES_hhdet_in_new!Q73:Q74))</f>
        <v>0</v>
      </c>
    </row>
    <row r="69" spans="1:17" ht="12" customHeight="1" x14ac:dyDescent="0.25">
      <c r="A69" s="167" t="s">
        <v>160</v>
      </c>
      <c r="B69" s="132"/>
      <c r="C69" s="132">
        <f>IF(RES_hhdet_in_tes!C69=0,0,RES_hhdet_in_tes!C69/0.086*1000000/RES_hhdet_in_new!C69)</f>
        <v>0</v>
      </c>
      <c r="D69" s="132">
        <f>IF(RES_hhdet_in_tes!D69=0,0,RES_hhdet_in_tes!D69/0.086*1000000/RES_hhdet_in_new!D69)</f>
        <v>0</v>
      </c>
      <c r="E69" s="132">
        <f>IF(RES_hhdet_in_tes!E69=0,0,RES_hhdet_in_tes!E69/0.086*1000000/RES_hhdet_in_new!E69)</f>
        <v>0</v>
      </c>
      <c r="F69" s="132">
        <f>IF(RES_hhdet_in_tes!F69=0,0,RES_hhdet_in_tes!F69/0.086*1000000/RES_hhdet_in_new!F69)</f>
        <v>0</v>
      </c>
      <c r="G69" s="132">
        <f>IF(RES_hhdet_in_tes!G69=0,0,RES_hhdet_in_tes!G69/0.086*1000000/RES_hhdet_in_new!G69)</f>
        <v>0</v>
      </c>
      <c r="H69" s="132">
        <f>IF(RES_hhdet_in_tes!H69=0,0,RES_hhdet_in_tes!H69/0.086*1000000/RES_hhdet_in_new!H69)</f>
        <v>0</v>
      </c>
      <c r="I69" s="132">
        <f>IF(RES_hhdet_in_tes!I69=0,0,RES_hhdet_in_tes!I69/0.086*1000000/RES_hhdet_in_new!I69)</f>
        <v>0</v>
      </c>
      <c r="J69" s="132">
        <f>IF(RES_hhdet_in_tes!J69=0,0,RES_hhdet_in_tes!J69/0.086*1000000/RES_hhdet_in_new!J69)</f>
        <v>0</v>
      </c>
      <c r="K69" s="132">
        <f>IF(RES_hhdet_in_tes!K69=0,0,RES_hhdet_in_tes!K69/0.086*1000000/RES_hhdet_in_new!K69)</f>
        <v>0</v>
      </c>
      <c r="L69" s="132">
        <f>IF(RES_hhdet_in_tes!L69=0,0,RES_hhdet_in_tes!L69/0.086*1000000/RES_hhdet_in_new!L69)</f>
        <v>0</v>
      </c>
      <c r="M69" s="132">
        <f>IF(RES_hhdet_in_tes!M69=0,0,RES_hhdet_in_tes!M69/0.086*1000000/RES_hhdet_in_new!M69)</f>
        <v>0</v>
      </c>
      <c r="N69" s="132">
        <f>IF(RES_hhdet_in_tes!N69=0,0,RES_hhdet_in_tes!N69/0.086*1000000/RES_hhdet_in_new!N69)</f>
        <v>0</v>
      </c>
      <c r="O69" s="132">
        <f>IF(RES_hhdet_in_tes!O69=0,0,RES_hhdet_in_tes!O69/0.086*1000000/RES_hhdet_in_new!O69)</f>
        <v>0</v>
      </c>
      <c r="P69" s="132">
        <f>IF(RES_hhdet_in_tes!P69=0,0,RES_hhdet_in_tes!P69/0.086*1000000/RES_hhdet_in_new!P69)</f>
        <v>0</v>
      </c>
      <c r="Q69" s="132">
        <f>IF(RES_hhdet_in_tes!Q69=0,0,RES_hhdet_in_tes!Q69/0.086*1000000/RES_hhdet_in_new!Q69)</f>
        <v>0</v>
      </c>
    </row>
    <row r="70" spans="1:17" ht="12" customHeight="1" x14ac:dyDescent="0.25">
      <c r="A70" s="167" t="s">
        <v>159</v>
      </c>
      <c r="B70" s="132"/>
      <c r="C70" s="132">
        <f>IF(RES_hhdet_in_tes!C70=0,0,RES_hhdet_in_tes!C70/0.086*1000000/RES_hhdet_in_new!C70)</f>
        <v>0</v>
      </c>
      <c r="D70" s="132">
        <f>IF(RES_hhdet_in_tes!D70=0,0,RES_hhdet_in_tes!D70/0.086*1000000/RES_hhdet_in_new!D70)</f>
        <v>0</v>
      </c>
      <c r="E70" s="132">
        <f>IF(RES_hhdet_in_tes!E70=0,0,RES_hhdet_in_tes!E70/0.086*1000000/RES_hhdet_in_new!E70)</f>
        <v>0</v>
      </c>
      <c r="F70" s="132">
        <f>IF(RES_hhdet_in_tes!F70=0,0,RES_hhdet_in_tes!F70/0.086*1000000/RES_hhdet_in_new!F70)</f>
        <v>0</v>
      </c>
      <c r="G70" s="132">
        <f>IF(RES_hhdet_in_tes!G70=0,0,RES_hhdet_in_tes!G70/0.086*1000000/RES_hhdet_in_new!G70)</f>
        <v>0</v>
      </c>
      <c r="H70" s="132">
        <f>IF(RES_hhdet_in_tes!H70=0,0,RES_hhdet_in_tes!H70/0.086*1000000/RES_hhdet_in_new!H70)</f>
        <v>0</v>
      </c>
      <c r="I70" s="132">
        <f>IF(RES_hhdet_in_tes!I70=0,0,RES_hhdet_in_tes!I70/0.086*1000000/RES_hhdet_in_new!I70)</f>
        <v>0</v>
      </c>
      <c r="J70" s="132">
        <f>IF(RES_hhdet_in_tes!J70=0,0,RES_hhdet_in_tes!J70/0.086*1000000/RES_hhdet_in_new!J70)</f>
        <v>0</v>
      </c>
      <c r="K70" s="132">
        <f>IF(RES_hhdet_in_tes!K70=0,0,RES_hhdet_in_tes!K70/0.086*1000000/RES_hhdet_in_new!K70)</f>
        <v>0</v>
      </c>
      <c r="L70" s="132">
        <f>IF(RES_hhdet_in_tes!L70=0,0,RES_hhdet_in_tes!L70/0.086*1000000/RES_hhdet_in_new!L70)</f>
        <v>0</v>
      </c>
      <c r="M70" s="132">
        <f>IF(RES_hhdet_in_tes!M70=0,0,RES_hhdet_in_tes!M70/0.086*1000000/RES_hhdet_in_new!M70)</f>
        <v>0</v>
      </c>
      <c r="N70" s="132">
        <f>IF(RES_hhdet_in_tes!N70=0,0,RES_hhdet_in_tes!N70/0.086*1000000/RES_hhdet_in_new!N70)</f>
        <v>0</v>
      </c>
      <c r="O70" s="132">
        <f>IF(RES_hhdet_in_tes!O70=0,0,RES_hhdet_in_tes!O70/0.086*1000000/RES_hhdet_in_new!O70)</f>
        <v>0</v>
      </c>
      <c r="P70" s="132">
        <f>IF(RES_hhdet_in_tes!P70=0,0,RES_hhdet_in_tes!P70/0.086*1000000/RES_hhdet_in_new!P70)</f>
        <v>0</v>
      </c>
      <c r="Q70" s="132">
        <f>IF(RES_hhdet_in_tes!Q70=0,0,RES_hhdet_in_tes!Q70/0.086*1000000/RES_hhdet_in_new!Q70)</f>
        <v>0</v>
      </c>
    </row>
    <row r="71" spans="1:17" ht="12" customHeight="1" x14ac:dyDescent="0.25">
      <c r="A71" s="166" t="s">
        <v>109</v>
      </c>
      <c r="B71" s="165"/>
      <c r="C71" s="165">
        <f>IF(RES_hhdet_in_tes!C71=0,0,RES_hhdet_in_tes!C71/0.086*1000000/RES_hhdet_in_new!C70)</f>
        <v>0</v>
      </c>
      <c r="D71" s="165">
        <f>IF(RES_hhdet_in_tes!D71=0,0,RES_hhdet_in_tes!D71/0.086*1000000/RES_hhdet_in_new!D70)</f>
        <v>0</v>
      </c>
      <c r="E71" s="165">
        <f>IF(RES_hhdet_in_tes!E71=0,0,RES_hhdet_in_tes!E71/0.086*1000000/RES_hhdet_in_new!E70)</f>
        <v>0</v>
      </c>
      <c r="F71" s="165">
        <f>IF(RES_hhdet_in_tes!F71=0,0,RES_hhdet_in_tes!F71/0.086*1000000/RES_hhdet_in_new!F70)</f>
        <v>0</v>
      </c>
      <c r="G71" s="165">
        <f>IF(RES_hhdet_in_tes!G71=0,0,RES_hhdet_in_tes!G71/0.086*1000000/RES_hhdet_in_new!G70)</f>
        <v>0</v>
      </c>
      <c r="H71" s="165">
        <f>IF(RES_hhdet_in_tes!H71=0,0,RES_hhdet_in_tes!H71/0.086*1000000/RES_hhdet_in_new!H70)</f>
        <v>0</v>
      </c>
      <c r="I71" s="165">
        <f>IF(RES_hhdet_in_tes!I71=0,0,RES_hhdet_in_tes!I71/0.086*1000000/RES_hhdet_in_new!I70)</f>
        <v>0</v>
      </c>
      <c r="J71" s="165">
        <f>IF(RES_hhdet_in_tes!J71=0,0,RES_hhdet_in_tes!J71/0.086*1000000/RES_hhdet_in_new!J70)</f>
        <v>0</v>
      </c>
      <c r="K71" s="165">
        <f>IF(RES_hhdet_in_tes!K71=0,0,RES_hhdet_in_tes!K71/0.086*1000000/RES_hhdet_in_new!K70)</f>
        <v>0</v>
      </c>
      <c r="L71" s="165">
        <f>IF(RES_hhdet_in_tes!L71=0,0,RES_hhdet_in_tes!L71/0.086*1000000/RES_hhdet_in_new!L70)</f>
        <v>0</v>
      </c>
      <c r="M71" s="165">
        <f>IF(RES_hhdet_in_tes!M71=0,0,RES_hhdet_in_tes!M71/0.086*1000000/RES_hhdet_in_new!M70)</f>
        <v>0</v>
      </c>
      <c r="N71" s="165">
        <f>IF(RES_hhdet_in_tes!N71=0,0,RES_hhdet_in_tes!N71/0.086*1000000/RES_hhdet_in_new!N70)</f>
        <v>0</v>
      </c>
      <c r="O71" s="165">
        <f>IF(RES_hhdet_in_tes!O71=0,0,RES_hhdet_in_tes!O71/0.086*1000000/RES_hhdet_in_new!O70)</f>
        <v>0</v>
      </c>
      <c r="P71" s="165">
        <f>IF(RES_hhdet_in_tes!P71=0,0,RES_hhdet_in_tes!P71/0.086*1000000/RES_hhdet_in_new!P70)</f>
        <v>0</v>
      </c>
      <c r="Q71" s="165">
        <f>IF(RES_hhdet_in_tes!Q71=0,0,RES_hhdet_in_tes!Q71/0.086*1000000/RES_hhdet_in_new!Q70)</f>
        <v>0</v>
      </c>
    </row>
    <row r="72" spans="1:17" ht="12" customHeight="1" x14ac:dyDescent="0.25">
      <c r="A72" s="147" t="s">
        <v>59</v>
      </c>
      <c r="B72" s="164"/>
      <c r="C72" s="164">
        <f>IF(RES_hhdet_in_tes!C72=0,0,RES_hhdet_in_tes!C72/0.086*1000000/RES_hhdet_in_new!C70)</f>
        <v>0</v>
      </c>
      <c r="D72" s="164">
        <f>IF(RES_hhdet_in_tes!D72=0,0,RES_hhdet_in_tes!D72/0.086*1000000/RES_hhdet_in_new!D70)</f>
        <v>0</v>
      </c>
      <c r="E72" s="164">
        <f>IF(RES_hhdet_in_tes!E72=0,0,RES_hhdet_in_tes!E72/0.086*1000000/RES_hhdet_in_new!E70)</f>
        <v>0</v>
      </c>
      <c r="F72" s="164">
        <f>IF(RES_hhdet_in_tes!F72=0,0,RES_hhdet_in_tes!F72/0.086*1000000/RES_hhdet_in_new!F70)</f>
        <v>0</v>
      </c>
      <c r="G72" s="164">
        <f>IF(RES_hhdet_in_tes!G72=0,0,RES_hhdet_in_tes!G72/0.086*1000000/RES_hhdet_in_new!G70)</f>
        <v>0</v>
      </c>
      <c r="H72" s="164">
        <f>IF(RES_hhdet_in_tes!H72=0,0,RES_hhdet_in_tes!H72/0.086*1000000/RES_hhdet_in_new!H70)</f>
        <v>0</v>
      </c>
      <c r="I72" s="164">
        <f>IF(RES_hhdet_in_tes!I72=0,0,RES_hhdet_in_tes!I72/0.086*1000000/RES_hhdet_in_new!I70)</f>
        <v>0</v>
      </c>
      <c r="J72" s="164">
        <f>IF(RES_hhdet_in_tes!J72=0,0,RES_hhdet_in_tes!J72/0.086*1000000/RES_hhdet_in_new!J70)</f>
        <v>0</v>
      </c>
      <c r="K72" s="164">
        <f>IF(RES_hhdet_in_tes!K72=0,0,RES_hhdet_in_tes!K72/0.086*1000000/RES_hhdet_in_new!K70)</f>
        <v>0</v>
      </c>
      <c r="L72" s="164">
        <f>IF(RES_hhdet_in_tes!L72=0,0,RES_hhdet_in_tes!L72/0.086*1000000/RES_hhdet_in_new!L70)</f>
        <v>0</v>
      </c>
      <c r="M72" s="164">
        <f>IF(RES_hhdet_in_tes!M72=0,0,RES_hhdet_in_tes!M72/0.086*1000000/RES_hhdet_in_new!M70)</f>
        <v>0</v>
      </c>
      <c r="N72" s="164">
        <f>IF(RES_hhdet_in_tes!N72=0,0,RES_hhdet_in_tes!N72/0.086*1000000/RES_hhdet_in_new!N70)</f>
        <v>0</v>
      </c>
      <c r="O72" s="164">
        <f>IF(RES_hhdet_in_tes!O72=0,0,RES_hhdet_in_tes!O72/0.086*1000000/RES_hhdet_in_new!O70)</f>
        <v>0</v>
      </c>
      <c r="P72" s="164">
        <f>IF(RES_hhdet_in_tes!P72=0,0,RES_hhdet_in_tes!P72/0.086*1000000/RES_hhdet_in_new!P70)</f>
        <v>0</v>
      </c>
      <c r="Q72" s="164">
        <f>IF(RES_hhdet_in_tes!Q72=0,0,RES_hhdet_in_tes!Q72/0.086*1000000/RES_hhdet_in_new!Q70)</f>
        <v>0</v>
      </c>
    </row>
    <row r="73" spans="1:17" ht="12" customHeight="1" x14ac:dyDescent="0.25">
      <c r="A73" s="163" t="s">
        <v>142</v>
      </c>
      <c r="B73" s="162"/>
      <c r="C73" s="162">
        <f>IF(RES_hhdet_in_tes!C73=0,0,RES_hhdet_in_tes!C73/0.086*1000000/RES_hhdet_in_new!C73)</f>
        <v>0</v>
      </c>
      <c r="D73" s="162">
        <f>IF(RES_hhdet_in_tes!D73=0,0,RES_hhdet_in_tes!D73/0.086*1000000/RES_hhdet_in_new!D73)</f>
        <v>0</v>
      </c>
      <c r="E73" s="162">
        <f>IF(RES_hhdet_in_tes!E73=0,0,RES_hhdet_in_tes!E73/0.086*1000000/RES_hhdet_in_new!E73)</f>
        <v>0</v>
      </c>
      <c r="F73" s="162">
        <f>IF(RES_hhdet_in_tes!F73=0,0,RES_hhdet_in_tes!F73/0.086*1000000/RES_hhdet_in_new!F73)</f>
        <v>0</v>
      </c>
      <c r="G73" s="162">
        <f>IF(RES_hhdet_in_tes!G73=0,0,RES_hhdet_in_tes!G73/0.086*1000000/RES_hhdet_in_new!G73)</f>
        <v>0</v>
      </c>
      <c r="H73" s="162">
        <f>IF(RES_hhdet_in_tes!H73=0,0,RES_hhdet_in_tes!H73/0.086*1000000/RES_hhdet_in_new!H73)</f>
        <v>0</v>
      </c>
      <c r="I73" s="162">
        <f>IF(RES_hhdet_in_tes!I73=0,0,RES_hhdet_in_tes!I73/0.086*1000000/RES_hhdet_in_new!I73)</f>
        <v>0</v>
      </c>
      <c r="J73" s="162">
        <f>IF(RES_hhdet_in_tes!J73=0,0,RES_hhdet_in_tes!J73/0.086*1000000/RES_hhdet_in_new!J73)</f>
        <v>0</v>
      </c>
      <c r="K73" s="162">
        <f>IF(RES_hhdet_in_tes!K73=0,0,RES_hhdet_in_tes!K73/0.086*1000000/RES_hhdet_in_new!K73)</f>
        <v>0</v>
      </c>
      <c r="L73" s="162">
        <f>IF(RES_hhdet_in_tes!L73=0,0,RES_hhdet_in_tes!L73/0.086*1000000/RES_hhdet_in_new!L73)</f>
        <v>0</v>
      </c>
      <c r="M73" s="162">
        <f>IF(RES_hhdet_in_tes!M73=0,0,RES_hhdet_in_tes!M73/0.086*1000000/RES_hhdet_in_new!M73)</f>
        <v>0</v>
      </c>
      <c r="N73" s="162">
        <f>IF(RES_hhdet_in_tes!N73=0,0,RES_hhdet_in_tes!N73/0.086*1000000/RES_hhdet_in_new!N73)</f>
        <v>0</v>
      </c>
      <c r="O73" s="162">
        <f>IF(RES_hhdet_in_tes!O73=0,0,RES_hhdet_in_tes!O73/0.086*1000000/RES_hhdet_in_new!O73)</f>
        <v>0</v>
      </c>
      <c r="P73" s="162">
        <f>IF(RES_hhdet_in_tes!P73=0,0,RES_hhdet_in_tes!P73/0.086*1000000/RES_hhdet_in_new!P73)</f>
        <v>0</v>
      </c>
      <c r="Q73" s="162">
        <f>IF(RES_hhdet_in_tes!Q73=0,0,RES_hhdet_in_tes!Q73/0.086*1000000/RES_hhdet_in_new!Q73)</f>
        <v>0</v>
      </c>
    </row>
    <row r="74" spans="1:17" ht="12" customHeight="1" x14ac:dyDescent="0.25">
      <c r="A74" s="161" t="s">
        <v>141</v>
      </c>
      <c r="B74" s="160"/>
      <c r="C74" s="160">
        <f>IF(RES_hhdet_in_tes!C74=0,0,RES_hhdet_in_tes!C74/0.086*1000000/RES_hhdet_in_new!C74)</f>
        <v>0</v>
      </c>
      <c r="D74" s="160">
        <f>IF(RES_hhdet_in_tes!D74=0,0,RES_hhdet_in_tes!D74/0.086*1000000/RES_hhdet_in_new!D74)</f>
        <v>0</v>
      </c>
      <c r="E74" s="160">
        <f>IF(RES_hhdet_in_tes!E74=0,0,RES_hhdet_in_tes!E74/0.086*1000000/RES_hhdet_in_new!E74)</f>
        <v>0</v>
      </c>
      <c r="F74" s="160">
        <f>IF(RES_hhdet_in_tes!F74=0,0,RES_hhdet_in_tes!F74/0.086*1000000/RES_hhdet_in_new!F74)</f>
        <v>0</v>
      </c>
      <c r="G74" s="160">
        <f>IF(RES_hhdet_in_tes!G74=0,0,RES_hhdet_in_tes!G74/0.086*1000000/RES_hhdet_in_new!G74)</f>
        <v>0</v>
      </c>
      <c r="H74" s="160">
        <f>IF(RES_hhdet_in_tes!H74=0,0,RES_hhdet_in_tes!H74/0.086*1000000/RES_hhdet_in_new!H74)</f>
        <v>0</v>
      </c>
      <c r="I74" s="160">
        <f>IF(RES_hhdet_in_tes!I74=0,0,RES_hhdet_in_tes!I74/0.086*1000000/RES_hhdet_in_new!I74)</f>
        <v>0</v>
      </c>
      <c r="J74" s="160">
        <f>IF(RES_hhdet_in_tes!J74=0,0,RES_hhdet_in_tes!J74/0.086*1000000/RES_hhdet_in_new!J74)</f>
        <v>0</v>
      </c>
      <c r="K74" s="160">
        <f>IF(RES_hhdet_in_tes!K74=0,0,RES_hhdet_in_tes!K74/0.086*1000000/RES_hhdet_in_new!K74)</f>
        <v>0</v>
      </c>
      <c r="L74" s="160">
        <f>IF(RES_hhdet_in_tes!L74=0,0,RES_hhdet_in_tes!L74/0.086*1000000/RES_hhdet_in_new!L74)</f>
        <v>0</v>
      </c>
      <c r="M74" s="160">
        <f>IF(RES_hhdet_in_tes!M74=0,0,RES_hhdet_in_tes!M74/0.086*1000000/RES_hhdet_in_new!M74)</f>
        <v>0</v>
      </c>
      <c r="N74" s="160">
        <f>IF(RES_hhdet_in_tes!N74=0,0,RES_hhdet_in_tes!N74/0.086*1000000/RES_hhdet_in_new!N74)</f>
        <v>0</v>
      </c>
      <c r="O74" s="160">
        <f>IF(RES_hhdet_in_tes!O74=0,0,RES_hhdet_in_tes!O74/0.086*1000000/RES_hhdet_in_new!O74)</f>
        <v>0</v>
      </c>
      <c r="P74" s="160">
        <f>IF(RES_hhdet_in_tes!P74=0,0,RES_hhdet_in_tes!P74/0.086*1000000/RES_hhdet_in_new!P74)</f>
        <v>0</v>
      </c>
      <c r="Q74" s="160">
        <f>IF(RES_hhdet_in_tes!Q74=0,0,RES_hhdet_in_tes!Q74/0.086*1000000/RES_hhdet_in_new!Q74)</f>
        <v>0</v>
      </c>
    </row>
    <row r="75" spans="1:17" ht="12" customHeight="1" x14ac:dyDescent="0.25">
      <c r="A75" s="148" t="s">
        <v>60</v>
      </c>
      <c r="B75" s="156"/>
      <c r="C75" s="156">
        <f>IF(RES_hhdet_in_tes!C75=0,0,RES_hhdet_in_tes!C75/0.086*1000000/RES_hhdet_in_new!C74)</f>
        <v>0</v>
      </c>
      <c r="D75" s="156">
        <f>IF(RES_hhdet_in_tes!D75=0,0,RES_hhdet_in_tes!D75/0.086*1000000/RES_hhdet_in_new!D74)</f>
        <v>0</v>
      </c>
      <c r="E75" s="156">
        <f>IF(RES_hhdet_in_tes!E75=0,0,RES_hhdet_in_tes!E75/0.086*1000000/RES_hhdet_in_new!E74)</f>
        <v>0</v>
      </c>
      <c r="F75" s="156">
        <f>IF(RES_hhdet_in_tes!F75=0,0,RES_hhdet_in_tes!F75/0.086*1000000/RES_hhdet_in_new!F74)</f>
        <v>0</v>
      </c>
      <c r="G75" s="156">
        <f>IF(RES_hhdet_in_tes!G75=0,0,RES_hhdet_in_tes!G75/0.086*1000000/RES_hhdet_in_new!G74)</f>
        <v>0</v>
      </c>
      <c r="H75" s="156">
        <f>IF(RES_hhdet_in_tes!H75=0,0,RES_hhdet_in_tes!H75/0.086*1000000/RES_hhdet_in_new!H74)</f>
        <v>0</v>
      </c>
      <c r="I75" s="156">
        <f>IF(RES_hhdet_in_tes!I75=0,0,RES_hhdet_in_tes!I75/0.086*1000000/RES_hhdet_in_new!I74)</f>
        <v>0</v>
      </c>
      <c r="J75" s="156">
        <f>IF(RES_hhdet_in_tes!J75=0,0,RES_hhdet_in_tes!J75/0.086*1000000/RES_hhdet_in_new!J74)</f>
        <v>0</v>
      </c>
      <c r="K75" s="156">
        <f>IF(RES_hhdet_in_tes!K75=0,0,RES_hhdet_in_tes!K75/0.086*1000000/RES_hhdet_in_new!K74)</f>
        <v>0</v>
      </c>
      <c r="L75" s="156">
        <f>IF(RES_hhdet_in_tes!L75=0,0,RES_hhdet_in_tes!L75/0.086*1000000/RES_hhdet_in_new!L74)</f>
        <v>0</v>
      </c>
      <c r="M75" s="156">
        <f>IF(RES_hhdet_in_tes!M75=0,0,RES_hhdet_in_tes!M75/0.086*1000000/RES_hhdet_in_new!M74)</f>
        <v>0</v>
      </c>
      <c r="N75" s="156">
        <f>IF(RES_hhdet_in_tes!N75=0,0,RES_hhdet_in_tes!N75/0.086*1000000/RES_hhdet_in_new!N74)</f>
        <v>0</v>
      </c>
      <c r="O75" s="156">
        <f>IF(RES_hhdet_in_tes!O75=0,0,RES_hhdet_in_tes!O75/0.086*1000000/RES_hhdet_in_new!O74)</f>
        <v>0</v>
      </c>
      <c r="P75" s="156">
        <f>IF(RES_hhdet_in_tes!P75=0,0,RES_hhdet_in_tes!P75/0.086*1000000/RES_hhdet_in_new!P74)</f>
        <v>0</v>
      </c>
      <c r="Q75" s="156">
        <f>IF(RES_hhdet_in_tes!Q75=0,0,RES_hhdet_in_tes!Q75/0.086*1000000/RES_hhdet_in_new!Q74)</f>
        <v>0</v>
      </c>
    </row>
    <row r="76" spans="1:17" ht="12" customHeight="1" x14ac:dyDescent="0.25">
      <c r="A76" s="148" t="s">
        <v>59</v>
      </c>
      <c r="B76" s="156"/>
      <c r="C76" s="156">
        <f>IF(RES_hhdet_in_tes!C76=0,0,RES_hhdet_in_tes!C76/0.086*1000000/RES_hhdet_in_new!C74)</f>
        <v>0</v>
      </c>
      <c r="D76" s="156">
        <f>IF(RES_hhdet_in_tes!D76=0,0,RES_hhdet_in_tes!D76/0.086*1000000/RES_hhdet_in_new!D74)</f>
        <v>0</v>
      </c>
      <c r="E76" s="156">
        <f>IF(RES_hhdet_in_tes!E76=0,0,RES_hhdet_in_tes!E76/0.086*1000000/RES_hhdet_in_new!E74)</f>
        <v>0</v>
      </c>
      <c r="F76" s="156">
        <f>IF(RES_hhdet_in_tes!F76=0,0,RES_hhdet_in_tes!F76/0.086*1000000/RES_hhdet_in_new!F74)</f>
        <v>0</v>
      </c>
      <c r="G76" s="156">
        <f>IF(RES_hhdet_in_tes!G76=0,0,RES_hhdet_in_tes!G76/0.086*1000000/RES_hhdet_in_new!G74)</f>
        <v>0</v>
      </c>
      <c r="H76" s="156">
        <f>IF(RES_hhdet_in_tes!H76=0,0,RES_hhdet_in_tes!H76/0.086*1000000/RES_hhdet_in_new!H74)</f>
        <v>0</v>
      </c>
      <c r="I76" s="156">
        <f>IF(RES_hhdet_in_tes!I76=0,0,RES_hhdet_in_tes!I76/0.086*1000000/RES_hhdet_in_new!I74)</f>
        <v>0</v>
      </c>
      <c r="J76" s="156">
        <f>IF(RES_hhdet_in_tes!J76=0,0,RES_hhdet_in_tes!J76/0.086*1000000/RES_hhdet_in_new!J74)</f>
        <v>0</v>
      </c>
      <c r="K76" s="156">
        <f>IF(RES_hhdet_in_tes!K76=0,0,RES_hhdet_in_tes!K76/0.086*1000000/RES_hhdet_in_new!K74)</f>
        <v>0</v>
      </c>
      <c r="L76" s="156">
        <f>IF(RES_hhdet_in_tes!L76=0,0,RES_hhdet_in_tes!L76/0.086*1000000/RES_hhdet_in_new!L74)</f>
        <v>0</v>
      </c>
      <c r="M76" s="156">
        <f>IF(RES_hhdet_in_tes!M76=0,0,RES_hhdet_in_tes!M76/0.086*1000000/RES_hhdet_in_new!M74)</f>
        <v>0</v>
      </c>
      <c r="N76" s="156">
        <f>IF(RES_hhdet_in_tes!N76=0,0,RES_hhdet_in_tes!N76/0.086*1000000/RES_hhdet_in_new!N74)</f>
        <v>0</v>
      </c>
      <c r="O76" s="156">
        <f>IF(RES_hhdet_in_tes!O76=0,0,RES_hhdet_in_tes!O76/0.086*1000000/RES_hhdet_in_new!O74)</f>
        <v>0</v>
      </c>
      <c r="P76" s="156">
        <f>IF(RES_hhdet_in_tes!P76=0,0,RES_hhdet_in_tes!P76/0.086*1000000/RES_hhdet_in_new!P74)</f>
        <v>0</v>
      </c>
      <c r="Q76" s="156">
        <f>IF(RES_hhdet_in_tes!Q76=0,0,RES_hhdet_in_tes!Q76/0.086*1000000/RES_hhdet_in_new!Q74)</f>
        <v>0</v>
      </c>
    </row>
    <row r="77" spans="1:17" ht="12" customHeight="1" x14ac:dyDescent="0.25">
      <c r="A77" s="158" t="s">
        <v>62</v>
      </c>
      <c r="B77" s="157"/>
      <c r="C77" s="157">
        <f>IF(SUM(RES_hhdet_in_tes!C78:C79)=0,0,SUM(RES_hhdet_in_tes!C78:C79)/0.086*1000000/SUM(RES_hhdet_in_new!C78:C79))</f>
        <v>0</v>
      </c>
      <c r="D77" s="157">
        <f>IF(SUM(RES_hhdet_in_tes!D78:D79)=0,0,SUM(RES_hhdet_in_tes!D78:D79)/0.086*1000000/SUM(RES_hhdet_in_new!D78:D79))</f>
        <v>0</v>
      </c>
      <c r="E77" s="157">
        <f>IF(SUM(RES_hhdet_in_tes!E78:E79)=0,0,SUM(RES_hhdet_in_tes!E78:E79)/0.086*1000000/SUM(RES_hhdet_in_new!E78:E79))</f>
        <v>0</v>
      </c>
      <c r="F77" s="157">
        <f>IF(SUM(RES_hhdet_in_tes!F78:F79)=0,0,SUM(RES_hhdet_in_tes!F78:F79)/0.086*1000000/SUM(RES_hhdet_in_new!F78:F79))</f>
        <v>0</v>
      </c>
      <c r="G77" s="157">
        <f>IF(SUM(RES_hhdet_in_tes!G78:G79)=0,0,SUM(RES_hhdet_in_tes!G78:G79)/0.086*1000000/SUM(RES_hhdet_in_new!G78:G79))</f>
        <v>0</v>
      </c>
      <c r="H77" s="157">
        <f>IF(SUM(RES_hhdet_in_tes!H78:H79)=0,0,SUM(RES_hhdet_in_tes!H78:H79)/0.086*1000000/SUM(RES_hhdet_in_new!H78:H79))</f>
        <v>0</v>
      </c>
      <c r="I77" s="157">
        <f>IF(SUM(RES_hhdet_in_tes!I78:I79)=0,0,SUM(RES_hhdet_in_tes!I78:I79)/0.086*1000000/SUM(RES_hhdet_in_new!I78:I79))</f>
        <v>0</v>
      </c>
      <c r="J77" s="157">
        <f>IF(SUM(RES_hhdet_in_tes!J78:J79)=0,0,SUM(RES_hhdet_in_tes!J78:J79)/0.086*1000000/SUM(RES_hhdet_in_new!J78:J79))</f>
        <v>0</v>
      </c>
      <c r="K77" s="157">
        <f>IF(SUM(RES_hhdet_in_tes!K78:K79)=0,0,SUM(RES_hhdet_in_tes!K78:K79)/0.086*1000000/SUM(RES_hhdet_in_new!K78:K79))</f>
        <v>0</v>
      </c>
      <c r="L77" s="157">
        <f>IF(SUM(RES_hhdet_in_tes!L78:L79)=0,0,SUM(RES_hhdet_in_tes!L78:L79)/0.086*1000000/SUM(RES_hhdet_in_new!L78:L79))</f>
        <v>0</v>
      </c>
      <c r="M77" s="157">
        <f>IF(SUM(RES_hhdet_in_tes!M78:M79)=0,0,SUM(RES_hhdet_in_tes!M78:M79)/0.086*1000000/SUM(RES_hhdet_in_new!M78:M79))</f>
        <v>0</v>
      </c>
      <c r="N77" s="157">
        <f>IF(SUM(RES_hhdet_in_tes!N78:N79)=0,0,SUM(RES_hhdet_in_tes!N78:N79)/0.086*1000000/SUM(RES_hhdet_in_new!N78:N79))</f>
        <v>0</v>
      </c>
      <c r="O77" s="157">
        <f>IF(SUM(RES_hhdet_in_tes!O78:O79)=0,0,SUM(RES_hhdet_in_tes!O78:O79)/0.086*1000000/SUM(RES_hhdet_in_new!O78:O79))</f>
        <v>0</v>
      </c>
      <c r="P77" s="157">
        <f>IF(SUM(RES_hhdet_in_tes!P78:P79)=0,0,SUM(RES_hhdet_in_tes!P78:P79)/0.086*1000000/SUM(RES_hhdet_in_new!P78:P79))</f>
        <v>0</v>
      </c>
      <c r="Q77" s="157">
        <f>IF(SUM(RES_hhdet_in_tes!Q78:Q79)=0,0,SUM(RES_hhdet_in_tes!Q78:Q79)/0.086*1000000/SUM(RES_hhdet_in_new!Q78:Q79))</f>
        <v>0</v>
      </c>
    </row>
    <row r="78" spans="1:17" ht="12" customHeight="1" x14ac:dyDescent="0.25">
      <c r="A78" s="23" t="s">
        <v>109</v>
      </c>
      <c r="B78" s="156"/>
      <c r="C78" s="156">
        <f>IF(RES_hhdet_in_tes!C78=0,0,RES_hhdet_in_tes!C78/0.086*1000000/RES_hhdet_in_new!C78)</f>
        <v>0</v>
      </c>
      <c r="D78" s="156">
        <f>IF(RES_hhdet_in_tes!D78=0,0,RES_hhdet_in_tes!D78/0.086*1000000/RES_hhdet_in_new!D78)</f>
        <v>0</v>
      </c>
      <c r="E78" s="156">
        <f>IF(RES_hhdet_in_tes!E78=0,0,RES_hhdet_in_tes!E78/0.086*1000000/RES_hhdet_in_new!E78)</f>
        <v>0</v>
      </c>
      <c r="F78" s="156">
        <f>IF(RES_hhdet_in_tes!F78=0,0,RES_hhdet_in_tes!F78/0.086*1000000/RES_hhdet_in_new!F78)</f>
        <v>0</v>
      </c>
      <c r="G78" s="156">
        <f>IF(RES_hhdet_in_tes!G78=0,0,RES_hhdet_in_tes!G78/0.086*1000000/RES_hhdet_in_new!G78)</f>
        <v>0</v>
      </c>
      <c r="H78" s="156">
        <f>IF(RES_hhdet_in_tes!H78=0,0,RES_hhdet_in_tes!H78/0.086*1000000/RES_hhdet_in_new!H78)</f>
        <v>0</v>
      </c>
      <c r="I78" s="156">
        <f>IF(RES_hhdet_in_tes!I78=0,0,RES_hhdet_in_tes!I78/0.086*1000000/RES_hhdet_in_new!I78)</f>
        <v>0</v>
      </c>
      <c r="J78" s="156">
        <f>IF(RES_hhdet_in_tes!J78=0,0,RES_hhdet_in_tes!J78/0.086*1000000/RES_hhdet_in_new!J78)</f>
        <v>0</v>
      </c>
      <c r="K78" s="156">
        <f>IF(RES_hhdet_in_tes!K78=0,0,RES_hhdet_in_tes!K78/0.086*1000000/RES_hhdet_in_new!K78)</f>
        <v>0</v>
      </c>
      <c r="L78" s="156">
        <f>IF(RES_hhdet_in_tes!L78=0,0,RES_hhdet_in_tes!L78/0.086*1000000/RES_hhdet_in_new!L78)</f>
        <v>0</v>
      </c>
      <c r="M78" s="156">
        <f>IF(RES_hhdet_in_tes!M78=0,0,RES_hhdet_in_tes!M78/0.086*1000000/RES_hhdet_in_new!M78)</f>
        <v>0</v>
      </c>
      <c r="N78" s="156">
        <f>IF(RES_hhdet_in_tes!N78=0,0,RES_hhdet_in_tes!N78/0.086*1000000/RES_hhdet_in_new!N78)</f>
        <v>0</v>
      </c>
      <c r="O78" s="156">
        <f>IF(RES_hhdet_in_tes!O78=0,0,RES_hhdet_in_tes!O78/0.086*1000000/RES_hhdet_in_new!O78)</f>
        <v>0</v>
      </c>
      <c r="P78" s="156">
        <f>IF(RES_hhdet_in_tes!P78=0,0,RES_hhdet_in_tes!P78/0.086*1000000/RES_hhdet_in_new!P78)</f>
        <v>0</v>
      </c>
      <c r="Q78" s="156">
        <f>IF(RES_hhdet_in_tes!Q78=0,0,RES_hhdet_in_tes!Q78/0.086*1000000/RES_hhdet_in_new!Q78)</f>
        <v>0</v>
      </c>
    </row>
    <row r="79" spans="1:17" ht="12" customHeight="1" x14ac:dyDescent="0.25">
      <c r="A79" s="29" t="s">
        <v>140</v>
      </c>
      <c r="B79" s="57"/>
      <c r="C79" s="57">
        <f>IF(RES_hhdet_in_tes!C79=0,0,RES_hhdet_in_tes!C79/0.086*1000000/RES_hhdet_in_new!C79)</f>
        <v>0</v>
      </c>
      <c r="D79" s="57">
        <f>IF(RES_hhdet_in_tes!D79=0,0,RES_hhdet_in_tes!D79/0.086*1000000/RES_hhdet_in_new!D79)</f>
        <v>0</v>
      </c>
      <c r="E79" s="57">
        <f>IF(RES_hhdet_in_tes!E79=0,0,RES_hhdet_in_tes!E79/0.086*1000000/RES_hhdet_in_new!E79)</f>
        <v>0</v>
      </c>
      <c r="F79" s="57">
        <f>IF(RES_hhdet_in_tes!F79=0,0,RES_hhdet_in_tes!F79/0.086*1000000/RES_hhdet_in_new!F79)</f>
        <v>0</v>
      </c>
      <c r="G79" s="57">
        <f>IF(RES_hhdet_in_tes!G79=0,0,RES_hhdet_in_tes!G79/0.086*1000000/RES_hhdet_in_new!G79)</f>
        <v>0</v>
      </c>
      <c r="H79" s="57">
        <f>IF(RES_hhdet_in_tes!H79=0,0,RES_hhdet_in_tes!H79/0.086*1000000/RES_hhdet_in_new!H79)</f>
        <v>0</v>
      </c>
      <c r="I79" s="57">
        <f>IF(RES_hhdet_in_tes!I79=0,0,RES_hhdet_in_tes!I79/0.086*1000000/RES_hhdet_in_new!I79)</f>
        <v>0</v>
      </c>
      <c r="J79" s="57">
        <f>IF(RES_hhdet_in_tes!J79=0,0,RES_hhdet_in_tes!J79/0.086*1000000/RES_hhdet_in_new!J79)</f>
        <v>0</v>
      </c>
      <c r="K79" s="57">
        <f>IF(RES_hhdet_in_tes!K79=0,0,RES_hhdet_in_tes!K79/0.086*1000000/RES_hhdet_in_new!K79)</f>
        <v>0</v>
      </c>
      <c r="L79" s="57">
        <f>IF(RES_hhdet_in_tes!L79=0,0,RES_hhdet_in_tes!L79/0.086*1000000/RES_hhdet_in_new!L79)</f>
        <v>0</v>
      </c>
      <c r="M79" s="57">
        <f>IF(RES_hhdet_in_tes!M79=0,0,RES_hhdet_in_tes!M79/0.086*1000000/RES_hhdet_in_new!M79)</f>
        <v>0</v>
      </c>
      <c r="N79" s="57">
        <f>IF(RES_hhdet_in_tes!N79=0,0,RES_hhdet_in_tes!N79/0.086*1000000/RES_hhdet_in_new!N79)</f>
        <v>0</v>
      </c>
      <c r="O79" s="57">
        <f>IF(RES_hhdet_in_tes!O79=0,0,RES_hhdet_in_tes!O79/0.086*1000000/RES_hhdet_in_new!O79)</f>
        <v>0</v>
      </c>
      <c r="P79" s="57">
        <f>IF(RES_hhdet_in_tes!P79=0,0,RES_hhdet_in_tes!P79/0.086*1000000/RES_hhdet_in_new!P79)</f>
        <v>0</v>
      </c>
      <c r="Q79" s="57">
        <f>IF(RES_hhdet_in_tes!Q79=0,0,RES_hhdet_in_tes!Q79/0.086*1000000/RES_hhdet_in_new!Q79)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68">SUM(C82,C85,C87,C100)</f>
        <v>11480.985827436354</v>
      </c>
      <c r="D81" s="168">
        <f t="shared" ref="D81" si="69">SUM(D82,D85,D87,D100)</f>
        <v>11792.407454300232</v>
      </c>
      <c r="E81" s="168">
        <f t="shared" ref="E81" si="70">SUM(E82,E85,E87,E100)</f>
        <v>11741.533816539599</v>
      </c>
      <c r="F81" s="168">
        <f t="shared" ref="F81" si="71">SUM(F82,F85,F87,F100)</f>
        <v>11348.419408276286</v>
      </c>
      <c r="G81" s="168">
        <f t="shared" ref="G81" si="72">SUM(G82,G85,G87,G100)</f>
        <v>11703.436421416001</v>
      </c>
      <c r="H81" s="168">
        <f t="shared" ref="H81" si="73">SUM(H82,H85,H87,H100)</f>
        <v>10232.434844826388</v>
      </c>
      <c r="I81" s="168">
        <f t="shared" ref="I81" si="74">SUM(I82,I85,I87,I100)</f>
        <v>11357.819869675135</v>
      </c>
      <c r="J81" s="168">
        <f t="shared" ref="J81" si="75">SUM(J82,J85,J87,J100)</f>
        <v>12433.179482700652</v>
      </c>
      <c r="K81" s="168">
        <f t="shared" ref="K81" si="76">SUM(K82,K85,K87,K100)</f>
        <v>13187.45436390286</v>
      </c>
      <c r="L81" s="168">
        <f t="shared" ref="L81" si="77">SUM(L82,L85,L87,L100)</f>
        <v>11515.975295823413</v>
      </c>
      <c r="M81" s="168">
        <f t="shared" ref="M81" si="78">SUM(M82,M85,M87,M100)</f>
        <v>12035.034679938533</v>
      </c>
      <c r="N81" s="168">
        <f t="shared" ref="N81" si="79">SUM(N82,N85,N87,N100)</f>
        <v>11977.686704300331</v>
      </c>
      <c r="O81" s="168">
        <f t="shared" ref="O81" si="80">SUM(O82,O85,O87,O100)</f>
        <v>11276.751866282882</v>
      </c>
      <c r="P81" s="168">
        <f t="shared" ref="P81" si="81">SUM(P82,P85,P87,P100)</f>
        <v>10917.63074999393</v>
      </c>
      <c r="Q81" s="168">
        <f t="shared" ref="Q81" si="82">SUM(Q82,Q85,Q87,Q100)</f>
        <v>11760.529854659981</v>
      </c>
    </row>
    <row r="82" spans="1:17" ht="12.95" customHeight="1" x14ac:dyDescent="0.25">
      <c r="A82" s="158" t="s">
        <v>65</v>
      </c>
      <c r="B82" s="157"/>
      <c r="C82" s="157">
        <f t="shared" ref="C82:Q82" si="83">SUM(C83:C84)</f>
        <v>3921.2381530090142</v>
      </c>
      <c r="D82" s="157">
        <f t="shared" si="83"/>
        <v>4221.9731178359589</v>
      </c>
      <c r="E82" s="157">
        <f t="shared" si="83"/>
        <v>4188.6640597675841</v>
      </c>
      <c r="F82" s="157">
        <f t="shared" si="83"/>
        <v>3781.9930388194584</v>
      </c>
      <c r="G82" s="157">
        <f t="shared" si="83"/>
        <v>4248.8489363020872</v>
      </c>
      <c r="H82" s="157">
        <f t="shared" si="83"/>
        <v>2783.2706814106441</v>
      </c>
      <c r="I82" s="157">
        <f t="shared" si="83"/>
        <v>3626.2595732196028</v>
      </c>
      <c r="J82" s="157">
        <f t="shared" si="83"/>
        <v>3543.4198104148222</v>
      </c>
      <c r="K82" s="157">
        <f t="shared" si="83"/>
        <v>4189.2482428915337</v>
      </c>
      <c r="L82" s="157">
        <f t="shared" si="83"/>
        <v>2616.8435737383711</v>
      </c>
      <c r="M82" s="157">
        <f t="shared" si="83"/>
        <v>3373.0482287035356</v>
      </c>
      <c r="N82" s="157">
        <f t="shared" si="83"/>
        <v>3188.7589261106841</v>
      </c>
      <c r="O82" s="157">
        <f t="shared" si="83"/>
        <v>2687.6163072835502</v>
      </c>
      <c r="P82" s="157">
        <f t="shared" si="83"/>
        <v>2307.6817883508884</v>
      </c>
      <c r="Q82" s="157">
        <f t="shared" si="83"/>
        <v>2866.48661825607</v>
      </c>
    </row>
    <row r="83" spans="1:17" ht="12" customHeight="1" x14ac:dyDescent="0.25">
      <c r="A83" s="23" t="s">
        <v>157</v>
      </c>
      <c r="B83" s="156"/>
      <c r="C83" s="156">
        <f>IF(RES_hhdet_in_tes!C83=0,0,RES_hhdet_in_tes!C83/0.086*1000000/RES_hhdet_in_new!C83)</f>
        <v>3899.7181350863252</v>
      </c>
      <c r="D83" s="156">
        <f>IF(RES_hhdet_in_tes!D83=0,0,RES_hhdet_in_tes!D83/0.086*1000000/RES_hhdet_in_new!D83)</f>
        <v>4190.1525426593262</v>
      </c>
      <c r="E83" s="156">
        <f>IF(RES_hhdet_in_tes!E83=0,0,RES_hhdet_in_tes!E83/0.086*1000000/RES_hhdet_in_new!E83)</f>
        <v>4120.1889221968459</v>
      </c>
      <c r="F83" s="156">
        <f>IF(RES_hhdet_in_tes!F83=0,0,RES_hhdet_in_tes!F83/0.086*1000000/RES_hhdet_in_new!F83)</f>
        <v>3723.9796751396279</v>
      </c>
      <c r="G83" s="156">
        <f>IF(RES_hhdet_in_tes!G83=0,0,RES_hhdet_in_tes!G83/0.086*1000000/RES_hhdet_in_new!G83)</f>
        <v>4221.1830183719585</v>
      </c>
      <c r="H83" s="156">
        <f>IF(RES_hhdet_in_tes!H83=0,0,RES_hhdet_in_tes!H83/0.086*1000000/RES_hhdet_in_new!H83)</f>
        <v>2761.4552551151855</v>
      </c>
      <c r="I83" s="156">
        <f>IF(RES_hhdet_in_tes!I83=0,0,RES_hhdet_in_tes!I83/0.086*1000000/RES_hhdet_in_new!I83)</f>
        <v>3489.51838877202</v>
      </c>
      <c r="J83" s="156">
        <f>IF(RES_hhdet_in_tes!J83=0,0,RES_hhdet_in_tes!J83/0.086*1000000/RES_hhdet_in_new!J83)</f>
        <v>3458.561859666599</v>
      </c>
      <c r="K83" s="156">
        <f>IF(RES_hhdet_in_tes!K83=0,0,RES_hhdet_in_tes!K83/0.086*1000000/RES_hhdet_in_new!K83)</f>
        <v>4162.7800336602231</v>
      </c>
      <c r="L83" s="156">
        <f>IF(RES_hhdet_in_tes!L83=0,0,RES_hhdet_in_tes!L83/0.086*1000000/RES_hhdet_in_new!L83)</f>
        <v>2574.0181135481394</v>
      </c>
      <c r="M83" s="156">
        <f>IF(RES_hhdet_in_tes!M83=0,0,RES_hhdet_in_tes!M83/0.086*1000000/RES_hhdet_in_new!M83)</f>
        <v>3340.3769769769301</v>
      </c>
      <c r="N83" s="156">
        <f>IF(RES_hhdet_in_tes!N83=0,0,RES_hhdet_in_tes!N83/0.086*1000000/RES_hhdet_in_new!N83)</f>
        <v>3167.211142038997</v>
      </c>
      <c r="O83" s="156">
        <f>IF(RES_hhdet_in_tes!O83=0,0,RES_hhdet_in_tes!O83/0.086*1000000/RES_hhdet_in_new!O83)</f>
        <v>2669.1671418213077</v>
      </c>
      <c r="P83" s="156">
        <f>IF(RES_hhdet_in_tes!P83=0,0,RES_hhdet_in_tes!P83/0.086*1000000/RES_hhdet_in_new!P83)</f>
        <v>2281.896730371122</v>
      </c>
      <c r="Q83" s="156">
        <f>IF(RES_hhdet_in_tes!Q83=0,0,RES_hhdet_in_tes!Q83/0.086*1000000/RES_hhdet_in_new!Q83)</f>
        <v>2824.9908248933421</v>
      </c>
    </row>
    <row r="84" spans="1:17" ht="12" customHeight="1" x14ac:dyDescent="0.25">
      <c r="A84" s="23" t="s">
        <v>60</v>
      </c>
      <c r="B84" s="156"/>
      <c r="C84" s="156">
        <f>IF(RES_hhdet_in_tes!C84=0,0,RES_hhdet_in_tes!C84/0.086*1000000/RES_hhdet_in_new!C83)</f>
        <v>21.520017922688822</v>
      </c>
      <c r="D84" s="156">
        <f>IF(RES_hhdet_in_tes!D84=0,0,RES_hhdet_in_tes!D84/0.086*1000000/RES_hhdet_in_new!D83)</f>
        <v>31.820575176632392</v>
      </c>
      <c r="E84" s="156">
        <f>IF(RES_hhdet_in_tes!E84=0,0,RES_hhdet_in_tes!E84/0.086*1000000/RES_hhdet_in_new!E83)</f>
        <v>68.475137570738298</v>
      </c>
      <c r="F84" s="156">
        <f>IF(RES_hhdet_in_tes!F84=0,0,RES_hhdet_in_tes!F84/0.086*1000000/RES_hhdet_in_new!F83)</f>
        <v>58.013363679830356</v>
      </c>
      <c r="G84" s="156">
        <f>IF(RES_hhdet_in_tes!G84=0,0,RES_hhdet_in_tes!G84/0.086*1000000/RES_hhdet_in_new!G83)</f>
        <v>27.665917930128899</v>
      </c>
      <c r="H84" s="156">
        <f>IF(RES_hhdet_in_tes!H84=0,0,RES_hhdet_in_tes!H84/0.086*1000000/RES_hhdet_in_new!H83)</f>
        <v>21.815426295458384</v>
      </c>
      <c r="I84" s="156">
        <f>IF(RES_hhdet_in_tes!I84=0,0,RES_hhdet_in_tes!I84/0.086*1000000/RES_hhdet_in_new!I83)</f>
        <v>136.74118444758295</v>
      </c>
      <c r="J84" s="156">
        <f>IF(RES_hhdet_in_tes!J84=0,0,RES_hhdet_in_tes!J84/0.086*1000000/RES_hhdet_in_new!J83)</f>
        <v>84.857950748223203</v>
      </c>
      <c r="K84" s="156">
        <f>IF(RES_hhdet_in_tes!K84=0,0,RES_hhdet_in_tes!K84/0.086*1000000/RES_hhdet_in_new!K83)</f>
        <v>26.468209231310084</v>
      </c>
      <c r="L84" s="156">
        <f>IF(RES_hhdet_in_tes!L84=0,0,RES_hhdet_in_tes!L84/0.086*1000000/RES_hhdet_in_new!L83)</f>
        <v>42.825460190231595</v>
      </c>
      <c r="M84" s="156">
        <f>IF(RES_hhdet_in_tes!M84=0,0,RES_hhdet_in_tes!M84/0.086*1000000/RES_hhdet_in_new!M83)</f>
        <v>32.671251726605689</v>
      </c>
      <c r="N84" s="156">
        <f>IF(RES_hhdet_in_tes!N84=0,0,RES_hhdet_in_tes!N84/0.086*1000000/RES_hhdet_in_new!N83)</f>
        <v>21.54778407168736</v>
      </c>
      <c r="O84" s="156">
        <f>IF(RES_hhdet_in_tes!O84=0,0,RES_hhdet_in_tes!O84/0.086*1000000/RES_hhdet_in_new!O83)</f>
        <v>18.449165462242465</v>
      </c>
      <c r="P84" s="156">
        <f>IF(RES_hhdet_in_tes!P84=0,0,RES_hhdet_in_tes!P84/0.086*1000000/RES_hhdet_in_new!P83)</f>
        <v>25.785057979766634</v>
      </c>
      <c r="Q84" s="156">
        <f>IF(RES_hhdet_in_tes!Q84=0,0,RES_hhdet_in_tes!Q84/0.086*1000000/RES_hhdet_in_new!Q83)</f>
        <v>41.495793362727781</v>
      </c>
    </row>
    <row r="85" spans="1:17" ht="12.95" customHeight="1" x14ac:dyDescent="0.25">
      <c r="A85" s="158" t="s">
        <v>112</v>
      </c>
      <c r="B85" s="157"/>
      <c r="C85" s="157">
        <f t="shared" ref="C85:Q85" si="84">C86</f>
        <v>4435.8644764809842</v>
      </c>
      <c r="D85" s="157">
        <f t="shared" si="84"/>
        <v>4354.5756321704266</v>
      </c>
      <c r="E85" s="157">
        <f t="shared" si="84"/>
        <v>4213.0956107572511</v>
      </c>
      <c r="F85" s="157">
        <f t="shared" si="84"/>
        <v>4247.5680186488889</v>
      </c>
      <c r="G85" s="157">
        <f t="shared" si="84"/>
        <v>4197.9346039084112</v>
      </c>
      <c r="H85" s="157">
        <f t="shared" si="84"/>
        <v>4163.0577983964749</v>
      </c>
      <c r="I85" s="157">
        <f t="shared" si="84"/>
        <v>4357.7445623175108</v>
      </c>
      <c r="J85" s="157">
        <f t="shared" si="84"/>
        <v>5502.4890859612942</v>
      </c>
      <c r="K85" s="157">
        <f t="shared" si="84"/>
        <v>5595.4200784593468</v>
      </c>
      <c r="L85" s="157">
        <f t="shared" si="84"/>
        <v>5585.5495839039841</v>
      </c>
      <c r="M85" s="157">
        <f t="shared" si="84"/>
        <v>5504.5590811029688</v>
      </c>
      <c r="N85" s="157">
        <f t="shared" si="84"/>
        <v>5481.0426743356757</v>
      </c>
      <c r="O85" s="157">
        <f t="shared" si="84"/>
        <v>5457.3608986860445</v>
      </c>
      <c r="P85" s="157">
        <f t="shared" si="84"/>
        <v>5485.900298123378</v>
      </c>
      <c r="Q85" s="157">
        <f t="shared" si="84"/>
        <v>5467.290584351932</v>
      </c>
    </row>
    <row r="86" spans="1:17" ht="12" customHeight="1" x14ac:dyDescent="0.25">
      <c r="A86" s="23" t="s">
        <v>60</v>
      </c>
      <c r="B86" s="156"/>
      <c r="C86" s="156">
        <f>IF(RES_hhdet_in_tes!C86=0,0,RES_hhdet_in_tes!C86/0.086*1000000/RES_hhdet_in_new!C86)</f>
        <v>4435.8644764809842</v>
      </c>
      <c r="D86" s="156">
        <f>IF(RES_hhdet_in_tes!D86=0,0,RES_hhdet_in_tes!D86/0.086*1000000/RES_hhdet_in_new!D86)</f>
        <v>4354.5756321704266</v>
      </c>
      <c r="E86" s="156">
        <f>IF(RES_hhdet_in_tes!E86=0,0,RES_hhdet_in_tes!E86/0.086*1000000/RES_hhdet_in_new!E86)</f>
        <v>4213.0956107572511</v>
      </c>
      <c r="F86" s="156">
        <f>IF(RES_hhdet_in_tes!F86=0,0,RES_hhdet_in_tes!F86/0.086*1000000/RES_hhdet_in_new!F86)</f>
        <v>4247.5680186488889</v>
      </c>
      <c r="G86" s="156">
        <f>IF(RES_hhdet_in_tes!G86=0,0,RES_hhdet_in_tes!G86/0.086*1000000/RES_hhdet_in_new!G86)</f>
        <v>4197.9346039084112</v>
      </c>
      <c r="H86" s="156">
        <f>IF(RES_hhdet_in_tes!H86=0,0,RES_hhdet_in_tes!H86/0.086*1000000/RES_hhdet_in_new!H86)</f>
        <v>4163.0577983964749</v>
      </c>
      <c r="I86" s="156">
        <f>IF(RES_hhdet_in_tes!I86=0,0,RES_hhdet_in_tes!I86/0.086*1000000/RES_hhdet_in_new!I86)</f>
        <v>4357.7445623175108</v>
      </c>
      <c r="J86" s="156">
        <f>IF(RES_hhdet_in_tes!J86=0,0,RES_hhdet_in_tes!J86/0.086*1000000/RES_hhdet_in_new!J86)</f>
        <v>5502.4890859612942</v>
      </c>
      <c r="K86" s="156">
        <f>IF(RES_hhdet_in_tes!K86=0,0,RES_hhdet_in_tes!K86/0.086*1000000/RES_hhdet_in_new!K86)</f>
        <v>5595.4200784593468</v>
      </c>
      <c r="L86" s="156">
        <f>IF(RES_hhdet_in_tes!L86=0,0,RES_hhdet_in_tes!L86/0.086*1000000/RES_hhdet_in_new!L86)</f>
        <v>5585.5495839039841</v>
      </c>
      <c r="M86" s="156">
        <f>IF(RES_hhdet_in_tes!M86=0,0,RES_hhdet_in_tes!M86/0.086*1000000/RES_hhdet_in_new!M86)</f>
        <v>5504.5590811029688</v>
      </c>
      <c r="N86" s="156">
        <f>IF(RES_hhdet_in_tes!N86=0,0,RES_hhdet_in_tes!N86/0.086*1000000/RES_hhdet_in_new!N86)</f>
        <v>5481.0426743356757</v>
      </c>
      <c r="O86" s="156">
        <f>IF(RES_hhdet_in_tes!O86=0,0,RES_hhdet_in_tes!O86/0.086*1000000/RES_hhdet_in_new!O86)</f>
        <v>5457.3608986860445</v>
      </c>
      <c r="P86" s="156">
        <f>IF(RES_hhdet_in_tes!P86=0,0,RES_hhdet_in_tes!P86/0.086*1000000/RES_hhdet_in_new!P86)</f>
        <v>5485.900298123378</v>
      </c>
      <c r="Q86" s="156">
        <f>IF(RES_hhdet_in_tes!Q86=0,0,RES_hhdet_in_tes!Q86/0.086*1000000/RES_hhdet_in_new!Q86)</f>
        <v>5467.290584351932</v>
      </c>
    </row>
    <row r="87" spans="1:17" ht="12" customHeight="1" x14ac:dyDescent="0.25">
      <c r="A87" s="158" t="s">
        <v>63</v>
      </c>
      <c r="B87" s="157"/>
      <c r="C87" s="157">
        <f>IF(SUM(RES_hhdet_in_tes!C88:C89,RES_hhdet_in_tes!C92:C93,RES_hhdet_in_tes!C96:C97)=0,0,SUM(RES_hhdet_in_tes!C88:C89,RES_hhdet_in_tes!C92:C93,RES_hhdet_in_tes!C96:C97)/0.086*1000000/SUM(RES_hhdet_in_new!C88:C89,RES_hhdet_in_new!C92:C93,RES_hhdet_in_new!C96:C97))</f>
        <v>2317.5202843781758</v>
      </c>
      <c r="D87" s="157">
        <f>IF(SUM(RES_hhdet_in_tes!D88:D89,RES_hhdet_in_tes!D92:D93,RES_hhdet_in_tes!D96:D97)=0,0,SUM(RES_hhdet_in_tes!D88:D89,RES_hhdet_in_tes!D92:D93,RES_hhdet_in_tes!D96:D97)/0.086*1000000/SUM(RES_hhdet_in_new!D88:D89,RES_hhdet_in_new!D92:D93,RES_hhdet_in_new!D96:D97))</f>
        <v>2390.0253533782106</v>
      </c>
      <c r="E87" s="157">
        <f>IF(SUM(RES_hhdet_in_tes!E88:E89,RES_hhdet_in_tes!E92:E93,RES_hhdet_in_tes!E96:E97)=0,0,SUM(RES_hhdet_in_tes!E88:E89,RES_hhdet_in_tes!E92:E93,RES_hhdet_in_tes!E96:E97)/0.086*1000000/SUM(RES_hhdet_in_new!E88:E89,RES_hhdet_in_new!E92:E93,RES_hhdet_in_new!E96:E97))</f>
        <v>2425.4469225210023</v>
      </c>
      <c r="F87" s="157">
        <f>IF(SUM(RES_hhdet_in_tes!F88:F89,RES_hhdet_in_tes!F92:F93,RES_hhdet_in_tes!F96:F97)=0,0,SUM(RES_hhdet_in_tes!F88:F89,RES_hhdet_in_tes!F92:F93,RES_hhdet_in_tes!F96:F97)/0.086*1000000/SUM(RES_hhdet_in_new!F88:F89,RES_hhdet_in_new!F92:F93,RES_hhdet_in_new!F96:F97))</f>
        <v>2343.9142658173841</v>
      </c>
      <c r="G87" s="157">
        <f>IF(SUM(RES_hhdet_in_tes!G88:G89,RES_hhdet_in_tes!G92:G93,RES_hhdet_in_tes!G96:G97)=0,0,SUM(RES_hhdet_in_tes!G88:G89,RES_hhdet_in_tes!G92:G93,RES_hhdet_in_tes!G96:G97)/0.086*1000000/SUM(RES_hhdet_in_new!G88:G89,RES_hhdet_in_new!G92:G93,RES_hhdet_in_new!G96:G97))</f>
        <v>2329.5846059423825</v>
      </c>
      <c r="H87" s="157">
        <f>IF(SUM(RES_hhdet_in_tes!H88:H89,RES_hhdet_in_tes!H92:H93,RES_hhdet_in_tes!H96:H97)=0,0,SUM(RES_hhdet_in_tes!H88:H89,RES_hhdet_in_tes!H92:H93,RES_hhdet_in_tes!H96:H97)/0.086*1000000/SUM(RES_hhdet_in_new!H88:H89,RES_hhdet_in_new!H92:H93,RES_hhdet_in_new!H96:H97))</f>
        <v>2234.955404842628</v>
      </c>
      <c r="I87" s="157">
        <f>IF(SUM(RES_hhdet_in_tes!I88:I89,RES_hhdet_in_tes!I92:I93,RES_hhdet_in_tes!I96:I97)=0,0,SUM(RES_hhdet_in_tes!I88:I89,RES_hhdet_in_tes!I92:I93,RES_hhdet_in_tes!I96:I97)/0.086*1000000/SUM(RES_hhdet_in_new!I88:I89,RES_hhdet_in_new!I92:I93,RES_hhdet_in_new!I96:I97))</f>
        <v>2284.0079811698852</v>
      </c>
      <c r="J87" s="157">
        <f>IF(SUM(RES_hhdet_in_tes!J88:J89,RES_hhdet_in_tes!J92:J93,RES_hhdet_in_tes!J96:J97)=0,0,SUM(RES_hhdet_in_tes!J88:J89,RES_hhdet_in_tes!J92:J93,RES_hhdet_in_tes!J96:J97)/0.086*1000000/SUM(RES_hhdet_in_new!J88:J89,RES_hhdet_in_new!J92:J93,RES_hhdet_in_new!J96:J97))</f>
        <v>2278.9851185776201</v>
      </c>
      <c r="K87" s="157">
        <f>IF(SUM(RES_hhdet_in_tes!K88:K89,RES_hhdet_in_tes!K92:K93,RES_hhdet_in_tes!K96:K97)=0,0,SUM(RES_hhdet_in_tes!K88:K89,RES_hhdet_in_tes!K92:K93,RES_hhdet_in_tes!K96:K97)/0.086*1000000/SUM(RES_hhdet_in_new!K88:K89,RES_hhdet_in_new!K92:K93,RES_hhdet_in_new!K96:K97))</f>
        <v>2255.4608387837279</v>
      </c>
      <c r="L87" s="157">
        <f>IF(SUM(RES_hhdet_in_tes!L88:L89,RES_hhdet_in_tes!L92:L93,RES_hhdet_in_tes!L96:L97)=0,0,SUM(RES_hhdet_in_tes!L88:L89,RES_hhdet_in_tes!L92:L93,RES_hhdet_in_tes!L96:L97)/0.086*1000000/SUM(RES_hhdet_in_new!L88:L89,RES_hhdet_in_new!L92:L93,RES_hhdet_in_new!L96:L97))</f>
        <v>2234.8232513909006</v>
      </c>
      <c r="M87" s="157">
        <f>IF(SUM(RES_hhdet_in_tes!M88:M89,RES_hhdet_in_tes!M92:M93,RES_hhdet_in_tes!M96:M97)=0,0,SUM(RES_hhdet_in_tes!M88:M89,RES_hhdet_in_tes!M92:M93,RES_hhdet_in_tes!M96:M97)/0.086*1000000/SUM(RES_hhdet_in_new!M88:M89,RES_hhdet_in_new!M92:M93,RES_hhdet_in_new!M96:M97))</f>
        <v>2262.9303720930043</v>
      </c>
      <c r="N87" s="157">
        <f>IF(SUM(RES_hhdet_in_tes!N88:N89,RES_hhdet_in_tes!N92:N93,RES_hhdet_in_tes!N96:N97)=0,0,SUM(RES_hhdet_in_tes!N88:N89,RES_hhdet_in_tes!N92:N93,RES_hhdet_in_tes!N96:N97)/0.086*1000000/SUM(RES_hhdet_in_new!N88:N89,RES_hhdet_in_new!N92:N93,RES_hhdet_in_new!N96:N97))</f>
        <v>2189.0220138336399</v>
      </c>
      <c r="O87" s="157">
        <f>IF(SUM(RES_hhdet_in_tes!O88:O89,RES_hhdet_in_tes!O92:O93,RES_hhdet_in_tes!O96:O97)=0,0,SUM(RES_hhdet_in_tes!O88:O89,RES_hhdet_in_tes!O92:O93,RES_hhdet_in_tes!O96:O97)/0.086*1000000/SUM(RES_hhdet_in_new!O88:O89,RES_hhdet_in_new!O92:O93,RES_hhdet_in_new!O96:O97))</f>
        <v>2151.580034185587</v>
      </c>
      <c r="P87" s="157">
        <f>IF(SUM(RES_hhdet_in_tes!P88:P89,RES_hhdet_in_tes!P92:P93,RES_hhdet_in_tes!P96:P97)=0,0,SUM(RES_hhdet_in_tes!P88:P89,RES_hhdet_in_tes!P92:P93,RES_hhdet_in_tes!P96:P97)/0.086*1000000/SUM(RES_hhdet_in_new!P88:P89,RES_hhdet_in_new!P92:P93,RES_hhdet_in_new!P96:P97))</f>
        <v>2220.4559131883952</v>
      </c>
      <c r="Q87" s="157">
        <f>IF(SUM(RES_hhdet_in_tes!Q88:Q89,RES_hhdet_in_tes!Q92:Q93,RES_hhdet_in_tes!Q96:Q97)=0,0,SUM(RES_hhdet_in_tes!Q88:Q89,RES_hhdet_in_tes!Q92:Q93,RES_hhdet_in_tes!Q96:Q97)/0.086*1000000/SUM(RES_hhdet_in_new!Q88:Q89,RES_hhdet_in_new!Q92:Q93,RES_hhdet_in_new!Q96:Q97))</f>
        <v>2372.5371764723427</v>
      </c>
    </row>
    <row r="88" spans="1:17" ht="12" customHeight="1" x14ac:dyDescent="0.25">
      <c r="A88" s="167" t="s">
        <v>156</v>
      </c>
      <c r="B88" s="132"/>
      <c r="C88" s="132">
        <f>IF(RES_hhdet_in_tes!C88=0,0,RES_hhdet_in_tes!C88/0.086*1000000/RES_hhdet_in_new!C88)</f>
        <v>0</v>
      </c>
      <c r="D88" s="132">
        <f>IF(RES_hhdet_in_tes!D88=0,0,RES_hhdet_in_tes!D88/0.086*1000000/RES_hhdet_in_new!D88)</f>
        <v>0</v>
      </c>
      <c r="E88" s="132">
        <f>IF(RES_hhdet_in_tes!E88=0,0,RES_hhdet_in_tes!E88/0.086*1000000/RES_hhdet_in_new!E88)</f>
        <v>0</v>
      </c>
      <c r="F88" s="132">
        <f>IF(RES_hhdet_in_tes!F88=0,0,RES_hhdet_in_tes!F88/0.086*1000000/RES_hhdet_in_new!F88)</f>
        <v>0</v>
      </c>
      <c r="G88" s="132">
        <f>IF(RES_hhdet_in_tes!G88=0,0,RES_hhdet_in_tes!G88/0.086*1000000/RES_hhdet_in_new!G88)</f>
        <v>0</v>
      </c>
      <c r="H88" s="132">
        <f>IF(RES_hhdet_in_tes!H88=0,0,RES_hhdet_in_tes!H88/0.086*1000000/RES_hhdet_in_new!H88)</f>
        <v>0</v>
      </c>
      <c r="I88" s="132">
        <f>IF(RES_hhdet_in_tes!I88=0,0,RES_hhdet_in_tes!I88/0.086*1000000/RES_hhdet_in_new!I88)</f>
        <v>0</v>
      </c>
      <c r="J88" s="132">
        <f>IF(RES_hhdet_in_tes!J88=0,0,RES_hhdet_in_tes!J88/0.086*1000000/RES_hhdet_in_new!J88)</f>
        <v>0</v>
      </c>
      <c r="K88" s="132">
        <f>IF(RES_hhdet_in_tes!K88=0,0,RES_hhdet_in_tes!K88/0.086*1000000/RES_hhdet_in_new!K88)</f>
        <v>0</v>
      </c>
      <c r="L88" s="132">
        <f>IF(RES_hhdet_in_tes!L88=0,0,RES_hhdet_in_tes!L88/0.086*1000000/RES_hhdet_in_new!L88)</f>
        <v>0</v>
      </c>
      <c r="M88" s="132">
        <f>IF(RES_hhdet_in_tes!M88=0,0,RES_hhdet_in_tes!M88/0.086*1000000/RES_hhdet_in_new!M88)</f>
        <v>0</v>
      </c>
      <c r="N88" s="132">
        <f>IF(RES_hhdet_in_tes!N88=0,0,RES_hhdet_in_tes!N88/0.086*1000000/RES_hhdet_in_new!N88)</f>
        <v>0</v>
      </c>
      <c r="O88" s="132">
        <f>IF(RES_hhdet_in_tes!O88=0,0,RES_hhdet_in_tes!O88/0.086*1000000/RES_hhdet_in_new!O88)</f>
        <v>0</v>
      </c>
      <c r="P88" s="132">
        <f>IF(RES_hhdet_in_tes!P88=0,0,RES_hhdet_in_tes!P88/0.086*1000000/RES_hhdet_in_new!P88)</f>
        <v>0</v>
      </c>
      <c r="Q88" s="132">
        <f>IF(RES_hhdet_in_tes!Q88=0,0,RES_hhdet_in_tes!Q88/0.086*1000000/RES_hhdet_in_new!Q88)</f>
        <v>0</v>
      </c>
    </row>
    <row r="89" spans="1:17" ht="12" customHeight="1" x14ac:dyDescent="0.25">
      <c r="A89" s="167" t="s">
        <v>155</v>
      </c>
      <c r="B89" s="132"/>
      <c r="C89" s="132">
        <f>IF(RES_hhdet_in_tes!C89=0,0,RES_hhdet_in_tes!C89/0.086*1000000/RES_hhdet_in_new!C89)</f>
        <v>0</v>
      </c>
      <c r="D89" s="132">
        <f>IF(RES_hhdet_in_tes!D89=0,0,RES_hhdet_in_tes!D89/0.086*1000000/RES_hhdet_in_new!D89)</f>
        <v>0</v>
      </c>
      <c r="E89" s="132">
        <f>IF(RES_hhdet_in_tes!E89=0,0,RES_hhdet_in_tes!E89/0.086*1000000/RES_hhdet_in_new!E89)</f>
        <v>0</v>
      </c>
      <c r="F89" s="132">
        <f>IF(RES_hhdet_in_tes!F89=0,0,RES_hhdet_in_tes!F89/0.086*1000000/RES_hhdet_in_new!F89)</f>
        <v>0</v>
      </c>
      <c r="G89" s="132">
        <f>IF(RES_hhdet_in_tes!G89=0,0,RES_hhdet_in_tes!G89/0.086*1000000/RES_hhdet_in_new!G89)</f>
        <v>0</v>
      </c>
      <c r="H89" s="132">
        <f>IF(RES_hhdet_in_tes!H89=0,0,RES_hhdet_in_tes!H89/0.086*1000000/RES_hhdet_in_new!H89)</f>
        <v>0</v>
      </c>
      <c r="I89" s="132">
        <f>IF(RES_hhdet_in_tes!I89=0,0,RES_hhdet_in_tes!I89/0.086*1000000/RES_hhdet_in_new!I89)</f>
        <v>0</v>
      </c>
      <c r="J89" s="132">
        <f>IF(RES_hhdet_in_tes!J89=0,0,RES_hhdet_in_tes!J89/0.086*1000000/RES_hhdet_in_new!J89)</f>
        <v>0</v>
      </c>
      <c r="K89" s="132">
        <f>IF(RES_hhdet_in_tes!K89=0,0,RES_hhdet_in_tes!K89/0.086*1000000/RES_hhdet_in_new!K89)</f>
        <v>0</v>
      </c>
      <c r="L89" s="132">
        <f>IF(RES_hhdet_in_tes!L89=0,0,RES_hhdet_in_tes!L89/0.086*1000000/RES_hhdet_in_new!L89)</f>
        <v>0</v>
      </c>
      <c r="M89" s="132">
        <f>IF(RES_hhdet_in_tes!M89=0,0,RES_hhdet_in_tes!M89/0.086*1000000/RES_hhdet_in_new!M89)</f>
        <v>0</v>
      </c>
      <c r="N89" s="132">
        <f>IF(RES_hhdet_in_tes!N89=0,0,RES_hhdet_in_tes!N89/0.086*1000000/RES_hhdet_in_new!N89)</f>
        <v>0</v>
      </c>
      <c r="O89" s="132">
        <f>IF(RES_hhdet_in_tes!O89=0,0,RES_hhdet_in_tes!O89/0.086*1000000/RES_hhdet_in_new!O89)</f>
        <v>0</v>
      </c>
      <c r="P89" s="132">
        <f>IF(RES_hhdet_in_tes!P89=0,0,RES_hhdet_in_tes!P89/0.086*1000000/RES_hhdet_in_new!P89)</f>
        <v>0</v>
      </c>
      <c r="Q89" s="132">
        <f>IF(RES_hhdet_in_tes!Q89=0,0,RES_hhdet_in_tes!Q89/0.086*1000000/RES_hhdet_in_new!Q89)</f>
        <v>0</v>
      </c>
    </row>
    <row r="90" spans="1:17" ht="12" customHeight="1" x14ac:dyDescent="0.25">
      <c r="A90" s="166" t="s">
        <v>55</v>
      </c>
      <c r="B90" s="165"/>
      <c r="C90" s="165">
        <f>IF(RES_hhdet_in_tes!C90=0,0,RES_hhdet_in_tes!C90/0.086*1000000/RES_hhdet_in_new!C89)</f>
        <v>0</v>
      </c>
      <c r="D90" s="165">
        <f>IF(RES_hhdet_in_tes!D90=0,0,RES_hhdet_in_tes!D90/0.086*1000000/RES_hhdet_in_new!D89)</f>
        <v>0</v>
      </c>
      <c r="E90" s="165">
        <f>IF(RES_hhdet_in_tes!E90=0,0,RES_hhdet_in_tes!E90/0.086*1000000/RES_hhdet_in_new!E89)</f>
        <v>0</v>
      </c>
      <c r="F90" s="165">
        <f>IF(RES_hhdet_in_tes!F90=0,0,RES_hhdet_in_tes!F90/0.086*1000000/RES_hhdet_in_new!F89)</f>
        <v>0</v>
      </c>
      <c r="G90" s="165">
        <f>IF(RES_hhdet_in_tes!G90=0,0,RES_hhdet_in_tes!G90/0.086*1000000/RES_hhdet_in_new!G89)</f>
        <v>0</v>
      </c>
      <c r="H90" s="165">
        <f>IF(RES_hhdet_in_tes!H90=0,0,RES_hhdet_in_tes!H90/0.086*1000000/RES_hhdet_in_new!H89)</f>
        <v>0</v>
      </c>
      <c r="I90" s="165">
        <f>IF(RES_hhdet_in_tes!I90=0,0,RES_hhdet_in_tes!I90/0.086*1000000/RES_hhdet_in_new!I89)</f>
        <v>0</v>
      </c>
      <c r="J90" s="165">
        <f>IF(RES_hhdet_in_tes!J90=0,0,RES_hhdet_in_tes!J90/0.086*1000000/RES_hhdet_in_new!J89)</f>
        <v>0</v>
      </c>
      <c r="K90" s="165">
        <f>IF(RES_hhdet_in_tes!K90=0,0,RES_hhdet_in_tes!K90/0.086*1000000/RES_hhdet_in_new!K89)</f>
        <v>0</v>
      </c>
      <c r="L90" s="165">
        <f>IF(RES_hhdet_in_tes!L90=0,0,RES_hhdet_in_tes!L90/0.086*1000000/RES_hhdet_in_new!L89)</f>
        <v>0</v>
      </c>
      <c r="M90" s="165">
        <f>IF(RES_hhdet_in_tes!M90=0,0,RES_hhdet_in_tes!M90/0.086*1000000/RES_hhdet_in_new!M89)</f>
        <v>0</v>
      </c>
      <c r="N90" s="165">
        <f>IF(RES_hhdet_in_tes!N90=0,0,RES_hhdet_in_tes!N90/0.086*1000000/RES_hhdet_in_new!N89)</f>
        <v>0</v>
      </c>
      <c r="O90" s="165">
        <f>IF(RES_hhdet_in_tes!O90=0,0,RES_hhdet_in_tes!O90/0.086*1000000/RES_hhdet_in_new!O89)</f>
        <v>0</v>
      </c>
      <c r="P90" s="165">
        <f>IF(RES_hhdet_in_tes!P90=0,0,RES_hhdet_in_tes!P90/0.086*1000000/RES_hhdet_in_new!P89)</f>
        <v>0</v>
      </c>
      <c r="Q90" s="165">
        <f>IF(RES_hhdet_in_tes!Q90=0,0,RES_hhdet_in_tes!Q90/0.086*1000000/RES_hhdet_in_new!Q89)</f>
        <v>0</v>
      </c>
    </row>
    <row r="91" spans="1:17" ht="12" customHeight="1" x14ac:dyDescent="0.25">
      <c r="A91" s="147" t="s">
        <v>59</v>
      </c>
      <c r="B91" s="164"/>
      <c r="C91" s="164">
        <f>IF(RES_hhdet_in_tes!C91=0,0,RES_hhdet_in_tes!C91/0.086*1000000/RES_hhdet_in_new!C89)</f>
        <v>0</v>
      </c>
      <c r="D91" s="164">
        <f>IF(RES_hhdet_in_tes!D91=0,0,RES_hhdet_in_tes!D91/0.086*1000000/RES_hhdet_in_new!D89)</f>
        <v>0</v>
      </c>
      <c r="E91" s="164">
        <f>IF(RES_hhdet_in_tes!E91=0,0,RES_hhdet_in_tes!E91/0.086*1000000/RES_hhdet_in_new!E89)</f>
        <v>0</v>
      </c>
      <c r="F91" s="164">
        <f>IF(RES_hhdet_in_tes!F91=0,0,RES_hhdet_in_tes!F91/0.086*1000000/RES_hhdet_in_new!F89)</f>
        <v>0</v>
      </c>
      <c r="G91" s="164">
        <f>IF(RES_hhdet_in_tes!G91=0,0,RES_hhdet_in_tes!G91/0.086*1000000/RES_hhdet_in_new!G89)</f>
        <v>0</v>
      </c>
      <c r="H91" s="164">
        <f>IF(RES_hhdet_in_tes!H91=0,0,RES_hhdet_in_tes!H91/0.086*1000000/RES_hhdet_in_new!H89)</f>
        <v>0</v>
      </c>
      <c r="I91" s="164">
        <f>IF(RES_hhdet_in_tes!I91=0,0,RES_hhdet_in_tes!I91/0.086*1000000/RES_hhdet_in_new!I89)</f>
        <v>0</v>
      </c>
      <c r="J91" s="164">
        <f>IF(RES_hhdet_in_tes!J91=0,0,RES_hhdet_in_tes!J91/0.086*1000000/RES_hhdet_in_new!J89)</f>
        <v>0</v>
      </c>
      <c r="K91" s="164">
        <f>IF(RES_hhdet_in_tes!K91=0,0,RES_hhdet_in_tes!K91/0.086*1000000/RES_hhdet_in_new!K89)</f>
        <v>0</v>
      </c>
      <c r="L91" s="164">
        <f>IF(RES_hhdet_in_tes!L91=0,0,RES_hhdet_in_tes!L91/0.086*1000000/RES_hhdet_in_new!L89)</f>
        <v>0</v>
      </c>
      <c r="M91" s="164">
        <f>IF(RES_hhdet_in_tes!M91=0,0,RES_hhdet_in_tes!M91/0.086*1000000/RES_hhdet_in_new!M89)</f>
        <v>0</v>
      </c>
      <c r="N91" s="164">
        <f>IF(RES_hhdet_in_tes!N91=0,0,RES_hhdet_in_tes!N91/0.086*1000000/RES_hhdet_in_new!N89)</f>
        <v>0</v>
      </c>
      <c r="O91" s="164">
        <f>IF(RES_hhdet_in_tes!O91=0,0,RES_hhdet_in_tes!O91/0.086*1000000/RES_hhdet_in_new!O89)</f>
        <v>0</v>
      </c>
      <c r="P91" s="164">
        <f>IF(RES_hhdet_in_tes!P91=0,0,RES_hhdet_in_tes!P91/0.086*1000000/RES_hhdet_in_new!P89)</f>
        <v>0</v>
      </c>
      <c r="Q91" s="164">
        <f>IF(RES_hhdet_in_tes!Q91=0,0,RES_hhdet_in_tes!Q91/0.086*1000000/RES_hhdet_in_new!Q89)</f>
        <v>0</v>
      </c>
    </row>
    <row r="92" spans="1:17" ht="12" customHeight="1" x14ac:dyDescent="0.25">
      <c r="A92" s="163" t="s">
        <v>144</v>
      </c>
      <c r="B92" s="162"/>
      <c r="C92" s="162">
        <f>IF(RES_hhdet_in_tes!C92=0,0,RES_hhdet_in_tes!C92/0.086*1000000/RES_hhdet_in_new!C92)</f>
        <v>0</v>
      </c>
      <c r="D92" s="162">
        <f>IF(RES_hhdet_in_tes!D92=0,0,RES_hhdet_in_tes!D92/0.086*1000000/RES_hhdet_in_new!D92)</f>
        <v>0</v>
      </c>
      <c r="E92" s="162">
        <f>IF(RES_hhdet_in_tes!E92=0,0,RES_hhdet_in_tes!E92/0.086*1000000/RES_hhdet_in_new!E92)</f>
        <v>0</v>
      </c>
      <c r="F92" s="162">
        <f>IF(RES_hhdet_in_tes!F92=0,0,RES_hhdet_in_tes!F92/0.086*1000000/RES_hhdet_in_new!F92)</f>
        <v>0</v>
      </c>
      <c r="G92" s="162">
        <f>IF(RES_hhdet_in_tes!G92=0,0,RES_hhdet_in_tes!G92/0.086*1000000/RES_hhdet_in_new!G92)</f>
        <v>0</v>
      </c>
      <c r="H92" s="162">
        <f>IF(RES_hhdet_in_tes!H92=0,0,RES_hhdet_in_tes!H92/0.086*1000000/RES_hhdet_in_new!H92)</f>
        <v>0</v>
      </c>
      <c r="I92" s="162">
        <f>IF(RES_hhdet_in_tes!I92=0,0,RES_hhdet_in_tes!I92/0.086*1000000/RES_hhdet_in_new!I92)</f>
        <v>0</v>
      </c>
      <c r="J92" s="162">
        <f>IF(RES_hhdet_in_tes!J92=0,0,RES_hhdet_in_tes!J92/0.086*1000000/RES_hhdet_in_new!J92)</f>
        <v>0</v>
      </c>
      <c r="K92" s="162">
        <f>IF(RES_hhdet_in_tes!K92=0,0,RES_hhdet_in_tes!K92/0.086*1000000/RES_hhdet_in_new!K92)</f>
        <v>0</v>
      </c>
      <c r="L92" s="162">
        <f>IF(RES_hhdet_in_tes!L92=0,0,RES_hhdet_in_tes!L92/0.086*1000000/RES_hhdet_in_new!L92)</f>
        <v>0</v>
      </c>
      <c r="M92" s="162">
        <f>IF(RES_hhdet_in_tes!M92=0,0,RES_hhdet_in_tes!M92/0.086*1000000/RES_hhdet_in_new!M92)</f>
        <v>0</v>
      </c>
      <c r="N92" s="162">
        <f>IF(RES_hhdet_in_tes!N92=0,0,RES_hhdet_in_tes!N92/0.086*1000000/RES_hhdet_in_new!N92)</f>
        <v>0</v>
      </c>
      <c r="O92" s="162">
        <f>IF(RES_hhdet_in_tes!O92=0,0,RES_hhdet_in_tes!O92/0.086*1000000/RES_hhdet_in_new!O92)</f>
        <v>0</v>
      </c>
      <c r="P92" s="162">
        <f>IF(RES_hhdet_in_tes!P92=0,0,RES_hhdet_in_tes!P92/0.086*1000000/RES_hhdet_in_new!P92)</f>
        <v>0</v>
      </c>
      <c r="Q92" s="162">
        <f>IF(RES_hhdet_in_tes!Q92=0,0,RES_hhdet_in_tes!Q92/0.086*1000000/RES_hhdet_in_new!Q92)</f>
        <v>0</v>
      </c>
    </row>
    <row r="93" spans="1:17" ht="12" customHeight="1" x14ac:dyDescent="0.25">
      <c r="A93" s="161" t="s">
        <v>143</v>
      </c>
      <c r="B93" s="160"/>
      <c r="C93" s="160">
        <f>IF(RES_hhdet_in_tes!C93=0,0,RES_hhdet_in_tes!C93/0.086*1000000/RES_hhdet_in_new!C93)</f>
        <v>0</v>
      </c>
      <c r="D93" s="160">
        <f>IF(RES_hhdet_in_tes!D93=0,0,RES_hhdet_in_tes!D93/0.086*1000000/RES_hhdet_in_new!D93)</f>
        <v>0</v>
      </c>
      <c r="E93" s="160">
        <f>IF(RES_hhdet_in_tes!E93=0,0,RES_hhdet_in_tes!E93/0.086*1000000/RES_hhdet_in_new!E93)</f>
        <v>0</v>
      </c>
      <c r="F93" s="160">
        <f>IF(RES_hhdet_in_tes!F93=0,0,RES_hhdet_in_tes!F93/0.086*1000000/RES_hhdet_in_new!F93)</f>
        <v>0</v>
      </c>
      <c r="G93" s="160">
        <f>IF(RES_hhdet_in_tes!G93=0,0,RES_hhdet_in_tes!G93/0.086*1000000/RES_hhdet_in_new!G93)</f>
        <v>0</v>
      </c>
      <c r="H93" s="160">
        <f>IF(RES_hhdet_in_tes!H93=0,0,RES_hhdet_in_tes!H93/0.086*1000000/RES_hhdet_in_new!H93)</f>
        <v>0</v>
      </c>
      <c r="I93" s="160">
        <f>IF(RES_hhdet_in_tes!I93=0,0,RES_hhdet_in_tes!I93/0.086*1000000/RES_hhdet_in_new!I93)</f>
        <v>0</v>
      </c>
      <c r="J93" s="160">
        <f>IF(RES_hhdet_in_tes!J93=0,0,RES_hhdet_in_tes!J93/0.086*1000000/RES_hhdet_in_new!J93)</f>
        <v>0</v>
      </c>
      <c r="K93" s="160">
        <f>IF(RES_hhdet_in_tes!K93=0,0,RES_hhdet_in_tes!K93/0.086*1000000/RES_hhdet_in_new!K93)</f>
        <v>0</v>
      </c>
      <c r="L93" s="160">
        <f>IF(RES_hhdet_in_tes!L93=0,0,RES_hhdet_in_tes!L93/0.086*1000000/RES_hhdet_in_new!L93)</f>
        <v>0</v>
      </c>
      <c r="M93" s="160">
        <f>IF(RES_hhdet_in_tes!M93=0,0,RES_hhdet_in_tes!M93/0.086*1000000/RES_hhdet_in_new!M93)</f>
        <v>0</v>
      </c>
      <c r="N93" s="160">
        <f>IF(RES_hhdet_in_tes!N93=0,0,RES_hhdet_in_tes!N93/0.086*1000000/RES_hhdet_in_new!N93)</f>
        <v>0</v>
      </c>
      <c r="O93" s="160">
        <f>IF(RES_hhdet_in_tes!O93=0,0,RES_hhdet_in_tes!O93/0.086*1000000/RES_hhdet_in_new!O93)</f>
        <v>0</v>
      </c>
      <c r="P93" s="160">
        <f>IF(RES_hhdet_in_tes!P93=0,0,RES_hhdet_in_tes!P93/0.086*1000000/RES_hhdet_in_new!P93)</f>
        <v>0</v>
      </c>
      <c r="Q93" s="160">
        <f>IF(RES_hhdet_in_tes!Q93=0,0,RES_hhdet_in_tes!Q93/0.086*1000000/RES_hhdet_in_new!Q93)</f>
        <v>0</v>
      </c>
    </row>
    <row r="94" spans="1:17" ht="12" customHeight="1" x14ac:dyDescent="0.25">
      <c r="A94" s="148" t="s">
        <v>57</v>
      </c>
      <c r="B94" s="156"/>
      <c r="C94" s="156">
        <f>IF(RES_hhdet_in_tes!C94=0,0,RES_hhdet_in_tes!C94/0.086*1000000/RES_hhdet_in_new!C93)</f>
        <v>0</v>
      </c>
      <c r="D94" s="156">
        <f>IF(RES_hhdet_in_tes!D94=0,0,RES_hhdet_in_tes!D94/0.086*1000000/RES_hhdet_in_new!D93)</f>
        <v>0</v>
      </c>
      <c r="E94" s="156">
        <f>IF(RES_hhdet_in_tes!E94=0,0,RES_hhdet_in_tes!E94/0.086*1000000/RES_hhdet_in_new!E93)</f>
        <v>0</v>
      </c>
      <c r="F94" s="156">
        <f>IF(RES_hhdet_in_tes!F94=0,0,RES_hhdet_in_tes!F94/0.086*1000000/RES_hhdet_in_new!F93)</f>
        <v>0</v>
      </c>
      <c r="G94" s="156">
        <f>IF(RES_hhdet_in_tes!G94=0,0,RES_hhdet_in_tes!G94/0.086*1000000/RES_hhdet_in_new!G93)</f>
        <v>0</v>
      </c>
      <c r="H94" s="156">
        <f>IF(RES_hhdet_in_tes!H94=0,0,RES_hhdet_in_tes!H94/0.086*1000000/RES_hhdet_in_new!H93)</f>
        <v>0</v>
      </c>
      <c r="I94" s="156">
        <f>IF(RES_hhdet_in_tes!I94=0,0,RES_hhdet_in_tes!I94/0.086*1000000/RES_hhdet_in_new!I93)</f>
        <v>0</v>
      </c>
      <c r="J94" s="156">
        <f>IF(RES_hhdet_in_tes!J94=0,0,RES_hhdet_in_tes!J94/0.086*1000000/RES_hhdet_in_new!J93)</f>
        <v>0</v>
      </c>
      <c r="K94" s="156">
        <f>IF(RES_hhdet_in_tes!K94=0,0,RES_hhdet_in_tes!K94/0.086*1000000/RES_hhdet_in_new!K93)</f>
        <v>0</v>
      </c>
      <c r="L94" s="156">
        <f>IF(RES_hhdet_in_tes!L94=0,0,RES_hhdet_in_tes!L94/0.086*1000000/RES_hhdet_in_new!L93)</f>
        <v>0</v>
      </c>
      <c r="M94" s="156">
        <f>IF(RES_hhdet_in_tes!M94=0,0,RES_hhdet_in_tes!M94/0.086*1000000/RES_hhdet_in_new!M93)</f>
        <v>0</v>
      </c>
      <c r="N94" s="156">
        <f>IF(RES_hhdet_in_tes!N94=0,0,RES_hhdet_in_tes!N94/0.086*1000000/RES_hhdet_in_new!N93)</f>
        <v>0</v>
      </c>
      <c r="O94" s="156">
        <f>IF(RES_hhdet_in_tes!O94=0,0,RES_hhdet_in_tes!O94/0.086*1000000/RES_hhdet_in_new!O93)</f>
        <v>0</v>
      </c>
      <c r="P94" s="156">
        <f>IF(RES_hhdet_in_tes!P94=0,0,RES_hhdet_in_tes!P94/0.086*1000000/RES_hhdet_in_new!P93)</f>
        <v>0</v>
      </c>
      <c r="Q94" s="156">
        <f>IF(RES_hhdet_in_tes!Q94=0,0,RES_hhdet_in_tes!Q94/0.086*1000000/RES_hhdet_in_new!Q93)</f>
        <v>0</v>
      </c>
    </row>
    <row r="95" spans="1:17" ht="12" customHeight="1" x14ac:dyDescent="0.25">
      <c r="A95" s="148" t="s">
        <v>59</v>
      </c>
      <c r="B95" s="156"/>
      <c r="C95" s="156">
        <f>IF(RES_hhdet_in_tes!C95=0,0,RES_hhdet_in_tes!C95/0.086*1000000/RES_hhdet_in_new!C93)</f>
        <v>0</v>
      </c>
      <c r="D95" s="156">
        <f>IF(RES_hhdet_in_tes!D95=0,0,RES_hhdet_in_tes!D95/0.086*1000000/RES_hhdet_in_new!D93)</f>
        <v>0</v>
      </c>
      <c r="E95" s="156">
        <f>IF(RES_hhdet_in_tes!E95=0,0,RES_hhdet_in_tes!E95/0.086*1000000/RES_hhdet_in_new!E93)</f>
        <v>0</v>
      </c>
      <c r="F95" s="156">
        <f>IF(RES_hhdet_in_tes!F95=0,0,RES_hhdet_in_tes!F95/0.086*1000000/RES_hhdet_in_new!F93)</f>
        <v>0</v>
      </c>
      <c r="G95" s="156">
        <f>IF(RES_hhdet_in_tes!G95=0,0,RES_hhdet_in_tes!G95/0.086*1000000/RES_hhdet_in_new!G93)</f>
        <v>0</v>
      </c>
      <c r="H95" s="156">
        <f>IF(RES_hhdet_in_tes!H95=0,0,RES_hhdet_in_tes!H95/0.086*1000000/RES_hhdet_in_new!H93)</f>
        <v>0</v>
      </c>
      <c r="I95" s="156">
        <f>IF(RES_hhdet_in_tes!I95=0,0,RES_hhdet_in_tes!I95/0.086*1000000/RES_hhdet_in_new!I93)</f>
        <v>0</v>
      </c>
      <c r="J95" s="156">
        <f>IF(RES_hhdet_in_tes!J95=0,0,RES_hhdet_in_tes!J95/0.086*1000000/RES_hhdet_in_new!J93)</f>
        <v>0</v>
      </c>
      <c r="K95" s="156">
        <f>IF(RES_hhdet_in_tes!K95=0,0,RES_hhdet_in_tes!K95/0.086*1000000/RES_hhdet_in_new!K93)</f>
        <v>0</v>
      </c>
      <c r="L95" s="156">
        <f>IF(RES_hhdet_in_tes!L95=0,0,RES_hhdet_in_tes!L95/0.086*1000000/RES_hhdet_in_new!L93)</f>
        <v>0</v>
      </c>
      <c r="M95" s="156">
        <f>IF(RES_hhdet_in_tes!M95=0,0,RES_hhdet_in_tes!M95/0.086*1000000/RES_hhdet_in_new!M93)</f>
        <v>0</v>
      </c>
      <c r="N95" s="156">
        <f>IF(RES_hhdet_in_tes!N95=0,0,RES_hhdet_in_tes!N95/0.086*1000000/RES_hhdet_in_new!N93)</f>
        <v>0</v>
      </c>
      <c r="O95" s="156">
        <f>IF(RES_hhdet_in_tes!O95=0,0,RES_hhdet_in_tes!O95/0.086*1000000/RES_hhdet_in_new!O93)</f>
        <v>0</v>
      </c>
      <c r="P95" s="156">
        <f>IF(RES_hhdet_in_tes!P95=0,0,RES_hhdet_in_tes!P95/0.086*1000000/RES_hhdet_in_new!P93)</f>
        <v>0</v>
      </c>
      <c r="Q95" s="156">
        <f>IF(RES_hhdet_in_tes!Q95=0,0,RES_hhdet_in_tes!Q95/0.086*1000000/RES_hhdet_in_new!Q93)</f>
        <v>0</v>
      </c>
    </row>
    <row r="96" spans="1:17" ht="12" customHeight="1" x14ac:dyDescent="0.25">
      <c r="A96" s="163" t="s">
        <v>142</v>
      </c>
      <c r="B96" s="162"/>
      <c r="C96" s="162">
        <f>IF(RES_hhdet_in_tes!C96=0,0,RES_hhdet_in_tes!C96/0.086*1000000/RES_hhdet_in_new!C96)</f>
        <v>2343.6230076102547</v>
      </c>
      <c r="D96" s="162">
        <f>IF(RES_hhdet_in_tes!D96=0,0,RES_hhdet_in_tes!D96/0.086*1000000/RES_hhdet_in_new!D96)</f>
        <v>2475.9355584008345</v>
      </c>
      <c r="E96" s="162">
        <f>IF(RES_hhdet_in_tes!E96=0,0,RES_hhdet_in_tes!E96/0.086*1000000/RES_hhdet_in_new!E96)</f>
        <v>2538.5313271725804</v>
      </c>
      <c r="F96" s="162">
        <f>IF(RES_hhdet_in_tes!F96=0,0,RES_hhdet_in_tes!F96/0.086*1000000/RES_hhdet_in_new!F96)</f>
        <v>0</v>
      </c>
      <c r="G96" s="162">
        <f>IF(RES_hhdet_in_tes!G96=0,0,RES_hhdet_in_tes!G96/0.086*1000000/RES_hhdet_in_new!G96)</f>
        <v>2402.8515129296129</v>
      </c>
      <c r="H96" s="162">
        <f>IF(RES_hhdet_in_tes!H96=0,0,RES_hhdet_in_tes!H96/0.086*1000000/RES_hhdet_in_new!H96)</f>
        <v>2348.5350921721638</v>
      </c>
      <c r="I96" s="162">
        <f>IF(RES_hhdet_in_tes!I96=0,0,RES_hhdet_in_tes!I96/0.086*1000000/RES_hhdet_in_new!I96)</f>
        <v>0</v>
      </c>
      <c r="J96" s="162">
        <f>IF(RES_hhdet_in_tes!J96=0,0,RES_hhdet_in_tes!J96/0.086*1000000/RES_hhdet_in_new!J96)</f>
        <v>2957.5182971875429</v>
      </c>
      <c r="K96" s="162">
        <f>IF(RES_hhdet_in_tes!K96=0,0,RES_hhdet_in_tes!K96/0.086*1000000/RES_hhdet_in_new!K96)</f>
        <v>0</v>
      </c>
      <c r="L96" s="162">
        <f>IF(RES_hhdet_in_tes!L96=0,0,RES_hhdet_in_tes!L96/0.086*1000000/RES_hhdet_in_new!L96)</f>
        <v>0</v>
      </c>
      <c r="M96" s="162">
        <f>IF(RES_hhdet_in_tes!M96=0,0,RES_hhdet_in_tes!M96/0.086*1000000/RES_hhdet_in_new!M96)</f>
        <v>2994.4124482578859</v>
      </c>
      <c r="N96" s="162">
        <f>IF(RES_hhdet_in_tes!N96=0,0,RES_hhdet_in_tes!N96/0.086*1000000/RES_hhdet_in_new!N96)</f>
        <v>0</v>
      </c>
      <c r="O96" s="162">
        <f>IF(RES_hhdet_in_tes!O96=0,0,RES_hhdet_in_tes!O96/0.086*1000000/RES_hhdet_in_new!O96)</f>
        <v>0</v>
      </c>
      <c r="P96" s="162">
        <f>IF(RES_hhdet_in_tes!P96=0,0,RES_hhdet_in_tes!P96/0.086*1000000/RES_hhdet_in_new!P96)</f>
        <v>2700.4757077114255</v>
      </c>
      <c r="Q96" s="162">
        <f>IF(RES_hhdet_in_tes!Q96=0,0,RES_hhdet_in_tes!Q96/0.086*1000000/RES_hhdet_in_new!Q96)</f>
        <v>0</v>
      </c>
    </row>
    <row r="97" spans="1:17" ht="12" customHeight="1" x14ac:dyDescent="0.25">
      <c r="A97" s="161" t="s">
        <v>141</v>
      </c>
      <c r="B97" s="160"/>
      <c r="C97" s="160">
        <f>IF(RES_hhdet_in_tes!C97=0,0,RES_hhdet_in_tes!C97/0.086*1000000/RES_hhdet_in_new!C97)</f>
        <v>2310.2035228412888</v>
      </c>
      <c r="D97" s="160">
        <f>IF(RES_hhdet_in_tes!D97=0,0,RES_hhdet_in_tes!D97/0.086*1000000/RES_hhdet_in_new!D97)</f>
        <v>2384.8472951760186</v>
      </c>
      <c r="E97" s="160">
        <f>IF(RES_hhdet_in_tes!E97=0,0,RES_hhdet_in_tes!E97/0.086*1000000/RES_hhdet_in_new!E97)</f>
        <v>2390.1827147316567</v>
      </c>
      <c r="F97" s="160">
        <f>IF(RES_hhdet_in_tes!F97=0,0,RES_hhdet_in_tes!F97/0.086*1000000/RES_hhdet_in_new!F97)</f>
        <v>2343.9142658173841</v>
      </c>
      <c r="G97" s="160">
        <f>IF(RES_hhdet_in_tes!G97=0,0,RES_hhdet_in_tes!G97/0.086*1000000/RES_hhdet_in_new!G97)</f>
        <v>2323.3889690704759</v>
      </c>
      <c r="H97" s="160">
        <f>IF(RES_hhdet_in_tes!H97=0,0,RES_hhdet_in_tes!H97/0.086*1000000/RES_hhdet_in_new!H97)</f>
        <v>2212.8077398333403</v>
      </c>
      <c r="I97" s="160">
        <f>IF(RES_hhdet_in_tes!I97=0,0,RES_hhdet_in_tes!I97/0.086*1000000/RES_hhdet_in_new!I97)</f>
        <v>2284.0079811698852</v>
      </c>
      <c r="J97" s="160">
        <f>IF(RES_hhdet_in_tes!J97=0,0,RES_hhdet_in_tes!J97/0.086*1000000/RES_hhdet_in_new!J97)</f>
        <v>2260.5520656723611</v>
      </c>
      <c r="K97" s="160">
        <f>IF(RES_hhdet_in_tes!K97=0,0,RES_hhdet_in_tes!K97/0.086*1000000/RES_hhdet_in_new!K97)</f>
        <v>2255.4608387837279</v>
      </c>
      <c r="L97" s="160">
        <f>IF(RES_hhdet_in_tes!L97=0,0,RES_hhdet_in_tes!L97/0.086*1000000/RES_hhdet_in_new!L97)</f>
        <v>2234.8232513909006</v>
      </c>
      <c r="M97" s="160">
        <f>IF(RES_hhdet_in_tes!M97=0,0,RES_hhdet_in_tes!M97/0.086*1000000/RES_hhdet_in_new!M97)</f>
        <v>2222.7709883612197</v>
      </c>
      <c r="N97" s="160">
        <f>IF(RES_hhdet_in_tes!N97=0,0,RES_hhdet_in_tes!N97/0.086*1000000/RES_hhdet_in_new!N97)</f>
        <v>2189.0220138336399</v>
      </c>
      <c r="O97" s="160">
        <f>IF(RES_hhdet_in_tes!O97=0,0,RES_hhdet_in_tes!O97/0.086*1000000/RES_hhdet_in_new!O97)</f>
        <v>2151.580034185587</v>
      </c>
      <c r="P97" s="160">
        <f>IF(RES_hhdet_in_tes!P97=0,0,RES_hhdet_in_tes!P97/0.086*1000000/RES_hhdet_in_new!P97)</f>
        <v>2219.8064188634612</v>
      </c>
      <c r="Q97" s="160">
        <f>IF(RES_hhdet_in_tes!Q97=0,0,RES_hhdet_in_tes!Q97/0.086*1000000/RES_hhdet_in_new!Q97)</f>
        <v>2372.5371764723427</v>
      </c>
    </row>
    <row r="98" spans="1:17" ht="12" customHeight="1" x14ac:dyDescent="0.25">
      <c r="A98" s="148" t="s">
        <v>60</v>
      </c>
      <c r="B98" s="156"/>
      <c r="C98" s="156">
        <f>IF(RES_hhdet_in_tes!C98=0,0,RES_hhdet_in_tes!C98/0.086*1000000/RES_hhdet_in_new!C97)</f>
        <v>23.436230076102365</v>
      </c>
      <c r="D98" s="156">
        <f>IF(RES_hhdet_in_tes!D98=0,0,RES_hhdet_in_tes!D98/0.086*1000000/RES_hhdet_in_new!D97)</f>
        <v>50.114979549585115</v>
      </c>
      <c r="E98" s="156">
        <f>IF(RES_hhdet_in_tes!E98=0,0,RES_hhdet_in_tes!E98/0.086*1000000/RES_hhdet_in_new!E97)</f>
        <v>51.396124958085537</v>
      </c>
      <c r="F98" s="156">
        <f>IF(RES_hhdet_in_tes!F98=0,0,RES_hhdet_in_tes!F98/0.086*1000000/RES_hhdet_in_new!F97)</f>
        <v>51.460576335138732</v>
      </c>
      <c r="G98" s="156">
        <f>IF(RES_hhdet_in_tes!G98=0,0,RES_hhdet_in_tes!G98/0.086*1000000/RES_hhdet_in_new!G97)</f>
        <v>298.43501660532371</v>
      </c>
      <c r="H98" s="156">
        <f>IF(RES_hhdet_in_tes!H98=0,0,RES_hhdet_in_tes!H98/0.086*1000000/RES_hhdet_in_new!H97)</f>
        <v>109.50874854529533</v>
      </c>
      <c r="I98" s="156">
        <f>IF(RES_hhdet_in_tes!I98=0,0,RES_hhdet_in_tes!I98/0.086*1000000/RES_hhdet_in_new!I97)</f>
        <v>58.441124051035111</v>
      </c>
      <c r="J98" s="156">
        <f>IF(RES_hhdet_in_tes!J98=0,0,RES_hhdet_in_tes!J98/0.086*1000000/RES_hhdet_in_new!J97)</f>
        <v>59.085832188720438</v>
      </c>
      <c r="K98" s="156">
        <f>IF(RES_hhdet_in_tes!K98=0,0,RES_hhdet_in_tes!K98/0.086*1000000/RES_hhdet_in_new!K97)</f>
        <v>58.007062402790673</v>
      </c>
      <c r="L98" s="156">
        <f>IF(RES_hhdet_in_tes!L98=0,0,RES_hhdet_in_tes!L98/0.086*1000000/RES_hhdet_in_new!L97)</f>
        <v>60.762619466562086</v>
      </c>
      <c r="M98" s="156">
        <f>IF(RES_hhdet_in_tes!M98=0,0,RES_hhdet_in_tes!M98/0.086*1000000/RES_hhdet_in_new!M97)</f>
        <v>59.698752570812324</v>
      </c>
      <c r="N98" s="156">
        <f>IF(RES_hhdet_in_tes!N98=0,0,RES_hhdet_in_tes!N98/0.086*1000000/RES_hhdet_in_new!N97)</f>
        <v>56.763471055053607</v>
      </c>
      <c r="O98" s="156">
        <f>IF(RES_hhdet_in_tes!O98=0,0,RES_hhdet_in_tes!O98/0.086*1000000/RES_hhdet_in_new!O97)</f>
        <v>55.226837873509915</v>
      </c>
      <c r="P98" s="156">
        <f>IF(RES_hhdet_in_tes!P98=0,0,RES_hhdet_in_tes!P98/0.086*1000000/RES_hhdet_in_new!P97)</f>
        <v>93.869535898814391</v>
      </c>
      <c r="Q98" s="156">
        <f>IF(RES_hhdet_in_tes!Q98=0,0,RES_hhdet_in_tes!Q98/0.086*1000000/RES_hhdet_in_new!Q97)</f>
        <v>237.46410773995967</v>
      </c>
    </row>
    <row r="99" spans="1:17" ht="12" customHeight="1" x14ac:dyDescent="0.25">
      <c r="A99" s="148" t="s">
        <v>59</v>
      </c>
      <c r="B99" s="156"/>
      <c r="C99" s="156">
        <f>IF(RES_hhdet_in_tes!C99=0,0,RES_hhdet_in_tes!C99/0.086*1000000/RES_hhdet_in_new!C97)</f>
        <v>2286.7672927651861</v>
      </c>
      <c r="D99" s="156">
        <f>IF(RES_hhdet_in_tes!D99=0,0,RES_hhdet_in_tes!D99/0.086*1000000/RES_hhdet_in_new!D97)</f>
        <v>2334.7323156264338</v>
      </c>
      <c r="E99" s="156">
        <f>IF(RES_hhdet_in_tes!E99=0,0,RES_hhdet_in_tes!E99/0.086*1000000/RES_hhdet_in_new!E97)</f>
        <v>2338.7865897735714</v>
      </c>
      <c r="F99" s="156">
        <f>IF(RES_hhdet_in_tes!F99=0,0,RES_hhdet_in_tes!F99/0.086*1000000/RES_hhdet_in_new!F97)</f>
        <v>2292.4536894822459</v>
      </c>
      <c r="G99" s="156">
        <f>IF(RES_hhdet_in_tes!G99=0,0,RES_hhdet_in_tes!G99/0.086*1000000/RES_hhdet_in_new!G97)</f>
        <v>2024.9539524651516</v>
      </c>
      <c r="H99" s="156">
        <f>IF(RES_hhdet_in_tes!H99=0,0,RES_hhdet_in_tes!H99/0.086*1000000/RES_hhdet_in_new!H97)</f>
        <v>2103.2989912880453</v>
      </c>
      <c r="I99" s="156">
        <f>IF(RES_hhdet_in_tes!I99=0,0,RES_hhdet_in_tes!I99/0.086*1000000/RES_hhdet_in_new!I97)</f>
        <v>2225.5668571188494</v>
      </c>
      <c r="J99" s="156">
        <f>IF(RES_hhdet_in_tes!J99=0,0,RES_hhdet_in_tes!J99/0.086*1000000/RES_hhdet_in_new!J97)</f>
        <v>2201.4662334836407</v>
      </c>
      <c r="K99" s="156">
        <f>IF(RES_hhdet_in_tes!K99=0,0,RES_hhdet_in_tes!K99/0.086*1000000/RES_hhdet_in_new!K97)</f>
        <v>2197.4537763809376</v>
      </c>
      <c r="L99" s="156">
        <f>IF(RES_hhdet_in_tes!L99=0,0,RES_hhdet_in_tes!L99/0.086*1000000/RES_hhdet_in_new!L97)</f>
        <v>2174.0606319243384</v>
      </c>
      <c r="M99" s="156">
        <f>IF(RES_hhdet_in_tes!M99=0,0,RES_hhdet_in_tes!M99/0.086*1000000/RES_hhdet_in_new!M97)</f>
        <v>2163.0722357904078</v>
      </c>
      <c r="N99" s="156">
        <f>IF(RES_hhdet_in_tes!N99=0,0,RES_hhdet_in_tes!N99/0.086*1000000/RES_hhdet_in_new!N97)</f>
        <v>2132.2585427785862</v>
      </c>
      <c r="O99" s="156">
        <f>IF(RES_hhdet_in_tes!O99=0,0,RES_hhdet_in_tes!O99/0.086*1000000/RES_hhdet_in_new!O97)</f>
        <v>2096.3531963120772</v>
      </c>
      <c r="P99" s="156">
        <f>IF(RES_hhdet_in_tes!P99=0,0,RES_hhdet_in_tes!P99/0.086*1000000/RES_hhdet_in_new!P97)</f>
        <v>2125.9368829646469</v>
      </c>
      <c r="Q99" s="156">
        <f>IF(RES_hhdet_in_tes!Q99=0,0,RES_hhdet_in_tes!Q99/0.086*1000000/RES_hhdet_in_new!Q97)</f>
        <v>2135.0730687323826</v>
      </c>
    </row>
    <row r="100" spans="1:17" ht="12" customHeight="1" x14ac:dyDescent="0.25">
      <c r="A100" s="158" t="s">
        <v>62</v>
      </c>
      <c r="B100" s="157"/>
      <c r="C100" s="157">
        <f>IF(SUM(RES_hhdet_in_tes!C101:C103)=0,0,SUM(RES_hhdet_in_tes!C101:C103)/0.086*1000000/SUM(RES_hhdet_in_new!C101:C103))</f>
        <v>806.36291356817958</v>
      </c>
      <c r="D100" s="157">
        <f>IF(SUM(RES_hhdet_in_tes!D101:D103)=0,0,SUM(RES_hhdet_in_tes!D101:D103)/0.086*1000000/SUM(RES_hhdet_in_new!D101:D103))</f>
        <v>825.83335091563367</v>
      </c>
      <c r="E100" s="157">
        <f>IF(SUM(RES_hhdet_in_tes!E101:E103)=0,0,SUM(RES_hhdet_in_tes!E101:E103)/0.086*1000000/SUM(RES_hhdet_in_new!E101:E103))</f>
        <v>914.32722349376184</v>
      </c>
      <c r="F100" s="157">
        <f>IF(SUM(RES_hhdet_in_tes!F101:F103)=0,0,SUM(RES_hhdet_in_tes!F101:F103)/0.086*1000000/SUM(RES_hhdet_in_new!F101:F103))</f>
        <v>974.94408499055453</v>
      </c>
      <c r="G100" s="157">
        <f>IF(SUM(RES_hhdet_in_tes!G101:G103)=0,0,SUM(RES_hhdet_in_tes!G101:G103)/0.086*1000000/SUM(RES_hhdet_in_new!G101:G103))</f>
        <v>927.06827526312122</v>
      </c>
      <c r="H100" s="157">
        <f>IF(SUM(RES_hhdet_in_tes!H101:H103)=0,0,SUM(RES_hhdet_in_tes!H101:H103)/0.086*1000000/SUM(RES_hhdet_in_new!H101:H103))</f>
        <v>1051.1509601766404</v>
      </c>
      <c r="I100" s="157">
        <f>IF(SUM(RES_hhdet_in_tes!I101:I103)=0,0,SUM(RES_hhdet_in_tes!I101:I103)/0.086*1000000/SUM(RES_hhdet_in_new!I101:I103))</f>
        <v>1089.8077529681361</v>
      </c>
      <c r="J100" s="157">
        <f>IF(SUM(RES_hhdet_in_tes!J101:J103)=0,0,SUM(RES_hhdet_in_tes!J101:J103)/0.086*1000000/SUM(RES_hhdet_in_new!J101:J103))</f>
        <v>1108.2854677469152</v>
      </c>
      <c r="K100" s="157">
        <f>IF(SUM(RES_hhdet_in_tes!K101:K103)=0,0,SUM(RES_hhdet_in_tes!K101:K103)/0.086*1000000/SUM(RES_hhdet_in_new!K101:K103))</f>
        <v>1147.3252037682512</v>
      </c>
      <c r="L100" s="157">
        <f>IF(SUM(RES_hhdet_in_tes!L101:L103)=0,0,SUM(RES_hhdet_in_tes!L101:L103)/0.086*1000000/SUM(RES_hhdet_in_new!L101:L103))</f>
        <v>1078.7588867901579</v>
      </c>
      <c r="M100" s="157">
        <f>IF(SUM(RES_hhdet_in_tes!M101:M103)=0,0,SUM(RES_hhdet_in_tes!M101:M103)/0.086*1000000/SUM(RES_hhdet_in_new!M101:M103))</f>
        <v>894.49699803902513</v>
      </c>
      <c r="N100" s="157">
        <f>IF(SUM(RES_hhdet_in_tes!N101:N103)=0,0,SUM(RES_hhdet_in_tes!N101:N103)/0.086*1000000/SUM(RES_hhdet_in_new!N101:N103))</f>
        <v>1118.8630900203302</v>
      </c>
      <c r="O100" s="157">
        <f>IF(SUM(RES_hhdet_in_tes!O101:O103)=0,0,SUM(RES_hhdet_in_tes!O101:O103)/0.086*1000000/SUM(RES_hhdet_in_new!O101:O103))</f>
        <v>980.19462612770144</v>
      </c>
      <c r="P100" s="157">
        <f>IF(SUM(RES_hhdet_in_tes!P101:P103)=0,0,SUM(RES_hhdet_in_tes!P101:P103)/0.086*1000000/SUM(RES_hhdet_in_new!P101:P103))</f>
        <v>903.59275033126846</v>
      </c>
      <c r="Q100" s="157">
        <f>IF(SUM(RES_hhdet_in_tes!Q101:Q103)=0,0,SUM(RES_hhdet_in_tes!Q101:Q103)/0.086*1000000/SUM(RES_hhdet_in_new!Q101:Q103))</f>
        <v>1054.2154755796369</v>
      </c>
    </row>
    <row r="101" spans="1:17" ht="12" customHeight="1" x14ac:dyDescent="0.25">
      <c r="A101" s="23" t="s">
        <v>55</v>
      </c>
      <c r="B101" s="156"/>
      <c r="C101" s="156">
        <f>IF(RES_hhdet_in_tes!C101=0,0,RES_hhdet_in_tes!C101/0.086*1000000/RES_hhdet_in_new!C101)</f>
        <v>800.31855404460475</v>
      </c>
      <c r="D101" s="156">
        <f>IF(RES_hhdet_in_tes!D101=0,0,RES_hhdet_in_tes!D101/0.086*1000000/RES_hhdet_in_new!D101)</f>
        <v>834.53685549962631</v>
      </c>
      <c r="E101" s="156">
        <f>IF(RES_hhdet_in_tes!E101=0,0,RES_hhdet_in_tes!E101/0.086*1000000/RES_hhdet_in_new!E101)</f>
        <v>825.11147257352116</v>
      </c>
      <c r="F101" s="156">
        <f>IF(RES_hhdet_in_tes!F101=0,0,RES_hhdet_in_tes!F101/0.086*1000000/RES_hhdet_in_new!F101)</f>
        <v>924.14591351461149</v>
      </c>
      <c r="G101" s="156">
        <f>IF(RES_hhdet_in_tes!G101=0,0,RES_hhdet_in_tes!G101/0.086*1000000/RES_hhdet_in_new!G101)</f>
        <v>913.48128156475116</v>
      </c>
      <c r="H101" s="156">
        <f>IF(RES_hhdet_in_tes!H101=0,0,RES_hhdet_in_tes!H101/0.086*1000000/RES_hhdet_in_new!H101)</f>
        <v>0</v>
      </c>
      <c r="I101" s="156">
        <f>IF(RES_hhdet_in_tes!I101=0,0,RES_hhdet_in_tes!I101/0.086*1000000/RES_hhdet_in_new!I101)</f>
        <v>933.61107464377562</v>
      </c>
      <c r="J101" s="156">
        <f>IF(RES_hhdet_in_tes!J101=0,0,RES_hhdet_in_tes!J101/0.086*1000000/RES_hhdet_in_new!J101)</f>
        <v>937.23695141879193</v>
      </c>
      <c r="K101" s="156">
        <f>IF(RES_hhdet_in_tes!K101=0,0,RES_hhdet_in_tes!K101/0.086*1000000/RES_hhdet_in_new!K101)</f>
        <v>0</v>
      </c>
      <c r="L101" s="156">
        <f>IF(RES_hhdet_in_tes!L101=0,0,RES_hhdet_in_tes!L101/0.086*1000000/RES_hhdet_in_new!L101)</f>
        <v>898.92738191983142</v>
      </c>
      <c r="M101" s="156">
        <f>IF(RES_hhdet_in_tes!M101=0,0,RES_hhdet_in_tes!M101/0.086*1000000/RES_hhdet_in_new!M101)</f>
        <v>894.49699803902513</v>
      </c>
      <c r="N101" s="156">
        <f>IF(RES_hhdet_in_tes!N101=0,0,RES_hhdet_in_tes!N101/0.086*1000000/RES_hhdet_in_new!N101)</f>
        <v>875.22794291072898</v>
      </c>
      <c r="O101" s="156">
        <f>IF(RES_hhdet_in_tes!O101=0,0,RES_hhdet_in_tes!O101/0.086*1000000/RES_hhdet_in_new!O101)</f>
        <v>828.56179486134249</v>
      </c>
      <c r="P101" s="156">
        <f>IF(RES_hhdet_in_tes!P101=0,0,RES_hhdet_in_tes!P101/0.086*1000000/RES_hhdet_in_new!P101)</f>
        <v>822.55493716260924</v>
      </c>
      <c r="Q101" s="156">
        <f>IF(RES_hhdet_in_tes!Q101=0,0,RES_hhdet_in_tes!Q101/0.086*1000000/RES_hhdet_in_new!Q101)</f>
        <v>818.75386226841511</v>
      </c>
    </row>
    <row r="102" spans="1:17" ht="12" customHeight="1" x14ac:dyDescent="0.25">
      <c r="A102" s="23" t="s">
        <v>57</v>
      </c>
      <c r="B102" s="156"/>
      <c r="C102" s="156">
        <f>IF(RES_hhdet_in_tes!C102=0,0,RES_hhdet_in_tes!C102/0.086*1000000/RES_hhdet_in_new!C102)</f>
        <v>0</v>
      </c>
      <c r="D102" s="156">
        <f>IF(RES_hhdet_in_tes!D102=0,0,RES_hhdet_in_tes!D102/0.086*1000000/RES_hhdet_in_new!D102)</f>
        <v>0</v>
      </c>
      <c r="E102" s="156">
        <f>IF(RES_hhdet_in_tes!E102=0,0,RES_hhdet_in_tes!E102/0.086*1000000/RES_hhdet_in_new!E102)</f>
        <v>0</v>
      </c>
      <c r="F102" s="156">
        <f>IF(RES_hhdet_in_tes!F102=0,0,RES_hhdet_in_tes!F102/0.086*1000000/RES_hhdet_in_new!F102)</f>
        <v>0</v>
      </c>
      <c r="G102" s="156">
        <f>IF(RES_hhdet_in_tes!G102=0,0,RES_hhdet_in_tes!G102/0.086*1000000/RES_hhdet_in_new!G102)</f>
        <v>0</v>
      </c>
      <c r="H102" s="156">
        <f>IF(RES_hhdet_in_tes!H102=0,0,RES_hhdet_in_tes!H102/0.086*1000000/RES_hhdet_in_new!H102)</f>
        <v>0</v>
      </c>
      <c r="I102" s="156">
        <f>IF(RES_hhdet_in_tes!I102=0,0,RES_hhdet_in_tes!I102/0.086*1000000/RES_hhdet_in_new!I102)</f>
        <v>0</v>
      </c>
      <c r="J102" s="156">
        <f>IF(RES_hhdet_in_tes!J102=0,0,RES_hhdet_in_tes!J102/0.086*1000000/RES_hhdet_in_new!J102)</f>
        <v>0</v>
      </c>
      <c r="K102" s="156">
        <f>IF(RES_hhdet_in_tes!K102=0,0,RES_hhdet_in_tes!K102/0.086*1000000/RES_hhdet_in_new!K102)</f>
        <v>0</v>
      </c>
      <c r="L102" s="156">
        <f>IF(RES_hhdet_in_tes!L102=0,0,RES_hhdet_in_tes!L102/0.086*1000000/RES_hhdet_in_new!L102)</f>
        <v>0</v>
      </c>
      <c r="M102" s="156">
        <f>IF(RES_hhdet_in_tes!M102=0,0,RES_hhdet_in_tes!M102/0.086*1000000/RES_hhdet_in_new!M102)</f>
        <v>0</v>
      </c>
      <c r="N102" s="156">
        <f>IF(RES_hhdet_in_tes!N102=0,0,RES_hhdet_in_tes!N102/0.086*1000000/RES_hhdet_in_new!N102)</f>
        <v>0</v>
      </c>
      <c r="O102" s="156">
        <f>IF(RES_hhdet_in_tes!O102=0,0,RES_hhdet_in_tes!O102/0.086*1000000/RES_hhdet_in_new!O102)</f>
        <v>0</v>
      </c>
      <c r="P102" s="156">
        <f>IF(RES_hhdet_in_tes!P102=0,0,RES_hhdet_in_tes!P102/0.086*1000000/RES_hhdet_in_new!P102)</f>
        <v>0</v>
      </c>
      <c r="Q102" s="156">
        <f>IF(RES_hhdet_in_tes!Q102=0,0,RES_hhdet_in_tes!Q102/0.086*1000000/RES_hhdet_in_new!Q102)</f>
        <v>0</v>
      </c>
    </row>
    <row r="103" spans="1:17" ht="12" customHeight="1" x14ac:dyDescent="0.25">
      <c r="A103" s="29" t="s">
        <v>140</v>
      </c>
      <c r="B103" s="57"/>
      <c r="C103" s="57">
        <f>IF(RES_hhdet_in_tes!C103=0,0,RES_hhdet_in_tes!C103/0.086*1000000/RES_hhdet_in_new!C103)</f>
        <v>813.01242689733022</v>
      </c>
      <c r="D103" s="57">
        <f>IF(RES_hhdet_in_tes!D103=0,0,RES_hhdet_in_tes!D103/0.086*1000000/RES_hhdet_in_new!D103)</f>
        <v>821.03353069629497</v>
      </c>
      <c r="E103" s="57">
        <f>IF(RES_hhdet_in_tes!E103=0,0,RES_hhdet_in_tes!E103/0.086*1000000/RES_hhdet_in_new!E103)</f>
        <v>967.10020513892607</v>
      </c>
      <c r="F103" s="57">
        <f>IF(RES_hhdet_in_tes!F103=0,0,RES_hhdet_in_tes!F103/0.086*1000000/RES_hhdet_in_new!F103)</f>
        <v>978.61918837438861</v>
      </c>
      <c r="G103" s="57">
        <f>IF(RES_hhdet_in_tes!G103=0,0,RES_hhdet_in_tes!G103/0.086*1000000/RES_hhdet_in_new!G103)</f>
        <v>948.78176345201314</v>
      </c>
      <c r="H103" s="57">
        <f>IF(RES_hhdet_in_tes!H103=0,0,RES_hhdet_in_tes!H103/0.086*1000000/RES_hhdet_in_new!H103)</f>
        <v>1051.1509601766404</v>
      </c>
      <c r="I103" s="57">
        <f>IF(RES_hhdet_in_tes!I103=0,0,RES_hhdet_in_tes!I103/0.086*1000000/RES_hhdet_in_new!I103)</f>
        <v>1144.9118205380316</v>
      </c>
      <c r="J103" s="57">
        <f>IF(RES_hhdet_in_tes!J103=0,0,RES_hhdet_in_tes!J103/0.086*1000000/RES_hhdet_in_new!J103)</f>
        <v>1125.6759418023034</v>
      </c>
      <c r="K103" s="57">
        <f>IF(RES_hhdet_in_tes!K103=0,0,RES_hhdet_in_tes!K103/0.086*1000000/RES_hhdet_in_new!K103)</f>
        <v>1147.3252037682512</v>
      </c>
      <c r="L103" s="57">
        <f>IF(RES_hhdet_in_tes!L103=0,0,RES_hhdet_in_tes!L103/0.086*1000000/RES_hhdet_in_new!L103)</f>
        <v>1201.5525103271984</v>
      </c>
      <c r="M103" s="57">
        <f>IF(RES_hhdet_in_tes!M103=0,0,RES_hhdet_in_tes!M103/0.086*1000000/RES_hhdet_in_new!M103)</f>
        <v>0</v>
      </c>
      <c r="N103" s="57">
        <f>IF(RES_hhdet_in_tes!N103=0,0,RES_hhdet_in_tes!N103/0.086*1000000/RES_hhdet_in_new!N103)</f>
        <v>1145.1805044884784</v>
      </c>
      <c r="O103" s="57">
        <f>IF(RES_hhdet_in_tes!O103=0,0,RES_hhdet_in_tes!O103/0.086*1000000/RES_hhdet_in_new!O103)</f>
        <v>1042.5302736125925</v>
      </c>
      <c r="P103" s="57">
        <f>IF(RES_hhdet_in_tes!P103=0,0,RES_hhdet_in_tes!P103/0.086*1000000/RES_hhdet_in_new!P103)</f>
        <v>999.19651773672604</v>
      </c>
      <c r="Q103" s="57">
        <f>IF(RES_hhdet_in_tes!Q103=0,0,RES_hhdet_in_tes!Q103/0.086*1000000/RES_hhdet_in_new!Q103)</f>
        <v>1054.6390428847503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85">SUM(C106,C109,C111,C120)</f>
        <v>0</v>
      </c>
      <c r="D105" s="168">
        <f t="shared" ref="D105" si="86">SUM(D106,D109,D111,D120)</f>
        <v>0</v>
      </c>
      <c r="E105" s="168">
        <f t="shared" ref="E105" si="87">SUM(E106,E109,E111,E120)</f>
        <v>0</v>
      </c>
      <c r="F105" s="168">
        <f t="shared" ref="F105" si="88">SUM(F106,F109,F111,F120)</f>
        <v>0</v>
      </c>
      <c r="G105" s="168">
        <f t="shared" ref="G105" si="89">SUM(G106,G109,G111,G120)</f>
        <v>0</v>
      </c>
      <c r="H105" s="168">
        <f t="shared" ref="H105" si="90">SUM(H106,H109,H111,H120)</f>
        <v>0</v>
      </c>
      <c r="I105" s="168">
        <f t="shared" ref="I105" si="91">SUM(I106,I109,I111,I120)</f>
        <v>12867.458665677153</v>
      </c>
      <c r="J105" s="168">
        <f t="shared" ref="J105" si="92">SUM(J106,J109,J111,J120)</f>
        <v>12497.597114421977</v>
      </c>
      <c r="K105" s="168">
        <f t="shared" ref="K105" si="93">SUM(K106,K109,K111,K120)</f>
        <v>13023.65082232062</v>
      </c>
      <c r="L105" s="168">
        <f t="shared" ref="L105" si="94">SUM(L106,L109,L111,L120)</f>
        <v>12384.824998769123</v>
      </c>
      <c r="M105" s="168">
        <f t="shared" ref="M105" si="95">SUM(M106,M109,M111,M120)</f>
        <v>12700.025683409145</v>
      </c>
      <c r="N105" s="168">
        <f t="shared" ref="N105" si="96">SUM(N106,N109,N111,N120)</f>
        <v>12459.727767080418</v>
      </c>
      <c r="O105" s="168">
        <f t="shared" ref="O105" si="97">SUM(O106,O109,O111,O120)</f>
        <v>11684.944979600241</v>
      </c>
      <c r="P105" s="168">
        <f t="shared" ref="P105" si="98">SUM(P106,P109,P111,P120)</f>
        <v>11778.225827731503</v>
      </c>
      <c r="Q105" s="168">
        <f t="shared" ref="Q105" si="99">SUM(Q106,Q109,Q111,Q120)</f>
        <v>12075.916661921754</v>
      </c>
    </row>
    <row r="106" spans="1:17" ht="12.95" customHeight="1" x14ac:dyDescent="0.25">
      <c r="A106" s="158" t="s">
        <v>65</v>
      </c>
      <c r="B106" s="157"/>
      <c r="C106" s="157">
        <f t="shared" ref="C106:Q106" si="100">SUM(C107:C108)</f>
        <v>0</v>
      </c>
      <c r="D106" s="157">
        <f t="shared" si="100"/>
        <v>0</v>
      </c>
      <c r="E106" s="157">
        <f t="shared" si="100"/>
        <v>0</v>
      </c>
      <c r="F106" s="157">
        <f t="shared" si="100"/>
        <v>0</v>
      </c>
      <c r="G106" s="157">
        <f t="shared" si="100"/>
        <v>0</v>
      </c>
      <c r="H106" s="157">
        <f t="shared" si="100"/>
        <v>0</v>
      </c>
      <c r="I106" s="157">
        <f t="shared" si="100"/>
        <v>4375.0542429551615</v>
      </c>
      <c r="J106" s="157">
        <f t="shared" si="100"/>
        <v>3853.9020111957034</v>
      </c>
      <c r="K106" s="157">
        <f t="shared" si="100"/>
        <v>4200.4271900589138</v>
      </c>
      <c r="L106" s="157">
        <f t="shared" si="100"/>
        <v>3527.1500863172805</v>
      </c>
      <c r="M106" s="157">
        <f t="shared" si="100"/>
        <v>3882.9183365806257</v>
      </c>
      <c r="N106" s="157">
        <f t="shared" si="100"/>
        <v>3677.8755076099796</v>
      </c>
      <c r="O106" s="157">
        <f t="shared" si="100"/>
        <v>3028.9408429147666</v>
      </c>
      <c r="P106" s="157">
        <f t="shared" si="100"/>
        <v>3093.6798539372226</v>
      </c>
      <c r="Q106" s="157">
        <f t="shared" si="100"/>
        <v>3084.3278624312802</v>
      </c>
    </row>
    <row r="107" spans="1:17" ht="12" customHeight="1" x14ac:dyDescent="0.25">
      <c r="A107" s="23" t="s">
        <v>153</v>
      </c>
      <c r="B107" s="156"/>
      <c r="C107" s="156">
        <f>IF(RES_hhdet_in_tes!C107=0,0,RES_hhdet_in_tes!C107/0.086*1000000/RES_hhdet_in_new!C107)</f>
        <v>0</v>
      </c>
      <c r="D107" s="156">
        <f>IF(RES_hhdet_in_tes!D107=0,0,RES_hhdet_in_tes!D107/0.086*1000000/RES_hhdet_in_new!D107)</f>
        <v>0</v>
      </c>
      <c r="E107" s="156">
        <f>IF(RES_hhdet_in_tes!E107=0,0,RES_hhdet_in_tes!E107/0.086*1000000/RES_hhdet_in_new!E107)</f>
        <v>0</v>
      </c>
      <c r="F107" s="156">
        <f>IF(RES_hhdet_in_tes!F107=0,0,RES_hhdet_in_tes!F107/0.086*1000000/RES_hhdet_in_new!F107)</f>
        <v>0</v>
      </c>
      <c r="G107" s="156">
        <f>IF(RES_hhdet_in_tes!G107=0,0,RES_hhdet_in_tes!G107/0.086*1000000/RES_hhdet_in_new!G107)</f>
        <v>0</v>
      </c>
      <c r="H107" s="156">
        <f>IF(RES_hhdet_in_tes!H107=0,0,RES_hhdet_in_tes!H107/0.086*1000000/RES_hhdet_in_new!H107)</f>
        <v>0</v>
      </c>
      <c r="I107" s="156">
        <f>IF(RES_hhdet_in_tes!I107=0,0,RES_hhdet_in_tes!I107/0.086*1000000/RES_hhdet_in_new!I107)</f>
        <v>4290.9804983274316</v>
      </c>
      <c r="J107" s="156">
        <f>IF(RES_hhdet_in_tes!J107=0,0,RES_hhdet_in_tes!J107/0.086*1000000/RES_hhdet_in_new!J107)</f>
        <v>3807.1960581578801</v>
      </c>
      <c r="K107" s="156">
        <f>IF(RES_hhdet_in_tes!K107=0,0,RES_hhdet_in_tes!K107/0.086*1000000/RES_hhdet_in_new!K107)</f>
        <v>4187.1157186359187</v>
      </c>
      <c r="L107" s="156">
        <f>IF(RES_hhdet_in_tes!L107=0,0,RES_hhdet_in_tes!L107/0.086*1000000/RES_hhdet_in_new!L107)</f>
        <v>3498.0505196737481</v>
      </c>
      <c r="M107" s="156">
        <f>IF(RES_hhdet_in_tes!M107=0,0,RES_hhdet_in_tes!M107/0.086*1000000/RES_hhdet_in_new!M107)</f>
        <v>3864.0219016727133</v>
      </c>
      <c r="N107" s="156">
        <f>IF(RES_hhdet_in_tes!N107=0,0,RES_hhdet_in_tes!N107/0.086*1000000/RES_hhdet_in_new!N107)</f>
        <v>3665.4069046381601</v>
      </c>
      <c r="O107" s="156">
        <f>IF(RES_hhdet_in_tes!O107=0,0,RES_hhdet_in_tes!O107/0.086*1000000/RES_hhdet_in_new!O107)</f>
        <v>3018.5089426303493</v>
      </c>
      <c r="P107" s="156">
        <f>IF(RES_hhdet_in_tes!P107=0,0,RES_hhdet_in_tes!P107/0.086*1000000/RES_hhdet_in_new!P107)</f>
        <v>3076.2990173137282</v>
      </c>
      <c r="Q107" s="156">
        <f>IF(RES_hhdet_in_tes!Q107=0,0,RES_hhdet_in_tes!Q107/0.086*1000000/RES_hhdet_in_new!Q107)</f>
        <v>3061.8404445471238</v>
      </c>
    </row>
    <row r="108" spans="1:17" ht="12" customHeight="1" x14ac:dyDescent="0.25">
      <c r="A108" s="23" t="s">
        <v>60</v>
      </c>
      <c r="B108" s="156"/>
      <c r="C108" s="156">
        <f>IF(RES_hhdet_in_tes!C108=0,0,RES_hhdet_in_tes!C108/0.086*1000000/RES_hhdet_in_new!C107)</f>
        <v>0</v>
      </c>
      <c r="D108" s="156">
        <f>IF(RES_hhdet_in_tes!D108=0,0,RES_hhdet_in_tes!D108/0.086*1000000/RES_hhdet_in_new!D107)</f>
        <v>0</v>
      </c>
      <c r="E108" s="156">
        <f>IF(RES_hhdet_in_tes!E108=0,0,RES_hhdet_in_tes!E108/0.086*1000000/RES_hhdet_in_new!E107)</f>
        <v>0</v>
      </c>
      <c r="F108" s="156">
        <f>IF(RES_hhdet_in_tes!F108=0,0,RES_hhdet_in_tes!F108/0.086*1000000/RES_hhdet_in_new!F107)</f>
        <v>0</v>
      </c>
      <c r="G108" s="156">
        <f>IF(RES_hhdet_in_tes!G108=0,0,RES_hhdet_in_tes!G108/0.086*1000000/RES_hhdet_in_new!G107)</f>
        <v>0</v>
      </c>
      <c r="H108" s="156">
        <f>IF(RES_hhdet_in_tes!H108=0,0,RES_hhdet_in_tes!H108/0.086*1000000/RES_hhdet_in_new!H107)</f>
        <v>0</v>
      </c>
      <c r="I108" s="156">
        <f>IF(RES_hhdet_in_tes!I108=0,0,RES_hhdet_in_tes!I108/0.086*1000000/RES_hhdet_in_new!I107)</f>
        <v>84.073744627729894</v>
      </c>
      <c r="J108" s="156">
        <f>IF(RES_hhdet_in_tes!J108=0,0,RES_hhdet_in_tes!J108/0.086*1000000/RES_hhdet_in_new!J107)</f>
        <v>46.705953037823427</v>
      </c>
      <c r="K108" s="156">
        <f>IF(RES_hhdet_in_tes!K108=0,0,RES_hhdet_in_tes!K108/0.086*1000000/RES_hhdet_in_new!K107)</f>
        <v>13.311471422994803</v>
      </c>
      <c r="L108" s="156">
        <f>IF(RES_hhdet_in_tes!L108=0,0,RES_hhdet_in_tes!L108/0.086*1000000/RES_hhdet_in_new!L107)</f>
        <v>29.09956664353237</v>
      </c>
      <c r="M108" s="156">
        <f>IF(RES_hhdet_in_tes!M108=0,0,RES_hhdet_in_tes!M108/0.086*1000000/RES_hhdet_in_new!M107)</f>
        <v>18.896434907912305</v>
      </c>
      <c r="N108" s="156">
        <f>IF(RES_hhdet_in_tes!N108=0,0,RES_hhdet_in_tes!N108/0.086*1000000/RES_hhdet_in_new!N107)</f>
        <v>12.468602971819577</v>
      </c>
      <c r="O108" s="156">
        <f>IF(RES_hhdet_in_tes!O108=0,0,RES_hhdet_in_tes!O108/0.086*1000000/RES_hhdet_in_new!O107)</f>
        <v>10.431900284417273</v>
      </c>
      <c r="P108" s="156">
        <f>IF(RES_hhdet_in_tes!P108=0,0,RES_hhdet_in_tes!P108/0.086*1000000/RES_hhdet_in_new!P107)</f>
        <v>17.380836623494513</v>
      </c>
      <c r="Q108" s="156">
        <f>IF(RES_hhdet_in_tes!Q108=0,0,RES_hhdet_in_tes!Q108/0.086*1000000/RES_hhdet_in_new!Q107)</f>
        <v>22.487417884156656</v>
      </c>
    </row>
    <row r="109" spans="1:17" ht="12.95" customHeight="1" x14ac:dyDescent="0.25">
      <c r="A109" s="158" t="s">
        <v>112</v>
      </c>
      <c r="B109" s="157"/>
      <c r="C109" s="157">
        <f t="shared" ref="C109:Q109" si="101">C110</f>
        <v>0</v>
      </c>
      <c r="D109" s="157">
        <f t="shared" si="101"/>
        <v>0</v>
      </c>
      <c r="E109" s="157">
        <f t="shared" si="101"/>
        <v>0</v>
      </c>
      <c r="F109" s="157">
        <f t="shared" si="101"/>
        <v>0</v>
      </c>
      <c r="G109" s="157">
        <f t="shared" si="101"/>
        <v>0</v>
      </c>
      <c r="H109" s="157">
        <f t="shared" si="101"/>
        <v>0</v>
      </c>
      <c r="I109" s="157">
        <f t="shared" si="101"/>
        <v>5059.600926098612</v>
      </c>
      <c r="J109" s="157">
        <f t="shared" si="101"/>
        <v>5253.7609377744193</v>
      </c>
      <c r="K109" s="157">
        <f t="shared" si="101"/>
        <v>5416.9846016588181</v>
      </c>
      <c r="L109" s="157">
        <f t="shared" si="101"/>
        <v>5417.279770577381</v>
      </c>
      <c r="M109" s="157">
        <f t="shared" si="101"/>
        <v>5386.4196007391083</v>
      </c>
      <c r="N109" s="157">
        <f t="shared" si="101"/>
        <v>5445.3174325982336</v>
      </c>
      <c r="O109" s="157">
        <f t="shared" si="101"/>
        <v>5460.1357229758105</v>
      </c>
      <c r="P109" s="157">
        <f t="shared" si="101"/>
        <v>5463.9681935392327</v>
      </c>
      <c r="Q109" s="157">
        <f t="shared" si="101"/>
        <v>5562.9482949352905</v>
      </c>
    </row>
    <row r="110" spans="1:17" ht="12" customHeight="1" x14ac:dyDescent="0.25">
      <c r="A110" s="23" t="s">
        <v>60</v>
      </c>
      <c r="B110" s="156"/>
      <c r="C110" s="156">
        <f>IF(RES_hhdet_in_tes!C110=0,0,RES_hhdet_in_tes!C110/0.086*1000000/RES_hhdet_in_new!C110)</f>
        <v>0</v>
      </c>
      <c r="D110" s="156">
        <f>IF(RES_hhdet_in_tes!D110=0,0,RES_hhdet_in_tes!D110/0.086*1000000/RES_hhdet_in_new!D110)</f>
        <v>0</v>
      </c>
      <c r="E110" s="156">
        <f>IF(RES_hhdet_in_tes!E110=0,0,RES_hhdet_in_tes!E110/0.086*1000000/RES_hhdet_in_new!E110)</f>
        <v>0</v>
      </c>
      <c r="F110" s="156">
        <f>IF(RES_hhdet_in_tes!F110=0,0,RES_hhdet_in_tes!F110/0.086*1000000/RES_hhdet_in_new!F110)</f>
        <v>0</v>
      </c>
      <c r="G110" s="156">
        <f>IF(RES_hhdet_in_tes!G110=0,0,RES_hhdet_in_tes!G110/0.086*1000000/RES_hhdet_in_new!G110)</f>
        <v>0</v>
      </c>
      <c r="H110" s="156">
        <f>IF(RES_hhdet_in_tes!H110=0,0,RES_hhdet_in_tes!H110/0.086*1000000/RES_hhdet_in_new!H110)</f>
        <v>0</v>
      </c>
      <c r="I110" s="156">
        <f>IF(RES_hhdet_in_tes!I110=0,0,RES_hhdet_in_tes!I110/0.086*1000000/RES_hhdet_in_new!I110)</f>
        <v>5059.600926098612</v>
      </c>
      <c r="J110" s="156">
        <f>IF(RES_hhdet_in_tes!J110=0,0,RES_hhdet_in_tes!J110/0.086*1000000/RES_hhdet_in_new!J110)</f>
        <v>5253.7609377744193</v>
      </c>
      <c r="K110" s="156">
        <f>IF(RES_hhdet_in_tes!K110=0,0,RES_hhdet_in_tes!K110/0.086*1000000/RES_hhdet_in_new!K110)</f>
        <v>5416.9846016588181</v>
      </c>
      <c r="L110" s="156">
        <f>IF(RES_hhdet_in_tes!L110=0,0,RES_hhdet_in_tes!L110/0.086*1000000/RES_hhdet_in_new!L110)</f>
        <v>5417.279770577381</v>
      </c>
      <c r="M110" s="156">
        <f>IF(RES_hhdet_in_tes!M110=0,0,RES_hhdet_in_tes!M110/0.086*1000000/RES_hhdet_in_new!M110)</f>
        <v>5386.4196007391083</v>
      </c>
      <c r="N110" s="156">
        <f>IF(RES_hhdet_in_tes!N110=0,0,RES_hhdet_in_tes!N110/0.086*1000000/RES_hhdet_in_new!N110)</f>
        <v>5445.3174325982336</v>
      </c>
      <c r="O110" s="156">
        <f>IF(RES_hhdet_in_tes!O110=0,0,RES_hhdet_in_tes!O110/0.086*1000000/RES_hhdet_in_new!O110)</f>
        <v>5460.1357229758105</v>
      </c>
      <c r="P110" s="156">
        <f>IF(RES_hhdet_in_tes!P110=0,0,RES_hhdet_in_tes!P110/0.086*1000000/RES_hhdet_in_new!P110)</f>
        <v>5463.9681935392327</v>
      </c>
      <c r="Q110" s="156">
        <f>IF(RES_hhdet_in_tes!Q110=0,0,RES_hhdet_in_tes!Q110/0.086*1000000/RES_hhdet_in_new!Q110)</f>
        <v>5562.9482949352905</v>
      </c>
    </row>
    <row r="111" spans="1:17" ht="12" customHeight="1" x14ac:dyDescent="0.25">
      <c r="A111" s="158" t="s">
        <v>63</v>
      </c>
      <c r="B111" s="157"/>
      <c r="C111" s="157">
        <f>IF(SUM(RES_hhdet_in_tes!C112:C113,RES_hhdet_in_tes!C116:C117)=0,0,SUM(RES_hhdet_in_tes!C112:C113,RES_hhdet_in_tes!C116:C117)/0.086*1000000/SUM(RES_hhdet_in_new!C112:C113,RES_hhdet_in_new!C116:C117))</f>
        <v>0</v>
      </c>
      <c r="D111" s="157">
        <f>IF(SUM(RES_hhdet_in_tes!D112:D113,RES_hhdet_in_tes!D116:D117)=0,0,SUM(RES_hhdet_in_tes!D112:D113,RES_hhdet_in_tes!D116:D117)/0.086*1000000/SUM(RES_hhdet_in_new!D112:D113,RES_hhdet_in_new!D116:D117))</f>
        <v>0</v>
      </c>
      <c r="E111" s="157">
        <f>IF(SUM(RES_hhdet_in_tes!E112:E113,RES_hhdet_in_tes!E116:E117)=0,0,SUM(RES_hhdet_in_tes!E112:E113,RES_hhdet_in_tes!E116:E117)/0.086*1000000/SUM(RES_hhdet_in_new!E112:E113,RES_hhdet_in_new!E116:E117))</f>
        <v>0</v>
      </c>
      <c r="F111" s="157">
        <f>IF(SUM(RES_hhdet_in_tes!F112:F113,RES_hhdet_in_tes!F116:F117)=0,0,SUM(RES_hhdet_in_tes!F112:F113,RES_hhdet_in_tes!F116:F117)/0.086*1000000/SUM(RES_hhdet_in_new!F112:F113,RES_hhdet_in_new!F116:F117))</f>
        <v>0</v>
      </c>
      <c r="G111" s="157">
        <f>IF(SUM(RES_hhdet_in_tes!G112:G113,RES_hhdet_in_tes!G116:G117)=0,0,SUM(RES_hhdet_in_tes!G112:G113,RES_hhdet_in_tes!G116:G117)/0.086*1000000/SUM(RES_hhdet_in_new!G112:G113,RES_hhdet_in_new!G116:G117))</f>
        <v>0</v>
      </c>
      <c r="H111" s="157">
        <f>IF(SUM(RES_hhdet_in_tes!H112:H113,RES_hhdet_in_tes!H116:H117)=0,0,SUM(RES_hhdet_in_tes!H112:H113,RES_hhdet_in_tes!H116:H117)/0.086*1000000/SUM(RES_hhdet_in_new!H112:H113,RES_hhdet_in_new!H116:H117))</f>
        <v>0</v>
      </c>
      <c r="I111" s="157">
        <f>IF(SUM(RES_hhdet_in_tes!I112:I113,RES_hhdet_in_tes!I116:I117)=0,0,SUM(RES_hhdet_in_tes!I112:I113,RES_hhdet_in_tes!I116:I117)/0.086*1000000/SUM(RES_hhdet_in_new!I112:I113,RES_hhdet_in_new!I116:I117))</f>
        <v>2287.6443501263229</v>
      </c>
      <c r="J111" s="157">
        <f>IF(SUM(RES_hhdet_in_tes!J112:J113,RES_hhdet_in_tes!J116:J117)=0,0,SUM(RES_hhdet_in_tes!J112:J113,RES_hhdet_in_tes!J116:J117)/0.086*1000000/SUM(RES_hhdet_in_new!J112:J113,RES_hhdet_in_new!J116:J117))</f>
        <v>2263.9312928117124</v>
      </c>
      <c r="K111" s="157">
        <f>IF(SUM(RES_hhdet_in_tes!K112:K113,RES_hhdet_in_tes!K116:K117)=0,0,SUM(RES_hhdet_in_tes!K112:K113,RES_hhdet_in_tes!K116:K117)/0.086*1000000/SUM(RES_hhdet_in_new!K112:K113,RES_hhdet_in_new!K116:K117))</f>
        <v>2258.6127355184944</v>
      </c>
      <c r="L111" s="157">
        <f>IF(SUM(RES_hhdet_in_tes!L112:L113,RES_hhdet_in_tes!L116:L117)=0,0,SUM(RES_hhdet_in_tes!L112:L113,RES_hhdet_in_tes!L116:L117)/0.086*1000000/SUM(RES_hhdet_in_new!L112:L113,RES_hhdet_in_new!L116:L117))</f>
        <v>2238.4736258060229</v>
      </c>
      <c r="M111" s="157">
        <f>IF(SUM(RES_hhdet_in_tes!M112:M113,RES_hhdet_in_tes!M116:M117)=0,0,SUM(RES_hhdet_in_tes!M112:M113,RES_hhdet_in_tes!M116:M117)/0.086*1000000/SUM(RES_hhdet_in_new!M112:M113,RES_hhdet_in_new!M116:M117))</f>
        <v>2226.167933433509</v>
      </c>
      <c r="N111" s="157">
        <f>IF(SUM(RES_hhdet_in_tes!N112:N113,RES_hhdet_in_tes!N116:N117)=0,0,SUM(RES_hhdet_in_tes!N112:N113,RES_hhdet_in_tes!N116:N117)/0.086*1000000/SUM(RES_hhdet_in_new!N112:N113,RES_hhdet_in_new!N116:N117))</f>
        <v>2191.1749499971365</v>
      </c>
      <c r="O111" s="157">
        <f>IF(SUM(RES_hhdet_in_tes!O112:O113,RES_hhdet_in_tes!O116:O117)=0,0,SUM(RES_hhdet_in_tes!O112:O113,RES_hhdet_in_tes!O116:O117)/0.086*1000000/SUM(RES_hhdet_in_new!O112:O113,RES_hhdet_in_new!O116:O117))</f>
        <v>2153.2387222603279</v>
      </c>
      <c r="P111" s="157">
        <f>IF(SUM(RES_hhdet_in_tes!P112:P113,RES_hhdet_in_tes!P116:P117)=0,0,SUM(RES_hhdet_in_tes!P112:P113,RES_hhdet_in_tes!P116:P117)/0.086*1000000/SUM(RES_hhdet_in_new!P112:P113,RES_hhdet_in_new!P116:P117))</f>
        <v>2221.2843400927218</v>
      </c>
      <c r="Q111" s="157">
        <f>IF(SUM(RES_hhdet_in_tes!Q112:Q113,RES_hhdet_in_tes!Q116:Q117)=0,0,SUM(RES_hhdet_in_tes!Q112:Q113,RES_hhdet_in_tes!Q116:Q117)/0.086*1000000/SUM(RES_hhdet_in_new!Q112:Q113,RES_hhdet_in_new!Q116:Q117))</f>
        <v>2373.924907151827</v>
      </c>
    </row>
    <row r="112" spans="1:17" ht="12" customHeight="1" x14ac:dyDescent="0.25">
      <c r="A112" s="167" t="s">
        <v>152</v>
      </c>
      <c r="B112" s="132"/>
      <c r="C112" s="132">
        <f>IF(RES_hhdet_in_tes!C112=0,0,RES_hhdet_in_tes!C112/0.086*1000000/RES_hhdet_in_new!C112)</f>
        <v>0</v>
      </c>
      <c r="D112" s="132">
        <f>IF(RES_hhdet_in_tes!D112=0,0,RES_hhdet_in_tes!D112/0.086*1000000/RES_hhdet_in_new!D112)</f>
        <v>0</v>
      </c>
      <c r="E112" s="132">
        <f>IF(RES_hhdet_in_tes!E112=0,0,RES_hhdet_in_tes!E112/0.086*1000000/RES_hhdet_in_new!E112)</f>
        <v>0</v>
      </c>
      <c r="F112" s="132">
        <f>IF(RES_hhdet_in_tes!F112=0,0,RES_hhdet_in_tes!F112/0.086*1000000/RES_hhdet_in_new!F112)</f>
        <v>0</v>
      </c>
      <c r="G112" s="132">
        <f>IF(RES_hhdet_in_tes!G112=0,0,RES_hhdet_in_tes!G112/0.086*1000000/RES_hhdet_in_new!G112)</f>
        <v>0</v>
      </c>
      <c r="H112" s="132">
        <f>IF(RES_hhdet_in_tes!H112=0,0,RES_hhdet_in_tes!H112/0.086*1000000/RES_hhdet_in_new!H112)</f>
        <v>0</v>
      </c>
      <c r="I112" s="132">
        <f>IF(RES_hhdet_in_tes!I112=0,0,RES_hhdet_in_tes!I112/0.086*1000000/RES_hhdet_in_new!I112)</f>
        <v>0</v>
      </c>
      <c r="J112" s="132">
        <f>IF(RES_hhdet_in_tes!J112=0,0,RES_hhdet_in_tes!J112/0.086*1000000/RES_hhdet_in_new!J112)</f>
        <v>0</v>
      </c>
      <c r="K112" s="132">
        <f>IF(RES_hhdet_in_tes!K112=0,0,RES_hhdet_in_tes!K112/0.086*1000000/RES_hhdet_in_new!K112)</f>
        <v>0</v>
      </c>
      <c r="L112" s="132">
        <f>IF(RES_hhdet_in_tes!L112=0,0,RES_hhdet_in_tes!L112/0.086*1000000/RES_hhdet_in_new!L112)</f>
        <v>0</v>
      </c>
      <c r="M112" s="132">
        <f>IF(RES_hhdet_in_tes!M112=0,0,RES_hhdet_in_tes!M112/0.086*1000000/RES_hhdet_in_new!M112)</f>
        <v>0</v>
      </c>
      <c r="N112" s="132">
        <f>IF(RES_hhdet_in_tes!N112=0,0,RES_hhdet_in_tes!N112/0.086*1000000/RES_hhdet_in_new!N112)</f>
        <v>0</v>
      </c>
      <c r="O112" s="132">
        <f>IF(RES_hhdet_in_tes!O112=0,0,RES_hhdet_in_tes!O112/0.086*1000000/RES_hhdet_in_new!O112)</f>
        <v>0</v>
      </c>
      <c r="P112" s="132">
        <f>IF(RES_hhdet_in_tes!P112=0,0,RES_hhdet_in_tes!P112/0.086*1000000/RES_hhdet_in_new!P112)</f>
        <v>0</v>
      </c>
      <c r="Q112" s="132">
        <f>IF(RES_hhdet_in_tes!Q112=0,0,RES_hhdet_in_tes!Q112/0.086*1000000/RES_hhdet_in_new!Q112)</f>
        <v>0</v>
      </c>
    </row>
    <row r="113" spans="1:17" ht="12" customHeight="1" x14ac:dyDescent="0.25">
      <c r="A113" s="167" t="s">
        <v>151</v>
      </c>
      <c r="B113" s="132"/>
      <c r="C113" s="132">
        <f>IF(RES_hhdet_in_tes!C113=0,0,RES_hhdet_in_tes!C113/0.086*1000000/RES_hhdet_in_new!C113)</f>
        <v>0</v>
      </c>
      <c r="D113" s="132">
        <f>IF(RES_hhdet_in_tes!D113=0,0,RES_hhdet_in_tes!D113/0.086*1000000/RES_hhdet_in_new!D113)</f>
        <v>0</v>
      </c>
      <c r="E113" s="132">
        <f>IF(RES_hhdet_in_tes!E113=0,0,RES_hhdet_in_tes!E113/0.086*1000000/RES_hhdet_in_new!E113)</f>
        <v>0</v>
      </c>
      <c r="F113" s="132">
        <f>IF(RES_hhdet_in_tes!F113=0,0,RES_hhdet_in_tes!F113/0.086*1000000/RES_hhdet_in_new!F113)</f>
        <v>0</v>
      </c>
      <c r="G113" s="132">
        <f>IF(RES_hhdet_in_tes!G113=0,0,RES_hhdet_in_tes!G113/0.086*1000000/RES_hhdet_in_new!G113)</f>
        <v>0</v>
      </c>
      <c r="H113" s="132">
        <f>IF(RES_hhdet_in_tes!H113=0,0,RES_hhdet_in_tes!H113/0.086*1000000/RES_hhdet_in_new!H113)</f>
        <v>0</v>
      </c>
      <c r="I113" s="132">
        <f>IF(RES_hhdet_in_tes!I113=0,0,RES_hhdet_in_tes!I113/0.086*1000000/RES_hhdet_in_new!I113)</f>
        <v>0</v>
      </c>
      <c r="J113" s="132">
        <f>IF(RES_hhdet_in_tes!J113=0,0,RES_hhdet_in_tes!J113/0.086*1000000/RES_hhdet_in_new!J113)</f>
        <v>0</v>
      </c>
      <c r="K113" s="132">
        <f>IF(RES_hhdet_in_tes!K113=0,0,RES_hhdet_in_tes!K113/0.086*1000000/RES_hhdet_in_new!K113)</f>
        <v>0</v>
      </c>
      <c r="L113" s="132">
        <f>IF(RES_hhdet_in_tes!L113=0,0,RES_hhdet_in_tes!L113/0.086*1000000/RES_hhdet_in_new!L113)</f>
        <v>0</v>
      </c>
      <c r="M113" s="132">
        <f>IF(RES_hhdet_in_tes!M113=0,0,RES_hhdet_in_tes!M113/0.086*1000000/RES_hhdet_in_new!M113)</f>
        <v>0</v>
      </c>
      <c r="N113" s="132">
        <f>IF(RES_hhdet_in_tes!N113=0,0,RES_hhdet_in_tes!N113/0.086*1000000/RES_hhdet_in_new!N113)</f>
        <v>0</v>
      </c>
      <c r="O113" s="132">
        <f>IF(RES_hhdet_in_tes!O113=0,0,RES_hhdet_in_tes!O113/0.086*1000000/RES_hhdet_in_new!O113)</f>
        <v>0</v>
      </c>
      <c r="P113" s="132">
        <f>IF(RES_hhdet_in_tes!P113=0,0,RES_hhdet_in_tes!P113/0.086*1000000/RES_hhdet_in_new!P113)</f>
        <v>0</v>
      </c>
      <c r="Q113" s="132">
        <f>IF(RES_hhdet_in_tes!Q113=0,0,RES_hhdet_in_tes!Q113/0.086*1000000/RES_hhdet_in_new!Q113)</f>
        <v>0</v>
      </c>
    </row>
    <row r="114" spans="1:17" ht="12" customHeight="1" x14ac:dyDescent="0.25">
      <c r="A114" s="166" t="s">
        <v>79</v>
      </c>
      <c r="B114" s="165"/>
      <c r="C114" s="165">
        <f>IF(RES_hhdet_in_tes!C114=0,0,RES_hhdet_in_tes!C114/0.086*1000000/RES_hhdet_in_new!C113)</f>
        <v>0</v>
      </c>
      <c r="D114" s="165">
        <f>IF(RES_hhdet_in_tes!D114=0,0,RES_hhdet_in_tes!D114/0.086*1000000/RES_hhdet_in_new!D113)</f>
        <v>0</v>
      </c>
      <c r="E114" s="165">
        <f>IF(RES_hhdet_in_tes!E114=0,0,RES_hhdet_in_tes!E114/0.086*1000000/RES_hhdet_in_new!E113)</f>
        <v>0</v>
      </c>
      <c r="F114" s="165">
        <f>IF(RES_hhdet_in_tes!F114=0,0,RES_hhdet_in_tes!F114/0.086*1000000/RES_hhdet_in_new!F113)</f>
        <v>0</v>
      </c>
      <c r="G114" s="165">
        <f>IF(RES_hhdet_in_tes!G114=0,0,RES_hhdet_in_tes!G114/0.086*1000000/RES_hhdet_in_new!G113)</f>
        <v>0</v>
      </c>
      <c r="H114" s="165">
        <f>IF(RES_hhdet_in_tes!H114=0,0,RES_hhdet_in_tes!H114/0.086*1000000/RES_hhdet_in_new!H113)</f>
        <v>0</v>
      </c>
      <c r="I114" s="165">
        <f>IF(RES_hhdet_in_tes!I114=0,0,RES_hhdet_in_tes!I114/0.086*1000000/RES_hhdet_in_new!I113)</f>
        <v>0</v>
      </c>
      <c r="J114" s="165">
        <f>IF(RES_hhdet_in_tes!J114=0,0,RES_hhdet_in_tes!J114/0.086*1000000/RES_hhdet_in_new!J113)</f>
        <v>0</v>
      </c>
      <c r="K114" s="165">
        <f>IF(RES_hhdet_in_tes!K114=0,0,RES_hhdet_in_tes!K114/0.086*1000000/RES_hhdet_in_new!K113)</f>
        <v>0</v>
      </c>
      <c r="L114" s="165">
        <f>IF(RES_hhdet_in_tes!L114=0,0,RES_hhdet_in_tes!L114/0.086*1000000/RES_hhdet_in_new!L113)</f>
        <v>0</v>
      </c>
      <c r="M114" s="165">
        <f>IF(RES_hhdet_in_tes!M114=0,0,RES_hhdet_in_tes!M114/0.086*1000000/RES_hhdet_in_new!M113)</f>
        <v>0</v>
      </c>
      <c r="N114" s="165">
        <f>IF(RES_hhdet_in_tes!N114=0,0,RES_hhdet_in_tes!N114/0.086*1000000/RES_hhdet_in_new!N113)</f>
        <v>0</v>
      </c>
      <c r="O114" s="165">
        <f>IF(RES_hhdet_in_tes!O114=0,0,RES_hhdet_in_tes!O114/0.086*1000000/RES_hhdet_in_new!O113)</f>
        <v>0</v>
      </c>
      <c r="P114" s="165">
        <f>IF(RES_hhdet_in_tes!P114=0,0,RES_hhdet_in_tes!P114/0.086*1000000/RES_hhdet_in_new!P113)</f>
        <v>0</v>
      </c>
      <c r="Q114" s="165">
        <f>IF(RES_hhdet_in_tes!Q114=0,0,RES_hhdet_in_tes!Q114/0.086*1000000/RES_hhdet_in_new!Q113)</f>
        <v>0</v>
      </c>
    </row>
    <row r="115" spans="1:17" ht="12" customHeight="1" x14ac:dyDescent="0.25">
      <c r="A115" s="147" t="s">
        <v>59</v>
      </c>
      <c r="B115" s="164"/>
      <c r="C115" s="164">
        <f>IF(RES_hhdet_in_tes!C115=0,0,RES_hhdet_in_tes!C115/0.086*1000000/RES_hhdet_in_new!C113)</f>
        <v>0</v>
      </c>
      <c r="D115" s="164">
        <f>IF(RES_hhdet_in_tes!D115=0,0,RES_hhdet_in_tes!D115/0.086*1000000/RES_hhdet_in_new!D113)</f>
        <v>0</v>
      </c>
      <c r="E115" s="164">
        <f>IF(RES_hhdet_in_tes!E115=0,0,RES_hhdet_in_tes!E115/0.086*1000000/RES_hhdet_in_new!E113)</f>
        <v>0</v>
      </c>
      <c r="F115" s="164">
        <f>IF(RES_hhdet_in_tes!F115=0,0,RES_hhdet_in_tes!F115/0.086*1000000/RES_hhdet_in_new!F113)</f>
        <v>0</v>
      </c>
      <c r="G115" s="164">
        <f>IF(RES_hhdet_in_tes!G115=0,0,RES_hhdet_in_tes!G115/0.086*1000000/RES_hhdet_in_new!G113)</f>
        <v>0</v>
      </c>
      <c r="H115" s="164">
        <f>IF(RES_hhdet_in_tes!H115=0,0,RES_hhdet_in_tes!H115/0.086*1000000/RES_hhdet_in_new!H113)</f>
        <v>0</v>
      </c>
      <c r="I115" s="164">
        <f>IF(RES_hhdet_in_tes!I115=0,0,RES_hhdet_in_tes!I115/0.086*1000000/RES_hhdet_in_new!I113)</f>
        <v>0</v>
      </c>
      <c r="J115" s="164">
        <f>IF(RES_hhdet_in_tes!J115=0,0,RES_hhdet_in_tes!J115/0.086*1000000/RES_hhdet_in_new!J113)</f>
        <v>0</v>
      </c>
      <c r="K115" s="164">
        <f>IF(RES_hhdet_in_tes!K115=0,0,RES_hhdet_in_tes!K115/0.086*1000000/RES_hhdet_in_new!K113)</f>
        <v>0</v>
      </c>
      <c r="L115" s="164">
        <f>IF(RES_hhdet_in_tes!L115=0,0,RES_hhdet_in_tes!L115/0.086*1000000/RES_hhdet_in_new!L113)</f>
        <v>0</v>
      </c>
      <c r="M115" s="164">
        <f>IF(RES_hhdet_in_tes!M115=0,0,RES_hhdet_in_tes!M115/0.086*1000000/RES_hhdet_in_new!M113)</f>
        <v>0</v>
      </c>
      <c r="N115" s="164">
        <f>IF(RES_hhdet_in_tes!N115=0,0,RES_hhdet_in_tes!N115/0.086*1000000/RES_hhdet_in_new!N113)</f>
        <v>0</v>
      </c>
      <c r="O115" s="164">
        <f>IF(RES_hhdet_in_tes!O115=0,0,RES_hhdet_in_tes!O115/0.086*1000000/RES_hhdet_in_new!O113)</f>
        <v>0</v>
      </c>
      <c r="P115" s="164">
        <f>IF(RES_hhdet_in_tes!P115=0,0,RES_hhdet_in_tes!P115/0.086*1000000/RES_hhdet_in_new!P113)</f>
        <v>0</v>
      </c>
      <c r="Q115" s="164">
        <f>IF(RES_hhdet_in_tes!Q115=0,0,RES_hhdet_in_tes!Q115/0.086*1000000/RES_hhdet_in_new!Q113)</f>
        <v>0</v>
      </c>
    </row>
    <row r="116" spans="1:17" ht="12" customHeight="1" x14ac:dyDescent="0.25">
      <c r="A116" s="163" t="s">
        <v>142</v>
      </c>
      <c r="B116" s="162"/>
      <c r="C116" s="162">
        <f>IF(RES_hhdet_in_tes!C116=0,0,RES_hhdet_in_tes!C116/0.086*1000000/RES_hhdet_in_new!C116)</f>
        <v>0</v>
      </c>
      <c r="D116" s="162">
        <f>IF(RES_hhdet_in_tes!D116=0,0,RES_hhdet_in_tes!D116/0.086*1000000/RES_hhdet_in_new!D116)</f>
        <v>0</v>
      </c>
      <c r="E116" s="162">
        <f>IF(RES_hhdet_in_tes!E116=0,0,RES_hhdet_in_tes!E116/0.086*1000000/RES_hhdet_in_new!E116)</f>
        <v>0</v>
      </c>
      <c r="F116" s="162">
        <f>IF(RES_hhdet_in_tes!F116=0,0,RES_hhdet_in_tes!F116/0.086*1000000/RES_hhdet_in_new!F116)</f>
        <v>0</v>
      </c>
      <c r="G116" s="162">
        <f>IF(RES_hhdet_in_tes!G116=0,0,RES_hhdet_in_tes!G116/0.086*1000000/RES_hhdet_in_new!G116)</f>
        <v>0</v>
      </c>
      <c r="H116" s="162">
        <f>IF(RES_hhdet_in_tes!H116=0,0,RES_hhdet_in_tes!H116/0.086*1000000/RES_hhdet_in_new!H116)</f>
        <v>0</v>
      </c>
      <c r="I116" s="162">
        <f>IF(RES_hhdet_in_tes!I116=0,0,RES_hhdet_in_tes!I116/0.086*1000000/RES_hhdet_in_new!I116)</f>
        <v>0</v>
      </c>
      <c r="J116" s="162">
        <f>IF(RES_hhdet_in_tes!J116=0,0,RES_hhdet_in_tes!J116/0.086*1000000/RES_hhdet_in_new!J116)</f>
        <v>0</v>
      </c>
      <c r="K116" s="162">
        <f>IF(RES_hhdet_in_tes!K116=0,0,RES_hhdet_in_tes!K116/0.086*1000000/RES_hhdet_in_new!K116)</f>
        <v>0</v>
      </c>
      <c r="L116" s="162">
        <f>IF(RES_hhdet_in_tes!L116=0,0,RES_hhdet_in_tes!L116/0.086*1000000/RES_hhdet_in_new!L116)</f>
        <v>0</v>
      </c>
      <c r="M116" s="162">
        <f>IF(RES_hhdet_in_tes!M116=0,0,RES_hhdet_in_tes!M116/0.086*1000000/RES_hhdet_in_new!M116)</f>
        <v>0</v>
      </c>
      <c r="N116" s="162">
        <f>IF(RES_hhdet_in_tes!N116=0,0,RES_hhdet_in_tes!N116/0.086*1000000/RES_hhdet_in_new!N116)</f>
        <v>0</v>
      </c>
      <c r="O116" s="162">
        <f>IF(RES_hhdet_in_tes!O116=0,0,RES_hhdet_in_tes!O116/0.086*1000000/RES_hhdet_in_new!O116)</f>
        <v>0</v>
      </c>
      <c r="P116" s="162">
        <f>IF(RES_hhdet_in_tes!P116=0,0,RES_hhdet_in_tes!P116/0.086*1000000/RES_hhdet_in_new!P116)</f>
        <v>0</v>
      </c>
      <c r="Q116" s="162">
        <f>IF(RES_hhdet_in_tes!Q116=0,0,RES_hhdet_in_tes!Q116/0.086*1000000/RES_hhdet_in_new!Q116)</f>
        <v>0</v>
      </c>
    </row>
    <row r="117" spans="1:17" ht="12" customHeight="1" x14ac:dyDescent="0.25">
      <c r="A117" s="161" t="s">
        <v>141</v>
      </c>
      <c r="B117" s="160"/>
      <c r="C117" s="160">
        <f>IF(RES_hhdet_in_tes!C117=0,0,RES_hhdet_in_tes!C117/0.086*1000000/RES_hhdet_in_new!C117)</f>
        <v>0</v>
      </c>
      <c r="D117" s="160">
        <f>IF(RES_hhdet_in_tes!D117=0,0,RES_hhdet_in_tes!D117/0.086*1000000/RES_hhdet_in_new!D117)</f>
        <v>0</v>
      </c>
      <c r="E117" s="160">
        <f>IF(RES_hhdet_in_tes!E117=0,0,RES_hhdet_in_tes!E117/0.086*1000000/RES_hhdet_in_new!E117)</f>
        <v>0</v>
      </c>
      <c r="F117" s="160">
        <f>IF(RES_hhdet_in_tes!F117=0,0,RES_hhdet_in_tes!F117/0.086*1000000/RES_hhdet_in_new!F117)</f>
        <v>0</v>
      </c>
      <c r="G117" s="160">
        <f>IF(RES_hhdet_in_tes!G117=0,0,RES_hhdet_in_tes!G117/0.086*1000000/RES_hhdet_in_new!G117)</f>
        <v>0</v>
      </c>
      <c r="H117" s="160">
        <f>IF(RES_hhdet_in_tes!H117=0,0,RES_hhdet_in_tes!H117/0.086*1000000/RES_hhdet_in_new!H117)</f>
        <v>0</v>
      </c>
      <c r="I117" s="160">
        <f>IF(RES_hhdet_in_tes!I117=0,0,RES_hhdet_in_tes!I117/0.086*1000000/RES_hhdet_in_new!I117)</f>
        <v>2287.6443501263229</v>
      </c>
      <c r="J117" s="160">
        <f>IF(RES_hhdet_in_tes!J117=0,0,RES_hhdet_in_tes!J117/0.086*1000000/RES_hhdet_in_new!J117)</f>
        <v>2263.9312928117124</v>
      </c>
      <c r="K117" s="160">
        <f>IF(RES_hhdet_in_tes!K117=0,0,RES_hhdet_in_tes!K117/0.086*1000000/RES_hhdet_in_new!K117)</f>
        <v>2258.6127355184944</v>
      </c>
      <c r="L117" s="160">
        <f>IF(RES_hhdet_in_tes!L117=0,0,RES_hhdet_in_tes!L117/0.086*1000000/RES_hhdet_in_new!L117)</f>
        <v>2238.4736258060229</v>
      </c>
      <c r="M117" s="160">
        <f>IF(RES_hhdet_in_tes!M117=0,0,RES_hhdet_in_tes!M117/0.086*1000000/RES_hhdet_in_new!M117)</f>
        <v>2226.167933433509</v>
      </c>
      <c r="N117" s="160">
        <f>IF(RES_hhdet_in_tes!N117=0,0,RES_hhdet_in_tes!N117/0.086*1000000/RES_hhdet_in_new!N117)</f>
        <v>2191.1749499971365</v>
      </c>
      <c r="O117" s="160">
        <f>IF(RES_hhdet_in_tes!O117=0,0,RES_hhdet_in_tes!O117/0.086*1000000/RES_hhdet_in_new!O117)</f>
        <v>2153.2387222603279</v>
      </c>
      <c r="P117" s="160">
        <f>IF(RES_hhdet_in_tes!P117=0,0,RES_hhdet_in_tes!P117/0.086*1000000/RES_hhdet_in_new!P117)</f>
        <v>2221.2843400927218</v>
      </c>
      <c r="Q117" s="160">
        <f>IF(RES_hhdet_in_tes!Q117=0,0,RES_hhdet_in_tes!Q117/0.086*1000000/RES_hhdet_in_new!Q117)</f>
        <v>2373.924907151827</v>
      </c>
    </row>
    <row r="118" spans="1:17" ht="12" customHeight="1" x14ac:dyDescent="0.25">
      <c r="A118" s="148" t="s">
        <v>60</v>
      </c>
      <c r="B118" s="156"/>
      <c r="C118" s="156">
        <f>IF(RES_hhdet_in_tes!C118=0,0,RES_hhdet_in_tes!C118/0.086*1000000/RES_hhdet_in_new!C117)</f>
        <v>0</v>
      </c>
      <c r="D118" s="156">
        <f>IF(RES_hhdet_in_tes!D118=0,0,RES_hhdet_in_tes!D118/0.086*1000000/RES_hhdet_in_new!D117)</f>
        <v>0</v>
      </c>
      <c r="E118" s="156">
        <f>IF(RES_hhdet_in_tes!E118=0,0,RES_hhdet_in_tes!E118/0.086*1000000/RES_hhdet_in_new!E117)</f>
        <v>0</v>
      </c>
      <c r="F118" s="156">
        <f>IF(RES_hhdet_in_tes!F118=0,0,RES_hhdet_in_tes!F118/0.086*1000000/RES_hhdet_in_new!F117)</f>
        <v>0</v>
      </c>
      <c r="G118" s="156">
        <f>IF(RES_hhdet_in_tes!G118=0,0,RES_hhdet_in_tes!G118/0.086*1000000/RES_hhdet_in_new!G117)</f>
        <v>0</v>
      </c>
      <c r="H118" s="156">
        <f>IF(RES_hhdet_in_tes!H118=0,0,RES_hhdet_in_tes!H118/0.086*1000000/RES_hhdet_in_new!H117)</f>
        <v>0</v>
      </c>
      <c r="I118" s="156">
        <f>IF(RES_hhdet_in_tes!I118=0,0,RES_hhdet_in_tes!I118/0.086*1000000/RES_hhdet_in_new!I117)</f>
        <v>60.089760225712347</v>
      </c>
      <c r="J118" s="156">
        <f>IF(RES_hhdet_in_tes!J118=0,0,RES_hhdet_in_tes!J118/0.086*1000000/RES_hhdet_in_new!J117)</f>
        <v>60.233951755958358</v>
      </c>
      <c r="K118" s="156">
        <f>IF(RES_hhdet_in_tes!K118=0,0,RES_hhdet_in_tes!K118/0.086*1000000/RES_hhdet_in_new!K117)</f>
        <v>58.980534481600685</v>
      </c>
      <c r="L118" s="156">
        <f>IF(RES_hhdet_in_tes!L118=0,0,RES_hhdet_in_tes!L118/0.086*1000000/RES_hhdet_in_new!L117)</f>
        <v>61.869032701835806</v>
      </c>
      <c r="M118" s="156">
        <f>IF(RES_hhdet_in_tes!M118=0,0,RES_hhdet_in_tes!M118/0.086*1000000/RES_hhdet_in_new!M117)</f>
        <v>60.819671430153804</v>
      </c>
      <c r="N118" s="156">
        <f>IF(RES_hhdet_in_tes!N118=0,0,RES_hhdet_in_tes!N118/0.086*1000000/RES_hhdet_in_new!N117)</f>
        <v>57.161306192990331</v>
      </c>
      <c r="O118" s="156">
        <f>IF(RES_hhdet_in_tes!O118=0,0,RES_hhdet_in_tes!O118/0.086*1000000/RES_hhdet_in_new!O117)</f>
        <v>55.404552300965868</v>
      </c>
      <c r="P118" s="156">
        <f>IF(RES_hhdet_in_tes!P118=0,0,RES_hhdet_in_tes!P118/0.086*1000000/RES_hhdet_in_new!P117)</f>
        <v>93.950259249694867</v>
      </c>
      <c r="Q118" s="156">
        <f>IF(RES_hhdet_in_tes!Q118=0,0,RES_hhdet_in_tes!Q118/0.086*1000000/RES_hhdet_in_new!Q117)</f>
        <v>237.58152774398431</v>
      </c>
    </row>
    <row r="119" spans="1:17" ht="12" customHeight="1" x14ac:dyDescent="0.25">
      <c r="A119" s="148" t="s">
        <v>59</v>
      </c>
      <c r="B119" s="156"/>
      <c r="C119" s="156">
        <f>IF(RES_hhdet_in_tes!C119=0,0,RES_hhdet_in_tes!C119/0.086*1000000/RES_hhdet_in_new!C117)</f>
        <v>0</v>
      </c>
      <c r="D119" s="156">
        <f>IF(RES_hhdet_in_tes!D119=0,0,RES_hhdet_in_tes!D119/0.086*1000000/RES_hhdet_in_new!D117)</f>
        <v>0</v>
      </c>
      <c r="E119" s="156">
        <f>IF(RES_hhdet_in_tes!E119=0,0,RES_hhdet_in_tes!E119/0.086*1000000/RES_hhdet_in_new!E117)</f>
        <v>0</v>
      </c>
      <c r="F119" s="156">
        <f>IF(RES_hhdet_in_tes!F119=0,0,RES_hhdet_in_tes!F119/0.086*1000000/RES_hhdet_in_new!F117)</f>
        <v>0</v>
      </c>
      <c r="G119" s="156">
        <f>IF(RES_hhdet_in_tes!G119=0,0,RES_hhdet_in_tes!G119/0.086*1000000/RES_hhdet_in_new!G117)</f>
        <v>0</v>
      </c>
      <c r="H119" s="156">
        <f>IF(RES_hhdet_in_tes!H119=0,0,RES_hhdet_in_tes!H119/0.086*1000000/RES_hhdet_in_new!H117)</f>
        <v>0</v>
      </c>
      <c r="I119" s="156">
        <f>IF(RES_hhdet_in_tes!I119=0,0,RES_hhdet_in_tes!I119/0.086*1000000/RES_hhdet_in_new!I117)</f>
        <v>2227.5545899006106</v>
      </c>
      <c r="J119" s="156">
        <f>IF(RES_hhdet_in_tes!J119=0,0,RES_hhdet_in_tes!J119/0.086*1000000/RES_hhdet_in_new!J117)</f>
        <v>2203.6973410557544</v>
      </c>
      <c r="K119" s="156">
        <f>IF(RES_hhdet_in_tes!K119=0,0,RES_hhdet_in_tes!K119/0.086*1000000/RES_hhdet_in_new!K117)</f>
        <v>2199.632201036894</v>
      </c>
      <c r="L119" s="156">
        <f>IF(RES_hhdet_in_tes!L119=0,0,RES_hhdet_in_tes!L119/0.086*1000000/RES_hhdet_in_new!L117)</f>
        <v>2176.6045931041872</v>
      </c>
      <c r="M119" s="156">
        <f>IF(RES_hhdet_in_tes!M119=0,0,RES_hhdet_in_tes!M119/0.086*1000000/RES_hhdet_in_new!M117)</f>
        <v>2165.3482620033551</v>
      </c>
      <c r="N119" s="156">
        <f>IF(RES_hhdet_in_tes!N119=0,0,RES_hhdet_in_tes!N119/0.086*1000000/RES_hhdet_in_new!N117)</f>
        <v>2134.0136438041459</v>
      </c>
      <c r="O119" s="156">
        <f>IF(RES_hhdet_in_tes!O119=0,0,RES_hhdet_in_tes!O119/0.086*1000000/RES_hhdet_in_new!O117)</f>
        <v>2097.8341699593625</v>
      </c>
      <c r="P119" s="156">
        <f>IF(RES_hhdet_in_tes!P119=0,0,RES_hhdet_in_tes!P119/0.086*1000000/RES_hhdet_in_new!P117)</f>
        <v>2127.3340808430271</v>
      </c>
      <c r="Q119" s="156">
        <f>IF(RES_hhdet_in_tes!Q119=0,0,RES_hhdet_in_tes!Q119/0.086*1000000/RES_hhdet_in_new!Q117)</f>
        <v>2136.3433794078423</v>
      </c>
    </row>
    <row r="120" spans="1:17" ht="12" customHeight="1" x14ac:dyDescent="0.25">
      <c r="A120" s="158" t="s">
        <v>62</v>
      </c>
      <c r="B120" s="157"/>
      <c r="C120" s="157">
        <f>IF(SUM(RES_hhdet_in_tes!C121:C122)=0,0,SUM(RES_hhdet_in_tes!C121:C122)/0.086*1000000/SUM(RES_hhdet_in_new!C121:C122))</f>
        <v>0</v>
      </c>
      <c r="D120" s="157">
        <f>IF(SUM(RES_hhdet_in_tes!D121:D122)=0,0,SUM(RES_hhdet_in_tes!D121:D122)/0.086*1000000/SUM(RES_hhdet_in_new!D121:D122))</f>
        <v>0</v>
      </c>
      <c r="E120" s="157">
        <f>IF(SUM(RES_hhdet_in_tes!E121:E122)=0,0,SUM(RES_hhdet_in_tes!E121:E122)/0.086*1000000/SUM(RES_hhdet_in_new!E121:E122))</f>
        <v>0</v>
      </c>
      <c r="F120" s="157">
        <f>IF(SUM(RES_hhdet_in_tes!F121:F122)=0,0,SUM(RES_hhdet_in_tes!F121:F122)/0.086*1000000/SUM(RES_hhdet_in_new!F121:F122))</f>
        <v>0</v>
      </c>
      <c r="G120" s="157">
        <f>IF(SUM(RES_hhdet_in_tes!G121:G122)=0,0,SUM(RES_hhdet_in_tes!G121:G122)/0.086*1000000/SUM(RES_hhdet_in_new!G121:G122))</f>
        <v>0</v>
      </c>
      <c r="H120" s="157">
        <f>IF(SUM(RES_hhdet_in_tes!H121:H122)=0,0,SUM(RES_hhdet_in_tes!H121:H122)/0.086*1000000/SUM(RES_hhdet_in_new!H121:H122))</f>
        <v>0</v>
      </c>
      <c r="I120" s="157">
        <f>IF(SUM(RES_hhdet_in_tes!I121:I122)=0,0,SUM(RES_hhdet_in_tes!I121:I122)/0.086*1000000/SUM(RES_hhdet_in_new!I121:I122))</f>
        <v>1145.1591464970556</v>
      </c>
      <c r="J120" s="157">
        <f>IF(SUM(RES_hhdet_in_tes!J121:J122)=0,0,SUM(RES_hhdet_in_tes!J121:J122)/0.086*1000000/SUM(RES_hhdet_in_new!J121:J122))</f>
        <v>1126.0028726401417</v>
      </c>
      <c r="K120" s="157">
        <f>IF(SUM(RES_hhdet_in_tes!K121:K122)=0,0,SUM(RES_hhdet_in_tes!K121:K122)/0.086*1000000/SUM(RES_hhdet_in_new!K121:K122))</f>
        <v>1147.6262950843936</v>
      </c>
      <c r="L120" s="157">
        <f>IF(SUM(RES_hhdet_in_tes!L121:L122)=0,0,SUM(RES_hhdet_in_tes!L121:L122)/0.086*1000000/SUM(RES_hhdet_in_new!L121:L122))</f>
        <v>1201.9215160684403</v>
      </c>
      <c r="M120" s="157">
        <f>IF(SUM(RES_hhdet_in_tes!M121:M122)=0,0,SUM(RES_hhdet_in_tes!M121:M122)/0.086*1000000/SUM(RES_hhdet_in_new!M121:M122))</f>
        <v>1204.5198126559017</v>
      </c>
      <c r="N120" s="157">
        <f>IF(SUM(RES_hhdet_in_tes!N121:N122)=0,0,SUM(RES_hhdet_in_tes!N121:N122)/0.086*1000000/SUM(RES_hhdet_in_new!N121:N122))</f>
        <v>1145.3598768750676</v>
      </c>
      <c r="O120" s="157">
        <f>IF(SUM(RES_hhdet_in_tes!O121:O122)=0,0,SUM(RES_hhdet_in_tes!O121:O122)/0.086*1000000/SUM(RES_hhdet_in_new!O121:O122))</f>
        <v>1042.6296914493355</v>
      </c>
      <c r="P120" s="157">
        <f>IF(SUM(RES_hhdet_in_tes!P121:P122)=0,0,SUM(RES_hhdet_in_tes!P121:P122)/0.086*1000000/SUM(RES_hhdet_in_new!P121:P122))</f>
        <v>999.29344016232687</v>
      </c>
      <c r="Q120" s="157">
        <f>IF(SUM(RES_hhdet_in_tes!Q121:Q122)=0,0,SUM(RES_hhdet_in_tes!Q121:Q122)/0.086*1000000/SUM(RES_hhdet_in_new!Q121:Q122))</f>
        <v>1054.7155974033556</v>
      </c>
    </row>
    <row r="121" spans="1:17" ht="12" customHeight="1" x14ac:dyDescent="0.25">
      <c r="A121" s="23" t="s">
        <v>57</v>
      </c>
      <c r="B121" s="156"/>
      <c r="C121" s="156">
        <f>IF(RES_hhdet_in_tes!C121=0,0,RES_hhdet_in_tes!C121/0.086*1000000/RES_hhdet_in_new!C121)</f>
        <v>0</v>
      </c>
      <c r="D121" s="156">
        <f>IF(RES_hhdet_in_tes!D121=0,0,RES_hhdet_in_tes!D121/0.086*1000000/RES_hhdet_in_new!D121)</f>
        <v>0</v>
      </c>
      <c r="E121" s="156">
        <f>IF(RES_hhdet_in_tes!E121=0,0,RES_hhdet_in_tes!E121/0.086*1000000/RES_hhdet_in_new!E121)</f>
        <v>0</v>
      </c>
      <c r="F121" s="156">
        <f>IF(RES_hhdet_in_tes!F121=0,0,RES_hhdet_in_tes!F121/0.086*1000000/RES_hhdet_in_new!F121)</f>
        <v>0</v>
      </c>
      <c r="G121" s="156">
        <f>IF(RES_hhdet_in_tes!G121=0,0,RES_hhdet_in_tes!G121/0.086*1000000/RES_hhdet_in_new!G121)</f>
        <v>0</v>
      </c>
      <c r="H121" s="156">
        <f>IF(RES_hhdet_in_tes!H121=0,0,RES_hhdet_in_tes!H121/0.086*1000000/RES_hhdet_in_new!H121)</f>
        <v>0</v>
      </c>
      <c r="I121" s="156">
        <f>IF(RES_hhdet_in_tes!I121=0,0,RES_hhdet_in_tes!I121/0.086*1000000/RES_hhdet_in_new!I121)</f>
        <v>0</v>
      </c>
      <c r="J121" s="156">
        <f>IF(RES_hhdet_in_tes!J121=0,0,RES_hhdet_in_tes!J121/0.086*1000000/RES_hhdet_in_new!J121)</f>
        <v>0</v>
      </c>
      <c r="K121" s="156">
        <f>IF(RES_hhdet_in_tes!K121=0,0,RES_hhdet_in_tes!K121/0.086*1000000/RES_hhdet_in_new!K121)</f>
        <v>0</v>
      </c>
      <c r="L121" s="156">
        <f>IF(RES_hhdet_in_tes!L121=0,0,RES_hhdet_in_tes!L121/0.086*1000000/RES_hhdet_in_new!L121)</f>
        <v>0</v>
      </c>
      <c r="M121" s="156">
        <f>IF(RES_hhdet_in_tes!M121=0,0,RES_hhdet_in_tes!M121/0.086*1000000/RES_hhdet_in_new!M121)</f>
        <v>0</v>
      </c>
      <c r="N121" s="156">
        <f>IF(RES_hhdet_in_tes!N121=0,0,RES_hhdet_in_tes!N121/0.086*1000000/RES_hhdet_in_new!N121)</f>
        <v>0</v>
      </c>
      <c r="O121" s="156">
        <f>IF(RES_hhdet_in_tes!O121=0,0,RES_hhdet_in_tes!O121/0.086*1000000/RES_hhdet_in_new!O121)</f>
        <v>0</v>
      </c>
      <c r="P121" s="156">
        <f>IF(RES_hhdet_in_tes!P121=0,0,RES_hhdet_in_tes!P121/0.086*1000000/RES_hhdet_in_new!P121)</f>
        <v>0</v>
      </c>
      <c r="Q121" s="156">
        <f>IF(RES_hhdet_in_tes!Q121=0,0,RES_hhdet_in_tes!Q121/0.086*1000000/RES_hhdet_in_new!Q121)</f>
        <v>0</v>
      </c>
    </row>
    <row r="122" spans="1:17" ht="12" customHeight="1" x14ac:dyDescent="0.25">
      <c r="A122" s="29" t="s">
        <v>140</v>
      </c>
      <c r="B122" s="57"/>
      <c r="C122" s="57">
        <f>IF(RES_hhdet_in_tes!C122=0,0,RES_hhdet_in_tes!C122/0.086*1000000/RES_hhdet_in_new!C122)</f>
        <v>0</v>
      </c>
      <c r="D122" s="57">
        <f>IF(RES_hhdet_in_tes!D122=0,0,RES_hhdet_in_tes!D122/0.086*1000000/RES_hhdet_in_new!D122)</f>
        <v>0</v>
      </c>
      <c r="E122" s="57">
        <f>IF(RES_hhdet_in_tes!E122=0,0,RES_hhdet_in_tes!E122/0.086*1000000/RES_hhdet_in_new!E122)</f>
        <v>0</v>
      </c>
      <c r="F122" s="57">
        <f>IF(RES_hhdet_in_tes!F122=0,0,RES_hhdet_in_tes!F122/0.086*1000000/RES_hhdet_in_new!F122)</f>
        <v>0</v>
      </c>
      <c r="G122" s="57">
        <f>IF(RES_hhdet_in_tes!G122=0,0,RES_hhdet_in_tes!G122/0.086*1000000/RES_hhdet_in_new!G122)</f>
        <v>0</v>
      </c>
      <c r="H122" s="57">
        <f>IF(RES_hhdet_in_tes!H122=0,0,RES_hhdet_in_tes!H122/0.086*1000000/RES_hhdet_in_new!H122)</f>
        <v>0</v>
      </c>
      <c r="I122" s="57">
        <f>IF(RES_hhdet_in_tes!I122=0,0,RES_hhdet_in_tes!I122/0.086*1000000/RES_hhdet_in_new!I122)</f>
        <v>1145.1591464970556</v>
      </c>
      <c r="J122" s="57">
        <f>IF(RES_hhdet_in_tes!J122=0,0,RES_hhdet_in_tes!J122/0.086*1000000/RES_hhdet_in_new!J122)</f>
        <v>1126.0028726401417</v>
      </c>
      <c r="K122" s="57">
        <f>IF(RES_hhdet_in_tes!K122=0,0,RES_hhdet_in_tes!K122/0.086*1000000/RES_hhdet_in_new!K122)</f>
        <v>1147.6262950843936</v>
      </c>
      <c r="L122" s="57">
        <f>IF(RES_hhdet_in_tes!L122=0,0,RES_hhdet_in_tes!L122/0.086*1000000/RES_hhdet_in_new!L122)</f>
        <v>1201.9215160684403</v>
      </c>
      <c r="M122" s="57">
        <f>IF(RES_hhdet_in_tes!M122=0,0,RES_hhdet_in_tes!M122/0.086*1000000/RES_hhdet_in_new!M122)</f>
        <v>1204.5198126559017</v>
      </c>
      <c r="N122" s="57">
        <f>IF(RES_hhdet_in_tes!N122=0,0,RES_hhdet_in_tes!N122/0.086*1000000/RES_hhdet_in_new!N122)</f>
        <v>1145.3598768750676</v>
      </c>
      <c r="O122" s="57">
        <f>IF(RES_hhdet_in_tes!O122=0,0,RES_hhdet_in_tes!O122/0.086*1000000/RES_hhdet_in_new!O122)</f>
        <v>1042.6296914493355</v>
      </c>
      <c r="P122" s="57">
        <f>IF(RES_hhdet_in_tes!P122=0,0,RES_hhdet_in_tes!P122/0.086*1000000/RES_hhdet_in_new!P122)</f>
        <v>999.29344016232687</v>
      </c>
      <c r="Q122" s="57">
        <f>IF(RES_hhdet_in_tes!Q122=0,0,RES_hhdet_in_tes!Q122/0.086*1000000/RES_hhdet_in_new!Q122)</f>
        <v>1054.7155974033556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102">SUM(C125,C128,C130,C139)</f>
        <v>0</v>
      </c>
      <c r="D124" s="168">
        <f t="shared" ref="D124" si="103">SUM(D125,D128,D130,D139)</f>
        <v>0</v>
      </c>
      <c r="E124" s="168">
        <f t="shared" ref="E124" si="104">SUM(E125,E128,E130,E139)</f>
        <v>0</v>
      </c>
      <c r="F124" s="168">
        <f t="shared" ref="F124" si="105">SUM(F125,F128,F130,F139)</f>
        <v>0</v>
      </c>
      <c r="G124" s="168">
        <f t="shared" ref="G124" si="106">SUM(G125,G128,G130,G139)</f>
        <v>0</v>
      </c>
      <c r="H124" s="168">
        <f t="shared" ref="H124" si="107">SUM(H125,H128,H130,H139)</f>
        <v>0</v>
      </c>
      <c r="I124" s="168">
        <f t="shared" ref="I124" si="108">SUM(I125,I128,I130,I139)</f>
        <v>0</v>
      </c>
      <c r="J124" s="168">
        <f t="shared" ref="J124" si="109">SUM(J125,J128,J130,J139)</f>
        <v>0</v>
      </c>
      <c r="K124" s="168">
        <f t="shared" ref="K124" si="110">SUM(K125,K128,K130,K139)</f>
        <v>0</v>
      </c>
      <c r="L124" s="168">
        <f t="shared" ref="L124" si="111">SUM(L125,L128,L130,L139)</f>
        <v>0</v>
      </c>
      <c r="M124" s="168">
        <f t="shared" ref="M124" si="112">SUM(M125,M128,M130,M139)</f>
        <v>0</v>
      </c>
      <c r="N124" s="168">
        <f t="shared" ref="N124" si="113">SUM(N125,N128,N130,N139)</f>
        <v>0</v>
      </c>
      <c r="O124" s="168">
        <f t="shared" ref="O124" si="114">SUM(O125,O128,O130,O139)</f>
        <v>0</v>
      </c>
      <c r="P124" s="168">
        <f t="shared" ref="P124" si="115">SUM(P125,P128,P130,P139)</f>
        <v>0</v>
      </c>
      <c r="Q124" s="168">
        <f t="shared" ref="Q124" si="116">SUM(Q125,Q128,Q130,Q139)</f>
        <v>0</v>
      </c>
    </row>
    <row r="125" spans="1:17" ht="12.95" customHeight="1" x14ac:dyDescent="0.25">
      <c r="A125" s="158" t="s">
        <v>65</v>
      </c>
      <c r="B125" s="157"/>
      <c r="C125" s="157">
        <f t="shared" ref="C125:Q125" si="117">SUM(C126:C127)</f>
        <v>0</v>
      </c>
      <c r="D125" s="157">
        <f t="shared" si="117"/>
        <v>0</v>
      </c>
      <c r="E125" s="157">
        <f t="shared" si="117"/>
        <v>0</v>
      </c>
      <c r="F125" s="157">
        <f t="shared" si="117"/>
        <v>0</v>
      </c>
      <c r="G125" s="157">
        <f t="shared" si="117"/>
        <v>0</v>
      </c>
      <c r="H125" s="157">
        <f t="shared" si="117"/>
        <v>0</v>
      </c>
      <c r="I125" s="157">
        <f t="shared" si="117"/>
        <v>0</v>
      </c>
      <c r="J125" s="157">
        <f t="shared" si="117"/>
        <v>0</v>
      </c>
      <c r="K125" s="157">
        <f t="shared" si="117"/>
        <v>0</v>
      </c>
      <c r="L125" s="157">
        <f t="shared" si="117"/>
        <v>0</v>
      </c>
      <c r="M125" s="157">
        <f t="shared" si="117"/>
        <v>0</v>
      </c>
      <c r="N125" s="157">
        <f t="shared" si="117"/>
        <v>0</v>
      </c>
      <c r="O125" s="157">
        <f t="shared" si="117"/>
        <v>0</v>
      </c>
      <c r="P125" s="157">
        <f t="shared" si="117"/>
        <v>0</v>
      </c>
      <c r="Q125" s="157">
        <f t="shared" si="117"/>
        <v>0</v>
      </c>
    </row>
    <row r="126" spans="1:17" ht="12" customHeight="1" x14ac:dyDescent="0.25">
      <c r="A126" s="23" t="s">
        <v>149</v>
      </c>
      <c r="B126" s="156"/>
      <c r="C126" s="156">
        <f>IF(RES_hhdet_in_tes!C126=0,0,RES_hhdet_in_tes!C126/0.086*1000000/RES_hhdet_in_new!C126)</f>
        <v>0</v>
      </c>
      <c r="D126" s="156">
        <f>IF(RES_hhdet_in_tes!D126=0,0,RES_hhdet_in_tes!D126/0.086*1000000/RES_hhdet_in_new!D126)</f>
        <v>0</v>
      </c>
      <c r="E126" s="156">
        <f>IF(RES_hhdet_in_tes!E126=0,0,RES_hhdet_in_tes!E126/0.086*1000000/RES_hhdet_in_new!E126)</f>
        <v>0</v>
      </c>
      <c r="F126" s="156">
        <f>IF(RES_hhdet_in_tes!F126=0,0,RES_hhdet_in_tes!F126/0.086*1000000/RES_hhdet_in_new!F126)</f>
        <v>0</v>
      </c>
      <c r="G126" s="156">
        <f>IF(RES_hhdet_in_tes!G126=0,0,RES_hhdet_in_tes!G126/0.086*1000000/RES_hhdet_in_new!G126)</f>
        <v>0</v>
      </c>
      <c r="H126" s="156">
        <f>IF(RES_hhdet_in_tes!H126=0,0,RES_hhdet_in_tes!H126/0.086*1000000/RES_hhdet_in_new!H126)</f>
        <v>0</v>
      </c>
      <c r="I126" s="156">
        <f>IF(RES_hhdet_in_tes!I126=0,0,RES_hhdet_in_tes!I126/0.086*1000000/RES_hhdet_in_new!I126)</f>
        <v>0</v>
      </c>
      <c r="J126" s="156">
        <f>IF(RES_hhdet_in_tes!J126=0,0,RES_hhdet_in_tes!J126/0.086*1000000/RES_hhdet_in_new!J126)</f>
        <v>0</v>
      </c>
      <c r="K126" s="156">
        <f>IF(RES_hhdet_in_tes!K126=0,0,RES_hhdet_in_tes!K126/0.086*1000000/RES_hhdet_in_new!K126)</f>
        <v>0</v>
      </c>
      <c r="L126" s="156">
        <f>IF(RES_hhdet_in_tes!L126=0,0,RES_hhdet_in_tes!L126/0.086*1000000/RES_hhdet_in_new!L126)</f>
        <v>0</v>
      </c>
      <c r="M126" s="156">
        <f>IF(RES_hhdet_in_tes!M126=0,0,RES_hhdet_in_tes!M126/0.086*1000000/RES_hhdet_in_new!M126)</f>
        <v>0</v>
      </c>
      <c r="N126" s="156">
        <f>IF(RES_hhdet_in_tes!N126=0,0,RES_hhdet_in_tes!N126/0.086*1000000/RES_hhdet_in_new!N126)</f>
        <v>0</v>
      </c>
      <c r="O126" s="156">
        <f>IF(RES_hhdet_in_tes!O126=0,0,RES_hhdet_in_tes!O126/0.086*1000000/RES_hhdet_in_new!O126)</f>
        <v>0</v>
      </c>
      <c r="P126" s="156">
        <f>IF(RES_hhdet_in_tes!P126=0,0,RES_hhdet_in_tes!P126/0.086*1000000/RES_hhdet_in_new!P126)</f>
        <v>0</v>
      </c>
      <c r="Q126" s="156">
        <f>IF(RES_hhdet_in_tes!Q126=0,0,RES_hhdet_in_tes!Q126/0.086*1000000/RES_hhdet_in_new!Q126)</f>
        <v>0</v>
      </c>
    </row>
    <row r="127" spans="1:17" ht="12" customHeight="1" x14ac:dyDescent="0.25">
      <c r="A127" s="23" t="s">
        <v>60</v>
      </c>
      <c r="B127" s="156"/>
      <c r="C127" s="156">
        <f>IF(RES_hhdet_in_tes!C127=0,0,RES_hhdet_in_tes!C127/0.086*1000000/RES_hhdet_in_new!C126)</f>
        <v>0</v>
      </c>
      <c r="D127" s="156">
        <f>IF(RES_hhdet_in_tes!D127=0,0,RES_hhdet_in_tes!D127/0.086*1000000/RES_hhdet_in_new!D126)</f>
        <v>0</v>
      </c>
      <c r="E127" s="156">
        <f>IF(RES_hhdet_in_tes!E127=0,0,RES_hhdet_in_tes!E127/0.086*1000000/RES_hhdet_in_new!E126)</f>
        <v>0</v>
      </c>
      <c r="F127" s="156">
        <f>IF(RES_hhdet_in_tes!F127=0,0,RES_hhdet_in_tes!F127/0.086*1000000/RES_hhdet_in_new!F126)</f>
        <v>0</v>
      </c>
      <c r="G127" s="156">
        <f>IF(RES_hhdet_in_tes!G127=0,0,RES_hhdet_in_tes!G127/0.086*1000000/RES_hhdet_in_new!G126)</f>
        <v>0</v>
      </c>
      <c r="H127" s="156">
        <f>IF(RES_hhdet_in_tes!H127=0,0,RES_hhdet_in_tes!H127/0.086*1000000/RES_hhdet_in_new!H126)</f>
        <v>0</v>
      </c>
      <c r="I127" s="156">
        <f>IF(RES_hhdet_in_tes!I127=0,0,RES_hhdet_in_tes!I127/0.086*1000000/RES_hhdet_in_new!I126)</f>
        <v>0</v>
      </c>
      <c r="J127" s="156">
        <f>IF(RES_hhdet_in_tes!J127=0,0,RES_hhdet_in_tes!J127/0.086*1000000/RES_hhdet_in_new!J126)</f>
        <v>0</v>
      </c>
      <c r="K127" s="156">
        <f>IF(RES_hhdet_in_tes!K127=0,0,RES_hhdet_in_tes!K127/0.086*1000000/RES_hhdet_in_new!K126)</f>
        <v>0</v>
      </c>
      <c r="L127" s="156">
        <f>IF(RES_hhdet_in_tes!L127=0,0,RES_hhdet_in_tes!L127/0.086*1000000/RES_hhdet_in_new!L126)</f>
        <v>0</v>
      </c>
      <c r="M127" s="156">
        <f>IF(RES_hhdet_in_tes!M127=0,0,RES_hhdet_in_tes!M127/0.086*1000000/RES_hhdet_in_new!M126)</f>
        <v>0</v>
      </c>
      <c r="N127" s="156">
        <f>IF(RES_hhdet_in_tes!N127=0,0,RES_hhdet_in_tes!N127/0.086*1000000/RES_hhdet_in_new!N126)</f>
        <v>0</v>
      </c>
      <c r="O127" s="156">
        <f>IF(RES_hhdet_in_tes!O127=0,0,RES_hhdet_in_tes!O127/0.086*1000000/RES_hhdet_in_new!O126)</f>
        <v>0</v>
      </c>
      <c r="P127" s="156">
        <f>IF(RES_hhdet_in_tes!P127=0,0,RES_hhdet_in_tes!P127/0.086*1000000/RES_hhdet_in_new!P126)</f>
        <v>0</v>
      </c>
      <c r="Q127" s="156">
        <f>IF(RES_hhdet_in_tes!Q127=0,0,RES_hhdet_in_tes!Q127/0.086*1000000/RES_hhdet_in_new!Q126)</f>
        <v>0</v>
      </c>
    </row>
    <row r="128" spans="1:17" ht="12.95" customHeight="1" x14ac:dyDescent="0.25">
      <c r="A128" s="158" t="s">
        <v>112</v>
      </c>
      <c r="B128" s="157"/>
      <c r="C128" s="157">
        <f t="shared" ref="C128:Q128" si="118">C129</f>
        <v>0</v>
      </c>
      <c r="D128" s="157">
        <f t="shared" si="118"/>
        <v>0</v>
      </c>
      <c r="E128" s="157">
        <f t="shared" si="118"/>
        <v>0</v>
      </c>
      <c r="F128" s="157">
        <f t="shared" si="118"/>
        <v>0</v>
      </c>
      <c r="G128" s="157">
        <f t="shared" si="118"/>
        <v>0</v>
      </c>
      <c r="H128" s="157">
        <f t="shared" si="118"/>
        <v>0</v>
      </c>
      <c r="I128" s="157">
        <f t="shared" si="118"/>
        <v>0</v>
      </c>
      <c r="J128" s="157">
        <f t="shared" si="118"/>
        <v>0</v>
      </c>
      <c r="K128" s="157">
        <f t="shared" si="118"/>
        <v>0</v>
      </c>
      <c r="L128" s="157">
        <f t="shared" si="118"/>
        <v>0</v>
      </c>
      <c r="M128" s="157">
        <f t="shared" si="118"/>
        <v>0</v>
      </c>
      <c r="N128" s="157">
        <f t="shared" si="118"/>
        <v>0</v>
      </c>
      <c r="O128" s="157">
        <f t="shared" si="118"/>
        <v>0</v>
      </c>
      <c r="P128" s="157">
        <f t="shared" si="118"/>
        <v>0</v>
      </c>
      <c r="Q128" s="157">
        <f t="shared" si="118"/>
        <v>0</v>
      </c>
    </row>
    <row r="129" spans="1:17" ht="12" customHeight="1" x14ac:dyDescent="0.25">
      <c r="A129" s="23" t="s">
        <v>60</v>
      </c>
      <c r="B129" s="156"/>
      <c r="C129" s="156">
        <f>IF(RES_hhdet_in_tes!C129=0,0,RES_hhdet_in_tes!C129/0.086*1000000/RES_hhdet_in_new!C129)</f>
        <v>0</v>
      </c>
      <c r="D129" s="156">
        <f>IF(RES_hhdet_in_tes!D129=0,0,RES_hhdet_in_tes!D129/0.086*1000000/RES_hhdet_in_new!D129)</f>
        <v>0</v>
      </c>
      <c r="E129" s="156">
        <f>IF(RES_hhdet_in_tes!E129=0,0,RES_hhdet_in_tes!E129/0.086*1000000/RES_hhdet_in_new!E129)</f>
        <v>0</v>
      </c>
      <c r="F129" s="156">
        <f>IF(RES_hhdet_in_tes!F129=0,0,RES_hhdet_in_tes!F129/0.086*1000000/RES_hhdet_in_new!F129)</f>
        <v>0</v>
      </c>
      <c r="G129" s="156">
        <f>IF(RES_hhdet_in_tes!G129=0,0,RES_hhdet_in_tes!G129/0.086*1000000/RES_hhdet_in_new!G129)</f>
        <v>0</v>
      </c>
      <c r="H129" s="156">
        <f>IF(RES_hhdet_in_tes!H129=0,0,RES_hhdet_in_tes!H129/0.086*1000000/RES_hhdet_in_new!H129)</f>
        <v>0</v>
      </c>
      <c r="I129" s="156">
        <f>IF(RES_hhdet_in_tes!I129=0,0,RES_hhdet_in_tes!I129/0.086*1000000/RES_hhdet_in_new!I129)</f>
        <v>0</v>
      </c>
      <c r="J129" s="156">
        <f>IF(RES_hhdet_in_tes!J129=0,0,RES_hhdet_in_tes!J129/0.086*1000000/RES_hhdet_in_new!J129)</f>
        <v>0</v>
      </c>
      <c r="K129" s="156">
        <f>IF(RES_hhdet_in_tes!K129=0,0,RES_hhdet_in_tes!K129/0.086*1000000/RES_hhdet_in_new!K129)</f>
        <v>0</v>
      </c>
      <c r="L129" s="156">
        <f>IF(RES_hhdet_in_tes!L129=0,0,RES_hhdet_in_tes!L129/0.086*1000000/RES_hhdet_in_new!L129)</f>
        <v>0</v>
      </c>
      <c r="M129" s="156">
        <f>IF(RES_hhdet_in_tes!M129=0,0,RES_hhdet_in_tes!M129/0.086*1000000/RES_hhdet_in_new!M129)</f>
        <v>0</v>
      </c>
      <c r="N129" s="156">
        <f>IF(RES_hhdet_in_tes!N129=0,0,RES_hhdet_in_tes!N129/0.086*1000000/RES_hhdet_in_new!N129)</f>
        <v>0</v>
      </c>
      <c r="O129" s="156">
        <f>IF(RES_hhdet_in_tes!O129=0,0,RES_hhdet_in_tes!O129/0.086*1000000/RES_hhdet_in_new!O129)</f>
        <v>0</v>
      </c>
      <c r="P129" s="156">
        <f>IF(RES_hhdet_in_tes!P129=0,0,RES_hhdet_in_tes!P129/0.086*1000000/RES_hhdet_in_new!P129)</f>
        <v>0</v>
      </c>
      <c r="Q129" s="156">
        <f>IF(RES_hhdet_in_tes!Q129=0,0,RES_hhdet_in_tes!Q129/0.086*1000000/RES_hhdet_in_new!Q129)</f>
        <v>0</v>
      </c>
    </row>
    <row r="130" spans="1:17" ht="12" customHeight="1" x14ac:dyDescent="0.25">
      <c r="A130" s="158" t="s">
        <v>63</v>
      </c>
      <c r="B130" s="157"/>
      <c r="C130" s="157">
        <f>IF(SUM(RES_hhdet_in_tes!C131:C132,RES_hhdet_in_tes!C135:C136)=0,0,SUM(RES_hhdet_in_tes!C131:C132,RES_hhdet_in_tes!C135:C136)/0.086*1000000/SUM(RES_hhdet_in_new!C131:C132,RES_hhdet_in_new!C135:C136))</f>
        <v>0</v>
      </c>
      <c r="D130" s="157">
        <f>IF(SUM(RES_hhdet_in_tes!D131:D132,RES_hhdet_in_tes!D135:D136)=0,0,SUM(RES_hhdet_in_tes!D131:D132,RES_hhdet_in_tes!D135:D136)/0.086*1000000/SUM(RES_hhdet_in_new!D131:D132,RES_hhdet_in_new!D135:D136))</f>
        <v>0</v>
      </c>
      <c r="E130" s="157">
        <f>IF(SUM(RES_hhdet_in_tes!E131:E132,RES_hhdet_in_tes!E135:E136)=0,0,SUM(RES_hhdet_in_tes!E131:E132,RES_hhdet_in_tes!E135:E136)/0.086*1000000/SUM(RES_hhdet_in_new!E131:E132,RES_hhdet_in_new!E135:E136))</f>
        <v>0</v>
      </c>
      <c r="F130" s="157">
        <f>IF(SUM(RES_hhdet_in_tes!F131:F132,RES_hhdet_in_tes!F135:F136)=0,0,SUM(RES_hhdet_in_tes!F131:F132,RES_hhdet_in_tes!F135:F136)/0.086*1000000/SUM(RES_hhdet_in_new!F131:F132,RES_hhdet_in_new!F135:F136))</f>
        <v>0</v>
      </c>
      <c r="G130" s="157">
        <f>IF(SUM(RES_hhdet_in_tes!G131:G132,RES_hhdet_in_tes!G135:G136)=0,0,SUM(RES_hhdet_in_tes!G131:G132,RES_hhdet_in_tes!G135:G136)/0.086*1000000/SUM(RES_hhdet_in_new!G131:G132,RES_hhdet_in_new!G135:G136))</f>
        <v>0</v>
      </c>
      <c r="H130" s="157">
        <f>IF(SUM(RES_hhdet_in_tes!H131:H132,RES_hhdet_in_tes!H135:H136)=0,0,SUM(RES_hhdet_in_tes!H131:H132,RES_hhdet_in_tes!H135:H136)/0.086*1000000/SUM(RES_hhdet_in_new!H131:H132,RES_hhdet_in_new!H135:H136))</f>
        <v>0</v>
      </c>
      <c r="I130" s="157">
        <f>IF(SUM(RES_hhdet_in_tes!I131:I132,RES_hhdet_in_tes!I135:I136)=0,0,SUM(RES_hhdet_in_tes!I131:I132,RES_hhdet_in_tes!I135:I136)/0.086*1000000/SUM(RES_hhdet_in_new!I131:I132,RES_hhdet_in_new!I135:I136))</f>
        <v>0</v>
      </c>
      <c r="J130" s="157">
        <f>IF(SUM(RES_hhdet_in_tes!J131:J132,RES_hhdet_in_tes!J135:J136)=0,0,SUM(RES_hhdet_in_tes!J131:J132,RES_hhdet_in_tes!J135:J136)/0.086*1000000/SUM(RES_hhdet_in_new!J131:J132,RES_hhdet_in_new!J135:J136))</f>
        <v>0</v>
      </c>
      <c r="K130" s="157">
        <f>IF(SUM(RES_hhdet_in_tes!K131:K132,RES_hhdet_in_tes!K135:K136)=0,0,SUM(RES_hhdet_in_tes!K131:K132,RES_hhdet_in_tes!K135:K136)/0.086*1000000/SUM(RES_hhdet_in_new!K131:K132,RES_hhdet_in_new!K135:K136))</f>
        <v>0</v>
      </c>
      <c r="L130" s="157">
        <f>IF(SUM(RES_hhdet_in_tes!L131:L132,RES_hhdet_in_tes!L135:L136)=0,0,SUM(RES_hhdet_in_tes!L131:L132,RES_hhdet_in_tes!L135:L136)/0.086*1000000/SUM(RES_hhdet_in_new!L131:L132,RES_hhdet_in_new!L135:L136))</f>
        <v>0</v>
      </c>
      <c r="M130" s="157">
        <f>IF(SUM(RES_hhdet_in_tes!M131:M132,RES_hhdet_in_tes!M135:M136)=0,0,SUM(RES_hhdet_in_tes!M131:M132,RES_hhdet_in_tes!M135:M136)/0.086*1000000/SUM(RES_hhdet_in_new!M131:M132,RES_hhdet_in_new!M135:M136))</f>
        <v>0</v>
      </c>
      <c r="N130" s="157">
        <f>IF(SUM(RES_hhdet_in_tes!N131:N132,RES_hhdet_in_tes!N135:N136)=0,0,SUM(RES_hhdet_in_tes!N131:N132,RES_hhdet_in_tes!N135:N136)/0.086*1000000/SUM(RES_hhdet_in_new!N131:N132,RES_hhdet_in_new!N135:N136))</f>
        <v>0</v>
      </c>
      <c r="O130" s="157">
        <f>IF(SUM(RES_hhdet_in_tes!O131:O132,RES_hhdet_in_tes!O135:O136)=0,0,SUM(RES_hhdet_in_tes!O131:O132,RES_hhdet_in_tes!O135:O136)/0.086*1000000/SUM(RES_hhdet_in_new!O131:O132,RES_hhdet_in_new!O135:O136))</f>
        <v>0</v>
      </c>
      <c r="P130" s="157">
        <f>IF(SUM(RES_hhdet_in_tes!P131:P132,RES_hhdet_in_tes!P135:P136)=0,0,SUM(RES_hhdet_in_tes!P131:P132,RES_hhdet_in_tes!P135:P136)/0.086*1000000/SUM(RES_hhdet_in_new!P131:P132,RES_hhdet_in_new!P135:P136))</f>
        <v>0</v>
      </c>
      <c r="Q130" s="157">
        <f>IF(SUM(RES_hhdet_in_tes!Q131:Q132,RES_hhdet_in_tes!Q135:Q136)=0,0,SUM(RES_hhdet_in_tes!Q131:Q132,RES_hhdet_in_tes!Q135:Q136)/0.086*1000000/SUM(RES_hhdet_in_new!Q131:Q132,RES_hhdet_in_new!Q135:Q136))</f>
        <v>0</v>
      </c>
    </row>
    <row r="131" spans="1:17" ht="12" customHeight="1" x14ac:dyDescent="0.25">
      <c r="A131" s="167" t="s">
        <v>148</v>
      </c>
      <c r="B131" s="132"/>
      <c r="C131" s="132">
        <f>IF(RES_hhdet_in_tes!C131=0,0,RES_hhdet_in_tes!C131/0.086*1000000/RES_hhdet_in_new!C131)</f>
        <v>0</v>
      </c>
      <c r="D131" s="132">
        <f>IF(RES_hhdet_in_tes!D131=0,0,RES_hhdet_in_tes!D131/0.086*1000000/RES_hhdet_in_new!D131)</f>
        <v>0</v>
      </c>
      <c r="E131" s="132">
        <f>IF(RES_hhdet_in_tes!E131=0,0,RES_hhdet_in_tes!E131/0.086*1000000/RES_hhdet_in_new!E131)</f>
        <v>0</v>
      </c>
      <c r="F131" s="132">
        <f>IF(RES_hhdet_in_tes!F131=0,0,RES_hhdet_in_tes!F131/0.086*1000000/RES_hhdet_in_new!F131)</f>
        <v>0</v>
      </c>
      <c r="G131" s="132">
        <f>IF(RES_hhdet_in_tes!G131=0,0,RES_hhdet_in_tes!G131/0.086*1000000/RES_hhdet_in_new!G131)</f>
        <v>0</v>
      </c>
      <c r="H131" s="132">
        <f>IF(RES_hhdet_in_tes!H131=0,0,RES_hhdet_in_tes!H131/0.086*1000000/RES_hhdet_in_new!H131)</f>
        <v>0</v>
      </c>
      <c r="I131" s="132">
        <f>IF(RES_hhdet_in_tes!I131=0,0,RES_hhdet_in_tes!I131/0.086*1000000/RES_hhdet_in_new!I131)</f>
        <v>0</v>
      </c>
      <c r="J131" s="132">
        <f>IF(RES_hhdet_in_tes!J131=0,0,RES_hhdet_in_tes!J131/0.086*1000000/RES_hhdet_in_new!J131)</f>
        <v>0</v>
      </c>
      <c r="K131" s="132">
        <f>IF(RES_hhdet_in_tes!K131=0,0,RES_hhdet_in_tes!K131/0.086*1000000/RES_hhdet_in_new!K131)</f>
        <v>0</v>
      </c>
      <c r="L131" s="132">
        <f>IF(RES_hhdet_in_tes!L131=0,0,RES_hhdet_in_tes!L131/0.086*1000000/RES_hhdet_in_new!L131)</f>
        <v>0</v>
      </c>
      <c r="M131" s="132">
        <f>IF(RES_hhdet_in_tes!M131=0,0,RES_hhdet_in_tes!M131/0.086*1000000/RES_hhdet_in_new!M131)</f>
        <v>0</v>
      </c>
      <c r="N131" s="132">
        <f>IF(RES_hhdet_in_tes!N131=0,0,RES_hhdet_in_tes!N131/0.086*1000000/RES_hhdet_in_new!N131)</f>
        <v>0</v>
      </c>
      <c r="O131" s="132">
        <f>IF(RES_hhdet_in_tes!O131=0,0,RES_hhdet_in_tes!O131/0.086*1000000/RES_hhdet_in_new!O131)</f>
        <v>0</v>
      </c>
      <c r="P131" s="132">
        <f>IF(RES_hhdet_in_tes!P131=0,0,RES_hhdet_in_tes!P131/0.086*1000000/RES_hhdet_in_new!P131)</f>
        <v>0</v>
      </c>
      <c r="Q131" s="132">
        <f>IF(RES_hhdet_in_tes!Q131=0,0,RES_hhdet_in_tes!Q131/0.086*1000000/RES_hhdet_in_new!Q131)</f>
        <v>0</v>
      </c>
    </row>
    <row r="132" spans="1:17" ht="12" customHeight="1" x14ac:dyDescent="0.25">
      <c r="A132" s="167" t="s">
        <v>147</v>
      </c>
      <c r="B132" s="132"/>
      <c r="C132" s="132">
        <f>IF(RES_hhdet_in_tes!C132=0,0,RES_hhdet_in_tes!C132/0.086*1000000/RES_hhdet_in_new!C132)</f>
        <v>0</v>
      </c>
      <c r="D132" s="132">
        <f>IF(RES_hhdet_in_tes!D132=0,0,RES_hhdet_in_tes!D132/0.086*1000000/RES_hhdet_in_new!D132)</f>
        <v>0</v>
      </c>
      <c r="E132" s="132">
        <f>IF(RES_hhdet_in_tes!E132=0,0,RES_hhdet_in_tes!E132/0.086*1000000/RES_hhdet_in_new!E132)</f>
        <v>0</v>
      </c>
      <c r="F132" s="132">
        <f>IF(RES_hhdet_in_tes!F132=0,0,RES_hhdet_in_tes!F132/0.086*1000000/RES_hhdet_in_new!F132)</f>
        <v>0</v>
      </c>
      <c r="G132" s="132">
        <f>IF(RES_hhdet_in_tes!G132=0,0,RES_hhdet_in_tes!G132/0.086*1000000/RES_hhdet_in_new!G132)</f>
        <v>0</v>
      </c>
      <c r="H132" s="132">
        <f>IF(RES_hhdet_in_tes!H132=0,0,RES_hhdet_in_tes!H132/0.086*1000000/RES_hhdet_in_new!H132)</f>
        <v>0</v>
      </c>
      <c r="I132" s="132">
        <f>IF(RES_hhdet_in_tes!I132=0,0,RES_hhdet_in_tes!I132/0.086*1000000/RES_hhdet_in_new!I132)</f>
        <v>0</v>
      </c>
      <c r="J132" s="132">
        <f>IF(RES_hhdet_in_tes!J132=0,0,RES_hhdet_in_tes!J132/0.086*1000000/RES_hhdet_in_new!J132)</f>
        <v>0</v>
      </c>
      <c r="K132" s="132">
        <f>IF(RES_hhdet_in_tes!K132=0,0,RES_hhdet_in_tes!K132/0.086*1000000/RES_hhdet_in_new!K132)</f>
        <v>0</v>
      </c>
      <c r="L132" s="132">
        <f>IF(RES_hhdet_in_tes!L132=0,0,RES_hhdet_in_tes!L132/0.086*1000000/RES_hhdet_in_new!L132)</f>
        <v>0</v>
      </c>
      <c r="M132" s="132">
        <f>IF(RES_hhdet_in_tes!M132=0,0,RES_hhdet_in_tes!M132/0.086*1000000/RES_hhdet_in_new!M132)</f>
        <v>0</v>
      </c>
      <c r="N132" s="132">
        <f>IF(RES_hhdet_in_tes!N132=0,0,RES_hhdet_in_tes!N132/0.086*1000000/RES_hhdet_in_new!N132)</f>
        <v>0</v>
      </c>
      <c r="O132" s="132">
        <f>IF(RES_hhdet_in_tes!O132=0,0,RES_hhdet_in_tes!O132/0.086*1000000/RES_hhdet_in_new!O132)</f>
        <v>0</v>
      </c>
      <c r="P132" s="132">
        <f>IF(RES_hhdet_in_tes!P132=0,0,RES_hhdet_in_tes!P132/0.086*1000000/RES_hhdet_in_new!P132)</f>
        <v>0</v>
      </c>
      <c r="Q132" s="132">
        <f>IF(RES_hhdet_in_tes!Q132=0,0,RES_hhdet_in_tes!Q132/0.086*1000000/RES_hhdet_in_new!Q132)</f>
        <v>0</v>
      </c>
    </row>
    <row r="133" spans="1:17" ht="12" customHeight="1" x14ac:dyDescent="0.25">
      <c r="A133" s="166" t="s">
        <v>61</v>
      </c>
      <c r="B133" s="165"/>
      <c r="C133" s="165">
        <f>IF(RES_hhdet_in_tes!C133=0,0,RES_hhdet_in_tes!C133/0.086*1000000/RES_hhdet_in_new!C132)</f>
        <v>0</v>
      </c>
      <c r="D133" s="165">
        <f>IF(RES_hhdet_in_tes!D133=0,0,RES_hhdet_in_tes!D133/0.086*1000000/RES_hhdet_in_new!D132)</f>
        <v>0</v>
      </c>
      <c r="E133" s="165">
        <f>IF(RES_hhdet_in_tes!E133=0,0,RES_hhdet_in_tes!E133/0.086*1000000/RES_hhdet_in_new!E132)</f>
        <v>0</v>
      </c>
      <c r="F133" s="165">
        <f>IF(RES_hhdet_in_tes!F133=0,0,RES_hhdet_in_tes!F133/0.086*1000000/RES_hhdet_in_new!F132)</f>
        <v>0</v>
      </c>
      <c r="G133" s="165">
        <f>IF(RES_hhdet_in_tes!G133=0,0,RES_hhdet_in_tes!G133/0.086*1000000/RES_hhdet_in_new!G132)</f>
        <v>0</v>
      </c>
      <c r="H133" s="165">
        <f>IF(RES_hhdet_in_tes!H133=0,0,RES_hhdet_in_tes!H133/0.086*1000000/RES_hhdet_in_new!H132)</f>
        <v>0</v>
      </c>
      <c r="I133" s="165">
        <f>IF(RES_hhdet_in_tes!I133=0,0,RES_hhdet_in_tes!I133/0.086*1000000/RES_hhdet_in_new!I132)</f>
        <v>0</v>
      </c>
      <c r="J133" s="165">
        <f>IF(RES_hhdet_in_tes!J133=0,0,RES_hhdet_in_tes!J133/0.086*1000000/RES_hhdet_in_new!J132)</f>
        <v>0</v>
      </c>
      <c r="K133" s="165">
        <f>IF(RES_hhdet_in_tes!K133=0,0,RES_hhdet_in_tes!K133/0.086*1000000/RES_hhdet_in_new!K132)</f>
        <v>0</v>
      </c>
      <c r="L133" s="165">
        <f>IF(RES_hhdet_in_tes!L133=0,0,RES_hhdet_in_tes!L133/0.086*1000000/RES_hhdet_in_new!L132)</f>
        <v>0</v>
      </c>
      <c r="M133" s="165">
        <f>IF(RES_hhdet_in_tes!M133=0,0,RES_hhdet_in_tes!M133/0.086*1000000/RES_hhdet_in_new!M132)</f>
        <v>0</v>
      </c>
      <c r="N133" s="165">
        <f>IF(RES_hhdet_in_tes!N133=0,0,RES_hhdet_in_tes!N133/0.086*1000000/RES_hhdet_in_new!N132)</f>
        <v>0</v>
      </c>
      <c r="O133" s="165">
        <f>IF(RES_hhdet_in_tes!O133=0,0,RES_hhdet_in_tes!O133/0.086*1000000/RES_hhdet_in_new!O132)</f>
        <v>0</v>
      </c>
      <c r="P133" s="165">
        <f>IF(RES_hhdet_in_tes!P133=0,0,RES_hhdet_in_tes!P133/0.086*1000000/RES_hhdet_in_new!P132)</f>
        <v>0</v>
      </c>
      <c r="Q133" s="165">
        <f>IF(RES_hhdet_in_tes!Q133=0,0,RES_hhdet_in_tes!Q133/0.086*1000000/RES_hhdet_in_new!Q132)</f>
        <v>0</v>
      </c>
    </row>
    <row r="134" spans="1:17" ht="12" customHeight="1" x14ac:dyDescent="0.25">
      <c r="A134" s="147" t="s">
        <v>59</v>
      </c>
      <c r="B134" s="164"/>
      <c r="C134" s="164">
        <f>IF(RES_hhdet_in_tes!C134=0,0,RES_hhdet_in_tes!C134/0.086*1000000/RES_hhdet_in_new!C132)</f>
        <v>0</v>
      </c>
      <c r="D134" s="164">
        <f>IF(RES_hhdet_in_tes!D134=0,0,RES_hhdet_in_tes!D134/0.086*1000000/RES_hhdet_in_new!D132)</f>
        <v>0</v>
      </c>
      <c r="E134" s="164">
        <f>IF(RES_hhdet_in_tes!E134=0,0,RES_hhdet_in_tes!E134/0.086*1000000/RES_hhdet_in_new!E132)</f>
        <v>0</v>
      </c>
      <c r="F134" s="164">
        <f>IF(RES_hhdet_in_tes!F134=0,0,RES_hhdet_in_tes!F134/0.086*1000000/RES_hhdet_in_new!F132)</f>
        <v>0</v>
      </c>
      <c r="G134" s="164">
        <f>IF(RES_hhdet_in_tes!G134=0,0,RES_hhdet_in_tes!G134/0.086*1000000/RES_hhdet_in_new!G132)</f>
        <v>0</v>
      </c>
      <c r="H134" s="164">
        <f>IF(RES_hhdet_in_tes!H134=0,0,RES_hhdet_in_tes!H134/0.086*1000000/RES_hhdet_in_new!H132)</f>
        <v>0</v>
      </c>
      <c r="I134" s="164">
        <f>IF(RES_hhdet_in_tes!I134=0,0,RES_hhdet_in_tes!I134/0.086*1000000/RES_hhdet_in_new!I132)</f>
        <v>0</v>
      </c>
      <c r="J134" s="164">
        <f>IF(RES_hhdet_in_tes!J134=0,0,RES_hhdet_in_tes!J134/0.086*1000000/RES_hhdet_in_new!J132)</f>
        <v>0</v>
      </c>
      <c r="K134" s="164">
        <f>IF(RES_hhdet_in_tes!K134=0,0,RES_hhdet_in_tes!K134/0.086*1000000/RES_hhdet_in_new!K132)</f>
        <v>0</v>
      </c>
      <c r="L134" s="164">
        <f>IF(RES_hhdet_in_tes!L134=0,0,RES_hhdet_in_tes!L134/0.086*1000000/RES_hhdet_in_new!L132)</f>
        <v>0</v>
      </c>
      <c r="M134" s="164">
        <f>IF(RES_hhdet_in_tes!M134=0,0,RES_hhdet_in_tes!M134/0.086*1000000/RES_hhdet_in_new!M132)</f>
        <v>0</v>
      </c>
      <c r="N134" s="164">
        <f>IF(RES_hhdet_in_tes!N134=0,0,RES_hhdet_in_tes!N134/0.086*1000000/RES_hhdet_in_new!N132)</f>
        <v>0</v>
      </c>
      <c r="O134" s="164">
        <f>IF(RES_hhdet_in_tes!O134=0,0,RES_hhdet_in_tes!O134/0.086*1000000/RES_hhdet_in_new!O132)</f>
        <v>0</v>
      </c>
      <c r="P134" s="164">
        <f>IF(RES_hhdet_in_tes!P134=0,0,RES_hhdet_in_tes!P134/0.086*1000000/RES_hhdet_in_new!P132)</f>
        <v>0</v>
      </c>
      <c r="Q134" s="164">
        <f>IF(RES_hhdet_in_tes!Q134=0,0,RES_hhdet_in_tes!Q134/0.086*1000000/RES_hhdet_in_new!Q132)</f>
        <v>0</v>
      </c>
    </row>
    <row r="135" spans="1:17" ht="12" customHeight="1" x14ac:dyDescent="0.25">
      <c r="A135" s="163" t="s">
        <v>142</v>
      </c>
      <c r="B135" s="162"/>
      <c r="C135" s="162">
        <f>IF(RES_hhdet_in_tes!C135=0,0,RES_hhdet_in_tes!C135/0.086*1000000/RES_hhdet_in_new!C135)</f>
        <v>0</v>
      </c>
      <c r="D135" s="162">
        <f>IF(RES_hhdet_in_tes!D135=0,0,RES_hhdet_in_tes!D135/0.086*1000000/RES_hhdet_in_new!D135)</f>
        <v>0</v>
      </c>
      <c r="E135" s="162">
        <f>IF(RES_hhdet_in_tes!E135=0,0,RES_hhdet_in_tes!E135/0.086*1000000/RES_hhdet_in_new!E135)</f>
        <v>0</v>
      </c>
      <c r="F135" s="162">
        <f>IF(RES_hhdet_in_tes!F135=0,0,RES_hhdet_in_tes!F135/0.086*1000000/RES_hhdet_in_new!F135)</f>
        <v>0</v>
      </c>
      <c r="G135" s="162">
        <f>IF(RES_hhdet_in_tes!G135=0,0,RES_hhdet_in_tes!G135/0.086*1000000/RES_hhdet_in_new!G135)</f>
        <v>0</v>
      </c>
      <c r="H135" s="162">
        <f>IF(RES_hhdet_in_tes!H135=0,0,RES_hhdet_in_tes!H135/0.086*1000000/RES_hhdet_in_new!H135)</f>
        <v>0</v>
      </c>
      <c r="I135" s="162">
        <f>IF(RES_hhdet_in_tes!I135=0,0,RES_hhdet_in_tes!I135/0.086*1000000/RES_hhdet_in_new!I135)</f>
        <v>0</v>
      </c>
      <c r="J135" s="162">
        <f>IF(RES_hhdet_in_tes!J135=0,0,RES_hhdet_in_tes!J135/0.086*1000000/RES_hhdet_in_new!J135)</f>
        <v>0</v>
      </c>
      <c r="K135" s="162">
        <f>IF(RES_hhdet_in_tes!K135=0,0,RES_hhdet_in_tes!K135/0.086*1000000/RES_hhdet_in_new!K135)</f>
        <v>0</v>
      </c>
      <c r="L135" s="162">
        <f>IF(RES_hhdet_in_tes!L135=0,0,RES_hhdet_in_tes!L135/0.086*1000000/RES_hhdet_in_new!L135)</f>
        <v>0</v>
      </c>
      <c r="M135" s="162">
        <f>IF(RES_hhdet_in_tes!M135=0,0,RES_hhdet_in_tes!M135/0.086*1000000/RES_hhdet_in_new!M135)</f>
        <v>0</v>
      </c>
      <c r="N135" s="162">
        <f>IF(RES_hhdet_in_tes!N135=0,0,RES_hhdet_in_tes!N135/0.086*1000000/RES_hhdet_in_new!N135)</f>
        <v>0</v>
      </c>
      <c r="O135" s="162">
        <f>IF(RES_hhdet_in_tes!O135=0,0,RES_hhdet_in_tes!O135/0.086*1000000/RES_hhdet_in_new!O135)</f>
        <v>0</v>
      </c>
      <c r="P135" s="162">
        <f>IF(RES_hhdet_in_tes!P135=0,0,RES_hhdet_in_tes!P135/0.086*1000000/RES_hhdet_in_new!P135)</f>
        <v>0</v>
      </c>
      <c r="Q135" s="162">
        <f>IF(RES_hhdet_in_tes!Q135=0,0,RES_hhdet_in_tes!Q135/0.086*1000000/RES_hhdet_in_new!Q135)</f>
        <v>0</v>
      </c>
    </row>
    <row r="136" spans="1:17" ht="12" customHeight="1" x14ac:dyDescent="0.25">
      <c r="A136" s="161" t="s">
        <v>141</v>
      </c>
      <c r="B136" s="160"/>
      <c r="C136" s="160">
        <f>IF(RES_hhdet_in_tes!C136=0,0,RES_hhdet_in_tes!C136/0.086*1000000/RES_hhdet_in_new!C136)</f>
        <v>0</v>
      </c>
      <c r="D136" s="160">
        <f>IF(RES_hhdet_in_tes!D136=0,0,RES_hhdet_in_tes!D136/0.086*1000000/RES_hhdet_in_new!D136)</f>
        <v>0</v>
      </c>
      <c r="E136" s="160">
        <f>IF(RES_hhdet_in_tes!E136=0,0,RES_hhdet_in_tes!E136/0.086*1000000/RES_hhdet_in_new!E136)</f>
        <v>0</v>
      </c>
      <c r="F136" s="160">
        <f>IF(RES_hhdet_in_tes!F136=0,0,RES_hhdet_in_tes!F136/0.086*1000000/RES_hhdet_in_new!F136)</f>
        <v>0</v>
      </c>
      <c r="G136" s="160">
        <f>IF(RES_hhdet_in_tes!G136=0,0,RES_hhdet_in_tes!G136/0.086*1000000/RES_hhdet_in_new!G136)</f>
        <v>0</v>
      </c>
      <c r="H136" s="160">
        <f>IF(RES_hhdet_in_tes!H136=0,0,RES_hhdet_in_tes!H136/0.086*1000000/RES_hhdet_in_new!H136)</f>
        <v>0</v>
      </c>
      <c r="I136" s="160">
        <f>IF(RES_hhdet_in_tes!I136=0,0,RES_hhdet_in_tes!I136/0.086*1000000/RES_hhdet_in_new!I136)</f>
        <v>0</v>
      </c>
      <c r="J136" s="160">
        <f>IF(RES_hhdet_in_tes!J136=0,0,RES_hhdet_in_tes!J136/0.086*1000000/RES_hhdet_in_new!J136)</f>
        <v>0</v>
      </c>
      <c r="K136" s="160">
        <f>IF(RES_hhdet_in_tes!K136=0,0,RES_hhdet_in_tes!K136/0.086*1000000/RES_hhdet_in_new!K136)</f>
        <v>0</v>
      </c>
      <c r="L136" s="160">
        <f>IF(RES_hhdet_in_tes!L136=0,0,RES_hhdet_in_tes!L136/0.086*1000000/RES_hhdet_in_new!L136)</f>
        <v>0</v>
      </c>
      <c r="M136" s="160">
        <f>IF(RES_hhdet_in_tes!M136=0,0,RES_hhdet_in_tes!M136/0.086*1000000/RES_hhdet_in_new!M136)</f>
        <v>0</v>
      </c>
      <c r="N136" s="160">
        <f>IF(RES_hhdet_in_tes!N136=0,0,RES_hhdet_in_tes!N136/0.086*1000000/RES_hhdet_in_new!N136)</f>
        <v>0</v>
      </c>
      <c r="O136" s="160">
        <f>IF(RES_hhdet_in_tes!O136=0,0,RES_hhdet_in_tes!O136/0.086*1000000/RES_hhdet_in_new!O136)</f>
        <v>0</v>
      </c>
      <c r="P136" s="160">
        <f>IF(RES_hhdet_in_tes!P136=0,0,RES_hhdet_in_tes!P136/0.086*1000000/RES_hhdet_in_new!P136)</f>
        <v>0</v>
      </c>
      <c r="Q136" s="160">
        <f>IF(RES_hhdet_in_tes!Q136=0,0,RES_hhdet_in_tes!Q136/0.086*1000000/RES_hhdet_in_new!Q136)</f>
        <v>0</v>
      </c>
    </row>
    <row r="137" spans="1:17" ht="12" customHeight="1" x14ac:dyDescent="0.25">
      <c r="A137" s="148" t="s">
        <v>60</v>
      </c>
      <c r="B137" s="156"/>
      <c r="C137" s="156">
        <f>IF(RES_hhdet_in_tes!C137=0,0,RES_hhdet_in_tes!C137/0.086*1000000/RES_hhdet_in_new!C136)</f>
        <v>0</v>
      </c>
      <c r="D137" s="156">
        <f>IF(RES_hhdet_in_tes!D137=0,0,RES_hhdet_in_tes!D137/0.086*1000000/RES_hhdet_in_new!D136)</f>
        <v>0</v>
      </c>
      <c r="E137" s="156">
        <f>IF(RES_hhdet_in_tes!E137=0,0,RES_hhdet_in_tes!E137/0.086*1000000/RES_hhdet_in_new!E136)</f>
        <v>0</v>
      </c>
      <c r="F137" s="156">
        <f>IF(RES_hhdet_in_tes!F137=0,0,RES_hhdet_in_tes!F137/0.086*1000000/RES_hhdet_in_new!F136)</f>
        <v>0</v>
      </c>
      <c r="G137" s="156">
        <f>IF(RES_hhdet_in_tes!G137=0,0,RES_hhdet_in_tes!G137/0.086*1000000/RES_hhdet_in_new!G136)</f>
        <v>0</v>
      </c>
      <c r="H137" s="156">
        <f>IF(RES_hhdet_in_tes!H137=0,0,RES_hhdet_in_tes!H137/0.086*1000000/RES_hhdet_in_new!H136)</f>
        <v>0</v>
      </c>
      <c r="I137" s="156">
        <f>IF(RES_hhdet_in_tes!I137=0,0,RES_hhdet_in_tes!I137/0.086*1000000/RES_hhdet_in_new!I136)</f>
        <v>0</v>
      </c>
      <c r="J137" s="156">
        <f>IF(RES_hhdet_in_tes!J137=0,0,RES_hhdet_in_tes!J137/0.086*1000000/RES_hhdet_in_new!J136)</f>
        <v>0</v>
      </c>
      <c r="K137" s="156">
        <f>IF(RES_hhdet_in_tes!K137=0,0,RES_hhdet_in_tes!K137/0.086*1000000/RES_hhdet_in_new!K136)</f>
        <v>0</v>
      </c>
      <c r="L137" s="156">
        <f>IF(RES_hhdet_in_tes!L137=0,0,RES_hhdet_in_tes!L137/0.086*1000000/RES_hhdet_in_new!L136)</f>
        <v>0</v>
      </c>
      <c r="M137" s="156">
        <f>IF(RES_hhdet_in_tes!M137=0,0,RES_hhdet_in_tes!M137/0.086*1000000/RES_hhdet_in_new!M136)</f>
        <v>0</v>
      </c>
      <c r="N137" s="156">
        <f>IF(RES_hhdet_in_tes!N137=0,0,RES_hhdet_in_tes!N137/0.086*1000000/RES_hhdet_in_new!N136)</f>
        <v>0</v>
      </c>
      <c r="O137" s="156">
        <f>IF(RES_hhdet_in_tes!O137=0,0,RES_hhdet_in_tes!O137/0.086*1000000/RES_hhdet_in_new!O136)</f>
        <v>0</v>
      </c>
      <c r="P137" s="156">
        <f>IF(RES_hhdet_in_tes!P137=0,0,RES_hhdet_in_tes!P137/0.086*1000000/RES_hhdet_in_new!P136)</f>
        <v>0</v>
      </c>
      <c r="Q137" s="156">
        <f>IF(RES_hhdet_in_tes!Q137=0,0,RES_hhdet_in_tes!Q137/0.086*1000000/RES_hhdet_in_new!Q136)</f>
        <v>0</v>
      </c>
    </row>
    <row r="138" spans="1:17" ht="12" customHeight="1" x14ac:dyDescent="0.25">
      <c r="A138" s="148" t="s">
        <v>59</v>
      </c>
      <c r="B138" s="156"/>
      <c r="C138" s="156">
        <f>IF(RES_hhdet_in_tes!C138=0,0,RES_hhdet_in_tes!C138/0.086*1000000/RES_hhdet_in_new!C136)</f>
        <v>0</v>
      </c>
      <c r="D138" s="156">
        <f>IF(RES_hhdet_in_tes!D138=0,0,RES_hhdet_in_tes!D138/0.086*1000000/RES_hhdet_in_new!D136)</f>
        <v>0</v>
      </c>
      <c r="E138" s="156">
        <f>IF(RES_hhdet_in_tes!E138=0,0,RES_hhdet_in_tes!E138/0.086*1000000/RES_hhdet_in_new!E136)</f>
        <v>0</v>
      </c>
      <c r="F138" s="156">
        <f>IF(RES_hhdet_in_tes!F138=0,0,RES_hhdet_in_tes!F138/0.086*1000000/RES_hhdet_in_new!F136)</f>
        <v>0</v>
      </c>
      <c r="G138" s="156">
        <f>IF(RES_hhdet_in_tes!G138=0,0,RES_hhdet_in_tes!G138/0.086*1000000/RES_hhdet_in_new!G136)</f>
        <v>0</v>
      </c>
      <c r="H138" s="156">
        <f>IF(RES_hhdet_in_tes!H138=0,0,RES_hhdet_in_tes!H138/0.086*1000000/RES_hhdet_in_new!H136)</f>
        <v>0</v>
      </c>
      <c r="I138" s="156">
        <f>IF(RES_hhdet_in_tes!I138=0,0,RES_hhdet_in_tes!I138/0.086*1000000/RES_hhdet_in_new!I136)</f>
        <v>0</v>
      </c>
      <c r="J138" s="156">
        <f>IF(RES_hhdet_in_tes!J138=0,0,RES_hhdet_in_tes!J138/0.086*1000000/RES_hhdet_in_new!J136)</f>
        <v>0</v>
      </c>
      <c r="K138" s="156">
        <f>IF(RES_hhdet_in_tes!K138=0,0,RES_hhdet_in_tes!K138/0.086*1000000/RES_hhdet_in_new!K136)</f>
        <v>0</v>
      </c>
      <c r="L138" s="156">
        <f>IF(RES_hhdet_in_tes!L138=0,0,RES_hhdet_in_tes!L138/0.086*1000000/RES_hhdet_in_new!L136)</f>
        <v>0</v>
      </c>
      <c r="M138" s="156">
        <f>IF(RES_hhdet_in_tes!M138=0,0,RES_hhdet_in_tes!M138/0.086*1000000/RES_hhdet_in_new!M136)</f>
        <v>0</v>
      </c>
      <c r="N138" s="156">
        <f>IF(RES_hhdet_in_tes!N138=0,0,RES_hhdet_in_tes!N138/0.086*1000000/RES_hhdet_in_new!N136)</f>
        <v>0</v>
      </c>
      <c r="O138" s="156">
        <f>IF(RES_hhdet_in_tes!O138=0,0,RES_hhdet_in_tes!O138/0.086*1000000/RES_hhdet_in_new!O136)</f>
        <v>0</v>
      </c>
      <c r="P138" s="156">
        <f>IF(RES_hhdet_in_tes!P138=0,0,RES_hhdet_in_tes!P138/0.086*1000000/RES_hhdet_in_new!P136)</f>
        <v>0</v>
      </c>
      <c r="Q138" s="156">
        <f>IF(RES_hhdet_in_tes!Q138=0,0,RES_hhdet_in_tes!Q138/0.086*1000000/RES_hhdet_in_new!Q136)</f>
        <v>0</v>
      </c>
    </row>
    <row r="139" spans="1:17" ht="12" customHeight="1" x14ac:dyDescent="0.25">
      <c r="A139" s="158" t="s">
        <v>62</v>
      </c>
      <c r="B139" s="157"/>
      <c r="C139" s="157">
        <f>IF(SUM(RES_hhdet_in_tes!C140:C141)=0,0,SUM(RES_hhdet_in_tes!C140:C141)/0.086*1000000/SUM(RES_hhdet_in_new!C140:C141))</f>
        <v>0</v>
      </c>
      <c r="D139" s="157">
        <f>IF(SUM(RES_hhdet_in_tes!D140:D141)=0,0,SUM(RES_hhdet_in_tes!D140:D141)/0.086*1000000/SUM(RES_hhdet_in_new!D140:D141))</f>
        <v>0</v>
      </c>
      <c r="E139" s="157">
        <f>IF(SUM(RES_hhdet_in_tes!E140:E141)=0,0,SUM(RES_hhdet_in_tes!E140:E141)/0.086*1000000/SUM(RES_hhdet_in_new!E140:E141))</f>
        <v>0</v>
      </c>
      <c r="F139" s="157">
        <f>IF(SUM(RES_hhdet_in_tes!F140:F141)=0,0,SUM(RES_hhdet_in_tes!F140:F141)/0.086*1000000/SUM(RES_hhdet_in_new!F140:F141))</f>
        <v>0</v>
      </c>
      <c r="G139" s="157">
        <f>IF(SUM(RES_hhdet_in_tes!G140:G141)=0,0,SUM(RES_hhdet_in_tes!G140:G141)/0.086*1000000/SUM(RES_hhdet_in_new!G140:G141))</f>
        <v>0</v>
      </c>
      <c r="H139" s="157">
        <f>IF(SUM(RES_hhdet_in_tes!H140:H141)=0,0,SUM(RES_hhdet_in_tes!H140:H141)/0.086*1000000/SUM(RES_hhdet_in_new!H140:H141))</f>
        <v>0</v>
      </c>
      <c r="I139" s="157">
        <f>IF(SUM(RES_hhdet_in_tes!I140:I141)=0,0,SUM(RES_hhdet_in_tes!I140:I141)/0.086*1000000/SUM(RES_hhdet_in_new!I140:I141))</f>
        <v>0</v>
      </c>
      <c r="J139" s="157">
        <f>IF(SUM(RES_hhdet_in_tes!J140:J141)=0,0,SUM(RES_hhdet_in_tes!J140:J141)/0.086*1000000/SUM(RES_hhdet_in_new!J140:J141))</f>
        <v>0</v>
      </c>
      <c r="K139" s="157">
        <f>IF(SUM(RES_hhdet_in_tes!K140:K141)=0,0,SUM(RES_hhdet_in_tes!K140:K141)/0.086*1000000/SUM(RES_hhdet_in_new!K140:K141))</f>
        <v>0</v>
      </c>
      <c r="L139" s="157">
        <f>IF(SUM(RES_hhdet_in_tes!L140:L141)=0,0,SUM(RES_hhdet_in_tes!L140:L141)/0.086*1000000/SUM(RES_hhdet_in_new!L140:L141))</f>
        <v>0</v>
      </c>
      <c r="M139" s="157">
        <f>IF(SUM(RES_hhdet_in_tes!M140:M141)=0,0,SUM(RES_hhdet_in_tes!M140:M141)/0.086*1000000/SUM(RES_hhdet_in_new!M140:M141))</f>
        <v>0</v>
      </c>
      <c r="N139" s="157">
        <f>IF(SUM(RES_hhdet_in_tes!N140:N141)=0,0,SUM(RES_hhdet_in_tes!N140:N141)/0.086*1000000/SUM(RES_hhdet_in_new!N140:N141))</f>
        <v>0</v>
      </c>
      <c r="O139" s="157">
        <f>IF(SUM(RES_hhdet_in_tes!O140:O141)=0,0,SUM(RES_hhdet_in_tes!O140:O141)/0.086*1000000/SUM(RES_hhdet_in_new!O140:O141))</f>
        <v>0</v>
      </c>
      <c r="P139" s="157">
        <f>IF(SUM(RES_hhdet_in_tes!P140:P141)=0,0,SUM(RES_hhdet_in_tes!P140:P141)/0.086*1000000/SUM(RES_hhdet_in_new!P140:P141))</f>
        <v>0</v>
      </c>
      <c r="Q139" s="157">
        <f>IF(SUM(RES_hhdet_in_tes!Q140:Q141)=0,0,SUM(RES_hhdet_in_tes!Q140:Q141)/0.086*1000000/SUM(RES_hhdet_in_new!Q140:Q141))</f>
        <v>0</v>
      </c>
    </row>
    <row r="140" spans="1:17" ht="12" customHeight="1" x14ac:dyDescent="0.25">
      <c r="A140" s="23" t="s">
        <v>57</v>
      </c>
      <c r="B140" s="156"/>
      <c r="C140" s="156">
        <f>IF(RES_hhdet_in_tes!C140=0,0,RES_hhdet_in_tes!C140/0.086*1000000/RES_hhdet_in_new!C140)</f>
        <v>0</v>
      </c>
      <c r="D140" s="156">
        <f>IF(RES_hhdet_in_tes!D140=0,0,RES_hhdet_in_tes!D140/0.086*1000000/RES_hhdet_in_new!D140)</f>
        <v>0</v>
      </c>
      <c r="E140" s="156">
        <f>IF(RES_hhdet_in_tes!E140=0,0,RES_hhdet_in_tes!E140/0.086*1000000/RES_hhdet_in_new!E140)</f>
        <v>0</v>
      </c>
      <c r="F140" s="156">
        <f>IF(RES_hhdet_in_tes!F140=0,0,RES_hhdet_in_tes!F140/0.086*1000000/RES_hhdet_in_new!F140)</f>
        <v>0</v>
      </c>
      <c r="G140" s="156">
        <f>IF(RES_hhdet_in_tes!G140=0,0,RES_hhdet_in_tes!G140/0.086*1000000/RES_hhdet_in_new!G140)</f>
        <v>0</v>
      </c>
      <c r="H140" s="156">
        <f>IF(RES_hhdet_in_tes!H140=0,0,RES_hhdet_in_tes!H140/0.086*1000000/RES_hhdet_in_new!H140)</f>
        <v>0</v>
      </c>
      <c r="I140" s="156">
        <f>IF(RES_hhdet_in_tes!I140=0,0,RES_hhdet_in_tes!I140/0.086*1000000/RES_hhdet_in_new!I140)</f>
        <v>0</v>
      </c>
      <c r="J140" s="156">
        <f>IF(RES_hhdet_in_tes!J140=0,0,RES_hhdet_in_tes!J140/0.086*1000000/RES_hhdet_in_new!J140)</f>
        <v>0</v>
      </c>
      <c r="K140" s="156">
        <f>IF(RES_hhdet_in_tes!K140=0,0,RES_hhdet_in_tes!K140/0.086*1000000/RES_hhdet_in_new!K140)</f>
        <v>0</v>
      </c>
      <c r="L140" s="156">
        <f>IF(RES_hhdet_in_tes!L140=0,0,RES_hhdet_in_tes!L140/0.086*1000000/RES_hhdet_in_new!L140)</f>
        <v>0</v>
      </c>
      <c r="M140" s="156">
        <f>IF(RES_hhdet_in_tes!M140=0,0,RES_hhdet_in_tes!M140/0.086*1000000/RES_hhdet_in_new!M140)</f>
        <v>0</v>
      </c>
      <c r="N140" s="156">
        <f>IF(RES_hhdet_in_tes!N140=0,0,RES_hhdet_in_tes!N140/0.086*1000000/RES_hhdet_in_new!N140)</f>
        <v>0</v>
      </c>
      <c r="O140" s="156">
        <f>IF(RES_hhdet_in_tes!O140=0,0,RES_hhdet_in_tes!O140/0.086*1000000/RES_hhdet_in_new!O140)</f>
        <v>0</v>
      </c>
      <c r="P140" s="156">
        <f>IF(RES_hhdet_in_tes!P140=0,0,RES_hhdet_in_tes!P140/0.086*1000000/RES_hhdet_in_new!P140)</f>
        <v>0</v>
      </c>
      <c r="Q140" s="156">
        <f>IF(RES_hhdet_in_tes!Q140=0,0,RES_hhdet_in_tes!Q140/0.086*1000000/RES_hhdet_in_new!Q140)</f>
        <v>0</v>
      </c>
    </row>
    <row r="141" spans="1:17" ht="12" customHeight="1" x14ac:dyDescent="0.25">
      <c r="A141" s="29" t="s">
        <v>140</v>
      </c>
      <c r="B141" s="57"/>
      <c r="C141" s="57">
        <f>IF(RES_hhdet_in_tes!C141=0,0,RES_hhdet_in_tes!C141/0.086*1000000/RES_hhdet_in_new!C141)</f>
        <v>0</v>
      </c>
      <c r="D141" s="57">
        <f>IF(RES_hhdet_in_tes!D141=0,0,RES_hhdet_in_tes!D141/0.086*1000000/RES_hhdet_in_new!D141)</f>
        <v>0</v>
      </c>
      <c r="E141" s="57">
        <f>IF(RES_hhdet_in_tes!E141=0,0,RES_hhdet_in_tes!E141/0.086*1000000/RES_hhdet_in_new!E141)</f>
        <v>0</v>
      </c>
      <c r="F141" s="57">
        <f>IF(RES_hhdet_in_tes!F141=0,0,RES_hhdet_in_tes!F141/0.086*1000000/RES_hhdet_in_new!F141)</f>
        <v>0</v>
      </c>
      <c r="G141" s="57">
        <f>IF(RES_hhdet_in_tes!G141=0,0,RES_hhdet_in_tes!G141/0.086*1000000/RES_hhdet_in_new!G141)</f>
        <v>0</v>
      </c>
      <c r="H141" s="57">
        <f>IF(RES_hhdet_in_tes!H141=0,0,RES_hhdet_in_tes!H141/0.086*1000000/RES_hhdet_in_new!H141)</f>
        <v>0</v>
      </c>
      <c r="I141" s="57">
        <f>IF(RES_hhdet_in_tes!I141=0,0,RES_hhdet_in_tes!I141/0.086*1000000/RES_hhdet_in_new!I141)</f>
        <v>0</v>
      </c>
      <c r="J141" s="57">
        <f>IF(RES_hhdet_in_tes!J141=0,0,RES_hhdet_in_tes!J141/0.086*1000000/RES_hhdet_in_new!J141)</f>
        <v>0</v>
      </c>
      <c r="K141" s="57">
        <f>IF(RES_hhdet_in_tes!K141=0,0,RES_hhdet_in_tes!K141/0.086*1000000/RES_hhdet_in_new!K141)</f>
        <v>0</v>
      </c>
      <c r="L141" s="57">
        <f>IF(RES_hhdet_in_tes!L141=0,0,RES_hhdet_in_tes!L141/0.086*1000000/RES_hhdet_in_new!L141)</f>
        <v>0</v>
      </c>
      <c r="M141" s="57">
        <f>IF(RES_hhdet_in_tes!M141=0,0,RES_hhdet_in_tes!M141/0.086*1000000/RES_hhdet_in_new!M141)</f>
        <v>0</v>
      </c>
      <c r="N141" s="57">
        <f>IF(RES_hhdet_in_tes!N141=0,0,RES_hhdet_in_tes!N141/0.086*1000000/RES_hhdet_in_new!N141)</f>
        <v>0</v>
      </c>
      <c r="O141" s="57">
        <f>IF(RES_hhdet_in_tes!O141=0,0,RES_hhdet_in_tes!O141/0.086*1000000/RES_hhdet_in_new!O141)</f>
        <v>0</v>
      </c>
      <c r="P141" s="57">
        <f>IF(RES_hhdet_in_tes!P141=0,0,RES_hhdet_in_tes!P141/0.086*1000000/RES_hhdet_in_new!P141)</f>
        <v>0</v>
      </c>
      <c r="Q141" s="57">
        <f>IF(RES_hhdet_in_tes!Q141=0,0,RES_hhdet_in_tes!Q141/0.086*1000000/RES_hhdet_in_new!Q141)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119">SUM(C144,C146,C148,C157)</f>
        <v>11728.850560779258</v>
      </c>
      <c r="D143" s="168">
        <f t="shared" ref="D143" si="120">SUM(D144,D146,D148,D157)</f>
        <v>11979.8440509389</v>
      </c>
      <c r="E143" s="168">
        <f t="shared" ref="E143" si="121">SUM(E144,E146,E148,E157)</f>
        <v>12329.282657484382</v>
      </c>
      <c r="F143" s="168">
        <f t="shared" ref="F143" si="122">SUM(F144,F146,F148,F157)</f>
        <v>11732.440904928191</v>
      </c>
      <c r="G143" s="168">
        <f t="shared" ref="G143" si="123">SUM(G144,G146,G148,G157)</f>
        <v>11088.445333810527</v>
      </c>
      <c r="H143" s="168">
        <f t="shared" ref="H143" si="124">SUM(H144,H146,H148,H157)</f>
        <v>11514.239232165717</v>
      </c>
      <c r="I143" s="168">
        <f t="shared" ref="I143" si="125">SUM(I144,I146,I148,I157)</f>
        <v>12735.930037786613</v>
      </c>
      <c r="J143" s="168">
        <f t="shared" ref="J143" si="126">SUM(J144,J146,J148,J157)</f>
        <v>12280.506245670636</v>
      </c>
      <c r="K143" s="168">
        <f t="shared" ref="K143" si="127">SUM(K144,K146,K148,K157)</f>
        <v>12622.490161475414</v>
      </c>
      <c r="L143" s="168">
        <f t="shared" ref="L143" si="128">SUM(L144,L146,L148,L157)</f>
        <v>12158.097869420913</v>
      </c>
      <c r="M143" s="168">
        <f t="shared" ref="M143" si="129">SUM(M144,M146,M148,M157)</f>
        <v>12459.94843788859</v>
      </c>
      <c r="N143" s="168">
        <f t="shared" ref="N143" si="130">SUM(N144,N146,N148,N157)</f>
        <v>12436.019129806942</v>
      </c>
      <c r="O143" s="168">
        <f t="shared" ref="O143" si="131">SUM(O144,O146,O148,O157)</f>
        <v>11651.023954375945</v>
      </c>
      <c r="P143" s="168">
        <f t="shared" ref="P143" si="132">SUM(P144,P146,P148,P157)</f>
        <v>11387.248892050275</v>
      </c>
      <c r="Q143" s="168">
        <f t="shared" ref="Q143" si="133">SUM(Q144,Q146,Q148,Q157)</f>
        <v>12151.790284525596</v>
      </c>
    </row>
    <row r="144" spans="1:17" ht="12.95" customHeight="1" x14ac:dyDescent="0.25">
      <c r="A144" s="158" t="s">
        <v>65</v>
      </c>
      <c r="B144" s="157"/>
      <c r="C144" s="157">
        <f t="shared" ref="C144:Q144" si="134">C145</f>
        <v>4069.423513816103</v>
      </c>
      <c r="D144" s="157">
        <f t="shared" si="134"/>
        <v>4389.3762809365389</v>
      </c>
      <c r="E144" s="157">
        <f t="shared" si="134"/>
        <v>4733.0615966214573</v>
      </c>
      <c r="F144" s="157">
        <f t="shared" si="134"/>
        <v>4147.5426170555429</v>
      </c>
      <c r="G144" s="157">
        <f t="shared" si="134"/>
        <v>3516.3715355130166</v>
      </c>
      <c r="H144" s="157">
        <f t="shared" si="134"/>
        <v>3978.6431181647972</v>
      </c>
      <c r="I144" s="157">
        <f t="shared" si="134"/>
        <v>4261.8579997339757</v>
      </c>
      <c r="J144" s="157">
        <f t="shared" si="134"/>
        <v>3662.3234020757891</v>
      </c>
      <c r="K144" s="157">
        <f t="shared" si="134"/>
        <v>3907.4346527509188</v>
      </c>
      <c r="L144" s="157">
        <f t="shared" si="134"/>
        <v>3354.904664490748</v>
      </c>
      <c r="M144" s="157">
        <f t="shared" si="134"/>
        <v>3698.334122910831</v>
      </c>
      <c r="N144" s="157">
        <f t="shared" si="134"/>
        <v>3524.199709720192</v>
      </c>
      <c r="O144" s="157">
        <f t="shared" si="134"/>
        <v>2921.5269703915442</v>
      </c>
      <c r="P144" s="157">
        <f t="shared" si="134"/>
        <v>2678.1616645058702</v>
      </c>
      <c r="Q144" s="157">
        <f t="shared" si="134"/>
        <v>3269.1898755923426</v>
      </c>
    </row>
    <row r="145" spans="1:17" ht="12" customHeight="1" x14ac:dyDescent="0.25">
      <c r="A145" s="23" t="s">
        <v>60</v>
      </c>
      <c r="B145" s="156"/>
      <c r="C145" s="156">
        <f>IF(RES_hhdet_in_tes!C145=0,0,RES_hhdet_in_tes!C145/0.086*1000000/RES_hhdet_in_new!C145)</f>
        <v>4069.423513816103</v>
      </c>
      <c r="D145" s="156">
        <f>IF(RES_hhdet_in_tes!D145=0,0,RES_hhdet_in_tes!D145/0.086*1000000/RES_hhdet_in_new!D145)</f>
        <v>4389.3762809365389</v>
      </c>
      <c r="E145" s="156">
        <f>IF(RES_hhdet_in_tes!E145=0,0,RES_hhdet_in_tes!E145/0.086*1000000/RES_hhdet_in_new!E145)</f>
        <v>4733.0615966214573</v>
      </c>
      <c r="F145" s="156">
        <f>IF(RES_hhdet_in_tes!F145=0,0,RES_hhdet_in_tes!F145/0.086*1000000/RES_hhdet_in_new!F145)</f>
        <v>4147.5426170555429</v>
      </c>
      <c r="G145" s="156">
        <f>IF(RES_hhdet_in_tes!G145=0,0,RES_hhdet_in_tes!G145/0.086*1000000/RES_hhdet_in_new!G145)</f>
        <v>3516.3715355130166</v>
      </c>
      <c r="H145" s="156">
        <f>IF(RES_hhdet_in_tes!H145=0,0,RES_hhdet_in_tes!H145/0.086*1000000/RES_hhdet_in_new!H145)</f>
        <v>3978.6431181647972</v>
      </c>
      <c r="I145" s="156">
        <f>IF(RES_hhdet_in_tes!I145=0,0,RES_hhdet_in_tes!I145/0.086*1000000/RES_hhdet_in_new!I145)</f>
        <v>4261.8579997339757</v>
      </c>
      <c r="J145" s="156">
        <f>IF(RES_hhdet_in_tes!J145=0,0,RES_hhdet_in_tes!J145/0.086*1000000/RES_hhdet_in_new!J145)</f>
        <v>3662.3234020757891</v>
      </c>
      <c r="K145" s="156">
        <f>IF(RES_hhdet_in_tes!K145=0,0,RES_hhdet_in_tes!K145/0.086*1000000/RES_hhdet_in_new!K145)</f>
        <v>3907.4346527509188</v>
      </c>
      <c r="L145" s="156">
        <f>IF(RES_hhdet_in_tes!L145=0,0,RES_hhdet_in_tes!L145/0.086*1000000/RES_hhdet_in_new!L145)</f>
        <v>3354.904664490748</v>
      </c>
      <c r="M145" s="156">
        <f>IF(RES_hhdet_in_tes!M145=0,0,RES_hhdet_in_tes!M145/0.086*1000000/RES_hhdet_in_new!M145)</f>
        <v>3698.334122910831</v>
      </c>
      <c r="N145" s="156">
        <f>IF(RES_hhdet_in_tes!N145=0,0,RES_hhdet_in_tes!N145/0.086*1000000/RES_hhdet_in_new!N145)</f>
        <v>3524.199709720192</v>
      </c>
      <c r="O145" s="156">
        <f>IF(RES_hhdet_in_tes!O145=0,0,RES_hhdet_in_tes!O145/0.086*1000000/RES_hhdet_in_new!O145)</f>
        <v>2921.5269703915442</v>
      </c>
      <c r="P145" s="156">
        <f>IF(RES_hhdet_in_tes!P145=0,0,RES_hhdet_in_tes!P145/0.086*1000000/RES_hhdet_in_new!P145)</f>
        <v>2678.1616645058702</v>
      </c>
      <c r="Q145" s="156">
        <f>IF(RES_hhdet_in_tes!Q145=0,0,RES_hhdet_in_tes!Q145/0.086*1000000/RES_hhdet_in_new!Q145)</f>
        <v>3269.1898755923426</v>
      </c>
    </row>
    <row r="146" spans="1:17" ht="12.95" customHeight="1" x14ac:dyDescent="0.25">
      <c r="A146" s="158" t="s">
        <v>112</v>
      </c>
      <c r="B146" s="157"/>
      <c r="C146" s="157">
        <f t="shared" ref="C146:Q146" si="135">C147</f>
        <v>4529.9653958933968</v>
      </c>
      <c r="D146" s="157">
        <f t="shared" si="135"/>
        <v>4380.7104726761645</v>
      </c>
      <c r="E146" s="157">
        <f t="shared" si="135"/>
        <v>4236.0861971657105</v>
      </c>
      <c r="F146" s="157">
        <f t="shared" si="135"/>
        <v>4261.6402022072216</v>
      </c>
      <c r="G146" s="157">
        <f t="shared" si="135"/>
        <v>4292.7047857070647</v>
      </c>
      <c r="H146" s="157">
        <f t="shared" si="135"/>
        <v>4269.7182856952477</v>
      </c>
      <c r="I146" s="157">
        <f t="shared" si="135"/>
        <v>5042.5877833865998</v>
      </c>
      <c r="J146" s="157">
        <f t="shared" si="135"/>
        <v>5228.7597348924728</v>
      </c>
      <c r="K146" s="157">
        <f t="shared" si="135"/>
        <v>5309.3890909005822</v>
      </c>
      <c r="L146" s="157">
        <f t="shared" si="135"/>
        <v>5364.3088359013391</v>
      </c>
      <c r="M146" s="157">
        <f t="shared" si="135"/>
        <v>5332.351153192215</v>
      </c>
      <c r="N146" s="157">
        <f t="shared" si="135"/>
        <v>5576.7517542359565</v>
      </c>
      <c r="O146" s="157">
        <f t="shared" si="135"/>
        <v>5534.9809527674615</v>
      </c>
      <c r="P146" s="157">
        <f t="shared" si="135"/>
        <v>5487.6012364274447</v>
      </c>
      <c r="Q146" s="157">
        <f t="shared" si="135"/>
        <v>5455.2741543208558</v>
      </c>
    </row>
    <row r="147" spans="1:17" ht="12" customHeight="1" x14ac:dyDescent="0.25">
      <c r="A147" s="23" t="s">
        <v>60</v>
      </c>
      <c r="B147" s="156"/>
      <c r="C147" s="156">
        <f>IF(RES_hhdet_in_tes!C147=0,0,RES_hhdet_in_tes!C147/0.086*1000000/RES_hhdet_in_new!C147)</f>
        <v>4529.9653958933968</v>
      </c>
      <c r="D147" s="156">
        <f>IF(RES_hhdet_in_tes!D147=0,0,RES_hhdet_in_tes!D147/0.086*1000000/RES_hhdet_in_new!D147)</f>
        <v>4380.7104726761645</v>
      </c>
      <c r="E147" s="156">
        <f>IF(RES_hhdet_in_tes!E147=0,0,RES_hhdet_in_tes!E147/0.086*1000000/RES_hhdet_in_new!E147)</f>
        <v>4236.0861971657105</v>
      </c>
      <c r="F147" s="156">
        <f>IF(RES_hhdet_in_tes!F147=0,0,RES_hhdet_in_tes!F147/0.086*1000000/RES_hhdet_in_new!F147)</f>
        <v>4261.6402022072216</v>
      </c>
      <c r="G147" s="156">
        <f>IF(RES_hhdet_in_tes!G147=0,0,RES_hhdet_in_tes!G147/0.086*1000000/RES_hhdet_in_new!G147)</f>
        <v>4292.7047857070647</v>
      </c>
      <c r="H147" s="156">
        <f>IF(RES_hhdet_in_tes!H147=0,0,RES_hhdet_in_tes!H147/0.086*1000000/RES_hhdet_in_new!H147)</f>
        <v>4269.7182856952477</v>
      </c>
      <c r="I147" s="156">
        <f>IF(RES_hhdet_in_tes!I147=0,0,RES_hhdet_in_tes!I147/0.086*1000000/RES_hhdet_in_new!I147)</f>
        <v>5042.5877833865998</v>
      </c>
      <c r="J147" s="156">
        <f>IF(RES_hhdet_in_tes!J147=0,0,RES_hhdet_in_tes!J147/0.086*1000000/RES_hhdet_in_new!J147)</f>
        <v>5228.7597348924728</v>
      </c>
      <c r="K147" s="156">
        <f>IF(RES_hhdet_in_tes!K147=0,0,RES_hhdet_in_tes!K147/0.086*1000000/RES_hhdet_in_new!K147)</f>
        <v>5309.3890909005822</v>
      </c>
      <c r="L147" s="156">
        <f>IF(RES_hhdet_in_tes!L147=0,0,RES_hhdet_in_tes!L147/0.086*1000000/RES_hhdet_in_new!L147)</f>
        <v>5364.3088359013391</v>
      </c>
      <c r="M147" s="156">
        <f>IF(RES_hhdet_in_tes!M147=0,0,RES_hhdet_in_tes!M147/0.086*1000000/RES_hhdet_in_new!M147)</f>
        <v>5332.351153192215</v>
      </c>
      <c r="N147" s="156">
        <f>IF(RES_hhdet_in_tes!N147=0,0,RES_hhdet_in_tes!N147/0.086*1000000/RES_hhdet_in_new!N147)</f>
        <v>5576.7517542359565</v>
      </c>
      <c r="O147" s="156">
        <f>IF(RES_hhdet_in_tes!O147=0,0,RES_hhdet_in_tes!O147/0.086*1000000/RES_hhdet_in_new!O147)</f>
        <v>5534.9809527674615</v>
      </c>
      <c r="P147" s="156">
        <f>IF(RES_hhdet_in_tes!P147=0,0,RES_hhdet_in_tes!P147/0.086*1000000/RES_hhdet_in_new!P147)</f>
        <v>5487.6012364274447</v>
      </c>
      <c r="Q147" s="156">
        <f>IF(RES_hhdet_in_tes!Q147=0,0,RES_hhdet_in_tes!Q147/0.086*1000000/RES_hhdet_in_new!Q147)</f>
        <v>5455.2741543208558</v>
      </c>
    </row>
    <row r="148" spans="1:17" ht="12" customHeight="1" x14ac:dyDescent="0.25">
      <c r="A148" s="158" t="s">
        <v>63</v>
      </c>
      <c r="B148" s="157"/>
      <c r="C148" s="157">
        <f>IF(SUM(RES_hhdet_in_tes!C149:C150,RES_hhdet_in_tes!C153:C154)=0,0,SUM(RES_hhdet_in_tes!C149:C150,RES_hhdet_in_tes!C153:C154)/0.086*1000000/SUM(RES_hhdet_in_new!C149:C150,RES_hhdet_in_new!C153:C154))</f>
        <v>2316.4359155045458</v>
      </c>
      <c r="D148" s="157">
        <f>IF(SUM(RES_hhdet_in_tes!D149:D150,RES_hhdet_in_tes!D153:D154)=0,0,SUM(RES_hhdet_in_tes!D149:D150,RES_hhdet_in_tes!D153:D154)/0.086*1000000/SUM(RES_hhdet_in_new!D149:D150,RES_hhdet_in_new!D153:D154))</f>
        <v>2388.7093307052132</v>
      </c>
      <c r="E148" s="157">
        <f>IF(SUM(RES_hhdet_in_tes!E149:E150,RES_hhdet_in_tes!E153:E154)=0,0,SUM(RES_hhdet_in_tes!E149:E150,RES_hhdet_in_tes!E153:E154)/0.086*1000000/SUM(RES_hhdet_in_new!E149:E150,RES_hhdet_in_new!E153:E154))</f>
        <v>2392.9441129439556</v>
      </c>
      <c r="F148" s="157">
        <f>IF(SUM(RES_hhdet_in_tes!F149:F150,RES_hhdet_in_tes!F153:F154)=0,0,SUM(RES_hhdet_in_tes!F149:F150,RES_hhdet_in_tes!F153:F154)/0.086*1000000/SUM(RES_hhdet_in_new!F149:F150,RES_hhdet_in_new!F153:F154))</f>
        <v>2344.6544762510221</v>
      </c>
      <c r="G148" s="157">
        <f>IF(SUM(RES_hhdet_in_tes!G149:G150,RES_hhdet_in_tes!G153:G154)=0,0,SUM(RES_hhdet_in_tes!G149:G150,RES_hhdet_in_tes!G153:G154)/0.086*1000000/SUM(RES_hhdet_in_new!G149:G150,RES_hhdet_in_new!G153:G154))</f>
        <v>2330.5909618063183</v>
      </c>
      <c r="H148" s="157">
        <f>IF(SUM(RES_hhdet_in_tes!H149:H150,RES_hhdet_in_tes!H153:H154)=0,0,SUM(RES_hhdet_in_tes!H149:H150,RES_hhdet_in_tes!H153:H154)/0.086*1000000/SUM(RES_hhdet_in_new!H149:H150,RES_hhdet_in_new!H153:H154))</f>
        <v>2214.6323774069156</v>
      </c>
      <c r="I148" s="157">
        <f>IF(SUM(RES_hhdet_in_tes!I149:I150,RES_hhdet_in_tes!I153:I154)=0,0,SUM(RES_hhdet_in_tes!I149:I150,RES_hhdet_in_tes!I153:I154)/0.086*1000000/SUM(RES_hhdet_in_new!I149:I150,RES_hhdet_in_new!I153:I154))</f>
        <v>2286.3655547444441</v>
      </c>
      <c r="J148" s="157">
        <f>IF(SUM(RES_hhdet_in_tes!J149:J150,RES_hhdet_in_tes!J153:J154)=0,0,SUM(RES_hhdet_in_tes!J149:J150,RES_hhdet_in_tes!J153:J154)/0.086*1000000/SUM(RES_hhdet_in_new!J149:J150,RES_hhdet_in_new!J153:J154))</f>
        <v>2263.4349101916328</v>
      </c>
      <c r="K148" s="157">
        <f>IF(SUM(RES_hhdet_in_tes!K149:K150,RES_hhdet_in_tes!K153:K154)=0,0,SUM(RES_hhdet_in_tes!K149:K150,RES_hhdet_in_tes!K153:K154)/0.086*1000000/SUM(RES_hhdet_in_new!K149:K150,RES_hhdet_in_new!K153:K154))</f>
        <v>2258.0649583969416</v>
      </c>
      <c r="L148" s="157">
        <f>IF(SUM(RES_hhdet_in_tes!L149:L150,RES_hhdet_in_tes!L153:L154)=0,0,SUM(RES_hhdet_in_tes!L149:L150,RES_hhdet_in_tes!L153:L154)/0.086*1000000/SUM(RES_hhdet_in_new!L149:L150,RES_hhdet_in_new!L153:L154))</f>
        <v>2237.0463661686395</v>
      </c>
      <c r="M148" s="157">
        <f>IF(SUM(RES_hhdet_in_tes!M149:M150,RES_hhdet_in_tes!M153:M154)=0,0,SUM(RES_hhdet_in_tes!M149:M150,RES_hhdet_in_tes!M153:M154)/0.086*1000000/SUM(RES_hhdet_in_new!M149:M150,RES_hhdet_in_new!M153:M154))</f>
        <v>2224.7692865454765</v>
      </c>
      <c r="N148" s="157">
        <f>IF(SUM(RES_hhdet_in_tes!N149:N150,RES_hhdet_in_tes!N153:N154)=0,0,SUM(RES_hhdet_in_tes!N149:N150,RES_hhdet_in_tes!N153:N154)/0.086*1000000/SUM(RES_hhdet_in_new!N149:N150,RES_hhdet_in_new!N153:N154))</f>
        <v>2189.6874284416276</v>
      </c>
      <c r="O148" s="157">
        <f>IF(SUM(RES_hhdet_in_tes!O149:O150,RES_hhdet_in_tes!O153:O154)=0,0,SUM(RES_hhdet_in_tes!O149:O150,RES_hhdet_in_tes!O153:O154)/0.086*1000000/SUM(RES_hhdet_in_new!O149:O150,RES_hhdet_in_new!O153:O154))</f>
        <v>2151.8275870043199</v>
      </c>
      <c r="P148" s="157">
        <f>IF(SUM(RES_hhdet_in_tes!P149:P150,RES_hhdet_in_tes!P153:P154)=0,0,SUM(RES_hhdet_in_tes!P149:P150,RES_hhdet_in_tes!P153:P154)/0.086*1000000/SUM(RES_hhdet_in_new!P149:P150,RES_hhdet_in_new!P153:P154))</f>
        <v>2222.1389220127726</v>
      </c>
      <c r="Q148" s="157">
        <f>IF(SUM(RES_hhdet_in_tes!Q149:Q150,RES_hhdet_in_tes!Q153:Q154)=0,0,SUM(RES_hhdet_in_tes!Q149:Q150,RES_hhdet_in_tes!Q153:Q154)/0.086*1000000/SUM(RES_hhdet_in_new!Q149:Q150,RES_hhdet_in_new!Q153:Q154))</f>
        <v>2372.5580125327569</v>
      </c>
    </row>
    <row r="149" spans="1:17" ht="12" customHeight="1" x14ac:dyDescent="0.25">
      <c r="A149" s="167" t="s">
        <v>144</v>
      </c>
      <c r="B149" s="132"/>
      <c r="C149" s="132">
        <f>IF(RES_hhdet_in_tes!C149=0,0,RES_hhdet_in_tes!C149/0.086*1000000/RES_hhdet_in_new!C149)</f>
        <v>0</v>
      </c>
      <c r="D149" s="132">
        <f>IF(RES_hhdet_in_tes!D149=0,0,RES_hhdet_in_tes!D149/0.086*1000000/RES_hhdet_in_new!D149)</f>
        <v>0</v>
      </c>
      <c r="E149" s="132">
        <f>IF(RES_hhdet_in_tes!E149=0,0,RES_hhdet_in_tes!E149/0.086*1000000/RES_hhdet_in_new!E149)</f>
        <v>0</v>
      </c>
      <c r="F149" s="132">
        <f>IF(RES_hhdet_in_tes!F149=0,0,RES_hhdet_in_tes!F149/0.086*1000000/RES_hhdet_in_new!F149)</f>
        <v>0</v>
      </c>
      <c r="G149" s="132">
        <f>IF(RES_hhdet_in_tes!G149=0,0,RES_hhdet_in_tes!G149/0.086*1000000/RES_hhdet_in_new!G149)</f>
        <v>0</v>
      </c>
      <c r="H149" s="132">
        <f>IF(RES_hhdet_in_tes!H149=0,0,RES_hhdet_in_tes!H149/0.086*1000000/RES_hhdet_in_new!H149)</f>
        <v>0</v>
      </c>
      <c r="I149" s="132">
        <f>IF(RES_hhdet_in_tes!I149=0,0,RES_hhdet_in_tes!I149/0.086*1000000/RES_hhdet_in_new!I149)</f>
        <v>0</v>
      </c>
      <c r="J149" s="132">
        <f>IF(RES_hhdet_in_tes!J149=0,0,RES_hhdet_in_tes!J149/0.086*1000000/RES_hhdet_in_new!J149)</f>
        <v>0</v>
      </c>
      <c r="K149" s="132">
        <f>IF(RES_hhdet_in_tes!K149=0,0,RES_hhdet_in_tes!K149/0.086*1000000/RES_hhdet_in_new!K149)</f>
        <v>0</v>
      </c>
      <c r="L149" s="132">
        <f>IF(RES_hhdet_in_tes!L149=0,0,RES_hhdet_in_tes!L149/0.086*1000000/RES_hhdet_in_new!L149)</f>
        <v>0</v>
      </c>
      <c r="M149" s="132">
        <f>IF(RES_hhdet_in_tes!M149=0,0,RES_hhdet_in_tes!M149/0.086*1000000/RES_hhdet_in_new!M149)</f>
        <v>0</v>
      </c>
      <c r="N149" s="132">
        <f>IF(RES_hhdet_in_tes!N149=0,0,RES_hhdet_in_tes!N149/0.086*1000000/RES_hhdet_in_new!N149)</f>
        <v>0</v>
      </c>
      <c r="O149" s="132">
        <f>IF(RES_hhdet_in_tes!O149=0,0,RES_hhdet_in_tes!O149/0.086*1000000/RES_hhdet_in_new!O149)</f>
        <v>0</v>
      </c>
      <c r="P149" s="132">
        <f>IF(RES_hhdet_in_tes!P149=0,0,RES_hhdet_in_tes!P149/0.086*1000000/RES_hhdet_in_new!P149)</f>
        <v>0</v>
      </c>
      <c r="Q149" s="132">
        <f>IF(RES_hhdet_in_tes!Q149=0,0,RES_hhdet_in_tes!Q149/0.086*1000000/RES_hhdet_in_new!Q149)</f>
        <v>0</v>
      </c>
    </row>
    <row r="150" spans="1:17" ht="12" customHeight="1" x14ac:dyDescent="0.25">
      <c r="A150" s="167" t="s">
        <v>143</v>
      </c>
      <c r="B150" s="132"/>
      <c r="C150" s="132">
        <f>IF(RES_hhdet_in_tes!C150=0,0,RES_hhdet_in_tes!C150/0.086*1000000/RES_hhdet_in_new!C150)</f>
        <v>0</v>
      </c>
      <c r="D150" s="132">
        <f>IF(RES_hhdet_in_tes!D150=0,0,RES_hhdet_in_tes!D150/0.086*1000000/RES_hhdet_in_new!D150)</f>
        <v>0</v>
      </c>
      <c r="E150" s="132">
        <f>IF(RES_hhdet_in_tes!E150=0,0,RES_hhdet_in_tes!E150/0.086*1000000/RES_hhdet_in_new!E150)</f>
        <v>0</v>
      </c>
      <c r="F150" s="132">
        <f>IF(RES_hhdet_in_tes!F150=0,0,RES_hhdet_in_tes!F150/0.086*1000000/RES_hhdet_in_new!F150)</f>
        <v>0</v>
      </c>
      <c r="G150" s="132">
        <f>IF(RES_hhdet_in_tes!G150=0,0,RES_hhdet_in_tes!G150/0.086*1000000/RES_hhdet_in_new!G150)</f>
        <v>0</v>
      </c>
      <c r="H150" s="132">
        <f>IF(RES_hhdet_in_tes!H150=0,0,RES_hhdet_in_tes!H150/0.086*1000000/RES_hhdet_in_new!H150)</f>
        <v>0</v>
      </c>
      <c r="I150" s="132">
        <f>IF(RES_hhdet_in_tes!I150=0,0,RES_hhdet_in_tes!I150/0.086*1000000/RES_hhdet_in_new!I150)</f>
        <v>0</v>
      </c>
      <c r="J150" s="132">
        <f>IF(RES_hhdet_in_tes!J150=0,0,RES_hhdet_in_tes!J150/0.086*1000000/RES_hhdet_in_new!J150)</f>
        <v>0</v>
      </c>
      <c r="K150" s="132">
        <f>IF(RES_hhdet_in_tes!K150=0,0,RES_hhdet_in_tes!K150/0.086*1000000/RES_hhdet_in_new!K150)</f>
        <v>0</v>
      </c>
      <c r="L150" s="132">
        <f>IF(RES_hhdet_in_tes!L150=0,0,RES_hhdet_in_tes!L150/0.086*1000000/RES_hhdet_in_new!L150)</f>
        <v>0</v>
      </c>
      <c r="M150" s="132">
        <f>IF(RES_hhdet_in_tes!M150=0,0,RES_hhdet_in_tes!M150/0.086*1000000/RES_hhdet_in_new!M150)</f>
        <v>0</v>
      </c>
      <c r="N150" s="132">
        <f>IF(RES_hhdet_in_tes!N150=0,0,RES_hhdet_in_tes!N150/0.086*1000000/RES_hhdet_in_new!N150)</f>
        <v>0</v>
      </c>
      <c r="O150" s="132">
        <f>IF(RES_hhdet_in_tes!O150=0,0,RES_hhdet_in_tes!O150/0.086*1000000/RES_hhdet_in_new!O150)</f>
        <v>0</v>
      </c>
      <c r="P150" s="132">
        <f>IF(RES_hhdet_in_tes!P150=0,0,RES_hhdet_in_tes!P150/0.086*1000000/RES_hhdet_in_new!P150)</f>
        <v>0</v>
      </c>
      <c r="Q150" s="132">
        <f>IF(RES_hhdet_in_tes!Q150=0,0,RES_hhdet_in_tes!Q150/0.086*1000000/RES_hhdet_in_new!Q150)</f>
        <v>0</v>
      </c>
    </row>
    <row r="151" spans="1:17" ht="12" customHeight="1" x14ac:dyDescent="0.25">
      <c r="A151" s="166" t="s">
        <v>57</v>
      </c>
      <c r="B151" s="165"/>
      <c r="C151" s="165">
        <f>IF(RES_hhdet_in_tes!C151=0,0,RES_hhdet_in_tes!C151/0.086*1000000/RES_hhdet_in_new!C150)</f>
        <v>0</v>
      </c>
      <c r="D151" s="165">
        <f>IF(RES_hhdet_in_tes!D151=0,0,RES_hhdet_in_tes!D151/0.086*1000000/RES_hhdet_in_new!D150)</f>
        <v>0</v>
      </c>
      <c r="E151" s="165">
        <f>IF(RES_hhdet_in_tes!E151=0,0,RES_hhdet_in_tes!E151/0.086*1000000/RES_hhdet_in_new!E150)</f>
        <v>0</v>
      </c>
      <c r="F151" s="165">
        <f>IF(RES_hhdet_in_tes!F151=0,0,RES_hhdet_in_tes!F151/0.086*1000000/RES_hhdet_in_new!F150)</f>
        <v>0</v>
      </c>
      <c r="G151" s="165">
        <f>IF(RES_hhdet_in_tes!G151=0,0,RES_hhdet_in_tes!G151/0.086*1000000/RES_hhdet_in_new!G150)</f>
        <v>0</v>
      </c>
      <c r="H151" s="165">
        <f>IF(RES_hhdet_in_tes!H151=0,0,RES_hhdet_in_tes!H151/0.086*1000000/RES_hhdet_in_new!H150)</f>
        <v>0</v>
      </c>
      <c r="I151" s="165">
        <f>IF(RES_hhdet_in_tes!I151=0,0,RES_hhdet_in_tes!I151/0.086*1000000/RES_hhdet_in_new!I150)</f>
        <v>0</v>
      </c>
      <c r="J151" s="165">
        <f>IF(RES_hhdet_in_tes!J151=0,0,RES_hhdet_in_tes!J151/0.086*1000000/RES_hhdet_in_new!J150)</f>
        <v>0</v>
      </c>
      <c r="K151" s="165">
        <f>IF(RES_hhdet_in_tes!K151=0,0,RES_hhdet_in_tes!K151/0.086*1000000/RES_hhdet_in_new!K150)</f>
        <v>0</v>
      </c>
      <c r="L151" s="165">
        <f>IF(RES_hhdet_in_tes!L151=0,0,RES_hhdet_in_tes!L151/0.086*1000000/RES_hhdet_in_new!L150)</f>
        <v>0</v>
      </c>
      <c r="M151" s="165">
        <f>IF(RES_hhdet_in_tes!M151=0,0,RES_hhdet_in_tes!M151/0.086*1000000/RES_hhdet_in_new!M150)</f>
        <v>0</v>
      </c>
      <c r="N151" s="165">
        <f>IF(RES_hhdet_in_tes!N151=0,0,RES_hhdet_in_tes!N151/0.086*1000000/RES_hhdet_in_new!N150)</f>
        <v>0</v>
      </c>
      <c r="O151" s="165">
        <f>IF(RES_hhdet_in_tes!O151=0,0,RES_hhdet_in_tes!O151/0.086*1000000/RES_hhdet_in_new!O150)</f>
        <v>0</v>
      </c>
      <c r="P151" s="165">
        <f>IF(RES_hhdet_in_tes!P151=0,0,RES_hhdet_in_tes!P151/0.086*1000000/RES_hhdet_in_new!P150)</f>
        <v>0</v>
      </c>
      <c r="Q151" s="165">
        <f>IF(RES_hhdet_in_tes!Q151=0,0,RES_hhdet_in_tes!Q151/0.086*1000000/RES_hhdet_in_new!Q150)</f>
        <v>0</v>
      </c>
    </row>
    <row r="152" spans="1:17" ht="12" customHeight="1" x14ac:dyDescent="0.25">
      <c r="A152" s="147" t="s">
        <v>59</v>
      </c>
      <c r="B152" s="164"/>
      <c r="C152" s="164">
        <f>IF(RES_hhdet_in_tes!C152=0,0,RES_hhdet_in_tes!C152/0.086*1000000/RES_hhdet_in_new!C150)</f>
        <v>0</v>
      </c>
      <c r="D152" s="164">
        <f>IF(RES_hhdet_in_tes!D152=0,0,RES_hhdet_in_tes!D152/0.086*1000000/RES_hhdet_in_new!D150)</f>
        <v>0</v>
      </c>
      <c r="E152" s="164">
        <f>IF(RES_hhdet_in_tes!E152=0,0,RES_hhdet_in_tes!E152/0.086*1000000/RES_hhdet_in_new!E150)</f>
        <v>0</v>
      </c>
      <c r="F152" s="164">
        <f>IF(RES_hhdet_in_tes!F152=0,0,RES_hhdet_in_tes!F152/0.086*1000000/RES_hhdet_in_new!F150)</f>
        <v>0</v>
      </c>
      <c r="G152" s="164">
        <f>IF(RES_hhdet_in_tes!G152=0,0,RES_hhdet_in_tes!G152/0.086*1000000/RES_hhdet_in_new!G150)</f>
        <v>0</v>
      </c>
      <c r="H152" s="164">
        <f>IF(RES_hhdet_in_tes!H152=0,0,RES_hhdet_in_tes!H152/0.086*1000000/RES_hhdet_in_new!H150)</f>
        <v>0</v>
      </c>
      <c r="I152" s="164">
        <f>IF(RES_hhdet_in_tes!I152=0,0,RES_hhdet_in_tes!I152/0.086*1000000/RES_hhdet_in_new!I150)</f>
        <v>0</v>
      </c>
      <c r="J152" s="164">
        <f>IF(RES_hhdet_in_tes!J152=0,0,RES_hhdet_in_tes!J152/0.086*1000000/RES_hhdet_in_new!J150)</f>
        <v>0</v>
      </c>
      <c r="K152" s="164">
        <f>IF(RES_hhdet_in_tes!K152=0,0,RES_hhdet_in_tes!K152/0.086*1000000/RES_hhdet_in_new!K150)</f>
        <v>0</v>
      </c>
      <c r="L152" s="164">
        <f>IF(RES_hhdet_in_tes!L152=0,0,RES_hhdet_in_tes!L152/0.086*1000000/RES_hhdet_in_new!L150)</f>
        <v>0</v>
      </c>
      <c r="M152" s="164">
        <f>IF(RES_hhdet_in_tes!M152=0,0,RES_hhdet_in_tes!M152/0.086*1000000/RES_hhdet_in_new!M150)</f>
        <v>0</v>
      </c>
      <c r="N152" s="164">
        <f>IF(RES_hhdet_in_tes!N152=0,0,RES_hhdet_in_tes!N152/0.086*1000000/RES_hhdet_in_new!N150)</f>
        <v>0</v>
      </c>
      <c r="O152" s="164">
        <f>IF(RES_hhdet_in_tes!O152=0,0,RES_hhdet_in_tes!O152/0.086*1000000/RES_hhdet_in_new!O150)</f>
        <v>0</v>
      </c>
      <c r="P152" s="164">
        <f>IF(RES_hhdet_in_tes!P152=0,0,RES_hhdet_in_tes!P152/0.086*1000000/RES_hhdet_in_new!P150)</f>
        <v>0</v>
      </c>
      <c r="Q152" s="164">
        <f>IF(RES_hhdet_in_tes!Q152=0,0,RES_hhdet_in_tes!Q152/0.086*1000000/RES_hhdet_in_new!Q150)</f>
        <v>0</v>
      </c>
    </row>
    <row r="153" spans="1:17" ht="12" customHeight="1" x14ac:dyDescent="0.25">
      <c r="A153" s="163" t="s">
        <v>142</v>
      </c>
      <c r="B153" s="162"/>
      <c r="C153" s="162">
        <f>IF(RES_hhdet_in_tes!C153=0,0,RES_hhdet_in_tes!C153/0.086*1000000/RES_hhdet_in_new!C153)</f>
        <v>2356.5920607675394</v>
      </c>
      <c r="D153" s="162">
        <f>IF(RES_hhdet_in_tes!D153=0,0,RES_hhdet_in_tes!D153/0.086*1000000/RES_hhdet_in_new!D153)</f>
        <v>2496.6364424906742</v>
      </c>
      <c r="E153" s="162">
        <f>IF(RES_hhdet_in_tes!E153=0,0,RES_hhdet_in_tes!E153/0.086*1000000/RES_hhdet_in_new!E153)</f>
        <v>0</v>
      </c>
      <c r="F153" s="162">
        <f>IF(RES_hhdet_in_tes!F153=0,0,RES_hhdet_in_tes!F153/0.086*1000000/RES_hhdet_in_new!F153)</f>
        <v>0</v>
      </c>
      <c r="G153" s="162">
        <f>IF(RES_hhdet_in_tes!G153=0,0,RES_hhdet_in_tes!G153/0.086*1000000/RES_hhdet_in_new!G153)</f>
        <v>2474.4483835573242</v>
      </c>
      <c r="H153" s="162">
        <f>IF(RES_hhdet_in_tes!H153=0,0,RES_hhdet_in_tes!H153/0.086*1000000/RES_hhdet_in_new!H153)</f>
        <v>0</v>
      </c>
      <c r="I153" s="162">
        <f>IF(RES_hhdet_in_tes!I153=0,0,RES_hhdet_in_tes!I153/0.086*1000000/RES_hhdet_in_new!I153)</f>
        <v>0</v>
      </c>
      <c r="J153" s="162">
        <f>IF(RES_hhdet_in_tes!J153=0,0,RES_hhdet_in_tes!J153/0.086*1000000/RES_hhdet_in_new!J153)</f>
        <v>0</v>
      </c>
      <c r="K153" s="162">
        <f>IF(RES_hhdet_in_tes!K153=0,0,RES_hhdet_in_tes!K153/0.086*1000000/RES_hhdet_in_new!K153)</f>
        <v>0</v>
      </c>
      <c r="L153" s="162">
        <f>IF(RES_hhdet_in_tes!L153=0,0,RES_hhdet_in_tes!L153/0.086*1000000/RES_hhdet_in_new!L153)</f>
        <v>0</v>
      </c>
      <c r="M153" s="162">
        <f>IF(RES_hhdet_in_tes!M153=0,0,RES_hhdet_in_tes!M153/0.086*1000000/RES_hhdet_in_new!M153)</f>
        <v>0</v>
      </c>
      <c r="N153" s="162">
        <f>IF(RES_hhdet_in_tes!N153=0,0,RES_hhdet_in_tes!N153/0.086*1000000/RES_hhdet_in_new!N153)</f>
        <v>0</v>
      </c>
      <c r="O153" s="162">
        <f>IF(RES_hhdet_in_tes!O153=0,0,RES_hhdet_in_tes!O153/0.086*1000000/RES_hhdet_in_new!O153)</f>
        <v>0</v>
      </c>
      <c r="P153" s="162">
        <f>IF(RES_hhdet_in_tes!P153=0,0,RES_hhdet_in_tes!P153/0.086*1000000/RES_hhdet_in_new!P153)</f>
        <v>2674.7020228397691</v>
      </c>
      <c r="Q153" s="162">
        <f>IF(RES_hhdet_in_tes!Q153=0,0,RES_hhdet_in_tes!Q153/0.086*1000000/RES_hhdet_in_new!Q153)</f>
        <v>0</v>
      </c>
    </row>
    <row r="154" spans="1:17" ht="12" customHeight="1" x14ac:dyDescent="0.25">
      <c r="A154" s="161" t="s">
        <v>141</v>
      </c>
      <c r="B154" s="160"/>
      <c r="C154" s="160">
        <f>IF(RES_hhdet_in_tes!C154=0,0,RES_hhdet_in_tes!C154/0.086*1000000/RES_hhdet_in_new!C154)</f>
        <v>2310.6506755373607</v>
      </c>
      <c r="D154" s="160">
        <f>IF(RES_hhdet_in_tes!D154=0,0,RES_hhdet_in_tes!D154/0.086*1000000/RES_hhdet_in_new!D154)</f>
        <v>2385.7263348631395</v>
      </c>
      <c r="E154" s="160">
        <f>IF(RES_hhdet_in_tes!E154=0,0,RES_hhdet_in_tes!E154/0.086*1000000/RES_hhdet_in_new!E154)</f>
        <v>2392.9441129439556</v>
      </c>
      <c r="F154" s="160">
        <f>IF(RES_hhdet_in_tes!F154=0,0,RES_hhdet_in_tes!F154/0.086*1000000/RES_hhdet_in_new!F154)</f>
        <v>2344.6544762510221</v>
      </c>
      <c r="G154" s="160">
        <f>IF(RES_hhdet_in_tes!G154=0,0,RES_hhdet_in_tes!G154/0.086*1000000/RES_hhdet_in_new!G154)</f>
        <v>2326.8332855597278</v>
      </c>
      <c r="H154" s="160">
        <f>IF(RES_hhdet_in_tes!H154=0,0,RES_hhdet_in_tes!H154/0.086*1000000/RES_hhdet_in_new!H154)</f>
        <v>2214.6323774069156</v>
      </c>
      <c r="I154" s="160">
        <f>IF(RES_hhdet_in_tes!I154=0,0,RES_hhdet_in_tes!I154/0.086*1000000/RES_hhdet_in_new!I154)</f>
        <v>2286.3655547444441</v>
      </c>
      <c r="J154" s="160">
        <f>IF(RES_hhdet_in_tes!J154=0,0,RES_hhdet_in_tes!J154/0.086*1000000/RES_hhdet_in_new!J154)</f>
        <v>2263.4349101916328</v>
      </c>
      <c r="K154" s="160">
        <f>IF(RES_hhdet_in_tes!K154=0,0,RES_hhdet_in_tes!K154/0.086*1000000/RES_hhdet_in_new!K154)</f>
        <v>2258.0649583969416</v>
      </c>
      <c r="L154" s="160">
        <f>IF(RES_hhdet_in_tes!L154=0,0,RES_hhdet_in_tes!L154/0.086*1000000/RES_hhdet_in_new!L154)</f>
        <v>2237.0463661686395</v>
      </c>
      <c r="M154" s="160">
        <f>IF(RES_hhdet_in_tes!M154=0,0,RES_hhdet_in_tes!M154/0.086*1000000/RES_hhdet_in_new!M154)</f>
        <v>2224.7692865454765</v>
      </c>
      <c r="N154" s="160">
        <f>IF(RES_hhdet_in_tes!N154=0,0,RES_hhdet_in_tes!N154/0.086*1000000/RES_hhdet_in_new!N154)</f>
        <v>2189.6874284416276</v>
      </c>
      <c r="O154" s="160">
        <f>IF(RES_hhdet_in_tes!O154=0,0,RES_hhdet_in_tes!O154/0.086*1000000/RES_hhdet_in_new!O154)</f>
        <v>2151.8275870043199</v>
      </c>
      <c r="P154" s="160">
        <f>IF(RES_hhdet_in_tes!P154=0,0,RES_hhdet_in_tes!P154/0.086*1000000/RES_hhdet_in_new!P154)</f>
        <v>2219.6926311467587</v>
      </c>
      <c r="Q154" s="160">
        <f>IF(RES_hhdet_in_tes!Q154=0,0,RES_hhdet_in_tes!Q154/0.086*1000000/RES_hhdet_in_new!Q154)</f>
        <v>2372.5580125327569</v>
      </c>
    </row>
    <row r="155" spans="1:17" ht="12" customHeight="1" x14ac:dyDescent="0.25">
      <c r="A155" s="148" t="s">
        <v>60</v>
      </c>
      <c r="B155" s="156"/>
      <c r="C155" s="156">
        <f>IF(RES_hhdet_in_tes!C155=0,0,RES_hhdet_in_tes!C155/0.086*1000000/RES_hhdet_in_new!C154)</f>
        <v>23.784934327626946</v>
      </c>
      <c r="D155" s="156">
        <f>IF(RES_hhdet_in_tes!D155=0,0,RES_hhdet_in_tes!D155/0.086*1000000/RES_hhdet_in_new!D154)</f>
        <v>50.869454834216697</v>
      </c>
      <c r="E155" s="156">
        <f>IF(RES_hhdet_in_tes!E155=0,0,RES_hhdet_in_tes!E155/0.086*1000000/RES_hhdet_in_new!E154)</f>
        <v>53.483354067554437</v>
      </c>
      <c r="F155" s="156">
        <f>IF(RES_hhdet_in_tes!F155=0,0,RES_hhdet_in_tes!F155/0.086*1000000/RES_hhdet_in_new!F154)</f>
        <v>52.154423780616519</v>
      </c>
      <c r="G155" s="156">
        <f>IF(RES_hhdet_in_tes!G155=0,0,RES_hhdet_in_tes!G155/0.086*1000000/RES_hhdet_in_new!G154)</f>
        <v>301.81703736585928</v>
      </c>
      <c r="H155" s="156">
        <f>IF(RES_hhdet_in_tes!H155=0,0,RES_hhdet_in_tes!H155/0.086*1000000/RES_hhdet_in_new!H154)</f>
        <v>110.98805332370051</v>
      </c>
      <c r="I155" s="156">
        <f>IF(RES_hhdet_in_tes!I155=0,0,RES_hhdet_in_tes!I155/0.086*1000000/RES_hhdet_in_new!I154)</f>
        <v>59.648522957261811</v>
      </c>
      <c r="J155" s="156">
        <f>IF(RES_hhdet_in_tes!J155=0,0,RES_hhdet_in_tes!J155/0.086*1000000/RES_hhdet_in_new!J154)</f>
        <v>60.083316337431057</v>
      </c>
      <c r="K155" s="156">
        <f>IF(RES_hhdet_in_tes!K155=0,0,RES_hhdet_in_tes!K155/0.086*1000000/RES_hhdet_in_new!K154)</f>
        <v>58.849584591420964</v>
      </c>
      <c r="L155" s="156">
        <f>IF(RES_hhdet_in_tes!L155=0,0,RES_hhdet_in_tes!L155/0.086*1000000/RES_hhdet_in_new!L154)</f>
        <v>61.263324440156815</v>
      </c>
      <c r="M155" s="156">
        <f>IF(RES_hhdet_in_tes!M155=0,0,RES_hhdet_in_tes!M155/0.086*1000000/RES_hhdet_in_new!M154)</f>
        <v>60.206615200990562</v>
      </c>
      <c r="N155" s="156">
        <f>IF(RES_hhdet_in_tes!N155=0,0,RES_hhdet_in_tes!N155/0.086*1000000/RES_hhdet_in_new!N154)</f>
        <v>56.33637924542198</v>
      </c>
      <c r="O155" s="156">
        <f>IF(RES_hhdet_in_tes!O155=0,0,RES_hhdet_in_tes!O155/0.086*1000000/RES_hhdet_in_new!O154)</f>
        <v>54.510321576429014</v>
      </c>
      <c r="P155" s="156">
        <f>IF(RES_hhdet_in_tes!P155=0,0,RES_hhdet_in_tes!P155/0.086*1000000/RES_hhdet_in_new!P154)</f>
        <v>92.807491179871178</v>
      </c>
      <c r="Q155" s="156">
        <f>IF(RES_hhdet_in_tes!Q155=0,0,RES_hhdet_in_tes!Q155/0.086*1000000/RES_hhdet_in_new!Q154)</f>
        <v>236.59900622552058</v>
      </c>
    </row>
    <row r="156" spans="1:17" ht="12" customHeight="1" x14ac:dyDescent="0.25">
      <c r="A156" s="148" t="s">
        <v>59</v>
      </c>
      <c r="B156" s="156"/>
      <c r="C156" s="156">
        <f>IF(RES_hhdet_in_tes!C156=0,0,RES_hhdet_in_tes!C156/0.086*1000000/RES_hhdet_in_new!C154)</f>
        <v>2286.8657412097336</v>
      </c>
      <c r="D156" s="156">
        <f>IF(RES_hhdet_in_tes!D156=0,0,RES_hhdet_in_tes!D156/0.086*1000000/RES_hhdet_in_new!D154)</f>
        <v>2334.8568800289227</v>
      </c>
      <c r="E156" s="156">
        <f>IF(RES_hhdet_in_tes!E156=0,0,RES_hhdet_in_tes!E156/0.086*1000000/RES_hhdet_in_new!E154)</f>
        <v>2339.4607588764011</v>
      </c>
      <c r="F156" s="156">
        <f>IF(RES_hhdet_in_tes!F156=0,0,RES_hhdet_in_tes!F156/0.086*1000000/RES_hhdet_in_new!F154)</f>
        <v>2292.5000524704051</v>
      </c>
      <c r="G156" s="156">
        <f>IF(RES_hhdet_in_tes!G156=0,0,RES_hhdet_in_tes!G156/0.086*1000000/RES_hhdet_in_new!G154)</f>
        <v>2025.0162481938685</v>
      </c>
      <c r="H156" s="156">
        <f>IF(RES_hhdet_in_tes!H156=0,0,RES_hhdet_in_tes!H156/0.086*1000000/RES_hhdet_in_new!H154)</f>
        <v>2103.6443240832145</v>
      </c>
      <c r="I156" s="156">
        <f>IF(RES_hhdet_in_tes!I156=0,0,RES_hhdet_in_tes!I156/0.086*1000000/RES_hhdet_in_new!I154)</f>
        <v>2226.7170317871823</v>
      </c>
      <c r="J156" s="156">
        <f>IF(RES_hhdet_in_tes!J156=0,0,RES_hhdet_in_tes!J156/0.086*1000000/RES_hhdet_in_new!J154)</f>
        <v>2203.3515938542023</v>
      </c>
      <c r="K156" s="156">
        <f>IF(RES_hhdet_in_tes!K156=0,0,RES_hhdet_in_tes!K156/0.086*1000000/RES_hhdet_in_new!K154)</f>
        <v>2199.2153738055208</v>
      </c>
      <c r="L156" s="156">
        <f>IF(RES_hhdet_in_tes!L156=0,0,RES_hhdet_in_tes!L156/0.086*1000000/RES_hhdet_in_new!L154)</f>
        <v>2175.7830417284827</v>
      </c>
      <c r="M156" s="156">
        <f>IF(RES_hhdet_in_tes!M156=0,0,RES_hhdet_in_tes!M156/0.086*1000000/RES_hhdet_in_new!M154)</f>
        <v>2164.5626713444858</v>
      </c>
      <c r="N156" s="156">
        <f>IF(RES_hhdet_in_tes!N156=0,0,RES_hhdet_in_tes!N156/0.086*1000000/RES_hhdet_in_new!N154)</f>
        <v>2133.3510491962056</v>
      </c>
      <c r="O156" s="156">
        <f>IF(RES_hhdet_in_tes!O156=0,0,RES_hhdet_in_tes!O156/0.086*1000000/RES_hhdet_in_new!O154)</f>
        <v>2097.3172654278906</v>
      </c>
      <c r="P156" s="156">
        <f>IF(RES_hhdet_in_tes!P156=0,0,RES_hhdet_in_tes!P156/0.086*1000000/RES_hhdet_in_new!P154)</f>
        <v>2126.8851399668874</v>
      </c>
      <c r="Q156" s="156">
        <f>IF(RES_hhdet_in_tes!Q156=0,0,RES_hhdet_in_tes!Q156/0.086*1000000/RES_hhdet_in_new!Q154)</f>
        <v>2135.959006307236</v>
      </c>
    </row>
    <row r="157" spans="1:17" ht="12" customHeight="1" x14ac:dyDescent="0.25">
      <c r="A157" s="158" t="s">
        <v>62</v>
      </c>
      <c r="B157" s="157"/>
      <c r="C157" s="157">
        <f>IF(SUM(RES_hhdet_in_tes!C158:C159)=0,0,SUM(RES_hhdet_in_tes!C158:C159)/0.086*1000000/SUM(RES_hhdet_in_new!C158:C159))</f>
        <v>813.02573556521179</v>
      </c>
      <c r="D157" s="157">
        <f>IF(SUM(RES_hhdet_in_tes!D158:D159)=0,0,SUM(RES_hhdet_in_tes!D158:D159)/0.086*1000000/SUM(RES_hhdet_in_new!D158:D159))</f>
        <v>821.04796662098386</v>
      </c>
      <c r="E157" s="157">
        <f>IF(SUM(RES_hhdet_in_tes!E158:E159)=0,0,SUM(RES_hhdet_in_tes!E158:E159)/0.086*1000000/SUM(RES_hhdet_in_new!E158:E159))</f>
        <v>967.19075075325941</v>
      </c>
      <c r="F157" s="157">
        <f>IF(SUM(RES_hhdet_in_tes!F158:F159)=0,0,SUM(RES_hhdet_in_tes!F158:F159)/0.086*1000000/SUM(RES_hhdet_in_new!F158:F159))</f>
        <v>978.60360941440445</v>
      </c>
      <c r="G157" s="157">
        <f>IF(SUM(RES_hhdet_in_tes!G158:G159)=0,0,SUM(RES_hhdet_in_tes!G158:G159)/0.086*1000000/SUM(RES_hhdet_in_new!G158:G159))</f>
        <v>948.77805078412769</v>
      </c>
      <c r="H157" s="157">
        <f>IF(SUM(RES_hhdet_in_tes!H158:H159)=0,0,SUM(RES_hhdet_in_tes!H158:H159)/0.086*1000000/SUM(RES_hhdet_in_new!H158:H159))</f>
        <v>1051.2454508987573</v>
      </c>
      <c r="I157" s="157">
        <f>IF(SUM(RES_hhdet_in_tes!I158:I159)=0,0,SUM(RES_hhdet_in_tes!I158:I159)/0.086*1000000/SUM(RES_hhdet_in_new!I158:I159))</f>
        <v>1145.1186999215931</v>
      </c>
      <c r="J157" s="157">
        <f>IF(SUM(RES_hhdet_in_tes!J158:J159)=0,0,SUM(RES_hhdet_in_tes!J158:J159)/0.086*1000000/SUM(RES_hhdet_in_new!J158:J159))</f>
        <v>1125.9881985107413</v>
      </c>
      <c r="K157" s="157">
        <f>IF(SUM(RES_hhdet_in_tes!K158:K159)=0,0,SUM(RES_hhdet_in_tes!K158:K159)/0.086*1000000/SUM(RES_hhdet_in_new!K158:K159))</f>
        <v>1147.6014594269716</v>
      </c>
      <c r="L157" s="157">
        <f>IF(SUM(RES_hhdet_in_tes!L158:L159)=0,0,SUM(RES_hhdet_in_tes!L158:L159)/0.086*1000000/SUM(RES_hhdet_in_new!L158:L159))</f>
        <v>1201.8380028601885</v>
      </c>
      <c r="M157" s="157">
        <f>IF(SUM(RES_hhdet_in_tes!M158:M159)=0,0,SUM(RES_hhdet_in_tes!M158:M159)/0.086*1000000/SUM(RES_hhdet_in_new!M158:M159))</f>
        <v>1204.4938752400662</v>
      </c>
      <c r="N157" s="157">
        <f>IF(SUM(RES_hhdet_in_tes!N158:N159)=0,0,SUM(RES_hhdet_in_tes!N158:N159)/0.086*1000000/SUM(RES_hhdet_in_new!N158:N159))</f>
        <v>1145.3802374091649</v>
      </c>
      <c r="O157" s="157">
        <f>IF(SUM(RES_hhdet_in_tes!O158:O159)=0,0,SUM(RES_hhdet_in_tes!O158:O159)/0.086*1000000/SUM(RES_hhdet_in_new!O158:O159))</f>
        <v>1042.6884442126195</v>
      </c>
      <c r="P157" s="157">
        <f>IF(SUM(RES_hhdet_in_tes!P158:P159)=0,0,SUM(RES_hhdet_in_tes!P158:P159)/0.086*1000000/SUM(RES_hhdet_in_new!P158:P159))</f>
        <v>999.34706910418686</v>
      </c>
      <c r="Q157" s="157">
        <f>IF(SUM(RES_hhdet_in_tes!Q158:Q159)=0,0,SUM(RES_hhdet_in_tes!Q158:Q159)/0.086*1000000/SUM(RES_hhdet_in_new!Q158:Q159))</f>
        <v>1054.7682420796407</v>
      </c>
    </row>
    <row r="158" spans="1:17" ht="12" customHeight="1" x14ac:dyDescent="0.25">
      <c r="A158" s="23" t="s">
        <v>57</v>
      </c>
      <c r="B158" s="156"/>
      <c r="C158" s="156">
        <f>IF(RES_hhdet_in_tes!C158=0,0,RES_hhdet_in_tes!C158/0.086*1000000/RES_hhdet_in_new!C158)</f>
        <v>0</v>
      </c>
      <c r="D158" s="156">
        <f>IF(RES_hhdet_in_tes!D158=0,0,RES_hhdet_in_tes!D158/0.086*1000000/RES_hhdet_in_new!D158)</f>
        <v>0</v>
      </c>
      <c r="E158" s="156">
        <f>IF(RES_hhdet_in_tes!E158=0,0,RES_hhdet_in_tes!E158/0.086*1000000/RES_hhdet_in_new!E158)</f>
        <v>0</v>
      </c>
      <c r="F158" s="156">
        <f>IF(RES_hhdet_in_tes!F158=0,0,RES_hhdet_in_tes!F158/0.086*1000000/RES_hhdet_in_new!F158)</f>
        <v>0</v>
      </c>
      <c r="G158" s="156">
        <f>IF(RES_hhdet_in_tes!G158=0,0,RES_hhdet_in_tes!G158/0.086*1000000/RES_hhdet_in_new!G158)</f>
        <v>0</v>
      </c>
      <c r="H158" s="156">
        <f>IF(RES_hhdet_in_tes!H158=0,0,RES_hhdet_in_tes!H158/0.086*1000000/RES_hhdet_in_new!H158)</f>
        <v>0</v>
      </c>
      <c r="I158" s="156">
        <f>IF(RES_hhdet_in_tes!I158=0,0,RES_hhdet_in_tes!I158/0.086*1000000/RES_hhdet_in_new!I158)</f>
        <v>0</v>
      </c>
      <c r="J158" s="156">
        <f>IF(RES_hhdet_in_tes!J158=0,0,RES_hhdet_in_tes!J158/0.086*1000000/RES_hhdet_in_new!J158)</f>
        <v>0</v>
      </c>
      <c r="K158" s="156">
        <f>IF(RES_hhdet_in_tes!K158=0,0,RES_hhdet_in_tes!K158/0.086*1000000/RES_hhdet_in_new!K158)</f>
        <v>0</v>
      </c>
      <c r="L158" s="156">
        <f>IF(RES_hhdet_in_tes!L158=0,0,RES_hhdet_in_tes!L158/0.086*1000000/RES_hhdet_in_new!L158)</f>
        <v>0</v>
      </c>
      <c r="M158" s="156">
        <f>IF(RES_hhdet_in_tes!M158=0,0,RES_hhdet_in_tes!M158/0.086*1000000/RES_hhdet_in_new!M158)</f>
        <v>0</v>
      </c>
      <c r="N158" s="156">
        <f>IF(RES_hhdet_in_tes!N158=0,0,RES_hhdet_in_tes!N158/0.086*1000000/RES_hhdet_in_new!N158)</f>
        <v>0</v>
      </c>
      <c r="O158" s="156">
        <f>IF(RES_hhdet_in_tes!O158=0,0,RES_hhdet_in_tes!O158/0.086*1000000/RES_hhdet_in_new!O158)</f>
        <v>0</v>
      </c>
      <c r="P158" s="156">
        <f>IF(RES_hhdet_in_tes!P158=0,0,RES_hhdet_in_tes!P158/0.086*1000000/RES_hhdet_in_new!P158)</f>
        <v>0</v>
      </c>
      <c r="Q158" s="156">
        <f>IF(RES_hhdet_in_tes!Q158=0,0,RES_hhdet_in_tes!Q158/0.086*1000000/RES_hhdet_in_new!Q158)</f>
        <v>0</v>
      </c>
    </row>
    <row r="159" spans="1:17" ht="12" customHeight="1" x14ac:dyDescent="0.25">
      <c r="A159" s="29" t="s">
        <v>140</v>
      </c>
      <c r="B159" s="57"/>
      <c r="C159" s="57">
        <f>IF(RES_hhdet_in_tes!C159=0,0,RES_hhdet_in_tes!C159/0.086*1000000/RES_hhdet_in_new!C159)</f>
        <v>813.02573556521179</v>
      </c>
      <c r="D159" s="57">
        <f>IF(RES_hhdet_in_tes!D159=0,0,RES_hhdet_in_tes!D159/0.086*1000000/RES_hhdet_in_new!D159)</f>
        <v>821.04796662098386</v>
      </c>
      <c r="E159" s="57">
        <f>IF(RES_hhdet_in_tes!E159=0,0,RES_hhdet_in_tes!E159/0.086*1000000/RES_hhdet_in_new!E159)</f>
        <v>967.19075075325941</v>
      </c>
      <c r="F159" s="57">
        <f>IF(RES_hhdet_in_tes!F159=0,0,RES_hhdet_in_tes!F159/0.086*1000000/RES_hhdet_in_new!F159)</f>
        <v>978.60360941440445</v>
      </c>
      <c r="G159" s="57">
        <f>IF(RES_hhdet_in_tes!G159=0,0,RES_hhdet_in_tes!G159/0.086*1000000/RES_hhdet_in_new!G159)</f>
        <v>948.77805078412769</v>
      </c>
      <c r="H159" s="57">
        <f>IF(RES_hhdet_in_tes!H159=0,0,RES_hhdet_in_tes!H159/0.086*1000000/RES_hhdet_in_new!H159)</f>
        <v>1051.2454508987573</v>
      </c>
      <c r="I159" s="57">
        <f>IF(RES_hhdet_in_tes!I159=0,0,RES_hhdet_in_tes!I159/0.086*1000000/RES_hhdet_in_new!I159)</f>
        <v>1145.1186999215931</v>
      </c>
      <c r="J159" s="57">
        <f>IF(RES_hhdet_in_tes!J159=0,0,RES_hhdet_in_tes!J159/0.086*1000000/RES_hhdet_in_new!J159)</f>
        <v>1125.9881985107413</v>
      </c>
      <c r="K159" s="57">
        <f>IF(RES_hhdet_in_tes!K159=0,0,RES_hhdet_in_tes!K159/0.086*1000000/RES_hhdet_in_new!K159)</f>
        <v>1147.6014594269716</v>
      </c>
      <c r="L159" s="57">
        <f>IF(RES_hhdet_in_tes!L159=0,0,RES_hhdet_in_tes!L159/0.086*1000000/RES_hhdet_in_new!L159)</f>
        <v>1201.8380028601885</v>
      </c>
      <c r="M159" s="57">
        <f>IF(RES_hhdet_in_tes!M159=0,0,RES_hhdet_in_tes!M159/0.086*1000000/RES_hhdet_in_new!M159)</f>
        <v>1204.4938752400662</v>
      </c>
      <c r="N159" s="57">
        <f>IF(RES_hhdet_in_tes!N159=0,0,RES_hhdet_in_tes!N159/0.086*1000000/RES_hhdet_in_new!N159)</f>
        <v>1145.3802374091649</v>
      </c>
      <c r="O159" s="57">
        <f>IF(RES_hhdet_in_tes!O159=0,0,RES_hhdet_in_tes!O159/0.086*1000000/RES_hhdet_in_new!O159)</f>
        <v>1042.6884442126195</v>
      </c>
      <c r="P159" s="57">
        <f>IF(RES_hhdet_in_tes!P159=0,0,RES_hhdet_in_tes!P159/0.086*1000000/RES_hhdet_in_new!P159)</f>
        <v>999.34706910418686</v>
      </c>
      <c r="Q159" s="57">
        <f>IF(RES_hhdet_in_tes!Q159=0,0,RES_hhdet_in_tes!Q159/0.086*1000000/RES_hhdet_in_new!Q159)</f>
        <v>1054.7682420796407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136">SUM(C162,C164,C166,C175)</f>
        <v>11691.211513479651</v>
      </c>
      <c r="D161" s="168">
        <f t="shared" ref="D161" si="137">SUM(D162,D164,D166,D175)</f>
        <v>12105.407280466727</v>
      </c>
      <c r="E161" s="168">
        <f t="shared" ref="E161" si="138">SUM(E162,E164,E166,E175)</f>
        <v>12651.341322188064</v>
      </c>
      <c r="F161" s="168">
        <f t="shared" ref="F161" si="139">SUM(F162,F164,F166,F175)</f>
        <v>12021.28895929656</v>
      </c>
      <c r="G161" s="168">
        <f t="shared" ref="G161" si="140">SUM(G162,G164,G166,G175)</f>
        <v>11302.0975373363</v>
      </c>
      <c r="H161" s="168">
        <f t="shared" ref="H161" si="141">SUM(H162,H164,H166,H175)</f>
        <v>11981.883584807681</v>
      </c>
      <c r="I161" s="168">
        <f t="shared" ref="I161" si="142">SUM(I162,I164,I166,I175)</f>
        <v>13190.554583105974</v>
      </c>
      <c r="J161" s="168">
        <f t="shared" ref="J161" si="143">SUM(J162,J164,J166,J175)</f>
        <v>13348.710094190392</v>
      </c>
      <c r="K161" s="168">
        <f t="shared" ref="K161" si="144">SUM(K162,K164,K166,K175)</f>
        <v>0</v>
      </c>
      <c r="L161" s="168">
        <f t="shared" ref="L161" si="145">SUM(L162,L164,L166,L175)</f>
        <v>13148.759265683117</v>
      </c>
      <c r="M161" s="168">
        <f t="shared" ref="M161" si="146">SUM(M162,M164,M166,M175)</f>
        <v>0</v>
      </c>
      <c r="N161" s="168">
        <f t="shared" ref="N161" si="147">SUM(N162,N164,N166,N175)</f>
        <v>0</v>
      </c>
      <c r="O161" s="168">
        <f t="shared" ref="O161" si="148">SUM(O162,O164,O166,O175)</f>
        <v>0</v>
      </c>
      <c r="P161" s="168">
        <f t="shared" ref="P161" si="149">SUM(P162,P164,P166,P175)</f>
        <v>0</v>
      </c>
      <c r="Q161" s="168">
        <f t="shared" ref="Q161" si="150">SUM(Q162,Q164,Q166,Q175)</f>
        <v>0</v>
      </c>
    </row>
    <row r="162" spans="1:17" ht="12.95" customHeight="1" x14ac:dyDescent="0.25">
      <c r="A162" s="158" t="s">
        <v>65</v>
      </c>
      <c r="B162" s="157"/>
      <c r="C162" s="157">
        <f t="shared" ref="C162:Q162" si="151">C163</f>
        <v>4122.1645936950645</v>
      </c>
      <c r="D162" s="157">
        <f t="shared" si="151"/>
        <v>4536.0816303329766</v>
      </c>
      <c r="E162" s="157">
        <f t="shared" si="151"/>
        <v>5018.4724770348384</v>
      </c>
      <c r="F162" s="157">
        <f t="shared" si="151"/>
        <v>4484.0966326844818</v>
      </c>
      <c r="G162" s="157">
        <f t="shared" si="151"/>
        <v>3804.4743986935009</v>
      </c>
      <c r="H162" s="157">
        <f t="shared" si="151"/>
        <v>4453.7657328726655</v>
      </c>
      <c r="I162" s="157">
        <f t="shared" si="151"/>
        <v>5260.6039036838229</v>
      </c>
      <c r="J162" s="157">
        <f t="shared" si="151"/>
        <v>4423.5654606944072</v>
      </c>
      <c r="K162" s="157">
        <f t="shared" si="151"/>
        <v>0</v>
      </c>
      <c r="L162" s="157">
        <f t="shared" si="151"/>
        <v>4011.6442055152093</v>
      </c>
      <c r="M162" s="157">
        <f t="shared" si="151"/>
        <v>0</v>
      </c>
      <c r="N162" s="157">
        <f t="shared" si="151"/>
        <v>0</v>
      </c>
      <c r="O162" s="157">
        <f t="shared" si="151"/>
        <v>0</v>
      </c>
      <c r="P162" s="157">
        <f t="shared" si="151"/>
        <v>0</v>
      </c>
      <c r="Q162" s="157">
        <f t="shared" si="151"/>
        <v>0</v>
      </c>
    </row>
    <row r="163" spans="1:17" ht="12" customHeight="1" x14ac:dyDescent="0.25">
      <c r="A163" s="23" t="s">
        <v>60</v>
      </c>
      <c r="B163" s="57"/>
      <c r="C163" s="57">
        <f>IF(RES_hhdet_in_tes!C163=0,0,RES_hhdet_in_tes!C163/0.086*1000000/RES_hhdet_in_new!C163)</f>
        <v>4122.1645936950645</v>
      </c>
      <c r="D163" s="57">
        <f>IF(RES_hhdet_in_tes!D163=0,0,RES_hhdet_in_tes!D163/0.086*1000000/RES_hhdet_in_new!D163)</f>
        <v>4536.0816303329766</v>
      </c>
      <c r="E163" s="57">
        <f>IF(RES_hhdet_in_tes!E163=0,0,RES_hhdet_in_tes!E163/0.086*1000000/RES_hhdet_in_new!E163)</f>
        <v>5018.4724770348384</v>
      </c>
      <c r="F163" s="57">
        <f>IF(RES_hhdet_in_tes!F163=0,0,RES_hhdet_in_tes!F163/0.086*1000000/RES_hhdet_in_new!F163)</f>
        <v>4484.0966326844818</v>
      </c>
      <c r="G163" s="57">
        <f>IF(RES_hhdet_in_tes!G163=0,0,RES_hhdet_in_tes!G163/0.086*1000000/RES_hhdet_in_new!G163)</f>
        <v>3804.4743986935009</v>
      </c>
      <c r="H163" s="57">
        <f>IF(RES_hhdet_in_tes!H163=0,0,RES_hhdet_in_tes!H163/0.086*1000000/RES_hhdet_in_new!H163)</f>
        <v>4453.7657328726655</v>
      </c>
      <c r="I163" s="57">
        <f>IF(RES_hhdet_in_tes!I163=0,0,RES_hhdet_in_tes!I163/0.086*1000000/RES_hhdet_in_new!I163)</f>
        <v>5260.6039036838229</v>
      </c>
      <c r="J163" s="57">
        <f>IF(RES_hhdet_in_tes!J163=0,0,RES_hhdet_in_tes!J163/0.086*1000000/RES_hhdet_in_new!J163)</f>
        <v>4423.5654606944072</v>
      </c>
      <c r="K163" s="57">
        <f>IF(RES_hhdet_in_tes!K163=0,0,RES_hhdet_in_tes!K163/0.086*1000000/RES_hhdet_in_new!K163)</f>
        <v>0</v>
      </c>
      <c r="L163" s="57">
        <f>IF(RES_hhdet_in_tes!L163=0,0,RES_hhdet_in_tes!L163/0.086*1000000/RES_hhdet_in_new!L163)</f>
        <v>4011.6442055152093</v>
      </c>
      <c r="M163" s="57">
        <f>IF(RES_hhdet_in_tes!M163=0,0,RES_hhdet_in_tes!M163/0.086*1000000/RES_hhdet_in_new!M163)</f>
        <v>0</v>
      </c>
      <c r="N163" s="57">
        <f>IF(RES_hhdet_in_tes!N163=0,0,RES_hhdet_in_tes!N163/0.086*1000000/RES_hhdet_in_new!N163)</f>
        <v>0</v>
      </c>
      <c r="O163" s="57">
        <f>IF(RES_hhdet_in_tes!O163=0,0,RES_hhdet_in_tes!O163/0.086*1000000/RES_hhdet_in_new!O163)</f>
        <v>0</v>
      </c>
      <c r="P163" s="57">
        <f>IF(RES_hhdet_in_tes!P163=0,0,RES_hhdet_in_tes!P163/0.086*1000000/RES_hhdet_in_new!P163)</f>
        <v>0</v>
      </c>
      <c r="Q163" s="57">
        <f>IF(RES_hhdet_in_tes!Q163=0,0,RES_hhdet_in_tes!Q163/0.086*1000000/RES_hhdet_in_new!Q163)</f>
        <v>0</v>
      </c>
    </row>
    <row r="164" spans="1:17" ht="12.95" customHeight="1" x14ac:dyDescent="0.25">
      <c r="A164" s="158" t="s">
        <v>112</v>
      </c>
      <c r="B164" s="157"/>
      <c r="C164" s="157">
        <f t="shared" ref="C164:Q164" si="152">C165</f>
        <v>4437.117285403102</v>
      </c>
      <c r="D164" s="157">
        <f t="shared" si="152"/>
        <v>4358.68882804652</v>
      </c>
      <c r="E164" s="157">
        <f t="shared" si="152"/>
        <v>4270.939226879711</v>
      </c>
      <c r="F164" s="157">
        <f t="shared" si="152"/>
        <v>4214.7312428964533</v>
      </c>
      <c r="G164" s="157">
        <f t="shared" si="152"/>
        <v>4222.3682617859786</v>
      </c>
      <c r="H164" s="157">
        <f t="shared" si="152"/>
        <v>4262.6011999843222</v>
      </c>
      <c r="I164" s="157">
        <f t="shared" si="152"/>
        <v>4499.7821083047866</v>
      </c>
      <c r="J164" s="157">
        <f t="shared" si="152"/>
        <v>5499.5260214648506</v>
      </c>
      <c r="K164" s="157">
        <f t="shared" si="152"/>
        <v>0</v>
      </c>
      <c r="L164" s="157">
        <f t="shared" si="152"/>
        <v>5701.719423380936</v>
      </c>
      <c r="M164" s="157">
        <f t="shared" si="152"/>
        <v>0</v>
      </c>
      <c r="N164" s="157">
        <f t="shared" si="152"/>
        <v>0</v>
      </c>
      <c r="O164" s="157">
        <f t="shared" si="152"/>
        <v>0</v>
      </c>
      <c r="P164" s="157">
        <f t="shared" si="152"/>
        <v>0</v>
      </c>
      <c r="Q164" s="157">
        <f t="shared" si="152"/>
        <v>0</v>
      </c>
    </row>
    <row r="165" spans="1:17" ht="12" customHeight="1" x14ac:dyDescent="0.25">
      <c r="A165" s="23" t="s">
        <v>60</v>
      </c>
      <c r="B165" s="156"/>
      <c r="C165" s="156">
        <f>IF(RES_hhdet_in_tes!C165=0,0,RES_hhdet_in_tes!C165/0.086*1000000/RES_hhdet_in_new!C165)</f>
        <v>4437.117285403102</v>
      </c>
      <c r="D165" s="156">
        <f>IF(RES_hhdet_in_tes!D165=0,0,RES_hhdet_in_tes!D165/0.086*1000000/RES_hhdet_in_new!D165)</f>
        <v>4358.68882804652</v>
      </c>
      <c r="E165" s="156">
        <f>IF(RES_hhdet_in_tes!E165=0,0,RES_hhdet_in_tes!E165/0.086*1000000/RES_hhdet_in_new!E165)</f>
        <v>4270.939226879711</v>
      </c>
      <c r="F165" s="156">
        <f>IF(RES_hhdet_in_tes!F165=0,0,RES_hhdet_in_tes!F165/0.086*1000000/RES_hhdet_in_new!F165)</f>
        <v>4214.7312428964533</v>
      </c>
      <c r="G165" s="156">
        <f>IF(RES_hhdet_in_tes!G165=0,0,RES_hhdet_in_tes!G165/0.086*1000000/RES_hhdet_in_new!G165)</f>
        <v>4222.3682617859786</v>
      </c>
      <c r="H165" s="156">
        <f>IF(RES_hhdet_in_tes!H165=0,0,RES_hhdet_in_tes!H165/0.086*1000000/RES_hhdet_in_new!H165)</f>
        <v>4262.6011999843222</v>
      </c>
      <c r="I165" s="156">
        <f>IF(RES_hhdet_in_tes!I165=0,0,RES_hhdet_in_tes!I165/0.086*1000000/RES_hhdet_in_new!I165)</f>
        <v>4499.7821083047866</v>
      </c>
      <c r="J165" s="156">
        <f>IF(RES_hhdet_in_tes!J165=0,0,RES_hhdet_in_tes!J165/0.086*1000000/RES_hhdet_in_new!J165)</f>
        <v>5499.5260214648506</v>
      </c>
      <c r="K165" s="156">
        <f>IF(RES_hhdet_in_tes!K165=0,0,RES_hhdet_in_tes!K165/0.086*1000000/RES_hhdet_in_new!K165)</f>
        <v>0</v>
      </c>
      <c r="L165" s="156">
        <f>IF(RES_hhdet_in_tes!L165=0,0,RES_hhdet_in_tes!L165/0.086*1000000/RES_hhdet_in_new!L165)</f>
        <v>5701.719423380936</v>
      </c>
      <c r="M165" s="156">
        <f>IF(RES_hhdet_in_tes!M165=0,0,RES_hhdet_in_tes!M165/0.086*1000000/RES_hhdet_in_new!M165)</f>
        <v>0</v>
      </c>
      <c r="N165" s="156">
        <f>IF(RES_hhdet_in_tes!N165=0,0,RES_hhdet_in_tes!N165/0.086*1000000/RES_hhdet_in_new!N165)</f>
        <v>0</v>
      </c>
      <c r="O165" s="156">
        <f>IF(RES_hhdet_in_tes!O165=0,0,RES_hhdet_in_tes!O165/0.086*1000000/RES_hhdet_in_new!O165)</f>
        <v>0</v>
      </c>
      <c r="P165" s="156">
        <f>IF(RES_hhdet_in_tes!P165=0,0,RES_hhdet_in_tes!P165/0.086*1000000/RES_hhdet_in_new!P165)</f>
        <v>0</v>
      </c>
      <c r="Q165" s="156">
        <f>IF(RES_hhdet_in_tes!Q165=0,0,RES_hhdet_in_tes!Q165/0.086*1000000/RES_hhdet_in_new!Q165)</f>
        <v>0</v>
      </c>
    </row>
    <row r="166" spans="1:17" ht="12" customHeight="1" x14ac:dyDescent="0.25">
      <c r="A166" s="158" t="s">
        <v>63</v>
      </c>
      <c r="B166" s="157"/>
      <c r="C166" s="157">
        <f>IF(SUM(RES_hhdet_in_tes!C167:C168,RES_hhdet_in_tes!C171:C172)=0,0,SUM(RES_hhdet_in_tes!C167:C168,RES_hhdet_in_tes!C171:C172)/0.086*1000000/SUM(RES_hhdet_in_new!C167:C168,RES_hhdet_in_new!C171:C172))</f>
        <v>2318.9117206307815</v>
      </c>
      <c r="D166" s="157">
        <f>IF(SUM(RES_hhdet_in_tes!D167:D168,RES_hhdet_in_tes!D171:D172)=0,0,SUM(RES_hhdet_in_tes!D167:D168,RES_hhdet_in_tes!D171:D172)/0.086*1000000/SUM(RES_hhdet_in_new!D167:D168,RES_hhdet_in_new!D171:D172))</f>
        <v>2389.5987895622729</v>
      </c>
      <c r="E166" s="157">
        <f>IF(SUM(RES_hhdet_in_tes!E167:E168,RES_hhdet_in_tes!E171:E172)=0,0,SUM(RES_hhdet_in_tes!E167:E168,RES_hhdet_in_tes!E171:E172)/0.086*1000000/SUM(RES_hhdet_in_new!E167:E168,RES_hhdet_in_new!E171:E172))</f>
        <v>2394.7826691702135</v>
      </c>
      <c r="F166" s="157">
        <f>IF(SUM(RES_hhdet_in_tes!F167:F168,RES_hhdet_in_tes!F171:F172)=0,0,SUM(RES_hhdet_in_tes!F167:F168,RES_hhdet_in_tes!F171:F172)/0.086*1000000/SUM(RES_hhdet_in_new!F167:F168,RES_hhdet_in_new!F171:F172))</f>
        <v>2343.8837303879932</v>
      </c>
      <c r="G166" s="157">
        <f>IF(SUM(RES_hhdet_in_tes!G167:G168,RES_hhdet_in_tes!G171:G172)=0,0,SUM(RES_hhdet_in_tes!G167:G168,RES_hhdet_in_tes!G171:G172)/0.086*1000000/SUM(RES_hhdet_in_new!G167:G168,RES_hhdet_in_new!G171:G172))</f>
        <v>2326.471697580319</v>
      </c>
      <c r="H166" s="157">
        <f>IF(SUM(RES_hhdet_in_tes!H167:H168,RES_hhdet_in_tes!H171:H172)=0,0,SUM(RES_hhdet_in_tes!H167:H168,RES_hhdet_in_tes!H171:H172)/0.086*1000000/SUM(RES_hhdet_in_new!H167:H168,RES_hhdet_in_new!H171:H172))</f>
        <v>2214.2920443488615</v>
      </c>
      <c r="I166" s="157">
        <f>IF(SUM(RES_hhdet_in_tes!I167:I168,RES_hhdet_in_tes!I171:I172)=0,0,SUM(RES_hhdet_in_tes!I167:I168,RES_hhdet_in_tes!I171:I172)/0.086*1000000/SUM(RES_hhdet_in_new!I167:I168,RES_hhdet_in_new!I171:I172))</f>
        <v>2285.1463574268905</v>
      </c>
      <c r="J166" s="157">
        <f>IF(SUM(RES_hhdet_in_tes!J167:J168,RES_hhdet_in_tes!J171:J172)=0,0,SUM(RES_hhdet_in_tes!J167:J168,RES_hhdet_in_tes!J171:J172)/0.086*1000000/SUM(RES_hhdet_in_new!J167:J168,RES_hhdet_in_new!J171:J172))</f>
        <v>2299.9662711488945</v>
      </c>
      <c r="K166" s="157">
        <f>IF(SUM(RES_hhdet_in_tes!K167:K168,RES_hhdet_in_tes!K171:K172)=0,0,SUM(RES_hhdet_in_tes!K167:K168,RES_hhdet_in_tes!K171:K172)/0.086*1000000/SUM(RES_hhdet_in_new!K167:K168,RES_hhdet_in_new!K171:K172))</f>
        <v>0</v>
      </c>
      <c r="L166" s="157">
        <f>IF(SUM(RES_hhdet_in_tes!L167:L168,RES_hhdet_in_tes!L171:L172)=0,0,SUM(RES_hhdet_in_tes!L167:L168,RES_hhdet_in_tes!L171:L172)/0.086*1000000/SUM(RES_hhdet_in_new!L167:L168,RES_hhdet_in_new!L171:L172))</f>
        <v>2233.9193819248408</v>
      </c>
      <c r="M166" s="157">
        <f>IF(SUM(RES_hhdet_in_tes!M167:M168,RES_hhdet_in_tes!M171:M172)=0,0,SUM(RES_hhdet_in_tes!M167:M168,RES_hhdet_in_tes!M171:M172)/0.086*1000000/SUM(RES_hhdet_in_new!M167:M168,RES_hhdet_in_new!M171:M172))</f>
        <v>0</v>
      </c>
      <c r="N166" s="157">
        <f>IF(SUM(RES_hhdet_in_tes!N167:N168,RES_hhdet_in_tes!N171:N172)=0,0,SUM(RES_hhdet_in_tes!N167:N168,RES_hhdet_in_tes!N171:N172)/0.086*1000000/SUM(RES_hhdet_in_new!N167:N168,RES_hhdet_in_new!N171:N172))</f>
        <v>0</v>
      </c>
      <c r="O166" s="157">
        <f>IF(SUM(RES_hhdet_in_tes!O167:O168,RES_hhdet_in_tes!O171:O172)=0,0,SUM(RES_hhdet_in_tes!O167:O168,RES_hhdet_in_tes!O171:O172)/0.086*1000000/SUM(RES_hhdet_in_new!O167:O168,RES_hhdet_in_new!O171:O172))</f>
        <v>0</v>
      </c>
      <c r="P166" s="157">
        <f>IF(SUM(RES_hhdet_in_tes!P167:P168,RES_hhdet_in_tes!P171:P172)=0,0,SUM(RES_hhdet_in_tes!P167:P168,RES_hhdet_in_tes!P171:P172)/0.086*1000000/SUM(RES_hhdet_in_new!P167:P168,RES_hhdet_in_new!P171:P172))</f>
        <v>0</v>
      </c>
      <c r="Q166" s="157">
        <f>IF(SUM(RES_hhdet_in_tes!Q167:Q168,RES_hhdet_in_tes!Q171:Q172)=0,0,SUM(RES_hhdet_in_tes!Q167:Q168,RES_hhdet_in_tes!Q171:Q172)/0.086*1000000/SUM(RES_hhdet_in_new!Q167:Q168,RES_hhdet_in_new!Q171:Q172))</f>
        <v>0</v>
      </c>
    </row>
    <row r="167" spans="1:17" ht="12" customHeight="1" x14ac:dyDescent="0.25">
      <c r="A167" s="167" t="s">
        <v>144</v>
      </c>
      <c r="B167" s="132"/>
      <c r="C167" s="132">
        <f>IF(RES_hhdet_in_tes!C167=0,0,RES_hhdet_in_tes!C167/0.086*1000000/RES_hhdet_in_new!C167)</f>
        <v>0</v>
      </c>
      <c r="D167" s="132">
        <f>IF(RES_hhdet_in_tes!D167=0,0,RES_hhdet_in_tes!D167/0.086*1000000/RES_hhdet_in_new!D167)</f>
        <v>0</v>
      </c>
      <c r="E167" s="132">
        <f>IF(RES_hhdet_in_tes!E167=0,0,RES_hhdet_in_tes!E167/0.086*1000000/RES_hhdet_in_new!E167)</f>
        <v>0</v>
      </c>
      <c r="F167" s="132">
        <f>IF(RES_hhdet_in_tes!F167=0,0,RES_hhdet_in_tes!F167/0.086*1000000/RES_hhdet_in_new!F167)</f>
        <v>0</v>
      </c>
      <c r="G167" s="132">
        <f>IF(RES_hhdet_in_tes!G167=0,0,RES_hhdet_in_tes!G167/0.086*1000000/RES_hhdet_in_new!G167)</f>
        <v>0</v>
      </c>
      <c r="H167" s="132">
        <f>IF(RES_hhdet_in_tes!H167=0,0,RES_hhdet_in_tes!H167/0.086*1000000/RES_hhdet_in_new!H167)</f>
        <v>0</v>
      </c>
      <c r="I167" s="132">
        <f>IF(RES_hhdet_in_tes!I167=0,0,RES_hhdet_in_tes!I167/0.086*1000000/RES_hhdet_in_new!I167)</f>
        <v>0</v>
      </c>
      <c r="J167" s="132">
        <f>IF(RES_hhdet_in_tes!J167=0,0,RES_hhdet_in_tes!J167/0.086*1000000/RES_hhdet_in_new!J167)</f>
        <v>0</v>
      </c>
      <c r="K167" s="132">
        <f>IF(RES_hhdet_in_tes!K167=0,0,RES_hhdet_in_tes!K167/0.086*1000000/RES_hhdet_in_new!K167)</f>
        <v>0</v>
      </c>
      <c r="L167" s="132">
        <f>IF(RES_hhdet_in_tes!L167=0,0,RES_hhdet_in_tes!L167/0.086*1000000/RES_hhdet_in_new!L167)</f>
        <v>0</v>
      </c>
      <c r="M167" s="132">
        <f>IF(RES_hhdet_in_tes!M167=0,0,RES_hhdet_in_tes!M167/0.086*1000000/RES_hhdet_in_new!M167)</f>
        <v>0</v>
      </c>
      <c r="N167" s="132">
        <f>IF(RES_hhdet_in_tes!N167=0,0,RES_hhdet_in_tes!N167/0.086*1000000/RES_hhdet_in_new!N167)</f>
        <v>0</v>
      </c>
      <c r="O167" s="132">
        <f>IF(RES_hhdet_in_tes!O167=0,0,RES_hhdet_in_tes!O167/0.086*1000000/RES_hhdet_in_new!O167)</f>
        <v>0</v>
      </c>
      <c r="P167" s="132">
        <f>IF(RES_hhdet_in_tes!P167=0,0,RES_hhdet_in_tes!P167/0.086*1000000/RES_hhdet_in_new!P167)</f>
        <v>0</v>
      </c>
      <c r="Q167" s="132">
        <f>IF(RES_hhdet_in_tes!Q167=0,0,RES_hhdet_in_tes!Q167/0.086*1000000/RES_hhdet_in_new!Q167)</f>
        <v>0</v>
      </c>
    </row>
    <row r="168" spans="1:17" ht="12" customHeight="1" x14ac:dyDescent="0.25">
      <c r="A168" s="167" t="s">
        <v>143</v>
      </c>
      <c r="B168" s="132"/>
      <c r="C168" s="132">
        <f>IF(RES_hhdet_in_tes!C168=0,0,RES_hhdet_in_tes!C168/0.086*1000000/RES_hhdet_in_new!C168)</f>
        <v>0</v>
      </c>
      <c r="D168" s="132">
        <f>IF(RES_hhdet_in_tes!D168=0,0,RES_hhdet_in_tes!D168/0.086*1000000/RES_hhdet_in_new!D168)</f>
        <v>0</v>
      </c>
      <c r="E168" s="132">
        <f>IF(RES_hhdet_in_tes!E168=0,0,RES_hhdet_in_tes!E168/0.086*1000000/RES_hhdet_in_new!E168)</f>
        <v>0</v>
      </c>
      <c r="F168" s="132">
        <f>IF(RES_hhdet_in_tes!F168=0,0,RES_hhdet_in_tes!F168/0.086*1000000/RES_hhdet_in_new!F168)</f>
        <v>0</v>
      </c>
      <c r="G168" s="132">
        <f>IF(RES_hhdet_in_tes!G168=0,0,RES_hhdet_in_tes!G168/0.086*1000000/RES_hhdet_in_new!G168)</f>
        <v>0</v>
      </c>
      <c r="H168" s="132">
        <f>IF(RES_hhdet_in_tes!H168=0,0,RES_hhdet_in_tes!H168/0.086*1000000/RES_hhdet_in_new!H168)</f>
        <v>0</v>
      </c>
      <c r="I168" s="132">
        <f>IF(RES_hhdet_in_tes!I168=0,0,RES_hhdet_in_tes!I168/0.086*1000000/RES_hhdet_in_new!I168)</f>
        <v>0</v>
      </c>
      <c r="J168" s="132">
        <f>IF(RES_hhdet_in_tes!J168=0,0,RES_hhdet_in_tes!J168/0.086*1000000/RES_hhdet_in_new!J168)</f>
        <v>0</v>
      </c>
      <c r="K168" s="132">
        <f>IF(RES_hhdet_in_tes!K168=0,0,RES_hhdet_in_tes!K168/0.086*1000000/RES_hhdet_in_new!K168)</f>
        <v>0</v>
      </c>
      <c r="L168" s="132">
        <f>IF(RES_hhdet_in_tes!L168=0,0,RES_hhdet_in_tes!L168/0.086*1000000/RES_hhdet_in_new!L168)</f>
        <v>0</v>
      </c>
      <c r="M168" s="132">
        <f>IF(RES_hhdet_in_tes!M168=0,0,RES_hhdet_in_tes!M168/0.086*1000000/RES_hhdet_in_new!M168)</f>
        <v>0</v>
      </c>
      <c r="N168" s="132">
        <f>IF(RES_hhdet_in_tes!N168=0,0,RES_hhdet_in_tes!N168/0.086*1000000/RES_hhdet_in_new!N168)</f>
        <v>0</v>
      </c>
      <c r="O168" s="132">
        <f>IF(RES_hhdet_in_tes!O168=0,0,RES_hhdet_in_tes!O168/0.086*1000000/RES_hhdet_in_new!O168)</f>
        <v>0</v>
      </c>
      <c r="P168" s="132">
        <f>IF(RES_hhdet_in_tes!P168=0,0,RES_hhdet_in_tes!P168/0.086*1000000/RES_hhdet_in_new!P168)</f>
        <v>0</v>
      </c>
      <c r="Q168" s="132">
        <f>IF(RES_hhdet_in_tes!Q168=0,0,RES_hhdet_in_tes!Q168/0.086*1000000/RES_hhdet_in_new!Q168)</f>
        <v>0</v>
      </c>
    </row>
    <row r="169" spans="1:17" ht="12" customHeight="1" x14ac:dyDescent="0.25">
      <c r="A169" s="166" t="s">
        <v>57</v>
      </c>
      <c r="B169" s="165"/>
      <c r="C169" s="165">
        <f>IF(RES_hhdet_in_tes!C169=0,0,RES_hhdet_in_tes!C169/0.086*1000000/RES_hhdet_in_new!C168)</f>
        <v>0</v>
      </c>
      <c r="D169" s="165">
        <f>IF(RES_hhdet_in_tes!D169=0,0,RES_hhdet_in_tes!D169/0.086*1000000/RES_hhdet_in_new!D168)</f>
        <v>0</v>
      </c>
      <c r="E169" s="165">
        <f>IF(RES_hhdet_in_tes!E169=0,0,RES_hhdet_in_tes!E169/0.086*1000000/RES_hhdet_in_new!E168)</f>
        <v>0</v>
      </c>
      <c r="F169" s="165">
        <f>IF(RES_hhdet_in_tes!F169=0,0,RES_hhdet_in_tes!F169/0.086*1000000/RES_hhdet_in_new!F168)</f>
        <v>0</v>
      </c>
      <c r="G169" s="165">
        <f>IF(RES_hhdet_in_tes!G169=0,0,RES_hhdet_in_tes!G169/0.086*1000000/RES_hhdet_in_new!G168)</f>
        <v>0</v>
      </c>
      <c r="H169" s="165">
        <f>IF(RES_hhdet_in_tes!H169=0,0,RES_hhdet_in_tes!H169/0.086*1000000/RES_hhdet_in_new!H168)</f>
        <v>0</v>
      </c>
      <c r="I169" s="165">
        <f>IF(RES_hhdet_in_tes!I169=0,0,RES_hhdet_in_tes!I169/0.086*1000000/RES_hhdet_in_new!I168)</f>
        <v>0</v>
      </c>
      <c r="J169" s="165">
        <f>IF(RES_hhdet_in_tes!J169=0,0,RES_hhdet_in_tes!J169/0.086*1000000/RES_hhdet_in_new!J168)</f>
        <v>0</v>
      </c>
      <c r="K169" s="165">
        <f>IF(RES_hhdet_in_tes!K169=0,0,RES_hhdet_in_tes!K169/0.086*1000000/RES_hhdet_in_new!K168)</f>
        <v>0</v>
      </c>
      <c r="L169" s="165">
        <f>IF(RES_hhdet_in_tes!L169=0,0,RES_hhdet_in_tes!L169/0.086*1000000/RES_hhdet_in_new!L168)</f>
        <v>0</v>
      </c>
      <c r="M169" s="165">
        <f>IF(RES_hhdet_in_tes!M169=0,0,RES_hhdet_in_tes!M169/0.086*1000000/RES_hhdet_in_new!M168)</f>
        <v>0</v>
      </c>
      <c r="N169" s="165">
        <f>IF(RES_hhdet_in_tes!N169=0,0,RES_hhdet_in_tes!N169/0.086*1000000/RES_hhdet_in_new!N168)</f>
        <v>0</v>
      </c>
      <c r="O169" s="165">
        <f>IF(RES_hhdet_in_tes!O169=0,0,RES_hhdet_in_tes!O169/0.086*1000000/RES_hhdet_in_new!O168)</f>
        <v>0</v>
      </c>
      <c r="P169" s="165">
        <f>IF(RES_hhdet_in_tes!P169=0,0,RES_hhdet_in_tes!P169/0.086*1000000/RES_hhdet_in_new!P168)</f>
        <v>0</v>
      </c>
      <c r="Q169" s="165">
        <f>IF(RES_hhdet_in_tes!Q169=0,0,RES_hhdet_in_tes!Q169/0.086*1000000/RES_hhdet_in_new!Q168)</f>
        <v>0</v>
      </c>
    </row>
    <row r="170" spans="1:17" ht="12" customHeight="1" x14ac:dyDescent="0.25">
      <c r="A170" s="147" t="s">
        <v>59</v>
      </c>
      <c r="B170" s="164"/>
      <c r="C170" s="164">
        <f>IF(RES_hhdet_in_tes!C170=0,0,RES_hhdet_in_tes!C170/0.086*1000000/RES_hhdet_in_new!C168)</f>
        <v>0</v>
      </c>
      <c r="D170" s="164">
        <f>IF(RES_hhdet_in_tes!D170=0,0,RES_hhdet_in_tes!D170/0.086*1000000/RES_hhdet_in_new!D168)</f>
        <v>0</v>
      </c>
      <c r="E170" s="164">
        <f>IF(RES_hhdet_in_tes!E170=0,0,RES_hhdet_in_tes!E170/0.086*1000000/RES_hhdet_in_new!E168)</f>
        <v>0</v>
      </c>
      <c r="F170" s="164">
        <f>IF(RES_hhdet_in_tes!F170=0,0,RES_hhdet_in_tes!F170/0.086*1000000/RES_hhdet_in_new!F168)</f>
        <v>0</v>
      </c>
      <c r="G170" s="164">
        <f>IF(RES_hhdet_in_tes!G170=0,0,RES_hhdet_in_tes!G170/0.086*1000000/RES_hhdet_in_new!G168)</f>
        <v>0</v>
      </c>
      <c r="H170" s="164">
        <f>IF(RES_hhdet_in_tes!H170=0,0,RES_hhdet_in_tes!H170/0.086*1000000/RES_hhdet_in_new!H168)</f>
        <v>0</v>
      </c>
      <c r="I170" s="164">
        <f>IF(RES_hhdet_in_tes!I170=0,0,RES_hhdet_in_tes!I170/0.086*1000000/RES_hhdet_in_new!I168)</f>
        <v>0</v>
      </c>
      <c r="J170" s="164">
        <f>IF(RES_hhdet_in_tes!J170=0,0,RES_hhdet_in_tes!J170/0.086*1000000/RES_hhdet_in_new!J168)</f>
        <v>0</v>
      </c>
      <c r="K170" s="164">
        <f>IF(RES_hhdet_in_tes!K170=0,0,RES_hhdet_in_tes!K170/0.086*1000000/RES_hhdet_in_new!K168)</f>
        <v>0</v>
      </c>
      <c r="L170" s="164">
        <f>IF(RES_hhdet_in_tes!L170=0,0,RES_hhdet_in_tes!L170/0.086*1000000/RES_hhdet_in_new!L168)</f>
        <v>0</v>
      </c>
      <c r="M170" s="164">
        <f>IF(RES_hhdet_in_tes!M170=0,0,RES_hhdet_in_tes!M170/0.086*1000000/RES_hhdet_in_new!M168)</f>
        <v>0</v>
      </c>
      <c r="N170" s="164">
        <f>IF(RES_hhdet_in_tes!N170=0,0,RES_hhdet_in_tes!N170/0.086*1000000/RES_hhdet_in_new!N168)</f>
        <v>0</v>
      </c>
      <c r="O170" s="164">
        <f>IF(RES_hhdet_in_tes!O170=0,0,RES_hhdet_in_tes!O170/0.086*1000000/RES_hhdet_in_new!O168)</f>
        <v>0</v>
      </c>
      <c r="P170" s="164">
        <f>IF(RES_hhdet_in_tes!P170=0,0,RES_hhdet_in_tes!P170/0.086*1000000/RES_hhdet_in_new!P168)</f>
        <v>0</v>
      </c>
      <c r="Q170" s="164">
        <f>IF(RES_hhdet_in_tes!Q170=0,0,RES_hhdet_in_tes!Q170/0.086*1000000/RES_hhdet_in_new!Q168)</f>
        <v>0</v>
      </c>
    </row>
    <row r="171" spans="1:17" ht="12" customHeight="1" x14ac:dyDescent="0.25">
      <c r="A171" s="163" t="s">
        <v>142</v>
      </c>
      <c r="B171" s="162"/>
      <c r="C171" s="162">
        <f>IF(RES_hhdet_in_tes!C171=0,0,RES_hhdet_in_tes!C171/0.086*1000000/RES_hhdet_in_new!C171)</f>
        <v>2349.6791300040472</v>
      </c>
      <c r="D171" s="162">
        <f>IF(RES_hhdet_in_tes!D171=0,0,RES_hhdet_in_tes!D171/0.086*1000000/RES_hhdet_in_new!D171)</f>
        <v>2485.3127735760904</v>
      </c>
      <c r="E171" s="162">
        <f>IF(RES_hhdet_in_tes!E171=0,0,RES_hhdet_in_tes!E171/0.086*1000000/RES_hhdet_in_new!E171)</f>
        <v>2558.3164525143056</v>
      </c>
      <c r="F171" s="162">
        <f>IF(RES_hhdet_in_tes!F171=0,0,RES_hhdet_in_tes!F171/0.086*1000000/RES_hhdet_in_new!F171)</f>
        <v>0</v>
      </c>
      <c r="G171" s="162">
        <f>IF(RES_hhdet_in_tes!G171=0,0,RES_hhdet_in_tes!G171/0.086*1000000/RES_hhdet_in_new!G171)</f>
        <v>2449.8470889609644</v>
      </c>
      <c r="H171" s="162">
        <f>IF(RES_hhdet_in_tes!H171=0,0,RES_hhdet_in_tes!H171/0.086*1000000/RES_hhdet_in_new!H171)</f>
        <v>0</v>
      </c>
      <c r="I171" s="162">
        <f>IF(RES_hhdet_in_tes!I171=0,0,RES_hhdet_in_tes!I171/0.086*1000000/RES_hhdet_in_new!I171)</f>
        <v>0</v>
      </c>
      <c r="J171" s="162">
        <f>IF(RES_hhdet_in_tes!J171=0,0,RES_hhdet_in_tes!J171/0.086*1000000/RES_hhdet_in_new!J171)</f>
        <v>2962.3728906960823</v>
      </c>
      <c r="K171" s="162">
        <f>IF(RES_hhdet_in_tes!K171=0,0,RES_hhdet_in_tes!K171/0.086*1000000/RES_hhdet_in_new!K171)</f>
        <v>0</v>
      </c>
      <c r="L171" s="162">
        <f>IF(RES_hhdet_in_tes!L171=0,0,RES_hhdet_in_tes!L171/0.086*1000000/RES_hhdet_in_new!L171)</f>
        <v>0</v>
      </c>
      <c r="M171" s="162">
        <f>IF(RES_hhdet_in_tes!M171=0,0,RES_hhdet_in_tes!M171/0.086*1000000/RES_hhdet_in_new!M171)</f>
        <v>0</v>
      </c>
      <c r="N171" s="162">
        <f>IF(RES_hhdet_in_tes!N171=0,0,RES_hhdet_in_tes!N171/0.086*1000000/RES_hhdet_in_new!N171)</f>
        <v>0</v>
      </c>
      <c r="O171" s="162">
        <f>IF(RES_hhdet_in_tes!O171=0,0,RES_hhdet_in_tes!O171/0.086*1000000/RES_hhdet_in_new!O171)</f>
        <v>0</v>
      </c>
      <c r="P171" s="162">
        <f>IF(RES_hhdet_in_tes!P171=0,0,RES_hhdet_in_tes!P171/0.086*1000000/RES_hhdet_in_new!P171)</f>
        <v>0</v>
      </c>
      <c r="Q171" s="162">
        <f>IF(RES_hhdet_in_tes!Q171=0,0,RES_hhdet_in_tes!Q171/0.086*1000000/RES_hhdet_in_new!Q171)</f>
        <v>0</v>
      </c>
    </row>
    <row r="172" spans="1:17" ht="12" customHeight="1" x14ac:dyDescent="0.25">
      <c r="A172" s="161" t="s">
        <v>141</v>
      </c>
      <c r="B172" s="160"/>
      <c r="C172" s="160">
        <f>IF(RES_hhdet_in_tes!C172=0,0,RES_hhdet_in_tes!C172/0.086*1000000/RES_hhdet_in_new!C172)</f>
        <v>2310.284579929441</v>
      </c>
      <c r="D172" s="160">
        <f>IF(RES_hhdet_in_tes!D172=0,0,RES_hhdet_in_tes!D172/0.086*1000000/RES_hhdet_in_new!D172)</f>
        <v>2385.0954150989328</v>
      </c>
      <c r="E172" s="160">
        <f>IF(RES_hhdet_in_tes!E172=0,0,RES_hhdet_in_tes!E172/0.086*1000000/RES_hhdet_in_new!E172)</f>
        <v>2391.6323664207603</v>
      </c>
      <c r="F172" s="160">
        <f>IF(RES_hhdet_in_tes!F172=0,0,RES_hhdet_in_tes!F172/0.086*1000000/RES_hhdet_in_new!F172)</f>
        <v>2343.8837303879932</v>
      </c>
      <c r="G172" s="160">
        <f>IF(RES_hhdet_in_tes!G172=0,0,RES_hhdet_in_tes!G172/0.086*1000000/RES_hhdet_in_new!G172)</f>
        <v>2325.7055165365286</v>
      </c>
      <c r="H172" s="160">
        <f>IF(RES_hhdet_in_tes!H172=0,0,RES_hhdet_in_tes!H172/0.086*1000000/RES_hhdet_in_new!H172)</f>
        <v>2214.2920443488615</v>
      </c>
      <c r="I172" s="160">
        <f>IF(RES_hhdet_in_tes!I172=0,0,RES_hhdet_in_tes!I172/0.086*1000000/RES_hhdet_in_new!I172)</f>
        <v>2285.1463574268905</v>
      </c>
      <c r="J172" s="160">
        <f>IF(RES_hhdet_in_tes!J172=0,0,RES_hhdet_in_tes!J172/0.086*1000000/RES_hhdet_in_new!J172)</f>
        <v>2260.3751403007877</v>
      </c>
      <c r="K172" s="160">
        <f>IF(RES_hhdet_in_tes!K172=0,0,RES_hhdet_in_tes!K172/0.086*1000000/RES_hhdet_in_new!K172)</f>
        <v>0</v>
      </c>
      <c r="L172" s="160">
        <f>IF(RES_hhdet_in_tes!L172=0,0,RES_hhdet_in_tes!L172/0.086*1000000/RES_hhdet_in_new!L172)</f>
        <v>2233.9193819248408</v>
      </c>
      <c r="M172" s="160">
        <f>IF(RES_hhdet_in_tes!M172=0,0,RES_hhdet_in_tes!M172/0.086*1000000/RES_hhdet_in_new!M172)</f>
        <v>0</v>
      </c>
      <c r="N172" s="160">
        <f>IF(RES_hhdet_in_tes!N172=0,0,RES_hhdet_in_tes!N172/0.086*1000000/RES_hhdet_in_new!N172)</f>
        <v>0</v>
      </c>
      <c r="O172" s="160">
        <f>IF(RES_hhdet_in_tes!O172=0,0,RES_hhdet_in_tes!O172/0.086*1000000/RES_hhdet_in_new!O172)</f>
        <v>0</v>
      </c>
      <c r="P172" s="160">
        <f>IF(RES_hhdet_in_tes!P172=0,0,RES_hhdet_in_tes!P172/0.086*1000000/RES_hhdet_in_new!P172)</f>
        <v>0</v>
      </c>
      <c r="Q172" s="160">
        <f>IF(RES_hhdet_in_tes!Q172=0,0,RES_hhdet_in_tes!Q172/0.086*1000000/RES_hhdet_in_new!Q172)</f>
        <v>0</v>
      </c>
    </row>
    <row r="173" spans="1:17" ht="12" customHeight="1" x14ac:dyDescent="0.25">
      <c r="A173" s="148" t="s">
        <v>60</v>
      </c>
      <c r="B173" s="156"/>
      <c r="C173" s="156">
        <f>IF(RES_hhdet_in_tes!C173=0,0,RES_hhdet_in_tes!C173/0.086*1000000/RES_hhdet_in_new!C172)</f>
        <v>23.496791300040325</v>
      </c>
      <c r="D173" s="156">
        <f>IF(RES_hhdet_in_tes!D173=0,0,RES_hhdet_in_tes!D173/0.086*1000000/RES_hhdet_in_new!D172)</f>
        <v>50.320950752730866</v>
      </c>
      <c r="E173" s="156">
        <f>IF(RES_hhdet_in_tes!E173=0,0,RES_hhdet_in_tes!E173/0.086*1000000/RES_hhdet_in_new!E172)</f>
        <v>52.465397828211152</v>
      </c>
      <c r="F173" s="156">
        <f>IF(RES_hhdet_in_tes!F173=0,0,RES_hhdet_in_tes!F173/0.086*1000000/RES_hhdet_in_new!F172)</f>
        <v>51.508103343792541</v>
      </c>
      <c r="G173" s="156">
        <f>IF(RES_hhdet_in_tes!G173=0,0,RES_hhdet_in_tes!G173/0.086*1000000/RES_hhdet_in_new!G172)</f>
        <v>300.60967231602643</v>
      </c>
      <c r="H173" s="156">
        <f>IF(RES_hhdet_in_tes!H173=0,0,RES_hhdet_in_tes!H173/0.086*1000000/RES_hhdet_in_new!H172)</f>
        <v>110.73576873483684</v>
      </c>
      <c r="I173" s="156">
        <f>IF(RES_hhdet_in_tes!I173=0,0,RES_hhdet_in_tes!I173/0.086*1000000/RES_hhdet_in_new!I172)</f>
        <v>59.173685927818923</v>
      </c>
      <c r="J173" s="156">
        <f>IF(RES_hhdet_in_tes!J173=0,0,RES_hhdet_in_tes!J173/0.086*1000000/RES_hhdet_in_new!J172)</f>
        <v>59.1689505020572</v>
      </c>
      <c r="K173" s="156">
        <f>IF(RES_hhdet_in_tes!K173=0,0,RES_hhdet_in_tes!K173/0.086*1000000/RES_hhdet_in_new!K172)</f>
        <v>0</v>
      </c>
      <c r="L173" s="156">
        <f>IF(RES_hhdet_in_tes!L173=0,0,RES_hhdet_in_tes!L173/0.086*1000000/RES_hhdet_in_new!L172)</f>
        <v>60.163012973458137</v>
      </c>
      <c r="M173" s="156">
        <f>IF(RES_hhdet_in_tes!M173=0,0,RES_hhdet_in_tes!M173/0.086*1000000/RES_hhdet_in_new!M172)</f>
        <v>0</v>
      </c>
      <c r="N173" s="156">
        <f>IF(RES_hhdet_in_tes!N173=0,0,RES_hhdet_in_tes!N173/0.086*1000000/RES_hhdet_in_new!N172)</f>
        <v>0</v>
      </c>
      <c r="O173" s="156">
        <f>IF(RES_hhdet_in_tes!O173=0,0,RES_hhdet_in_tes!O173/0.086*1000000/RES_hhdet_in_new!O172)</f>
        <v>0</v>
      </c>
      <c r="P173" s="156">
        <f>IF(RES_hhdet_in_tes!P173=0,0,RES_hhdet_in_tes!P173/0.086*1000000/RES_hhdet_in_new!P172)</f>
        <v>0</v>
      </c>
      <c r="Q173" s="156">
        <f>IF(RES_hhdet_in_tes!Q173=0,0,RES_hhdet_in_tes!Q173/0.086*1000000/RES_hhdet_in_new!Q172)</f>
        <v>0</v>
      </c>
    </row>
    <row r="174" spans="1:17" ht="12" customHeight="1" x14ac:dyDescent="0.25">
      <c r="A174" s="159" t="s">
        <v>59</v>
      </c>
      <c r="B174" s="57"/>
      <c r="C174" s="57">
        <f>IF(RES_hhdet_in_tes!C174=0,0,RES_hhdet_in_tes!C174/0.086*1000000/RES_hhdet_in_new!C172)</f>
        <v>2286.7877886294</v>
      </c>
      <c r="D174" s="57">
        <f>IF(RES_hhdet_in_tes!D174=0,0,RES_hhdet_in_tes!D174/0.086*1000000/RES_hhdet_in_new!D172)</f>
        <v>2334.7744643462024</v>
      </c>
      <c r="E174" s="57">
        <f>IF(RES_hhdet_in_tes!E174=0,0,RES_hhdet_in_tes!E174/0.086*1000000/RES_hhdet_in_new!E172)</f>
        <v>2339.1669685925485</v>
      </c>
      <c r="F174" s="57">
        <f>IF(RES_hhdet_in_tes!F174=0,0,RES_hhdet_in_tes!F174/0.086*1000000/RES_hhdet_in_new!F172)</f>
        <v>2292.3756270442009</v>
      </c>
      <c r="G174" s="57">
        <f>IF(RES_hhdet_in_tes!G174=0,0,RES_hhdet_in_tes!G174/0.086*1000000/RES_hhdet_in_new!G172)</f>
        <v>2025.0958442205022</v>
      </c>
      <c r="H174" s="57">
        <f>IF(RES_hhdet_in_tes!H174=0,0,RES_hhdet_in_tes!H174/0.086*1000000/RES_hhdet_in_new!H172)</f>
        <v>2103.5562756140243</v>
      </c>
      <c r="I174" s="57">
        <f>IF(RES_hhdet_in_tes!I174=0,0,RES_hhdet_in_tes!I174/0.086*1000000/RES_hhdet_in_new!I172)</f>
        <v>2225.9726714990716</v>
      </c>
      <c r="J174" s="57">
        <f>IF(RES_hhdet_in_tes!J174=0,0,RES_hhdet_in_tes!J174/0.086*1000000/RES_hhdet_in_new!J172)</f>
        <v>2201.2061897987305</v>
      </c>
      <c r="K174" s="57">
        <f>IF(RES_hhdet_in_tes!K174=0,0,RES_hhdet_in_tes!K174/0.086*1000000/RES_hhdet_in_new!K172)</f>
        <v>0</v>
      </c>
      <c r="L174" s="57">
        <f>IF(RES_hhdet_in_tes!L174=0,0,RES_hhdet_in_tes!L174/0.086*1000000/RES_hhdet_in_new!L172)</f>
        <v>2173.7563689513822</v>
      </c>
      <c r="M174" s="57">
        <f>IF(RES_hhdet_in_tes!M174=0,0,RES_hhdet_in_tes!M174/0.086*1000000/RES_hhdet_in_new!M172)</f>
        <v>0</v>
      </c>
      <c r="N174" s="57">
        <f>IF(RES_hhdet_in_tes!N174=0,0,RES_hhdet_in_tes!N174/0.086*1000000/RES_hhdet_in_new!N172)</f>
        <v>0</v>
      </c>
      <c r="O174" s="57">
        <f>IF(RES_hhdet_in_tes!O174=0,0,RES_hhdet_in_tes!O174/0.086*1000000/RES_hhdet_in_new!O172)</f>
        <v>0</v>
      </c>
      <c r="P174" s="57">
        <f>IF(RES_hhdet_in_tes!P174=0,0,RES_hhdet_in_tes!P174/0.086*1000000/RES_hhdet_in_new!P172)</f>
        <v>0</v>
      </c>
      <c r="Q174" s="57">
        <f>IF(RES_hhdet_in_tes!Q174=0,0,RES_hhdet_in_tes!Q174/0.086*1000000/RES_hhdet_in_new!Q172)</f>
        <v>0</v>
      </c>
    </row>
    <row r="175" spans="1:17" ht="12" customHeight="1" x14ac:dyDescent="0.25">
      <c r="A175" s="158" t="s">
        <v>62</v>
      </c>
      <c r="B175" s="157"/>
      <c r="C175" s="157">
        <f>IF(SUM(RES_hhdet_in_tes!C176:C177)=0,0,SUM(RES_hhdet_in_tes!C176:C177)/0.086*1000000/SUM(RES_hhdet_in_new!C176:C177))</f>
        <v>813.01791375070457</v>
      </c>
      <c r="D175" s="157">
        <f>IF(SUM(RES_hhdet_in_tes!D176:D177)=0,0,SUM(RES_hhdet_in_tes!D176:D177)/0.086*1000000/SUM(RES_hhdet_in_new!D176:D177))</f>
        <v>821.03803252495652</v>
      </c>
      <c r="E175" s="157">
        <f>IF(SUM(RES_hhdet_in_tes!E176:E177)=0,0,SUM(RES_hhdet_in_tes!E176:E177)/0.086*1000000/SUM(RES_hhdet_in_new!E176:E177))</f>
        <v>967.14694910330013</v>
      </c>
      <c r="F175" s="157">
        <f>IF(SUM(RES_hhdet_in_tes!F176:F177)=0,0,SUM(RES_hhdet_in_tes!F176:F177)/0.086*1000000/SUM(RES_hhdet_in_new!F176:F177))</f>
        <v>978.57735332763082</v>
      </c>
      <c r="G175" s="157">
        <f>IF(SUM(RES_hhdet_in_tes!G176:G177)=0,0,SUM(RES_hhdet_in_tes!G176:G177)/0.086*1000000/SUM(RES_hhdet_in_new!G176:G177))</f>
        <v>948.78317927650164</v>
      </c>
      <c r="H175" s="157">
        <f>IF(SUM(RES_hhdet_in_tes!H176:H177)=0,0,SUM(RES_hhdet_in_tes!H176:H177)/0.086*1000000/SUM(RES_hhdet_in_new!H176:H177))</f>
        <v>1051.2246076018312</v>
      </c>
      <c r="I175" s="157">
        <f>IF(SUM(RES_hhdet_in_tes!I176:I177)=0,0,SUM(RES_hhdet_in_tes!I176:I177)/0.086*1000000/SUM(RES_hhdet_in_new!I176:I177))</f>
        <v>1145.0222136904747</v>
      </c>
      <c r="J175" s="157">
        <f>IF(SUM(RES_hhdet_in_tes!J176:J177)=0,0,SUM(RES_hhdet_in_tes!J176:J177)/0.086*1000000/SUM(RES_hhdet_in_new!J176:J177))</f>
        <v>1125.6523408822393</v>
      </c>
      <c r="K175" s="157">
        <f>IF(SUM(RES_hhdet_in_tes!K176:K177)=0,0,SUM(RES_hhdet_in_tes!K176:K177)/0.086*1000000/SUM(RES_hhdet_in_new!K176:K177))</f>
        <v>0</v>
      </c>
      <c r="L175" s="157">
        <f>IF(SUM(RES_hhdet_in_tes!L176:L177)=0,0,SUM(RES_hhdet_in_tes!L176:L177)/0.086*1000000/SUM(RES_hhdet_in_new!L176:L177))</f>
        <v>1201.4762548621291</v>
      </c>
      <c r="M175" s="157">
        <f>IF(SUM(RES_hhdet_in_tes!M176:M177)=0,0,SUM(RES_hhdet_in_tes!M176:M177)/0.086*1000000/SUM(RES_hhdet_in_new!M176:M177))</f>
        <v>0</v>
      </c>
      <c r="N175" s="157">
        <f>IF(SUM(RES_hhdet_in_tes!N176:N177)=0,0,SUM(RES_hhdet_in_tes!N176:N177)/0.086*1000000/SUM(RES_hhdet_in_new!N176:N177))</f>
        <v>0</v>
      </c>
      <c r="O175" s="157">
        <f>IF(SUM(RES_hhdet_in_tes!O176:O177)=0,0,SUM(RES_hhdet_in_tes!O176:O177)/0.086*1000000/SUM(RES_hhdet_in_new!O176:O177))</f>
        <v>0</v>
      </c>
      <c r="P175" s="157">
        <f>IF(SUM(RES_hhdet_in_tes!P176:P177)=0,0,SUM(RES_hhdet_in_tes!P176:P177)/0.086*1000000/SUM(RES_hhdet_in_new!P176:P177))</f>
        <v>0</v>
      </c>
      <c r="Q175" s="157">
        <f>IF(SUM(RES_hhdet_in_tes!Q176:Q177)=0,0,SUM(RES_hhdet_in_tes!Q176:Q177)/0.086*1000000/SUM(RES_hhdet_in_new!Q176:Q177))</f>
        <v>0</v>
      </c>
    </row>
    <row r="176" spans="1:17" ht="12" customHeight="1" x14ac:dyDescent="0.25">
      <c r="A176" s="23" t="s">
        <v>57</v>
      </c>
      <c r="B176" s="156"/>
      <c r="C176" s="156">
        <f>IF(RES_hhdet_in_tes!C176=0,0,RES_hhdet_in_tes!C176/0.086*1000000/RES_hhdet_in_new!C176)</f>
        <v>0</v>
      </c>
      <c r="D176" s="156">
        <f>IF(RES_hhdet_in_tes!D176=0,0,RES_hhdet_in_tes!D176/0.086*1000000/RES_hhdet_in_new!D176)</f>
        <v>0</v>
      </c>
      <c r="E176" s="156">
        <f>IF(RES_hhdet_in_tes!E176=0,0,RES_hhdet_in_tes!E176/0.086*1000000/RES_hhdet_in_new!E176)</f>
        <v>0</v>
      </c>
      <c r="F176" s="156">
        <f>IF(RES_hhdet_in_tes!F176=0,0,RES_hhdet_in_tes!F176/0.086*1000000/RES_hhdet_in_new!F176)</f>
        <v>0</v>
      </c>
      <c r="G176" s="156">
        <f>IF(RES_hhdet_in_tes!G176=0,0,RES_hhdet_in_tes!G176/0.086*1000000/RES_hhdet_in_new!G176)</f>
        <v>0</v>
      </c>
      <c r="H176" s="156">
        <f>IF(RES_hhdet_in_tes!H176=0,0,RES_hhdet_in_tes!H176/0.086*1000000/RES_hhdet_in_new!H176)</f>
        <v>0</v>
      </c>
      <c r="I176" s="156">
        <f>IF(RES_hhdet_in_tes!I176=0,0,RES_hhdet_in_tes!I176/0.086*1000000/RES_hhdet_in_new!I176)</f>
        <v>0</v>
      </c>
      <c r="J176" s="156">
        <f>IF(RES_hhdet_in_tes!J176=0,0,RES_hhdet_in_tes!J176/0.086*1000000/RES_hhdet_in_new!J176)</f>
        <v>0</v>
      </c>
      <c r="K176" s="156">
        <f>IF(RES_hhdet_in_tes!K176=0,0,RES_hhdet_in_tes!K176/0.086*1000000/RES_hhdet_in_new!K176)</f>
        <v>0</v>
      </c>
      <c r="L176" s="156">
        <f>IF(RES_hhdet_in_tes!L176=0,0,RES_hhdet_in_tes!L176/0.086*1000000/RES_hhdet_in_new!L176)</f>
        <v>0</v>
      </c>
      <c r="M176" s="156">
        <f>IF(RES_hhdet_in_tes!M176=0,0,RES_hhdet_in_tes!M176/0.086*1000000/RES_hhdet_in_new!M176)</f>
        <v>0</v>
      </c>
      <c r="N176" s="156">
        <f>IF(RES_hhdet_in_tes!N176=0,0,RES_hhdet_in_tes!N176/0.086*1000000/RES_hhdet_in_new!N176)</f>
        <v>0</v>
      </c>
      <c r="O176" s="156">
        <f>IF(RES_hhdet_in_tes!O176=0,0,RES_hhdet_in_tes!O176/0.086*1000000/RES_hhdet_in_new!O176)</f>
        <v>0</v>
      </c>
      <c r="P176" s="156">
        <f>IF(RES_hhdet_in_tes!P176=0,0,RES_hhdet_in_tes!P176/0.086*1000000/RES_hhdet_in_new!P176)</f>
        <v>0</v>
      </c>
      <c r="Q176" s="156">
        <f>IF(RES_hhdet_in_tes!Q176=0,0,RES_hhdet_in_tes!Q176/0.086*1000000/RES_hhdet_in_new!Q176)</f>
        <v>0</v>
      </c>
    </row>
    <row r="177" spans="1:17" ht="12" customHeight="1" x14ac:dyDescent="0.25">
      <c r="A177" s="29" t="s">
        <v>140</v>
      </c>
      <c r="B177" s="57"/>
      <c r="C177" s="57">
        <f>IF(RES_hhdet_in_tes!C177=0,0,RES_hhdet_in_tes!C177/0.086*1000000/RES_hhdet_in_new!C177)</f>
        <v>813.01791375070457</v>
      </c>
      <c r="D177" s="57">
        <f>IF(RES_hhdet_in_tes!D177=0,0,RES_hhdet_in_tes!D177/0.086*1000000/RES_hhdet_in_new!D177)</f>
        <v>821.03803252495652</v>
      </c>
      <c r="E177" s="57">
        <f>IF(RES_hhdet_in_tes!E177=0,0,RES_hhdet_in_tes!E177/0.086*1000000/RES_hhdet_in_new!E177)</f>
        <v>967.14694910330013</v>
      </c>
      <c r="F177" s="57">
        <f>IF(RES_hhdet_in_tes!F177=0,0,RES_hhdet_in_tes!F177/0.086*1000000/RES_hhdet_in_new!F177)</f>
        <v>978.57735332763082</v>
      </c>
      <c r="G177" s="57">
        <f>IF(RES_hhdet_in_tes!G177=0,0,RES_hhdet_in_tes!G177/0.086*1000000/RES_hhdet_in_new!G177)</f>
        <v>948.78317927650164</v>
      </c>
      <c r="H177" s="57">
        <f>IF(RES_hhdet_in_tes!H177=0,0,RES_hhdet_in_tes!H177/0.086*1000000/RES_hhdet_in_new!H177)</f>
        <v>1051.2246076018312</v>
      </c>
      <c r="I177" s="57">
        <f>IF(RES_hhdet_in_tes!I177=0,0,RES_hhdet_in_tes!I177/0.086*1000000/RES_hhdet_in_new!I177)</f>
        <v>1145.0222136904747</v>
      </c>
      <c r="J177" s="57">
        <f>IF(RES_hhdet_in_tes!J177=0,0,RES_hhdet_in_tes!J177/0.086*1000000/RES_hhdet_in_new!J177)</f>
        <v>1125.6523408822393</v>
      </c>
      <c r="K177" s="57">
        <f>IF(RES_hhdet_in_tes!K177=0,0,RES_hhdet_in_tes!K177/0.086*1000000/RES_hhdet_in_new!K177)</f>
        <v>0</v>
      </c>
      <c r="L177" s="57">
        <f>IF(RES_hhdet_in_tes!L177=0,0,RES_hhdet_in_tes!L177/0.086*1000000/RES_hhdet_in_new!L177)</f>
        <v>1201.4762548621291</v>
      </c>
      <c r="M177" s="57">
        <f>IF(RES_hhdet_in_tes!M177=0,0,RES_hhdet_in_tes!M177/0.086*1000000/RES_hhdet_in_new!M177)</f>
        <v>0</v>
      </c>
      <c r="N177" s="57">
        <f>IF(RES_hhdet_in_tes!N177=0,0,RES_hhdet_in_tes!N177/0.086*1000000/RES_hhdet_in_new!N177)</f>
        <v>0</v>
      </c>
      <c r="O177" s="57">
        <f>IF(RES_hhdet_in_tes!O177=0,0,RES_hhdet_in_tes!O177/0.086*1000000/RES_hhdet_in_new!O177)</f>
        <v>0</v>
      </c>
      <c r="P177" s="57">
        <f>IF(RES_hhdet_in_tes!P177=0,0,RES_hhdet_in_tes!P177/0.086*1000000/RES_hhdet_in_new!P177)</f>
        <v>0</v>
      </c>
      <c r="Q177" s="57">
        <f>IF(RES_hhdet_in_tes!Q177=0,0,RES_hhdet_in_tes!Q177/0.086*1000000/RES_hhdet_in_new!Q177)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180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0</v>
      </c>
      <c r="D3" s="168">
        <f t="shared" ref="D3" si="1">SUM(D4,D7,D9,D19)</f>
        <v>0</v>
      </c>
      <c r="E3" s="168">
        <f t="shared" ref="E3" si="2">SUM(E4,E7,E9,E19)</f>
        <v>0</v>
      </c>
      <c r="F3" s="168">
        <f t="shared" ref="F3" si="3">SUM(F4,F7,F9,F19)</f>
        <v>0</v>
      </c>
      <c r="G3" s="168">
        <f t="shared" ref="G3" si="4">SUM(G4,G7,G9,G19)</f>
        <v>0</v>
      </c>
      <c r="H3" s="168">
        <f t="shared" ref="H3" si="5">SUM(H4,H7,H9,H19)</f>
        <v>0</v>
      </c>
      <c r="I3" s="168">
        <f t="shared" ref="I3" si="6">SUM(I4,I7,I9,I19)</f>
        <v>0</v>
      </c>
      <c r="J3" s="168">
        <f t="shared" ref="J3" si="7">SUM(J4,J7,J9,J19)</f>
        <v>0</v>
      </c>
      <c r="K3" s="168">
        <f t="shared" ref="K3" si="8">SUM(K4,K7,K9,K19)</f>
        <v>0</v>
      </c>
      <c r="L3" s="168">
        <f t="shared" ref="L3" si="9">SUM(L4,L7,L9,L19)</f>
        <v>0</v>
      </c>
      <c r="M3" s="168">
        <f t="shared" ref="M3" si="10">SUM(M4,M7,M9,M19)</f>
        <v>0</v>
      </c>
      <c r="N3" s="168">
        <f t="shared" ref="N3" si="11">SUM(N4,N7,N9,N19)</f>
        <v>0</v>
      </c>
      <c r="O3" s="168">
        <f t="shared" ref="O3" si="12">SUM(O4,O7,O9,O19)</f>
        <v>0</v>
      </c>
      <c r="P3" s="168">
        <f t="shared" ref="P3" si="13">SUM(P4,P7,P9,P19)</f>
        <v>0</v>
      </c>
      <c r="Q3" s="168">
        <f t="shared" ref="Q3" si="14">SUM(Q4,Q7,Q9,Q19)</f>
        <v>0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0</v>
      </c>
      <c r="D4" s="157">
        <f t="shared" si="15"/>
        <v>0</v>
      </c>
      <c r="E4" s="157">
        <f t="shared" si="15"/>
        <v>0</v>
      </c>
      <c r="F4" s="157">
        <f t="shared" si="15"/>
        <v>0</v>
      </c>
      <c r="G4" s="157">
        <f t="shared" si="15"/>
        <v>0</v>
      </c>
      <c r="H4" s="157">
        <f t="shared" si="15"/>
        <v>0</v>
      </c>
      <c r="I4" s="157">
        <f t="shared" si="15"/>
        <v>0</v>
      </c>
      <c r="J4" s="157">
        <f t="shared" si="15"/>
        <v>0</v>
      </c>
      <c r="K4" s="157">
        <f t="shared" si="15"/>
        <v>0</v>
      </c>
      <c r="L4" s="157">
        <f t="shared" si="15"/>
        <v>0</v>
      </c>
      <c r="M4" s="157">
        <f t="shared" si="15"/>
        <v>0</v>
      </c>
      <c r="N4" s="157">
        <f t="shared" si="15"/>
        <v>0</v>
      </c>
      <c r="O4" s="157">
        <f t="shared" si="15"/>
        <v>0</v>
      </c>
      <c r="P4" s="157">
        <f t="shared" si="15"/>
        <v>0</v>
      </c>
      <c r="Q4" s="157">
        <f t="shared" si="15"/>
        <v>0</v>
      </c>
    </row>
    <row r="5" spans="1:17" ht="12" customHeight="1" x14ac:dyDescent="0.25">
      <c r="A5" s="23" t="s">
        <v>58</v>
      </c>
      <c r="B5" s="156"/>
      <c r="C5" s="156">
        <f>IF(RES_hhdet_in_emi!C5=0,0,RES_hhdet_in_emi!C5*1000000/RES_hhdet_in_new!C5)</f>
        <v>0</v>
      </c>
      <c r="D5" s="156">
        <f>IF(RES_hhdet_in_emi!D5=0,0,RES_hhdet_in_emi!D5*1000000/RES_hhdet_in_new!D5)</f>
        <v>0</v>
      </c>
      <c r="E5" s="156">
        <f>IF(RES_hhdet_in_emi!E5=0,0,RES_hhdet_in_emi!E5*1000000/RES_hhdet_in_new!E5)</f>
        <v>0</v>
      </c>
      <c r="F5" s="156">
        <f>IF(RES_hhdet_in_emi!F5=0,0,RES_hhdet_in_emi!F5*1000000/RES_hhdet_in_new!F5)</f>
        <v>0</v>
      </c>
      <c r="G5" s="156">
        <f>IF(RES_hhdet_in_emi!G5=0,0,RES_hhdet_in_emi!G5*1000000/RES_hhdet_in_new!G5)</f>
        <v>0</v>
      </c>
      <c r="H5" s="156">
        <f>IF(RES_hhdet_in_emi!H5=0,0,RES_hhdet_in_emi!H5*1000000/RES_hhdet_in_new!H5)</f>
        <v>0</v>
      </c>
      <c r="I5" s="156">
        <f>IF(RES_hhdet_in_emi!I5=0,0,RES_hhdet_in_emi!I5*1000000/RES_hhdet_in_new!I5)</f>
        <v>0</v>
      </c>
      <c r="J5" s="156">
        <f>IF(RES_hhdet_in_emi!J5=0,0,RES_hhdet_in_emi!J5*1000000/RES_hhdet_in_new!J5)</f>
        <v>0</v>
      </c>
      <c r="K5" s="156">
        <f>IF(RES_hhdet_in_emi!K5=0,0,RES_hhdet_in_emi!K5*1000000/RES_hhdet_in_new!K5)</f>
        <v>0</v>
      </c>
      <c r="L5" s="156">
        <f>IF(RES_hhdet_in_emi!L5=0,0,RES_hhdet_in_emi!L5*1000000/RES_hhdet_in_new!L5)</f>
        <v>0</v>
      </c>
      <c r="M5" s="156">
        <f>IF(RES_hhdet_in_emi!M5=0,0,RES_hhdet_in_emi!M5*1000000/RES_hhdet_in_new!M5)</f>
        <v>0</v>
      </c>
      <c r="N5" s="156">
        <f>IF(RES_hhdet_in_emi!N5=0,0,RES_hhdet_in_emi!N5*1000000/RES_hhdet_in_new!N5)</f>
        <v>0</v>
      </c>
      <c r="O5" s="156">
        <f>IF(RES_hhdet_in_emi!O5=0,0,RES_hhdet_in_emi!O5*1000000/RES_hhdet_in_new!O5)</f>
        <v>0</v>
      </c>
      <c r="P5" s="156">
        <f>IF(RES_hhdet_in_emi!P5=0,0,RES_hhdet_in_emi!P5*1000000/RES_hhdet_in_new!P5)</f>
        <v>0</v>
      </c>
      <c r="Q5" s="156">
        <f>IF(RES_hhdet_in_emi!Q5=0,0,RES_hhdet_in_emi!Q5*1000000/RES_hhdet_in_new!Q5)</f>
        <v>0</v>
      </c>
    </row>
    <row r="6" spans="1:17" ht="12" customHeight="1" x14ac:dyDescent="0.25">
      <c r="A6" s="23" t="s">
        <v>60</v>
      </c>
      <c r="B6" s="156"/>
      <c r="C6" s="156">
        <f>IF(RES_hhdet_in_emi!C6=0,0,RES_hhdet_in_emi!C6*1000000/RES_hhdet_in_new!C5)</f>
        <v>0</v>
      </c>
      <c r="D6" s="156">
        <f>IF(RES_hhdet_in_emi!D6=0,0,RES_hhdet_in_emi!D6*1000000/RES_hhdet_in_new!D5)</f>
        <v>0</v>
      </c>
      <c r="E6" s="156">
        <f>IF(RES_hhdet_in_emi!E6=0,0,RES_hhdet_in_emi!E6*1000000/RES_hhdet_in_new!E5)</f>
        <v>0</v>
      </c>
      <c r="F6" s="156">
        <f>IF(RES_hhdet_in_emi!F6=0,0,RES_hhdet_in_emi!F6*1000000/RES_hhdet_in_new!F5)</f>
        <v>0</v>
      </c>
      <c r="G6" s="156">
        <f>IF(RES_hhdet_in_emi!G6=0,0,RES_hhdet_in_emi!G6*1000000/RES_hhdet_in_new!G5)</f>
        <v>0</v>
      </c>
      <c r="H6" s="156">
        <f>IF(RES_hhdet_in_emi!H6=0,0,RES_hhdet_in_emi!H6*1000000/RES_hhdet_in_new!H5)</f>
        <v>0</v>
      </c>
      <c r="I6" s="156">
        <f>IF(RES_hhdet_in_emi!I6=0,0,RES_hhdet_in_emi!I6*1000000/RES_hhdet_in_new!I5)</f>
        <v>0</v>
      </c>
      <c r="J6" s="156">
        <f>IF(RES_hhdet_in_emi!J6=0,0,RES_hhdet_in_emi!J6*1000000/RES_hhdet_in_new!J5)</f>
        <v>0</v>
      </c>
      <c r="K6" s="156">
        <f>IF(RES_hhdet_in_emi!K6=0,0,RES_hhdet_in_emi!K6*1000000/RES_hhdet_in_new!K5)</f>
        <v>0</v>
      </c>
      <c r="L6" s="156">
        <f>IF(RES_hhdet_in_emi!L6=0,0,RES_hhdet_in_emi!L6*1000000/RES_hhdet_in_new!L5)</f>
        <v>0</v>
      </c>
      <c r="M6" s="156">
        <f>IF(RES_hhdet_in_emi!M6=0,0,RES_hhdet_in_emi!M6*1000000/RES_hhdet_in_new!M5)</f>
        <v>0</v>
      </c>
      <c r="N6" s="156">
        <f>IF(RES_hhdet_in_emi!N6=0,0,RES_hhdet_in_emi!N6*1000000/RES_hhdet_in_new!N5)</f>
        <v>0</v>
      </c>
      <c r="O6" s="156">
        <f>IF(RES_hhdet_in_emi!O6=0,0,RES_hhdet_in_emi!O6*1000000/RES_hhdet_in_new!O5)</f>
        <v>0</v>
      </c>
      <c r="P6" s="156">
        <f>IF(RES_hhdet_in_emi!P6=0,0,RES_hhdet_in_emi!P6*1000000/RES_hhdet_in_new!P5)</f>
        <v>0</v>
      </c>
      <c r="Q6" s="156">
        <f>IF(RES_hhdet_in_emi!Q6=0,0,RES_hhdet_in_emi!Q6*1000000/RES_hhdet_in_new!Q5)</f>
        <v>0</v>
      </c>
    </row>
    <row r="7" spans="1:17" ht="12.95" customHeight="1" x14ac:dyDescent="0.25">
      <c r="A7" s="158" t="s">
        <v>112</v>
      </c>
      <c r="B7" s="157"/>
      <c r="C7" s="157">
        <f t="shared" ref="C7:Q7" si="16">C8</f>
        <v>0</v>
      </c>
      <c r="D7" s="157">
        <f t="shared" si="16"/>
        <v>0</v>
      </c>
      <c r="E7" s="157">
        <f t="shared" si="16"/>
        <v>0</v>
      </c>
      <c r="F7" s="157">
        <f t="shared" si="16"/>
        <v>0</v>
      </c>
      <c r="G7" s="157">
        <f t="shared" si="16"/>
        <v>0</v>
      </c>
      <c r="H7" s="157">
        <f t="shared" si="16"/>
        <v>0</v>
      </c>
      <c r="I7" s="157">
        <f t="shared" si="16"/>
        <v>0</v>
      </c>
      <c r="J7" s="157">
        <f t="shared" si="16"/>
        <v>0</v>
      </c>
      <c r="K7" s="157">
        <f t="shared" si="16"/>
        <v>0</v>
      </c>
      <c r="L7" s="157">
        <f t="shared" si="16"/>
        <v>0</v>
      </c>
      <c r="M7" s="157">
        <f t="shared" si="16"/>
        <v>0</v>
      </c>
      <c r="N7" s="157">
        <f t="shared" si="16"/>
        <v>0</v>
      </c>
      <c r="O7" s="157">
        <f t="shared" si="16"/>
        <v>0</v>
      </c>
      <c r="P7" s="157">
        <f t="shared" si="16"/>
        <v>0</v>
      </c>
      <c r="Q7" s="157">
        <f t="shared" si="16"/>
        <v>0</v>
      </c>
    </row>
    <row r="8" spans="1:17" ht="12" customHeight="1" x14ac:dyDescent="0.25">
      <c r="A8" s="23" t="s">
        <v>60</v>
      </c>
      <c r="B8" s="156"/>
      <c r="C8" s="156">
        <f>IF(RES_hhdet_in_emi!C8=0,0,RES_hhdet_in_emi!C8*1000000/RES_hhdet_in_new!C8)</f>
        <v>0</v>
      </c>
      <c r="D8" s="156">
        <f>IF(RES_hhdet_in_emi!D8=0,0,RES_hhdet_in_emi!D8*1000000/RES_hhdet_in_new!D8)</f>
        <v>0</v>
      </c>
      <c r="E8" s="156">
        <f>IF(RES_hhdet_in_emi!E8=0,0,RES_hhdet_in_emi!E8*1000000/RES_hhdet_in_new!E8)</f>
        <v>0</v>
      </c>
      <c r="F8" s="156">
        <f>IF(RES_hhdet_in_emi!F8=0,0,RES_hhdet_in_emi!F8*1000000/RES_hhdet_in_new!F8)</f>
        <v>0</v>
      </c>
      <c r="G8" s="156">
        <f>IF(RES_hhdet_in_emi!G8=0,0,RES_hhdet_in_emi!G8*1000000/RES_hhdet_in_new!G8)</f>
        <v>0</v>
      </c>
      <c r="H8" s="156">
        <f>IF(RES_hhdet_in_emi!H8=0,0,RES_hhdet_in_emi!H8*1000000/RES_hhdet_in_new!H8)</f>
        <v>0</v>
      </c>
      <c r="I8" s="156">
        <f>IF(RES_hhdet_in_emi!I8=0,0,RES_hhdet_in_emi!I8*1000000/RES_hhdet_in_new!I8)</f>
        <v>0</v>
      </c>
      <c r="J8" s="156">
        <f>IF(RES_hhdet_in_emi!J8=0,0,RES_hhdet_in_emi!J8*1000000/RES_hhdet_in_new!J8)</f>
        <v>0</v>
      </c>
      <c r="K8" s="156">
        <f>IF(RES_hhdet_in_emi!K8=0,0,RES_hhdet_in_emi!K8*1000000/RES_hhdet_in_new!K8)</f>
        <v>0</v>
      </c>
      <c r="L8" s="156">
        <f>IF(RES_hhdet_in_emi!L8=0,0,RES_hhdet_in_emi!L8*1000000/RES_hhdet_in_new!L8)</f>
        <v>0</v>
      </c>
      <c r="M8" s="156">
        <f>IF(RES_hhdet_in_emi!M8=0,0,RES_hhdet_in_emi!M8*1000000/RES_hhdet_in_new!M8)</f>
        <v>0</v>
      </c>
      <c r="N8" s="156">
        <f>IF(RES_hhdet_in_emi!N8=0,0,RES_hhdet_in_emi!N8*1000000/RES_hhdet_in_new!N8)</f>
        <v>0</v>
      </c>
      <c r="O8" s="156">
        <f>IF(RES_hhdet_in_emi!O8=0,0,RES_hhdet_in_emi!O8*1000000/RES_hhdet_in_new!O8)</f>
        <v>0</v>
      </c>
      <c r="P8" s="156">
        <f>IF(RES_hhdet_in_emi!P8=0,0,RES_hhdet_in_emi!P8*1000000/RES_hhdet_in_new!P8)</f>
        <v>0</v>
      </c>
      <c r="Q8" s="156">
        <f>IF(RES_hhdet_in_emi!Q8=0,0,RES_hhdet_in_emi!Q8*1000000/RES_hhdet_in_new!Q8)</f>
        <v>0</v>
      </c>
    </row>
    <row r="9" spans="1:17" ht="12" customHeight="1" x14ac:dyDescent="0.25">
      <c r="A9" s="158" t="s">
        <v>63</v>
      </c>
      <c r="B9" s="157"/>
      <c r="C9" s="157">
        <f>IF(SUM(RES_hhdet_in_emi!C10:C12,RES_hhdet_in_emi!C15:C16)=0,0,SUM(RES_hhdet_in_emi!C10:C12,RES_hhdet_in_emi!C15:C16)*1000000/SUM(RES_hhdet_in_new!C10:C12,RES_hhdet_in_new!C15:C16))</f>
        <v>0</v>
      </c>
      <c r="D9" s="157">
        <f>IF(SUM(RES_hhdet_in_emi!D10:D12,RES_hhdet_in_emi!D15:D16)=0,0,SUM(RES_hhdet_in_emi!D10:D12,RES_hhdet_in_emi!D15:D16)*1000000/SUM(RES_hhdet_in_new!D10:D12,RES_hhdet_in_new!D15:D16))</f>
        <v>0</v>
      </c>
      <c r="E9" s="157">
        <f>IF(SUM(RES_hhdet_in_emi!E10:E12,RES_hhdet_in_emi!E15:E16)=0,0,SUM(RES_hhdet_in_emi!E10:E12,RES_hhdet_in_emi!E15:E16)*1000000/SUM(RES_hhdet_in_new!E10:E12,RES_hhdet_in_new!E15:E16))</f>
        <v>0</v>
      </c>
      <c r="F9" s="157">
        <f>IF(SUM(RES_hhdet_in_emi!F10:F12,RES_hhdet_in_emi!F15:F16)=0,0,SUM(RES_hhdet_in_emi!F10:F12,RES_hhdet_in_emi!F15:F16)*1000000/SUM(RES_hhdet_in_new!F10:F12,RES_hhdet_in_new!F15:F16))</f>
        <v>0</v>
      </c>
      <c r="G9" s="157">
        <f>IF(SUM(RES_hhdet_in_emi!G10:G12,RES_hhdet_in_emi!G15:G16)=0,0,SUM(RES_hhdet_in_emi!G10:G12,RES_hhdet_in_emi!G15:G16)*1000000/SUM(RES_hhdet_in_new!G10:G12,RES_hhdet_in_new!G15:G16))</f>
        <v>0</v>
      </c>
      <c r="H9" s="157">
        <f>IF(SUM(RES_hhdet_in_emi!H10:H12,RES_hhdet_in_emi!H15:H16)=0,0,SUM(RES_hhdet_in_emi!H10:H12,RES_hhdet_in_emi!H15:H16)*1000000/SUM(RES_hhdet_in_new!H10:H12,RES_hhdet_in_new!H15:H16))</f>
        <v>0</v>
      </c>
      <c r="I9" s="157">
        <f>IF(SUM(RES_hhdet_in_emi!I10:I12,RES_hhdet_in_emi!I15:I16)=0,0,SUM(RES_hhdet_in_emi!I10:I12,RES_hhdet_in_emi!I15:I16)*1000000/SUM(RES_hhdet_in_new!I10:I12,RES_hhdet_in_new!I15:I16))</f>
        <v>0</v>
      </c>
      <c r="J9" s="157">
        <f>IF(SUM(RES_hhdet_in_emi!J10:J12,RES_hhdet_in_emi!J15:J16)=0,0,SUM(RES_hhdet_in_emi!J10:J12,RES_hhdet_in_emi!J15:J16)*1000000/SUM(RES_hhdet_in_new!J10:J12,RES_hhdet_in_new!J15:J16))</f>
        <v>0</v>
      </c>
      <c r="K9" s="157">
        <f>IF(SUM(RES_hhdet_in_emi!K10:K12,RES_hhdet_in_emi!K15:K16)=0,0,SUM(RES_hhdet_in_emi!K10:K12,RES_hhdet_in_emi!K15:K16)*1000000/SUM(RES_hhdet_in_new!K10:K12,RES_hhdet_in_new!K15:K16))</f>
        <v>0</v>
      </c>
      <c r="L9" s="157">
        <f>IF(SUM(RES_hhdet_in_emi!L10:L12,RES_hhdet_in_emi!L15:L16)=0,0,SUM(RES_hhdet_in_emi!L10:L12,RES_hhdet_in_emi!L15:L16)*1000000/SUM(RES_hhdet_in_new!L10:L12,RES_hhdet_in_new!L15:L16))</f>
        <v>0</v>
      </c>
      <c r="M9" s="157">
        <f>IF(SUM(RES_hhdet_in_emi!M10:M12,RES_hhdet_in_emi!M15:M16)=0,0,SUM(RES_hhdet_in_emi!M10:M12,RES_hhdet_in_emi!M15:M16)*1000000/SUM(RES_hhdet_in_new!M10:M12,RES_hhdet_in_new!M15:M16))</f>
        <v>0</v>
      </c>
      <c r="N9" s="157">
        <f>IF(SUM(RES_hhdet_in_emi!N10:N12,RES_hhdet_in_emi!N15:N16)=0,0,SUM(RES_hhdet_in_emi!N10:N12,RES_hhdet_in_emi!N15:N16)*1000000/SUM(RES_hhdet_in_new!N10:N12,RES_hhdet_in_new!N15:N16))</f>
        <v>0</v>
      </c>
      <c r="O9" s="157">
        <f>IF(SUM(RES_hhdet_in_emi!O10:O12,RES_hhdet_in_emi!O15:O16)=0,0,SUM(RES_hhdet_in_emi!O10:O12,RES_hhdet_in_emi!O15:O16)*1000000/SUM(RES_hhdet_in_new!O10:O12,RES_hhdet_in_new!O15:O16))</f>
        <v>0</v>
      </c>
      <c r="P9" s="157">
        <f>IF(SUM(RES_hhdet_in_emi!P10:P12,RES_hhdet_in_emi!P15:P16)=0,0,SUM(RES_hhdet_in_emi!P10:P12,RES_hhdet_in_emi!P15:P16)*1000000/SUM(RES_hhdet_in_new!P10:P12,RES_hhdet_in_new!P15:P16))</f>
        <v>0</v>
      </c>
      <c r="Q9" s="157">
        <f>IF(SUM(RES_hhdet_in_emi!Q10:Q12,RES_hhdet_in_emi!Q15:Q16)=0,0,SUM(RES_hhdet_in_emi!Q10:Q12,RES_hhdet_in_emi!Q15:Q16)*1000000/SUM(RES_hhdet_in_new!Q10:Q12,RES_hhdet_in_new!Q15:Q16))</f>
        <v>0</v>
      </c>
    </row>
    <row r="10" spans="1:17" ht="12" customHeight="1" x14ac:dyDescent="0.25">
      <c r="A10" s="167" t="s">
        <v>171</v>
      </c>
      <c r="B10" s="132"/>
      <c r="C10" s="132">
        <f>IF(RES_hhdet_in_emi!C10=0,0,RES_hhdet_in_emi!C10*1000000/RES_hhdet_in_new!C10)</f>
        <v>0</v>
      </c>
      <c r="D10" s="132">
        <f>IF(RES_hhdet_in_emi!D10=0,0,RES_hhdet_in_emi!D10*1000000/RES_hhdet_in_new!D10)</f>
        <v>0</v>
      </c>
      <c r="E10" s="132">
        <f>IF(RES_hhdet_in_emi!E10=0,0,RES_hhdet_in_emi!E10*1000000/RES_hhdet_in_new!E10)</f>
        <v>0</v>
      </c>
      <c r="F10" s="132">
        <f>IF(RES_hhdet_in_emi!F10=0,0,RES_hhdet_in_emi!F10*1000000/RES_hhdet_in_new!F10)</f>
        <v>0</v>
      </c>
      <c r="G10" s="132">
        <f>IF(RES_hhdet_in_emi!G10=0,0,RES_hhdet_in_emi!G10*1000000/RES_hhdet_in_new!G10)</f>
        <v>0</v>
      </c>
      <c r="H10" s="132">
        <f>IF(RES_hhdet_in_emi!H10=0,0,RES_hhdet_in_emi!H10*1000000/RES_hhdet_in_new!H10)</f>
        <v>0</v>
      </c>
      <c r="I10" s="132">
        <f>IF(RES_hhdet_in_emi!I10=0,0,RES_hhdet_in_emi!I10*1000000/RES_hhdet_in_new!I10)</f>
        <v>0</v>
      </c>
      <c r="J10" s="132">
        <f>IF(RES_hhdet_in_emi!J10=0,0,RES_hhdet_in_emi!J10*1000000/RES_hhdet_in_new!J10)</f>
        <v>0</v>
      </c>
      <c r="K10" s="132">
        <f>IF(RES_hhdet_in_emi!K10=0,0,RES_hhdet_in_emi!K10*1000000/RES_hhdet_in_new!K10)</f>
        <v>0</v>
      </c>
      <c r="L10" s="132">
        <f>IF(RES_hhdet_in_emi!L10=0,0,RES_hhdet_in_emi!L10*1000000/RES_hhdet_in_new!L10)</f>
        <v>0</v>
      </c>
      <c r="M10" s="132">
        <f>IF(RES_hhdet_in_emi!M10=0,0,RES_hhdet_in_emi!M10*1000000/RES_hhdet_in_new!M10)</f>
        <v>0</v>
      </c>
      <c r="N10" s="132">
        <f>IF(RES_hhdet_in_emi!N10=0,0,RES_hhdet_in_emi!N10*1000000/RES_hhdet_in_new!N10)</f>
        <v>0</v>
      </c>
      <c r="O10" s="132">
        <f>IF(RES_hhdet_in_emi!O10=0,0,RES_hhdet_in_emi!O10*1000000/RES_hhdet_in_new!O10)</f>
        <v>0</v>
      </c>
      <c r="P10" s="132">
        <f>IF(RES_hhdet_in_emi!P10=0,0,RES_hhdet_in_emi!P10*1000000/RES_hhdet_in_new!P10)</f>
        <v>0</v>
      </c>
      <c r="Q10" s="132">
        <f>IF(RES_hhdet_in_emi!Q10=0,0,RES_hhdet_in_emi!Q10*1000000/RES_hhdet_in_new!Q10)</f>
        <v>0</v>
      </c>
    </row>
    <row r="11" spans="1:17" ht="12" customHeight="1" x14ac:dyDescent="0.25">
      <c r="A11" s="167" t="s">
        <v>144</v>
      </c>
      <c r="B11" s="132"/>
      <c r="C11" s="132">
        <f>IF(RES_hhdet_in_emi!C11=0,0,RES_hhdet_in_emi!C11*1000000/RES_hhdet_in_new!C11)</f>
        <v>0</v>
      </c>
      <c r="D11" s="132">
        <f>IF(RES_hhdet_in_emi!D11=0,0,RES_hhdet_in_emi!D11*1000000/RES_hhdet_in_new!D11)</f>
        <v>0</v>
      </c>
      <c r="E11" s="132">
        <f>IF(RES_hhdet_in_emi!E11=0,0,RES_hhdet_in_emi!E11*1000000/RES_hhdet_in_new!E11)</f>
        <v>0</v>
      </c>
      <c r="F11" s="132">
        <f>IF(RES_hhdet_in_emi!F11=0,0,RES_hhdet_in_emi!F11*1000000/RES_hhdet_in_new!F11)</f>
        <v>0</v>
      </c>
      <c r="G11" s="132">
        <f>IF(RES_hhdet_in_emi!G11=0,0,RES_hhdet_in_emi!G11*1000000/RES_hhdet_in_new!G11)</f>
        <v>0</v>
      </c>
      <c r="H11" s="132">
        <f>IF(RES_hhdet_in_emi!H11=0,0,RES_hhdet_in_emi!H11*1000000/RES_hhdet_in_new!H11)</f>
        <v>0</v>
      </c>
      <c r="I11" s="132">
        <f>IF(RES_hhdet_in_emi!I11=0,0,RES_hhdet_in_emi!I11*1000000/RES_hhdet_in_new!I11)</f>
        <v>0</v>
      </c>
      <c r="J11" s="132">
        <f>IF(RES_hhdet_in_emi!J11=0,0,RES_hhdet_in_emi!J11*1000000/RES_hhdet_in_new!J11)</f>
        <v>0</v>
      </c>
      <c r="K11" s="132">
        <f>IF(RES_hhdet_in_emi!K11=0,0,RES_hhdet_in_emi!K11*1000000/RES_hhdet_in_new!K11)</f>
        <v>0</v>
      </c>
      <c r="L11" s="132">
        <f>IF(RES_hhdet_in_emi!L11=0,0,RES_hhdet_in_emi!L11*1000000/RES_hhdet_in_new!L11)</f>
        <v>0</v>
      </c>
      <c r="M11" s="132">
        <f>IF(RES_hhdet_in_emi!M11=0,0,RES_hhdet_in_emi!M11*1000000/RES_hhdet_in_new!M11)</f>
        <v>0</v>
      </c>
      <c r="N11" s="132">
        <f>IF(RES_hhdet_in_emi!N11=0,0,RES_hhdet_in_emi!N11*1000000/RES_hhdet_in_new!N11)</f>
        <v>0</v>
      </c>
      <c r="O11" s="132">
        <f>IF(RES_hhdet_in_emi!O11=0,0,RES_hhdet_in_emi!O11*1000000/RES_hhdet_in_new!O11)</f>
        <v>0</v>
      </c>
      <c r="P11" s="132">
        <f>IF(RES_hhdet_in_emi!P11=0,0,RES_hhdet_in_emi!P11*1000000/RES_hhdet_in_new!P11)</f>
        <v>0</v>
      </c>
      <c r="Q11" s="132">
        <f>IF(RES_hhdet_in_emi!Q11=0,0,RES_hhdet_in_emi!Q11*1000000/RES_hhdet_in_new!Q11)</f>
        <v>0</v>
      </c>
    </row>
    <row r="12" spans="1:17" ht="12" customHeight="1" x14ac:dyDescent="0.25">
      <c r="A12" s="167" t="s">
        <v>143</v>
      </c>
      <c r="B12" s="132"/>
      <c r="C12" s="132">
        <f>IF(RES_hhdet_in_emi!C12=0,0,RES_hhdet_in_emi!C12*1000000/RES_hhdet_in_new!C12)</f>
        <v>0</v>
      </c>
      <c r="D12" s="132">
        <f>IF(RES_hhdet_in_emi!D12=0,0,RES_hhdet_in_emi!D12*1000000/RES_hhdet_in_new!D12)</f>
        <v>0</v>
      </c>
      <c r="E12" s="132">
        <f>IF(RES_hhdet_in_emi!E12=0,0,RES_hhdet_in_emi!E12*1000000/RES_hhdet_in_new!E12)</f>
        <v>0</v>
      </c>
      <c r="F12" s="132">
        <f>IF(RES_hhdet_in_emi!F12=0,0,RES_hhdet_in_emi!F12*1000000/RES_hhdet_in_new!F12)</f>
        <v>0</v>
      </c>
      <c r="G12" s="132">
        <f>IF(RES_hhdet_in_emi!G12=0,0,RES_hhdet_in_emi!G12*1000000/RES_hhdet_in_new!G12)</f>
        <v>0</v>
      </c>
      <c r="H12" s="132">
        <f>IF(RES_hhdet_in_emi!H12=0,0,RES_hhdet_in_emi!H12*1000000/RES_hhdet_in_new!H12)</f>
        <v>0</v>
      </c>
      <c r="I12" s="132">
        <f>IF(RES_hhdet_in_emi!I12=0,0,RES_hhdet_in_emi!I12*1000000/RES_hhdet_in_new!I12)</f>
        <v>0</v>
      </c>
      <c r="J12" s="132">
        <f>IF(RES_hhdet_in_emi!J12=0,0,RES_hhdet_in_emi!J12*1000000/RES_hhdet_in_new!J12)</f>
        <v>0</v>
      </c>
      <c r="K12" s="132">
        <f>IF(RES_hhdet_in_emi!K12=0,0,RES_hhdet_in_emi!K12*1000000/RES_hhdet_in_new!K12)</f>
        <v>0</v>
      </c>
      <c r="L12" s="132">
        <f>IF(RES_hhdet_in_emi!L12=0,0,RES_hhdet_in_emi!L12*1000000/RES_hhdet_in_new!L12)</f>
        <v>0</v>
      </c>
      <c r="M12" s="132">
        <f>IF(RES_hhdet_in_emi!M12=0,0,RES_hhdet_in_emi!M12*1000000/RES_hhdet_in_new!M12)</f>
        <v>0</v>
      </c>
      <c r="N12" s="132">
        <f>IF(RES_hhdet_in_emi!N12=0,0,RES_hhdet_in_emi!N12*1000000/RES_hhdet_in_new!N12)</f>
        <v>0</v>
      </c>
      <c r="O12" s="132">
        <f>IF(RES_hhdet_in_emi!O12=0,0,RES_hhdet_in_emi!O12*1000000/RES_hhdet_in_new!O12)</f>
        <v>0</v>
      </c>
      <c r="P12" s="132">
        <f>IF(RES_hhdet_in_emi!P12=0,0,RES_hhdet_in_emi!P12*1000000/RES_hhdet_in_new!P12)</f>
        <v>0</v>
      </c>
      <c r="Q12" s="132">
        <f>IF(RES_hhdet_in_emi!Q12=0,0,RES_hhdet_in_emi!Q12*1000000/RES_hhdet_in_new!Q12)</f>
        <v>0</v>
      </c>
    </row>
    <row r="13" spans="1:17" ht="12" customHeight="1" x14ac:dyDescent="0.25">
      <c r="A13" s="166" t="s">
        <v>57</v>
      </c>
      <c r="B13" s="165"/>
      <c r="C13" s="165">
        <f>IF(RES_hhdet_in_emi!C13=0,0,RES_hhdet_in_emi!C13*1000000/RES_hhdet_in_new!C12)</f>
        <v>0</v>
      </c>
      <c r="D13" s="165">
        <f>IF(RES_hhdet_in_emi!D13=0,0,RES_hhdet_in_emi!D13*1000000/RES_hhdet_in_new!D12)</f>
        <v>0</v>
      </c>
      <c r="E13" s="165">
        <f>IF(RES_hhdet_in_emi!E13=0,0,RES_hhdet_in_emi!E13*1000000/RES_hhdet_in_new!E12)</f>
        <v>0</v>
      </c>
      <c r="F13" s="165">
        <f>IF(RES_hhdet_in_emi!F13=0,0,RES_hhdet_in_emi!F13*1000000/RES_hhdet_in_new!F12)</f>
        <v>0</v>
      </c>
      <c r="G13" s="165">
        <f>IF(RES_hhdet_in_emi!G13=0,0,RES_hhdet_in_emi!G13*1000000/RES_hhdet_in_new!G12)</f>
        <v>0</v>
      </c>
      <c r="H13" s="165">
        <f>IF(RES_hhdet_in_emi!H13=0,0,RES_hhdet_in_emi!H13*1000000/RES_hhdet_in_new!H12)</f>
        <v>0</v>
      </c>
      <c r="I13" s="165">
        <f>IF(RES_hhdet_in_emi!I13=0,0,RES_hhdet_in_emi!I13*1000000/RES_hhdet_in_new!I12)</f>
        <v>0</v>
      </c>
      <c r="J13" s="165">
        <f>IF(RES_hhdet_in_emi!J13=0,0,RES_hhdet_in_emi!J13*1000000/RES_hhdet_in_new!J12)</f>
        <v>0</v>
      </c>
      <c r="K13" s="165">
        <f>IF(RES_hhdet_in_emi!K13=0,0,RES_hhdet_in_emi!K13*1000000/RES_hhdet_in_new!K12)</f>
        <v>0</v>
      </c>
      <c r="L13" s="165">
        <f>IF(RES_hhdet_in_emi!L13=0,0,RES_hhdet_in_emi!L13*1000000/RES_hhdet_in_new!L12)</f>
        <v>0</v>
      </c>
      <c r="M13" s="165">
        <f>IF(RES_hhdet_in_emi!M13=0,0,RES_hhdet_in_emi!M13*1000000/RES_hhdet_in_new!M12)</f>
        <v>0</v>
      </c>
      <c r="N13" s="165">
        <f>IF(RES_hhdet_in_emi!N13=0,0,RES_hhdet_in_emi!N13*1000000/RES_hhdet_in_new!N12)</f>
        <v>0</v>
      </c>
      <c r="O13" s="165">
        <f>IF(RES_hhdet_in_emi!O13=0,0,RES_hhdet_in_emi!O13*1000000/RES_hhdet_in_new!O12)</f>
        <v>0</v>
      </c>
      <c r="P13" s="165">
        <f>IF(RES_hhdet_in_emi!P13=0,0,RES_hhdet_in_emi!P13*1000000/RES_hhdet_in_new!P12)</f>
        <v>0</v>
      </c>
      <c r="Q13" s="165">
        <f>IF(RES_hhdet_in_emi!Q13=0,0,RES_hhdet_in_emi!Q13*1000000/RES_hhdet_in_new!Q12)</f>
        <v>0</v>
      </c>
    </row>
    <row r="14" spans="1:17" ht="12" customHeight="1" x14ac:dyDescent="0.25">
      <c r="A14" s="147" t="s">
        <v>59</v>
      </c>
      <c r="B14" s="164"/>
      <c r="C14" s="164">
        <f>IF(RES_hhdet_in_emi!C14=0,0,RES_hhdet_in_emi!C14*1000000/RES_hhdet_in_new!C12)</f>
        <v>0</v>
      </c>
      <c r="D14" s="164">
        <f>IF(RES_hhdet_in_emi!D14=0,0,RES_hhdet_in_emi!D14*1000000/RES_hhdet_in_new!D12)</f>
        <v>0</v>
      </c>
      <c r="E14" s="164">
        <f>IF(RES_hhdet_in_emi!E14=0,0,RES_hhdet_in_emi!E14*1000000/RES_hhdet_in_new!E12)</f>
        <v>0</v>
      </c>
      <c r="F14" s="164">
        <f>IF(RES_hhdet_in_emi!F14=0,0,RES_hhdet_in_emi!F14*1000000/RES_hhdet_in_new!F12)</f>
        <v>0</v>
      </c>
      <c r="G14" s="164">
        <f>IF(RES_hhdet_in_emi!G14=0,0,RES_hhdet_in_emi!G14*1000000/RES_hhdet_in_new!G12)</f>
        <v>0</v>
      </c>
      <c r="H14" s="164">
        <f>IF(RES_hhdet_in_emi!H14=0,0,RES_hhdet_in_emi!H14*1000000/RES_hhdet_in_new!H12)</f>
        <v>0</v>
      </c>
      <c r="I14" s="164">
        <f>IF(RES_hhdet_in_emi!I14=0,0,RES_hhdet_in_emi!I14*1000000/RES_hhdet_in_new!I12)</f>
        <v>0</v>
      </c>
      <c r="J14" s="164">
        <f>IF(RES_hhdet_in_emi!J14=0,0,RES_hhdet_in_emi!J14*1000000/RES_hhdet_in_new!J12)</f>
        <v>0</v>
      </c>
      <c r="K14" s="164">
        <f>IF(RES_hhdet_in_emi!K14=0,0,RES_hhdet_in_emi!K14*1000000/RES_hhdet_in_new!K12)</f>
        <v>0</v>
      </c>
      <c r="L14" s="164">
        <f>IF(RES_hhdet_in_emi!L14=0,0,RES_hhdet_in_emi!L14*1000000/RES_hhdet_in_new!L12)</f>
        <v>0</v>
      </c>
      <c r="M14" s="164">
        <f>IF(RES_hhdet_in_emi!M14=0,0,RES_hhdet_in_emi!M14*1000000/RES_hhdet_in_new!M12)</f>
        <v>0</v>
      </c>
      <c r="N14" s="164">
        <f>IF(RES_hhdet_in_emi!N14=0,0,RES_hhdet_in_emi!N14*1000000/RES_hhdet_in_new!N12)</f>
        <v>0</v>
      </c>
      <c r="O14" s="164">
        <f>IF(RES_hhdet_in_emi!O14=0,0,RES_hhdet_in_emi!O14*1000000/RES_hhdet_in_new!O12)</f>
        <v>0</v>
      </c>
      <c r="P14" s="164">
        <f>IF(RES_hhdet_in_emi!P14=0,0,RES_hhdet_in_emi!P14*1000000/RES_hhdet_in_new!P12)</f>
        <v>0</v>
      </c>
      <c r="Q14" s="164">
        <f>IF(RES_hhdet_in_emi!Q14=0,0,RES_hhdet_in_emi!Q14*1000000/RES_hhdet_in_new!Q12)</f>
        <v>0</v>
      </c>
    </row>
    <row r="15" spans="1:17" ht="12" customHeight="1" x14ac:dyDescent="0.25">
      <c r="A15" s="163" t="s">
        <v>142</v>
      </c>
      <c r="B15" s="162"/>
      <c r="C15" s="162">
        <f>IF(RES_hhdet_in_emi!C15=0,0,RES_hhdet_in_emi!C15*1000000/RES_hhdet_in_new!C15)</f>
        <v>0</v>
      </c>
      <c r="D15" s="162">
        <f>IF(RES_hhdet_in_emi!D15=0,0,RES_hhdet_in_emi!D15*1000000/RES_hhdet_in_new!D15)</f>
        <v>0</v>
      </c>
      <c r="E15" s="162">
        <f>IF(RES_hhdet_in_emi!E15=0,0,RES_hhdet_in_emi!E15*1000000/RES_hhdet_in_new!E15)</f>
        <v>0</v>
      </c>
      <c r="F15" s="162">
        <f>IF(RES_hhdet_in_emi!F15=0,0,RES_hhdet_in_emi!F15*1000000/RES_hhdet_in_new!F15)</f>
        <v>0</v>
      </c>
      <c r="G15" s="162">
        <f>IF(RES_hhdet_in_emi!G15=0,0,RES_hhdet_in_emi!G15*1000000/RES_hhdet_in_new!G15)</f>
        <v>0</v>
      </c>
      <c r="H15" s="162">
        <f>IF(RES_hhdet_in_emi!H15=0,0,RES_hhdet_in_emi!H15*1000000/RES_hhdet_in_new!H15)</f>
        <v>0</v>
      </c>
      <c r="I15" s="162">
        <f>IF(RES_hhdet_in_emi!I15=0,0,RES_hhdet_in_emi!I15*1000000/RES_hhdet_in_new!I15)</f>
        <v>0</v>
      </c>
      <c r="J15" s="162">
        <f>IF(RES_hhdet_in_emi!J15=0,0,RES_hhdet_in_emi!J15*1000000/RES_hhdet_in_new!J15)</f>
        <v>0</v>
      </c>
      <c r="K15" s="162">
        <f>IF(RES_hhdet_in_emi!K15=0,0,RES_hhdet_in_emi!K15*1000000/RES_hhdet_in_new!K15)</f>
        <v>0</v>
      </c>
      <c r="L15" s="162">
        <f>IF(RES_hhdet_in_emi!L15=0,0,RES_hhdet_in_emi!L15*1000000/RES_hhdet_in_new!L15)</f>
        <v>0</v>
      </c>
      <c r="M15" s="162">
        <f>IF(RES_hhdet_in_emi!M15=0,0,RES_hhdet_in_emi!M15*1000000/RES_hhdet_in_new!M15)</f>
        <v>0</v>
      </c>
      <c r="N15" s="162">
        <f>IF(RES_hhdet_in_emi!N15=0,0,RES_hhdet_in_emi!N15*1000000/RES_hhdet_in_new!N15)</f>
        <v>0</v>
      </c>
      <c r="O15" s="162">
        <f>IF(RES_hhdet_in_emi!O15=0,0,RES_hhdet_in_emi!O15*1000000/RES_hhdet_in_new!O15)</f>
        <v>0</v>
      </c>
      <c r="P15" s="162">
        <f>IF(RES_hhdet_in_emi!P15=0,0,RES_hhdet_in_emi!P15*1000000/RES_hhdet_in_new!P15)</f>
        <v>0</v>
      </c>
      <c r="Q15" s="162">
        <f>IF(RES_hhdet_in_emi!Q15=0,0,RES_hhdet_in_emi!Q15*1000000/RES_hhdet_in_new!Q15)</f>
        <v>0</v>
      </c>
    </row>
    <row r="16" spans="1:17" ht="12" customHeight="1" x14ac:dyDescent="0.25">
      <c r="A16" s="161" t="s">
        <v>141</v>
      </c>
      <c r="B16" s="160"/>
      <c r="C16" s="160">
        <f>IF(RES_hhdet_in_emi!C16=0,0,RES_hhdet_in_emi!C16*1000000/RES_hhdet_in_new!C16)</f>
        <v>0</v>
      </c>
      <c r="D16" s="160">
        <f>IF(RES_hhdet_in_emi!D16=0,0,RES_hhdet_in_emi!D16*1000000/RES_hhdet_in_new!D16)</f>
        <v>0</v>
      </c>
      <c r="E16" s="160">
        <f>IF(RES_hhdet_in_emi!E16=0,0,RES_hhdet_in_emi!E16*1000000/RES_hhdet_in_new!E16)</f>
        <v>0</v>
      </c>
      <c r="F16" s="160">
        <f>IF(RES_hhdet_in_emi!F16=0,0,RES_hhdet_in_emi!F16*1000000/RES_hhdet_in_new!F16)</f>
        <v>0</v>
      </c>
      <c r="G16" s="160">
        <f>IF(RES_hhdet_in_emi!G16=0,0,RES_hhdet_in_emi!G16*1000000/RES_hhdet_in_new!G16)</f>
        <v>0</v>
      </c>
      <c r="H16" s="160">
        <f>IF(RES_hhdet_in_emi!H16=0,0,RES_hhdet_in_emi!H16*1000000/RES_hhdet_in_new!H16)</f>
        <v>0</v>
      </c>
      <c r="I16" s="160">
        <f>IF(RES_hhdet_in_emi!I16=0,0,RES_hhdet_in_emi!I16*1000000/RES_hhdet_in_new!I16)</f>
        <v>0</v>
      </c>
      <c r="J16" s="160">
        <f>IF(RES_hhdet_in_emi!J16=0,0,RES_hhdet_in_emi!J16*1000000/RES_hhdet_in_new!J16)</f>
        <v>0</v>
      </c>
      <c r="K16" s="160">
        <f>IF(RES_hhdet_in_emi!K16=0,0,RES_hhdet_in_emi!K16*1000000/RES_hhdet_in_new!K16)</f>
        <v>0</v>
      </c>
      <c r="L16" s="160">
        <f>IF(RES_hhdet_in_emi!L16=0,0,RES_hhdet_in_emi!L16*1000000/RES_hhdet_in_new!L16)</f>
        <v>0</v>
      </c>
      <c r="M16" s="160">
        <f>IF(RES_hhdet_in_emi!M16=0,0,RES_hhdet_in_emi!M16*1000000/RES_hhdet_in_new!M16)</f>
        <v>0</v>
      </c>
      <c r="N16" s="160">
        <f>IF(RES_hhdet_in_emi!N16=0,0,RES_hhdet_in_emi!N16*1000000/RES_hhdet_in_new!N16)</f>
        <v>0</v>
      </c>
      <c r="O16" s="160">
        <f>IF(RES_hhdet_in_emi!O16=0,0,RES_hhdet_in_emi!O16*1000000/RES_hhdet_in_new!O16)</f>
        <v>0</v>
      </c>
      <c r="P16" s="160">
        <f>IF(RES_hhdet_in_emi!P16=0,0,RES_hhdet_in_emi!P16*1000000/RES_hhdet_in_new!P16)</f>
        <v>0</v>
      </c>
      <c r="Q16" s="160">
        <f>IF(RES_hhdet_in_emi!Q16=0,0,RES_hhdet_in_emi!Q16*1000000/RES_hhdet_in_new!Q16)</f>
        <v>0</v>
      </c>
    </row>
    <row r="17" spans="1:17" ht="12" customHeight="1" x14ac:dyDescent="0.25">
      <c r="A17" s="148" t="s">
        <v>60</v>
      </c>
      <c r="B17" s="156"/>
      <c r="C17" s="156">
        <f>IF(RES_hhdet_in_emi!C17=0,0,RES_hhdet_in_emi!C17*1000000/RES_hhdet_in_new!C16)</f>
        <v>0</v>
      </c>
      <c r="D17" s="156">
        <f>IF(RES_hhdet_in_emi!D17=0,0,RES_hhdet_in_emi!D17*1000000/RES_hhdet_in_new!D16)</f>
        <v>0</v>
      </c>
      <c r="E17" s="156">
        <f>IF(RES_hhdet_in_emi!E17=0,0,RES_hhdet_in_emi!E17*1000000/RES_hhdet_in_new!E16)</f>
        <v>0</v>
      </c>
      <c r="F17" s="156">
        <f>IF(RES_hhdet_in_emi!F17=0,0,RES_hhdet_in_emi!F17*1000000/RES_hhdet_in_new!F16)</f>
        <v>0</v>
      </c>
      <c r="G17" s="156">
        <f>IF(RES_hhdet_in_emi!G17=0,0,RES_hhdet_in_emi!G17*1000000/RES_hhdet_in_new!G16)</f>
        <v>0</v>
      </c>
      <c r="H17" s="156">
        <f>IF(RES_hhdet_in_emi!H17=0,0,RES_hhdet_in_emi!H17*1000000/RES_hhdet_in_new!H16)</f>
        <v>0</v>
      </c>
      <c r="I17" s="156">
        <f>IF(RES_hhdet_in_emi!I17=0,0,RES_hhdet_in_emi!I17*1000000/RES_hhdet_in_new!I16)</f>
        <v>0</v>
      </c>
      <c r="J17" s="156">
        <f>IF(RES_hhdet_in_emi!J17=0,0,RES_hhdet_in_emi!J17*1000000/RES_hhdet_in_new!J16)</f>
        <v>0</v>
      </c>
      <c r="K17" s="156">
        <f>IF(RES_hhdet_in_emi!K17=0,0,RES_hhdet_in_emi!K17*1000000/RES_hhdet_in_new!K16)</f>
        <v>0</v>
      </c>
      <c r="L17" s="156">
        <f>IF(RES_hhdet_in_emi!L17=0,0,RES_hhdet_in_emi!L17*1000000/RES_hhdet_in_new!L16)</f>
        <v>0</v>
      </c>
      <c r="M17" s="156">
        <f>IF(RES_hhdet_in_emi!M17=0,0,RES_hhdet_in_emi!M17*1000000/RES_hhdet_in_new!M16)</f>
        <v>0</v>
      </c>
      <c r="N17" s="156">
        <f>IF(RES_hhdet_in_emi!N17=0,0,RES_hhdet_in_emi!N17*1000000/RES_hhdet_in_new!N16)</f>
        <v>0</v>
      </c>
      <c r="O17" s="156">
        <f>IF(RES_hhdet_in_emi!O17=0,0,RES_hhdet_in_emi!O17*1000000/RES_hhdet_in_new!O16)</f>
        <v>0</v>
      </c>
      <c r="P17" s="156">
        <f>IF(RES_hhdet_in_emi!P17=0,0,RES_hhdet_in_emi!P17*1000000/RES_hhdet_in_new!P16)</f>
        <v>0</v>
      </c>
      <c r="Q17" s="156">
        <f>IF(RES_hhdet_in_emi!Q17=0,0,RES_hhdet_in_emi!Q17*1000000/RES_hhdet_in_new!Q16)</f>
        <v>0</v>
      </c>
    </row>
    <row r="18" spans="1:17" ht="12" customHeight="1" x14ac:dyDescent="0.25">
      <c r="A18" s="148" t="s">
        <v>59</v>
      </c>
      <c r="B18" s="156"/>
      <c r="C18" s="156">
        <f>IF(RES_hhdet_in_emi!C18=0,0,RES_hhdet_in_emi!C18*1000000/RES_hhdet_in_new!C16)</f>
        <v>0</v>
      </c>
      <c r="D18" s="156">
        <f>IF(RES_hhdet_in_emi!D18=0,0,RES_hhdet_in_emi!D18*1000000/RES_hhdet_in_new!D16)</f>
        <v>0</v>
      </c>
      <c r="E18" s="156">
        <f>IF(RES_hhdet_in_emi!E18=0,0,RES_hhdet_in_emi!E18*1000000/RES_hhdet_in_new!E16)</f>
        <v>0</v>
      </c>
      <c r="F18" s="156">
        <f>IF(RES_hhdet_in_emi!F18=0,0,RES_hhdet_in_emi!F18*1000000/RES_hhdet_in_new!F16)</f>
        <v>0</v>
      </c>
      <c r="G18" s="156">
        <f>IF(RES_hhdet_in_emi!G18=0,0,RES_hhdet_in_emi!G18*1000000/RES_hhdet_in_new!G16)</f>
        <v>0</v>
      </c>
      <c r="H18" s="156">
        <f>IF(RES_hhdet_in_emi!H18=0,0,RES_hhdet_in_emi!H18*1000000/RES_hhdet_in_new!H16)</f>
        <v>0</v>
      </c>
      <c r="I18" s="156">
        <f>IF(RES_hhdet_in_emi!I18=0,0,RES_hhdet_in_emi!I18*1000000/RES_hhdet_in_new!I16)</f>
        <v>0</v>
      </c>
      <c r="J18" s="156">
        <f>IF(RES_hhdet_in_emi!J18=0,0,RES_hhdet_in_emi!J18*1000000/RES_hhdet_in_new!J16)</f>
        <v>0</v>
      </c>
      <c r="K18" s="156">
        <f>IF(RES_hhdet_in_emi!K18=0,0,RES_hhdet_in_emi!K18*1000000/RES_hhdet_in_new!K16)</f>
        <v>0</v>
      </c>
      <c r="L18" s="156">
        <f>IF(RES_hhdet_in_emi!L18=0,0,RES_hhdet_in_emi!L18*1000000/RES_hhdet_in_new!L16)</f>
        <v>0</v>
      </c>
      <c r="M18" s="156">
        <f>IF(RES_hhdet_in_emi!M18=0,0,RES_hhdet_in_emi!M18*1000000/RES_hhdet_in_new!M16)</f>
        <v>0</v>
      </c>
      <c r="N18" s="156">
        <f>IF(RES_hhdet_in_emi!N18=0,0,RES_hhdet_in_emi!N18*1000000/RES_hhdet_in_new!N16)</f>
        <v>0</v>
      </c>
      <c r="O18" s="156">
        <f>IF(RES_hhdet_in_emi!O18=0,0,RES_hhdet_in_emi!O18*1000000/RES_hhdet_in_new!O16)</f>
        <v>0</v>
      </c>
      <c r="P18" s="156">
        <f>IF(RES_hhdet_in_emi!P18=0,0,RES_hhdet_in_emi!P18*1000000/RES_hhdet_in_new!P16)</f>
        <v>0</v>
      </c>
      <c r="Q18" s="156">
        <f>IF(RES_hhdet_in_emi!Q18=0,0,RES_hhdet_in_emi!Q18*1000000/RES_hhdet_in_new!Q16)</f>
        <v>0</v>
      </c>
    </row>
    <row r="19" spans="1:17" ht="12" customHeight="1" x14ac:dyDescent="0.25">
      <c r="A19" s="158" t="s">
        <v>62</v>
      </c>
      <c r="B19" s="157"/>
      <c r="C19" s="157">
        <f>IF(SUM(RES_hhdet_in_emi!C20:C22)=0,0,SUM(RES_hhdet_in_emi!C20:C22)*1000000/SUM(RES_hhdet_in_new!C20:C22))</f>
        <v>0</v>
      </c>
      <c r="D19" s="157">
        <f>IF(SUM(RES_hhdet_in_emi!D20:D22)=0,0,SUM(RES_hhdet_in_emi!D20:D22)*1000000/SUM(RES_hhdet_in_new!D20:D22))</f>
        <v>0</v>
      </c>
      <c r="E19" s="157">
        <f>IF(SUM(RES_hhdet_in_emi!E20:E22)=0,0,SUM(RES_hhdet_in_emi!E20:E22)*1000000/SUM(RES_hhdet_in_new!E20:E22))</f>
        <v>0</v>
      </c>
      <c r="F19" s="157">
        <f>IF(SUM(RES_hhdet_in_emi!F20:F22)=0,0,SUM(RES_hhdet_in_emi!F20:F22)*1000000/SUM(RES_hhdet_in_new!F20:F22))</f>
        <v>0</v>
      </c>
      <c r="G19" s="157">
        <f>IF(SUM(RES_hhdet_in_emi!G20:G22)=0,0,SUM(RES_hhdet_in_emi!G20:G22)*1000000/SUM(RES_hhdet_in_new!G20:G22))</f>
        <v>0</v>
      </c>
      <c r="H19" s="157">
        <f>IF(SUM(RES_hhdet_in_emi!H20:H22)=0,0,SUM(RES_hhdet_in_emi!H20:H22)*1000000/SUM(RES_hhdet_in_new!H20:H22))</f>
        <v>0</v>
      </c>
      <c r="I19" s="157">
        <f>IF(SUM(RES_hhdet_in_emi!I20:I22)=0,0,SUM(RES_hhdet_in_emi!I20:I22)*1000000/SUM(RES_hhdet_in_new!I20:I22))</f>
        <v>0</v>
      </c>
      <c r="J19" s="157">
        <f>IF(SUM(RES_hhdet_in_emi!J20:J22)=0,0,SUM(RES_hhdet_in_emi!J20:J22)*1000000/SUM(RES_hhdet_in_new!J20:J22))</f>
        <v>0</v>
      </c>
      <c r="K19" s="157">
        <f>IF(SUM(RES_hhdet_in_emi!K20:K22)=0,0,SUM(RES_hhdet_in_emi!K20:K22)*1000000/SUM(RES_hhdet_in_new!K20:K22))</f>
        <v>0</v>
      </c>
      <c r="L19" s="157">
        <f>IF(SUM(RES_hhdet_in_emi!L20:L22)=0,0,SUM(RES_hhdet_in_emi!L20:L22)*1000000/SUM(RES_hhdet_in_new!L20:L22))</f>
        <v>0</v>
      </c>
      <c r="M19" s="157">
        <f>IF(SUM(RES_hhdet_in_emi!M20:M22)=0,0,SUM(RES_hhdet_in_emi!M20:M22)*1000000/SUM(RES_hhdet_in_new!M20:M22))</f>
        <v>0</v>
      </c>
      <c r="N19" s="157">
        <f>IF(SUM(RES_hhdet_in_emi!N20:N22)=0,0,SUM(RES_hhdet_in_emi!N20:N22)*1000000/SUM(RES_hhdet_in_new!N20:N22))</f>
        <v>0</v>
      </c>
      <c r="O19" s="157">
        <f>IF(SUM(RES_hhdet_in_emi!O20:O22)=0,0,SUM(RES_hhdet_in_emi!O20:O22)*1000000/SUM(RES_hhdet_in_new!O20:O22))</f>
        <v>0</v>
      </c>
      <c r="P19" s="157">
        <f>IF(SUM(RES_hhdet_in_emi!P20:P22)=0,0,SUM(RES_hhdet_in_emi!P20:P22)*1000000/SUM(RES_hhdet_in_new!P20:P22))</f>
        <v>0</v>
      </c>
      <c r="Q19" s="157">
        <f>IF(SUM(RES_hhdet_in_emi!Q20:Q22)=0,0,SUM(RES_hhdet_in_emi!Q20:Q22)*1000000/SUM(RES_hhdet_in_new!Q20:Q22))</f>
        <v>0</v>
      </c>
    </row>
    <row r="20" spans="1:17" ht="12" customHeight="1" x14ac:dyDescent="0.25">
      <c r="A20" s="23" t="s">
        <v>58</v>
      </c>
      <c r="B20" s="156"/>
      <c r="C20" s="156">
        <f>IF(RES_hhdet_in_emi!C20=0,0,RES_hhdet_in_emi!C20*1000000/RES_hhdet_in_new!C20)</f>
        <v>0</v>
      </c>
      <c r="D20" s="156">
        <f>IF(RES_hhdet_in_emi!D20=0,0,RES_hhdet_in_emi!D20*1000000/RES_hhdet_in_new!D20)</f>
        <v>0</v>
      </c>
      <c r="E20" s="156">
        <f>IF(RES_hhdet_in_emi!E20=0,0,RES_hhdet_in_emi!E20*1000000/RES_hhdet_in_new!E20)</f>
        <v>0</v>
      </c>
      <c r="F20" s="156">
        <f>IF(RES_hhdet_in_emi!F20=0,0,RES_hhdet_in_emi!F20*1000000/RES_hhdet_in_new!F20)</f>
        <v>0</v>
      </c>
      <c r="G20" s="156">
        <f>IF(RES_hhdet_in_emi!G20=0,0,RES_hhdet_in_emi!G20*1000000/RES_hhdet_in_new!G20)</f>
        <v>0</v>
      </c>
      <c r="H20" s="156">
        <f>IF(RES_hhdet_in_emi!H20=0,0,RES_hhdet_in_emi!H20*1000000/RES_hhdet_in_new!H20)</f>
        <v>0</v>
      </c>
      <c r="I20" s="156">
        <f>IF(RES_hhdet_in_emi!I20=0,0,RES_hhdet_in_emi!I20*1000000/RES_hhdet_in_new!I20)</f>
        <v>0</v>
      </c>
      <c r="J20" s="156">
        <f>IF(RES_hhdet_in_emi!J20=0,0,RES_hhdet_in_emi!J20*1000000/RES_hhdet_in_new!J20)</f>
        <v>0</v>
      </c>
      <c r="K20" s="156">
        <f>IF(RES_hhdet_in_emi!K20=0,0,RES_hhdet_in_emi!K20*1000000/RES_hhdet_in_new!K20)</f>
        <v>0</v>
      </c>
      <c r="L20" s="156">
        <f>IF(RES_hhdet_in_emi!L20=0,0,RES_hhdet_in_emi!L20*1000000/RES_hhdet_in_new!L20)</f>
        <v>0</v>
      </c>
      <c r="M20" s="156">
        <f>IF(RES_hhdet_in_emi!M20=0,0,RES_hhdet_in_emi!M20*1000000/RES_hhdet_in_new!M20)</f>
        <v>0</v>
      </c>
      <c r="N20" s="156">
        <f>IF(RES_hhdet_in_emi!N20=0,0,RES_hhdet_in_emi!N20*1000000/RES_hhdet_in_new!N20)</f>
        <v>0</v>
      </c>
      <c r="O20" s="156">
        <f>IF(RES_hhdet_in_emi!O20=0,0,RES_hhdet_in_emi!O20*1000000/RES_hhdet_in_new!O20)</f>
        <v>0</v>
      </c>
      <c r="P20" s="156">
        <f>IF(RES_hhdet_in_emi!P20=0,0,RES_hhdet_in_emi!P20*1000000/RES_hhdet_in_new!P20)</f>
        <v>0</v>
      </c>
      <c r="Q20" s="156">
        <f>IF(RES_hhdet_in_emi!Q20=0,0,RES_hhdet_in_emi!Q20*1000000/RES_hhdet_in_new!Q20)</f>
        <v>0</v>
      </c>
    </row>
    <row r="21" spans="1:17" ht="12" customHeight="1" x14ac:dyDescent="0.25">
      <c r="A21" s="23" t="s">
        <v>57</v>
      </c>
      <c r="B21" s="156"/>
      <c r="C21" s="156">
        <f>IF(RES_hhdet_in_emi!C21=0,0,RES_hhdet_in_emi!C21*1000000/RES_hhdet_in_new!C21)</f>
        <v>0</v>
      </c>
      <c r="D21" s="156">
        <f>IF(RES_hhdet_in_emi!D21=0,0,RES_hhdet_in_emi!D21*1000000/RES_hhdet_in_new!D21)</f>
        <v>0</v>
      </c>
      <c r="E21" s="156">
        <f>IF(RES_hhdet_in_emi!E21=0,0,RES_hhdet_in_emi!E21*1000000/RES_hhdet_in_new!E21)</f>
        <v>0</v>
      </c>
      <c r="F21" s="156">
        <f>IF(RES_hhdet_in_emi!F21=0,0,RES_hhdet_in_emi!F21*1000000/RES_hhdet_in_new!F21)</f>
        <v>0</v>
      </c>
      <c r="G21" s="156">
        <f>IF(RES_hhdet_in_emi!G21=0,0,RES_hhdet_in_emi!G21*1000000/RES_hhdet_in_new!G21)</f>
        <v>0</v>
      </c>
      <c r="H21" s="156">
        <f>IF(RES_hhdet_in_emi!H21=0,0,RES_hhdet_in_emi!H21*1000000/RES_hhdet_in_new!H21)</f>
        <v>0</v>
      </c>
      <c r="I21" s="156">
        <f>IF(RES_hhdet_in_emi!I21=0,0,RES_hhdet_in_emi!I21*1000000/RES_hhdet_in_new!I21)</f>
        <v>0</v>
      </c>
      <c r="J21" s="156">
        <f>IF(RES_hhdet_in_emi!J21=0,0,RES_hhdet_in_emi!J21*1000000/RES_hhdet_in_new!J21)</f>
        <v>0</v>
      </c>
      <c r="K21" s="156">
        <f>IF(RES_hhdet_in_emi!K21=0,0,RES_hhdet_in_emi!K21*1000000/RES_hhdet_in_new!K21)</f>
        <v>0</v>
      </c>
      <c r="L21" s="156">
        <f>IF(RES_hhdet_in_emi!L21=0,0,RES_hhdet_in_emi!L21*1000000/RES_hhdet_in_new!L21)</f>
        <v>0</v>
      </c>
      <c r="M21" s="156">
        <f>IF(RES_hhdet_in_emi!M21=0,0,RES_hhdet_in_emi!M21*1000000/RES_hhdet_in_new!M21)</f>
        <v>0</v>
      </c>
      <c r="N21" s="156">
        <f>IF(RES_hhdet_in_emi!N21=0,0,RES_hhdet_in_emi!N21*1000000/RES_hhdet_in_new!N21)</f>
        <v>0</v>
      </c>
      <c r="O21" s="156">
        <f>IF(RES_hhdet_in_emi!O21=0,0,RES_hhdet_in_emi!O21*1000000/RES_hhdet_in_new!O21)</f>
        <v>0</v>
      </c>
      <c r="P21" s="156">
        <f>IF(RES_hhdet_in_emi!P21=0,0,RES_hhdet_in_emi!P21*1000000/RES_hhdet_in_new!P21)</f>
        <v>0</v>
      </c>
      <c r="Q21" s="156">
        <f>IF(RES_hhdet_in_emi!Q21=0,0,RES_hhdet_in_emi!Q21*1000000/RES_hhdet_in_new!Q21)</f>
        <v>0</v>
      </c>
    </row>
    <row r="22" spans="1:17" ht="12" customHeight="1" x14ac:dyDescent="0.25">
      <c r="A22" s="29" t="s">
        <v>140</v>
      </c>
      <c r="B22" s="57"/>
      <c r="C22" s="57">
        <f>IF(RES_hhdet_in_emi!C22=0,0,RES_hhdet_in_emi!C22*1000000/RES_hhdet_in_new!C22)</f>
        <v>0</v>
      </c>
      <c r="D22" s="57">
        <f>IF(RES_hhdet_in_emi!D22=0,0,RES_hhdet_in_emi!D22*1000000/RES_hhdet_in_new!D22)</f>
        <v>0</v>
      </c>
      <c r="E22" s="57">
        <f>IF(RES_hhdet_in_emi!E22=0,0,RES_hhdet_in_emi!E22*1000000/RES_hhdet_in_new!E22)</f>
        <v>0</v>
      </c>
      <c r="F22" s="57">
        <f>IF(RES_hhdet_in_emi!F22=0,0,RES_hhdet_in_emi!F22*1000000/RES_hhdet_in_new!F22)</f>
        <v>0</v>
      </c>
      <c r="G22" s="57">
        <f>IF(RES_hhdet_in_emi!G22=0,0,RES_hhdet_in_emi!G22*1000000/RES_hhdet_in_new!G22)</f>
        <v>0</v>
      </c>
      <c r="H22" s="57">
        <f>IF(RES_hhdet_in_emi!H22=0,0,RES_hhdet_in_emi!H22*1000000/RES_hhdet_in_new!H22)</f>
        <v>0</v>
      </c>
      <c r="I22" s="57">
        <f>IF(RES_hhdet_in_emi!I22=0,0,RES_hhdet_in_emi!I22*1000000/RES_hhdet_in_new!I22)</f>
        <v>0</v>
      </c>
      <c r="J22" s="57">
        <f>IF(RES_hhdet_in_emi!J22=0,0,RES_hhdet_in_emi!J22*1000000/RES_hhdet_in_new!J22)</f>
        <v>0</v>
      </c>
      <c r="K22" s="57">
        <f>IF(RES_hhdet_in_emi!K22=0,0,RES_hhdet_in_emi!K22*1000000/RES_hhdet_in_new!K22)</f>
        <v>0</v>
      </c>
      <c r="L22" s="57">
        <f>IF(RES_hhdet_in_emi!L22=0,0,RES_hhdet_in_emi!L22*1000000/RES_hhdet_in_new!L22)</f>
        <v>0</v>
      </c>
      <c r="M22" s="57">
        <f>IF(RES_hhdet_in_emi!M22=0,0,RES_hhdet_in_emi!M22*1000000/RES_hhdet_in_new!M22)</f>
        <v>0</v>
      </c>
      <c r="N22" s="57">
        <f>IF(RES_hhdet_in_emi!N22=0,0,RES_hhdet_in_emi!N22*1000000/RES_hhdet_in_new!N22)</f>
        <v>0</v>
      </c>
      <c r="O22" s="57">
        <f>IF(RES_hhdet_in_emi!O22=0,0,RES_hhdet_in_emi!O22*1000000/RES_hhdet_in_new!O22)</f>
        <v>0</v>
      </c>
      <c r="P22" s="57">
        <f>IF(RES_hhdet_in_emi!P22=0,0,RES_hhdet_in_emi!P22*1000000/RES_hhdet_in_new!P22)</f>
        <v>0</v>
      </c>
      <c r="Q22" s="57">
        <f>IF(RES_hhdet_in_emi!Q22=0,0,RES_hhdet_in_emi!Q22*1000000/RES_hhdet_in_new!Q22)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17">SUM(C25,C28,C30,C39)</f>
        <v>2525.2453343056318</v>
      </c>
      <c r="D24" s="168">
        <f t="shared" ref="D24" si="18">SUM(D25,D28,D30,D39)</f>
        <v>2671.8777271042809</v>
      </c>
      <c r="E24" s="168">
        <f t="shared" ref="E24" si="19">SUM(E25,E28,E30,E39)</f>
        <v>2640.7520749331093</v>
      </c>
      <c r="F24" s="168">
        <f t="shared" ref="F24" si="20">SUM(F25,F28,F30,F39)</f>
        <v>2253.0331775299946</v>
      </c>
      <c r="G24" s="168">
        <f t="shared" ref="G24" si="21">SUM(G25,G28,G30,G39)</f>
        <v>2319.0109233116755</v>
      </c>
      <c r="H24" s="168">
        <f t="shared" ref="H24" si="22">SUM(H25,H28,H30,H39)</f>
        <v>2144.1433967188668</v>
      </c>
      <c r="I24" s="168">
        <f t="shared" ref="I24" si="23">SUM(I25,I28,I30,I39)</f>
        <v>2157.0070351651243</v>
      </c>
      <c r="J24" s="168">
        <f t="shared" ref="J24" si="24">SUM(J25,J28,J30,J39)</f>
        <v>2060.9700957840782</v>
      </c>
      <c r="K24" s="168">
        <f t="shared" ref="K24" si="25">SUM(K25,K28,K30,K39)</f>
        <v>2152.066500331257</v>
      </c>
      <c r="L24" s="168">
        <f t="shared" ref="L24" si="26">SUM(L25,L28,L30,L39)</f>
        <v>1843.5950749498663</v>
      </c>
      <c r="M24" s="168">
        <f t="shared" ref="M24" si="27">SUM(M25,M28,M30,M39)</f>
        <v>1979.3433612208419</v>
      </c>
      <c r="N24" s="168">
        <f t="shared" ref="N24" si="28">SUM(N25,N28,N30,N39)</f>
        <v>1859.1705067891394</v>
      </c>
      <c r="O24" s="168">
        <f t="shared" ref="O24" si="29">SUM(O25,O28,O30,O39)</f>
        <v>1546.7153259269728</v>
      </c>
      <c r="P24" s="168">
        <f t="shared" ref="P24" si="30">SUM(P25,P28,P30,P39)</f>
        <v>1044.8404195189194</v>
      </c>
      <c r="Q24" s="168">
        <f t="shared" ref="Q24" si="31">SUM(Q25,Q28,Q30,Q39)</f>
        <v>1283.2331052901516</v>
      </c>
    </row>
    <row r="25" spans="1:17" ht="12.95" customHeight="1" x14ac:dyDescent="0.25">
      <c r="A25" s="158" t="s">
        <v>65</v>
      </c>
      <c r="B25" s="157"/>
      <c r="C25" s="157">
        <f t="shared" ref="C25:Q25" si="32">SUM(C26:C27)</f>
        <v>1849.3749601041177</v>
      </c>
      <c r="D25" s="157">
        <f t="shared" si="32"/>
        <v>1907.2796082474074</v>
      </c>
      <c r="E25" s="157">
        <f t="shared" si="32"/>
        <v>1949.4158923046089</v>
      </c>
      <c r="F25" s="157">
        <f t="shared" si="32"/>
        <v>1704.3368989667997</v>
      </c>
      <c r="G25" s="157">
        <f t="shared" si="32"/>
        <v>1468.5694751756844</v>
      </c>
      <c r="H25" s="157">
        <f t="shared" si="32"/>
        <v>1656.6566022354752</v>
      </c>
      <c r="I25" s="157">
        <f t="shared" si="32"/>
        <v>1645.0882818600992</v>
      </c>
      <c r="J25" s="157">
        <f t="shared" si="32"/>
        <v>1461.1584606649562</v>
      </c>
      <c r="K25" s="157">
        <f t="shared" si="32"/>
        <v>1596.0421290646757</v>
      </c>
      <c r="L25" s="157">
        <f t="shared" si="32"/>
        <v>1319.3634706794396</v>
      </c>
      <c r="M25" s="157">
        <f t="shared" si="32"/>
        <v>1449.9976098016639</v>
      </c>
      <c r="N25" s="157">
        <f t="shared" si="32"/>
        <v>1364.1468963701407</v>
      </c>
      <c r="O25" s="157">
        <f t="shared" si="32"/>
        <v>1116.5206855099782</v>
      </c>
      <c r="P25" s="157">
        <f t="shared" si="32"/>
        <v>993.73983742167877</v>
      </c>
      <c r="Q25" s="157">
        <f t="shared" si="32"/>
        <v>1187.0080680565929</v>
      </c>
    </row>
    <row r="26" spans="1:17" ht="12" customHeight="1" x14ac:dyDescent="0.25">
      <c r="A26" s="23" t="s">
        <v>84</v>
      </c>
      <c r="B26" s="156"/>
      <c r="C26" s="156">
        <f>IF(RES_hhdet_in_emi!C26=0,0,RES_hhdet_in_emi!C26*1000000/RES_hhdet_in_new!C26)</f>
        <v>1849.3749601041177</v>
      </c>
      <c r="D26" s="156">
        <f>IF(RES_hhdet_in_emi!D26=0,0,RES_hhdet_in_emi!D26*1000000/RES_hhdet_in_new!D26)</f>
        <v>1907.2796082474074</v>
      </c>
      <c r="E26" s="156">
        <f>IF(RES_hhdet_in_emi!E26=0,0,RES_hhdet_in_emi!E26*1000000/RES_hhdet_in_new!E26)</f>
        <v>1949.4158923046089</v>
      </c>
      <c r="F26" s="156">
        <f>IF(RES_hhdet_in_emi!F26=0,0,RES_hhdet_in_emi!F26*1000000/RES_hhdet_in_new!F26)</f>
        <v>1704.3368989667997</v>
      </c>
      <c r="G26" s="156">
        <f>IF(RES_hhdet_in_emi!G26=0,0,RES_hhdet_in_emi!G26*1000000/RES_hhdet_in_new!G26)</f>
        <v>1468.5694751756844</v>
      </c>
      <c r="H26" s="156">
        <f>IF(RES_hhdet_in_emi!H26=0,0,RES_hhdet_in_emi!H26*1000000/RES_hhdet_in_new!H26)</f>
        <v>1656.6566022354752</v>
      </c>
      <c r="I26" s="156">
        <f>IF(RES_hhdet_in_emi!I26=0,0,RES_hhdet_in_emi!I26*1000000/RES_hhdet_in_new!I26)</f>
        <v>1645.0882818600992</v>
      </c>
      <c r="J26" s="156">
        <f>IF(RES_hhdet_in_emi!J26=0,0,RES_hhdet_in_emi!J26*1000000/RES_hhdet_in_new!J26)</f>
        <v>1461.1584606649562</v>
      </c>
      <c r="K26" s="156">
        <f>IF(RES_hhdet_in_emi!K26=0,0,RES_hhdet_in_emi!K26*1000000/RES_hhdet_in_new!K26)</f>
        <v>1596.0421290646757</v>
      </c>
      <c r="L26" s="156">
        <f>IF(RES_hhdet_in_emi!L26=0,0,RES_hhdet_in_emi!L26*1000000/RES_hhdet_in_new!L26)</f>
        <v>1319.3634706794396</v>
      </c>
      <c r="M26" s="156">
        <f>IF(RES_hhdet_in_emi!M26=0,0,RES_hhdet_in_emi!M26*1000000/RES_hhdet_in_new!M26)</f>
        <v>1449.9976098016639</v>
      </c>
      <c r="N26" s="156">
        <f>IF(RES_hhdet_in_emi!N26=0,0,RES_hhdet_in_emi!N26*1000000/RES_hhdet_in_new!N26)</f>
        <v>1364.1468963701407</v>
      </c>
      <c r="O26" s="156">
        <f>IF(RES_hhdet_in_emi!O26=0,0,RES_hhdet_in_emi!O26*1000000/RES_hhdet_in_new!O26)</f>
        <v>1116.5206855099782</v>
      </c>
      <c r="P26" s="156">
        <f>IF(RES_hhdet_in_emi!P26=0,0,RES_hhdet_in_emi!P26*1000000/RES_hhdet_in_new!P26)</f>
        <v>993.73983742167877</v>
      </c>
      <c r="Q26" s="156">
        <f>IF(RES_hhdet_in_emi!Q26=0,0,RES_hhdet_in_emi!Q26*1000000/RES_hhdet_in_new!Q26)</f>
        <v>1187.0080680565929</v>
      </c>
    </row>
    <row r="27" spans="1:17" ht="12" customHeight="1" x14ac:dyDescent="0.25">
      <c r="A27" s="23" t="s">
        <v>60</v>
      </c>
      <c r="B27" s="156"/>
      <c r="C27" s="156">
        <f>IF(RES_hhdet_in_emi!C27=0,0,RES_hhdet_in_emi!C27*1000000/RES_hhdet_in_new!C26)</f>
        <v>0</v>
      </c>
      <c r="D27" s="156">
        <f>IF(RES_hhdet_in_emi!D27=0,0,RES_hhdet_in_emi!D27*1000000/RES_hhdet_in_new!D26)</f>
        <v>0</v>
      </c>
      <c r="E27" s="156">
        <f>IF(RES_hhdet_in_emi!E27=0,0,RES_hhdet_in_emi!E27*1000000/RES_hhdet_in_new!E26)</f>
        <v>0</v>
      </c>
      <c r="F27" s="156">
        <f>IF(RES_hhdet_in_emi!F27=0,0,RES_hhdet_in_emi!F27*1000000/RES_hhdet_in_new!F26)</f>
        <v>0</v>
      </c>
      <c r="G27" s="156">
        <f>IF(RES_hhdet_in_emi!G27=0,0,RES_hhdet_in_emi!G27*1000000/RES_hhdet_in_new!G26)</f>
        <v>0</v>
      </c>
      <c r="H27" s="156">
        <f>IF(RES_hhdet_in_emi!H27=0,0,RES_hhdet_in_emi!H27*1000000/RES_hhdet_in_new!H26)</f>
        <v>0</v>
      </c>
      <c r="I27" s="156">
        <f>IF(RES_hhdet_in_emi!I27=0,0,RES_hhdet_in_emi!I27*1000000/RES_hhdet_in_new!I26)</f>
        <v>0</v>
      </c>
      <c r="J27" s="156">
        <f>IF(RES_hhdet_in_emi!J27=0,0,RES_hhdet_in_emi!J27*1000000/RES_hhdet_in_new!J26)</f>
        <v>0</v>
      </c>
      <c r="K27" s="156">
        <f>IF(RES_hhdet_in_emi!K27=0,0,RES_hhdet_in_emi!K27*1000000/RES_hhdet_in_new!K26)</f>
        <v>0</v>
      </c>
      <c r="L27" s="156">
        <f>IF(RES_hhdet_in_emi!L27=0,0,RES_hhdet_in_emi!L27*1000000/RES_hhdet_in_new!L26)</f>
        <v>0</v>
      </c>
      <c r="M27" s="156">
        <f>IF(RES_hhdet_in_emi!M27=0,0,RES_hhdet_in_emi!M27*1000000/RES_hhdet_in_new!M26)</f>
        <v>0</v>
      </c>
      <c r="N27" s="156">
        <f>IF(RES_hhdet_in_emi!N27=0,0,RES_hhdet_in_emi!N27*1000000/RES_hhdet_in_new!N26)</f>
        <v>0</v>
      </c>
      <c r="O27" s="156">
        <f>IF(RES_hhdet_in_emi!O27=0,0,RES_hhdet_in_emi!O27*1000000/RES_hhdet_in_new!O26)</f>
        <v>0</v>
      </c>
      <c r="P27" s="156">
        <f>IF(RES_hhdet_in_emi!P27=0,0,RES_hhdet_in_emi!P27*1000000/RES_hhdet_in_new!P26)</f>
        <v>0</v>
      </c>
      <c r="Q27" s="156">
        <f>IF(RES_hhdet_in_emi!Q27=0,0,RES_hhdet_in_emi!Q27*1000000/RES_hhdet_in_new!Q26)</f>
        <v>0</v>
      </c>
    </row>
    <row r="28" spans="1:17" ht="12.95" customHeight="1" x14ac:dyDescent="0.25">
      <c r="A28" s="158" t="s">
        <v>112</v>
      </c>
      <c r="B28" s="157"/>
      <c r="C28" s="157">
        <f t="shared" ref="C28:Q28" si="33">C29</f>
        <v>0</v>
      </c>
      <c r="D28" s="157">
        <f t="shared" si="33"/>
        <v>0</v>
      </c>
      <c r="E28" s="157">
        <f t="shared" si="33"/>
        <v>0</v>
      </c>
      <c r="F28" s="157">
        <f t="shared" si="33"/>
        <v>0</v>
      </c>
      <c r="G28" s="157">
        <f t="shared" si="33"/>
        <v>0</v>
      </c>
      <c r="H28" s="157">
        <f t="shared" si="33"/>
        <v>0</v>
      </c>
      <c r="I28" s="157">
        <f t="shared" si="33"/>
        <v>0</v>
      </c>
      <c r="J28" s="157">
        <f t="shared" si="33"/>
        <v>0</v>
      </c>
      <c r="K28" s="157">
        <f t="shared" si="33"/>
        <v>0</v>
      </c>
      <c r="L28" s="157">
        <f t="shared" si="33"/>
        <v>0</v>
      </c>
      <c r="M28" s="157">
        <f t="shared" si="33"/>
        <v>0</v>
      </c>
      <c r="N28" s="157">
        <f t="shared" si="33"/>
        <v>0</v>
      </c>
      <c r="O28" s="157">
        <f t="shared" si="33"/>
        <v>0</v>
      </c>
      <c r="P28" s="157">
        <f t="shared" si="33"/>
        <v>0</v>
      </c>
      <c r="Q28" s="157">
        <f t="shared" si="33"/>
        <v>0</v>
      </c>
    </row>
    <row r="29" spans="1:17" ht="12" customHeight="1" x14ac:dyDescent="0.25">
      <c r="A29" s="23" t="s">
        <v>60</v>
      </c>
      <c r="B29" s="156"/>
      <c r="C29" s="156">
        <f>IF(RES_hhdet_in_emi!C29=0,0,RES_hhdet_in_emi!C29*1000000/RES_hhdet_in_new!C29)</f>
        <v>0</v>
      </c>
      <c r="D29" s="156">
        <f>IF(RES_hhdet_in_emi!D29=0,0,RES_hhdet_in_emi!D29*1000000/RES_hhdet_in_new!D29)</f>
        <v>0</v>
      </c>
      <c r="E29" s="156">
        <f>IF(RES_hhdet_in_emi!E29=0,0,RES_hhdet_in_emi!E29*1000000/RES_hhdet_in_new!E29)</f>
        <v>0</v>
      </c>
      <c r="F29" s="156">
        <f>IF(RES_hhdet_in_emi!F29=0,0,RES_hhdet_in_emi!F29*1000000/RES_hhdet_in_new!F29)</f>
        <v>0</v>
      </c>
      <c r="G29" s="156">
        <f>IF(RES_hhdet_in_emi!G29=0,0,RES_hhdet_in_emi!G29*1000000/RES_hhdet_in_new!G29)</f>
        <v>0</v>
      </c>
      <c r="H29" s="156">
        <f>IF(RES_hhdet_in_emi!H29=0,0,RES_hhdet_in_emi!H29*1000000/RES_hhdet_in_new!H29)</f>
        <v>0</v>
      </c>
      <c r="I29" s="156">
        <f>IF(RES_hhdet_in_emi!I29=0,0,RES_hhdet_in_emi!I29*1000000/RES_hhdet_in_new!I29)</f>
        <v>0</v>
      </c>
      <c r="J29" s="156">
        <f>IF(RES_hhdet_in_emi!J29=0,0,RES_hhdet_in_emi!J29*1000000/RES_hhdet_in_new!J29)</f>
        <v>0</v>
      </c>
      <c r="K29" s="156">
        <f>IF(RES_hhdet_in_emi!K29=0,0,RES_hhdet_in_emi!K29*1000000/RES_hhdet_in_new!K29)</f>
        <v>0</v>
      </c>
      <c r="L29" s="156">
        <f>IF(RES_hhdet_in_emi!L29=0,0,RES_hhdet_in_emi!L29*1000000/RES_hhdet_in_new!L29)</f>
        <v>0</v>
      </c>
      <c r="M29" s="156">
        <f>IF(RES_hhdet_in_emi!M29=0,0,RES_hhdet_in_emi!M29*1000000/RES_hhdet_in_new!M29)</f>
        <v>0</v>
      </c>
      <c r="N29" s="156">
        <f>IF(RES_hhdet_in_emi!N29=0,0,RES_hhdet_in_emi!N29*1000000/RES_hhdet_in_new!N29)</f>
        <v>0</v>
      </c>
      <c r="O29" s="156">
        <f>IF(RES_hhdet_in_emi!O29=0,0,RES_hhdet_in_emi!O29*1000000/RES_hhdet_in_new!O29)</f>
        <v>0</v>
      </c>
      <c r="P29" s="156">
        <f>IF(RES_hhdet_in_emi!P29=0,0,RES_hhdet_in_emi!P29*1000000/RES_hhdet_in_new!P29)</f>
        <v>0</v>
      </c>
      <c r="Q29" s="156">
        <f>IF(RES_hhdet_in_emi!Q29=0,0,RES_hhdet_in_emi!Q29*1000000/RES_hhdet_in_new!Q29)</f>
        <v>0</v>
      </c>
    </row>
    <row r="30" spans="1:17" ht="12" customHeight="1" x14ac:dyDescent="0.25">
      <c r="A30" s="158" t="s">
        <v>63</v>
      </c>
      <c r="B30" s="157"/>
      <c r="C30" s="157">
        <f>IF(SUM(RES_hhdet_in_emi!C31:C32,RES_hhdet_in_emi!C35:C36)=0,0,SUM(RES_hhdet_in_emi!C31:C32,RES_hhdet_in_emi!C35:C36)*1000000/SUM(RES_hhdet_in_new!C31:C32,RES_hhdet_in_new!C35:C36))</f>
        <v>232.12284072283211</v>
      </c>
      <c r="D30" s="157">
        <f>IF(SUM(RES_hhdet_in_emi!D31:D32,RES_hhdet_in_emi!D35:D36)=0,0,SUM(RES_hhdet_in_emi!D31:D32,RES_hhdet_in_emi!D35:D36)*1000000/SUM(RES_hhdet_in_new!D31:D32,RES_hhdet_in_new!D35:D36))</f>
        <v>323.30699425985478</v>
      </c>
      <c r="E30" s="157">
        <f>IF(SUM(RES_hhdet_in_emi!E31:E32,RES_hhdet_in_emi!E35:E36)=0,0,SUM(RES_hhdet_in_emi!E31:E32,RES_hhdet_in_emi!E35:E36)*1000000/SUM(RES_hhdet_in_new!E31:E32,RES_hhdet_in_new!E35:E36))</f>
        <v>208.55456184268542</v>
      </c>
      <c r="F30" s="157">
        <f>IF(SUM(RES_hhdet_in_emi!F31:F32,RES_hhdet_in_emi!F35:F36)=0,0,SUM(RES_hhdet_in_emi!F31:F32,RES_hhdet_in_emi!F35:F36)*1000000/SUM(RES_hhdet_in_new!F31:F32,RES_hhdet_in_new!F35:F36))</f>
        <v>46.40899622755888</v>
      </c>
      <c r="G30" s="157">
        <f>IF(SUM(RES_hhdet_in_emi!G31:G32,RES_hhdet_in_emi!G35:G36)=0,0,SUM(RES_hhdet_in_emi!G31:G32,RES_hhdet_in_emi!G35:G36)*1000000/SUM(RES_hhdet_in_new!G31:G32,RES_hhdet_in_new!G35:G36))</f>
        <v>357.60860756737992</v>
      </c>
      <c r="H30" s="157">
        <f>IF(SUM(RES_hhdet_in_emi!H31:H32,RES_hhdet_in_emi!H35:H36)=0,0,SUM(RES_hhdet_in_emi!H31:H32,RES_hhdet_in_emi!H35:H36)*1000000/SUM(RES_hhdet_in_new!H31:H32,RES_hhdet_in_new!H35:H36))</f>
        <v>249.33848449051058</v>
      </c>
      <c r="I30" s="157">
        <f>IF(SUM(RES_hhdet_in_emi!I31:I32,RES_hhdet_in_emi!I35:I36)=0,0,SUM(RES_hhdet_in_emi!I31:I32,RES_hhdet_in_emi!I35:I36)*1000000/SUM(RES_hhdet_in_new!I31:I32,RES_hhdet_in_new!I35:I36))</f>
        <v>21.194805692818829</v>
      </c>
      <c r="J30" s="157">
        <f>IF(SUM(RES_hhdet_in_emi!J31:J32,RES_hhdet_in_emi!J35:J36)=0,0,SUM(RES_hhdet_in_emi!J31:J32,RES_hhdet_in_emi!J35:J36)*1000000/SUM(RES_hhdet_in_new!J31:J32,RES_hhdet_in_new!J35:J36))</f>
        <v>132.32000705399722</v>
      </c>
      <c r="K30" s="157">
        <f>IF(SUM(RES_hhdet_in_emi!K31:K32,RES_hhdet_in_emi!K35:K36)=0,0,SUM(RES_hhdet_in_emi!K31:K32,RES_hhdet_in_emi!K35:K36)*1000000/SUM(RES_hhdet_in_new!K31:K32,RES_hhdet_in_new!K35:K36))</f>
        <v>75.304050480517816</v>
      </c>
      <c r="L30" s="157">
        <f>IF(SUM(RES_hhdet_in_emi!L31:L32,RES_hhdet_in_emi!L35:L36)=0,0,SUM(RES_hhdet_in_emi!L31:L32,RES_hhdet_in_emi!L35:L36)*1000000/SUM(RES_hhdet_in_new!L31:L32,RES_hhdet_in_new!L35:L36))</f>
        <v>48.196101530764508</v>
      </c>
      <c r="M30" s="157">
        <f>IF(SUM(RES_hhdet_in_emi!M31:M32,RES_hhdet_in_emi!M35:M36)=0,0,SUM(RES_hhdet_in_emi!M31:M32,RES_hhdet_in_emi!M35:M36)*1000000/SUM(RES_hhdet_in_new!M31:M32,RES_hhdet_in_new!M35:M36))</f>
        <v>56.393185222657706</v>
      </c>
      <c r="N30" s="157">
        <f>IF(SUM(RES_hhdet_in_emi!N31:N32,RES_hhdet_in_emi!N35:N36)=0,0,SUM(RES_hhdet_in_emi!N31:N32,RES_hhdet_in_emi!N35:N36)*1000000/SUM(RES_hhdet_in_new!N31:N32,RES_hhdet_in_new!N35:N36))</f>
        <v>35.895195086079397</v>
      </c>
      <c r="O30" s="157">
        <f>IF(SUM(RES_hhdet_in_emi!O31:O32,RES_hhdet_in_emi!O35:O36)=0,0,SUM(RES_hhdet_in_emi!O31:O32,RES_hhdet_in_emi!O35:O36)*1000000/SUM(RES_hhdet_in_new!O31:O32,RES_hhdet_in_new!O35:O36))</f>
        <v>16.624188410255275</v>
      </c>
      <c r="P30" s="157">
        <f>IF(SUM(RES_hhdet_in_emi!P31:P32,RES_hhdet_in_emi!P35:P36)=0,0,SUM(RES_hhdet_in_emi!P31:P32,RES_hhdet_in_emi!P35:P36)*1000000/SUM(RES_hhdet_in_new!P31:P32,RES_hhdet_in_new!P35:P36))</f>
        <v>51.100582097240611</v>
      </c>
      <c r="Q30" s="157">
        <f>IF(SUM(RES_hhdet_in_emi!Q31:Q32,RES_hhdet_in_emi!Q35:Q36)=0,0,SUM(RES_hhdet_in_emi!Q31:Q32,RES_hhdet_in_emi!Q35:Q36)*1000000/SUM(RES_hhdet_in_new!Q31:Q32,RES_hhdet_in_new!Q35:Q36))</f>
        <v>96.225037233558552</v>
      </c>
    </row>
    <row r="31" spans="1:17" ht="12" customHeight="1" x14ac:dyDescent="0.25">
      <c r="A31" s="167" t="s">
        <v>169</v>
      </c>
      <c r="B31" s="132"/>
      <c r="C31" s="132">
        <f>IF(RES_hhdet_in_emi!C31=0,0,RES_hhdet_in_emi!C31*1000000/RES_hhdet_in_new!C31)</f>
        <v>1242.7218415400673</v>
      </c>
      <c r="D31" s="132">
        <f>IF(RES_hhdet_in_emi!D31=0,0,RES_hhdet_in_emi!D31*1000000/RES_hhdet_in_new!D31)</f>
        <v>1277.6252136190994</v>
      </c>
      <c r="E31" s="132">
        <f>IF(RES_hhdet_in_emi!E31=0,0,RES_hhdet_in_emi!E31*1000000/RES_hhdet_in_new!E31)</f>
        <v>1273.0014227572062</v>
      </c>
      <c r="F31" s="132">
        <f>IF(RES_hhdet_in_emi!F31=0,0,RES_hhdet_in_emi!F31*1000000/RES_hhdet_in_new!F31)</f>
        <v>1247.7530230104489</v>
      </c>
      <c r="G31" s="132">
        <f>IF(RES_hhdet_in_emi!G31=0,0,RES_hhdet_in_emi!G31*1000000/RES_hhdet_in_new!G31)</f>
        <v>1224.9633312353178</v>
      </c>
      <c r="H31" s="132">
        <f>IF(RES_hhdet_in_emi!H31=0,0,RES_hhdet_in_emi!H31*1000000/RES_hhdet_in_new!H31)</f>
        <v>1166.8795398392765</v>
      </c>
      <c r="I31" s="132">
        <f>IF(RES_hhdet_in_emi!I31=0,0,RES_hhdet_in_emi!I31*1000000/RES_hhdet_in_new!I31)</f>
        <v>0</v>
      </c>
      <c r="J31" s="132">
        <f>IF(RES_hhdet_in_emi!J31=0,0,RES_hhdet_in_emi!J31*1000000/RES_hhdet_in_new!J31)</f>
        <v>1199.5536735089895</v>
      </c>
      <c r="K31" s="132">
        <f>IF(RES_hhdet_in_emi!K31=0,0,RES_hhdet_in_emi!K31*1000000/RES_hhdet_in_new!K31)</f>
        <v>1176.224693729248</v>
      </c>
      <c r="L31" s="132">
        <f>IF(RES_hhdet_in_emi!L31=0,0,RES_hhdet_in_emi!L31*1000000/RES_hhdet_in_new!L31)</f>
        <v>1153.6567920277851</v>
      </c>
      <c r="M31" s="132">
        <f>IF(RES_hhdet_in_emi!M31=0,0,RES_hhdet_in_emi!M31*1000000/RES_hhdet_in_new!M31)</f>
        <v>1070.7554697867117</v>
      </c>
      <c r="N31" s="132">
        <f>IF(RES_hhdet_in_emi!N31=0,0,RES_hhdet_in_emi!N31*1000000/RES_hhdet_in_new!N31)</f>
        <v>1002.185139817621</v>
      </c>
      <c r="O31" s="132">
        <f>IF(RES_hhdet_in_emi!O31=0,0,RES_hhdet_in_emi!O31*1000000/RES_hhdet_in_new!O31)</f>
        <v>969.66474903946198</v>
      </c>
      <c r="P31" s="132">
        <f>IF(RES_hhdet_in_emi!P31=0,0,RES_hhdet_in_emi!P31*1000000/RES_hhdet_in_new!P31)</f>
        <v>970.856828492516</v>
      </c>
      <c r="Q31" s="132">
        <f>IF(RES_hhdet_in_emi!Q31=0,0,RES_hhdet_in_emi!Q31*1000000/RES_hhdet_in_new!Q31)</f>
        <v>1003.3473335781621</v>
      </c>
    </row>
    <row r="32" spans="1:17" ht="12" customHeight="1" x14ac:dyDescent="0.25">
      <c r="A32" s="167" t="s">
        <v>168</v>
      </c>
      <c r="B32" s="132"/>
      <c r="C32" s="132">
        <f>IF(RES_hhdet_in_emi!C32=0,0,RES_hhdet_in_emi!C32*1000000/RES_hhdet_in_new!C32)</f>
        <v>13.515091809295392</v>
      </c>
      <c r="D32" s="132">
        <f>IF(RES_hhdet_in_emi!D32=0,0,RES_hhdet_in_emi!D32*1000000/RES_hhdet_in_new!D32)</f>
        <v>27.979540863918626</v>
      </c>
      <c r="E32" s="132">
        <f>IF(RES_hhdet_in_emi!E32=0,0,RES_hhdet_in_emi!E32*1000000/RES_hhdet_in_new!E32)</f>
        <v>27.755522728701838</v>
      </c>
      <c r="F32" s="132">
        <f>IF(RES_hhdet_in_emi!F32=0,0,RES_hhdet_in_emi!F32*1000000/RES_hhdet_in_new!F32)</f>
        <v>26.920006897185253</v>
      </c>
      <c r="G32" s="132">
        <f>IF(RES_hhdet_in_emi!G32=0,0,RES_hhdet_in_emi!G32*1000000/RES_hhdet_in_new!G32)</f>
        <v>174.61312590285976</v>
      </c>
      <c r="H32" s="132">
        <f>IF(RES_hhdet_in_emi!H32=0,0,RES_hhdet_in_emi!H32*1000000/RES_hhdet_in_new!H32)</f>
        <v>56.754694639953307</v>
      </c>
      <c r="I32" s="132">
        <f>IF(RES_hhdet_in_emi!I32=0,0,RES_hhdet_in_emi!I32*1000000/RES_hhdet_in_new!I32)</f>
        <v>25.002249927530816</v>
      </c>
      <c r="J32" s="132">
        <f>IF(RES_hhdet_in_emi!J32=0,0,RES_hhdet_in_emi!J32*1000000/RES_hhdet_in_new!J32)</f>
        <v>24.315409397077556</v>
      </c>
      <c r="K32" s="132">
        <f>IF(RES_hhdet_in_emi!K32=0,0,RES_hhdet_in_emi!K32*1000000/RES_hhdet_in_new!K32)</f>
        <v>24.023314148452844</v>
      </c>
      <c r="L32" s="132">
        <f>IF(RES_hhdet_in_emi!L32=0,0,RES_hhdet_in_emi!L32*1000000/RES_hhdet_in_new!L32)</f>
        <v>23.565965084279764</v>
      </c>
      <c r="M32" s="132">
        <f>IF(RES_hhdet_in_emi!M32=0,0,RES_hhdet_in_emi!M32*1000000/RES_hhdet_in_new!M32)</f>
        <v>21.898586459535007</v>
      </c>
      <c r="N32" s="132">
        <f>IF(RES_hhdet_in_emi!N32=0,0,RES_hhdet_in_emi!N32*1000000/RES_hhdet_in_new!N32)</f>
        <v>20.440464163581954</v>
      </c>
      <c r="O32" s="132">
        <f>IF(RES_hhdet_in_emi!O32=0,0,RES_hhdet_in_emi!O32*1000000/RES_hhdet_in_new!O32)</f>
        <v>19.442006654316863</v>
      </c>
      <c r="P32" s="132">
        <f>IF(RES_hhdet_in_emi!P32=0,0,RES_hhdet_in_emi!P32*1000000/RES_hhdet_in_new!P32)</f>
        <v>34.523618533055007</v>
      </c>
      <c r="Q32" s="132">
        <f>IF(RES_hhdet_in_emi!Q32=0,0,RES_hhdet_in_emi!Q32*1000000/RES_hhdet_in_new!Q32)</f>
        <v>90.607056409887917</v>
      </c>
    </row>
    <row r="33" spans="1:17" ht="12" customHeight="1" x14ac:dyDescent="0.25">
      <c r="A33" s="166" t="s">
        <v>57</v>
      </c>
      <c r="B33" s="165"/>
      <c r="C33" s="165">
        <f>IF(RES_hhdet_in_emi!C33=0,0,RES_hhdet_in_emi!C33*1000000/RES_hhdet_in_new!C32)</f>
        <v>13.515091809295392</v>
      </c>
      <c r="D33" s="165">
        <f>IF(RES_hhdet_in_emi!D33=0,0,RES_hhdet_in_emi!D33*1000000/RES_hhdet_in_new!D32)</f>
        <v>27.979540863918626</v>
      </c>
      <c r="E33" s="165">
        <f>IF(RES_hhdet_in_emi!E33=0,0,RES_hhdet_in_emi!E33*1000000/RES_hhdet_in_new!E32)</f>
        <v>27.755522728701838</v>
      </c>
      <c r="F33" s="165">
        <f>IF(RES_hhdet_in_emi!F33=0,0,RES_hhdet_in_emi!F33*1000000/RES_hhdet_in_new!F32)</f>
        <v>26.920006897185253</v>
      </c>
      <c r="G33" s="165">
        <f>IF(RES_hhdet_in_emi!G33=0,0,RES_hhdet_in_emi!G33*1000000/RES_hhdet_in_new!G32)</f>
        <v>174.61312590285976</v>
      </c>
      <c r="H33" s="165">
        <f>IF(RES_hhdet_in_emi!H33=0,0,RES_hhdet_in_emi!H33*1000000/RES_hhdet_in_new!H32)</f>
        <v>56.754694639953307</v>
      </c>
      <c r="I33" s="165">
        <f>IF(RES_hhdet_in_emi!I33=0,0,RES_hhdet_in_emi!I33*1000000/RES_hhdet_in_new!I32)</f>
        <v>25.002249927530816</v>
      </c>
      <c r="J33" s="165">
        <f>IF(RES_hhdet_in_emi!J33=0,0,RES_hhdet_in_emi!J33*1000000/RES_hhdet_in_new!J32)</f>
        <v>24.315409397077556</v>
      </c>
      <c r="K33" s="165">
        <f>IF(RES_hhdet_in_emi!K33=0,0,RES_hhdet_in_emi!K33*1000000/RES_hhdet_in_new!K32)</f>
        <v>24.023314148452844</v>
      </c>
      <c r="L33" s="165">
        <f>IF(RES_hhdet_in_emi!L33=0,0,RES_hhdet_in_emi!L33*1000000/RES_hhdet_in_new!L32)</f>
        <v>23.565965084279764</v>
      </c>
      <c r="M33" s="165">
        <f>IF(RES_hhdet_in_emi!M33=0,0,RES_hhdet_in_emi!M33*1000000/RES_hhdet_in_new!M32)</f>
        <v>21.898586459535007</v>
      </c>
      <c r="N33" s="165">
        <f>IF(RES_hhdet_in_emi!N33=0,0,RES_hhdet_in_emi!N33*1000000/RES_hhdet_in_new!N32)</f>
        <v>20.440464163581954</v>
      </c>
      <c r="O33" s="165">
        <f>IF(RES_hhdet_in_emi!O33=0,0,RES_hhdet_in_emi!O33*1000000/RES_hhdet_in_new!O32)</f>
        <v>19.442006654316863</v>
      </c>
      <c r="P33" s="165">
        <f>IF(RES_hhdet_in_emi!P33=0,0,RES_hhdet_in_emi!P33*1000000/RES_hhdet_in_new!P32)</f>
        <v>34.523618533055007</v>
      </c>
      <c r="Q33" s="165">
        <f>IF(RES_hhdet_in_emi!Q33=0,0,RES_hhdet_in_emi!Q33*1000000/RES_hhdet_in_new!Q32)</f>
        <v>90.607056409887917</v>
      </c>
    </row>
    <row r="34" spans="1:17" ht="12" customHeight="1" x14ac:dyDescent="0.25">
      <c r="A34" s="147" t="s">
        <v>59</v>
      </c>
      <c r="B34" s="164"/>
      <c r="C34" s="164">
        <f>IF(RES_hhdet_in_emi!C34=0,0,RES_hhdet_in_emi!C34*1000000/RES_hhdet_in_new!C32)</f>
        <v>0</v>
      </c>
      <c r="D34" s="164">
        <f>IF(RES_hhdet_in_emi!D34=0,0,RES_hhdet_in_emi!D34*1000000/RES_hhdet_in_new!D32)</f>
        <v>0</v>
      </c>
      <c r="E34" s="164">
        <f>IF(RES_hhdet_in_emi!E34=0,0,RES_hhdet_in_emi!E34*1000000/RES_hhdet_in_new!E32)</f>
        <v>0</v>
      </c>
      <c r="F34" s="164">
        <f>IF(RES_hhdet_in_emi!F34=0,0,RES_hhdet_in_emi!F34*1000000/RES_hhdet_in_new!F32)</f>
        <v>0</v>
      </c>
      <c r="G34" s="164">
        <f>IF(RES_hhdet_in_emi!G34=0,0,RES_hhdet_in_emi!G34*1000000/RES_hhdet_in_new!G32)</f>
        <v>0</v>
      </c>
      <c r="H34" s="164">
        <f>IF(RES_hhdet_in_emi!H34=0,0,RES_hhdet_in_emi!H34*1000000/RES_hhdet_in_new!H32)</f>
        <v>0</v>
      </c>
      <c r="I34" s="164">
        <f>IF(RES_hhdet_in_emi!I34=0,0,RES_hhdet_in_emi!I34*1000000/RES_hhdet_in_new!I32)</f>
        <v>0</v>
      </c>
      <c r="J34" s="164">
        <f>IF(RES_hhdet_in_emi!J34=0,0,RES_hhdet_in_emi!J34*1000000/RES_hhdet_in_new!J32)</f>
        <v>0</v>
      </c>
      <c r="K34" s="164">
        <f>IF(RES_hhdet_in_emi!K34=0,0,RES_hhdet_in_emi!K34*1000000/RES_hhdet_in_new!K32)</f>
        <v>0</v>
      </c>
      <c r="L34" s="164">
        <f>IF(RES_hhdet_in_emi!L34=0,0,RES_hhdet_in_emi!L34*1000000/RES_hhdet_in_new!L32)</f>
        <v>0</v>
      </c>
      <c r="M34" s="164">
        <f>IF(RES_hhdet_in_emi!M34=0,0,RES_hhdet_in_emi!M34*1000000/RES_hhdet_in_new!M32)</f>
        <v>0</v>
      </c>
      <c r="N34" s="164">
        <f>IF(RES_hhdet_in_emi!N34=0,0,RES_hhdet_in_emi!N34*1000000/RES_hhdet_in_new!N32)</f>
        <v>0</v>
      </c>
      <c r="O34" s="164">
        <f>IF(RES_hhdet_in_emi!O34=0,0,RES_hhdet_in_emi!O34*1000000/RES_hhdet_in_new!O32)</f>
        <v>0</v>
      </c>
      <c r="P34" s="164">
        <f>IF(RES_hhdet_in_emi!P34=0,0,RES_hhdet_in_emi!P34*1000000/RES_hhdet_in_new!P32)</f>
        <v>0</v>
      </c>
      <c r="Q34" s="164">
        <f>IF(RES_hhdet_in_emi!Q34=0,0,RES_hhdet_in_emi!Q34*1000000/RES_hhdet_in_new!Q32)</f>
        <v>0</v>
      </c>
    </row>
    <row r="35" spans="1:17" ht="12" customHeight="1" x14ac:dyDescent="0.25">
      <c r="A35" s="163" t="s">
        <v>142</v>
      </c>
      <c r="B35" s="162"/>
      <c r="C35" s="162">
        <f>IF(RES_hhdet_in_emi!C35=0,0,RES_hhdet_in_emi!C35*1000000/RES_hhdet_in_new!C35)</f>
        <v>0</v>
      </c>
      <c r="D35" s="162">
        <f>IF(RES_hhdet_in_emi!D35=0,0,RES_hhdet_in_emi!D35*1000000/RES_hhdet_in_new!D35)</f>
        <v>0</v>
      </c>
      <c r="E35" s="162">
        <f>IF(RES_hhdet_in_emi!E35=0,0,RES_hhdet_in_emi!E35*1000000/RES_hhdet_in_new!E35)</f>
        <v>0</v>
      </c>
      <c r="F35" s="162">
        <f>IF(RES_hhdet_in_emi!F35=0,0,RES_hhdet_in_emi!F35*1000000/RES_hhdet_in_new!F35)</f>
        <v>0</v>
      </c>
      <c r="G35" s="162">
        <f>IF(RES_hhdet_in_emi!G35=0,0,RES_hhdet_in_emi!G35*1000000/RES_hhdet_in_new!G35)</f>
        <v>0</v>
      </c>
      <c r="H35" s="162">
        <f>IF(RES_hhdet_in_emi!H35=0,0,RES_hhdet_in_emi!H35*1000000/RES_hhdet_in_new!H35)</f>
        <v>0</v>
      </c>
      <c r="I35" s="162">
        <f>IF(RES_hhdet_in_emi!I35=0,0,RES_hhdet_in_emi!I35*1000000/RES_hhdet_in_new!I35)</f>
        <v>0</v>
      </c>
      <c r="J35" s="162">
        <f>IF(RES_hhdet_in_emi!J35=0,0,RES_hhdet_in_emi!J35*1000000/RES_hhdet_in_new!J35)</f>
        <v>0</v>
      </c>
      <c r="K35" s="162">
        <f>IF(RES_hhdet_in_emi!K35=0,0,RES_hhdet_in_emi!K35*1000000/RES_hhdet_in_new!K35)</f>
        <v>0</v>
      </c>
      <c r="L35" s="162">
        <f>IF(RES_hhdet_in_emi!L35=0,0,RES_hhdet_in_emi!L35*1000000/RES_hhdet_in_new!L35)</f>
        <v>0</v>
      </c>
      <c r="M35" s="162">
        <f>IF(RES_hhdet_in_emi!M35=0,0,RES_hhdet_in_emi!M35*1000000/RES_hhdet_in_new!M35)</f>
        <v>0</v>
      </c>
      <c r="N35" s="162">
        <f>IF(RES_hhdet_in_emi!N35=0,0,RES_hhdet_in_emi!N35*1000000/RES_hhdet_in_new!N35)</f>
        <v>0</v>
      </c>
      <c r="O35" s="162">
        <f>IF(RES_hhdet_in_emi!O35=0,0,RES_hhdet_in_emi!O35*1000000/RES_hhdet_in_new!O35)</f>
        <v>0</v>
      </c>
      <c r="P35" s="162">
        <f>IF(RES_hhdet_in_emi!P35=0,0,RES_hhdet_in_emi!P35*1000000/RES_hhdet_in_new!P35)</f>
        <v>0</v>
      </c>
      <c r="Q35" s="162">
        <f>IF(RES_hhdet_in_emi!Q35=0,0,RES_hhdet_in_emi!Q35*1000000/RES_hhdet_in_new!Q35)</f>
        <v>0</v>
      </c>
    </row>
    <row r="36" spans="1:17" ht="12" customHeight="1" x14ac:dyDescent="0.25">
      <c r="A36" s="161" t="s">
        <v>141</v>
      </c>
      <c r="B36" s="160"/>
      <c r="C36" s="160">
        <f>IF(RES_hhdet_in_emi!C36=0,0,RES_hhdet_in_emi!C36*1000000/RES_hhdet_in_new!C36)</f>
        <v>0</v>
      </c>
      <c r="D36" s="160">
        <f>IF(RES_hhdet_in_emi!D36=0,0,RES_hhdet_in_emi!D36*1000000/RES_hhdet_in_new!D36)</f>
        <v>0</v>
      </c>
      <c r="E36" s="160">
        <f>IF(RES_hhdet_in_emi!E36=0,0,RES_hhdet_in_emi!E36*1000000/RES_hhdet_in_new!E36)</f>
        <v>0</v>
      </c>
      <c r="F36" s="160">
        <f>IF(RES_hhdet_in_emi!F36=0,0,RES_hhdet_in_emi!F36*1000000/RES_hhdet_in_new!F36)</f>
        <v>0</v>
      </c>
      <c r="G36" s="160">
        <f>IF(RES_hhdet_in_emi!G36=0,0,RES_hhdet_in_emi!G36*1000000/RES_hhdet_in_new!G36)</f>
        <v>0</v>
      </c>
      <c r="H36" s="160">
        <f>IF(RES_hhdet_in_emi!H36=0,0,RES_hhdet_in_emi!H36*1000000/RES_hhdet_in_new!H36)</f>
        <v>0</v>
      </c>
      <c r="I36" s="160">
        <f>IF(RES_hhdet_in_emi!I36=0,0,RES_hhdet_in_emi!I36*1000000/RES_hhdet_in_new!I36)</f>
        <v>0</v>
      </c>
      <c r="J36" s="160">
        <f>IF(RES_hhdet_in_emi!J36=0,0,RES_hhdet_in_emi!J36*1000000/RES_hhdet_in_new!J36)</f>
        <v>0</v>
      </c>
      <c r="K36" s="160">
        <f>IF(RES_hhdet_in_emi!K36=0,0,RES_hhdet_in_emi!K36*1000000/RES_hhdet_in_new!K36)</f>
        <v>0</v>
      </c>
      <c r="L36" s="160">
        <f>IF(RES_hhdet_in_emi!L36=0,0,RES_hhdet_in_emi!L36*1000000/RES_hhdet_in_new!L36)</f>
        <v>0</v>
      </c>
      <c r="M36" s="160">
        <f>IF(RES_hhdet_in_emi!M36=0,0,RES_hhdet_in_emi!M36*1000000/RES_hhdet_in_new!M36)</f>
        <v>0</v>
      </c>
      <c r="N36" s="160">
        <f>IF(RES_hhdet_in_emi!N36=0,0,RES_hhdet_in_emi!N36*1000000/RES_hhdet_in_new!N36)</f>
        <v>0</v>
      </c>
      <c r="O36" s="160">
        <f>IF(RES_hhdet_in_emi!O36=0,0,RES_hhdet_in_emi!O36*1000000/RES_hhdet_in_new!O36)</f>
        <v>0</v>
      </c>
      <c r="P36" s="160">
        <f>IF(RES_hhdet_in_emi!P36=0,0,RES_hhdet_in_emi!P36*1000000/RES_hhdet_in_new!P36)</f>
        <v>0</v>
      </c>
      <c r="Q36" s="160">
        <f>IF(RES_hhdet_in_emi!Q36=0,0,RES_hhdet_in_emi!Q36*1000000/RES_hhdet_in_new!Q36)</f>
        <v>0</v>
      </c>
    </row>
    <row r="37" spans="1:17" ht="12" customHeight="1" x14ac:dyDescent="0.25">
      <c r="A37" s="148" t="s">
        <v>60</v>
      </c>
      <c r="B37" s="156"/>
      <c r="C37" s="156">
        <f>IF(RES_hhdet_in_emi!C37=0,0,RES_hhdet_in_emi!C37*1000000/RES_hhdet_in_new!C36)</f>
        <v>0</v>
      </c>
      <c r="D37" s="156">
        <f>IF(RES_hhdet_in_emi!D37=0,0,RES_hhdet_in_emi!D37*1000000/RES_hhdet_in_new!D36)</f>
        <v>0</v>
      </c>
      <c r="E37" s="156">
        <f>IF(RES_hhdet_in_emi!E37=0,0,RES_hhdet_in_emi!E37*1000000/RES_hhdet_in_new!E36)</f>
        <v>0</v>
      </c>
      <c r="F37" s="156">
        <f>IF(RES_hhdet_in_emi!F37=0,0,RES_hhdet_in_emi!F37*1000000/RES_hhdet_in_new!F36)</f>
        <v>0</v>
      </c>
      <c r="G37" s="156">
        <f>IF(RES_hhdet_in_emi!G37=0,0,RES_hhdet_in_emi!G37*1000000/RES_hhdet_in_new!G36)</f>
        <v>0</v>
      </c>
      <c r="H37" s="156">
        <f>IF(RES_hhdet_in_emi!H37=0,0,RES_hhdet_in_emi!H37*1000000/RES_hhdet_in_new!H36)</f>
        <v>0</v>
      </c>
      <c r="I37" s="156">
        <f>IF(RES_hhdet_in_emi!I37=0,0,RES_hhdet_in_emi!I37*1000000/RES_hhdet_in_new!I36)</f>
        <v>0</v>
      </c>
      <c r="J37" s="156">
        <f>IF(RES_hhdet_in_emi!J37=0,0,RES_hhdet_in_emi!J37*1000000/RES_hhdet_in_new!J36)</f>
        <v>0</v>
      </c>
      <c r="K37" s="156">
        <f>IF(RES_hhdet_in_emi!K37=0,0,RES_hhdet_in_emi!K37*1000000/RES_hhdet_in_new!K36)</f>
        <v>0</v>
      </c>
      <c r="L37" s="156">
        <f>IF(RES_hhdet_in_emi!L37=0,0,RES_hhdet_in_emi!L37*1000000/RES_hhdet_in_new!L36)</f>
        <v>0</v>
      </c>
      <c r="M37" s="156">
        <f>IF(RES_hhdet_in_emi!M37=0,0,RES_hhdet_in_emi!M37*1000000/RES_hhdet_in_new!M36)</f>
        <v>0</v>
      </c>
      <c r="N37" s="156">
        <f>IF(RES_hhdet_in_emi!N37=0,0,RES_hhdet_in_emi!N37*1000000/RES_hhdet_in_new!N36)</f>
        <v>0</v>
      </c>
      <c r="O37" s="156">
        <f>IF(RES_hhdet_in_emi!O37=0,0,RES_hhdet_in_emi!O37*1000000/RES_hhdet_in_new!O36)</f>
        <v>0</v>
      </c>
      <c r="P37" s="156">
        <f>IF(RES_hhdet_in_emi!P37=0,0,RES_hhdet_in_emi!P37*1000000/RES_hhdet_in_new!P36)</f>
        <v>0</v>
      </c>
      <c r="Q37" s="156">
        <f>IF(RES_hhdet_in_emi!Q37=0,0,RES_hhdet_in_emi!Q37*1000000/RES_hhdet_in_new!Q36)</f>
        <v>0</v>
      </c>
    </row>
    <row r="38" spans="1:17" ht="12" customHeight="1" x14ac:dyDescent="0.25">
      <c r="A38" s="148" t="s">
        <v>59</v>
      </c>
      <c r="B38" s="156"/>
      <c r="C38" s="156">
        <f>IF(RES_hhdet_in_emi!C38=0,0,RES_hhdet_in_emi!C38*1000000/RES_hhdet_in_new!C36)</f>
        <v>0</v>
      </c>
      <c r="D38" s="156">
        <f>IF(RES_hhdet_in_emi!D38=0,0,RES_hhdet_in_emi!D38*1000000/RES_hhdet_in_new!D36)</f>
        <v>0</v>
      </c>
      <c r="E38" s="156">
        <f>IF(RES_hhdet_in_emi!E38=0,0,RES_hhdet_in_emi!E38*1000000/RES_hhdet_in_new!E36)</f>
        <v>0</v>
      </c>
      <c r="F38" s="156">
        <f>IF(RES_hhdet_in_emi!F38=0,0,RES_hhdet_in_emi!F38*1000000/RES_hhdet_in_new!F36)</f>
        <v>0</v>
      </c>
      <c r="G38" s="156">
        <f>IF(RES_hhdet_in_emi!G38=0,0,RES_hhdet_in_emi!G38*1000000/RES_hhdet_in_new!G36)</f>
        <v>0</v>
      </c>
      <c r="H38" s="156">
        <f>IF(RES_hhdet_in_emi!H38=0,0,RES_hhdet_in_emi!H38*1000000/RES_hhdet_in_new!H36)</f>
        <v>0</v>
      </c>
      <c r="I38" s="156">
        <f>IF(RES_hhdet_in_emi!I38=0,0,RES_hhdet_in_emi!I38*1000000/RES_hhdet_in_new!I36)</f>
        <v>0</v>
      </c>
      <c r="J38" s="156">
        <f>IF(RES_hhdet_in_emi!J38=0,0,RES_hhdet_in_emi!J38*1000000/RES_hhdet_in_new!J36)</f>
        <v>0</v>
      </c>
      <c r="K38" s="156">
        <f>IF(RES_hhdet_in_emi!K38=0,0,RES_hhdet_in_emi!K38*1000000/RES_hhdet_in_new!K36)</f>
        <v>0</v>
      </c>
      <c r="L38" s="156">
        <f>IF(RES_hhdet_in_emi!L38=0,0,RES_hhdet_in_emi!L38*1000000/RES_hhdet_in_new!L36)</f>
        <v>0</v>
      </c>
      <c r="M38" s="156">
        <f>IF(RES_hhdet_in_emi!M38=0,0,RES_hhdet_in_emi!M38*1000000/RES_hhdet_in_new!M36)</f>
        <v>0</v>
      </c>
      <c r="N38" s="156">
        <f>IF(RES_hhdet_in_emi!N38=0,0,RES_hhdet_in_emi!N38*1000000/RES_hhdet_in_new!N36)</f>
        <v>0</v>
      </c>
      <c r="O38" s="156">
        <f>IF(RES_hhdet_in_emi!O38=0,0,RES_hhdet_in_emi!O38*1000000/RES_hhdet_in_new!O36)</f>
        <v>0</v>
      </c>
      <c r="P38" s="156">
        <f>IF(RES_hhdet_in_emi!P38=0,0,RES_hhdet_in_emi!P38*1000000/RES_hhdet_in_new!P36)</f>
        <v>0</v>
      </c>
      <c r="Q38" s="156">
        <f>IF(RES_hhdet_in_emi!Q38=0,0,RES_hhdet_in_emi!Q38*1000000/RES_hhdet_in_new!Q36)</f>
        <v>0</v>
      </c>
    </row>
    <row r="39" spans="1:17" ht="12" customHeight="1" x14ac:dyDescent="0.25">
      <c r="A39" s="158" t="s">
        <v>62</v>
      </c>
      <c r="B39" s="157"/>
      <c r="C39" s="157">
        <f>IF(SUM(RES_hhdet_in_emi!C40:C41)=0,0,SUM(RES_hhdet_in_emi!C40:C41)*1000000/SUM(RES_hhdet_in_new!C40:C41))</f>
        <v>443.74753347868193</v>
      </c>
      <c r="D39" s="157">
        <f>IF(SUM(RES_hhdet_in_emi!D40:D41)=0,0,SUM(RES_hhdet_in_emi!D40:D41)*1000000/SUM(RES_hhdet_in_new!D40:D41))</f>
        <v>441.29112459701878</v>
      </c>
      <c r="E39" s="157">
        <f>IF(SUM(RES_hhdet_in_emi!E40:E41)=0,0,SUM(RES_hhdet_in_emi!E40:E41)*1000000/SUM(RES_hhdet_in_new!E40:E41))</f>
        <v>482.78162078581482</v>
      </c>
      <c r="F39" s="157">
        <f>IF(SUM(RES_hhdet_in_emi!F40:F41)=0,0,SUM(RES_hhdet_in_emi!F40:F41)*1000000/SUM(RES_hhdet_in_new!F40:F41))</f>
        <v>502.28728233563589</v>
      </c>
      <c r="G39" s="157">
        <f>IF(SUM(RES_hhdet_in_emi!G40:G41)=0,0,SUM(RES_hhdet_in_emi!G40:G41)*1000000/SUM(RES_hhdet_in_new!G40:G41))</f>
        <v>492.83284056861095</v>
      </c>
      <c r="H39" s="157">
        <f>IF(SUM(RES_hhdet_in_emi!H40:H41)=0,0,SUM(RES_hhdet_in_emi!H40:H41)*1000000/SUM(RES_hhdet_in_new!H40:H41))</f>
        <v>238.14830999288114</v>
      </c>
      <c r="I39" s="157">
        <f>IF(SUM(RES_hhdet_in_emi!I40:I41)=0,0,SUM(RES_hhdet_in_emi!I40:I41)*1000000/SUM(RES_hhdet_in_new!I40:I41))</f>
        <v>490.72394761220619</v>
      </c>
      <c r="J39" s="157">
        <f>IF(SUM(RES_hhdet_in_emi!J40:J41)=0,0,SUM(RES_hhdet_in_emi!J40:J41)*1000000/SUM(RES_hhdet_in_new!J40:J41))</f>
        <v>467.49162806512498</v>
      </c>
      <c r="K39" s="157">
        <f>IF(SUM(RES_hhdet_in_emi!K40:K41)=0,0,SUM(RES_hhdet_in_emi!K40:K41)*1000000/SUM(RES_hhdet_in_new!K40:K41))</f>
        <v>480.72032078606338</v>
      </c>
      <c r="L39" s="157">
        <f>IF(SUM(RES_hhdet_in_emi!L40:L41)=0,0,SUM(RES_hhdet_in_emi!L40:L41)*1000000/SUM(RES_hhdet_in_new!L40:L41))</f>
        <v>476.03550273966221</v>
      </c>
      <c r="M39" s="157">
        <f>IF(SUM(RES_hhdet_in_emi!M40:M41)=0,0,SUM(RES_hhdet_in_emi!M40:M41)*1000000/SUM(RES_hhdet_in_new!M40:M41))</f>
        <v>472.95256619652025</v>
      </c>
      <c r="N39" s="157">
        <f>IF(SUM(RES_hhdet_in_emi!N40:N41)=0,0,SUM(RES_hhdet_in_emi!N40:N41)*1000000/SUM(RES_hhdet_in_new!N40:N41))</f>
        <v>459.12841533291925</v>
      </c>
      <c r="O39" s="157">
        <f>IF(SUM(RES_hhdet_in_emi!O40:O41)=0,0,SUM(RES_hhdet_in_emi!O40:O41)*1000000/SUM(RES_hhdet_in_new!O40:O41))</f>
        <v>413.57045200673929</v>
      </c>
      <c r="P39" s="157">
        <f>IF(SUM(RES_hhdet_in_emi!P40:P41)=0,0,SUM(RES_hhdet_in_emi!P40:P41)*1000000/SUM(RES_hhdet_in_new!P40:P41))</f>
        <v>0</v>
      </c>
      <c r="Q39" s="157">
        <f>IF(SUM(RES_hhdet_in_emi!Q40:Q41)=0,0,SUM(RES_hhdet_in_emi!Q40:Q41)*1000000/SUM(RES_hhdet_in_new!Q40:Q41))</f>
        <v>0</v>
      </c>
    </row>
    <row r="40" spans="1:17" ht="12" customHeight="1" x14ac:dyDescent="0.25">
      <c r="A40" s="23" t="s">
        <v>57</v>
      </c>
      <c r="B40" s="156"/>
      <c r="C40" s="156">
        <f>IF(RES_hhdet_in_emi!C40=0,0,RES_hhdet_in_emi!C40*1000000/RES_hhdet_in_new!C40)</f>
        <v>443.74753347868193</v>
      </c>
      <c r="D40" s="156">
        <f>IF(RES_hhdet_in_emi!D40=0,0,RES_hhdet_in_emi!D40*1000000/RES_hhdet_in_new!D40)</f>
        <v>441.29112459701878</v>
      </c>
      <c r="E40" s="156">
        <f>IF(RES_hhdet_in_emi!E40=0,0,RES_hhdet_in_emi!E40*1000000/RES_hhdet_in_new!E40)</f>
        <v>482.78162078581482</v>
      </c>
      <c r="F40" s="156">
        <f>IF(RES_hhdet_in_emi!F40=0,0,RES_hhdet_in_emi!F40*1000000/RES_hhdet_in_new!F40)</f>
        <v>502.28728233563589</v>
      </c>
      <c r="G40" s="156">
        <f>IF(RES_hhdet_in_emi!G40=0,0,RES_hhdet_in_emi!G40*1000000/RES_hhdet_in_new!G40)</f>
        <v>492.83284056861095</v>
      </c>
      <c r="H40" s="156">
        <f>IF(RES_hhdet_in_emi!H40=0,0,RES_hhdet_in_emi!H40*1000000/RES_hhdet_in_new!H40)</f>
        <v>450.62555793484091</v>
      </c>
      <c r="I40" s="156">
        <f>IF(RES_hhdet_in_emi!I40=0,0,RES_hhdet_in_emi!I40*1000000/RES_hhdet_in_new!I40)</f>
        <v>490.72394761220619</v>
      </c>
      <c r="J40" s="156">
        <f>IF(RES_hhdet_in_emi!J40=0,0,RES_hhdet_in_emi!J40*1000000/RES_hhdet_in_new!J40)</f>
        <v>467.49162806512498</v>
      </c>
      <c r="K40" s="156">
        <f>IF(RES_hhdet_in_emi!K40=0,0,RES_hhdet_in_emi!K40*1000000/RES_hhdet_in_new!K40)</f>
        <v>480.72032078606338</v>
      </c>
      <c r="L40" s="156">
        <f>IF(RES_hhdet_in_emi!L40=0,0,RES_hhdet_in_emi!L40*1000000/RES_hhdet_in_new!L40)</f>
        <v>476.03550273966221</v>
      </c>
      <c r="M40" s="156">
        <f>IF(RES_hhdet_in_emi!M40=0,0,RES_hhdet_in_emi!M40*1000000/RES_hhdet_in_new!M40)</f>
        <v>472.95256619652025</v>
      </c>
      <c r="N40" s="156">
        <f>IF(RES_hhdet_in_emi!N40=0,0,RES_hhdet_in_emi!N40*1000000/RES_hhdet_in_new!N40)</f>
        <v>459.12841533291925</v>
      </c>
      <c r="O40" s="156">
        <f>IF(RES_hhdet_in_emi!O40=0,0,RES_hhdet_in_emi!O40*1000000/RES_hhdet_in_new!O40)</f>
        <v>413.57045200673929</v>
      </c>
      <c r="P40" s="156">
        <f>IF(RES_hhdet_in_emi!P40=0,0,RES_hhdet_in_emi!P40*1000000/RES_hhdet_in_new!P40)</f>
        <v>0</v>
      </c>
      <c r="Q40" s="156">
        <f>IF(RES_hhdet_in_emi!Q40=0,0,RES_hhdet_in_emi!Q40*1000000/RES_hhdet_in_new!Q40)</f>
        <v>0</v>
      </c>
    </row>
    <row r="41" spans="1:17" ht="12" customHeight="1" x14ac:dyDescent="0.25">
      <c r="A41" s="29" t="s">
        <v>140</v>
      </c>
      <c r="B41" s="57"/>
      <c r="C41" s="57">
        <f>IF(RES_hhdet_in_emi!C41=0,0,RES_hhdet_in_emi!C41*1000000/RES_hhdet_in_new!C41)</f>
        <v>0</v>
      </c>
      <c r="D41" s="57">
        <f>IF(RES_hhdet_in_emi!D41=0,0,RES_hhdet_in_emi!D41*1000000/RES_hhdet_in_new!D41)</f>
        <v>0</v>
      </c>
      <c r="E41" s="57">
        <f>IF(RES_hhdet_in_emi!E41=0,0,RES_hhdet_in_emi!E41*1000000/RES_hhdet_in_new!E41)</f>
        <v>0</v>
      </c>
      <c r="F41" s="57">
        <f>IF(RES_hhdet_in_emi!F41=0,0,RES_hhdet_in_emi!F41*1000000/RES_hhdet_in_new!F41)</f>
        <v>0</v>
      </c>
      <c r="G41" s="57">
        <f>IF(RES_hhdet_in_emi!G41=0,0,RES_hhdet_in_emi!G41*1000000/RES_hhdet_in_new!G41)</f>
        <v>0</v>
      </c>
      <c r="H41" s="57">
        <f>IF(RES_hhdet_in_emi!H41=0,0,RES_hhdet_in_emi!H41*1000000/RES_hhdet_in_new!H41)</f>
        <v>0</v>
      </c>
      <c r="I41" s="57">
        <f>IF(RES_hhdet_in_emi!I41=0,0,RES_hhdet_in_emi!I41*1000000/RES_hhdet_in_new!I41)</f>
        <v>0</v>
      </c>
      <c r="J41" s="57">
        <f>IF(RES_hhdet_in_emi!J41=0,0,RES_hhdet_in_emi!J41*1000000/RES_hhdet_in_new!J41)</f>
        <v>0</v>
      </c>
      <c r="K41" s="57">
        <f>IF(RES_hhdet_in_emi!K41=0,0,RES_hhdet_in_emi!K41*1000000/RES_hhdet_in_new!K41)</f>
        <v>0</v>
      </c>
      <c r="L41" s="57">
        <f>IF(RES_hhdet_in_emi!L41=0,0,RES_hhdet_in_emi!L41*1000000/RES_hhdet_in_new!L41)</f>
        <v>0</v>
      </c>
      <c r="M41" s="57">
        <f>IF(RES_hhdet_in_emi!M41=0,0,RES_hhdet_in_emi!M41*1000000/RES_hhdet_in_new!M41)</f>
        <v>0</v>
      </c>
      <c r="N41" s="57">
        <f>IF(RES_hhdet_in_emi!N41=0,0,RES_hhdet_in_emi!N41*1000000/RES_hhdet_in_new!N41)</f>
        <v>0</v>
      </c>
      <c r="O41" s="57">
        <f>IF(RES_hhdet_in_emi!O41=0,0,RES_hhdet_in_emi!O41*1000000/RES_hhdet_in_new!O41)</f>
        <v>0</v>
      </c>
      <c r="P41" s="57">
        <f>IF(RES_hhdet_in_emi!P41=0,0,RES_hhdet_in_emi!P41*1000000/RES_hhdet_in_new!P41)</f>
        <v>0</v>
      </c>
      <c r="Q41" s="57">
        <f>IF(RES_hhdet_in_emi!Q41=0,0,RES_hhdet_in_emi!Q41*1000000/RES_hhdet_in_new!Q41)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34">SUM(C44,C47,C49,C58)</f>
        <v>2210.3821236675385</v>
      </c>
      <c r="D43" s="168">
        <f t="shared" ref="D43" si="35">SUM(D44,D47,D49,D58)</f>
        <v>2265.376750837856</v>
      </c>
      <c r="E43" s="168">
        <f t="shared" ref="E43" si="36">SUM(E44,E47,E49,E58)</f>
        <v>2310.2263550669231</v>
      </c>
      <c r="F43" s="168">
        <f t="shared" ref="F43" si="37">SUM(F44,F47,F49,F58)</f>
        <v>2008.7686170900588</v>
      </c>
      <c r="G43" s="168">
        <f t="shared" ref="G43" si="38">SUM(G44,G47,G49,G58)</f>
        <v>1705.6347988930329</v>
      </c>
      <c r="H43" s="168">
        <f t="shared" ref="H43" si="39">SUM(H44,H47,H49,H58)</f>
        <v>1970.7349128542253</v>
      </c>
      <c r="I43" s="168">
        <f t="shared" ref="I43" si="40">SUM(I44,I47,I49,I58)</f>
        <v>1939.4240879606025</v>
      </c>
      <c r="J43" s="168">
        <f t="shared" ref="J43" si="41">SUM(J44,J47,J49,J58)</f>
        <v>1711.2907138102928</v>
      </c>
      <c r="K43" s="168">
        <f t="shared" ref="K43" si="42">SUM(K44,K47,K49,K58)</f>
        <v>1862.7156900428358</v>
      </c>
      <c r="L43" s="168">
        <f t="shared" ref="L43" si="43">SUM(L44,L47,L49,L58)</f>
        <v>1568.7108112912042</v>
      </c>
      <c r="M43" s="168">
        <f t="shared" ref="M43" si="44">SUM(M44,M47,M49,M58)</f>
        <v>1719.8975277735033</v>
      </c>
      <c r="N43" s="168">
        <f t="shared" ref="N43" si="45">SUM(N44,N47,N49,N58)</f>
        <v>1630.6022748617818</v>
      </c>
      <c r="O43" s="168">
        <f t="shared" ref="O43" si="46">SUM(O44,O47,O49,O58)</f>
        <v>1336.174507385864</v>
      </c>
      <c r="P43" s="168">
        <f t="shared" ref="P43" si="47">SUM(P44,P47,P49,P58)</f>
        <v>1204.5035748550531</v>
      </c>
      <c r="Q43" s="168">
        <f t="shared" ref="Q43" si="48">SUM(Q44,Q47,Q49,Q58)</f>
        <v>1452.2019226915584</v>
      </c>
    </row>
    <row r="44" spans="1:17" ht="12.95" customHeight="1" x14ac:dyDescent="0.25">
      <c r="A44" s="158" t="s">
        <v>65</v>
      </c>
      <c r="B44" s="157"/>
      <c r="C44" s="157">
        <f t="shared" ref="C44:Q44" si="49">SUM(C45:C46)</f>
        <v>2210.3821236675385</v>
      </c>
      <c r="D44" s="157">
        <f t="shared" si="49"/>
        <v>2265.376750837856</v>
      </c>
      <c r="E44" s="157">
        <f t="shared" si="49"/>
        <v>2310.2263550669231</v>
      </c>
      <c r="F44" s="157">
        <f t="shared" si="49"/>
        <v>2008.7686170900588</v>
      </c>
      <c r="G44" s="157">
        <f t="shared" si="49"/>
        <v>1705.6347988930329</v>
      </c>
      <c r="H44" s="157">
        <f t="shared" si="49"/>
        <v>1970.7349128542253</v>
      </c>
      <c r="I44" s="157">
        <f t="shared" si="49"/>
        <v>1939.4240879606025</v>
      </c>
      <c r="J44" s="157">
        <f t="shared" si="49"/>
        <v>1711.2907138102928</v>
      </c>
      <c r="K44" s="157">
        <f t="shared" si="49"/>
        <v>1862.7156900428358</v>
      </c>
      <c r="L44" s="157">
        <f t="shared" si="49"/>
        <v>1568.7108112912042</v>
      </c>
      <c r="M44" s="157">
        <f t="shared" si="49"/>
        <v>1719.8975277735033</v>
      </c>
      <c r="N44" s="157">
        <f t="shared" si="49"/>
        <v>1630.6022748617818</v>
      </c>
      <c r="O44" s="157">
        <f t="shared" si="49"/>
        <v>1336.174507385864</v>
      </c>
      <c r="P44" s="157">
        <f t="shared" si="49"/>
        <v>1204.5035748550531</v>
      </c>
      <c r="Q44" s="157">
        <f t="shared" si="49"/>
        <v>1452.2019226915584</v>
      </c>
    </row>
    <row r="45" spans="1:17" ht="12" customHeight="1" x14ac:dyDescent="0.25">
      <c r="A45" s="23" t="s">
        <v>166</v>
      </c>
      <c r="B45" s="156"/>
      <c r="C45" s="156">
        <f>IF(RES_hhdet_in_emi!C45=0,0,RES_hhdet_in_emi!C45*1000000/RES_hhdet_in_new!C45)</f>
        <v>2210.3821236675385</v>
      </c>
      <c r="D45" s="156">
        <f>IF(RES_hhdet_in_emi!D45=0,0,RES_hhdet_in_emi!D45*1000000/RES_hhdet_in_new!D45)</f>
        <v>2265.376750837856</v>
      </c>
      <c r="E45" s="156">
        <f>IF(RES_hhdet_in_emi!E45=0,0,RES_hhdet_in_emi!E45*1000000/RES_hhdet_in_new!E45)</f>
        <v>2310.2263550669231</v>
      </c>
      <c r="F45" s="156">
        <f>IF(RES_hhdet_in_emi!F45=0,0,RES_hhdet_in_emi!F45*1000000/RES_hhdet_in_new!F45)</f>
        <v>2008.7686170900588</v>
      </c>
      <c r="G45" s="156">
        <f>IF(RES_hhdet_in_emi!G45=0,0,RES_hhdet_in_emi!G45*1000000/RES_hhdet_in_new!G45)</f>
        <v>1705.6347988930329</v>
      </c>
      <c r="H45" s="156">
        <f>IF(RES_hhdet_in_emi!H45=0,0,RES_hhdet_in_emi!H45*1000000/RES_hhdet_in_new!H45)</f>
        <v>1970.7349128542253</v>
      </c>
      <c r="I45" s="156">
        <f>IF(RES_hhdet_in_emi!I45=0,0,RES_hhdet_in_emi!I45*1000000/RES_hhdet_in_new!I45)</f>
        <v>1939.4240879606025</v>
      </c>
      <c r="J45" s="156">
        <f>IF(RES_hhdet_in_emi!J45=0,0,RES_hhdet_in_emi!J45*1000000/RES_hhdet_in_new!J45)</f>
        <v>1711.2907138102928</v>
      </c>
      <c r="K45" s="156">
        <f>IF(RES_hhdet_in_emi!K45=0,0,RES_hhdet_in_emi!K45*1000000/RES_hhdet_in_new!K45)</f>
        <v>1862.7156900428358</v>
      </c>
      <c r="L45" s="156">
        <f>IF(RES_hhdet_in_emi!L45=0,0,RES_hhdet_in_emi!L45*1000000/RES_hhdet_in_new!L45)</f>
        <v>1568.7108112912042</v>
      </c>
      <c r="M45" s="156">
        <f>IF(RES_hhdet_in_emi!M45=0,0,RES_hhdet_in_emi!M45*1000000/RES_hhdet_in_new!M45)</f>
        <v>1719.8975277735033</v>
      </c>
      <c r="N45" s="156">
        <f>IF(RES_hhdet_in_emi!N45=0,0,RES_hhdet_in_emi!N45*1000000/RES_hhdet_in_new!N45)</f>
        <v>1630.6022748617818</v>
      </c>
      <c r="O45" s="156">
        <f>IF(RES_hhdet_in_emi!O45=0,0,RES_hhdet_in_emi!O45*1000000/RES_hhdet_in_new!O45)</f>
        <v>1336.174507385864</v>
      </c>
      <c r="P45" s="156">
        <f>IF(RES_hhdet_in_emi!P45=0,0,RES_hhdet_in_emi!P45*1000000/RES_hhdet_in_new!P45)</f>
        <v>1204.5035748550531</v>
      </c>
      <c r="Q45" s="156">
        <f>IF(RES_hhdet_in_emi!Q45=0,0,RES_hhdet_in_emi!Q45*1000000/RES_hhdet_in_new!Q45)</f>
        <v>1452.2019226915584</v>
      </c>
    </row>
    <row r="46" spans="1:17" ht="12" customHeight="1" x14ac:dyDescent="0.25">
      <c r="A46" s="23" t="s">
        <v>60</v>
      </c>
      <c r="B46" s="156"/>
      <c r="C46" s="156">
        <f>IF(RES_hhdet_in_emi!C46=0,0,RES_hhdet_in_emi!C46*1000000/RES_hhdet_in_new!C45)</f>
        <v>0</v>
      </c>
      <c r="D46" s="156">
        <f>IF(RES_hhdet_in_emi!D46=0,0,RES_hhdet_in_emi!D46*1000000/RES_hhdet_in_new!D45)</f>
        <v>0</v>
      </c>
      <c r="E46" s="156">
        <f>IF(RES_hhdet_in_emi!E46=0,0,RES_hhdet_in_emi!E46*1000000/RES_hhdet_in_new!E45)</f>
        <v>0</v>
      </c>
      <c r="F46" s="156">
        <f>IF(RES_hhdet_in_emi!F46=0,0,RES_hhdet_in_emi!F46*1000000/RES_hhdet_in_new!F45)</f>
        <v>0</v>
      </c>
      <c r="G46" s="156">
        <f>IF(RES_hhdet_in_emi!G46=0,0,RES_hhdet_in_emi!G46*1000000/RES_hhdet_in_new!G45)</f>
        <v>0</v>
      </c>
      <c r="H46" s="156">
        <f>IF(RES_hhdet_in_emi!H46=0,0,RES_hhdet_in_emi!H46*1000000/RES_hhdet_in_new!H45)</f>
        <v>0</v>
      </c>
      <c r="I46" s="156">
        <f>IF(RES_hhdet_in_emi!I46=0,0,RES_hhdet_in_emi!I46*1000000/RES_hhdet_in_new!I45)</f>
        <v>0</v>
      </c>
      <c r="J46" s="156">
        <f>IF(RES_hhdet_in_emi!J46=0,0,RES_hhdet_in_emi!J46*1000000/RES_hhdet_in_new!J45)</f>
        <v>0</v>
      </c>
      <c r="K46" s="156">
        <f>IF(RES_hhdet_in_emi!K46=0,0,RES_hhdet_in_emi!K46*1000000/RES_hhdet_in_new!K45)</f>
        <v>0</v>
      </c>
      <c r="L46" s="156">
        <f>IF(RES_hhdet_in_emi!L46=0,0,RES_hhdet_in_emi!L46*1000000/RES_hhdet_in_new!L45)</f>
        <v>0</v>
      </c>
      <c r="M46" s="156">
        <f>IF(RES_hhdet_in_emi!M46=0,0,RES_hhdet_in_emi!M46*1000000/RES_hhdet_in_new!M45)</f>
        <v>0</v>
      </c>
      <c r="N46" s="156">
        <f>IF(RES_hhdet_in_emi!N46=0,0,RES_hhdet_in_emi!N46*1000000/RES_hhdet_in_new!N45)</f>
        <v>0</v>
      </c>
      <c r="O46" s="156">
        <f>IF(RES_hhdet_in_emi!O46=0,0,RES_hhdet_in_emi!O46*1000000/RES_hhdet_in_new!O45)</f>
        <v>0</v>
      </c>
      <c r="P46" s="156">
        <f>IF(RES_hhdet_in_emi!P46=0,0,RES_hhdet_in_emi!P46*1000000/RES_hhdet_in_new!P45)</f>
        <v>0</v>
      </c>
      <c r="Q46" s="156">
        <f>IF(RES_hhdet_in_emi!Q46=0,0,RES_hhdet_in_emi!Q46*1000000/RES_hhdet_in_new!Q45)</f>
        <v>0</v>
      </c>
    </row>
    <row r="47" spans="1:17" ht="12.95" customHeight="1" x14ac:dyDescent="0.25">
      <c r="A47" s="158" t="s">
        <v>112</v>
      </c>
      <c r="B47" s="157"/>
      <c r="C47" s="157">
        <f t="shared" ref="C47:Q47" si="50">C48</f>
        <v>0</v>
      </c>
      <c r="D47" s="157">
        <f t="shared" si="50"/>
        <v>0</v>
      </c>
      <c r="E47" s="157">
        <f t="shared" si="50"/>
        <v>0</v>
      </c>
      <c r="F47" s="157">
        <f t="shared" si="50"/>
        <v>0</v>
      </c>
      <c r="G47" s="157">
        <f t="shared" si="50"/>
        <v>0</v>
      </c>
      <c r="H47" s="157">
        <f t="shared" si="50"/>
        <v>0</v>
      </c>
      <c r="I47" s="157">
        <f t="shared" si="50"/>
        <v>0</v>
      </c>
      <c r="J47" s="157">
        <f t="shared" si="50"/>
        <v>0</v>
      </c>
      <c r="K47" s="157">
        <f t="shared" si="50"/>
        <v>0</v>
      </c>
      <c r="L47" s="157">
        <f t="shared" si="50"/>
        <v>0</v>
      </c>
      <c r="M47" s="157">
        <f t="shared" si="50"/>
        <v>0</v>
      </c>
      <c r="N47" s="157">
        <f t="shared" si="50"/>
        <v>0</v>
      </c>
      <c r="O47" s="157">
        <f t="shared" si="50"/>
        <v>0</v>
      </c>
      <c r="P47" s="157">
        <f t="shared" si="50"/>
        <v>0</v>
      </c>
      <c r="Q47" s="157">
        <f t="shared" si="50"/>
        <v>0</v>
      </c>
    </row>
    <row r="48" spans="1:17" ht="12" customHeight="1" x14ac:dyDescent="0.25">
      <c r="A48" s="23" t="s">
        <v>60</v>
      </c>
      <c r="B48" s="156"/>
      <c r="C48" s="156">
        <f>IF(RES_hhdet_in_emi!C48=0,0,RES_hhdet_in_emi!C48*1000000/RES_hhdet_in_new!C48)</f>
        <v>0</v>
      </c>
      <c r="D48" s="156">
        <f>IF(RES_hhdet_in_emi!D48=0,0,RES_hhdet_in_emi!D48*1000000/RES_hhdet_in_new!D48)</f>
        <v>0</v>
      </c>
      <c r="E48" s="156">
        <f>IF(RES_hhdet_in_emi!E48=0,0,RES_hhdet_in_emi!E48*1000000/RES_hhdet_in_new!E48)</f>
        <v>0</v>
      </c>
      <c r="F48" s="156">
        <f>IF(RES_hhdet_in_emi!F48=0,0,RES_hhdet_in_emi!F48*1000000/RES_hhdet_in_new!F48)</f>
        <v>0</v>
      </c>
      <c r="G48" s="156">
        <f>IF(RES_hhdet_in_emi!G48=0,0,RES_hhdet_in_emi!G48*1000000/RES_hhdet_in_new!G48)</f>
        <v>0</v>
      </c>
      <c r="H48" s="156">
        <f>IF(RES_hhdet_in_emi!H48=0,0,RES_hhdet_in_emi!H48*1000000/RES_hhdet_in_new!H48)</f>
        <v>0</v>
      </c>
      <c r="I48" s="156">
        <f>IF(RES_hhdet_in_emi!I48=0,0,RES_hhdet_in_emi!I48*1000000/RES_hhdet_in_new!I48)</f>
        <v>0</v>
      </c>
      <c r="J48" s="156">
        <f>IF(RES_hhdet_in_emi!J48=0,0,RES_hhdet_in_emi!J48*1000000/RES_hhdet_in_new!J48)</f>
        <v>0</v>
      </c>
      <c r="K48" s="156">
        <f>IF(RES_hhdet_in_emi!K48=0,0,RES_hhdet_in_emi!K48*1000000/RES_hhdet_in_new!K48)</f>
        <v>0</v>
      </c>
      <c r="L48" s="156">
        <f>IF(RES_hhdet_in_emi!L48=0,0,RES_hhdet_in_emi!L48*1000000/RES_hhdet_in_new!L48)</f>
        <v>0</v>
      </c>
      <c r="M48" s="156">
        <f>IF(RES_hhdet_in_emi!M48=0,0,RES_hhdet_in_emi!M48*1000000/RES_hhdet_in_new!M48)</f>
        <v>0</v>
      </c>
      <c r="N48" s="156">
        <f>IF(RES_hhdet_in_emi!N48=0,0,RES_hhdet_in_emi!N48*1000000/RES_hhdet_in_new!N48)</f>
        <v>0</v>
      </c>
      <c r="O48" s="156">
        <f>IF(RES_hhdet_in_emi!O48=0,0,RES_hhdet_in_emi!O48*1000000/RES_hhdet_in_new!O48)</f>
        <v>0</v>
      </c>
      <c r="P48" s="156">
        <f>IF(RES_hhdet_in_emi!P48=0,0,RES_hhdet_in_emi!P48*1000000/RES_hhdet_in_new!P48)</f>
        <v>0</v>
      </c>
      <c r="Q48" s="156">
        <f>IF(RES_hhdet_in_emi!Q48=0,0,RES_hhdet_in_emi!Q48*1000000/RES_hhdet_in_new!Q48)</f>
        <v>0</v>
      </c>
    </row>
    <row r="49" spans="1:17" ht="12" customHeight="1" x14ac:dyDescent="0.25">
      <c r="A49" s="158" t="s">
        <v>63</v>
      </c>
      <c r="B49" s="157"/>
      <c r="C49" s="157">
        <f>IF(SUM(RES_hhdet_in_emi!C50:C51,RES_hhdet_in_emi!C54:C55)=0,0,SUM(RES_hhdet_in_emi!C50:C51,RES_hhdet_in_emi!C54:C55)*1000000/SUM(RES_hhdet_in_new!C50:C51,RES_hhdet_in_new!C54:C55))</f>
        <v>0</v>
      </c>
      <c r="D49" s="157">
        <f>IF(SUM(RES_hhdet_in_emi!D50:D51,RES_hhdet_in_emi!D54:D55)=0,0,SUM(RES_hhdet_in_emi!D50:D51,RES_hhdet_in_emi!D54:D55)*1000000/SUM(RES_hhdet_in_new!D50:D51,RES_hhdet_in_new!D54:D55))</f>
        <v>0</v>
      </c>
      <c r="E49" s="157">
        <f>IF(SUM(RES_hhdet_in_emi!E50:E51,RES_hhdet_in_emi!E54:E55)=0,0,SUM(RES_hhdet_in_emi!E50:E51,RES_hhdet_in_emi!E54:E55)*1000000/SUM(RES_hhdet_in_new!E50:E51,RES_hhdet_in_new!E54:E55))</f>
        <v>0</v>
      </c>
      <c r="F49" s="157">
        <f>IF(SUM(RES_hhdet_in_emi!F50:F51,RES_hhdet_in_emi!F54:F55)=0,0,SUM(RES_hhdet_in_emi!F50:F51,RES_hhdet_in_emi!F54:F55)*1000000/SUM(RES_hhdet_in_new!F50:F51,RES_hhdet_in_new!F54:F55))</f>
        <v>0</v>
      </c>
      <c r="G49" s="157">
        <f>IF(SUM(RES_hhdet_in_emi!G50:G51,RES_hhdet_in_emi!G54:G55)=0,0,SUM(RES_hhdet_in_emi!G50:G51,RES_hhdet_in_emi!G54:G55)*1000000/SUM(RES_hhdet_in_new!G50:G51,RES_hhdet_in_new!G54:G55))</f>
        <v>0</v>
      </c>
      <c r="H49" s="157">
        <f>IF(SUM(RES_hhdet_in_emi!H50:H51,RES_hhdet_in_emi!H54:H55)=0,0,SUM(RES_hhdet_in_emi!H50:H51,RES_hhdet_in_emi!H54:H55)*1000000/SUM(RES_hhdet_in_new!H50:H51,RES_hhdet_in_new!H54:H55))</f>
        <v>0</v>
      </c>
      <c r="I49" s="157">
        <f>IF(SUM(RES_hhdet_in_emi!I50:I51,RES_hhdet_in_emi!I54:I55)=0,0,SUM(RES_hhdet_in_emi!I50:I51,RES_hhdet_in_emi!I54:I55)*1000000/SUM(RES_hhdet_in_new!I50:I51,RES_hhdet_in_new!I54:I55))</f>
        <v>0</v>
      </c>
      <c r="J49" s="157">
        <f>IF(SUM(RES_hhdet_in_emi!J50:J51,RES_hhdet_in_emi!J54:J55)=0,0,SUM(RES_hhdet_in_emi!J50:J51,RES_hhdet_in_emi!J54:J55)*1000000/SUM(RES_hhdet_in_new!J50:J51,RES_hhdet_in_new!J54:J55))</f>
        <v>0</v>
      </c>
      <c r="K49" s="157">
        <f>IF(SUM(RES_hhdet_in_emi!K50:K51,RES_hhdet_in_emi!K54:K55)=0,0,SUM(RES_hhdet_in_emi!K50:K51,RES_hhdet_in_emi!K54:K55)*1000000/SUM(RES_hhdet_in_new!K50:K51,RES_hhdet_in_new!K54:K55))</f>
        <v>0</v>
      </c>
      <c r="L49" s="157">
        <f>IF(SUM(RES_hhdet_in_emi!L50:L51,RES_hhdet_in_emi!L54:L55)=0,0,SUM(RES_hhdet_in_emi!L50:L51,RES_hhdet_in_emi!L54:L55)*1000000/SUM(RES_hhdet_in_new!L50:L51,RES_hhdet_in_new!L54:L55))</f>
        <v>0</v>
      </c>
      <c r="M49" s="157">
        <f>IF(SUM(RES_hhdet_in_emi!M50:M51,RES_hhdet_in_emi!M54:M55)=0,0,SUM(RES_hhdet_in_emi!M50:M51,RES_hhdet_in_emi!M54:M55)*1000000/SUM(RES_hhdet_in_new!M50:M51,RES_hhdet_in_new!M54:M55))</f>
        <v>0</v>
      </c>
      <c r="N49" s="157">
        <f>IF(SUM(RES_hhdet_in_emi!N50:N51,RES_hhdet_in_emi!N54:N55)=0,0,SUM(RES_hhdet_in_emi!N50:N51,RES_hhdet_in_emi!N54:N55)*1000000/SUM(RES_hhdet_in_new!N50:N51,RES_hhdet_in_new!N54:N55))</f>
        <v>0</v>
      </c>
      <c r="O49" s="157">
        <f>IF(SUM(RES_hhdet_in_emi!O50:O51,RES_hhdet_in_emi!O54:O55)=0,0,SUM(RES_hhdet_in_emi!O50:O51,RES_hhdet_in_emi!O54:O55)*1000000/SUM(RES_hhdet_in_new!O50:O51,RES_hhdet_in_new!O54:O55))</f>
        <v>0</v>
      </c>
      <c r="P49" s="157">
        <f>IF(SUM(RES_hhdet_in_emi!P50:P51,RES_hhdet_in_emi!P54:P55)=0,0,SUM(RES_hhdet_in_emi!P50:P51,RES_hhdet_in_emi!P54:P55)*1000000/SUM(RES_hhdet_in_new!P50:P51,RES_hhdet_in_new!P54:P55))</f>
        <v>0</v>
      </c>
      <c r="Q49" s="157">
        <f>IF(SUM(RES_hhdet_in_emi!Q50:Q51,RES_hhdet_in_emi!Q54:Q55)=0,0,SUM(RES_hhdet_in_emi!Q50:Q51,RES_hhdet_in_emi!Q54:Q55)*1000000/SUM(RES_hhdet_in_new!Q50:Q51,RES_hhdet_in_new!Q54:Q55))</f>
        <v>0</v>
      </c>
    </row>
    <row r="50" spans="1:17" ht="12" customHeight="1" x14ac:dyDescent="0.25">
      <c r="A50" s="167" t="s">
        <v>165</v>
      </c>
      <c r="B50" s="132"/>
      <c r="C50" s="132">
        <f>IF(RES_hhdet_in_emi!C50=0,0,RES_hhdet_in_emi!C50*1000000/RES_hhdet_in_new!C50)</f>
        <v>0</v>
      </c>
      <c r="D50" s="132">
        <f>IF(RES_hhdet_in_emi!D50=0,0,RES_hhdet_in_emi!D50*1000000/RES_hhdet_in_new!D50)</f>
        <v>0</v>
      </c>
      <c r="E50" s="132">
        <f>IF(RES_hhdet_in_emi!E50=0,0,RES_hhdet_in_emi!E50*1000000/RES_hhdet_in_new!E50)</f>
        <v>0</v>
      </c>
      <c r="F50" s="132">
        <f>IF(RES_hhdet_in_emi!F50=0,0,RES_hhdet_in_emi!F50*1000000/RES_hhdet_in_new!F50)</f>
        <v>0</v>
      </c>
      <c r="G50" s="132">
        <f>IF(RES_hhdet_in_emi!G50=0,0,RES_hhdet_in_emi!G50*1000000/RES_hhdet_in_new!G50)</f>
        <v>0</v>
      </c>
      <c r="H50" s="132">
        <f>IF(RES_hhdet_in_emi!H50=0,0,RES_hhdet_in_emi!H50*1000000/RES_hhdet_in_new!H50)</f>
        <v>0</v>
      </c>
      <c r="I50" s="132">
        <f>IF(RES_hhdet_in_emi!I50=0,0,RES_hhdet_in_emi!I50*1000000/RES_hhdet_in_new!I50)</f>
        <v>0</v>
      </c>
      <c r="J50" s="132">
        <f>IF(RES_hhdet_in_emi!J50=0,0,RES_hhdet_in_emi!J50*1000000/RES_hhdet_in_new!J50)</f>
        <v>0</v>
      </c>
      <c r="K50" s="132">
        <f>IF(RES_hhdet_in_emi!K50=0,0,RES_hhdet_in_emi!K50*1000000/RES_hhdet_in_new!K50)</f>
        <v>0</v>
      </c>
      <c r="L50" s="132">
        <f>IF(RES_hhdet_in_emi!L50=0,0,RES_hhdet_in_emi!L50*1000000/RES_hhdet_in_new!L50)</f>
        <v>0</v>
      </c>
      <c r="M50" s="132">
        <f>IF(RES_hhdet_in_emi!M50=0,0,RES_hhdet_in_emi!M50*1000000/RES_hhdet_in_new!M50)</f>
        <v>0</v>
      </c>
      <c r="N50" s="132">
        <f>IF(RES_hhdet_in_emi!N50=0,0,RES_hhdet_in_emi!N50*1000000/RES_hhdet_in_new!N50)</f>
        <v>0</v>
      </c>
      <c r="O50" s="132">
        <f>IF(RES_hhdet_in_emi!O50=0,0,RES_hhdet_in_emi!O50*1000000/RES_hhdet_in_new!O50)</f>
        <v>0</v>
      </c>
      <c r="P50" s="132">
        <f>IF(RES_hhdet_in_emi!P50=0,0,RES_hhdet_in_emi!P50*1000000/RES_hhdet_in_new!P50)</f>
        <v>0</v>
      </c>
      <c r="Q50" s="132">
        <f>IF(RES_hhdet_in_emi!Q50=0,0,RES_hhdet_in_emi!Q50*1000000/RES_hhdet_in_new!Q50)</f>
        <v>0</v>
      </c>
    </row>
    <row r="51" spans="1:17" ht="12" customHeight="1" x14ac:dyDescent="0.25">
      <c r="A51" s="167" t="s">
        <v>164</v>
      </c>
      <c r="B51" s="132"/>
      <c r="C51" s="132">
        <f>IF(RES_hhdet_in_emi!C51=0,0,RES_hhdet_in_emi!C51*1000000/RES_hhdet_in_new!C51)</f>
        <v>0</v>
      </c>
      <c r="D51" s="132">
        <f>IF(RES_hhdet_in_emi!D51=0,0,RES_hhdet_in_emi!D51*1000000/RES_hhdet_in_new!D51)</f>
        <v>0</v>
      </c>
      <c r="E51" s="132">
        <f>IF(RES_hhdet_in_emi!E51=0,0,RES_hhdet_in_emi!E51*1000000/RES_hhdet_in_new!E51)</f>
        <v>0</v>
      </c>
      <c r="F51" s="132">
        <f>IF(RES_hhdet_in_emi!F51=0,0,RES_hhdet_in_emi!F51*1000000/RES_hhdet_in_new!F51)</f>
        <v>0</v>
      </c>
      <c r="G51" s="132">
        <f>IF(RES_hhdet_in_emi!G51=0,0,RES_hhdet_in_emi!G51*1000000/RES_hhdet_in_new!G51)</f>
        <v>0</v>
      </c>
      <c r="H51" s="132">
        <f>IF(RES_hhdet_in_emi!H51=0,0,RES_hhdet_in_emi!H51*1000000/RES_hhdet_in_new!H51)</f>
        <v>0</v>
      </c>
      <c r="I51" s="132">
        <f>IF(RES_hhdet_in_emi!I51=0,0,RES_hhdet_in_emi!I51*1000000/RES_hhdet_in_new!I51)</f>
        <v>0</v>
      </c>
      <c r="J51" s="132">
        <f>IF(RES_hhdet_in_emi!J51=0,0,RES_hhdet_in_emi!J51*1000000/RES_hhdet_in_new!J51)</f>
        <v>0</v>
      </c>
      <c r="K51" s="132">
        <f>IF(RES_hhdet_in_emi!K51=0,0,RES_hhdet_in_emi!K51*1000000/RES_hhdet_in_new!K51)</f>
        <v>0</v>
      </c>
      <c r="L51" s="132">
        <f>IF(RES_hhdet_in_emi!L51=0,0,RES_hhdet_in_emi!L51*1000000/RES_hhdet_in_new!L51)</f>
        <v>0</v>
      </c>
      <c r="M51" s="132">
        <f>IF(RES_hhdet_in_emi!M51=0,0,RES_hhdet_in_emi!M51*1000000/RES_hhdet_in_new!M51)</f>
        <v>0</v>
      </c>
      <c r="N51" s="132">
        <f>IF(RES_hhdet_in_emi!N51=0,0,RES_hhdet_in_emi!N51*1000000/RES_hhdet_in_new!N51)</f>
        <v>0</v>
      </c>
      <c r="O51" s="132">
        <f>IF(RES_hhdet_in_emi!O51=0,0,RES_hhdet_in_emi!O51*1000000/RES_hhdet_in_new!O51)</f>
        <v>0</v>
      </c>
      <c r="P51" s="132">
        <f>IF(RES_hhdet_in_emi!P51=0,0,RES_hhdet_in_emi!P51*1000000/RES_hhdet_in_new!P51)</f>
        <v>0</v>
      </c>
      <c r="Q51" s="132">
        <f>IF(RES_hhdet_in_emi!Q51=0,0,RES_hhdet_in_emi!Q51*1000000/RES_hhdet_in_new!Q51)</f>
        <v>0</v>
      </c>
    </row>
    <row r="52" spans="1:17" ht="12" customHeight="1" x14ac:dyDescent="0.25">
      <c r="A52" s="166" t="s">
        <v>163</v>
      </c>
      <c r="B52" s="165"/>
      <c r="C52" s="165">
        <f>IF(RES_hhdet_in_emi!C52=0,0,RES_hhdet_in_emi!C52*1000000/RES_hhdet_in_new!C51)</f>
        <v>0</v>
      </c>
      <c r="D52" s="165">
        <f>IF(RES_hhdet_in_emi!D52=0,0,RES_hhdet_in_emi!D52*1000000/RES_hhdet_in_new!D51)</f>
        <v>0</v>
      </c>
      <c r="E52" s="165">
        <f>IF(RES_hhdet_in_emi!E52=0,0,RES_hhdet_in_emi!E52*1000000/RES_hhdet_in_new!E51)</f>
        <v>0</v>
      </c>
      <c r="F52" s="165">
        <f>IF(RES_hhdet_in_emi!F52=0,0,RES_hhdet_in_emi!F52*1000000/RES_hhdet_in_new!F51)</f>
        <v>0</v>
      </c>
      <c r="G52" s="165">
        <f>IF(RES_hhdet_in_emi!G52=0,0,RES_hhdet_in_emi!G52*1000000/RES_hhdet_in_new!G51)</f>
        <v>0</v>
      </c>
      <c r="H52" s="165">
        <f>IF(RES_hhdet_in_emi!H52=0,0,RES_hhdet_in_emi!H52*1000000/RES_hhdet_in_new!H51)</f>
        <v>0</v>
      </c>
      <c r="I52" s="165">
        <f>IF(RES_hhdet_in_emi!I52=0,0,RES_hhdet_in_emi!I52*1000000/RES_hhdet_in_new!I51)</f>
        <v>0</v>
      </c>
      <c r="J52" s="165">
        <f>IF(RES_hhdet_in_emi!J52=0,0,RES_hhdet_in_emi!J52*1000000/RES_hhdet_in_new!J51)</f>
        <v>0</v>
      </c>
      <c r="K52" s="165">
        <f>IF(RES_hhdet_in_emi!K52=0,0,RES_hhdet_in_emi!K52*1000000/RES_hhdet_in_new!K51)</f>
        <v>0</v>
      </c>
      <c r="L52" s="165">
        <f>IF(RES_hhdet_in_emi!L52=0,0,RES_hhdet_in_emi!L52*1000000/RES_hhdet_in_new!L51)</f>
        <v>0</v>
      </c>
      <c r="M52" s="165">
        <f>IF(RES_hhdet_in_emi!M52=0,0,RES_hhdet_in_emi!M52*1000000/RES_hhdet_in_new!M51)</f>
        <v>0</v>
      </c>
      <c r="N52" s="165">
        <f>IF(RES_hhdet_in_emi!N52=0,0,RES_hhdet_in_emi!N52*1000000/RES_hhdet_in_new!N51)</f>
        <v>0</v>
      </c>
      <c r="O52" s="165">
        <f>IF(RES_hhdet_in_emi!O52=0,0,RES_hhdet_in_emi!O52*1000000/RES_hhdet_in_new!O51)</f>
        <v>0</v>
      </c>
      <c r="P52" s="165">
        <f>IF(RES_hhdet_in_emi!P52=0,0,RES_hhdet_in_emi!P52*1000000/RES_hhdet_in_new!P51)</f>
        <v>0</v>
      </c>
      <c r="Q52" s="165">
        <f>IF(RES_hhdet_in_emi!Q52=0,0,RES_hhdet_in_emi!Q52*1000000/RES_hhdet_in_new!Q51)</f>
        <v>0</v>
      </c>
    </row>
    <row r="53" spans="1:17" ht="12" customHeight="1" x14ac:dyDescent="0.25">
      <c r="A53" s="147" t="s">
        <v>59</v>
      </c>
      <c r="B53" s="164"/>
      <c r="C53" s="164">
        <f>IF(RES_hhdet_in_emi!C53=0,0,RES_hhdet_in_emi!C53*1000000/RES_hhdet_in_new!C51)</f>
        <v>0</v>
      </c>
      <c r="D53" s="164">
        <f>IF(RES_hhdet_in_emi!D53=0,0,RES_hhdet_in_emi!D53*1000000/RES_hhdet_in_new!D51)</f>
        <v>0</v>
      </c>
      <c r="E53" s="164">
        <f>IF(RES_hhdet_in_emi!E53=0,0,RES_hhdet_in_emi!E53*1000000/RES_hhdet_in_new!E51)</f>
        <v>0</v>
      </c>
      <c r="F53" s="164">
        <f>IF(RES_hhdet_in_emi!F53=0,0,RES_hhdet_in_emi!F53*1000000/RES_hhdet_in_new!F51)</f>
        <v>0</v>
      </c>
      <c r="G53" s="164">
        <f>IF(RES_hhdet_in_emi!G53=0,0,RES_hhdet_in_emi!G53*1000000/RES_hhdet_in_new!G51)</f>
        <v>0</v>
      </c>
      <c r="H53" s="164">
        <f>IF(RES_hhdet_in_emi!H53=0,0,RES_hhdet_in_emi!H53*1000000/RES_hhdet_in_new!H51)</f>
        <v>0</v>
      </c>
      <c r="I53" s="164">
        <f>IF(RES_hhdet_in_emi!I53=0,0,RES_hhdet_in_emi!I53*1000000/RES_hhdet_in_new!I51)</f>
        <v>0</v>
      </c>
      <c r="J53" s="164">
        <f>IF(RES_hhdet_in_emi!J53=0,0,RES_hhdet_in_emi!J53*1000000/RES_hhdet_in_new!J51)</f>
        <v>0</v>
      </c>
      <c r="K53" s="164">
        <f>IF(RES_hhdet_in_emi!K53=0,0,RES_hhdet_in_emi!K53*1000000/RES_hhdet_in_new!K51)</f>
        <v>0</v>
      </c>
      <c r="L53" s="164">
        <f>IF(RES_hhdet_in_emi!L53=0,0,RES_hhdet_in_emi!L53*1000000/RES_hhdet_in_new!L51)</f>
        <v>0</v>
      </c>
      <c r="M53" s="164">
        <f>IF(RES_hhdet_in_emi!M53=0,0,RES_hhdet_in_emi!M53*1000000/RES_hhdet_in_new!M51)</f>
        <v>0</v>
      </c>
      <c r="N53" s="164">
        <f>IF(RES_hhdet_in_emi!N53=0,0,RES_hhdet_in_emi!N53*1000000/RES_hhdet_in_new!N51)</f>
        <v>0</v>
      </c>
      <c r="O53" s="164">
        <f>IF(RES_hhdet_in_emi!O53=0,0,RES_hhdet_in_emi!O53*1000000/RES_hhdet_in_new!O51)</f>
        <v>0</v>
      </c>
      <c r="P53" s="164">
        <f>IF(RES_hhdet_in_emi!P53=0,0,RES_hhdet_in_emi!P53*1000000/RES_hhdet_in_new!P51)</f>
        <v>0</v>
      </c>
      <c r="Q53" s="164">
        <f>IF(RES_hhdet_in_emi!Q53=0,0,RES_hhdet_in_emi!Q53*1000000/RES_hhdet_in_new!Q51)</f>
        <v>0</v>
      </c>
    </row>
    <row r="54" spans="1:17" ht="12" customHeight="1" x14ac:dyDescent="0.25">
      <c r="A54" s="163" t="s">
        <v>142</v>
      </c>
      <c r="B54" s="162"/>
      <c r="C54" s="162">
        <f>IF(RES_hhdet_in_emi!C54=0,0,RES_hhdet_in_emi!C54*1000000/RES_hhdet_in_new!C54)</f>
        <v>0</v>
      </c>
      <c r="D54" s="162">
        <f>IF(RES_hhdet_in_emi!D54=0,0,RES_hhdet_in_emi!D54*1000000/RES_hhdet_in_new!D54)</f>
        <v>0</v>
      </c>
      <c r="E54" s="162">
        <f>IF(RES_hhdet_in_emi!E54=0,0,RES_hhdet_in_emi!E54*1000000/RES_hhdet_in_new!E54)</f>
        <v>0</v>
      </c>
      <c r="F54" s="162">
        <f>IF(RES_hhdet_in_emi!F54=0,0,RES_hhdet_in_emi!F54*1000000/RES_hhdet_in_new!F54)</f>
        <v>0</v>
      </c>
      <c r="G54" s="162">
        <f>IF(RES_hhdet_in_emi!G54=0,0,RES_hhdet_in_emi!G54*1000000/RES_hhdet_in_new!G54)</f>
        <v>0</v>
      </c>
      <c r="H54" s="162">
        <f>IF(RES_hhdet_in_emi!H54=0,0,RES_hhdet_in_emi!H54*1000000/RES_hhdet_in_new!H54)</f>
        <v>0</v>
      </c>
      <c r="I54" s="162">
        <f>IF(RES_hhdet_in_emi!I54=0,0,RES_hhdet_in_emi!I54*1000000/RES_hhdet_in_new!I54)</f>
        <v>0</v>
      </c>
      <c r="J54" s="162">
        <f>IF(RES_hhdet_in_emi!J54=0,0,RES_hhdet_in_emi!J54*1000000/RES_hhdet_in_new!J54)</f>
        <v>0</v>
      </c>
      <c r="K54" s="162">
        <f>IF(RES_hhdet_in_emi!K54=0,0,RES_hhdet_in_emi!K54*1000000/RES_hhdet_in_new!K54)</f>
        <v>0</v>
      </c>
      <c r="L54" s="162">
        <f>IF(RES_hhdet_in_emi!L54=0,0,RES_hhdet_in_emi!L54*1000000/RES_hhdet_in_new!L54)</f>
        <v>0</v>
      </c>
      <c r="M54" s="162">
        <f>IF(RES_hhdet_in_emi!M54=0,0,RES_hhdet_in_emi!M54*1000000/RES_hhdet_in_new!M54)</f>
        <v>0</v>
      </c>
      <c r="N54" s="162">
        <f>IF(RES_hhdet_in_emi!N54=0,0,RES_hhdet_in_emi!N54*1000000/RES_hhdet_in_new!N54)</f>
        <v>0</v>
      </c>
      <c r="O54" s="162">
        <f>IF(RES_hhdet_in_emi!O54=0,0,RES_hhdet_in_emi!O54*1000000/RES_hhdet_in_new!O54)</f>
        <v>0</v>
      </c>
      <c r="P54" s="162">
        <f>IF(RES_hhdet_in_emi!P54=0,0,RES_hhdet_in_emi!P54*1000000/RES_hhdet_in_new!P54)</f>
        <v>0</v>
      </c>
      <c r="Q54" s="162">
        <f>IF(RES_hhdet_in_emi!Q54=0,0,RES_hhdet_in_emi!Q54*1000000/RES_hhdet_in_new!Q54)</f>
        <v>0</v>
      </c>
    </row>
    <row r="55" spans="1:17" ht="12" customHeight="1" x14ac:dyDescent="0.25">
      <c r="A55" s="161" t="s">
        <v>141</v>
      </c>
      <c r="B55" s="160"/>
      <c r="C55" s="160">
        <f>IF(RES_hhdet_in_emi!C55=0,0,RES_hhdet_in_emi!C55*1000000/RES_hhdet_in_new!C55)</f>
        <v>0</v>
      </c>
      <c r="D55" s="160">
        <f>IF(RES_hhdet_in_emi!D55=0,0,RES_hhdet_in_emi!D55*1000000/RES_hhdet_in_new!D55)</f>
        <v>0</v>
      </c>
      <c r="E55" s="160">
        <f>IF(RES_hhdet_in_emi!E55=0,0,RES_hhdet_in_emi!E55*1000000/RES_hhdet_in_new!E55)</f>
        <v>0</v>
      </c>
      <c r="F55" s="160">
        <f>IF(RES_hhdet_in_emi!F55=0,0,RES_hhdet_in_emi!F55*1000000/RES_hhdet_in_new!F55)</f>
        <v>0</v>
      </c>
      <c r="G55" s="160">
        <f>IF(RES_hhdet_in_emi!G55=0,0,RES_hhdet_in_emi!G55*1000000/RES_hhdet_in_new!G55)</f>
        <v>0</v>
      </c>
      <c r="H55" s="160">
        <f>IF(RES_hhdet_in_emi!H55=0,0,RES_hhdet_in_emi!H55*1000000/RES_hhdet_in_new!H55)</f>
        <v>0</v>
      </c>
      <c r="I55" s="160">
        <f>IF(RES_hhdet_in_emi!I55=0,0,RES_hhdet_in_emi!I55*1000000/RES_hhdet_in_new!I55)</f>
        <v>0</v>
      </c>
      <c r="J55" s="160">
        <f>IF(RES_hhdet_in_emi!J55=0,0,RES_hhdet_in_emi!J55*1000000/RES_hhdet_in_new!J55)</f>
        <v>0</v>
      </c>
      <c r="K55" s="160">
        <f>IF(RES_hhdet_in_emi!K55=0,0,RES_hhdet_in_emi!K55*1000000/RES_hhdet_in_new!K55)</f>
        <v>0</v>
      </c>
      <c r="L55" s="160">
        <f>IF(RES_hhdet_in_emi!L55=0,0,RES_hhdet_in_emi!L55*1000000/RES_hhdet_in_new!L55)</f>
        <v>0</v>
      </c>
      <c r="M55" s="160">
        <f>IF(RES_hhdet_in_emi!M55=0,0,RES_hhdet_in_emi!M55*1000000/RES_hhdet_in_new!M55)</f>
        <v>0</v>
      </c>
      <c r="N55" s="160">
        <f>IF(RES_hhdet_in_emi!N55=0,0,RES_hhdet_in_emi!N55*1000000/RES_hhdet_in_new!N55)</f>
        <v>0</v>
      </c>
      <c r="O55" s="160">
        <f>IF(RES_hhdet_in_emi!O55=0,0,RES_hhdet_in_emi!O55*1000000/RES_hhdet_in_new!O55)</f>
        <v>0</v>
      </c>
      <c r="P55" s="160">
        <f>IF(RES_hhdet_in_emi!P55=0,0,RES_hhdet_in_emi!P55*1000000/RES_hhdet_in_new!P55)</f>
        <v>0</v>
      </c>
      <c r="Q55" s="160">
        <f>IF(RES_hhdet_in_emi!Q55=0,0,RES_hhdet_in_emi!Q55*1000000/RES_hhdet_in_new!Q55)</f>
        <v>0</v>
      </c>
    </row>
    <row r="56" spans="1:17" ht="12" customHeight="1" x14ac:dyDescent="0.25">
      <c r="A56" s="148" t="s">
        <v>60</v>
      </c>
      <c r="B56" s="156"/>
      <c r="C56" s="156">
        <f>IF(RES_hhdet_in_emi!C56=0,0,RES_hhdet_in_emi!C56*1000000/RES_hhdet_in_new!C55)</f>
        <v>0</v>
      </c>
      <c r="D56" s="156">
        <f>IF(RES_hhdet_in_emi!D56=0,0,RES_hhdet_in_emi!D56*1000000/RES_hhdet_in_new!D55)</f>
        <v>0</v>
      </c>
      <c r="E56" s="156">
        <f>IF(RES_hhdet_in_emi!E56=0,0,RES_hhdet_in_emi!E56*1000000/RES_hhdet_in_new!E55)</f>
        <v>0</v>
      </c>
      <c r="F56" s="156">
        <f>IF(RES_hhdet_in_emi!F56=0,0,RES_hhdet_in_emi!F56*1000000/RES_hhdet_in_new!F55)</f>
        <v>0</v>
      </c>
      <c r="G56" s="156">
        <f>IF(RES_hhdet_in_emi!G56=0,0,RES_hhdet_in_emi!G56*1000000/RES_hhdet_in_new!G55)</f>
        <v>0</v>
      </c>
      <c r="H56" s="156">
        <f>IF(RES_hhdet_in_emi!H56=0,0,RES_hhdet_in_emi!H56*1000000/RES_hhdet_in_new!H55)</f>
        <v>0</v>
      </c>
      <c r="I56" s="156">
        <f>IF(RES_hhdet_in_emi!I56=0,0,RES_hhdet_in_emi!I56*1000000/RES_hhdet_in_new!I55)</f>
        <v>0</v>
      </c>
      <c r="J56" s="156">
        <f>IF(RES_hhdet_in_emi!J56=0,0,RES_hhdet_in_emi!J56*1000000/RES_hhdet_in_new!J55)</f>
        <v>0</v>
      </c>
      <c r="K56" s="156">
        <f>IF(RES_hhdet_in_emi!K56=0,0,RES_hhdet_in_emi!K56*1000000/RES_hhdet_in_new!K55)</f>
        <v>0</v>
      </c>
      <c r="L56" s="156">
        <f>IF(RES_hhdet_in_emi!L56=0,0,RES_hhdet_in_emi!L56*1000000/RES_hhdet_in_new!L55)</f>
        <v>0</v>
      </c>
      <c r="M56" s="156">
        <f>IF(RES_hhdet_in_emi!M56=0,0,RES_hhdet_in_emi!M56*1000000/RES_hhdet_in_new!M55)</f>
        <v>0</v>
      </c>
      <c r="N56" s="156">
        <f>IF(RES_hhdet_in_emi!N56=0,0,RES_hhdet_in_emi!N56*1000000/RES_hhdet_in_new!N55)</f>
        <v>0</v>
      </c>
      <c r="O56" s="156">
        <f>IF(RES_hhdet_in_emi!O56=0,0,RES_hhdet_in_emi!O56*1000000/RES_hhdet_in_new!O55)</f>
        <v>0</v>
      </c>
      <c r="P56" s="156">
        <f>IF(RES_hhdet_in_emi!P56=0,0,RES_hhdet_in_emi!P56*1000000/RES_hhdet_in_new!P55)</f>
        <v>0</v>
      </c>
      <c r="Q56" s="156">
        <f>IF(RES_hhdet_in_emi!Q56=0,0,RES_hhdet_in_emi!Q56*1000000/RES_hhdet_in_new!Q55)</f>
        <v>0</v>
      </c>
    </row>
    <row r="57" spans="1:17" ht="12" customHeight="1" x14ac:dyDescent="0.25">
      <c r="A57" s="148" t="s">
        <v>59</v>
      </c>
      <c r="B57" s="156"/>
      <c r="C57" s="156">
        <f>IF(RES_hhdet_in_emi!C57=0,0,RES_hhdet_in_emi!C57*1000000/RES_hhdet_in_new!C55)</f>
        <v>0</v>
      </c>
      <c r="D57" s="156">
        <f>IF(RES_hhdet_in_emi!D57=0,0,RES_hhdet_in_emi!D57*1000000/RES_hhdet_in_new!D55)</f>
        <v>0</v>
      </c>
      <c r="E57" s="156">
        <f>IF(RES_hhdet_in_emi!E57=0,0,RES_hhdet_in_emi!E57*1000000/RES_hhdet_in_new!E55)</f>
        <v>0</v>
      </c>
      <c r="F57" s="156">
        <f>IF(RES_hhdet_in_emi!F57=0,0,RES_hhdet_in_emi!F57*1000000/RES_hhdet_in_new!F55)</f>
        <v>0</v>
      </c>
      <c r="G57" s="156">
        <f>IF(RES_hhdet_in_emi!G57=0,0,RES_hhdet_in_emi!G57*1000000/RES_hhdet_in_new!G55)</f>
        <v>0</v>
      </c>
      <c r="H57" s="156">
        <f>IF(RES_hhdet_in_emi!H57=0,0,RES_hhdet_in_emi!H57*1000000/RES_hhdet_in_new!H55)</f>
        <v>0</v>
      </c>
      <c r="I57" s="156">
        <f>IF(RES_hhdet_in_emi!I57=0,0,RES_hhdet_in_emi!I57*1000000/RES_hhdet_in_new!I55)</f>
        <v>0</v>
      </c>
      <c r="J57" s="156">
        <f>IF(RES_hhdet_in_emi!J57=0,0,RES_hhdet_in_emi!J57*1000000/RES_hhdet_in_new!J55)</f>
        <v>0</v>
      </c>
      <c r="K57" s="156">
        <f>IF(RES_hhdet_in_emi!K57=0,0,RES_hhdet_in_emi!K57*1000000/RES_hhdet_in_new!K55)</f>
        <v>0</v>
      </c>
      <c r="L57" s="156">
        <f>IF(RES_hhdet_in_emi!L57=0,0,RES_hhdet_in_emi!L57*1000000/RES_hhdet_in_new!L55)</f>
        <v>0</v>
      </c>
      <c r="M57" s="156">
        <f>IF(RES_hhdet_in_emi!M57=0,0,RES_hhdet_in_emi!M57*1000000/RES_hhdet_in_new!M55)</f>
        <v>0</v>
      </c>
      <c r="N57" s="156">
        <f>IF(RES_hhdet_in_emi!N57=0,0,RES_hhdet_in_emi!N57*1000000/RES_hhdet_in_new!N55)</f>
        <v>0</v>
      </c>
      <c r="O57" s="156">
        <f>IF(RES_hhdet_in_emi!O57=0,0,RES_hhdet_in_emi!O57*1000000/RES_hhdet_in_new!O55)</f>
        <v>0</v>
      </c>
      <c r="P57" s="156">
        <f>IF(RES_hhdet_in_emi!P57=0,0,RES_hhdet_in_emi!P57*1000000/RES_hhdet_in_new!P55)</f>
        <v>0</v>
      </c>
      <c r="Q57" s="156">
        <f>IF(RES_hhdet_in_emi!Q57=0,0,RES_hhdet_in_emi!Q57*1000000/RES_hhdet_in_new!Q55)</f>
        <v>0</v>
      </c>
    </row>
    <row r="58" spans="1:17" ht="12" customHeight="1" x14ac:dyDescent="0.25">
      <c r="A58" s="158" t="s">
        <v>62</v>
      </c>
      <c r="B58" s="157"/>
      <c r="C58" s="157">
        <f>IF(SUM(RES_hhdet_in_emi!C59:C60)=0,0,SUM(RES_hhdet_in_emi!C59:C60)*1000000/SUM(RES_hhdet_in_new!C59:C60))</f>
        <v>0</v>
      </c>
      <c r="D58" s="157">
        <f>IF(SUM(RES_hhdet_in_emi!D59:D60)=0,0,SUM(RES_hhdet_in_emi!D59:D60)*1000000/SUM(RES_hhdet_in_new!D59:D60))</f>
        <v>0</v>
      </c>
      <c r="E58" s="157">
        <f>IF(SUM(RES_hhdet_in_emi!E59:E60)=0,0,SUM(RES_hhdet_in_emi!E59:E60)*1000000/SUM(RES_hhdet_in_new!E59:E60))</f>
        <v>0</v>
      </c>
      <c r="F58" s="157">
        <f>IF(SUM(RES_hhdet_in_emi!F59:F60)=0,0,SUM(RES_hhdet_in_emi!F59:F60)*1000000/SUM(RES_hhdet_in_new!F59:F60))</f>
        <v>0</v>
      </c>
      <c r="G58" s="157">
        <f>IF(SUM(RES_hhdet_in_emi!G59:G60)=0,0,SUM(RES_hhdet_in_emi!G59:G60)*1000000/SUM(RES_hhdet_in_new!G59:G60))</f>
        <v>0</v>
      </c>
      <c r="H58" s="157">
        <f>IF(SUM(RES_hhdet_in_emi!H59:H60)=0,0,SUM(RES_hhdet_in_emi!H59:H60)*1000000/SUM(RES_hhdet_in_new!H59:H60))</f>
        <v>0</v>
      </c>
      <c r="I58" s="157">
        <f>IF(SUM(RES_hhdet_in_emi!I59:I60)=0,0,SUM(RES_hhdet_in_emi!I59:I60)*1000000/SUM(RES_hhdet_in_new!I59:I60))</f>
        <v>0</v>
      </c>
      <c r="J58" s="157">
        <f>IF(SUM(RES_hhdet_in_emi!J59:J60)=0,0,SUM(RES_hhdet_in_emi!J59:J60)*1000000/SUM(RES_hhdet_in_new!J59:J60))</f>
        <v>0</v>
      </c>
      <c r="K58" s="157">
        <f>IF(SUM(RES_hhdet_in_emi!K59:K60)=0,0,SUM(RES_hhdet_in_emi!K59:K60)*1000000/SUM(RES_hhdet_in_new!K59:K60))</f>
        <v>0</v>
      </c>
      <c r="L58" s="157">
        <f>IF(SUM(RES_hhdet_in_emi!L59:L60)=0,0,SUM(RES_hhdet_in_emi!L59:L60)*1000000/SUM(RES_hhdet_in_new!L59:L60))</f>
        <v>0</v>
      </c>
      <c r="M58" s="157">
        <f>IF(SUM(RES_hhdet_in_emi!M59:M60)=0,0,SUM(RES_hhdet_in_emi!M59:M60)*1000000/SUM(RES_hhdet_in_new!M59:M60))</f>
        <v>0</v>
      </c>
      <c r="N58" s="157">
        <f>IF(SUM(RES_hhdet_in_emi!N59:N60)=0,0,SUM(RES_hhdet_in_emi!N59:N60)*1000000/SUM(RES_hhdet_in_new!N59:N60))</f>
        <v>0</v>
      </c>
      <c r="O58" s="157">
        <f>IF(SUM(RES_hhdet_in_emi!O59:O60)=0,0,SUM(RES_hhdet_in_emi!O59:O60)*1000000/SUM(RES_hhdet_in_new!O59:O60))</f>
        <v>0</v>
      </c>
      <c r="P58" s="157">
        <f>IF(SUM(RES_hhdet_in_emi!P59:P60)=0,0,SUM(RES_hhdet_in_emi!P59:P60)*1000000/SUM(RES_hhdet_in_new!P59:P60))</f>
        <v>0</v>
      </c>
      <c r="Q58" s="157">
        <f>IF(SUM(RES_hhdet_in_emi!Q59:Q60)=0,0,SUM(RES_hhdet_in_emi!Q59:Q60)*1000000/SUM(RES_hhdet_in_new!Q59:Q60))</f>
        <v>0</v>
      </c>
    </row>
    <row r="59" spans="1:17" ht="12" customHeight="1" x14ac:dyDescent="0.25">
      <c r="A59" s="23" t="s">
        <v>57</v>
      </c>
      <c r="B59" s="156"/>
      <c r="C59" s="156">
        <f>IF(RES_hhdet_in_emi!C59=0,0,RES_hhdet_in_emi!C59*1000000/RES_hhdet_in_new!C59)</f>
        <v>0</v>
      </c>
      <c r="D59" s="156">
        <f>IF(RES_hhdet_in_emi!D59=0,0,RES_hhdet_in_emi!D59*1000000/RES_hhdet_in_new!D59)</f>
        <v>0</v>
      </c>
      <c r="E59" s="156">
        <f>IF(RES_hhdet_in_emi!E59=0,0,RES_hhdet_in_emi!E59*1000000/RES_hhdet_in_new!E59)</f>
        <v>0</v>
      </c>
      <c r="F59" s="156">
        <f>IF(RES_hhdet_in_emi!F59=0,0,RES_hhdet_in_emi!F59*1000000/RES_hhdet_in_new!F59)</f>
        <v>0</v>
      </c>
      <c r="G59" s="156">
        <f>IF(RES_hhdet_in_emi!G59=0,0,RES_hhdet_in_emi!G59*1000000/RES_hhdet_in_new!G59)</f>
        <v>0</v>
      </c>
      <c r="H59" s="156">
        <f>IF(RES_hhdet_in_emi!H59=0,0,RES_hhdet_in_emi!H59*1000000/RES_hhdet_in_new!H59)</f>
        <v>0</v>
      </c>
      <c r="I59" s="156">
        <f>IF(RES_hhdet_in_emi!I59=0,0,RES_hhdet_in_emi!I59*1000000/RES_hhdet_in_new!I59)</f>
        <v>0</v>
      </c>
      <c r="J59" s="156">
        <f>IF(RES_hhdet_in_emi!J59=0,0,RES_hhdet_in_emi!J59*1000000/RES_hhdet_in_new!J59)</f>
        <v>0</v>
      </c>
      <c r="K59" s="156">
        <f>IF(RES_hhdet_in_emi!K59=0,0,RES_hhdet_in_emi!K59*1000000/RES_hhdet_in_new!K59)</f>
        <v>0</v>
      </c>
      <c r="L59" s="156">
        <f>IF(RES_hhdet_in_emi!L59=0,0,RES_hhdet_in_emi!L59*1000000/RES_hhdet_in_new!L59)</f>
        <v>0</v>
      </c>
      <c r="M59" s="156">
        <f>IF(RES_hhdet_in_emi!M59=0,0,RES_hhdet_in_emi!M59*1000000/RES_hhdet_in_new!M59)</f>
        <v>0</v>
      </c>
      <c r="N59" s="156">
        <f>IF(RES_hhdet_in_emi!N59=0,0,RES_hhdet_in_emi!N59*1000000/RES_hhdet_in_new!N59)</f>
        <v>0</v>
      </c>
      <c r="O59" s="156">
        <f>IF(RES_hhdet_in_emi!O59=0,0,RES_hhdet_in_emi!O59*1000000/RES_hhdet_in_new!O59)</f>
        <v>0</v>
      </c>
      <c r="P59" s="156">
        <f>IF(RES_hhdet_in_emi!P59=0,0,RES_hhdet_in_emi!P59*1000000/RES_hhdet_in_new!P59)</f>
        <v>0</v>
      </c>
      <c r="Q59" s="156">
        <f>IF(RES_hhdet_in_emi!Q59=0,0,RES_hhdet_in_emi!Q59*1000000/RES_hhdet_in_new!Q59)</f>
        <v>0</v>
      </c>
    </row>
    <row r="60" spans="1:17" ht="12" customHeight="1" x14ac:dyDescent="0.25">
      <c r="A60" s="29" t="s">
        <v>140</v>
      </c>
      <c r="B60" s="57"/>
      <c r="C60" s="57">
        <f>IF(RES_hhdet_in_emi!C60=0,0,RES_hhdet_in_emi!C60*1000000/RES_hhdet_in_new!C60)</f>
        <v>0</v>
      </c>
      <c r="D60" s="57">
        <f>IF(RES_hhdet_in_emi!D60=0,0,RES_hhdet_in_emi!D60*1000000/RES_hhdet_in_new!D60)</f>
        <v>0</v>
      </c>
      <c r="E60" s="57">
        <f>IF(RES_hhdet_in_emi!E60=0,0,RES_hhdet_in_emi!E60*1000000/RES_hhdet_in_new!E60)</f>
        <v>0</v>
      </c>
      <c r="F60" s="57">
        <f>IF(RES_hhdet_in_emi!F60=0,0,RES_hhdet_in_emi!F60*1000000/RES_hhdet_in_new!F60)</f>
        <v>0</v>
      </c>
      <c r="G60" s="57">
        <f>IF(RES_hhdet_in_emi!G60=0,0,RES_hhdet_in_emi!G60*1000000/RES_hhdet_in_new!G60)</f>
        <v>0</v>
      </c>
      <c r="H60" s="57">
        <f>IF(RES_hhdet_in_emi!H60=0,0,RES_hhdet_in_emi!H60*1000000/RES_hhdet_in_new!H60)</f>
        <v>0</v>
      </c>
      <c r="I60" s="57">
        <f>IF(RES_hhdet_in_emi!I60=0,0,RES_hhdet_in_emi!I60*1000000/RES_hhdet_in_new!I60)</f>
        <v>0</v>
      </c>
      <c r="J60" s="57">
        <f>IF(RES_hhdet_in_emi!J60=0,0,RES_hhdet_in_emi!J60*1000000/RES_hhdet_in_new!J60)</f>
        <v>0</v>
      </c>
      <c r="K60" s="57">
        <f>IF(RES_hhdet_in_emi!K60=0,0,RES_hhdet_in_emi!K60*1000000/RES_hhdet_in_new!K60)</f>
        <v>0</v>
      </c>
      <c r="L60" s="57">
        <f>IF(RES_hhdet_in_emi!L60=0,0,RES_hhdet_in_emi!L60*1000000/RES_hhdet_in_new!L60)</f>
        <v>0</v>
      </c>
      <c r="M60" s="57">
        <f>IF(RES_hhdet_in_emi!M60=0,0,RES_hhdet_in_emi!M60*1000000/RES_hhdet_in_new!M60)</f>
        <v>0</v>
      </c>
      <c r="N60" s="57">
        <f>IF(RES_hhdet_in_emi!N60=0,0,RES_hhdet_in_emi!N60*1000000/RES_hhdet_in_new!N60)</f>
        <v>0</v>
      </c>
      <c r="O60" s="57">
        <f>IF(RES_hhdet_in_emi!O60=0,0,RES_hhdet_in_emi!O60*1000000/RES_hhdet_in_new!O60)</f>
        <v>0</v>
      </c>
      <c r="P60" s="57">
        <f>IF(RES_hhdet_in_emi!P60=0,0,RES_hhdet_in_emi!P60*1000000/RES_hhdet_in_new!P60)</f>
        <v>0</v>
      </c>
      <c r="Q60" s="57">
        <f>IF(RES_hhdet_in_emi!Q60=0,0,RES_hhdet_in_emi!Q60*1000000/RES_hhdet_in_new!Q60)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51">SUM(C63,C66,C68,C77)</f>
        <v>0</v>
      </c>
      <c r="D62" s="168">
        <f t="shared" ref="D62" si="52">SUM(D63,D66,D68,D77)</f>
        <v>0</v>
      </c>
      <c r="E62" s="168">
        <f t="shared" ref="E62" si="53">SUM(E63,E66,E68,E77)</f>
        <v>0</v>
      </c>
      <c r="F62" s="168">
        <f t="shared" ref="F62" si="54">SUM(F63,F66,F68,F77)</f>
        <v>0</v>
      </c>
      <c r="G62" s="168">
        <f t="shared" ref="G62" si="55">SUM(G63,G66,G68,G77)</f>
        <v>0</v>
      </c>
      <c r="H62" s="168">
        <f t="shared" ref="H62" si="56">SUM(H63,H66,H68,H77)</f>
        <v>0</v>
      </c>
      <c r="I62" s="168">
        <f t="shared" ref="I62" si="57">SUM(I63,I66,I68,I77)</f>
        <v>0</v>
      </c>
      <c r="J62" s="168">
        <f t="shared" ref="J62" si="58">SUM(J63,J66,J68,J77)</f>
        <v>0</v>
      </c>
      <c r="K62" s="168">
        <f t="shared" ref="K62" si="59">SUM(K63,K66,K68,K77)</f>
        <v>0</v>
      </c>
      <c r="L62" s="168">
        <f t="shared" ref="L62" si="60">SUM(L63,L66,L68,L77)</f>
        <v>0</v>
      </c>
      <c r="M62" s="168">
        <f t="shared" ref="M62" si="61">SUM(M63,M66,M68,M77)</f>
        <v>0</v>
      </c>
      <c r="N62" s="168">
        <f t="shared" ref="N62" si="62">SUM(N63,N66,N68,N77)</f>
        <v>0</v>
      </c>
      <c r="O62" s="168">
        <f t="shared" ref="O62" si="63">SUM(O63,O66,O68,O77)</f>
        <v>0</v>
      </c>
      <c r="P62" s="168">
        <f t="shared" ref="P62" si="64">SUM(P63,P66,P68,P77)</f>
        <v>0</v>
      </c>
      <c r="Q62" s="168">
        <f t="shared" ref="Q62" si="65">SUM(Q63,Q66,Q68,Q77)</f>
        <v>0</v>
      </c>
    </row>
    <row r="63" spans="1:17" ht="12.95" customHeight="1" x14ac:dyDescent="0.25">
      <c r="A63" s="158" t="s">
        <v>65</v>
      </c>
      <c r="B63" s="157"/>
      <c r="C63" s="157">
        <f t="shared" ref="C63:Q63" si="66">SUM(C64:C65)</f>
        <v>0</v>
      </c>
      <c r="D63" s="157">
        <f t="shared" si="66"/>
        <v>0</v>
      </c>
      <c r="E63" s="157">
        <f t="shared" si="66"/>
        <v>0</v>
      </c>
      <c r="F63" s="157">
        <f t="shared" si="66"/>
        <v>0</v>
      </c>
      <c r="G63" s="157">
        <f t="shared" si="66"/>
        <v>0</v>
      </c>
      <c r="H63" s="157">
        <f t="shared" si="66"/>
        <v>0</v>
      </c>
      <c r="I63" s="157">
        <f t="shared" si="66"/>
        <v>0</v>
      </c>
      <c r="J63" s="157">
        <f t="shared" si="66"/>
        <v>0</v>
      </c>
      <c r="K63" s="157">
        <f t="shared" si="66"/>
        <v>0</v>
      </c>
      <c r="L63" s="157">
        <f t="shared" si="66"/>
        <v>0</v>
      </c>
      <c r="M63" s="157">
        <f t="shared" si="66"/>
        <v>0</v>
      </c>
      <c r="N63" s="157">
        <f t="shared" si="66"/>
        <v>0</v>
      </c>
      <c r="O63" s="157">
        <f t="shared" si="66"/>
        <v>0</v>
      </c>
      <c r="P63" s="157">
        <f t="shared" si="66"/>
        <v>0</v>
      </c>
      <c r="Q63" s="157">
        <f t="shared" si="66"/>
        <v>0</v>
      </c>
    </row>
    <row r="64" spans="1:17" ht="12" customHeight="1" x14ac:dyDescent="0.25">
      <c r="A64" s="23" t="s">
        <v>161</v>
      </c>
      <c r="B64" s="156"/>
      <c r="C64" s="156">
        <f>IF(RES_hhdet_in_emi!C64=0,0,RES_hhdet_in_emi!C64*1000000/RES_hhdet_in_new!C64)</f>
        <v>0</v>
      </c>
      <c r="D64" s="156">
        <f>IF(RES_hhdet_in_emi!D64=0,0,RES_hhdet_in_emi!D64*1000000/RES_hhdet_in_new!D64)</f>
        <v>0</v>
      </c>
      <c r="E64" s="156">
        <f>IF(RES_hhdet_in_emi!E64=0,0,RES_hhdet_in_emi!E64*1000000/RES_hhdet_in_new!E64)</f>
        <v>0</v>
      </c>
      <c r="F64" s="156">
        <f>IF(RES_hhdet_in_emi!F64=0,0,RES_hhdet_in_emi!F64*1000000/RES_hhdet_in_new!F64)</f>
        <v>0</v>
      </c>
      <c r="G64" s="156">
        <f>IF(RES_hhdet_in_emi!G64=0,0,RES_hhdet_in_emi!G64*1000000/RES_hhdet_in_new!G64)</f>
        <v>0</v>
      </c>
      <c r="H64" s="156">
        <f>IF(RES_hhdet_in_emi!H64=0,0,RES_hhdet_in_emi!H64*1000000/RES_hhdet_in_new!H64)</f>
        <v>0</v>
      </c>
      <c r="I64" s="156">
        <f>IF(RES_hhdet_in_emi!I64=0,0,RES_hhdet_in_emi!I64*1000000/RES_hhdet_in_new!I64)</f>
        <v>0</v>
      </c>
      <c r="J64" s="156">
        <f>IF(RES_hhdet_in_emi!J64=0,0,RES_hhdet_in_emi!J64*1000000/RES_hhdet_in_new!J64)</f>
        <v>0</v>
      </c>
      <c r="K64" s="156">
        <f>IF(RES_hhdet_in_emi!K64=0,0,RES_hhdet_in_emi!K64*1000000/RES_hhdet_in_new!K64)</f>
        <v>0</v>
      </c>
      <c r="L64" s="156">
        <f>IF(RES_hhdet_in_emi!L64=0,0,RES_hhdet_in_emi!L64*1000000/RES_hhdet_in_new!L64)</f>
        <v>0</v>
      </c>
      <c r="M64" s="156">
        <f>IF(RES_hhdet_in_emi!M64=0,0,RES_hhdet_in_emi!M64*1000000/RES_hhdet_in_new!M64)</f>
        <v>0</v>
      </c>
      <c r="N64" s="156">
        <f>IF(RES_hhdet_in_emi!N64=0,0,RES_hhdet_in_emi!N64*1000000/RES_hhdet_in_new!N64)</f>
        <v>0</v>
      </c>
      <c r="O64" s="156">
        <f>IF(RES_hhdet_in_emi!O64=0,0,RES_hhdet_in_emi!O64*1000000/RES_hhdet_in_new!O64)</f>
        <v>0</v>
      </c>
      <c r="P64" s="156">
        <f>IF(RES_hhdet_in_emi!P64=0,0,RES_hhdet_in_emi!P64*1000000/RES_hhdet_in_new!P64)</f>
        <v>0</v>
      </c>
      <c r="Q64" s="156">
        <f>IF(RES_hhdet_in_emi!Q64=0,0,RES_hhdet_in_emi!Q64*1000000/RES_hhdet_in_new!Q64)</f>
        <v>0</v>
      </c>
    </row>
    <row r="65" spans="1:17" ht="12" customHeight="1" x14ac:dyDescent="0.25">
      <c r="A65" s="23" t="s">
        <v>60</v>
      </c>
      <c r="B65" s="156"/>
      <c r="C65" s="156">
        <f>IF(RES_hhdet_in_emi!C65=0,0,RES_hhdet_in_emi!C65*1000000/RES_hhdet_in_new!C64)</f>
        <v>0</v>
      </c>
      <c r="D65" s="156">
        <f>IF(RES_hhdet_in_emi!D65=0,0,RES_hhdet_in_emi!D65*1000000/RES_hhdet_in_new!D64)</f>
        <v>0</v>
      </c>
      <c r="E65" s="156">
        <f>IF(RES_hhdet_in_emi!E65=0,0,RES_hhdet_in_emi!E65*1000000/RES_hhdet_in_new!E64)</f>
        <v>0</v>
      </c>
      <c r="F65" s="156">
        <f>IF(RES_hhdet_in_emi!F65=0,0,RES_hhdet_in_emi!F65*1000000/RES_hhdet_in_new!F64)</f>
        <v>0</v>
      </c>
      <c r="G65" s="156">
        <f>IF(RES_hhdet_in_emi!G65=0,0,RES_hhdet_in_emi!G65*1000000/RES_hhdet_in_new!G64)</f>
        <v>0</v>
      </c>
      <c r="H65" s="156">
        <f>IF(RES_hhdet_in_emi!H65=0,0,RES_hhdet_in_emi!H65*1000000/RES_hhdet_in_new!H64)</f>
        <v>0</v>
      </c>
      <c r="I65" s="156">
        <f>IF(RES_hhdet_in_emi!I65=0,0,RES_hhdet_in_emi!I65*1000000/RES_hhdet_in_new!I64)</f>
        <v>0</v>
      </c>
      <c r="J65" s="156">
        <f>IF(RES_hhdet_in_emi!J65=0,0,RES_hhdet_in_emi!J65*1000000/RES_hhdet_in_new!J64)</f>
        <v>0</v>
      </c>
      <c r="K65" s="156">
        <f>IF(RES_hhdet_in_emi!K65=0,0,RES_hhdet_in_emi!K65*1000000/RES_hhdet_in_new!K64)</f>
        <v>0</v>
      </c>
      <c r="L65" s="156">
        <f>IF(RES_hhdet_in_emi!L65=0,0,RES_hhdet_in_emi!L65*1000000/RES_hhdet_in_new!L64)</f>
        <v>0</v>
      </c>
      <c r="M65" s="156">
        <f>IF(RES_hhdet_in_emi!M65=0,0,RES_hhdet_in_emi!M65*1000000/RES_hhdet_in_new!M64)</f>
        <v>0</v>
      </c>
      <c r="N65" s="156">
        <f>IF(RES_hhdet_in_emi!N65=0,0,RES_hhdet_in_emi!N65*1000000/RES_hhdet_in_new!N64)</f>
        <v>0</v>
      </c>
      <c r="O65" s="156">
        <f>IF(RES_hhdet_in_emi!O65=0,0,RES_hhdet_in_emi!O65*1000000/RES_hhdet_in_new!O64)</f>
        <v>0</v>
      </c>
      <c r="P65" s="156">
        <f>IF(RES_hhdet_in_emi!P65=0,0,RES_hhdet_in_emi!P65*1000000/RES_hhdet_in_new!P64)</f>
        <v>0</v>
      </c>
      <c r="Q65" s="156">
        <f>IF(RES_hhdet_in_emi!Q65=0,0,RES_hhdet_in_emi!Q65*1000000/RES_hhdet_in_new!Q64)</f>
        <v>0</v>
      </c>
    </row>
    <row r="66" spans="1:17" ht="12.95" customHeight="1" x14ac:dyDescent="0.25">
      <c r="A66" s="158" t="s">
        <v>112</v>
      </c>
      <c r="B66" s="157"/>
      <c r="C66" s="157">
        <f t="shared" ref="C66:Q66" si="67">C67</f>
        <v>0</v>
      </c>
      <c r="D66" s="157">
        <f t="shared" si="67"/>
        <v>0</v>
      </c>
      <c r="E66" s="157">
        <f t="shared" si="67"/>
        <v>0</v>
      </c>
      <c r="F66" s="157">
        <f t="shared" si="67"/>
        <v>0</v>
      </c>
      <c r="G66" s="157">
        <f t="shared" si="67"/>
        <v>0</v>
      </c>
      <c r="H66" s="157">
        <f t="shared" si="67"/>
        <v>0</v>
      </c>
      <c r="I66" s="157">
        <f t="shared" si="67"/>
        <v>0</v>
      </c>
      <c r="J66" s="157">
        <f t="shared" si="67"/>
        <v>0</v>
      </c>
      <c r="K66" s="157">
        <f t="shared" si="67"/>
        <v>0</v>
      </c>
      <c r="L66" s="157">
        <f t="shared" si="67"/>
        <v>0</v>
      </c>
      <c r="M66" s="157">
        <f t="shared" si="67"/>
        <v>0</v>
      </c>
      <c r="N66" s="157">
        <f t="shared" si="67"/>
        <v>0</v>
      </c>
      <c r="O66" s="157">
        <f t="shared" si="67"/>
        <v>0</v>
      </c>
      <c r="P66" s="157">
        <f t="shared" si="67"/>
        <v>0</v>
      </c>
      <c r="Q66" s="157">
        <f t="shared" si="67"/>
        <v>0</v>
      </c>
    </row>
    <row r="67" spans="1:17" ht="12" customHeight="1" x14ac:dyDescent="0.25">
      <c r="A67" s="23" t="s">
        <v>60</v>
      </c>
      <c r="B67" s="156"/>
      <c r="C67" s="156">
        <f>IF(RES_hhdet_in_emi!C67=0,0,RES_hhdet_in_emi!C67*1000000/RES_hhdet_in_new!C67)</f>
        <v>0</v>
      </c>
      <c r="D67" s="156">
        <f>IF(RES_hhdet_in_emi!D67=0,0,RES_hhdet_in_emi!D67*1000000/RES_hhdet_in_new!D67)</f>
        <v>0</v>
      </c>
      <c r="E67" s="156">
        <f>IF(RES_hhdet_in_emi!E67=0,0,RES_hhdet_in_emi!E67*1000000/RES_hhdet_in_new!E67)</f>
        <v>0</v>
      </c>
      <c r="F67" s="156">
        <f>IF(RES_hhdet_in_emi!F67=0,0,RES_hhdet_in_emi!F67*1000000/RES_hhdet_in_new!F67)</f>
        <v>0</v>
      </c>
      <c r="G67" s="156">
        <f>IF(RES_hhdet_in_emi!G67=0,0,RES_hhdet_in_emi!G67*1000000/RES_hhdet_in_new!G67)</f>
        <v>0</v>
      </c>
      <c r="H67" s="156">
        <f>IF(RES_hhdet_in_emi!H67=0,0,RES_hhdet_in_emi!H67*1000000/RES_hhdet_in_new!H67)</f>
        <v>0</v>
      </c>
      <c r="I67" s="156">
        <f>IF(RES_hhdet_in_emi!I67=0,0,RES_hhdet_in_emi!I67*1000000/RES_hhdet_in_new!I67)</f>
        <v>0</v>
      </c>
      <c r="J67" s="156">
        <f>IF(RES_hhdet_in_emi!J67=0,0,RES_hhdet_in_emi!J67*1000000/RES_hhdet_in_new!J67)</f>
        <v>0</v>
      </c>
      <c r="K67" s="156">
        <f>IF(RES_hhdet_in_emi!K67=0,0,RES_hhdet_in_emi!K67*1000000/RES_hhdet_in_new!K67)</f>
        <v>0</v>
      </c>
      <c r="L67" s="156">
        <f>IF(RES_hhdet_in_emi!L67=0,0,RES_hhdet_in_emi!L67*1000000/RES_hhdet_in_new!L67)</f>
        <v>0</v>
      </c>
      <c r="M67" s="156">
        <f>IF(RES_hhdet_in_emi!M67=0,0,RES_hhdet_in_emi!M67*1000000/RES_hhdet_in_new!M67)</f>
        <v>0</v>
      </c>
      <c r="N67" s="156">
        <f>IF(RES_hhdet_in_emi!N67=0,0,RES_hhdet_in_emi!N67*1000000/RES_hhdet_in_new!N67)</f>
        <v>0</v>
      </c>
      <c r="O67" s="156">
        <f>IF(RES_hhdet_in_emi!O67=0,0,RES_hhdet_in_emi!O67*1000000/RES_hhdet_in_new!O67)</f>
        <v>0</v>
      </c>
      <c r="P67" s="156">
        <f>IF(RES_hhdet_in_emi!P67=0,0,RES_hhdet_in_emi!P67*1000000/RES_hhdet_in_new!P67)</f>
        <v>0</v>
      </c>
      <c r="Q67" s="156">
        <f>IF(RES_hhdet_in_emi!Q67=0,0,RES_hhdet_in_emi!Q67*1000000/RES_hhdet_in_new!Q67)</f>
        <v>0</v>
      </c>
    </row>
    <row r="68" spans="1:17" ht="12" customHeight="1" x14ac:dyDescent="0.25">
      <c r="A68" s="158" t="s">
        <v>63</v>
      </c>
      <c r="B68" s="157"/>
      <c r="C68" s="157">
        <f>IF(SUM(RES_hhdet_in_emi!C69:C70,RES_hhdet_in_emi!C73:C74)=0,0,SUM(RES_hhdet_in_emi!C69:C70,RES_hhdet_in_emi!C73:C74)*1000000/SUM(RES_hhdet_in_new!C69:C70,RES_hhdet_in_new!C73:C74))</f>
        <v>0</v>
      </c>
      <c r="D68" s="157">
        <f>IF(SUM(RES_hhdet_in_emi!D69:D70,RES_hhdet_in_emi!D73:D74)=0,0,SUM(RES_hhdet_in_emi!D69:D70,RES_hhdet_in_emi!D73:D74)*1000000/SUM(RES_hhdet_in_new!D69:D70,RES_hhdet_in_new!D73:D74))</f>
        <v>0</v>
      </c>
      <c r="E68" s="157">
        <f>IF(SUM(RES_hhdet_in_emi!E69:E70,RES_hhdet_in_emi!E73:E74)=0,0,SUM(RES_hhdet_in_emi!E69:E70,RES_hhdet_in_emi!E73:E74)*1000000/SUM(RES_hhdet_in_new!E69:E70,RES_hhdet_in_new!E73:E74))</f>
        <v>0</v>
      </c>
      <c r="F68" s="157">
        <f>IF(SUM(RES_hhdet_in_emi!F69:F70,RES_hhdet_in_emi!F73:F74)=0,0,SUM(RES_hhdet_in_emi!F69:F70,RES_hhdet_in_emi!F73:F74)*1000000/SUM(RES_hhdet_in_new!F69:F70,RES_hhdet_in_new!F73:F74))</f>
        <v>0</v>
      </c>
      <c r="G68" s="157">
        <f>IF(SUM(RES_hhdet_in_emi!G69:G70,RES_hhdet_in_emi!G73:G74)=0,0,SUM(RES_hhdet_in_emi!G69:G70,RES_hhdet_in_emi!G73:G74)*1000000/SUM(RES_hhdet_in_new!G69:G70,RES_hhdet_in_new!G73:G74))</f>
        <v>0</v>
      </c>
      <c r="H68" s="157">
        <f>IF(SUM(RES_hhdet_in_emi!H69:H70,RES_hhdet_in_emi!H73:H74)=0,0,SUM(RES_hhdet_in_emi!H69:H70,RES_hhdet_in_emi!H73:H74)*1000000/SUM(RES_hhdet_in_new!H69:H70,RES_hhdet_in_new!H73:H74))</f>
        <v>0</v>
      </c>
      <c r="I68" s="157">
        <f>IF(SUM(RES_hhdet_in_emi!I69:I70,RES_hhdet_in_emi!I73:I74)=0,0,SUM(RES_hhdet_in_emi!I69:I70,RES_hhdet_in_emi!I73:I74)*1000000/SUM(RES_hhdet_in_new!I69:I70,RES_hhdet_in_new!I73:I74))</f>
        <v>0</v>
      </c>
      <c r="J68" s="157">
        <f>IF(SUM(RES_hhdet_in_emi!J69:J70,RES_hhdet_in_emi!J73:J74)=0,0,SUM(RES_hhdet_in_emi!J69:J70,RES_hhdet_in_emi!J73:J74)*1000000/SUM(RES_hhdet_in_new!J69:J70,RES_hhdet_in_new!J73:J74))</f>
        <v>0</v>
      </c>
      <c r="K68" s="157">
        <f>IF(SUM(RES_hhdet_in_emi!K69:K70,RES_hhdet_in_emi!K73:K74)=0,0,SUM(RES_hhdet_in_emi!K69:K70,RES_hhdet_in_emi!K73:K74)*1000000/SUM(RES_hhdet_in_new!K69:K70,RES_hhdet_in_new!K73:K74))</f>
        <v>0</v>
      </c>
      <c r="L68" s="157">
        <f>IF(SUM(RES_hhdet_in_emi!L69:L70,RES_hhdet_in_emi!L73:L74)=0,0,SUM(RES_hhdet_in_emi!L69:L70,RES_hhdet_in_emi!L73:L74)*1000000/SUM(RES_hhdet_in_new!L69:L70,RES_hhdet_in_new!L73:L74))</f>
        <v>0</v>
      </c>
      <c r="M68" s="157">
        <f>IF(SUM(RES_hhdet_in_emi!M69:M70,RES_hhdet_in_emi!M73:M74)=0,0,SUM(RES_hhdet_in_emi!M69:M70,RES_hhdet_in_emi!M73:M74)*1000000/SUM(RES_hhdet_in_new!M69:M70,RES_hhdet_in_new!M73:M74))</f>
        <v>0</v>
      </c>
      <c r="N68" s="157">
        <f>IF(SUM(RES_hhdet_in_emi!N69:N70,RES_hhdet_in_emi!N73:N74)=0,0,SUM(RES_hhdet_in_emi!N69:N70,RES_hhdet_in_emi!N73:N74)*1000000/SUM(RES_hhdet_in_new!N69:N70,RES_hhdet_in_new!N73:N74))</f>
        <v>0</v>
      </c>
      <c r="O68" s="157">
        <f>IF(SUM(RES_hhdet_in_emi!O69:O70,RES_hhdet_in_emi!O73:O74)=0,0,SUM(RES_hhdet_in_emi!O69:O70,RES_hhdet_in_emi!O73:O74)*1000000/SUM(RES_hhdet_in_new!O69:O70,RES_hhdet_in_new!O73:O74))</f>
        <v>0</v>
      </c>
      <c r="P68" s="157">
        <f>IF(SUM(RES_hhdet_in_emi!P69:P70,RES_hhdet_in_emi!P73:P74)=0,0,SUM(RES_hhdet_in_emi!P69:P70,RES_hhdet_in_emi!P73:P74)*1000000/SUM(RES_hhdet_in_new!P69:P70,RES_hhdet_in_new!P73:P74))</f>
        <v>0</v>
      </c>
      <c r="Q68" s="157">
        <f>IF(SUM(RES_hhdet_in_emi!Q69:Q70,RES_hhdet_in_emi!Q73:Q74)=0,0,SUM(RES_hhdet_in_emi!Q69:Q70,RES_hhdet_in_emi!Q73:Q74)*1000000/SUM(RES_hhdet_in_new!Q69:Q70,RES_hhdet_in_new!Q73:Q74))</f>
        <v>0</v>
      </c>
    </row>
    <row r="69" spans="1:17" ht="12" customHeight="1" x14ac:dyDescent="0.25">
      <c r="A69" s="167" t="s">
        <v>160</v>
      </c>
      <c r="B69" s="132"/>
      <c r="C69" s="132">
        <f>IF(RES_hhdet_in_emi!C69=0,0,RES_hhdet_in_emi!C69*1000000/RES_hhdet_in_new!C69)</f>
        <v>0</v>
      </c>
      <c r="D69" s="132">
        <f>IF(RES_hhdet_in_emi!D69=0,0,RES_hhdet_in_emi!D69*1000000/RES_hhdet_in_new!D69)</f>
        <v>0</v>
      </c>
      <c r="E69" s="132">
        <f>IF(RES_hhdet_in_emi!E69=0,0,RES_hhdet_in_emi!E69*1000000/RES_hhdet_in_new!E69)</f>
        <v>0</v>
      </c>
      <c r="F69" s="132">
        <f>IF(RES_hhdet_in_emi!F69=0,0,RES_hhdet_in_emi!F69*1000000/RES_hhdet_in_new!F69)</f>
        <v>0</v>
      </c>
      <c r="G69" s="132">
        <f>IF(RES_hhdet_in_emi!G69=0,0,RES_hhdet_in_emi!G69*1000000/RES_hhdet_in_new!G69)</f>
        <v>0</v>
      </c>
      <c r="H69" s="132">
        <f>IF(RES_hhdet_in_emi!H69=0,0,RES_hhdet_in_emi!H69*1000000/RES_hhdet_in_new!H69)</f>
        <v>0</v>
      </c>
      <c r="I69" s="132">
        <f>IF(RES_hhdet_in_emi!I69=0,0,RES_hhdet_in_emi!I69*1000000/RES_hhdet_in_new!I69)</f>
        <v>0</v>
      </c>
      <c r="J69" s="132">
        <f>IF(RES_hhdet_in_emi!J69=0,0,RES_hhdet_in_emi!J69*1000000/RES_hhdet_in_new!J69)</f>
        <v>0</v>
      </c>
      <c r="K69" s="132">
        <f>IF(RES_hhdet_in_emi!K69=0,0,RES_hhdet_in_emi!K69*1000000/RES_hhdet_in_new!K69)</f>
        <v>0</v>
      </c>
      <c r="L69" s="132">
        <f>IF(RES_hhdet_in_emi!L69=0,0,RES_hhdet_in_emi!L69*1000000/RES_hhdet_in_new!L69)</f>
        <v>0</v>
      </c>
      <c r="M69" s="132">
        <f>IF(RES_hhdet_in_emi!M69=0,0,RES_hhdet_in_emi!M69*1000000/RES_hhdet_in_new!M69)</f>
        <v>0</v>
      </c>
      <c r="N69" s="132">
        <f>IF(RES_hhdet_in_emi!N69=0,0,RES_hhdet_in_emi!N69*1000000/RES_hhdet_in_new!N69)</f>
        <v>0</v>
      </c>
      <c r="O69" s="132">
        <f>IF(RES_hhdet_in_emi!O69=0,0,RES_hhdet_in_emi!O69*1000000/RES_hhdet_in_new!O69)</f>
        <v>0</v>
      </c>
      <c r="P69" s="132">
        <f>IF(RES_hhdet_in_emi!P69=0,0,RES_hhdet_in_emi!P69*1000000/RES_hhdet_in_new!P69)</f>
        <v>0</v>
      </c>
      <c r="Q69" s="132">
        <f>IF(RES_hhdet_in_emi!Q69=0,0,RES_hhdet_in_emi!Q69*1000000/RES_hhdet_in_new!Q69)</f>
        <v>0</v>
      </c>
    </row>
    <row r="70" spans="1:17" ht="12" customHeight="1" x14ac:dyDescent="0.25">
      <c r="A70" s="167" t="s">
        <v>159</v>
      </c>
      <c r="B70" s="132"/>
      <c r="C70" s="132">
        <f>IF(RES_hhdet_in_emi!C70=0,0,RES_hhdet_in_emi!C70*1000000/RES_hhdet_in_new!C70)</f>
        <v>0</v>
      </c>
      <c r="D70" s="132">
        <f>IF(RES_hhdet_in_emi!D70=0,0,RES_hhdet_in_emi!D70*1000000/RES_hhdet_in_new!D70)</f>
        <v>0</v>
      </c>
      <c r="E70" s="132">
        <f>IF(RES_hhdet_in_emi!E70=0,0,RES_hhdet_in_emi!E70*1000000/RES_hhdet_in_new!E70)</f>
        <v>0</v>
      </c>
      <c r="F70" s="132">
        <f>IF(RES_hhdet_in_emi!F70=0,0,RES_hhdet_in_emi!F70*1000000/RES_hhdet_in_new!F70)</f>
        <v>0</v>
      </c>
      <c r="G70" s="132">
        <f>IF(RES_hhdet_in_emi!G70=0,0,RES_hhdet_in_emi!G70*1000000/RES_hhdet_in_new!G70)</f>
        <v>0</v>
      </c>
      <c r="H70" s="132">
        <f>IF(RES_hhdet_in_emi!H70=0,0,RES_hhdet_in_emi!H70*1000000/RES_hhdet_in_new!H70)</f>
        <v>0</v>
      </c>
      <c r="I70" s="132">
        <f>IF(RES_hhdet_in_emi!I70=0,0,RES_hhdet_in_emi!I70*1000000/RES_hhdet_in_new!I70)</f>
        <v>0</v>
      </c>
      <c r="J70" s="132">
        <f>IF(RES_hhdet_in_emi!J70=0,0,RES_hhdet_in_emi!J70*1000000/RES_hhdet_in_new!J70)</f>
        <v>0</v>
      </c>
      <c r="K70" s="132">
        <f>IF(RES_hhdet_in_emi!K70=0,0,RES_hhdet_in_emi!K70*1000000/RES_hhdet_in_new!K70)</f>
        <v>0</v>
      </c>
      <c r="L70" s="132">
        <f>IF(RES_hhdet_in_emi!L70=0,0,RES_hhdet_in_emi!L70*1000000/RES_hhdet_in_new!L70)</f>
        <v>0</v>
      </c>
      <c r="M70" s="132">
        <f>IF(RES_hhdet_in_emi!M70=0,0,RES_hhdet_in_emi!M70*1000000/RES_hhdet_in_new!M70)</f>
        <v>0</v>
      </c>
      <c r="N70" s="132">
        <f>IF(RES_hhdet_in_emi!N70=0,0,RES_hhdet_in_emi!N70*1000000/RES_hhdet_in_new!N70)</f>
        <v>0</v>
      </c>
      <c r="O70" s="132">
        <f>IF(RES_hhdet_in_emi!O70=0,0,RES_hhdet_in_emi!O70*1000000/RES_hhdet_in_new!O70)</f>
        <v>0</v>
      </c>
      <c r="P70" s="132">
        <f>IF(RES_hhdet_in_emi!P70=0,0,RES_hhdet_in_emi!P70*1000000/RES_hhdet_in_new!P70)</f>
        <v>0</v>
      </c>
      <c r="Q70" s="132">
        <f>IF(RES_hhdet_in_emi!Q70=0,0,RES_hhdet_in_emi!Q70*1000000/RES_hhdet_in_new!Q70)</f>
        <v>0</v>
      </c>
    </row>
    <row r="71" spans="1:17" ht="12" customHeight="1" x14ac:dyDescent="0.25">
      <c r="A71" s="166" t="s">
        <v>109</v>
      </c>
      <c r="B71" s="165"/>
      <c r="C71" s="165">
        <f>IF(RES_hhdet_in_emi!C71=0,0,RES_hhdet_in_emi!C71*1000000/RES_hhdet_in_new!C70)</f>
        <v>0</v>
      </c>
      <c r="D71" s="165">
        <f>IF(RES_hhdet_in_emi!D71=0,0,RES_hhdet_in_emi!D71*1000000/RES_hhdet_in_new!D70)</f>
        <v>0</v>
      </c>
      <c r="E71" s="165">
        <f>IF(RES_hhdet_in_emi!E71=0,0,RES_hhdet_in_emi!E71*1000000/RES_hhdet_in_new!E70)</f>
        <v>0</v>
      </c>
      <c r="F71" s="165">
        <f>IF(RES_hhdet_in_emi!F71=0,0,RES_hhdet_in_emi!F71*1000000/RES_hhdet_in_new!F70)</f>
        <v>0</v>
      </c>
      <c r="G71" s="165">
        <f>IF(RES_hhdet_in_emi!G71=0,0,RES_hhdet_in_emi!G71*1000000/RES_hhdet_in_new!G70)</f>
        <v>0</v>
      </c>
      <c r="H71" s="165">
        <f>IF(RES_hhdet_in_emi!H71=0,0,RES_hhdet_in_emi!H71*1000000/RES_hhdet_in_new!H70)</f>
        <v>0</v>
      </c>
      <c r="I71" s="165">
        <f>IF(RES_hhdet_in_emi!I71=0,0,RES_hhdet_in_emi!I71*1000000/RES_hhdet_in_new!I70)</f>
        <v>0</v>
      </c>
      <c r="J71" s="165">
        <f>IF(RES_hhdet_in_emi!J71=0,0,RES_hhdet_in_emi!J71*1000000/RES_hhdet_in_new!J70)</f>
        <v>0</v>
      </c>
      <c r="K71" s="165">
        <f>IF(RES_hhdet_in_emi!K71=0,0,RES_hhdet_in_emi!K71*1000000/RES_hhdet_in_new!K70)</f>
        <v>0</v>
      </c>
      <c r="L71" s="165">
        <f>IF(RES_hhdet_in_emi!L71=0,0,RES_hhdet_in_emi!L71*1000000/RES_hhdet_in_new!L70)</f>
        <v>0</v>
      </c>
      <c r="M71" s="165">
        <f>IF(RES_hhdet_in_emi!M71=0,0,RES_hhdet_in_emi!M71*1000000/RES_hhdet_in_new!M70)</f>
        <v>0</v>
      </c>
      <c r="N71" s="165">
        <f>IF(RES_hhdet_in_emi!N71=0,0,RES_hhdet_in_emi!N71*1000000/RES_hhdet_in_new!N70)</f>
        <v>0</v>
      </c>
      <c r="O71" s="165">
        <f>IF(RES_hhdet_in_emi!O71=0,0,RES_hhdet_in_emi!O71*1000000/RES_hhdet_in_new!O70)</f>
        <v>0</v>
      </c>
      <c r="P71" s="165">
        <f>IF(RES_hhdet_in_emi!P71=0,0,RES_hhdet_in_emi!P71*1000000/RES_hhdet_in_new!P70)</f>
        <v>0</v>
      </c>
      <c r="Q71" s="165">
        <f>IF(RES_hhdet_in_emi!Q71=0,0,RES_hhdet_in_emi!Q71*1000000/RES_hhdet_in_new!Q70)</f>
        <v>0</v>
      </c>
    </row>
    <row r="72" spans="1:17" ht="12" customHeight="1" x14ac:dyDescent="0.25">
      <c r="A72" s="147" t="s">
        <v>59</v>
      </c>
      <c r="B72" s="164"/>
      <c r="C72" s="164">
        <f>IF(RES_hhdet_in_emi!C72=0,0,RES_hhdet_in_emi!C72*1000000/RES_hhdet_in_new!C70)</f>
        <v>0</v>
      </c>
      <c r="D72" s="164">
        <f>IF(RES_hhdet_in_emi!D72=0,0,RES_hhdet_in_emi!D72*1000000/RES_hhdet_in_new!D70)</f>
        <v>0</v>
      </c>
      <c r="E72" s="164">
        <f>IF(RES_hhdet_in_emi!E72=0,0,RES_hhdet_in_emi!E72*1000000/RES_hhdet_in_new!E70)</f>
        <v>0</v>
      </c>
      <c r="F72" s="164">
        <f>IF(RES_hhdet_in_emi!F72=0,0,RES_hhdet_in_emi!F72*1000000/RES_hhdet_in_new!F70)</f>
        <v>0</v>
      </c>
      <c r="G72" s="164">
        <f>IF(RES_hhdet_in_emi!G72=0,0,RES_hhdet_in_emi!G72*1000000/RES_hhdet_in_new!G70)</f>
        <v>0</v>
      </c>
      <c r="H72" s="164">
        <f>IF(RES_hhdet_in_emi!H72=0,0,RES_hhdet_in_emi!H72*1000000/RES_hhdet_in_new!H70)</f>
        <v>0</v>
      </c>
      <c r="I72" s="164">
        <f>IF(RES_hhdet_in_emi!I72=0,0,RES_hhdet_in_emi!I72*1000000/RES_hhdet_in_new!I70)</f>
        <v>0</v>
      </c>
      <c r="J72" s="164">
        <f>IF(RES_hhdet_in_emi!J72=0,0,RES_hhdet_in_emi!J72*1000000/RES_hhdet_in_new!J70)</f>
        <v>0</v>
      </c>
      <c r="K72" s="164">
        <f>IF(RES_hhdet_in_emi!K72=0,0,RES_hhdet_in_emi!K72*1000000/RES_hhdet_in_new!K70)</f>
        <v>0</v>
      </c>
      <c r="L72" s="164">
        <f>IF(RES_hhdet_in_emi!L72=0,0,RES_hhdet_in_emi!L72*1000000/RES_hhdet_in_new!L70)</f>
        <v>0</v>
      </c>
      <c r="M72" s="164">
        <f>IF(RES_hhdet_in_emi!M72=0,0,RES_hhdet_in_emi!M72*1000000/RES_hhdet_in_new!M70)</f>
        <v>0</v>
      </c>
      <c r="N72" s="164">
        <f>IF(RES_hhdet_in_emi!N72=0,0,RES_hhdet_in_emi!N72*1000000/RES_hhdet_in_new!N70)</f>
        <v>0</v>
      </c>
      <c r="O72" s="164">
        <f>IF(RES_hhdet_in_emi!O72=0,0,RES_hhdet_in_emi!O72*1000000/RES_hhdet_in_new!O70)</f>
        <v>0</v>
      </c>
      <c r="P72" s="164">
        <f>IF(RES_hhdet_in_emi!P72=0,0,RES_hhdet_in_emi!P72*1000000/RES_hhdet_in_new!P70)</f>
        <v>0</v>
      </c>
      <c r="Q72" s="164">
        <f>IF(RES_hhdet_in_emi!Q72=0,0,RES_hhdet_in_emi!Q72*1000000/RES_hhdet_in_new!Q70)</f>
        <v>0</v>
      </c>
    </row>
    <row r="73" spans="1:17" ht="12" customHeight="1" x14ac:dyDescent="0.25">
      <c r="A73" s="163" t="s">
        <v>142</v>
      </c>
      <c r="B73" s="162"/>
      <c r="C73" s="162">
        <f>IF(RES_hhdet_in_emi!C73=0,0,RES_hhdet_in_emi!C73*1000000/RES_hhdet_in_new!C73)</f>
        <v>0</v>
      </c>
      <c r="D73" s="162">
        <f>IF(RES_hhdet_in_emi!D73=0,0,RES_hhdet_in_emi!D73*1000000/RES_hhdet_in_new!D73)</f>
        <v>0</v>
      </c>
      <c r="E73" s="162">
        <f>IF(RES_hhdet_in_emi!E73=0,0,RES_hhdet_in_emi!E73*1000000/RES_hhdet_in_new!E73)</f>
        <v>0</v>
      </c>
      <c r="F73" s="162">
        <f>IF(RES_hhdet_in_emi!F73=0,0,RES_hhdet_in_emi!F73*1000000/RES_hhdet_in_new!F73)</f>
        <v>0</v>
      </c>
      <c r="G73" s="162">
        <f>IF(RES_hhdet_in_emi!G73=0,0,RES_hhdet_in_emi!G73*1000000/RES_hhdet_in_new!G73)</f>
        <v>0</v>
      </c>
      <c r="H73" s="162">
        <f>IF(RES_hhdet_in_emi!H73=0,0,RES_hhdet_in_emi!H73*1000000/RES_hhdet_in_new!H73)</f>
        <v>0</v>
      </c>
      <c r="I73" s="162">
        <f>IF(RES_hhdet_in_emi!I73=0,0,RES_hhdet_in_emi!I73*1000000/RES_hhdet_in_new!I73)</f>
        <v>0</v>
      </c>
      <c r="J73" s="162">
        <f>IF(RES_hhdet_in_emi!J73=0,0,RES_hhdet_in_emi!J73*1000000/RES_hhdet_in_new!J73)</f>
        <v>0</v>
      </c>
      <c r="K73" s="162">
        <f>IF(RES_hhdet_in_emi!K73=0,0,RES_hhdet_in_emi!K73*1000000/RES_hhdet_in_new!K73)</f>
        <v>0</v>
      </c>
      <c r="L73" s="162">
        <f>IF(RES_hhdet_in_emi!L73=0,0,RES_hhdet_in_emi!L73*1000000/RES_hhdet_in_new!L73)</f>
        <v>0</v>
      </c>
      <c r="M73" s="162">
        <f>IF(RES_hhdet_in_emi!M73=0,0,RES_hhdet_in_emi!M73*1000000/RES_hhdet_in_new!M73)</f>
        <v>0</v>
      </c>
      <c r="N73" s="162">
        <f>IF(RES_hhdet_in_emi!N73=0,0,RES_hhdet_in_emi!N73*1000000/RES_hhdet_in_new!N73)</f>
        <v>0</v>
      </c>
      <c r="O73" s="162">
        <f>IF(RES_hhdet_in_emi!O73=0,0,RES_hhdet_in_emi!O73*1000000/RES_hhdet_in_new!O73)</f>
        <v>0</v>
      </c>
      <c r="P73" s="162">
        <f>IF(RES_hhdet_in_emi!P73=0,0,RES_hhdet_in_emi!P73*1000000/RES_hhdet_in_new!P73)</f>
        <v>0</v>
      </c>
      <c r="Q73" s="162">
        <f>IF(RES_hhdet_in_emi!Q73=0,0,RES_hhdet_in_emi!Q73*1000000/RES_hhdet_in_new!Q73)</f>
        <v>0</v>
      </c>
    </row>
    <row r="74" spans="1:17" ht="12" customHeight="1" x14ac:dyDescent="0.25">
      <c r="A74" s="161" t="s">
        <v>141</v>
      </c>
      <c r="B74" s="160"/>
      <c r="C74" s="160">
        <f>IF(RES_hhdet_in_emi!C74=0,0,RES_hhdet_in_emi!C74*1000000/RES_hhdet_in_new!C74)</f>
        <v>0</v>
      </c>
      <c r="D74" s="160">
        <f>IF(RES_hhdet_in_emi!D74=0,0,RES_hhdet_in_emi!D74*1000000/RES_hhdet_in_new!D74)</f>
        <v>0</v>
      </c>
      <c r="E74" s="160">
        <f>IF(RES_hhdet_in_emi!E74=0,0,RES_hhdet_in_emi!E74*1000000/RES_hhdet_in_new!E74)</f>
        <v>0</v>
      </c>
      <c r="F74" s="160">
        <f>IF(RES_hhdet_in_emi!F74=0,0,RES_hhdet_in_emi!F74*1000000/RES_hhdet_in_new!F74)</f>
        <v>0</v>
      </c>
      <c r="G74" s="160">
        <f>IF(RES_hhdet_in_emi!G74=0,0,RES_hhdet_in_emi!G74*1000000/RES_hhdet_in_new!G74)</f>
        <v>0</v>
      </c>
      <c r="H74" s="160">
        <f>IF(RES_hhdet_in_emi!H74=0,0,RES_hhdet_in_emi!H74*1000000/RES_hhdet_in_new!H74)</f>
        <v>0</v>
      </c>
      <c r="I74" s="160">
        <f>IF(RES_hhdet_in_emi!I74=0,0,RES_hhdet_in_emi!I74*1000000/RES_hhdet_in_new!I74)</f>
        <v>0</v>
      </c>
      <c r="J74" s="160">
        <f>IF(RES_hhdet_in_emi!J74=0,0,RES_hhdet_in_emi!J74*1000000/RES_hhdet_in_new!J74)</f>
        <v>0</v>
      </c>
      <c r="K74" s="160">
        <f>IF(RES_hhdet_in_emi!K74=0,0,RES_hhdet_in_emi!K74*1000000/RES_hhdet_in_new!K74)</f>
        <v>0</v>
      </c>
      <c r="L74" s="160">
        <f>IF(RES_hhdet_in_emi!L74=0,0,RES_hhdet_in_emi!L74*1000000/RES_hhdet_in_new!L74)</f>
        <v>0</v>
      </c>
      <c r="M74" s="160">
        <f>IF(RES_hhdet_in_emi!M74=0,0,RES_hhdet_in_emi!M74*1000000/RES_hhdet_in_new!M74)</f>
        <v>0</v>
      </c>
      <c r="N74" s="160">
        <f>IF(RES_hhdet_in_emi!N74=0,0,RES_hhdet_in_emi!N74*1000000/RES_hhdet_in_new!N74)</f>
        <v>0</v>
      </c>
      <c r="O74" s="160">
        <f>IF(RES_hhdet_in_emi!O74=0,0,RES_hhdet_in_emi!O74*1000000/RES_hhdet_in_new!O74)</f>
        <v>0</v>
      </c>
      <c r="P74" s="160">
        <f>IF(RES_hhdet_in_emi!P74=0,0,RES_hhdet_in_emi!P74*1000000/RES_hhdet_in_new!P74)</f>
        <v>0</v>
      </c>
      <c r="Q74" s="160">
        <f>IF(RES_hhdet_in_emi!Q74=0,0,RES_hhdet_in_emi!Q74*1000000/RES_hhdet_in_new!Q74)</f>
        <v>0</v>
      </c>
    </row>
    <row r="75" spans="1:17" ht="12" customHeight="1" x14ac:dyDescent="0.25">
      <c r="A75" s="148" t="s">
        <v>60</v>
      </c>
      <c r="B75" s="156"/>
      <c r="C75" s="156">
        <f>IF(RES_hhdet_in_emi!C75=0,0,RES_hhdet_in_emi!C75*1000000/RES_hhdet_in_new!C74)</f>
        <v>0</v>
      </c>
      <c r="D75" s="156">
        <f>IF(RES_hhdet_in_emi!D75=0,0,RES_hhdet_in_emi!D75*1000000/RES_hhdet_in_new!D74)</f>
        <v>0</v>
      </c>
      <c r="E75" s="156">
        <f>IF(RES_hhdet_in_emi!E75=0,0,RES_hhdet_in_emi!E75*1000000/RES_hhdet_in_new!E74)</f>
        <v>0</v>
      </c>
      <c r="F75" s="156">
        <f>IF(RES_hhdet_in_emi!F75=0,0,RES_hhdet_in_emi!F75*1000000/RES_hhdet_in_new!F74)</f>
        <v>0</v>
      </c>
      <c r="G75" s="156">
        <f>IF(RES_hhdet_in_emi!G75=0,0,RES_hhdet_in_emi!G75*1000000/RES_hhdet_in_new!G74)</f>
        <v>0</v>
      </c>
      <c r="H75" s="156">
        <f>IF(RES_hhdet_in_emi!H75=0,0,RES_hhdet_in_emi!H75*1000000/RES_hhdet_in_new!H74)</f>
        <v>0</v>
      </c>
      <c r="I75" s="156">
        <f>IF(RES_hhdet_in_emi!I75=0,0,RES_hhdet_in_emi!I75*1000000/RES_hhdet_in_new!I74)</f>
        <v>0</v>
      </c>
      <c r="J75" s="156">
        <f>IF(RES_hhdet_in_emi!J75=0,0,RES_hhdet_in_emi!J75*1000000/RES_hhdet_in_new!J74)</f>
        <v>0</v>
      </c>
      <c r="K75" s="156">
        <f>IF(RES_hhdet_in_emi!K75=0,0,RES_hhdet_in_emi!K75*1000000/RES_hhdet_in_new!K74)</f>
        <v>0</v>
      </c>
      <c r="L75" s="156">
        <f>IF(RES_hhdet_in_emi!L75=0,0,RES_hhdet_in_emi!L75*1000000/RES_hhdet_in_new!L74)</f>
        <v>0</v>
      </c>
      <c r="M75" s="156">
        <f>IF(RES_hhdet_in_emi!M75=0,0,RES_hhdet_in_emi!M75*1000000/RES_hhdet_in_new!M74)</f>
        <v>0</v>
      </c>
      <c r="N75" s="156">
        <f>IF(RES_hhdet_in_emi!N75=0,0,RES_hhdet_in_emi!N75*1000000/RES_hhdet_in_new!N74)</f>
        <v>0</v>
      </c>
      <c r="O75" s="156">
        <f>IF(RES_hhdet_in_emi!O75=0,0,RES_hhdet_in_emi!O75*1000000/RES_hhdet_in_new!O74)</f>
        <v>0</v>
      </c>
      <c r="P75" s="156">
        <f>IF(RES_hhdet_in_emi!P75=0,0,RES_hhdet_in_emi!P75*1000000/RES_hhdet_in_new!P74)</f>
        <v>0</v>
      </c>
      <c r="Q75" s="156">
        <f>IF(RES_hhdet_in_emi!Q75=0,0,RES_hhdet_in_emi!Q75*1000000/RES_hhdet_in_new!Q74)</f>
        <v>0</v>
      </c>
    </row>
    <row r="76" spans="1:17" ht="12" customHeight="1" x14ac:dyDescent="0.25">
      <c r="A76" s="148" t="s">
        <v>59</v>
      </c>
      <c r="B76" s="156"/>
      <c r="C76" s="156">
        <f>IF(RES_hhdet_in_emi!C76=0,0,RES_hhdet_in_emi!C76*1000000/RES_hhdet_in_new!C74)</f>
        <v>0</v>
      </c>
      <c r="D76" s="156">
        <f>IF(RES_hhdet_in_emi!D76=0,0,RES_hhdet_in_emi!D76*1000000/RES_hhdet_in_new!D74)</f>
        <v>0</v>
      </c>
      <c r="E76" s="156">
        <f>IF(RES_hhdet_in_emi!E76=0,0,RES_hhdet_in_emi!E76*1000000/RES_hhdet_in_new!E74)</f>
        <v>0</v>
      </c>
      <c r="F76" s="156">
        <f>IF(RES_hhdet_in_emi!F76=0,0,RES_hhdet_in_emi!F76*1000000/RES_hhdet_in_new!F74)</f>
        <v>0</v>
      </c>
      <c r="G76" s="156">
        <f>IF(RES_hhdet_in_emi!G76=0,0,RES_hhdet_in_emi!G76*1000000/RES_hhdet_in_new!G74)</f>
        <v>0</v>
      </c>
      <c r="H76" s="156">
        <f>IF(RES_hhdet_in_emi!H76=0,0,RES_hhdet_in_emi!H76*1000000/RES_hhdet_in_new!H74)</f>
        <v>0</v>
      </c>
      <c r="I76" s="156">
        <f>IF(RES_hhdet_in_emi!I76=0,0,RES_hhdet_in_emi!I76*1000000/RES_hhdet_in_new!I74)</f>
        <v>0</v>
      </c>
      <c r="J76" s="156">
        <f>IF(RES_hhdet_in_emi!J76=0,0,RES_hhdet_in_emi!J76*1000000/RES_hhdet_in_new!J74)</f>
        <v>0</v>
      </c>
      <c r="K76" s="156">
        <f>IF(RES_hhdet_in_emi!K76=0,0,RES_hhdet_in_emi!K76*1000000/RES_hhdet_in_new!K74)</f>
        <v>0</v>
      </c>
      <c r="L76" s="156">
        <f>IF(RES_hhdet_in_emi!L76=0,0,RES_hhdet_in_emi!L76*1000000/RES_hhdet_in_new!L74)</f>
        <v>0</v>
      </c>
      <c r="M76" s="156">
        <f>IF(RES_hhdet_in_emi!M76=0,0,RES_hhdet_in_emi!M76*1000000/RES_hhdet_in_new!M74)</f>
        <v>0</v>
      </c>
      <c r="N76" s="156">
        <f>IF(RES_hhdet_in_emi!N76=0,0,RES_hhdet_in_emi!N76*1000000/RES_hhdet_in_new!N74)</f>
        <v>0</v>
      </c>
      <c r="O76" s="156">
        <f>IF(RES_hhdet_in_emi!O76=0,0,RES_hhdet_in_emi!O76*1000000/RES_hhdet_in_new!O74)</f>
        <v>0</v>
      </c>
      <c r="P76" s="156">
        <f>IF(RES_hhdet_in_emi!P76=0,0,RES_hhdet_in_emi!P76*1000000/RES_hhdet_in_new!P74)</f>
        <v>0</v>
      </c>
      <c r="Q76" s="156">
        <f>IF(RES_hhdet_in_emi!Q76=0,0,RES_hhdet_in_emi!Q76*1000000/RES_hhdet_in_new!Q74)</f>
        <v>0</v>
      </c>
    </row>
    <row r="77" spans="1:17" ht="12" customHeight="1" x14ac:dyDescent="0.25">
      <c r="A77" s="158" t="s">
        <v>62</v>
      </c>
      <c r="B77" s="157"/>
      <c r="C77" s="157">
        <f>IF(SUM(RES_hhdet_in_emi!C78:C79)=0,0,SUM(RES_hhdet_in_emi!C78:C79)*1000000/SUM(RES_hhdet_in_new!C78:C79))</f>
        <v>0</v>
      </c>
      <c r="D77" s="157">
        <f>IF(SUM(RES_hhdet_in_emi!D78:D79)=0,0,SUM(RES_hhdet_in_emi!D78:D79)*1000000/SUM(RES_hhdet_in_new!D78:D79))</f>
        <v>0</v>
      </c>
      <c r="E77" s="157">
        <f>IF(SUM(RES_hhdet_in_emi!E78:E79)=0,0,SUM(RES_hhdet_in_emi!E78:E79)*1000000/SUM(RES_hhdet_in_new!E78:E79))</f>
        <v>0</v>
      </c>
      <c r="F77" s="157">
        <f>IF(SUM(RES_hhdet_in_emi!F78:F79)=0,0,SUM(RES_hhdet_in_emi!F78:F79)*1000000/SUM(RES_hhdet_in_new!F78:F79))</f>
        <v>0</v>
      </c>
      <c r="G77" s="157">
        <f>IF(SUM(RES_hhdet_in_emi!G78:G79)=0,0,SUM(RES_hhdet_in_emi!G78:G79)*1000000/SUM(RES_hhdet_in_new!G78:G79))</f>
        <v>0</v>
      </c>
      <c r="H77" s="157">
        <f>IF(SUM(RES_hhdet_in_emi!H78:H79)=0,0,SUM(RES_hhdet_in_emi!H78:H79)*1000000/SUM(RES_hhdet_in_new!H78:H79))</f>
        <v>0</v>
      </c>
      <c r="I77" s="157">
        <f>IF(SUM(RES_hhdet_in_emi!I78:I79)=0,0,SUM(RES_hhdet_in_emi!I78:I79)*1000000/SUM(RES_hhdet_in_new!I78:I79))</f>
        <v>0</v>
      </c>
      <c r="J77" s="157">
        <f>IF(SUM(RES_hhdet_in_emi!J78:J79)=0,0,SUM(RES_hhdet_in_emi!J78:J79)*1000000/SUM(RES_hhdet_in_new!J78:J79))</f>
        <v>0</v>
      </c>
      <c r="K77" s="157">
        <f>IF(SUM(RES_hhdet_in_emi!K78:K79)=0,0,SUM(RES_hhdet_in_emi!K78:K79)*1000000/SUM(RES_hhdet_in_new!K78:K79))</f>
        <v>0</v>
      </c>
      <c r="L77" s="157">
        <f>IF(SUM(RES_hhdet_in_emi!L78:L79)=0,0,SUM(RES_hhdet_in_emi!L78:L79)*1000000/SUM(RES_hhdet_in_new!L78:L79))</f>
        <v>0</v>
      </c>
      <c r="M77" s="157">
        <f>IF(SUM(RES_hhdet_in_emi!M78:M79)=0,0,SUM(RES_hhdet_in_emi!M78:M79)*1000000/SUM(RES_hhdet_in_new!M78:M79))</f>
        <v>0</v>
      </c>
      <c r="N77" s="157">
        <f>IF(SUM(RES_hhdet_in_emi!N78:N79)=0,0,SUM(RES_hhdet_in_emi!N78:N79)*1000000/SUM(RES_hhdet_in_new!N78:N79))</f>
        <v>0</v>
      </c>
      <c r="O77" s="157">
        <f>IF(SUM(RES_hhdet_in_emi!O78:O79)=0,0,SUM(RES_hhdet_in_emi!O78:O79)*1000000/SUM(RES_hhdet_in_new!O78:O79))</f>
        <v>0</v>
      </c>
      <c r="P77" s="157">
        <f>IF(SUM(RES_hhdet_in_emi!P78:P79)=0,0,SUM(RES_hhdet_in_emi!P78:P79)*1000000/SUM(RES_hhdet_in_new!P78:P79))</f>
        <v>0</v>
      </c>
      <c r="Q77" s="157">
        <f>IF(SUM(RES_hhdet_in_emi!Q78:Q79)=0,0,SUM(RES_hhdet_in_emi!Q78:Q79)*1000000/SUM(RES_hhdet_in_new!Q78:Q79))</f>
        <v>0</v>
      </c>
    </row>
    <row r="78" spans="1:17" ht="12" customHeight="1" x14ac:dyDescent="0.25">
      <c r="A78" s="23" t="s">
        <v>109</v>
      </c>
      <c r="B78" s="156"/>
      <c r="C78" s="156">
        <f>IF(RES_hhdet_in_emi!C78=0,0,RES_hhdet_in_emi!C78*1000000/RES_hhdet_in_new!C78)</f>
        <v>0</v>
      </c>
      <c r="D78" s="156">
        <f>IF(RES_hhdet_in_emi!D78=0,0,RES_hhdet_in_emi!D78*1000000/RES_hhdet_in_new!D78)</f>
        <v>0</v>
      </c>
      <c r="E78" s="156">
        <f>IF(RES_hhdet_in_emi!E78=0,0,RES_hhdet_in_emi!E78*1000000/RES_hhdet_in_new!E78)</f>
        <v>0</v>
      </c>
      <c r="F78" s="156">
        <f>IF(RES_hhdet_in_emi!F78=0,0,RES_hhdet_in_emi!F78*1000000/RES_hhdet_in_new!F78)</f>
        <v>0</v>
      </c>
      <c r="G78" s="156">
        <f>IF(RES_hhdet_in_emi!G78=0,0,RES_hhdet_in_emi!G78*1000000/RES_hhdet_in_new!G78)</f>
        <v>0</v>
      </c>
      <c r="H78" s="156">
        <f>IF(RES_hhdet_in_emi!H78=0,0,RES_hhdet_in_emi!H78*1000000/RES_hhdet_in_new!H78)</f>
        <v>0</v>
      </c>
      <c r="I78" s="156">
        <f>IF(RES_hhdet_in_emi!I78=0,0,RES_hhdet_in_emi!I78*1000000/RES_hhdet_in_new!I78)</f>
        <v>0</v>
      </c>
      <c r="J78" s="156">
        <f>IF(RES_hhdet_in_emi!J78=0,0,RES_hhdet_in_emi!J78*1000000/RES_hhdet_in_new!J78)</f>
        <v>0</v>
      </c>
      <c r="K78" s="156">
        <f>IF(RES_hhdet_in_emi!K78=0,0,RES_hhdet_in_emi!K78*1000000/RES_hhdet_in_new!K78)</f>
        <v>0</v>
      </c>
      <c r="L78" s="156">
        <f>IF(RES_hhdet_in_emi!L78=0,0,RES_hhdet_in_emi!L78*1000000/RES_hhdet_in_new!L78)</f>
        <v>0</v>
      </c>
      <c r="M78" s="156">
        <f>IF(RES_hhdet_in_emi!M78=0,0,RES_hhdet_in_emi!M78*1000000/RES_hhdet_in_new!M78)</f>
        <v>0</v>
      </c>
      <c r="N78" s="156">
        <f>IF(RES_hhdet_in_emi!N78=0,0,RES_hhdet_in_emi!N78*1000000/RES_hhdet_in_new!N78)</f>
        <v>0</v>
      </c>
      <c r="O78" s="156">
        <f>IF(RES_hhdet_in_emi!O78=0,0,RES_hhdet_in_emi!O78*1000000/RES_hhdet_in_new!O78)</f>
        <v>0</v>
      </c>
      <c r="P78" s="156">
        <f>IF(RES_hhdet_in_emi!P78=0,0,RES_hhdet_in_emi!P78*1000000/RES_hhdet_in_new!P78)</f>
        <v>0</v>
      </c>
      <c r="Q78" s="156">
        <f>IF(RES_hhdet_in_emi!Q78=0,0,RES_hhdet_in_emi!Q78*1000000/RES_hhdet_in_new!Q78)</f>
        <v>0</v>
      </c>
    </row>
    <row r="79" spans="1:17" ht="12" customHeight="1" x14ac:dyDescent="0.25">
      <c r="A79" s="29" t="s">
        <v>140</v>
      </c>
      <c r="B79" s="57"/>
      <c r="C79" s="57">
        <f>IF(RES_hhdet_in_emi!C79=0,0,RES_hhdet_in_emi!C79*1000000/RES_hhdet_in_new!C79)</f>
        <v>0</v>
      </c>
      <c r="D79" s="57">
        <f>IF(RES_hhdet_in_emi!D79=0,0,RES_hhdet_in_emi!D79*1000000/RES_hhdet_in_new!D79)</f>
        <v>0</v>
      </c>
      <c r="E79" s="57">
        <f>IF(RES_hhdet_in_emi!E79=0,0,RES_hhdet_in_emi!E79*1000000/RES_hhdet_in_new!E79)</f>
        <v>0</v>
      </c>
      <c r="F79" s="57">
        <f>IF(RES_hhdet_in_emi!F79=0,0,RES_hhdet_in_emi!F79*1000000/RES_hhdet_in_new!F79)</f>
        <v>0</v>
      </c>
      <c r="G79" s="57">
        <f>IF(RES_hhdet_in_emi!G79=0,0,RES_hhdet_in_emi!G79*1000000/RES_hhdet_in_new!G79)</f>
        <v>0</v>
      </c>
      <c r="H79" s="57">
        <f>IF(RES_hhdet_in_emi!H79=0,0,RES_hhdet_in_emi!H79*1000000/RES_hhdet_in_new!H79)</f>
        <v>0</v>
      </c>
      <c r="I79" s="57">
        <f>IF(RES_hhdet_in_emi!I79=0,0,RES_hhdet_in_emi!I79*1000000/RES_hhdet_in_new!I79)</f>
        <v>0</v>
      </c>
      <c r="J79" s="57">
        <f>IF(RES_hhdet_in_emi!J79=0,0,RES_hhdet_in_emi!J79*1000000/RES_hhdet_in_new!J79)</f>
        <v>0</v>
      </c>
      <c r="K79" s="57">
        <f>IF(RES_hhdet_in_emi!K79=0,0,RES_hhdet_in_emi!K79*1000000/RES_hhdet_in_new!K79)</f>
        <v>0</v>
      </c>
      <c r="L79" s="57">
        <f>IF(RES_hhdet_in_emi!L79=0,0,RES_hhdet_in_emi!L79*1000000/RES_hhdet_in_new!L79)</f>
        <v>0</v>
      </c>
      <c r="M79" s="57">
        <f>IF(RES_hhdet_in_emi!M79=0,0,RES_hhdet_in_emi!M79*1000000/RES_hhdet_in_new!M79)</f>
        <v>0</v>
      </c>
      <c r="N79" s="57">
        <f>IF(RES_hhdet_in_emi!N79=0,0,RES_hhdet_in_emi!N79*1000000/RES_hhdet_in_new!N79)</f>
        <v>0</v>
      </c>
      <c r="O79" s="57">
        <f>IF(RES_hhdet_in_emi!O79=0,0,RES_hhdet_in_emi!O79*1000000/RES_hhdet_in_new!O79)</f>
        <v>0</v>
      </c>
      <c r="P79" s="57">
        <f>IF(RES_hhdet_in_emi!P79=0,0,RES_hhdet_in_emi!P79*1000000/RES_hhdet_in_new!P79)</f>
        <v>0</v>
      </c>
      <c r="Q79" s="57">
        <f>IF(RES_hhdet_in_emi!Q79=0,0,RES_hhdet_in_emi!Q79*1000000/RES_hhdet_in_new!Q79)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68">SUM(C82,C85,C87,C100)</f>
        <v>0</v>
      </c>
      <c r="D81" s="168">
        <f t="shared" ref="D81" si="69">SUM(D82,D85,D87,D100)</f>
        <v>0</v>
      </c>
      <c r="E81" s="168">
        <f t="shared" ref="E81" si="70">SUM(E82,E85,E87,E100)</f>
        <v>0</v>
      </c>
      <c r="F81" s="168">
        <f t="shared" ref="F81" si="71">SUM(F82,F85,F87,F100)</f>
        <v>0</v>
      </c>
      <c r="G81" s="168">
        <f t="shared" ref="G81" si="72">SUM(G82,G85,G87,G100)</f>
        <v>0</v>
      </c>
      <c r="H81" s="168">
        <f t="shared" ref="H81" si="73">SUM(H82,H85,H87,H100)</f>
        <v>0</v>
      </c>
      <c r="I81" s="168">
        <f t="shared" ref="I81" si="74">SUM(I82,I85,I87,I100)</f>
        <v>0</v>
      </c>
      <c r="J81" s="168">
        <f t="shared" ref="J81" si="75">SUM(J82,J85,J87,J100)</f>
        <v>0</v>
      </c>
      <c r="K81" s="168">
        <f t="shared" ref="K81" si="76">SUM(K82,K85,K87,K100)</f>
        <v>0</v>
      </c>
      <c r="L81" s="168">
        <f t="shared" ref="L81" si="77">SUM(L82,L85,L87,L100)</f>
        <v>0</v>
      </c>
      <c r="M81" s="168">
        <f t="shared" ref="M81" si="78">SUM(M82,M85,M87,M100)</f>
        <v>0</v>
      </c>
      <c r="N81" s="168">
        <f t="shared" ref="N81" si="79">SUM(N82,N85,N87,N100)</f>
        <v>0</v>
      </c>
      <c r="O81" s="168">
        <f t="shared" ref="O81" si="80">SUM(O82,O85,O87,O100)</f>
        <v>0</v>
      </c>
      <c r="P81" s="168">
        <f t="shared" ref="P81" si="81">SUM(P82,P85,P87,P100)</f>
        <v>0</v>
      </c>
      <c r="Q81" s="168">
        <f t="shared" ref="Q81" si="82">SUM(Q82,Q85,Q87,Q100)</f>
        <v>0</v>
      </c>
    </row>
    <row r="82" spans="1:17" ht="12.95" customHeight="1" x14ac:dyDescent="0.25">
      <c r="A82" s="158" t="s">
        <v>65</v>
      </c>
      <c r="B82" s="157"/>
      <c r="C82" s="157">
        <f t="shared" ref="C82:Q82" si="83">SUM(C83:C84)</f>
        <v>0</v>
      </c>
      <c r="D82" s="157">
        <f t="shared" si="83"/>
        <v>0</v>
      </c>
      <c r="E82" s="157">
        <f t="shared" si="83"/>
        <v>0</v>
      </c>
      <c r="F82" s="157">
        <f t="shared" si="83"/>
        <v>0</v>
      </c>
      <c r="G82" s="157">
        <f t="shared" si="83"/>
        <v>0</v>
      </c>
      <c r="H82" s="157">
        <f t="shared" si="83"/>
        <v>0</v>
      </c>
      <c r="I82" s="157">
        <f t="shared" si="83"/>
        <v>0</v>
      </c>
      <c r="J82" s="157">
        <f t="shared" si="83"/>
        <v>0</v>
      </c>
      <c r="K82" s="157">
        <f t="shared" si="83"/>
        <v>0</v>
      </c>
      <c r="L82" s="157">
        <f t="shared" si="83"/>
        <v>0</v>
      </c>
      <c r="M82" s="157">
        <f t="shared" si="83"/>
        <v>0</v>
      </c>
      <c r="N82" s="157">
        <f t="shared" si="83"/>
        <v>0</v>
      </c>
      <c r="O82" s="157">
        <f t="shared" si="83"/>
        <v>0</v>
      </c>
      <c r="P82" s="157">
        <f t="shared" si="83"/>
        <v>0</v>
      </c>
      <c r="Q82" s="157">
        <f t="shared" si="83"/>
        <v>0</v>
      </c>
    </row>
    <row r="83" spans="1:17" ht="12" customHeight="1" x14ac:dyDescent="0.25">
      <c r="A83" s="23" t="s">
        <v>157</v>
      </c>
      <c r="B83" s="156"/>
      <c r="C83" s="156">
        <f>IF(RES_hhdet_in_emi!C83=0,0,RES_hhdet_in_emi!C83*1000000/RES_hhdet_in_new!C83)</f>
        <v>0</v>
      </c>
      <c r="D83" s="156">
        <f>IF(RES_hhdet_in_emi!D83=0,0,RES_hhdet_in_emi!D83*1000000/RES_hhdet_in_new!D83)</f>
        <v>0</v>
      </c>
      <c r="E83" s="156">
        <f>IF(RES_hhdet_in_emi!E83=0,0,RES_hhdet_in_emi!E83*1000000/RES_hhdet_in_new!E83)</f>
        <v>0</v>
      </c>
      <c r="F83" s="156">
        <f>IF(RES_hhdet_in_emi!F83=0,0,RES_hhdet_in_emi!F83*1000000/RES_hhdet_in_new!F83)</f>
        <v>0</v>
      </c>
      <c r="G83" s="156">
        <f>IF(RES_hhdet_in_emi!G83=0,0,RES_hhdet_in_emi!G83*1000000/RES_hhdet_in_new!G83)</f>
        <v>0</v>
      </c>
      <c r="H83" s="156">
        <f>IF(RES_hhdet_in_emi!H83=0,0,RES_hhdet_in_emi!H83*1000000/RES_hhdet_in_new!H83)</f>
        <v>0</v>
      </c>
      <c r="I83" s="156">
        <f>IF(RES_hhdet_in_emi!I83=0,0,RES_hhdet_in_emi!I83*1000000/RES_hhdet_in_new!I83)</f>
        <v>0</v>
      </c>
      <c r="J83" s="156">
        <f>IF(RES_hhdet_in_emi!J83=0,0,RES_hhdet_in_emi!J83*1000000/RES_hhdet_in_new!J83)</f>
        <v>0</v>
      </c>
      <c r="K83" s="156">
        <f>IF(RES_hhdet_in_emi!K83=0,0,RES_hhdet_in_emi!K83*1000000/RES_hhdet_in_new!K83)</f>
        <v>0</v>
      </c>
      <c r="L83" s="156">
        <f>IF(RES_hhdet_in_emi!L83=0,0,RES_hhdet_in_emi!L83*1000000/RES_hhdet_in_new!L83)</f>
        <v>0</v>
      </c>
      <c r="M83" s="156">
        <f>IF(RES_hhdet_in_emi!M83=0,0,RES_hhdet_in_emi!M83*1000000/RES_hhdet_in_new!M83)</f>
        <v>0</v>
      </c>
      <c r="N83" s="156">
        <f>IF(RES_hhdet_in_emi!N83=0,0,RES_hhdet_in_emi!N83*1000000/RES_hhdet_in_new!N83)</f>
        <v>0</v>
      </c>
      <c r="O83" s="156">
        <f>IF(RES_hhdet_in_emi!O83=0,0,RES_hhdet_in_emi!O83*1000000/RES_hhdet_in_new!O83)</f>
        <v>0</v>
      </c>
      <c r="P83" s="156">
        <f>IF(RES_hhdet_in_emi!P83=0,0,RES_hhdet_in_emi!P83*1000000/RES_hhdet_in_new!P83)</f>
        <v>0</v>
      </c>
      <c r="Q83" s="156">
        <f>IF(RES_hhdet_in_emi!Q83=0,0,RES_hhdet_in_emi!Q83*1000000/RES_hhdet_in_new!Q83)</f>
        <v>0</v>
      </c>
    </row>
    <row r="84" spans="1:17" ht="12" customHeight="1" x14ac:dyDescent="0.25">
      <c r="A84" s="23" t="s">
        <v>60</v>
      </c>
      <c r="B84" s="156"/>
      <c r="C84" s="156">
        <f>IF(RES_hhdet_in_emi!C84=0,0,RES_hhdet_in_emi!C84*1000000/RES_hhdet_in_new!C83)</f>
        <v>0</v>
      </c>
      <c r="D84" s="156">
        <f>IF(RES_hhdet_in_emi!D84=0,0,RES_hhdet_in_emi!D84*1000000/RES_hhdet_in_new!D83)</f>
        <v>0</v>
      </c>
      <c r="E84" s="156">
        <f>IF(RES_hhdet_in_emi!E84=0,0,RES_hhdet_in_emi!E84*1000000/RES_hhdet_in_new!E83)</f>
        <v>0</v>
      </c>
      <c r="F84" s="156">
        <f>IF(RES_hhdet_in_emi!F84=0,0,RES_hhdet_in_emi!F84*1000000/RES_hhdet_in_new!F83)</f>
        <v>0</v>
      </c>
      <c r="G84" s="156">
        <f>IF(RES_hhdet_in_emi!G84=0,0,RES_hhdet_in_emi!G84*1000000/RES_hhdet_in_new!G83)</f>
        <v>0</v>
      </c>
      <c r="H84" s="156">
        <f>IF(RES_hhdet_in_emi!H84=0,0,RES_hhdet_in_emi!H84*1000000/RES_hhdet_in_new!H83)</f>
        <v>0</v>
      </c>
      <c r="I84" s="156">
        <f>IF(RES_hhdet_in_emi!I84=0,0,RES_hhdet_in_emi!I84*1000000/RES_hhdet_in_new!I83)</f>
        <v>0</v>
      </c>
      <c r="J84" s="156">
        <f>IF(RES_hhdet_in_emi!J84=0,0,RES_hhdet_in_emi!J84*1000000/RES_hhdet_in_new!J83)</f>
        <v>0</v>
      </c>
      <c r="K84" s="156">
        <f>IF(RES_hhdet_in_emi!K84=0,0,RES_hhdet_in_emi!K84*1000000/RES_hhdet_in_new!K83)</f>
        <v>0</v>
      </c>
      <c r="L84" s="156">
        <f>IF(RES_hhdet_in_emi!L84=0,0,RES_hhdet_in_emi!L84*1000000/RES_hhdet_in_new!L83)</f>
        <v>0</v>
      </c>
      <c r="M84" s="156">
        <f>IF(RES_hhdet_in_emi!M84=0,0,RES_hhdet_in_emi!M84*1000000/RES_hhdet_in_new!M83)</f>
        <v>0</v>
      </c>
      <c r="N84" s="156">
        <f>IF(RES_hhdet_in_emi!N84=0,0,RES_hhdet_in_emi!N84*1000000/RES_hhdet_in_new!N83)</f>
        <v>0</v>
      </c>
      <c r="O84" s="156">
        <f>IF(RES_hhdet_in_emi!O84=0,0,RES_hhdet_in_emi!O84*1000000/RES_hhdet_in_new!O83)</f>
        <v>0</v>
      </c>
      <c r="P84" s="156">
        <f>IF(RES_hhdet_in_emi!P84=0,0,RES_hhdet_in_emi!P84*1000000/RES_hhdet_in_new!P83)</f>
        <v>0</v>
      </c>
      <c r="Q84" s="156">
        <f>IF(RES_hhdet_in_emi!Q84=0,0,RES_hhdet_in_emi!Q84*1000000/RES_hhdet_in_new!Q83)</f>
        <v>0</v>
      </c>
    </row>
    <row r="85" spans="1:17" ht="12.95" customHeight="1" x14ac:dyDescent="0.25">
      <c r="A85" s="158" t="s">
        <v>112</v>
      </c>
      <c r="B85" s="157"/>
      <c r="C85" s="157">
        <f t="shared" ref="C85:Q85" si="84">C86</f>
        <v>0</v>
      </c>
      <c r="D85" s="157">
        <f t="shared" si="84"/>
        <v>0</v>
      </c>
      <c r="E85" s="157">
        <f t="shared" si="84"/>
        <v>0</v>
      </c>
      <c r="F85" s="157">
        <f t="shared" si="84"/>
        <v>0</v>
      </c>
      <c r="G85" s="157">
        <f t="shared" si="84"/>
        <v>0</v>
      </c>
      <c r="H85" s="157">
        <f t="shared" si="84"/>
        <v>0</v>
      </c>
      <c r="I85" s="157">
        <f t="shared" si="84"/>
        <v>0</v>
      </c>
      <c r="J85" s="157">
        <f t="shared" si="84"/>
        <v>0</v>
      </c>
      <c r="K85" s="157">
        <f t="shared" si="84"/>
        <v>0</v>
      </c>
      <c r="L85" s="157">
        <f t="shared" si="84"/>
        <v>0</v>
      </c>
      <c r="M85" s="157">
        <f t="shared" si="84"/>
        <v>0</v>
      </c>
      <c r="N85" s="157">
        <f t="shared" si="84"/>
        <v>0</v>
      </c>
      <c r="O85" s="157">
        <f t="shared" si="84"/>
        <v>0</v>
      </c>
      <c r="P85" s="157">
        <f t="shared" si="84"/>
        <v>0</v>
      </c>
      <c r="Q85" s="157">
        <f t="shared" si="84"/>
        <v>0</v>
      </c>
    </row>
    <row r="86" spans="1:17" ht="12" customHeight="1" x14ac:dyDescent="0.25">
      <c r="A86" s="23" t="s">
        <v>60</v>
      </c>
      <c r="B86" s="156"/>
      <c r="C86" s="156">
        <f>IF(RES_hhdet_in_emi!C86=0,0,RES_hhdet_in_emi!C86*1000000/RES_hhdet_in_new!C86)</f>
        <v>0</v>
      </c>
      <c r="D86" s="156">
        <f>IF(RES_hhdet_in_emi!D86=0,0,RES_hhdet_in_emi!D86*1000000/RES_hhdet_in_new!D86)</f>
        <v>0</v>
      </c>
      <c r="E86" s="156">
        <f>IF(RES_hhdet_in_emi!E86=0,0,RES_hhdet_in_emi!E86*1000000/RES_hhdet_in_new!E86)</f>
        <v>0</v>
      </c>
      <c r="F86" s="156">
        <f>IF(RES_hhdet_in_emi!F86=0,0,RES_hhdet_in_emi!F86*1000000/RES_hhdet_in_new!F86)</f>
        <v>0</v>
      </c>
      <c r="G86" s="156">
        <f>IF(RES_hhdet_in_emi!G86=0,0,RES_hhdet_in_emi!G86*1000000/RES_hhdet_in_new!G86)</f>
        <v>0</v>
      </c>
      <c r="H86" s="156">
        <f>IF(RES_hhdet_in_emi!H86=0,0,RES_hhdet_in_emi!H86*1000000/RES_hhdet_in_new!H86)</f>
        <v>0</v>
      </c>
      <c r="I86" s="156">
        <f>IF(RES_hhdet_in_emi!I86=0,0,RES_hhdet_in_emi!I86*1000000/RES_hhdet_in_new!I86)</f>
        <v>0</v>
      </c>
      <c r="J86" s="156">
        <f>IF(RES_hhdet_in_emi!J86=0,0,RES_hhdet_in_emi!J86*1000000/RES_hhdet_in_new!J86)</f>
        <v>0</v>
      </c>
      <c r="K86" s="156">
        <f>IF(RES_hhdet_in_emi!K86=0,0,RES_hhdet_in_emi!K86*1000000/RES_hhdet_in_new!K86)</f>
        <v>0</v>
      </c>
      <c r="L86" s="156">
        <f>IF(RES_hhdet_in_emi!L86=0,0,RES_hhdet_in_emi!L86*1000000/RES_hhdet_in_new!L86)</f>
        <v>0</v>
      </c>
      <c r="M86" s="156">
        <f>IF(RES_hhdet_in_emi!M86=0,0,RES_hhdet_in_emi!M86*1000000/RES_hhdet_in_new!M86)</f>
        <v>0</v>
      </c>
      <c r="N86" s="156">
        <f>IF(RES_hhdet_in_emi!N86=0,0,RES_hhdet_in_emi!N86*1000000/RES_hhdet_in_new!N86)</f>
        <v>0</v>
      </c>
      <c r="O86" s="156">
        <f>IF(RES_hhdet_in_emi!O86=0,0,RES_hhdet_in_emi!O86*1000000/RES_hhdet_in_new!O86)</f>
        <v>0</v>
      </c>
      <c r="P86" s="156">
        <f>IF(RES_hhdet_in_emi!P86=0,0,RES_hhdet_in_emi!P86*1000000/RES_hhdet_in_new!P86)</f>
        <v>0</v>
      </c>
      <c r="Q86" s="156">
        <f>IF(RES_hhdet_in_emi!Q86=0,0,RES_hhdet_in_emi!Q86*1000000/RES_hhdet_in_new!Q86)</f>
        <v>0</v>
      </c>
    </row>
    <row r="87" spans="1:17" ht="12" customHeight="1" x14ac:dyDescent="0.25">
      <c r="A87" s="158" t="s">
        <v>63</v>
      </c>
      <c r="B87" s="157"/>
      <c r="C87" s="157">
        <f>IF(SUM(RES_hhdet_in_emi!C88:C89,RES_hhdet_in_emi!C92:C93,RES_hhdet_in_emi!C96:C97)=0,0,SUM(RES_hhdet_in_emi!C88:C89,RES_hhdet_in_emi!C92:C93,RES_hhdet_in_emi!C96:C97)*1000000/SUM(RES_hhdet_in_new!C88:C89,RES_hhdet_in_new!C92:C93,RES_hhdet_in_new!C96:C97))</f>
        <v>0</v>
      </c>
      <c r="D87" s="157">
        <f>IF(SUM(RES_hhdet_in_emi!D88:D89,RES_hhdet_in_emi!D92:D93,RES_hhdet_in_emi!D96:D97)=0,0,SUM(RES_hhdet_in_emi!D88:D89,RES_hhdet_in_emi!D92:D93,RES_hhdet_in_emi!D96:D97)*1000000/SUM(RES_hhdet_in_new!D88:D89,RES_hhdet_in_new!D92:D93,RES_hhdet_in_new!D96:D97))</f>
        <v>0</v>
      </c>
      <c r="E87" s="157">
        <f>IF(SUM(RES_hhdet_in_emi!E88:E89,RES_hhdet_in_emi!E92:E93,RES_hhdet_in_emi!E96:E97)=0,0,SUM(RES_hhdet_in_emi!E88:E89,RES_hhdet_in_emi!E92:E93,RES_hhdet_in_emi!E96:E97)*1000000/SUM(RES_hhdet_in_new!E88:E89,RES_hhdet_in_new!E92:E93,RES_hhdet_in_new!E96:E97))</f>
        <v>0</v>
      </c>
      <c r="F87" s="157">
        <f>IF(SUM(RES_hhdet_in_emi!F88:F89,RES_hhdet_in_emi!F92:F93,RES_hhdet_in_emi!F96:F97)=0,0,SUM(RES_hhdet_in_emi!F88:F89,RES_hhdet_in_emi!F92:F93,RES_hhdet_in_emi!F96:F97)*1000000/SUM(RES_hhdet_in_new!F88:F89,RES_hhdet_in_new!F92:F93,RES_hhdet_in_new!F96:F97))</f>
        <v>0</v>
      </c>
      <c r="G87" s="157">
        <f>IF(SUM(RES_hhdet_in_emi!G88:G89,RES_hhdet_in_emi!G92:G93,RES_hhdet_in_emi!G96:G97)=0,0,SUM(RES_hhdet_in_emi!G88:G89,RES_hhdet_in_emi!G92:G93,RES_hhdet_in_emi!G96:G97)*1000000/SUM(RES_hhdet_in_new!G88:G89,RES_hhdet_in_new!G92:G93,RES_hhdet_in_new!G96:G97))</f>
        <v>0</v>
      </c>
      <c r="H87" s="157">
        <f>IF(SUM(RES_hhdet_in_emi!H88:H89,RES_hhdet_in_emi!H92:H93,RES_hhdet_in_emi!H96:H97)=0,0,SUM(RES_hhdet_in_emi!H88:H89,RES_hhdet_in_emi!H92:H93,RES_hhdet_in_emi!H96:H97)*1000000/SUM(RES_hhdet_in_new!H88:H89,RES_hhdet_in_new!H92:H93,RES_hhdet_in_new!H96:H97))</f>
        <v>0</v>
      </c>
      <c r="I87" s="157">
        <f>IF(SUM(RES_hhdet_in_emi!I88:I89,RES_hhdet_in_emi!I92:I93,RES_hhdet_in_emi!I96:I97)=0,0,SUM(RES_hhdet_in_emi!I88:I89,RES_hhdet_in_emi!I92:I93,RES_hhdet_in_emi!I96:I97)*1000000/SUM(RES_hhdet_in_new!I88:I89,RES_hhdet_in_new!I92:I93,RES_hhdet_in_new!I96:I97))</f>
        <v>0</v>
      </c>
      <c r="J87" s="157">
        <f>IF(SUM(RES_hhdet_in_emi!J88:J89,RES_hhdet_in_emi!J92:J93,RES_hhdet_in_emi!J96:J97)=0,0,SUM(RES_hhdet_in_emi!J88:J89,RES_hhdet_in_emi!J92:J93,RES_hhdet_in_emi!J96:J97)*1000000/SUM(RES_hhdet_in_new!J88:J89,RES_hhdet_in_new!J92:J93,RES_hhdet_in_new!J96:J97))</f>
        <v>0</v>
      </c>
      <c r="K87" s="157">
        <f>IF(SUM(RES_hhdet_in_emi!K88:K89,RES_hhdet_in_emi!K92:K93,RES_hhdet_in_emi!K96:K97)=0,0,SUM(RES_hhdet_in_emi!K88:K89,RES_hhdet_in_emi!K92:K93,RES_hhdet_in_emi!K96:K97)*1000000/SUM(RES_hhdet_in_new!K88:K89,RES_hhdet_in_new!K92:K93,RES_hhdet_in_new!K96:K97))</f>
        <v>0</v>
      </c>
      <c r="L87" s="157">
        <f>IF(SUM(RES_hhdet_in_emi!L88:L89,RES_hhdet_in_emi!L92:L93,RES_hhdet_in_emi!L96:L97)=0,0,SUM(RES_hhdet_in_emi!L88:L89,RES_hhdet_in_emi!L92:L93,RES_hhdet_in_emi!L96:L97)*1000000/SUM(RES_hhdet_in_new!L88:L89,RES_hhdet_in_new!L92:L93,RES_hhdet_in_new!L96:L97))</f>
        <v>0</v>
      </c>
      <c r="M87" s="157">
        <f>IF(SUM(RES_hhdet_in_emi!M88:M89,RES_hhdet_in_emi!M92:M93,RES_hhdet_in_emi!M96:M97)=0,0,SUM(RES_hhdet_in_emi!M88:M89,RES_hhdet_in_emi!M92:M93,RES_hhdet_in_emi!M96:M97)*1000000/SUM(RES_hhdet_in_new!M88:M89,RES_hhdet_in_new!M92:M93,RES_hhdet_in_new!M96:M97))</f>
        <v>0</v>
      </c>
      <c r="N87" s="157">
        <f>IF(SUM(RES_hhdet_in_emi!N88:N89,RES_hhdet_in_emi!N92:N93,RES_hhdet_in_emi!N96:N97)=0,0,SUM(RES_hhdet_in_emi!N88:N89,RES_hhdet_in_emi!N92:N93,RES_hhdet_in_emi!N96:N97)*1000000/SUM(RES_hhdet_in_new!N88:N89,RES_hhdet_in_new!N92:N93,RES_hhdet_in_new!N96:N97))</f>
        <v>0</v>
      </c>
      <c r="O87" s="157">
        <f>IF(SUM(RES_hhdet_in_emi!O88:O89,RES_hhdet_in_emi!O92:O93,RES_hhdet_in_emi!O96:O97)=0,0,SUM(RES_hhdet_in_emi!O88:O89,RES_hhdet_in_emi!O92:O93,RES_hhdet_in_emi!O96:O97)*1000000/SUM(RES_hhdet_in_new!O88:O89,RES_hhdet_in_new!O92:O93,RES_hhdet_in_new!O96:O97))</f>
        <v>0</v>
      </c>
      <c r="P87" s="157">
        <f>IF(SUM(RES_hhdet_in_emi!P88:P89,RES_hhdet_in_emi!P92:P93,RES_hhdet_in_emi!P96:P97)=0,0,SUM(RES_hhdet_in_emi!P88:P89,RES_hhdet_in_emi!P92:P93,RES_hhdet_in_emi!P96:P97)*1000000/SUM(RES_hhdet_in_new!P88:P89,RES_hhdet_in_new!P92:P93,RES_hhdet_in_new!P96:P97))</f>
        <v>0</v>
      </c>
      <c r="Q87" s="157">
        <f>IF(SUM(RES_hhdet_in_emi!Q88:Q89,RES_hhdet_in_emi!Q92:Q93,RES_hhdet_in_emi!Q96:Q97)=0,0,SUM(RES_hhdet_in_emi!Q88:Q89,RES_hhdet_in_emi!Q92:Q93,RES_hhdet_in_emi!Q96:Q97)*1000000/SUM(RES_hhdet_in_new!Q88:Q89,RES_hhdet_in_new!Q92:Q93,RES_hhdet_in_new!Q96:Q97))</f>
        <v>0</v>
      </c>
    </row>
    <row r="88" spans="1:17" ht="12" customHeight="1" x14ac:dyDescent="0.25">
      <c r="A88" s="167" t="s">
        <v>156</v>
      </c>
      <c r="B88" s="132"/>
      <c r="C88" s="132">
        <f>IF(RES_hhdet_in_emi!C88=0,0,RES_hhdet_in_emi!C88*1000000/RES_hhdet_in_new!C88)</f>
        <v>0</v>
      </c>
      <c r="D88" s="132">
        <f>IF(RES_hhdet_in_emi!D88=0,0,RES_hhdet_in_emi!D88*1000000/RES_hhdet_in_new!D88)</f>
        <v>0</v>
      </c>
      <c r="E88" s="132">
        <f>IF(RES_hhdet_in_emi!E88=0,0,RES_hhdet_in_emi!E88*1000000/RES_hhdet_in_new!E88)</f>
        <v>0</v>
      </c>
      <c r="F88" s="132">
        <f>IF(RES_hhdet_in_emi!F88=0,0,RES_hhdet_in_emi!F88*1000000/RES_hhdet_in_new!F88)</f>
        <v>0</v>
      </c>
      <c r="G88" s="132">
        <f>IF(RES_hhdet_in_emi!G88=0,0,RES_hhdet_in_emi!G88*1000000/RES_hhdet_in_new!G88)</f>
        <v>0</v>
      </c>
      <c r="H88" s="132">
        <f>IF(RES_hhdet_in_emi!H88=0,0,RES_hhdet_in_emi!H88*1000000/RES_hhdet_in_new!H88)</f>
        <v>0</v>
      </c>
      <c r="I88" s="132">
        <f>IF(RES_hhdet_in_emi!I88=0,0,RES_hhdet_in_emi!I88*1000000/RES_hhdet_in_new!I88)</f>
        <v>0</v>
      </c>
      <c r="J88" s="132">
        <f>IF(RES_hhdet_in_emi!J88=0,0,RES_hhdet_in_emi!J88*1000000/RES_hhdet_in_new!J88)</f>
        <v>0</v>
      </c>
      <c r="K88" s="132">
        <f>IF(RES_hhdet_in_emi!K88=0,0,RES_hhdet_in_emi!K88*1000000/RES_hhdet_in_new!K88)</f>
        <v>0</v>
      </c>
      <c r="L88" s="132">
        <f>IF(RES_hhdet_in_emi!L88=0,0,RES_hhdet_in_emi!L88*1000000/RES_hhdet_in_new!L88)</f>
        <v>0</v>
      </c>
      <c r="M88" s="132">
        <f>IF(RES_hhdet_in_emi!M88=0,0,RES_hhdet_in_emi!M88*1000000/RES_hhdet_in_new!M88)</f>
        <v>0</v>
      </c>
      <c r="N88" s="132">
        <f>IF(RES_hhdet_in_emi!N88=0,0,RES_hhdet_in_emi!N88*1000000/RES_hhdet_in_new!N88)</f>
        <v>0</v>
      </c>
      <c r="O88" s="132">
        <f>IF(RES_hhdet_in_emi!O88=0,0,RES_hhdet_in_emi!O88*1000000/RES_hhdet_in_new!O88)</f>
        <v>0</v>
      </c>
      <c r="P88" s="132">
        <f>IF(RES_hhdet_in_emi!P88=0,0,RES_hhdet_in_emi!P88*1000000/RES_hhdet_in_new!P88)</f>
        <v>0</v>
      </c>
      <c r="Q88" s="132">
        <f>IF(RES_hhdet_in_emi!Q88=0,0,RES_hhdet_in_emi!Q88*1000000/RES_hhdet_in_new!Q88)</f>
        <v>0</v>
      </c>
    </row>
    <row r="89" spans="1:17" ht="12" customHeight="1" x14ac:dyDescent="0.25">
      <c r="A89" s="167" t="s">
        <v>155</v>
      </c>
      <c r="B89" s="132"/>
      <c r="C89" s="132">
        <f>IF(RES_hhdet_in_emi!C89=0,0,RES_hhdet_in_emi!C89*1000000/RES_hhdet_in_new!C89)</f>
        <v>0</v>
      </c>
      <c r="D89" s="132">
        <f>IF(RES_hhdet_in_emi!D89=0,0,RES_hhdet_in_emi!D89*1000000/RES_hhdet_in_new!D89)</f>
        <v>0</v>
      </c>
      <c r="E89" s="132">
        <f>IF(RES_hhdet_in_emi!E89=0,0,RES_hhdet_in_emi!E89*1000000/RES_hhdet_in_new!E89)</f>
        <v>0</v>
      </c>
      <c r="F89" s="132">
        <f>IF(RES_hhdet_in_emi!F89=0,0,RES_hhdet_in_emi!F89*1000000/RES_hhdet_in_new!F89)</f>
        <v>0</v>
      </c>
      <c r="G89" s="132">
        <f>IF(RES_hhdet_in_emi!G89=0,0,RES_hhdet_in_emi!G89*1000000/RES_hhdet_in_new!G89)</f>
        <v>0</v>
      </c>
      <c r="H89" s="132">
        <f>IF(RES_hhdet_in_emi!H89=0,0,RES_hhdet_in_emi!H89*1000000/RES_hhdet_in_new!H89)</f>
        <v>0</v>
      </c>
      <c r="I89" s="132">
        <f>IF(RES_hhdet_in_emi!I89=0,0,RES_hhdet_in_emi!I89*1000000/RES_hhdet_in_new!I89)</f>
        <v>0</v>
      </c>
      <c r="J89" s="132">
        <f>IF(RES_hhdet_in_emi!J89=0,0,RES_hhdet_in_emi!J89*1000000/RES_hhdet_in_new!J89)</f>
        <v>0</v>
      </c>
      <c r="K89" s="132">
        <f>IF(RES_hhdet_in_emi!K89=0,0,RES_hhdet_in_emi!K89*1000000/RES_hhdet_in_new!K89)</f>
        <v>0</v>
      </c>
      <c r="L89" s="132">
        <f>IF(RES_hhdet_in_emi!L89=0,0,RES_hhdet_in_emi!L89*1000000/RES_hhdet_in_new!L89)</f>
        <v>0</v>
      </c>
      <c r="M89" s="132">
        <f>IF(RES_hhdet_in_emi!M89=0,0,RES_hhdet_in_emi!M89*1000000/RES_hhdet_in_new!M89)</f>
        <v>0</v>
      </c>
      <c r="N89" s="132">
        <f>IF(RES_hhdet_in_emi!N89=0,0,RES_hhdet_in_emi!N89*1000000/RES_hhdet_in_new!N89)</f>
        <v>0</v>
      </c>
      <c r="O89" s="132">
        <f>IF(RES_hhdet_in_emi!O89=0,0,RES_hhdet_in_emi!O89*1000000/RES_hhdet_in_new!O89)</f>
        <v>0</v>
      </c>
      <c r="P89" s="132">
        <f>IF(RES_hhdet_in_emi!P89=0,0,RES_hhdet_in_emi!P89*1000000/RES_hhdet_in_new!P89)</f>
        <v>0</v>
      </c>
      <c r="Q89" s="132">
        <f>IF(RES_hhdet_in_emi!Q89=0,0,RES_hhdet_in_emi!Q89*1000000/RES_hhdet_in_new!Q89)</f>
        <v>0</v>
      </c>
    </row>
    <row r="90" spans="1:17" ht="12" customHeight="1" x14ac:dyDescent="0.25">
      <c r="A90" s="166" t="s">
        <v>55</v>
      </c>
      <c r="B90" s="165"/>
      <c r="C90" s="165">
        <f>IF(RES_hhdet_in_emi!C90=0,0,RES_hhdet_in_emi!C90*1000000/RES_hhdet_in_new!C89)</f>
        <v>0</v>
      </c>
      <c r="D90" s="165">
        <f>IF(RES_hhdet_in_emi!D90=0,0,RES_hhdet_in_emi!D90*1000000/RES_hhdet_in_new!D89)</f>
        <v>0</v>
      </c>
      <c r="E90" s="165">
        <f>IF(RES_hhdet_in_emi!E90=0,0,RES_hhdet_in_emi!E90*1000000/RES_hhdet_in_new!E89)</f>
        <v>0</v>
      </c>
      <c r="F90" s="165">
        <f>IF(RES_hhdet_in_emi!F90=0,0,RES_hhdet_in_emi!F90*1000000/RES_hhdet_in_new!F89)</f>
        <v>0</v>
      </c>
      <c r="G90" s="165">
        <f>IF(RES_hhdet_in_emi!G90=0,0,RES_hhdet_in_emi!G90*1000000/RES_hhdet_in_new!G89)</f>
        <v>0</v>
      </c>
      <c r="H90" s="165">
        <f>IF(RES_hhdet_in_emi!H90=0,0,RES_hhdet_in_emi!H90*1000000/RES_hhdet_in_new!H89)</f>
        <v>0</v>
      </c>
      <c r="I90" s="165">
        <f>IF(RES_hhdet_in_emi!I90=0,0,RES_hhdet_in_emi!I90*1000000/RES_hhdet_in_new!I89)</f>
        <v>0</v>
      </c>
      <c r="J90" s="165">
        <f>IF(RES_hhdet_in_emi!J90=0,0,RES_hhdet_in_emi!J90*1000000/RES_hhdet_in_new!J89)</f>
        <v>0</v>
      </c>
      <c r="K90" s="165">
        <f>IF(RES_hhdet_in_emi!K90=0,0,RES_hhdet_in_emi!K90*1000000/RES_hhdet_in_new!K89)</f>
        <v>0</v>
      </c>
      <c r="L90" s="165">
        <f>IF(RES_hhdet_in_emi!L90=0,0,RES_hhdet_in_emi!L90*1000000/RES_hhdet_in_new!L89)</f>
        <v>0</v>
      </c>
      <c r="M90" s="165">
        <f>IF(RES_hhdet_in_emi!M90=0,0,RES_hhdet_in_emi!M90*1000000/RES_hhdet_in_new!M89)</f>
        <v>0</v>
      </c>
      <c r="N90" s="165">
        <f>IF(RES_hhdet_in_emi!N90=0,0,RES_hhdet_in_emi!N90*1000000/RES_hhdet_in_new!N89)</f>
        <v>0</v>
      </c>
      <c r="O90" s="165">
        <f>IF(RES_hhdet_in_emi!O90=0,0,RES_hhdet_in_emi!O90*1000000/RES_hhdet_in_new!O89)</f>
        <v>0</v>
      </c>
      <c r="P90" s="165">
        <f>IF(RES_hhdet_in_emi!P90=0,0,RES_hhdet_in_emi!P90*1000000/RES_hhdet_in_new!P89)</f>
        <v>0</v>
      </c>
      <c r="Q90" s="165">
        <f>IF(RES_hhdet_in_emi!Q90=0,0,RES_hhdet_in_emi!Q90*1000000/RES_hhdet_in_new!Q89)</f>
        <v>0</v>
      </c>
    </row>
    <row r="91" spans="1:17" ht="12" customHeight="1" x14ac:dyDescent="0.25">
      <c r="A91" s="147" t="s">
        <v>59</v>
      </c>
      <c r="B91" s="164"/>
      <c r="C91" s="164">
        <f>IF(RES_hhdet_in_emi!C91=0,0,RES_hhdet_in_emi!C91*1000000/RES_hhdet_in_new!C89)</f>
        <v>0</v>
      </c>
      <c r="D91" s="164">
        <f>IF(RES_hhdet_in_emi!D91=0,0,RES_hhdet_in_emi!D91*1000000/RES_hhdet_in_new!D89)</f>
        <v>0</v>
      </c>
      <c r="E91" s="164">
        <f>IF(RES_hhdet_in_emi!E91=0,0,RES_hhdet_in_emi!E91*1000000/RES_hhdet_in_new!E89)</f>
        <v>0</v>
      </c>
      <c r="F91" s="164">
        <f>IF(RES_hhdet_in_emi!F91=0,0,RES_hhdet_in_emi!F91*1000000/RES_hhdet_in_new!F89)</f>
        <v>0</v>
      </c>
      <c r="G91" s="164">
        <f>IF(RES_hhdet_in_emi!G91=0,0,RES_hhdet_in_emi!G91*1000000/RES_hhdet_in_new!G89)</f>
        <v>0</v>
      </c>
      <c r="H91" s="164">
        <f>IF(RES_hhdet_in_emi!H91=0,0,RES_hhdet_in_emi!H91*1000000/RES_hhdet_in_new!H89)</f>
        <v>0</v>
      </c>
      <c r="I91" s="164">
        <f>IF(RES_hhdet_in_emi!I91=0,0,RES_hhdet_in_emi!I91*1000000/RES_hhdet_in_new!I89)</f>
        <v>0</v>
      </c>
      <c r="J91" s="164">
        <f>IF(RES_hhdet_in_emi!J91=0,0,RES_hhdet_in_emi!J91*1000000/RES_hhdet_in_new!J89)</f>
        <v>0</v>
      </c>
      <c r="K91" s="164">
        <f>IF(RES_hhdet_in_emi!K91=0,0,RES_hhdet_in_emi!K91*1000000/RES_hhdet_in_new!K89)</f>
        <v>0</v>
      </c>
      <c r="L91" s="164">
        <f>IF(RES_hhdet_in_emi!L91=0,0,RES_hhdet_in_emi!L91*1000000/RES_hhdet_in_new!L89)</f>
        <v>0</v>
      </c>
      <c r="M91" s="164">
        <f>IF(RES_hhdet_in_emi!M91=0,0,RES_hhdet_in_emi!M91*1000000/RES_hhdet_in_new!M89)</f>
        <v>0</v>
      </c>
      <c r="N91" s="164">
        <f>IF(RES_hhdet_in_emi!N91=0,0,RES_hhdet_in_emi!N91*1000000/RES_hhdet_in_new!N89)</f>
        <v>0</v>
      </c>
      <c r="O91" s="164">
        <f>IF(RES_hhdet_in_emi!O91=0,0,RES_hhdet_in_emi!O91*1000000/RES_hhdet_in_new!O89)</f>
        <v>0</v>
      </c>
      <c r="P91" s="164">
        <f>IF(RES_hhdet_in_emi!P91=0,0,RES_hhdet_in_emi!P91*1000000/RES_hhdet_in_new!P89)</f>
        <v>0</v>
      </c>
      <c r="Q91" s="164">
        <f>IF(RES_hhdet_in_emi!Q91=0,0,RES_hhdet_in_emi!Q91*1000000/RES_hhdet_in_new!Q89)</f>
        <v>0</v>
      </c>
    </row>
    <row r="92" spans="1:17" ht="12" customHeight="1" x14ac:dyDescent="0.25">
      <c r="A92" s="163" t="s">
        <v>144</v>
      </c>
      <c r="B92" s="162"/>
      <c r="C92" s="162">
        <f>IF(RES_hhdet_in_emi!C92=0,0,RES_hhdet_in_emi!C92*1000000/RES_hhdet_in_new!C92)</f>
        <v>0</v>
      </c>
      <c r="D92" s="162">
        <f>IF(RES_hhdet_in_emi!D92=0,0,RES_hhdet_in_emi!D92*1000000/RES_hhdet_in_new!D92)</f>
        <v>0</v>
      </c>
      <c r="E92" s="162">
        <f>IF(RES_hhdet_in_emi!E92=0,0,RES_hhdet_in_emi!E92*1000000/RES_hhdet_in_new!E92)</f>
        <v>0</v>
      </c>
      <c r="F92" s="162">
        <f>IF(RES_hhdet_in_emi!F92=0,0,RES_hhdet_in_emi!F92*1000000/RES_hhdet_in_new!F92)</f>
        <v>0</v>
      </c>
      <c r="G92" s="162">
        <f>IF(RES_hhdet_in_emi!G92=0,0,RES_hhdet_in_emi!G92*1000000/RES_hhdet_in_new!G92)</f>
        <v>0</v>
      </c>
      <c r="H92" s="162">
        <f>IF(RES_hhdet_in_emi!H92=0,0,RES_hhdet_in_emi!H92*1000000/RES_hhdet_in_new!H92)</f>
        <v>0</v>
      </c>
      <c r="I92" s="162">
        <f>IF(RES_hhdet_in_emi!I92=0,0,RES_hhdet_in_emi!I92*1000000/RES_hhdet_in_new!I92)</f>
        <v>0</v>
      </c>
      <c r="J92" s="162">
        <f>IF(RES_hhdet_in_emi!J92=0,0,RES_hhdet_in_emi!J92*1000000/RES_hhdet_in_new!J92)</f>
        <v>0</v>
      </c>
      <c r="K92" s="162">
        <f>IF(RES_hhdet_in_emi!K92=0,0,RES_hhdet_in_emi!K92*1000000/RES_hhdet_in_new!K92)</f>
        <v>0</v>
      </c>
      <c r="L92" s="162">
        <f>IF(RES_hhdet_in_emi!L92=0,0,RES_hhdet_in_emi!L92*1000000/RES_hhdet_in_new!L92)</f>
        <v>0</v>
      </c>
      <c r="M92" s="162">
        <f>IF(RES_hhdet_in_emi!M92=0,0,RES_hhdet_in_emi!M92*1000000/RES_hhdet_in_new!M92)</f>
        <v>0</v>
      </c>
      <c r="N92" s="162">
        <f>IF(RES_hhdet_in_emi!N92=0,0,RES_hhdet_in_emi!N92*1000000/RES_hhdet_in_new!N92)</f>
        <v>0</v>
      </c>
      <c r="O92" s="162">
        <f>IF(RES_hhdet_in_emi!O92=0,0,RES_hhdet_in_emi!O92*1000000/RES_hhdet_in_new!O92)</f>
        <v>0</v>
      </c>
      <c r="P92" s="162">
        <f>IF(RES_hhdet_in_emi!P92=0,0,RES_hhdet_in_emi!P92*1000000/RES_hhdet_in_new!P92)</f>
        <v>0</v>
      </c>
      <c r="Q92" s="162">
        <f>IF(RES_hhdet_in_emi!Q92=0,0,RES_hhdet_in_emi!Q92*1000000/RES_hhdet_in_new!Q92)</f>
        <v>0</v>
      </c>
    </row>
    <row r="93" spans="1:17" ht="12" customHeight="1" x14ac:dyDescent="0.25">
      <c r="A93" s="161" t="s">
        <v>143</v>
      </c>
      <c r="B93" s="160"/>
      <c r="C93" s="160">
        <f>IF(RES_hhdet_in_emi!C93=0,0,RES_hhdet_in_emi!C93*1000000/RES_hhdet_in_new!C93)</f>
        <v>0</v>
      </c>
      <c r="D93" s="160">
        <f>IF(RES_hhdet_in_emi!D93=0,0,RES_hhdet_in_emi!D93*1000000/RES_hhdet_in_new!D93)</f>
        <v>0</v>
      </c>
      <c r="E93" s="160">
        <f>IF(RES_hhdet_in_emi!E93=0,0,RES_hhdet_in_emi!E93*1000000/RES_hhdet_in_new!E93)</f>
        <v>0</v>
      </c>
      <c r="F93" s="160">
        <f>IF(RES_hhdet_in_emi!F93=0,0,RES_hhdet_in_emi!F93*1000000/RES_hhdet_in_new!F93)</f>
        <v>0</v>
      </c>
      <c r="G93" s="160">
        <f>IF(RES_hhdet_in_emi!G93=0,0,RES_hhdet_in_emi!G93*1000000/RES_hhdet_in_new!G93)</f>
        <v>0</v>
      </c>
      <c r="H93" s="160">
        <f>IF(RES_hhdet_in_emi!H93=0,0,RES_hhdet_in_emi!H93*1000000/RES_hhdet_in_new!H93)</f>
        <v>0</v>
      </c>
      <c r="I93" s="160">
        <f>IF(RES_hhdet_in_emi!I93=0,0,RES_hhdet_in_emi!I93*1000000/RES_hhdet_in_new!I93)</f>
        <v>0</v>
      </c>
      <c r="J93" s="160">
        <f>IF(RES_hhdet_in_emi!J93=0,0,RES_hhdet_in_emi!J93*1000000/RES_hhdet_in_new!J93)</f>
        <v>0</v>
      </c>
      <c r="K93" s="160">
        <f>IF(RES_hhdet_in_emi!K93=0,0,RES_hhdet_in_emi!K93*1000000/RES_hhdet_in_new!K93)</f>
        <v>0</v>
      </c>
      <c r="L93" s="160">
        <f>IF(RES_hhdet_in_emi!L93=0,0,RES_hhdet_in_emi!L93*1000000/RES_hhdet_in_new!L93)</f>
        <v>0</v>
      </c>
      <c r="M93" s="160">
        <f>IF(RES_hhdet_in_emi!M93=0,0,RES_hhdet_in_emi!M93*1000000/RES_hhdet_in_new!M93)</f>
        <v>0</v>
      </c>
      <c r="N93" s="160">
        <f>IF(RES_hhdet_in_emi!N93=0,0,RES_hhdet_in_emi!N93*1000000/RES_hhdet_in_new!N93)</f>
        <v>0</v>
      </c>
      <c r="O93" s="160">
        <f>IF(RES_hhdet_in_emi!O93=0,0,RES_hhdet_in_emi!O93*1000000/RES_hhdet_in_new!O93)</f>
        <v>0</v>
      </c>
      <c r="P93" s="160">
        <f>IF(RES_hhdet_in_emi!P93=0,0,RES_hhdet_in_emi!P93*1000000/RES_hhdet_in_new!P93)</f>
        <v>0</v>
      </c>
      <c r="Q93" s="160">
        <f>IF(RES_hhdet_in_emi!Q93=0,0,RES_hhdet_in_emi!Q93*1000000/RES_hhdet_in_new!Q93)</f>
        <v>0</v>
      </c>
    </row>
    <row r="94" spans="1:17" ht="12" customHeight="1" x14ac:dyDescent="0.25">
      <c r="A94" s="148" t="s">
        <v>57</v>
      </c>
      <c r="B94" s="156"/>
      <c r="C94" s="156">
        <f>IF(RES_hhdet_in_emi!C94=0,0,RES_hhdet_in_emi!C94*1000000/RES_hhdet_in_new!C93)</f>
        <v>0</v>
      </c>
      <c r="D94" s="156">
        <f>IF(RES_hhdet_in_emi!D94=0,0,RES_hhdet_in_emi!D94*1000000/RES_hhdet_in_new!D93)</f>
        <v>0</v>
      </c>
      <c r="E94" s="156">
        <f>IF(RES_hhdet_in_emi!E94=0,0,RES_hhdet_in_emi!E94*1000000/RES_hhdet_in_new!E93)</f>
        <v>0</v>
      </c>
      <c r="F94" s="156">
        <f>IF(RES_hhdet_in_emi!F94=0,0,RES_hhdet_in_emi!F94*1000000/RES_hhdet_in_new!F93)</f>
        <v>0</v>
      </c>
      <c r="G94" s="156">
        <f>IF(RES_hhdet_in_emi!G94=0,0,RES_hhdet_in_emi!G94*1000000/RES_hhdet_in_new!G93)</f>
        <v>0</v>
      </c>
      <c r="H94" s="156">
        <f>IF(RES_hhdet_in_emi!H94=0,0,RES_hhdet_in_emi!H94*1000000/RES_hhdet_in_new!H93)</f>
        <v>0</v>
      </c>
      <c r="I94" s="156">
        <f>IF(RES_hhdet_in_emi!I94=0,0,RES_hhdet_in_emi!I94*1000000/RES_hhdet_in_new!I93)</f>
        <v>0</v>
      </c>
      <c r="J94" s="156">
        <f>IF(RES_hhdet_in_emi!J94=0,0,RES_hhdet_in_emi!J94*1000000/RES_hhdet_in_new!J93)</f>
        <v>0</v>
      </c>
      <c r="K94" s="156">
        <f>IF(RES_hhdet_in_emi!K94=0,0,RES_hhdet_in_emi!K94*1000000/RES_hhdet_in_new!K93)</f>
        <v>0</v>
      </c>
      <c r="L94" s="156">
        <f>IF(RES_hhdet_in_emi!L94=0,0,RES_hhdet_in_emi!L94*1000000/RES_hhdet_in_new!L93)</f>
        <v>0</v>
      </c>
      <c r="M94" s="156">
        <f>IF(RES_hhdet_in_emi!M94=0,0,RES_hhdet_in_emi!M94*1000000/RES_hhdet_in_new!M93)</f>
        <v>0</v>
      </c>
      <c r="N94" s="156">
        <f>IF(RES_hhdet_in_emi!N94=0,0,RES_hhdet_in_emi!N94*1000000/RES_hhdet_in_new!N93)</f>
        <v>0</v>
      </c>
      <c r="O94" s="156">
        <f>IF(RES_hhdet_in_emi!O94=0,0,RES_hhdet_in_emi!O94*1000000/RES_hhdet_in_new!O93)</f>
        <v>0</v>
      </c>
      <c r="P94" s="156">
        <f>IF(RES_hhdet_in_emi!P94=0,0,RES_hhdet_in_emi!P94*1000000/RES_hhdet_in_new!P93)</f>
        <v>0</v>
      </c>
      <c r="Q94" s="156">
        <f>IF(RES_hhdet_in_emi!Q94=0,0,RES_hhdet_in_emi!Q94*1000000/RES_hhdet_in_new!Q93)</f>
        <v>0</v>
      </c>
    </row>
    <row r="95" spans="1:17" ht="12" customHeight="1" x14ac:dyDescent="0.25">
      <c r="A95" s="148" t="s">
        <v>59</v>
      </c>
      <c r="B95" s="156"/>
      <c r="C95" s="156">
        <f>IF(RES_hhdet_in_emi!C95=0,0,RES_hhdet_in_emi!C95*1000000/RES_hhdet_in_new!C93)</f>
        <v>0</v>
      </c>
      <c r="D95" s="156">
        <f>IF(RES_hhdet_in_emi!D95=0,0,RES_hhdet_in_emi!D95*1000000/RES_hhdet_in_new!D93)</f>
        <v>0</v>
      </c>
      <c r="E95" s="156">
        <f>IF(RES_hhdet_in_emi!E95=0,0,RES_hhdet_in_emi!E95*1000000/RES_hhdet_in_new!E93)</f>
        <v>0</v>
      </c>
      <c r="F95" s="156">
        <f>IF(RES_hhdet_in_emi!F95=0,0,RES_hhdet_in_emi!F95*1000000/RES_hhdet_in_new!F93)</f>
        <v>0</v>
      </c>
      <c r="G95" s="156">
        <f>IF(RES_hhdet_in_emi!G95=0,0,RES_hhdet_in_emi!G95*1000000/RES_hhdet_in_new!G93)</f>
        <v>0</v>
      </c>
      <c r="H95" s="156">
        <f>IF(RES_hhdet_in_emi!H95=0,0,RES_hhdet_in_emi!H95*1000000/RES_hhdet_in_new!H93)</f>
        <v>0</v>
      </c>
      <c r="I95" s="156">
        <f>IF(RES_hhdet_in_emi!I95=0,0,RES_hhdet_in_emi!I95*1000000/RES_hhdet_in_new!I93)</f>
        <v>0</v>
      </c>
      <c r="J95" s="156">
        <f>IF(RES_hhdet_in_emi!J95=0,0,RES_hhdet_in_emi!J95*1000000/RES_hhdet_in_new!J93)</f>
        <v>0</v>
      </c>
      <c r="K95" s="156">
        <f>IF(RES_hhdet_in_emi!K95=0,0,RES_hhdet_in_emi!K95*1000000/RES_hhdet_in_new!K93)</f>
        <v>0</v>
      </c>
      <c r="L95" s="156">
        <f>IF(RES_hhdet_in_emi!L95=0,0,RES_hhdet_in_emi!L95*1000000/RES_hhdet_in_new!L93)</f>
        <v>0</v>
      </c>
      <c r="M95" s="156">
        <f>IF(RES_hhdet_in_emi!M95=0,0,RES_hhdet_in_emi!M95*1000000/RES_hhdet_in_new!M93)</f>
        <v>0</v>
      </c>
      <c r="N95" s="156">
        <f>IF(RES_hhdet_in_emi!N95=0,0,RES_hhdet_in_emi!N95*1000000/RES_hhdet_in_new!N93)</f>
        <v>0</v>
      </c>
      <c r="O95" s="156">
        <f>IF(RES_hhdet_in_emi!O95=0,0,RES_hhdet_in_emi!O95*1000000/RES_hhdet_in_new!O93)</f>
        <v>0</v>
      </c>
      <c r="P95" s="156">
        <f>IF(RES_hhdet_in_emi!P95=0,0,RES_hhdet_in_emi!P95*1000000/RES_hhdet_in_new!P93)</f>
        <v>0</v>
      </c>
      <c r="Q95" s="156">
        <f>IF(RES_hhdet_in_emi!Q95=0,0,RES_hhdet_in_emi!Q95*1000000/RES_hhdet_in_new!Q93)</f>
        <v>0</v>
      </c>
    </row>
    <row r="96" spans="1:17" ht="12" customHeight="1" x14ac:dyDescent="0.25">
      <c r="A96" s="163" t="s">
        <v>142</v>
      </c>
      <c r="B96" s="162"/>
      <c r="C96" s="162">
        <f>IF(RES_hhdet_in_emi!C96=0,0,RES_hhdet_in_emi!C96*1000000/RES_hhdet_in_new!C96)</f>
        <v>0</v>
      </c>
      <c r="D96" s="162">
        <f>IF(RES_hhdet_in_emi!D96=0,0,RES_hhdet_in_emi!D96*1000000/RES_hhdet_in_new!D96)</f>
        <v>0</v>
      </c>
      <c r="E96" s="162">
        <f>IF(RES_hhdet_in_emi!E96=0,0,RES_hhdet_in_emi!E96*1000000/RES_hhdet_in_new!E96)</f>
        <v>0</v>
      </c>
      <c r="F96" s="162">
        <f>IF(RES_hhdet_in_emi!F96=0,0,RES_hhdet_in_emi!F96*1000000/RES_hhdet_in_new!F96)</f>
        <v>0</v>
      </c>
      <c r="G96" s="162">
        <f>IF(RES_hhdet_in_emi!G96=0,0,RES_hhdet_in_emi!G96*1000000/RES_hhdet_in_new!G96)</f>
        <v>0</v>
      </c>
      <c r="H96" s="162">
        <f>IF(RES_hhdet_in_emi!H96=0,0,RES_hhdet_in_emi!H96*1000000/RES_hhdet_in_new!H96)</f>
        <v>0</v>
      </c>
      <c r="I96" s="162">
        <f>IF(RES_hhdet_in_emi!I96=0,0,RES_hhdet_in_emi!I96*1000000/RES_hhdet_in_new!I96)</f>
        <v>0</v>
      </c>
      <c r="J96" s="162">
        <f>IF(RES_hhdet_in_emi!J96=0,0,RES_hhdet_in_emi!J96*1000000/RES_hhdet_in_new!J96)</f>
        <v>0</v>
      </c>
      <c r="K96" s="162">
        <f>IF(RES_hhdet_in_emi!K96=0,0,RES_hhdet_in_emi!K96*1000000/RES_hhdet_in_new!K96)</f>
        <v>0</v>
      </c>
      <c r="L96" s="162">
        <f>IF(RES_hhdet_in_emi!L96=0,0,RES_hhdet_in_emi!L96*1000000/RES_hhdet_in_new!L96)</f>
        <v>0</v>
      </c>
      <c r="M96" s="162">
        <f>IF(RES_hhdet_in_emi!M96=0,0,RES_hhdet_in_emi!M96*1000000/RES_hhdet_in_new!M96)</f>
        <v>0</v>
      </c>
      <c r="N96" s="162">
        <f>IF(RES_hhdet_in_emi!N96=0,0,RES_hhdet_in_emi!N96*1000000/RES_hhdet_in_new!N96)</f>
        <v>0</v>
      </c>
      <c r="O96" s="162">
        <f>IF(RES_hhdet_in_emi!O96=0,0,RES_hhdet_in_emi!O96*1000000/RES_hhdet_in_new!O96)</f>
        <v>0</v>
      </c>
      <c r="P96" s="162">
        <f>IF(RES_hhdet_in_emi!P96=0,0,RES_hhdet_in_emi!P96*1000000/RES_hhdet_in_new!P96)</f>
        <v>0</v>
      </c>
      <c r="Q96" s="162">
        <f>IF(RES_hhdet_in_emi!Q96=0,0,RES_hhdet_in_emi!Q96*1000000/RES_hhdet_in_new!Q96)</f>
        <v>0</v>
      </c>
    </row>
    <row r="97" spans="1:17" ht="12" customHeight="1" x14ac:dyDescent="0.25">
      <c r="A97" s="161" t="s">
        <v>141</v>
      </c>
      <c r="B97" s="160"/>
      <c r="C97" s="160">
        <f>IF(RES_hhdet_in_emi!C97=0,0,RES_hhdet_in_emi!C97*1000000/RES_hhdet_in_new!C97)</f>
        <v>0</v>
      </c>
      <c r="D97" s="160">
        <f>IF(RES_hhdet_in_emi!D97=0,0,RES_hhdet_in_emi!D97*1000000/RES_hhdet_in_new!D97)</f>
        <v>0</v>
      </c>
      <c r="E97" s="160">
        <f>IF(RES_hhdet_in_emi!E97=0,0,RES_hhdet_in_emi!E97*1000000/RES_hhdet_in_new!E97)</f>
        <v>0</v>
      </c>
      <c r="F97" s="160">
        <f>IF(RES_hhdet_in_emi!F97=0,0,RES_hhdet_in_emi!F97*1000000/RES_hhdet_in_new!F97)</f>
        <v>0</v>
      </c>
      <c r="G97" s="160">
        <f>IF(RES_hhdet_in_emi!G97=0,0,RES_hhdet_in_emi!G97*1000000/RES_hhdet_in_new!G97)</f>
        <v>0</v>
      </c>
      <c r="H97" s="160">
        <f>IF(RES_hhdet_in_emi!H97=0,0,RES_hhdet_in_emi!H97*1000000/RES_hhdet_in_new!H97)</f>
        <v>0</v>
      </c>
      <c r="I97" s="160">
        <f>IF(RES_hhdet_in_emi!I97=0,0,RES_hhdet_in_emi!I97*1000000/RES_hhdet_in_new!I97)</f>
        <v>0</v>
      </c>
      <c r="J97" s="160">
        <f>IF(RES_hhdet_in_emi!J97=0,0,RES_hhdet_in_emi!J97*1000000/RES_hhdet_in_new!J97)</f>
        <v>0</v>
      </c>
      <c r="K97" s="160">
        <f>IF(RES_hhdet_in_emi!K97=0,0,RES_hhdet_in_emi!K97*1000000/RES_hhdet_in_new!K97)</f>
        <v>0</v>
      </c>
      <c r="L97" s="160">
        <f>IF(RES_hhdet_in_emi!L97=0,0,RES_hhdet_in_emi!L97*1000000/RES_hhdet_in_new!L97)</f>
        <v>0</v>
      </c>
      <c r="M97" s="160">
        <f>IF(RES_hhdet_in_emi!M97=0,0,RES_hhdet_in_emi!M97*1000000/RES_hhdet_in_new!M97)</f>
        <v>0</v>
      </c>
      <c r="N97" s="160">
        <f>IF(RES_hhdet_in_emi!N97=0,0,RES_hhdet_in_emi!N97*1000000/RES_hhdet_in_new!N97)</f>
        <v>0</v>
      </c>
      <c r="O97" s="160">
        <f>IF(RES_hhdet_in_emi!O97=0,0,RES_hhdet_in_emi!O97*1000000/RES_hhdet_in_new!O97)</f>
        <v>0</v>
      </c>
      <c r="P97" s="160">
        <f>IF(RES_hhdet_in_emi!P97=0,0,RES_hhdet_in_emi!P97*1000000/RES_hhdet_in_new!P97)</f>
        <v>0</v>
      </c>
      <c r="Q97" s="160">
        <f>IF(RES_hhdet_in_emi!Q97=0,0,RES_hhdet_in_emi!Q97*1000000/RES_hhdet_in_new!Q97)</f>
        <v>0</v>
      </c>
    </row>
    <row r="98" spans="1:17" ht="12" customHeight="1" x14ac:dyDescent="0.25">
      <c r="A98" s="148" t="s">
        <v>60</v>
      </c>
      <c r="B98" s="156"/>
      <c r="C98" s="156">
        <f>IF(RES_hhdet_in_emi!C98=0,0,RES_hhdet_in_emi!C98*1000000/RES_hhdet_in_new!C97)</f>
        <v>0</v>
      </c>
      <c r="D98" s="156">
        <f>IF(RES_hhdet_in_emi!D98=0,0,RES_hhdet_in_emi!D98*1000000/RES_hhdet_in_new!D97)</f>
        <v>0</v>
      </c>
      <c r="E98" s="156">
        <f>IF(RES_hhdet_in_emi!E98=0,0,RES_hhdet_in_emi!E98*1000000/RES_hhdet_in_new!E97)</f>
        <v>0</v>
      </c>
      <c r="F98" s="156">
        <f>IF(RES_hhdet_in_emi!F98=0,0,RES_hhdet_in_emi!F98*1000000/RES_hhdet_in_new!F97)</f>
        <v>0</v>
      </c>
      <c r="G98" s="156">
        <f>IF(RES_hhdet_in_emi!G98=0,0,RES_hhdet_in_emi!G98*1000000/RES_hhdet_in_new!G97)</f>
        <v>0</v>
      </c>
      <c r="H98" s="156">
        <f>IF(RES_hhdet_in_emi!H98=0,0,RES_hhdet_in_emi!H98*1000000/RES_hhdet_in_new!H97)</f>
        <v>0</v>
      </c>
      <c r="I98" s="156">
        <f>IF(RES_hhdet_in_emi!I98=0,0,RES_hhdet_in_emi!I98*1000000/RES_hhdet_in_new!I97)</f>
        <v>0</v>
      </c>
      <c r="J98" s="156">
        <f>IF(RES_hhdet_in_emi!J98=0,0,RES_hhdet_in_emi!J98*1000000/RES_hhdet_in_new!J97)</f>
        <v>0</v>
      </c>
      <c r="K98" s="156">
        <f>IF(RES_hhdet_in_emi!K98=0,0,RES_hhdet_in_emi!K98*1000000/RES_hhdet_in_new!K97)</f>
        <v>0</v>
      </c>
      <c r="L98" s="156">
        <f>IF(RES_hhdet_in_emi!L98=0,0,RES_hhdet_in_emi!L98*1000000/RES_hhdet_in_new!L97)</f>
        <v>0</v>
      </c>
      <c r="M98" s="156">
        <f>IF(RES_hhdet_in_emi!M98=0,0,RES_hhdet_in_emi!M98*1000000/RES_hhdet_in_new!M97)</f>
        <v>0</v>
      </c>
      <c r="N98" s="156">
        <f>IF(RES_hhdet_in_emi!N98=0,0,RES_hhdet_in_emi!N98*1000000/RES_hhdet_in_new!N97)</f>
        <v>0</v>
      </c>
      <c r="O98" s="156">
        <f>IF(RES_hhdet_in_emi!O98=0,0,RES_hhdet_in_emi!O98*1000000/RES_hhdet_in_new!O97)</f>
        <v>0</v>
      </c>
      <c r="P98" s="156">
        <f>IF(RES_hhdet_in_emi!P98=0,0,RES_hhdet_in_emi!P98*1000000/RES_hhdet_in_new!P97)</f>
        <v>0</v>
      </c>
      <c r="Q98" s="156">
        <f>IF(RES_hhdet_in_emi!Q98=0,0,RES_hhdet_in_emi!Q98*1000000/RES_hhdet_in_new!Q97)</f>
        <v>0</v>
      </c>
    </row>
    <row r="99" spans="1:17" ht="12" customHeight="1" x14ac:dyDescent="0.25">
      <c r="A99" s="148" t="s">
        <v>59</v>
      </c>
      <c r="B99" s="156"/>
      <c r="C99" s="156">
        <f>IF(RES_hhdet_in_emi!C99=0,0,RES_hhdet_in_emi!C99*1000000/RES_hhdet_in_new!C97)</f>
        <v>0</v>
      </c>
      <c r="D99" s="156">
        <f>IF(RES_hhdet_in_emi!D99=0,0,RES_hhdet_in_emi!D99*1000000/RES_hhdet_in_new!D97)</f>
        <v>0</v>
      </c>
      <c r="E99" s="156">
        <f>IF(RES_hhdet_in_emi!E99=0,0,RES_hhdet_in_emi!E99*1000000/RES_hhdet_in_new!E97)</f>
        <v>0</v>
      </c>
      <c r="F99" s="156">
        <f>IF(RES_hhdet_in_emi!F99=0,0,RES_hhdet_in_emi!F99*1000000/RES_hhdet_in_new!F97)</f>
        <v>0</v>
      </c>
      <c r="G99" s="156">
        <f>IF(RES_hhdet_in_emi!G99=0,0,RES_hhdet_in_emi!G99*1000000/RES_hhdet_in_new!G97)</f>
        <v>0</v>
      </c>
      <c r="H99" s="156">
        <f>IF(RES_hhdet_in_emi!H99=0,0,RES_hhdet_in_emi!H99*1000000/RES_hhdet_in_new!H97)</f>
        <v>0</v>
      </c>
      <c r="I99" s="156">
        <f>IF(RES_hhdet_in_emi!I99=0,0,RES_hhdet_in_emi!I99*1000000/RES_hhdet_in_new!I97)</f>
        <v>0</v>
      </c>
      <c r="J99" s="156">
        <f>IF(RES_hhdet_in_emi!J99=0,0,RES_hhdet_in_emi!J99*1000000/RES_hhdet_in_new!J97)</f>
        <v>0</v>
      </c>
      <c r="K99" s="156">
        <f>IF(RES_hhdet_in_emi!K99=0,0,RES_hhdet_in_emi!K99*1000000/RES_hhdet_in_new!K97)</f>
        <v>0</v>
      </c>
      <c r="L99" s="156">
        <f>IF(RES_hhdet_in_emi!L99=0,0,RES_hhdet_in_emi!L99*1000000/RES_hhdet_in_new!L97)</f>
        <v>0</v>
      </c>
      <c r="M99" s="156">
        <f>IF(RES_hhdet_in_emi!M99=0,0,RES_hhdet_in_emi!M99*1000000/RES_hhdet_in_new!M97)</f>
        <v>0</v>
      </c>
      <c r="N99" s="156">
        <f>IF(RES_hhdet_in_emi!N99=0,0,RES_hhdet_in_emi!N99*1000000/RES_hhdet_in_new!N97)</f>
        <v>0</v>
      </c>
      <c r="O99" s="156">
        <f>IF(RES_hhdet_in_emi!O99=0,0,RES_hhdet_in_emi!O99*1000000/RES_hhdet_in_new!O97)</f>
        <v>0</v>
      </c>
      <c r="P99" s="156">
        <f>IF(RES_hhdet_in_emi!P99=0,0,RES_hhdet_in_emi!P99*1000000/RES_hhdet_in_new!P97)</f>
        <v>0</v>
      </c>
      <c r="Q99" s="156">
        <f>IF(RES_hhdet_in_emi!Q99=0,0,RES_hhdet_in_emi!Q99*1000000/RES_hhdet_in_new!Q97)</f>
        <v>0</v>
      </c>
    </row>
    <row r="100" spans="1:17" ht="12" customHeight="1" x14ac:dyDescent="0.25">
      <c r="A100" s="158" t="s">
        <v>62</v>
      </c>
      <c r="B100" s="157"/>
      <c r="C100" s="157">
        <f>IF(SUM(RES_hhdet_in_emi!C101:C103)=0,0,SUM(RES_hhdet_in_emi!C101:C103)*1000000/SUM(RES_hhdet_in_new!C101:C103))</f>
        <v>0</v>
      </c>
      <c r="D100" s="157">
        <f>IF(SUM(RES_hhdet_in_emi!D101:D103)=0,0,SUM(RES_hhdet_in_emi!D101:D103)*1000000/SUM(RES_hhdet_in_new!D101:D103))</f>
        <v>0</v>
      </c>
      <c r="E100" s="157">
        <f>IF(SUM(RES_hhdet_in_emi!E101:E103)=0,0,SUM(RES_hhdet_in_emi!E101:E103)*1000000/SUM(RES_hhdet_in_new!E101:E103))</f>
        <v>0</v>
      </c>
      <c r="F100" s="157">
        <f>IF(SUM(RES_hhdet_in_emi!F101:F103)=0,0,SUM(RES_hhdet_in_emi!F101:F103)*1000000/SUM(RES_hhdet_in_new!F101:F103))</f>
        <v>0</v>
      </c>
      <c r="G100" s="157">
        <f>IF(SUM(RES_hhdet_in_emi!G101:G103)=0,0,SUM(RES_hhdet_in_emi!G101:G103)*1000000/SUM(RES_hhdet_in_new!G101:G103))</f>
        <v>0</v>
      </c>
      <c r="H100" s="157">
        <f>IF(SUM(RES_hhdet_in_emi!H101:H103)=0,0,SUM(RES_hhdet_in_emi!H101:H103)*1000000/SUM(RES_hhdet_in_new!H101:H103))</f>
        <v>0</v>
      </c>
      <c r="I100" s="157">
        <f>IF(SUM(RES_hhdet_in_emi!I101:I103)=0,0,SUM(RES_hhdet_in_emi!I101:I103)*1000000/SUM(RES_hhdet_in_new!I101:I103))</f>
        <v>0</v>
      </c>
      <c r="J100" s="157">
        <f>IF(SUM(RES_hhdet_in_emi!J101:J103)=0,0,SUM(RES_hhdet_in_emi!J101:J103)*1000000/SUM(RES_hhdet_in_new!J101:J103))</f>
        <v>0</v>
      </c>
      <c r="K100" s="157">
        <f>IF(SUM(RES_hhdet_in_emi!K101:K103)=0,0,SUM(RES_hhdet_in_emi!K101:K103)*1000000/SUM(RES_hhdet_in_new!K101:K103))</f>
        <v>0</v>
      </c>
      <c r="L100" s="157">
        <f>IF(SUM(RES_hhdet_in_emi!L101:L103)=0,0,SUM(RES_hhdet_in_emi!L101:L103)*1000000/SUM(RES_hhdet_in_new!L101:L103))</f>
        <v>0</v>
      </c>
      <c r="M100" s="157">
        <f>IF(SUM(RES_hhdet_in_emi!M101:M103)=0,0,SUM(RES_hhdet_in_emi!M101:M103)*1000000/SUM(RES_hhdet_in_new!M101:M103))</f>
        <v>0</v>
      </c>
      <c r="N100" s="157">
        <f>IF(SUM(RES_hhdet_in_emi!N101:N103)=0,0,SUM(RES_hhdet_in_emi!N101:N103)*1000000/SUM(RES_hhdet_in_new!N101:N103))</f>
        <v>0</v>
      </c>
      <c r="O100" s="157">
        <f>IF(SUM(RES_hhdet_in_emi!O101:O103)=0,0,SUM(RES_hhdet_in_emi!O101:O103)*1000000/SUM(RES_hhdet_in_new!O101:O103))</f>
        <v>0</v>
      </c>
      <c r="P100" s="157">
        <f>IF(SUM(RES_hhdet_in_emi!P101:P103)=0,0,SUM(RES_hhdet_in_emi!P101:P103)*1000000/SUM(RES_hhdet_in_new!P101:P103))</f>
        <v>0</v>
      </c>
      <c r="Q100" s="157">
        <f>IF(SUM(RES_hhdet_in_emi!Q101:Q103)=0,0,SUM(RES_hhdet_in_emi!Q101:Q103)*1000000/SUM(RES_hhdet_in_new!Q101:Q103))</f>
        <v>0</v>
      </c>
    </row>
    <row r="101" spans="1:17" ht="12" customHeight="1" x14ac:dyDescent="0.25">
      <c r="A101" s="23" t="s">
        <v>55</v>
      </c>
      <c r="B101" s="156"/>
      <c r="C101" s="156">
        <f>IF(RES_hhdet_in_emi!C101=0,0,RES_hhdet_in_emi!C101*1000000/RES_hhdet_in_new!C101)</f>
        <v>0</v>
      </c>
      <c r="D101" s="156">
        <f>IF(RES_hhdet_in_emi!D101=0,0,RES_hhdet_in_emi!D101*1000000/RES_hhdet_in_new!D101)</f>
        <v>0</v>
      </c>
      <c r="E101" s="156">
        <f>IF(RES_hhdet_in_emi!E101=0,0,RES_hhdet_in_emi!E101*1000000/RES_hhdet_in_new!E101)</f>
        <v>0</v>
      </c>
      <c r="F101" s="156">
        <f>IF(RES_hhdet_in_emi!F101=0,0,RES_hhdet_in_emi!F101*1000000/RES_hhdet_in_new!F101)</f>
        <v>0</v>
      </c>
      <c r="G101" s="156">
        <f>IF(RES_hhdet_in_emi!G101=0,0,RES_hhdet_in_emi!G101*1000000/RES_hhdet_in_new!G101)</f>
        <v>0</v>
      </c>
      <c r="H101" s="156">
        <f>IF(RES_hhdet_in_emi!H101=0,0,RES_hhdet_in_emi!H101*1000000/RES_hhdet_in_new!H101)</f>
        <v>0</v>
      </c>
      <c r="I101" s="156">
        <f>IF(RES_hhdet_in_emi!I101=0,0,RES_hhdet_in_emi!I101*1000000/RES_hhdet_in_new!I101)</f>
        <v>0</v>
      </c>
      <c r="J101" s="156">
        <f>IF(RES_hhdet_in_emi!J101=0,0,RES_hhdet_in_emi!J101*1000000/RES_hhdet_in_new!J101)</f>
        <v>0</v>
      </c>
      <c r="K101" s="156">
        <f>IF(RES_hhdet_in_emi!K101=0,0,RES_hhdet_in_emi!K101*1000000/RES_hhdet_in_new!K101)</f>
        <v>0</v>
      </c>
      <c r="L101" s="156">
        <f>IF(RES_hhdet_in_emi!L101=0,0,RES_hhdet_in_emi!L101*1000000/RES_hhdet_in_new!L101)</f>
        <v>0</v>
      </c>
      <c r="M101" s="156">
        <f>IF(RES_hhdet_in_emi!M101=0,0,RES_hhdet_in_emi!M101*1000000/RES_hhdet_in_new!M101)</f>
        <v>0</v>
      </c>
      <c r="N101" s="156">
        <f>IF(RES_hhdet_in_emi!N101=0,0,RES_hhdet_in_emi!N101*1000000/RES_hhdet_in_new!N101)</f>
        <v>0</v>
      </c>
      <c r="O101" s="156">
        <f>IF(RES_hhdet_in_emi!O101=0,0,RES_hhdet_in_emi!O101*1000000/RES_hhdet_in_new!O101)</f>
        <v>0</v>
      </c>
      <c r="P101" s="156">
        <f>IF(RES_hhdet_in_emi!P101=0,0,RES_hhdet_in_emi!P101*1000000/RES_hhdet_in_new!P101)</f>
        <v>0</v>
      </c>
      <c r="Q101" s="156">
        <f>IF(RES_hhdet_in_emi!Q101=0,0,RES_hhdet_in_emi!Q101*1000000/RES_hhdet_in_new!Q101)</f>
        <v>0</v>
      </c>
    </row>
    <row r="102" spans="1:17" ht="12" customHeight="1" x14ac:dyDescent="0.25">
      <c r="A102" s="23" t="s">
        <v>57</v>
      </c>
      <c r="B102" s="156"/>
      <c r="C102" s="156">
        <f>IF(RES_hhdet_in_emi!C102=0,0,RES_hhdet_in_emi!C102*1000000/RES_hhdet_in_new!C102)</f>
        <v>0</v>
      </c>
      <c r="D102" s="156">
        <f>IF(RES_hhdet_in_emi!D102=0,0,RES_hhdet_in_emi!D102*1000000/RES_hhdet_in_new!D102)</f>
        <v>0</v>
      </c>
      <c r="E102" s="156">
        <f>IF(RES_hhdet_in_emi!E102=0,0,RES_hhdet_in_emi!E102*1000000/RES_hhdet_in_new!E102)</f>
        <v>0</v>
      </c>
      <c r="F102" s="156">
        <f>IF(RES_hhdet_in_emi!F102=0,0,RES_hhdet_in_emi!F102*1000000/RES_hhdet_in_new!F102)</f>
        <v>0</v>
      </c>
      <c r="G102" s="156">
        <f>IF(RES_hhdet_in_emi!G102=0,0,RES_hhdet_in_emi!G102*1000000/RES_hhdet_in_new!G102)</f>
        <v>0</v>
      </c>
      <c r="H102" s="156">
        <f>IF(RES_hhdet_in_emi!H102=0,0,RES_hhdet_in_emi!H102*1000000/RES_hhdet_in_new!H102)</f>
        <v>0</v>
      </c>
      <c r="I102" s="156">
        <f>IF(RES_hhdet_in_emi!I102=0,0,RES_hhdet_in_emi!I102*1000000/RES_hhdet_in_new!I102)</f>
        <v>0</v>
      </c>
      <c r="J102" s="156">
        <f>IF(RES_hhdet_in_emi!J102=0,0,RES_hhdet_in_emi!J102*1000000/RES_hhdet_in_new!J102)</f>
        <v>0</v>
      </c>
      <c r="K102" s="156">
        <f>IF(RES_hhdet_in_emi!K102=0,0,RES_hhdet_in_emi!K102*1000000/RES_hhdet_in_new!K102)</f>
        <v>0</v>
      </c>
      <c r="L102" s="156">
        <f>IF(RES_hhdet_in_emi!L102=0,0,RES_hhdet_in_emi!L102*1000000/RES_hhdet_in_new!L102)</f>
        <v>0</v>
      </c>
      <c r="M102" s="156">
        <f>IF(RES_hhdet_in_emi!M102=0,0,RES_hhdet_in_emi!M102*1000000/RES_hhdet_in_new!M102)</f>
        <v>0</v>
      </c>
      <c r="N102" s="156">
        <f>IF(RES_hhdet_in_emi!N102=0,0,RES_hhdet_in_emi!N102*1000000/RES_hhdet_in_new!N102)</f>
        <v>0</v>
      </c>
      <c r="O102" s="156">
        <f>IF(RES_hhdet_in_emi!O102=0,0,RES_hhdet_in_emi!O102*1000000/RES_hhdet_in_new!O102)</f>
        <v>0</v>
      </c>
      <c r="P102" s="156">
        <f>IF(RES_hhdet_in_emi!P102=0,0,RES_hhdet_in_emi!P102*1000000/RES_hhdet_in_new!P102)</f>
        <v>0</v>
      </c>
      <c r="Q102" s="156">
        <f>IF(RES_hhdet_in_emi!Q102=0,0,RES_hhdet_in_emi!Q102*1000000/RES_hhdet_in_new!Q102)</f>
        <v>0</v>
      </c>
    </row>
    <row r="103" spans="1:17" ht="12" customHeight="1" x14ac:dyDescent="0.25">
      <c r="A103" s="29" t="s">
        <v>140</v>
      </c>
      <c r="B103" s="57"/>
      <c r="C103" s="57">
        <f>IF(RES_hhdet_in_emi!C103=0,0,RES_hhdet_in_emi!C103*1000000/RES_hhdet_in_new!C103)</f>
        <v>0</v>
      </c>
      <c r="D103" s="57">
        <f>IF(RES_hhdet_in_emi!D103=0,0,RES_hhdet_in_emi!D103*1000000/RES_hhdet_in_new!D103)</f>
        <v>0</v>
      </c>
      <c r="E103" s="57">
        <f>IF(RES_hhdet_in_emi!E103=0,0,RES_hhdet_in_emi!E103*1000000/RES_hhdet_in_new!E103)</f>
        <v>0</v>
      </c>
      <c r="F103" s="57">
        <f>IF(RES_hhdet_in_emi!F103=0,0,RES_hhdet_in_emi!F103*1000000/RES_hhdet_in_new!F103)</f>
        <v>0</v>
      </c>
      <c r="G103" s="57">
        <f>IF(RES_hhdet_in_emi!G103=0,0,RES_hhdet_in_emi!G103*1000000/RES_hhdet_in_new!G103)</f>
        <v>0</v>
      </c>
      <c r="H103" s="57">
        <f>IF(RES_hhdet_in_emi!H103=0,0,RES_hhdet_in_emi!H103*1000000/RES_hhdet_in_new!H103)</f>
        <v>0</v>
      </c>
      <c r="I103" s="57">
        <f>IF(RES_hhdet_in_emi!I103=0,0,RES_hhdet_in_emi!I103*1000000/RES_hhdet_in_new!I103)</f>
        <v>0</v>
      </c>
      <c r="J103" s="57">
        <f>IF(RES_hhdet_in_emi!J103=0,0,RES_hhdet_in_emi!J103*1000000/RES_hhdet_in_new!J103)</f>
        <v>0</v>
      </c>
      <c r="K103" s="57">
        <f>IF(RES_hhdet_in_emi!K103=0,0,RES_hhdet_in_emi!K103*1000000/RES_hhdet_in_new!K103)</f>
        <v>0</v>
      </c>
      <c r="L103" s="57">
        <f>IF(RES_hhdet_in_emi!L103=0,0,RES_hhdet_in_emi!L103*1000000/RES_hhdet_in_new!L103)</f>
        <v>0</v>
      </c>
      <c r="M103" s="57">
        <f>IF(RES_hhdet_in_emi!M103=0,0,RES_hhdet_in_emi!M103*1000000/RES_hhdet_in_new!M103)</f>
        <v>0</v>
      </c>
      <c r="N103" s="57">
        <f>IF(RES_hhdet_in_emi!N103=0,0,RES_hhdet_in_emi!N103*1000000/RES_hhdet_in_new!N103)</f>
        <v>0</v>
      </c>
      <c r="O103" s="57">
        <f>IF(RES_hhdet_in_emi!O103=0,0,RES_hhdet_in_emi!O103*1000000/RES_hhdet_in_new!O103)</f>
        <v>0</v>
      </c>
      <c r="P103" s="57">
        <f>IF(RES_hhdet_in_emi!P103=0,0,RES_hhdet_in_emi!P103*1000000/RES_hhdet_in_new!P103)</f>
        <v>0</v>
      </c>
      <c r="Q103" s="57">
        <f>IF(RES_hhdet_in_emi!Q103=0,0,RES_hhdet_in_emi!Q103*1000000/RES_hhdet_in_new!Q103)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85">SUM(C106,C109,C111,C120)</f>
        <v>0</v>
      </c>
      <c r="D105" s="168">
        <f t="shared" ref="D105" si="86">SUM(D106,D109,D111,D120)</f>
        <v>0</v>
      </c>
      <c r="E105" s="168">
        <f t="shared" ref="E105" si="87">SUM(E106,E109,E111,E120)</f>
        <v>0</v>
      </c>
      <c r="F105" s="168">
        <f t="shared" ref="F105" si="88">SUM(F106,F109,F111,F120)</f>
        <v>0</v>
      </c>
      <c r="G105" s="168">
        <f t="shared" ref="G105" si="89">SUM(G106,G109,G111,G120)</f>
        <v>0</v>
      </c>
      <c r="H105" s="168">
        <f t="shared" ref="H105" si="90">SUM(H106,H109,H111,H120)</f>
        <v>0</v>
      </c>
      <c r="I105" s="168">
        <f t="shared" ref="I105" si="91">SUM(I106,I109,I111,I120)</f>
        <v>0</v>
      </c>
      <c r="J105" s="168">
        <f t="shared" ref="J105" si="92">SUM(J106,J109,J111,J120)</f>
        <v>0</v>
      </c>
      <c r="K105" s="168">
        <f t="shared" ref="K105" si="93">SUM(K106,K109,K111,K120)</f>
        <v>0</v>
      </c>
      <c r="L105" s="168">
        <f t="shared" ref="L105" si="94">SUM(L106,L109,L111,L120)</f>
        <v>0</v>
      </c>
      <c r="M105" s="168">
        <f t="shared" ref="M105" si="95">SUM(M106,M109,M111,M120)</f>
        <v>0</v>
      </c>
      <c r="N105" s="168">
        <f t="shared" ref="N105" si="96">SUM(N106,N109,N111,N120)</f>
        <v>0</v>
      </c>
      <c r="O105" s="168">
        <f t="shared" ref="O105" si="97">SUM(O106,O109,O111,O120)</f>
        <v>0</v>
      </c>
      <c r="P105" s="168">
        <f t="shared" ref="P105" si="98">SUM(P106,P109,P111,P120)</f>
        <v>0</v>
      </c>
      <c r="Q105" s="168">
        <f t="shared" ref="Q105" si="99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100">SUM(C107:C108)</f>
        <v>0</v>
      </c>
      <c r="D106" s="157">
        <f t="shared" si="100"/>
        <v>0</v>
      </c>
      <c r="E106" s="157">
        <f t="shared" si="100"/>
        <v>0</v>
      </c>
      <c r="F106" s="157">
        <f t="shared" si="100"/>
        <v>0</v>
      </c>
      <c r="G106" s="157">
        <f t="shared" si="100"/>
        <v>0</v>
      </c>
      <c r="H106" s="157">
        <f t="shared" si="100"/>
        <v>0</v>
      </c>
      <c r="I106" s="157">
        <f t="shared" si="100"/>
        <v>0</v>
      </c>
      <c r="J106" s="157">
        <f t="shared" si="100"/>
        <v>0</v>
      </c>
      <c r="K106" s="157">
        <f t="shared" si="100"/>
        <v>0</v>
      </c>
      <c r="L106" s="157">
        <f t="shared" si="100"/>
        <v>0</v>
      </c>
      <c r="M106" s="157">
        <f t="shared" si="100"/>
        <v>0</v>
      </c>
      <c r="N106" s="157">
        <f t="shared" si="100"/>
        <v>0</v>
      </c>
      <c r="O106" s="157">
        <f t="shared" si="100"/>
        <v>0</v>
      </c>
      <c r="P106" s="157">
        <f t="shared" si="100"/>
        <v>0</v>
      </c>
      <c r="Q106" s="157">
        <f t="shared" si="100"/>
        <v>0</v>
      </c>
    </row>
    <row r="107" spans="1:17" ht="12" customHeight="1" x14ac:dyDescent="0.25">
      <c r="A107" s="23" t="s">
        <v>153</v>
      </c>
      <c r="B107" s="156"/>
      <c r="C107" s="156">
        <f>IF(RES_hhdet_in_emi!C107=0,0,RES_hhdet_in_emi!C107*1000000/RES_hhdet_in_new!C107)</f>
        <v>0</v>
      </c>
      <c r="D107" s="156">
        <f>IF(RES_hhdet_in_emi!D107=0,0,RES_hhdet_in_emi!D107*1000000/RES_hhdet_in_new!D107)</f>
        <v>0</v>
      </c>
      <c r="E107" s="156">
        <f>IF(RES_hhdet_in_emi!E107=0,0,RES_hhdet_in_emi!E107*1000000/RES_hhdet_in_new!E107)</f>
        <v>0</v>
      </c>
      <c r="F107" s="156">
        <f>IF(RES_hhdet_in_emi!F107=0,0,RES_hhdet_in_emi!F107*1000000/RES_hhdet_in_new!F107)</f>
        <v>0</v>
      </c>
      <c r="G107" s="156">
        <f>IF(RES_hhdet_in_emi!G107=0,0,RES_hhdet_in_emi!G107*1000000/RES_hhdet_in_new!G107)</f>
        <v>0</v>
      </c>
      <c r="H107" s="156">
        <f>IF(RES_hhdet_in_emi!H107=0,0,RES_hhdet_in_emi!H107*1000000/RES_hhdet_in_new!H107)</f>
        <v>0</v>
      </c>
      <c r="I107" s="156">
        <f>IF(RES_hhdet_in_emi!I107=0,0,RES_hhdet_in_emi!I107*1000000/RES_hhdet_in_new!I107)</f>
        <v>0</v>
      </c>
      <c r="J107" s="156">
        <f>IF(RES_hhdet_in_emi!J107=0,0,RES_hhdet_in_emi!J107*1000000/RES_hhdet_in_new!J107)</f>
        <v>0</v>
      </c>
      <c r="K107" s="156">
        <f>IF(RES_hhdet_in_emi!K107=0,0,RES_hhdet_in_emi!K107*1000000/RES_hhdet_in_new!K107)</f>
        <v>0</v>
      </c>
      <c r="L107" s="156">
        <f>IF(RES_hhdet_in_emi!L107=0,0,RES_hhdet_in_emi!L107*1000000/RES_hhdet_in_new!L107)</f>
        <v>0</v>
      </c>
      <c r="M107" s="156">
        <f>IF(RES_hhdet_in_emi!M107=0,0,RES_hhdet_in_emi!M107*1000000/RES_hhdet_in_new!M107)</f>
        <v>0</v>
      </c>
      <c r="N107" s="156">
        <f>IF(RES_hhdet_in_emi!N107=0,0,RES_hhdet_in_emi!N107*1000000/RES_hhdet_in_new!N107)</f>
        <v>0</v>
      </c>
      <c r="O107" s="156">
        <f>IF(RES_hhdet_in_emi!O107=0,0,RES_hhdet_in_emi!O107*1000000/RES_hhdet_in_new!O107)</f>
        <v>0</v>
      </c>
      <c r="P107" s="156">
        <f>IF(RES_hhdet_in_emi!P107=0,0,RES_hhdet_in_emi!P107*1000000/RES_hhdet_in_new!P107)</f>
        <v>0</v>
      </c>
      <c r="Q107" s="156">
        <f>IF(RES_hhdet_in_emi!Q107=0,0,RES_hhdet_in_emi!Q107*1000000/RES_hhdet_in_new!Q107)</f>
        <v>0</v>
      </c>
    </row>
    <row r="108" spans="1:17" ht="12" customHeight="1" x14ac:dyDescent="0.25">
      <c r="A108" s="23" t="s">
        <v>60</v>
      </c>
      <c r="B108" s="156"/>
      <c r="C108" s="156">
        <f>IF(RES_hhdet_in_emi!C108=0,0,RES_hhdet_in_emi!C108*1000000/RES_hhdet_in_new!C107)</f>
        <v>0</v>
      </c>
      <c r="D108" s="156">
        <f>IF(RES_hhdet_in_emi!D108=0,0,RES_hhdet_in_emi!D108*1000000/RES_hhdet_in_new!D107)</f>
        <v>0</v>
      </c>
      <c r="E108" s="156">
        <f>IF(RES_hhdet_in_emi!E108=0,0,RES_hhdet_in_emi!E108*1000000/RES_hhdet_in_new!E107)</f>
        <v>0</v>
      </c>
      <c r="F108" s="156">
        <f>IF(RES_hhdet_in_emi!F108=0,0,RES_hhdet_in_emi!F108*1000000/RES_hhdet_in_new!F107)</f>
        <v>0</v>
      </c>
      <c r="G108" s="156">
        <f>IF(RES_hhdet_in_emi!G108=0,0,RES_hhdet_in_emi!G108*1000000/RES_hhdet_in_new!G107)</f>
        <v>0</v>
      </c>
      <c r="H108" s="156">
        <f>IF(RES_hhdet_in_emi!H108=0,0,RES_hhdet_in_emi!H108*1000000/RES_hhdet_in_new!H107)</f>
        <v>0</v>
      </c>
      <c r="I108" s="156">
        <f>IF(RES_hhdet_in_emi!I108=0,0,RES_hhdet_in_emi!I108*1000000/RES_hhdet_in_new!I107)</f>
        <v>0</v>
      </c>
      <c r="J108" s="156">
        <f>IF(RES_hhdet_in_emi!J108=0,0,RES_hhdet_in_emi!J108*1000000/RES_hhdet_in_new!J107)</f>
        <v>0</v>
      </c>
      <c r="K108" s="156">
        <f>IF(RES_hhdet_in_emi!K108=0,0,RES_hhdet_in_emi!K108*1000000/RES_hhdet_in_new!K107)</f>
        <v>0</v>
      </c>
      <c r="L108" s="156">
        <f>IF(RES_hhdet_in_emi!L108=0,0,RES_hhdet_in_emi!L108*1000000/RES_hhdet_in_new!L107)</f>
        <v>0</v>
      </c>
      <c r="M108" s="156">
        <f>IF(RES_hhdet_in_emi!M108=0,0,RES_hhdet_in_emi!M108*1000000/RES_hhdet_in_new!M107)</f>
        <v>0</v>
      </c>
      <c r="N108" s="156">
        <f>IF(RES_hhdet_in_emi!N108=0,0,RES_hhdet_in_emi!N108*1000000/RES_hhdet_in_new!N107)</f>
        <v>0</v>
      </c>
      <c r="O108" s="156">
        <f>IF(RES_hhdet_in_emi!O108=0,0,RES_hhdet_in_emi!O108*1000000/RES_hhdet_in_new!O107)</f>
        <v>0</v>
      </c>
      <c r="P108" s="156">
        <f>IF(RES_hhdet_in_emi!P108=0,0,RES_hhdet_in_emi!P108*1000000/RES_hhdet_in_new!P107)</f>
        <v>0</v>
      </c>
      <c r="Q108" s="156">
        <f>IF(RES_hhdet_in_emi!Q108=0,0,RES_hhdet_in_emi!Q108*1000000/RES_hhdet_in_new!Q107)</f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101">C110</f>
        <v>0</v>
      </c>
      <c r="D109" s="157">
        <f t="shared" si="101"/>
        <v>0</v>
      </c>
      <c r="E109" s="157">
        <f t="shared" si="101"/>
        <v>0</v>
      </c>
      <c r="F109" s="157">
        <f t="shared" si="101"/>
        <v>0</v>
      </c>
      <c r="G109" s="157">
        <f t="shared" si="101"/>
        <v>0</v>
      </c>
      <c r="H109" s="157">
        <f t="shared" si="101"/>
        <v>0</v>
      </c>
      <c r="I109" s="157">
        <f t="shared" si="101"/>
        <v>0</v>
      </c>
      <c r="J109" s="157">
        <f t="shared" si="101"/>
        <v>0</v>
      </c>
      <c r="K109" s="157">
        <f t="shared" si="101"/>
        <v>0</v>
      </c>
      <c r="L109" s="157">
        <f t="shared" si="101"/>
        <v>0</v>
      </c>
      <c r="M109" s="157">
        <f t="shared" si="101"/>
        <v>0</v>
      </c>
      <c r="N109" s="157">
        <f t="shared" si="101"/>
        <v>0</v>
      </c>
      <c r="O109" s="157">
        <f t="shared" si="101"/>
        <v>0</v>
      </c>
      <c r="P109" s="157">
        <f t="shared" si="101"/>
        <v>0</v>
      </c>
      <c r="Q109" s="157">
        <f t="shared" si="101"/>
        <v>0</v>
      </c>
    </row>
    <row r="110" spans="1:17" ht="12" customHeight="1" x14ac:dyDescent="0.25">
      <c r="A110" s="23" t="s">
        <v>60</v>
      </c>
      <c r="B110" s="156"/>
      <c r="C110" s="156">
        <f>IF(RES_hhdet_in_emi!C110=0,0,RES_hhdet_in_emi!C110*1000000/RES_hhdet_in_new!C110)</f>
        <v>0</v>
      </c>
      <c r="D110" s="156">
        <f>IF(RES_hhdet_in_emi!D110=0,0,RES_hhdet_in_emi!D110*1000000/RES_hhdet_in_new!D110)</f>
        <v>0</v>
      </c>
      <c r="E110" s="156">
        <f>IF(RES_hhdet_in_emi!E110=0,0,RES_hhdet_in_emi!E110*1000000/RES_hhdet_in_new!E110)</f>
        <v>0</v>
      </c>
      <c r="F110" s="156">
        <f>IF(RES_hhdet_in_emi!F110=0,0,RES_hhdet_in_emi!F110*1000000/RES_hhdet_in_new!F110)</f>
        <v>0</v>
      </c>
      <c r="G110" s="156">
        <f>IF(RES_hhdet_in_emi!G110=0,0,RES_hhdet_in_emi!G110*1000000/RES_hhdet_in_new!G110)</f>
        <v>0</v>
      </c>
      <c r="H110" s="156">
        <f>IF(RES_hhdet_in_emi!H110=0,0,RES_hhdet_in_emi!H110*1000000/RES_hhdet_in_new!H110)</f>
        <v>0</v>
      </c>
      <c r="I110" s="156">
        <f>IF(RES_hhdet_in_emi!I110=0,0,RES_hhdet_in_emi!I110*1000000/RES_hhdet_in_new!I110)</f>
        <v>0</v>
      </c>
      <c r="J110" s="156">
        <f>IF(RES_hhdet_in_emi!J110=0,0,RES_hhdet_in_emi!J110*1000000/RES_hhdet_in_new!J110)</f>
        <v>0</v>
      </c>
      <c r="K110" s="156">
        <f>IF(RES_hhdet_in_emi!K110=0,0,RES_hhdet_in_emi!K110*1000000/RES_hhdet_in_new!K110)</f>
        <v>0</v>
      </c>
      <c r="L110" s="156">
        <f>IF(RES_hhdet_in_emi!L110=0,0,RES_hhdet_in_emi!L110*1000000/RES_hhdet_in_new!L110)</f>
        <v>0</v>
      </c>
      <c r="M110" s="156">
        <f>IF(RES_hhdet_in_emi!M110=0,0,RES_hhdet_in_emi!M110*1000000/RES_hhdet_in_new!M110)</f>
        <v>0</v>
      </c>
      <c r="N110" s="156">
        <f>IF(RES_hhdet_in_emi!N110=0,0,RES_hhdet_in_emi!N110*1000000/RES_hhdet_in_new!N110)</f>
        <v>0</v>
      </c>
      <c r="O110" s="156">
        <f>IF(RES_hhdet_in_emi!O110=0,0,RES_hhdet_in_emi!O110*1000000/RES_hhdet_in_new!O110)</f>
        <v>0</v>
      </c>
      <c r="P110" s="156">
        <f>IF(RES_hhdet_in_emi!P110=0,0,RES_hhdet_in_emi!P110*1000000/RES_hhdet_in_new!P110)</f>
        <v>0</v>
      </c>
      <c r="Q110" s="156">
        <f>IF(RES_hhdet_in_emi!Q110=0,0,RES_hhdet_in_emi!Q110*1000000/RES_hhdet_in_new!Q110)</f>
        <v>0</v>
      </c>
    </row>
    <row r="111" spans="1:17" ht="12" customHeight="1" x14ac:dyDescent="0.25">
      <c r="A111" s="158" t="s">
        <v>63</v>
      </c>
      <c r="B111" s="157"/>
      <c r="C111" s="157">
        <f>IF(SUM(RES_hhdet_in_emi!C112:C113,RES_hhdet_in_emi!C116:C117)=0,0,SUM(RES_hhdet_in_emi!C112:C113,RES_hhdet_in_emi!C116:C117)*1000000/SUM(RES_hhdet_in_new!C112:C113,RES_hhdet_in_new!C116:C117))</f>
        <v>0</v>
      </c>
      <c r="D111" s="157">
        <f>IF(SUM(RES_hhdet_in_emi!D112:D113,RES_hhdet_in_emi!D116:D117)=0,0,SUM(RES_hhdet_in_emi!D112:D113,RES_hhdet_in_emi!D116:D117)*1000000/SUM(RES_hhdet_in_new!D112:D113,RES_hhdet_in_new!D116:D117))</f>
        <v>0</v>
      </c>
      <c r="E111" s="157">
        <f>IF(SUM(RES_hhdet_in_emi!E112:E113,RES_hhdet_in_emi!E116:E117)=0,0,SUM(RES_hhdet_in_emi!E112:E113,RES_hhdet_in_emi!E116:E117)*1000000/SUM(RES_hhdet_in_new!E112:E113,RES_hhdet_in_new!E116:E117))</f>
        <v>0</v>
      </c>
      <c r="F111" s="157">
        <f>IF(SUM(RES_hhdet_in_emi!F112:F113,RES_hhdet_in_emi!F116:F117)=0,0,SUM(RES_hhdet_in_emi!F112:F113,RES_hhdet_in_emi!F116:F117)*1000000/SUM(RES_hhdet_in_new!F112:F113,RES_hhdet_in_new!F116:F117))</f>
        <v>0</v>
      </c>
      <c r="G111" s="157">
        <f>IF(SUM(RES_hhdet_in_emi!G112:G113,RES_hhdet_in_emi!G116:G117)=0,0,SUM(RES_hhdet_in_emi!G112:G113,RES_hhdet_in_emi!G116:G117)*1000000/SUM(RES_hhdet_in_new!G112:G113,RES_hhdet_in_new!G116:G117))</f>
        <v>0</v>
      </c>
      <c r="H111" s="157">
        <f>IF(SUM(RES_hhdet_in_emi!H112:H113,RES_hhdet_in_emi!H116:H117)=0,0,SUM(RES_hhdet_in_emi!H112:H113,RES_hhdet_in_emi!H116:H117)*1000000/SUM(RES_hhdet_in_new!H112:H113,RES_hhdet_in_new!H116:H117))</f>
        <v>0</v>
      </c>
      <c r="I111" s="157">
        <f>IF(SUM(RES_hhdet_in_emi!I112:I113,RES_hhdet_in_emi!I116:I117)=0,0,SUM(RES_hhdet_in_emi!I112:I113,RES_hhdet_in_emi!I116:I117)*1000000/SUM(RES_hhdet_in_new!I112:I113,RES_hhdet_in_new!I116:I117))</f>
        <v>0</v>
      </c>
      <c r="J111" s="157">
        <f>IF(SUM(RES_hhdet_in_emi!J112:J113,RES_hhdet_in_emi!J116:J117)=0,0,SUM(RES_hhdet_in_emi!J112:J113,RES_hhdet_in_emi!J116:J117)*1000000/SUM(RES_hhdet_in_new!J112:J113,RES_hhdet_in_new!J116:J117))</f>
        <v>0</v>
      </c>
      <c r="K111" s="157">
        <f>IF(SUM(RES_hhdet_in_emi!K112:K113,RES_hhdet_in_emi!K116:K117)=0,0,SUM(RES_hhdet_in_emi!K112:K113,RES_hhdet_in_emi!K116:K117)*1000000/SUM(RES_hhdet_in_new!K112:K113,RES_hhdet_in_new!K116:K117))</f>
        <v>0</v>
      </c>
      <c r="L111" s="157">
        <f>IF(SUM(RES_hhdet_in_emi!L112:L113,RES_hhdet_in_emi!L116:L117)=0,0,SUM(RES_hhdet_in_emi!L112:L113,RES_hhdet_in_emi!L116:L117)*1000000/SUM(RES_hhdet_in_new!L112:L113,RES_hhdet_in_new!L116:L117))</f>
        <v>0</v>
      </c>
      <c r="M111" s="157">
        <f>IF(SUM(RES_hhdet_in_emi!M112:M113,RES_hhdet_in_emi!M116:M117)=0,0,SUM(RES_hhdet_in_emi!M112:M113,RES_hhdet_in_emi!M116:M117)*1000000/SUM(RES_hhdet_in_new!M112:M113,RES_hhdet_in_new!M116:M117))</f>
        <v>0</v>
      </c>
      <c r="N111" s="157">
        <f>IF(SUM(RES_hhdet_in_emi!N112:N113,RES_hhdet_in_emi!N116:N117)=0,0,SUM(RES_hhdet_in_emi!N112:N113,RES_hhdet_in_emi!N116:N117)*1000000/SUM(RES_hhdet_in_new!N112:N113,RES_hhdet_in_new!N116:N117))</f>
        <v>0</v>
      </c>
      <c r="O111" s="157">
        <f>IF(SUM(RES_hhdet_in_emi!O112:O113,RES_hhdet_in_emi!O116:O117)=0,0,SUM(RES_hhdet_in_emi!O112:O113,RES_hhdet_in_emi!O116:O117)*1000000/SUM(RES_hhdet_in_new!O112:O113,RES_hhdet_in_new!O116:O117))</f>
        <v>0</v>
      </c>
      <c r="P111" s="157">
        <f>IF(SUM(RES_hhdet_in_emi!P112:P113,RES_hhdet_in_emi!P116:P117)=0,0,SUM(RES_hhdet_in_emi!P112:P113,RES_hhdet_in_emi!P116:P117)*1000000/SUM(RES_hhdet_in_new!P112:P113,RES_hhdet_in_new!P116:P117))</f>
        <v>0</v>
      </c>
      <c r="Q111" s="157">
        <f>IF(SUM(RES_hhdet_in_emi!Q112:Q113,RES_hhdet_in_emi!Q116:Q117)=0,0,SUM(RES_hhdet_in_emi!Q112:Q113,RES_hhdet_in_emi!Q116:Q117)*1000000/SUM(RES_hhdet_in_new!Q112:Q113,RES_hhdet_in_new!Q116:Q117))</f>
        <v>0</v>
      </c>
    </row>
    <row r="112" spans="1:17" ht="12" customHeight="1" x14ac:dyDescent="0.25">
      <c r="A112" s="167" t="s">
        <v>152</v>
      </c>
      <c r="B112" s="132"/>
      <c r="C112" s="132">
        <f>IF(RES_hhdet_in_emi!C112=0,0,RES_hhdet_in_emi!C112*1000000/RES_hhdet_in_new!C112)</f>
        <v>0</v>
      </c>
      <c r="D112" s="132">
        <f>IF(RES_hhdet_in_emi!D112=0,0,RES_hhdet_in_emi!D112*1000000/RES_hhdet_in_new!D112)</f>
        <v>0</v>
      </c>
      <c r="E112" s="132">
        <f>IF(RES_hhdet_in_emi!E112=0,0,RES_hhdet_in_emi!E112*1000000/RES_hhdet_in_new!E112)</f>
        <v>0</v>
      </c>
      <c r="F112" s="132">
        <f>IF(RES_hhdet_in_emi!F112=0,0,RES_hhdet_in_emi!F112*1000000/RES_hhdet_in_new!F112)</f>
        <v>0</v>
      </c>
      <c r="G112" s="132">
        <f>IF(RES_hhdet_in_emi!G112=0,0,RES_hhdet_in_emi!G112*1000000/RES_hhdet_in_new!G112)</f>
        <v>0</v>
      </c>
      <c r="H112" s="132">
        <f>IF(RES_hhdet_in_emi!H112=0,0,RES_hhdet_in_emi!H112*1000000/RES_hhdet_in_new!H112)</f>
        <v>0</v>
      </c>
      <c r="I112" s="132">
        <f>IF(RES_hhdet_in_emi!I112=0,0,RES_hhdet_in_emi!I112*1000000/RES_hhdet_in_new!I112)</f>
        <v>0</v>
      </c>
      <c r="J112" s="132">
        <f>IF(RES_hhdet_in_emi!J112=0,0,RES_hhdet_in_emi!J112*1000000/RES_hhdet_in_new!J112)</f>
        <v>0</v>
      </c>
      <c r="K112" s="132">
        <f>IF(RES_hhdet_in_emi!K112=0,0,RES_hhdet_in_emi!K112*1000000/RES_hhdet_in_new!K112)</f>
        <v>0</v>
      </c>
      <c r="L112" s="132">
        <f>IF(RES_hhdet_in_emi!L112=0,0,RES_hhdet_in_emi!L112*1000000/RES_hhdet_in_new!L112)</f>
        <v>0</v>
      </c>
      <c r="M112" s="132">
        <f>IF(RES_hhdet_in_emi!M112=0,0,RES_hhdet_in_emi!M112*1000000/RES_hhdet_in_new!M112)</f>
        <v>0</v>
      </c>
      <c r="N112" s="132">
        <f>IF(RES_hhdet_in_emi!N112=0,0,RES_hhdet_in_emi!N112*1000000/RES_hhdet_in_new!N112)</f>
        <v>0</v>
      </c>
      <c r="O112" s="132">
        <f>IF(RES_hhdet_in_emi!O112=0,0,RES_hhdet_in_emi!O112*1000000/RES_hhdet_in_new!O112)</f>
        <v>0</v>
      </c>
      <c r="P112" s="132">
        <f>IF(RES_hhdet_in_emi!P112=0,0,RES_hhdet_in_emi!P112*1000000/RES_hhdet_in_new!P112)</f>
        <v>0</v>
      </c>
      <c r="Q112" s="132">
        <f>IF(RES_hhdet_in_emi!Q112=0,0,RES_hhdet_in_emi!Q112*1000000/RES_hhdet_in_new!Q112)</f>
        <v>0</v>
      </c>
    </row>
    <row r="113" spans="1:17" ht="12" customHeight="1" x14ac:dyDescent="0.25">
      <c r="A113" s="167" t="s">
        <v>151</v>
      </c>
      <c r="B113" s="132"/>
      <c r="C113" s="132">
        <f>IF(RES_hhdet_in_emi!C113=0,0,RES_hhdet_in_emi!C113*1000000/RES_hhdet_in_new!C113)</f>
        <v>0</v>
      </c>
      <c r="D113" s="132">
        <f>IF(RES_hhdet_in_emi!D113=0,0,RES_hhdet_in_emi!D113*1000000/RES_hhdet_in_new!D113)</f>
        <v>0</v>
      </c>
      <c r="E113" s="132">
        <f>IF(RES_hhdet_in_emi!E113=0,0,RES_hhdet_in_emi!E113*1000000/RES_hhdet_in_new!E113)</f>
        <v>0</v>
      </c>
      <c r="F113" s="132">
        <f>IF(RES_hhdet_in_emi!F113=0,0,RES_hhdet_in_emi!F113*1000000/RES_hhdet_in_new!F113)</f>
        <v>0</v>
      </c>
      <c r="G113" s="132">
        <f>IF(RES_hhdet_in_emi!G113=0,0,RES_hhdet_in_emi!G113*1000000/RES_hhdet_in_new!G113)</f>
        <v>0</v>
      </c>
      <c r="H113" s="132">
        <f>IF(RES_hhdet_in_emi!H113=0,0,RES_hhdet_in_emi!H113*1000000/RES_hhdet_in_new!H113)</f>
        <v>0</v>
      </c>
      <c r="I113" s="132">
        <f>IF(RES_hhdet_in_emi!I113=0,0,RES_hhdet_in_emi!I113*1000000/RES_hhdet_in_new!I113)</f>
        <v>0</v>
      </c>
      <c r="J113" s="132">
        <f>IF(RES_hhdet_in_emi!J113=0,0,RES_hhdet_in_emi!J113*1000000/RES_hhdet_in_new!J113)</f>
        <v>0</v>
      </c>
      <c r="K113" s="132">
        <f>IF(RES_hhdet_in_emi!K113=0,0,RES_hhdet_in_emi!K113*1000000/RES_hhdet_in_new!K113)</f>
        <v>0</v>
      </c>
      <c r="L113" s="132">
        <f>IF(RES_hhdet_in_emi!L113=0,0,RES_hhdet_in_emi!L113*1000000/RES_hhdet_in_new!L113)</f>
        <v>0</v>
      </c>
      <c r="M113" s="132">
        <f>IF(RES_hhdet_in_emi!M113=0,0,RES_hhdet_in_emi!M113*1000000/RES_hhdet_in_new!M113)</f>
        <v>0</v>
      </c>
      <c r="N113" s="132">
        <f>IF(RES_hhdet_in_emi!N113=0,0,RES_hhdet_in_emi!N113*1000000/RES_hhdet_in_new!N113)</f>
        <v>0</v>
      </c>
      <c r="O113" s="132">
        <f>IF(RES_hhdet_in_emi!O113=0,0,RES_hhdet_in_emi!O113*1000000/RES_hhdet_in_new!O113)</f>
        <v>0</v>
      </c>
      <c r="P113" s="132">
        <f>IF(RES_hhdet_in_emi!P113=0,0,RES_hhdet_in_emi!P113*1000000/RES_hhdet_in_new!P113)</f>
        <v>0</v>
      </c>
      <c r="Q113" s="132">
        <f>IF(RES_hhdet_in_emi!Q113=0,0,RES_hhdet_in_emi!Q113*1000000/RES_hhdet_in_new!Q113)</f>
        <v>0</v>
      </c>
    </row>
    <row r="114" spans="1:17" ht="12" customHeight="1" x14ac:dyDescent="0.25">
      <c r="A114" s="166" t="s">
        <v>79</v>
      </c>
      <c r="B114" s="165"/>
      <c r="C114" s="165">
        <f>IF(RES_hhdet_in_emi!C114=0,0,RES_hhdet_in_emi!C114*1000000/RES_hhdet_in_new!C113)</f>
        <v>0</v>
      </c>
      <c r="D114" s="165">
        <f>IF(RES_hhdet_in_emi!D114=0,0,RES_hhdet_in_emi!D114*1000000/RES_hhdet_in_new!D113)</f>
        <v>0</v>
      </c>
      <c r="E114" s="165">
        <f>IF(RES_hhdet_in_emi!E114=0,0,RES_hhdet_in_emi!E114*1000000/RES_hhdet_in_new!E113)</f>
        <v>0</v>
      </c>
      <c r="F114" s="165">
        <f>IF(RES_hhdet_in_emi!F114=0,0,RES_hhdet_in_emi!F114*1000000/RES_hhdet_in_new!F113)</f>
        <v>0</v>
      </c>
      <c r="G114" s="165">
        <f>IF(RES_hhdet_in_emi!G114=0,0,RES_hhdet_in_emi!G114*1000000/RES_hhdet_in_new!G113)</f>
        <v>0</v>
      </c>
      <c r="H114" s="165">
        <f>IF(RES_hhdet_in_emi!H114=0,0,RES_hhdet_in_emi!H114*1000000/RES_hhdet_in_new!H113)</f>
        <v>0</v>
      </c>
      <c r="I114" s="165">
        <f>IF(RES_hhdet_in_emi!I114=0,0,RES_hhdet_in_emi!I114*1000000/RES_hhdet_in_new!I113)</f>
        <v>0</v>
      </c>
      <c r="J114" s="165">
        <f>IF(RES_hhdet_in_emi!J114=0,0,RES_hhdet_in_emi!J114*1000000/RES_hhdet_in_new!J113)</f>
        <v>0</v>
      </c>
      <c r="K114" s="165">
        <f>IF(RES_hhdet_in_emi!K114=0,0,RES_hhdet_in_emi!K114*1000000/RES_hhdet_in_new!K113)</f>
        <v>0</v>
      </c>
      <c r="L114" s="165">
        <f>IF(RES_hhdet_in_emi!L114=0,0,RES_hhdet_in_emi!L114*1000000/RES_hhdet_in_new!L113)</f>
        <v>0</v>
      </c>
      <c r="M114" s="165">
        <f>IF(RES_hhdet_in_emi!M114=0,0,RES_hhdet_in_emi!M114*1000000/RES_hhdet_in_new!M113)</f>
        <v>0</v>
      </c>
      <c r="N114" s="165">
        <f>IF(RES_hhdet_in_emi!N114=0,0,RES_hhdet_in_emi!N114*1000000/RES_hhdet_in_new!N113)</f>
        <v>0</v>
      </c>
      <c r="O114" s="165">
        <f>IF(RES_hhdet_in_emi!O114=0,0,RES_hhdet_in_emi!O114*1000000/RES_hhdet_in_new!O113)</f>
        <v>0</v>
      </c>
      <c r="P114" s="165">
        <f>IF(RES_hhdet_in_emi!P114=0,0,RES_hhdet_in_emi!P114*1000000/RES_hhdet_in_new!P113)</f>
        <v>0</v>
      </c>
      <c r="Q114" s="165">
        <f>IF(RES_hhdet_in_emi!Q114=0,0,RES_hhdet_in_emi!Q114*1000000/RES_hhdet_in_new!Q113)</f>
        <v>0</v>
      </c>
    </row>
    <row r="115" spans="1:17" ht="12" customHeight="1" x14ac:dyDescent="0.25">
      <c r="A115" s="147" t="s">
        <v>59</v>
      </c>
      <c r="B115" s="164"/>
      <c r="C115" s="164">
        <f>IF(RES_hhdet_in_emi!C115=0,0,RES_hhdet_in_emi!C115*1000000/RES_hhdet_in_new!C113)</f>
        <v>0</v>
      </c>
      <c r="D115" s="164">
        <f>IF(RES_hhdet_in_emi!D115=0,0,RES_hhdet_in_emi!D115*1000000/RES_hhdet_in_new!D113)</f>
        <v>0</v>
      </c>
      <c r="E115" s="164">
        <f>IF(RES_hhdet_in_emi!E115=0,0,RES_hhdet_in_emi!E115*1000000/RES_hhdet_in_new!E113)</f>
        <v>0</v>
      </c>
      <c r="F115" s="164">
        <f>IF(RES_hhdet_in_emi!F115=0,0,RES_hhdet_in_emi!F115*1000000/RES_hhdet_in_new!F113)</f>
        <v>0</v>
      </c>
      <c r="G115" s="164">
        <f>IF(RES_hhdet_in_emi!G115=0,0,RES_hhdet_in_emi!G115*1000000/RES_hhdet_in_new!G113)</f>
        <v>0</v>
      </c>
      <c r="H115" s="164">
        <f>IF(RES_hhdet_in_emi!H115=0,0,RES_hhdet_in_emi!H115*1000000/RES_hhdet_in_new!H113)</f>
        <v>0</v>
      </c>
      <c r="I115" s="164">
        <f>IF(RES_hhdet_in_emi!I115=0,0,RES_hhdet_in_emi!I115*1000000/RES_hhdet_in_new!I113)</f>
        <v>0</v>
      </c>
      <c r="J115" s="164">
        <f>IF(RES_hhdet_in_emi!J115=0,0,RES_hhdet_in_emi!J115*1000000/RES_hhdet_in_new!J113)</f>
        <v>0</v>
      </c>
      <c r="K115" s="164">
        <f>IF(RES_hhdet_in_emi!K115=0,0,RES_hhdet_in_emi!K115*1000000/RES_hhdet_in_new!K113)</f>
        <v>0</v>
      </c>
      <c r="L115" s="164">
        <f>IF(RES_hhdet_in_emi!L115=0,0,RES_hhdet_in_emi!L115*1000000/RES_hhdet_in_new!L113)</f>
        <v>0</v>
      </c>
      <c r="M115" s="164">
        <f>IF(RES_hhdet_in_emi!M115=0,0,RES_hhdet_in_emi!M115*1000000/RES_hhdet_in_new!M113)</f>
        <v>0</v>
      </c>
      <c r="N115" s="164">
        <f>IF(RES_hhdet_in_emi!N115=0,0,RES_hhdet_in_emi!N115*1000000/RES_hhdet_in_new!N113)</f>
        <v>0</v>
      </c>
      <c r="O115" s="164">
        <f>IF(RES_hhdet_in_emi!O115=0,0,RES_hhdet_in_emi!O115*1000000/RES_hhdet_in_new!O113)</f>
        <v>0</v>
      </c>
      <c r="P115" s="164">
        <f>IF(RES_hhdet_in_emi!P115=0,0,RES_hhdet_in_emi!P115*1000000/RES_hhdet_in_new!P113)</f>
        <v>0</v>
      </c>
      <c r="Q115" s="164">
        <f>IF(RES_hhdet_in_emi!Q115=0,0,RES_hhdet_in_emi!Q115*1000000/RES_hhdet_in_new!Q113)</f>
        <v>0</v>
      </c>
    </row>
    <row r="116" spans="1:17" ht="12" customHeight="1" x14ac:dyDescent="0.25">
      <c r="A116" s="163" t="s">
        <v>142</v>
      </c>
      <c r="B116" s="162"/>
      <c r="C116" s="162">
        <f>IF(RES_hhdet_in_emi!C116=0,0,RES_hhdet_in_emi!C116*1000000/RES_hhdet_in_new!C116)</f>
        <v>0</v>
      </c>
      <c r="D116" s="162">
        <f>IF(RES_hhdet_in_emi!D116=0,0,RES_hhdet_in_emi!D116*1000000/RES_hhdet_in_new!D116)</f>
        <v>0</v>
      </c>
      <c r="E116" s="162">
        <f>IF(RES_hhdet_in_emi!E116=0,0,RES_hhdet_in_emi!E116*1000000/RES_hhdet_in_new!E116)</f>
        <v>0</v>
      </c>
      <c r="F116" s="162">
        <f>IF(RES_hhdet_in_emi!F116=0,0,RES_hhdet_in_emi!F116*1000000/RES_hhdet_in_new!F116)</f>
        <v>0</v>
      </c>
      <c r="G116" s="162">
        <f>IF(RES_hhdet_in_emi!G116=0,0,RES_hhdet_in_emi!G116*1000000/RES_hhdet_in_new!G116)</f>
        <v>0</v>
      </c>
      <c r="H116" s="162">
        <f>IF(RES_hhdet_in_emi!H116=0,0,RES_hhdet_in_emi!H116*1000000/RES_hhdet_in_new!H116)</f>
        <v>0</v>
      </c>
      <c r="I116" s="162">
        <f>IF(RES_hhdet_in_emi!I116=0,0,RES_hhdet_in_emi!I116*1000000/RES_hhdet_in_new!I116)</f>
        <v>0</v>
      </c>
      <c r="J116" s="162">
        <f>IF(RES_hhdet_in_emi!J116=0,0,RES_hhdet_in_emi!J116*1000000/RES_hhdet_in_new!J116)</f>
        <v>0</v>
      </c>
      <c r="K116" s="162">
        <f>IF(RES_hhdet_in_emi!K116=0,0,RES_hhdet_in_emi!K116*1000000/RES_hhdet_in_new!K116)</f>
        <v>0</v>
      </c>
      <c r="L116" s="162">
        <f>IF(RES_hhdet_in_emi!L116=0,0,RES_hhdet_in_emi!L116*1000000/RES_hhdet_in_new!L116)</f>
        <v>0</v>
      </c>
      <c r="M116" s="162">
        <f>IF(RES_hhdet_in_emi!M116=0,0,RES_hhdet_in_emi!M116*1000000/RES_hhdet_in_new!M116)</f>
        <v>0</v>
      </c>
      <c r="N116" s="162">
        <f>IF(RES_hhdet_in_emi!N116=0,0,RES_hhdet_in_emi!N116*1000000/RES_hhdet_in_new!N116)</f>
        <v>0</v>
      </c>
      <c r="O116" s="162">
        <f>IF(RES_hhdet_in_emi!O116=0,0,RES_hhdet_in_emi!O116*1000000/RES_hhdet_in_new!O116)</f>
        <v>0</v>
      </c>
      <c r="P116" s="162">
        <f>IF(RES_hhdet_in_emi!P116=0,0,RES_hhdet_in_emi!P116*1000000/RES_hhdet_in_new!P116)</f>
        <v>0</v>
      </c>
      <c r="Q116" s="162">
        <f>IF(RES_hhdet_in_emi!Q116=0,0,RES_hhdet_in_emi!Q116*1000000/RES_hhdet_in_new!Q116)</f>
        <v>0</v>
      </c>
    </row>
    <row r="117" spans="1:17" ht="12" customHeight="1" x14ac:dyDescent="0.25">
      <c r="A117" s="161" t="s">
        <v>141</v>
      </c>
      <c r="B117" s="160"/>
      <c r="C117" s="160">
        <f>IF(RES_hhdet_in_emi!C117=0,0,RES_hhdet_in_emi!C117*1000000/RES_hhdet_in_new!C117)</f>
        <v>0</v>
      </c>
      <c r="D117" s="160">
        <f>IF(RES_hhdet_in_emi!D117=0,0,RES_hhdet_in_emi!D117*1000000/RES_hhdet_in_new!D117)</f>
        <v>0</v>
      </c>
      <c r="E117" s="160">
        <f>IF(RES_hhdet_in_emi!E117=0,0,RES_hhdet_in_emi!E117*1000000/RES_hhdet_in_new!E117)</f>
        <v>0</v>
      </c>
      <c r="F117" s="160">
        <f>IF(RES_hhdet_in_emi!F117=0,0,RES_hhdet_in_emi!F117*1000000/RES_hhdet_in_new!F117)</f>
        <v>0</v>
      </c>
      <c r="G117" s="160">
        <f>IF(RES_hhdet_in_emi!G117=0,0,RES_hhdet_in_emi!G117*1000000/RES_hhdet_in_new!G117)</f>
        <v>0</v>
      </c>
      <c r="H117" s="160">
        <f>IF(RES_hhdet_in_emi!H117=0,0,RES_hhdet_in_emi!H117*1000000/RES_hhdet_in_new!H117)</f>
        <v>0</v>
      </c>
      <c r="I117" s="160">
        <f>IF(RES_hhdet_in_emi!I117=0,0,RES_hhdet_in_emi!I117*1000000/RES_hhdet_in_new!I117)</f>
        <v>0</v>
      </c>
      <c r="J117" s="160">
        <f>IF(RES_hhdet_in_emi!J117=0,0,RES_hhdet_in_emi!J117*1000000/RES_hhdet_in_new!J117)</f>
        <v>0</v>
      </c>
      <c r="K117" s="160">
        <f>IF(RES_hhdet_in_emi!K117=0,0,RES_hhdet_in_emi!K117*1000000/RES_hhdet_in_new!K117)</f>
        <v>0</v>
      </c>
      <c r="L117" s="160">
        <f>IF(RES_hhdet_in_emi!L117=0,0,RES_hhdet_in_emi!L117*1000000/RES_hhdet_in_new!L117)</f>
        <v>0</v>
      </c>
      <c r="M117" s="160">
        <f>IF(RES_hhdet_in_emi!M117=0,0,RES_hhdet_in_emi!M117*1000000/RES_hhdet_in_new!M117)</f>
        <v>0</v>
      </c>
      <c r="N117" s="160">
        <f>IF(RES_hhdet_in_emi!N117=0,0,RES_hhdet_in_emi!N117*1000000/RES_hhdet_in_new!N117)</f>
        <v>0</v>
      </c>
      <c r="O117" s="160">
        <f>IF(RES_hhdet_in_emi!O117=0,0,RES_hhdet_in_emi!O117*1000000/RES_hhdet_in_new!O117)</f>
        <v>0</v>
      </c>
      <c r="P117" s="160">
        <f>IF(RES_hhdet_in_emi!P117=0,0,RES_hhdet_in_emi!P117*1000000/RES_hhdet_in_new!P117)</f>
        <v>0</v>
      </c>
      <c r="Q117" s="160">
        <f>IF(RES_hhdet_in_emi!Q117=0,0,RES_hhdet_in_emi!Q117*1000000/RES_hhdet_in_new!Q117)</f>
        <v>0</v>
      </c>
    </row>
    <row r="118" spans="1:17" ht="12" customHeight="1" x14ac:dyDescent="0.25">
      <c r="A118" s="148" t="s">
        <v>60</v>
      </c>
      <c r="B118" s="156"/>
      <c r="C118" s="156">
        <f>IF(RES_hhdet_in_emi!C118=0,0,RES_hhdet_in_emi!C118*1000000/RES_hhdet_in_new!C117)</f>
        <v>0</v>
      </c>
      <c r="D118" s="156">
        <f>IF(RES_hhdet_in_emi!D118=0,0,RES_hhdet_in_emi!D118*1000000/RES_hhdet_in_new!D117)</f>
        <v>0</v>
      </c>
      <c r="E118" s="156">
        <f>IF(RES_hhdet_in_emi!E118=0,0,RES_hhdet_in_emi!E118*1000000/RES_hhdet_in_new!E117)</f>
        <v>0</v>
      </c>
      <c r="F118" s="156">
        <f>IF(RES_hhdet_in_emi!F118=0,0,RES_hhdet_in_emi!F118*1000000/RES_hhdet_in_new!F117)</f>
        <v>0</v>
      </c>
      <c r="G118" s="156">
        <f>IF(RES_hhdet_in_emi!G118=0,0,RES_hhdet_in_emi!G118*1000000/RES_hhdet_in_new!G117)</f>
        <v>0</v>
      </c>
      <c r="H118" s="156">
        <f>IF(RES_hhdet_in_emi!H118=0,0,RES_hhdet_in_emi!H118*1000000/RES_hhdet_in_new!H117)</f>
        <v>0</v>
      </c>
      <c r="I118" s="156">
        <f>IF(RES_hhdet_in_emi!I118=0,0,RES_hhdet_in_emi!I118*1000000/RES_hhdet_in_new!I117)</f>
        <v>0</v>
      </c>
      <c r="J118" s="156">
        <f>IF(RES_hhdet_in_emi!J118=0,0,RES_hhdet_in_emi!J118*1000000/RES_hhdet_in_new!J117)</f>
        <v>0</v>
      </c>
      <c r="K118" s="156">
        <f>IF(RES_hhdet_in_emi!K118=0,0,RES_hhdet_in_emi!K118*1000000/RES_hhdet_in_new!K117)</f>
        <v>0</v>
      </c>
      <c r="L118" s="156">
        <f>IF(RES_hhdet_in_emi!L118=0,0,RES_hhdet_in_emi!L118*1000000/RES_hhdet_in_new!L117)</f>
        <v>0</v>
      </c>
      <c r="M118" s="156">
        <f>IF(RES_hhdet_in_emi!M118=0,0,RES_hhdet_in_emi!M118*1000000/RES_hhdet_in_new!M117)</f>
        <v>0</v>
      </c>
      <c r="N118" s="156">
        <f>IF(RES_hhdet_in_emi!N118=0,0,RES_hhdet_in_emi!N118*1000000/RES_hhdet_in_new!N117)</f>
        <v>0</v>
      </c>
      <c r="O118" s="156">
        <f>IF(RES_hhdet_in_emi!O118=0,0,RES_hhdet_in_emi!O118*1000000/RES_hhdet_in_new!O117)</f>
        <v>0</v>
      </c>
      <c r="P118" s="156">
        <f>IF(RES_hhdet_in_emi!P118=0,0,RES_hhdet_in_emi!P118*1000000/RES_hhdet_in_new!P117)</f>
        <v>0</v>
      </c>
      <c r="Q118" s="156">
        <f>IF(RES_hhdet_in_emi!Q118=0,0,RES_hhdet_in_emi!Q118*1000000/RES_hhdet_in_new!Q117)</f>
        <v>0</v>
      </c>
    </row>
    <row r="119" spans="1:17" ht="12" customHeight="1" x14ac:dyDescent="0.25">
      <c r="A119" s="148" t="s">
        <v>59</v>
      </c>
      <c r="B119" s="156"/>
      <c r="C119" s="156">
        <f>IF(RES_hhdet_in_emi!C119=0,0,RES_hhdet_in_emi!C119*1000000/RES_hhdet_in_new!C117)</f>
        <v>0</v>
      </c>
      <c r="D119" s="156">
        <f>IF(RES_hhdet_in_emi!D119=0,0,RES_hhdet_in_emi!D119*1000000/RES_hhdet_in_new!D117)</f>
        <v>0</v>
      </c>
      <c r="E119" s="156">
        <f>IF(RES_hhdet_in_emi!E119=0,0,RES_hhdet_in_emi!E119*1000000/RES_hhdet_in_new!E117)</f>
        <v>0</v>
      </c>
      <c r="F119" s="156">
        <f>IF(RES_hhdet_in_emi!F119=0,0,RES_hhdet_in_emi!F119*1000000/RES_hhdet_in_new!F117)</f>
        <v>0</v>
      </c>
      <c r="G119" s="156">
        <f>IF(RES_hhdet_in_emi!G119=0,0,RES_hhdet_in_emi!G119*1000000/RES_hhdet_in_new!G117)</f>
        <v>0</v>
      </c>
      <c r="H119" s="156">
        <f>IF(RES_hhdet_in_emi!H119=0,0,RES_hhdet_in_emi!H119*1000000/RES_hhdet_in_new!H117)</f>
        <v>0</v>
      </c>
      <c r="I119" s="156">
        <f>IF(RES_hhdet_in_emi!I119=0,0,RES_hhdet_in_emi!I119*1000000/RES_hhdet_in_new!I117)</f>
        <v>0</v>
      </c>
      <c r="J119" s="156">
        <f>IF(RES_hhdet_in_emi!J119=0,0,RES_hhdet_in_emi!J119*1000000/RES_hhdet_in_new!J117)</f>
        <v>0</v>
      </c>
      <c r="K119" s="156">
        <f>IF(RES_hhdet_in_emi!K119=0,0,RES_hhdet_in_emi!K119*1000000/RES_hhdet_in_new!K117)</f>
        <v>0</v>
      </c>
      <c r="L119" s="156">
        <f>IF(RES_hhdet_in_emi!L119=0,0,RES_hhdet_in_emi!L119*1000000/RES_hhdet_in_new!L117)</f>
        <v>0</v>
      </c>
      <c r="M119" s="156">
        <f>IF(RES_hhdet_in_emi!M119=0,0,RES_hhdet_in_emi!M119*1000000/RES_hhdet_in_new!M117)</f>
        <v>0</v>
      </c>
      <c r="N119" s="156">
        <f>IF(RES_hhdet_in_emi!N119=0,0,RES_hhdet_in_emi!N119*1000000/RES_hhdet_in_new!N117)</f>
        <v>0</v>
      </c>
      <c r="O119" s="156">
        <f>IF(RES_hhdet_in_emi!O119=0,0,RES_hhdet_in_emi!O119*1000000/RES_hhdet_in_new!O117)</f>
        <v>0</v>
      </c>
      <c r="P119" s="156">
        <f>IF(RES_hhdet_in_emi!P119=0,0,RES_hhdet_in_emi!P119*1000000/RES_hhdet_in_new!P117)</f>
        <v>0</v>
      </c>
      <c r="Q119" s="156">
        <f>IF(RES_hhdet_in_emi!Q119=0,0,RES_hhdet_in_emi!Q119*1000000/RES_hhdet_in_new!Q117)</f>
        <v>0</v>
      </c>
    </row>
    <row r="120" spans="1:17" ht="12" customHeight="1" x14ac:dyDescent="0.25">
      <c r="A120" s="158" t="s">
        <v>62</v>
      </c>
      <c r="B120" s="157"/>
      <c r="C120" s="157">
        <f>IF(SUM(RES_hhdet_in_emi!C121:C122)=0,0,SUM(RES_hhdet_in_emi!C121:C122)*1000000/SUM(RES_hhdet_in_new!C121:C122))</f>
        <v>0</v>
      </c>
      <c r="D120" s="157">
        <f>IF(SUM(RES_hhdet_in_emi!D121:D122)=0,0,SUM(RES_hhdet_in_emi!D121:D122)*1000000/SUM(RES_hhdet_in_new!D121:D122))</f>
        <v>0</v>
      </c>
      <c r="E120" s="157">
        <f>IF(SUM(RES_hhdet_in_emi!E121:E122)=0,0,SUM(RES_hhdet_in_emi!E121:E122)*1000000/SUM(RES_hhdet_in_new!E121:E122))</f>
        <v>0</v>
      </c>
      <c r="F120" s="157">
        <f>IF(SUM(RES_hhdet_in_emi!F121:F122)=0,0,SUM(RES_hhdet_in_emi!F121:F122)*1000000/SUM(RES_hhdet_in_new!F121:F122))</f>
        <v>0</v>
      </c>
      <c r="G120" s="157">
        <f>IF(SUM(RES_hhdet_in_emi!G121:G122)=0,0,SUM(RES_hhdet_in_emi!G121:G122)*1000000/SUM(RES_hhdet_in_new!G121:G122))</f>
        <v>0</v>
      </c>
      <c r="H120" s="157">
        <f>IF(SUM(RES_hhdet_in_emi!H121:H122)=0,0,SUM(RES_hhdet_in_emi!H121:H122)*1000000/SUM(RES_hhdet_in_new!H121:H122))</f>
        <v>0</v>
      </c>
      <c r="I120" s="157">
        <f>IF(SUM(RES_hhdet_in_emi!I121:I122)=0,0,SUM(RES_hhdet_in_emi!I121:I122)*1000000/SUM(RES_hhdet_in_new!I121:I122))</f>
        <v>0</v>
      </c>
      <c r="J120" s="157">
        <f>IF(SUM(RES_hhdet_in_emi!J121:J122)=0,0,SUM(RES_hhdet_in_emi!J121:J122)*1000000/SUM(RES_hhdet_in_new!J121:J122))</f>
        <v>0</v>
      </c>
      <c r="K120" s="157">
        <f>IF(SUM(RES_hhdet_in_emi!K121:K122)=0,0,SUM(RES_hhdet_in_emi!K121:K122)*1000000/SUM(RES_hhdet_in_new!K121:K122))</f>
        <v>0</v>
      </c>
      <c r="L120" s="157">
        <f>IF(SUM(RES_hhdet_in_emi!L121:L122)=0,0,SUM(RES_hhdet_in_emi!L121:L122)*1000000/SUM(RES_hhdet_in_new!L121:L122))</f>
        <v>0</v>
      </c>
      <c r="M120" s="157">
        <f>IF(SUM(RES_hhdet_in_emi!M121:M122)=0,0,SUM(RES_hhdet_in_emi!M121:M122)*1000000/SUM(RES_hhdet_in_new!M121:M122))</f>
        <v>0</v>
      </c>
      <c r="N120" s="157">
        <f>IF(SUM(RES_hhdet_in_emi!N121:N122)=0,0,SUM(RES_hhdet_in_emi!N121:N122)*1000000/SUM(RES_hhdet_in_new!N121:N122))</f>
        <v>0</v>
      </c>
      <c r="O120" s="157">
        <f>IF(SUM(RES_hhdet_in_emi!O121:O122)=0,0,SUM(RES_hhdet_in_emi!O121:O122)*1000000/SUM(RES_hhdet_in_new!O121:O122))</f>
        <v>0</v>
      </c>
      <c r="P120" s="157">
        <f>IF(SUM(RES_hhdet_in_emi!P121:P122)=0,0,SUM(RES_hhdet_in_emi!P121:P122)*1000000/SUM(RES_hhdet_in_new!P121:P122))</f>
        <v>0</v>
      </c>
      <c r="Q120" s="157">
        <f>IF(SUM(RES_hhdet_in_emi!Q121:Q122)=0,0,SUM(RES_hhdet_in_emi!Q121:Q122)*1000000/SUM(RES_hhdet_in_new!Q121:Q122))</f>
        <v>0</v>
      </c>
    </row>
    <row r="121" spans="1:17" ht="12" customHeight="1" x14ac:dyDescent="0.25">
      <c r="A121" s="23" t="s">
        <v>57</v>
      </c>
      <c r="B121" s="156"/>
      <c r="C121" s="156">
        <f>IF(RES_hhdet_in_emi!C121=0,0,RES_hhdet_in_emi!C121*1000000/RES_hhdet_in_new!C121)</f>
        <v>0</v>
      </c>
      <c r="D121" s="156">
        <f>IF(RES_hhdet_in_emi!D121=0,0,RES_hhdet_in_emi!D121*1000000/RES_hhdet_in_new!D121)</f>
        <v>0</v>
      </c>
      <c r="E121" s="156">
        <f>IF(RES_hhdet_in_emi!E121=0,0,RES_hhdet_in_emi!E121*1000000/RES_hhdet_in_new!E121)</f>
        <v>0</v>
      </c>
      <c r="F121" s="156">
        <f>IF(RES_hhdet_in_emi!F121=0,0,RES_hhdet_in_emi!F121*1000000/RES_hhdet_in_new!F121)</f>
        <v>0</v>
      </c>
      <c r="G121" s="156">
        <f>IF(RES_hhdet_in_emi!G121=0,0,RES_hhdet_in_emi!G121*1000000/RES_hhdet_in_new!G121)</f>
        <v>0</v>
      </c>
      <c r="H121" s="156">
        <f>IF(RES_hhdet_in_emi!H121=0,0,RES_hhdet_in_emi!H121*1000000/RES_hhdet_in_new!H121)</f>
        <v>0</v>
      </c>
      <c r="I121" s="156">
        <f>IF(RES_hhdet_in_emi!I121=0,0,RES_hhdet_in_emi!I121*1000000/RES_hhdet_in_new!I121)</f>
        <v>0</v>
      </c>
      <c r="J121" s="156">
        <f>IF(RES_hhdet_in_emi!J121=0,0,RES_hhdet_in_emi!J121*1000000/RES_hhdet_in_new!J121)</f>
        <v>0</v>
      </c>
      <c r="K121" s="156">
        <f>IF(RES_hhdet_in_emi!K121=0,0,RES_hhdet_in_emi!K121*1000000/RES_hhdet_in_new!K121)</f>
        <v>0</v>
      </c>
      <c r="L121" s="156">
        <f>IF(RES_hhdet_in_emi!L121=0,0,RES_hhdet_in_emi!L121*1000000/RES_hhdet_in_new!L121)</f>
        <v>0</v>
      </c>
      <c r="M121" s="156">
        <f>IF(RES_hhdet_in_emi!M121=0,0,RES_hhdet_in_emi!M121*1000000/RES_hhdet_in_new!M121)</f>
        <v>0</v>
      </c>
      <c r="N121" s="156">
        <f>IF(RES_hhdet_in_emi!N121=0,0,RES_hhdet_in_emi!N121*1000000/RES_hhdet_in_new!N121)</f>
        <v>0</v>
      </c>
      <c r="O121" s="156">
        <f>IF(RES_hhdet_in_emi!O121=0,0,RES_hhdet_in_emi!O121*1000000/RES_hhdet_in_new!O121)</f>
        <v>0</v>
      </c>
      <c r="P121" s="156">
        <f>IF(RES_hhdet_in_emi!P121=0,0,RES_hhdet_in_emi!P121*1000000/RES_hhdet_in_new!P121)</f>
        <v>0</v>
      </c>
      <c r="Q121" s="156">
        <f>IF(RES_hhdet_in_emi!Q121=0,0,RES_hhdet_in_emi!Q121*1000000/RES_hhdet_in_new!Q121)</f>
        <v>0</v>
      </c>
    </row>
    <row r="122" spans="1:17" ht="12" customHeight="1" x14ac:dyDescent="0.25">
      <c r="A122" s="29" t="s">
        <v>140</v>
      </c>
      <c r="B122" s="57"/>
      <c r="C122" s="57">
        <f>IF(RES_hhdet_in_emi!C122=0,0,RES_hhdet_in_emi!C122*1000000/RES_hhdet_in_new!C122)</f>
        <v>0</v>
      </c>
      <c r="D122" s="57">
        <f>IF(RES_hhdet_in_emi!D122=0,0,RES_hhdet_in_emi!D122*1000000/RES_hhdet_in_new!D122)</f>
        <v>0</v>
      </c>
      <c r="E122" s="57">
        <f>IF(RES_hhdet_in_emi!E122=0,0,RES_hhdet_in_emi!E122*1000000/RES_hhdet_in_new!E122)</f>
        <v>0</v>
      </c>
      <c r="F122" s="57">
        <f>IF(RES_hhdet_in_emi!F122=0,0,RES_hhdet_in_emi!F122*1000000/RES_hhdet_in_new!F122)</f>
        <v>0</v>
      </c>
      <c r="G122" s="57">
        <f>IF(RES_hhdet_in_emi!G122=0,0,RES_hhdet_in_emi!G122*1000000/RES_hhdet_in_new!G122)</f>
        <v>0</v>
      </c>
      <c r="H122" s="57">
        <f>IF(RES_hhdet_in_emi!H122=0,0,RES_hhdet_in_emi!H122*1000000/RES_hhdet_in_new!H122)</f>
        <v>0</v>
      </c>
      <c r="I122" s="57">
        <f>IF(RES_hhdet_in_emi!I122=0,0,RES_hhdet_in_emi!I122*1000000/RES_hhdet_in_new!I122)</f>
        <v>0</v>
      </c>
      <c r="J122" s="57">
        <f>IF(RES_hhdet_in_emi!J122=0,0,RES_hhdet_in_emi!J122*1000000/RES_hhdet_in_new!J122)</f>
        <v>0</v>
      </c>
      <c r="K122" s="57">
        <f>IF(RES_hhdet_in_emi!K122=0,0,RES_hhdet_in_emi!K122*1000000/RES_hhdet_in_new!K122)</f>
        <v>0</v>
      </c>
      <c r="L122" s="57">
        <f>IF(RES_hhdet_in_emi!L122=0,0,RES_hhdet_in_emi!L122*1000000/RES_hhdet_in_new!L122)</f>
        <v>0</v>
      </c>
      <c r="M122" s="57">
        <f>IF(RES_hhdet_in_emi!M122=0,0,RES_hhdet_in_emi!M122*1000000/RES_hhdet_in_new!M122)</f>
        <v>0</v>
      </c>
      <c r="N122" s="57">
        <f>IF(RES_hhdet_in_emi!N122=0,0,RES_hhdet_in_emi!N122*1000000/RES_hhdet_in_new!N122)</f>
        <v>0</v>
      </c>
      <c r="O122" s="57">
        <f>IF(RES_hhdet_in_emi!O122=0,0,RES_hhdet_in_emi!O122*1000000/RES_hhdet_in_new!O122)</f>
        <v>0</v>
      </c>
      <c r="P122" s="57">
        <f>IF(RES_hhdet_in_emi!P122=0,0,RES_hhdet_in_emi!P122*1000000/RES_hhdet_in_new!P122)</f>
        <v>0</v>
      </c>
      <c r="Q122" s="57">
        <f>IF(RES_hhdet_in_emi!Q122=0,0,RES_hhdet_in_emi!Q122*1000000/RES_hhdet_in_new!Q122)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102">SUM(C125,C128,C130,C139)</f>
        <v>0</v>
      </c>
      <c r="D124" s="168">
        <f t="shared" ref="D124" si="103">SUM(D125,D128,D130,D139)</f>
        <v>0</v>
      </c>
      <c r="E124" s="168">
        <f t="shared" ref="E124" si="104">SUM(E125,E128,E130,E139)</f>
        <v>0</v>
      </c>
      <c r="F124" s="168">
        <f t="shared" ref="F124" si="105">SUM(F125,F128,F130,F139)</f>
        <v>0</v>
      </c>
      <c r="G124" s="168">
        <f t="shared" ref="G124" si="106">SUM(G125,G128,G130,G139)</f>
        <v>0</v>
      </c>
      <c r="H124" s="168">
        <f t="shared" ref="H124" si="107">SUM(H125,H128,H130,H139)</f>
        <v>0</v>
      </c>
      <c r="I124" s="168">
        <f t="shared" ref="I124" si="108">SUM(I125,I128,I130,I139)</f>
        <v>0</v>
      </c>
      <c r="J124" s="168">
        <f t="shared" ref="J124" si="109">SUM(J125,J128,J130,J139)</f>
        <v>0</v>
      </c>
      <c r="K124" s="168">
        <f t="shared" ref="K124" si="110">SUM(K125,K128,K130,K139)</f>
        <v>0</v>
      </c>
      <c r="L124" s="168">
        <f t="shared" ref="L124" si="111">SUM(L125,L128,L130,L139)</f>
        <v>0</v>
      </c>
      <c r="M124" s="168">
        <f t="shared" ref="M124" si="112">SUM(M125,M128,M130,M139)</f>
        <v>0</v>
      </c>
      <c r="N124" s="168">
        <f t="shared" ref="N124" si="113">SUM(N125,N128,N130,N139)</f>
        <v>0</v>
      </c>
      <c r="O124" s="168">
        <f t="shared" ref="O124" si="114">SUM(O125,O128,O130,O139)</f>
        <v>0</v>
      </c>
      <c r="P124" s="168">
        <f t="shared" ref="P124" si="115">SUM(P125,P128,P130,P139)</f>
        <v>0</v>
      </c>
      <c r="Q124" s="168">
        <f t="shared" ref="Q124" si="116">SUM(Q125,Q128,Q130,Q139)</f>
        <v>0</v>
      </c>
    </row>
    <row r="125" spans="1:17" ht="12.95" customHeight="1" x14ac:dyDescent="0.25">
      <c r="A125" s="158" t="s">
        <v>65</v>
      </c>
      <c r="B125" s="157"/>
      <c r="C125" s="157">
        <f t="shared" ref="C125:Q125" si="117">SUM(C126:C127)</f>
        <v>0</v>
      </c>
      <c r="D125" s="157">
        <f t="shared" si="117"/>
        <v>0</v>
      </c>
      <c r="E125" s="157">
        <f t="shared" si="117"/>
        <v>0</v>
      </c>
      <c r="F125" s="157">
        <f t="shared" si="117"/>
        <v>0</v>
      </c>
      <c r="G125" s="157">
        <f t="shared" si="117"/>
        <v>0</v>
      </c>
      <c r="H125" s="157">
        <f t="shared" si="117"/>
        <v>0</v>
      </c>
      <c r="I125" s="157">
        <f t="shared" si="117"/>
        <v>0</v>
      </c>
      <c r="J125" s="157">
        <f t="shared" si="117"/>
        <v>0</v>
      </c>
      <c r="K125" s="157">
        <f t="shared" si="117"/>
        <v>0</v>
      </c>
      <c r="L125" s="157">
        <f t="shared" si="117"/>
        <v>0</v>
      </c>
      <c r="M125" s="157">
        <f t="shared" si="117"/>
        <v>0</v>
      </c>
      <c r="N125" s="157">
        <f t="shared" si="117"/>
        <v>0</v>
      </c>
      <c r="O125" s="157">
        <f t="shared" si="117"/>
        <v>0</v>
      </c>
      <c r="P125" s="157">
        <f t="shared" si="117"/>
        <v>0</v>
      </c>
      <c r="Q125" s="157">
        <f t="shared" si="117"/>
        <v>0</v>
      </c>
    </row>
    <row r="126" spans="1:17" ht="12" customHeight="1" x14ac:dyDescent="0.25">
      <c r="A126" s="23" t="s">
        <v>149</v>
      </c>
      <c r="B126" s="156"/>
      <c r="C126" s="156">
        <f>IF(RES_hhdet_in_emi!C126=0,0,RES_hhdet_in_emi!C126*1000000/RES_hhdet_in_new!C126)</f>
        <v>0</v>
      </c>
      <c r="D126" s="156">
        <f>IF(RES_hhdet_in_emi!D126=0,0,RES_hhdet_in_emi!D126*1000000/RES_hhdet_in_new!D126)</f>
        <v>0</v>
      </c>
      <c r="E126" s="156">
        <f>IF(RES_hhdet_in_emi!E126=0,0,RES_hhdet_in_emi!E126*1000000/RES_hhdet_in_new!E126)</f>
        <v>0</v>
      </c>
      <c r="F126" s="156">
        <f>IF(RES_hhdet_in_emi!F126=0,0,RES_hhdet_in_emi!F126*1000000/RES_hhdet_in_new!F126)</f>
        <v>0</v>
      </c>
      <c r="G126" s="156">
        <f>IF(RES_hhdet_in_emi!G126=0,0,RES_hhdet_in_emi!G126*1000000/RES_hhdet_in_new!G126)</f>
        <v>0</v>
      </c>
      <c r="H126" s="156">
        <f>IF(RES_hhdet_in_emi!H126=0,0,RES_hhdet_in_emi!H126*1000000/RES_hhdet_in_new!H126)</f>
        <v>0</v>
      </c>
      <c r="I126" s="156">
        <f>IF(RES_hhdet_in_emi!I126=0,0,RES_hhdet_in_emi!I126*1000000/RES_hhdet_in_new!I126)</f>
        <v>0</v>
      </c>
      <c r="J126" s="156">
        <f>IF(RES_hhdet_in_emi!J126=0,0,RES_hhdet_in_emi!J126*1000000/RES_hhdet_in_new!J126)</f>
        <v>0</v>
      </c>
      <c r="K126" s="156">
        <f>IF(RES_hhdet_in_emi!K126=0,0,RES_hhdet_in_emi!K126*1000000/RES_hhdet_in_new!K126)</f>
        <v>0</v>
      </c>
      <c r="L126" s="156">
        <f>IF(RES_hhdet_in_emi!L126=0,0,RES_hhdet_in_emi!L126*1000000/RES_hhdet_in_new!L126)</f>
        <v>0</v>
      </c>
      <c r="M126" s="156">
        <f>IF(RES_hhdet_in_emi!M126=0,0,RES_hhdet_in_emi!M126*1000000/RES_hhdet_in_new!M126)</f>
        <v>0</v>
      </c>
      <c r="N126" s="156">
        <f>IF(RES_hhdet_in_emi!N126=0,0,RES_hhdet_in_emi!N126*1000000/RES_hhdet_in_new!N126)</f>
        <v>0</v>
      </c>
      <c r="O126" s="156">
        <f>IF(RES_hhdet_in_emi!O126=0,0,RES_hhdet_in_emi!O126*1000000/RES_hhdet_in_new!O126)</f>
        <v>0</v>
      </c>
      <c r="P126" s="156">
        <f>IF(RES_hhdet_in_emi!P126=0,0,RES_hhdet_in_emi!P126*1000000/RES_hhdet_in_new!P126)</f>
        <v>0</v>
      </c>
      <c r="Q126" s="156">
        <f>IF(RES_hhdet_in_emi!Q126=0,0,RES_hhdet_in_emi!Q126*1000000/RES_hhdet_in_new!Q126)</f>
        <v>0</v>
      </c>
    </row>
    <row r="127" spans="1:17" ht="12" customHeight="1" x14ac:dyDescent="0.25">
      <c r="A127" s="23" t="s">
        <v>60</v>
      </c>
      <c r="B127" s="156"/>
      <c r="C127" s="156">
        <f>IF(RES_hhdet_in_emi!C127=0,0,RES_hhdet_in_emi!C127*1000000/RES_hhdet_in_new!C126)</f>
        <v>0</v>
      </c>
      <c r="D127" s="156">
        <f>IF(RES_hhdet_in_emi!D127=0,0,RES_hhdet_in_emi!D127*1000000/RES_hhdet_in_new!D126)</f>
        <v>0</v>
      </c>
      <c r="E127" s="156">
        <f>IF(RES_hhdet_in_emi!E127=0,0,RES_hhdet_in_emi!E127*1000000/RES_hhdet_in_new!E126)</f>
        <v>0</v>
      </c>
      <c r="F127" s="156">
        <f>IF(RES_hhdet_in_emi!F127=0,0,RES_hhdet_in_emi!F127*1000000/RES_hhdet_in_new!F126)</f>
        <v>0</v>
      </c>
      <c r="G127" s="156">
        <f>IF(RES_hhdet_in_emi!G127=0,0,RES_hhdet_in_emi!G127*1000000/RES_hhdet_in_new!G126)</f>
        <v>0</v>
      </c>
      <c r="H127" s="156">
        <f>IF(RES_hhdet_in_emi!H127=0,0,RES_hhdet_in_emi!H127*1000000/RES_hhdet_in_new!H126)</f>
        <v>0</v>
      </c>
      <c r="I127" s="156">
        <f>IF(RES_hhdet_in_emi!I127=0,0,RES_hhdet_in_emi!I127*1000000/RES_hhdet_in_new!I126)</f>
        <v>0</v>
      </c>
      <c r="J127" s="156">
        <f>IF(RES_hhdet_in_emi!J127=0,0,RES_hhdet_in_emi!J127*1000000/RES_hhdet_in_new!J126)</f>
        <v>0</v>
      </c>
      <c r="K127" s="156">
        <f>IF(RES_hhdet_in_emi!K127=0,0,RES_hhdet_in_emi!K127*1000000/RES_hhdet_in_new!K126)</f>
        <v>0</v>
      </c>
      <c r="L127" s="156">
        <f>IF(RES_hhdet_in_emi!L127=0,0,RES_hhdet_in_emi!L127*1000000/RES_hhdet_in_new!L126)</f>
        <v>0</v>
      </c>
      <c r="M127" s="156">
        <f>IF(RES_hhdet_in_emi!M127=0,0,RES_hhdet_in_emi!M127*1000000/RES_hhdet_in_new!M126)</f>
        <v>0</v>
      </c>
      <c r="N127" s="156">
        <f>IF(RES_hhdet_in_emi!N127=0,0,RES_hhdet_in_emi!N127*1000000/RES_hhdet_in_new!N126)</f>
        <v>0</v>
      </c>
      <c r="O127" s="156">
        <f>IF(RES_hhdet_in_emi!O127=0,0,RES_hhdet_in_emi!O127*1000000/RES_hhdet_in_new!O126)</f>
        <v>0</v>
      </c>
      <c r="P127" s="156">
        <f>IF(RES_hhdet_in_emi!P127=0,0,RES_hhdet_in_emi!P127*1000000/RES_hhdet_in_new!P126)</f>
        <v>0</v>
      </c>
      <c r="Q127" s="156">
        <f>IF(RES_hhdet_in_emi!Q127=0,0,RES_hhdet_in_emi!Q127*1000000/RES_hhdet_in_new!Q126)</f>
        <v>0</v>
      </c>
    </row>
    <row r="128" spans="1:17" ht="12.95" customHeight="1" x14ac:dyDescent="0.25">
      <c r="A128" s="158" t="s">
        <v>112</v>
      </c>
      <c r="B128" s="157"/>
      <c r="C128" s="157">
        <f t="shared" ref="C128:Q128" si="118">C129</f>
        <v>0</v>
      </c>
      <c r="D128" s="157">
        <f t="shared" si="118"/>
        <v>0</v>
      </c>
      <c r="E128" s="157">
        <f t="shared" si="118"/>
        <v>0</v>
      </c>
      <c r="F128" s="157">
        <f t="shared" si="118"/>
        <v>0</v>
      </c>
      <c r="G128" s="157">
        <f t="shared" si="118"/>
        <v>0</v>
      </c>
      <c r="H128" s="157">
        <f t="shared" si="118"/>
        <v>0</v>
      </c>
      <c r="I128" s="157">
        <f t="shared" si="118"/>
        <v>0</v>
      </c>
      <c r="J128" s="157">
        <f t="shared" si="118"/>
        <v>0</v>
      </c>
      <c r="K128" s="157">
        <f t="shared" si="118"/>
        <v>0</v>
      </c>
      <c r="L128" s="157">
        <f t="shared" si="118"/>
        <v>0</v>
      </c>
      <c r="M128" s="157">
        <f t="shared" si="118"/>
        <v>0</v>
      </c>
      <c r="N128" s="157">
        <f t="shared" si="118"/>
        <v>0</v>
      </c>
      <c r="O128" s="157">
        <f t="shared" si="118"/>
        <v>0</v>
      </c>
      <c r="P128" s="157">
        <f t="shared" si="118"/>
        <v>0</v>
      </c>
      <c r="Q128" s="157">
        <f t="shared" si="118"/>
        <v>0</v>
      </c>
    </row>
    <row r="129" spans="1:17" ht="12" customHeight="1" x14ac:dyDescent="0.25">
      <c r="A129" s="23" t="s">
        <v>60</v>
      </c>
      <c r="B129" s="156"/>
      <c r="C129" s="156">
        <f>IF(RES_hhdet_in_emi!C129=0,0,RES_hhdet_in_emi!C129*1000000/RES_hhdet_in_new!C129)</f>
        <v>0</v>
      </c>
      <c r="D129" s="156">
        <f>IF(RES_hhdet_in_emi!D129=0,0,RES_hhdet_in_emi!D129*1000000/RES_hhdet_in_new!D129)</f>
        <v>0</v>
      </c>
      <c r="E129" s="156">
        <f>IF(RES_hhdet_in_emi!E129=0,0,RES_hhdet_in_emi!E129*1000000/RES_hhdet_in_new!E129)</f>
        <v>0</v>
      </c>
      <c r="F129" s="156">
        <f>IF(RES_hhdet_in_emi!F129=0,0,RES_hhdet_in_emi!F129*1000000/RES_hhdet_in_new!F129)</f>
        <v>0</v>
      </c>
      <c r="G129" s="156">
        <f>IF(RES_hhdet_in_emi!G129=0,0,RES_hhdet_in_emi!G129*1000000/RES_hhdet_in_new!G129)</f>
        <v>0</v>
      </c>
      <c r="H129" s="156">
        <f>IF(RES_hhdet_in_emi!H129=0,0,RES_hhdet_in_emi!H129*1000000/RES_hhdet_in_new!H129)</f>
        <v>0</v>
      </c>
      <c r="I129" s="156">
        <f>IF(RES_hhdet_in_emi!I129=0,0,RES_hhdet_in_emi!I129*1000000/RES_hhdet_in_new!I129)</f>
        <v>0</v>
      </c>
      <c r="J129" s="156">
        <f>IF(RES_hhdet_in_emi!J129=0,0,RES_hhdet_in_emi!J129*1000000/RES_hhdet_in_new!J129)</f>
        <v>0</v>
      </c>
      <c r="K129" s="156">
        <f>IF(RES_hhdet_in_emi!K129=0,0,RES_hhdet_in_emi!K129*1000000/RES_hhdet_in_new!K129)</f>
        <v>0</v>
      </c>
      <c r="L129" s="156">
        <f>IF(RES_hhdet_in_emi!L129=0,0,RES_hhdet_in_emi!L129*1000000/RES_hhdet_in_new!L129)</f>
        <v>0</v>
      </c>
      <c r="M129" s="156">
        <f>IF(RES_hhdet_in_emi!M129=0,0,RES_hhdet_in_emi!M129*1000000/RES_hhdet_in_new!M129)</f>
        <v>0</v>
      </c>
      <c r="N129" s="156">
        <f>IF(RES_hhdet_in_emi!N129=0,0,RES_hhdet_in_emi!N129*1000000/RES_hhdet_in_new!N129)</f>
        <v>0</v>
      </c>
      <c r="O129" s="156">
        <f>IF(RES_hhdet_in_emi!O129=0,0,RES_hhdet_in_emi!O129*1000000/RES_hhdet_in_new!O129)</f>
        <v>0</v>
      </c>
      <c r="P129" s="156">
        <f>IF(RES_hhdet_in_emi!P129=0,0,RES_hhdet_in_emi!P129*1000000/RES_hhdet_in_new!P129)</f>
        <v>0</v>
      </c>
      <c r="Q129" s="156">
        <f>IF(RES_hhdet_in_emi!Q129=0,0,RES_hhdet_in_emi!Q129*1000000/RES_hhdet_in_new!Q129)</f>
        <v>0</v>
      </c>
    </row>
    <row r="130" spans="1:17" ht="12" customHeight="1" x14ac:dyDescent="0.25">
      <c r="A130" s="158" t="s">
        <v>63</v>
      </c>
      <c r="B130" s="157"/>
      <c r="C130" s="157">
        <f>IF(SUM(RES_hhdet_in_emi!C131:C132,RES_hhdet_in_emi!C135:C136)=0,0,SUM(RES_hhdet_in_emi!C131:C132,RES_hhdet_in_emi!C135:C136)*1000000/SUM(RES_hhdet_in_new!C131:C132,RES_hhdet_in_new!C135:C136))</f>
        <v>0</v>
      </c>
      <c r="D130" s="157">
        <f>IF(SUM(RES_hhdet_in_emi!D131:D132,RES_hhdet_in_emi!D135:D136)=0,0,SUM(RES_hhdet_in_emi!D131:D132,RES_hhdet_in_emi!D135:D136)*1000000/SUM(RES_hhdet_in_new!D131:D132,RES_hhdet_in_new!D135:D136))</f>
        <v>0</v>
      </c>
      <c r="E130" s="157">
        <f>IF(SUM(RES_hhdet_in_emi!E131:E132,RES_hhdet_in_emi!E135:E136)=0,0,SUM(RES_hhdet_in_emi!E131:E132,RES_hhdet_in_emi!E135:E136)*1000000/SUM(RES_hhdet_in_new!E131:E132,RES_hhdet_in_new!E135:E136))</f>
        <v>0</v>
      </c>
      <c r="F130" s="157">
        <f>IF(SUM(RES_hhdet_in_emi!F131:F132,RES_hhdet_in_emi!F135:F136)=0,0,SUM(RES_hhdet_in_emi!F131:F132,RES_hhdet_in_emi!F135:F136)*1000000/SUM(RES_hhdet_in_new!F131:F132,RES_hhdet_in_new!F135:F136))</f>
        <v>0</v>
      </c>
      <c r="G130" s="157">
        <f>IF(SUM(RES_hhdet_in_emi!G131:G132,RES_hhdet_in_emi!G135:G136)=0,0,SUM(RES_hhdet_in_emi!G131:G132,RES_hhdet_in_emi!G135:G136)*1000000/SUM(RES_hhdet_in_new!G131:G132,RES_hhdet_in_new!G135:G136))</f>
        <v>0</v>
      </c>
      <c r="H130" s="157">
        <f>IF(SUM(RES_hhdet_in_emi!H131:H132,RES_hhdet_in_emi!H135:H136)=0,0,SUM(RES_hhdet_in_emi!H131:H132,RES_hhdet_in_emi!H135:H136)*1000000/SUM(RES_hhdet_in_new!H131:H132,RES_hhdet_in_new!H135:H136))</f>
        <v>0</v>
      </c>
      <c r="I130" s="157">
        <f>IF(SUM(RES_hhdet_in_emi!I131:I132,RES_hhdet_in_emi!I135:I136)=0,0,SUM(RES_hhdet_in_emi!I131:I132,RES_hhdet_in_emi!I135:I136)*1000000/SUM(RES_hhdet_in_new!I131:I132,RES_hhdet_in_new!I135:I136))</f>
        <v>0</v>
      </c>
      <c r="J130" s="157">
        <f>IF(SUM(RES_hhdet_in_emi!J131:J132,RES_hhdet_in_emi!J135:J136)=0,0,SUM(RES_hhdet_in_emi!J131:J132,RES_hhdet_in_emi!J135:J136)*1000000/SUM(RES_hhdet_in_new!J131:J132,RES_hhdet_in_new!J135:J136))</f>
        <v>0</v>
      </c>
      <c r="K130" s="157">
        <f>IF(SUM(RES_hhdet_in_emi!K131:K132,RES_hhdet_in_emi!K135:K136)=0,0,SUM(RES_hhdet_in_emi!K131:K132,RES_hhdet_in_emi!K135:K136)*1000000/SUM(RES_hhdet_in_new!K131:K132,RES_hhdet_in_new!K135:K136))</f>
        <v>0</v>
      </c>
      <c r="L130" s="157">
        <f>IF(SUM(RES_hhdet_in_emi!L131:L132,RES_hhdet_in_emi!L135:L136)=0,0,SUM(RES_hhdet_in_emi!L131:L132,RES_hhdet_in_emi!L135:L136)*1000000/SUM(RES_hhdet_in_new!L131:L132,RES_hhdet_in_new!L135:L136))</f>
        <v>0</v>
      </c>
      <c r="M130" s="157">
        <f>IF(SUM(RES_hhdet_in_emi!M131:M132,RES_hhdet_in_emi!M135:M136)=0,0,SUM(RES_hhdet_in_emi!M131:M132,RES_hhdet_in_emi!M135:M136)*1000000/SUM(RES_hhdet_in_new!M131:M132,RES_hhdet_in_new!M135:M136))</f>
        <v>0</v>
      </c>
      <c r="N130" s="157">
        <f>IF(SUM(RES_hhdet_in_emi!N131:N132,RES_hhdet_in_emi!N135:N136)=0,0,SUM(RES_hhdet_in_emi!N131:N132,RES_hhdet_in_emi!N135:N136)*1000000/SUM(RES_hhdet_in_new!N131:N132,RES_hhdet_in_new!N135:N136))</f>
        <v>0</v>
      </c>
      <c r="O130" s="157">
        <f>IF(SUM(RES_hhdet_in_emi!O131:O132,RES_hhdet_in_emi!O135:O136)=0,0,SUM(RES_hhdet_in_emi!O131:O132,RES_hhdet_in_emi!O135:O136)*1000000/SUM(RES_hhdet_in_new!O131:O132,RES_hhdet_in_new!O135:O136))</f>
        <v>0</v>
      </c>
      <c r="P130" s="157">
        <f>IF(SUM(RES_hhdet_in_emi!P131:P132,RES_hhdet_in_emi!P135:P136)=0,0,SUM(RES_hhdet_in_emi!P131:P132,RES_hhdet_in_emi!P135:P136)*1000000/SUM(RES_hhdet_in_new!P131:P132,RES_hhdet_in_new!P135:P136))</f>
        <v>0</v>
      </c>
      <c r="Q130" s="157">
        <f>IF(SUM(RES_hhdet_in_emi!Q131:Q132,RES_hhdet_in_emi!Q135:Q136)=0,0,SUM(RES_hhdet_in_emi!Q131:Q132,RES_hhdet_in_emi!Q135:Q136)*1000000/SUM(RES_hhdet_in_new!Q131:Q132,RES_hhdet_in_new!Q135:Q136))</f>
        <v>0</v>
      </c>
    </row>
    <row r="131" spans="1:17" ht="12" customHeight="1" x14ac:dyDescent="0.25">
      <c r="A131" s="167" t="s">
        <v>148</v>
      </c>
      <c r="B131" s="132"/>
      <c r="C131" s="132">
        <f>IF(RES_hhdet_in_emi!C131=0,0,RES_hhdet_in_emi!C131*1000000/RES_hhdet_in_new!C131)</f>
        <v>0</v>
      </c>
      <c r="D131" s="132">
        <f>IF(RES_hhdet_in_emi!D131=0,0,RES_hhdet_in_emi!D131*1000000/RES_hhdet_in_new!D131)</f>
        <v>0</v>
      </c>
      <c r="E131" s="132">
        <f>IF(RES_hhdet_in_emi!E131=0,0,RES_hhdet_in_emi!E131*1000000/RES_hhdet_in_new!E131)</f>
        <v>0</v>
      </c>
      <c r="F131" s="132">
        <f>IF(RES_hhdet_in_emi!F131=0,0,RES_hhdet_in_emi!F131*1000000/RES_hhdet_in_new!F131)</f>
        <v>0</v>
      </c>
      <c r="G131" s="132">
        <f>IF(RES_hhdet_in_emi!G131=0,0,RES_hhdet_in_emi!G131*1000000/RES_hhdet_in_new!G131)</f>
        <v>0</v>
      </c>
      <c r="H131" s="132">
        <f>IF(RES_hhdet_in_emi!H131=0,0,RES_hhdet_in_emi!H131*1000000/RES_hhdet_in_new!H131)</f>
        <v>0</v>
      </c>
      <c r="I131" s="132">
        <f>IF(RES_hhdet_in_emi!I131=0,0,RES_hhdet_in_emi!I131*1000000/RES_hhdet_in_new!I131)</f>
        <v>0</v>
      </c>
      <c r="J131" s="132">
        <f>IF(RES_hhdet_in_emi!J131=0,0,RES_hhdet_in_emi!J131*1000000/RES_hhdet_in_new!J131)</f>
        <v>0</v>
      </c>
      <c r="K131" s="132">
        <f>IF(RES_hhdet_in_emi!K131=0,0,RES_hhdet_in_emi!K131*1000000/RES_hhdet_in_new!K131)</f>
        <v>0</v>
      </c>
      <c r="L131" s="132">
        <f>IF(RES_hhdet_in_emi!L131=0,0,RES_hhdet_in_emi!L131*1000000/RES_hhdet_in_new!L131)</f>
        <v>0</v>
      </c>
      <c r="M131" s="132">
        <f>IF(RES_hhdet_in_emi!M131=0,0,RES_hhdet_in_emi!M131*1000000/RES_hhdet_in_new!M131)</f>
        <v>0</v>
      </c>
      <c r="N131" s="132">
        <f>IF(RES_hhdet_in_emi!N131=0,0,RES_hhdet_in_emi!N131*1000000/RES_hhdet_in_new!N131)</f>
        <v>0</v>
      </c>
      <c r="O131" s="132">
        <f>IF(RES_hhdet_in_emi!O131=0,0,RES_hhdet_in_emi!O131*1000000/RES_hhdet_in_new!O131)</f>
        <v>0</v>
      </c>
      <c r="P131" s="132">
        <f>IF(RES_hhdet_in_emi!P131=0,0,RES_hhdet_in_emi!P131*1000000/RES_hhdet_in_new!P131)</f>
        <v>0</v>
      </c>
      <c r="Q131" s="132">
        <f>IF(RES_hhdet_in_emi!Q131=0,0,RES_hhdet_in_emi!Q131*1000000/RES_hhdet_in_new!Q131)</f>
        <v>0</v>
      </c>
    </row>
    <row r="132" spans="1:17" ht="12" customHeight="1" x14ac:dyDescent="0.25">
      <c r="A132" s="167" t="s">
        <v>147</v>
      </c>
      <c r="B132" s="132"/>
      <c r="C132" s="132">
        <f>IF(RES_hhdet_in_emi!C132=0,0,RES_hhdet_in_emi!C132*1000000/RES_hhdet_in_new!C132)</f>
        <v>0</v>
      </c>
      <c r="D132" s="132">
        <f>IF(RES_hhdet_in_emi!D132=0,0,RES_hhdet_in_emi!D132*1000000/RES_hhdet_in_new!D132)</f>
        <v>0</v>
      </c>
      <c r="E132" s="132">
        <f>IF(RES_hhdet_in_emi!E132=0,0,RES_hhdet_in_emi!E132*1000000/RES_hhdet_in_new!E132)</f>
        <v>0</v>
      </c>
      <c r="F132" s="132">
        <f>IF(RES_hhdet_in_emi!F132=0,0,RES_hhdet_in_emi!F132*1000000/RES_hhdet_in_new!F132)</f>
        <v>0</v>
      </c>
      <c r="G132" s="132">
        <f>IF(RES_hhdet_in_emi!G132=0,0,RES_hhdet_in_emi!G132*1000000/RES_hhdet_in_new!G132)</f>
        <v>0</v>
      </c>
      <c r="H132" s="132">
        <f>IF(RES_hhdet_in_emi!H132=0,0,RES_hhdet_in_emi!H132*1000000/RES_hhdet_in_new!H132)</f>
        <v>0</v>
      </c>
      <c r="I132" s="132">
        <f>IF(RES_hhdet_in_emi!I132=0,0,RES_hhdet_in_emi!I132*1000000/RES_hhdet_in_new!I132)</f>
        <v>0</v>
      </c>
      <c r="J132" s="132">
        <f>IF(RES_hhdet_in_emi!J132=0,0,RES_hhdet_in_emi!J132*1000000/RES_hhdet_in_new!J132)</f>
        <v>0</v>
      </c>
      <c r="K132" s="132">
        <f>IF(RES_hhdet_in_emi!K132=0,0,RES_hhdet_in_emi!K132*1000000/RES_hhdet_in_new!K132)</f>
        <v>0</v>
      </c>
      <c r="L132" s="132">
        <f>IF(RES_hhdet_in_emi!L132=0,0,RES_hhdet_in_emi!L132*1000000/RES_hhdet_in_new!L132)</f>
        <v>0</v>
      </c>
      <c r="M132" s="132">
        <f>IF(RES_hhdet_in_emi!M132=0,0,RES_hhdet_in_emi!M132*1000000/RES_hhdet_in_new!M132)</f>
        <v>0</v>
      </c>
      <c r="N132" s="132">
        <f>IF(RES_hhdet_in_emi!N132=0,0,RES_hhdet_in_emi!N132*1000000/RES_hhdet_in_new!N132)</f>
        <v>0</v>
      </c>
      <c r="O132" s="132">
        <f>IF(RES_hhdet_in_emi!O132=0,0,RES_hhdet_in_emi!O132*1000000/RES_hhdet_in_new!O132)</f>
        <v>0</v>
      </c>
      <c r="P132" s="132">
        <f>IF(RES_hhdet_in_emi!P132=0,0,RES_hhdet_in_emi!P132*1000000/RES_hhdet_in_new!P132)</f>
        <v>0</v>
      </c>
      <c r="Q132" s="132">
        <f>IF(RES_hhdet_in_emi!Q132=0,0,RES_hhdet_in_emi!Q132*1000000/RES_hhdet_in_new!Q132)</f>
        <v>0</v>
      </c>
    </row>
    <row r="133" spans="1:17" ht="12" customHeight="1" x14ac:dyDescent="0.25">
      <c r="A133" s="166" t="s">
        <v>61</v>
      </c>
      <c r="B133" s="165"/>
      <c r="C133" s="165">
        <f>IF(RES_hhdet_in_emi!C133=0,0,RES_hhdet_in_emi!C133*1000000/RES_hhdet_in_new!C132)</f>
        <v>0</v>
      </c>
      <c r="D133" s="165">
        <f>IF(RES_hhdet_in_emi!D133=0,0,RES_hhdet_in_emi!D133*1000000/RES_hhdet_in_new!D132)</f>
        <v>0</v>
      </c>
      <c r="E133" s="165">
        <f>IF(RES_hhdet_in_emi!E133=0,0,RES_hhdet_in_emi!E133*1000000/RES_hhdet_in_new!E132)</f>
        <v>0</v>
      </c>
      <c r="F133" s="165">
        <f>IF(RES_hhdet_in_emi!F133=0,0,RES_hhdet_in_emi!F133*1000000/RES_hhdet_in_new!F132)</f>
        <v>0</v>
      </c>
      <c r="G133" s="165">
        <f>IF(RES_hhdet_in_emi!G133=0,0,RES_hhdet_in_emi!G133*1000000/RES_hhdet_in_new!G132)</f>
        <v>0</v>
      </c>
      <c r="H133" s="165">
        <f>IF(RES_hhdet_in_emi!H133=0,0,RES_hhdet_in_emi!H133*1000000/RES_hhdet_in_new!H132)</f>
        <v>0</v>
      </c>
      <c r="I133" s="165">
        <f>IF(RES_hhdet_in_emi!I133=0,0,RES_hhdet_in_emi!I133*1000000/RES_hhdet_in_new!I132)</f>
        <v>0</v>
      </c>
      <c r="J133" s="165">
        <f>IF(RES_hhdet_in_emi!J133=0,0,RES_hhdet_in_emi!J133*1000000/RES_hhdet_in_new!J132)</f>
        <v>0</v>
      </c>
      <c r="K133" s="165">
        <f>IF(RES_hhdet_in_emi!K133=0,0,RES_hhdet_in_emi!K133*1000000/RES_hhdet_in_new!K132)</f>
        <v>0</v>
      </c>
      <c r="L133" s="165">
        <f>IF(RES_hhdet_in_emi!L133=0,0,RES_hhdet_in_emi!L133*1000000/RES_hhdet_in_new!L132)</f>
        <v>0</v>
      </c>
      <c r="M133" s="165">
        <f>IF(RES_hhdet_in_emi!M133=0,0,RES_hhdet_in_emi!M133*1000000/RES_hhdet_in_new!M132)</f>
        <v>0</v>
      </c>
      <c r="N133" s="165">
        <f>IF(RES_hhdet_in_emi!N133=0,0,RES_hhdet_in_emi!N133*1000000/RES_hhdet_in_new!N132)</f>
        <v>0</v>
      </c>
      <c r="O133" s="165">
        <f>IF(RES_hhdet_in_emi!O133=0,0,RES_hhdet_in_emi!O133*1000000/RES_hhdet_in_new!O132)</f>
        <v>0</v>
      </c>
      <c r="P133" s="165">
        <f>IF(RES_hhdet_in_emi!P133=0,0,RES_hhdet_in_emi!P133*1000000/RES_hhdet_in_new!P132)</f>
        <v>0</v>
      </c>
      <c r="Q133" s="165">
        <f>IF(RES_hhdet_in_emi!Q133=0,0,RES_hhdet_in_emi!Q133*1000000/RES_hhdet_in_new!Q132)</f>
        <v>0</v>
      </c>
    </row>
    <row r="134" spans="1:17" ht="12" customHeight="1" x14ac:dyDescent="0.25">
      <c r="A134" s="147" t="s">
        <v>59</v>
      </c>
      <c r="B134" s="164"/>
      <c r="C134" s="164">
        <f>IF(RES_hhdet_in_emi!C134=0,0,RES_hhdet_in_emi!C134*1000000/RES_hhdet_in_new!C132)</f>
        <v>0</v>
      </c>
      <c r="D134" s="164">
        <f>IF(RES_hhdet_in_emi!D134=0,0,RES_hhdet_in_emi!D134*1000000/RES_hhdet_in_new!D132)</f>
        <v>0</v>
      </c>
      <c r="E134" s="164">
        <f>IF(RES_hhdet_in_emi!E134=0,0,RES_hhdet_in_emi!E134*1000000/RES_hhdet_in_new!E132)</f>
        <v>0</v>
      </c>
      <c r="F134" s="164">
        <f>IF(RES_hhdet_in_emi!F134=0,0,RES_hhdet_in_emi!F134*1000000/RES_hhdet_in_new!F132)</f>
        <v>0</v>
      </c>
      <c r="G134" s="164">
        <f>IF(RES_hhdet_in_emi!G134=0,0,RES_hhdet_in_emi!G134*1000000/RES_hhdet_in_new!G132)</f>
        <v>0</v>
      </c>
      <c r="H134" s="164">
        <f>IF(RES_hhdet_in_emi!H134=0,0,RES_hhdet_in_emi!H134*1000000/RES_hhdet_in_new!H132)</f>
        <v>0</v>
      </c>
      <c r="I134" s="164">
        <f>IF(RES_hhdet_in_emi!I134=0,0,RES_hhdet_in_emi!I134*1000000/RES_hhdet_in_new!I132)</f>
        <v>0</v>
      </c>
      <c r="J134" s="164">
        <f>IF(RES_hhdet_in_emi!J134=0,0,RES_hhdet_in_emi!J134*1000000/RES_hhdet_in_new!J132)</f>
        <v>0</v>
      </c>
      <c r="K134" s="164">
        <f>IF(RES_hhdet_in_emi!K134=0,0,RES_hhdet_in_emi!K134*1000000/RES_hhdet_in_new!K132)</f>
        <v>0</v>
      </c>
      <c r="L134" s="164">
        <f>IF(RES_hhdet_in_emi!L134=0,0,RES_hhdet_in_emi!L134*1000000/RES_hhdet_in_new!L132)</f>
        <v>0</v>
      </c>
      <c r="M134" s="164">
        <f>IF(RES_hhdet_in_emi!M134=0,0,RES_hhdet_in_emi!M134*1000000/RES_hhdet_in_new!M132)</f>
        <v>0</v>
      </c>
      <c r="N134" s="164">
        <f>IF(RES_hhdet_in_emi!N134=0,0,RES_hhdet_in_emi!N134*1000000/RES_hhdet_in_new!N132)</f>
        <v>0</v>
      </c>
      <c r="O134" s="164">
        <f>IF(RES_hhdet_in_emi!O134=0,0,RES_hhdet_in_emi!O134*1000000/RES_hhdet_in_new!O132)</f>
        <v>0</v>
      </c>
      <c r="P134" s="164">
        <f>IF(RES_hhdet_in_emi!P134=0,0,RES_hhdet_in_emi!P134*1000000/RES_hhdet_in_new!P132)</f>
        <v>0</v>
      </c>
      <c r="Q134" s="164">
        <f>IF(RES_hhdet_in_emi!Q134=0,0,RES_hhdet_in_emi!Q134*1000000/RES_hhdet_in_new!Q132)</f>
        <v>0</v>
      </c>
    </row>
    <row r="135" spans="1:17" ht="12" customHeight="1" x14ac:dyDescent="0.25">
      <c r="A135" s="163" t="s">
        <v>142</v>
      </c>
      <c r="B135" s="162"/>
      <c r="C135" s="162">
        <f>IF(RES_hhdet_in_emi!C135=0,0,RES_hhdet_in_emi!C135*1000000/RES_hhdet_in_new!C135)</f>
        <v>0</v>
      </c>
      <c r="D135" s="162">
        <f>IF(RES_hhdet_in_emi!D135=0,0,RES_hhdet_in_emi!D135*1000000/RES_hhdet_in_new!D135)</f>
        <v>0</v>
      </c>
      <c r="E135" s="162">
        <f>IF(RES_hhdet_in_emi!E135=0,0,RES_hhdet_in_emi!E135*1000000/RES_hhdet_in_new!E135)</f>
        <v>0</v>
      </c>
      <c r="F135" s="162">
        <f>IF(RES_hhdet_in_emi!F135=0,0,RES_hhdet_in_emi!F135*1000000/RES_hhdet_in_new!F135)</f>
        <v>0</v>
      </c>
      <c r="G135" s="162">
        <f>IF(RES_hhdet_in_emi!G135=0,0,RES_hhdet_in_emi!G135*1000000/RES_hhdet_in_new!G135)</f>
        <v>0</v>
      </c>
      <c r="H135" s="162">
        <f>IF(RES_hhdet_in_emi!H135=0,0,RES_hhdet_in_emi!H135*1000000/RES_hhdet_in_new!H135)</f>
        <v>0</v>
      </c>
      <c r="I135" s="162">
        <f>IF(RES_hhdet_in_emi!I135=0,0,RES_hhdet_in_emi!I135*1000000/RES_hhdet_in_new!I135)</f>
        <v>0</v>
      </c>
      <c r="J135" s="162">
        <f>IF(RES_hhdet_in_emi!J135=0,0,RES_hhdet_in_emi!J135*1000000/RES_hhdet_in_new!J135)</f>
        <v>0</v>
      </c>
      <c r="K135" s="162">
        <f>IF(RES_hhdet_in_emi!K135=0,0,RES_hhdet_in_emi!K135*1000000/RES_hhdet_in_new!K135)</f>
        <v>0</v>
      </c>
      <c r="L135" s="162">
        <f>IF(RES_hhdet_in_emi!L135=0,0,RES_hhdet_in_emi!L135*1000000/RES_hhdet_in_new!L135)</f>
        <v>0</v>
      </c>
      <c r="M135" s="162">
        <f>IF(RES_hhdet_in_emi!M135=0,0,RES_hhdet_in_emi!M135*1000000/RES_hhdet_in_new!M135)</f>
        <v>0</v>
      </c>
      <c r="N135" s="162">
        <f>IF(RES_hhdet_in_emi!N135=0,0,RES_hhdet_in_emi!N135*1000000/RES_hhdet_in_new!N135)</f>
        <v>0</v>
      </c>
      <c r="O135" s="162">
        <f>IF(RES_hhdet_in_emi!O135=0,0,RES_hhdet_in_emi!O135*1000000/RES_hhdet_in_new!O135)</f>
        <v>0</v>
      </c>
      <c r="P135" s="162">
        <f>IF(RES_hhdet_in_emi!P135=0,0,RES_hhdet_in_emi!P135*1000000/RES_hhdet_in_new!P135)</f>
        <v>0</v>
      </c>
      <c r="Q135" s="162">
        <f>IF(RES_hhdet_in_emi!Q135=0,0,RES_hhdet_in_emi!Q135*1000000/RES_hhdet_in_new!Q135)</f>
        <v>0</v>
      </c>
    </row>
    <row r="136" spans="1:17" ht="12" customHeight="1" x14ac:dyDescent="0.25">
      <c r="A136" s="161" t="s">
        <v>141</v>
      </c>
      <c r="B136" s="160"/>
      <c r="C136" s="160">
        <f>IF(RES_hhdet_in_emi!C136=0,0,RES_hhdet_in_emi!C136*1000000/RES_hhdet_in_new!C136)</f>
        <v>0</v>
      </c>
      <c r="D136" s="160">
        <f>IF(RES_hhdet_in_emi!D136=0,0,RES_hhdet_in_emi!D136*1000000/RES_hhdet_in_new!D136)</f>
        <v>0</v>
      </c>
      <c r="E136" s="160">
        <f>IF(RES_hhdet_in_emi!E136=0,0,RES_hhdet_in_emi!E136*1000000/RES_hhdet_in_new!E136)</f>
        <v>0</v>
      </c>
      <c r="F136" s="160">
        <f>IF(RES_hhdet_in_emi!F136=0,0,RES_hhdet_in_emi!F136*1000000/RES_hhdet_in_new!F136)</f>
        <v>0</v>
      </c>
      <c r="G136" s="160">
        <f>IF(RES_hhdet_in_emi!G136=0,0,RES_hhdet_in_emi!G136*1000000/RES_hhdet_in_new!G136)</f>
        <v>0</v>
      </c>
      <c r="H136" s="160">
        <f>IF(RES_hhdet_in_emi!H136=0,0,RES_hhdet_in_emi!H136*1000000/RES_hhdet_in_new!H136)</f>
        <v>0</v>
      </c>
      <c r="I136" s="160">
        <f>IF(RES_hhdet_in_emi!I136=0,0,RES_hhdet_in_emi!I136*1000000/RES_hhdet_in_new!I136)</f>
        <v>0</v>
      </c>
      <c r="J136" s="160">
        <f>IF(RES_hhdet_in_emi!J136=0,0,RES_hhdet_in_emi!J136*1000000/RES_hhdet_in_new!J136)</f>
        <v>0</v>
      </c>
      <c r="K136" s="160">
        <f>IF(RES_hhdet_in_emi!K136=0,0,RES_hhdet_in_emi!K136*1000000/RES_hhdet_in_new!K136)</f>
        <v>0</v>
      </c>
      <c r="L136" s="160">
        <f>IF(RES_hhdet_in_emi!L136=0,0,RES_hhdet_in_emi!L136*1000000/RES_hhdet_in_new!L136)</f>
        <v>0</v>
      </c>
      <c r="M136" s="160">
        <f>IF(RES_hhdet_in_emi!M136=0,0,RES_hhdet_in_emi!M136*1000000/RES_hhdet_in_new!M136)</f>
        <v>0</v>
      </c>
      <c r="N136" s="160">
        <f>IF(RES_hhdet_in_emi!N136=0,0,RES_hhdet_in_emi!N136*1000000/RES_hhdet_in_new!N136)</f>
        <v>0</v>
      </c>
      <c r="O136" s="160">
        <f>IF(RES_hhdet_in_emi!O136=0,0,RES_hhdet_in_emi!O136*1000000/RES_hhdet_in_new!O136)</f>
        <v>0</v>
      </c>
      <c r="P136" s="160">
        <f>IF(RES_hhdet_in_emi!P136=0,0,RES_hhdet_in_emi!P136*1000000/RES_hhdet_in_new!P136)</f>
        <v>0</v>
      </c>
      <c r="Q136" s="160">
        <f>IF(RES_hhdet_in_emi!Q136=0,0,RES_hhdet_in_emi!Q136*1000000/RES_hhdet_in_new!Q136)</f>
        <v>0</v>
      </c>
    </row>
    <row r="137" spans="1:17" ht="12" customHeight="1" x14ac:dyDescent="0.25">
      <c r="A137" s="148" t="s">
        <v>60</v>
      </c>
      <c r="B137" s="156"/>
      <c r="C137" s="156">
        <f>IF(RES_hhdet_in_emi!C137=0,0,RES_hhdet_in_emi!C137*1000000/RES_hhdet_in_new!C136)</f>
        <v>0</v>
      </c>
      <c r="D137" s="156">
        <f>IF(RES_hhdet_in_emi!D137=0,0,RES_hhdet_in_emi!D137*1000000/RES_hhdet_in_new!D136)</f>
        <v>0</v>
      </c>
      <c r="E137" s="156">
        <f>IF(RES_hhdet_in_emi!E137=0,0,RES_hhdet_in_emi!E137*1000000/RES_hhdet_in_new!E136)</f>
        <v>0</v>
      </c>
      <c r="F137" s="156">
        <f>IF(RES_hhdet_in_emi!F137=0,0,RES_hhdet_in_emi!F137*1000000/RES_hhdet_in_new!F136)</f>
        <v>0</v>
      </c>
      <c r="G137" s="156">
        <f>IF(RES_hhdet_in_emi!G137=0,0,RES_hhdet_in_emi!G137*1000000/RES_hhdet_in_new!G136)</f>
        <v>0</v>
      </c>
      <c r="H137" s="156">
        <f>IF(RES_hhdet_in_emi!H137=0,0,RES_hhdet_in_emi!H137*1000000/RES_hhdet_in_new!H136)</f>
        <v>0</v>
      </c>
      <c r="I137" s="156">
        <f>IF(RES_hhdet_in_emi!I137=0,0,RES_hhdet_in_emi!I137*1000000/RES_hhdet_in_new!I136)</f>
        <v>0</v>
      </c>
      <c r="J137" s="156">
        <f>IF(RES_hhdet_in_emi!J137=0,0,RES_hhdet_in_emi!J137*1000000/RES_hhdet_in_new!J136)</f>
        <v>0</v>
      </c>
      <c r="K137" s="156">
        <f>IF(RES_hhdet_in_emi!K137=0,0,RES_hhdet_in_emi!K137*1000000/RES_hhdet_in_new!K136)</f>
        <v>0</v>
      </c>
      <c r="L137" s="156">
        <f>IF(RES_hhdet_in_emi!L137=0,0,RES_hhdet_in_emi!L137*1000000/RES_hhdet_in_new!L136)</f>
        <v>0</v>
      </c>
      <c r="M137" s="156">
        <f>IF(RES_hhdet_in_emi!M137=0,0,RES_hhdet_in_emi!M137*1000000/RES_hhdet_in_new!M136)</f>
        <v>0</v>
      </c>
      <c r="N137" s="156">
        <f>IF(RES_hhdet_in_emi!N137=0,0,RES_hhdet_in_emi!N137*1000000/RES_hhdet_in_new!N136)</f>
        <v>0</v>
      </c>
      <c r="O137" s="156">
        <f>IF(RES_hhdet_in_emi!O137=0,0,RES_hhdet_in_emi!O137*1000000/RES_hhdet_in_new!O136)</f>
        <v>0</v>
      </c>
      <c r="P137" s="156">
        <f>IF(RES_hhdet_in_emi!P137=0,0,RES_hhdet_in_emi!P137*1000000/RES_hhdet_in_new!P136)</f>
        <v>0</v>
      </c>
      <c r="Q137" s="156">
        <f>IF(RES_hhdet_in_emi!Q137=0,0,RES_hhdet_in_emi!Q137*1000000/RES_hhdet_in_new!Q136)</f>
        <v>0</v>
      </c>
    </row>
    <row r="138" spans="1:17" ht="12" customHeight="1" x14ac:dyDescent="0.25">
      <c r="A138" s="148" t="s">
        <v>59</v>
      </c>
      <c r="B138" s="156"/>
      <c r="C138" s="156">
        <f>IF(RES_hhdet_in_emi!C138=0,0,RES_hhdet_in_emi!C138*1000000/RES_hhdet_in_new!C136)</f>
        <v>0</v>
      </c>
      <c r="D138" s="156">
        <f>IF(RES_hhdet_in_emi!D138=0,0,RES_hhdet_in_emi!D138*1000000/RES_hhdet_in_new!D136)</f>
        <v>0</v>
      </c>
      <c r="E138" s="156">
        <f>IF(RES_hhdet_in_emi!E138=0,0,RES_hhdet_in_emi!E138*1000000/RES_hhdet_in_new!E136)</f>
        <v>0</v>
      </c>
      <c r="F138" s="156">
        <f>IF(RES_hhdet_in_emi!F138=0,0,RES_hhdet_in_emi!F138*1000000/RES_hhdet_in_new!F136)</f>
        <v>0</v>
      </c>
      <c r="G138" s="156">
        <f>IF(RES_hhdet_in_emi!G138=0,0,RES_hhdet_in_emi!G138*1000000/RES_hhdet_in_new!G136)</f>
        <v>0</v>
      </c>
      <c r="H138" s="156">
        <f>IF(RES_hhdet_in_emi!H138=0,0,RES_hhdet_in_emi!H138*1000000/RES_hhdet_in_new!H136)</f>
        <v>0</v>
      </c>
      <c r="I138" s="156">
        <f>IF(RES_hhdet_in_emi!I138=0,0,RES_hhdet_in_emi!I138*1000000/RES_hhdet_in_new!I136)</f>
        <v>0</v>
      </c>
      <c r="J138" s="156">
        <f>IF(RES_hhdet_in_emi!J138=0,0,RES_hhdet_in_emi!J138*1000000/RES_hhdet_in_new!J136)</f>
        <v>0</v>
      </c>
      <c r="K138" s="156">
        <f>IF(RES_hhdet_in_emi!K138=0,0,RES_hhdet_in_emi!K138*1000000/RES_hhdet_in_new!K136)</f>
        <v>0</v>
      </c>
      <c r="L138" s="156">
        <f>IF(RES_hhdet_in_emi!L138=0,0,RES_hhdet_in_emi!L138*1000000/RES_hhdet_in_new!L136)</f>
        <v>0</v>
      </c>
      <c r="M138" s="156">
        <f>IF(RES_hhdet_in_emi!M138=0,0,RES_hhdet_in_emi!M138*1000000/RES_hhdet_in_new!M136)</f>
        <v>0</v>
      </c>
      <c r="N138" s="156">
        <f>IF(RES_hhdet_in_emi!N138=0,0,RES_hhdet_in_emi!N138*1000000/RES_hhdet_in_new!N136)</f>
        <v>0</v>
      </c>
      <c r="O138" s="156">
        <f>IF(RES_hhdet_in_emi!O138=0,0,RES_hhdet_in_emi!O138*1000000/RES_hhdet_in_new!O136)</f>
        <v>0</v>
      </c>
      <c r="P138" s="156">
        <f>IF(RES_hhdet_in_emi!P138=0,0,RES_hhdet_in_emi!P138*1000000/RES_hhdet_in_new!P136)</f>
        <v>0</v>
      </c>
      <c r="Q138" s="156">
        <f>IF(RES_hhdet_in_emi!Q138=0,0,RES_hhdet_in_emi!Q138*1000000/RES_hhdet_in_new!Q136)</f>
        <v>0</v>
      </c>
    </row>
    <row r="139" spans="1:17" ht="12" customHeight="1" x14ac:dyDescent="0.25">
      <c r="A139" s="158" t="s">
        <v>62</v>
      </c>
      <c r="B139" s="157"/>
      <c r="C139" s="157">
        <f>IF(SUM(RES_hhdet_in_emi!C140:C141)=0,0,SUM(RES_hhdet_in_emi!C140:C141)*1000000/SUM(RES_hhdet_in_new!C140:C141))</f>
        <v>0</v>
      </c>
      <c r="D139" s="157">
        <f>IF(SUM(RES_hhdet_in_emi!D140:D141)=0,0,SUM(RES_hhdet_in_emi!D140:D141)*1000000/SUM(RES_hhdet_in_new!D140:D141))</f>
        <v>0</v>
      </c>
      <c r="E139" s="157">
        <f>IF(SUM(RES_hhdet_in_emi!E140:E141)=0,0,SUM(RES_hhdet_in_emi!E140:E141)*1000000/SUM(RES_hhdet_in_new!E140:E141))</f>
        <v>0</v>
      </c>
      <c r="F139" s="157">
        <f>IF(SUM(RES_hhdet_in_emi!F140:F141)=0,0,SUM(RES_hhdet_in_emi!F140:F141)*1000000/SUM(RES_hhdet_in_new!F140:F141))</f>
        <v>0</v>
      </c>
      <c r="G139" s="157">
        <f>IF(SUM(RES_hhdet_in_emi!G140:G141)=0,0,SUM(RES_hhdet_in_emi!G140:G141)*1000000/SUM(RES_hhdet_in_new!G140:G141))</f>
        <v>0</v>
      </c>
      <c r="H139" s="157">
        <f>IF(SUM(RES_hhdet_in_emi!H140:H141)=0,0,SUM(RES_hhdet_in_emi!H140:H141)*1000000/SUM(RES_hhdet_in_new!H140:H141))</f>
        <v>0</v>
      </c>
      <c r="I139" s="157">
        <f>IF(SUM(RES_hhdet_in_emi!I140:I141)=0,0,SUM(RES_hhdet_in_emi!I140:I141)*1000000/SUM(RES_hhdet_in_new!I140:I141))</f>
        <v>0</v>
      </c>
      <c r="J139" s="157">
        <f>IF(SUM(RES_hhdet_in_emi!J140:J141)=0,0,SUM(RES_hhdet_in_emi!J140:J141)*1000000/SUM(RES_hhdet_in_new!J140:J141))</f>
        <v>0</v>
      </c>
      <c r="K139" s="157">
        <f>IF(SUM(RES_hhdet_in_emi!K140:K141)=0,0,SUM(RES_hhdet_in_emi!K140:K141)*1000000/SUM(RES_hhdet_in_new!K140:K141))</f>
        <v>0</v>
      </c>
      <c r="L139" s="157">
        <f>IF(SUM(RES_hhdet_in_emi!L140:L141)=0,0,SUM(RES_hhdet_in_emi!L140:L141)*1000000/SUM(RES_hhdet_in_new!L140:L141))</f>
        <v>0</v>
      </c>
      <c r="M139" s="157">
        <f>IF(SUM(RES_hhdet_in_emi!M140:M141)=0,0,SUM(RES_hhdet_in_emi!M140:M141)*1000000/SUM(RES_hhdet_in_new!M140:M141))</f>
        <v>0</v>
      </c>
      <c r="N139" s="157">
        <f>IF(SUM(RES_hhdet_in_emi!N140:N141)=0,0,SUM(RES_hhdet_in_emi!N140:N141)*1000000/SUM(RES_hhdet_in_new!N140:N141))</f>
        <v>0</v>
      </c>
      <c r="O139" s="157">
        <f>IF(SUM(RES_hhdet_in_emi!O140:O141)=0,0,SUM(RES_hhdet_in_emi!O140:O141)*1000000/SUM(RES_hhdet_in_new!O140:O141))</f>
        <v>0</v>
      </c>
      <c r="P139" s="157">
        <f>IF(SUM(RES_hhdet_in_emi!P140:P141)=0,0,SUM(RES_hhdet_in_emi!P140:P141)*1000000/SUM(RES_hhdet_in_new!P140:P141))</f>
        <v>0</v>
      </c>
      <c r="Q139" s="157">
        <f>IF(SUM(RES_hhdet_in_emi!Q140:Q141)=0,0,SUM(RES_hhdet_in_emi!Q140:Q141)*1000000/SUM(RES_hhdet_in_new!Q140:Q141))</f>
        <v>0</v>
      </c>
    </row>
    <row r="140" spans="1:17" ht="12" customHeight="1" x14ac:dyDescent="0.25">
      <c r="A140" s="23" t="s">
        <v>57</v>
      </c>
      <c r="B140" s="156"/>
      <c r="C140" s="156">
        <f>IF(RES_hhdet_in_emi!C140=0,0,RES_hhdet_in_emi!C140*1000000/RES_hhdet_in_new!C140)</f>
        <v>0</v>
      </c>
      <c r="D140" s="156">
        <f>IF(RES_hhdet_in_emi!D140=0,0,RES_hhdet_in_emi!D140*1000000/RES_hhdet_in_new!D140)</f>
        <v>0</v>
      </c>
      <c r="E140" s="156">
        <f>IF(RES_hhdet_in_emi!E140=0,0,RES_hhdet_in_emi!E140*1000000/RES_hhdet_in_new!E140)</f>
        <v>0</v>
      </c>
      <c r="F140" s="156">
        <f>IF(RES_hhdet_in_emi!F140=0,0,RES_hhdet_in_emi!F140*1000000/RES_hhdet_in_new!F140)</f>
        <v>0</v>
      </c>
      <c r="G140" s="156">
        <f>IF(RES_hhdet_in_emi!G140=0,0,RES_hhdet_in_emi!G140*1000000/RES_hhdet_in_new!G140)</f>
        <v>0</v>
      </c>
      <c r="H140" s="156">
        <f>IF(RES_hhdet_in_emi!H140=0,0,RES_hhdet_in_emi!H140*1000000/RES_hhdet_in_new!H140)</f>
        <v>0</v>
      </c>
      <c r="I140" s="156">
        <f>IF(RES_hhdet_in_emi!I140=0,0,RES_hhdet_in_emi!I140*1000000/RES_hhdet_in_new!I140)</f>
        <v>0</v>
      </c>
      <c r="J140" s="156">
        <f>IF(RES_hhdet_in_emi!J140=0,0,RES_hhdet_in_emi!J140*1000000/RES_hhdet_in_new!J140)</f>
        <v>0</v>
      </c>
      <c r="K140" s="156">
        <f>IF(RES_hhdet_in_emi!K140=0,0,RES_hhdet_in_emi!K140*1000000/RES_hhdet_in_new!K140)</f>
        <v>0</v>
      </c>
      <c r="L140" s="156">
        <f>IF(RES_hhdet_in_emi!L140=0,0,RES_hhdet_in_emi!L140*1000000/RES_hhdet_in_new!L140)</f>
        <v>0</v>
      </c>
      <c r="M140" s="156">
        <f>IF(RES_hhdet_in_emi!M140=0,0,RES_hhdet_in_emi!M140*1000000/RES_hhdet_in_new!M140)</f>
        <v>0</v>
      </c>
      <c r="N140" s="156">
        <f>IF(RES_hhdet_in_emi!N140=0,0,RES_hhdet_in_emi!N140*1000000/RES_hhdet_in_new!N140)</f>
        <v>0</v>
      </c>
      <c r="O140" s="156">
        <f>IF(RES_hhdet_in_emi!O140=0,0,RES_hhdet_in_emi!O140*1000000/RES_hhdet_in_new!O140)</f>
        <v>0</v>
      </c>
      <c r="P140" s="156">
        <f>IF(RES_hhdet_in_emi!P140=0,0,RES_hhdet_in_emi!P140*1000000/RES_hhdet_in_new!P140)</f>
        <v>0</v>
      </c>
      <c r="Q140" s="156">
        <f>IF(RES_hhdet_in_emi!Q140=0,0,RES_hhdet_in_emi!Q140*1000000/RES_hhdet_in_new!Q140)</f>
        <v>0</v>
      </c>
    </row>
    <row r="141" spans="1:17" ht="12" customHeight="1" x14ac:dyDescent="0.25">
      <c r="A141" s="29" t="s">
        <v>140</v>
      </c>
      <c r="B141" s="57"/>
      <c r="C141" s="57">
        <f>IF(RES_hhdet_in_emi!C141=0,0,RES_hhdet_in_emi!C141*1000000/RES_hhdet_in_new!C141)</f>
        <v>0</v>
      </c>
      <c r="D141" s="57">
        <f>IF(RES_hhdet_in_emi!D141=0,0,RES_hhdet_in_emi!D141*1000000/RES_hhdet_in_new!D141)</f>
        <v>0</v>
      </c>
      <c r="E141" s="57">
        <f>IF(RES_hhdet_in_emi!E141=0,0,RES_hhdet_in_emi!E141*1000000/RES_hhdet_in_new!E141)</f>
        <v>0</v>
      </c>
      <c r="F141" s="57">
        <f>IF(RES_hhdet_in_emi!F141=0,0,RES_hhdet_in_emi!F141*1000000/RES_hhdet_in_new!F141)</f>
        <v>0</v>
      </c>
      <c r="G141" s="57">
        <f>IF(RES_hhdet_in_emi!G141=0,0,RES_hhdet_in_emi!G141*1000000/RES_hhdet_in_new!G141)</f>
        <v>0</v>
      </c>
      <c r="H141" s="57">
        <f>IF(RES_hhdet_in_emi!H141=0,0,RES_hhdet_in_emi!H141*1000000/RES_hhdet_in_new!H141)</f>
        <v>0</v>
      </c>
      <c r="I141" s="57">
        <f>IF(RES_hhdet_in_emi!I141=0,0,RES_hhdet_in_emi!I141*1000000/RES_hhdet_in_new!I141)</f>
        <v>0</v>
      </c>
      <c r="J141" s="57">
        <f>IF(RES_hhdet_in_emi!J141=0,0,RES_hhdet_in_emi!J141*1000000/RES_hhdet_in_new!J141)</f>
        <v>0</v>
      </c>
      <c r="K141" s="57">
        <f>IF(RES_hhdet_in_emi!K141=0,0,RES_hhdet_in_emi!K141*1000000/RES_hhdet_in_new!K141)</f>
        <v>0</v>
      </c>
      <c r="L141" s="57">
        <f>IF(RES_hhdet_in_emi!L141=0,0,RES_hhdet_in_emi!L141*1000000/RES_hhdet_in_new!L141)</f>
        <v>0</v>
      </c>
      <c r="M141" s="57">
        <f>IF(RES_hhdet_in_emi!M141=0,0,RES_hhdet_in_emi!M141*1000000/RES_hhdet_in_new!M141)</f>
        <v>0</v>
      </c>
      <c r="N141" s="57">
        <f>IF(RES_hhdet_in_emi!N141=0,0,RES_hhdet_in_emi!N141*1000000/RES_hhdet_in_new!N141)</f>
        <v>0</v>
      </c>
      <c r="O141" s="57">
        <f>IF(RES_hhdet_in_emi!O141=0,0,RES_hhdet_in_emi!O141*1000000/RES_hhdet_in_new!O141)</f>
        <v>0</v>
      </c>
      <c r="P141" s="57">
        <f>IF(RES_hhdet_in_emi!P141=0,0,RES_hhdet_in_emi!P141*1000000/RES_hhdet_in_new!P141)</f>
        <v>0</v>
      </c>
      <c r="Q141" s="57">
        <f>IF(RES_hhdet_in_emi!Q141=0,0,RES_hhdet_in_emi!Q141*1000000/RES_hhdet_in_new!Q141)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119">SUM(C144,C146,C148,C157)</f>
        <v>0</v>
      </c>
      <c r="D143" s="168">
        <f t="shared" ref="D143" si="120">SUM(D144,D146,D148,D157)</f>
        <v>0</v>
      </c>
      <c r="E143" s="168">
        <f t="shared" ref="E143" si="121">SUM(E144,E146,E148,E157)</f>
        <v>0</v>
      </c>
      <c r="F143" s="168">
        <f t="shared" ref="F143" si="122">SUM(F144,F146,F148,F157)</f>
        <v>0</v>
      </c>
      <c r="G143" s="168">
        <f t="shared" ref="G143" si="123">SUM(G144,G146,G148,G157)</f>
        <v>0</v>
      </c>
      <c r="H143" s="168">
        <f t="shared" ref="H143" si="124">SUM(H144,H146,H148,H157)</f>
        <v>0</v>
      </c>
      <c r="I143" s="168">
        <f t="shared" ref="I143" si="125">SUM(I144,I146,I148,I157)</f>
        <v>0</v>
      </c>
      <c r="J143" s="168">
        <f t="shared" ref="J143" si="126">SUM(J144,J146,J148,J157)</f>
        <v>0</v>
      </c>
      <c r="K143" s="168">
        <f t="shared" ref="K143" si="127">SUM(K144,K146,K148,K157)</f>
        <v>0</v>
      </c>
      <c r="L143" s="168">
        <f t="shared" ref="L143" si="128">SUM(L144,L146,L148,L157)</f>
        <v>0</v>
      </c>
      <c r="M143" s="168">
        <f t="shared" ref="M143" si="129">SUM(M144,M146,M148,M157)</f>
        <v>0</v>
      </c>
      <c r="N143" s="168">
        <f t="shared" ref="N143" si="130">SUM(N144,N146,N148,N157)</f>
        <v>0</v>
      </c>
      <c r="O143" s="168">
        <f t="shared" ref="O143" si="131">SUM(O144,O146,O148,O157)</f>
        <v>0</v>
      </c>
      <c r="P143" s="168">
        <f t="shared" ref="P143" si="132">SUM(P144,P146,P148,P157)</f>
        <v>0</v>
      </c>
      <c r="Q143" s="168">
        <f t="shared" ref="Q143" si="133">SUM(Q144,Q146,Q148,Q157)</f>
        <v>0</v>
      </c>
    </row>
    <row r="144" spans="1:17" ht="12.95" customHeight="1" x14ac:dyDescent="0.25">
      <c r="A144" s="158" t="s">
        <v>65</v>
      </c>
      <c r="B144" s="157"/>
      <c r="C144" s="157">
        <f t="shared" ref="C144:Q144" si="134">C145</f>
        <v>0</v>
      </c>
      <c r="D144" s="157">
        <f t="shared" si="134"/>
        <v>0</v>
      </c>
      <c r="E144" s="157">
        <f t="shared" si="134"/>
        <v>0</v>
      </c>
      <c r="F144" s="157">
        <f t="shared" si="134"/>
        <v>0</v>
      </c>
      <c r="G144" s="157">
        <f t="shared" si="134"/>
        <v>0</v>
      </c>
      <c r="H144" s="157">
        <f t="shared" si="134"/>
        <v>0</v>
      </c>
      <c r="I144" s="157">
        <f t="shared" si="134"/>
        <v>0</v>
      </c>
      <c r="J144" s="157">
        <f t="shared" si="134"/>
        <v>0</v>
      </c>
      <c r="K144" s="157">
        <f t="shared" si="134"/>
        <v>0</v>
      </c>
      <c r="L144" s="157">
        <f t="shared" si="134"/>
        <v>0</v>
      </c>
      <c r="M144" s="157">
        <f t="shared" si="134"/>
        <v>0</v>
      </c>
      <c r="N144" s="157">
        <f t="shared" si="134"/>
        <v>0</v>
      </c>
      <c r="O144" s="157">
        <f t="shared" si="134"/>
        <v>0</v>
      </c>
      <c r="P144" s="157">
        <f t="shared" si="134"/>
        <v>0</v>
      </c>
      <c r="Q144" s="157">
        <f t="shared" si="134"/>
        <v>0</v>
      </c>
    </row>
    <row r="145" spans="1:17" ht="12" customHeight="1" x14ac:dyDescent="0.25">
      <c r="A145" s="23" t="s">
        <v>60</v>
      </c>
      <c r="B145" s="156"/>
      <c r="C145" s="156">
        <f>IF(RES_hhdet_in_emi!C145=0,0,RES_hhdet_in_emi!C145*1000000/RES_hhdet_in_new!C145)</f>
        <v>0</v>
      </c>
      <c r="D145" s="156">
        <f>IF(RES_hhdet_in_emi!D145=0,0,RES_hhdet_in_emi!D145*1000000/RES_hhdet_in_new!D145)</f>
        <v>0</v>
      </c>
      <c r="E145" s="156">
        <f>IF(RES_hhdet_in_emi!E145=0,0,RES_hhdet_in_emi!E145*1000000/RES_hhdet_in_new!E145)</f>
        <v>0</v>
      </c>
      <c r="F145" s="156">
        <f>IF(RES_hhdet_in_emi!F145=0,0,RES_hhdet_in_emi!F145*1000000/RES_hhdet_in_new!F145)</f>
        <v>0</v>
      </c>
      <c r="G145" s="156">
        <f>IF(RES_hhdet_in_emi!G145=0,0,RES_hhdet_in_emi!G145*1000000/RES_hhdet_in_new!G145)</f>
        <v>0</v>
      </c>
      <c r="H145" s="156">
        <f>IF(RES_hhdet_in_emi!H145=0,0,RES_hhdet_in_emi!H145*1000000/RES_hhdet_in_new!H145)</f>
        <v>0</v>
      </c>
      <c r="I145" s="156">
        <f>IF(RES_hhdet_in_emi!I145=0,0,RES_hhdet_in_emi!I145*1000000/RES_hhdet_in_new!I145)</f>
        <v>0</v>
      </c>
      <c r="J145" s="156">
        <f>IF(RES_hhdet_in_emi!J145=0,0,RES_hhdet_in_emi!J145*1000000/RES_hhdet_in_new!J145)</f>
        <v>0</v>
      </c>
      <c r="K145" s="156">
        <f>IF(RES_hhdet_in_emi!K145=0,0,RES_hhdet_in_emi!K145*1000000/RES_hhdet_in_new!K145)</f>
        <v>0</v>
      </c>
      <c r="L145" s="156">
        <f>IF(RES_hhdet_in_emi!L145=0,0,RES_hhdet_in_emi!L145*1000000/RES_hhdet_in_new!L145)</f>
        <v>0</v>
      </c>
      <c r="M145" s="156">
        <f>IF(RES_hhdet_in_emi!M145=0,0,RES_hhdet_in_emi!M145*1000000/RES_hhdet_in_new!M145)</f>
        <v>0</v>
      </c>
      <c r="N145" s="156">
        <f>IF(RES_hhdet_in_emi!N145=0,0,RES_hhdet_in_emi!N145*1000000/RES_hhdet_in_new!N145)</f>
        <v>0</v>
      </c>
      <c r="O145" s="156">
        <f>IF(RES_hhdet_in_emi!O145=0,0,RES_hhdet_in_emi!O145*1000000/RES_hhdet_in_new!O145)</f>
        <v>0</v>
      </c>
      <c r="P145" s="156">
        <f>IF(RES_hhdet_in_emi!P145=0,0,RES_hhdet_in_emi!P145*1000000/RES_hhdet_in_new!P145)</f>
        <v>0</v>
      </c>
      <c r="Q145" s="156">
        <f>IF(RES_hhdet_in_emi!Q145=0,0,RES_hhdet_in_emi!Q145*1000000/RES_hhdet_in_new!Q145)</f>
        <v>0</v>
      </c>
    </row>
    <row r="146" spans="1:17" ht="12.95" customHeight="1" x14ac:dyDescent="0.25">
      <c r="A146" s="158" t="s">
        <v>112</v>
      </c>
      <c r="B146" s="157"/>
      <c r="C146" s="157">
        <f t="shared" ref="C146:Q146" si="135">C147</f>
        <v>0</v>
      </c>
      <c r="D146" s="157">
        <f t="shared" si="135"/>
        <v>0</v>
      </c>
      <c r="E146" s="157">
        <f t="shared" si="135"/>
        <v>0</v>
      </c>
      <c r="F146" s="157">
        <f t="shared" si="135"/>
        <v>0</v>
      </c>
      <c r="G146" s="157">
        <f t="shared" si="135"/>
        <v>0</v>
      </c>
      <c r="H146" s="157">
        <f t="shared" si="135"/>
        <v>0</v>
      </c>
      <c r="I146" s="157">
        <f t="shared" si="135"/>
        <v>0</v>
      </c>
      <c r="J146" s="157">
        <f t="shared" si="135"/>
        <v>0</v>
      </c>
      <c r="K146" s="157">
        <f t="shared" si="135"/>
        <v>0</v>
      </c>
      <c r="L146" s="157">
        <f t="shared" si="135"/>
        <v>0</v>
      </c>
      <c r="M146" s="157">
        <f t="shared" si="135"/>
        <v>0</v>
      </c>
      <c r="N146" s="157">
        <f t="shared" si="135"/>
        <v>0</v>
      </c>
      <c r="O146" s="157">
        <f t="shared" si="135"/>
        <v>0</v>
      </c>
      <c r="P146" s="157">
        <f t="shared" si="135"/>
        <v>0</v>
      </c>
      <c r="Q146" s="157">
        <f t="shared" si="135"/>
        <v>0</v>
      </c>
    </row>
    <row r="147" spans="1:17" ht="12" customHeight="1" x14ac:dyDescent="0.25">
      <c r="A147" s="23" t="s">
        <v>60</v>
      </c>
      <c r="B147" s="156"/>
      <c r="C147" s="156">
        <f>IF(RES_hhdet_in_emi!C147=0,0,RES_hhdet_in_emi!C147*1000000/RES_hhdet_in_new!C147)</f>
        <v>0</v>
      </c>
      <c r="D147" s="156">
        <f>IF(RES_hhdet_in_emi!D147=0,0,RES_hhdet_in_emi!D147*1000000/RES_hhdet_in_new!D147)</f>
        <v>0</v>
      </c>
      <c r="E147" s="156">
        <f>IF(RES_hhdet_in_emi!E147=0,0,RES_hhdet_in_emi!E147*1000000/RES_hhdet_in_new!E147)</f>
        <v>0</v>
      </c>
      <c r="F147" s="156">
        <f>IF(RES_hhdet_in_emi!F147=0,0,RES_hhdet_in_emi!F147*1000000/RES_hhdet_in_new!F147)</f>
        <v>0</v>
      </c>
      <c r="G147" s="156">
        <f>IF(RES_hhdet_in_emi!G147=0,0,RES_hhdet_in_emi!G147*1000000/RES_hhdet_in_new!G147)</f>
        <v>0</v>
      </c>
      <c r="H147" s="156">
        <f>IF(RES_hhdet_in_emi!H147=0,0,RES_hhdet_in_emi!H147*1000000/RES_hhdet_in_new!H147)</f>
        <v>0</v>
      </c>
      <c r="I147" s="156">
        <f>IF(RES_hhdet_in_emi!I147=0,0,RES_hhdet_in_emi!I147*1000000/RES_hhdet_in_new!I147)</f>
        <v>0</v>
      </c>
      <c r="J147" s="156">
        <f>IF(RES_hhdet_in_emi!J147=0,0,RES_hhdet_in_emi!J147*1000000/RES_hhdet_in_new!J147)</f>
        <v>0</v>
      </c>
      <c r="K147" s="156">
        <f>IF(RES_hhdet_in_emi!K147=0,0,RES_hhdet_in_emi!K147*1000000/RES_hhdet_in_new!K147)</f>
        <v>0</v>
      </c>
      <c r="L147" s="156">
        <f>IF(RES_hhdet_in_emi!L147=0,0,RES_hhdet_in_emi!L147*1000000/RES_hhdet_in_new!L147)</f>
        <v>0</v>
      </c>
      <c r="M147" s="156">
        <f>IF(RES_hhdet_in_emi!M147=0,0,RES_hhdet_in_emi!M147*1000000/RES_hhdet_in_new!M147)</f>
        <v>0</v>
      </c>
      <c r="N147" s="156">
        <f>IF(RES_hhdet_in_emi!N147=0,0,RES_hhdet_in_emi!N147*1000000/RES_hhdet_in_new!N147)</f>
        <v>0</v>
      </c>
      <c r="O147" s="156">
        <f>IF(RES_hhdet_in_emi!O147=0,0,RES_hhdet_in_emi!O147*1000000/RES_hhdet_in_new!O147)</f>
        <v>0</v>
      </c>
      <c r="P147" s="156">
        <f>IF(RES_hhdet_in_emi!P147=0,0,RES_hhdet_in_emi!P147*1000000/RES_hhdet_in_new!P147)</f>
        <v>0</v>
      </c>
      <c r="Q147" s="156">
        <f>IF(RES_hhdet_in_emi!Q147=0,0,RES_hhdet_in_emi!Q147*1000000/RES_hhdet_in_new!Q147)</f>
        <v>0</v>
      </c>
    </row>
    <row r="148" spans="1:17" ht="12" customHeight="1" x14ac:dyDescent="0.25">
      <c r="A148" s="158" t="s">
        <v>63</v>
      </c>
      <c r="B148" s="157"/>
      <c r="C148" s="157">
        <f>IF(SUM(RES_hhdet_in_emi!C149:C150,RES_hhdet_in_emi!C153:C154)=0,0,SUM(RES_hhdet_in_emi!C149:C150,RES_hhdet_in_emi!C153:C154)*1000000/SUM(RES_hhdet_in_new!C149:C150,RES_hhdet_in_new!C153:C154))</f>
        <v>0</v>
      </c>
      <c r="D148" s="157">
        <f>IF(SUM(RES_hhdet_in_emi!D149:D150,RES_hhdet_in_emi!D153:D154)=0,0,SUM(RES_hhdet_in_emi!D149:D150,RES_hhdet_in_emi!D153:D154)*1000000/SUM(RES_hhdet_in_new!D149:D150,RES_hhdet_in_new!D153:D154))</f>
        <v>0</v>
      </c>
      <c r="E148" s="157">
        <f>IF(SUM(RES_hhdet_in_emi!E149:E150,RES_hhdet_in_emi!E153:E154)=0,0,SUM(RES_hhdet_in_emi!E149:E150,RES_hhdet_in_emi!E153:E154)*1000000/SUM(RES_hhdet_in_new!E149:E150,RES_hhdet_in_new!E153:E154))</f>
        <v>0</v>
      </c>
      <c r="F148" s="157">
        <f>IF(SUM(RES_hhdet_in_emi!F149:F150,RES_hhdet_in_emi!F153:F154)=0,0,SUM(RES_hhdet_in_emi!F149:F150,RES_hhdet_in_emi!F153:F154)*1000000/SUM(RES_hhdet_in_new!F149:F150,RES_hhdet_in_new!F153:F154))</f>
        <v>0</v>
      </c>
      <c r="G148" s="157">
        <f>IF(SUM(RES_hhdet_in_emi!G149:G150,RES_hhdet_in_emi!G153:G154)=0,0,SUM(RES_hhdet_in_emi!G149:G150,RES_hhdet_in_emi!G153:G154)*1000000/SUM(RES_hhdet_in_new!G149:G150,RES_hhdet_in_new!G153:G154))</f>
        <v>0</v>
      </c>
      <c r="H148" s="157">
        <f>IF(SUM(RES_hhdet_in_emi!H149:H150,RES_hhdet_in_emi!H153:H154)=0,0,SUM(RES_hhdet_in_emi!H149:H150,RES_hhdet_in_emi!H153:H154)*1000000/SUM(RES_hhdet_in_new!H149:H150,RES_hhdet_in_new!H153:H154))</f>
        <v>0</v>
      </c>
      <c r="I148" s="157">
        <f>IF(SUM(RES_hhdet_in_emi!I149:I150,RES_hhdet_in_emi!I153:I154)=0,0,SUM(RES_hhdet_in_emi!I149:I150,RES_hhdet_in_emi!I153:I154)*1000000/SUM(RES_hhdet_in_new!I149:I150,RES_hhdet_in_new!I153:I154))</f>
        <v>0</v>
      </c>
      <c r="J148" s="157">
        <f>IF(SUM(RES_hhdet_in_emi!J149:J150,RES_hhdet_in_emi!J153:J154)=0,0,SUM(RES_hhdet_in_emi!J149:J150,RES_hhdet_in_emi!J153:J154)*1000000/SUM(RES_hhdet_in_new!J149:J150,RES_hhdet_in_new!J153:J154))</f>
        <v>0</v>
      </c>
      <c r="K148" s="157">
        <f>IF(SUM(RES_hhdet_in_emi!K149:K150,RES_hhdet_in_emi!K153:K154)=0,0,SUM(RES_hhdet_in_emi!K149:K150,RES_hhdet_in_emi!K153:K154)*1000000/SUM(RES_hhdet_in_new!K149:K150,RES_hhdet_in_new!K153:K154))</f>
        <v>0</v>
      </c>
      <c r="L148" s="157">
        <f>IF(SUM(RES_hhdet_in_emi!L149:L150,RES_hhdet_in_emi!L153:L154)=0,0,SUM(RES_hhdet_in_emi!L149:L150,RES_hhdet_in_emi!L153:L154)*1000000/SUM(RES_hhdet_in_new!L149:L150,RES_hhdet_in_new!L153:L154))</f>
        <v>0</v>
      </c>
      <c r="M148" s="157">
        <f>IF(SUM(RES_hhdet_in_emi!M149:M150,RES_hhdet_in_emi!M153:M154)=0,0,SUM(RES_hhdet_in_emi!M149:M150,RES_hhdet_in_emi!M153:M154)*1000000/SUM(RES_hhdet_in_new!M149:M150,RES_hhdet_in_new!M153:M154))</f>
        <v>0</v>
      </c>
      <c r="N148" s="157">
        <f>IF(SUM(RES_hhdet_in_emi!N149:N150,RES_hhdet_in_emi!N153:N154)=0,0,SUM(RES_hhdet_in_emi!N149:N150,RES_hhdet_in_emi!N153:N154)*1000000/SUM(RES_hhdet_in_new!N149:N150,RES_hhdet_in_new!N153:N154))</f>
        <v>0</v>
      </c>
      <c r="O148" s="157">
        <f>IF(SUM(RES_hhdet_in_emi!O149:O150,RES_hhdet_in_emi!O153:O154)=0,0,SUM(RES_hhdet_in_emi!O149:O150,RES_hhdet_in_emi!O153:O154)*1000000/SUM(RES_hhdet_in_new!O149:O150,RES_hhdet_in_new!O153:O154))</f>
        <v>0</v>
      </c>
      <c r="P148" s="157">
        <f>IF(SUM(RES_hhdet_in_emi!P149:P150,RES_hhdet_in_emi!P153:P154)=0,0,SUM(RES_hhdet_in_emi!P149:P150,RES_hhdet_in_emi!P153:P154)*1000000/SUM(RES_hhdet_in_new!P149:P150,RES_hhdet_in_new!P153:P154))</f>
        <v>0</v>
      </c>
      <c r="Q148" s="157">
        <f>IF(SUM(RES_hhdet_in_emi!Q149:Q150,RES_hhdet_in_emi!Q153:Q154)=0,0,SUM(RES_hhdet_in_emi!Q149:Q150,RES_hhdet_in_emi!Q153:Q154)*1000000/SUM(RES_hhdet_in_new!Q149:Q150,RES_hhdet_in_new!Q153:Q154))</f>
        <v>0</v>
      </c>
    </row>
    <row r="149" spans="1:17" ht="12" customHeight="1" x14ac:dyDescent="0.25">
      <c r="A149" s="167" t="s">
        <v>144</v>
      </c>
      <c r="B149" s="132"/>
      <c r="C149" s="132">
        <f>IF(RES_hhdet_in_emi!C149=0,0,RES_hhdet_in_emi!C149*1000000/RES_hhdet_in_new!C149)</f>
        <v>0</v>
      </c>
      <c r="D149" s="132">
        <f>IF(RES_hhdet_in_emi!D149=0,0,RES_hhdet_in_emi!D149*1000000/RES_hhdet_in_new!D149)</f>
        <v>0</v>
      </c>
      <c r="E149" s="132">
        <f>IF(RES_hhdet_in_emi!E149=0,0,RES_hhdet_in_emi!E149*1000000/RES_hhdet_in_new!E149)</f>
        <v>0</v>
      </c>
      <c r="F149" s="132">
        <f>IF(RES_hhdet_in_emi!F149=0,0,RES_hhdet_in_emi!F149*1000000/RES_hhdet_in_new!F149)</f>
        <v>0</v>
      </c>
      <c r="G149" s="132">
        <f>IF(RES_hhdet_in_emi!G149=0,0,RES_hhdet_in_emi!G149*1000000/RES_hhdet_in_new!G149)</f>
        <v>0</v>
      </c>
      <c r="H149" s="132">
        <f>IF(RES_hhdet_in_emi!H149=0,0,RES_hhdet_in_emi!H149*1000000/RES_hhdet_in_new!H149)</f>
        <v>0</v>
      </c>
      <c r="I149" s="132">
        <f>IF(RES_hhdet_in_emi!I149=0,0,RES_hhdet_in_emi!I149*1000000/RES_hhdet_in_new!I149)</f>
        <v>0</v>
      </c>
      <c r="J149" s="132">
        <f>IF(RES_hhdet_in_emi!J149=0,0,RES_hhdet_in_emi!J149*1000000/RES_hhdet_in_new!J149)</f>
        <v>0</v>
      </c>
      <c r="K149" s="132">
        <f>IF(RES_hhdet_in_emi!K149=0,0,RES_hhdet_in_emi!K149*1000000/RES_hhdet_in_new!K149)</f>
        <v>0</v>
      </c>
      <c r="L149" s="132">
        <f>IF(RES_hhdet_in_emi!L149=0,0,RES_hhdet_in_emi!L149*1000000/RES_hhdet_in_new!L149)</f>
        <v>0</v>
      </c>
      <c r="M149" s="132">
        <f>IF(RES_hhdet_in_emi!M149=0,0,RES_hhdet_in_emi!M149*1000000/RES_hhdet_in_new!M149)</f>
        <v>0</v>
      </c>
      <c r="N149" s="132">
        <f>IF(RES_hhdet_in_emi!N149=0,0,RES_hhdet_in_emi!N149*1000000/RES_hhdet_in_new!N149)</f>
        <v>0</v>
      </c>
      <c r="O149" s="132">
        <f>IF(RES_hhdet_in_emi!O149=0,0,RES_hhdet_in_emi!O149*1000000/RES_hhdet_in_new!O149)</f>
        <v>0</v>
      </c>
      <c r="P149" s="132">
        <f>IF(RES_hhdet_in_emi!P149=0,0,RES_hhdet_in_emi!P149*1000000/RES_hhdet_in_new!P149)</f>
        <v>0</v>
      </c>
      <c r="Q149" s="132">
        <f>IF(RES_hhdet_in_emi!Q149=0,0,RES_hhdet_in_emi!Q149*1000000/RES_hhdet_in_new!Q149)</f>
        <v>0</v>
      </c>
    </row>
    <row r="150" spans="1:17" ht="12" customHeight="1" x14ac:dyDescent="0.25">
      <c r="A150" s="167" t="s">
        <v>143</v>
      </c>
      <c r="B150" s="132"/>
      <c r="C150" s="132">
        <f>IF(RES_hhdet_in_emi!C150=0,0,RES_hhdet_in_emi!C150*1000000/RES_hhdet_in_new!C150)</f>
        <v>0</v>
      </c>
      <c r="D150" s="132">
        <f>IF(RES_hhdet_in_emi!D150=0,0,RES_hhdet_in_emi!D150*1000000/RES_hhdet_in_new!D150)</f>
        <v>0</v>
      </c>
      <c r="E150" s="132">
        <f>IF(RES_hhdet_in_emi!E150=0,0,RES_hhdet_in_emi!E150*1000000/RES_hhdet_in_new!E150)</f>
        <v>0</v>
      </c>
      <c r="F150" s="132">
        <f>IF(RES_hhdet_in_emi!F150=0,0,RES_hhdet_in_emi!F150*1000000/RES_hhdet_in_new!F150)</f>
        <v>0</v>
      </c>
      <c r="G150" s="132">
        <f>IF(RES_hhdet_in_emi!G150=0,0,RES_hhdet_in_emi!G150*1000000/RES_hhdet_in_new!G150)</f>
        <v>0</v>
      </c>
      <c r="H150" s="132">
        <f>IF(RES_hhdet_in_emi!H150=0,0,RES_hhdet_in_emi!H150*1000000/RES_hhdet_in_new!H150)</f>
        <v>0</v>
      </c>
      <c r="I150" s="132">
        <f>IF(RES_hhdet_in_emi!I150=0,0,RES_hhdet_in_emi!I150*1000000/RES_hhdet_in_new!I150)</f>
        <v>0</v>
      </c>
      <c r="J150" s="132">
        <f>IF(RES_hhdet_in_emi!J150=0,0,RES_hhdet_in_emi!J150*1000000/RES_hhdet_in_new!J150)</f>
        <v>0</v>
      </c>
      <c r="K150" s="132">
        <f>IF(RES_hhdet_in_emi!K150=0,0,RES_hhdet_in_emi!K150*1000000/RES_hhdet_in_new!K150)</f>
        <v>0</v>
      </c>
      <c r="L150" s="132">
        <f>IF(RES_hhdet_in_emi!L150=0,0,RES_hhdet_in_emi!L150*1000000/RES_hhdet_in_new!L150)</f>
        <v>0</v>
      </c>
      <c r="M150" s="132">
        <f>IF(RES_hhdet_in_emi!M150=0,0,RES_hhdet_in_emi!M150*1000000/RES_hhdet_in_new!M150)</f>
        <v>0</v>
      </c>
      <c r="N150" s="132">
        <f>IF(RES_hhdet_in_emi!N150=0,0,RES_hhdet_in_emi!N150*1000000/RES_hhdet_in_new!N150)</f>
        <v>0</v>
      </c>
      <c r="O150" s="132">
        <f>IF(RES_hhdet_in_emi!O150=0,0,RES_hhdet_in_emi!O150*1000000/RES_hhdet_in_new!O150)</f>
        <v>0</v>
      </c>
      <c r="P150" s="132">
        <f>IF(RES_hhdet_in_emi!P150=0,0,RES_hhdet_in_emi!P150*1000000/RES_hhdet_in_new!P150)</f>
        <v>0</v>
      </c>
      <c r="Q150" s="132">
        <f>IF(RES_hhdet_in_emi!Q150=0,0,RES_hhdet_in_emi!Q150*1000000/RES_hhdet_in_new!Q150)</f>
        <v>0</v>
      </c>
    </row>
    <row r="151" spans="1:17" ht="12" customHeight="1" x14ac:dyDescent="0.25">
      <c r="A151" s="166" t="s">
        <v>57</v>
      </c>
      <c r="B151" s="165"/>
      <c r="C151" s="165">
        <f>IF(RES_hhdet_in_emi!C151=0,0,RES_hhdet_in_emi!C151*1000000/RES_hhdet_in_new!C150)</f>
        <v>0</v>
      </c>
      <c r="D151" s="165">
        <f>IF(RES_hhdet_in_emi!D151=0,0,RES_hhdet_in_emi!D151*1000000/RES_hhdet_in_new!D150)</f>
        <v>0</v>
      </c>
      <c r="E151" s="165">
        <f>IF(RES_hhdet_in_emi!E151=0,0,RES_hhdet_in_emi!E151*1000000/RES_hhdet_in_new!E150)</f>
        <v>0</v>
      </c>
      <c r="F151" s="165">
        <f>IF(RES_hhdet_in_emi!F151=0,0,RES_hhdet_in_emi!F151*1000000/RES_hhdet_in_new!F150)</f>
        <v>0</v>
      </c>
      <c r="G151" s="165">
        <f>IF(RES_hhdet_in_emi!G151=0,0,RES_hhdet_in_emi!G151*1000000/RES_hhdet_in_new!G150)</f>
        <v>0</v>
      </c>
      <c r="H151" s="165">
        <f>IF(RES_hhdet_in_emi!H151=0,0,RES_hhdet_in_emi!H151*1000000/RES_hhdet_in_new!H150)</f>
        <v>0</v>
      </c>
      <c r="I151" s="165">
        <f>IF(RES_hhdet_in_emi!I151=0,0,RES_hhdet_in_emi!I151*1000000/RES_hhdet_in_new!I150)</f>
        <v>0</v>
      </c>
      <c r="J151" s="165">
        <f>IF(RES_hhdet_in_emi!J151=0,0,RES_hhdet_in_emi!J151*1000000/RES_hhdet_in_new!J150)</f>
        <v>0</v>
      </c>
      <c r="K151" s="165">
        <f>IF(RES_hhdet_in_emi!K151=0,0,RES_hhdet_in_emi!K151*1000000/RES_hhdet_in_new!K150)</f>
        <v>0</v>
      </c>
      <c r="L151" s="165">
        <f>IF(RES_hhdet_in_emi!L151=0,0,RES_hhdet_in_emi!L151*1000000/RES_hhdet_in_new!L150)</f>
        <v>0</v>
      </c>
      <c r="M151" s="165">
        <f>IF(RES_hhdet_in_emi!M151=0,0,RES_hhdet_in_emi!M151*1000000/RES_hhdet_in_new!M150)</f>
        <v>0</v>
      </c>
      <c r="N151" s="165">
        <f>IF(RES_hhdet_in_emi!N151=0,0,RES_hhdet_in_emi!N151*1000000/RES_hhdet_in_new!N150)</f>
        <v>0</v>
      </c>
      <c r="O151" s="165">
        <f>IF(RES_hhdet_in_emi!O151=0,0,RES_hhdet_in_emi!O151*1000000/RES_hhdet_in_new!O150)</f>
        <v>0</v>
      </c>
      <c r="P151" s="165">
        <f>IF(RES_hhdet_in_emi!P151=0,0,RES_hhdet_in_emi!P151*1000000/RES_hhdet_in_new!P150)</f>
        <v>0</v>
      </c>
      <c r="Q151" s="165">
        <f>IF(RES_hhdet_in_emi!Q151=0,0,RES_hhdet_in_emi!Q151*1000000/RES_hhdet_in_new!Q150)</f>
        <v>0</v>
      </c>
    </row>
    <row r="152" spans="1:17" ht="12" customHeight="1" x14ac:dyDescent="0.25">
      <c r="A152" s="147" t="s">
        <v>59</v>
      </c>
      <c r="B152" s="164"/>
      <c r="C152" s="164">
        <f>IF(RES_hhdet_in_emi!C152=0,0,RES_hhdet_in_emi!C152*1000000/RES_hhdet_in_new!C150)</f>
        <v>0</v>
      </c>
      <c r="D152" s="164">
        <f>IF(RES_hhdet_in_emi!D152=0,0,RES_hhdet_in_emi!D152*1000000/RES_hhdet_in_new!D150)</f>
        <v>0</v>
      </c>
      <c r="E152" s="164">
        <f>IF(RES_hhdet_in_emi!E152=0,0,RES_hhdet_in_emi!E152*1000000/RES_hhdet_in_new!E150)</f>
        <v>0</v>
      </c>
      <c r="F152" s="164">
        <f>IF(RES_hhdet_in_emi!F152=0,0,RES_hhdet_in_emi!F152*1000000/RES_hhdet_in_new!F150)</f>
        <v>0</v>
      </c>
      <c r="G152" s="164">
        <f>IF(RES_hhdet_in_emi!G152=0,0,RES_hhdet_in_emi!G152*1000000/RES_hhdet_in_new!G150)</f>
        <v>0</v>
      </c>
      <c r="H152" s="164">
        <f>IF(RES_hhdet_in_emi!H152=0,0,RES_hhdet_in_emi!H152*1000000/RES_hhdet_in_new!H150)</f>
        <v>0</v>
      </c>
      <c r="I152" s="164">
        <f>IF(RES_hhdet_in_emi!I152=0,0,RES_hhdet_in_emi!I152*1000000/RES_hhdet_in_new!I150)</f>
        <v>0</v>
      </c>
      <c r="J152" s="164">
        <f>IF(RES_hhdet_in_emi!J152=0,0,RES_hhdet_in_emi!J152*1000000/RES_hhdet_in_new!J150)</f>
        <v>0</v>
      </c>
      <c r="K152" s="164">
        <f>IF(RES_hhdet_in_emi!K152=0,0,RES_hhdet_in_emi!K152*1000000/RES_hhdet_in_new!K150)</f>
        <v>0</v>
      </c>
      <c r="L152" s="164">
        <f>IF(RES_hhdet_in_emi!L152=0,0,RES_hhdet_in_emi!L152*1000000/RES_hhdet_in_new!L150)</f>
        <v>0</v>
      </c>
      <c r="M152" s="164">
        <f>IF(RES_hhdet_in_emi!M152=0,0,RES_hhdet_in_emi!M152*1000000/RES_hhdet_in_new!M150)</f>
        <v>0</v>
      </c>
      <c r="N152" s="164">
        <f>IF(RES_hhdet_in_emi!N152=0,0,RES_hhdet_in_emi!N152*1000000/RES_hhdet_in_new!N150)</f>
        <v>0</v>
      </c>
      <c r="O152" s="164">
        <f>IF(RES_hhdet_in_emi!O152=0,0,RES_hhdet_in_emi!O152*1000000/RES_hhdet_in_new!O150)</f>
        <v>0</v>
      </c>
      <c r="P152" s="164">
        <f>IF(RES_hhdet_in_emi!P152=0,0,RES_hhdet_in_emi!P152*1000000/RES_hhdet_in_new!P150)</f>
        <v>0</v>
      </c>
      <c r="Q152" s="164">
        <f>IF(RES_hhdet_in_emi!Q152=0,0,RES_hhdet_in_emi!Q152*1000000/RES_hhdet_in_new!Q150)</f>
        <v>0</v>
      </c>
    </row>
    <row r="153" spans="1:17" ht="12" customHeight="1" x14ac:dyDescent="0.25">
      <c r="A153" s="163" t="s">
        <v>142</v>
      </c>
      <c r="B153" s="162"/>
      <c r="C153" s="162">
        <f>IF(RES_hhdet_in_emi!C153=0,0,RES_hhdet_in_emi!C153*1000000/RES_hhdet_in_new!C153)</f>
        <v>0</v>
      </c>
      <c r="D153" s="162">
        <f>IF(RES_hhdet_in_emi!D153=0,0,RES_hhdet_in_emi!D153*1000000/RES_hhdet_in_new!D153)</f>
        <v>0</v>
      </c>
      <c r="E153" s="162">
        <f>IF(RES_hhdet_in_emi!E153=0,0,RES_hhdet_in_emi!E153*1000000/RES_hhdet_in_new!E153)</f>
        <v>0</v>
      </c>
      <c r="F153" s="162">
        <f>IF(RES_hhdet_in_emi!F153=0,0,RES_hhdet_in_emi!F153*1000000/RES_hhdet_in_new!F153)</f>
        <v>0</v>
      </c>
      <c r="G153" s="162">
        <f>IF(RES_hhdet_in_emi!G153=0,0,RES_hhdet_in_emi!G153*1000000/RES_hhdet_in_new!G153)</f>
        <v>0</v>
      </c>
      <c r="H153" s="162">
        <f>IF(RES_hhdet_in_emi!H153=0,0,RES_hhdet_in_emi!H153*1000000/RES_hhdet_in_new!H153)</f>
        <v>0</v>
      </c>
      <c r="I153" s="162">
        <f>IF(RES_hhdet_in_emi!I153=0,0,RES_hhdet_in_emi!I153*1000000/RES_hhdet_in_new!I153)</f>
        <v>0</v>
      </c>
      <c r="J153" s="162">
        <f>IF(RES_hhdet_in_emi!J153=0,0,RES_hhdet_in_emi!J153*1000000/RES_hhdet_in_new!J153)</f>
        <v>0</v>
      </c>
      <c r="K153" s="162">
        <f>IF(RES_hhdet_in_emi!K153=0,0,RES_hhdet_in_emi!K153*1000000/RES_hhdet_in_new!K153)</f>
        <v>0</v>
      </c>
      <c r="L153" s="162">
        <f>IF(RES_hhdet_in_emi!L153=0,0,RES_hhdet_in_emi!L153*1000000/RES_hhdet_in_new!L153)</f>
        <v>0</v>
      </c>
      <c r="M153" s="162">
        <f>IF(RES_hhdet_in_emi!M153=0,0,RES_hhdet_in_emi!M153*1000000/RES_hhdet_in_new!M153)</f>
        <v>0</v>
      </c>
      <c r="N153" s="162">
        <f>IF(RES_hhdet_in_emi!N153=0,0,RES_hhdet_in_emi!N153*1000000/RES_hhdet_in_new!N153)</f>
        <v>0</v>
      </c>
      <c r="O153" s="162">
        <f>IF(RES_hhdet_in_emi!O153=0,0,RES_hhdet_in_emi!O153*1000000/RES_hhdet_in_new!O153)</f>
        <v>0</v>
      </c>
      <c r="P153" s="162">
        <f>IF(RES_hhdet_in_emi!P153=0,0,RES_hhdet_in_emi!P153*1000000/RES_hhdet_in_new!P153)</f>
        <v>0</v>
      </c>
      <c r="Q153" s="162">
        <f>IF(RES_hhdet_in_emi!Q153=0,0,RES_hhdet_in_emi!Q153*1000000/RES_hhdet_in_new!Q153)</f>
        <v>0</v>
      </c>
    </row>
    <row r="154" spans="1:17" ht="12" customHeight="1" x14ac:dyDescent="0.25">
      <c r="A154" s="161" t="s">
        <v>141</v>
      </c>
      <c r="B154" s="160"/>
      <c r="C154" s="160">
        <f>IF(RES_hhdet_in_emi!C154=0,0,RES_hhdet_in_emi!C154*1000000/RES_hhdet_in_new!C154)</f>
        <v>0</v>
      </c>
      <c r="D154" s="160">
        <f>IF(RES_hhdet_in_emi!D154=0,0,RES_hhdet_in_emi!D154*1000000/RES_hhdet_in_new!D154)</f>
        <v>0</v>
      </c>
      <c r="E154" s="160">
        <f>IF(RES_hhdet_in_emi!E154=0,0,RES_hhdet_in_emi!E154*1000000/RES_hhdet_in_new!E154)</f>
        <v>0</v>
      </c>
      <c r="F154" s="160">
        <f>IF(RES_hhdet_in_emi!F154=0,0,RES_hhdet_in_emi!F154*1000000/RES_hhdet_in_new!F154)</f>
        <v>0</v>
      </c>
      <c r="G154" s="160">
        <f>IF(RES_hhdet_in_emi!G154=0,0,RES_hhdet_in_emi!G154*1000000/RES_hhdet_in_new!G154)</f>
        <v>0</v>
      </c>
      <c r="H154" s="160">
        <f>IF(RES_hhdet_in_emi!H154=0,0,RES_hhdet_in_emi!H154*1000000/RES_hhdet_in_new!H154)</f>
        <v>0</v>
      </c>
      <c r="I154" s="160">
        <f>IF(RES_hhdet_in_emi!I154=0,0,RES_hhdet_in_emi!I154*1000000/RES_hhdet_in_new!I154)</f>
        <v>0</v>
      </c>
      <c r="J154" s="160">
        <f>IF(RES_hhdet_in_emi!J154=0,0,RES_hhdet_in_emi!J154*1000000/RES_hhdet_in_new!J154)</f>
        <v>0</v>
      </c>
      <c r="K154" s="160">
        <f>IF(RES_hhdet_in_emi!K154=0,0,RES_hhdet_in_emi!K154*1000000/RES_hhdet_in_new!K154)</f>
        <v>0</v>
      </c>
      <c r="L154" s="160">
        <f>IF(RES_hhdet_in_emi!L154=0,0,RES_hhdet_in_emi!L154*1000000/RES_hhdet_in_new!L154)</f>
        <v>0</v>
      </c>
      <c r="M154" s="160">
        <f>IF(RES_hhdet_in_emi!M154=0,0,RES_hhdet_in_emi!M154*1000000/RES_hhdet_in_new!M154)</f>
        <v>0</v>
      </c>
      <c r="N154" s="160">
        <f>IF(RES_hhdet_in_emi!N154=0,0,RES_hhdet_in_emi!N154*1000000/RES_hhdet_in_new!N154)</f>
        <v>0</v>
      </c>
      <c r="O154" s="160">
        <f>IF(RES_hhdet_in_emi!O154=0,0,RES_hhdet_in_emi!O154*1000000/RES_hhdet_in_new!O154)</f>
        <v>0</v>
      </c>
      <c r="P154" s="160">
        <f>IF(RES_hhdet_in_emi!P154=0,0,RES_hhdet_in_emi!P154*1000000/RES_hhdet_in_new!P154)</f>
        <v>0</v>
      </c>
      <c r="Q154" s="160">
        <f>IF(RES_hhdet_in_emi!Q154=0,0,RES_hhdet_in_emi!Q154*1000000/RES_hhdet_in_new!Q154)</f>
        <v>0</v>
      </c>
    </row>
    <row r="155" spans="1:17" ht="12" customHeight="1" x14ac:dyDescent="0.25">
      <c r="A155" s="148" t="s">
        <v>60</v>
      </c>
      <c r="B155" s="156"/>
      <c r="C155" s="156">
        <f>IF(RES_hhdet_in_emi!C155=0,0,RES_hhdet_in_emi!C155*1000000/RES_hhdet_in_new!C154)</f>
        <v>0</v>
      </c>
      <c r="D155" s="156">
        <f>IF(RES_hhdet_in_emi!D155=0,0,RES_hhdet_in_emi!D155*1000000/RES_hhdet_in_new!D154)</f>
        <v>0</v>
      </c>
      <c r="E155" s="156">
        <f>IF(RES_hhdet_in_emi!E155=0,0,RES_hhdet_in_emi!E155*1000000/RES_hhdet_in_new!E154)</f>
        <v>0</v>
      </c>
      <c r="F155" s="156">
        <f>IF(RES_hhdet_in_emi!F155=0,0,RES_hhdet_in_emi!F155*1000000/RES_hhdet_in_new!F154)</f>
        <v>0</v>
      </c>
      <c r="G155" s="156">
        <f>IF(RES_hhdet_in_emi!G155=0,0,RES_hhdet_in_emi!G155*1000000/RES_hhdet_in_new!G154)</f>
        <v>0</v>
      </c>
      <c r="H155" s="156">
        <f>IF(RES_hhdet_in_emi!H155=0,0,RES_hhdet_in_emi!H155*1000000/RES_hhdet_in_new!H154)</f>
        <v>0</v>
      </c>
      <c r="I155" s="156">
        <f>IF(RES_hhdet_in_emi!I155=0,0,RES_hhdet_in_emi!I155*1000000/RES_hhdet_in_new!I154)</f>
        <v>0</v>
      </c>
      <c r="J155" s="156">
        <f>IF(RES_hhdet_in_emi!J155=0,0,RES_hhdet_in_emi!J155*1000000/RES_hhdet_in_new!J154)</f>
        <v>0</v>
      </c>
      <c r="K155" s="156">
        <f>IF(RES_hhdet_in_emi!K155=0,0,RES_hhdet_in_emi!K155*1000000/RES_hhdet_in_new!K154)</f>
        <v>0</v>
      </c>
      <c r="L155" s="156">
        <f>IF(RES_hhdet_in_emi!L155=0,0,RES_hhdet_in_emi!L155*1000000/RES_hhdet_in_new!L154)</f>
        <v>0</v>
      </c>
      <c r="M155" s="156">
        <f>IF(RES_hhdet_in_emi!M155=0,0,RES_hhdet_in_emi!M155*1000000/RES_hhdet_in_new!M154)</f>
        <v>0</v>
      </c>
      <c r="N155" s="156">
        <f>IF(RES_hhdet_in_emi!N155=0,0,RES_hhdet_in_emi!N155*1000000/RES_hhdet_in_new!N154)</f>
        <v>0</v>
      </c>
      <c r="O155" s="156">
        <f>IF(RES_hhdet_in_emi!O155=0,0,RES_hhdet_in_emi!O155*1000000/RES_hhdet_in_new!O154)</f>
        <v>0</v>
      </c>
      <c r="P155" s="156">
        <f>IF(RES_hhdet_in_emi!P155=0,0,RES_hhdet_in_emi!P155*1000000/RES_hhdet_in_new!P154)</f>
        <v>0</v>
      </c>
      <c r="Q155" s="156">
        <f>IF(RES_hhdet_in_emi!Q155=0,0,RES_hhdet_in_emi!Q155*1000000/RES_hhdet_in_new!Q154)</f>
        <v>0</v>
      </c>
    </row>
    <row r="156" spans="1:17" ht="12" customHeight="1" x14ac:dyDescent="0.25">
      <c r="A156" s="148" t="s">
        <v>59</v>
      </c>
      <c r="B156" s="156"/>
      <c r="C156" s="156">
        <f>IF(RES_hhdet_in_emi!C156=0,0,RES_hhdet_in_emi!C156*1000000/RES_hhdet_in_new!C154)</f>
        <v>0</v>
      </c>
      <c r="D156" s="156">
        <f>IF(RES_hhdet_in_emi!D156=0,0,RES_hhdet_in_emi!D156*1000000/RES_hhdet_in_new!D154)</f>
        <v>0</v>
      </c>
      <c r="E156" s="156">
        <f>IF(RES_hhdet_in_emi!E156=0,0,RES_hhdet_in_emi!E156*1000000/RES_hhdet_in_new!E154)</f>
        <v>0</v>
      </c>
      <c r="F156" s="156">
        <f>IF(RES_hhdet_in_emi!F156=0,0,RES_hhdet_in_emi!F156*1000000/RES_hhdet_in_new!F154)</f>
        <v>0</v>
      </c>
      <c r="G156" s="156">
        <f>IF(RES_hhdet_in_emi!G156=0,0,RES_hhdet_in_emi!G156*1000000/RES_hhdet_in_new!G154)</f>
        <v>0</v>
      </c>
      <c r="H156" s="156">
        <f>IF(RES_hhdet_in_emi!H156=0,0,RES_hhdet_in_emi!H156*1000000/RES_hhdet_in_new!H154)</f>
        <v>0</v>
      </c>
      <c r="I156" s="156">
        <f>IF(RES_hhdet_in_emi!I156=0,0,RES_hhdet_in_emi!I156*1000000/RES_hhdet_in_new!I154)</f>
        <v>0</v>
      </c>
      <c r="J156" s="156">
        <f>IF(RES_hhdet_in_emi!J156=0,0,RES_hhdet_in_emi!J156*1000000/RES_hhdet_in_new!J154)</f>
        <v>0</v>
      </c>
      <c r="K156" s="156">
        <f>IF(RES_hhdet_in_emi!K156=0,0,RES_hhdet_in_emi!K156*1000000/RES_hhdet_in_new!K154)</f>
        <v>0</v>
      </c>
      <c r="L156" s="156">
        <f>IF(RES_hhdet_in_emi!L156=0,0,RES_hhdet_in_emi!L156*1000000/RES_hhdet_in_new!L154)</f>
        <v>0</v>
      </c>
      <c r="M156" s="156">
        <f>IF(RES_hhdet_in_emi!M156=0,0,RES_hhdet_in_emi!M156*1000000/RES_hhdet_in_new!M154)</f>
        <v>0</v>
      </c>
      <c r="N156" s="156">
        <f>IF(RES_hhdet_in_emi!N156=0,0,RES_hhdet_in_emi!N156*1000000/RES_hhdet_in_new!N154)</f>
        <v>0</v>
      </c>
      <c r="O156" s="156">
        <f>IF(RES_hhdet_in_emi!O156=0,0,RES_hhdet_in_emi!O156*1000000/RES_hhdet_in_new!O154)</f>
        <v>0</v>
      </c>
      <c r="P156" s="156">
        <f>IF(RES_hhdet_in_emi!P156=0,0,RES_hhdet_in_emi!P156*1000000/RES_hhdet_in_new!P154)</f>
        <v>0</v>
      </c>
      <c r="Q156" s="156">
        <f>IF(RES_hhdet_in_emi!Q156=0,0,RES_hhdet_in_emi!Q156*1000000/RES_hhdet_in_new!Q154)</f>
        <v>0</v>
      </c>
    </row>
    <row r="157" spans="1:17" ht="12" customHeight="1" x14ac:dyDescent="0.25">
      <c r="A157" s="158" t="s">
        <v>62</v>
      </c>
      <c r="B157" s="157"/>
      <c r="C157" s="157">
        <f>IF(SUM(RES_hhdet_in_emi!C158:C159)=0,0,SUM(RES_hhdet_in_emi!C158:C159)*1000000/SUM(RES_hhdet_in_new!C158:C159))</f>
        <v>0</v>
      </c>
      <c r="D157" s="157">
        <f>IF(SUM(RES_hhdet_in_emi!D158:D159)=0,0,SUM(RES_hhdet_in_emi!D158:D159)*1000000/SUM(RES_hhdet_in_new!D158:D159))</f>
        <v>0</v>
      </c>
      <c r="E157" s="157">
        <f>IF(SUM(RES_hhdet_in_emi!E158:E159)=0,0,SUM(RES_hhdet_in_emi!E158:E159)*1000000/SUM(RES_hhdet_in_new!E158:E159))</f>
        <v>0</v>
      </c>
      <c r="F157" s="157">
        <f>IF(SUM(RES_hhdet_in_emi!F158:F159)=0,0,SUM(RES_hhdet_in_emi!F158:F159)*1000000/SUM(RES_hhdet_in_new!F158:F159))</f>
        <v>0</v>
      </c>
      <c r="G157" s="157">
        <f>IF(SUM(RES_hhdet_in_emi!G158:G159)=0,0,SUM(RES_hhdet_in_emi!G158:G159)*1000000/SUM(RES_hhdet_in_new!G158:G159))</f>
        <v>0</v>
      </c>
      <c r="H157" s="157">
        <f>IF(SUM(RES_hhdet_in_emi!H158:H159)=0,0,SUM(RES_hhdet_in_emi!H158:H159)*1000000/SUM(RES_hhdet_in_new!H158:H159))</f>
        <v>0</v>
      </c>
      <c r="I157" s="157">
        <f>IF(SUM(RES_hhdet_in_emi!I158:I159)=0,0,SUM(RES_hhdet_in_emi!I158:I159)*1000000/SUM(RES_hhdet_in_new!I158:I159))</f>
        <v>0</v>
      </c>
      <c r="J157" s="157">
        <f>IF(SUM(RES_hhdet_in_emi!J158:J159)=0,0,SUM(RES_hhdet_in_emi!J158:J159)*1000000/SUM(RES_hhdet_in_new!J158:J159))</f>
        <v>0</v>
      </c>
      <c r="K157" s="157">
        <f>IF(SUM(RES_hhdet_in_emi!K158:K159)=0,0,SUM(RES_hhdet_in_emi!K158:K159)*1000000/SUM(RES_hhdet_in_new!K158:K159))</f>
        <v>0</v>
      </c>
      <c r="L157" s="157">
        <f>IF(SUM(RES_hhdet_in_emi!L158:L159)=0,0,SUM(RES_hhdet_in_emi!L158:L159)*1000000/SUM(RES_hhdet_in_new!L158:L159))</f>
        <v>0</v>
      </c>
      <c r="M157" s="157">
        <f>IF(SUM(RES_hhdet_in_emi!M158:M159)=0,0,SUM(RES_hhdet_in_emi!M158:M159)*1000000/SUM(RES_hhdet_in_new!M158:M159))</f>
        <v>0</v>
      </c>
      <c r="N157" s="157">
        <f>IF(SUM(RES_hhdet_in_emi!N158:N159)=0,0,SUM(RES_hhdet_in_emi!N158:N159)*1000000/SUM(RES_hhdet_in_new!N158:N159))</f>
        <v>0</v>
      </c>
      <c r="O157" s="157">
        <f>IF(SUM(RES_hhdet_in_emi!O158:O159)=0,0,SUM(RES_hhdet_in_emi!O158:O159)*1000000/SUM(RES_hhdet_in_new!O158:O159))</f>
        <v>0</v>
      </c>
      <c r="P157" s="157">
        <f>IF(SUM(RES_hhdet_in_emi!P158:P159)=0,0,SUM(RES_hhdet_in_emi!P158:P159)*1000000/SUM(RES_hhdet_in_new!P158:P159))</f>
        <v>0</v>
      </c>
      <c r="Q157" s="157">
        <f>IF(SUM(RES_hhdet_in_emi!Q158:Q159)=0,0,SUM(RES_hhdet_in_emi!Q158:Q159)*1000000/SUM(RES_hhdet_in_new!Q158:Q159))</f>
        <v>0</v>
      </c>
    </row>
    <row r="158" spans="1:17" ht="12" customHeight="1" x14ac:dyDescent="0.25">
      <c r="A158" s="23" t="s">
        <v>57</v>
      </c>
      <c r="B158" s="156"/>
      <c r="C158" s="156">
        <f>IF(RES_hhdet_in_emi!C158=0,0,RES_hhdet_in_emi!C158*1000000/RES_hhdet_in_new!C158)</f>
        <v>0</v>
      </c>
      <c r="D158" s="156">
        <f>IF(RES_hhdet_in_emi!D158=0,0,RES_hhdet_in_emi!D158*1000000/RES_hhdet_in_new!D158)</f>
        <v>0</v>
      </c>
      <c r="E158" s="156">
        <f>IF(RES_hhdet_in_emi!E158=0,0,RES_hhdet_in_emi!E158*1000000/RES_hhdet_in_new!E158)</f>
        <v>0</v>
      </c>
      <c r="F158" s="156">
        <f>IF(RES_hhdet_in_emi!F158=0,0,RES_hhdet_in_emi!F158*1000000/RES_hhdet_in_new!F158)</f>
        <v>0</v>
      </c>
      <c r="G158" s="156">
        <f>IF(RES_hhdet_in_emi!G158=0,0,RES_hhdet_in_emi!G158*1000000/RES_hhdet_in_new!G158)</f>
        <v>0</v>
      </c>
      <c r="H158" s="156">
        <f>IF(RES_hhdet_in_emi!H158=0,0,RES_hhdet_in_emi!H158*1000000/RES_hhdet_in_new!H158)</f>
        <v>0</v>
      </c>
      <c r="I158" s="156">
        <f>IF(RES_hhdet_in_emi!I158=0,0,RES_hhdet_in_emi!I158*1000000/RES_hhdet_in_new!I158)</f>
        <v>0</v>
      </c>
      <c r="J158" s="156">
        <f>IF(RES_hhdet_in_emi!J158=0,0,RES_hhdet_in_emi!J158*1000000/RES_hhdet_in_new!J158)</f>
        <v>0</v>
      </c>
      <c r="K158" s="156">
        <f>IF(RES_hhdet_in_emi!K158=0,0,RES_hhdet_in_emi!K158*1000000/RES_hhdet_in_new!K158)</f>
        <v>0</v>
      </c>
      <c r="L158" s="156">
        <f>IF(RES_hhdet_in_emi!L158=0,0,RES_hhdet_in_emi!L158*1000000/RES_hhdet_in_new!L158)</f>
        <v>0</v>
      </c>
      <c r="M158" s="156">
        <f>IF(RES_hhdet_in_emi!M158=0,0,RES_hhdet_in_emi!M158*1000000/RES_hhdet_in_new!M158)</f>
        <v>0</v>
      </c>
      <c r="N158" s="156">
        <f>IF(RES_hhdet_in_emi!N158=0,0,RES_hhdet_in_emi!N158*1000000/RES_hhdet_in_new!N158)</f>
        <v>0</v>
      </c>
      <c r="O158" s="156">
        <f>IF(RES_hhdet_in_emi!O158=0,0,RES_hhdet_in_emi!O158*1000000/RES_hhdet_in_new!O158)</f>
        <v>0</v>
      </c>
      <c r="P158" s="156">
        <f>IF(RES_hhdet_in_emi!P158=0,0,RES_hhdet_in_emi!P158*1000000/RES_hhdet_in_new!P158)</f>
        <v>0</v>
      </c>
      <c r="Q158" s="156">
        <f>IF(RES_hhdet_in_emi!Q158=0,0,RES_hhdet_in_emi!Q158*1000000/RES_hhdet_in_new!Q158)</f>
        <v>0</v>
      </c>
    </row>
    <row r="159" spans="1:17" ht="12" customHeight="1" x14ac:dyDescent="0.25">
      <c r="A159" s="29" t="s">
        <v>140</v>
      </c>
      <c r="B159" s="57"/>
      <c r="C159" s="57">
        <f>IF(RES_hhdet_in_emi!C159=0,0,RES_hhdet_in_emi!C159*1000000/RES_hhdet_in_new!C159)</f>
        <v>0</v>
      </c>
      <c r="D159" s="57">
        <f>IF(RES_hhdet_in_emi!D159=0,0,RES_hhdet_in_emi!D159*1000000/RES_hhdet_in_new!D159)</f>
        <v>0</v>
      </c>
      <c r="E159" s="57">
        <f>IF(RES_hhdet_in_emi!E159=0,0,RES_hhdet_in_emi!E159*1000000/RES_hhdet_in_new!E159)</f>
        <v>0</v>
      </c>
      <c r="F159" s="57">
        <f>IF(RES_hhdet_in_emi!F159=0,0,RES_hhdet_in_emi!F159*1000000/RES_hhdet_in_new!F159)</f>
        <v>0</v>
      </c>
      <c r="G159" s="57">
        <f>IF(RES_hhdet_in_emi!G159=0,0,RES_hhdet_in_emi!G159*1000000/RES_hhdet_in_new!G159)</f>
        <v>0</v>
      </c>
      <c r="H159" s="57">
        <f>IF(RES_hhdet_in_emi!H159=0,0,RES_hhdet_in_emi!H159*1000000/RES_hhdet_in_new!H159)</f>
        <v>0</v>
      </c>
      <c r="I159" s="57">
        <f>IF(RES_hhdet_in_emi!I159=0,0,RES_hhdet_in_emi!I159*1000000/RES_hhdet_in_new!I159)</f>
        <v>0</v>
      </c>
      <c r="J159" s="57">
        <f>IF(RES_hhdet_in_emi!J159=0,0,RES_hhdet_in_emi!J159*1000000/RES_hhdet_in_new!J159)</f>
        <v>0</v>
      </c>
      <c r="K159" s="57">
        <f>IF(RES_hhdet_in_emi!K159=0,0,RES_hhdet_in_emi!K159*1000000/RES_hhdet_in_new!K159)</f>
        <v>0</v>
      </c>
      <c r="L159" s="57">
        <f>IF(RES_hhdet_in_emi!L159=0,0,RES_hhdet_in_emi!L159*1000000/RES_hhdet_in_new!L159)</f>
        <v>0</v>
      </c>
      <c r="M159" s="57">
        <f>IF(RES_hhdet_in_emi!M159=0,0,RES_hhdet_in_emi!M159*1000000/RES_hhdet_in_new!M159)</f>
        <v>0</v>
      </c>
      <c r="N159" s="57">
        <f>IF(RES_hhdet_in_emi!N159=0,0,RES_hhdet_in_emi!N159*1000000/RES_hhdet_in_new!N159)</f>
        <v>0</v>
      </c>
      <c r="O159" s="57">
        <f>IF(RES_hhdet_in_emi!O159=0,0,RES_hhdet_in_emi!O159*1000000/RES_hhdet_in_new!O159)</f>
        <v>0</v>
      </c>
      <c r="P159" s="57">
        <f>IF(RES_hhdet_in_emi!P159=0,0,RES_hhdet_in_emi!P159*1000000/RES_hhdet_in_new!P159)</f>
        <v>0</v>
      </c>
      <c r="Q159" s="57">
        <f>IF(RES_hhdet_in_emi!Q159=0,0,RES_hhdet_in_emi!Q159*1000000/RES_hhdet_in_new!Q159)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136">SUM(C162,C164,C166,C175)</f>
        <v>0</v>
      </c>
      <c r="D161" s="168">
        <f t="shared" ref="D161" si="137">SUM(D162,D164,D166,D175)</f>
        <v>0</v>
      </c>
      <c r="E161" s="168">
        <f t="shared" ref="E161" si="138">SUM(E162,E164,E166,E175)</f>
        <v>0</v>
      </c>
      <c r="F161" s="168">
        <f t="shared" ref="F161" si="139">SUM(F162,F164,F166,F175)</f>
        <v>0</v>
      </c>
      <c r="G161" s="168">
        <f t="shared" ref="G161" si="140">SUM(G162,G164,G166,G175)</f>
        <v>0</v>
      </c>
      <c r="H161" s="168">
        <f t="shared" ref="H161" si="141">SUM(H162,H164,H166,H175)</f>
        <v>0</v>
      </c>
      <c r="I161" s="168">
        <f t="shared" ref="I161" si="142">SUM(I162,I164,I166,I175)</f>
        <v>0</v>
      </c>
      <c r="J161" s="168">
        <f t="shared" ref="J161" si="143">SUM(J162,J164,J166,J175)</f>
        <v>0</v>
      </c>
      <c r="K161" s="168">
        <f t="shared" ref="K161" si="144">SUM(K162,K164,K166,K175)</f>
        <v>0</v>
      </c>
      <c r="L161" s="168">
        <f t="shared" ref="L161" si="145">SUM(L162,L164,L166,L175)</f>
        <v>0</v>
      </c>
      <c r="M161" s="168">
        <f t="shared" ref="M161" si="146">SUM(M162,M164,M166,M175)</f>
        <v>0</v>
      </c>
      <c r="N161" s="168">
        <f t="shared" ref="N161" si="147">SUM(N162,N164,N166,N175)</f>
        <v>0</v>
      </c>
      <c r="O161" s="168">
        <f t="shared" ref="O161" si="148">SUM(O162,O164,O166,O175)</f>
        <v>0</v>
      </c>
      <c r="P161" s="168">
        <f t="shared" ref="P161" si="149">SUM(P162,P164,P166,P175)</f>
        <v>0</v>
      </c>
      <c r="Q161" s="168">
        <f t="shared" ref="Q161" si="150">SUM(Q162,Q164,Q166,Q175)</f>
        <v>0</v>
      </c>
    </row>
    <row r="162" spans="1:17" ht="12.95" customHeight="1" x14ac:dyDescent="0.25">
      <c r="A162" s="158" t="s">
        <v>65</v>
      </c>
      <c r="B162" s="157"/>
      <c r="C162" s="157">
        <f t="shared" ref="C162:Q162" si="151">C163</f>
        <v>0</v>
      </c>
      <c r="D162" s="157">
        <f t="shared" si="151"/>
        <v>0</v>
      </c>
      <c r="E162" s="157">
        <f t="shared" si="151"/>
        <v>0</v>
      </c>
      <c r="F162" s="157">
        <f t="shared" si="151"/>
        <v>0</v>
      </c>
      <c r="G162" s="157">
        <f t="shared" si="151"/>
        <v>0</v>
      </c>
      <c r="H162" s="157">
        <f t="shared" si="151"/>
        <v>0</v>
      </c>
      <c r="I162" s="157">
        <f t="shared" si="151"/>
        <v>0</v>
      </c>
      <c r="J162" s="157">
        <f t="shared" si="151"/>
        <v>0</v>
      </c>
      <c r="K162" s="157">
        <f t="shared" si="151"/>
        <v>0</v>
      </c>
      <c r="L162" s="157">
        <f t="shared" si="151"/>
        <v>0</v>
      </c>
      <c r="M162" s="157">
        <f t="shared" si="151"/>
        <v>0</v>
      </c>
      <c r="N162" s="157">
        <f t="shared" si="151"/>
        <v>0</v>
      </c>
      <c r="O162" s="157">
        <f t="shared" si="151"/>
        <v>0</v>
      </c>
      <c r="P162" s="157">
        <f t="shared" si="151"/>
        <v>0</v>
      </c>
      <c r="Q162" s="157">
        <f t="shared" si="151"/>
        <v>0</v>
      </c>
    </row>
    <row r="163" spans="1:17" ht="12" customHeight="1" x14ac:dyDescent="0.25">
      <c r="A163" s="23" t="s">
        <v>60</v>
      </c>
      <c r="B163" s="57"/>
      <c r="C163" s="57">
        <f>IF(RES_hhdet_in_emi!C163=0,0,RES_hhdet_in_emi!C163*1000000/RES_hhdet_in_new!C163)</f>
        <v>0</v>
      </c>
      <c r="D163" s="57">
        <f>IF(RES_hhdet_in_emi!D163=0,0,RES_hhdet_in_emi!D163*1000000/RES_hhdet_in_new!D163)</f>
        <v>0</v>
      </c>
      <c r="E163" s="57">
        <f>IF(RES_hhdet_in_emi!E163=0,0,RES_hhdet_in_emi!E163*1000000/RES_hhdet_in_new!E163)</f>
        <v>0</v>
      </c>
      <c r="F163" s="57">
        <f>IF(RES_hhdet_in_emi!F163=0,0,RES_hhdet_in_emi!F163*1000000/RES_hhdet_in_new!F163)</f>
        <v>0</v>
      </c>
      <c r="G163" s="57">
        <f>IF(RES_hhdet_in_emi!G163=0,0,RES_hhdet_in_emi!G163*1000000/RES_hhdet_in_new!G163)</f>
        <v>0</v>
      </c>
      <c r="H163" s="57">
        <f>IF(RES_hhdet_in_emi!H163=0,0,RES_hhdet_in_emi!H163*1000000/RES_hhdet_in_new!H163)</f>
        <v>0</v>
      </c>
      <c r="I163" s="57">
        <f>IF(RES_hhdet_in_emi!I163=0,0,RES_hhdet_in_emi!I163*1000000/RES_hhdet_in_new!I163)</f>
        <v>0</v>
      </c>
      <c r="J163" s="57">
        <f>IF(RES_hhdet_in_emi!J163=0,0,RES_hhdet_in_emi!J163*1000000/RES_hhdet_in_new!J163)</f>
        <v>0</v>
      </c>
      <c r="K163" s="57">
        <f>IF(RES_hhdet_in_emi!K163=0,0,RES_hhdet_in_emi!K163*1000000/RES_hhdet_in_new!K163)</f>
        <v>0</v>
      </c>
      <c r="L163" s="57">
        <f>IF(RES_hhdet_in_emi!L163=0,0,RES_hhdet_in_emi!L163*1000000/RES_hhdet_in_new!L163)</f>
        <v>0</v>
      </c>
      <c r="M163" s="57">
        <f>IF(RES_hhdet_in_emi!M163=0,0,RES_hhdet_in_emi!M163*1000000/RES_hhdet_in_new!M163)</f>
        <v>0</v>
      </c>
      <c r="N163" s="57">
        <f>IF(RES_hhdet_in_emi!N163=0,0,RES_hhdet_in_emi!N163*1000000/RES_hhdet_in_new!N163)</f>
        <v>0</v>
      </c>
      <c r="O163" s="57">
        <f>IF(RES_hhdet_in_emi!O163=0,0,RES_hhdet_in_emi!O163*1000000/RES_hhdet_in_new!O163)</f>
        <v>0</v>
      </c>
      <c r="P163" s="57">
        <f>IF(RES_hhdet_in_emi!P163=0,0,RES_hhdet_in_emi!P163*1000000/RES_hhdet_in_new!P163)</f>
        <v>0</v>
      </c>
      <c r="Q163" s="57">
        <f>IF(RES_hhdet_in_emi!Q163=0,0,RES_hhdet_in_emi!Q163*1000000/RES_hhdet_in_new!Q163)</f>
        <v>0</v>
      </c>
    </row>
    <row r="164" spans="1:17" ht="12.95" customHeight="1" x14ac:dyDescent="0.25">
      <c r="A164" s="158" t="s">
        <v>112</v>
      </c>
      <c r="B164" s="157"/>
      <c r="C164" s="157">
        <f t="shared" ref="C164:Q164" si="152">C165</f>
        <v>0</v>
      </c>
      <c r="D164" s="157">
        <f t="shared" si="152"/>
        <v>0</v>
      </c>
      <c r="E164" s="157">
        <f t="shared" si="152"/>
        <v>0</v>
      </c>
      <c r="F164" s="157">
        <f t="shared" si="152"/>
        <v>0</v>
      </c>
      <c r="G164" s="157">
        <f t="shared" si="152"/>
        <v>0</v>
      </c>
      <c r="H164" s="157">
        <f t="shared" si="152"/>
        <v>0</v>
      </c>
      <c r="I164" s="157">
        <f t="shared" si="152"/>
        <v>0</v>
      </c>
      <c r="J164" s="157">
        <f t="shared" si="152"/>
        <v>0</v>
      </c>
      <c r="K164" s="157">
        <f t="shared" si="152"/>
        <v>0</v>
      </c>
      <c r="L164" s="157">
        <f t="shared" si="152"/>
        <v>0</v>
      </c>
      <c r="M164" s="157">
        <f t="shared" si="152"/>
        <v>0</v>
      </c>
      <c r="N164" s="157">
        <f t="shared" si="152"/>
        <v>0</v>
      </c>
      <c r="O164" s="157">
        <f t="shared" si="152"/>
        <v>0</v>
      </c>
      <c r="P164" s="157">
        <f t="shared" si="152"/>
        <v>0</v>
      </c>
      <c r="Q164" s="157">
        <f t="shared" si="152"/>
        <v>0</v>
      </c>
    </row>
    <row r="165" spans="1:17" ht="12" customHeight="1" x14ac:dyDescent="0.25">
      <c r="A165" s="23" t="s">
        <v>60</v>
      </c>
      <c r="B165" s="156"/>
      <c r="C165" s="156">
        <f>IF(RES_hhdet_in_emi!C165=0,0,RES_hhdet_in_emi!C165*1000000/RES_hhdet_in_new!C165)</f>
        <v>0</v>
      </c>
      <c r="D165" s="156">
        <f>IF(RES_hhdet_in_emi!D165=0,0,RES_hhdet_in_emi!D165*1000000/RES_hhdet_in_new!D165)</f>
        <v>0</v>
      </c>
      <c r="E165" s="156">
        <f>IF(RES_hhdet_in_emi!E165=0,0,RES_hhdet_in_emi!E165*1000000/RES_hhdet_in_new!E165)</f>
        <v>0</v>
      </c>
      <c r="F165" s="156">
        <f>IF(RES_hhdet_in_emi!F165=0,0,RES_hhdet_in_emi!F165*1000000/RES_hhdet_in_new!F165)</f>
        <v>0</v>
      </c>
      <c r="G165" s="156">
        <f>IF(RES_hhdet_in_emi!G165=0,0,RES_hhdet_in_emi!G165*1000000/RES_hhdet_in_new!G165)</f>
        <v>0</v>
      </c>
      <c r="H165" s="156">
        <f>IF(RES_hhdet_in_emi!H165=0,0,RES_hhdet_in_emi!H165*1000000/RES_hhdet_in_new!H165)</f>
        <v>0</v>
      </c>
      <c r="I165" s="156">
        <f>IF(RES_hhdet_in_emi!I165=0,0,RES_hhdet_in_emi!I165*1000000/RES_hhdet_in_new!I165)</f>
        <v>0</v>
      </c>
      <c r="J165" s="156">
        <f>IF(RES_hhdet_in_emi!J165=0,0,RES_hhdet_in_emi!J165*1000000/RES_hhdet_in_new!J165)</f>
        <v>0</v>
      </c>
      <c r="K165" s="156">
        <f>IF(RES_hhdet_in_emi!K165=0,0,RES_hhdet_in_emi!K165*1000000/RES_hhdet_in_new!K165)</f>
        <v>0</v>
      </c>
      <c r="L165" s="156">
        <f>IF(RES_hhdet_in_emi!L165=0,0,RES_hhdet_in_emi!L165*1000000/RES_hhdet_in_new!L165)</f>
        <v>0</v>
      </c>
      <c r="M165" s="156">
        <f>IF(RES_hhdet_in_emi!M165=0,0,RES_hhdet_in_emi!M165*1000000/RES_hhdet_in_new!M165)</f>
        <v>0</v>
      </c>
      <c r="N165" s="156">
        <f>IF(RES_hhdet_in_emi!N165=0,0,RES_hhdet_in_emi!N165*1000000/RES_hhdet_in_new!N165)</f>
        <v>0</v>
      </c>
      <c r="O165" s="156">
        <f>IF(RES_hhdet_in_emi!O165=0,0,RES_hhdet_in_emi!O165*1000000/RES_hhdet_in_new!O165)</f>
        <v>0</v>
      </c>
      <c r="P165" s="156">
        <f>IF(RES_hhdet_in_emi!P165=0,0,RES_hhdet_in_emi!P165*1000000/RES_hhdet_in_new!P165)</f>
        <v>0</v>
      </c>
      <c r="Q165" s="156">
        <f>IF(RES_hhdet_in_emi!Q165=0,0,RES_hhdet_in_emi!Q165*1000000/RES_hhdet_in_new!Q165)</f>
        <v>0</v>
      </c>
    </row>
    <row r="166" spans="1:17" ht="12" customHeight="1" x14ac:dyDescent="0.25">
      <c r="A166" s="158" t="s">
        <v>63</v>
      </c>
      <c r="B166" s="157"/>
      <c r="C166" s="157">
        <f>IF(SUM(RES_hhdet_in_emi!C167:C168,RES_hhdet_in_emi!C171:C172)=0,0,SUM(RES_hhdet_in_emi!C167:C168,RES_hhdet_in_emi!C171:C172)*1000000/SUM(RES_hhdet_in_new!C167:C168,RES_hhdet_in_new!C171:C172))</f>
        <v>0</v>
      </c>
      <c r="D166" s="157">
        <f>IF(SUM(RES_hhdet_in_emi!D167:D168,RES_hhdet_in_emi!D171:D172)=0,0,SUM(RES_hhdet_in_emi!D167:D168,RES_hhdet_in_emi!D171:D172)*1000000/SUM(RES_hhdet_in_new!D167:D168,RES_hhdet_in_new!D171:D172))</f>
        <v>0</v>
      </c>
      <c r="E166" s="157">
        <f>IF(SUM(RES_hhdet_in_emi!E167:E168,RES_hhdet_in_emi!E171:E172)=0,0,SUM(RES_hhdet_in_emi!E167:E168,RES_hhdet_in_emi!E171:E172)*1000000/SUM(RES_hhdet_in_new!E167:E168,RES_hhdet_in_new!E171:E172))</f>
        <v>0</v>
      </c>
      <c r="F166" s="157">
        <f>IF(SUM(RES_hhdet_in_emi!F167:F168,RES_hhdet_in_emi!F171:F172)=0,0,SUM(RES_hhdet_in_emi!F167:F168,RES_hhdet_in_emi!F171:F172)*1000000/SUM(RES_hhdet_in_new!F167:F168,RES_hhdet_in_new!F171:F172))</f>
        <v>0</v>
      </c>
      <c r="G166" s="157">
        <f>IF(SUM(RES_hhdet_in_emi!G167:G168,RES_hhdet_in_emi!G171:G172)=0,0,SUM(RES_hhdet_in_emi!G167:G168,RES_hhdet_in_emi!G171:G172)*1000000/SUM(RES_hhdet_in_new!G167:G168,RES_hhdet_in_new!G171:G172))</f>
        <v>0</v>
      </c>
      <c r="H166" s="157">
        <f>IF(SUM(RES_hhdet_in_emi!H167:H168,RES_hhdet_in_emi!H171:H172)=0,0,SUM(RES_hhdet_in_emi!H167:H168,RES_hhdet_in_emi!H171:H172)*1000000/SUM(RES_hhdet_in_new!H167:H168,RES_hhdet_in_new!H171:H172))</f>
        <v>0</v>
      </c>
      <c r="I166" s="157">
        <f>IF(SUM(RES_hhdet_in_emi!I167:I168,RES_hhdet_in_emi!I171:I172)=0,0,SUM(RES_hhdet_in_emi!I167:I168,RES_hhdet_in_emi!I171:I172)*1000000/SUM(RES_hhdet_in_new!I167:I168,RES_hhdet_in_new!I171:I172))</f>
        <v>0</v>
      </c>
      <c r="J166" s="157">
        <f>IF(SUM(RES_hhdet_in_emi!J167:J168,RES_hhdet_in_emi!J171:J172)=0,0,SUM(RES_hhdet_in_emi!J167:J168,RES_hhdet_in_emi!J171:J172)*1000000/SUM(RES_hhdet_in_new!J167:J168,RES_hhdet_in_new!J171:J172))</f>
        <v>0</v>
      </c>
      <c r="K166" s="157">
        <f>IF(SUM(RES_hhdet_in_emi!K167:K168,RES_hhdet_in_emi!K171:K172)=0,0,SUM(RES_hhdet_in_emi!K167:K168,RES_hhdet_in_emi!K171:K172)*1000000/SUM(RES_hhdet_in_new!K167:K168,RES_hhdet_in_new!K171:K172))</f>
        <v>0</v>
      </c>
      <c r="L166" s="157">
        <f>IF(SUM(RES_hhdet_in_emi!L167:L168,RES_hhdet_in_emi!L171:L172)=0,0,SUM(RES_hhdet_in_emi!L167:L168,RES_hhdet_in_emi!L171:L172)*1000000/SUM(RES_hhdet_in_new!L167:L168,RES_hhdet_in_new!L171:L172))</f>
        <v>0</v>
      </c>
      <c r="M166" s="157">
        <f>IF(SUM(RES_hhdet_in_emi!M167:M168,RES_hhdet_in_emi!M171:M172)=0,0,SUM(RES_hhdet_in_emi!M167:M168,RES_hhdet_in_emi!M171:M172)*1000000/SUM(RES_hhdet_in_new!M167:M168,RES_hhdet_in_new!M171:M172))</f>
        <v>0</v>
      </c>
      <c r="N166" s="157">
        <f>IF(SUM(RES_hhdet_in_emi!N167:N168,RES_hhdet_in_emi!N171:N172)=0,0,SUM(RES_hhdet_in_emi!N167:N168,RES_hhdet_in_emi!N171:N172)*1000000/SUM(RES_hhdet_in_new!N167:N168,RES_hhdet_in_new!N171:N172))</f>
        <v>0</v>
      </c>
      <c r="O166" s="157">
        <f>IF(SUM(RES_hhdet_in_emi!O167:O168,RES_hhdet_in_emi!O171:O172)=0,0,SUM(RES_hhdet_in_emi!O167:O168,RES_hhdet_in_emi!O171:O172)*1000000/SUM(RES_hhdet_in_new!O167:O168,RES_hhdet_in_new!O171:O172))</f>
        <v>0</v>
      </c>
      <c r="P166" s="157">
        <f>IF(SUM(RES_hhdet_in_emi!P167:P168,RES_hhdet_in_emi!P171:P172)=0,0,SUM(RES_hhdet_in_emi!P167:P168,RES_hhdet_in_emi!P171:P172)*1000000/SUM(RES_hhdet_in_new!P167:P168,RES_hhdet_in_new!P171:P172))</f>
        <v>0</v>
      </c>
      <c r="Q166" s="157">
        <f>IF(SUM(RES_hhdet_in_emi!Q167:Q168,RES_hhdet_in_emi!Q171:Q172)=0,0,SUM(RES_hhdet_in_emi!Q167:Q168,RES_hhdet_in_emi!Q171:Q172)*1000000/SUM(RES_hhdet_in_new!Q167:Q168,RES_hhdet_in_new!Q171:Q172))</f>
        <v>0</v>
      </c>
    </row>
    <row r="167" spans="1:17" ht="12" customHeight="1" x14ac:dyDescent="0.25">
      <c r="A167" s="167" t="s">
        <v>144</v>
      </c>
      <c r="B167" s="132"/>
      <c r="C167" s="132">
        <f>IF(RES_hhdet_in_emi!C167=0,0,RES_hhdet_in_emi!C167*1000000/RES_hhdet_in_new!C167)</f>
        <v>0</v>
      </c>
      <c r="D167" s="132">
        <f>IF(RES_hhdet_in_emi!D167=0,0,RES_hhdet_in_emi!D167*1000000/RES_hhdet_in_new!D167)</f>
        <v>0</v>
      </c>
      <c r="E167" s="132">
        <f>IF(RES_hhdet_in_emi!E167=0,0,RES_hhdet_in_emi!E167*1000000/RES_hhdet_in_new!E167)</f>
        <v>0</v>
      </c>
      <c r="F167" s="132">
        <f>IF(RES_hhdet_in_emi!F167=0,0,RES_hhdet_in_emi!F167*1000000/RES_hhdet_in_new!F167)</f>
        <v>0</v>
      </c>
      <c r="G167" s="132">
        <f>IF(RES_hhdet_in_emi!G167=0,0,RES_hhdet_in_emi!G167*1000000/RES_hhdet_in_new!G167)</f>
        <v>0</v>
      </c>
      <c r="H167" s="132">
        <f>IF(RES_hhdet_in_emi!H167=0,0,RES_hhdet_in_emi!H167*1000000/RES_hhdet_in_new!H167)</f>
        <v>0</v>
      </c>
      <c r="I167" s="132">
        <f>IF(RES_hhdet_in_emi!I167=0,0,RES_hhdet_in_emi!I167*1000000/RES_hhdet_in_new!I167)</f>
        <v>0</v>
      </c>
      <c r="J167" s="132">
        <f>IF(RES_hhdet_in_emi!J167=0,0,RES_hhdet_in_emi!J167*1000000/RES_hhdet_in_new!J167)</f>
        <v>0</v>
      </c>
      <c r="K167" s="132">
        <f>IF(RES_hhdet_in_emi!K167=0,0,RES_hhdet_in_emi!K167*1000000/RES_hhdet_in_new!K167)</f>
        <v>0</v>
      </c>
      <c r="L167" s="132">
        <f>IF(RES_hhdet_in_emi!L167=0,0,RES_hhdet_in_emi!L167*1000000/RES_hhdet_in_new!L167)</f>
        <v>0</v>
      </c>
      <c r="M167" s="132">
        <f>IF(RES_hhdet_in_emi!M167=0,0,RES_hhdet_in_emi!M167*1000000/RES_hhdet_in_new!M167)</f>
        <v>0</v>
      </c>
      <c r="N167" s="132">
        <f>IF(RES_hhdet_in_emi!N167=0,0,RES_hhdet_in_emi!N167*1000000/RES_hhdet_in_new!N167)</f>
        <v>0</v>
      </c>
      <c r="O167" s="132">
        <f>IF(RES_hhdet_in_emi!O167=0,0,RES_hhdet_in_emi!O167*1000000/RES_hhdet_in_new!O167)</f>
        <v>0</v>
      </c>
      <c r="P167" s="132">
        <f>IF(RES_hhdet_in_emi!P167=0,0,RES_hhdet_in_emi!P167*1000000/RES_hhdet_in_new!P167)</f>
        <v>0</v>
      </c>
      <c r="Q167" s="132">
        <f>IF(RES_hhdet_in_emi!Q167=0,0,RES_hhdet_in_emi!Q167*1000000/RES_hhdet_in_new!Q167)</f>
        <v>0</v>
      </c>
    </row>
    <row r="168" spans="1:17" ht="12" customHeight="1" x14ac:dyDescent="0.25">
      <c r="A168" s="167" t="s">
        <v>143</v>
      </c>
      <c r="B168" s="132"/>
      <c r="C168" s="132">
        <f>IF(RES_hhdet_in_emi!C168=0,0,RES_hhdet_in_emi!C168*1000000/RES_hhdet_in_new!C168)</f>
        <v>0</v>
      </c>
      <c r="D168" s="132">
        <f>IF(RES_hhdet_in_emi!D168=0,0,RES_hhdet_in_emi!D168*1000000/RES_hhdet_in_new!D168)</f>
        <v>0</v>
      </c>
      <c r="E168" s="132">
        <f>IF(RES_hhdet_in_emi!E168=0,0,RES_hhdet_in_emi!E168*1000000/RES_hhdet_in_new!E168)</f>
        <v>0</v>
      </c>
      <c r="F168" s="132">
        <f>IF(RES_hhdet_in_emi!F168=0,0,RES_hhdet_in_emi!F168*1000000/RES_hhdet_in_new!F168)</f>
        <v>0</v>
      </c>
      <c r="G168" s="132">
        <f>IF(RES_hhdet_in_emi!G168=0,0,RES_hhdet_in_emi!G168*1000000/RES_hhdet_in_new!G168)</f>
        <v>0</v>
      </c>
      <c r="H168" s="132">
        <f>IF(RES_hhdet_in_emi!H168=0,0,RES_hhdet_in_emi!H168*1000000/RES_hhdet_in_new!H168)</f>
        <v>0</v>
      </c>
      <c r="I168" s="132">
        <f>IF(RES_hhdet_in_emi!I168=0,0,RES_hhdet_in_emi!I168*1000000/RES_hhdet_in_new!I168)</f>
        <v>0</v>
      </c>
      <c r="J168" s="132">
        <f>IF(RES_hhdet_in_emi!J168=0,0,RES_hhdet_in_emi!J168*1000000/RES_hhdet_in_new!J168)</f>
        <v>0</v>
      </c>
      <c r="K168" s="132">
        <f>IF(RES_hhdet_in_emi!K168=0,0,RES_hhdet_in_emi!K168*1000000/RES_hhdet_in_new!K168)</f>
        <v>0</v>
      </c>
      <c r="L168" s="132">
        <f>IF(RES_hhdet_in_emi!L168=0,0,RES_hhdet_in_emi!L168*1000000/RES_hhdet_in_new!L168)</f>
        <v>0</v>
      </c>
      <c r="M168" s="132">
        <f>IF(RES_hhdet_in_emi!M168=0,0,RES_hhdet_in_emi!M168*1000000/RES_hhdet_in_new!M168)</f>
        <v>0</v>
      </c>
      <c r="N168" s="132">
        <f>IF(RES_hhdet_in_emi!N168=0,0,RES_hhdet_in_emi!N168*1000000/RES_hhdet_in_new!N168)</f>
        <v>0</v>
      </c>
      <c r="O168" s="132">
        <f>IF(RES_hhdet_in_emi!O168=0,0,RES_hhdet_in_emi!O168*1000000/RES_hhdet_in_new!O168)</f>
        <v>0</v>
      </c>
      <c r="P168" s="132">
        <f>IF(RES_hhdet_in_emi!P168=0,0,RES_hhdet_in_emi!P168*1000000/RES_hhdet_in_new!P168)</f>
        <v>0</v>
      </c>
      <c r="Q168" s="132">
        <f>IF(RES_hhdet_in_emi!Q168=0,0,RES_hhdet_in_emi!Q168*1000000/RES_hhdet_in_new!Q168)</f>
        <v>0</v>
      </c>
    </row>
    <row r="169" spans="1:17" ht="12" customHeight="1" x14ac:dyDescent="0.25">
      <c r="A169" s="166" t="s">
        <v>57</v>
      </c>
      <c r="B169" s="165"/>
      <c r="C169" s="165">
        <f>IF(RES_hhdet_in_emi!C169=0,0,RES_hhdet_in_emi!C169*1000000/RES_hhdet_in_new!C168)</f>
        <v>0</v>
      </c>
      <c r="D169" s="165">
        <f>IF(RES_hhdet_in_emi!D169=0,0,RES_hhdet_in_emi!D169*1000000/RES_hhdet_in_new!D168)</f>
        <v>0</v>
      </c>
      <c r="E169" s="165">
        <f>IF(RES_hhdet_in_emi!E169=0,0,RES_hhdet_in_emi!E169*1000000/RES_hhdet_in_new!E168)</f>
        <v>0</v>
      </c>
      <c r="F169" s="165">
        <f>IF(RES_hhdet_in_emi!F169=0,0,RES_hhdet_in_emi!F169*1000000/RES_hhdet_in_new!F168)</f>
        <v>0</v>
      </c>
      <c r="G169" s="165">
        <f>IF(RES_hhdet_in_emi!G169=0,0,RES_hhdet_in_emi!G169*1000000/RES_hhdet_in_new!G168)</f>
        <v>0</v>
      </c>
      <c r="H169" s="165">
        <f>IF(RES_hhdet_in_emi!H169=0,0,RES_hhdet_in_emi!H169*1000000/RES_hhdet_in_new!H168)</f>
        <v>0</v>
      </c>
      <c r="I169" s="165">
        <f>IF(RES_hhdet_in_emi!I169=0,0,RES_hhdet_in_emi!I169*1000000/RES_hhdet_in_new!I168)</f>
        <v>0</v>
      </c>
      <c r="J169" s="165">
        <f>IF(RES_hhdet_in_emi!J169=0,0,RES_hhdet_in_emi!J169*1000000/RES_hhdet_in_new!J168)</f>
        <v>0</v>
      </c>
      <c r="K169" s="165">
        <f>IF(RES_hhdet_in_emi!K169=0,0,RES_hhdet_in_emi!K169*1000000/RES_hhdet_in_new!K168)</f>
        <v>0</v>
      </c>
      <c r="L169" s="165">
        <f>IF(RES_hhdet_in_emi!L169=0,0,RES_hhdet_in_emi!L169*1000000/RES_hhdet_in_new!L168)</f>
        <v>0</v>
      </c>
      <c r="M169" s="165">
        <f>IF(RES_hhdet_in_emi!M169=0,0,RES_hhdet_in_emi!M169*1000000/RES_hhdet_in_new!M168)</f>
        <v>0</v>
      </c>
      <c r="N169" s="165">
        <f>IF(RES_hhdet_in_emi!N169=0,0,RES_hhdet_in_emi!N169*1000000/RES_hhdet_in_new!N168)</f>
        <v>0</v>
      </c>
      <c r="O169" s="165">
        <f>IF(RES_hhdet_in_emi!O169=0,0,RES_hhdet_in_emi!O169*1000000/RES_hhdet_in_new!O168)</f>
        <v>0</v>
      </c>
      <c r="P169" s="165">
        <f>IF(RES_hhdet_in_emi!P169=0,0,RES_hhdet_in_emi!P169*1000000/RES_hhdet_in_new!P168)</f>
        <v>0</v>
      </c>
      <c r="Q169" s="165">
        <f>IF(RES_hhdet_in_emi!Q169=0,0,RES_hhdet_in_emi!Q169*1000000/RES_hhdet_in_new!Q168)</f>
        <v>0</v>
      </c>
    </row>
    <row r="170" spans="1:17" ht="12" customHeight="1" x14ac:dyDescent="0.25">
      <c r="A170" s="147" t="s">
        <v>59</v>
      </c>
      <c r="B170" s="164"/>
      <c r="C170" s="164">
        <f>IF(RES_hhdet_in_emi!C170=0,0,RES_hhdet_in_emi!C170*1000000/RES_hhdet_in_new!C168)</f>
        <v>0</v>
      </c>
      <c r="D170" s="164">
        <f>IF(RES_hhdet_in_emi!D170=0,0,RES_hhdet_in_emi!D170*1000000/RES_hhdet_in_new!D168)</f>
        <v>0</v>
      </c>
      <c r="E170" s="164">
        <f>IF(RES_hhdet_in_emi!E170=0,0,RES_hhdet_in_emi!E170*1000000/RES_hhdet_in_new!E168)</f>
        <v>0</v>
      </c>
      <c r="F170" s="164">
        <f>IF(RES_hhdet_in_emi!F170=0,0,RES_hhdet_in_emi!F170*1000000/RES_hhdet_in_new!F168)</f>
        <v>0</v>
      </c>
      <c r="G170" s="164">
        <f>IF(RES_hhdet_in_emi!G170=0,0,RES_hhdet_in_emi!G170*1000000/RES_hhdet_in_new!G168)</f>
        <v>0</v>
      </c>
      <c r="H170" s="164">
        <f>IF(RES_hhdet_in_emi!H170=0,0,RES_hhdet_in_emi!H170*1000000/RES_hhdet_in_new!H168)</f>
        <v>0</v>
      </c>
      <c r="I170" s="164">
        <f>IF(RES_hhdet_in_emi!I170=0,0,RES_hhdet_in_emi!I170*1000000/RES_hhdet_in_new!I168)</f>
        <v>0</v>
      </c>
      <c r="J170" s="164">
        <f>IF(RES_hhdet_in_emi!J170=0,0,RES_hhdet_in_emi!J170*1000000/RES_hhdet_in_new!J168)</f>
        <v>0</v>
      </c>
      <c r="K170" s="164">
        <f>IF(RES_hhdet_in_emi!K170=0,0,RES_hhdet_in_emi!K170*1000000/RES_hhdet_in_new!K168)</f>
        <v>0</v>
      </c>
      <c r="L170" s="164">
        <f>IF(RES_hhdet_in_emi!L170=0,0,RES_hhdet_in_emi!L170*1000000/RES_hhdet_in_new!L168)</f>
        <v>0</v>
      </c>
      <c r="M170" s="164">
        <f>IF(RES_hhdet_in_emi!M170=0,0,RES_hhdet_in_emi!M170*1000000/RES_hhdet_in_new!M168)</f>
        <v>0</v>
      </c>
      <c r="N170" s="164">
        <f>IF(RES_hhdet_in_emi!N170=0,0,RES_hhdet_in_emi!N170*1000000/RES_hhdet_in_new!N168)</f>
        <v>0</v>
      </c>
      <c r="O170" s="164">
        <f>IF(RES_hhdet_in_emi!O170=0,0,RES_hhdet_in_emi!O170*1000000/RES_hhdet_in_new!O168)</f>
        <v>0</v>
      </c>
      <c r="P170" s="164">
        <f>IF(RES_hhdet_in_emi!P170=0,0,RES_hhdet_in_emi!P170*1000000/RES_hhdet_in_new!P168)</f>
        <v>0</v>
      </c>
      <c r="Q170" s="164">
        <f>IF(RES_hhdet_in_emi!Q170=0,0,RES_hhdet_in_emi!Q170*1000000/RES_hhdet_in_new!Q168)</f>
        <v>0</v>
      </c>
    </row>
    <row r="171" spans="1:17" ht="12" customHeight="1" x14ac:dyDescent="0.25">
      <c r="A171" s="163" t="s">
        <v>142</v>
      </c>
      <c r="B171" s="162"/>
      <c r="C171" s="162">
        <f>IF(RES_hhdet_in_emi!C171=0,0,RES_hhdet_in_emi!C171*1000000/RES_hhdet_in_new!C171)</f>
        <v>0</v>
      </c>
      <c r="D171" s="162">
        <f>IF(RES_hhdet_in_emi!D171=0,0,RES_hhdet_in_emi!D171*1000000/RES_hhdet_in_new!D171)</f>
        <v>0</v>
      </c>
      <c r="E171" s="162">
        <f>IF(RES_hhdet_in_emi!E171=0,0,RES_hhdet_in_emi!E171*1000000/RES_hhdet_in_new!E171)</f>
        <v>0</v>
      </c>
      <c r="F171" s="162">
        <f>IF(RES_hhdet_in_emi!F171=0,0,RES_hhdet_in_emi!F171*1000000/RES_hhdet_in_new!F171)</f>
        <v>0</v>
      </c>
      <c r="G171" s="162">
        <f>IF(RES_hhdet_in_emi!G171=0,0,RES_hhdet_in_emi!G171*1000000/RES_hhdet_in_new!G171)</f>
        <v>0</v>
      </c>
      <c r="H171" s="162">
        <f>IF(RES_hhdet_in_emi!H171=0,0,RES_hhdet_in_emi!H171*1000000/RES_hhdet_in_new!H171)</f>
        <v>0</v>
      </c>
      <c r="I171" s="162">
        <f>IF(RES_hhdet_in_emi!I171=0,0,RES_hhdet_in_emi!I171*1000000/RES_hhdet_in_new!I171)</f>
        <v>0</v>
      </c>
      <c r="J171" s="162">
        <f>IF(RES_hhdet_in_emi!J171=0,0,RES_hhdet_in_emi!J171*1000000/RES_hhdet_in_new!J171)</f>
        <v>0</v>
      </c>
      <c r="K171" s="162">
        <f>IF(RES_hhdet_in_emi!K171=0,0,RES_hhdet_in_emi!K171*1000000/RES_hhdet_in_new!K171)</f>
        <v>0</v>
      </c>
      <c r="L171" s="162">
        <f>IF(RES_hhdet_in_emi!L171=0,0,RES_hhdet_in_emi!L171*1000000/RES_hhdet_in_new!L171)</f>
        <v>0</v>
      </c>
      <c r="M171" s="162">
        <f>IF(RES_hhdet_in_emi!M171=0,0,RES_hhdet_in_emi!M171*1000000/RES_hhdet_in_new!M171)</f>
        <v>0</v>
      </c>
      <c r="N171" s="162">
        <f>IF(RES_hhdet_in_emi!N171=0,0,RES_hhdet_in_emi!N171*1000000/RES_hhdet_in_new!N171)</f>
        <v>0</v>
      </c>
      <c r="O171" s="162">
        <f>IF(RES_hhdet_in_emi!O171=0,0,RES_hhdet_in_emi!O171*1000000/RES_hhdet_in_new!O171)</f>
        <v>0</v>
      </c>
      <c r="P171" s="162">
        <f>IF(RES_hhdet_in_emi!P171=0,0,RES_hhdet_in_emi!P171*1000000/RES_hhdet_in_new!P171)</f>
        <v>0</v>
      </c>
      <c r="Q171" s="162">
        <f>IF(RES_hhdet_in_emi!Q171=0,0,RES_hhdet_in_emi!Q171*1000000/RES_hhdet_in_new!Q171)</f>
        <v>0</v>
      </c>
    </row>
    <row r="172" spans="1:17" ht="12" customHeight="1" x14ac:dyDescent="0.25">
      <c r="A172" s="161" t="s">
        <v>141</v>
      </c>
      <c r="B172" s="160"/>
      <c r="C172" s="160">
        <f>IF(RES_hhdet_in_emi!C172=0,0,RES_hhdet_in_emi!C172*1000000/RES_hhdet_in_new!C172)</f>
        <v>0</v>
      </c>
      <c r="D172" s="160">
        <f>IF(RES_hhdet_in_emi!D172=0,0,RES_hhdet_in_emi!D172*1000000/RES_hhdet_in_new!D172)</f>
        <v>0</v>
      </c>
      <c r="E172" s="160">
        <f>IF(RES_hhdet_in_emi!E172=0,0,RES_hhdet_in_emi!E172*1000000/RES_hhdet_in_new!E172)</f>
        <v>0</v>
      </c>
      <c r="F172" s="160">
        <f>IF(RES_hhdet_in_emi!F172=0,0,RES_hhdet_in_emi!F172*1000000/RES_hhdet_in_new!F172)</f>
        <v>0</v>
      </c>
      <c r="G172" s="160">
        <f>IF(RES_hhdet_in_emi!G172=0,0,RES_hhdet_in_emi!G172*1000000/RES_hhdet_in_new!G172)</f>
        <v>0</v>
      </c>
      <c r="H172" s="160">
        <f>IF(RES_hhdet_in_emi!H172=0,0,RES_hhdet_in_emi!H172*1000000/RES_hhdet_in_new!H172)</f>
        <v>0</v>
      </c>
      <c r="I172" s="160">
        <f>IF(RES_hhdet_in_emi!I172=0,0,RES_hhdet_in_emi!I172*1000000/RES_hhdet_in_new!I172)</f>
        <v>0</v>
      </c>
      <c r="J172" s="160">
        <f>IF(RES_hhdet_in_emi!J172=0,0,RES_hhdet_in_emi!J172*1000000/RES_hhdet_in_new!J172)</f>
        <v>0</v>
      </c>
      <c r="K172" s="160">
        <f>IF(RES_hhdet_in_emi!K172=0,0,RES_hhdet_in_emi!K172*1000000/RES_hhdet_in_new!K172)</f>
        <v>0</v>
      </c>
      <c r="L172" s="160">
        <f>IF(RES_hhdet_in_emi!L172=0,0,RES_hhdet_in_emi!L172*1000000/RES_hhdet_in_new!L172)</f>
        <v>0</v>
      </c>
      <c r="M172" s="160">
        <f>IF(RES_hhdet_in_emi!M172=0,0,RES_hhdet_in_emi!M172*1000000/RES_hhdet_in_new!M172)</f>
        <v>0</v>
      </c>
      <c r="N172" s="160">
        <f>IF(RES_hhdet_in_emi!N172=0,0,RES_hhdet_in_emi!N172*1000000/RES_hhdet_in_new!N172)</f>
        <v>0</v>
      </c>
      <c r="O172" s="160">
        <f>IF(RES_hhdet_in_emi!O172=0,0,RES_hhdet_in_emi!O172*1000000/RES_hhdet_in_new!O172)</f>
        <v>0</v>
      </c>
      <c r="P172" s="160">
        <f>IF(RES_hhdet_in_emi!P172=0,0,RES_hhdet_in_emi!P172*1000000/RES_hhdet_in_new!P172)</f>
        <v>0</v>
      </c>
      <c r="Q172" s="160">
        <f>IF(RES_hhdet_in_emi!Q172=0,0,RES_hhdet_in_emi!Q172*1000000/RES_hhdet_in_new!Q172)</f>
        <v>0</v>
      </c>
    </row>
    <row r="173" spans="1:17" ht="12" customHeight="1" x14ac:dyDescent="0.25">
      <c r="A173" s="148" t="s">
        <v>60</v>
      </c>
      <c r="B173" s="156"/>
      <c r="C173" s="156">
        <f>IF(RES_hhdet_in_emi!C173=0,0,RES_hhdet_in_emi!C173*1000000/RES_hhdet_in_new!C172)</f>
        <v>0</v>
      </c>
      <c r="D173" s="156">
        <f>IF(RES_hhdet_in_emi!D173=0,0,RES_hhdet_in_emi!D173*1000000/RES_hhdet_in_new!D172)</f>
        <v>0</v>
      </c>
      <c r="E173" s="156">
        <f>IF(RES_hhdet_in_emi!E173=0,0,RES_hhdet_in_emi!E173*1000000/RES_hhdet_in_new!E172)</f>
        <v>0</v>
      </c>
      <c r="F173" s="156">
        <f>IF(RES_hhdet_in_emi!F173=0,0,RES_hhdet_in_emi!F173*1000000/RES_hhdet_in_new!F172)</f>
        <v>0</v>
      </c>
      <c r="G173" s="156">
        <f>IF(RES_hhdet_in_emi!G173=0,0,RES_hhdet_in_emi!G173*1000000/RES_hhdet_in_new!G172)</f>
        <v>0</v>
      </c>
      <c r="H173" s="156">
        <f>IF(RES_hhdet_in_emi!H173=0,0,RES_hhdet_in_emi!H173*1000000/RES_hhdet_in_new!H172)</f>
        <v>0</v>
      </c>
      <c r="I173" s="156">
        <f>IF(RES_hhdet_in_emi!I173=0,0,RES_hhdet_in_emi!I173*1000000/RES_hhdet_in_new!I172)</f>
        <v>0</v>
      </c>
      <c r="J173" s="156">
        <f>IF(RES_hhdet_in_emi!J173=0,0,RES_hhdet_in_emi!J173*1000000/RES_hhdet_in_new!J172)</f>
        <v>0</v>
      </c>
      <c r="K173" s="156">
        <f>IF(RES_hhdet_in_emi!K173=0,0,RES_hhdet_in_emi!K173*1000000/RES_hhdet_in_new!K172)</f>
        <v>0</v>
      </c>
      <c r="L173" s="156">
        <f>IF(RES_hhdet_in_emi!L173=0,0,RES_hhdet_in_emi!L173*1000000/RES_hhdet_in_new!L172)</f>
        <v>0</v>
      </c>
      <c r="M173" s="156">
        <f>IF(RES_hhdet_in_emi!M173=0,0,RES_hhdet_in_emi!M173*1000000/RES_hhdet_in_new!M172)</f>
        <v>0</v>
      </c>
      <c r="N173" s="156">
        <f>IF(RES_hhdet_in_emi!N173=0,0,RES_hhdet_in_emi!N173*1000000/RES_hhdet_in_new!N172)</f>
        <v>0</v>
      </c>
      <c r="O173" s="156">
        <f>IF(RES_hhdet_in_emi!O173=0,0,RES_hhdet_in_emi!O173*1000000/RES_hhdet_in_new!O172)</f>
        <v>0</v>
      </c>
      <c r="P173" s="156">
        <f>IF(RES_hhdet_in_emi!P173=0,0,RES_hhdet_in_emi!P173*1000000/RES_hhdet_in_new!P172)</f>
        <v>0</v>
      </c>
      <c r="Q173" s="156">
        <f>IF(RES_hhdet_in_emi!Q173=0,0,RES_hhdet_in_emi!Q173*1000000/RES_hhdet_in_new!Q172)</f>
        <v>0</v>
      </c>
    </row>
    <row r="174" spans="1:17" ht="12" customHeight="1" x14ac:dyDescent="0.25">
      <c r="A174" s="159" t="s">
        <v>59</v>
      </c>
      <c r="B174" s="57"/>
      <c r="C174" s="57">
        <f>IF(RES_hhdet_in_emi!C174=0,0,RES_hhdet_in_emi!C174*1000000/RES_hhdet_in_new!C172)</f>
        <v>0</v>
      </c>
      <c r="D174" s="57">
        <f>IF(RES_hhdet_in_emi!D174=0,0,RES_hhdet_in_emi!D174*1000000/RES_hhdet_in_new!D172)</f>
        <v>0</v>
      </c>
      <c r="E174" s="57">
        <f>IF(RES_hhdet_in_emi!E174=0,0,RES_hhdet_in_emi!E174*1000000/RES_hhdet_in_new!E172)</f>
        <v>0</v>
      </c>
      <c r="F174" s="57">
        <f>IF(RES_hhdet_in_emi!F174=0,0,RES_hhdet_in_emi!F174*1000000/RES_hhdet_in_new!F172)</f>
        <v>0</v>
      </c>
      <c r="G174" s="57">
        <f>IF(RES_hhdet_in_emi!G174=0,0,RES_hhdet_in_emi!G174*1000000/RES_hhdet_in_new!G172)</f>
        <v>0</v>
      </c>
      <c r="H174" s="57">
        <f>IF(RES_hhdet_in_emi!H174=0,0,RES_hhdet_in_emi!H174*1000000/RES_hhdet_in_new!H172)</f>
        <v>0</v>
      </c>
      <c r="I174" s="57">
        <f>IF(RES_hhdet_in_emi!I174=0,0,RES_hhdet_in_emi!I174*1000000/RES_hhdet_in_new!I172)</f>
        <v>0</v>
      </c>
      <c r="J174" s="57">
        <f>IF(RES_hhdet_in_emi!J174=0,0,RES_hhdet_in_emi!J174*1000000/RES_hhdet_in_new!J172)</f>
        <v>0</v>
      </c>
      <c r="K174" s="57">
        <f>IF(RES_hhdet_in_emi!K174=0,0,RES_hhdet_in_emi!K174*1000000/RES_hhdet_in_new!K172)</f>
        <v>0</v>
      </c>
      <c r="L174" s="57">
        <f>IF(RES_hhdet_in_emi!L174=0,0,RES_hhdet_in_emi!L174*1000000/RES_hhdet_in_new!L172)</f>
        <v>0</v>
      </c>
      <c r="M174" s="57">
        <f>IF(RES_hhdet_in_emi!M174=0,0,RES_hhdet_in_emi!M174*1000000/RES_hhdet_in_new!M172)</f>
        <v>0</v>
      </c>
      <c r="N174" s="57">
        <f>IF(RES_hhdet_in_emi!N174=0,0,RES_hhdet_in_emi!N174*1000000/RES_hhdet_in_new!N172)</f>
        <v>0</v>
      </c>
      <c r="O174" s="57">
        <f>IF(RES_hhdet_in_emi!O174=0,0,RES_hhdet_in_emi!O174*1000000/RES_hhdet_in_new!O172)</f>
        <v>0</v>
      </c>
      <c r="P174" s="57">
        <f>IF(RES_hhdet_in_emi!P174=0,0,RES_hhdet_in_emi!P174*1000000/RES_hhdet_in_new!P172)</f>
        <v>0</v>
      </c>
      <c r="Q174" s="57">
        <f>IF(RES_hhdet_in_emi!Q174=0,0,RES_hhdet_in_emi!Q174*1000000/RES_hhdet_in_new!Q172)</f>
        <v>0</v>
      </c>
    </row>
    <row r="175" spans="1:17" ht="12" customHeight="1" x14ac:dyDescent="0.25">
      <c r="A175" s="158" t="s">
        <v>62</v>
      </c>
      <c r="B175" s="157"/>
      <c r="C175" s="157">
        <f>IF(SUM(RES_hhdet_in_emi!C176:C177)=0,0,SUM(RES_hhdet_in_emi!C176:C177)*1000000/SUM(RES_hhdet_in_new!C176:C177))</f>
        <v>0</v>
      </c>
      <c r="D175" s="157">
        <f>IF(SUM(RES_hhdet_in_emi!D176:D177)=0,0,SUM(RES_hhdet_in_emi!D176:D177)*1000000/SUM(RES_hhdet_in_new!D176:D177))</f>
        <v>0</v>
      </c>
      <c r="E175" s="157">
        <f>IF(SUM(RES_hhdet_in_emi!E176:E177)=0,0,SUM(RES_hhdet_in_emi!E176:E177)*1000000/SUM(RES_hhdet_in_new!E176:E177))</f>
        <v>0</v>
      </c>
      <c r="F175" s="157">
        <f>IF(SUM(RES_hhdet_in_emi!F176:F177)=0,0,SUM(RES_hhdet_in_emi!F176:F177)*1000000/SUM(RES_hhdet_in_new!F176:F177))</f>
        <v>0</v>
      </c>
      <c r="G175" s="157">
        <f>IF(SUM(RES_hhdet_in_emi!G176:G177)=0,0,SUM(RES_hhdet_in_emi!G176:G177)*1000000/SUM(RES_hhdet_in_new!G176:G177))</f>
        <v>0</v>
      </c>
      <c r="H175" s="157">
        <f>IF(SUM(RES_hhdet_in_emi!H176:H177)=0,0,SUM(RES_hhdet_in_emi!H176:H177)*1000000/SUM(RES_hhdet_in_new!H176:H177))</f>
        <v>0</v>
      </c>
      <c r="I175" s="157">
        <f>IF(SUM(RES_hhdet_in_emi!I176:I177)=0,0,SUM(RES_hhdet_in_emi!I176:I177)*1000000/SUM(RES_hhdet_in_new!I176:I177))</f>
        <v>0</v>
      </c>
      <c r="J175" s="157">
        <f>IF(SUM(RES_hhdet_in_emi!J176:J177)=0,0,SUM(RES_hhdet_in_emi!J176:J177)*1000000/SUM(RES_hhdet_in_new!J176:J177))</f>
        <v>0</v>
      </c>
      <c r="K175" s="157">
        <f>IF(SUM(RES_hhdet_in_emi!K176:K177)=0,0,SUM(RES_hhdet_in_emi!K176:K177)*1000000/SUM(RES_hhdet_in_new!K176:K177))</f>
        <v>0</v>
      </c>
      <c r="L175" s="157">
        <f>IF(SUM(RES_hhdet_in_emi!L176:L177)=0,0,SUM(RES_hhdet_in_emi!L176:L177)*1000000/SUM(RES_hhdet_in_new!L176:L177))</f>
        <v>0</v>
      </c>
      <c r="M175" s="157">
        <f>IF(SUM(RES_hhdet_in_emi!M176:M177)=0,0,SUM(RES_hhdet_in_emi!M176:M177)*1000000/SUM(RES_hhdet_in_new!M176:M177))</f>
        <v>0</v>
      </c>
      <c r="N175" s="157">
        <f>IF(SUM(RES_hhdet_in_emi!N176:N177)=0,0,SUM(RES_hhdet_in_emi!N176:N177)*1000000/SUM(RES_hhdet_in_new!N176:N177))</f>
        <v>0</v>
      </c>
      <c r="O175" s="157">
        <f>IF(SUM(RES_hhdet_in_emi!O176:O177)=0,0,SUM(RES_hhdet_in_emi!O176:O177)*1000000/SUM(RES_hhdet_in_new!O176:O177))</f>
        <v>0</v>
      </c>
      <c r="P175" s="157">
        <f>IF(SUM(RES_hhdet_in_emi!P176:P177)=0,0,SUM(RES_hhdet_in_emi!P176:P177)*1000000/SUM(RES_hhdet_in_new!P176:P177))</f>
        <v>0</v>
      </c>
      <c r="Q175" s="157">
        <f>IF(SUM(RES_hhdet_in_emi!Q176:Q177)=0,0,SUM(RES_hhdet_in_emi!Q176:Q177)*1000000/SUM(RES_hhdet_in_new!Q176:Q177))</f>
        <v>0</v>
      </c>
    </row>
    <row r="176" spans="1:17" ht="12" customHeight="1" x14ac:dyDescent="0.25">
      <c r="A176" s="23" t="s">
        <v>57</v>
      </c>
      <c r="B176" s="156"/>
      <c r="C176" s="156">
        <f>IF(RES_hhdet_in_emi!C176=0,0,RES_hhdet_in_emi!C176*1000000/RES_hhdet_in_new!C176)</f>
        <v>0</v>
      </c>
      <c r="D176" s="156">
        <f>IF(RES_hhdet_in_emi!D176=0,0,RES_hhdet_in_emi!D176*1000000/RES_hhdet_in_new!D176)</f>
        <v>0</v>
      </c>
      <c r="E176" s="156">
        <f>IF(RES_hhdet_in_emi!E176=0,0,RES_hhdet_in_emi!E176*1000000/RES_hhdet_in_new!E176)</f>
        <v>0</v>
      </c>
      <c r="F176" s="156">
        <f>IF(RES_hhdet_in_emi!F176=0,0,RES_hhdet_in_emi!F176*1000000/RES_hhdet_in_new!F176)</f>
        <v>0</v>
      </c>
      <c r="G176" s="156">
        <f>IF(RES_hhdet_in_emi!G176=0,0,RES_hhdet_in_emi!G176*1000000/RES_hhdet_in_new!G176)</f>
        <v>0</v>
      </c>
      <c r="H176" s="156">
        <f>IF(RES_hhdet_in_emi!H176=0,0,RES_hhdet_in_emi!H176*1000000/RES_hhdet_in_new!H176)</f>
        <v>0</v>
      </c>
      <c r="I176" s="156">
        <f>IF(RES_hhdet_in_emi!I176=0,0,RES_hhdet_in_emi!I176*1000000/RES_hhdet_in_new!I176)</f>
        <v>0</v>
      </c>
      <c r="J176" s="156">
        <f>IF(RES_hhdet_in_emi!J176=0,0,RES_hhdet_in_emi!J176*1000000/RES_hhdet_in_new!J176)</f>
        <v>0</v>
      </c>
      <c r="K176" s="156">
        <f>IF(RES_hhdet_in_emi!K176=0,0,RES_hhdet_in_emi!K176*1000000/RES_hhdet_in_new!K176)</f>
        <v>0</v>
      </c>
      <c r="L176" s="156">
        <f>IF(RES_hhdet_in_emi!L176=0,0,RES_hhdet_in_emi!L176*1000000/RES_hhdet_in_new!L176)</f>
        <v>0</v>
      </c>
      <c r="M176" s="156">
        <f>IF(RES_hhdet_in_emi!M176=0,0,RES_hhdet_in_emi!M176*1000000/RES_hhdet_in_new!M176)</f>
        <v>0</v>
      </c>
      <c r="N176" s="156">
        <f>IF(RES_hhdet_in_emi!N176=0,0,RES_hhdet_in_emi!N176*1000000/RES_hhdet_in_new!N176)</f>
        <v>0</v>
      </c>
      <c r="O176" s="156">
        <f>IF(RES_hhdet_in_emi!O176=0,0,RES_hhdet_in_emi!O176*1000000/RES_hhdet_in_new!O176)</f>
        <v>0</v>
      </c>
      <c r="P176" s="156">
        <f>IF(RES_hhdet_in_emi!P176=0,0,RES_hhdet_in_emi!P176*1000000/RES_hhdet_in_new!P176)</f>
        <v>0</v>
      </c>
      <c r="Q176" s="156">
        <f>IF(RES_hhdet_in_emi!Q176=0,0,RES_hhdet_in_emi!Q176*1000000/RES_hhdet_in_new!Q176)</f>
        <v>0</v>
      </c>
    </row>
    <row r="177" spans="1:17" ht="12" customHeight="1" x14ac:dyDescent="0.25">
      <c r="A177" s="29" t="s">
        <v>140</v>
      </c>
      <c r="B177" s="57"/>
      <c r="C177" s="57">
        <f>IF(RES_hhdet_in_emi!C177=0,0,RES_hhdet_in_emi!C177*1000000/RES_hhdet_in_new!C177)</f>
        <v>0</v>
      </c>
      <c r="D177" s="57">
        <f>IF(RES_hhdet_in_emi!D177=0,0,RES_hhdet_in_emi!D177*1000000/RES_hhdet_in_new!D177)</f>
        <v>0</v>
      </c>
      <c r="E177" s="57">
        <f>IF(RES_hhdet_in_emi!E177=0,0,RES_hhdet_in_emi!E177*1000000/RES_hhdet_in_new!E177)</f>
        <v>0</v>
      </c>
      <c r="F177" s="57">
        <f>IF(RES_hhdet_in_emi!F177=0,0,RES_hhdet_in_emi!F177*1000000/RES_hhdet_in_new!F177)</f>
        <v>0</v>
      </c>
      <c r="G177" s="57">
        <f>IF(RES_hhdet_in_emi!G177=0,0,RES_hhdet_in_emi!G177*1000000/RES_hhdet_in_new!G177)</f>
        <v>0</v>
      </c>
      <c r="H177" s="57">
        <f>IF(RES_hhdet_in_emi!H177=0,0,RES_hhdet_in_emi!H177*1000000/RES_hhdet_in_new!H177)</f>
        <v>0</v>
      </c>
      <c r="I177" s="57">
        <f>IF(RES_hhdet_in_emi!I177=0,0,RES_hhdet_in_emi!I177*1000000/RES_hhdet_in_new!I177)</f>
        <v>0</v>
      </c>
      <c r="J177" s="57">
        <f>IF(RES_hhdet_in_emi!J177=0,0,RES_hhdet_in_emi!J177*1000000/RES_hhdet_in_new!J177)</f>
        <v>0</v>
      </c>
      <c r="K177" s="57">
        <f>IF(RES_hhdet_in_emi!K177=0,0,RES_hhdet_in_emi!K177*1000000/RES_hhdet_in_new!K177)</f>
        <v>0</v>
      </c>
      <c r="L177" s="57">
        <f>IF(RES_hhdet_in_emi!L177=0,0,RES_hhdet_in_emi!L177*1000000/RES_hhdet_in_new!L177)</f>
        <v>0</v>
      </c>
      <c r="M177" s="57">
        <f>IF(RES_hhdet_in_emi!M177=0,0,RES_hhdet_in_emi!M177*1000000/RES_hhdet_in_new!M177)</f>
        <v>0</v>
      </c>
      <c r="N177" s="57">
        <f>IF(RES_hhdet_in_emi!N177=0,0,RES_hhdet_in_emi!N177*1000000/RES_hhdet_in_new!N177)</f>
        <v>0</v>
      </c>
      <c r="O177" s="57">
        <f>IF(RES_hhdet_in_emi!O177=0,0,RES_hhdet_in_emi!O177*1000000/RES_hhdet_in_new!O177)</f>
        <v>0</v>
      </c>
      <c r="P177" s="57">
        <f>IF(RES_hhdet_in_emi!P177=0,0,RES_hhdet_in_emi!P177*1000000/RES_hhdet_in_new!P177)</f>
        <v>0</v>
      </c>
      <c r="Q177" s="57">
        <f>IF(RES_hhdet_in_emi!Q177=0,0,RES_hhdet_in_emi!Q177*1000000/RES_hhdet_in_new!Q177)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181</v>
      </c>
    </row>
    <row r="3" spans="1:17" ht="12" customHeight="1" x14ac:dyDescent="0.25">
      <c r="A3" s="152" t="s">
        <v>172</v>
      </c>
      <c r="B3" s="168"/>
      <c r="C3" s="184">
        <f>RES_hhdet_in_fech!C3/RES_summary!C$21</f>
        <v>0</v>
      </c>
      <c r="D3" s="184">
        <f>RES_hhdet_in_fech!D3/RES_summary!D$21</f>
        <v>0</v>
      </c>
      <c r="E3" s="184">
        <f>RES_hhdet_in_fech!E3/RES_summary!E$21</f>
        <v>0</v>
      </c>
      <c r="F3" s="184">
        <f>RES_hhdet_in_fech!F3/RES_summary!F$21</f>
        <v>0</v>
      </c>
      <c r="G3" s="184">
        <f>RES_hhdet_in_fech!G3/RES_summary!G$21</f>
        <v>0</v>
      </c>
      <c r="H3" s="184">
        <f>RES_hhdet_in_fech!H3/RES_summary!H$21</f>
        <v>0</v>
      </c>
      <c r="I3" s="184">
        <f>RES_hhdet_in_fech!I3/RES_summary!I$21</f>
        <v>0</v>
      </c>
      <c r="J3" s="184">
        <f>RES_hhdet_in_fech!J3/RES_summary!J$21</f>
        <v>0</v>
      </c>
      <c r="K3" s="184">
        <f>RES_hhdet_in_fech!K3/RES_summary!K$21</f>
        <v>0</v>
      </c>
      <c r="L3" s="184">
        <f>RES_hhdet_in_fech!L3/RES_summary!L$21</f>
        <v>0</v>
      </c>
      <c r="M3" s="184">
        <f>RES_hhdet_in_fech!M3/RES_summary!M$21</f>
        <v>0</v>
      </c>
      <c r="N3" s="184">
        <f>RES_hhdet_in_fech!N3/RES_summary!N$21</f>
        <v>0</v>
      </c>
      <c r="O3" s="184">
        <f>RES_hhdet_in_fech!O3/RES_summary!O$21</f>
        <v>0</v>
      </c>
      <c r="P3" s="184">
        <f>RES_hhdet_in_fech!P3/RES_summary!P$21</f>
        <v>0</v>
      </c>
      <c r="Q3" s="184">
        <f>RES_hhdet_in_fech!Q3/RES_summary!Q$21</f>
        <v>0</v>
      </c>
    </row>
    <row r="4" spans="1:17" ht="12.95" customHeight="1" x14ac:dyDescent="0.25">
      <c r="A4" s="158" t="s">
        <v>65</v>
      </c>
      <c r="B4" s="157"/>
      <c r="C4" s="178">
        <f>RES_hhdet_in_fech!C4/RES_summary!C$21</f>
        <v>0</v>
      </c>
      <c r="D4" s="178">
        <f>RES_hhdet_in_fech!D4/RES_summary!D$21</f>
        <v>0</v>
      </c>
      <c r="E4" s="178">
        <f>RES_hhdet_in_fech!E4/RES_summary!E$21</f>
        <v>0</v>
      </c>
      <c r="F4" s="178">
        <f>RES_hhdet_in_fech!F4/RES_summary!F$21</f>
        <v>0</v>
      </c>
      <c r="G4" s="178">
        <f>RES_hhdet_in_fech!G4/RES_summary!G$21</f>
        <v>0</v>
      </c>
      <c r="H4" s="178">
        <f>RES_hhdet_in_fech!H4/RES_summary!H$21</f>
        <v>0</v>
      </c>
      <c r="I4" s="178">
        <f>RES_hhdet_in_fech!I4/RES_summary!I$21</f>
        <v>0</v>
      </c>
      <c r="J4" s="178">
        <f>RES_hhdet_in_fech!J4/RES_summary!J$21</f>
        <v>0</v>
      </c>
      <c r="K4" s="178">
        <f>RES_hhdet_in_fech!K4/RES_summary!K$21</f>
        <v>0</v>
      </c>
      <c r="L4" s="178">
        <f>RES_hhdet_in_fech!L4/RES_summary!L$21</f>
        <v>0</v>
      </c>
      <c r="M4" s="178">
        <f>RES_hhdet_in_fech!M4/RES_summary!M$21</f>
        <v>0</v>
      </c>
      <c r="N4" s="178">
        <f>RES_hhdet_in_fech!N4/RES_summary!N$21</f>
        <v>0</v>
      </c>
      <c r="O4" s="178">
        <f>RES_hhdet_in_fech!O4/RES_summary!O$21</f>
        <v>0</v>
      </c>
      <c r="P4" s="178">
        <f>RES_hhdet_in_fech!P4/RES_summary!P$21</f>
        <v>0</v>
      </c>
      <c r="Q4" s="178">
        <f>RES_hhdet_in_fech!Q4/RES_summary!Q$21</f>
        <v>0</v>
      </c>
    </row>
    <row r="5" spans="1:17" ht="12" customHeight="1" x14ac:dyDescent="0.25">
      <c r="A5" s="23" t="s">
        <v>58</v>
      </c>
      <c r="B5" s="156"/>
      <c r="C5" s="177">
        <f>RES_hhdet_in_fech!C5/RES_summary!C$21</f>
        <v>0</v>
      </c>
      <c r="D5" s="177">
        <f>RES_hhdet_in_fech!D5/RES_summary!D$21</f>
        <v>0</v>
      </c>
      <c r="E5" s="177">
        <f>RES_hhdet_in_fech!E5/RES_summary!E$21</f>
        <v>0</v>
      </c>
      <c r="F5" s="177">
        <f>RES_hhdet_in_fech!F5/RES_summary!F$21</f>
        <v>0</v>
      </c>
      <c r="G5" s="177">
        <f>RES_hhdet_in_fech!G5/RES_summary!G$21</f>
        <v>0</v>
      </c>
      <c r="H5" s="177">
        <f>RES_hhdet_in_fech!H5/RES_summary!H$21</f>
        <v>0</v>
      </c>
      <c r="I5" s="177">
        <f>RES_hhdet_in_fech!I5/RES_summary!I$21</f>
        <v>0</v>
      </c>
      <c r="J5" s="177">
        <f>RES_hhdet_in_fech!J5/RES_summary!J$21</f>
        <v>0</v>
      </c>
      <c r="K5" s="177">
        <f>RES_hhdet_in_fech!K5/RES_summary!K$21</f>
        <v>0</v>
      </c>
      <c r="L5" s="177">
        <f>RES_hhdet_in_fech!L5/RES_summary!L$21</f>
        <v>0</v>
      </c>
      <c r="M5" s="177">
        <f>RES_hhdet_in_fech!M5/RES_summary!M$21</f>
        <v>0</v>
      </c>
      <c r="N5" s="177">
        <f>RES_hhdet_in_fech!N5/RES_summary!N$21</f>
        <v>0</v>
      </c>
      <c r="O5" s="177">
        <f>RES_hhdet_in_fech!O5/RES_summary!O$21</f>
        <v>0</v>
      </c>
      <c r="P5" s="177">
        <f>RES_hhdet_in_fech!P5/RES_summary!P$21</f>
        <v>0</v>
      </c>
      <c r="Q5" s="177">
        <f>RES_hhdet_in_fech!Q5/RES_summary!Q$21</f>
        <v>0</v>
      </c>
    </row>
    <row r="6" spans="1:17" ht="12" customHeight="1" x14ac:dyDescent="0.25">
      <c r="A6" s="23" t="s">
        <v>60</v>
      </c>
      <c r="B6" s="156"/>
      <c r="C6" s="177">
        <f>RES_hhdet_in_fech!C6/RES_summary!C$21</f>
        <v>0</v>
      </c>
      <c r="D6" s="177">
        <f>RES_hhdet_in_fech!D6/RES_summary!D$21</f>
        <v>0</v>
      </c>
      <c r="E6" s="177">
        <f>RES_hhdet_in_fech!E6/RES_summary!E$21</f>
        <v>0</v>
      </c>
      <c r="F6" s="177">
        <f>RES_hhdet_in_fech!F6/RES_summary!F$21</f>
        <v>0</v>
      </c>
      <c r="G6" s="177">
        <f>RES_hhdet_in_fech!G6/RES_summary!G$21</f>
        <v>0</v>
      </c>
      <c r="H6" s="177">
        <f>RES_hhdet_in_fech!H6/RES_summary!H$21</f>
        <v>0</v>
      </c>
      <c r="I6" s="177">
        <f>RES_hhdet_in_fech!I6/RES_summary!I$21</f>
        <v>0</v>
      </c>
      <c r="J6" s="177">
        <f>RES_hhdet_in_fech!J6/RES_summary!J$21</f>
        <v>0</v>
      </c>
      <c r="K6" s="177">
        <f>RES_hhdet_in_fech!K6/RES_summary!K$21</f>
        <v>0</v>
      </c>
      <c r="L6" s="177">
        <f>RES_hhdet_in_fech!L6/RES_summary!L$21</f>
        <v>0</v>
      </c>
      <c r="M6" s="177">
        <f>RES_hhdet_in_fech!M6/RES_summary!M$21</f>
        <v>0</v>
      </c>
      <c r="N6" s="177">
        <f>RES_hhdet_in_fech!N6/RES_summary!N$21</f>
        <v>0</v>
      </c>
      <c r="O6" s="177">
        <f>RES_hhdet_in_fech!O6/RES_summary!O$21</f>
        <v>0</v>
      </c>
      <c r="P6" s="177">
        <f>RES_hhdet_in_fech!P6/RES_summary!P$21</f>
        <v>0</v>
      </c>
      <c r="Q6" s="177">
        <f>RES_hhdet_in_fech!Q6/RES_summary!Q$21</f>
        <v>0</v>
      </c>
    </row>
    <row r="7" spans="1:17" ht="12.95" customHeight="1" x14ac:dyDescent="0.25">
      <c r="A7" s="158" t="s">
        <v>112</v>
      </c>
      <c r="B7" s="157"/>
      <c r="C7" s="178">
        <f>RES_hhdet_in_fech!C7/RES_summary!C$21</f>
        <v>0</v>
      </c>
      <c r="D7" s="178">
        <f>RES_hhdet_in_fech!D7/RES_summary!D$21</f>
        <v>0</v>
      </c>
      <c r="E7" s="178">
        <f>RES_hhdet_in_fech!E7/RES_summary!E$21</f>
        <v>0</v>
      </c>
      <c r="F7" s="178">
        <f>RES_hhdet_in_fech!F7/RES_summary!F$21</f>
        <v>0</v>
      </c>
      <c r="G7" s="178">
        <f>RES_hhdet_in_fech!G7/RES_summary!G$21</f>
        <v>0</v>
      </c>
      <c r="H7" s="178">
        <f>RES_hhdet_in_fech!H7/RES_summary!H$21</f>
        <v>0</v>
      </c>
      <c r="I7" s="178">
        <f>RES_hhdet_in_fech!I7/RES_summary!I$21</f>
        <v>0</v>
      </c>
      <c r="J7" s="178">
        <f>RES_hhdet_in_fech!J7/RES_summary!J$21</f>
        <v>0</v>
      </c>
      <c r="K7" s="178">
        <f>RES_hhdet_in_fech!K7/RES_summary!K$21</f>
        <v>0</v>
      </c>
      <c r="L7" s="178">
        <f>RES_hhdet_in_fech!L7/RES_summary!L$21</f>
        <v>0</v>
      </c>
      <c r="M7" s="178">
        <f>RES_hhdet_in_fech!M7/RES_summary!M$21</f>
        <v>0</v>
      </c>
      <c r="N7" s="178">
        <f>RES_hhdet_in_fech!N7/RES_summary!N$21</f>
        <v>0</v>
      </c>
      <c r="O7" s="178">
        <f>RES_hhdet_in_fech!O7/RES_summary!O$21</f>
        <v>0</v>
      </c>
      <c r="P7" s="178">
        <f>RES_hhdet_in_fech!P7/RES_summary!P$21</f>
        <v>0</v>
      </c>
      <c r="Q7" s="178">
        <f>RES_hhdet_in_fech!Q7/RES_summary!Q$21</f>
        <v>0</v>
      </c>
    </row>
    <row r="8" spans="1:17" ht="12" customHeight="1" x14ac:dyDescent="0.25">
      <c r="A8" s="23" t="s">
        <v>60</v>
      </c>
      <c r="B8" s="156"/>
      <c r="C8" s="177">
        <f>RES_hhdet_in_fech!C8/RES_summary!C$21</f>
        <v>0</v>
      </c>
      <c r="D8" s="177">
        <f>RES_hhdet_in_fech!D8/RES_summary!D$21</f>
        <v>0</v>
      </c>
      <c r="E8" s="177">
        <f>RES_hhdet_in_fech!E8/RES_summary!E$21</f>
        <v>0</v>
      </c>
      <c r="F8" s="177">
        <f>RES_hhdet_in_fech!F8/RES_summary!F$21</f>
        <v>0</v>
      </c>
      <c r="G8" s="177">
        <f>RES_hhdet_in_fech!G8/RES_summary!G$21</f>
        <v>0</v>
      </c>
      <c r="H8" s="177">
        <f>RES_hhdet_in_fech!H8/RES_summary!H$21</f>
        <v>0</v>
      </c>
      <c r="I8" s="177">
        <f>RES_hhdet_in_fech!I8/RES_summary!I$21</f>
        <v>0</v>
      </c>
      <c r="J8" s="177">
        <f>RES_hhdet_in_fech!J8/RES_summary!J$21</f>
        <v>0</v>
      </c>
      <c r="K8" s="177">
        <f>RES_hhdet_in_fech!K8/RES_summary!K$21</f>
        <v>0</v>
      </c>
      <c r="L8" s="177">
        <f>RES_hhdet_in_fech!L8/RES_summary!L$21</f>
        <v>0</v>
      </c>
      <c r="M8" s="177">
        <f>RES_hhdet_in_fech!M8/RES_summary!M$21</f>
        <v>0</v>
      </c>
      <c r="N8" s="177">
        <f>RES_hhdet_in_fech!N8/RES_summary!N$21</f>
        <v>0</v>
      </c>
      <c r="O8" s="177">
        <f>RES_hhdet_in_fech!O8/RES_summary!O$21</f>
        <v>0</v>
      </c>
      <c r="P8" s="177">
        <f>RES_hhdet_in_fech!P8/RES_summary!P$21</f>
        <v>0</v>
      </c>
      <c r="Q8" s="177">
        <f>RES_hhdet_in_fech!Q8/RES_summary!Q$21</f>
        <v>0</v>
      </c>
    </row>
    <row r="9" spans="1:17" ht="12" customHeight="1" x14ac:dyDescent="0.25">
      <c r="A9" s="158" t="s">
        <v>63</v>
      </c>
      <c r="B9" s="157"/>
      <c r="C9" s="178">
        <f>RES_hhdet_in_fech!C9/RES_summary!C$21</f>
        <v>0</v>
      </c>
      <c r="D9" s="178">
        <f>RES_hhdet_in_fech!D9/RES_summary!D$21</f>
        <v>0</v>
      </c>
      <c r="E9" s="178">
        <f>RES_hhdet_in_fech!E9/RES_summary!E$21</f>
        <v>0</v>
      </c>
      <c r="F9" s="178">
        <f>RES_hhdet_in_fech!F9/RES_summary!F$21</f>
        <v>0</v>
      </c>
      <c r="G9" s="178">
        <f>RES_hhdet_in_fech!G9/RES_summary!G$21</f>
        <v>0</v>
      </c>
      <c r="H9" s="178">
        <f>RES_hhdet_in_fech!H9/RES_summary!H$21</f>
        <v>0</v>
      </c>
      <c r="I9" s="178">
        <f>RES_hhdet_in_fech!I9/RES_summary!I$21</f>
        <v>0</v>
      </c>
      <c r="J9" s="178">
        <f>RES_hhdet_in_fech!J9/RES_summary!J$21</f>
        <v>0</v>
      </c>
      <c r="K9" s="178">
        <f>RES_hhdet_in_fech!K9/RES_summary!K$21</f>
        <v>0</v>
      </c>
      <c r="L9" s="178">
        <f>RES_hhdet_in_fech!L9/RES_summary!L$21</f>
        <v>0</v>
      </c>
      <c r="M9" s="178">
        <f>RES_hhdet_in_fech!M9/RES_summary!M$21</f>
        <v>0</v>
      </c>
      <c r="N9" s="178">
        <f>RES_hhdet_in_fech!N9/RES_summary!N$21</f>
        <v>0</v>
      </c>
      <c r="O9" s="178">
        <f>RES_hhdet_in_fech!O9/RES_summary!O$21</f>
        <v>0</v>
      </c>
      <c r="P9" s="178">
        <f>RES_hhdet_in_fech!P9/RES_summary!P$21</f>
        <v>0</v>
      </c>
      <c r="Q9" s="178">
        <f>RES_hhdet_in_fech!Q9/RES_summary!Q$21</f>
        <v>0</v>
      </c>
    </row>
    <row r="10" spans="1:17" ht="12" customHeight="1" x14ac:dyDescent="0.25">
      <c r="A10" s="167" t="s">
        <v>171</v>
      </c>
      <c r="B10" s="132"/>
      <c r="C10" s="183">
        <f>RES_hhdet_in_fech!C10/RES_summary!C$21</f>
        <v>0</v>
      </c>
      <c r="D10" s="183">
        <f>RES_hhdet_in_fech!D10/RES_summary!D$21</f>
        <v>0</v>
      </c>
      <c r="E10" s="183">
        <f>RES_hhdet_in_fech!E10/RES_summary!E$21</f>
        <v>0</v>
      </c>
      <c r="F10" s="183">
        <f>RES_hhdet_in_fech!F10/RES_summary!F$21</f>
        <v>0</v>
      </c>
      <c r="G10" s="183">
        <f>RES_hhdet_in_fech!G10/RES_summary!G$21</f>
        <v>0</v>
      </c>
      <c r="H10" s="183">
        <f>RES_hhdet_in_fech!H10/RES_summary!H$21</f>
        <v>0</v>
      </c>
      <c r="I10" s="183">
        <f>RES_hhdet_in_fech!I10/RES_summary!I$21</f>
        <v>0</v>
      </c>
      <c r="J10" s="183">
        <f>RES_hhdet_in_fech!J10/RES_summary!J$21</f>
        <v>0</v>
      </c>
      <c r="K10" s="183">
        <f>RES_hhdet_in_fech!K10/RES_summary!K$21</f>
        <v>0</v>
      </c>
      <c r="L10" s="183">
        <f>RES_hhdet_in_fech!L10/RES_summary!L$21</f>
        <v>0</v>
      </c>
      <c r="M10" s="183">
        <f>RES_hhdet_in_fech!M10/RES_summary!M$21</f>
        <v>0</v>
      </c>
      <c r="N10" s="183">
        <f>RES_hhdet_in_fech!N10/RES_summary!N$21</f>
        <v>0</v>
      </c>
      <c r="O10" s="183">
        <f>RES_hhdet_in_fech!O10/RES_summary!O$21</f>
        <v>0</v>
      </c>
      <c r="P10" s="183">
        <f>RES_hhdet_in_fech!P10/RES_summary!P$21</f>
        <v>0</v>
      </c>
      <c r="Q10" s="183">
        <f>RES_hhdet_in_fech!Q10/RES_summary!Q$21</f>
        <v>0</v>
      </c>
    </row>
    <row r="11" spans="1:17" ht="12" customHeight="1" x14ac:dyDescent="0.25">
      <c r="A11" s="167" t="s">
        <v>144</v>
      </c>
      <c r="B11" s="132"/>
      <c r="C11" s="183">
        <f>RES_hhdet_in_fech!C11/RES_summary!C$21</f>
        <v>0</v>
      </c>
      <c r="D11" s="183">
        <f>RES_hhdet_in_fech!D11/RES_summary!D$21</f>
        <v>0</v>
      </c>
      <c r="E11" s="183">
        <f>RES_hhdet_in_fech!E11/RES_summary!E$21</f>
        <v>0</v>
      </c>
      <c r="F11" s="183">
        <f>RES_hhdet_in_fech!F11/RES_summary!F$21</f>
        <v>0</v>
      </c>
      <c r="G11" s="183">
        <f>RES_hhdet_in_fech!G11/RES_summary!G$21</f>
        <v>0</v>
      </c>
      <c r="H11" s="183">
        <f>RES_hhdet_in_fech!H11/RES_summary!H$21</f>
        <v>0</v>
      </c>
      <c r="I11" s="183">
        <f>RES_hhdet_in_fech!I11/RES_summary!I$21</f>
        <v>0</v>
      </c>
      <c r="J11" s="183">
        <f>RES_hhdet_in_fech!J11/RES_summary!J$21</f>
        <v>0</v>
      </c>
      <c r="K11" s="183">
        <f>RES_hhdet_in_fech!K11/RES_summary!K$21</f>
        <v>0</v>
      </c>
      <c r="L11" s="183">
        <f>RES_hhdet_in_fech!L11/RES_summary!L$21</f>
        <v>0</v>
      </c>
      <c r="M11" s="183">
        <f>RES_hhdet_in_fech!M11/RES_summary!M$21</f>
        <v>0</v>
      </c>
      <c r="N11" s="183">
        <f>RES_hhdet_in_fech!N11/RES_summary!N$21</f>
        <v>0</v>
      </c>
      <c r="O11" s="183">
        <f>RES_hhdet_in_fech!O11/RES_summary!O$21</f>
        <v>0</v>
      </c>
      <c r="P11" s="183">
        <f>RES_hhdet_in_fech!P11/RES_summary!P$21</f>
        <v>0</v>
      </c>
      <c r="Q11" s="183">
        <f>RES_hhdet_in_fech!Q11/RES_summary!Q$21</f>
        <v>0</v>
      </c>
    </row>
    <row r="12" spans="1:17" ht="12" customHeight="1" x14ac:dyDescent="0.25">
      <c r="A12" s="167" t="s">
        <v>143</v>
      </c>
      <c r="B12" s="132"/>
      <c r="C12" s="183">
        <f>RES_hhdet_in_fech!C12/RES_summary!C$21</f>
        <v>0</v>
      </c>
      <c r="D12" s="183">
        <f>RES_hhdet_in_fech!D12/RES_summary!D$21</f>
        <v>0</v>
      </c>
      <c r="E12" s="183">
        <f>RES_hhdet_in_fech!E12/RES_summary!E$21</f>
        <v>0</v>
      </c>
      <c r="F12" s="183">
        <f>RES_hhdet_in_fech!F12/RES_summary!F$21</f>
        <v>0</v>
      </c>
      <c r="G12" s="183">
        <f>RES_hhdet_in_fech!G12/RES_summary!G$21</f>
        <v>0</v>
      </c>
      <c r="H12" s="183">
        <f>RES_hhdet_in_fech!H12/RES_summary!H$21</f>
        <v>0</v>
      </c>
      <c r="I12" s="183">
        <f>RES_hhdet_in_fech!I12/RES_summary!I$21</f>
        <v>0</v>
      </c>
      <c r="J12" s="183">
        <f>RES_hhdet_in_fech!J12/RES_summary!J$21</f>
        <v>0</v>
      </c>
      <c r="K12" s="183">
        <f>RES_hhdet_in_fech!K12/RES_summary!K$21</f>
        <v>0</v>
      </c>
      <c r="L12" s="183">
        <f>RES_hhdet_in_fech!L12/RES_summary!L$21</f>
        <v>0</v>
      </c>
      <c r="M12" s="183">
        <f>RES_hhdet_in_fech!M12/RES_summary!M$21</f>
        <v>0</v>
      </c>
      <c r="N12" s="183">
        <f>RES_hhdet_in_fech!N12/RES_summary!N$21</f>
        <v>0</v>
      </c>
      <c r="O12" s="183">
        <f>RES_hhdet_in_fech!O12/RES_summary!O$21</f>
        <v>0</v>
      </c>
      <c r="P12" s="183">
        <f>RES_hhdet_in_fech!P12/RES_summary!P$21</f>
        <v>0</v>
      </c>
      <c r="Q12" s="183">
        <f>RES_hhdet_in_fech!Q12/RES_summary!Q$21</f>
        <v>0</v>
      </c>
    </row>
    <row r="13" spans="1:17" ht="12" customHeight="1" x14ac:dyDescent="0.25">
      <c r="A13" s="166" t="s">
        <v>57</v>
      </c>
      <c r="B13" s="165"/>
      <c r="C13" s="182">
        <f>RES_hhdet_in_fech!C13/RES_summary!C$21</f>
        <v>0</v>
      </c>
      <c r="D13" s="182">
        <f>RES_hhdet_in_fech!D13/RES_summary!D$21</f>
        <v>0</v>
      </c>
      <c r="E13" s="182">
        <f>RES_hhdet_in_fech!E13/RES_summary!E$21</f>
        <v>0</v>
      </c>
      <c r="F13" s="182">
        <f>RES_hhdet_in_fech!F13/RES_summary!F$21</f>
        <v>0</v>
      </c>
      <c r="G13" s="182">
        <f>RES_hhdet_in_fech!G13/RES_summary!G$21</f>
        <v>0</v>
      </c>
      <c r="H13" s="182">
        <f>RES_hhdet_in_fech!H13/RES_summary!H$21</f>
        <v>0</v>
      </c>
      <c r="I13" s="182">
        <f>RES_hhdet_in_fech!I13/RES_summary!I$21</f>
        <v>0</v>
      </c>
      <c r="J13" s="182">
        <f>RES_hhdet_in_fech!J13/RES_summary!J$21</f>
        <v>0</v>
      </c>
      <c r="K13" s="182">
        <f>RES_hhdet_in_fech!K13/RES_summary!K$21</f>
        <v>0</v>
      </c>
      <c r="L13" s="182">
        <f>RES_hhdet_in_fech!L13/RES_summary!L$21</f>
        <v>0</v>
      </c>
      <c r="M13" s="182">
        <f>RES_hhdet_in_fech!M13/RES_summary!M$21</f>
        <v>0</v>
      </c>
      <c r="N13" s="182">
        <f>RES_hhdet_in_fech!N13/RES_summary!N$21</f>
        <v>0</v>
      </c>
      <c r="O13" s="182">
        <f>RES_hhdet_in_fech!O13/RES_summary!O$21</f>
        <v>0</v>
      </c>
      <c r="P13" s="182">
        <f>RES_hhdet_in_fech!P13/RES_summary!P$21</f>
        <v>0</v>
      </c>
      <c r="Q13" s="182">
        <f>RES_hhdet_in_fech!Q13/RES_summary!Q$21</f>
        <v>0</v>
      </c>
    </row>
    <row r="14" spans="1:17" ht="12" customHeight="1" x14ac:dyDescent="0.25">
      <c r="A14" s="147" t="s">
        <v>59</v>
      </c>
      <c r="B14" s="164"/>
      <c r="C14" s="181">
        <f>RES_hhdet_in_fech!C14/RES_summary!C$21</f>
        <v>0</v>
      </c>
      <c r="D14" s="181">
        <f>RES_hhdet_in_fech!D14/RES_summary!D$21</f>
        <v>0</v>
      </c>
      <c r="E14" s="181">
        <f>RES_hhdet_in_fech!E14/RES_summary!E$21</f>
        <v>0</v>
      </c>
      <c r="F14" s="181">
        <f>RES_hhdet_in_fech!F14/RES_summary!F$21</f>
        <v>0</v>
      </c>
      <c r="G14" s="181">
        <f>RES_hhdet_in_fech!G14/RES_summary!G$21</f>
        <v>0</v>
      </c>
      <c r="H14" s="181">
        <f>RES_hhdet_in_fech!H14/RES_summary!H$21</f>
        <v>0</v>
      </c>
      <c r="I14" s="181">
        <f>RES_hhdet_in_fech!I14/RES_summary!I$21</f>
        <v>0</v>
      </c>
      <c r="J14" s="181">
        <f>RES_hhdet_in_fech!J14/RES_summary!J$21</f>
        <v>0</v>
      </c>
      <c r="K14" s="181">
        <f>RES_hhdet_in_fech!K14/RES_summary!K$21</f>
        <v>0</v>
      </c>
      <c r="L14" s="181">
        <f>RES_hhdet_in_fech!L14/RES_summary!L$21</f>
        <v>0</v>
      </c>
      <c r="M14" s="181">
        <f>RES_hhdet_in_fech!M14/RES_summary!M$21</f>
        <v>0</v>
      </c>
      <c r="N14" s="181">
        <f>RES_hhdet_in_fech!N14/RES_summary!N$21</f>
        <v>0</v>
      </c>
      <c r="O14" s="181">
        <f>RES_hhdet_in_fech!O14/RES_summary!O$21</f>
        <v>0</v>
      </c>
      <c r="P14" s="181">
        <f>RES_hhdet_in_fech!P14/RES_summary!P$21</f>
        <v>0</v>
      </c>
      <c r="Q14" s="181">
        <f>RES_hhdet_in_fech!Q14/RES_summary!Q$21</f>
        <v>0</v>
      </c>
    </row>
    <row r="15" spans="1:17" ht="12" customHeight="1" x14ac:dyDescent="0.25">
      <c r="A15" s="163" t="s">
        <v>142</v>
      </c>
      <c r="B15" s="162"/>
      <c r="C15" s="180">
        <f>RES_hhdet_in_fech!C15/RES_summary!C$21</f>
        <v>0</v>
      </c>
      <c r="D15" s="180">
        <f>RES_hhdet_in_fech!D15/RES_summary!D$21</f>
        <v>0</v>
      </c>
      <c r="E15" s="180">
        <f>RES_hhdet_in_fech!E15/RES_summary!E$21</f>
        <v>0</v>
      </c>
      <c r="F15" s="180">
        <f>RES_hhdet_in_fech!F15/RES_summary!F$21</f>
        <v>0</v>
      </c>
      <c r="G15" s="180">
        <f>RES_hhdet_in_fech!G15/RES_summary!G$21</f>
        <v>0</v>
      </c>
      <c r="H15" s="180">
        <f>RES_hhdet_in_fech!H15/RES_summary!H$21</f>
        <v>0</v>
      </c>
      <c r="I15" s="180">
        <f>RES_hhdet_in_fech!I15/RES_summary!I$21</f>
        <v>0</v>
      </c>
      <c r="J15" s="180">
        <f>RES_hhdet_in_fech!J15/RES_summary!J$21</f>
        <v>0</v>
      </c>
      <c r="K15" s="180">
        <f>RES_hhdet_in_fech!K15/RES_summary!K$21</f>
        <v>0</v>
      </c>
      <c r="L15" s="180">
        <f>RES_hhdet_in_fech!L15/RES_summary!L$21</f>
        <v>0</v>
      </c>
      <c r="M15" s="180">
        <f>RES_hhdet_in_fech!M15/RES_summary!M$21</f>
        <v>0</v>
      </c>
      <c r="N15" s="180">
        <f>RES_hhdet_in_fech!N15/RES_summary!N$21</f>
        <v>0</v>
      </c>
      <c r="O15" s="180">
        <f>RES_hhdet_in_fech!O15/RES_summary!O$21</f>
        <v>0</v>
      </c>
      <c r="P15" s="180">
        <f>RES_hhdet_in_fech!P15/RES_summary!P$21</f>
        <v>0</v>
      </c>
      <c r="Q15" s="180">
        <f>RES_hhdet_in_fech!Q15/RES_summary!Q$21</f>
        <v>0</v>
      </c>
    </row>
    <row r="16" spans="1:17" ht="12" customHeight="1" x14ac:dyDescent="0.25">
      <c r="A16" s="161" t="s">
        <v>141</v>
      </c>
      <c r="B16" s="160"/>
      <c r="C16" s="179">
        <f>RES_hhdet_in_fech!C16/RES_summary!C$21</f>
        <v>0</v>
      </c>
      <c r="D16" s="179">
        <f>RES_hhdet_in_fech!D16/RES_summary!D$21</f>
        <v>0</v>
      </c>
      <c r="E16" s="179">
        <f>RES_hhdet_in_fech!E16/RES_summary!E$21</f>
        <v>0</v>
      </c>
      <c r="F16" s="179">
        <f>RES_hhdet_in_fech!F16/RES_summary!F$21</f>
        <v>0</v>
      </c>
      <c r="G16" s="179">
        <f>RES_hhdet_in_fech!G16/RES_summary!G$21</f>
        <v>0</v>
      </c>
      <c r="H16" s="179">
        <f>RES_hhdet_in_fech!H16/RES_summary!H$21</f>
        <v>0</v>
      </c>
      <c r="I16" s="179">
        <f>RES_hhdet_in_fech!I16/RES_summary!I$21</f>
        <v>0</v>
      </c>
      <c r="J16" s="179">
        <f>RES_hhdet_in_fech!J16/RES_summary!J$21</f>
        <v>0</v>
      </c>
      <c r="K16" s="179">
        <f>RES_hhdet_in_fech!K16/RES_summary!K$21</f>
        <v>0</v>
      </c>
      <c r="L16" s="179">
        <f>RES_hhdet_in_fech!L16/RES_summary!L$21</f>
        <v>0</v>
      </c>
      <c r="M16" s="179">
        <f>RES_hhdet_in_fech!M16/RES_summary!M$21</f>
        <v>0</v>
      </c>
      <c r="N16" s="179">
        <f>RES_hhdet_in_fech!N16/RES_summary!N$21</f>
        <v>0</v>
      </c>
      <c r="O16" s="179">
        <f>RES_hhdet_in_fech!O16/RES_summary!O$21</f>
        <v>0</v>
      </c>
      <c r="P16" s="179">
        <f>RES_hhdet_in_fech!P16/RES_summary!P$21</f>
        <v>0</v>
      </c>
      <c r="Q16" s="179">
        <f>RES_hhdet_in_fech!Q16/RES_summary!Q$21</f>
        <v>0</v>
      </c>
    </row>
    <row r="17" spans="1:17" ht="12" customHeight="1" x14ac:dyDescent="0.25">
      <c r="A17" s="148" t="s">
        <v>60</v>
      </c>
      <c r="B17" s="156"/>
      <c r="C17" s="177">
        <f>RES_hhdet_in_fech!C17/RES_summary!C$21</f>
        <v>0</v>
      </c>
      <c r="D17" s="177">
        <f>RES_hhdet_in_fech!D17/RES_summary!D$21</f>
        <v>0</v>
      </c>
      <c r="E17" s="177">
        <f>RES_hhdet_in_fech!E17/RES_summary!E$21</f>
        <v>0</v>
      </c>
      <c r="F17" s="177">
        <f>RES_hhdet_in_fech!F17/RES_summary!F$21</f>
        <v>0</v>
      </c>
      <c r="G17" s="177">
        <f>RES_hhdet_in_fech!G17/RES_summary!G$21</f>
        <v>0</v>
      </c>
      <c r="H17" s="177">
        <f>RES_hhdet_in_fech!H17/RES_summary!H$21</f>
        <v>0</v>
      </c>
      <c r="I17" s="177">
        <f>RES_hhdet_in_fech!I17/RES_summary!I$21</f>
        <v>0</v>
      </c>
      <c r="J17" s="177">
        <f>RES_hhdet_in_fech!J17/RES_summary!J$21</f>
        <v>0</v>
      </c>
      <c r="K17" s="177">
        <f>RES_hhdet_in_fech!K17/RES_summary!K$21</f>
        <v>0</v>
      </c>
      <c r="L17" s="177">
        <f>RES_hhdet_in_fech!L17/RES_summary!L$21</f>
        <v>0</v>
      </c>
      <c r="M17" s="177">
        <f>RES_hhdet_in_fech!M17/RES_summary!M$21</f>
        <v>0</v>
      </c>
      <c r="N17" s="177">
        <f>RES_hhdet_in_fech!N17/RES_summary!N$21</f>
        <v>0</v>
      </c>
      <c r="O17" s="177">
        <f>RES_hhdet_in_fech!O17/RES_summary!O$21</f>
        <v>0</v>
      </c>
      <c r="P17" s="177">
        <f>RES_hhdet_in_fech!P17/RES_summary!P$21</f>
        <v>0</v>
      </c>
      <c r="Q17" s="177">
        <f>RES_hhdet_in_fech!Q17/RES_summary!Q$21</f>
        <v>0</v>
      </c>
    </row>
    <row r="18" spans="1:17" ht="12" customHeight="1" x14ac:dyDescent="0.25">
      <c r="A18" s="148" t="s">
        <v>59</v>
      </c>
      <c r="B18" s="156"/>
      <c r="C18" s="177">
        <f>RES_hhdet_in_fech!C18/RES_summary!C$21</f>
        <v>0</v>
      </c>
      <c r="D18" s="177">
        <f>RES_hhdet_in_fech!D18/RES_summary!D$21</f>
        <v>0</v>
      </c>
      <c r="E18" s="177">
        <f>RES_hhdet_in_fech!E18/RES_summary!E$21</f>
        <v>0</v>
      </c>
      <c r="F18" s="177">
        <f>RES_hhdet_in_fech!F18/RES_summary!F$21</f>
        <v>0</v>
      </c>
      <c r="G18" s="177">
        <f>RES_hhdet_in_fech!G18/RES_summary!G$21</f>
        <v>0</v>
      </c>
      <c r="H18" s="177">
        <f>RES_hhdet_in_fech!H18/RES_summary!H$21</f>
        <v>0</v>
      </c>
      <c r="I18" s="177">
        <f>RES_hhdet_in_fech!I18/RES_summary!I$21</f>
        <v>0</v>
      </c>
      <c r="J18" s="177">
        <f>RES_hhdet_in_fech!J18/RES_summary!J$21</f>
        <v>0</v>
      </c>
      <c r="K18" s="177">
        <f>RES_hhdet_in_fech!K18/RES_summary!K$21</f>
        <v>0</v>
      </c>
      <c r="L18" s="177">
        <f>RES_hhdet_in_fech!L18/RES_summary!L$21</f>
        <v>0</v>
      </c>
      <c r="M18" s="177">
        <f>RES_hhdet_in_fech!M18/RES_summary!M$21</f>
        <v>0</v>
      </c>
      <c r="N18" s="177">
        <f>RES_hhdet_in_fech!N18/RES_summary!N$21</f>
        <v>0</v>
      </c>
      <c r="O18" s="177">
        <f>RES_hhdet_in_fech!O18/RES_summary!O$21</f>
        <v>0</v>
      </c>
      <c r="P18" s="177">
        <f>RES_hhdet_in_fech!P18/RES_summary!P$21</f>
        <v>0</v>
      </c>
      <c r="Q18" s="177">
        <f>RES_hhdet_in_fech!Q18/RES_summary!Q$21</f>
        <v>0</v>
      </c>
    </row>
    <row r="19" spans="1:17" ht="12" customHeight="1" x14ac:dyDescent="0.25">
      <c r="A19" s="158" t="s">
        <v>62</v>
      </c>
      <c r="B19" s="157"/>
      <c r="C19" s="178">
        <f>RES_hhdet_in_fech!C19/RES_summary!C$21</f>
        <v>0</v>
      </c>
      <c r="D19" s="178">
        <f>RES_hhdet_in_fech!D19/RES_summary!D$21</f>
        <v>0</v>
      </c>
      <c r="E19" s="178">
        <f>RES_hhdet_in_fech!E19/RES_summary!E$21</f>
        <v>0</v>
      </c>
      <c r="F19" s="178">
        <f>RES_hhdet_in_fech!F19/RES_summary!F$21</f>
        <v>0</v>
      </c>
      <c r="G19" s="178">
        <f>RES_hhdet_in_fech!G19/RES_summary!G$21</f>
        <v>0</v>
      </c>
      <c r="H19" s="178">
        <f>RES_hhdet_in_fech!H19/RES_summary!H$21</f>
        <v>0</v>
      </c>
      <c r="I19" s="178">
        <f>RES_hhdet_in_fech!I19/RES_summary!I$21</f>
        <v>0</v>
      </c>
      <c r="J19" s="178">
        <f>RES_hhdet_in_fech!J19/RES_summary!J$21</f>
        <v>0</v>
      </c>
      <c r="K19" s="178">
        <f>RES_hhdet_in_fech!K19/RES_summary!K$21</f>
        <v>0</v>
      </c>
      <c r="L19" s="178">
        <f>RES_hhdet_in_fech!L19/RES_summary!L$21</f>
        <v>0</v>
      </c>
      <c r="M19" s="178">
        <f>RES_hhdet_in_fech!M19/RES_summary!M$21</f>
        <v>0</v>
      </c>
      <c r="N19" s="178">
        <f>RES_hhdet_in_fech!N19/RES_summary!N$21</f>
        <v>0</v>
      </c>
      <c r="O19" s="178">
        <f>RES_hhdet_in_fech!O19/RES_summary!O$21</f>
        <v>0</v>
      </c>
      <c r="P19" s="178">
        <f>RES_hhdet_in_fech!P19/RES_summary!P$21</f>
        <v>0</v>
      </c>
      <c r="Q19" s="178">
        <f>RES_hhdet_in_fech!Q19/RES_summary!Q$21</f>
        <v>0</v>
      </c>
    </row>
    <row r="20" spans="1:17" ht="12" customHeight="1" x14ac:dyDescent="0.25">
      <c r="A20" s="23" t="s">
        <v>58</v>
      </c>
      <c r="B20" s="156"/>
      <c r="C20" s="177">
        <f>RES_hhdet_in_fech!C20/RES_summary!C$21</f>
        <v>0</v>
      </c>
      <c r="D20" s="177">
        <f>RES_hhdet_in_fech!D20/RES_summary!D$21</f>
        <v>0</v>
      </c>
      <c r="E20" s="177">
        <f>RES_hhdet_in_fech!E20/RES_summary!E$21</f>
        <v>0</v>
      </c>
      <c r="F20" s="177">
        <f>RES_hhdet_in_fech!F20/RES_summary!F$21</f>
        <v>0</v>
      </c>
      <c r="G20" s="177">
        <f>RES_hhdet_in_fech!G20/RES_summary!G$21</f>
        <v>0</v>
      </c>
      <c r="H20" s="177">
        <f>RES_hhdet_in_fech!H20/RES_summary!H$21</f>
        <v>0</v>
      </c>
      <c r="I20" s="177">
        <f>RES_hhdet_in_fech!I20/RES_summary!I$21</f>
        <v>0</v>
      </c>
      <c r="J20" s="177">
        <f>RES_hhdet_in_fech!J20/RES_summary!J$21</f>
        <v>0</v>
      </c>
      <c r="K20" s="177">
        <f>RES_hhdet_in_fech!K20/RES_summary!K$21</f>
        <v>0</v>
      </c>
      <c r="L20" s="177">
        <f>RES_hhdet_in_fech!L20/RES_summary!L$21</f>
        <v>0</v>
      </c>
      <c r="M20" s="177">
        <f>RES_hhdet_in_fech!M20/RES_summary!M$21</f>
        <v>0</v>
      </c>
      <c r="N20" s="177">
        <f>RES_hhdet_in_fech!N20/RES_summary!N$21</f>
        <v>0</v>
      </c>
      <c r="O20" s="177">
        <f>RES_hhdet_in_fech!O20/RES_summary!O$21</f>
        <v>0</v>
      </c>
      <c r="P20" s="177">
        <f>RES_hhdet_in_fech!P20/RES_summary!P$21</f>
        <v>0</v>
      </c>
      <c r="Q20" s="177">
        <f>RES_hhdet_in_fech!Q20/RES_summary!Q$21</f>
        <v>0</v>
      </c>
    </row>
    <row r="21" spans="1:17" ht="12" customHeight="1" x14ac:dyDescent="0.25">
      <c r="A21" s="23" t="s">
        <v>57</v>
      </c>
      <c r="B21" s="156"/>
      <c r="C21" s="177">
        <f>RES_hhdet_in_fech!C21/RES_summary!C$21</f>
        <v>0</v>
      </c>
      <c r="D21" s="177">
        <f>RES_hhdet_in_fech!D21/RES_summary!D$21</f>
        <v>0</v>
      </c>
      <c r="E21" s="177">
        <f>RES_hhdet_in_fech!E21/RES_summary!E$21</f>
        <v>0</v>
      </c>
      <c r="F21" s="177">
        <f>RES_hhdet_in_fech!F21/RES_summary!F$21</f>
        <v>0</v>
      </c>
      <c r="G21" s="177">
        <f>RES_hhdet_in_fech!G21/RES_summary!G$21</f>
        <v>0</v>
      </c>
      <c r="H21" s="177">
        <f>RES_hhdet_in_fech!H21/RES_summary!H$21</f>
        <v>0</v>
      </c>
      <c r="I21" s="177">
        <f>RES_hhdet_in_fech!I21/RES_summary!I$21</f>
        <v>0</v>
      </c>
      <c r="J21" s="177">
        <f>RES_hhdet_in_fech!J21/RES_summary!J$21</f>
        <v>0</v>
      </c>
      <c r="K21" s="177">
        <f>RES_hhdet_in_fech!K21/RES_summary!K$21</f>
        <v>0</v>
      </c>
      <c r="L21" s="177">
        <f>RES_hhdet_in_fech!L21/RES_summary!L$21</f>
        <v>0</v>
      </c>
      <c r="M21" s="177">
        <f>RES_hhdet_in_fech!M21/RES_summary!M$21</f>
        <v>0</v>
      </c>
      <c r="N21" s="177">
        <f>RES_hhdet_in_fech!N21/RES_summary!N$21</f>
        <v>0</v>
      </c>
      <c r="O21" s="177">
        <f>RES_hhdet_in_fech!O21/RES_summary!O$21</f>
        <v>0</v>
      </c>
      <c r="P21" s="177">
        <f>RES_hhdet_in_fech!P21/RES_summary!P$21</f>
        <v>0</v>
      </c>
      <c r="Q21" s="177">
        <f>RES_hhdet_in_fech!Q21/RES_summary!Q$21</f>
        <v>0</v>
      </c>
    </row>
    <row r="22" spans="1:17" ht="12" customHeight="1" x14ac:dyDescent="0.25">
      <c r="A22" s="29" t="s">
        <v>140</v>
      </c>
      <c r="B22" s="57"/>
      <c r="C22" s="176">
        <f>RES_hhdet_in_fech!C22/RES_summary!C$21</f>
        <v>0</v>
      </c>
      <c r="D22" s="176">
        <f>RES_hhdet_in_fech!D22/RES_summary!D$21</f>
        <v>0</v>
      </c>
      <c r="E22" s="176">
        <f>RES_hhdet_in_fech!E22/RES_summary!E$21</f>
        <v>0</v>
      </c>
      <c r="F22" s="176">
        <f>RES_hhdet_in_fech!F22/RES_summary!F$21</f>
        <v>0</v>
      </c>
      <c r="G22" s="176">
        <f>RES_hhdet_in_fech!G22/RES_summary!G$21</f>
        <v>0</v>
      </c>
      <c r="H22" s="176">
        <f>RES_hhdet_in_fech!H22/RES_summary!H$21</f>
        <v>0</v>
      </c>
      <c r="I22" s="176">
        <f>RES_hhdet_in_fech!I22/RES_summary!I$21</f>
        <v>0</v>
      </c>
      <c r="J22" s="176">
        <f>RES_hhdet_in_fech!J22/RES_summary!J$21</f>
        <v>0</v>
      </c>
      <c r="K22" s="176">
        <f>RES_hhdet_in_fech!K22/RES_summary!K$21</f>
        <v>0</v>
      </c>
      <c r="L22" s="176">
        <f>RES_hhdet_in_fech!L22/RES_summary!L$21</f>
        <v>0</v>
      </c>
      <c r="M22" s="176">
        <f>RES_hhdet_in_fech!M22/RES_summary!M$21</f>
        <v>0</v>
      </c>
      <c r="N22" s="176">
        <f>RES_hhdet_in_fech!N22/RES_summary!N$21</f>
        <v>0</v>
      </c>
      <c r="O22" s="176">
        <f>RES_hhdet_in_fech!O22/RES_summary!O$21</f>
        <v>0</v>
      </c>
      <c r="P22" s="176">
        <f>RES_hhdet_in_fech!P22/RES_summary!P$21</f>
        <v>0</v>
      </c>
      <c r="Q22" s="176">
        <f>RES_hhdet_in_fech!Q22/RES_summary!Q$21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84">
        <f>RES_hhdet_in_fech!C24/RES_summary!C$21</f>
        <v>114.45795733002504</v>
      </c>
      <c r="D24" s="184">
        <f>RES_hhdet_in_fech!D24/RES_summary!D$21</f>
        <v>116.27756643041847</v>
      </c>
      <c r="E24" s="184">
        <f>RES_hhdet_in_fech!E24/RES_summary!E$21</f>
        <v>115.95407688765569</v>
      </c>
      <c r="F24" s="184">
        <f>RES_hhdet_in_fech!F24/RES_summary!F$21</f>
        <v>103.42584586067152</v>
      </c>
      <c r="G24" s="184">
        <f>RES_hhdet_in_fech!G24/RES_summary!G$21</f>
        <v>99.780043165571072</v>
      </c>
      <c r="H24" s="184">
        <f>RES_hhdet_in_fech!H24/RES_summary!H$21</f>
        <v>96.076224688899529</v>
      </c>
      <c r="I24" s="184">
        <f>RES_hhdet_in_fech!I24/RES_summary!I$21</f>
        <v>95.663646966820423</v>
      </c>
      <c r="J24" s="184">
        <f>RES_hhdet_in_fech!J24/RES_summary!J$21</f>
        <v>92.407677633926838</v>
      </c>
      <c r="K24" s="184">
        <f>RES_hhdet_in_fech!K24/RES_summary!K$21</f>
        <v>93.186170523929377</v>
      </c>
      <c r="L24" s="184">
        <f>RES_hhdet_in_fech!L24/RES_summary!L$21</f>
        <v>82.925758394554791</v>
      </c>
      <c r="M24" s="184">
        <f>RES_hhdet_in_fech!M24/RES_summary!M$21</f>
        <v>84.321095463496832</v>
      </c>
      <c r="N24" s="184">
        <f>RES_hhdet_in_fech!N24/RES_summary!N$21</f>
        <v>79.275686319716769</v>
      </c>
      <c r="O24" s="184">
        <f>RES_hhdet_in_fech!O24/RES_summary!O$21</f>
        <v>69.144586074881303</v>
      </c>
      <c r="P24" s="184">
        <f>RES_hhdet_in_fech!P24/RES_summary!P$21</f>
        <v>61.890815851117551</v>
      </c>
      <c r="Q24" s="184">
        <f>RES_hhdet_in_fech!Q24/RES_summary!Q$21</f>
        <v>68.930774791054091</v>
      </c>
    </row>
    <row r="25" spans="1:17" ht="12.95" customHeight="1" x14ac:dyDescent="0.25">
      <c r="A25" s="158" t="s">
        <v>65</v>
      </c>
      <c r="B25" s="157"/>
      <c r="C25" s="178">
        <f>RES_hhdet_in_fech!C25/RES_summary!C$21</f>
        <v>59.696265344485028</v>
      </c>
      <c r="D25" s="178">
        <f>RES_hhdet_in_fech!D25/RES_summary!D$21</f>
        <v>61.005161907206833</v>
      </c>
      <c r="E25" s="178">
        <f>RES_hhdet_in_fech!E25/RES_summary!E$21</f>
        <v>62.697820579588139</v>
      </c>
      <c r="F25" s="178">
        <f>RES_hhdet_in_fech!F25/RES_summary!F$21</f>
        <v>54.244327981343091</v>
      </c>
      <c r="G25" s="178">
        <f>RES_hhdet_in_fech!G25/RES_summary!G$21</f>
        <v>45.621832109521172</v>
      </c>
      <c r="H25" s="178">
        <f>RES_hhdet_in_fech!H25/RES_summary!H$21</f>
        <v>50.915334765235961</v>
      </c>
      <c r="I25" s="178">
        <f>RES_hhdet_in_fech!I25/RES_summary!I$21</f>
        <v>51.255915147955086</v>
      </c>
      <c r="J25" s="178">
        <f>RES_hhdet_in_fech!J25/RES_summary!J$21</f>
        <v>44.540066933071763</v>
      </c>
      <c r="K25" s="178">
        <f>RES_hhdet_in_fech!K25/RES_summary!K$21</f>
        <v>47.243091121282568</v>
      </c>
      <c r="L25" s="178">
        <f>RES_hhdet_in_fech!L25/RES_summary!L$21</f>
        <v>39.239736714270848</v>
      </c>
      <c r="M25" s="178">
        <f>RES_hhdet_in_fech!M25/RES_summary!M$21</f>
        <v>42.377614667531908</v>
      </c>
      <c r="N25" s="178">
        <f>RES_hhdet_in_fech!N25/RES_summary!N$21</f>
        <v>39.354488319189592</v>
      </c>
      <c r="O25" s="178">
        <f>RES_hhdet_in_fech!O25/RES_summary!O$21</f>
        <v>31.973149954591424</v>
      </c>
      <c r="P25" s="178">
        <f>RES_hhdet_in_fech!P25/RES_summary!P$21</f>
        <v>28.473525886254098</v>
      </c>
      <c r="Q25" s="178">
        <f>RES_hhdet_in_fech!Q25/RES_summary!Q$21</f>
        <v>34.043126724974485</v>
      </c>
    </row>
    <row r="26" spans="1:17" ht="12" customHeight="1" x14ac:dyDescent="0.25">
      <c r="A26" s="23" t="s">
        <v>84</v>
      </c>
      <c r="B26" s="156"/>
      <c r="C26" s="177">
        <f>RES_hhdet_in_fech!C26/RES_summary!C$21</f>
        <v>59.332333699458523</v>
      </c>
      <c r="D26" s="177">
        <f>RES_hhdet_in_fech!D26/RES_summary!D$21</f>
        <v>60.489961013935009</v>
      </c>
      <c r="E26" s="177">
        <f>RES_hhdet_in_fech!E26/RES_summary!E$21</f>
        <v>61.537049985092473</v>
      </c>
      <c r="F26" s="177">
        <f>RES_hhdet_in_fech!F26/RES_summary!F$21</f>
        <v>53.292339663874039</v>
      </c>
      <c r="G26" s="177">
        <f>RES_hhdet_in_fech!G26/RES_summary!G$21</f>
        <v>45.278000961922722</v>
      </c>
      <c r="H26" s="177">
        <f>RES_hhdet_in_fech!H26/RES_summary!H$21</f>
        <v>50.449659799321701</v>
      </c>
      <c r="I26" s="177">
        <f>RES_hhdet_in_fech!I26/RES_summary!I$21</f>
        <v>48.986474794939234</v>
      </c>
      <c r="J26" s="177">
        <f>RES_hhdet_in_fech!J26/RES_summary!J$21</f>
        <v>43.273296321070966</v>
      </c>
      <c r="K26" s="177">
        <f>RES_hhdet_in_fech!K26/RES_summary!K$21</f>
        <v>46.882329656636422</v>
      </c>
      <c r="L26" s="177">
        <f>RES_hhdet_in_fech!L26/RES_summary!L$21</f>
        <v>38.454973741490718</v>
      </c>
      <c r="M26" s="177">
        <f>RES_hhdet_in_fech!M26/RES_summary!M$21</f>
        <v>41.869806693504067</v>
      </c>
      <c r="N26" s="177">
        <f>RES_hhdet_in_fech!N26/RES_summary!N$21</f>
        <v>39.021290570931207</v>
      </c>
      <c r="O26" s="177">
        <f>RES_hhdet_in_fech!O26/RES_summary!O$21</f>
        <v>31.695119965729241</v>
      </c>
      <c r="P26" s="177">
        <f>RES_hhdet_in_fech!P26/RES_summary!P$21</f>
        <v>28.068011846715088</v>
      </c>
      <c r="Q26" s="177">
        <f>RES_hhdet_in_fech!Q26/RES_summary!Q$21</f>
        <v>33.410575171513152</v>
      </c>
    </row>
    <row r="27" spans="1:17" ht="12" customHeight="1" x14ac:dyDescent="0.25">
      <c r="A27" s="23" t="s">
        <v>60</v>
      </c>
      <c r="B27" s="156"/>
      <c r="C27" s="177">
        <f>RES_hhdet_in_fech!C27/RES_summary!C$21</f>
        <v>0.36393164502650743</v>
      </c>
      <c r="D27" s="177">
        <f>RES_hhdet_in_fech!D27/RES_summary!D$21</f>
        <v>0.51520089327182061</v>
      </c>
      <c r="E27" s="177">
        <f>RES_hhdet_in_fech!E27/RES_summary!E$21</f>
        <v>1.1607705944956683</v>
      </c>
      <c r="F27" s="177">
        <f>RES_hhdet_in_fech!F27/RES_summary!F$21</f>
        <v>0.95198831746905466</v>
      </c>
      <c r="G27" s="177">
        <f>RES_hhdet_in_fech!G27/RES_summary!G$21</f>
        <v>0.34383114759844907</v>
      </c>
      <c r="H27" s="177">
        <f>RES_hhdet_in_fech!H27/RES_summary!H$21</f>
        <v>0.46567496591425944</v>
      </c>
      <c r="I27" s="177">
        <f>RES_hhdet_in_fech!I27/RES_summary!I$21</f>
        <v>2.2694403530158547</v>
      </c>
      <c r="J27" s="177">
        <f>RES_hhdet_in_fech!J27/RES_summary!J$21</f>
        <v>1.2667706120007998</v>
      </c>
      <c r="K27" s="177">
        <f>RES_hhdet_in_fech!K27/RES_summary!K$21</f>
        <v>0.36076146464614062</v>
      </c>
      <c r="L27" s="177">
        <f>RES_hhdet_in_fech!L27/RES_summary!L$21</f>
        <v>0.78476297278013118</v>
      </c>
      <c r="M27" s="177">
        <f>RES_hhdet_in_fech!M27/RES_summary!M$21</f>
        <v>0.50780797402784339</v>
      </c>
      <c r="N27" s="177">
        <f>RES_hhdet_in_fech!N27/RES_summary!N$21</f>
        <v>0.333197748258383</v>
      </c>
      <c r="O27" s="177">
        <f>RES_hhdet_in_fech!O27/RES_summary!O$21</f>
        <v>0.27802998886218694</v>
      </c>
      <c r="P27" s="177">
        <f>RES_hhdet_in_fech!P27/RES_summary!P$21</f>
        <v>0.40551403953900989</v>
      </c>
      <c r="Q27" s="177">
        <f>RES_hhdet_in_fech!Q27/RES_summary!Q$21</f>
        <v>0.63255155346133118</v>
      </c>
    </row>
    <row r="28" spans="1:17" ht="12.95" customHeight="1" x14ac:dyDescent="0.25">
      <c r="A28" s="158" t="s">
        <v>112</v>
      </c>
      <c r="B28" s="157"/>
      <c r="C28" s="178">
        <f>RES_hhdet_in_fech!C28/RES_summary!C$21</f>
        <v>19.595077081390361</v>
      </c>
      <c r="D28" s="178">
        <f>RES_hhdet_in_fech!D28/RES_summary!D$21</f>
        <v>18.209445122712573</v>
      </c>
      <c r="E28" s="178">
        <f>RES_hhdet_in_fech!E28/RES_summary!E$21</f>
        <v>17.090577608742521</v>
      </c>
      <c r="F28" s="178">
        <f>RES_hhdet_in_fech!F28/RES_summary!F$21</f>
        <v>16.03097557167241</v>
      </c>
      <c r="G28" s="178">
        <f>RES_hhdet_in_fech!G28/RES_summary!G$21</f>
        <v>14.951442261607209</v>
      </c>
      <c r="H28" s="178">
        <f>RES_hhdet_in_fech!H28/RES_summary!H$21</f>
        <v>13.9976514867302</v>
      </c>
      <c r="I28" s="178">
        <f>RES_hhdet_in_fech!I28/RES_summary!I$21</f>
        <v>14.217711555093805</v>
      </c>
      <c r="J28" s="178">
        <f>RES_hhdet_in_fech!J28/RES_summary!J$21</f>
        <v>16.869593069503942</v>
      </c>
      <c r="K28" s="178">
        <f>RES_hhdet_in_fech!K28/RES_summary!K$21</f>
        <v>15.771390262277366</v>
      </c>
      <c r="L28" s="178">
        <f>RES_hhdet_in_fech!L28/RES_summary!L$21</f>
        <v>14.487042406369765</v>
      </c>
      <c r="M28" s="178">
        <f>RES_hhdet_in_fech!M28/RES_summary!M$21</f>
        <v>13.12437487065294</v>
      </c>
      <c r="N28" s="178">
        <f>RES_hhdet_in_fech!N28/RES_summary!N$21</f>
        <v>12.287571681686414</v>
      </c>
      <c r="O28" s="178">
        <f>RES_hhdet_in_fech!O28/RES_summary!O$21</f>
        <v>11.494372270723153</v>
      </c>
      <c r="P28" s="178">
        <f>RES_hhdet_in_fech!P28/RES_summary!P$21</f>
        <v>11.019672730739083</v>
      </c>
      <c r="Q28" s="178">
        <f>RES_hhdet_in_fech!Q28/RES_summary!Q$21</f>
        <v>10.039878503465824</v>
      </c>
    </row>
    <row r="29" spans="1:17" ht="12" customHeight="1" x14ac:dyDescent="0.25">
      <c r="A29" s="23" t="s">
        <v>60</v>
      </c>
      <c r="B29" s="156"/>
      <c r="C29" s="177">
        <f>RES_hhdet_in_fech!C29/RES_summary!C$21</f>
        <v>19.595077081390361</v>
      </c>
      <c r="D29" s="177">
        <f>RES_hhdet_in_fech!D29/RES_summary!D$21</f>
        <v>18.209445122712573</v>
      </c>
      <c r="E29" s="177">
        <f>RES_hhdet_in_fech!E29/RES_summary!E$21</f>
        <v>17.090577608742521</v>
      </c>
      <c r="F29" s="177">
        <f>RES_hhdet_in_fech!F29/RES_summary!F$21</f>
        <v>16.03097557167241</v>
      </c>
      <c r="G29" s="177">
        <f>RES_hhdet_in_fech!G29/RES_summary!G$21</f>
        <v>14.951442261607209</v>
      </c>
      <c r="H29" s="177">
        <f>RES_hhdet_in_fech!H29/RES_summary!H$21</f>
        <v>13.9976514867302</v>
      </c>
      <c r="I29" s="177">
        <f>RES_hhdet_in_fech!I29/RES_summary!I$21</f>
        <v>14.217711555093805</v>
      </c>
      <c r="J29" s="177">
        <f>RES_hhdet_in_fech!J29/RES_summary!J$21</f>
        <v>16.869593069503942</v>
      </c>
      <c r="K29" s="177">
        <f>RES_hhdet_in_fech!K29/RES_summary!K$21</f>
        <v>15.771390262277366</v>
      </c>
      <c r="L29" s="177">
        <f>RES_hhdet_in_fech!L29/RES_summary!L$21</f>
        <v>14.487042406369765</v>
      </c>
      <c r="M29" s="177">
        <f>RES_hhdet_in_fech!M29/RES_summary!M$21</f>
        <v>13.12437487065294</v>
      </c>
      <c r="N29" s="177">
        <f>RES_hhdet_in_fech!N29/RES_summary!N$21</f>
        <v>12.287571681686414</v>
      </c>
      <c r="O29" s="177">
        <f>RES_hhdet_in_fech!O29/RES_summary!O$21</f>
        <v>11.494372270723153</v>
      </c>
      <c r="P29" s="177">
        <f>RES_hhdet_in_fech!P29/RES_summary!P$21</f>
        <v>11.019672730739083</v>
      </c>
      <c r="Q29" s="177">
        <f>RES_hhdet_in_fech!Q29/RES_summary!Q$21</f>
        <v>10.039878503465824</v>
      </c>
    </row>
    <row r="30" spans="1:17" ht="12" customHeight="1" x14ac:dyDescent="0.25">
      <c r="A30" s="158" t="s">
        <v>63</v>
      </c>
      <c r="B30" s="157"/>
      <c r="C30" s="178">
        <f>RES_hhdet_in_fech!C30/RES_summary!C$21</f>
        <v>20.930141878048705</v>
      </c>
      <c r="D30" s="178">
        <f>RES_hhdet_in_fech!D30/RES_summary!D$21</f>
        <v>23.067275282008456</v>
      </c>
      <c r="E30" s="178">
        <f>RES_hhdet_in_fech!E30/RES_summary!E$21</f>
        <v>20.925751269032798</v>
      </c>
      <c r="F30" s="178">
        <f>RES_hhdet_in_fech!F30/RES_summary!F$21</f>
        <v>17.444689506310084</v>
      </c>
      <c r="G30" s="178">
        <f>RES_hhdet_in_fech!G30/RES_summary!G$21</f>
        <v>24.012059789161761</v>
      </c>
      <c r="H30" s="178">
        <f>RES_hhdet_in_fech!H30/RES_summary!H$21</f>
        <v>19.768266788801398</v>
      </c>
      <c r="I30" s="178">
        <f>RES_hhdet_in_fech!I30/RES_summary!I$21</f>
        <v>15.577530128106746</v>
      </c>
      <c r="J30" s="178">
        <f>RES_hhdet_in_fech!J30/RES_summary!J$21</f>
        <v>17.15290480240056</v>
      </c>
      <c r="K30" s="178">
        <f>RES_hhdet_in_fech!K30/RES_summary!K$21</f>
        <v>16.050953765455688</v>
      </c>
      <c r="L30" s="178">
        <f>RES_hhdet_in_fech!L30/RES_summary!L$21</f>
        <v>15.324157691621968</v>
      </c>
      <c r="M30" s="178">
        <f>RES_hhdet_in_fech!M30/RES_summary!M$21</f>
        <v>15.162233398085098</v>
      </c>
      <c r="N30" s="178">
        <f>RES_hhdet_in_fech!N30/RES_summary!N$21</f>
        <v>14.500302223210621</v>
      </c>
      <c r="O30" s="178">
        <f>RES_hhdet_in_fech!O30/RES_summary!O$21</f>
        <v>13.936873756584054</v>
      </c>
      <c r="P30" s="178">
        <f>RES_hhdet_in_fech!P30/RES_summary!P$21</f>
        <v>14.839522059003755</v>
      </c>
      <c r="Q30" s="178">
        <f>RES_hhdet_in_fech!Q30/RES_summary!Q$21</f>
        <v>16.890556664424057</v>
      </c>
    </row>
    <row r="31" spans="1:17" ht="12" customHeight="1" x14ac:dyDescent="0.25">
      <c r="A31" s="167" t="s">
        <v>169</v>
      </c>
      <c r="B31" s="132"/>
      <c r="C31" s="183">
        <f>RES_hhdet_in_fech!C31/RES_summary!C$21</f>
        <v>39.869463244873678</v>
      </c>
      <c r="D31" s="183">
        <f>RES_hhdet_in_fech!D31/RES_summary!D$21</f>
        <v>40.520277691877205</v>
      </c>
      <c r="E31" s="183">
        <f>RES_hhdet_in_fech!E31/RES_summary!E$21</f>
        <v>40.184730458257398</v>
      </c>
      <c r="F31" s="183">
        <f>RES_hhdet_in_fech!F31/RES_summary!F$21</f>
        <v>39.015571369257685</v>
      </c>
      <c r="G31" s="183">
        <f>RES_hhdet_in_fech!G31/RES_summary!G$21</f>
        <v>37.767291113930888</v>
      </c>
      <c r="H31" s="183">
        <f>RES_hhdet_in_fech!H31/RES_summary!H$21</f>
        <v>35.534627835511472</v>
      </c>
      <c r="I31" s="183">
        <f>RES_hhdet_in_fech!I31/RES_summary!I$21</f>
        <v>0</v>
      </c>
      <c r="J31" s="183">
        <f>RES_hhdet_in_fech!J31/RES_summary!J$21</f>
        <v>35.525675663651633</v>
      </c>
      <c r="K31" s="183">
        <f>RES_hhdet_in_fech!K31/RES_summary!K$21</f>
        <v>34.550562818794006</v>
      </c>
      <c r="L31" s="183">
        <f>RES_hhdet_in_fech!L31/RES_summary!L$21</f>
        <v>33.625185652043719</v>
      </c>
      <c r="M31" s="183">
        <f>RES_hhdet_in_fech!M31/RES_summary!M$21</f>
        <v>30.918895474671903</v>
      </c>
      <c r="N31" s="183">
        <f>RES_hhdet_in_fech!N31/RES_summary!N$21</f>
        <v>28.66740939025803</v>
      </c>
      <c r="O31" s="183">
        <f>RES_hhdet_in_fech!O31/RES_summary!O$21</f>
        <v>27.526261668234731</v>
      </c>
      <c r="P31" s="183">
        <f>RES_hhdet_in_fech!P31/RES_summary!P$21</f>
        <v>27.42168517093376</v>
      </c>
      <c r="Q31" s="183">
        <f>RES_hhdet_in_fech!Q31/RES_summary!Q$21</f>
        <v>28.241098282115658</v>
      </c>
    </row>
    <row r="32" spans="1:17" ht="12" customHeight="1" x14ac:dyDescent="0.25">
      <c r="A32" s="167" t="s">
        <v>168</v>
      </c>
      <c r="B32" s="132"/>
      <c r="C32" s="183">
        <f>RES_hhdet_in_fech!C32/RES_summary!C$21</f>
        <v>16.8332820883561</v>
      </c>
      <c r="D32" s="183">
        <f>RES_hhdet_in_fech!D32/RES_summary!D$21</f>
        <v>17.666193492665229</v>
      </c>
      <c r="E32" s="183">
        <f>RES_hhdet_in_fech!E32/RES_summary!E$21</f>
        <v>17.615655243410757</v>
      </c>
      <c r="F32" s="183">
        <f>RES_hhdet_in_fech!F32/RES_summary!F$21</f>
        <v>17.094752538129939</v>
      </c>
      <c r="G32" s="183">
        <f>RES_hhdet_in_fech!G32/RES_summary!G$21</f>
        <v>21.10996550985891</v>
      </c>
      <c r="H32" s="183">
        <f>RES_hhdet_in_fech!H32/RES_summary!H$21</f>
        <v>16.45904640587969</v>
      </c>
      <c r="I32" s="183">
        <f>RES_hhdet_in_fech!I32/RES_summary!I$21</f>
        <v>15.561854893918493</v>
      </c>
      <c r="J32" s="183">
        <f>RES_hhdet_in_fech!J32/RES_summary!J$21</f>
        <v>15.293570912284865</v>
      </c>
      <c r="K32" s="183">
        <f>RES_hhdet_in_fech!K32/RES_summary!K$21</f>
        <v>15.155302315500458</v>
      </c>
      <c r="L32" s="183">
        <f>RES_hhdet_in_fech!L32/RES_summary!L$21</f>
        <v>14.895626974732782</v>
      </c>
      <c r="M32" s="183">
        <f>RES_hhdet_in_fech!M32/RES_summary!M$21</f>
        <v>14.626409319795785</v>
      </c>
      <c r="N32" s="183">
        <f>RES_hhdet_in_fech!N32/RES_summary!N$21</f>
        <v>14.243143794343965</v>
      </c>
      <c r="O32" s="183">
        <f>RES_hhdet_in_fech!O32/RES_summary!O$21</f>
        <v>13.881172139949534</v>
      </c>
      <c r="P32" s="183">
        <f>RES_hhdet_in_fech!P32/RES_summary!P$21</f>
        <v>14.61275104191901</v>
      </c>
      <c r="Q32" s="183">
        <f>RES_hhdet_in_fech!Q32/RES_summary!Q$21</f>
        <v>16.820260602467002</v>
      </c>
    </row>
    <row r="33" spans="1:17" ht="12" customHeight="1" x14ac:dyDescent="0.25">
      <c r="A33" s="166" t="s">
        <v>57</v>
      </c>
      <c r="B33" s="165"/>
      <c r="C33" s="182">
        <f>RES_hhdet_in_fech!C33/RES_summary!C$21</f>
        <v>0.43359619033816027</v>
      </c>
      <c r="D33" s="182">
        <f>RES_hhdet_in_fech!D33/RES_summary!D$21</f>
        <v>0.88737976787863548</v>
      </c>
      <c r="E33" s="182">
        <f>RES_hhdet_in_fech!E33/RES_summary!E$21</f>
        <v>0.87615628674253687</v>
      </c>
      <c r="F33" s="182">
        <f>RES_hhdet_in_fech!F33/RES_summary!F$21</f>
        <v>0.84175267940764975</v>
      </c>
      <c r="G33" s="182">
        <f>RES_hhdet_in_fech!G33/RES_summary!G$21</f>
        <v>5.3835609525032577</v>
      </c>
      <c r="H33" s="182">
        <f>RES_hhdet_in_fech!H33/RES_summary!H$21</f>
        <v>1.7283334595331259</v>
      </c>
      <c r="I33" s="182">
        <f>RES_hhdet_in_fech!I33/RES_summary!I$21</f>
        <v>0.7445023464071554</v>
      </c>
      <c r="J33" s="182">
        <f>RES_hhdet_in_fech!J33/RES_summary!J$21</f>
        <v>0.72011896336626124</v>
      </c>
      <c r="K33" s="182">
        <f>RES_hhdet_in_fech!K33/RES_summary!K$21</f>
        <v>0.70566366190642371</v>
      </c>
      <c r="L33" s="182">
        <f>RES_hhdet_in_fech!L33/RES_summary!L$21</f>
        <v>0.68686801525752428</v>
      </c>
      <c r="M33" s="182">
        <f>RES_hhdet_in_fech!M33/RES_summary!M$21</f>
        <v>0.63233868505971669</v>
      </c>
      <c r="N33" s="182">
        <f>RES_hhdet_in_fech!N33/RES_summary!N$21</f>
        <v>0.58469750849722113</v>
      </c>
      <c r="O33" s="182">
        <f>RES_hhdet_in_fech!O33/RES_summary!O$21</f>
        <v>0.55190803115449494</v>
      </c>
      <c r="P33" s="182">
        <f>RES_hhdet_in_fech!P33/RES_summary!P$21</f>
        <v>0.97511370429851829</v>
      </c>
      <c r="Q33" s="182">
        <f>RES_hhdet_in_fech!Q33/RES_summary!Q$21</f>
        <v>2.5503060600155618</v>
      </c>
    </row>
    <row r="34" spans="1:17" ht="12" customHeight="1" x14ac:dyDescent="0.25">
      <c r="A34" s="147" t="s">
        <v>59</v>
      </c>
      <c r="B34" s="164"/>
      <c r="C34" s="181">
        <f>RES_hhdet_in_fech!C34/RES_summary!C$21</f>
        <v>16.399685898017935</v>
      </c>
      <c r="D34" s="181">
        <f>RES_hhdet_in_fech!D34/RES_summary!D$21</f>
        <v>16.778813724786591</v>
      </c>
      <c r="E34" s="181">
        <f>RES_hhdet_in_fech!E34/RES_summary!E$21</f>
        <v>16.739498956668221</v>
      </c>
      <c r="F34" s="181">
        <f>RES_hhdet_in_fech!F34/RES_summary!F$21</f>
        <v>16.252999858722291</v>
      </c>
      <c r="G34" s="181">
        <f>RES_hhdet_in_fech!G34/RES_summary!G$21</f>
        <v>15.726404557355654</v>
      </c>
      <c r="H34" s="181">
        <f>RES_hhdet_in_fech!H34/RES_summary!H$21</f>
        <v>14.730712946346564</v>
      </c>
      <c r="I34" s="181">
        <f>RES_hhdet_in_fech!I34/RES_summary!I$21</f>
        <v>14.817352547511341</v>
      </c>
      <c r="J34" s="181">
        <f>RES_hhdet_in_fech!J34/RES_summary!J$21</f>
        <v>14.573451948918603</v>
      </c>
      <c r="K34" s="181">
        <f>RES_hhdet_in_fech!K34/RES_summary!K$21</f>
        <v>14.44963865359404</v>
      </c>
      <c r="L34" s="181">
        <f>RES_hhdet_in_fech!L34/RES_summary!L$21</f>
        <v>14.208758959475258</v>
      </c>
      <c r="M34" s="181">
        <f>RES_hhdet_in_fech!M34/RES_summary!M$21</f>
        <v>13.994070634736067</v>
      </c>
      <c r="N34" s="181">
        <f>RES_hhdet_in_fech!N34/RES_summary!N$21</f>
        <v>13.658446285846743</v>
      </c>
      <c r="O34" s="181">
        <f>RES_hhdet_in_fech!O34/RES_summary!O$21</f>
        <v>13.329264108795035</v>
      </c>
      <c r="P34" s="181">
        <f>RES_hhdet_in_fech!P34/RES_summary!P$21</f>
        <v>13.637637337620491</v>
      </c>
      <c r="Q34" s="181">
        <f>RES_hhdet_in_fech!Q34/RES_summary!Q$21</f>
        <v>14.269954542451439</v>
      </c>
    </row>
    <row r="35" spans="1:17" ht="12" customHeight="1" x14ac:dyDescent="0.25">
      <c r="A35" s="163" t="s">
        <v>142</v>
      </c>
      <c r="B35" s="162"/>
      <c r="C35" s="180">
        <f>RES_hhdet_in_fech!C35/RES_summary!C$21</f>
        <v>0</v>
      </c>
      <c r="D35" s="180">
        <f>RES_hhdet_in_fech!D35/RES_summary!D$21</f>
        <v>0</v>
      </c>
      <c r="E35" s="180">
        <f>RES_hhdet_in_fech!E35/RES_summary!E$21</f>
        <v>0</v>
      </c>
      <c r="F35" s="180">
        <f>RES_hhdet_in_fech!F35/RES_summary!F$21</f>
        <v>0</v>
      </c>
      <c r="G35" s="180">
        <f>RES_hhdet_in_fech!G35/RES_summary!G$21</f>
        <v>0</v>
      </c>
      <c r="H35" s="180">
        <f>RES_hhdet_in_fech!H35/RES_summary!H$21</f>
        <v>0</v>
      </c>
      <c r="I35" s="180">
        <f>RES_hhdet_in_fech!I35/RES_summary!I$21</f>
        <v>0</v>
      </c>
      <c r="J35" s="180">
        <f>RES_hhdet_in_fech!J35/RES_summary!J$21</f>
        <v>0</v>
      </c>
      <c r="K35" s="180">
        <f>RES_hhdet_in_fech!K35/RES_summary!K$21</f>
        <v>0</v>
      </c>
      <c r="L35" s="180">
        <f>RES_hhdet_in_fech!L35/RES_summary!L$21</f>
        <v>0</v>
      </c>
      <c r="M35" s="180">
        <f>RES_hhdet_in_fech!M35/RES_summary!M$21</f>
        <v>0</v>
      </c>
      <c r="N35" s="180">
        <f>RES_hhdet_in_fech!N35/RES_summary!N$21</f>
        <v>0</v>
      </c>
      <c r="O35" s="180">
        <f>RES_hhdet_in_fech!O35/RES_summary!O$21</f>
        <v>0</v>
      </c>
      <c r="P35" s="180">
        <f>RES_hhdet_in_fech!P35/RES_summary!P$21</f>
        <v>0</v>
      </c>
      <c r="Q35" s="180">
        <f>RES_hhdet_in_fech!Q35/RES_summary!Q$21</f>
        <v>0</v>
      </c>
    </row>
    <row r="36" spans="1:17" ht="12" customHeight="1" x14ac:dyDescent="0.25">
      <c r="A36" s="161" t="s">
        <v>141</v>
      </c>
      <c r="B36" s="160"/>
      <c r="C36" s="179">
        <f>RES_hhdet_in_fech!C36/RES_summary!C$21</f>
        <v>0</v>
      </c>
      <c r="D36" s="179">
        <f>RES_hhdet_in_fech!D36/RES_summary!D$21</f>
        <v>0</v>
      </c>
      <c r="E36" s="179">
        <f>RES_hhdet_in_fech!E36/RES_summary!E$21</f>
        <v>17.437984740686204</v>
      </c>
      <c r="F36" s="179">
        <f>RES_hhdet_in_fech!F36/RES_summary!F$21</f>
        <v>0</v>
      </c>
      <c r="G36" s="179">
        <f>RES_hhdet_in_fech!G36/RES_summary!G$21</f>
        <v>0</v>
      </c>
      <c r="H36" s="179">
        <f>RES_hhdet_in_fech!H36/RES_summary!H$21</f>
        <v>0</v>
      </c>
      <c r="I36" s="179">
        <f>RES_hhdet_in_fech!I36/RES_summary!I$21</f>
        <v>15.664789066735558</v>
      </c>
      <c r="J36" s="179">
        <f>RES_hhdet_in_fech!J36/RES_summary!J$21</f>
        <v>0</v>
      </c>
      <c r="K36" s="179">
        <f>RES_hhdet_in_fech!K36/RES_summary!K$21</f>
        <v>15.247113062546696</v>
      </c>
      <c r="L36" s="179">
        <f>RES_hhdet_in_fech!L36/RES_summary!L$21</f>
        <v>15.021183801077061</v>
      </c>
      <c r="M36" s="179">
        <f>RES_hhdet_in_fech!M36/RES_summary!M$21</f>
        <v>0</v>
      </c>
      <c r="N36" s="179">
        <f>RES_hhdet_in_fech!N36/RES_summary!N$21</f>
        <v>14.408676517343309</v>
      </c>
      <c r="O36" s="179">
        <f>RES_hhdet_in_fech!O36/RES_summary!O$21</f>
        <v>14.082779422382123</v>
      </c>
      <c r="P36" s="179">
        <f>RES_hhdet_in_fech!P36/RES_summary!P$21</f>
        <v>0</v>
      </c>
      <c r="Q36" s="179">
        <f>RES_hhdet_in_fech!Q36/RES_summary!Q$21</f>
        <v>0</v>
      </c>
    </row>
    <row r="37" spans="1:17" ht="12" customHeight="1" x14ac:dyDescent="0.25">
      <c r="A37" s="148" t="s">
        <v>60</v>
      </c>
      <c r="B37" s="156"/>
      <c r="C37" s="177">
        <f>RES_hhdet_in_fech!C37/RES_summary!C$21</f>
        <v>0</v>
      </c>
      <c r="D37" s="177">
        <f>RES_hhdet_in_fech!D37/RES_summary!D$21</f>
        <v>0</v>
      </c>
      <c r="E37" s="177">
        <f>RES_hhdet_in_fech!E37/RES_summary!E$21</f>
        <v>0.7119377422411064</v>
      </c>
      <c r="F37" s="177">
        <f>RES_hhdet_in_fech!F37/RES_summary!F$21</f>
        <v>0</v>
      </c>
      <c r="G37" s="177">
        <f>RES_hhdet_in_fech!G37/RES_summary!G$21</f>
        <v>0</v>
      </c>
      <c r="H37" s="177">
        <f>RES_hhdet_in_fech!H37/RES_summary!H$21</f>
        <v>0</v>
      </c>
      <c r="I37" s="177">
        <f>RES_hhdet_in_fech!I37/RES_summary!I$21</f>
        <v>0.71463853295195945</v>
      </c>
      <c r="J37" s="177">
        <f>RES_hhdet_in_fech!J37/RES_summary!J$21</f>
        <v>0</v>
      </c>
      <c r="K37" s="177">
        <f>RES_hhdet_in_fech!K37/RES_summary!K$21</f>
        <v>0.686087503379471</v>
      </c>
      <c r="L37" s="177">
        <f>RES_hhdet_in_fech!L37/RES_summary!L$21</f>
        <v>0.70665721701849327</v>
      </c>
      <c r="M37" s="177">
        <f>RES_hhdet_in_fech!M37/RES_summary!M$21</f>
        <v>0</v>
      </c>
      <c r="N37" s="177">
        <f>RES_hhdet_in_fech!N37/RES_summary!N$21</f>
        <v>0.63495071301689621</v>
      </c>
      <c r="O37" s="177">
        <f>RES_hhdet_in_fech!O37/RES_summary!O$21</f>
        <v>0.61028478770830474</v>
      </c>
      <c r="P37" s="177">
        <f>RES_hhdet_in_fech!P37/RES_summary!P$21</f>
        <v>0</v>
      </c>
      <c r="Q37" s="177">
        <f>RES_hhdet_in_fech!Q37/RES_summary!Q$21</f>
        <v>0</v>
      </c>
    </row>
    <row r="38" spans="1:17" ht="12" customHeight="1" x14ac:dyDescent="0.25">
      <c r="A38" s="148" t="s">
        <v>59</v>
      </c>
      <c r="B38" s="156"/>
      <c r="C38" s="177">
        <f>RES_hhdet_in_fech!C38/RES_summary!C$21</f>
        <v>0</v>
      </c>
      <c r="D38" s="177">
        <f>RES_hhdet_in_fech!D38/RES_summary!D$21</f>
        <v>0</v>
      </c>
      <c r="E38" s="177">
        <f>RES_hhdet_in_fech!E38/RES_summary!E$21</f>
        <v>16.726046998445099</v>
      </c>
      <c r="F38" s="177">
        <f>RES_hhdet_in_fech!F38/RES_summary!F$21</f>
        <v>0</v>
      </c>
      <c r="G38" s="177">
        <f>RES_hhdet_in_fech!G38/RES_summary!G$21</f>
        <v>0</v>
      </c>
      <c r="H38" s="177">
        <f>RES_hhdet_in_fech!H38/RES_summary!H$21</f>
        <v>0</v>
      </c>
      <c r="I38" s="177">
        <f>RES_hhdet_in_fech!I38/RES_summary!I$21</f>
        <v>14.950150533783599</v>
      </c>
      <c r="J38" s="177">
        <f>RES_hhdet_in_fech!J38/RES_summary!J$21</f>
        <v>0</v>
      </c>
      <c r="K38" s="177">
        <f>RES_hhdet_in_fech!K38/RES_summary!K$21</f>
        <v>14.561025559167225</v>
      </c>
      <c r="L38" s="177">
        <f>RES_hhdet_in_fech!L38/RES_summary!L$21</f>
        <v>14.314526584058566</v>
      </c>
      <c r="M38" s="177">
        <f>RES_hhdet_in_fech!M38/RES_summary!M$21</f>
        <v>0</v>
      </c>
      <c r="N38" s="177">
        <f>RES_hhdet_in_fech!N38/RES_summary!N$21</f>
        <v>13.773725804326409</v>
      </c>
      <c r="O38" s="177">
        <f>RES_hhdet_in_fech!O38/RES_summary!O$21</f>
        <v>13.472494634673817</v>
      </c>
      <c r="P38" s="177">
        <f>RES_hhdet_in_fech!P38/RES_summary!P$21</f>
        <v>0</v>
      </c>
      <c r="Q38" s="177">
        <f>RES_hhdet_in_fech!Q38/RES_summary!Q$21</f>
        <v>0</v>
      </c>
    </row>
    <row r="39" spans="1:17" ht="12" customHeight="1" x14ac:dyDescent="0.25">
      <c r="A39" s="158" t="s">
        <v>62</v>
      </c>
      <c r="B39" s="157"/>
      <c r="C39" s="178">
        <f>RES_hhdet_in_fech!C39/RES_summary!C$21</f>
        <v>14.236473026100947</v>
      </c>
      <c r="D39" s="178">
        <f>RES_hhdet_in_fech!D39/RES_summary!D$21</f>
        <v>13.995684118490594</v>
      </c>
      <c r="E39" s="178">
        <f>RES_hhdet_in_fech!E39/RES_summary!E$21</f>
        <v>15.239927430292248</v>
      </c>
      <c r="F39" s="178">
        <f>RES_hhdet_in_fech!F39/RES_summary!F$21</f>
        <v>15.705852801345909</v>
      </c>
      <c r="G39" s="178">
        <f>RES_hhdet_in_fech!G39/RES_summary!G$21</f>
        <v>15.194709005280938</v>
      </c>
      <c r="H39" s="178">
        <f>RES_hhdet_in_fech!H39/RES_summary!H$21</f>
        <v>11.39497164813198</v>
      </c>
      <c r="I39" s="178">
        <f>RES_hhdet_in_fech!I39/RES_summary!I$21</f>
        <v>14.612490135664785</v>
      </c>
      <c r="J39" s="178">
        <f>RES_hhdet_in_fech!J39/RES_summary!J$21</f>
        <v>13.845112828950565</v>
      </c>
      <c r="K39" s="178">
        <f>RES_hhdet_in_fech!K39/RES_summary!K$21</f>
        <v>14.120735374913755</v>
      </c>
      <c r="L39" s="178">
        <f>RES_hhdet_in_fech!L39/RES_summary!L$21</f>
        <v>13.874821582292212</v>
      </c>
      <c r="M39" s="178">
        <f>RES_hhdet_in_fech!M39/RES_summary!M$21</f>
        <v>13.656872527226879</v>
      </c>
      <c r="N39" s="178">
        <f>RES_hhdet_in_fech!N39/RES_summary!N$21</f>
        <v>13.133324095630135</v>
      </c>
      <c r="O39" s="178">
        <f>RES_hhdet_in_fech!O39/RES_summary!O$21</f>
        <v>11.740190092982672</v>
      </c>
      <c r="P39" s="178">
        <f>RES_hhdet_in_fech!P39/RES_summary!P$21</f>
        <v>7.5580951751206209</v>
      </c>
      <c r="Q39" s="178">
        <f>RES_hhdet_in_fech!Q39/RES_summary!Q$21</f>
        <v>7.9572128981897317</v>
      </c>
    </row>
    <row r="40" spans="1:17" ht="12" customHeight="1" x14ac:dyDescent="0.25">
      <c r="A40" s="23" t="s">
        <v>57</v>
      </c>
      <c r="B40" s="156"/>
      <c r="C40" s="177">
        <f>RES_hhdet_in_fech!C40/RES_summary!C$21</f>
        <v>14.236473026100947</v>
      </c>
      <c r="D40" s="177">
        <f>RES_hhdet_in_fech!D40/RES_summary!D$21</f>
        <v>13.995684118490594</v>
      </c>
      <c r="E40" s="177">
        <f>RES_hhdet_in_fech!E40/RES_summary!E$21</f>
        <v>15.239927430292248</v>
      </c>
      <c r="F40" s="177">
        <f>RES_hhdet_in_fech!F40/RES_summary!F$21</f>
        <v>15.705852801345909</v>
      </c>
      <c r="G40" s="177">
        <f>RES_hhdet_in_fech!G40/RES_summary!G$21</f>
        <v>15.194709005280938</v>
      </c>
      <c r="H40" s="177">
        <f>RES_hhdet_in_fech!H40/RES_summary!H$21</f>
        <v>13.72276310251344</v>
      </c>
      <c r="I40" s="177">
        <f>RES_hhdet_in_fech!I40/RES_summary!I$21</f>
        <v>14.612490135664785</v>
      </c>
      <c r="J40" s="177">
        <f>RES_hhdet_in_fech!J40/RES_summary!J$21</f>
        <v>13.845112828950565</v>
      </c>
      <c r="K40" s="177">
        <f>RES_hhdet_in_fech!K40/RES_summary!K$21</f>
        <v>14.120735374913755</v>
      </c>
      <c r="L40" s="177">
        <f>RES_hhdet_in_fech!L40/RES_summary!L$21</f>
        <v>13.874821582292212</v>
      </c>
      <c r="M40" s="177">
        <f>RES_hhdet_in_fech!M40/RES_summary!M$21</f>
        <v>13.656872527226879</v>
      </c>
      <c r="N40" s="177">
        <f>RES_hhdet_in_fech!N40/RES_summary!N$21</f>
        <v>13.133324095630135</v>
      </c>
      <c r="O40" s="177">
        <f>RES_hhdet_in_fech!O40/RES_summary!O$21</f>
        <v>11.740190092982672</v>
      </c>
      <c r="P40" s="177">
        <f>RES_hhdet_in_fech!P40/RES_summary!P$21</f>
        <v>0</v>
      </c>
      <c r="Q40" s="177">
        <f>RES_hhdet_in_fech!Q40/RES_summary!Q$21</f>
        <v>0</v>
      </c>
    </row>
    <row r="41" spans="1:17" ht="12" customHeight="1" x14ac:dyDescent="0.25">
      <c r="A41" s="29" t="s">
        <v>140</v>
      </c>
      <c r="B41" s="57"/>
      <c r="C41" s="176">
        <f>RES_hhdet_in_fech!C41/RES_summary!C$21</f>
        <v>0</v>
      </c>
      <c r="D41" s="176">
        <f>RES_hhdet_in_fech!D41/RES_summary!D$21</f>
        <v>0</v>
      </c>
      <c r="E41" s="176">
        <f>RES_hhdet_in_fech!E41/RES_summary!E$21</f>
        <v>0</v>
      </c>
      <c r="F41" s="176">
        <f>RES_hhdet_in_fech!F41/RES_summary!F$21</f>
        <v>0</v>
      </c>
      <c r="G41" s="176">
        <f>RES_hhdet_in_fech!G41/RES_summary!G$21</f>
        <v>0</v>
      </c>
      <c r="H41" s="176">
        <f>RES_hhdet_in_fech!H41/RES_summary!H$21</f>
        <v>8.7859412401880519</v>
      </c>
      <c r="I41" s="176">
        <f>RES_hhdet_in_fech!I41/RES_summary!I$21</f>
        <v>0</v>
      </c>
      <c r="J41" s="176">
        <f>RES_hhdet_in_fech!J41/RES_summary!J$21</f>
        <v>0</v>
      </c>
      <c r="K41" s="176">
        <f>RES_hhdet_in_fech!K41/RES_summary!K$21</f>
        <v>0</v>
      </c>
      <c r="L41" s="176">
        <f>RES_hhdet_in_fech!L41/RES_summary!L$21</f>
        <v>0</v>
      </c>
      <c r="M41" s="176">
        <f>RES_hhdet_in_fech!M41/RES_summary!M$21</f>
        <v>0</v>
      </c>
      <c r="N41" s="176">
        <f>RES_hhdet_in_fech!N41/RES_summary!N$21</f>
        <v>0</v>
      </c>
      <c r="O41" s="176">
        <f>RES_hhdet_in_fech!O41/RES_summary!O$21</f>
        <v>0</v>
      </c>
      <c r="P41" s="176">
        <f>RES_hhdet_in_fech!P41/RES_summary!P$21</f>
        <v>7.5580951751206209</v>
      </c>
      <c r="Q41" s="176">
        <f>RES_hhdet_in_fech!Q41/RES_summary!Q$21</f>
        <v>7.9572128981897317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84">
        <f>RES_hhdet_in_fech!C43/RES_summary!C$21</f>
        <v>107.12764840845075</v>
      </c>
      <c r="D43" s="184">
        <f>RES_hhdet_in_fech!D43/RES_summary!D$21</f>
        <v>108.6437425029676</v>
      </c>
      <c r="E43" s="184">
        <f>RES_hhdet_in_fech!E43/RES_summary!E$21</f>
        <v>110.22502955518652</v>
      </c>
      <c r="F43" s="184">
        <f>RES_hhdet_in_fech!F43/RES_summary!F$21</f>
        <v>96.191919092707082</v>
      </c>
      <c r="G43" s="184">
        <f>RES_hhdet_in_fech!G43/RES_summary!G$21</f>
        <v>89.638944288011103</v>
      </c>
      <c r="H43" s="184">
        <f>RES_hhdet_in_fech!H43/RES_summary!H$21</f>
        <v>93.057633998541448</v>
      </c>
      <c r="I43" s="184">
        <f>RES_hhdet_in_fech!I43/RES_summary!I$21</f>
        <v>89.731151402215971</v>
      </c>
      <c r="J43" s="184">
        <f>RES_hhdet_in_fech!J43/RES_summary!J$21</f>
        <v>87.747922138114205</v>
      </c>
      <c r="K43" s="184">
        <f>RES_hhdet_in_fech!K43/RES_summary!K$21</f>
        <v>88.199835205784353</v>
      </c>
      <c r="L43" s="184">
        <f>RES_hhdet_in_fech!L43/RES_summary!L$21</f>
        <v>79.566978039069113</v>
      </c>
      <c r="M43" s="184">
        <f>RES_hhdet_in_fech!M43/RES_summary!M$21</f>
        <v>80.53599140091525</v>
      </c>
      <c r="N43" s="184">
        <f>RES_hhdet_in_fech!N43/RES_summary!N$21</f>
        <v>76.12722613516631</v>
      </c>
      <c r="O43" s="184">
        <f>RES_hhdet_in_fech!O43/RES_summary!O$21</f>
        <v>66.458886964888123</v>
      </c>
      <c r="P43" s="184">
        <f>RES_hhdet_in_fech!P43/RES_summary!P$21</f>
        <v>63.176190660473011</v>
      </c>
      <c r="Q43" s="184">
        <f>RES_hhdet_in_fech!Q43/RES_summary!Q$21</f>
        <v>70.672691584177585</v>
      </c>
    </row>
    <row r="44" spans="1:17" ht="12.95" customHeight="1" x14ac:dyDescent="0.25">
      <c r="A44" s="158" t="s">
        <v>65</v>
      </c>
      <c r="B44" s="157"/>
      <c r="C44" s="178">
        <f>RES_hhdet_in_fech!C44/RES_summary!C$21</f>
        <v>61.079331225199226</v>
      </c>
      <c r="D44" s="178">
        <f>RES_hhdet_in_fech!D44/RES_summary!D$21</f>
        <v>62.115253763306704</v>
      </c>
      <c r="E44" s="178">
        <f>RES_hhdet_in_fech!E44/RES_summary!E$21</f>
        <v>63.665250236782789</v>
      </c>
      <c r="F44" s="178">
        <f>RES_hhdet_in_fech!F44/RES_summary!F$21</f>
        <v>54.740597223274094</v>
      </c>
      <c r="G44" s="178">
        <f>RES_hhdet_in_fech!G44/RES_summary!G$21</f>
        <v>45.284134273080753</v>
      </c>
      <c r="H44" s="178">
        <f>RES_hhdet_in_fech!H44/RES_summary!H$21</f>
        <v>51.780801955884662</v>
      </c>
      <c r="I44" s="178">
        <f>RES_hhdet_in_fech!I44/RES_summary!I$21</f>
        <v>51.600334341598156</v>
      </c>
      <c r="J44" s="178">
        <f>RES_hhdet_in_fech!J44/RES_summary!J$21</f>
        <v>44.575507058371358</v>
      </c>
      <c r="K44" s="178">
        <f>RES_hhdet_in_fech!K44/RES_summary!K$21</f>
        <v>47.215379857787532</v>
      </c>
      <c r="L44" s="178">
        <f>RES_hhdet_in_fech!L44/RES_summary!L$21</f>
        <v>39.908876564176957</v>
      </c>
      <c r="M44" s="178">
        <f>RES_hhdet_in_fech!M44/RES_summary!M$21</f>
        <v>43.024096969113486</v>
      </c>
      <c r="N44" s="178">
        <f>RES_hhdet_in_fech!N44/RES_summary!N$21</f>
        <v>40.279701034281942</v>
      </c>
      <c r="O44" s="178">
        <f>RES_hhdet_in_fech!O44/RES_summary!O$21</f>
        <v>32.756089574612652</v>
      </c>
      <c r="P44" s="178">
        <f>RES_hhdet_in_fech!P44/RES_summary!P$21</f>
        <v>29.520915061880398</v>
      </c>
      <c r="Q44" s="178">
        <f>RES_hhdet_in_fech!Q44/RES_summary!Q$21</f>
        <v>35.649558006688146</v>
      </c>
    </row>
    <row r="45" spans="1:17" ht="12" customHeight="1" x14ac:dyDescent="0.25">
      <c r="A45" s="23" t="s">
        <v>166</v>
      </c>
      <c r="B45" s="156"/>
      <c r="C45" s="177">
        <f>RES_hhdet_in_fech!C45/RES_summary!C$21</f>
        <v>60.71650033809847</v>
      </c>
      <c r="D45" s="177">
        <f>RES_hhdet_in_fech!D45/RES_summary!D$21</f>
        <v>61.60463158800794</v>
      </c>
      <c r="E45" s="177">
        <f>RES_hhdet_in_fech!E45/RES_summary!E$21</f>
        <v>62.521613018881204</v>
      </c>
      <c r="F45" s="177">
        <f>RES_hhdet_in_fech!F45/RES_summary!F$21</f>
        <v>53.809154334106786</v>
      </c>
      <c r="G45" s="177">
        <f>RES_hhdet_in_fech!G45/RES_summary!G$21</f>
        <v>44.953654749743954</v>
      </c>
      <c r="H45" s="177">
        <f>RES_hhdet_in_fech!H45/RES_summary!H$21</f>
        <v>51.322922639003487</v>
      </c>
      <c r="I45" s="177">
        <f>RES_hhdet_in_fech!I45/RES_summary!I$21</f>
        <v>49.404702372416054</v>
      </c>
      <c r="J45" s="177">
        <f>RES_hhdet_in_fech!J45/RES_summary!J$21</f>
        <v>43.356178702093466</v>
      </c>
      <c r="K45" s="177">
        <f>RES_hhdet_in_fech!K45/RES_summary!K$21</f>
        <v>46.868700214259711</v>
      </c>
      <c r="L45" s="177">
        <f>RES_hhdet_in_fech!L45/RES_summary!L$21</f>
        <v>39.143450281302343</v>
      </c>
      <c r="M45" s="177">
        <f>RES_hhdet_in_fech!M45/RES_summary!M$21</f>
        <v>42.526757745939889</v>
      </c>
      <c r="N45" s="177">
        <f>RES_hhdet_in_fech!N45/RES_summary!N$21</f>
        <v>39.950446144098386</v>
      </c>
      <c r="O45" s="177">
        <f>RES_hhdet_in_fech!O45/RES_summary!O$21</f>
        <v>32.481142486726107</v>
      </c>
      <c r="P45" s="177">
        <f>RES_hhdet_in_fech!P45/RES_summary!P$21</f>
        <v>29.113228849150214</v>
      </c>
      <c r="Q45" s="177">
        <f>RES_hhdet_in_fech!Q45/RES_summary!Q$21</f>
        <v>35.005344557815086</v>
      </c>
    </row>
    <row r="46" spans="1:17" ht="12" customHeight="1" x14ac:dyDescent="0.25">
      <c r="A46" s="23" t="s">
        <v>60</v>
      </c>
      <c r="B46" s="156"/>
      <c r="C46" s="177">
        <f>RES_hhdet_in_fech!C46/RES_summary!C$21</f>
        <v>0.36283088710075795</v>
      </c>
      <c r="D46" s="177">
        <f>RES_hhdet_in_fech!D46/RES_summary!D$21</f>
        <v>0.51062217529876308</v>
      </c>
      <c r="E46" s="177">
        <f>RES_hhdet_in_fech!E46/RES_summary!E$21</f>
        <v>1.1436372179015917</v>
      </c>
      <c r="F46" s="177">
        <f>RES_hhdet_in_fech!F46/RES_summary!F$21</f>
        <v>0.93144288916731088</v>
      </c>
      <c r="G46" s="177">
        <f>RES_hhdet_in_fech!G46/RES_summary!G$21</f>
        <v>0.33047952333680058</v>
      </c>
      <c r="H46" s="177">
        <f>RES_hhdet_in_fech!H46/RES_summary!H$21</f>
        <v>0.45787931688117217</v>
      </c>
      <c r="I46" s="177">
        <f>RES_hhdet_in_fech!I46/RES_summary!I$21</f>
        <v>2.1956319691821027</v>
      </c>
      <c r="J46" s="177">
        <f>RES_hhdet_in_fech!J46/RES_summary!J$21</f>
        <v>1.2193283562778943</v>
      </c>
      <c r="K46" s="177">
        <f>RES_hhdet_in_fech!K46/RES_summary!K$21</f>
        <v>0.34667964352782599</v>
      </c>
      <c r="L46" s="177">
        <f>RES_hhdet_in_fech!L46/RES_summary!L$21</f>
        <v>0.7654262828746079</v>
      </c>
      <c r="M46" s="177">
        <f>RES_hhdet_in_fech!M46/RES_summary!M$21</f>
        <v>0.49733922317359947</v>
      </c>
      <c r="N46" s="177">
        <f>RES_hhdet_in_fech!N46/RES_summary!N$21</f>
        <v>0.32925489018355808</v>
      </c>
      <c r="O46" s="177">
        <f>RES_hhdet_in_fech!O46/RES_summary!O$21</f>
        <v>0.27494708788654842</v>
      </c>
      <c r="P46" s="177">
        <f>RES_hhdet_in_fech!P46/RES_summary!P$21</f>
        <v>0.40768621273018324</v>
      </c>
      <c r="Q46" s="177">
        <f>RES_hhdet_in_fech!Q46/RES_summary!Q$21</f>
        <v>0.64421344887305665</v>
      </c>
    </row>
    <row r="47" spans="1:17" ht="12.95" customHeight="1" x14ac:dyDescent="0.25">
      <c r="A47" s="158" t="s">
        <v>112</v>
      </c>
      <c r="B47" s="157"/>
      <c r="C47" s="178">
        <f>RES_hhdet_in_fech!C47/RES_summary!C$21</f>
        <v>19.596466713165402</v>
      </c>
      <c r="D47" s="178">
        <f>RES_hhdet_in_fech!D47/RES_summary!D$21</f>
        <v>18.194962810123453</v>
      </c>
      <c r="E47" s="178">
        <f>RES_hhdet_in_fech!E47/RES_summary!E$21</f>
        <v>17.01972528341145</v>
      </c>
      <c r="F47" s="178">
        <f>RES_hhdet_in_fech!F47/RES_summary!F$21</f>
        <v>15.972921065720127</v>
      </c>
      <c r="G47" s="178">
        <f>RES_hhdet_in_fech!G47/RES_summary!G$21</f>
        <v>14.895236628010132</v>
      </c>
      <c r="H47" s="178">
        <f>RES_hhdet_in_fech!H47/RES_summary!H$21</f>
        <v>13.929281392075536</v>
      </c>
      <c r="I47" s="178">
        <f>RES_hhdet_in_fech!I47/RES_summary!I$21</f>
        <v>13.090176464470481</v>
      </c>
      <c r="J47" s="178">
        <f>RES_hhdet_in_fech!J47/RES_summary!J$21</f>
        <v>16.920811386486172</v>
      </c>
      <c r="K47" s="178">
        <f>RES_hhdet_in_fech!K47/RES_summary!K$21</f>
        <v>15.77707939569367</v>
      </c>
      <c r="L47" s="178">
        <f>RES_hhdet_in_fech!L47/RES_summary!L$21</f>
        <v>14.518150079825601</v>
      </c>
      <c r="M47" s="178">
        <f>RES_hhdet_in_fech!M47/RES_summary!M$21</f>
        <v>13.129277469678261</v>
      </c>
      <c r="N47" s="178">
        <f>RES_hhdet_in_fech!N47/RES_summary!N$21</f>
        <v>12.289123896820481</v>
      </c>
      <c r="O47" s="178">
        <f>RES_hhdet_in_fech!O47/RES_summary!O$21</f>
        <v>11.500835721449437</v>
      </c>
      <c r="P47" s="178">
        <f>RES_hhdet_in_fech!P47/RES_summary!P$21</f>
        <v>10.995060339967058</v>
      </c>
      <c r="Q47" s="178">
        <f>RES_hhdet_in_fech!Q47/RES_summary!Q$21</f>
        <v>10.01069046763792</v>
      </c>
    </row>
    <row r="48" spans="1:17" ht="12" customHeight="1" x14ac:dyDescent="0.25">
      <c r="A48" s="23" t="s">
        <v>60</v>
      </c>
      <c r="B48" s="156"/>
      <c r="C48" s="177">
        <f>RES_hhdet_in_fech!C48/RES_summary!C$21</f>
        <v>19.596466713165402</v>
      </c>
      <c r="D48" s="177">
        <f>RES_hhdet_in_fech!D48/RES_summary!D$21</f>
        <v>18.194962810123453</v>
      </c>
      <c r="E48" s="177">
        <f>RES_hhdet_in_fech!E48/RES_summary!E$21</f>
        <v>17.01972528341145</v>
      </c>
      <c r="F48" s="177">
        <f>RES_hhdet_in_fech!F48/RES_summary!F$21</f>
        <v>15.972921065720127</v>
      </c>
      <c r="G48" s="177">
        <f>RES_hhdet_in_fech!G48/RES_summary!G$21</f>
        <v>14.895236628010132</v>
      </c>
      <c r="H48" s="177">
        <f>RES_hhdet_in_fech!H48/RES_summary!H$21</f>
        <v>13.929281392075536</v>
      </c>
      <c r="I48" s="177">
        <f>RES_hhdet_in_fech!I48/RES_summary!I$21</f>
        <v>13.090176464470481</v>
      </c>
      <c r="J48" s="177">
        <f>RES_hhdet_in_fech!J48/RES_summary!J$21</f>
        <v>16.920811386486172</v>
      </c>
      <c r="K48" s="177">
        <f>RES_hhdet_in_fech!K48/RES_summary!K$21</f>
        <v>15.77707939569367</v>
      </c>
      <c r="L48" s="177">
        <f>RES_hhdet_in_fech!L48/RES_summary!L$21</f>
        <v>14.518150079825601</v>
      </c>
      <c r="M48" s="177">
        <f>RES_hhdet_in_fech!M48/RES_summary!M$21</f>
        <v>13.129277469678261</v>
      </c>
      <c r="N48" s="177">
        <f>RES_hhdet_in_fech!N48/RES_summary!N$21</f>
        <v>12.289123896820481</v>
      </c>
      <c r="O48" s="177">
        <f>RES_hhdet_in_fech!O48/RES_summary!O$21</f>
        <v>11.500835721449437</v>
      </c>
      <c r="P48" s="177">
        <f>RES_hhdet_in_fech!P48/RES_summary!P$21</f>
        <v>10.995060339967058</v>
      </c>
      <c r="Q48" s="177">
        <f>RES_hhdet_in_fech!Q48/RES_summary!Q$21</f>
        <v>10.01069046763792</v>
      </c>
    </row>
    <row r="49" spans="1:17" ht="12" customHeight="1" x14ac:dyDescent="0.25">
      <c r="A49" s="158" t="s">
        <v>63</v>
      </c>
      <c r="B49" s="157"/>
      <c r="C49" s="178">
        <f>RES_hhdet_in_fech!C49/RES_summary!C$21</f>
        <v>19.070634351399438</v>
      </c>
      <c r="D49" s="178">
        <f>RES_hhdet_in_fech!D49/RES_summary!D$21</f>
        <v>20.993854155129448</v>
      </c>
      <c r="E49" s="178">
        <f>RES_hhdet_in_fech!E49/RES_summary!E$21</f>
        <v>20.970846499322118</v>
      </c>
      <c r="F49" s="178">
        <f>RES_hhdet_in_fech!F49/RES_summary!F$21</f>
        <v>16.929070241363075</v>
      </c>
      <c r="G49" s="178">
        <f>RES_hhdet_in_fech!G49/RES_summary!G$21</f>
        <v>21.32609487661713</v>
      </c>
      <c r="H49" s="178">
        <f>RES_hhdet_in_fech!H49/RES_summary!H$21</f>
        <v>18.488555795446473</v>
      </c>
      <c r="I49" s="178">
        <f>RES_hhdet_in_fech!I49/RES_summary!I$21</f>
        <v>15.675110236360242</v>
      </c>
      <c r="J49" s="178">
        <f>RES_hhdet_in_fech!J49/RES_summary!J$21</f>
        <v>17.179357245103404</v>
      </c>
      <c r="K49" s="178">
        <f>RES_hhdet_in_fech!K49/RES_summary!K$21</f>
        <v>16.025554385795214</v>
      </c>
      <c r="L49" s="178">
        <f>RES_hhdet_in_fech!L49/RES_summary!L$21</f>
        <v>15.606647451237407</v>
      </c>
      <c r="M49" s="178">
        <f>RES_hhdet_in_fech!M49/RES_summary!M$21</f>
        <v>14.935635794775756</v>
      </c>
      <c r="N49" s="178">
        <f>RES_hhdet_in_fech!N49/RES_summary!N$21</f>
        <v>14.646380123441871</v>
      </c>
      <c r="O49" s="178">
        <f>RES_hhdet_in_fech!O49/RES_summary!O$21</f>
        <v>14.175409668889273</v>
      </c>
      <c r="P49" s="178">
        <f>RES_hhdet_in_fech!P49/RES_summary!P$21</f>
        <v>15.050303614167444</v>
      </c>
      <c r="Q49" s="178">
        <f>RES_hhdet_in_fech!Q49/RES_summary!Q$21</f>
        <v>17.029350206528772</v>
      </c>
    </row>
    <row r="50" spans="1:17" ht="12" customHeight="1" x14ac:dyDescent="0.25">
      <c r="A50" s="167" t="s">
        <v>165</v>
      </c>
      <c r="B50" s="132"/>
      <c r="C50" s="183">
        <f>RES_hhdet_in_fech!C50/RES_summary!C$21</f>
        <v>0</v>
      </c>
      <c r="D50" s="183">
        <f>RES_hhdet_in_fech!D50/RES_summary!D$21</f>
        <v>0</v>
      </c>
      <c r="E50" s="183">
        <f>RES_hhdet_in_fech!E50/RES_summary!E$21</f>
        <v>0</v>
      </c>
      <c r="F50" s="183">
        <f>RES_hhdet_in_fech!F50/RES_summary!F$21</f>
        <v>0</v>
      </c>
      <c r="G50" s="183">
        <f>RES_hhdet_in_fech!G50/RES_summary!G$21</f>
        <v>0</v>
      </c>
      <c r="H50" s="183">
        <f>RES_hhdet_in_fech!H50/RES_summary!H$21</f>
        <v>0</v>
      </c>
      <c r="I50" s="183">
        <f>RES_hhdet_in_fech!I50/RES_summary!I$21</f>
        <v>0</v>
      </c>
      <c r="J50" s="183">
        <f>RES_hhdet_in_fech!J50/RES_summary!J$21</f>
        <v>0</v>
      </c>
      <c r="K50" s="183">
        <f>RES_hhdet_in_fech!K50/RES_summary!K$21</f>
        <v>0</v>
      </c>
      <c r="L50" s="183">
        <f>RES_hhdet_in_fech!L50/RES_summary!L$21</f>
        <v>0</v>
      </c>
      <c r="M50" s="183">
        <f>RES_hhdet_in_fech!M50/RES_summary!M$21</f>
        <v>0</v>
      </c>
      <c r="N50" s="183">
        <f>RES_hhdet_in_fech!N50/RES_summary!N$21</f>
        <v>0</v>
      </c>
      <c r="O50" s="183">
        <f>RES_hhdet_in_fech!O50/RES_summary!O$21</f>
        <v>0</v>
      </c>
      <c r="P50" s="183">
        <f>RES_hhdet_in_fech!P50/RES_summary!P$21</f>
        <v>0</v>
      </c>
      <c r="Q50" s="183">
        <f>RES_hhdet_in_fech!Q50/RES_summary!Q$21</f>
        <v>0</v>
      </c>
    </row>
    <row r="51" spans="1:17" ht="12" customHeight="1" x14ac:dyDescent="0.25">
      <c r="A51" s="167" t="s">
        <v>164</v>
      </c>
      <c r="B51" s="132"/>
      <c r="C51" s="183">
        <f>RES_hhdet_in_fech!C51/RES_summary!C$21</f>
        <v>0</v>
      </c>
      <c r="D51" s="183">
        <f>RES_hhdet_in_fech!D51/RES_summary!D$21</f>
        <v>0</v>
      </c>
      <c r="E51" s="183">
        <f>RES_hhdet_in_fech!E51/RES_summary!E$21</f>
        <v>0</v>
      </c>
      <c r="F51" s="183">
        <f>RES_hhdet_in_fech!F51/RES_summary!F$21</f>
        <v>0</v>
      </c>
      <c r="G51" s="183">
        <f>RES_hhdet_in_fech!G51/RES_summary!G$21</f>
        <v>0</v>
      </c>
      <c r="H51" s="183">
        <f>RES_hhdet_in_fech!H51/RES_summary!H$21</f>
        <v>0</v>
      </c>
      <c r="I51" s="183">
        <f>RES_hhdet_in_fech!I51/RES_summary!I$21</f>
        <v>0</v>
      </c>
      <c r="J51" s="183">
        <f>RES_hhdet_in_fech!J51/RES_summary!J$21</f>
        <v>0</v>
      </c>
      <c r="K51" s="183">
        <f>RES_hhdet_in_fech!K51/RES_summary!K$21</f>
        <v>0</v>
      </c>
      <c r="L51" s="183">
        <f>RES_hhdet_in_fech!L51/RES_summary!L$21</f>
        <v>0</v>
      </c>
      <c r="M51" s="183">
        <f>RES_hhdet_in_fech!M51/RES_summary!M$21</f>
        <v>0</v>
      </c>
      <c r="N51" s="183">
        <f>RES_hhdet_in_fech!N51/RES_summary!N$21</f>
        <v>0</v>
      </c>
      <c r="O51" s="183">
        <f>RES_hhdet_in_fech!O51/RES_summary!O$21</f>
        <v>0</v>
      </c>
      <c r="P51" s="183">
        <f>RES_hhdet_in_fech!P51/RES_summary!P$21</f>
        <v>0</v>
      </c>
      <c r="Q51" s="183">
        <f>RES_hhdet_in_fech!Q51/RES_summary!Q$21</f>
        <v>0</v>
      </c>
    </row>
    <row r="52" spans="1:17" ht="12" customHeight="1" x14ac:dyDescent="0.25">
      <c r="A52" s="166" t="s">
        <v>163</v>
      </c>
      <c r="B52" s="165"/>
      <c r="C52" s="182">
        <f>RES_hhdet_in_fech!C52/RES_summary!C$21</f>
        <v>0</v>
      </c>
      <c r="D52" s="182">
        <f>RES_hhdet_in_fech!D52/RES_summary!D$21</f>
        <v>0</v>
      </c>
      <c r="E52" s="182">
        <f>RES_hhdet_in_fech!E52/RES_summary!E$21</f>
        <v>0</v>
      </c>
      <c r="F52" s="182">
        <f>RES_hhdet_in_fech!F52/RES_summary!F$21</f>
        <v>0</v>
      </c>
      <c r="G52" s="182">
        <f>RES_hhdet_in_fech!G52/RES_summary!G$21</f>
        <v>0</v>
      </c>
      <c r="H52" s="182">
        <f>RES_hhdet_in_fech!H52/RES_summary!H$21</f>
        <v>0</v>
      </c>
      <c r="I52" s="182">
        <f>RES_hhdet_in_fech!I52/RES_summary!I$21</f>
        <v>0</v>
      </c>
      <c r="J52" s="182">
        <f>RES_hhdet_in_fech!J52/RES_summary!J$21</f>
        <v>0</v>
      </c>
      <c r="K52" s="182">
        <f>RES_hhdet_in_fech!K52/RES_summary!K$21</f>
        <v>0</v>
      </c>
      <c r="L52" s="182">
        <f>RES_hhdet_in_fech!L52/RES_summary!L$21</f>
        <v>0</v>
      </c>
      <c r="M52" s="182">
        <f>RES_hhdet_in_fech!M52/RES_summary!M$21</f>
        <v>0</v>
      </c>
      <c r="N52" s="182">
        <f>RES_hhdet_in_fech!N52/RES_summary!N$21</f>
        <v>0</v>
      </c>
      <c r="O52" s="182">
        <f>RES_hhdet_in_fech!O52/RES_summary!O$21</f>
        <v>0</v>
      </c>
      <c r="P52" s="182">
        <f>RES_hhdet_in_fech!P52/RES_summary!P$21</f>
        <v>0</v>
      </c>
      <c r="Q52" s="182">
        <f>RES_hhdet_in_fech!Q52/RES_summary!Q$21</f>
        <v>0</v>
      </c>
    </row>
    <row r="53" spans="1:17" ht="12" customHeight="1" x14ac:dyDescent="0.25">
      <c r="A53" s="147" t="s">
        <v>59</v>
      </c>
      <c r="B53" s="164"/>
      <c r="C53" s="181">
        <f>RES_hhdet_in_fech!C53/RES_summary!C$21</f>
        <v>0</v>
      </c>
      <c r="D53" s="181">
        <f>RES_hhdet_in_fech!D53/RES_summary!D$21</f>
        <v>0</v>
      </c>
      <c r="E53" s="181">
        <f>RES_hhdet_in_fech!E53/RES_summary!E$21</f>
        <v>0</v>
      </c>
      <c r="F53" s="181">
        <f>RES_hhdet_in_fech!F53/RES_summary!F$21</f>
        <v>0</v>
      </c>
      <c r="G53" s="181">
        <f>RES_hhdet_in_fech!G53/RES_summary!G$21</f>
        <v>0</v>
      </c>
      <c r="H53" s="181">
        <f>RES_hhdet_in_fech!H53/RES_summary!H$21</f>
        <v>0</v>
      </c>
      <c r="I53" s="181">
        <f>RES_hhdet_in_fech!I53/RES_summary!I$21</f>
        <v>0</v>
      </c>
      <c r="J53" s="181">
        <f>RES_hhdet_in_fech!J53/RES_summary!J$21</f>
        <v>0</v>
      </c>
      <c r="K53" s="181">
        <f>RES_hhdet_in_fech!K53/RES_summary!K$21</f>
        <v>0</v>
      </c>
      <c r="L53" s="181">
        <f>RES_hhdet_in_fech!L53/RES_summary!L$21</f>
        <v>0</v>
      </c>
      <c r="M53" s="181">
        <f>RES_hhdet_in_fech!M53/RES_summary!M$21</f>
        <v>0</v>
      </c>
      <c r="N53" s="181">
        <f>RES_hhdet_in_fech!N53/RES_summary!N$21</f>
        <v>0</v>
      </c>
      <c r="O53" s="181">
        <f>RES_hhdet_in_fech!O53/RES_summary!O$21</f>
        <v>0</v>
      </c>
      <c r="P53" s="181">
        <f>RES_hhdet_in_fech!P53/RES_summary!P$21</f>
        <v>0</v>
      </c>
      <c r="Q53" s="181">
        <f>RES_hhdet_in_fech!Q53/RES_summary!Q$21</f>
        <v>0</v>
      </c>
    </row>
    <row r="54" spans="1:17" ht="12" customHeight="1" x14ac:dyDescent="0.25">
      <c r="A54" s="163" t="s">
        <v>142</v>
      </c>
      <c r="B54" s="162"/>
      <c r="C54" s="180">
        <f>RES_hhdet_in_fech!C54/RES_summary!C$21</f>
        <v>31.671746635857598</v>
      </c>
      <c r="D54" s="180">
        <f>RES_hhdet_in_fech!D54/RES_summary!D$21</f>
        <v>32.368464396211536</v>
      </c>
      <c r="E54" s="180">
        <f>RES_hhdet_in_fech!E54/RES_summary!E$21</f>
        <v>32.706064337898589</v>
      </c>
      <c r="F54" s="180">
        <f>RES_hhdet_in_fech!F54/RES_summary!F$21</f>
        <v>0</v>
      </c>
      <c r="G54" s="180">
        <f>RES_hhdet_in_fech!G54/RES_summary!G$21</f>
        <v>29.956639709704543</v>
      </c>
      <c r="H54" s="180">
        <f>RES_hhdet_in_fech!H54/RES_summary!H$21</f>
        <v>28.755190716823193</v>
      </c>
      <c r="I54" s="180">
        <f>RES_hhdet_in_fech!I54/RES_summary!I$21</f>
        <v>0</v>
      </c>
      <c r="J54" s="180">
        <f>RES_hhdet_in_fech!J54/RES_summary!J$21</f>
        <v>34.533804110091296</v>
      </c>
      <c r="K54" s="180">
        <f>RES_hhdet_in_fech!K54/RES_summary!K$21</f>
        <v>33.583213167477524</v>
      </c>
      <c r="L54" s="180">
        <f>RES_hhdet_in_fech!L54/RES_summary!L$21</f>
        <v>34.393883407343331</v>
      </c>
      <c r="M54" s="180">
        <f>RES_hhdet_in_fech!M54/RES_summary!M$21</f>
        <v>33.611372831037102</v>
      </c>
      <c r="N54" s="180">
        <f>RES_hhdet_in_fech!N54/RES_summary!N$21</f>
        <v>30.998339708194173</v>
      </c>
      <c r="O54" s="180">
        <f>RES_hhdet_in_fech!O54/RES_summary!O$21</f>
        <v>29.727981778296954</v>
      </c>
      <c r="P54" s="180">
        <f>RES_hhdet_in_fech!P54/RES_summary!P$21</f>
        <v>29.049677686391021</v>
      </c>
      <c r="Q54" s="180">
        <f>RES_hhdet_in_fech!Q54/RES_summary!Q$21</f>
        <v>29.831832904616959</v>
      </c>
    </row>
    <row r="55" spans="1:17" ht="12" customHeight="1" x14ac:dyDescent="0.25">
      <c r="A55" s="161" t="s">
        <v>141</v>
      </c>
      <c r="B55" s="160"/>
      <c r="C55" s="179">
        <f>RES_hhdet_in_fech!C55/RES_summary!C$21</f>
        <v>16.816115818497483</v>
      </c>
      <c r="D55" s="179">
        <f>RES_hhdet_in_fech!D55/RES_summary!D$21</f>
        <v>17.472903217297244</v>
      </c>
      <c r="E55" s="179">
        <f>RES_hhdet_in_fech!E55/RES_summary!E$21</f>
        <v>17.439287661640414</v>
      </c>
      <c r="F55" s="179">
        <f>RES_hhdet_in_fech!F55/RES_summary!F$21</f>
        <v>16.929070241363075</v>
      </c>
      <c r="G55" s="179">
        <f>RES_hhdet_in_fech!G55/RES_summary!G$21</f>
        <v>19.349375851253711</v>
      </c>
      <c r="H55" s="179">
        <f>RES_hhdet_in_fech!H55/RES_summary!H$21</f>
        <v>16.113436110685715</v>
      </c>
      <c r="I55" s="179">
        <f>RES_hhdet_in_fech!I55/RES_summary!I$21</f>
        <v>15.675110236360242</v>
      </c>
      <c r="J55" s="179">
        <f>RES_hhdet_in_fech!J55/RES_summary!J$21</f>
        <v>15.42365223498706</v>
      </c>
      <c r="K55" s="179">
        <f>RES_hhdet_in_fech!K55/RES_summary!K$21</f>
        <v>15.245202370843945</v>
      </c>
      <c r="L55" s="179">
        <f>RES_hhdet_in_fech!L55/RES_summary!L$21</f>
        <v>15.011273628263766</v>
      </c>
      <c r="M55" s="179">
        <f>RES_hhdet_in_fech!M55/RES_summary!M$21</f>
        <v>14.789926294300964</v>
      </c>
      <c r="N55" s="179">
        <f>RES_hhdet_in_fech!N55/RES_summary!N$21</f>
        <v>14.398327040788585</v>
      </c>
      <c r="O55" s="179">
        <f>RES_hhdet_in_fech!O55/RES_summary!O$21</f>
        <v>14.09868657312596</v>
      </c>
      <c r="P55" s="179">
        <f>RES_hhdet_in_fech!P55/RES_summary!P$21</f>
        <v>14.797836170317773</v>
      </c>
      <c r="Q55" s="179">
        <f>RES_hhdet_in_fech!Q55/RES_summary!Q$21</f>
        <v>16.942246821406513</v>
      </c>
    </row>
    <row r="56" spans="1:17" ht="12" customHeight="1" x14ac:dyDescent="0.25">
      <c r="A56" s="148" t="s">
        <v>60</v>
      </c>
      <c r="B56" s="156"/>
      <c r="C56" s="177">
        <f>RES_hhdet_in_fech!C56/RES_summary!C$21</f>
        <v>0.345622480299769</v>
      </c>
      <c r="D56" s="177">
        <f>RES_hhdet_in_fech!D56/RES_summary!D$21</f>
        <v>0.70584178339419545</v>
      </c>
      <c r="E56" s="177">
        <f>RES_hhdet_in_fech!E56/RES_summary!E$21</f>
        <v>0.71199093638115485</v>
      </c>
      <c r="F56" s="177">
        <f>RES_hhdet_in_fech!F56/RES_summary!F$21</f>
        <v>0.68517277932964116</v>
      </c>
      <c r="G56" s="177">
        <f>RES_hhdet_in_fech!G56/RES_summary!G$21</f>
        <v>4.1398808736886483</v>
      </c>
      <c r="H56" s="177">
        <f>RES_hhdet_in_fech!H56/RES_summary!H$21</f>
        <v>1.4000294734630512</v>
      </c>
      <c r="I56" s="177">
        <f>RES_hhdet_in_fech!I56/RES_summary!I$21</f>
        <v>0.71510939186282541</v>
      </c>
      <c r="J56" s="177">
        <f>RES_hhdet_in_fech!J56/RES_summary!J$21</f>
        <v>0.70889698850677163</v>
      </c>
      <c r="K56" s="177">
        <f>RES_hhdet_in_fech!K56/RES_summary!K$21</f>
        <v>0.68600152633616518</v>
      </c>
      <c r="L56" s="177">
        <f>RES_hhdet_in_fech!L56/RES_summary!L$21</f>
        <v>0.70619100242228328</v>
      </c>
      <c r="M56" s="177">
        <f>RES_hhdet_in_fech!M56/RES_summary!M$21</f>
        <v>0.68583228726072232</v>
      </c>
      <c r="N56" s="177">
        <f>RES_hhdet_in_fech!N56/RES_summary!N$21</f>
        <v>0.63449464007294032</v>
      </c>
      <c r="O56" s="177">
        <f>RES_hhdet_in_fech!O56/RES_summary!O$21</f>
        <v>0.61097413260419542</v>
      </c>
      <c r="P56" s="177">
        <f>RES_hhdet_in_fech!P56/RES_summary!P$21</f>
        <v>1.0412613734123637</v>
      </c>
      <c r="Q56" s="177">
        <f>RES_hhdet_in_fech!Q56/RES_summary!Q$21</f>
        <v>2.7026627161040566</v>
      </c>
    </row>
    <row r="57" spans="1:17" ht="12" customHeight="1" x14ac:dyDescent="0.25">
      <c r="A57" s="148" t="s">
        <v>59</v>
      </c>
      <c r="B57" s="156"/>
      <c r="C57" s="177">
        <f>RES_hhdet_in_fech!C57/RES_summary!C$21</f>
        <v>16.470493338197713</v>
      </c>
      <c r="D57" s="177">
        <f>RES_hhdet_in_fech!D57/RES_summary!D$21</f>
        <v>16.767061433903049</v>
      </c>
      <c r="E57" s="177">
        <f>RES_hhdet_in_fech!E57/RES_summary!E$21</f>
        <v>16.727296725259261</v>
      </c>
      <c r="F57" s="177">
        <f>RES_hhdet_in_fech!F57/RES_summary!F$21</f>
        <v>16.243897462033438</v>
      </c>
      <c r="G57" s="177">
        <f>RES_hhdet_in_fech!G57/RES_summary!G$21</f>
        <v>15.209494977565063</v>
      </c>
      <c r="H57" s="177">
        <f>RES_hhdet_in_fech!H57/RES_summary!H$21</f>
        <v>14.713406637222667</v>
      </c>
      <c r="I57" s="177">
        <f>RES_hhdet_in_fech!I57/RES_summary!I$21</f>
        <v>14.96000084449742</v>
      </c>
      <c r="J57" s="177">
        <f>RES_hhdet_in_fech!J57/RES_summary!J$21</f>
        <v>14.714755246480289</v>
      </c>
      <c r="K57" s="177">
        <f>RES_hhdet_in_fech!K57/RES_summary!K$21</f>
        <v>14.55920084450778</v>
      </c>
      <c r="L57" s="177">
        <f>RES_hhdet_in_fech!L57/RES_summary!L$21</f>
        <v>14.305082625841479</v>
      </c>
      <c r="M57" s="177">
        <f>RES_hhdet_in_fech!M57/RES_summary!M$21</f>
        <v>14.10409400704024</v>
      </c>
      <c r="N57" s="177">
        <f>RES_hhdet_in_fech!N57/RES_summary!N$21</f>
        <v>13.763832400715645</v>
      </c>
      <c r="O57" s="177">
        <f>RES_hhdet_in_fech!O57/RES_summary!O$21</f>
        <v>13.487712440521769</v>
      </c>
      <c r="P57" s="177">
        <f>RES_hhdet_in_fech!P57/RES_summary!P$21</f>
        <v>13.75657479690541</v>
      </c>
      <c r="Q57" s="177">
        <f>RES_hhdet_in_fech!Q57/RES_summary!Q$21</f>
        <v>14.239584105302457</v>
      </c>
    </row>
    <row r="58" spans="1:17" ht="12" customHeight="1" x14ac:dyDescent="0.25">
      <c r="A58" s="158" t="s">
        <v>62</v>
      </c>
      <c r="B58" s="157"/>
      <c r="C58" s="178">
        <f>RES_hhdet_in_fech!C58/RES_summary!C$21</f>
        <v>7.3812161186866732</v>
      </c>
      <c r="D58" s="178">
        <f>RES_hhdet_in_fech!D58/RES_summary!D$21</f>
        <v>7.3396717744079822</v>
      </c>
      <c r="E58" s="178">
        <f>RES_hhdet_in_fech!E58/RES_summary!E$21</f>
        <v>8.5692075356701753</v>
      </c>
      <c r="F58" s="178">
        <f>RES_hhdet_in_fech!F58/RES_summary!F$21</f>
        <v>8.549330562349768</v>
      </c>
      <c r="G58" s="178">
        <f>RES_hhdet_in_fech!G58/RES_summary!G$21</f>
        <v>8.133478510303096</v>
      </c>
      <c r="H58" s="178">
        <f>RES_hhdet_in_fech!H58/RES_summary!H$21</f>
        <v>8.858994855134787</v>
      </c>
      <c r="I58" s="178">
        <f>RES_hhdet_in_fech!I58/RES_summary!I$21</f>
        <v>9.3655303597870923</v>
      </c>
      <c r="J58" s="178">
        <f>RES_hhdet_in_fech!J58/RES_summary!J$21</f>
        <v>9.0722464481532707</v>
      </c>
      <c r="K58" s="178">
        <f>RES_hhdet_in_fech!K58/RES_summary!K$21</f>
        <v>9.1818215665079386</v>
      </c>
      <c r="L58" s="178">
        <f>RES_hhdet_in_fech!L58/RES_summary!L$21</f>
        <v>9.5333039438291411</v>
      </c>
      <c r="M58" s="178">
        <f>RES_hhdet_in_fech!M58/RES_summary!M$21</f>
        <v>9.4469811673477526</v>
      </c>
      <c r="N58" s="178">
        <f>RES_hhdet_in_fech!N58/RES_summary!N$21</f>
        <v>8.9120210806220221</v>
      </c>
      <c r="O58" s="178">
        <f>RES_hhdet_in_fech!O58/RES_summary!O$21</f>
        <v>8.0265519999367534</v>
      </c>
      <c r="P58" s="178">
        <f>RES_hhdet_in_fech!P58/RES_summary!P$21</f>
        <v>7.6099116444581201</v>
      </c>
      <c r="Q58" s="178">
        <f>RES_hhdet_in_fech!Q58/RES_summary!Q$21</f>
        <v>7.9830929033227509</v>
      </c>
    </row>
    <row r="59" spans="1:17" ht="12" customHeight="1" x14ac:dyDescent="0.25">
      <c r="A59" s="23" t="s">
        <v>57</v>
      </c>
      <c r="B59" s="156"/>
      <c r="C59" s="177">
        <f>RES_hhdet_in_fech!C59/RES_summary!C$21</f>
        <v>0</v>
      </c>
      <c r="D59" s="177">
        <f>RES_hhdet_in_fech!D59/RES_summary!D$21</f>
        <v>0</v>
      </c>
      <c r="E59" s="177">
        <f>RES_hhdet_in_fech!E59/RES_summary!E$21</f>
        <v>0</v>
      </c>
      <c r="F59" s="177">
        <f>RES_hhdet_in_fech!F59/RES_summary!F$21</f>
        <v>0</v>
      </c>
      <c r="G59" s="177">
        <f>RES_hhdet_in_fech!G59/RES_summary!G$21</f>
        <v>0</v>
      </c>
      <c r="H59" s="177">
        <f>RES_hhdet_in_fech!H59/RES_summary!H$21</f>
        <v>0</v>
      </c>
      <c r="I59" s="177">
        <f>RES_hhdet_in_fech!I59/RES_summary!I$21</f>
        <v>0</v>
      </c>
      <c r="J59" s="177">
        <f>RES_hhdet_in_fech!J59/RES_summary!J$21</f>
        <v>0</v>
      </c>
      <c r="K59" s="177">
        <f>RES_hhdet_in_fech!K59/RES_summary!K$21</f>
        <v>0</v>
      </c>
      <c r="L59" s="177">
        <f>RES_hhdet_in_fech!L59/RES_summary!L$21</f>
        <v>0</v>
      </c>
      <c r="M59" s="177">
        <f>RES_hhdet_in_fech!M59/RES_summary!M$21</f>
        <v>0</v>
      </c>
      <c r="N59" s="177">
        <f>RES_hhdet_in_fech!N59/RES_summary!N$21</f>
        <v>0</v>
      </c>
      <c r="O59" s="177">
        <f>RES_hhdet_in_fech!O59/RES_summary!O$21</f>
        <v>0</v>
      </c>
      <c r="P59" s="177">
        <f>RES_hhdet_in_fech!P59/RES_summary!P$21</f>
        <v>0</v>
      </c>
      <c r="Q59" s="177">
        <f>RES_hhdet_in_fech!Q59/RES_summary!Q$21</f>
        <v>0</v>
      </c>
    </row>
    <row r="60" spans="1:17" ht="12" customHeight="1" x14ac:dyDescent="0.25">
      <c r="A60" s="29" t="s">
        <v>140</v>
      </c>
      <c r="B60" s="57"/>
      <c r="C60" s="176">
        <f>RES_hhdet_in_fech!C60/RES_summary!C$21</f>
        <v>7.3812161186866732</v>
      </c>
      <c r="D60" s="176">
        <f>RES_hhdet_in_fech!D60/RES_summary!D$21</f>
        <v>7.3396717744079822</v>
      </c>
      <c r="E60" s="176">
        <f>RES_hhdet_in_fech!E60/RES_summary!E$21</f>
        <v>8.5692075356701753</v>
      </c>
      <c r="F60" s="176">
        <f>RES_hhdet_in_fech!F60/RES_summary!F$21</f>
        <v>8.549330562349768</v>
      </c>
      <c r="G60" s="176">
        <f>RES_hhdet_in_fech!G60/RES_summary!G$21</f>
        <v>8.133478510303096</v>
      </c>
      <c r="H60" s="176">
        <f>RES_hhdet_in_fech!H60/RES_summary!H$21</f>
        <v>8.858994855134787</v>
      </c>
      <c r="I60" s="176">
        <f>RES_hhdet_in_fech!I60/RES_summary!I$21</f>
        <v>9.3655303597870923</v>
      </c>
      <c r="J60" s="176">
        <f>RES_hhdet_in_fech!J60/RES_summary!J$21</f>
        <v>9.0722464481532707</v>
      </c>
      <c r="K60" s="176">
        <f>RES_hhdet_in_fech!K60/RES_summary!K$21</f>
        <v>9.1818215665079386</v>
      </c>
      <c r="L60" s="176">
        <f>RES_hhdet_in_fech!L60/RES_summary!L$21</f>
        <v>9.5333039438291411</v>
      </c>
      <c r="M60" s="176">
        <f>RES_hhdet_in_fech!M60/RES_summary!M$21</f>
        <v>9.4469811673477526</v>
      </c>
      <c r="N60" s="176">
        <f>RES_hhdet_in_fech!N60/RES_summary!N$21</f>
        <v>8.9120210806220221</v>
      </c>
      <c r="O60" s="176">
        <f>RES_hhdet_in_fech!O60/RES_summary!O$21</f>
        <v>8.0265519999367534</v>
      </c>
      <c r="P60" s="176">
        <f>RES_hhdet_in_fech!P60/RES_summary!P$21</f>
        <v>7.6099116444581201</v>
      </c>
      <c r="Q60" s="176">
        <f>RES_hhdet_in_fech!Q60/RES_summary!Q$21</f>
        <v>7.9830929033227509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84">
        <f>RES_hhdet_in_fech!C62/RES_summary!C$21</f>
        <v>0</v>
      </c>
      <c r="D62" s="184">
        <f>RES_hhdet_in_fech!D62/RES_summary!D$21</f>
        <v>0</v>
      </c>
      <c r="E62" s="184">
        <f>RES_hhdet_in_fech!E62/RES_summary!E$21</f>
        <v>0</v>
      </c>
      <c r="F62" s="184">
        <f>RES_hhdet_in_fech!F62/RES_summary!F$21</f>
        <v>0</v>
      </c>
      <c r="G62" s="184">
        <f>RES_hhdet_in_fech!G62/RES_summary!G$21</f>
        <v>0</v>
      </c>
      <c r="H62" s="184">
        <f>RES_hhdet_in_fech!H62/RES_summary!H$21</f>
        <v>0</v>
      </c>
      <c r="I62" s="184">
        <f>RES_hhdet_in_fech!I62/RES_summary!I$21</f>
        <v>0</v>
      </c>
      <c r="J62" s="184">
        <f>RES_hhdet_in_fech!J62/RES_summary!J$21</f>
        <v>0</v>
      </c>
      <c r="K62" s="184">
        <f>RES_hhdet_in_fech!K62/RES_summary!K$21</f>
        <v>0</v>
      </c>
      <c r="L62" s="184">
        <f>RES_hhdet_in_fech!L62/RES_summary!L$21</f>
        <v>0</v>
      </c>
      <c r="M62" s="184">
        <f>RES_hhdet_in_fech!M62/RES_summary!M$21</f>
        <v>0</v>
      </c>
      <c r="N62" s="184">
        <f>RES_hhdet_in_fech!N62/RES_summary!N$21</f>
        <v>0</v>
      </c>
      <c r="O62" s="184">
        <f>RES_hhdet_in_fech!O62/RES_summary!O$21</f>
        <v>0</v>
      </c>
      <c r="P62" s="184">
        <f>RES_hhdet_in_fech!P62/RES_summary!P$21</f>
        <v>0</v>
      </c>
      <c r="Q62" s="184">
        <f>RES_hhdet_in_fech!Q62/RES_summary!Q$21</f>
        <v>0</v>
      </c>
    </row>
    <row r="63" spans="1:17" ht="12.95" customHeight="1" x14ac:dyDescent="0.25">
      <c r="A63" s="158" t="s">
        <v>65</v>
      </c>
      <c r="B63" s="157"/>
      <c r="C63" s="178">
        <f>RES_hhdet_in_fech!C63/RES_summary!C$21</f>
        <v>0</v>
      </c>
      <c r="D63" s="178">
        <f>RES_hhdet_in_fech!D63/RES_summary!D$21</f>
        <v>0</v>
      </c>
      <c r="E63" s="178">
        <f>RES_hhdet_in_fech!E63/RES_summary!E$21</f>
        <v>0</v>
      </c>
      <c r="F63" s="178">
        <f>RES_hhdet_in_fech!F63/RES_summary!F$21</f>
        <v>0</v>
      </c>
      <c r="G63" s="178">
        <f>RES_hhdet_in_fech!G63/RES_summary!G$21</f>
        <v>0</v>
      </c>
      <c r="H63" s="178">
        <f>RES_hhdet_in_fech!H63/RES_summary!H$21</f>
        <v>0</v>
      </c>
      <c r="I63" s="178">
        <f>RES_hhdet_in_fech!I63/RES_summary!I$21</f>
        <v>0</v>
      </c>
      <c r="J63" s="178">
        <f>RES_hhdet_in_fech!J63/RES_summary!J$21</f>
        <v>0</v>
      </c>
      <c r="K63" s="178">
        <f>RES_hhdet_in_fech!K63/RES_summary!K$21</f>
        <v>0</v>
      </c>
      <c r="L63" s="178">
        <f>RES_hhdet_in_fech!L63/RES_summary!L$21</f>
        <v>0</v>
      </c>
      <c r="M63" s="178">
        <f>RES_hhdet_in_fech!M63/RES_summary!M$21</f>
        <v>0</v>
      </c>
      <c r="N63" s="178">
        <f>RES_hhdet_in_fech!N63/RES_summary!N$21</f>
        <v>0</v>
      </c>
      <c r="O63" s="178">
        <f>RES_hhdet_in_fech!O63/RES_summary!O$21</f>
        <v>0</v>
      </c>
      <c r="P63" s="178">
        <f>RES_hhdet_in_fech!P63/RES_summary!P$21</f>
        <v>0</v>
      </c>
      <c r="Q63" s="178">
        <f>RES_hhdet_in_fech!Q63/RES_summary!Q$21</f>
        <v>0</v>
      </c>
    </row>
    <row r="64" spans="1:17" ht="12" customHeight="1" x14ac:dyDescent="0.25">
      <c r="A64" s="23" t="s">
        <v>161</v>
      </c>
      <c r="B64" s="156"/>
      <c r="C64" s="177">
        <f>RES_hhdet_in_fech!C64/RES_summary!C$21</f>
        <v>0</v>
      </c>
      <c r="D64" s="177">
        <f>RES_hhdet_in_fech!D64/RES_summary!D$21</f>
        <v>0</v>
      </c>
      <c r="E64" s="177">
        <f>RES_hhdet_in_fech!E64/RES_summary!E$21</f>
        <v>0</v>
      </c>
      <c r="F64" s="177">
        <f>RES_hhdet_in_fech!F64/RES_summary!F$21</f>
        <v>0</v>
      </c>
      <c r="G64" s="177">
        <f>RES_hhdet_in_fech!G64/RES_summary!G$21</f>
        <v>0</v>
      </c>
      <c r="H64" s="177">
        <f>RES_hhdet_in_fech!H64/RES_summary!H$21</f>
        <v>0</v>
      </c>
      <c r="I64" s="177">
        <f>RES_hhdet_in_fech!I64/RES_summary!I$21</f>
        <v>0</v>
      </c>
      <c r="J64" s="177">
        <f>RES_hhdet_in_fech!J64/RES_summary!J$21</f>
        <v>0</v>
      </c>
      <c r="K64" s="177">
        <f>RES_hhdet_in_fech!K64/RES_summary!K$21</f>
        <v>0</v>
      </c>
      <c r="L64" s="177">
        <f>RES_hhdet_in_fech!L64/RES_summary!L$21</f>
        <v>0</v>
      </c>
      <c r="M64" s="177">
        <f>RES_hhdet_in_fech!M64/RES_summary!M$21</f>
        <v>0</v>
      </c>
      <c r="N64" s="177">
        <f>RES_hhdet_in_fech!N64/RES_summary!N$21</f>
        <v>0</v>
      </c>
      <c r="O64" s="177">
        <f>RES_hhdet_in_fech!O64/RES_summary!O$21</f>
        <v>0</v>
      </c>
      <c r="P64" s="177">
        <f>RES_hhdet_in_fech!P64/RES_summary!P$21</f>
        <v>0</v>
      </c>
      <c r="Q64" s="177">
        <f>RES_hhdet_in_fech!Q64/RES_summary!Q$21</f>
        <v>0</v>
      </c>
    </row>
    <row r="65" spans="1:17" ht="12" customHeight="1" x14ac:dyDescent="0.25">
      <c r="A65" s="23" t="s">
        <v>60</v>
      </c>
      <c r="B65" s="156"/>
      <c r="C65" s="177">
        <f>RES_hhdet_in_fech!C65/RES_summary!C$21</f>
        <v>0</v>
      </c>
      <c r="D65" s="177">
        <f>RES_hhdet_in_fech!D65/RES_summary!D$21</f>
        <v>0</v>
      </c>
      <c r="E65" s="177">
        <f>RES_hhdet_in_fech!E65/RES_summary!E$21</f>
        <v>0</v>
      </c>
      <c r="F65" s="177">
        <f>RES_hhdet_in_fech!F65/RES_summary!F$21</f>
        <v>0</v>
      </c>
      <c r="G65" s="177">
        <f>RES_hhdet_in_fech!G65/RES_summary!G$21</f>
        <v>0</v>
      </c>
      <c r="H65" s="177">
        <f>RES_hhdet_in_fech!H65/RES_summary!H$21</f>
        <v>0</v>
      </c>
      <c r="I65" s="177">
        <f>RES_hhdet_in_fech!I65/RES_summary!I$21</f>
        <v>0</v>
      </c>
      <c r="J65" s="177">
        <f>RES_hhdet_in_fech!J65/RES_summary!J$21</f>
        <v>0</v>
      </c>
      <c r="K65" s="177">
        <f>RES_hhdet_in_fech!K65/RES_summary!K$21</f>
        <v>0</v>
      </c>
      <c r="L65" s="177">
        <f>RES_hhdet_in_fech!L65/RES_summary!L$21</f>
        <v>0</v>
      </c>
      <c r="M65" s="177">
        <f>RES_hhdet_in_fech!M65/RES_summary!M$21</f>
        <v>0</v>
      </c>
      <c r="N65" s="177">
        <f>RES_hhdet_in_fech!N65/RES_summary!N$21</f>
        <v>0</v>
      </c>
      <c r="O65" s="177">
        <f>RES_hhdet_in_fech!O65/RES_summary!O$21</f>
        <v>0</v>
      </c>
      <c r="P65" s="177">
        <f>RES_hhdet_in_fech!P65/RES_summary!P$21</f>
        <v>0</v>
      </c>
      <c r="Q65" s="177">
        <f>RES_hhdet_in_fech!Q65/RES_summary!Q$21</f>
        <v>0</v>
      </c>
    </row>
    <row r="66" spans="1:17" ht="12.95" customHeight="1" x14ac:dyDescent="0.25">
      <c r="A66" s="158" t="s">
        <v>112</v>
      </c>
      <c r="B66" s="157"/>
      <c r="C66" s="178">
        <f>RES_hhdet_in_fech!C66/RES_summary!C$21</f>
        <v>0</v>
      </c>
      <c r="D66" s="178">
        <f>RES_hhdet_in_fech!D66/RES_summary!D$21</f>
        <v>0</v>
      </c>
      <c r="E66" s="178">
        <f>RES_hhdet_in_fech!E66/RES_summary!E$21</f>
        <v>0</v>
      </c>
      <c r="F66" s="178">
        <f>RES_hhdet_in_fech!F66/RES_summary!F$21</f>
        <v>0</v>
      </c>
      <c r="G66" s="178">
        <f>RES_hhdet_in_fech!G66/RES_summary!G$21</f>
        <v>0</v>
      </c>
      <c r="H66" s="178">
        <f>RES_hhdet_in_fech!H66/RES_summary!H$21</f>
        <v>0</v>
      </c>
      <c r="I66" s="178">
        <f>RES_hhdet_in_fech!I66/RES_summary!I$21</f>
        <v>0</v>
      </c>
      <c r="J66" s="178">
        <f>RES_hhdet_in_fech!J66/RES_summary!J$21</f>
        <v>0</v>
      </c>
      <c r="K66" s="178">
        <f>RES_hhdet_in_fech!K66/RES_summary!K$21</f>
        <v>0</v>
      </c>
      <c r="L66" s="178">
        <f>RES_hhdet_in_fech!L66/RES_summary!L$21</f>
        <v>0</v>
      </c>
      <c r="M66" s="178">
        <f>RES_hhdet_in_fech!M66/RES_summary!M$21</f>
        <v>0</v>
      </c>
      <c r="N66" s="178">
        <f>RES_hhdet_in_fech!N66/RES_summary!N$21</f>
        <v>0</v>
      </c>
      <c r="O66" s="178">
        <f>RES_hhdet_in_fech!O66/RES_summary!O$21</f>
        <v>0</v>
      </c>
      <c r="P66" s="178">
        <f>RES_hhdet_in_fech!P66/RES_summary!P$21</f>
        <v>0</v>
      </c>
      <c r="Q66" s="178">
        <f>RES_hhdet_in_fech!Q66/RES_summary!Q$21</f>
        <v>0</v>
      </c>
    </row>
    <row r="67" spans="1:17" ht="12" customHeight="1" x14ac:dyDescent="0.25">
      <c r="A67" s="23" t="s">
        <v>60</v>
      </c>
      <c r="B67" s="156"/>
      <c r="C67" s="177">
        <f>RES_hhdet_in_fech!C67/RES_summary!C$21</f>
        <v>0</v>
      </c>
      <c r="D67" s="177">
        <f>RES_hhdet_in_fech!D67/RES_summary!D$21</f>
        <v>0</v>
      </c>
      <c r="E67" s="177">
        <f>RES_hhdet_in_fech!E67/RES_summary!E$21</f>
        <v>0</v>
      </c>
      <c r="F67" s="177">
        <f>RES_hhdet_in_fech!F67/RES_summary!F$21</f>
        <v>0</v>
      </c>
      <c r="G67" s="177">
        <f>RES_hhdet_in_fech!G67/RES_summary!G$21</f>
        <v>0</v>
      </c>
      <c r="H67" s="177">
        <f>RES_hhdet_in_fech!H67/RES_summary!H$21</f>
        <v>0</v>
      </c>
      <c r="I67" s="177">
        <f>RES_hhdet_in_fech!I67/RES_summary!I$21</f>
        <v>0</v>
      </c>
      <c r="J67" s="177">
        <f>RES_hhdet_in_fech!J67/RES_summary!J$21</f>
        <v>0</v>
      </c>
      <c r="K67" s="177">
        <f>RES_hhdet_in_fech!K67/RES_summary!K$21</f>
        <v>0</v>
      </c>
      <c r="L67" s="177">
        <f>RES_hhdet_in_fech!L67/RES_summary!L$21</f>
        <v>0</v>
      </c>
      <c r="M67" s="177">
        <f>RES_hhdet_in_fech!M67/RES_summary!M$21</f>
        <v>0</v>
      </c>
      <c r="N67" s="177">
        <f>RES_hhdet_in_fech!N67/RES_summary!N$21</f>
        <v>0</v>
      </c>
      <c r="O67" s="177">
        <f>RES_hhdet_in_fech!O67/RES_summary!O$21</f>
        <v>0</v>
      </c>
      <c r="P67" s="177">
        <f>RES_hhdet_in_fech!P67/RES_summary!P$21</f>
        <v>0</v>
      </c>
      <c r="Q67" s="177">
        <f>RES_hhdet_in_fech!Q67/RES_summary!Q$21</f>
        <v>0</v>
      </c>
    </row>
    <row r="68" spans="1:17" ht="12" customHeight="1" x14ac:dyDescent="0.25">
      <c r="A68" s="158" t="s">
        <v>63</v>
      </c>
      <c r="B68" s="157"/>
      <c r="C68" s="178">
        <f>RES_hhdet_in_fech!C68/RES_summary!C$21</f>
        <v>0</v>
      </c>
      <c r="D68" s="178">
        <f>RES_hhdet_in_fech!D68/RES_summary!D$21</f>
        <v>0</v>
      </c>
      <c r="E68" s="178">
        <f>RES_hhdet_in_fech!E68/RES_summary!E$21</f>
        <v>0</v>
      </c>
      <c r="F68" s="178">
        <f>RES_hhdet_in_fech!F68/RES_summary!F$21</f>
        <v>0</v>
      </c>
      <c r="G68" s="178">
        <f>RES_hhdet_in_fech!G68/RES_summary!G$21</f>
        <v>0</v>
      </c>
      <c r="H68" s="178">
        <f>RES_hhdet_in_fech!H68/RES_summary!H$21</f>
        <v>0</v>
      </c>
      <c r="I68" s="178">
        <f>RES_hhdet_in_fech!I68/RES_summary!I$21</f>
        <v>0</v>
      </c>
      <c r="J68" s="178">
        <f>RES_hhdet_in_fech!J68/RES_summary!J$21</f>
        <v>0</v>
      </c>
      <c r="K68" s="178">
        <f>RES_hhdet_in_fech!K68/RES_summary!K$21</f>
        <v>0</v>
      </c>
      <c r="L68" s="178">
        <f>RES_hhdet_in_fech!L68/RES_summary!L$21</f>
        <v>0</v>
      </c>
      <c r="M68" s="178">
        <f>RES_hhdet_in_fech!M68/RES_summary!M$21</f>
        <v>0</v>
      </c>
      <c r="N68" s="178">
        <f>RES_hhdet_in_fech!N68/RES_summary!N$21</f>
        <v>0</v>
      </c>
      <c r="O68" s="178">
        <f>RES_hhdet_in_fech!O68/RES_summary!O$21</f>
        <v>0</v>
      </c>
      <c r="P68" s="178">
        <f>RES_hhdet_in_fech!P68/RES_summary!P$21</f>
        <v>0</v>
      </c>
      <c r="Q68" s="178">
        <f>RES_hhdet_in_fech!Q68/RES_summary!Q$21</f>
        <v>0</v>
      </c>
    </row>
    <row r="69" spans="1:17" ht="12" customHeight="1" x14ac:dyDescent="0.25">
      <c r="A69" s="167" t="s">
        <v>160</v>
      </c>
      <c r="B69" s="132"/>
      <c r="C69" s="183">
        <f>RES_hhdet_in_fech!C69/RES_summary!C$21</f>
        <v>0</v>
      </c>
      <c r="D69" s="183">
        <f>RES_hhdet_in_fech!D69/RES_summary!D$21</f>
        <v>0</v>
      </c>
      <c r="E69" s="183">
        <f>RES_hhdet_in_fech!E69/RES_summary!E$21</f>
        <v>0</v>
      </c>
      <c r="F69" s="183">
        <f>RES_hhdet_in_fech!F69/RES_summary!F$21</f>
        <v>0</v>
      </c>
      <c r="G69" s="183">
        <f>RES_hhdet_in_fech!G69/RES_summary!G$21</f>
        <v>0</v>
      </c>
      <c r="H69" s="183">
        <f>RES_hhdet_in_fech!H69/RES_summary!H$21</f>
        <v>0</v>
      </c>
      <c r="I69" s="183">
        <f>RES_hhdet_in_fech!I69/RES_summary!I$21</f>
        <v>0</v>
      </c>
      <c r="J69" s="183">
        <f>RES_hhdet_in_fech!J69/RES_summary!J$21</f>
        <v>0</v>
      </c>
      <c r="K69" s="183">
        <f>RES_hhdet_in_fech!K69/RES_summary!K$21</f>
        <v>0</v>
      </c>
      <c r="L69" s="183">
        <f>RES_hhdet_in_fech!L69/RES_summary!L$21</f>
        <v>0</v>
      </c>
      <c r="M69" s="183">
        <f>RES_hhdet_in_fech!M69/RES_summary!M$21</f>
        <v>0</v>
      </c>
      <c r="N69" s="183">
        <f>RES_hhdet_in_fech!N69/RES_summary!N$21</f>
        <v>0</v>
      </c>
      <c r="O69" s="183">
        <f>RES_hhdet_in_fech!O69/RES_summary!O$21</f>
        <v>0</v>
      </c>
      <c r="P69" s="183">
        <f>RES_hhdet_in_fech!P69/RES_summary!P$21</f>
        <v>0</v>
      </c>
      <c r="Q69" s="183">
        <f>RES_hhdet_in_fech!Q69/RES_summary!Q$21</f>
        <v>0</v>
      </c>
    </row>
    <row r="70" spans="1:17" ht="12" customHeight="1" x14ac:dyDescent="0.25">
      <c r="A70" s="167" t="s">
        <v>159</v>
      </c>
      <c r="B70" s="132"/>
      <c r="C70" s="183">
        <f>RES_hhdet_in_fech!C70/RES_summary!C$21</f>
        <v>0</v>
      </c>
      <c r="D70" s="183">
        <f>RES_hhdet_in_fech!D70/RES_summary!D$21</f>
        <v>0</v>
      </c>
      <c r="E70" s="183">
        <f>RES_hhdet_in_fech!E70/RES_summary!E$21</f>
        <v>0</v>
      </c>
      <c r="F70" s="183">
        <f>RES_hhdet_in_fech!F70/RES_summary!F$21</f>
        <v>0</v>
      </c>
      <c r="G70" s="183">
        <f>RES_hhdet_in_fech!G70/RES_summary!G$21</f>
        <v>0</v>
      </c>
      <c r="H70" s="183">
        <f>RES_hhdet_in_fech!H70/RES_summary!H$21</f>
        <v>0</v>
      </c>
      <c r="I70" s="183">
        <f>RES_hhdet_in_fech!I70/RES_summary!I$21</f>
        <v>0</v>
      </c>
      <c r="J70" s="183">
        <f>RES_hhdet_in_fech!J70/RES_summary!J$21</f>
        <v>0</v>
      </c>
      <c r="K70" s="183">
        <f>RES_hhdet_in_fech!K70/RES_summary!K$21</f>
        <v>0</v>
      </c>
      <c r="L70" s="183">
        <f>RES_hhdet_in_fech!L70/RES_summary!L$21</f>
        <v>0</v>
      </c>
      <c r="M70" s="183">
        <f>RES_hhdet_in_fech!M70/RES_summary!M$21</f>
        <v>0</v>
      </c>
      <c r="N70" s="183">
        <f>RES_hhdet_in_fech!N70/RES_summary!N$21</f>
        <v>0</v>
      </c>
      <c r="O70" s="183">
        <f>RES_hhdet_in_fech!O70/RES_summary!O$21</f>
        <v>0</v>
      </c>
      <c r="P70" s="183">
        <f>RES_hhdet_in_fech!P70/RES_summary!P$21</f>
        <v>0</v>
      </c>
      <c r="Q70" s="183">
        <f>RES_hhdet_in_fech!Q70/RES_summary!Q$21</f>
        <v>0</v>
      </c>
    </row>
    <row r="71" spans="1:17" ht="12" customHeight="1" x14ac:dyDescent="0.25">
      <c r="A71" s="166" t="s">
        <v>109</v>
      </c>
      <c r="B71" s="165"/>
      <c r="C71" s="182">
        <f>RES_hhdet_in_fech!C71/RES_summary!C$21</f>
        <v>0</v>
      </c>
      <c r="D71" s="182">
        <f>RES_hhdet_in_fech!D71/RES_summary!D$21</f>
        <v>0</v>
      </c>
      <c r="E71" s="182">
        <f>RES_hhdet_in_fech!E71/RES_summary!E$21</f>
        <v>0</v>
      </c>
      <c r="F71" s="182">
        <f>RES_hhdet_in_fech!F71/RES_summary!F$21</f>
        <v>0</v>
      </c>
      <c r="G71" s="182">
        <f>RES_hhdet_in_fech!G71/RES_summary!G$21</f>
        <v>0</v>
      </c>
      <c r="H71" s="182">
        <f>RES_hhdet_in_fech!H71/RES_summary!H$21</f>
        <v>0</v>
      </c>
      <c r="I71" s="182">
        <f>RES_hhdet_in_fech!I71/RES_summary!I$21</f>
        <v>0</v>
      </c>
      <c r="J71" s="182">
        <f>RES_hhdet_in_fech!J71/RES_summary!J$21</f>
        <v>0</v>
      </c>
      <c r="K71" s="182">
        <f>RES_hhdet_in_fech!K71/RES_summary!K$21</f>
        <v>0</v>
      </c>
      <c r="L71" s="182">
        <f>RES_hhdet_in_fech!L71/RES_summary!L$21</f>
        <v>0</v>
      </c>
      <c r="M71" s="182">
        <f>RES_hhdet_in_fech!M71/RES_summary!M$21</f>
        <v>0</v>
      </c>
      <c r="N71" s="182">
        <f>RES_hhdet_in_fech!N71/RES_summary!N$21</f>
        <v>0</v>
      </c>
      <c r="O71" s="182">
        <f>RES_hhdet_in_fech!O71/RES_summary!O$21</f>
        <v>0</v>
      </c>
      <c r="P71" s="182">
        <f>RES_hhdet_in_fech!P71/RES_summary!P$21</f>
        <v>0</v>
      </c>
      <c r="Q71" s="182">
        <f>RES_hhdet_in_fech!Q71/RES_summary!Q$21</f>
        <v>0</v>
      </c>
    </row>
    <row r="72" spans="1:17" ht="12" customHeight="1" x14ac:dyDescent="0.25">
      <c r="A72" s="147" t="s">
        <v>59</v>
      </c>
      <c r="B72" s="164"/>
      <c r="C72" s="181">
        <f>RES_hhdet_in_fech!C72/RES_summary!C$21</f>
        <v>0</v>
      </c>
      <c r="D72" s="181">
        <f>RES_hhdet_in_fech!D72/RES_summary!D$21</f>
        <v>0</v>
      </c>
      <c r="E72" s="181">
        <f>RES_hhdet_in_fech!E72/RES_summary!E$21</f>
        <v>0</v>
      </c>
      <c r="F72" s="181">
        <f>RES_hhdet_in_fech!F72/RES_summary!F$21</f>
        <v>0</v>
      </c>
      <c r="G72" s="181">
        <f>RES_hhdet_in_fech!G72/RES_summary!G$21</f>
        <v>0</v>
      </c>
      <c r="H72" s="181">
        <f>RES_hhdet_in_fech!H72/RES_summary!H$21</f>
        <v>0</v>
      </c>
      <c r="I72" s="181">
        <f>RES_hhdet_in_fech!I72/RES_summary!I$21</f>
        <v>0</v>
      </c>
      <c r="J72" s="181">
        <f>RES_hhdet_in_fech!J72/RES_summary!J$21</f>
        <v>0</v>
      </c>
      <c r="K72" s="181">
        <f>RES_hhdet_in_fech!K72/RES_summary!K$21</f>
        <v>0</v>
      </c>
      <c r="L72" s="181">
        <f>RES_hhdet_in_fech!L72/RES_summary!L$21</f>
        <v>0</v>
      </c>
      <c r="M72" s="181">
        <f>RES_hhdet_in_fech!M72/RES_summary!M$21</f>
        <v>0</v>
      </c>
      <c r="N72" s="181">
        <f>RES_hhdet_in_fech!N72/RES_summary!N$21</f>
        <v>0</v>
      </c>
      <c r="O72" s="181">
        <f>RES_hhdet_in_fech!O72/RES_summary!O$21</f>
        <v>0</v>
      </c>
      <c r="P72" s="181">
        <f>RES_hhdet_in_fech!P72/RES_summary!P$21</f>
        <v>0</v>
      </c>
      <c r="Q72" s="181">
        <f>RES_hhdet_in_fech!Q72/RES_summary!Q$21</f>
        <v>0</v>
      </c>
    </row>
    <row r="73" spans="1:17" ht="12" customHeight="1" x14ac:dyDescent="0.25">
      <c r="A73" s="163" t="s">
        <v>142</v>
      </c>
      <c r="B73" s="162"/>
      <c r="C73" s="180">
        <f>RES_hhdet_in_fech!C73/RES_summary!C$21</f>
        <v>0</v>
      </c>
      <c r="D73" s="180">
        <f>RES_hhdet_in_fech!D73/RES_summary!D$21</f>
        <v>0</v>
      </c>
      <c r="E73" s="180">
        <f>RES_hhdet_in_fech!E73/RES_summary!E$21</f>
        <v>0</v>
      </c>
      <c r="F73" s="180">
        <f>RES_hhdet_in_fech!F73/RES_summary!F$21</f>
        <v>0</v>
      </c>
      <c r="G73" s="180">
        <f>RES_hhdet_in_fech!G73/RES_summary!G$21</f>
        <v>0</v>
      </c>
      <c r="H73" s="180">
        <f>RES_hhdet_in_fech!H73/RES_summary!H$21</f>
        <v>0</v>
      </c>
      <c r="I73" s="180">
        <f>RES_hhdet_in_fech!I73/RES_summary!I$21</f>
        <v>0</v>
      </c>
      <c r="J73" s="180">
        <f>RES_hhdet_in_fech!J73/RES_summary!J$21</f>
        <v>0</v>
      </c>
      <c r="K73" s="180">
        <f>RES_hhdet_in_fech!K73/RES_summary!K$21</f>
        <v>0</v>
      </c>
      <c r="L73" s="180">
        <f>RES_hhdet_in_fech!L73/RES_summary!L$21</f>
        <v>0</v>
      </c>
      <c r="M73" s="180">
        <f>RES_hhdet_in_fech!M73/RES_summary!M$21</f>
        <v>0</v>
      </c>
      <c r="N73" s="180">
        <f>RES_hhdet_in_fech!N73/RES_summary!N$21</f>
        <v>0</v>
      </c>
      <c r="O73" s="180">
        <f>RES_hhdet_in_fech!O73/RES_summary!O$21</f>
        <v>0</v>
      </c>
      <c r="P73" s="180">
        <f>RES_hhdet_in_fech!P73/RES_summary!P$21</f>
        <v>0</v>
      </c>
      <c r="Q73" s="180">
        <f>RES_hhdet_in_fech!Q73/RES_summary!Q$21</f>
        <v>0</v>
      </c>
    </row>
    <row r="74" spans="1:17" ht="12" customHeight="1" x14ac:dyDescent="0.25">
      <c r="A74" s="161" t="s">
        <v>141</v>
      </c>
      <c r="B74" s="160"/>
      <c r="C74" s="179">
        <f>RES_hhdet_in_fech!C74/RES_summary!C$21</f>
        <v>0</v>
      </c>
      <c r="D74" s="179">
        <f>RES_hhdet_in_fech!D74/RES_summary!D$21</f>
        <v>0</v>
      </c>
      <c r="E74" s="179">
        <f>RES_hhdet_in_fech!E74/RES_summary!E$21</f>
        <v>0</v>
      </c>
      <c r="F74" s="179">
        <f>RES_hhdet_in_fech!F74/RES_summary!F$21</f>
        <v>0</v>
      </c>
      <c r="G74" s="179">
        <f>RES_hhdet_in_fech!G74/RES_summary!G$21</f>
        <v>0</v>
      </c>
      <c r="H74" s="179">
        <f>RES_hhdet_in_fech!H74/RES_summary!H$21</f>
        <v>0</v>
      </c>
      <c r="I74" s="179">
        <f>RES_hhdet_in_fech!I74/RES_summary!I$21</f>
        <v>0</v>
      </c>
      <c r="J74" s="179">
        <f>RES_hhdet_in_fech!J74/RES_summary!J$21</f>
        <v>0</v>
      </c>
      <c r="K74" s="179">
        <f>RES_hhdet_in_fech!K74/RES_summary!K$21</f>
        <v>0</v>
      </c>
      <c r="L74" s="179">
        <f>RES_hhdet_in_fech!L74/RES_summary!L$21</f>
        <v>0</v>
      </c>
      <c r="M74" s="179">
        <f>RES_hhdet_in_fech!M74/RES_summary!M$21</f>
        <v>0</v>
      </c>
      <c r="N74" s="179">
        <f>RES_hhdet_in_fech!N74/RES_summary!N$21</f>
        <v>0</v>
      </c>
      <c r="O74" s="179">
        <f>RES_hhdet_in_fech!O74/RES_summary!O$21</f>
        <v>0</v>
      </c>
      <c r="P74" s="179">
        <f>RES_hhdet_in_fech!P74/RES_summary!P$21</f>
        <v>0</v>
      </c>
      <c r="Q74" s="179">
        <f>RES_hhdet_in_fech!Q74/RES_summary!Q$21</f>
        <v>0</v>
      </c>
    </row>
    <row r="75" spans="1:17" ht="12" customHeight="1" x14ac:dyDescent="0.25">
      <c r="A75" s="148" t="s">
        <v>60</v>
      </c>
      <c r="B75" s="156"/>
      <c r="C75" s="177">
        <f>RES_hhdet_in_fech!C75/RES_summary!C$21</f>
        <v>0</v>
      </c>
      <c r="D75" s="177">
        <f>RES_hhdet_in_fech!D75/RES_summary!D$21</f>
        <v>0</v>
      </c>
      <c r="E75" s="177">
        <f>RES_hhdet_in_fech!E75/RES_summary!E$21</f>
        <v>0</v>
      </c>
      <c r="F75" s="177">
        <f>RES_hhdet_in_fech!F75/RES_summary!F$21</f>
        <v>0</v>
      </c>
      <c r="G75" s="177">
        <f>RES_hhdet_in_fech!G75/RES_summary!G$21</f>
        <v>0</v>
      </c>
      <c r="H75" s="177">
        <f>RES_hhdet_in_fech!H75/RES_summary!H$21</f>
        <v>0</v>
      </c>
      <c r="I75" s="177">
        <f>RES_hhdet_in_fech!I75/RES_summary!I$21</f>
        <v>0</v>
      </c>
      <c r="J75" s="177">
        <f>RES_hhdet_in_fech!J75/RES_summary!J$21</f>
        <v>0</v>
      </c>
      <c r="K75" s="177">
        <f>RES_hhdet_in_fech!K75/RES_summary!K$21</f>
        <v>0</v>
      </c>
      <c r="L75" s="177">
        <f>RES_hhdet_in_fech!L75/RES_summary!L$21</f>
        <v>0</v>
      </c>
      <c r="M75" s="177">
        <f>RES_hhdet_in_fech!M75/RES_summary!M$21</f>
        <v>0</v>
      </c>
      <c r="N75" s="177">
        <f>RES_hhdet_in_fech!N75/RES_summary!N$21</f>
        <v>0</v>
      </c>
      <c r="O75" s="177">
        <f>RES_hhdet_in_fech!O75/RES_summary!O$21</f>
        <v>0</v>
      </c>
      <c r="P75" s="177">
        <f>RES_hhdet_in_fech!P75/RES_summary!P$21</f>
        <v>0</v>
      </c>
      <c r="Q75" s="177">
        <f>RES_hhdet_in_fech!Q75/RES_summary!Q$21</f>
        <v>0</v>
      </c>
    </row>
    <row r="76" spans="1:17" ht="12" customHeight="1" x14ac:dyDescent="0.25">
      <c r="A76" s="148" t="s">
        <v>59</v>
      </c>
      <c r="B76" s="156"/>
      <c r="C76" s="177">
        <f>RES_hhdet_in_fech!C76/RES_summary!C$21</f>
        <v>0</v>
      </c>
      <c r="D76" s="177">
        <f>RES_hhdet_in_fech!D76/RES_summary!D$21</f>
        <v>0</v>
      </c>
      <c r="E76" s="177">
        <f>RES_hhdet_in_fech!E76/RES_summary!E$21</f>
        <v>0</v>
      </c>
      <c r="F76" s="177">
        <f>RES_hhdet_in_fech!F76/RES_summary!F$21</f>
        <v>0</v>
      </c>
      <c r="G76" s="177">
        <f>RES_hhdet_in_fech!G76/RES_summary!G$21</f>
        <v>0</v>
      </c>
      <c r="H76" s="177">
        <f>RES_hhdet_in_fech!H76/RES_summary!H$21</f>
        <v>0</v>
      </c>
      <c r="I76" s="177">
        <f>RES_hhdet_in_fech!I76/RES_summary!I$21</f>
        <v>0</v>
      </c>
      <c r="J76" s="177">
        <f>RES_hhdet_in_fech!J76/RES_summary!J$21</f>
        <v>0</v>
      </c>
      <c r="K76" s="177">
        <f>RES_hhdet_in_fech!K76/RES_summary!K$21</f>
        <v>0</v>
      </c>
      <c r="L76" s="177">
        <f>RES_hhdet_in_fech!L76/RES_summary!L$21</f>
        <v>0</v>
      </c>
      <c r="M76" s="177">
        <f>RES_hhdet_in_fech!M76/RES_summary!M$21</f>
        <v>0</v>
      </c>
      <c r="N76" s="177">
        <f>RES_hhdet_in_fech!N76/RES_summary!N$21</f>
        <v>0</v>
      </c>
      <c r="O76" s="177">
        <f>RES_hhdet_in_fech!O76/RES_summary!O$21</f>
        <v>0</v>
      </c>
      <c r="P76" s="177">
        <f>RES_hhdet_in_fech!P76/RES_summary!P$21</f>
        <v>0</v>
      </c>
      <c r="Q76" s="177">
        <f>RES_hhdet_in_fech!Q76/RES_summary!Q$21</f>
        <v>0</v>
      </c>
    </row>
    <row r="77" spans="1:17" ht="12" customHeight="1" x14ac:dyDescent="0.25">
      <c r="A77" s="158" t="s">
        <v>62</v>
      </c>
      <c r="B77" s="157"/>
      <c r="C77" s="178">
        <f>RES_hhdet_in_fech!C77/RES_summary!C$21</f>
        <v>0</v>
      </c>
      <c r="D77" s="178">
        <f>RES_hhdet_in_fech!D77/RES_summary!D$21</f>
        <v>0</v>
      </c>
      <c r="E77" s="178">
        <f>RES_hhdet_in_fech!E77/RES_summary!E$21</f>
        <v>0</v>
      </c>
      <c r="F77" s="178">
        <f>RES_hhdet_in_fech!F77/RES_summary!F$21</f>
        <v>0</v>
      </c>
      <c r="G77" s="178">
        <f>RES_hhdet_in_fech!G77/RES_summary!G$21</f>
        <v>0</v>
      </c>
      <c r="H77" s="178">
        <f>RES_hhdet_in_fech!H77/RES_summary!H$21</f>
        <v>0</v>
      </c>
      <c r="I77" s="178">
        <f>RES_hhdet_in_fech!I77/RES_summary!I$21</f>
        <v>0</v>
      </c>
      <c r="J77" s="178">
        <f>RES_hhdet_in_fech!J77/RES_summary!J$21</f>
        <v>0</v>
      </c>
      <c r="K77" s="178">
        <f>RES_hhdet_in_fech!K77/RES_summary!K$21</f>
        <v>0</v>
      </c>
      <c r="L77" s="178">
        <f>RES_hhdet_in_fech!L77/RES_summary!L$21</f>
        <v>0</v>
      </c>
      <c r="M77" s="178">
        <f>RES_hhdet_in_fech!M77/RES_summary!M$21</f>
        <v>0</v>
      </c>
      <c r="N77" s="178">
        <f>RES_hhdet_in_fech!N77/RES_summary!N$21</f>
        <v>0</v>
      </c>
      <c r="O77" s="178">
        <f>RES_hhdet_in_fech!O77/RES_summary!O$21</f>
        <v>0</v>
      </c>
      <c r="P77" s="178">
        <f>RES_hhdet_in_fech!P77/RES_summary!P$21</f>
        <v>0</v>
      </c>
      <c r="Q77" s="178">
        <f>RES_hhdet_in_fech!Q77/RES_summary!Q$21</f>
        <v>0</v>
      </c>
    </row>
    <row r="78" spans="1:17" ht="12" customHeight="1" x14ac:dyDescent="0.25">
      <c r="A78" s="23" t="s">
        <v>109</v>
      </c>
      <c r="B78" s="156"/>
      <c r="C78" s="177">
        <f>RES_hhdet_in_fech!C78/RES_summary!C$21</f>
        <v>0</v>
      </c>
      <c r="D78" s="177">
        <f>RES_hhdet_in_fech!D78/RES_summary!D$21</f>
        <v>0</v>
      </c>
      <c r="E78" s="177">
        <f>RES_hhdet_in_fech!E78/RES_summary!E$21</f>
        <v>0</v>
      </c>
      <c r="F78" s="177">
        <f>RES_hhdet_in_fech!F78/RES_summary!F$21</f>
        <v>0</v>
      </c>
      <c r="G78" s="177">
        <f>RES_hhdet_in_fech!G78/RES_summary!G$21</f>
        <v>0</v>
      </c>
      <c r="H78" s="177">
        <f>RES_hhdet_in_fech!H78/RES_summary!H$21</f>
        <v>0</v>
      </c>
      <c r="I78" s="177">
        <f>RES_hhdet_in_fech!I78/RES_summary!I$21</f>
        <v>0</v>
      </c>
      <c r="J78" s="177">
        <f>RES_hhdet_in_fech!J78/RES_summary!J$21</f>
        <v>0</v>
      </c>
      <c r="K78" s="177">
        <f>RES_hhdet_in_fech!K78/RES_summary!K$21</f>
        <v>0</v>
      </c>
      <c r="L78" s="177">
        <f>RES_hhdet_in_fech!L78/RES_summary!L$21</f>
        <v>0</v>
      </c>
      <c r="M78" s="177">
        <f>RES_hhdet_in_fech!M78/RES_summary!M$21</f>
        <v>0</v>
      </c>
      <c r="N78" s="177">
        <f>RES_hhdet_in_fech!N78/RES_summary!N$21</f>
        <v>0</v>
      </c>
      <c r="O78" s="177">
        <f>RES_hhdet_in_fech!O78/RES_summary!O$21</f>
        <v>0</v>
      </c>
      <c r="P78" s="177">
        <f>RES_hhdet_in_fech!P78/RES_summary!P$21</f>
        <v>0</v>
      </c>
      <c r="Q78" s="177">
        <f>RES_hhdet_in_fech!Q78/RES_summary!Q$21</f>
        <v>0</v>
      </c>
    </row>
    <row r="79" spans="1:17" ht="12" customHeight="1" x14ac:dyDescent="0.25">
      <c r="A79" s="29" t="s">
        <v>140</v>
      </c>
      <c r="B79" s="57"/>
      <c r="C79" s="176">
        <f>RES_hhdet_in_fech!C79/RES_summary!C$21</f>
        <v>0</v>
      </c>
      <c r="D79" s="176">
        <f>RES_hhdet_in_fech!D79/RES_summary!D$21</f>
        <v>0</v>
      </c>
      <c r="E79" s="176">
        <f>RES_hhdet_in_fech!E79/RES_summary!E$21</f>
        <v>0</v>
      </c>
      <c r="F79" s="176">
        <f>RES_hhdet_in_fech!F79/RES_summary!F$21</f>
        <v>0</v>
      </c>
      <c r="G79" s="176">
        <f>RES_hhdet_in_fech!G79/RES_summary!G$21</f>
        <v>0</v>
      </c>
      <c r="H79" s="176">
        <f>RES_hhdet_in_fech!H79/RES_summary!H$21</f>
        <v>0</v>
      </c>
      <c r="I79" s="176">
        <f>RES_hhdet_in_fech!I79/RES_summary!I$21</f>
        <v>0</v>
      </c>
      <c r="J79" s="176">
        <f>RES_hhdet_in_fech!J79/RES_summary!J$21</f>
        <v>0</v>
      </c>
      <c r="K79" s="176">
        <f>RES_hhdet_in_fech!K79/RES_summary!K$21</f>
        <v>0</v>
      </c>
      <c r="L79" s="176">
        <f>RES_hhdet_in_fech!L79/RES_summary!L$21</f>
        <v>0</v>
      </c>
      <c r="M79" s="176">
        <f>RES_hhdet_in_fech!M79/RES_summary!M$21</f>
        <v>0</v>
      </c>
      <c r="N79" s="176">
        <f>RES_hhdet_in_fech!N79/RES_summary!N$21</f>
        <v>0</v>
      </c>
      <c r="O79" s="176">
        <f>RES_hhdet_in_fech!O79/RES_summary!O$21</f>
        <v>0</v>
      </c>
      <c r="P79" s="176">
        <f>RES_hhdet_in_fech!P79/RES_summary!P$21</f>
        <v>0</v>
      </c>
      <c r="Q79" s="176">
        <f>RES_hhdet_in_fech!Q79/RES_summary!Q$21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84">
        <f>RES_hhdet_in_fech!C81/RES_summary!C$21</f>
        <v>124.65556916216252</v>
      </c>
      <c r="D81" s="184">
        <f>RES_hhdet_in_fech!D81/RES_summary!D$21</f>
        <v>124.94457524395473</v>
      </c>
      <c r="E81" s="184">
        <f>RES_hhdet_in_fech!E81/RES_summary!E$21</f>
        <v>125.25438026120335</v>
      </c>
      <c r="F81" s="184">
        <f>RES_hhdet_in_fech!F81/RES_summary!F$21</f>
        <v>109.78328599930087</v>
      </c>
      <c r="G81" s="184">
        <f>RES_hhdet_in_fech!G81/RES_summary!G$21</f>
        <v>123.80484095078029</v>
      </c>
      <c r="H81" s="184">
        <f>RES_hhdet_in_fech!H81/RES_summary!H$21</f>
        <v>88.744429966640709</v>
      </c>
      <c r="I81" s="184">
        <f>RES_hhdet_in_fech!I81/RES_summary!I$21</f>
        <v>100.35450608594182</v>
      </c>
      <c r="J81" s="184">
        <f>RES_hhdet_in_fech!J81/RES_summary!J$21</f>
        <v>100.01278553416819</v>
      </c>
      <c r="K81" s="184">
        <f>RES_hhdet_in_fech!K81/RES_summary!K$21</f>
        <v>107.35827356906897</v>
      </c>
      <c r="L81" s="184">
        <f>RES_hhdet_in_fech!L81/RES_summary!L$21</f>
        <v>82.92350185878081</v>
      </c>
      <c r="M81" s="184">
        <f>RES_hhdet_in_fech!M81/RES_summary!M$21</f>
        <v>97.599518123434166</v>
      </c>
      <c r="N81" s="184">
        <f>RES_hhdet_in_fech!N81/RES_summary!N$21</f>
        <v>84.824741577821385</v>
      </c>
      <c r="O81" s="184">
        <f>RES_hhdet_in_fech!O81/RES_summary!O$21</f>
        <v>76.032344752404441</v>
      </c>
      <c r="P81" s="184">
        <f>RES_hhdet_in_fech!P81/RES_summary!P$21</f>
        <v>71.56743638505543</v>
      </c>
      <c r="Q81" s="184">
        <f>RES_hhdet_in_fech!Q81/RES_summary!Q$21</f>
        <v>77.313172856788</v>
      </c>
    </row>
    <row r="82" spans="1:17" ht="12.95" customHeight="1" x14ac:dyDescent="0.25">
      <c r="A82" s="158" t="s">
        <v>65</v>
      </c>
      <c r="B82" s="157"/>
      <c r="C82" s="178">
        <f>RES_hhdet_in_fech!C82/RES_summary!C$21</f>
        <v>72.860882193660885</v>
      </c>
      <c r="D82" s="178">
        <f>RES_hhdet_in_fech!D82/RES_summary!D$21</f>
        <v>77.390643002245511</v>
      </c>
      <c r="E82" s="178">
        <f>RES_hhdet_in_fech!E82/RES_summary!E$21</f>
        <v>75.331181426929817</v>
      </c>
      <c r="F82" s="178">
        <f>RES_hhdet_in_fech!F82/RES_summary!F$21</f>
        <v>67.217937507616384</v>
      </c>
      <c r="G82" s="178">
        <f>RES_hhdet_in_fech!G82/RES_summary!G$21</f>
        <v>74.214641612734724</v>
      </c>
      <c r="H82" s="178">
        <f>RES_hhdet_in_fech!H82/RES_summary!H$21</f>
        <v>47.567115043077692</v>
      </c>
      <c r="I82" s="178">
        <f>RES_hhdet_in_fech!I82/RES_summary!I$21</f>
        <v>58.838529374929927</v>
      </c>
      <c r="J82" s="178">
        <f>RES_hhdet_in_fech!J82/RES_summary!J$21</f>
        <v>57.247371425920846</v>
      </c>
      <c r="K82" s="178">
        <f>RES_hhdet_in_fech!K82/RES_summary!K$21</f>
        <v>67.039253656894914</v>
      </c>
      <c r="L82" s="178">
        <f>RES_hhdet_in_fech!L82/RES_summary!L$21</f>
        <v>40.911511236935119</v>
      </c>
      <c r="M82" s="178">
        <f>RES_hhdet_in_fech!M82/RES_summary!M$21</f>
        <v>52.160326756427708</v>
      </c>
      <c r="N82" s="178">
        <f>RES_hhdet_in_fech!N82/RES_summary!N$21</f>
        <v>48.588540389432744</v>
      </c>
      <c r="O82" s="178">
        <f>RES_hhdet_in_fech!O82/RES_summary!O$21</f>
        <v>40.387090504838049</v>
      </c>
      <c r="P82" s="178">
        <f>RES_hhdet_in_fech!P82/RES_summary!P$21</f>
        <v>34.245540281911083</v>
      </c>
      <c r="Q82" s="178">
        <f>RES_hhdet_in_fech!Q82/RES_summary!Q$21</f>
        <v>42.014173820821917</v>
      </c>
    </row>
    <row r="83" spans="1:17" ht="12" customHeight="1" x14ac:dyDescent="0.25">
      <c r="A83" s="23" t="s">
        <v>157</v>
      </c>
      <c r="B83" s="156"/>
      <c r="C83" s="177">
        <f>RES_hhdet_in_fech!C83/RES_summary!C$21</f>
        <v>72.717157704713884</v>
      </c>
      <c r="D83" s="177">
        <f>RES_hhdet_in_fech!D83/RES_summary!D$21</f>
        <v>77.175723288568904</v>
      </c>
      <c r="E83" s="177">
        <f>RES_hhdet_in_fech!E83/RES_summary!E$21</f>
        <v>74.871636863927762</v>
      </c>
      <c r="F83" s="177">
        <f>RES_hhdet_in_fech!F83/RES_summary!F$21</f>
        <v>66.824383276723893</v>
      </c>
      <c r="G83" s="177">
        <f>RES_hhdet_in_fech!G83/RES_summary!G$21</f>
        <v>74.029283991598376</v>
      </c>
      <c r="H83" s="177">
        <f>RES_hhdet_in_fech!H83/RES_summary!H$21</f>
        <v>47.423083427532703</v>
      </c>
      <c r="I83" s="177">
        <f>RES_hhdet_in_fech!I83/RES_summary!I$21</f>
        <v>57.959733842074911</v>
      </c>
      <c r="J83" s="177">
        <f>RES_hhdet_in_fech!J83/RES_summary!J$21</f>
        <v>56.701310215497692</v>
      </c>
      <c r="K83" s="177">
        <f>RES_hhdet_in_fech!K83/RES_summary!K$21</f>
        <v>66.870784648356477</v>
      </c>
      <c r="L83" s="177">
        <f>RES_hhdet_in_fech!L83/RES_summary!L$21</f>
        <v>40.641768726933833</v>
      </c>
      <c r="M83" s="177">
        <f>RES_hhdet_in_fech!M83/RES_summary!M$21</f>
        <v>51.956183149246321</v>
      </c>
      <c r="N83" s="177">
        <f>RES_hhdet_in_fech!N83/RES_summary!N$21</f>
        <v>48.454230778797772</v>
      </c>
      <c r="O83" s="177">
        <f>RES_hhdet_in_fech!O83/RES_summary!O$21</f>
        <v>40.27259070241363</v>
      </c>
      <c r="P83" s="177">
        <f>RES_hhdet_in_fech!P83/RES_summary!P$21</f>
        <v>34.086269077370538</v>
      </c>
      <c r="Q83" s="177">
        <f>RES_hhdet_in_fech!Q83/RES_summary!Q$21</f>
        <v>41.758509075087659</v>
      </c>
    </row>
    <row r="84" spans="1:17" ht="12" customHeight="1" x14ac:dyDescent="0.25">
      <c r="A84" s="23" t="s">
        <v>60</v>
      </c>
      <c r="B84" s="156"/>
      <c r="C84" s="177">
        <f>RES_hhdet_in_fech!C84/RES_summary!C$21</f>
        <v>0.1437244889470092</v>
      </c>
      <c r="D84" s="177">
        <f>RES_hhdet_in_fech!D84/RES_summary!D$21</f>
        <v>0.21491971367661736</v>
      </c>
      <c r="E84" s="177">
        <f>RES_hhdet_in_fech!E84/RES_summary!E$21</f>
        <v>0.4595445630020682</v>
      </c>
      <c r="F84" s="177">
        <f>RES_hhdet_in_fech!F84/RES_summary!F$21</f>
        <v>0.3935542308924998</v>
      </c>
      <c r="G84" s="177">
        <f>RES_hhdet_in_fech!G84/RES_summary!G$21</f>
        <v>0.18535762113634965</v>
      </c>
      <c r="H84" s="177">
        <f>RES_hhdet_in_fech!H84/RES_summary!H$21</f>
        <v>0.14403161554498956</v>
      </c>
      <c r="I84" s="177">
        <f>RES_hhdet_in_fech!I84/RES_summary!I$21</f>
        <v>0.87879553285501277</v>
      </c>
      <c r="J84" s="177">
        <f>RES_hhdet_in_fech!J84/RES_summary!J$21</f>
        <v>0.54606121042315459</v>
      </c>
      <c r="K84" s="177">
        <f>RES_hhdet_in_fech!K84/RES_summary!K$21</f>
        <v>0.1684690085384436</v>
      </c>
      <c r="L84" s="177">
        <f>RES_hhdet_in_fech!L84/RES_summary!L$21</f>
        <v>0.26974251000128657</v>
      </c>
      <c r="M84" s="177">
        <f>RES_hhdet_in_fech!M84/RES_summary!M$21</f>
        <v>0.2041436071813818</v>
      </c>
      <c r="N84" s="177">
        <f>RES_hhdet_in_fech!N84/RES_summary!N$21</f>
        <v>0.13430961063497668</v>
      </c>
      <c r="O84" s="177">
        <f>RES_hhdet_in_fech!O84/RES_summary!O$21</f>
        <v>0.11449980242441996</v>
      </c>
      <c r="P84" s="177">
        <f>RES_hhdet_in_fech!P84/RES_summary!P$21</f>
        <v>0.15927120454054369</v>
      </c>
      <c r="Q84" s="177">
        <f>RES_hhdet_in_fech!Q84/RES_summary!Q$21</f>
        <v>0.25566474573426018</v>
      </c>
    </row>
    <row r="85" spans="1:17" ht="12.95" customHeight="1" x14ac:dyDescent="0.25">
      <c r="A85" s="158" t="s">
        <v>112</v>
      </c>
      <c r="B85" s="157"/>
      <c r="C85" s="178">
        <f>RES_hhdet_in_fech!C85/RES_summary!C$21</f>
        <v>19.605652226732481</v>
      </c>
      <c r="D85" s="178">
        <f>RES_hhdet_in_fech!D85/RES_summary!D$21</f>
        <v>18.407802031724252</v>
      </c>
      <c r="E85" s="178">
        <f>RES_hhdet_in_fech!E85/RES_summary!E$21</f>
        <v>17.087964496594974</v>
      </c>
      <c r="F85" s="178">
        <f>RES_hhdet_in_fech!F85/RES_summary!F$21</f>
        <v>16.344997395158654</v>
      </c>
      <c r="G85" s="178">
        <f>RES_hhdet_in_fech!G85/RES_summary!G$21</f>
        <v>15.161528131672076</v>
      </c>
      <c r="H85" s="178">
        <f>RES_hhdet_in_fech!H85/RES_summary!H$21</f>
        <v>14.043575460816371</v>
      </c>
      <c r="I85" s="178">
        <f>RES_hhdet_in_fech!I85/RES_summary!I$21</f>
        <v>14.263391555637599</v>
      </c>
      <c r="J85" s="178">
        <f>RES_hhdet_in_fech!J85/RES_summary!J$21</f>
        <v>16.899404967882599</v>
      </c>
      <c r="K85" s="178">
        <f>RES_hhdet_in_fech!K85/RES_summary!K$21</f>
        <v>15.849120934803286</v>
      </c>
      <c r="L85" s="178">
        <f>RES_hhdet_in_fech!L85/RES_summary!L$21</f>
        <v>14.519248544423332</v>
      </c>
      <c r="M85" s="178">
        <f>RES_hhdet_in_fech!M85/RES_summary!M$21</f>
        <v>13.178352244283676</v>
      </c>
      <c r="N85" s="178">
        <f>RES_hhdet_in_fech!N85/RES_summary!N$21</f>
        <v>12.238610891916325</v>
      </c>
      <c r="O85" s="178">
        <f>RES_hhdet_in_fech!O85/RES_summary!O$21</f>
        <v>11.465274454623781</v>
      </c>
      <c r="P85" s="178">
        <f>RES_hhdet_in_fech!P85/RES_summary!P$21</f>
        <v>10.963672515632105</v>
      </c>
      <c r="Q85" s="178">
        <f>RES_hhdet_in_fech!Q85/RES_summary!Q$21</f>
        <v>10.39403196186462</v>
      </c>
    </row>
    <row r="86" spans="1:17" ht="12" customHeight="1" x14ac:dyDescent="0.25">
      <c r="A86" s="23" t="s">
        <v>60</v>
      </c>
      <c r="B86" s="156"/>
      <c r="C86" s="177">
        <f>RES_hhdet_in_fech!C86/RES_summary!C$21</f>
        <v>19.605652226732481</v>
      </c>
      <c r="D86" s="177">
        <f>RES_hhdet_in_fech!D86/RES_summary!D$21</f>
        <v>18.407802031724252</v>
      </c>
      <c r="E86" s="177">
        <f>RES_hhdet_in_fech!E86/RES_summary!E$21</f>
        <v>17.087964496594974</v>
      </c>
      <c r="F86" s="177">
        <f>RES_hhdet_in_fech!F86/RES_summary!F$21</f>
        <v>16.344997395158654</v>
      </c>
      <c r="G86" s="177">
        <f>RES_hhdet_in_fech!G86/RES_summary!G$21</f>
        <v>15.161528131672076</v>
      </c>
      <c r="H86" s="177">
        <f>RES_hhdet_in_fech!H86/RES_summary!H$21</f>
        <v>14.043575460816371</v>
      </c>
      <c r="I86" s="177">
        <f>RES_hhdet_in_fech!I86/RES_summary!I$21</f>
        <v>14.263391555637599</v>
      </c>
      <c r="J86" s="177">
        <f>RES_hhdet_in_fech!J86/RES_summary!J$21</f>
        <v>16.899404967882599</v>
      </c>
      <c r="K86" s="177">
        <f>RES_hhdet_in_fech!K86/RES_summary!K$21</f>
        <v>15.849120934803286</v>
      </c>
      <c r="L86" s="177">
        <f>RES_hhdet_in_fech!L86/RES_summary!L$21</f>
        <v>14.519248544423332</v>
      </c>
      <c r="M86" s="177">
        <f>RES_hhdet_in_fech!M86/RES_summary!M$21</f>
        <v>13.178352244283676</v>
      </c>
      <c r="N86" s="177">
        <f>RES_hhdet_in_fech!N86/RES_summary!N$21</f>
        <v>12.238610891916325</v>
      </c>
      <c r="O86" s="177">
        <f>RES_hhdet_in_fech!O86/RES_summary!O$21</f>
        <v>11.465274454623781</v>
      </c>
      <c r="P86" s="177">
        <f>RES_hhdet_in_fech!P86/RES_summary!P$21</f>
        <v>10.963672515632105</v>
      </c>
      <c r="Q86" s="177">
        <f>RES_hhdet_in_fech!Q86/RES_summary!Q$21</f>
        <v>10.39403196186462</v>
      </c>
    </row>
    <row r="87" spans="1:17" ht="12" customHeight="1" x14ac:dyDescent="0.25">
      <c r="A87" s="158" t="s">
        <v>63</v>
      </c>
      <c r="B87" s="157"/>
      <c r="C87" s="178">
        <f>RES_hhdet_in_fech!C87/RES_summary!C$21</f>
        <v>20.073307564391325</v>
      </c>
      <c r="D87" s="178">
        <f>RES_hhdet_in_fech!D87/RES_summary!D$21</f>
        <v>18.382632237427632</v>
      </c>
      <c r="E87" s="178">
        <f>RES_hhdet_in_fech!E87/RES_summary!E$21</f>
        <v>21.232016283663452</v>
      </c>
      <c r="F87" s="178">
        <f>RES_hhdet_in_fech!F87/RES_summary!F$21</f>
        <v>16.962802951919791</v>
      </c>
      <c r="G87" s="178">
        <f>RES_hhdet_in_fech!G87/RES_summary!G$21</f>
        <v>20.196423689354109</v>
      </c>
      <c r="H87" s="178">
        <f>RES_hhdet_in_fech!H87/RES_summary!H$21</f>
        <v>18.211447972617073</v>
      </c>
      <c r="I87" s="178">
        <f>RES_hhdet_in_fech!I87/RES_summary!I$21</f>
        <v>15.637471861975646</v>
      </c>
      <c r="J87" s="178">
        <f>RES_hhdet_in_fech!J87/RES_summary!J$21</f>
        <v>15.917450728810527</v>
      </c>
      <c r="K87" s="178">
        <f>RES_hhdet_in_fech!K87/RES_summary!K$21</f>
        <v>15.234870070315175</v>
      </c>
      <c r="L87" s="178">
        <f>RES_hhdet_in_fech!L87/RES_summary!L$21</f>
        <v>15.001287459946901</v>
      </c>
      <c r="M87" s="178">
        <f>RES_hhdet_in_fech!M87/RES_summary!M$21</f>
        <v>15.738804450919016</v>
      </c>
      <c r="N87" s="178">
        <f>RES_hhdet_in_fech!N87/RES_summary!N$21</f>
        <v>14.397311235441711</v>
      </c>
      <c r="O87" s="178">
        <f>RES_hhdet_in_fech!O87/RES_summary!O$21</f>
        <v>14.115083590870931</v>
      </c>
      <c r="P87" s="178">
        <f>RES_hhdet_in_fech!P87/RES_summary!P$21</f>
        <v>14.834516878973723</v>
      </c>
      <c r="Q87" s="178">
        <f>RES_hhdet_in_fech!Q87/RES_summary!Q$21</f>
        <v>16.921275403618647</v>
      </c>
    </row>
    <row r="88" spans="1:17" ht="12" customHeight="1" x14ac:dyDescent="0.25">
      <c r="A88" s="167" t="s">
        <v>156</v>
      </c>
      <c r="B88" s="132"/>
      <c r="C88" s="183">
        <f>RES_hhdet_in_fech!C88/RES_summary!C$21</f>
        <v>0</v>
      </c>
      <c r="D88" s="183">
        <f>RES_hhdet_in_fech!D88/RES_summary!D$21</f>
        <v>0</v>
      </c>
      <c r="E88" s="183">
        <f>RES_hhdet_in_fech!E88/RES_summary!E$21</f>
        <v>0</v>
      </c>
      <c r="F88" s="183">
        <f>RES_hhdet_in_fech!F88/RES_summary!F$21</f>
        <v>0</v>
      </c>
      <c r="G88" s="183">
        <f>RES_hhdet_in_fech!G88/RES_summary!G$21</f>
        <v>0</v>
      </c>
      <c r="H88" s="183">
        <f>RES_hhdet_in_fech!H88/RES_summary!H$21</f>
        <v>0</v>
      </c>
      <c r="I88" s="183">
        <f>RES_hhdet_in_fech!I88/RES_summary!I$21</f>
        <v>0</v>
      </c>
      <c r="J88" s="183">
        <f>RES_hhdet_in_fech!J88/RES_summary!J$21</f>
        <v>0</v>
      </c>
      <c r="K88" s="183">
        <f>RES_hhdet_in_fech!K88/RES_summary!K$21</f>
        <v>0</v>
      </c>
      <c r="L88" s="183">
        <f>RES_hhdet_in_fech!L88/RES_summary!L$21</f>
        <v>0</v>
      </c>
      <c r="M88" s="183">
        <f>RES_hhdet_in_fech!M88/RES_summary!M$21</f>
        <v>0</v>
      </c>
      <c r="N88" s="183">
        <f>RES_hhdet_in_fech!N88/RES_summary!N$21</f>
        <v>0</v>
      </c>
      <c r="O88" s="183">
        <f>RES_hhdet_in_fech!O88/RES_summary!O$21</f>
        <v>0</v>
      </c>
      <c r="P88" s="183">
        <f>RES_hhdet_in_fech!P88/RES_summary!P$21</f>
        <v>0</v>
      </c>
      <c r="Q88" s="183">
        <f>RES_hhdet_in_fech!Q88/RES_summary!Q$21</f>
        <v>0</v>
      </c>
    </row>
    <row r="89" spans="1:17" ht="12" customHeight="1" x14ac:dyDescent="0.25">
      <c r="A89" s="167" t="s">
        <v>155</v>
      </c>
      <c r="B89" s="132"/>
      <c r="C89" s="183">
        <f>RES_hhdet_in_fech!C89/RES_summary!C$21</f>
        <v>0</v>
      </c>
      <c r="D89" s="183">
        <f>RES_hhdet_in_fech!D89/RES_summary!D$21</f>
        <v>0</v>
      </c>
      <c r="E89" s="183">
        <f>RES_hhdet_in_fech!E89/RES_summary!E$21</f>
        <v>0</v>
      </c>
      <c r="F89" s="183">
        <f>RES_hhdet_in_fech!F89/RES_summary!F$21</f>
        <v>0</v>
      </c>
      <c r="G89" s="183">
        <f>RES_hhdet_in_fech!G89/RES_summary!G$21</f>
        <v>0</v>
      </c>
      <c r="H89" s="183">
        <f>RES_hhdet_in_fech!H89/RES_summary!H$21</f>
        <v>0</v>
      </c>
      <c r="I89" s="183">
        <f>RES_hhdet_in_fech!I89/RES_summary!I$21</f>
        <v>0</v>
      </c>
      <c r="J89" s="183">
        <f>RES_hhdet_in_fech!J89/RES_summary!J$21</f>
        <v>0</v>
      </c>
      <c r="K89" s="183">
        <f>RES_hhdet_in_fech!K89/RES_summary!K$21</f>
        <v>0</v>
      </c>
      <c r="L89" s="183">
        <f>RES_hhdet_in_fech!L89/RES_summary!L$21</f>
        <v>0</v>
      </c>
      <c r="M89" s="183">
        <f>RES_hhdet_in_fech!M89/RES_summary!M$21</f>
        <v>0</v>
      </c>
      <c r="N89" s="183">
        <f>RES_hhdet_in_fech!N89/RES_summary!N$21</f>
        <v>0</v>
      </c>
      <c r="O89" s="183">
        <f>RES_hhdet_in_fech!O89/RES_summary!O$21</f>
        <v>0</v>
      </c>
      <c r="P89" s="183">
        <f>RES_hhdet_in_fech!P89/RES_summary!P$21</f>
        <v>0</v>
      </c>
      <c r="Q89" s="183">
        <f>RES_hhdet_in_fech!Q89/RES_summary!Q$21</f>
        <v>0</v>
      </c>
    </row>
    <row r="90" spans="1:17" ht="12" customHeight="1" x14ac:dyDescent="0.25">
      <c r="A90" s="166" t="s">
        <v>55</v>
      </c>
      <c r="B90" s="165"/>
      <c r="C90" s="182">
        <f>RES_hhdet_in_fech!C90/RES_summary!C$21</f>
        <v>0</v>
      </c>
      <c r="D90" s="182">
        <f>RES_hhdet_in_fech!D90/RES_summary!D$21</f>
        <v>0</v>
      </c>
      <c r="E90" s="182">
        <f>RES_hhdet_in_fech!E90/RES_summary!E$21</f>
        <v>0</v>
      </c>
      <c r="F90" s="182">
        <f>RES_hhdet_in_fech!F90/RES_summary!F$21</f>
        <v>0</v>
      </c>
      <c r="G90" s="182">
        <f>RES_hhdet_in_fech!G90/RES_summary!G$21</f>
        <v>0</v>
      </c>
      <c r="H90" s="182">
        <f>RES_hhdet_in_fech!H90/RES_summary!H$21</f>
        <v>0</v>
      </c>
      <c r="I90" s="182">
        <f>RES_hhdet_in_fech!I90/RES_summary!I$21</f>
        <v>0</v>
      </c>
      <c r="J90" s="182">
        <f>RES_hhdet_in_fech!J90/RES_summary!J$21</f>
        <v>0</v>
      </c>
      <c r="K90" s="182">
        <f>RES_hhdet_in_fech!K90/RES_summary!K$21</f>
        <v>0</v>
      </c>
      <c r="L90" s="182">
        <f>RES_hhdet_in_fech!L90/RES_summary!L$21</f>
        <v>0</v>
      </c>
      <c r="M90" s="182">
        <f>RES_hhdet_in_fech!M90/RES_summary!M$21</f>
        <v>0</v>
      </c>
      <c r="N90" s="182">
        <f>RES_hhdet_in_fech!N90/RES_summary!N$21</f>
        <v>0</v>
      </c>
      <c r="O90" s="182">
        <f>RES_hhdet_in_fech!O90/RES_summary!O$21</f>
        <v>0</v>
      </c>
      <c r="P90" s="182">
        <f>RES_hhdet_in_fech!P90/RES_summary!P$21</f>
        <v>0</v>
      </c>
      <c r="Q90" s="182">
        <f>RES_hhdet_in_fech!Q90/RES_summary!Q$21</f>
        <v>0</v>
      </c>
    </row>
    <row r="91" spans="1:17" ht="12" customHeight="1" x14ac:dyDescent="0.25">
      <c r="A91" s="147" t="s">
        <v>59</v>
      </c>
      <c r="B91" s="164"/>
      <c r="C91" s="181">
        <f>RES_hhdet_in_fech!C91/RES_summary!C$21</f>
        <v>0</v>
      </c>
      <c r="D91" s="181">
        <f>RES_hhdet_in_fech!D91/RES_summary!D$21</f>
        <v>0</v>
      </c>
      <c r="E91" s="181">
        <f>RES_hhdet_in_fech!E91/RES_summary!E$21</f>
        <v>0</v>
      </c>
      <c r="F91" s="181">
        <f>RES_hhdet_in_fech!F91/RES_summary!F$21</f>
        <v>0</v>
      </c>
      <c r="G91" s="181">
        <f>RES_hhdet_in_fech!G91/RES_summary!G$21</f>
        <v>0</v>
      </c>
      <c r="H91" s="181">
        <f>RES_hhdet_in_fech!H91/RES_summary!H$21</f>
        <v>0</v>
      </c>
      <c r="I91" s="181">
        <f>RES_hhdet_in_fech!I91/RES_summary!I$21</f>
        <v>0</v>
      </c>
      <c r="J91" s="181">
        <f>RES_hhdet_in_fech!J91/RES_summary!J$21</f>
        <v>0</v>
      </c>
      <c r="K91" s="181">
        <f>RES_hhdet_in_fech!K91/RES_summary!K$21</f>
        <v>0</v>
      </c>
      <c r="L91" s="181">
        <f>RES_hhdet_in_fech!L91/RES_summary!L$21</f>
        <v>0</v>
      </c>
      <c r="M91" s="181">
        <f>RES_hhdet_in_fech!M91/RES_summary!M$21</f>
        <v>0</v>
      </c>
      <c r="N91" s="181">
        <f>RES_hhdet_in_fech!N91/RES_summary!N$21</f>
        <v>0</v>
      </c>
      <c r="O91" s="181">
        <f>RES_hhdet_in_fech!O91/RES_summary!O$21</f>
        <v>0</v>
      </c>
      <c r="P91" s="181">
        <f>RES_hhdet_in_fech!P91/RES_summary!P$21</f>
        <v>0</v>
      </c>
      <c r="Q91" s="181">
        <f>RES_hhdet_in_fech!Q91/RES_summary!Q$21</f>
        <v>0</v>
      </c>
    </row>
    <row r="92" spans="1:17" ht="12" customHeight="1" x14ac:dyDescent="0.25">
      <c r="A92" s="163" t="s">
        <v>144</v>
      </c>
      <c r="B92" s="162"/>
      <c r="C92" s="180">
        <f>RES_hhdet_in_fech!C92/RES_summary!C$21</f>
        <v>0</v>
      </c>
      <c r="D92" s="180">
        <f>RES_hhdet_in_fech!D92/RES_summary!D$21</f>
        <v>0</v>
      </c>
      <c r="E92" s="180">
        <f>RES_hhdet_in_fech!E92/RES_summary!E$21</f>
        <v>0</v>
      </c>
      <c r="F92" s="180">
        <f>RES_hhdet_in_fech!F92/RES_summary!F$21</f>
        <v>0</v>
      </c>
      <c r="G92" s="180">
        <f>RES_hhdet_in_fech!G92/RES_summary!G$21</f>
        <v>0</v>
      </c>
      <c r="H92" s="180">
        <f>RES_hhdet_in_fech!H92/RES_summary!H$21</f>
        <v>0</v>
      </c>
      <c r="I92" s="180">
        <f>RES_hhdet_in_fech!I92/RES_summary!I$21</f>
        <v>0</v>
      </c>
      <c r="J92" s="180">
        <f>RES_hhdet_in_fech!J92/RES_summary!J$21</f>
        <v>0</v>
      </c>
      <c r="K92" s="180">
        <f>RES_hhdet_in_fech!K92/RES_summary!K$21</f>
        <v>0</v>
      </c>
      <c r="L92" s="180">
        <f>RES_hhdet_in_fech!L92/RES_summary!L$21</f>
        <v>0</v>
      </c>
      <c r="M92" s="180">
        <f>RES_hhdet_in_fech!M92/RES_summary!M$21</f>
        <v>0</v>
      </c>
      <c r="N92" s="180">
        <f>RES_hhdet_in_fech!N92/RES_summary!N$21</f>
        <v>0</v>
      </c>
      <c r="O92" s="180">
        <f>RES_hhdet_in_fech!O92/RES_summary!O$21</f>
        <v>0</v>
      </c>
      <c r="P92" s="180">
        <f>RES_hhdet_in_fech!P92/RES_summary!P$21</f>
        <v>0</v>
      </c>
      <c r="Q92" s="180">
        <f>RES_hhdet_in_fech!Q92/RES_summary!Q$21</f>
        <v>0</v>
      </c>
    </row>
    <row r="93" spans="1:17" ht="12" customHeight="1" x14ac:dyDescent="0.25">
      <c r="A93" s="161" t="s">
        <v>143</v>
      </c>
      <c r="B93" s="160"/>
      <c r="C93" s="179">
        <f>RES_hhdet_in_fech!C93/RES_summary!C$21</f>
        <v>0</v>
      </c>
      <c r="D93" s="179">
        <f>RES_hhdet_in_fech!D93/RES_summary!D$21</f>
        <v>0</v>
      </c>
      <c r="E93" s="179">
        <f>RES_hhdet_in_fech!E93/RES_summary!E$21</f>
        <v>0</v>
      </c>
      <c r="F93" s="179">
        <f>RES_hhdet_in_fech!F93/RES_summary!F$21</f>
        <v>0</v>
      </c>
      <c r="G93" s="179">
        <f>RES_hhdet_in_fech!G93/RES_summary!G$21</f>
        <v>0</v>
      </c>
      <c r="H93" s="179">
        <f>RES_hhdet_in_fech!H93/RES_summary!H$21</f>
        <v>0</v>
      </c>
      <c r="I93" s="179">
        <f>RES_hhdet_in_fech!I93/RES_summary!I$21</f>
        <v>0</v>
      </c>
      <c r="J93" s="179">
        <f>RES_hhdet_in_fech!J93/RES_summary!J$21</f>
        <v>0</v>
      </c>
      <c r="K93" s="179">
        <f>RES_hhdet_in_fech!K93/RES_summary!K$21</f>
        <v>0</v>
      </c>
      <c r="L93" s="179">
        <f>RES_hhdet_in_fech!L93/RES_summary!L$21</f>
        <v>0</v>
      </c>
      <c r="M93" s="179">
        <f>RES_hhdet_in_fech!M93/RES_summary!M$21</f>
        <v>0</v>
      </c>
      <c r="N93" s="179">
        <f>RES_hhdet_in_fech!N93/RES_summary!N$21</f>
        <v>0</v>
      </c>
      <c r="O93" s="179">
        <f>RES_hhdet_in_fech!O93/RES_summary!O$21</f>
        <v>0</v>
      </c>
      <c r="P93" s="179">
        <f>RES_hhdet_in_fech!P93/RES_summary!P$21</f>
        <v>0</v>
      </c>
      <c r="Q93" s="179">
        <f>RES_hhdet_in_fech!Q93/RES_summary!Q$21</f>
        <v>0</v>
      </c>
    </row>
    <row r="94" spans="1:17" ht="12" customHeight="1" x14ac:dyDescent="0.25">
      <c r="A94" s="148" t="s">
        <v>57</v>
      </c>
      <c r="B94" s="156"/>
      <c r="C94" s="177">
        <f>RES_hhdet_in_fech!C94/RES_summary!C$21</f>
        <v>0</v>
      </c>
      <c r="D94" s="177">
        <f>RES_hhdet_in_fech!D94/RES_summary!D$21</f>
        <v>0</v>
      </c>
      <c r="E94" s="177">
        <f>RES_hhdet_in_fech!E94/RES_summary!E$21</f>
        <v>0</v>
      </c>
      <c r="F94" s="177">
        <f>RES_hhdet_in_fech!F94/RES_summary!F$21</f>
        <v>0</v>
      </c>
      <c r="G94" s="177">
        <f>RES_hhdet_in_fech!G94/RES_summary!G$21</f>
        <v>0</v>
      </c>
      <c r="H94" s="177">
        <f>RES_hhdet_in_fech!H94/RES_summary!H$21</f>
        <v>0</v>
      </c>
      <c r="I94" s="177">
        <f>RES_hhdet_in_fech!I94/RES_summary!I$21</f>
        <v>0</v>
      </c>
      <c r="J94" s="177">
        <f>RES_hhdet_in_fech!J94/RES_summary!J$21</f>
        <v>0</v>
      </c>
      <c r="K94" s="177">
        <f>RES_hhdet_in_fech!K94/RES_summary!K$21</f>
        <v>0</v>
      </c>
      <c r="L94" s="177">
        <f>RES_hhdet_in_fech!L94/RES_summary!L$21</f>
        <v>0</v>
      </c>
      <c r="M94" s="177">
        <f>RES_hhdet_in_fech!M94/RES_summary!M$21</f>
        <v>0</v>
      </c>
      <c r="N94" s="177">
        <f>RES_hhdet_in_fech!N94/RES_summary!N$21</f>
        <v>0</v>
      </c>
      <c r="O94" s="177">
        <f>RES_hhdet_in_fech!O94/RES_summary!O$21</f>
        <v>0</v>
      </c>
      <c r="P94" s="177">
        <f>RES_hhdet_in_fech!P94/RES_summary!P$21</f>
        <v>0</v>
      </c>
      <c r="Q94" s="177">
        <f>RES_hhdet_in_fech!Q94/RES_summary!Q$21</f>
        <v>0</v>
      </c>
    </row>
    <row r="95" spans="1:17" ht="12" customHeight="1" x14ac:dyDescent="0.25">
      <c r="A95" s="148" t="s">
        <v>59</v>
      </c>
      <c r="B95" s="156"/>
      <c r="C95" s="177">
        <f>RES_hhdet_in_fech!C95/RES_summary!C$21</f>
        <v>0</v>
      </c>
      <c r="D95" s="177">
        <f>RES_hhdet_in_fech!D95/RES_summary!D$21</f>
        <v>0</v>
      </c>
      <c r="E95" s="177">
        <f>RES_hhdet_in_fech!E95/RES_summary!E$21</f>
        <v>0</v>
      </c>
      <c r="F95" s="177">
        <f>RES_hhdet_in_fech!F95/RES_summary!F$21</f>
        <v>0</v>
      </c>
      <c r="G95" s="177">
        <f>RES_hhdet_in_fech!G95/RES_summary!G$21</f>
        <v>0</v>
      </c>
      <c r="H95" s="177">
        <f>RES_hhdet_in_fech!H95/RES_summary!H$21</f>
        <v>0</v>
      </c>
      <c r="I95" s="177">
        <f>RES_hhdet_in_fech!I95/RES_summary!I$21</f>
        <v>0</v>
      </c>
      <c r="J95" s="177">
        <f>RES_hhdet_in_fech!J95/RES_summary!J$21</f>
        <v>0</v>
      </c>
      <c r="K95" s="177">
        <f>RES_hhdet_in_fech!K95/RES_summary!K$21</f>
        <v>0</v>
      </c>
      <c r="L95" s="177">
        <f>RES_hhdet_in_fech!L95/RES_summary!L$21</f>
        <v>0</v>
      </c>
      <c r="M95" s="177">
        <f>RES_hhdet_in_fech!M95/RES_summary!M$21</f>
        <v>0</v>
      </c>
      <c r="N95" s="177">
        <f>RES_hhdet_in_fech!N95/RES_summary!N$21</f>
        <v>0</v>
      </c>
      <c r="O95" s="177">
        <f>RES_hhdet_in_fech!O95/RES_summary!O$21</f>
        <v>0</v>
      </c>
      <c r="P95" s="177">
        <f>RES_hhdet_in_fech!P95/RES_summary!P$21</f>
        <v>0</v>
      </c>
      <c r="Q95" s="177">
        <f>RES_hhdet_in_fech!Q95/RES_summary!Q$21</f>
        <v>0</v>
      </c>
    </row>
    <row r="96" spans="1:17" ht="12" customHeight="1" x14ac:dyDescent="0.25">
      <c r="A96" s="163" t="s">
        <v>142</v>
      </c>
      <c r="B96" s="162"/>
      <c r="C96" s="180">
        <f>RES_hhdet_in_fech!C96/RES_summary!C$21</f>
        <v>31.683416511428153</v>
      </c>
      <c r="D96" s="180">
        <f>RES_hhdet_in_fech!D96/RES_summary!D$21</f>
        <v>33.025926437320535</v>
      </c>
      <c r="E96" s="180">
        <f>RES_hhdet_in_fech!E96/RES_summary!E$21</f>
        <v>33.312523073447835</v>
      </c>
      <c r="F96" s="180">
        <f>RES_hhdet_in_fech!F96/RES_summary!F$21</f>
        <v>0</v>
      </c>
      <c r="G96" s="180">
        <f>RES_hhdet_in_fech!G96/RES_summary!G$21</f>
        <v>30.508230488427714</v>
      </c>
      <c r="H96" s="180">
        <f>RES_hhdet_in_fech!H96/RES_summary!H$21</f>
        <v>29.190876888143364</v>
      </c>
      <c r="I96" s="180">
        <f>RES_hhdet_in_fech!I96/RES_summary!I$21</f>
        <v>0</v>
      </c>
      <c r="J96" s="180">
        <f>RES_hhdet_in_fech!J96/RES_summary!J$21</f>
        <v>34.72449433660902</v>
      </c>
      <c r="K96" s="180">
        <f>RES_hhdet_in_fech!K96/RES_summary!K$21</f>
        <v>0</v>
      </c>
      <c r="L96" s="180">
        <f>RES_hhdet_in_fech!L96/RES_summary!L$21</f>
        <v>0</v>
      </c>
      <c r="M96" s="180">
        <f>RES_hhdet_in_fech!M96/RES_summary!M$21</f>
        <v>33.409612481644679</v>
      </c>
      <c r="N96" s="180">
        <f>RES_hhdet_in_fech!N96/RES_summary!N$21</f>
        <v>0</v>
      </c>
      <c r="O96" s="180">
        <f>RES_hhdet_in_fech!O96/RES_summary!O$21</f>
        <v>0</v>
      </c>
      <c r="P96" s="180">
        <f>RES_hhdet_in_fech!P96/RES_summary!P$21</f>
        <v>29.083877287878295</v>
      </c>
      <c r="Q96" s="180">
        <f>RES_hhdet_in_fech!Q96/RES_summary!Q$21</f>
        <v>0</v>
      </c>
    </row>
    <row r="97" spans="1:17" ht="12" customHeight="1" x14ac:dyDescent="0.25">
      <c r="A97" s="161" t="s">
        <v>141</v>
      </c>
      <c r="B97" s="160"/>
      <c r="C97" s="179">
        <f>RES_hhdet_in_fech!C97/RES_summary!C$21</f>
        <v>16.818919206997496</v>
      </c>
      <c r="D97" s="179">
        <f>RES_hhdet_in_fech!D97/RES_summary!D$21</f>
        <v>17.500038258995176</v>
      </c>
      <c r="E97" s="179">
        <f>RES_hhdet_in_fech!E97/RES_summary!E$21</f>
        <v>17.464834567067655</v>
      </c>
      <c r="F97" s="179">
        <f>RES_hhdet_in_fech!F97/RES_summary!F$21</f>
        <v>16.962802951919791</v>
      </c>
      <c r="G97" s="179">
        <f>RES_hhdet_in_fech!G97/RES_summary!G$21</f>
        <v>19.324430956926427</v>
      </c>
      <c r="H97" s="179">
        <f>RES_hhdet_in_fech!H97/RES_summary!H$21</f>
        <v>16.070495489548183</v>
      </c>
      <c r="I97" s="179">
        <f>RES_hhdet_in_fech!I97/RES_summary!I$21</f>
        <v>15.637471861975646</v>
      </c>
      <c r="J97" s="179">
        <f>RES_hhdet_in_fech!J97/RES_summary!J$21</f>
        <v>15.406538011875655</v>
      </c>
      <c r="K97" s="179">
        <f>RES_hhdet_in_fech!K97/RES_summary!K$21</f>
        <v>15.234870070315175</v>
      </c>
      <c r="L97" s="179">
        <f>RES_hhdet_in_fech!L97/RES_summary!L$21</f>
        <v>15.001287459946901</v>
      </c>
      <c r="M97" s="179">
        <f>RES_hhdet_in_fech!M97/RES_summary!M$21</f>
        <v>14.768652503687093</v>
      </c>
      <c r="N97" s="179">
        <f>RES_hhdet_in_fech!N97/RES_summary!N$21</f>
        <v>14.397311235441711</v>
      </c>
      <c r="O97" s="179">
        <f>RES_hhdet_in_fech!O97/RES_summary!O$21</f>
        <v>14.115083590870931</v>
      </c>
      <c r="P97" s="179">
        <f>RES_hhdet_in_fech!P97/RES_summary!P$21</f>
        <v>14.815236676729732</v>
      </c>
      <c r="Q97" s="179">
        <f>RES_hhdet_in_fech!Q97/RES_summary!Q$21</f>
        <v>16.921275403618647</v>
      </c>
    </row>
    <row r="98" spans="1:17" ht="12" customHeight="1" x14ac:dyDescent="0.25">
      <c r="A98" s="148" t="s">
        <v>60</v>
      </c>
      <c r="B98" s="156"/>
      <c r="C98" s="177">
        <f>RES_hhdet_in_fech!C98/RES_summary!C$21</f>
        <v>0.34568009848562575</v>
      </c>
      <c r="D98" s="177">
        <f>RES_hhdet_in_fech!D98/RES_summary!D$21</f>
        <v>0.70693794045443636</v>
      </c>
      <c r="E98" s="177">
        <f>RES_hhdet_in_fech!E98/RES_summary!E$21</f>
        <v>0.71303393569796902</v>
      </c>
      <c r="F98" s="177">
        <f>RES_hhdet_in_fech!F98/RES_summary!F$21</f>
        <v>0.68653804834423815</v>
      </c>
      <c r="G98" s="177">
        <f>RES_hhdet_in_fech!G98/RES_summary!G$21</f>
        <v>4.1345438079499086</v>
      </c>
      <c r="H98" s="177">
        <f>RES_hhdet_in_fech!H98/RES_summary!H$21</f>
        <v>1.3962985414142695</v>
      </c>
      <c r="I98" s="177">
        <f>RES_hhdet_in_fech!I98/RES_summary!I$21</f>
        <v>0.7133923031399394</v>
      </c>
      <c r="J98" s="177">
        <f>RES_hhdet_in_fech!J98/RES_summary!J$21</f>
        <v>0.70811039003842968</v>
      </c>
      <c r="K98" s="177">
        <f>RES_hhdet_in_fech!K98/RES_summary!K$21</f>
        <v>0.68553659489341445</v>
      </c>
      <c r="L98" s="177">
        <f>RES_hhdet_in_fech!L98/RES_summary!L$21</f>
        <v>0.70572121269033394</v>
      </c>
      <c r="M98" s="177">
        <f>RES_hhdet_in_fech!M98/RES_summary!M$21</f>
        <v>0.68484578792427619</v>
      </c>
      <c r="N98" s="177">
        <f>RES_hhdet_in_fech!N98/RES_summary!N$21</f>
        <v>0.63444987632739225</v>
      </c>
      <c r="O98" s="177">
        <f>RES_hhdet_in_fech!O98/RES_summary!O$21</f>
        <v>0.61168470614890569</v>
      </c>
      <c r="P98" s="177">
        <f>RES_hhdet_in_fech!P98/RES_summary!P$21</f>
        <v>1.0424857737230608</v>
      </c>
      <c r="Q98" s="177">
        <f>RES_hhdet_in_fech!Q98/RES_summary!Q$21</f>
        <v>2.6993173115920941</v>
      </c>
    </row>
    <row r="99" spans="1:17" ht="12" customHeight="1" x14ac:dyDescent="0.25">
      <c r="A99" s="148" t="s">
        <v>59</v>
      </c>
      <c r="B99" s="156"/>
      <c r="C99" s="177">
        <f>RES_hhdet_in_fech!C99/RES_summary!C$21</f>
        <v>16.473239108511873</v>
      </c>
      <c r="D99" s="177">
        <f>RES_hhdet_in_fech!D99/RES_summary!D$21</f>
        <v>16.793100318540741</v>
      </c>
      <c r="E99" s="177">
        <f>RES_hhdet_in_fech!E99/RES_summary!E$21</f>
        <v>16.75180063136969</v>
      </c>
      <c r="F99" s="177">
        <f>RES_hhdet_in_fech!F99/RES_summary!F$21</f>
        <v>16.276264903575552</v>
      </c>
      <c r="G99" s="177">
        <f>RES_hhdet_in_fech!G99/RES_summary!G$21</f>
        <v>15.189887148976521</v>
      </c>
      <c r="H99" s="177">
        <f>RES_hhdet_in_fech!H99/RES_summary!H$21</f>
        <v>14.674196948133917</v>
      </c>
      <c r="I99" s="177">
        <f>RES_hhdet_in_fech!I99/RES_summary!I$21</f>
        <v>14.924079558835707</v>
      </c>
      <c r="J99" s="177">
        <f>RES_hhdet_in_fech!J99/RES_summary!J$21</f>
        <v>14.698427621837226</v>
      </c>
      <c r="K99" s="177">
        <f>RES_hhdet_in_fech!K99/RES_summary!K$21</f>
        <v>14.549333475421761</v>
      </c>
      <c r="L99" s="177">
        <f>RES_hhdet_in_fech!L99/RES_summary!L$21</f>
        <v>14.29556624725657</v>
      </c>
      <c r="M99" s="177">
        <f>RES_hhdet_in_fech!M99/RES_summary!M$21</f>
        <v>14.083806715762817</v>
      </c>
      <c r="N99" s="177">
        <f>RES_hhdet_in_fech!N99/RES_summary!N$21</f>
        <v>13.76286135911432</v>
      </c>
      <c r="O99" s="177">
        <f>RES_hhdet_in_fech!O99/RES_summary!O$21</f>
        <v>13.503398884722026</v>
      </c>
      <c r="P99" s="177">
        <f>RES_hhdet_in_fech!P99/RES_summary!P$21</f>
        <v>13.772750903006671</v>
      </c>
      <c r="Q99" s="177">
        <f>RES_hhdet_in_fech!Q99/RES_summary!Q$21</f>
        <v>14.221958092026554</v>
      </c>
    </row>
    <row r="100" spans="1:17" ht="12" customHeight="1" x14ac:dyDescent="0.25">
      <c r="A100" s="158" t="s">
        <v>62</v>
      </c>
      <c r="B100" s="157"/>
      <c r="C100" s="178">
        <f>RES_hhdet_in_fech!C100/RES_summary!C$21</f>
        <v>12.115727177377833</v>
      </c>
      <c r="D100" s="178">
        <f>RES_hhdet_in_fech!D100/RES_summary!D$21</f>
        <v>10.763497972557326</v>
      </c>
      <c r="E100" s="178">
        <f>RES_hhdet_in_fech!E100/RES_summary!E$21</f>
        <v>11.603218054015112</v>
      </c>
      <c r="F100" s="178">
        <f>RES_hhdet_in_fech!F100/RES_summary!F$21</f>
        <v>9.2575481446060479</v>
      </c>
      <c r="G100" s="178">
        <f>RES_hhdet_in_fech!G100/RES_summary!G$21</f>
        <v>14.232247517019379</v>
      </c>
      <c r="H100" s="178">
        <f>RES_hhdet_in_fech!H100/RES_summary!H$21</f>
        <v>8.9222914901295809</v>
      </c>
      <c r="I100" s="178">
        <f>RES_hhdet_in_fech!I100/RES_summary!I$21</f>
        <v>11.615113293398657</v>
      </c>
      <c r="J100" s="178">
        <f>RES_hhdet_in_fech!J100/RES_summary!J$21</f>
        <v>9.9485584115542203</v>
      </c>
      <c r="K100" s="178">
        <f>RES_hhdet_in_fech!K100/RES_summary!K$21</f>
        <v>9.235028907055602</v>
      </c>
      <c r="L100" s="178">
        <f>RES_hhdet_in_fech!L100/RES_summary!L$21</f>
        <v>12.491454617475446</v>
      </c>
      <c r="M100" s="178">
        <f>RES_hhdet_in_fech!M100/RES_summary!M$21</f>
        <v>16.522034671803759</v>
      </c>
      <c r="N100" s="178">
        <f>RES_hhdet_in_fech!N100/RES_summary!N$21</f>
        <v>9.6002790610305926</v>
      </c>
      <c r="O100" s="178">
        <f>RES_hhdet_in_fech!O100/RES_summary!O$21</f>
        <v>10.064896202071687</v>
      </c>
      <c r="P100" s="178">
        <f>RES_hhdet_in_fech!P100/RES_summary!P$21</f>
        <v>11.523706708538514</v>
      </c>
      <c r="Q100" s="178">
        <f>RES_hhdet_in_fech!Q100/RES_summary!Q$21</f>
        <v>7.9836916704828145</v>
      </c>
    </row>
    <row r="101" spans="1:17" ht="12" customHeight="1" x14ac:dyDescent="0.25">
      <c r="A101" s="23" t="s">
        <v>55</v>
      </c>
      <c r="B101" s="156"/>
      <c r="C101" s="177">
        <f>RES_hhdet_in_fech!C101/RES_summary!C$21</f>
        <v>16.418015668839729</v>
      </c>
      <c r="D101" s="177">
        <f>RES_hhdet_in_fech!D101/RES_summary!D$21</f>
        <v>16.924107805232403</v>
      </c>
      <c r="E101" s="177">
        <f>RES_hhdet_in_fech!E101/RES_summary!E$21</f>
        <v>16.654673347791256</v>
      </c>
      <c r="F101" s="177">
        <f>RES_hhdet_in_fech!F101/RES_summary!F$21</f>
        <v>18.477414910458084</v>
      </c>
      <c r="G101" s="177">
        <f>RES_hhdet_in_fech!G101/RES_summary!G$21</f>
        <v>18.008756370430277</v>
      </c>
      <c r="H101" s="177">
        <f>RES_hhdet_in_fech!H101/RES_summary!H$21</f>
        <v>0</v>
      </c>
      <c r="I101" s="177">
        <f>RES_hhdet_in_fech!I101/RES_summary!I$21</f>
        <v>17.778157723184254</v>
      </c>
      <c r="J101" s="177">
        <f>RES_hhdet_in_fech!J101/RES_summary!J$21</f>
        <v>17.750309692739204</v>
      </c>
      <c r="K101" s="177">
        <f>RES_hhdet_in_fech!K101/RES_summary!K$21</f>
        <v>0</v>
      </c>
      <c r="L101" s="177">
        <f>RES_hhdet_in_fech!L101/RES_summary!L$21</f>
        <v>16.760872121137471</v>
      </c>
      <c r="M101" s="177">
        <f>RES_hhdet_in_fech!M101/RES_summary!M$21</f>
        <v>16.522034671803759</v>
      </c>
      <c r="N101" s="177">
        <f>RES_hhdet_in_fech!N101/RES_summary!N$21</f>
        <v>16.014345414383655</v>
      </c>
      <c r="O101" s="177">
        <f>RES_hhdet_in_fech!O101/RES_summary!O$21</f>
        <v>15.044543434066785</v>
      </c>
      <c r="P101" s="177">
        <f>RES_hhdet_in_fech!P101/RES_summary!P$21</f>
        <v>14.858126523820319</v>
      </c>
      <c r="Q101" s="177">
        <f>RES_hhdet_in_fech!Q101/RES_summary!Q$21</f>
        <v>14.73817283218975</v>
      </c>
    </row>
    <row r="102" spans="1:17" ht="12" customHeight="1" x14ac:dyDescent="0.25">
      <c r="A102" s="23" t="s">
        <v>57</v>
      </c>
      <c r="B102" s="156"/>
      <c r="C102" s="177">
        <f>RES_hhdet_in_fech!C102/RES_summary!C$21</f>
        <v>0</v>
      </c>
      <c r="D102" s="177">
        <f>RES_hhdet_in_fech!D102/RES_summary!D$21</f>
        <v>0</v>
      </c>
      <c r="E102" s="177">
        <f>RES_hhdet_in_fech!E102/RES_summary!E$21</f>
        <v>0</v>
      </c>
      <c r="F102" s="177">
        <f>RES_hhdet_in_fech!F102/RES_summary!F$21</f>
        <v>0</v>
      </c>
      <c r="G102" s="177">
        <f>RES_hhdet_in_fech!G102/RES_summary!G$21</f>
        <v>0</v>
      </c>
      <c r="H102" s="177">
        <f>RES_hhdet_in_fech!H102/RES_summary!H$21</f>
        <v>0</v>
      </c>
      <c r="I102" s="177">
        <f>RES_hhdet_in_fech!I102/RES_summary!I$21</f>
        <v>0</v>
      </c>
      <c r="J102" s="177">
        <f>RES_hhdet_in_fech!J102/RES_summary!J$21</f>
        <v>0</v>
      </c>
      <c r="K102" s="177">
        <f>RES_hhdet_in_fech!K102/RES_summary!K$21</f>
        <v>0</v>
      </c>
      <c r="L102" s="177">
        <f>RES_hhdet_in_fech!L102/RES_summary!L$21</f>
        <v>0</v>
      </c>
      <c r="M102" s="177">
        <f>RES_hhdet_in_fech!M102/RES_summary!M$21</f>
        <v>0</v>
      </c>
      <c r="N102" s="177">
        <f>RES_hhdet_in_fech!N102/RES_summary!N$21</f>
        <v>0</v>
      </c>
      <c r="O102" s="177">
        <f>RES_hhdet_in_fech!O102/RES_summary!O$21</f>
        <v>0</v>
      </c>
      <c r="P102" s="177">
        <f>RES_hhdet_in_fech!P102/RES_summary!P$21</f>
        <v>0</v>
      </c>
      <c r="Q102" s="177">
        <f>RES_hhdet_in_fech!Q102/RES_summary!Q$21</f>
        <v>0</v>
      </c>
    </row>
    <row r="103" spans="1:17" ht="12" customHeight="1" x14ac:dyDescent="0.25">
      <c r="A103" s="29" t="s">
        <v>140</v>
      </c>
      <c r="B103" s="57"/>
      <c r="C103" s="176">
        <f>RES_hhdet_in_fech!C103/RES_summary!C$21</f>
        <v>7.3826988791360089</v>
      </c>
      <c r="D103" s="176">
        <f>RES_hhdet_in_fech!D103/RES_summary!D$21</f>
        <v>7.3660367139381417</v>
      </c>
      <c r="E103" s="176">
        <f>RES_hhdet_in_fech!E103/RES_summary!E$21</f>
        <v>8.6151766515710442</v>
      </c>
      <c r="F103" s="176">
        <f>RES_hhdet_in_fech!F103/RES_summary!F$21</f>
        <v>8.5905169786175524</v>
      </c>
      <c r="G103" s="176">
        <f>RES_hhdet_in_fech!G103/RES_summary!G$21</f>
        <v>8.1969771544798995</v>
      </c>
      <c r="H103" s="176">
        <f>RES_hhdet_in_fech!H103/RES_summary!H$21</f>
        <v>8.9222914901295809</v>
      </c>
      <c r="I103" s="176">
        <f>RES_hhdet_in_fech!I103/RES_summary!I$21</f>
        <v>9.4408748887256895</v>
      </c>
      <c r="J103" s="176">
        <f>RES_hhdet_in_fech!J103/RES_summary!J$21</f>
        <v>9.1553556632662954</v>
      </c>
      <c r="K103" s="176">
        <f>RES_hhdet_in_fech!K103/RES_summary!K$21</f>
        <v>9.235028907055602</v>
      </c>
      <c r="L103" s="176">
        <f>RES_hhdet_in_fech!L103/RES_summary!L$21</f>
        <v>9.5761854267674078</v>
      </c>
      <c r="M103" s="176">
        <f>RES_hhdet_in_fech!M103/RES_summary!M$21</f>
        <v>0</v>
      </c>
      <c r="N103" s="176">
        <f>RES_hhdet_in_fech!N103/RES_summary!N$21</f>
        <v>8.9074330384020968</v>
      </c>
      <c r="O103" s="176">
        <f>RES_hhdet_in_fech!O103/RES_summary!O$21</f>
        <v>8.0177832393948059</v>
      </c>
      <c r="P103" s="176">
        <f>RES_hhdet_in_fech!P103/RES_summary!P$21</f>
        <v>7.5899493181597055</v>
      </c>
      <c r="Q103" s="176">
        <f>RES_hhdet_in_fech!Q103/RES_summary!Q$21</f>
        <v>7.971541166021086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84">
        <f>RES_hhdet_in_fech!C105/RES_summary!C$21</f>
        <v>0</v>
      </c>
      <c r="D105" s="184">
        <f>RES_hhdet_in_fech!D105/RES_summary!D$21</f>
        <v>0</v>
      </c>
      <c r="E105" s="184">
        <f>RES_hhdet_in_fech!E105/RES_summary!E$21</f>
        <v>0</v>
      </c>
      <c r="F105" s="184">
        <f>RES_hhdet_in_fech!F105/RES_summary!F$21</f>
        <v>0</v>
      </c>
      <c r="G105" s="184">
        <f>RES_hhdet_in_fech!G105/RES_summary!G$21</f>
        <v>0</v>
      </c>
      <c r="H105" s="184">
        <f>RES_hhdet_in_fech!H105/RES_summary!H$21</f>
        <v>0</v>
      </c>
      <c r="I105" s="184">
        <f>RES_hhdet_in_fech!I105/RES_summary!I$21</f>
        <v>83.16074419967282</v>
      </c>
      <c r="J105" s="184">
        <f>RES_hhdet_in_fech!J105/RES_summary!J$21</f>
        <v>76.722165013258689</v>
      </c>
      <c r="K105" s="184">
        <f>RES_hhdet_in_fech!K105/RES_summary!K$21</f>
        <v>78.559798891384446</v>
      </c>
      <c r="L105" s="184">
        <f>RES_hhdet_in_fech!L105/RES_summary!L$21</f>
        <v>70.687693708290922</v>
      </c>
      <c r="M105" s="184">
        <f>RES_hhdet_in_fech!M105/RES_summary!M$21</f>
        <v>71.914860359949785</v>
      </c>
      <c r="N105" s="184">
        <f>RES_hhdet_in_fech!N105/RES_summary!N$21</f>
        <v>67.937763326824637</v>
      </c>
      <c r="O105" s="184">
        <f>RES_hhdet_in_fech!O105/RES_summary!O$21</f>
        <v>59.974620352578938</v>
      </c>
      <c r="P105" s="184">
        <f>RES_hhdet_in_fech!P105/RES_summary!P$21</f>
        <v>60.0310330253971</v>
      </c>
      <c r="Q105" s="184">
        <f>RES_hhdet_in_fech!Q105/RES_summary!Q$21</f>
        <v>61.634457287569418</v>
      </c>
    </row>
    <row r="106" spans="1:17" ht="12.95" customHeight="1" x14ac:dyDescent="0.25">
      <c r="A106" s="158" t="s">
        <v>65</v>
      </c>
      <c r="B106" s="157"/>
      <c r="C106" s="178">
        <f>RES_hhdet_in_fech!C106/RES_summary!C$21</f>
        <v>0</v>
      </c>
      <c r="D106" s="178">
        <f>RES_hhdet_in_fech!D106/RES_summary!D$21</f>
        <v>0</v>
      </c>
      <c r="E106" s="178">
        <f>RES_hhdet_in_fech!E106/RES_summary!E$21</f>
        <v>0</v>
      </c>
      <c r="F106" s="178">
        <f>RES_hhdet_in_fech!F106/RES_summary!F$21</f>
        <v>0</v>
      </c>
      <c r="G106" s="178">
        <f>RES_hhdet_in_fech!G106/RES_summary!G$21</f>
        <v>0</v>
      </c>
      <c r="H106" s="178">
        <f>RES_hhdet_in_fech!H106/RES_summary!H$21</f>
        <v>0</v>
      </c>
      <c r="I106" s="178">
        <f>RES_hhdet_in_fech!I106/RES_summary!I$21</f>
        <v>41.27318505292412</v>
      </c>
      <c r="J106" s="178">
        <f>RES_hhdet_in_fech!J106/RES_summary!J$21</f>
        <v>35.802701538399141</v>
      </c>
      <c r="K106" s="178">
        <f>RES_hhdet_in_fech!K106/RES_summary!K$21</f>
        <v>38.491572810983669</v>
      </c>
      <c r="L106" s="178">
        <f>RES_hhdet_in_fech!L106/RES_summary!L$21</f>
        <v>31.798637621092567</v>
      </c>
      <c r="M106" s="178">
        <f>RES_hhdet_in_fech!M106/RES_summary!M$21</f>
        <v>34.533283794711657</v>
      </c>
      <c r="N106" s="178">
        <f>RES_hhdet_in_fech!N106/RES_summary!N$21</f>
        <v>32.301618550590376</v>
      </c>
      <c r="O106" s="178">
        <f>RES_hhdet_in_fech!O106/RES_summary!O$21</f>
        <v>26.323785166805536</v>
      </c>
      <c r="P106" s="178">
        <f>RES_hhdet_in_fech!P106/RES_summary!P$21</f>
        <v>26.69037370351182</v>
      </c>
      <c r="Q106" s="178">
        <f>RES_hhdet_in_fech!Q106/RES_summary!Q$21</f>
        <v>26.469973653514586</v>
      </c>
    </row>
    <row r="107" spans="1:17" ht="12" customHeight="1" x14ac:dyDescent="0.25">
      <c r="A107" s="23" t="s">
        <v>153</v>
      </c>
      <c r="B107" s="156"/>
      <c r="C107" s="177">
        <f>RES_hhdet_in_fech!C107/RES_summary!C$21</f>
        <v>0</v>
      </c>
      <c r="D107" s="177">
        <f>RES_hhdet_in_fech!D107/RES_summary!D$21</f>
        <v>0</v>
      </c>
      <c r="E107" s="177">
        <f>RES_hhdet_in_fech!E107/RES_summary!E$21</f>
        <v>0</v>
      </c>
      <c r="F107" s="177">
        <f>RES_hhdet_in_fech!F107/RES_summary!F$21</f>
        <v>0</v>
      </c>
      <c r="G107" s="177">
        <f>RES_hhdet_in_fech!G107/RES_summary!G$21</f>
        <v>0</v>
      </c>
      <c r="H107" s="177">
        <f>RES_hhdet_in_fech!H107/RES_summary!H$21</f>
        <v>0</v>
      </c>
      <c r="I107" s="177">
        <f>RES_hhdet_in_fech!I107/RES_summary!I$21</f>
        <v>40.704387923574927</v>
      </c>
      <c r="J107" s="177">
        <f>RES_hhdet_in_fech!J107/RES_summary!J$21</f>
        <v>35.490648505894868</v>
      </c>
      <c r="K107" s="177">
        <f>RES_hhdet_in_fech!K107/RES_summary!K$21</f>
        <v>38.40382415122599</v>
      </c>
      <c r="L107" s="177">
        <f>RES_hhdet_in_fech!L107/RES_summary!L$21</f>
        <v>31.607523734239528</v>
      </c>
      <c r="M107" s="177">
        <f>RES_hhdet_in_fech!M107/RES_summary!M$21</f>
        <v>34.41062528036371</v>
      </c>
      <c r="N107" s="177">
        <f>RES_hhdet_in_fech!N107/RES_summary!N$21</f>
        <v>32.221339134367987</v>
      </c>
      <c r="O107" s="177">
        <f>RES_hhdet_in_fech!O107/RES_summary!O$21</f>
        <v>26.257171342228034</v>
      </c>
      <c r="P107" s="177">
        <f>RES_hhdet_in_fech!P107/RES_summary!P$21</f>
        <v>26.580091460590229</v>
      </c>
      <c r="Q107" s="177">
        <f>RES_hhdet_in_fech!Q107/RES_summary!Q$21</f>
        <v>26.327962266714692</v>
      </c>
    </row>
    <row r="108" spans="1:17" ht="12" customHeight="1" x14ac:dyDescent="0.25">
      <c r="A108" s="23" t="s">
        <v>60</v>
      </c>
      <c r="B108" s="156"/>
      <c r="C108" s="177">
        <f>RES_hhdet_in_fech!C108/RES_summary!C$21</f>
        <v>0</v>
      </c>
      <c r="D108" s="177">
        <f>RES_hhdet_in_fech!D108/RES_summary!D$21</f>
        <v>0</v>
      </c>
      <c r="E108" s="177">
        <f>RES_hhdet_in_fech!E108/RES_summary!E$21</f>
        <v>0</v>
      </c>
      <c r="F108" s="177">
        <f>RES_hhdet_in_fech!F108/RES_summary!F$21</f>
        <v>0</v>
      </c>
      <c r="G108" s="177">
        <f>RES_hhdet_in_fech!G108/RES_summary!G$21</f>
        <v>0</v>
      </c>
      <c r="H108" s="177">
        <f>RES_hhdet_in_fech!H108/RES_summary!H$21</f>
        <v>0</v>
      </c>
      <c r="I108" s="177">
        <f>RES_hhdet_in_fech!I108/RES_summary!I$21</f>
        <v>0.56879712934919291</v>
      </c>
      <c r="J108" s="177">
        <f>RES_hhdet_in_fech!J108/RES_summary!J$21</f>
        <v>0.31205303250426791</v>
      </c>
      <c r="K108" s="177">
        <f>RES_hhdet_in_fech!K108/RES_summary!K$21</f>
        <v>8.7748659757677955E-2</v>
      </c>
      <c r="L108" s="177">
        <f>RES_hhdet_in_fech!L108/RES_summary!L$21</f>
        <v>0.1911138868530364</v>
      </c>
      <c r="M108" s="177">
        <f>RES_hhdet_in_fech!M108/RES_summary!M$21</f>
        <v>0.12265851434794738</v>
      </c>
      <c r="N108" s="177">
        <f>RES_hhdet_in_fech!N108/RES_summary!N$21</f>
        <v>8.0279416222387032E-2</v>
      </c>
      <c r="O108" s="177">
        <f>RES_hhdet_in_fech!O108/RES_summary!O$21</f>
        <v>6.6613824577502423E-2</v>
      </c>
      <c r="P108" s="177">
        <f>RES_hhdet_in_fech!P108/RES_summary!P$21</f>
        <v>0.11028224292159373</v>
      </c>
      <c r="Q108" s="177">
        <f>RES_hhdet_in_fech!Q108/RES_summary!Q$21</f>
        <v>0.14201138679989292</v>
      </c>
    </row>
    <row r="109" spans="1:17" ht="12.95" customHeight="1" x14ac:dyDescent="0.25">
      <c r="A109" s="158" t="s">
        <v>112</v>
      </c>
      <c r="B109" s="157"/>
      <c r="C109" s="178">
        <f>RES_hhdet_in_fech!C109/RES_summary!C$21</f>
        <v>0</v>
      </c>
      <c r="D109" s="178">
        <f>RES_hhdet_in_fech!D109/RES_summary!D$21</f>
        <v>0</v>
      </c>
      <c r="E109" s="178">
        <f>RES_hhdet_in_fech!E109/RES_summary!E$21</f>
        <v>0</v>
      </c>
      <c r="F109" s="178">
        <f>RES_hhdet_in_fech!F109/RES_summary!F$21</f>
        <v>0</v>
      </c>
      <c r="G109" s="178">
        <f>RES_hhdet_in_fech!G109/RES_summary!G$21</f>
        <v>0</v>
      </c>
      <c r="H109" s="178">
        <f>RES_hhdet_in_fech!H109/RES_summary!H$21</f>
        <v>0</v>
      </c>
      <c r="I109" s="178">
        <f>RES_hhdet_in_fech!I109/RES_summary!I$21</f>
        <v>16.665620566927373</v>
      </c>
      <c r="J109" s="178">
        <f>RES_hhdet_in_fech!J109/RES_summary!J$21</f>
        <v>16.211652627107011</v>
      </c>
      <c r="K109" s="178">
        <f>RES_hhdet_in_fech!K109/RES_summary!K$21</f>
        <v>15.477143136226509</v>
      </c>
      <c r="L109" s="178">
        <f>RES_hhdet_in_fech!L109/RES_summary!L$21</f>
        <v>14.206587699979933</v>
      </c>
      <c r="M109" s="178">
        <f>RES_hhdet_in_fech!M109/RES_summary!M$21</f>
        <v>13.033922859551424</v>
      </c>
      <c r="N109" s="178">
        <f>RES_hhdet_in_fech!N109/RES_summary!N$21</f>
        <v>12.260916426804503</v>
      </c>
      <c r="O109" s="178">
        <f>RES_hhdet_in_fech!O109/RES_summary!O$21</f>
        <v>11.522657213695272</v>
      </c>
      <c r="P109" s="178">
        <f>RES_hhdet_in_fech!P109/RES_summary!P$21</f>
        <v>10.904885523198431</v>
      </c>
      <c r="Q109" s="178">
        <f>RES_hhdet_in_fech!Q109/RES_summary!Q$21</f>
        <v>10.223499481886991</v>
      </c>
    </row>
    <row r="110" spans="1:17" ht="12" customHeight="1" x14ac:dyDescent="0.25">
      <c r="A110" s="23" t="s">
        <v>60</v>
      </c>
      <c r="B110" s="156"/>
      <c r="C110" s="177">
        <f>RES_hhdet_in_fech!C110/RES_summary!C$21</f>
        <v>0</v>
      </c>
      <c r="D110" s="177">
        <f>RES_hhdet_in_fech!D110/RES_summary!D$21</f>
        <v>0</v>
      </c>
      <c r="E110" s="177">
        <f>RES_hhdet_in_fech!E110/RES_summary!E$21</f>
        <v>0</v>
      </c>
      <c r="F110" s="177">
        <f>RES_hhdet_in_fech!F110/RES_summary!F$21</f>
        <v>0</v>
      </c>
      <c r="G110" s="177">
        <f>RES_hhdet_in_fech!G110/RES_summary!G$21</f>
        <v>0</v>
      </c>
      <c r="H110" s="177">
        <f>RES_hhdet_in_fech!H110/RES_summary!H$21</f>
        <v>0</v>
      </c>
      <c r="I110" s="177">
        <f>RES_hhdet_in_fech!I110/RES_summary!I$21</f>
        <v>16.665620566927373</v>
      </c>
      <c r="J110" s="177">
        <f>RES_hhdet_in_fech!J110/RES_summary!J$21</f>
        <v>16.211652627107011</v>
      </c>
      <c r="K110" s="177">
        <f>RES_hhdet_in_fech!K110/RES_summary!K$21</f>
        <v>15.477143136226509</v>
      </c>
      <c r="L110" s="177">
        <f>RES_hhdet_in_fech!L110/RES_summary!L$21</f>
        <v>14.206587699979933</v>
      </c>
      <c r="M110" s="177">
        <f>RES_hhdet_in_fech!M110/RES_summary!M$21</f>
        <v>13.033922859551424</v>
      </c>
      <c r="N110" s="177">
        <f>RES_hhdet_in_fech!N110/RES_summary!N$21</f>
        <v>12.260916426804503</v>
      </c>
      <c r="O110" s="177">
        <f>RES_hhdet_in_fech!O110/RES_summary!O$21</f>
        <v>11.522657213695272</v>
      </c>
      <c r="P110" s="177">
        <f>RES_hhdet_in_fech!P110/RES_summary!P$21</f>
        <v>10.904885523198431</v>
      </c>
      <c r="Q110" s="177">
        <f>RES_hhdet_in_fech!Q110/RES_summary!Q$21</f>
        <v>10.223499481886991</v>
      </c>
    </row>
    <row r="111" spans="1:17" ht="12" customHeight="1" x14ac:dyDescent="0.25">
      <c r="A111" s="158" t="s">
        <v>63</v>
      </c>
      <c r="B111" s="157"/>
      <c r="C111" s="178">
        <f>RES_hhdet_in_fech!C111/RES_summary!C$21</f>
        <v>0</v>
      </c>
      <c r="D111" s="178">
        <f>RES_hhdet_in_fech!D111/RES_summary!D$21</f>
        <v>0</v>
      </c>
      <c r="E111" s="178">
        <f>RES_hhdet_in_fech!E111/RES_summary!E$21</f>
        <v>0</v>
      </c>
      <c r="F111" s="178">
        <f>RES_hhdet_in_fech!F111/RES_summary!F$21</f>
        <v>0</v>
      </c>
      <c r="G111" s="178">
        <f>RES_hhdet_in_fech!G111/RES_summary!G$21</f>
        <v>0</v>
      </c>
      <c r="H111" s="178">
        <f>RES_hhdet_in_fech!H111/RES_summary!H$21</f>
        <v>0</v>
      </c>
      <c r="I111" s="178">
        <f>RES_hhdet_in_fech!I111/RES_summary!I$21</f>
        <v>15.790807755725373</v>
      </c>
      <c r="J111" s="178">
        <f>RES_hhdet_in_fech!J111/RES_summary!J$21</f>
        <v>15.539720195730785</v>
      </c>
      <c r="K111" s="178">
        <f>RES_hhdet_in_fech!K111/RES_summary!K$21</f>
        <v>15.360434997474462</v>
      </c>
      <c r="L111" s="178">
        <f>RES_hhdet_in_fech!L111/RES_summary!L$21</f>
        <v>15.125481349675981</v>
      </c>
      <c r="M111" s="178">
        <f>RES_hhdet_in_fech!M111/RES_summary!M$21</f>
        <v>14.89061629795116</v>
      </c>
      <c r="N111" s="178">
        <f>RES_hhdet_in_fech!N111/RES_summary!N$21</f>
        <v>14.493771254342933</v>
      </c>
      <c r="O111" s="178">
        <f>RES_hhdet_in_fech!O111/RES_summary!O$21</f>
        <v>14.126491981871538</v>
      </c>
      <c r="P111" s="178">
        <f>RES_hhdet_in_fech!P111/RES_summary!P$21</f>
        <v>14.82376005991809</v>
      </c>
      <c r="Q111" s="178">
        <f>RES_hhdet_in_fech!Q111/RES_summary!Q$21</f>
        <v>16.952179239176836</v>
      </c>
    </row>
    <row r="112" spans="1:17" ht="12" customHeight="1" x14ac:dyDescent="0.25">
      <c r="A112" s="167" t="s">
        <v>152</v>
      </c>
      <c r="B112" s="132"/>
      <c r="C112" s="183">
        <f>RES_hhdet_in_fech!C112/RES_summary!C$21</f>
        <v>0</v>
      </c>
      <c r="D112" s="183">
        <f>RES_hhdet_in_fech!D112/RES_summary!D$21</f>
        <v>0</v>
      </c>
      <c r="E112" s="183">
        <f>RES_hhdet_in_fech!E112/RES_summary!E$21</f>
        <v>0</v>
      </c>
      <c r="F112" s="183">
        <f>RES_hhdet_in_fech!F112/RES_summary!F$21</f>
        <v>0</v>
      </c>
      <c r="G112" s="183">
        <f>RES_hhdet_in_fech!G112/RES_summary!G$21</f>
        <v>0</v>
      </c>
      <c r="H112" s="183">
        <f>RES_hhdet_in_fech!H112/RES_summary!H$21</f>
        <v>0</v>
      </c>
      <c r="I112" s="183">
        <f>RES_hhdet_in_fech!I112/RES_summary!I$21</f>
        <v>0</v>
      </c>
      <c r="J112" s="183">
        <f>RES_hhdet_in_fech!J112/RES_summary!J$21</f>
        <v>0</v>
      </c>
      <c r="K112" s="183">
        <f>RES_hhdet_in_fech!K112/RES_summary!K$21</f>
        <v>0</v>
      </c>
      <c r="L112" s="183">
        <f>RES_hhdet_in_fech!L112/RES_summary!L$21</f>
        <v>0</v>
      </c>
      <c r="M112" s="183">
        <f>RES_hhdet_in_fech!M112/RES_summary!M$21</f>
        <v>0</v>
      </c>
      <c r="N112" s="183">
        <f>RES_hhdet_in_fech!N112/RES_summary!N$21</f>
        <v>0</v>
      </c>
      <c r="O112" s="183">
        <f>RES_hhdet_in_fech!O112/RES_summary!O$21</f>
        <v>0</v>
      </c>
      <c r="P112" s="183">
        <f>RES_hhdet_in_fech!P112/RES_summary!P$21</f>
        <v>0</v>
      </c>
      <c r="Q112" s="183">
        <f>RES_hhdet_in_fech!Q112/RES_summary!Q$21</f>
        <v>0</v>
      </c>
    </row>
    <row r="113" spans="1:17" ht="12" customHeight="1" x14ac:dyDescent="0.25">
      <c r="A113" s="167" t="s">
        <v>151</v>
      </c>
      <c r="B113" s="132"/>
      <c r="C113" s="183">
        <f>RES_hhdet_in_fech!C113/RES_summary!C$21</f>
        <v>0</v>
      </c>
      <c r="D113" s="183">
        <f>RES_hhdet_in_fech!D113/RES_summary!D$21</f>
        <v>0</v>
      </c>
      <c r="E113" s="183">
        <f>RES_hhdet_in_fech!E113/RES_summary!E$21</f>
        <v>0</v>
      </c>
      <c r="F113" s="183">
        <f>RES_hhdet_in_fech!F113/RES_summary!F$21</f>
        <v>0</v>
      </c>
      <c r="G113" s="183">
        <f>RES_hhdet_in_fech!G113/RES_summary!G$21</f>
        <v>0</v>
      </c>
      <c r="H113" s="183">
        <f>RES_hhdet_in_fech!H113/RES_summary!H$21</f>
        <v>0</v>
      </c>
      <c r="I113" s="183">
        <f>RES_hhdet_in_fech!I113/RES_summary!I$21</f>
        <v>0</v>
      </c>
      <c r="J113" s="183">
        <f>RES_hhdet_in_fech!J113/RES_summary!J$21</f>
        <v>0</v>
      </c>
      <c r="K113" s="183">
        <f>RES_hhdet_in_fech!K113/RES_summary!K$21</f>
        <v>0</v>
      </c>
      <c r="L113" s="183">
        <f>RES_hhdet_in_fech!L113/RES_summary!L$21</f>
        <v>0</v>
      </c>
      <c r="M113" s="183">
        <f>RES_hhdet_in_fech!M113/RES_summary!M$21</f>
        <v>0</v>
      </c>
      <c r="N113" s="183">
        <f>RES_hhdet_in_fech!N113/RES_summary!N$21</f>
        <v>0</v>
      </c>
      <c r="O113" s="183">
        <f>RES_hhdet_in_fech!O113/RES_summary!O$21</f>
        <v>0</v>
      </c>
      <c r="P113" s="183">
        <f>RES_hhdet_in_fech!P113/RES_summary!P$21</f>
        <v>0</v>
      </c>
      <c r="Q113" s="183">
        <f>RES_hhdet_in_fech!Q113/RES_summary!Q$21</f>
        <v>0</v>
      </c>
    </row>
    <row r="114" spans="1:17" ht="12" customHeight="1" x14ac:dyDescent="0.25">
      <c r="A114" s="166" t="s">
        <v>79</v>
      </c>
      <c r="B114" s="165"/>
      <c r="C114" s="182">
        <f>RES_hhdet_in_fech!C114/RES_summary!C$21</f>
        <v>0</v>
      </c>
      <c r="D114" s="182">
        <f>RES_hhdet_in_fech!D114/RES_summary!D$21</f>
        <v>0</v>
      </c>
      <c r="E114" s="182">
        <f>RES_hhdet_in_fech!E114/RES_summary!E$21</f>
        <v>0</v>
      </c>
      <c r="F114" s="182">
        <f>RES_hhdet_in_fech!F114/RES_summary!F$21</f>
        <v>0</v>
      </c>
      <c r="G114" s="182">
        <f>RES_hhdet_in_fech!G114/RES_summary!G$21</f>
        <v>0</v>
      </c>
      <c r="H114" s="182">
        <f>RES_hhdet_in_fech!H114/RES_summary!H$21</f>
        <v>0</v>
      </c>
      <c r="I114" s="182">
        <f>RES_hhdet_in_fech!I114/RES_summary!I$21</f>
        <v>0</v>
      </c>
      <c r="J114" s="182">
        <f>RES_hhdet_in_fech!J114/RES_summary!J$21</f>
        <v>0</v>
      </c>
      <c r="K114" s="182">
        <f>RES_hhdet_in_fech!K114/RES_summary!K$21</f>
        <v>0</v>
      </c>
      <c r="L114" s="182">
        <f>RES_hhdet_in_fech!L114/RES_summary!L$21</f>
        <v>0</v>
      </c>
      <c r="M114" s="182">
        <f>RES_hhdet_in_fech!M114/RES_summary!M$21</f>
        <v>0</v>
      </c>
      <c r="N114" s="182">
        <f>RES_hhdet_in_fech!N114/RES_summary!N$21</f>
        <v>0</v>
      </c>
      <c r="O114" s="182">
        <f>RES_hhdet_in_fech!O114/RES_summary!O$21</f>
        <v>0</v>
      </c>
      <c r="P114" s="182">
        <f>RES_hhdet_in_fech!P114/RES_summary!P$21</f>
        <v>0</v>
      </c>
      <c r="Q114" s="182">
        <f>RES_hhdet_in_fech!Q114/RES_summary!Q$21</f>
        <v>0</v>
      </c>
    </row>
    <row r="115" spans="1:17" ht="12" customHeight="1" x14ac:dyDescent="0.25">
      <c r="A115" s="147" t="s">
        <v>59</v>
      </c>
      <c r="B115" s="164"/>
      <c r="C115" s="181">
        <f>RES_hhdet_in_fech!C115/RES_summary!C$21</f>
        <v>0</v>
      </c>
      <c r="D115" s="181">
        <f>RES_hhdet_in_fech!D115/RES_summary!D$21</f>
        <v>0</v>
      </c>
      <c r="E115" s="181">
        <f>RES_hhdet_in_fech!E115/RES_summary!E$21</f>
        <v>0</v>
      </c>
      <c r="F115" s="181">
        <f>RES_hhdet_in_fech!F115/RES_summary!F$21</f>
        <v>0</v>
      </c>
      <c r="G115" s="181">
        <f>RES_hhdet_in_fech!G115/RES_summary!G$21</f>
        <v>0</v>
      </c>
      <c r="H115" s="181">
        <f>RES_hhdet_in_fech!H115/RES_summary!H$21</f>
        <v>0</v>
      </c>
      <c r="I115" s="181">
        <f>RES_hhdet_in_fech!I115/RES_summary!I$21</f>
        <v>0</v>
      </c>
      <c r="J115" s="181">
        <f>RES_hhdet_in_fech!J115/RES_summary!J$21</f>
        <v>0</v>
      </c>
      <c r="K115" s="181">
        <f>RES_hhdet_in_fech!K115/RES_summary!K$21</f>
        <v>0</v>
      </c>
      <c r="L115" s="181">
        <f>RES_hhdet_in_fech!L115/RES_summary!L$21</f>
        <v>0</v>
      </c>
      <c r="M115" s="181">
        <f>RES_hhdet_in_fech!M115/RES_summary!M$21</f>
        <v>0</v>
      </c>
      <c r="N115" s="181">
        <f>RES_hhdet_in_fech!N115/RES_summary!N$21</f>
        <v>0</v>
      </c>
      <c r="O115" s="181">
        <f>RES_hhdet_in_fech!O115/RES_summary!O$21</f>
        <v>0</v>
      </c>
      <c r="P115" s="181">
        <f>RES_hhdet_in_fech!P115/RES_summary!P$21</f>
        <v>0</v>
      </c>
      <c r="Q115" s="181">
        <f>RES_hhdet_in_fech!Q115/RES_summary!Q$21</f>
        <v>0</v>
      </c>
    </row>
    <row r="116" spans="1:17" ht="12" customHeight="1" x14ac:dyDescent="0.25">
      <c r="A116" s="163" t="s">
        <v>142</v>
      </c>
      <c r="B116" s="162"/>
      <c r="C116" s="180">
        <f>RES_hhdet_in_fech!C116/RES_summary!C$21</f>
        <v>0</v>
      </c>
      <c r="D116" s="180">
        <f>RES_hhdet_in_fech!D116/RES_summary!D$21</f>
        <v>0</v>
      </c>
      <c r="E116" s="180">
        <f>RES_hhdet_in_fech!E116/RES_summary!E$21</f>
        <v>0</v>
      </c>
      <c r="F116" s="180">
        <f>RES_hhdet_in_fech!F116/RES_summary!F$21</f>
        <v>0</v>
      </c>
      <c r="G116" s="180">
        <f>RES_hhdet_in_fech!G116/RES_summary!G$21</f>
        <v>0</v>
      </c>
      <c r="H116" s="180">
        <f>RES_hhdet_in_fech!H116/RES_summary!H$21</f>
        <v>0</v>
      </c>
      <c r="I116" s="180">
        <f>RES_hhdet_in_fech!I116/RES_summary!I$21</f>
        <v>0</v>
      </c>
      <c r="J116" s="180">
        <f>RES_hhdet_in_fech!J116/RES_summary!J$21</f>
        <v>0</v>
      </c>
      <c r="K116" s="180">
        <f>RES_hhdet_in_fech!K116/RES_summary!K$21</f>
        <v>0</v>
      </c>
      <c r="L116" s="180">
        <f>RES_hhdet_in_fech!L116/RES_summary!L$21</f>
        <v>0</v>
      </c>
      <c r="M116" s="180">
        <f>RES_hhdet_in_fech!M116/RES_summary!M$21</f>
        <v>0</v>
      </c>
      <c r="N116" s="180">
        <f>RES_hhdet_in_fech!N116/RES_summary!N$21</f>
        <v>0</v>
      </c>
      <c r="O116" s="180">
        <f>RES_hhdet_in_fech!O116/RES_summary!O$21</f>
        <v>0</v>
      </c>
      <c r="P116" s="180">
        <f>RES_hhdet_in_fech!P116/RES_summary!P$21</f>
        <v>0</v>
      </c>
      <c r="Q116" s="180">
        <f>RES_hhdet_in_fech!Q116/RES_summary!Q$21</f>
        <v>0</v>
      </c>
    </row>
    <row r="117" spans="1:17" ht="12" customHeight="1" x14ac:dyDescent="0.25">
      <c r="A117" s="161" t="s">
        <v>141</v>
      </c>
      <c r="B117" s="160"/>
      <c r="C117" s="179">
        <f>RES_hhdet_in_fech!C117/RES_summary!C$21</f>
        <v>0</v>
      </c>
      <c r="D117" s="179">
        <f>RES_hhdet_in_fech!D117/RES_summary!D$21</f>
        <v>0</v>
      </c>
      <c r="E117" s="179">
        <f>RES_hhdet_in_fech!E117/RES_summary!E$21</f>
        <v>0</v>
      </c>
      <c r="F117" s="179">
        <f>RES_hhdet_in_fech!F117/RES_summary!F$21</f>
        <v>0</v>
      </c>
      <c r="G117" s="179">
        <f>RES_hhdet_in_fech!G117/RES_summary!G$21</f>
        <v>0</v>
      </c>
      <c r="H117" s="179">
        <f>RES_hhdet_in_fech!H117/RES_summary!H$21</f>
        <v>0</v>
      </c>
      <c r="I117" s="179">
        <f>RES_hhdet_in_fech!I117/RES_summary!I$21</f>
        <v>15.790807755725373</v>
      </c>
      <c r="J117" s="179">
        <f>RES_hhdet_in_fech!J117/RES_summary!J$21</f>
        <v>15.539720195730785</v>
      </c>
      <c r="K117" s="179">
        <f>RES_hhdet_in_fech!K117/RES_summary!K$21</f>
        <v>15.360434997474462</v>
      </c>
      <c r="L117" s="179">
        <f>RES_hhdet_in_fech!L117/RES_summary!L$21</f>
        <v>15.125481349675981</v>
      </c>
      <c r="M117" s="179">
        <f>RES_hhdet_in_fech!M117/RES_summary!M$21</f>
        <v>14.89061629795116</v>
      </c>
      <c r="N117" s="179">
        <f>RES_hhdet_in_fech!N117/RES_summary!N$21</f>
        <v>14.493771254342933</v>
      </c>
      <c r="O117" s="179">
        <f>RES_hhdet_in_fech!O117/RES_summary!O$21</f>
        <v>14.126491981871538</v>
      </c>
      <c r="P117" s="179">
        <f>RES_hhdet_in_fech!P117/RES_summary!P$21</f>
        <v>14.82376005991809</v>
      </c>
      <c r="Q117" s="179">
        <f>RES_hhdet_in_fech!Q117/RES_summary!Q$21</f>
        <v>16.952179239176836</v>
      </c>
    </row>
    <row r="118" spans="1:17" ht="12" customHeight="1" x14ac:dyDescent="0.25">
      <c r="A118" s="148" t="s">
        <v>60</v>
      </c>
      <c r="B118" s="156"/>
      <c r="C118" s="177">
        <f>RES_hhdet_in_fech!C118/RES_summary!C$21</f>
        <v>0</v>
      </c>
      <c r="D118" s="177">
        <f>RES_hhdet_in_fech!D118/RES_summary!D$21</f>
        <v>0</v>
      </c>
      <c r="E118" s="177">
        <f>RES_hhdet_in_fech!E118/RES_summary!E$21</f>
        <v>0</v>
      </c>
      <c r="F118" s="177">
        <f>RES_hhdet_in_fech!F118/RES_summary!F$21</f>
        <v>0</v>
      </c>
      <c r="G118" s="177">
        <f>RES_hhdet_in_fech!G118/RES_summary!G$21</f>
        <v>0</v>
      </c>
      <c r="H118" s="177">
        <f>RES_hhdet_in_fech!H118/RES_summary!H$21</f>
        <v>0</v>
      </c>
      <c r="I118" s="177">
        <f>RES_hhdet_in_fech!I118/RES_summary!I$21</f>
        <v>0.72038759287485699</v>
      </c>
      <c r="J118" s="177">
        <f>RES_hhdet_in_fech!J118/RES_summary!J$21</f>
        <v>0.71423166712761932</v>
      </c>
      <c r="K118" s="177">
        <f>RES_hhdet_in_fech!K118/RES_summary!K$21</f>
        <v>0.69118674827217963</v>
      </c>
      <c r="L118" s="177">
        <f>RES_hhdet_in_fech!L118/RES_summary!L$21</f>
        <v>0.71156379538214454</v>
      </c>
      <c r="M118" s="177">
        <f>RES_hhdet_in_fech!M118/RES_summary!M$21</f>
        <v>0.69050144207147279</v>
      </c>
      <c r="N118" s="177">
        <f>RES_hhdet_in_fech!N118/RES_summary!N$21</f>
        <v>0.63870060384599936</v>
      </c>
      <c r="O118" s="177">
        <f>RES_hhdet_in_fech!O118/RES_summary!O$21</f>
        <v>0.61217909488220046</v>
      </c>
      <c r="P118" s="177">
        <f>RES_hhdet_in_fech!P118/RES_summary!P$21</f>
        <v>1.0430855282805993</v>
      </c>
      <c r="Q118" s="177">
        <f>RES_hhdet_in_fech!Q118/RES_summary!Q$21</f>
        <v>2.7042471562005548</v>
      </c>
    </row>
    <row r="119" spans="1:17" ht="12" customHeight="1" x14ac:dyDescent="0.25">
      <c r="A119" s="148" t="s">
        <v>59</v>
      </c>
      <c r="B119" s="156"/>
      <c r="C119" s="177">
        <f>RES_hhdet_in_fech!C119/RES_summary!C$21</f>
        <v>0</v>
      </c>
      <c r="D119" s="177">
        <f>RES_hhdet_in_fech!D119/RES_summary!D$21</f>
        <v>0</v>
      </c>
      <c r="E119" s="177">
        <f>RES_hhdet_in_fech!E119/RES_summary!E$21</f>
        <v>0</v>
      </c>
      <c r="F119" s="177">
        <f>RES_hhdet_in_fech!F119/RES_summary!F$21</f>
        <v>0</v>
      </c>
      <c r="G119" s="177">
        <f>RES_hhdet_in_fech!G119/RES_summary!G$21</f>
        <v>0</v>
      </c>
      <c r="H119" s="177">
        <f>RES_hhdet_in_fech!H119/RES_summary!H$21</f>
        <v>0</v>
      </c>
      <c r="I119" s="177">
        <f>RES_hhdet_in_fech!I119/RES_summary!I$21</f>
        <v>15.070420162850514</v>
      </c>
      <c r="J119" s="177">
        <f>RES_hhdet_in_fech!J119/RES_summary!J$21</f>
        <v>14.825488528603167</v>
      </c>
      <c r="K119" s="177">
        <f>RES_hhdet_in_fech!K119/RES_summary!K$21</f>
        <v>14.66924824920228</v>
      </c>
      <c r="L119" s="177">
        <f>RES_hhdet_in_fech!L119/RES_summary!L$21</f>
        <v>14.413917554293837</v>
      </c>
      <c r="M119" s="177">
        <f>RES_hhdet_in_fech!M119/RES_summary!M$21</f>
        <v>14.200114855879688</v>
      </c>
      <c r="N119" s="177">
        <f>RES_hhdet_in_fech!N119/RES_summary!N$21</f>
        <v>13.855070650496932</v>
      </c>
      <c r="O119" s="177">
        <f>RES_hhdet_in_fech!O119/RES_summary!O$21</f>
        <v>13.514312886989337</v>
      </c>
      <c r="P119" s="177">
        <f>RES_hhdet_in_fech!P119/RES_summary!P$21</f>
        <v>13.780674531637494</v>
      </c>
      <c r="Q119" s="177">
        <f>RES_hhdet_in_fech!Q119/RES_summary!Q$21</f>
        <v>14.247932082976281</v>
      </c>
    </row>
    <row r="120" spans="1:17" ht="12" customHeight="1" x14ac:dyDescent="0.25">
      <c r="A120" s="158" t="s">
        <v>62</v>
      </c>
      <c r="B120" s="157"/>
      <c r="C120" s="178">
        <f>RES_hhdet_in_fech!C120/RES_summary!C$21</f>
        <v>0</v>
      </c>
      <c r="D120" s="178">
        <f>RES_hhdet_in_fech!D120/RES_summary!D$21</f>
        <v>0</v>
      </c>
      <c r="E120" s="178">
        <f>RES_hhdet_in_fech!E120/RES_summary!E$21</f>
        <v>0</v>
      </c>
      <c r="F120" s="178">
        <f>RES_hhdet_in_fech!F120/RES_summary!F$21</f>
        <v>0</v>
      </c>
      <c r="G120" s="178">
        <f>RES_hhdet_in_fech!G120/RES_summary!G$21</f>
        <v>0</v>
      </c>
      <c r="H120" s="178">
        <f>RES_hhdet_in_fech!H120/RES_summary!H$21</f>
        <v>0</v>
      </c>
      <c r="I120" s="178">
        <f>RES_hhdet_in_fech!I120/RES_summary!I$21</f>
        <v>9.4311308240959715</v>
      </c>
      <c r="J120" s="178">
        <f>RES_hhdet_in_fech!J120/RES_summary!J$21</f>
        <v>9.1680906520217516</v>
      </c>
      <c r="K120" s="178">
        <f>RES_hhdet_in_fech!K120/RES_summary!K$21</f>
        <v>9.230647946699813</v>
      </c>
      <c r="L120" s="178">
        <f>RES_hhdet_in_fech!L120/RES_summary!L$21</f>
        <v>9.5569870375424308</v>
      </c>
      <c r="M120" s="178">
        <f>RES_hhdet_in_fech!M120/RES_summary!M$21</f>
        <v>9.4570374077355428</v>
      </c>
      <c r="N120" s="178">
        <f>RES_hhdet_in_fech!N120/RES_summary!N$21</f>
        <v>8.8814570950868212</v>
      </c>
      <c r="O120" s="178">
        <f>RES_hhdet_in_fech!O120/RES_summary!O$21</f>
        <v>8.0016859902065942</v>
      </c>
      <c r="P120" s="178">
        <f>RES_hhdet_in_fech!P120/RES_summary!P$21</f>
        <v>7.6120137387687645</v>
      </c>
      <c r="Q120" s="178">
        <f>RES_hhdet_in_fech!Q120/RES_summary!Q$21</f>
        <v>7.9888049129910046</v>
      </c>
    </row>
    <row r="121" spans="1:17" ht="12" customHeight="1" x14ac:dyDescent="0.25">
      <c r="A121" s="23" t="s">
        <v>57</v>
      </c>
      <c r="B121" s="156"/>
      <c r="C121" s="177">
        <f>RES_hhdet_in_fech!C121/RES_summary!C$21</f>
        <v>0</v>
      </c>
      <c r="D121" s="177">
        <f>RES_hhdet_in_fech!D121/RES_summary!D$21</f>
        <v>0</v>
      </c>
      <c r="E121" s="177">
        <f>RES_hhdet_in_fech!E121/RES_summary!E$21</f>
        <v>0</v>
      </c>
      <c r="F121" s="177">
        <f>RES_hhdet_in_fech!F121/RES_summary!F$21</f>
        <v>0</v>
      </c>
      <c r="G121" s="177">
        <f>RES_hhdet_in_fech!G121/RES_summary!G$21</f>
        <v>0</v>
      </c>
      <c r="H121" s="177">
        <f>RES_hhdet_in_fech!H121/RES_summary!H$21</f>
        <v>0</v>
      </c>
      <c r="I121" s="177">
        <f>RES_hhdet_in_fech!I121/RES_summary!I$21</f>
        <v>0</v>
      </c>
      <c r="J121" s="177">
        <f>RES_hhdet_in_fech!J121/RES_summary!J$21</f>
        <v>0</v>
      </c>
      <c r="K121" s="177">
        <f>RES_hhdet_in_fech!K121/RES_summary!K$21</f>
        <v>0</v>
      </c>
      <c r="L121" s="177">
        <f>RES_hhdet_in_fech!L121/RES_summary!L$21</f>
        <v>0</v>
      </c>
      <c r="M121" s="177">
        <f>RES_hhdet_in_fech!M121/RES_summary!M$21</f>
        <v>0</v>
      </c>
      <c r="N121" s="177">
        <f>RES_hhdet_in_fech!N121/RES_summary!N$21</f>
        <v>0</v>
      </c>
      <c r="O121" s="177">
        <f>RES_hhdet_in_fech!O121/RES_summary!O$21</f>
        <v>0</v>
      </c>
      <c r="P121" s="177">
        <f>RES_hhdet_in_fech!P121/RES_summary!P$21</f>
        <v>0</v>
      </c>
      <c r="Q121" s="177">
        <f>RES_hhdet_in_fech!Q121/RES_summary!Q$21</f>
        <v>0</v>
      </c>
    </row>
    <row r="122" spans="1:17" ht="12" customHeight="1" x14ac:dyDescent="0.25">
      <c r="A122" s="29" t="s">
        <v>140</v>
      </c>
      <c r="B122" s="57"/>
      <c r="C122" s="176">
        <f>RES_hhdet_in_fech!C122/RES_summary!C$21</f>
        <v>0</v>
      </c>
      <c r="D122" s="176">
        <f>RES_hhdet_in_fech!D122/RES_summary!D$21</f>
        <v>0</v>
      </c>
      <c r="E122" s="176">
        <f>RES_hhdet_in_fech!E122/RES_summary!E$21</f>
        <v>0</v>
      </c>
      <c r="F122" s="176">
        <f>RES_hhdet_in_fech!F122/RES_summary!F$21</f>
        <v>0</v>
      </c>
      <c r="G122" s="176">
        <f>RES_hhdet_in_fech!G122/RES_summary!G$21</f>
        <v>0</v>
      </c>
      <c r="H122" s="176">
        <f>RES_hhdet_in_fech!H122/RES_summary!H$21</f>
        <v>0</v>
      </c>
      <c r="I122" s="176">
        <f>RES_hhdet_in_fech!I122/RES_summary!I$21</f>
        <v>9.4311308240959715</v>
      </c>
      <c r="J122" s="176">
        <f>RES_hhdet_in_fech!J122/RES_summary!J$21</f>
        <v>9.1680906520217516</v>
      </c>
      <c r="K122" s="176">
        <f>RES_hhdet_in_fech!K122/RES_summary!K$21</f>
        <v>9.230647946699813</v>
      </c>
      <c r="L122" s="176">
        <f>RES_hhdet_in_fech!L122/RES_summary!L$21</f>
        <v>9.5569870375424308</v>
      </c>
      <c r="M122" s="176">
        <f>RES_hhdet_in_fech!M122/RES_summary!M$21</f>
        <v>9.4570374077355428</v>
      </c>
      <c r="N122" s="176">
        <f>RES_hhdet_in_fech!N122/RES_summary!N$21</f>
        <v>8.8814570950868212</v>
      </c>
      <c r="O122" s="176">
        <f>RES_hhdet_in_fech!O122/RES_summary!O$21</f>
        <v>8.0016859902065942</v>
      </c>
      <c r="P122" s="176">
        <f>RES_hhdet_in_fech!P122/RES_summary!P$21</f>
        <v>7.6120137387687645</v>
      </c>
      <c r="Q122" s="176">
        <f>RES_hhdet_in_fech!Q122/RES_summary!Q$21</f>
        <v>7.9888049129910046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84">
        <f>RES_hhdet_in_fech!C124/RES_summary!C$21</f>
        <v>0</v>
      </c>
      <c r="D124" s="184">
        <f>RES_hhdet_in_fech!D124/RES_summary!D$21</f>
        <v>0</v>
      </c>
      <c r="E124" s="184">
        <f>RES_hhdet_in_fech!E124/RES_summary!E$21</f>
        <v>0</v>
      </c>
      <c r="F124" s="184">
        <f>RES_hhdet_in_fech!F124/RES_summary!F$21</f>
        <v>0</v>
      </c>
      <c r="G124" s="184">
        <f>RES_hhdet_in_fech!G124/RES_summary!G$21</f>
        <v>0</v>
      </c>
      <c r="H124" s="184">
        <f>RES_hhdet_in_fech!H124/RES_summary!H$21</f>
        <v>0</v>
      </c>
      <c r="I124" s="184">
        <f>RES_hhdet_in_fech!I124/RES_summary!I$21</f>
        <v>0</v>
      </c>
      <c r="J124" s="184">
        <f>RES_hhdet_in_fech!J124/RES_summary!J$21</f>
        <v>0</v>
      </c>
      <c r="K124" s="184">
        <f>RES_hhdet_in_fech!K124/RES_summary!K$21</f>
        <v>0</v>
      </c>
      <c r="L124" s="184">
        <f>RES_hhdet_in_fech!L124/RES_summary!L$21</f>
        <v>0</v>
      </c>
      <c r="M124" s="184">
        <f>RES_hhdet_in_fech!M124/RES_summary!M$21</f>
        <v>0</v>
      </c>
      <c r="N124" s="184">
        <f>RES_hhdet_in_fech!N124/RES_summary!N$21</f>
        <v>0</v>
      </c>
      <c r="O124" s="184">
        <f>RES_hhdet_in_fech!O124/RES_summary!O$21</f>
        <v>0</v>
      </c>
      <c r="P124" s="184">
        <f>RES_hhdet_in_fech!P124/RES_summary!P$21</f>
        <v>0</v>
      </c>
      <c r="Q124" s="184">
        <f>RES_hhdet_in_fech!Q124/RES_summary!Q$21</f>
        <v>0</v>
      </c>
    </row>
    <row r="125" spans="1:17" ht="12.95" customHeight="1" x14ac:dyDescent="0.25">
      <c r="A125" s="158" t="s">
        <v>65</v>
      </c>
      <c r="B125" s="157"/>
      <c r="C125" s="178">
        <f>RES_hhdet_in_fech!C125/RES_summary!C$21</f>
        <v>0</v>
      </c>
      <c r="D125" s="178">
        <f>RES_hhdet_in_fech!D125/RES_summary!D$21</f>
        <v>0</v>
      </c>
      <c r="E125" s="178">
        <f>RES_hhdet_in_fech!E125/RES_summary!E$21</f>
        <v>0</v>
      </c>
      <c r="F125" s="178">
        <f>RES_hhdet_in_fech!F125/RES_summary!F$21</f>
        <v>0</v>
      </c>
      <c r="G125" s="178">
        <f>RES_hhdet_in_fech!G125/RES_summary!G$21</f>
        <v>0</v>
      </c>
      <c r="H125" s="178">
        <f>RES_hhdet_in_fech!H125/RES_summary!H$21</f>
        <v>0</v>
      </c>
      <c r="I125" s="178">
        <f>RES_hhdet_in_fech!I125/RES_summary!I$21</f>
        <v>0</v>
      </c>
      <c r="J125" s="178">
        <f>RES_hhdet_in_fech!J125/RES_summary!J$21</f>
        <v>0</v>
      </c>
      <c r="K125" s="178">
        <f>RES_hhdet_in_fech!K125/RES_summary!K$21</f>
        <v>0</v>
      </c>
      <c r="L125" s="178">
        <f>RES_hhdet_in_fech!L125/RES_summary!L$21</f>
        <v>0</v>
      </c>
      <c r="M125" s="178">
        <f>RES_hhdet_in_fech!M125/RES_summary!M$21</f>
        <v>0</v>
      </c>
      <c r="N125" s="178">
        <f>RES_hhdet_in_fech!N125/RES_summary!N$21</f>
        <v>0</v>
      </c>
      <c r="O125" s="178">
        <f>RES_hhdet_in_fech!O125/RES_summary!O$21</f>
        <v>0</v>
      </c>
      <c r="P125" s="178">
        <f>RES_hhdet_in_fech!P125/RES_summary!P$21</f>
        <v>0</v>
      </c>
      <c r="Q125" s="178">
        <f>RES_hhdet_in_fech!Q125/RES_summary!Q$21</f>
        <v>0</v>
      </c>
    </row>
    <row r="126" spans="1:17" ht="12" customHeight="1" x14ac:dyDescent="0.25">
      <c r="A126" s="23" t="s">
        <v>149</v>
      </c>
      <c r="B126" s="156"/>
      <c r="C126" s="177">
        <f>RES_hhdet_in_fech!C126/RES_summary!C$21</f>
        <v>0</v>
      </c>
      <c r="D126" s="177">
        <f>RES_hhdet_in_fech!D126/RES_summary!D$21</f>
        <v>0</v>
      </c>
      <c r="E126" s="177">
        <f>RES_hhdet_in_fech!E126/RES_summary!E$21</f>
        <v>0</v>
      </c>
      <c r="F126" s="177">
        <f>RES_hhdet_in_fech!F126/RES_summary!F$21</f>
        <v>0</v>
      </c>
      <c r="G126" s="177">
        <f>RES_hhdet_in_fech!G126/RES_summary!G$21</f>
        <v>0</v>
      </c>
      <c r="H126" s="177">
        <f>RES_hhdet_in_fech!H126/RES_summary!H$21</f>
        <v>0</v>
      </c>
      <c r="I126" s="177">
        <f>RES_hhdet_in_fech!I126/RES_summary!I$21</f>
        <v>0</v>
      </c>
      <c r="J126" s="177">
        <f>RES_hhdet_in_fech!J126/RES_summary!J$21</f>
        <v>0</v>
      </c>
      <c r="K126" s="177">
        <f>RES_hhdet_in_fech!K126/RES_summary!K$21</f>
        <v>0</v>
      </c>
      <c r="L126" s="177">
        <f>RES_hhdet_in_fech!L126/RES_summary!L$21</f>
        <v>0</v>
      </c>
      <c r="M126" s="177">
        <f>RES_hhdet_in_fech!M126/RES_summary!M$21</f>
        <v>0</v>
      </c>
      <c r="N126" s="177">
        <f>RES_hhdet_in_fech!N126/RES_summary!N$21</f>
        <v>0</v>
      </c>
      <c r="O126" s="177">
        <f>RES_hhdet_in_fech!O126/RES_summary!O$21</f>
        <v>0</v>
      </c>
      <c r="P126" s="177">
        <f>RES_hhdet_in_fech!P126/RES_summary!P$21</f>
        <v>0</v>
      </c>
      <c r="Q126" s="177">
        <f>RES_hhdet_in_fech!Q126/RES_summary!Q$21</f>
        <v>0</v>
      </c>
    </row>
    <row r="127" spans="1:17" ht="12" customHeight="1" x14ac:dyDescent="0.25">
      <c r="A127" s="23" t="s">
        <v>60</v>
      </c>
      <c r="B127" s="156"/>
      <c r="C127" s="177">
        <f>RES_hhdet_in_fech!C127/RES_summary!C$21</f>
        <v>0</v>
      </c>
      <c r="D127" s="177">
        <f>RES_hhdet_in_fech!D127/RES_summary!D$21</f>
        <v>0</v>
      </c>
      <c r="E127" s="177">
        <f>RES_hhdet_in_fech!E127/RES_summary!E$21</f>
        <v>0</v>
      </c>
      <c r="F127" s="177">
        <f>RES_hhdet_in_fech!F127/RES_summary!F$21</f>
        <v>0</v>
      </c>
      <c r="G127" s="177">
        <f>RES_hhdet_in_fech!G127/RES_summary!G$21</f>
        <v>0</v>
      </c>
      <c r="H127" s="177">
        <f>RES_hhdet_in_fech!H127/RES_summary!H$21</f>
        <v>0</v>
      </c>
      <c r="I127" s="177">
        <f>RES_hhdet_in_fech!I127/RES_summary!I$21</f>
        <v>0</v>
      </c>
      <c r="J127" s="177">
        <f>RES_hhdet_in_fech!J127/RES_summary!J$21</f>
        <v>0</v>
      </c>
      <c r="K127" s="177">
        <f>RES_hhdet_in_fech!K127/RES_summary!K$21</f>
        <v>0</v>
      </c>
      <c r="L127" s="177">
        <f>RES_hhdet_in_fech!L127/RES_summary!L$21</f>
        <v>0</v>
      </c>
      <c r="M127" s="177">
        <f>RES_hhdet_in_fech!M127/RES_summary!M$21</f>
        <v>0</v>
      </c>
      <c r="N127" s="177">
        <f>RES_hhdet_in_fech!N127/RES_summary!N$21</f>
        <v>0</v>
      </c>
      <c r="O127" s="177">
        <f>RES_hhdet_in_fech!O127/RES_summary!O$21</f>
        <v>0</v>
      </c>
      <c r="P127" s="177">
        <f>RES_hhdet_in_fech!P127/RES_summary!P$21</f>
        <v>0</v>
      </c>
      <c r="Q127" s="177">
        <f>RES_hhdet_in_fech!Q127/RES_summary!Q$21</f>
        <v>0</v>
      </c>
    </row>
    <row r="128" spans="1:17" ht="12.95" customHeight="1" x14ac:dyDescent="0.25">
      <c r="A128" s="158" t="s">
        <v>112</v>
      </c>
      <c r="B128" s="157"/>
      <c r="C128" s="178">
        <f>RES_hhdet_in_fech!C128/RES_summary!C$21</f>
        <v>0</v>
      </c>
      <c r="D128" s="178">
        <f>RES_hhdet_in_fech!D128/RES_summary!D$21</f>
        <v>0</v>
      </c>
      <c r="E128" s="178">
        <f>RES_hhdet_in_fech!E128/RES_summary!E$21</f>
        <v>0</v>
      </c>
      <c r="F128" s="178">
        <f>RES_hhdet_in_fech!F128/RES_summary!F$21</f>
        <v>0</v>
      </c>
      <c r="G128" s="178">
        <f>RES_hhdet_in_fech!G128/RES_summary!G$21</f>
        <v>0</v>
      </c>
      <c r="H128" s="178">
        <f>RES_hhdet_in_fech!H128/RES_summary!H$21</f>
        <v>0</v>
      </c>
      <c r="I128" s="178">
        <f>RES_hhdet_in_fech!I128/RES_summary!I$21</f>
        <v>0</v>
      </c>
      <c r="J128" s="178">
        <f>RES_hhdet_in_fech!J128/RES_summary!J$21</f>
        <v>0</v>
      </c>
      <c r="K128" s="178">
        <f>RES_hhdet_in_fech!K128/RES_summary!K$21</f>
        <v>0</v>
      </c>
      <c r="L128" s="178">
        <f>RES_hhdet_in_fech!L128/RES_summary!L$21</f>
        <v>0</v>
      </c>
      <c r="M128" s="178">
        <f>RES_hhdet_in_fech!M128/RES_summary!M$21</f>
        <v>0</v>
      </c>
      <c r="N128" s="178">
        <f>RES_hhdet_in_fech!N128/RES_summary!N$21</f>
        <v>0</v>
      </c>
      <c r="O128" s="178">
        <f>RES_hhdet_in_fech!O128/RES_summary!O$21</f>
        <v>0</v>
      </c>
      <c r="P128" s="178">
        <f>RES_hhdet_in_fech!P128/RES_summary!P$21</f>
        <v>0</v>
      </c>
      <c r="Q128" s="178">
        <f>RES_hhdet_in_fech!Q128/RES_summary!Q$21</f>
        <v>0</v>
      </c>
    </row>
    <row r="129" spans="1:17" ht="12" customHeight="1" x14ac:dyDescent="0.25">
      <c r="A129" s="23" t="s">
        <v>60</v>
      </c>
      <c r="B129" s="156"/>
      <c r="C129" s="177">
        <f>RES_hhdet_in_fech!C129/RES_summary!C$21</f>
        <v>0</v>
      </c>
      <c r="D129" s="177">
        <f>RES_hhdet_in_fech!D129/RES_summary!D$21</f>
        <v>0</v>
      </c>
      <c r="E129" s="177">
        <f>RES_hhdet_in_fech!E129/RES_summary!E$21</f>
        <v>0</v>
      </c>
      <c r="F129" s="177">
        <f>RES_hhdet_in_fech!F129/RES_summary!F$21</f>
        <v>0</v>
      </c>
      <c r="G129" s="177">
        <f>RES_hhdet_in_fech!G129/RES_summary!G$21</f>
        <v>0</v>
      </c>
      <c r="H129" s="177">
        <f>RES_hhdet_in_fech!H129/RES_summary!H$21</f>
        <v>0</v>
      </c>
      <c r="I129" s="177">
        <f>RES_hhdet_in_fech!I129/RES_summary!I$21</f>
        <v>0</v>
      </c>
      <c r="J129" s="177">
        <f>RES_hhdet_in_fech!J129/RES_summary!J$21</f>
        <v>0</v>
      </c>
      <c r="K129" s="177">
        <f>RES_hhdet_in_fech!K129/RES_summary!K$21</f>
        <v>0</v>
      </c>
      <c r="L129" s="177">
        <f>RES_hhdet_in_fech!L129/RES_summary!L$21</f>
        <v>0</v>
      </c>
      <c r="M129" s="177">
        <f>RES_hhdet_in_fech!M129/RES_summary!M$21</f>
        <v>0</v>
      </c>
      <c r="N129" s="177">
        <f>RES_hhdet_in_fech!N129/RES_summary!N$21</f>
        <v>0</v>
      </c>
      <c r="O129" s="177">
        <f>RES_hhdet_in_fech!O129/RES_summary!O$21</f>
        <v>0</v>
      </c>
      <c r="P129" s="177">
        <f>RES_hhdet_in_fech!P129/RES_summary!P$21</f>
        <v>0</v>
      </c>
      <c r="Q129" s="177">
        <f>RES_hhdet_in_fech!Q129/RES_summary!Q$21</f>
        <v>0</v>
      </c>
    </row>
    <row r="130" spans="1:17" ht="12" customHeight="1" x14ac:dyDescent="0.25">
      <c r="A130" s="158" t="s">
        <v>63</v>
      </c>
      <c r="B130" s="157"/>
      <c r="C130" s="178">
        <f>RES_hhdet_in_fech!C130/RES_summary!C$21</f>
        <v>0</v>
      </c>
      <c r="D130" s="178">
        <f>RES_hhdet_in_fech!D130/RES_summary!D$21</f>
        <v>0</v>
      </c>
      <c r="E130" s="178">
        <f>RES_hhdet_in_fech!E130/RES_summary!E$21</f>
        <v>0</v>
      </c>
      <c r="F130" s="178">
        <f>RES_hhdet_in_fech!F130/RES_summary!F$21</f>
        <v>0</v>
      </c>
      <c r="G130" s="178">
        <f>RES_hhdet_in_fech!G130/RES_summary!G$21</f>
        <v>0</v>
      </c>
      <c r="H130" s="178">
        <f>RES_hhdet_in_fech!H130/RES_summary!H$21</f>
        <v>0</v>
      </c>
      <c r="I130" s="178">
        <f>RES_hhdet_in_fech!I130/RES_summary!I$21</f>
        <v>0</v>
      </c>
      <c r="J130" s="178">
        <f>RES_hhdet_in_fech!J130/RES_summary!J$21</f>
        <v>0</v>
      </c>
      <c r="K130" s="178">
        <f>RES_hhdet_in_fech!K130/RES_summary!K$21</f>
        <v>0</v>
      </c>
      <c r="L130" s="178">
        <f>RES_hhdet_in_fech!L130/RES_summary!L$21</f>
        <v>0</v>
      </c>
      <c r="M130" s="178">
        <f>RES_hhdet_in_fech!M130/RES_summary!M$21</f>
        <v>0</v>
      </c>
      <c r="N130" s="178">
        <f>RES_hhdet_in_fech!N130/RES_summary!N$21</f>
        <v>0</v>
      </c>
      <c r="O130" s="178">
        <f>RES_hhdet_in_fech!O130/RES_summary!O$21</f>
        <v>0</v>
      </c>
      <c r="P130" s="178">
        <f>RES_hhdet_in_fech!P130/RES_summary!P$21</f>
        <v>0</v>
      </c>
      <c r="Q130" s="178">
        <f>RES_hhdet_in_fech!Q130/RES_summary!Q$21</f>
        <v>0</v>
      </c>
    </row>
    <row r="131" spans="1:17" ht="12" customHeight="1" x14ac:dyDescent="0.25">
      <c r="A131" s="167" t="s">
        <v>148</v>
      </c>
      <c r="B131" s="132"/>
      <c r="C131" s="183">
        <f>RES_hhdet_in_fech!C131/RES_summary!C$21</f>
        <v>0</v>
      </c>
      <c r="D131" s="183">
        <f>RES_hhdet_in_fech!D131/RES_summary!D$21</f>
        <v>0</v>
      </c>
      <c r="E131" s="183">
        <f>RES_hhdet_in_fech!E131/RES_summary!E$21</f>
        <v>0</v>
      </c>
      <c r="F131" s="183">
        <f>RES_hhdet_in_fech!F131/RES_summary!F$21</f>
        <v>0</v>
      </c>
      <c r="G131" s="183">
        <f>RES_hhdet_in_fech!G131/RES_summary!G$21</f>
        <v>0</v>
      </c>
      <c r="H131" s="183">
        <f>RES_hhdet_in_fech!H131/RES_summary!H$21</f>
        <v>0</v>
      </c>
      <c r="I131" s="183">
        <f>RES_hhdet_in_fech!I131/RES_summary!I$21</f>
        <v>0</v>
      </c>
      <c r="J131" s="183">
        <f>RES_hhdet_in_fech!J131/RES_summary!J$21</f>
        <v>0</v>
      </c>
      <c r="K131" s="183">
        <f>RES_hhdet_in_fech!K131/RES_summary!K$21</f>
        <v>0</v>
      </c>
      <c r="L131" s="183">
        <f>RES_hhdet_in_fech!L131/RES_summary!L$21</f>
        <v>0</v>
      </c>
      <c r="M131" s="183">
        <f>RES_hhdet_in_fech!M131/RES_summary!M$21</f>
        <v>0</v>
      </c>
      <c r="N131" s="183">
        <f>RES_hhdet_in_fech!N131/RES_summary!N$21</f>
        <v>0</v>
      </c>
      <c r="O131" s="183">
        <f>RES_hhdet_in_fech!O131/RES_summary!O$21</f>
        <v>0</v>
      </c>
      <c r="P131" s="183">
        <f>RES_hhdet_in_fech!P131/RES_summary!P$21</f>
        <v>0</v>
      </c>
      <c r="Q131" s="183">
        <f>RES_hhdet_in_fech!Q131/RES_summary!Q$21</f>
        <v>0</v>
      </c>
    </row>
    <row r="132" spans="1:17" ht="12" customHeight="1" x14ac:dyDescent="0.25">
      <c r="A132" s="167" t="s">
        <v>147</v>
      </c>
      <c r="B132" s="132"/>
      <c r="C132" s="183">
        <f>RES_hhdet_in_fech!C132/RES_summary!C$21</f>
        <v>0</v>
      </c>
      <c r="D132" s="183">
        <f>RES_hhdet_in_fech!D132/RES_summary!D$21</f>
        <v>0</v>
      </c>
      <c r="E132" s="183">
        <f>RES_hhdet_in_fech!E132/RES_summary!E$21</f>
        <v>0</v>
      </c>
      <c r="F132" s="183">
        <f>RES_hhdet_in_fech!F132/RES_summary!F$21</f>
        <v>0</v>
      </c>
      <c r="G132" s="183">
        <f>RES_hhdet_in_fech!G132/RES_summary!G$21</f>
        <v>0</v>
      </c>
      <c r="H132" s="183">
        <f>RES_hhdet_in_fech!H132/RES_summary!H$21</f>
        <v>0</v>
      </c>
      <c r="I132" s="183">
        <f>RES_hhdet_in_fech!I132/RES_summary!I$21</f>
        <v>0</v>
      </c>
      <c r="J132" s="183">
        <f>RES_hhdet_in_fech!J132/RES_summary!J$21</f>
        <v>0</v>
      </c>
      <c r="K132" s="183">
        <f>RES_hhdet_in_fech!K132/RES_summary!K$21</f>
        <v>0</v>
      </c>
      <c r="L132" s="183">
        <f>RES_hhdet_in_fech!L132/RES_summary!L$21</f>
        <v>0</v>
      </c>
      <c r="M132" s="183">
        <f>RES_hhdet_in_fech!M132/RES_summary!M$21</f>
        <v>0</v>
      </c>
      <c r="N132" s="183">
        <f>RES_hhdet_in_fech!N132/RES_summary!N$21</f>
        <v>0</v>
      </c>
      <c r="O132" s="183">
        <f>RES_hhdet_in_fech!O132/RES_summary!O$21</f>
        <v>0</v>
      </c>
      <c r="P132" s="183">
        <f>RES_hhdet_in_fech!P132/RES_summary!P$21</f>
        <v>0</v>
      </c>
      <c r="Q132" s="183">
        <f>RES_hhdet_in_fech!Q132/RES_summary!Q$21</f>
        <v>0</v>
      </c>
    </row>
    <row r="133" spans="1:17" ht="12" customHeight="1" x14ac:dyDescent="0.25">
      <c r="A133" s="166" t="s">
        <v>61</v>
      </c>
      <c r="B133" s="165"/>
      <c r="C133" s="182">
        <f>RES_hhdet_in_fech!C133/RES_summary!C$21</f>
        <v>0</v>
      </c>
      <c r="D133" s="182">
        <f>RES_hhdet_in_fech!D133/RES_summary!D$21</f>
        <v>0</v>
      </c>
      <c r="E133" s="182">
        <f>RES_hhdet_in_fech!E133/RES_summary!E$21</f>
        <v>0</v>
      </c>
      <c r="F133" s="182">
        <f>RES_hhdet_in_fech!F133/RES_summary!F$21</f>
        <v>0</v>
      </c>
      <c r="G133" s="182">
        <f>RES_hhdet_in_fech!G133/RES_summary!G$21</f>
        <v>0</v>
      </c>
      <c r="H133" s="182">
        <f>RES_hhdet_in_fech!H133/RES_summary!H$21</f>
        <v>0</v>
      </c>
      <c r="I133" s="182">
        <f>RES_hhdet_in_fech!I133/RES_summary!I$21</f>
        <v>0</v>
      </c>
      <c r="J133" s="182">
        <f>RES_hhdet_in_fech!J133/RES_summary!J$21</f>
        <v>0</v>
      </c>
      <c r="K133" s="182">
        <f>RES_hhdet_in_fech!K133/RES_summary!K$21</f>
        <v>0</v>
      </c>
      <c r="L133" s="182">
        <f>RES_hhdet_in_fech!L133/RES_summary!L$21</f>
        <v>0</v>
      </c>
      <c r="M133" s="182">
        <f>RES_hhdet_in_fech!M133/RES_summary!M$21</f>
        <v>0</v>
      </c>
      <c r="N133" s="182">
        <f>RES_hhdet_in_fech!N133/RES_summary!N$21</f>
        <v>0</v>
      </c>
      <c r="O133" s="182">
        <f>RES_hhdet_in_fech!O133/RES_summary!O$21</f>
        <v>0</v>
      </c>
      <c r="P133" s="182">
        <f>RES_hhdet_in_fech!P133/RES_summary!P$21</f>
        <v>0</v>
      </c>
      <c r="Q133" s="182">
        <f>RES_hhdet_in_fech!Q133/RES_summary!Q$21</f>
        <v>0</v>
      </c>
    </row>
    <row r="134" spans="1:17" ht="12" customHeight="1" x14ac:dyDescent="0.25">
      <c r="A134" s="147" t="s">
        <v>59</v>
      </c>
      <c r="B134" s="164"/>
      <c r="C134" s="181">
        <f>RES_hhdet_in_fech!C134/RES_summary!C$21</f>
        <v>0</v>
      </c>
      <c r="D134" s="181">
        <f>RES_hhdet_in_fech!D134/RES_summary!D$21</f>
        <v>0</v>
      </c>
      <c r="E134" s="181">
        <f>RES_hhdet_in_fech!E134/RES_summary!E$21</f>
        <v>0</v>
      </c>
      <c r="F134" s="181">
        <f>RES_hhdet_in_fech!F134/RES_summary!F$21</f>
        <v>0</v>
      </c>
      <c r="G134" s="181">
        <f>RES_hhdet_in_fech!G134/RES_summary!G$21</f>
        <v>0</v>
      </c>
      <c r="H134" s="181">
        <f>RES_hhdet_in_fech!H134/RES_summary!H$21</f>
        <v>0</v>
      </c>
      <c r="I134" s="181">
        <f>RES_hhdet_in_fech!I134/RES_summary!I$21</f>
        <v>0</v>
      </c>
      <c r="J134" s="181">
        <f>RES_hhdet_in_fech!J134/RES_summary!J$21</f>
        <v>0</v>
      </c>
      <c r="K134" s="181">
        <f>RES_hhdet_in_fech!K134/RES_summary!K$21</f>
        <v>0</v>
      </c>
      <c r="L134" s="181">
        <f>RES_hhdet_in_fech!L134/RES_summary!L$21</f>
        <v>0</v>
      </c>
      <c r="M134" s="181">
        <f>RES_hhdet_in_fech!M134/RES_summary!M$21</f>
        <v>0</v>
      </c>
      <c r="N134" s="181">
        <f>RES_hhdet_in_fech!N134/RES_summary!N$21</f>
        <v>0</v>
      </c>
      <c r="O134" s="181">
        <f>RES_hhdet_in_fech!O134/RES_summary!O$21</f>
        <v>0</v>
      </c>
      <c r="P134" s="181">
        <f>RES_hhdet_in_fech!P134/RES_summary!P$21</f>
        <v>0</v>
      </c>
      <c r="Q134" s="181">
        <f>RES_hhdet_in_fech!Q134/RES_summary!Q$21</f>
        <v>0</v>
      </c>
    </row>
    <row r="135" spans="1:17" ht="12" customHeight="1" x14ac:dyDescent="0.25">
      <c r="A135" s="163" t="s">
        <v>142</v>
      </c>
      <c r="B135" s="162"/>
      <c r="C135" s="180">
        <f>RES_hhdet_in_fech!C135/RES_summary!C$21</f>
        <v>0</v>
      </c>
      <c r="D135" s="180">
        <f>RES_hhdet_in_fech!D135/RES_summary!D$21</f>
        <v>0</v>
      </c>
      <c r="E135" s="180">
        <f>RES_hhdet_in_fech!E135/RES_summary!E$21</f>
        <v>0</v>
      </c>
      <c r="F135" s="180">
        <f>RES_hhdet_in_fech!F135/RES_summary!F$21</f>
        <v>0</v>
      </c>
      <c r="G135" s="180">
        <f>RES_hhdet_in_fech!G135/RES_summary!G$21</f>
        <v>0</v>
      </c>
      <c r="H135" s="180">
        <f>RES_hhdet_in_fech!H135/RES_summary!H$21</f>
        <v>0</v>
      </c>
      <c r="I135" s="180">
        <f>RES_hhdet_in_fech!I135/RES_summary!I$21</f>
        <v>0</v>
      </c>
      <c r="J135" s="180">
        <f>RES_hhdet_in_fech!J135/RES_summary!J$21</f>
        <v>0</v>
      </c>
      <c r="K135" s="180">
        <f>RES_hhdet_in_fech!K135/RES_summary!K$21</f>
        <v>0</v>
      </c>
      <c r="L135" s="180">
        <f>RES_hhdet_in_fech!L135/RES_summary!L$21</f>
        <v>0</v>
      </c>
      <c r="M135" s="180">
        <f>RES_hhdet_in_fech!M135/RES_summary!M$21</f>
        <v>0</v>
      </c>
      <c r="N135" s="180">
        <f>RES_hhdet_in_fech!N135/RES_summary!N$21</f>
        <v>0</v>
      </c>
      <c r="O135" s="180">
        <f>RES_hhdet_in_fech!O135/RES_summary!O$21</f>
        <v>0</v>
      </c>
      <c r="P135" s="180">
        <f>RES_hhdet_in_fech!P135/RES_summary!P$21</f>
        <v>0</v>
      </c>
      <c r="Q135" s="180">
        <f>RES_hhdet_in_fech!Q135/RES_summary!Q$21</f>
        <v>0</v>
      </c>
    </row>
    <row r="136" spans="1:17" ht="12" customHeight="1" x14ac:dyDescent="0.25">
      <c r="A136" s="161" t="s">
        <v>141</v>
      </c>
      <c r="B136" s="160"/>
      <c r="C136" s="179">
        <f>RES_hhdet_in_fech!C136/RES_summary!C$21</f>
        <v>0</v>
      </c>
      <c r="D136" s="179">
        <f>RES_hhdet_in_fech!D136/RES_summary!D$21</f>
        <v>0</v>
      </c>
      <c r="E136" s="179">
        <f>RES_hhdet_in_fech!E136/RES_summary!E$21</f>
        <v>0</v>
      </c>
      <c r="F136" s="179">
        <f>RES_hhdet_in_fech!F136/RES_summary!F$21</f>
        <v>0</v>
      </c>
      <c r="G136" s="179">
        <f>RES_hhdet_in_fech!G136/RES_summary!G$21</f>
        <v>0</v>
      </c>
      <c r="H136" s="179">
        <f>RES_hhdet_in_fech!H136/RES_summary!H$21</f>
        <v>0</v>
      </c>
      <c r="I136" s="179">
        <f>RES_hhdet_in_fech!I136/RES_summary!I$21</f>
        <v>0</v>
      </c>
      <c r="J136" s="179">
        <f>RES_hhdet_in_fech!J136/RES_summary!J$21</f>
        <v>0</v>
      </c>
      <c r="K136" s="179">
        <f>RES_hhdet_in_fech!K136/RES_summary!K$21</f>
        <v>0</v>
      </c>
      <c r="L136" s="179">
        <f>RES_hhdet_in_fech!L136/RES_summary!L$21</f>
        <v>0</v>
      </c>
      <c r="M136" s="179">
        <f>RES_hhdet_in_fech!M136/RES_summary!M$21</f>
        <v>0</v>
      </c>
      <c r="N136" s="179">
        <f>RES_hhdet_in_fech!N136/RES_summary!N$21</f>
        <v>0</v>
      </c>
      <c r="O136" s="179">
        <f>RES_hhdet_in_fech!O136/RES_summary!O$21</f>
        <v>0</v>
      </c>
      <c r="P136" s="179">
        <f>RES_hhdet_in_fech!P136/RES_summary!P$21</f>
        <v>0</v>
      </c>
      <c r="Q136" s="179">
        <f>RES_hhdet_in_fech!Q136/RES_summary!Q$21</f>
        <v>0</v>
      </c>
    </row>
    <row r="137" spans="1:17" ht="12" customHeight="1" x14ac:dyDescent="0.25">
      <c r="A137" s="148" t="s">
        <v>60</v>
      </c>
      <c r="B137" s="156"/>
      <c r="C137" s="177">
        <f>RES_hhdet_in_fech!C137/RES_summary!C$21</f>
        <v>0</v>
      </c>
      <c r="D137" s="177">
        <f>RES_hhdet_in_fech!D137/RES_summary!D$21</f>
        <v>0</v>
      </c>
      <c r="E137" s="177">
        <f>RES_hhdet_in_fech!E137/RES_summary!E$21</f>
        <v>0</v>
      </c>
      <c r="F137" s="177">
        <f>RES_hhdet_in_fech!F137/RES_summary!F$21</f>
        <v>0</v>
      </c>
      <c r="G137" s="177">
        <f>RES_hhdet_in_fech!G137/RES_summary!G$21</f>
        <v>0</v>
      </c>
      <c r="H137" s="177">
        <f>RES_hhdet_in_fech!H137/RES_summary!H$21</f>
        <v>0</v>
      </c>
      <c r="I137" s="177">
        <f>RES_hhdet_in_fech!I137/RES_summary!I$21</f>
        <v>0</v>
      </c>
      <c r="J137" s="177">
        <f>RES_hhdet_in_fech!J137/RES_summary!J$21</f>
        <v>0</v>
      </c>
      <c r="K137" s="177">
        <f>RES_hhdet_in_fech!K137/RES_summary!K$21</f>
        <v>0</v>
      </c>
      <c r="L137" s="177">
        <f>RES_hhdet_in_fech!L137/RES_summary!L$21</f>
        <v>0</v>
      </c>
      <c r="M137" s="177">
        <f>RES_hhdet_in_fech!M137/RES_summary!M$21</f>
        <v>0</v>
      </c>
      <c r="N137" s="177">
        <f>RES_hhdet_in_fech!N137/RES_summary!N$21</f>
        <v>0</v>
      </c>
      <c r="O137" s="177">
        <f>RES_hhdet_in_fech!O137/RES_summary!O$21</f>
        <v>0</v>
      </c>
      <c r="P137" s="177">
        <f>RES_hhdet_in_fech!P137/RES_summary!P$21</f>
        <v>0</v>
      </c>
      <c r="Q137" s="177">
        <f>RES_hhdet_in_fech!Q137/RES_summary!Q$21</f>
        <v>0</v>
      </c>
    </row>
    <row r="138" spans="1:17" ht="12" customHeight="1" x14ac:dyDescent="0.25">
      <c r="A138" s="148" t="s">
        <v>59</v>
      </c>
      <c r="B138" s="156"/>
      <c r="C138" s="177">
        <f>RES_hhdet_in_fech!C138/RES_summary!C$21</f>
        <v>0</v>
      </c>
      <c r="D138" s="177">
        <f>RES_hhdet_in_fech!D138/RES_summary!D$21</f>
        <v>0</v>
      </c>
      <c r="E138" s="177">
        <f>RES_hhdet_in_fech!E138/RES_summary!E$21</f>
        <v>0</v>
      </c>
      <c r="F138" s="177">
        <f>RES_hhdet_in_fech!F138/RES_summary!F$21</f>
        <v>0</v>
      </c>
      <c r="G138" s="177">
        <f>RES_hhdet_in_fech!G138/RES_summary!G$21</f>
        <v>0</v>
      </c>
      <c r="H138" s="177">
        <f>RES_hhdet_in_fech!H138/RES_summary!H$21</f>
        <v>0</v>
      </c>
      <c r="I138" s="177">
        <f>RES_hhdet_in_fech!I138/RES_summary!I$21</f>
        <v>0</v>
      </c>
      <c r="J138" s="177">
        <f>RES_hhdet_in_fech!J138/RES_summary!J$21</f>
        <v>0</v>
      </c>
      <c r="K138" s="177">
        <f>RES_hhdet_in_fech!K138/RES_summary!K$21</f>
        <v>0</v>
      </c>
      <c r="L138" s="177">
        <f>RES_hhdet_in_fech!L138/RES_summary!L$21</f>
        <v>0</v>
      </c>
      <c r="M138" s="177">
        <f>RES_hhdet_in_fech!M138/RES_summary!M$21</f>
        <v>0</v>
      </c>
      <c r="N138" s="177">
        <f>RES_hhdet_in_fech!N138/RES_summary!N$21</f>
        <v>0</v>
      </c>
      <c r="O138" s="177">
        <f>RES_hhdet_in_fech!O138/RES_summary!O$21</f>
        <v>0</v>
      </c>
      <c r="P138" s="177">
        <f>RES_hhdet_in_fech!P138/RES_summary!P$21</f>
        <v>0</v>
      </c>
      <c r="Q138" s="177">
        <f>RES_hhdet_in_fech!Q138/RES_summary!Q$21</f>
        <v>0</v>
      </c>
    </row>
    <row r="139" spans="1:17" ht="12" customHeight="1" x14ac:dyDescent="0.25">
      <c r="A139" s="158" t="s">
        <v>62</v>
      </c>
      <c r="B139" s="157"/>
      <c r="C139" s="178">
        <f>RES_hhdet_in_fech!C139/RES_summary!C$21</f>
        <v>0</v>
      </c>
      <c r="D139" s="178">
        <f>RES_hhdet_in_fech!D139/RES_summary!D$21</f>
        <v>0</v>
      </c>
      <c r="E139" s="178">
        <f>RES_hhdet_in_fech!E139/RES_summary!E$21</f>
        <v>0</v>
      </c>
      <c r="F139" s="178">
        <f>RES_hhdet_in_fech!F139/RES_summary!F$21</f>
        <v>0</v>
      </c>
      <c r="G139" s="178">
        <f>RES_hhdet_in_fech!G139/RES_summary!G$21</f>
        <v>0</v>
      </c>
      <c r="H139" s="178">
        <f>RES_hhdet_in_fech!H139/RES_summary!H$21</f>
        <v>0</v>
      </c>
      <c r="I139" s="178">
        <f>RES_hhdet_in_fech!I139/RES_summary!I$21</f>
        <v>0</v>
      </c>
      <c r="J139" s="178">
        <f>RES_hhdet_in_fech!J139/RES_summary!J$21</f>
        <v>0</v>
      </c>
      <c r="K139" s="178">
        <f>RES_hhdet_in_fech!K139/RES_summary!K$21</f>
        <v>0</v>
      </c>
      <c r="L139" s="178">
        <f>RES_hhdet_in_fech!L139/RES_summary!L$21</f>
        <v>0</v>
      </c>
      <c r="M139" s="178">
        <f>RES_hhdet_in_fech!M139/RES_summary!M$21</f>
        <v>0</v>
      </c>
      <c r="N139" s="178">
        <f>RES_hhdet_in_fech!N139/RES_summary!N$21</f>
        <v>0</v>
      </c>
      <c r="O139" s="178">
        <f>RES_hhdet_in_fech!O139/RES_summary!O$21</f>
        <v>0</v>
      </c>
      <c r="P139" s="178">
        <f>RES_hhdet_in_fech!P139/RES_summary!P$21</f>
        <v>0</v>
      </c>
      <c r="Q139" s="178">
        <f>RES_hhdet_in_fech!Q139/RES_summary!Q$21</f>
        <v>0</v>
      </c>
    </row>
    <row r="140" spans="1:17" ht="12" customHeight="1" x14ac:dyDescent="0.25">
      <c r="A140" s="23" t="s">
        <v>57</v>
      </c>
      <c r="B140" s="156"/>
      <c r="C140" s="177">
        <f>RES_hhdet_in_fech!C140/RES_summary!C$21</f>
        <v>0</v>
      </c>
      <c r="D140" s="177">
        <f>RES_hhdet_in_fech!D140/RES_summary!D$21</f>
        <v>0</v>
      </c>
      <c r="E140" s="177">
        <f>RES_hhdet_in_fech!E140/RES_summary!E$21</f>
        <v>0</v>
      </c>
      <c r="F140" s="177">
        <f>RES_hhdet_in_fech!F140/RES_summary!F$21</f>
        <v>0</v>
      </c>
      <c r="G140" s="177">
        <f>RES_hhdet_in_fech!G140/RES_summary!G$21</f>
        <v>0</v>
      </c>
      <c r="H140" s="177">
        <f>RES_hhdet_in_fech!H140/RES_summary!H$21</f>
        <v>0</v>
      </c>
      <c r="I140" s="177">
        <f>RES_hhdet_in_fech!I140/RES_summary!I$21</f>
        <v>0</v>
      </c>
      <c r="J140" s="177">
        <f>RES_hhdet_in_fech!J140/RES_summary!J$21</f>
        <v>0</v>
      </c>
      <c r="K140" s="177">
        <f>RES_hhdet_in_fech!K140/RES_summary!K$21</f>
        <v>0</v>
      </c>
      <c r="L140" s="177">
        <f>RES_hhdet_in_fech!L140/RES_summary!L$21</f>
        <v>0</v>
      </c>
      <c r="M140" s="177">
        <f>RES_hhdet_in_fech!M140/RES_summary!M$21</f>
        <v>0</v>
      </c>
      <c r="N140" s="177">
        <f>RES_hhdet_in_fech!N140/RES_summary!N$21</f>
        <v>0</v>
      </c>
      <c r="O140" s="177">
        <f>RES_hhdet_in_fech!O140/RES_summary!O$21</f>
        <v>0</v>
      </c>
      <c r="P140" s="177">
        <f>RES_hhdet_in_fech!P140/RES_summary!P$21</f>
        <v>0</v>
      </c>
      <c r="Q140" s="177">
        <f>RES_hhdet_in_fech!Q140/RES_summary!Q$21</f>
        <v>0</v>
      </c>
    </row>
    <row r="141" spans="1:17" ht="12" customHeight="1" x14ac:dyDescent="0.25">
      <c r="A141" s="29" t="s">
        <v>140</v>
      </c>
      <c r="B141" s="57"/>
      <c r="C141" s="176">
        <f>RES_hhdet_in_fech!C141/RES_summary!C$21</f>
        <v>0</v>
      </c>
      <c r="D141" s="176">
        <f>RES_hhdet_in_fech!D141/RES_summary!D$21</f>
        <v>0</v>
      </c>
      <c r="E141" s="176">
        <f>RES_hhdet_in_fech!E141/RES_summary!E$21</f>
        <v>0</v>
      </c>
      <c r="F141" s="176">
        <f>RES_hhdet_in_fech!F141/RES_summary!F$21</f>
        <v>0</v>
      </c>
      <c r="G141" s="176">
        <f>RES_hhdet_in_fech!G141/RES_summary!G$21</f>
        <v>0</v>
      </c>
      <c r="H141" s="176">
        <f>RES_hhdet_in_fech!H141/RES_summary!H$21</f>
        <v>0</v>
      </c>
      <c r="I141" s="176">
        <f>RES_hhdet_in_fech!I141/RES_summary!I$21</f>
        <v>0</v>
      </c>
      <c r="J141" s="176">
        <f>RES_hhdet_in_fech!J141/RES_summary!J$21</f>
        <v>0</v>
      </c>
      <c r="K141" s="176">
        <f>RES_hhdet_in_fech!K141/RES_summary!K$21</f>
        <v>0</v>
      </c>
      <c r="L141" s="176">
        <f>RES_hhdet_in_fech!L141/RES_summary!L$21</f>
        <v>0</v>
      </c>
      <c r="M141" s="176">
        <f>RES_hhdet_in_fech!M141/RES_summary!M$21</f>
        <v>0</v>
      </c>
      <c r="N141" s="176">
        <f>RES_hhdet_in_fech!N141/RES_summary!N$21</f>
        <v>0</v>
      </c>
      <c r="O141" s="176">
        <f>RES_hhdet_in_fech!O141/RES_summary!O$21</f>
        <v>0</v>
      </c>
      <c r="P141" s="176">
        <f>RES_hhdet_in_fech!P141/RES_summary!P$21</f>
        <v>0</v>
      </c>
      <c r="Q141" s="176">
        <f>RES_hhdet_in_fech!Q141/RES_summary!Q$21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84">
        <f>RES_hhdet_in_fech!C143/RES_summary!C$21</f>
        <v>77.622309861222391</v>
      </c>
      <c r="D143" s="184">
        <f>RES_hhdet_in_fech!D143/RES_summary!D$21</f>
        <v>75.871810630061191</v>
      </c>
      <c r="E143" s="184">
        <f>RES_hhdet_in_fech!E143/RES_summary!E$21</f>
        <v>75.622889339728999</v>
      </c>
      <c r="F143" s="184">
        <f>RES_hhdet_in_fech!F143/RES_summary!F$21</f>
        <v>67.976968503420764</v>
      </c>
      <c r="G143" s="184">
        <f>RES_hhdet_in_fech!G143/RES_summary!G$21</f>
        <v>63.362707797161256</v>
      </c>
      <c r="H143" s="184">
        <f>RES_hhdet_in_fech!H143/RES_summary!H$21</f>
        <v>59.407415015139904</v>
      </c>
      <c r="I143" s="184">
        <f>RES_hhdet_in_fech!I143/RES_summary!I$21</f>
        <v>60.307769303051494</v>
      </c>
      <c r="J143" s="184">
        <f>RES_hhdet_in_fech!J143/RES_summary!J$21</f>
        <v>55.193995690986711</v>
      </c>
      <c r="K143" s="184">
        <f>RES_hhdet_in_fech!K143/RES_summary!K$21</f>
        <v>53.175245457202472</v>
      </c>
      <c r="L143" s="184">
        <f>RES_hhdet_in_fech!L143/RES_summary!L$21</f>
        <v>48.66377103878024</v>
      </c>
      <c r="M143" s="184">
        <f>RES_hhdet_in_fech!M143/RES_summary!M$21</f>
        <v>47.101259992571251</v>
      </c>
      <c r="N143" s="184">
        <f>RES_hhdet_in_fech!N143/RES_summary!N$21</f>
        <v>44.600244179090907</v>
      </c>
      <c r="O143" s="184">
        <f>RES_hhdet_in_fech!O143/RES_summary!O$21</f>
        <v>40.541828893071752</v>
      </c>
      <c r="P143" s="184">
        <f>RES_hhdet_in_fech!P143/RES_summary!P$21</f>
        <v>39.297153424863708</v>
      </c>
      <c r="Q143" s="184">
        <f>RES_hhdet_in_fech!Q143/RES_summary!Q$21</f>
        <v>41.949424978960174</v>
      </c>
    </row>
    <row r="144" spans="1:17" ht="12.95" customHeight="1" x14ac:dyDescent="0.25">
      <c r="A144" s="158" t="s">
        <v>65</v>
      </c>
      <c r="B144" s="157"/>
      <c r="C144" s="178">
        <f>RES_hhdet_in_fech!C144/RES_summary!C$21</f>
        <v>31.454815850459436</v>
      </c>
      <c r="D144" s="178">
        <f>RES_hhdet_in_fech!D144/RES_summary!D$21</f>
        <v>32.036920089437515</v>
      </c>
      <c r="E144" s="178">
        <f>RES_hhdet_in_fech!E144/RES_summary!E$21</f>
        <v>32.388916460038537</v>
      </c>
      <c r="F144" s="178">
        <f>RES_hhdet_in_fech!F144/RES_summary!F$21</f>
        <v>25.983582594499516</v>
      </c>
      <c r="G144" s="178">
        <f>RES_hhdet_in_fech!G144/RES_summary!G$21</f>
        <v>19.998299030668274</v>
      </c>
      <c r="H144" s="178">
        <f>RES_hhdet_in_fech!H144/RES_summary!H$21</f>
        <v>20.076264807334006</v>
      </c>
      <c r="I144" s="178">
        <f>RES_hhdet_in_fech!I144/RES_summary!I$21</f>
        <v>18.654966363117207</v>
      </c>
      <c r="J144" s="178">
        <f>RES_hhdet_in_fech!J144/RES_summary!J$21</f>
        <v>14.428441644968904</v>
      </c>
      <c r="K144" s="178">
        <f>RES_hhdet_in_fech!K144/RES_summary!K$21</f>
        <v>13.49141309808684</v>
      </c>
      <c r="L144" s="178">
        <f>RES_hhdet_in_fech!L144/RES_summary!L$21</f>
        <v>9.9922223150555922</v>
      </c>
      <c r="M144" s="178">
        <f>RES_hhdet_in_fech!M144/RES_summary!M$21</f>
        <v>9.927099847500461</v>
      </c>
      <c r="N144" s="178">
        <f>RES_hhdet_in_fech!N144/RES_summary!N$21</f>
        <v>8.6932695946780054</v>
      </c>
      <c r="O144" s="178">
        <f>RES_hhdet_in_fech!O144/RES_summary!O$21</f>
        <v>6.767829941886939</v>
      </c>
      <c r="P144" s="178">
        <f>RES_hhdet_in_fech!P144/RES_summary!P$21</f>
        <v>5.917015210578171</v>
      </c>
      <c r="Q144" s="178">
        <f>RES_hhdet_in_fech!Q144/RES_summary!Q$21</f>
        <v>6.923610225612574</v>
      </c>
    </row>
    <row r="145" spans="1:17" ht="12" customHeight="1" x14ac:dyDescent="0.25">
      <c r="A145" s="23" t="s">
        <v>60</v>
      </c>
      <c r="B145" s="156"/>
      <c r="C145" s="177">
        <f>RES_hhdet_in_fech!C145/RES_summary!C$21</f>
        <v>31.454815850459436</v>
      </c>
      <c r="D145" s="177">
        <f>RES_hhdet_in_fech!D145/RES_summary!D$21</f>
        <v>32.036920089437515</v>
      </c>
      <c r="E145" s="177">
        <f>RES_hhdet_in_fech!E145/RES_summary!E$21</f>
        <v>32.388916460038537</v>
      </c>
      <c r="F145" s="177">
        <f>RES_hhdet_in_fech!F145/RES_summary!F$21</f>
        <v>25.983582594499516</v>
      </c>
      <c r="G145" s="177">
        <f>RES_hhdet_in_fech!G145/RES_summary!G$21</f>
        <v>19.998299030668274</v>
      </c>
      <c r="H145" s="177">
        <f>RES_hhdet_in_fech!H145/RES_summary!H$21</f>
        <v>20.076264807334006</v>
      </c>
      <c r="I145" s="177">
        <f>RES_hhdet_in_fech!I145/RES_summary!I$21</f>
        <v>18.654966363117207</v>
      </c>
      <c r="J145" s="177">
        <f>RES_hhdet_in_fech!J145/RES_summary!J$21</f>
        <v>14.428441644968904</v>
      </c>
      <c r="K145" s="177">
        <f>RES_hhdet_in_fech!K145/RES_summary!K$21</f>
        <v>13.49141309808684</v>
      </c>
      <c r="L145" s="177">
        <f>RES_hhdet_in_fech!L145/RES_summary!L$21</f>
        <v>9.9922223150555922</v>
      </c>
      <c r="M145" s="177">
        <f>RES_hhdet_in_fech!M145/RES_summary!M$21</f>
        <v>9.927099847500461</v>
      </c>
      <c r="N145" s="177">
        <f>RES_hhdet_in_fech!N145/RES_summary!N$21</f>
        <v>8.6932695946780054</v>
      </c>
      <c r="O145" s="177">
        <f>RES_hhdet_in_fech!O145/RES_summary!O$21</f>
        <v>6.767829941886939</v>
      </c>
      <c r="P145" s="177">
        <f>RES_hhdet_in_fech!P145/RES_summary!P$21</f>
        <v>5.917015210578171</v>
      </c>
      <c r="Q145" s="177">
        <f>RES_hhdet_in_fech!Q145/RES_summary!Q$21</f>
        <v>6.923610225612574</v>
      </c>
    </row>
    <row r="146" spans="1:17" ht="12.95" customHeight="1" x14ac:dyDescent="0.25">
      <c r="A146" s="158" t="s">
        <v>112</v>
      </c>
      <c r="B146" s="157"/>
      <c r="C146" s="178">
        <f>RES_hhdet_in_fech!C146/RES_summary!C$21</f>
        <v>20.042647435030467</v>
      </c>
      <c r="D146" s="178">
        <f>RES_hhdet_in_fech!D146/RES_summary!D$21</f>
        <v>18.519716091737592</v>
      </c>
      <c r="E146" s="178">
        <f>RES_hhdet_in_fech!E146/RES_summary!E$21</f>
        <v>17.123980415616295</v>
      </c>
      <c r="F146" s="178">
        <f>RES_hhdet_in_fech!F146/RES_summary!F$21</f>
        <v>16.415989418811627</v>
      </c>
      <c r="G146" s="178">
        <f>RES_hhdet_in_fech!G146/RES_summary!G$21</f>
        <v>15.574998325902374</v>
      </c>
      <c r="H146" s="178">
        <f>RES_hhdet_in_fech!H146/RES_summary!H$21</f>
        <v>14.410283678834421</v>
      </c>
      <c r="I146" s="178">
        <f>RES_hhdet_in_fech!I146/RES_summary!I$21</f>
        <v>16.530330051477609</v>
      </c>
      <c r="J146" s="178">
        <f>RES_hhdet_in_fech!J146/RES_summary!J$21</f>
        <v>16.111700870943743</v>
      </c>
      <c r="K146" s="178">
        <f>RES_hhdet_in_fech!K146/RES_summary!K$21</f>
        <v>15.142123162838216</v>
      </c>
      <c r="L146" s="178">
        <f>RES_hhdet_in_fech!L146/RES_summary!L$21</f>
        <v>14.035079889939974</v>
      </c>
      <c r="M146" s="178">
        <f>RES_hhdet_in_fech!M146/RES_summary!M$21</f>
        <v>12.870855196744031</v>
      </c>
      <c r="N146" s="178">
        <f>RES_hhdet_in_fech!N146/RES_summary!N$21</f>
        <v>12.578895539857948</v>
      </c>
      <c r="O146" s="178">
        <f>RES_hhdet_in_fech!O146/RES_summary!O$21</f>
        <v>11.675292744895861</v>
      </c>
      <c r="P146" s="178">
        <f>RES_hhdet_in_fech!P146/RES_summary!P$21</f>
        <v>10.892939480187234</v>
      </c>
      <c r="Q146" s="178">
        <f>RES_hhdet_in_fech!Q146/RES_summary!Q$21</f>
        <v>10.229865611443794</v>
      </c>
    </row>
    <row r="147" spans="1:17" ht="12" customHeight="1" x14ac:dyDescent="0.25">
      <c r="A147" s="23" t="s">
        <v>60</v>
      </c>
      <c r="B147" s="156"/>
      <c r="C147" s="177">
        <f>RES_hhdet_in_fech!C147/RES_summary!C$21</f>
        <v>20.042647435030467</v>
      </c>
      <c r="D147" s="177">
        <f>RES_hhdet_in_fech!D147/RES_summary!D$21</f>
        <v>18.519716091737592</v>
      </c>
      <c r="E147" s="177">
        <f>RES_hhdet_in_fech!E147/RES_summary!E$21</f>
        <v>17.123980415616295</v>
      </c>
      <c r="F147" s="177">
        <f>RES_hhdet_in_fech!F147/RES_summary!F$21</f>
        <v>16.415989418811627</v>
      </c>
      <c r="G147" s="177">
        <f>RES_hhdet_in_fech!G147/RES_summary!G$21</f>
        <v>15.574998325902374</v>
      </c>
      <c r="H147" s="177">
        <f>RES_hhdet_in_fech!H147/RES_summary!H$21</f>
        <v>14.410283678834421</v>
      </c>
      <c r="I147" s="177">
        <f>RES_hhdet_in_fech!I147/RES_summary!I$21</f>
        <v>16.530330051477609</v>
      </c>
      <c r="J147" s="177">
        <f>RES_hhdet_in_fech!J147/RES_summary!J$21</f>
        <v>16.111700870943743</v>
      </c>
      <c r="K147" s="177">
        <f>RES_hhdet_in_fech!K147/RES_summary!K$21</f>
        <v>15.142123162838216</v>
      </c>
      <c r="L147" s="177">
        <f>RES_hhdet_in_fech!L147/RES_summary!L$21</f>
        <v>14.035079889939974</v>
      </c>
      <c r="M147" s="177">
        <f>RES_hhdet_in_fech!M147/RES_summary!M$21</f>
        <v>12.870855196744031</v>
      </c>
      <c r="N147" s="177">
        <f>RES_hhdet_in_fech!N147/RES_summary!N$21</f>
        <v>12.578895539857948</v>
      </c>
      <c r="O147" s="177">
        <f>RES_hhdet_in_fech!O147/RES_summary!O$21</f>
        <v>11.675292744895861</v>
      </c>
      <c r="P147" s="177">
        <f>RES_hhdet_in_fech!P147/RES_summary!P$21</f>
        <v>10.892939480187234</v>
      </c>
      <c r="Q147" s="177">
        <f>RES_hhdet_in_fech!Q147/RES_summary!Q$21</f>
        <v>10.229865611443794</v>
      </c>
    </row>
    <row r="148" spans="1:17" ht="12" customHeight="1" x14ac:dyDescent="0.25">
      <c r="A148" s="158" t="s">
        <v>63</v>
      </c>
      <c r="B148" s="157"/>
      <c r="C148" s="178">
        <f>RES_hhdet_in_fech!C148/RES_summary!C$21</f>
        <v>18.735539407647334</v>
      </c>
      <c r="D148" s="178">
        <f>RES_hhdet_in_fech!D148/RES_summary!D$21</f>
        <v>17.944981273380009</v>
      </c>
      <c r="E148" s="178">
        <f>RES_hhdet_in_fech!E148/RES_summary!E$21</f>
        <v>17.495087981472466</v>
      </c>
      <c r="F148" s="178">
        <f>RES_hhdet_in_fech!F148/RES_summary!F$21</f>
        <v>16.972411610760123</v>
      </c>
      <c r="G148" s="178">
        <f>RES_hhdet_in_fech!G148/RES_summary!G$21</f>
        <v>19.601251547127568</v>
      </c>
      <c r="H148" s="178">
        <f>RES_hhdet_in_fech!H148/RES_summary!H$21</f>
        <v>16.014745187773897</v>
      </c>
      <c r="I148" s="178">
        <f>RES_hhdet_in_fech!I148/RES_summary!I$21</f>
        <v>15.694380959462503</v>
      </c>
      <c r="J148" s="178">
        <f>RES_hhdet_in_fech!J148/RES_summary!J$21</f>
        <v>15.485909793114367</v>
      </c>
      <c r="K148" s="178">
        <f>RES_hhdet_in_fech!K148/RES_summary!K$21</f>
        <v>15.3112805214367</v>
      </c>
      <c r="L148" s="178">
        <f>RES_hhdet_in_fech!L148/RES_summary!L$21</f>
        <v>15.080429164069514</v>
      </c>
      <c r="M148" s="178">
        <f>RES_hhdet_in_fech!M148/RES_summary!M$21</f>
        <v>14.846746604747441</v>
      </c>
      <c r="N148" s="178">
        <f>RES_hhdet_in_fech!N148/RES_summary!N$21</f>
        <v>14.446773614534758</v>
      </c>
      <c r="O148" s="178">
        <f>RES_hhdet_in_fech!O148/RES_summary!O$21</f>
        <v>14.097076993850839</v>
      </c>
      <c r="P148" s="178">
        <f>RES_hhdet_in_fech!P148/RES_summary!P$21</f>
        <v>14.875332293091404</v>
      </c>
      <c r="Q148" s="178">
        <f>RES_hhdet_in_fech!Q148/RES_summary!Q$21</f>
        <v>16.806973119169122</v>
      </c>
    </row>
    <row r="149" spans="1:17" ht="12" customHeight="1" x14ac:dyDescent="0.25">
      <c r="A149" s="167" t="s">
        <v>144</v>
      </c>
      <c r="B149" s="132"/>
      <c r="C149" s="183">
        <f>RES_hhdet_in_fech!C149/RES_summary!C$21</f>
        <v>0</v>
      </c>
      <c r="D149" s="183">
        <f>RES_hhdet_in_fech!D149/RES_summary!D$21</f>
        <v>0</v>
      </c>
      <c r="E149" s="183">
        <f>RES_hhdet_in_fech!E149/RES_summary!E$21</f>
        <v>0</v>
      </c>
      <c r="F149" s="183">
        <f>RES_hhdet_in_fech!F149/RES_summary!F$21</f>
        <v>0</v>
      </c>
      <c r="G149" s="183">
        <f>RES_hhdet_in_fech!G149/RES_summary!G$21</f>
        <v>0</v>
      </c>
      <c r="H149" s="183">
        <f>RES_hhdet_in_fech!H149/RES_summary!H$21</f>
        <v>0</v>
      </c>
      <c r="I149" s="183">
        <f>RES_hhdet_in_fech!I149/RES_summary!I$21</f>
        <v>0</v>
      </c>
      <c r="J149" s="183">
        <f>RES_hhdet_in_fech!J149/RES_summary!J$21</f>
        <v>0</v>
      </c>
      <c r="K149" s="183">
        <f>RES_hhdet_in_fech!K149/RES_summary!K$21</f>
        <v>0</v>
      </c>
      <c r="L149" s="183">
        <f>RES_hhdet_in_fech!L149/RES_summary!L$21</f>
        <v>0</v>
      </c>
      <c r="M149" s="183">
        <f>RES_hhdet_in_fech!M149/RES_summary!M$21</f>
        <v>0</v>
      </c>
      <c r="N149" s="183">
        <f>RES_hhdet_in_fech!N149/RES_summary!N$21</f>
        <v>0</v>
      </c>
      <c r="O149" s="183">
        <f>RES_hhdet_in_fech!O149/RES_summary!O$21</f>
        <v>0</v>
      </c>
      <c r="P149" s="183">
        <f>RES_hhdet_in_fech!P149/RES_summary!P$21</f>
        <v>0</v>
      </c>
      <c r="Q149" s="183">
        <f>RES_hhdet_in_fech!Q149/RES_summary!Q$21</f>
        <v>0</v>
      </c>
    </row>
    <row r="150" spans="1:17" ht="12" customHeight="1" x14ac:dyDescent="0.25">
      <c r="A150" s="167" t="s">
        <v>143</v>
      </c>
      <c r="B150" s="132"/>
      <c r="C150" s="183">
        <f>RES_hhdet_in_fech!C150/RES_summary!C$21</f>
        <v>0</v>
      </c>
      <c r="D150" s="183">
        <f>RES_hhdet_in_fech!D150/RES_summary!D$21</f>
        <v>0</v>
      </c>
      <c r="E150" s="183">
        <f>RES_hhdet_in_fech!E150/RES_summary!E$21</f>
        <v>0</v>
      </c>
      <c r="F150" s="183">
        <f>RES_hhdet_in_fech!F150/RES_summary!F$21</f>
        <v>0</v>
      </c>
      <c r="G150" s="183">
        <f>RES_hhdet_in_fech!G150/RES_summary!G$21</f>
        <v>0</v>
      </c>
      <c r="H150" s="183">
        <f>RES_hhdet_in_fech!H150/RES_summary!H$21</f>
        <v>0</v>
      </c>
      <c r="I150" s="183">
        <f>RES_hhdet_in_fech!I150/RES_summary!I$21</f>
        <v>0</v>
      </c>
      <c r="J150" s="183">
        <f>RES_hhdet_in_fech!J150/RES_summary!J$21</f>
        <v>0</v>
      </c>
      <c r="K150" s="183">
        <f>RES_hhdet_in_fech!K150/RES_summary!K$21</f>
        <v>0</v>
      </c>
      <c r="L150" s="183">
        <f>RES_hhdet_in_fech!L150/RES_summary!L$21</f>
        <v>0</v>
      </c>
      <c r="M150" s="183">
        <f>RES_hhdet_in_fech!M150/RES_summary!M$21</f>
        <v>0</v>
      </c>
      <c r="N150" s="183">
        <f>RES_hhdet_in_fech!N150/RES_summary!N$21</f>
        <v>0</v>
      </c>
      <c r="O150" s="183">
        <f>RES_hhdet_in_fech!O150/RES_summary!O$21</f>
        <v>0</v>
      </c>
      <c r="P150" s="183">
        <f>RES_hhdet_in_fech!P150/RES_summary!P$21</f>
        <v>0</v>
      </c>
      <c r="Q150" s="183">
        <f>RES_hhdet_in_fech!Q150/RES_summary!Q$21</f>
        <v>0</v>
      </c>
    </row>
    <row r="151" spans="1:17" ht="12" customHeight="1" x14ac:dyDescent="0.25">
      <c r="A151" s="166" t="s">
        <v>57</v>
      </c>
      <c r="B151" s="165"/>
      <c r="C151" s="182">
        <f>RES_hhdet_in_fech!C151/RES_summary!C$21</f>
        <v>0</v>
      </c>
      <c r="D151" s="182">
        <f>RES_hhdet_in_fech!D151/RES_summary!D$21</f>
        <v>0</v>
      </c>
      <c r="E151" s="182">
        <f>RES_hhdet_in_fech!E151/RES_summary!E$21</f>
        <v>0</v>
      </c>
      <c r="F151" s="182">
        <f>RES_hhdet_in_fech!F151/RES_summary!F$21</f>
        <v>0</v>
      </c>
      <c r="G151" s="182">
        <f>RES_hhdet_in_fech!G151/RES_summary!G$21</f>
        <v>0</v>
      </c>
      <c r="H151" s="182">
        <f>RES_hhdet_in_fech!H151/RES_summary!H$21</f>
        <v>0</v>
      </c>
      <c r="I151" s="182">
        <f>RES_hhdet_in_fech!I151/RES_summary!I$21</f>
        <v>0</v>
      </c>
      <c r="J151" s="182">
        <f>RES_hhdet_in_fech!J151/RES_summary!J$21</f>
        <v>0</v>
      </c>
      <c r="K151" s="182">
        <f>RES_hhdet_in_fech!K151/RES_summary!K$21</f>
        <v>0</v>
      </c>
      <c r="L151" s="182">
        <f>RES_hhdet_in_fech!L151/RES_summary!L$21</f>
        <v>0</v>
      </c>
      <c r="M151" s="182">
        <f>RES_hhdet_in_fech!M151/RES_summary!M$21</f>
        <v>0</v>
      </c>
      <c r="N151" s="182">
        <f>RES_hhdet_in_fech!N151/RES_summary!N$21</f>
        <v>0</v>
      </c>
      <c r="O151" s="182">
        <f>RES_hhdet_in_fech!O151/RES_summary!O$21</f>
        <v>0</v>
      </c>
      <c r="P151" s="182">
        <f>RES_hhdet_in_fech!P151/RES_summary!P$21</f>
        <v>0</v>
      </c>
      <c r="Q151" s="182">
        <f>RES_hhdet_in_fech!Q151/RES_summary!Q$21</f>
        <v>0</v>
      </c>
    </row>
    <row r="152" spans="1:17" ht="12" customHeight="1" x14ac:dyDescent="0.25">
      <c r="A152" s="147" t="s">
        <v>59</v>
      </c>
      <c r="B152" s="164"/>
      <c r="C152" s="181">
        <f>RES_hhdet_in_fech!C152/RES_summary!C$21</f>
        <v>0</v>
      </c>
      <c r="D152" s="181">
        <f>RES_hhdet_in_fech!D152/RES_summary!D$21</f>
        <v>0</v>
      </c>
      <c r="E152" s="181">
        <f>RES_hhdet_in_fech!E152/RES_summary!E$21</f>
        <v>0</v>
      </c>
      <c r="F152" s="181">
        <f>RES_hhdet_in_fech!F152/RES_summary!F$21</f>
        <v>0</v>
      </c>
      <c r="G152" s="181">
        <f>RES_hhdet_in_fech!G152/RES_summary!G$21</f>
        <v>0</v>
      </c>
      <c r="H152" s="181">
        <f>RES_hhdet_in_fech!H152/RES_summary!H$21</f>
        <v>0</v>
      </c>
      <c r="I152" s="181">
        <f>RES_hhdet_in_fech!I152/RES_summary!I$21</f>
        <v>0</v>
      </c>
      <c r="J152" s="181">
        <f>RES_hhdet_in_fech!J152/RES_summary!J$21</f>
        <v>0</v>
      </c>
      <c r="K152" s="181">
        <f>RES_hhdet_in_fech!K152/RES_summary!K$21</f>
        <v>0</v>
      </c>
      <c r="L152" s="181">
        <f>RES_hhdet_in_fech!L152/RES_summary!L$21</f>
        <v>0</v>
      </c>
      <c r="M152" s="181">
        <f>RES_hhdet_in_fech!M152/RES_summary!M$21</f>
        <v>0</v>
      </c>
      <c r="N152" s="181">
        <f>RES_hhdet_in_fech!N152/RES_summary!N$21</f>
        <v>0</v>
      </c>
      <c r="O152" s="181">
        <f>RES_hhdet_in_fech!O152/RES_summary!O$21</f>
        <v>0</v>
      </c>
      <c r="P152" s="181">
        <f>RES_hhdet_in_fech!P152/RES_summary!P$21</f>
        <v>0</v>
      </c>
      <c r="Q152" s="181">
        <f>RES_hhdet_in_fech!Q152/RES_summary!Q$21</f>
        <v>0</v>
      </c>
    </row>
    <row r="153" spans="1:17" ht="12" customHeight="1" x14ac:dyDescent="0.25">
      <c r="A153" s="163" t="s">
        <v>142</v>
      </c>
      <c r="B153" s="162"/>
      <c r="C153" s="180">
        <f>RES_hhdet_in_fech!C153/RES_summary!C$21</f>
        <v>31.867350828383266</v>
      </c>
      <c r="D153" s="180">
        <f>RES_hhdet_in_fech!D153/RES_summary!D$21</f>
        <v>33.25129565201884</v>
      </c>
      <c r="E153" s="180">
        <f>RES_hhdet_in_fech!E153/RES_summary!E$21</f>
        <v>0</v>
      </c>
      <c r="F153" s="180">
        <f>RES_hhdet_in_fech!F153/RES_summary!F$21</f>
        <v>0</v>
      </c>
      <c r="G153" s="180">
        <f>RES_hhdet_in_fech!G153/RES_summary!G$21</f>
        <v>31.025888078776514</v>
      </c>
      <c r="H153" s="180">
        <f>RES_hhdet_in_fech!H153/RES_summary!H$21</f>
        <v>0</v>
      </c>
      <c r="I153" s="180">
        <f>RES_hhdet_in_fech!I153/RES_summary!I$21</f>
        <v>0</v>
      </c>
      <c r="J153" s="180">
        <f>RES_hhdet_in_fech!J153/RES_summary!J$21</f>
        <v>0</v>
      </c>
      <c r="K153" s="180">
        <f>RES_hhdet_in_fech!K153/RES_summary!K$21</f>
        <v>0</v>
      </c>
      <c r="L153" s="180">
        <f>RES_hhdet_in_fech!L153/RES_summary!L$21</f>
        <v>0</v>
      </c>
      <c r="M153" s="180">
        <f>RES_hhdet_in_fech!M153/RES_summary!M$21</f>
        <v>0</v>
      </c>
      <c r="N153" s="180">
        <f>RES_hhdet_in_fech!N153/RES_summary!N$21</f>
        <v>0</v>
      </c>
      <c r="O153" s="180">
        <f>RES_hhdet_in_fech!O153/RES_summary!O$21</f>
        <v>0</v>
      </c>
      <c r="P153" s="180">
        <f>RES_hhdet_in_fech!P153/RES_summary!P$21</f>
        <v>28.885983148304113</v>
      </c>
      <c r="Q153" s="180">
        <f>RES_hhdet_in_fech!Q153/RES_summary!Q$21</f>
        <v>0</v>
      </c>
    </row>
    <row r="154" spans="1:17" ht="12" customHeight="1" x14ac:dyDescent="0.25">
      <c r="A154" s="161" t="s">
        <v>141</v>
      </c>
      <c r="B154" s="160"/>
      <c r="C154" s="179">
        <f>RES_hhdet_in_fech!C154/RES_summary!C$21</f>
        <v>16.843657610347616</v>
      </c>
      <c r="D154" s="179">
        <f>RES_hhdet_in_fech!D154/RES_summary!D$21</f>
        <v>17.521930277262207</v>
      </c>
      <c r="E154" s="179">
        <f>RES_hhdet_in_fech!E154/RES_summary!E$21</f>
        <v>17.495087981472466</v>
      </c>
      <c r="F154" s="179">
        <f>RES_hhdet_in_fech!F154/RES_summary!F$21</f>
        <v>16.972411610760123</v>
      </c>
      <c r="G154" s="179">
        <f>RES_hhdet_in_fech!G154/RES_summary!G$21</f>
        <v>19.302830479946124</v>
      </c>
      <c r="H154" s="179">
        <f>RES_hhdet_in_fech!H154/RES_summary!H$21</f>
        <v>16.014745187773897</v>
      </c>
      <c r="I154" s="179">
        <f>RES_hhdet_in_fech!I154/RES_summary!I$21</f>
        <v>15.694380959462503</v>
      </c>
      <c r="J154" s="179">
        <f>RES_hhdet_in_fech!J154/RES_summary!J$21</f>
        <v>15.485909793114367</v>
      </c>
      <c r="K154" s="179">
        <f>RES_hhdet_in_fech!K154/RES_summary!K$21</f>
        <v>15.3112805214367</v>
      </c>
      <c r="L154" s="179">
        <f>RES_hhdet_in_fech!L154/RES_summary!L$21</f>
        <v>15.080429164069514</v>
      </c>
      <c r="M154" s="179">
        <f>RES_hhdet_in_fech!M154/RES_summary!M$21</f>
        <v>14.846746604747441</v>
      </c>
      <c r="N154" s="179">
        <f>RES_hhdet_in_fech!N154/RES_summary!N$21</f>
        <v>14.446773614534758</v>
      </c>
      <c r="O154" s="179">
        <f>RES_hhdet_in_fech!O154/RES_summary!O$21</f>
        <v>14.097076993850839</v>
      </c>
      <c r="P154" s="179">
        <f>RES_hhdet_in_fech!P154/RES_summary!P$21</f>
        <v>14.799598926514699</v>
      </c>
      <c r="Q154" s="179">
        <f>RES_hhdet_in_fech!Q154/RES_summary!Q$21</f>
        <v>16.806973119169122</v>
      </c>
    </row>
    <row r="155" spans="1:17" ht="12" customHeight="1" x14ac:dyDescent="0.25">
      <c r="A155" s="148" t="s">
        <v>60</v>
      </c>
      <c r="B155" s="156"/>
      <c r="C155" s="177">
        <f>RES_hhdet_in_fech!C155/RES_summary!C$21</f>
        <v>0.34618854814289368</v>
      </c>
      <c r="D155" s="177">
        <f>RES_hhdet_in_fech!D155/RES_summary!D$21</f>
        <v>0.70782229842423283</v>
      </c>
      <c r="E155" s="177">
        <f>RES_hhdet_in_fech!E155/RES_summary!E$21</f>
        <v>0.71426908688468793</v>
      </c>
      <c r="F155" s="177">
        <f>RES_hhdet_in_fech!F155/RES_summary!F$21</f>
        <v>0.68692694102348129</v>
      </c>
      <c r="G155" s="177">
        <f>RES_hhdet_in_fech!G155/RES_summary!G$21</f>
        <v>4.1299222944602363</v>
      </c>
      <c r="H155" s="177">
        <f>RES_hhdet_in_fech!H155/RES_summary!H$21</f>
        <v>1.3914546294700814</v>
      </c>
      <c r="I155" s="177">
        <f>RES_hhdet_in_fech!I155/RES_summary!I$21</f>
        <v>0.71598853560539677</v>
      </c>
      <c r="J155" s="177">
        <f>RES_hhdet_in_fech!J155/RES_summary!J$21</f>
        <v>0.71175845055193798</v>
      </c>
      <c r="K155" s="177">
        <f>RES_hhdet_in_fech!K155/RES_summary!K$21</f>
        <v>0.68897490189796085</v>
      </c>
      <c r="L155" s="177">
        <f>RES_hhdet_in_fech!L155/RES_summary!L$21</f>
        <v>0.70944435842412112</v>
      </c>
      <c r="M155" s="177">
        <f>RES_hhdet_in_fech!M155/RES_summary!M$21</f>
        <v>0.68846713497401768</v>
      </c>
      <c r="N155" s="177">
        <f>RES_hhdet_in_fech!N155/RES_summary!N$21</f>
        <v>0.63662954722463516</v>
      </c>
      <c r="O155" s="177">
        <f>RES_hhdet_in_fech!O155/RES_summary!O$21</f>
        <v>0.61090438062436558</v>
      </c>
      <c r="P155" s="177">
        <f>RES_hhdet_in_fech!P155/RES_summary!P$21</f>
        <v>1.041385411137709</v>
      </c>
      <c r="Q155" s="177">
        <f>RES_hhdet_in_fech!Q155/RES_summary!Q$21</f>
        <v>2.6810835716517158</v>
      </c>
    </row>
    <row r="156" spans="1:17" ht="12" customHeight="1" x14ac:dyDescent="0.25">
      <c r="A156" s="148" t="s">
        <v>59</v>
      </c>
      <c r="B156" s="156"/>
      <c r="C156" s="177">
        <f>RES_hhdet_in_fech!C156/RES_summary!C$21</f>
        <v>16.497469062204726</v>
      </c>
      <c r="D156" s="177">
        <f>RES_hhdet_in_fech!D156/RES_summary!D$21</f>
        <v>16.814107978837978</v>
      </c>
      <c r="E156" s="177">
        <f>RES_hhdet_in_fech!E156/RES_summary!E$21</f>
        <v>16.780818894587782</v>
      </c>
      <c r="F156" s="177">
        <f>RES_hhdet_in_fech!F156/RES_summary!F$21</f>
        <v>16.285484669736643</v>
      </c>
      <c r="G156" s="177">
        <f>RES_hhdet_in_fech!G156/RES_summary!G$21</f>
        <v>15.172908185485888</v>
      </c>
      <c r="H156" s="177">
        <f>RES_hhdet_in_fech!H156/RES_summary!H$21</f>
        <v>14.62329055830382</v>
      </c>
      <c r="I156" s="177">
        <f>RES_hhdet_in_fech!I156/RES_summary!I$21</f>
        <v>14.978392423857107</v>
      </c>
      <c r="J156" s="177">
        <f>RES_hhdet_in_fech!J156/RES_summary!J$21</f>
        <v>14.774151342562426</v>
      </c>
      <c r="K156" s="177">
        <f>RES_hhdet_in_fech!K156/RES_summary!K$21</f>
        <v>14.622305619538739</v>
      </c>
      <c r="L156" s="177">
        <f>RES_hhdet_in_fech!L156/RES_summary!L$21</f>
        <v>14.370984805645396</v>
      </c>
      <c r="M156" s="177">
        <f>RES_hhdet_in_fech!M156/RES_summary!M$21</f>
        <v>14.158279469773422</v>
      </c>
      <c r="N156" s="177">
        <f>RES_hhdet_in_fech!N156/RES_summary!N$21</f>
        <v>13.810144067310121</v>
      </c>
      <c r="O156" s="177">
        <f>RES_hhdet_in_fech!O156/RES_summary!O$21</f>
        <v>13.486172613226472</v>
      </c>
      <c r="P156" s="177">
        <f>RES_hhdet_in_fech!P156/RES_summary!P$21</f>
        <v>13.758213515376989</v>
      </c>
      <c r="Q156" s="177">
        <f>RES_hhdet_in_fech!Q156/RES_summary!Q$21</f>
        <v>14.125889547517405</v>
      </c>
    </row>
    <row r="157" spans="1:17" ht="12" customHeight="1" x14ac:dyDescent="0.25">
      <c r="A157" s="158" t="s">
        <v>62</v>
      </c>
      <c r="B157" s="157"/>
      <c r="C157" s="178">
        <f>RES_hhdet_in_fech!C157/RES_summary!C$21</f>
        <v>7.3893071680851401</v>
      </c>
      <c r="D157" s="178">
        <f>RES_hhdet_in_fech!D157/RES_summary!D$21</f>
        <v>7.3701931755060697</v>
      </c>
      <c r="E157" s="178">
        <f>RES_hhdet_in_fech!E157/RES_summary!E$21</f>
        <v>8.6149044826017036</v>
      </c>
      <c r="F157" s="178">
        <f>RES_hhdet_in_fech!F157/RES_summary!F$21</f>
        <v>8.6049848793495034</v>
      </c>
      <c r="G157" s="178">
        <f>RES_hhdet_in_fech!G157/RES_summary!G$21</f>
        <v>8.1881588934630312</v>
      </c>
      <c r="H157" s="178">
        <f>RES_hhdet_in_fech!H157/RES_summary!H$21</f>
        <v>8.9061213411975828</v>
      </c>
      <c r="I157" s="178">
        <f>RES_hhdet_in_fech!I157/RES_summary!I$21</f>
        <v>9.4280919289941743</v>
      </c>
      <c r="J157" s="178">
        <f>RES_hhdet_in_fech!J157/RES_summary!J$21</f>
        <v>9.1679433819596987</v>
      </c>
      <c r="K157" s="178">
        <f>RES_hhdet_in_fech!K157/RES_summary!K$21</f>
        <v>9.2304286748407112</v>
      </c>
      <c r="L157" s="178">
        <f>RES_hhdet_in_fech!L157/RES_summary!L$21</f>
        <v>9.5560396697151599</v>
      </c>
      <c r="M157" s="178">
        <f>RES_hhdet_in_fech!M157/RES_summary!M$21</f>
        <v>9.4565583435793243</v>
      </c>
      <c r="N157" s="178">
        <f>RES_hhdet_in_fech!N157/RES_summary!N$21</f>
        <v>8.8813054300201983</v>
      </c>
      <c r="O157" s="178">
        <f>RES_hhdet_in_fech!O157/RES_summary!O$21</f>
        <v>8.0016292124381128</v>
      </c>
      <c r="P157" s="178">
        <f>RES_hhdet_in_fech!P157/RES_summary!P$21</f>
        <v>7.6118664410068986</v>
      </c>
      <c r="Q157" s="178">
        <f>RES_hhdet_in_fech!Q157/RES_summary!Q$21</f>
        <v>7.9889760227346889</v>
      </c>
    </row>
    <row r="158" spans="1:17" ht="12" customHeight="1" x14ac:dyDescent="0.25">
      <c r="A158" s="23" t="s">
        <v>57</v>
      </c>
      <c r="B158" s="156"/>
      <c r="C158" s="177">
        <f>RES_hhdet_in_fech!C158/RES_summary!C$21</f>
        <v>0</v>
      </c>
      <c r="D158" s="177">
        <f>RES_hhdet_in_fech!D158/RES_summary!D$21</f>
        <v>0</v>
      </c>
      <c r="E158" s="177">
        <f>RES_hhdet_in_fech!E158/RES_summary!E$21</f>
        <v>0</v>
      </c>
      <c r="F158" s="177">
        <f>RES_hhdet_in_fech!F158/RES_summary!F$21</f>
        <v>0</v>
      </c>
      <c r="G158" s="177">
        <f>RES_hhdet_in_fech!G158/RES_summary!G$21</f>
        <v>0</v>
      </c>
      <c r="H158" s="177">
        <f>RES_hhdet_in_fech!H158/RES_summary!H$21</f>
        <v>0</v>
      </c>
      <c r="I158" s="177">
        <f>RES_hhdet_in_fech!I158/RES_summary!I$21</f>
        <v>0</v>
      </c>
      <c r="J158" s="177">
        <f>RES_hhdet_in_fech!J158/RES_summary!J$21</f>
        <v>0</v>
      </c>
      <c r="K158" s="177">
        <f>RES_hhdet_in_fech!K158/RES_summary!K$21</f>
        <v>0</v>
      </c>
      <c r="L158" s="177">
        <f>RES_hhdet_in_fech!L158/RES_summary!L$21</f>
        <v>0</v>
      </c>
      <c r="M158" s="177">
        <f>RES_hhdet_in_fech!M158/RES_summary!M$21</f>
        <v>0</v>
      </c>
      <c r="N158" s="177">
        <f>RES_hhdet_in_fech!N158/RES_summary!N$21</f>
        <v>0</v>
      </c>
      <c r="O158" s="177">
        <f>RES_hhdet_in_fech!O158/RES_summary!O$21</f>
        <v>0</v>
      </c>
      <c r="P158" s="177">
        <f>RES_hhdet_in_fech!P158/RES_summary!P$21</f>
        <v>0</v>
      </c>
      <c r="Q158" s="177">
        <f>RES_hhdet_in_fech!Q158/RES_summary!Q$21</f>
        <v>0</v>
      </c>
    </row>
    <row r="159" spans="1:17" ht="12" customHeight="1" x14ac:dyDescent="0.25">
      <c r="A159" s="29" t="s">
        <v>140</v>
      </c>
      <c r="B159" s="57"/>
      <c r="C159" s="176">
        <f>RES_hhdet_in_fech!C159/RES_summary!C$21</f>
        <v>7.3893071680851401</v>
      </c>
      <c r="D159" s="176">
        <f>RES_hhdet_in_fech!D159/RES_summary!D$21</f>
        <v>7.3701931755060697</v>
      </c>
      <c r="E159" s="176">
        <f>RES_hhdet_in_fech!E159/RES_summary!E$21</f>
        <v>8.6149044826017036</v>
      </c>
      <c r="F159" s="176">
        <f>RES_hhdet_in_fech!F159/RES_summary!F$21</f>
        <v>8.6049848793495034</v>
      </c>
      <c r="G159" s="176">
        <f>RES_hhdet_in_fech!G159/RES_summary!G$21</f>
        <v>8.1881588934630312</v>
      </c>
      <c r="H159" s="176">
        <f>RES_hhdet_in_fech!H159/RES_summary!H$21</f>
        <v>8.9061213411975828</v>
      </c>
      <c r="I159" s="176">
        <f>RES_hhdet_in_fech!I159/RES_summary!I$21</f>
        <v>9.4280919289941743</v>
      </c>
      <c r="J159" s="176">
        <f>RES_hhdet_in_fech!J159/RES_summary!J$21</f>
        <v>9.1679433819596987</v>
      </c>
      <c r="K159" s="176">
        <f>RES_hhdet_in_fech!K159/RES_summary!K$21</f>
        <v>9.2304286748407112</v>
      </c>
      <c r="L159" s="176">
        <f>RES_hhdet_in_fech!L159/RES_summary!L$21</f>
        <v>9.5560396697151599</v>
      </c>
      <c r="M159" s="176">
        <f>RES_hhdet_in_fech!M159/RES_summary!M$21</f>
        <v>9.4565583435793243</v>
      </c>
      <c r="N159" s="176">
        <f>RES_hhdet_in_fech!N159/RES_summary!N$21</f>
        <v>8.8813054300201983</v>
      </c>
      <c r="O159" s="176">
        <f>RES_hhdet_in_fech!O159/RES_summary!O$21</f>
        <v>8.0016292124381128</v>
      </c>
      <c r="P159" s="176">
        <f>RES_hhdet_in_fech!P159/RES_summary!P$21</f>
        <v>7.6118664410068986</v>
      </c>
      <c r="Q159" s="176">
        <f>RES_hhdet_in_fech!Q159/RES_summary!Q$21</f>
        <v>7.9889760227346889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84">
        <f>RES_hhdet_in_fech!C161/RES_summary!C$21</f>
        <v>90.278489168487255</v>
      </c>
      <c r="D161" s="184">
        <f>RES_hhdet_in_fech!D161/RES_summary!D$21</f>
        <v>91.451600367935086</v>
      </c>
      <c r="E161" s="184">
        <f>RES_hhdet_in_fech!E161/RES_summary!E$21</f>
        <v>96.058785030510819</v>
      </c>
      <c r="F161" s="184">
        <f>RES_hhdet_in_fech!F161/RES_summary!F$21</f>
        <v>87.744620728667329</v>
      </c>
      <c r="G161" s="184">
        <f>RES_hhdet_in_fech!G161/RES_summary!G$21</f>
        <v>80.934466627273693</v>
      </c>
      <c r="H161" s="184">
        <f>RES_hhdet_in_fech!H161/RES_summary!H$21</f>
        <v>82.962493075325128</v>
      </c>
      <c r="I161" s="184">
        <f>RES_hhdet_in_fech!I161/RES_summary!I$21</f>
        <v>88.855939975818771</v>
      </c>
      <c r="J161" s="184">
        <f>RES_hhdet_in_fech!J161/RES_summary!J$21</f>
        <v>83.158246259956215</v>
      </c>
      <c r="K161" s="184">
        <f>RES_hhdet_in_fech!K161/RES_summary!K$21</f>
        <v>0</v>
      </c>
      <c r="L161" s="184">
        <f>RES_hhdet_in_fech!L161/RES_summary!L$21</f>
        <v>74.539071276889118</v>
      </c>
      <c r="M161" s="184">
        <f>RES_hhdet_in_fech!M161/RES_summary!M$21</f>
        <v>0</v>
      </c>
      <c r="N161" s="184">
        <f>RES_hhdet_in_fech!N161/RES_summary!N$21</f>
        <v>0</v>
      </c>
      <c r="O161" s="184">
        <f>RES_hhdet_in_fech!O161/RES_summary!O$21</f>
        <v>0</v>
      </c>
      <c r="P161" s="184">
        <f>RES_hhdet_in_fech!P161/RES_summary!P$21</f>
        <v>0</v>
      </c>
      <c r="Q161" s="184">
        <f>RES_hhdet_in_fech!Q161/RES_summary!Q$21</f>
        <v>0</v>
      </c>
    </row>
    <row r="162" spans="1:17" ht="12.95" customHeight="1" x14ac:dyDescent="0.25">
      <c r="A162" s="158" t="s">
        <v>65</v>
      </c>
      <c r="B162" s="157"/>
      <c r="C162" s="178">
        <f>RES_hhdet_in_fech!C162/RES_summary!C$21</f>
        <v>43.196221438270314</v>
      </c>
      <c r="D162" s="178">
        <f>RES_hhdet_in_fech!D162/RES_summary!D$21</f>
        <v>47.457859272870088</v>
      </c>
      <c r="E162" s="178">
        <f>RES_hhdet_in_fech!E162/RES_summary!E$21</f>
        <v>52.342516369029184</v>
      </c>
      <c r="F162" s="178">
        <f>RES_hhdet_in_fech!F162/RES_summary!F$21</f>
        <v>45.96613984529926</v>
      </c>
      <c r="G162" s="178">
        <f>RES_hhdet_in_fech!G162/RES_summary!G$21</f>
        <v>38.244484744007103</v>
      </c>
      <c r="H162" s="178">
        <f>RES_hhdet_in_fech!H162/RES_summary!H$21</f>
        <v>43.684845451370258</v>
      </c>
      <c r="I162" s="178">
        <f>RES_hhdet_in_fech!I162/RES_summary!I$21</f>
        <v>48.844763036659494</v>
      </c>
      <c r="J162" s="178">
        <f>RES_hhdet_in_fech!J162/RES_summary!J$21</f>
        <v>40.679638517292304</v>
      </c>
      <c r="K162" s="178">
        <f>RES_hhdet_in_fech!K162/RES_summary!K$21</f>
        <v>0</v>
      </c>
      <c r="L162" s="178">
        <f>RES_hhdet_in_fech!L162/RES_summary!L$21</f>
        <v>35.970243032180598</v>
      </c>
      <c r="M162" s="178">
        <f>RES_hhdet_in_fech!M162/RES_summary!M$21</f>
        <v>0</v>
      </c>
      <c r="N162" s="178">
        <f>RES_hhdet_in_fech!N162/RES_summary!N$21</f>
        <v>0</v>
      </c>
      <c r="O162" s="178">
        <f>RES_hhdet_in_fech!O162/RES_summary!O$21</f>
        <v>0</v>
      </c>
      <c r="P162" s="178">
        <f>RES_hhdet_in_fech!P162/RES_summary!P$21</f>
        <v>0</v>
      </c>
      <c r="Q162" s="178">
        <f>RES_hhdet_in_fech!Q162/RES_summary!Q$21</f>
        <v>0</v>
      </c>
    </row>
    <row r="163" spans="1:17" ht="12" customHeight="1" x14ac:dyDescent="0.25">
      <c r="A163" s="23" t="s">
        <v>60</v>
      </c>
      <c r="B163" s="57"/>
      <c r="C163" s="176">
        <f>RES_hhdet_in_fech!C163/RES_summary!C$21</f>
        <v>43.196221438270314</v>
      </c>
      <c r="D163" s="176">
        <f>RES_hhdet_in_fech!D163/RES_summary!D$21</f>
        <v>47.457859272870088</v>
      </c>
      <c r="E163" s="176">
        <f>RES_hhdet_in_fech!E163/RES_summary!E$21</f>
        <v>52.342516369029184</v>
      </c>
      <c r="F163" s="176">
        <f>RES_hhdet_in_fech!F163/RES_summary!F$21</f>
        <v>45.96613984529926</v>
      </c>
      <c r="G163" s="176">
        <f>RES_hhdet_in_fech!G163/RES_summary!G$21</f>
        <v>38.244484744007103</v>
      </c>
      <c r="H163" s="176">
        <f>RES_hhdet_in_fech!H163/RES_summary!H$21</f>
        <v>43.684845451370258</v>
      </c>
      <c r="I163" s="176">
        <f>RES_hhdet_in_fech!I163/RES_summary!I$21</f>
        <v>48.844763036659494</v>
      </c>
      <c r="J163" s="176">
        <f>RES_hhdet_in_fech!J163/RES_summary!J$21</f>
        <v>40.679638517292304</v>
      </c>
      <c r="K163" s="176">
        <f>RES_hhdet_in_fech!K163/RES_summary!K$21</f>
        <v>0</v>
      </c>
      <c r="L163" s="176">
        <f>RES_hhdet_in_fech!L163/RES_summary!L$21</f>
        <v>35.970243032180598</v>
      </c>
      <c r="M163" s="176">
        <f>RES_hhdet_in_fech!M163/RES_summary!M$21</f>
        <v>0</v>
      </c>
      <c r="N163" s="176">
        <f>RES_hhdet_in_fech!N163/RES_summary!N$21</f>
        <v>0</v>
      </c>
      <c r="O163" s="176">
        <f>RES_hhdet_in_fech!O163/RES_summary!O$21</f>
        <v>0</v>
      </c>
      <c r="P163" s="176">
        <f>RES_hhdet_in_fech!P163/RES_summary!P$21</f>
        <v>0</v>
      </c>
      <c r="Q163" s="176">
        <f>RES_hhdet_in_fech!Q163/RES_summary!Q$21</f>
        <v>0</v>
      </c>
    </row>
    <row r="164" spans="1:17" ht="12.95" customHeight="1" x14ac:dyDescent="0.25">
      <c r="A164" s="158" t="s">
        <v>112</v>
      </c>
      <c r="B164" s="157"/>
      <c r="C164" s="178">
        <f>RES_hhdet_in_fech!C164/RES_summary!C$21</f>
        <v>19.605142944608282</v>
      </c>
      <c r="D164" s="178">
        <f>RES_hhdet_in_fech!D164/RES_summary!D$21</f>
        <v>18.420084523082707</v>
      </c>
      <c r="E164" s="178">
        <f>RES_hhdet_in_fech!E164/RES_summary!E$21</f>
        <v>17.311380371716425</v>
      </c>
      <c r="F164" s="178">
        <f>RES_hhdet_in_fech!F164/RES_summary!F$21</f>
        <v>16.206390876565578</v>
      </c>
      <c r="G164" s="178">
        <f>RES_hhdet_in_fech!G164/RES_summary!G$21</f>
        <v>15.25330541497196</v>
      </c>
      <c r="H164" s="178">
        <f>RES_hhdet_in_fech!H164/RES_summary!H$21</f>
        <v>14.408930120335206</v>
      </c>
      <c r="I164" s="178">
        <f>RES_hhdet_in_fech!I164/RES_summary!I$21</f>
        <v>15.016136854997708</v>
      </c>
      <c r="J164" s="178">
        <f>RES_hhdet_in_fech!J164/RES_summary!J$21</f>
        <v>16.908780652930609</v>
      </c>
      <c r="K164" s="178">
        <f>RES_hhdet_in_fech!K164/RES_summary!K$21</f>
        <v>0</v>
      </c>
      <c r="L164" s="178">
        <f>RES_hhdet_in_fech!L164/RES_summary!L$21</f>
        <v>14.130988838356199</v>
      </c>
      <c r="M164" s="178">
        <f>RES_hhdet_in_fech!M164/RES_summary!M$21</f>
        <v>0</v>
      </c>
      <c r="N164" s="178">
        <f>RES_hhdet_in_fech!N164/RES_summary!N$21</f>
        <v>0</v>
      </c>
      <c r="O164" s="178">
        <f>RES_hhdet_in_fech!O164/RES_summary!O$21</f>
        <v>0</v>
      </c>
      <c r="P164" s="178">
        <f>RES_hhdet_in_fech!P164/RES_summary!P$21</f>
        <v>0</v>
      </c>
      <c r="Q164" s="178">
        <f>RES_hhdet_in_fech!Q164/RES_summary!Q$21</f>
        <v>0</v>
      </c>
    </row>
    <row r="165" spans="1:17" ht="12" customHeight="1" x14ac:dyDescent="0.25">
      <c r="A165" s="23" t="s">
        <v>60</v>
      </c>
      <c r="B165" s="156"/>
      <c r="C165" s="177">
        <f>RES_hhdet_in_fech!C165/RES_summary!C$21</f>
        <v>19.605142944608282</v>
      </c>
      <c r="D165" s="177">
        <f>RES_hhdet_in_fech!D165/RES_summary!D$21</f>
        <v>18.420084523082707</v>
      </c>
      <c r="E165" s="177">
        <f>RES_hhdet_in_fech!E165/RES_summary!E$21</f>
        <v>17.311380371716425</v>
      </c>
      <c r="F165" s="177">
        <f>RES_hhdet_in_fech!F165/RES_summary!F$21</f>
        <v>16.206390876565578</v>
      </c>
      <c r="G165" s="177">
        <f>RES_hhdet_in_fech!G165/RES_summary!G$21</f>
        <v>15.25330541497196</v>
      </c>
      <c r="H165" s="177">
        <f>RES_hhdet_in_fech!H165/RES_summary!H$21</f>
        <v>14.408930120335206</v>
      </c>
      <c r="I165" s="177">
        <f>RES_hhdet_in_fech!I165/RES_summary!I$21</f>
        <v>15.016136854997708</v>
      </c>
      <c r="J165" s="177">
        <f>RES_hhdet_in_fech!J165/RES_summary!J$21</f>
        <v>16.908780652930609</v>
      </c>
      <c r="K165" s="177">
        <f>RES_hhdet_in_fech!K165/RES_summary!K$21</f>
        <v>0</v>
      </c>
      <c r="L165" s="177">
        <f>RES_hhdet_in_fech!L165/RES_summary!L$21</f>
        <v>14.130988838356199</v>
      </c>
      <c r="M165" s="177">
        <f>RES_hhdet_in_fech!M165/RES_summary!M$21</f>
        <v>0</v>
      </c>
      <c r="N165" s="177">
        <f>RES_hhdet_in_fech!N165/RES_summary!N$21</f>
        <v>0</v>
      </c>
      <c r="O165" s="177">
        <f>RES_hhdet_in_fech!O165/RES_summary!O$21</f>
        <v>0</v>
      </c>
      <c r="P165" s="177">
        <f>RES_hhdet_in_fech!P165/RES_summary!P$21</f>
        <v>0</v>
      </c>
      <c r="Q165" s="177">
        <f>RES_hhdet_in_fech!Q165/RES_summary!Q$21</f>
        <v>0</v>
      </c>
    </row>
    <row r="166" spans="1:17" ht="12" customHeight="1" x14ac:dyDescent="0.25">
      <c r="A166" s="158" t="s">
        <v>63</v>
      </c>
      <c r="B166" s="157"/>
      <c r="C166" s="178">
        <f>RES_hhdet_in_fech!C166/RES_summary!C$21</f>
        <v>20.093657135859964</v>
      </c>
      <c r="D166" s="178">
        <f>RES_hhdet_in_fech!D166/RES_summary!D$21</f>
        <v>18.207402435043527</v>
      </c>
      <c r="E166" s="178">
        <f>RES_hhdet_in_fech!E166/RES_summary!E$21</f>
        <v>17.787527428623761</v>
      </c>
      <c r="F166" s="178">
        <f>RES_hhdet_in_fech!F166/RES_summary!F$21</f>
        <v>16.963528250292224</v>
      </c>
      <c r="G166" s="178">
        <f>RES_hhdet_in_fech!G166/RES_summary!G$21</f>
        <v>19.245376718361996</v>
      </c>
      <c r="H166" s="178">
        <f>RES_hhdet_in_fech!H166/RES_summary!H$21</f>
        <v>15.944372072396515</v>
      </c>
      <c r="I166" s="178">
        <f>RES_hhdet_in_fech!I166/RES_summary!I$21</f>
        <v>15.567136826377126</v>
      </c>
      <c r="J166" s="178">
        <f>RES_hhdet_in_fech!J166/RES_summary!J$21</f>
        <v>16.411941433374952</v>
      </c>
      <c r="K166" s="178">
        <f>RES_hhdet_in_fech!K166/RES_summary!K$21</f>
        <v>0</v>
      </c>
      <c r="L166" s="178">
        <f>RES_hhdet_in_fech!L166/RES_summary!L$21</f>
        <v>14.878790713560953</v>
      </c>
      <c r="M166" s="178">
        <f>RES_hhdet_in_fech!M166/RES_summary!M$21</f>
        <v>0</v>
      </c>
      <c r="N166" s="178">
        <f>RES_hhdet_in_fech!N166/RES_summary!N$21</f>
        <v>0</v>
      </c>
      <c r="O166" s="178">
        <f>RES_hhdet_in_fech!O166/RES_summary!O$21</f>
        <v>0</v>
      </c>
      <c r="P166" s="178">
        <f>RES_hhdet_in_fech!P166/RES_summary!P$21</f>
        <v>0</v>
      </c>
      <c r="Q166" s="178">
        <f>RES_hhdet_in_fech!Q166/RES_summary!Q$21</f>
        <v>0</v>
      </c>
    </row>
    <row r="167" spans="1:17" ht="12" customHeight="1" x14ac:dyDescent="0.25">
      <c r="A167" s="167" t="s">
        <v>144</v>
      </c>
      <c r="B167" s="132"/>
      <c r="C167" s="183">
        <f>RES_hhdet_in_fech!C167/RES_summary!C$21</f>
        <v>0</v>
      </c>
      <c r="D167" s="183">
        <f>RES_hhdet_in_fech!D167/RES_summary!D$21</f>
        <v>0</v>
      </c>
      <c r="E167" s="183">
        <f>RES_hhdet_in_fech!E167/RES_summary!E$21</f>
        <v>0</v>
      </c>
      <c r="F167" s="183">
        <f>RES_hhdet_in_fech!F167/RES_summary!F$21</f>
        <v>0</v>
      </c>
      <c r="G167" s="183">
        <f>RES_hhdet_in_fech!G167/RES_summary!G$21</f>
        <v>0</v>
      </c>
      <c r="H167" s="183">
        <f>RES_hhdet_in_fech!H167/RES_summary!H$21</f>
        <v>0</v>
      </c>
      <c r="I167" s="183">
        <f>RES_hhdet_in_fech!I167/RES_summary!I$21</f>
        <v>0</v>
      </c>
      <c r="J167" s="183">
        <f>RES_hhdet_in_fech!J167/RES_summary!J$21</f>
        <v>0</v>
      </c>
      <c r="K167" s="183">
        <f>RES_hhdet_in_fech!K167/RES_summary!K$21</f>
        <v>0</v>
      </c>
      <c r="L167" s="183">
        <f>RES_hhdet_in_fech!L167/RES_summary!L$21</f>
        <v>0</v>
      </c>
      <c r="M167" s="183">
        <f>RES_hhdet_in_fech!M167/RES_summary!M$21</f>
        <v>0</v>
      </c>
      <c r="N167" s="183">
        <f>RES_hhdet_in_fech!N167/RES_summary!N$21</f>
        <v>0</v>
      </c>
      <c r="O167" s="183">
        <f>RES_hhdet_in_fech!O167/RES_summary!O$21</f>
        <v>0</v>
      </c>
      <c r="P167" s="183">
        <f>RES_hhdet_in_fech!P167/RES_summary!P$21</f>
        <v>0</v>
      </c>
      <c r="Q167" s="183">
        <f>RES_hhdet_in_fech!Q167/RES_summary!Q$21</f>
        <v>0</v>
      </c>
    </row>
    <row r="168" spans="1:17" ht="12" customHeight="1" x14ac:dyDescent="0.25">
      <c r="A168" s="167" t="s">
        <v>143</v>
      </c>
      <c r="B168" s="132"/>
      <c r="C168" s="183">
        <f>RES_hhdet_in_fech!C168/RES_summary!C$21</f>
        <v>0</v>
      </c>
      <c r="D168" s="183">
        <f>RES_hhdet_in_fech!D168/RES_summary!D$21</f>
        <v>0</v>
      </c>
      <c r="E168" s="183">
        <f>RES_hhdet_in_fech!E168/RES_summary!E$21</f>
        <v>0</v>
      </c>
      <c r="F168" s="183">
        <f>RES_hhdet_in_fech!F168/RES_summary!F$21</f>
        <v>0</v>
      </c>
      <c r="G168" s="183">
        <f>RES_hhdet_in_fech!G168/RES_summary!G$21</f>
        <v>0</v>
      </c>
      <c r="H168" s="183">
        <f>RES_hhdet_in_fech!H168/RES_summary!H$21</f>
        <v>0</v>
      </c>
      <c r="I168" s="183">
        <f>RES_hhdet_in_fech!I168/RES_summary!I$21</f>
        <v>0</v>
      </c>
      <c r="J168" s="183">
        <f>RES_hhdet_in_fech!J168/RES_summary!J$21</f>
        <v>0</v>
      </c>
      <c r="K168" s="183">
        <f>RES_hhdet_in_fech!K168/RES_summary!K$21</f>
        <v>0</v>
      </c>
      <c r="L168" s="183">
        <f>RES_hhdet_in_fech!L168/RES_summary!L$21</f>
        <v>0</v>
      </c>
      <c r="M168" s="183">
        <f>RES_hhdet_in_fech!M168/RES_summary!M$21</f>
        <v>0</v>
      </c>
      <c r="N168" s="183">
        <f>RES_hhdet_in_fech!N168/RES_summary!N$21</f>
        <v>0</v>
      </c>
      <c r="O168" s="183">
        <f>RES_hhdet_in_fech!O168/RES_summary!O$21</f>
        <v>0</v>
      </c>
      <c r="P168" s="183">
        <f>RES_hhdet_in_fech!P168/RES_summary!P$21</f>
        <v>0</v>
      </c>
      <c r="Q168" s="183">
        <f>RES_hhdet_in_fech!Q168/RES_summary!Q$21</f>
        <v>0</v>
      </c>
    </row>
    <row r="169" spans="1:17" ht="12" customHeight="1" x14ac:dyDescent="0.25">
      <c r="A169" s="166" t="s">
        <v>57</v>
      </c>
      <c r="B169" s="165"/>
      <c r="C169" s="182">
        <f>RES_hhdet_in_fech!C169/RES_summary!C$21</f>
        <v>0</v>
      </c>
      <c r="D169" s="182">
        <f>RES_hhdet_in_fech!D169/RES_summary!D$21</f>
        <v>0</v>
      </c>
      <c r="E169" s="182">
        <f>RES_hhdet_in_fech!E169/RES_summary!E$21</f>
        <v>0</v>
      </c>
      <c r="F169" s="182">
        <f>RES_hhdet_in_fech!F169/RES_summary!F$21</f>
        <v>0</v>
      </c>
      <c r="G169" s="182">
        <f>RES_hhdet_in_fech!G169/RES_summary!G$21</f>
        <v>0</v>
      </c>
      <c r="H169" s="182">
        <f>RES_hhdet_in_fech!H169/RES_summary!H$21</f>
        <v>0</v>
      </c>
      <c r="I169" s="182">
        <f>RES_hhdet_in_fech!I169/RES_summary!I$21</f>
        <v>0</v>
      </c>
      <c r="J169" s="182">
        <f>RES_hhdet_in_fech!J169/RES_summary!J$21</f>
        <v>0</v>
      </c>
      <c r="K169" s="182">
        <f>RES_hhdet_in_fech!K169/RES_summary!K$21</f>
        <v>0</v>
      </c>
      <c r="L169" s="182">
        <f>RES_hhdet_in_fech!L169/RES_summary!L$21</f>
        <v>0</v>
      </c>
      <c r="M169" s="182">
        <f>RES_hhdet_in_fech!M169/RES_summary!M$21</f>
        <v>0</v>
      </c>
      <c r="N169" s="182">
        <f>RES_hhdet_in_fech!N169/RES_summary!N$21</f>
        <v>0</v>
      </c>
      <c r="O169" s="182">
        <f>RES_hhdet_in_fech!O169/RES_summary!O$21</f>
        <v>0</v>
      </c>
      <c r="P169" s="182">
        <f>RES_hhdet_in_fech!P169/RES_summary!P$21</f>
        <v>0</v>
      </c>
      <c r="Q169" s="182">
        <f>RES_hhdet_in_fech!Q169/RES_summary!Q$21</f>
        <v>0</v>
      </c>
    </row>
    <row r="170" spans="1:17" ht="12" customHeight="1" x14ac:dyDescent="0.25">
      <c r="A170" s="147" t="s">
        <v>59</v>
      </c>
      <c r="B170" s="164"/>
      <c r="C170" s="181">
        <f>RES_hhdet_in_fech!C170/RES_summary!C$21</f>
        <v>0</v>
      </c>
      <c r="D170" s="181">
        <f>RES_hhdet_in_fech!D170/RES_summary!D$21</f>
        <v>0</v>
      </c>
      <c r="E170" s="181">
        <f>RES_hhdet_in_fech!E170/RES_summary!E$21</f>
        <v>0</v>
      </c>
      <c r="F170" s="181">
        <f>RES_hhdet_in_fech!F170/RES_summary!F$21</f>
        <v>0</v>
      </c>
      <c r="G170" s="181">
        <f>RES_hhdet_in_fech!G170/RES_summary!G$21</f>
        <v>0</v>
      </c>
      <c r="H170" s="181">
        <f>RES_hhdet_in_fech!H170/RES_summary!H$21</f>
        <v>0</v>
      </c>
      <c r="I170" s="181">
        <f>RES_hhdet_in_fech!I170/RES_summary!I$21</f>
        <v>0</v>
      </c>
      <c r="J170" s="181">
        <f>RES_hhdet_in_fech!J170/RES_summary!J$21</f>
        <v>0</v>
      </c>
      <c r="K170" s="181">
        <f>RES_hhdet_in_fech!K170/RES_summary!K$21</f>
        <v>0</v>
      </c>
      <c r="L170" s="181">
        <f>RES_hhdet_in_fech!L170/RES_summary!L$21</f>
        <v>0</v>
      </c>
      <c r="M170" s="181">
        <f>RES_hhdet_in_fech!M170/RES_summary!M$21</f>
        <v>0</v>
      </c>
      <c r="N170" s="181">
        <f>RES_hhdet_in_fech!N170/RES_summary!N$21</f>
        <v>0</v>
      </c>
      <c r="O170" s="181">
        <f>RES_hhdet_in_fech!O170/RES_summary!O$21</f>
        <v>0</v>
      </c>
      <c r="P170" s="181">
        <f>RES_hhdet_in_fech!P170/RES_summary!P$21</f>
        <v>0</v>
      </c>
      <c r="Q170" s="181">
        <f>RES_hhdet_in_fech!Q170/RES_summary!Q$21</f>
        <v>0</v>
      </c>
    </row>
    <row r="171" spans="1:17" ht="12" customHeight="1" x14ac:dyDescent="0.25">
      <c r="A171" s="163" t="s">
        <v>142</v>
      </c>
      <c r="B171" s="162"/>
      <c r="C171" s="180">
        <f>RES_hhdet_in_fech!C171/RES_summary!C$21</f>
        <v>31.754273648304132</v>
      </c>
      <c r="D171" s="180">
        <f>RES_hhdet_in_fech!D171/RES_summary!D$21</f>
        <v>33.126081101953709</v>
      </c>
      <c r="E171" s="180">
        <f>RES_hhdet_in_fech!E171/RES_summary!E$21</f>
        <v>33.784889767505277</v>
      </c>
      <c r="F171" s="180">
        <f>RES_hhdet_in_fech!F171/RES_summary!F$21</f>
        <v>0</v>
      </c>
      <c r="G171" s="180">
        <f>RES_hhdet_in_fech!G171/RES_summary!G$21</f>
        <v>30.950110468439387</v>
      </c>
      <c r="H171" s="180">
        <f>RES_hhdet_in_fech!H171/RES_summary!H$21</f>
        <v>0</v>
      </c>
      <c r="I171" s="180">
        <f>RES_hhdet_in_fech!I171/RES_summary!I$21</f>
        <v>0</v>
      </c>
      <c r="J171" s="180">
        <f>RES_hhdet_in_fech!J171/RES_summary!J$21</f>
        <v>34.704510785262777</v>
      </c>
      <c r="K171" s="180">
        <f>RES_hhdet_in_fech!K171/RES_summary!K$21</f>
        <v>0</v>
      </c>
      <c r="L171" s="180">
        <f>RES_hhdet_in_fech!L171/RES_summary!L$21</f>
        <v>0</v>
      </c>
      <c r="M171" s="180">
        <f>RES_hhdet_in_fech!M171/RES_summary!M$21</f>
        <v>0</v>
      </c>
      <c r="N171" s="180">
        <f>RES_hhdet_in_fech!N171/RES_summary!N$21</f>
        <v>0</v>
      </c>
      <c r="O171" s="180">
        <f>RES_hhdet_in_fech!O171/RES_summary!O$21</f>
        <v>0</v>
      </c>
      <c r="P171" s="180">
        <f>RES_hhdet_in_fech!P171/RES_summary!P$21</f>
        <v>0</v>
      </c>
      <c r="Q171" s="180">
        <f>RES_hhdet_in_fech!Q171/RES_summary!Q$21</f>
        <v>0</v>
      </c>
    </row>
    <row r="172" spans="1:17" ht="12" customHeight="1" x14ac:dyDescent="0.25">
      <c r="A172" s="161" t="s">
        <v>141</v>
      </c>
      <c r="B172" s="160"/>
      <c r="C172" s="179">
        <f>RES_hhdet_in_fech!C172/RES_summary!C$21</f>
        <v>16.824035761606513</v>
      </c>
      <c r="D172" s="179">
        <f>RES_hhdet_in_fech!D172/RES_summary!D$21</f>
        <v>17.505473691531574</v>
      </c>
      <c r="E172" s="179">
        <f>RES_hhdet_in_fech!E172/RES_summary!E$21</f>
        <v>17.479355419576915</v>
      </c>
      <c r="F172" s="179">
        <f>RES_hhdet_in_fech!F172/RES_summary!F$21</f>
        <v>16.963528250292224</v>
      </c>
      <c r="G172" s="179">
        <f>RES_hhdet_in_fech!G172/RES_summary!G$21</f>
        <v>19.172688437323437</v>
      </c>
      <c r="H172" s="179">
        <f>RES_hhdet_in_fech!H172/RES_summary!H$21</f>
        <v>15.944372072396515</v>
      </c>
      <c r="I172" s="179">
        <f>RES_hhdet_in_fech!I172/RES_summary!I$21</f>
        <v>15.567136826377126</v>
      </c>
      <c r="J172" s="179">
        <f>RES_hhdet_in_fech!J172/RES_summary!J$21</f>
        <v>15.318619770536305</v>
      </c>
      <c r="K172" s="179">
        <f>RES_hhdet_in_fech!K172/RES_summary!K$21</f>
        <v>0</v>
      </c>
      <c r="L172" s="179">
        <f>RES_hhdet_in_fech!L172/RES_summary!L$21</f>
        <v>14.878790713560953</v>
      </c>
      <c r="M172" s="179">
        <f>RES_hhdet_in_fech!M172/RES_summary!M$21</f>
        <v>0</v>
      </c>
      <c r="N172" s="179">
        <f>RES_hhdet_in_fech!N172/RES_summary!N$21</f>
        <v>0</v>
      </c>
      <c r="O172" s="179">
        <f>RES_hhdet_in_fech!O172/RES_summary!O$21</f>
        <v>0</v>
      </c>
      <c r="P172" s="179">
        <f>RES_hhdet_in_fech!P172/RES_summary!P$21</f>
        <v>0</v>
      </c>
      <c r="Q172" s="179">
        <f>RES_hhdet_in_fech!Q172/RES_summary!Q$21</f>
        <v>0</v>
      </c>
    </row>
    <row r="173" spans="1:17" ht="12" customHeight="1" x14ac:dyDescent="0.25">
      <c r="A173" s="148" t="s">
        <v>60</v>
      </c>
      <c r="B173" s="156"/>
      <c r="C173" s="177">
        <f>RES_hhdet_in_fech!C173/RES_summary!C$21</f>
        <v>0.34578525929170084</v>
      </c>
      <c r="D173" s="177">
        <f>RES_hhdet_in_fech!D173/RES_summary!D$21</f>
        <v>0.70715751217341916</v>
      </c>
      <c r="E173" s="177">
        <f>RES_hhdet_in_fech!E173/RES_summary!E$21</f>
        <v>0.71362677616116199</v>
      </c>
      <c r="F173" s="177">
        <f>RES_hhdet_in_fech!F173/RES_summary!F$21</f>
        <v>0.68656740345320533</v>
      </c>
      <c r="G173" s="177">
        <f>RES_hhdet_in_fech!G173/RES_summary!G$21</f>
        <v>4.1020778535202176</v>
      </c>
      <c r="H173" s="177">
        <f>RES_hhdet_in_fech!H173/RES_summary!H$21</f>
        <v>1.3853402020449825</v>
      </c>
      <c r="I173" s="177">
        <f>RES_hhdet_in_fech!I173/RES_summary!I$21</f>
        <v>0.71018357007362487</v>
      </c>
      <c r="J173" s="177">
        <f>RES_hhdet_in_fech!J173/RES_summary!J$21</f>
        <v>0.70406951984953081</v>
      </c>
      <c r="K173" s="177">
        <f>RES_hhdet_in_fech!K173/RES_summary!K$21</f>
        <v>0</v>
      </c>
      <c r="L173" s="177">
        <f>RES_hhdet_in_fech!L173/RES_summary!L$21</f>
        <v>0.69995847048297821</v>
      </c>
      <c r="M173" s="177">
        <f>RES_hhdet_in_fech!M173/RES_summary!M$21</f>
        <v>0</v>
      </c>
      <c r="N173" s="177">
        <f>RES_hhdet_in_fech!N173/RES_summary!N$21</f>
        <v>0</v>
      </c>
      <c r="O173" s="177">
        <f>RES_hhdet_in_fech!O173/RES_summary!O$21</f>
        <v>0</v>
      </c>
      <c r="P173" s="177">
        <f>RES_hhdet_in_fech!P173/RES_summary!P$21</f>
        <v>0</v>
      </c>
      <c r="Q173" s="177">
        <f>RES_hhdet_in_fech!Q173/RES_summary!Q$21</f>
        <v>0</v>
      </c>
    </row>
    <row r="174" spans="1:17" ht="12" customHeight="1" x14ac:dyDescent="0.25">
      <c r="A174" s="159" t="s">
        <v>59</v>
      </c>
      <c r="B174" s="57"/>
      <c r="C174" s="176">
        <f>RES_hhdet_in_fech!C174/RES_summary!C$21</f>
        <v>16.478250502314815</v>
      </c>
      <c r="D174" s="176">
        <f>RES_hhdet_in_fech!D174/RES_summary!D$21</f>
        <v>16.798316179358149</v>
      </c>
      <c r="E174" s="176">
        <f>RES_hhdet_in_fech!E174/RES_summary!E$21</f>
        <v>16.765728643415752</v>
      </c>
      <c r="F174" s="176">
        <f>RES_hhdet_in_fech!F174/RES_summary!F$21</f>
        <v>16.276960846839021</v>
      </c>
      <c r="G174" s="176">
        <f>RES_hhdet_in_fech!G174/RES_summary!G$21</f>
        <v>15.070610583803218</v>
      </c>
      <c r="H174" s="176">
        <f>RES_hhdet_in_fech!H174/RES_summary!H$21</f>
        <v>14.55903187035153</v>
      </c>
      <c r="I174" s="176">
        <f>RES_hhdet_in_fech!I174/RES_summary!I$21</f>
        <v>14.8569532563035</v>
      </c>
      <c r="J174" s="176">
        <f>RES_hhdet_in_fech!J174/RES_summary!J$21</f>
        <v>14.614550250686776</v>
      </c>
      <c r="K174" s="176">
        <f>RES_hhdet_in_fech!K174/RES_summary!K$21</f>
        <v>0</v>
      </c>
      <c r="L174" s="176">
        <f>RES_hhdet_in_fech!L174/RES_summary!L$21</f>
        <v>14.178832243077974</v>
      </c>
      <c r="M174" s="176">
        <f>RES_hhdet_in_fech!M174/RES_summary!M$21</f>
        <v>0</v>
      </c>
      <c r="N174" s="176">
        <f>RES_hhdet_in_fech!N174/RES_summary!N$21</f>
        <v>0</v>
      </c>
      <c r="O174" s="176">
        <f>RES_hhdet_in_fech!O174/RES_summary!O$21</f>
        <v>0</v>
      </c>
      <c r="P174" s="176">
        <f>RES_hhdet_in_fech!P174/RES_summary!P$21</f>
        <v>0</v>
      </c>
      <c r="Q174" s="176">
        <f>RES_hhdet_in_fech!Q174/RES_summary!Q$21</f>
        <v>0</v>
      </c>
    </row>
    <row r="175" spans="1:17" ht="12" customHeight="1" x14ac:dyDescent="0.25">
      <c r="A175" s="158" t="s">
        <v>62</v>
      </c>
      <c r="B175" s="157"/>
      <c r="C175" s="178">
        <f>RES_hhdet_in_fech!C175/RES_summary!C$21</f>
        <v>7.3834676497486873</v>
      </c>
      <c r="D175" s="178">
        <f>RES_hhdet_in_fech!D175/RES_summary!D$21</f>
        <v>7.3662541369387711</v>
      </c>
      <c r="E175" s="178">
        <f>RES_hhdet_in_fech!E175/RES_summary!E$21</f>
        <v>8.6173608611414458</v>
      </c>
      <c r="F175" s="178">
        <f>RES_hhdet_in_fech!F175/RES_summary!F$21</f>
        <v>8.6085617565102552</v>
      </c>
      <c r="G175" s="178">
        <f>RES_hhdet_in_fech!G175/RES_summary!G$21</f>
        <v>8.1912997499326359</v>
      </c>
      <c r="H175" s="178">
        <f>RES_hhdet_in_fech!H175/RES_summary!H$21</f>
        <v>8.9243454312231538</v>
      </c>
      <c r="I175" s="178">
        <f>RES_hhdet_in_fech!I175/RES_summary!I$21</f>
        <v>9.427903257784445</v>
      </c>
      <c r="J175" s="178">
        <f>RES_hhdet_in_fech!J175/RES_summary!J$21</f>
        <v>9.1578856563583528</v>
      </c>
      <c r="K175" s="178">
        <f>RES_hhdet_in_fech!K175/RES_summary!K$21</f>
        <v>0</v>
      </c>
      <c r="L175" s="178">
        <f>RES_hhdet_in_fech!L175/RES_summary!L$21</f>
        <v>9.5590486927913698</v>
      </c>
      <c r="M175" s="178">
        <f>RES_hhdet_in_fech!M175/RES_summary!M$21</f>
        <v>0</v>
      </c>
      <c r="N175" s="178">
        <f>RES_hhdet_in_fech!N175/RES_summary!N$21</f>
        <v>0</v>
      </c>
      <c r="O175" s="178">
        <f>RES_hhdet_in_fech!O175/RES_summary!O$21</f>
        <v>0</v>
      </c>
      <c r="P175" s="178">
        <f>RES_hhdet_in_fech!P175/RES_summary!P$21</f>
        <v>0</v>
      </c>
      <c r="Q175" s="178">
        <f>RES_hhdet_in_fech!Q175/RES_summary!Q$21</f>
        <v>0</v>
      </c>
    </row>
    <row r="176" spans="1:17" ht="12" customHeight="1" x14ac:dyDescent="0.25">
      <c r="A176" s="23" t="s">
        <v>57</v>
      </c>
      <c r="B176" s="156"/>
      <c r="C176" s="177">
        <f>RES_hhdet_in_fech!C176/RES_summary!C$21</f>
        <v>0</v>
      </c>
      <c r="D176" s="177">
        <f>RES_hhdet_in_fech!D176/RES_summary!D$21</f>
        <v>0</v>
      </c>
      <c r="E176" s="177">
        <f>RES_hhdet_in_fech!E176/RES_summary!E$21</f>
        <v>0</v>
      </c>
      <c r="F176" s="177">
        <f>RES_hhdet_in_fech!F176/RES_summary!F$21</f>
        <v>0</v>
      </c>
      <c r="G176" s="177">
        <f>RES_hhdet_in_fech!G176/RES_summary!G$21</f>
        <v>0</v>
      </c>
      <c r="H176" s="177">
        <f>RES_hhdet_in_fech!H176/RES_summary!H$21</f>
        <v>0</v>
      </c>
      <c r="I176" s="177">
        <f>RES_hhdet_in_fech!I176/RES_summary!I$21</f>
        <v>0</v>
      </c>
      <c r="J176" s="177">
        <f>RES_hhdet_in_fech!J176/RES_summary!J$21</f>
        <v>0</v>
      </c>
      <c r="K176" s="177">
        <f>RES_hhdet_in_fech!K176/RES_summary!K$21</f>
        <v>0</v>
      </c>
      <c r="L176" s="177">
        <f>RES_hhdet_in_fech!L176/RES_summary!L$21</f>
        <v>0</v>
      </c>
      <c r="M176" s="177">
        <f>RES_hhdet_in_fech!M176/RES_summary!M$21</f>
        <v>0</v>
      </c>
      <c r="N176" s="177">
        <f>RES_hhdet_in_fech!N176/RES_summary!N$21</f>
        <v>0</v>
      </c>
      <c r="O176" s="177">
        <f>RES_hhdet_in_fech!O176/RES_summary!O$21</f>
        <v>0</v>
      </c>
      <c r="P176" s="177">
        <f>RES_hhdet_in_fech!P176/RES_summary!P$21</f>
        <v>0</v>
      </c>
      <c r="Q176" s="177">
        <f>RES_hhdet_in_fech!Q176/RES_summary!Q$21</f>
        <v>0</v>
      </c>
    </row>
    <row r="177" spans="1:17" ht="12" customHeight="1" x14ac:dyDescent="0.25">
      <c r="A177" s="29" t="s">
        <v>140</v>
      </c>
      <c r="B177" s="57"/>
      <c r="C177" s="176">
        <f>RES_hhdet_in_fech!C177/RES_summary!C$21</f>
        <v>7.3834676497486873</v>
      </c>
      <c r="D177" s="176">
        <f>RES_hhdet_in_fech!D177/RES_summary!D$21</f>
        <v>7.3662541369387711</v>
      </c>
      <c r="E177" s="176">
        <f>RES_hhdet_in_fech!E177/RES_summary!E$21</f>
        <v>8.6173608611414458</v>
      </c>
      <c r="F177" s="176">
        <f>RES_hhdet_in_fech!F177/RES_summary!F$21</f>
        <v>8.6085617565102552</v>
      </c>
      <c r="G177" s="176">
        <f>RES_hhdet_in_fech!G177/RES_summary!G$21</f>
        <v>8.1912997499326359</v>
      </c>
      <c r="H177" s="176">
        <f>RES_hhdet_in_fech!H177/RES_summary!H$21</f>
        <v>8.9243454312231538</v>
      </c>
      <c r="I177" s="176">
        <f>RES_hhdet_in_fech!I177/RES_summary!I$21</f>
        <v>9.427903257784445</v>
      </c>
      <c r="J177" s="176">
        <f>RES_hhdet_in_fech!J177/RES_summary!J$21</f>
        <v>9.1578856563583528</v>
      </c>
      <c r="K177" s="176">
        <f>RES_hhdet_in_fech!K177/RES_summary!K$21</f>
        <v>0</v>
      </c>
      <c r="L177" s="176">
        <f>RES_hhdet_in_fech!L177/RES_summary!L$21</f>
        <v>9.5590486927913698</v>
      </c>
      <c r="M177" s="176">
        <f>RES_hhdet_in_fech!M177/RES_summary!M$21</f>
        <v>0</v>
      </c>
      <c r="N177" s="176">
        <f>RES_hhdet_in_fech!N177/RES_summary!N$21</f>
        <v>0</v>
      </c>
      <c r="O177" s="176">
        <f>RES_hhdet_in_fech!O177/RES_summary!O$21</f>
        <v>0</v>
      </c>
      <c r="P177" s="176">
        <f>RES_hhdet_in_fech!P177/RES_summary!P$21</f>
        <v>0</v>
      </c>
      <c r="Q177" s="176">
        <f>RES_hhdet_in_fech!Q177/RES_summary!Q$21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182</v>
      </c>
    </row>
    <row r="3" spans="1:17" ht="12" customHeight="1" x14ac:dyDescent="0.25">
      <c r="A3" s="152" t="s">
        <v>172</v>
      </c>
      <c r="B3" s="168"/>
      <c r="C3" s="184">
        <f>RES_hhdet_in_tesh!C3/RES_summary!C$21</f>
        <v>0</v>
      </c>
      <c r="D3" s="184">
        <f>RES_hhdet_in_tesh!D3/RES_summary!D$21</f>
        <v>0</v>
      </c>
      <c r="E3" s="184">
        <f>RES_hhdet_in_tesh!E3/RES_summary!E$21</f>
        <v>0</v>
      </c>
      <c r="F3" s="184">
        <f>RES_hhdet_in_tesh!F3/RES_summary!F$21</f>
        <v>0</v>
      </c>
      <c r="G3" s="184">
        <f>RES_hhdet_in_tesh!G3/RES_summary!G$21</f>
        <v>0</v>
      </c>
      <c r="H3" s="184">
        <f>RES_hhdet_in_tesh!H3/RES_summary!H$21</f>
        <v>0</v>
      </c>
      <c r="I3" s="184">
        <f>RES_hhdet_in_tesh!I3/RES_summary!I$21</f>
        <v>0</v>
      </c>
      <c r="J3" s="184">
        <f>RES_hhdet_in_tesh!J3/RES_summary!J$21</f>
        <v>0</v>
      </c>
      <c r="K3" s="184">
        <f>RES_hhdet_in_tesh!K3/RES_summary!K$21</f>
        <v>0</v>
      </c>
      <c r="L3" s="184">
        <f>RES_hhdet_in_tesh!L3/RES_summary!L$21</f>
        <v>0</v>
      </c>
      <c r="M3" s="184">
        <f>RES_hhdet_in_tesh!M3/RES_summary!M$21</f>
        <v>0</v>
      </c>
      <c r="N3" s="184">
        <f>RES_hhdet_in_tesh!N3/RES_summary!N$21</f>
        <v>0</v>
      </c>
      <c r="O3" s="184">
        <f>RES_hhdet_in_tesh!O3/RES_summary!O$21</f>
        <v>0</v>
      </c>
      <c r="P3" s="184">
        <f>RES_hhdet_in_tesh!P3/RES_summary!P$21</f>
        <v>0</v>
      </c>
      <c r="Q3" s="184">
        <f>RES_hhdet_in_tesh!Q3/RES_summary!Q$21</f>
        <v>0</v>
      </c>
    </row>
    <row r="4" spans="1:17" ht="12.95" customHeight="1" x14ac:dyDescent="0.25">
      <c r="A4" s="158" t="s">
        <v>65</v>
      </c>
      <c r="B4" s="157"/>
      <c r="C4" s="178">
        <f>RES_hhdet_in_tesh!C4/RES_summary!C$21</f>
        <v>0</v>
      </c>
      <c r="D4" s="178">
        <f>RES_hhdet_in_tesh!D4/RES_summary!D$21</f>
        <v>0</v>
      </c>
      <c r="E4" s="178">
        <f>RES_hhdet_in_tesh!E4/RES_summary!E$21</f>
        <v>0</v>
      </c>
      <c r="F4" s="178">
        <f>RES_hhdet_in_tesh!F4/RES_summary!F$21</f>
        <v>0</v>
      </c>
      <c r="G4" s="178">
        <f>RES_hhdet_in_tesh!G4/RES_summary!G$21</f>
        <v>0</v>
      </c>
      <c r="H4" s="178">
        <f>RES_hhdet_in_tesh!H4/RES_summary!H$21</f>
        <v>0</v>
      </c>
      <c r="I4" s="178">
        <f>RES_hhdet_in_tesh!I4/RES_summary!I$21</f>
        <v>0</v>
      </c>
      <c r="J4" s="178">
        <f>RES_hhdet_in_tesh!J4/RES_summary!J$21</f>
        <v>0</v>
      </c>
      <c r="K4" s="178">
        <f>RES_hhdet_in_tesh!K4/RES_summary!K$21</f>
        <v>0</v>
      </c>
      <c r="L4" s="178">
        <f>RES_hhdet_in_tesh!L4/RES_summary!L$21</f>
        <v>0</v>
      </c>
      <c r="M4" s="178">
        <f>RES_hhdet_in_tesh!M4/RES_summary!M$21</f>
        <v>0</v>
      </c>
      <c r="N4" s="178">
        <f>RES_hhdet_in_tesh!N4/RES_summary!N$21</f>
        <v>0</v>
      </c>
      <c r="O4" s="178">
        <f>RES_hhdet_in_tesh!O4/RES_summary!O$21</f>
        <v>0</v>
      </c>
      <c r="P4" s="178">
        <f>RES_hhdet_in_tesh!P4/RES_summary!P$21</f>
        <v>0</v>
      </c>
      <c r="Q4" s="178">
        <f>RES_hhdet_in_tesh!Q4/RES_summary!Q$21</f>
        <v>0</v>
      </c>
    </row>
    <row r="5" spans="1:17" ht="12" customHeight="1" x14ac:dyDescent="0.25">
      <c r="A5" s="23" t="s">
        <v>58</v>
      </c>
      <c r="B5" s="156"/>
      <c r="C5" s="177">
        <f>RES_hhdet_in_tesh!C5/RES_summary!C$21</f>
        <v>0</v>
      </c>
      <c r="D5" s="177">
        <f>RES_hhdet_in_tesh!D5/RES_summary!D$21</f>
        <v>0</v>
      </c>
      <c r="E5" s="177">
        <f>RES_hhdet_in_tesh!E5/RES_summary!E$21</f>
        <v>0</v>
      </c>
      <c r="F5" s="177">
        <f>RES_hhdet_in_tesh!F5/RES_summary!F$21</f>
        <v>0</v>
      </c>
      <c r="G5" s="177">
        <f>RES_hhdet_in_tesh!G5/RES_summary!G$21</f>
        <v>0</v>
      </c>
      <c r="H5" s="177">
        <f>RES_hhdet_in_tesh!H5/RES_summary!H$21</f>
        <v>0</v>
      </c>
      <c r="I5" s="177">
        <f>RES_hhdet_in_tesh!I5/RES_summary!I$21</f>
        <v>0</v>
      </c>
      <c r="J5" s="177">
        <f>RES_hhdet_in_tesh!J5/RES_summary!J$21</f>
        <v>0</v>
      </c>
      <c r="K5" s="177">
        <f>RES_hhdet_in_tesh!K5/RES_summary!K$21</f>
        <v>0</v>
      </c>
      <c r="L5" s="177">
        <f>RES_hhdet_in_tesh!L5/RES_summary!L$21</f>
        <v>0</v>
      </c>
      <c r="M5" s="177">
        <f>RES_hhdet_in_tesh!M5/RES_summary!M$21</f>
        <v>0</v>
      </c>
      <c r="N5" s="177">
        <f>RES_hhdet_in_tesh!N5/RES_summary!N$21</f>
        <v>0</v>
      </c>
      <c r="O5" s="177">
        <f>RES_hhdet_in_tesh!O5/RES_summary!O$21</f>
        <v>0</v>
      </c>
      <c r="P5" s="177">
        <f>RES_hhdet_in_tesh!P5/RES_summary!P$21</f>
        <v>0</v>
      </c>
      <c r="Q5" s="177">
        <f>RES_hhdet_in_tesh!Q5/RES_summary!Q$21</f>
        <v>0</v>
      </c>
    </row>
    <row r="6" spans="1:17" ht="12" customHeight="1" x14ac:dyDescent="0.25">
      <c r="A6" s="23" t="s">
        <v>60</v>
      </c>
      <c r="B6" s="156"/>
      <c r="C6" s="177">
        <f>RES_hhdet_in_tesh!C6/RES_summary!C$21</f>
        <v>0</v>
      </c>
      <c r="D6" s="177">
        <f>RES_hhdet_in_tesh!D6/RES_summary!D$21</f>
        <v>0</v>
      </c>
      <c r="E6" s="177">
        <f>RES_hhdet_in_tesh!E6/RES_summary!E$21</f>
        <v>0</v>
      </c>
      <c r="F6" s="177">
        <f>RES_hhdet_in_tesh!F6/RES_summary!F$21</f>
        <v>0</v>
      </c>
      <c r="G6" s="177">
        <f>RES_hhdet_in_tesh!G6/RES_summary!G$21</f>
        <v>0</v>
      </c>
      <c r="H6" s="177">
        <f>RES_hhdet_in_tesh!H6/RES_summary!H$21</f>
        <v>0</v>
      </c>
      <c r="I6" s="177">
        <f>RES_hhdet_in_tesh!I6/RES_summary!I$21</f>
        <v>0</v>
      </c>
      <c r="J6" s="177">
        <f>RES_hhdet_in_tesh!J6/RES_summary!J$21</f>
        <v>0</v>
      </c>
      <c r="K6" s="177">
        <f>RES_hhdet_in_tesh!K6/RES_summary!K$21</f>
        <v>0</v>
      </c>
      <c r="L6" s="177">
        <f>RES_hhdet_in_tesh!L6/RES_summary!L$21</f>
        <v>0</v>
      </c>
      <c r="M6" s="177">
        <f>RES_hhdet_in_tesh!M6/RES_summary!M$21</f>
        <v>0</v>
      </c>
      <c r="N6" s="177">
        <f>RES_hhdet_in_tesh!N6/RES_summary!N$21</f>
        <v>0</v>
      </c>
      <c r="O6" s="177">
        <f>RES_hhdet_in_tesh!O6/RES_summary!O$21</f>
        <v>0</v>
      </c>
      <c r="P6" s="177">
        <f>RES_hhdet_in_tesh!P6/RES_summary!P$21</f>
        <v>0</v>
      </c>
      <c r="Q6" s="177">
        <f>RES_hhdet_in_tesh!Q6/RES_summary!Q$21</f>
        <v>0</v>
      </c>
    </row>
    <row r="7" spans="1:17" ht="12.95" customHeight="1" x14ac:dyDescent="0.25">
      <c r="A7" s="158" t="s">
        <v>112</v>
      </c>
      <c r="B7" s="157"/>
      <c r="C7" s="178">
        <f>RES_hhdet_in_tesh!C7/RES_summary!C$21</f>
        <v>0</v>
      </c>
      <c r="D7" s="178">
        <f>RES_hhdet_in_tesh!D7/RES_summary!D$21</f>
        <v>0</v>
      </c>
      <c r="E7" s="178">
        <f>RES_hhdet_in_tesh!E7/RES_summary!E$21</f>
        <v>0</v>
      </c>
      <c r="F7" s="178">
        <f>RES_hhdet_in_tesh!F7/RES_summary!F$21</f>
        <v>0</v>
      </c>
      <c r="G7" s="178">
        <f>RES_hhdet_in_tesh!G7/RES_summary!G$21</f>
        <v>0</v>
      </c>
      <c r="H7" s="178">
        <f>RES_hhdet_in_tesh!H7/RES_summary!H$21</f>
        <v>0</v>
      </c>
      <c r="I7" s="178">
        <f>RES_hhdet_in_tesh!I7/RES_summary!I$21</f>
        <v>0</v>
      </c>
      <c r="J7" s="178">
        <f>RES_hhdet_in_tesh!J7/RES_summary!J$21</f>
        <v>0</v>
      </c>
      <c r="K7" s="178">
        <f>RES_hhdet_in_tesh!K7/RES_summary!K$21</f>
        <v>0</v>
      </c>
      <c r="L7" s="178">
        <f>RES_hhdet_in_tesh!L7/RES_summary!L$21</f>
        <v>0</v>
      </c>
      <c r="M7" s="178">
        <f>RES_hhdet_in_tesh!M7/RES_summary!M$21</f>
        <v>0</v>
      </c>
      <c r="N7" s="178">
        <f>RES_hhdet_in_tesh!N7/RES_summary!N$21</f>
        <v>0</v>
      </c>
      <c r="O7" s="178">
        <f>RES_hhdet_in_tesh!O7/RES_summary!O$21</f>
        <v>0</v>
      </c>
      <c r="P7" s="178">
        <f>RES_hhdet_in_tesh!P7/RES_summary!P$21</f>
        <v>0</v>
      </c>
      <c r="Q7" s="178">
        <f>RES_hhdet_in_tesh!Q7/RES_summary!Q$21</f>
        <v>0</v>
      </c>
    </row>
    <row r="8" spans="1:17" ht="12" customHeight="1" x14ac:dyDescent="0.25">
      <c r="A8" s="23" t="s">
        <v>60</v>
      </c>
      <c r="B8" s="156"/>
      <c r="C8" s="177">
        <f>RES_hhdet_in_tesh!C8/RES_summary!C$21</f>
        <v>0</v>
      </c>
      <c r="D8" s="177">
        <f>RES_hhdet_in_tesh!D8/RES_summary!D$21</f>
        <v>0</v>
      </c>
      <c r="E8" s="177">
        <f>RES_hhdet_in_tesh!E8/RES_summary!E$21</f>
        <v>0</v>
      </c>
      <c r="F8" s="177">
        <f>RES_hhdet_in_tesh!F8/RES_summary!F$21</f>
        <v>0</v>
      </c>
      <c r="G8" s="177">
        <f>RES_hhdet_in_tesh!G8/RES_summary!G$21</f>
        <v>0</v>
      </c>
      <c r="H8" s="177">
        <f>RES_hhdet_in_tesh!H8/RES_summary!H$21</f>
        <v>0</v>
      </c>
      <c r="I8" s="177">
        <f>RES_hhdet_in_tesh!I8/RES_summary!I$21</f>
        <v>0</v>
      </c>
      <c r="J8" s="177">
        <f>RES_hhdet_in_tesh!J8/RES_summary!J$21</f>
        <v>0</v>
      </c>
      <c r="K8" s="177">
        <f>RES_hhdet_in_tesh!K8/RES_summary!K$21</f>
        <v>0</v>
      </c>
      <c r="L8" s="177">
        <f>RES_hhdet_in_tesh!L8/RES_summary!L$21</f>
        <v>0</v>
      </c>
      <c r="M8" s="177">
        <f>RES_hhdet_in_tesh!M8/RES_summary!M$21</f>
        <v>0</v>
      </c>
      <c r="N8" s="177">
        <f>RES_hhdet_in_tesh!N8/RES_summary!N$21</f>
        <v>0</v>
      </c>
      <c r="O8" s="177">
        <f>RES_hhdet_in_tesh!O8/RES_summary!O$21</f>
        <v>0</v>
      </c>
      <c r="P8" s="177">
        <f>RES_hhdet_in_tesh!P8/RES_summary!P$21</f>
        <v>0</v>
      </c>
      <c r="Q8" s="177">
        <f>RES_hhdet_in_tesh!Q8/RES_summary!Q$21</f>
        <v>0</v>
      </c>
    </row>
    <row r="9" spans="1:17" ht="12" customHeight="1" x14ac:dyDescent="0.25">
      <c r="A9" s="158" t="s">
        <v>63</v>
      </c>
      <c r="B9" s="157"/>
      <c r="C9" s="178">
        <f>RES_hhdet_in_tesh!C9/RES_summary!C$21</f>
        <v>0</v>
      </c>
      <c r="D9" s="178">
        <f>RES_hhdet_in_tesh!D9/RES_summary!D$21</f>
        <v>0</v>
      </c>
      <c r="E9" s="178">
        <f>RES_hhdet_in_tesh!E9/RES_summary!E$21</f>
        <v>0</v>
      </c>
      <c r="F9" s="178">
        <f>RES_hhdet_in_tesh!F9/RES_summary!F$21</f>
        <v>0</v>
      </c>
      <c r="G9" s="178">
        <f>RES_hhdet_in_tesh!G9/RES_summary!G$21</f>
        <v>0</v>
      </c>
      <c r="H9" s="178">
        <f>RES_hhdet_in_tesh!H9/RES_summary!H$21</f>
        <v>0</v>
      </c>
      <c r="I9" s="178">
        <f>RES_hhdet_in_tesh!I9/RES_summary!I$21</f>
        <v>0</v>
      </c>
      <c r="J9" s="178">
        <f>RES_hhdet_in_tesh!J9/RES_summary!J$21</f>
        <v>0</v>
      </c>
      <c r="K9" s="178">
        <f>RES_hhdet_in_tesh!K9/RES_summary!K$21</f>
        <v>0</v>
      </c>
      <c r="L9" s="178">
        <f>RES_hhdet_in_tesh!L9/RES_summary!L$21</f>
        <v>0</v>
      </c>
      <c r="M9" s="178">
        <f>RES_hhdet_in_tesh!M9/RES_summary!M$21</f>
        <v>0</v>
      </c>
      <c r="N9" s="178">
        <f>RES_hhdet_in_tesh!N9/RES_summary!N$21</f>
        <v>0</v>
      </c>
      <c r="O9" s="178">
        <f>RES_hhdet_in_tesh!O9/RES_summary!O$21</f>
        <v>0</v>
      </c>
      <c r="P9" s="178">
        <f>RES_hhdet_in_tesh!P9/RES_summary!P$21</f>
        <v>0</v>
      </c>
      <c r="Q9" s="178">
        <f>RES_hhdet_in_tesh!Q9/RES_summary!Q$21</f>
        <v>0</v>
      </c>
    </row>
    <row r="10" spans="1:17" ht="12" customHeight="1" x14ac:dyDescent="0.25">
      <c r="A10" s="167" t="s">
        <v>171</v>
      </c>
      <c r="B10" s="132"/>
      <c r="C10" s="183">
        <f>RES_hhdet_in_tesh!C10/RES_summary!C$21</f>
        <v>0</v>
      </c>
      <c r="D10" s="183">
        <f>RES_hhdet_in_tesh!D10/RES_summary!D$21</f>
        <v>0</v>
      </c>
      <c r="E10" s="183">
        <f>RES_hhdet_in_tesh!E10/RES_summary!E$21</f>
        <v>0</v>
      </c>
      <c r="F10" s="183">
        <f>RES_hhdet_in_tesh!F10/RES_summary!F$21</f>
        <v>0</v>
      </c>
      <c r="G10" s="183">
        <f>RES_hhdet_in_tesh!G10/RES_summary!G$21</f>
        <v>0</v>
      </c>
      <c r="H10" s="183">
        <f>RES_hhdet_in_tesh!H10/RES_summary!H$21</f>
        <v>0</v>
      </c>
      <c r="I10" s="183">
        <f>RES_hhdet_in_tesh!I10/RES_summary!I$21</f>
        <v>0</v>
      </c>
      <c r="J10" s="183">
        <f>RES_hhdet_in_tesh!J10/RES_summary!J$21</f>
        <v>0</v>
      </c>
      <c r="K10" s="183">
        <f>RES_hhdet_in_tesh!K10/RES_summary!K$21</f>
        <v>0</v>
      </c>
      <c r="L10" s="183">
        <f>RES_hhdet_in_tesh!L10/RES_summary!L$21</f>
        <v>0</v>
      </c>
      <c r="M10" s="183">
        <f>RES_hhdet_in_tesh!M10/RES_summary!M$21</f>
        <v>0</v>
      </c>
      <c r="N10" s="183">
        <f>RES_hhdet_in_tesh!N10/RES_summary!N$21</f>
        <v>0</v>
      </c>
      <c r="O10" s="183">
        <f>RES_hhdet_in_tesh!O10/RES_summary!O$21</f>
        <v>0</v>
      </c>
      <c r="P10" s="183">
        <f>RES_hhdet_in_tesh!P10/RES_summary!P$21</f>
        <v>0</v>
      </c>
      <c r="Q10" s="183">
        <f>RES_hhdet_in_tesh!Q10/RES_summary!Q$21</f>
        <v>0</v>
      </c>
    </row>
    <row r="11" spans="1:17" ht="12" customHeight="1" x14ac:dyDescent="0.25">
      <c r="A11" s="167" t="s">
        <v>144</v>
      </c>
      <c r="B11" s="132"/>
      <c r="C11" s="183">
        <f>RES_hhdet_in_tesh!C11/RES_summary!C$21</f>
        <v>0</v>
      </c>
      <c r="D11" s="183">
        <f>RES_hhdet_in_tesh!D11/RES_summary!D$21</f>
        <v>0</v>
      </c>
      <c r="E11" s="183">
        <f>RES_hhdet_in_tesh!E11/RES_summary!E$21</f>
        <v>0</v>
      </c>
      <c r="F11" s="183">
        <f>RES_hhdet_in_tesh!F11/RES_summary!F$21</f>
        <v>0</v>
      </c>
      <c r="G11" s="183">
        <f>RES_hhdet_in_tesh!G11/RES_summary!G$21</f>
        <v>0</v>
      </c>
      <c r="H11" s="183">
        <f>RES_hhdet_in_tesh!H11/RES_summary!H$21</f>
        <v>0</v>
      </c>
      <c r="I11" s="183">
        <f>RES_hhdet_in_tesh!I11/RES_summary!I$21</f>
        <v>0</v>
      </c>
      <c r="J11" s="183">
        <f>RES_hhdet_in_tesh!J11/RES_summary!J$21</f>
        <v>0</v>
      </c>
      <c r="K11" s="183">
        <f>RES_hhdet_in_tesh!K11/RES_summary!K$21</f>
        <v>0</v>
      </c>
      <c r="L11" s="183">
        <f>RES_hhdet_in_tesh!L11/RES_summary!L$21</f>
        <v>0</v>
      </c>
      <c r="M11" s="183">
        <f>RES_hhdet_in_tesh!M11/RES_summary!M$21</f>
        <v>0</v>
      </c>
      <c r="N11" s="183">
        <f>RES_hhdet_in_tesh!N11/RES_summary!N$21</f>
        <v>0</v>
      </c>
      <c r="O11" s="183">
        <f>RES_hhdet_in_tesh!O11/RES_summary!O$21</f>
        <v>0</v>
      </c>
      <c r="P11" s="183">
        <f>RES_hhdet_in_tesh!P11/RES_summary!P$21</f>
        <v>0</v>
      </c>
      <c r="Q11" s="183">
        <f>RES_hhdet_in_tesh!Q11/RES_summary!Q$21</f>
        <v>0</v>
      </c>
    </row>
    <row r="12" spans="1:17" ht="12" customHeight="1" x14ac:dyDescent="0.25">
      <c r="A12" s="167" t="s">
        <v>143</v>
      </c>
      <c r="B12" s="132"/>
      <c r="C12" s="183">
        <f>RES_hhdet_in_tesh!C12/RES_summary!C$21</f>
        <v>0</v>
      </c>
      <c r="D12" s="183">
        <f>RES_hhdet_in_tesh!D12/RES_summary!D$21</f>
        <v>0</v>
      </c>
      <c r="E12" s="183">
        <f>RES_hhdet_in_tesh!E12/RES_summary!E$21</f>
        <v>0</v>
      </c>
      <c r="F12" s="183">
        <f>RES_hhdet_in_tesh!F12/RES_summary!F$21</f>
        <v>0</v>
      </c>
      <c r="G12" s="183">
        <f>RES_hhdet_in_tesh!G12/RES_summary!G$21</f>
        <v>0</v>
      </c>
      <c r="H12" s="183">
        <f>RES_hhdet_in_tesh!H12/RES_summary!H$21</f>
        <v>0</v>
      </c>
      <c r="I12" s="183">
        <f>RES_hhdet_in_tesh!I12/RES_summary!I$21</f>
        <v>0</v>
      </c>
      <c r="J12" s="183">
        <f>RES_hhdet_in_tesh!J12/RES_summary!J$21</f>
        <v>0</v>
      </c>
      <c r="K12" s="183">
        <f>RES_hhdet_in_tesh!K12/RES_summary!K$21</f>
        <v>0</v>
      </c>
      <c r="L12" s="183">
        <f>RES_hhdet_in_tesh!L12/RES_summary!L$21</f>
        <v>0</v>
      </c>
      <c r="M12" s="183">
        <f>RES_hhdet_in_tesh!M12/RES_summary!M$21</f>
        <v>0</v>
      </c>
      <c r="N12" s="183">
        <f>RES_hhdet_in_tesh!N12/RES_summary!N$21</f>
        <v>0</v>
      </c>
      <c r="O12" s="183">
        <f>RES_hhdet_in_tesh!O12/RES_summary!O$21</f>
        <v>0</v>
      </c>
      <c r="P12" s="183">
        <f>RES_hhdet_in_tesh!P12/RES_summary!P$21</f>
        <v>0</v>
      </c>
      <c r="Q12" s="183">
        <f>RES_hhdet_in_tesh!Q12/RES_summary!Q$21</f>
        <v>0</v>
      </c>
    </row>
    <row r="13" spans="1:17" ht="12" customHeight="1" x14ac:dyDescent="0.25">
      <c r="A13" s="166" t="s">
        <v>57</v>
      </c>
      <c r="B13" s="165"/>
      <c r="C13" s="182">
        <f>RES_hhdet_in_tesh!C13/RES_summary!C$21</f>
        <v>0</v>
      </c>
      <c r="D13" s="182">
        <f>RES_hhdet_in_tesh!D13/RES_summary!D$21</f>
        <v>0</v>
      </c>
      <c r="E13" s="182">
        <f>RES_hhdet_in_tesh!E13/RES_summary!E$21</f>
        <v>0</v>
      </c>
      <c r="F13" s="182">
        <f>RES_hhdet_in_tesh!F13/RES_summary!F$21</f>
        <v>0</v>
      </c>
      <c r="G13" s="182">
        <f>RES_hhdet_in_tesh!G13/RES_summary!G$21</f>
        <v>0</v>
      </c>
      <c r="H13" s="182">
        <f>RES_hhdet_in_tesh!H13/RES_summary!H$21</f>
        <v>0</v>
      </c>
      <c r="I13" s="182">
        <f>RES_hhdet_in_tesh!I13/RES_summary!I$21</f>
        <v>0</v>
      </c>
      <c r="J13" s="182">
        <f>RES_hhdet_in_tesh!J13/RES_summary!J$21</f>
        <v>0</v>
      </c>
      <c r="K13" s="182">
        <f>RES_hhdet_in_tesh!K13/RES_summary!K$21</f>
        <v>0</v>
      </c>
      <c r="L13" s="182">
        <f>RES_hhdet_in_tesh!L13/RES_summary!L$21</f>
        <v>0</v>
      </c>
      <c r="M13" s="182">
        <f>RES_hhdet_in_tesh!M13/RES_summary!M$21</f>
        <v>0</v>
      </c>
      <c r="N13" s="182">
        <f>RES_hhdet_in_tesh!N13/RES_summary!N$21</f>
        <v>0</v>
      </c>
      <c r="O13" s="182">
        <f>RES_hhdet_in_tesh!O13/RES_summary!O$21</f>
        <v>0</v>
      </c>
      <c r="P13" s="182">
        <f>RES_hhdet_in_tesh!P13/RES_summary!P$21</f>
        <v>0</v>
      </c>
      <c r="Q13" s="182">
        <f>RES_hhdet_in_tesh!Q13/RES_summary!Q$21</f>
        <v>0</v>
      </c>
    </row>
    <row r="14" spans="1:17" ht="12" customHeight="1" x14ac:dyDescent="0.25">
      <c r="A14" s="147" t="s">
        <v>59</v>
      </c>
      <c r="B14" s="164"/>
      <c r="C14" s="181">
        <f>RES_hhdet_in_tesh!C14/RES_summary!C$21</f>
        <v>0</v>
      </c>
      <c r="D14" s="181">
        <f>RES_hhdet_in_tesh!D14/RES_summary!D$21</f>
        <v>0</v>
      </c>
      <c r="E14" s="181">
        <f>RES_hhdet_in_tesh!E14/RES_summary!E$21</f>
        <v>0</v>
      </c>
      <c r="F14" s="181">
        <f>RES_hhdet_in_tesh!F14/RES_summary!F$21</f>
        <v>0</v>
      </c>
      <c r="G14" s="181">
        <f>RES_hhdet_in_tesh!G14/RES_summary!G$21</f>
        <v>0</v>
      </c>
      <c r="H14" s="181">
        <f>RES_hhdet_in_tesh!H14/RES_summary!H$21</f>
        <v>0</v>
      </c>
      <c r="I14" s="181">
        <f>RES_hhdet_in_tesh!I14/RES_summary!I$21</f>
        <v>0</v>
      </c>
      <c r="J14" s="181">
        <f>RES_hhdet_in_tesh!J14/RES_summary!J$21</f>
        <v>0</v>
      </c>
      <c r="K14" s="181">
        <f>RES_hhdet_in_tesh!K14/RES_summary!K$21</f>
        <v>0</v>
      </c>
      <c r="L14" s="181">
        <f>RES_hhdet_in_tesh!L14/RES_summary!L$21</f>
        <v>0</v>
      </c>
      <c r="M14" s="181">
        <f>RES_hhdet_in_tesh!M14/RES_summary!M$21</f>
        <v>0</v>
      </c>
      <c r="N14" s="181">
        <f>RES_hhdet_in_tesh!N14/RES_summary!N$21</f>
        <v>0</v>
      </c>
      <c r="O14" s="181">
        <f>RES_hhdet_in_tesh!O14/RES_summary!O$21</f>
        <v>0</v>
      </c>
      <c r="P14" s="181">
        <f>RES_hhdet_in_tesh!P14/RES_summary!P$21</f>
        <v>0</v>
      </c>
      <c r="Q14" s="181">
        <f>RES_hhdet_in_tesh!Q14/RES_summary!Q$21</f>
        <v>0</v>
      </c>
    </row>
    <row r="15" spans="1:17" ht="12" customHeight="1" x14ac:dyDescent="0.25">
      <c r="A15" s="163" t="s">
        <v>142</v>
      </c>
      <c r="B15" s="162"/>
      <c r="C15" s="180">
        <f>RES_hhdet_in_tesh!C15/RES_summary!C$21</f>
        <v>0</v>
      </c>
      <c r="D15" s="180">
        <f>RES_hhdet_in_tesh!D15/RES_summary!D$21</f>
        <v>0</v>
      </c>
      <c r="E15" s="180">
        <f>RES_hhdet_in_tesh!E15/RES_summary!E$21</f>
        <v>0</v>
      </c>
      <c r="F15" s="180">
        <f>RES_hhdet_in_tesh!F15/RES_summary!F$21</f>
        <v>0</v>
      </c>
      <c r="G15" s="180">
        <f>RES_hhdet_in_tesh!G15/RES_summary!G$21</f>
        <v>0</v>
      </c>
      <c r="H15" s="180">
        <f>RES_hhdet_in_tesh!H15/RES_summary!H$21</f>
        <v>0</v>
      </c>
      <c r="I15" s="180">
        <f>RES_hhdet_in_tesh!I15/RES_summary!I$21</f>
        <v>0</v>
      </c>
      <c r="J15" s="180">
        <f>RES_hhdet_in_tesh!J15/RES_summary!J$21</f>
        <v>0</v>
      </c>
      <c r="K15" s="180">
        <f>RES_hhdet_in_tesh!K15/RES_summary!K$21</f>
        <v>0</v>
      </c>
      <c r="L15" s="180">
        <f>RES_hhdet_in_tesh!L15/RES_summary!L$21</f>
        <v>0</v>
      </c>
      <c r="M15" s="180">
        <f>RES_hhdet_in_tesh!M15/RES_summary!M$21</f>
        <v>0</v>
      </c>
      <c r="N15" s="180">
        <f>RES_hhdet_in_tesh!N15/RES_summary!N$21</f>
        <v>0</v>
      </c>
      <c r="O15" s="180">
        <f>RES_hhdet_in_tesh!O15/RES_summary!O$21</f>
        <v>0</v>
      </c>
      <c r="P15" s="180">
        <f>RES_hhdet_in_tesh!P15/RES_summary!P$21</f>
        <v>0</v>
      </c>
      <c r="Q15" s="180">
        <f>RES_hhdet_in_tesh!Q15/RES_summary!Q$21</f>
        <v>0</v>
      </c>
    </row>
    <row r="16" spans="1:17" ht="12" customHeight="1" x14ac:dyDescent="0.25">
      <c r="A16" s="161" t="s">
        <v>141</v>
      </c>
      <c r="B16" s="160"/>
      <c r="C16" s="179">
        <f>RES_hhdet_in_tesh!C16/RES_summary!C$21</f>
        <v>0</v>
      </c>
      <c r="D16" s="179">
        <f>RES_hhdet_in_tesh!D16/RES_summary!D$21</f>
        <v>0</v>
      </c>
      <c r="E16" s="179">
        <f>RES_hhdet_in_tesh!E16/RES_summary!E$21</f>
        <v>0</v>
      </c>
      <c r="F16" s="179">
        <f>RES_hhdet_in_tesh!F16/RES_summary!F$21</f>
        <v>0</v>
      </c>
      <c r="G16" s="179">
        <f>RES_hhdet_in_tesh!G16/RES_summary!G$21</f>
        <v>0</v>
      </c>
      <c r="H16" s="179">
        <f>RES_hhdet_in_tesh!H16/RES_summary!H$21</f>
        <v>0</v>
      </c>
      <c r="I16" s="179">
        <f>RES_hhdet_in_tesh!I16/RES_summary!I$21</f>
        <v>0</v>
      </c>
      <c r="J16" s="179">
        <f>RES_hhdet_in_tesh!J16/RES_summary!J$21</f>
        <v>0</v>
      </c>
      <c r="K16" s="179">
        <f>RES_hhdet_in_tesh!K16/RES_summary!K$21</f>
        <v>0</v>
      </c>
      <c r="L16" s="179">
        <f>RES_hhdet_in_tesh!L16/RES_summary!L$21</f>
        <v>0</v>
      </c>
      <c r="M16" s="179">
        <f>RES_hhdet_in_tesh!M16/RES_summary!M$21</f>
        <v>0</v>
      </c>
      <c r="N16" s="179">
        <f>RES_hhdet_in_tesh!N16/RES_summary!N$21</f>
        <v>0</v>
      </c>
      <c r="O16" s="179">
        <f>RES_hhdet_in_tesh!O16/RES_summary!O$21</f>
        <v>0</v>
      </c>
      <c r="P16" s="179">
        <f>RES_hhdet_in_tesh!P16/RES_summary!P$21</f>
        <v>0</v>
      </c>
      <c r="Q16" s="179">
        <f>RES_hhdet_in_tesh!Q16/RES_summary!Q$21</f>
        <v>0</v>
      </c>
    </row>
    <row r="17" spans="1:17" ht="12" customHeight="1" x14ac:dyDescent="0.25">
      <c r="A17" s="148" t="s">
        <v>60</v>
      </c>
      <c r="B17" s="156"/>
      <c r="C17" s="177">
        <f>RES_hhdet_in_tesh!C17/RES_summary!C$21</f>
        <v>0</v>
      </c>
      <c r="D17" s="177">
        <f>RES_hhdet_in_tesh!D17/RES_summary!D$21</f>
        <v>0</v>
      </c>
      <c r="E17" s="177">
        <f>RES_hhdet_in_tesh!E17/RES_summary!E$21</f>
        <v>0</v>
      </c>
      <c r="F17" s="177">
        <f>RES_hhdet_in_tesh!F17/RES_summary!F$21</f>
        <v>0</v>
      </c>
      <c r="G17" s="177">
        <f>RES_hhdet_in_tesh!G17/RES_summary!G$21</f>
        <v>0</v>
      </c>
      <c r="H17" s="177">
        <f>RES_hhdet_in_tesh!H17/RES_summary!H$21</f>
        <v>0</v>
      </c>
      <c r="I17" s="177">
        <f>RES_hhdet_in_tesh!I17/RES_summary!I$21</f>
        <v>0</v>
      </c>
      <c r="J17" s="177">
        <f>RES_hhdet_in_tesh!J17/RES_summary!J$21</f>
        <v>0</v>
      </c>
      <c r="K17" s="177">
        <f>RES_hhdet_in_tesh!K17/RES_summary!K$21</f>
        <v>0</v>
      </c>
      <c r="L17" s="177">
        <f>RES_hhdet_in_tesh!L17/RES_summary!L$21</f>
        <v>0</v>
      </c>
      <c r="M17" s="177">
        <f>RES_hhdet_in_tesh!M17/RES_summary!M$21</f>
        <v>0</v>
      </c>
      <c r="N17" s="177">
        <f>RES_hhdet_in_tesh!N17/RES_summary!N$21</f>
        <v>0</v>
      </c>
      <c r="O17" s="177">
        <f>RES_hhdet_in_tesh!O17/RES_summary!O$21</f>
        <v>0</v>
      </c>
      <c r="P17" s="177">
        <f>RES_hhdet_in_tesh!P17/RES_summary!P$21</f>
        <v>0</v>
      </c>
      <c r="Q17" s="177">
        <f>RES_hhdet_in_tesh!Q17/RES_summary!Q$21</f>
        <v>0</v>
      </c>
    </row>
    <row r="18" spans="1:17" ht="12" customHeight="1" x14ac:dyDescent="0.25">
      <c r="A18" s="148" t="s">
        <v>59</v>
      </c>
      <c r="B18" s="156"/>
      <c r="C18" s="177">
        <f>RES_hhdet_in_tesh!C18/RES_summary!C$21</f>
        <v>0</v>
      </c>
      <c r="D18" s="177">
        <f>RES_hhdet_in_tesh!D18/RES_summary!D$21</f>
        <v>0</v>
      </c>
      <c r="E18" s="177">
        <f>RES_hhdet_in_tesh!E18/RES_summary!E$21</f>
        <v>0</v>
      </c>
      <c r="F18" s="177">
        <f>RES_hhdet_in_tesh!F18/RES_summary!F$21</f>
        <v>0</v>
      </c>
      <c r="G18" s="177">
        <f>RES_hhdet_in_tesh!G18/RES_summary!G$21</f>
        <v>0</v>
      </c>
      <c r="H18" s="177">
        <f>RES_hhdet_in_tesh!H18/RES_summary!H$21</f>
        <v>0</v>
      </c>
      <c r="I18" s="177">
        <f>RES_hhdet_in_tesh!I18/RES_summary!I$21</f>
        <v>0</v>
      </c>
      <c r="J18" s="177">
        <f>RES_hhdet_in_tesh!J18/RES_summary!J$21</f>
        <v>0</v>
      </c>
      <c r="K18" s="177">
        <f>RES_hhdet_in_tesh!K18/RES_summary!K$21</f>
        <v>0</v>
      </c>
      <c r="L18" s="177">
        <f>RES_hhdet_in_tesh!L18/RES_summary!L$21</f>
        <v>0</v>
      </c>
      <c r="M18" s="177">
        <f>RES_hhdet_in_tesh!M18/RES_summary!M$21</f>
        <v>0</v>
      </c>
      <c r="N18" s="177">
        <f>RES_hhdet_in_tesh!N18/RES_summary!N$21</f>
        <v>0</v>
      </c>
      <c r="O18" s="177">
        <f>RES_hhdet_in_tesh!O18/RES_summary!O$21</f>
        <v>0</v>
      </c>
      <c r="P18" s="177">
        <f>RES_hhdet_in_tesh!P18/RES_summary!P$21</f>
        <v>0</v>
      </c>
      <c r="Q18" s="177">
        <f>RES_hhdet_in_tesh!Q18/RES_summary!Q$21</f>
        <v>0</v>
      </c>
    </row>
    <row r="19" spans="1:17" ht="12" customHeight="1" x14ac:dyDescent="0.25">
      <c r="A19" s="158" t="s">
        <v>62</v>
      </c>
      <c r="B19" s="157"/>
      <c r="C19" s="178">
        <f>RES_hhdet_in_tesh!C19/RES_summary!C$21</f>
        <v>0</v>
      </c>
      <c r="D19" s="178">
        <f>RES_hhdet_in_tesh!D19/RES_summary!D$21</f>
        <v>0</v>
      </c>
      <c r="E19" s="178">
        <f>RES_hhdet_in_tesh!E19/RES_summary!E$21</f>
        <v>0</v>
      </c>
      <c r="F19" s="178">
        <f>RES_hhdet_in_tesh!F19/RES_summary!F$21</f>
        <v>0</v>
      </c>
      <c r="G19" s="178">
        <f>RES_hhdet_in_tesh!G19/RES_summary!G$21</f>
        <v>0</v>
      </c>
      <c r="H19" s="178">
        <f>RES_hhdet_in_tesh!H19/RES_summary!H$21</f>
        <v>0</v>
      </c>
      <c r="I19" s="178">
        <f>RES_hhdet_in_tesh!I19/RES_summary!I$21</f>
        <v>0</v>
      </c>
      <c r="J19" s="178">
        <f>RES_hhdet_in_tesh!J19/RES_summary!J$21</f>
        <v>0</v>
      </c>
      <c r="K19" s="178">
        <f>RES_hhdet_in_tesh!K19/RES_summary!K$21</f>
        <v>0</v>
      </c>
      <c r="L19" s="178">
        <f>RES_hhdet_in_tesh!L19/RES_summary!L$21</f>
        <v>0</v>
      </c>
      <c r="M19" s="178">
        <f>RES_hhdet_in_tesh!M19/RES_summary!M$21</f>
        <v>0</v>
      </c>
      <c r="N19" s="178">
        <f>RES_hhdet_in_tesh!N19/RES_summary!N$21</f>
        <v>0</v>
      </c>
      <c r="O19" s="178">
        <f>RES_hhdet_in_tesh!O19/RES_summary!O$21</f>
        <v>0</v>
      </c>
      <c r="P19" s="178">
        <f>RES_hhdet_in_tesh!P19/RES_summary!P$21</f>
        <v>0</v>
      </c>
      <c r="Q19" s="178">
        <f>RES_hhdet_in_tesh!Q19/RES_summary!Q$21</f>
        <v>0</v>
      </c>
    </row>
    <row r="20" spans="1:17" ht="12" customHeight="1" x14ac:dyDescent="0.25">
      <c r="A20" s="23" t="s">
        <v>58</v>
      </c>
      <c r="B20" s="156"/>
      <c r="C20" s="177">
        <f>RES_hhdet_in_tesh!C20/RES_summary!C$21</f>
        <v>0</v>
      </c>
      <c r="D20" s="177">
        <f>RES_hhdet_in_tesh!D20/RES_summary!D$21</f>
        <v>0</v>
      </c>
      <c r="E20" s="177">
        <f>RES_hhdet_in_tesh!E20/RES_summary!E$21</f>
        <v>0</v>
      </c>
      <c r="F20" s="177">
        <f>RES_hhdet_in_tesh!F20/RES_summary!F$21</f>
        <v>0</v>
      </c>
      <c r="G20" s="177">
        <f>RES_hhdet_in_tesh!G20/RES_summary!G$21</f>
        <v>0</v>
      </c>
      <c r="H20" s="177">
        <f>RES_hhdet_in_tesh!H20/RES_summary!H$21</f>
        <v>0</v>
      </c>
      <c r="I20" s="177">
        <f>RES_hhdet_in_tesh!I20/RES_summary!I$21</f>
        <v>0</v>
      </c>
      <c r="J20" s="177">
        <f>RES_hhdet_in_tesh!J20/RES_summary!J$21</f>
        <v>0</v>
      </c>
      <c r="K20" s="177">
        <f>RES_hhdet_in_tesh!K20/RES_summary!K$21</f>
        <v>0</v>
      </c>
      <c r="L20" s="177">
        <f>RES_hhdet_in_tesh!L20/RES_summary!L$21</f>
        <v>0</v>
      </c>
      <c r="M20" s="177">
        <f>RES_hhdet_in_tesh!M20/RES_summary!M$21</f>
        <v>0</v>
      </c>
      <c r="N20" s="177">
        <f>RES_hhdet_in_tesh!N20/RES_summary!N$21</f>
        <v>0</v>
      </c>
      <c r="O20" s="177">
        <f>RES_hhdet_in_tesh!O20/RES_summary!O$21</f>
        <v>0</v>
      </c>
      <c r="P20" s="177">
        <f>RES_hhdet_in_tesh!P20/RES_summary!P$21</f>
        <v>0</v>
      </c>
      <c r="Q20" s="177">
        <f>RES_hhdet_in_tesh!Q20/RES_summary!Q$21</f>
        <v>0</v>
      </c>
    </row>
    <row r="21" spans="1:17" ht="12" customHeight="1" x14ac:dyDescent="0.25">
      <c r="A21" s="23" t="s">
        <v>57</v>
      </c>
      <c r="B21" s="156"/>
      <c r="C21" s="177">
        <f>RES_hhdet_in_tesh!C21/RES_summary!C$21</f>
        <v>0</v>
      </c>
      <c r="D21" s="177">
        <f>RES_hhdet_in_tesh!D21/RES_summary!D$21</f>
        <v>0</v>
      </c>
      <c r="E21" s="177">
        <f>RES_hhdet_in_tesh!E21/RES_summary!E$21</f>
        <v>0</v>
      </c>
      <c r="F21" s="177">
        <f>RES_hhdet_in_tesh!F21/RES_summary!F$21</f>
        <v>0</v>
      </c>
      <c r="G21" s="177">
        <f>RES_hhdet_in_tesh!G21/RES_summary!G$21</f>
        <v>0</v>
      </c>
      <c r="H21" s="177">
        <f>RES_hhdet_in_tesh!H21/RES_summary!H$21</f>
        <v>0</v>
      </c>
      <c r="I21" s="177">
        <f>RES_hhdet_in_tesh!I21/RES_summary!I$21</f>
        <v>0</v>
      </c>
      <c r="J21" s="177">
        <f>RES_hhdet_in_tesh!J21/RES_summary!J$21</f>
        <v>0</v>
      </c>
      <c r="K21" s="177">
        <f>RES_hhdet_in_tesh!K21/RES_summary!K$21</f>
        <v>0</v>
      </c>
      <c r="L21" s="177">
        <f>RES_hhdet_in_tesh!L21/RES_summary!L$21</f>
        <v>0</v>
      </c>
      <c r="M21" s="177">
        <f>RES_hhdet_in_tesh!M21/RES_summary!M$21</f>
        <v>0</v>
      </c>
      <c r="N21" s="177">
        <f>RES_hhdet_in_tesh!N21/RES_summary!N$21</f>
        <v>0</v>
      </c>
      <c r="O21" s="177">
        <f>RES_hhdet_in_tesh!O21/RES_summary!O$21</f>
        <v>0</v>
      </c>
      <c r="P21" s="177">
        <f>RES_hhdet_in_tesh!P21/RES_summary!P$21</f>
        <v>0</v>
      </c>
      <c r="Q21" s="177">
        <f>RES_hhdet_in_tesh!Q21/RES_summary!Q$21</f>
        <v>0</v>
      </c>
    </row>
    <row r="22" spans="1:17" ht="12" customHeight="1" x14ac:dyDescent="0.25">
      <c r="A22" s="29" t="s">
        <v>140</v>
      </c>
      <c r="B22" s="57"/>
      <c r="C22" s="176">
        <f>RES_hhdet_in_tesh!C22/RES_summary!C$21</f>
        <v>0</v>
      </c>
      <c r="D22" s="176">
        <f>RES_hhdet_in_tesh!D22/RES_summary!D$21</f>
        <v>0</v>
      </c>
      <c r="E22" s="176">
        <f>RES_hhdet_in_tesh!E22/RES_summary!E$21</f>
        <v>0</v>
      </c>
      <c r="F22" s="176">
        <f>RES_hhdet_in_tesh!F22/RES_summary!F$21</f>
        <v>0</v>
      </c>
      <c r="G22" s="176">
        <f>RES_hhdet_in_tesh!G22/RES_summary!G$21</f>
        <v>0</v>
      </c>
      <c r="H22" s="176">
        <f>RES_hhdet_in_tesh!H22/RES_summary!H$21</f>
        <v>0</v>
      </c>
      <c r="I22" s="176">
        <f>RES_hhdet_in_tesh!I22/RES_summary!I$21</f>
        <v>0</v>
      </c>
      <c r="J22" s="176">
        <f>RES_hhdet_in_tesh!J22/RES_summary!J$21</f>
        <v>0</v>
      </c>
      <c r="K22" s="176">
        <f>RES_hhdet_in_tesh!K22/RES_summary!K$21</f>
        <v>0</v>
      </c>
      <c r="L22" s="176">
        <f>RES_hhdet_in_tesh!L22/RES_summary!L$21</f>
        <v>0</v>
      </c>
      <c r="M22" s="176">
        <f>RES_hhdet_in_tesh!M22/RES_summary!M$21</f>
        <v>0</v>
      </c>
      <c r="N22" s="176">
        <f>RES_hhdet_in_tesh!N22/RES_summary!N$21</f>
        <v>0</v>
      </c>
      <c r="O22" s="176">
        <f>RES_hhdet_in_tesh!O22/RES_summary!O$21</f>
        <v>0</v>
      </c>
      <c r="P22" s="176">
        <f>RES_hhdet_in_tesh!P22/RES_summary!P$21</f>
        <v>0</v>
      </c>
      <c r="Q22" s="176">
        <f>RES_hhdet_in_tesh!Q22/RES_summary!Q$21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84">
        <f>RES_hhdet_in_tesh!C24/RES_summary!C$21</f>
        <v>83.952043786383243</v>
      </c>
      <c r="D24" s="184">
        <f>RES_hhdet_in_tesh!D24/RES_summary!D$21</f>
        <v>83.78951086280847</v>
      </c>
      <c r="E24" s="184">
        <f>RES_hhdet_in_tesh!E24/RES_summary!E$21</f>
        <v>84.946968339747315</v>
      </c>
      <c r="F24" s="184">
        <f>RES_hhdet_in_tesh!F24/RES_summary!F$21</f>
        <v>79.945326817512196</v>
      </c>
      <c r="G24" s="184">
        <f>RES_hhdet_in_tesh!G24/RES_summary!G$21</f>
        <v>74.276892204020299</v>
      </c>
      <c r="H24" s="184">
        <f>RES_hhdet_in_tesh!H24/RES_summary!H$21</f>
        <v>75.846859724571047</v>
      </c>
      <c r="I24" s="184">
        <f>RES_hhdet_in_tesh!I24/RES_summary!I$21</f>
        <v>78.560754275003461</v>
      </c>
      <c r="J24" s="184">
        <f>RES_hhdet_in_tesh!J24/RES_summary!J$21</f>
        <v>81.344340880494286</v>
      </c>
      <c r="K24" s="184">
        <f>RES_hhdet_in_tesh!K24/RES_summary!K$21</f>
        <v>82.662290049290618</v>
      </c>
      <c r="L24" s="184">
        <f>RES_hhdet_in_tesh!L24/RES_summary!L$21</f>
        <v>78.307835331906162</v>
      </c>
      <c r="M24" s="184">
        <f>RES_hhdet_in_tesh!M24/RES_summary!M$21</f>
        <v>78.600540485873893</v>
      </c>
      <c r="N24" s="184">
        <f>RES_hhdet_in_tesh!N24/RES_summary!N$21</f>
        <v>76.494914752320099</v>
      </c>
      <c r="O24" s="184">
        <f>RES_hhdet_in_tesh!O24/RES_summary!O$21</f>
        <v>71.560093900336369</v>
      </c>
      <c r="P24" s="184">
        <f>RES_hhdet_in_tesh!P24/RES_summary!P$21</f>
        <v>71.179763487136043</v>
      </c>
      <c r="Q24" s="184">
        <f>RES_hhdet_in_tesh!Q24/RES_summary!Q$21</f>
        <v>74.206507509817769</v>
      </c>
    </row>
    <row r="25" spans="1:17" ht="12.95" customHeight="1" x14ac:dyDescent="0.25">
      <c r="A25" s="158" t="s">
        <v>65</v>
      </c>
      <c r="B25" s="157"/>
      <c r="C25" s="178">
        <f>RES_hhdet_in_tesh!C25/RES_summary!C$21</f>
        <v>28.802395345689128</v>
      </c>
      <c r="D25" s="178">
        <f>RES_hhdet_in_tesh!D25/RES_summary!D$21</f>
        <v>29.684955752761777</v>
      </c>
      <c r="E25" s="178">
        <f>RES_hhdet_in_tesh!E25/RES_summary!E$21</f>
        <v>31.117270084480221</v>
      </c>
      <c r="F25" s="178">
        <f>RES_hhdet_in_tesh!F25/RES_summary!F$21</f>
        <v>26.962129041931924</v>
      </c>
      <c r="G25" s="178">
        <f>RES_hhdet_in_tesh!G25/RES_summary!G$21</f>
        <v>22.539702487077815</v>
      </c>
      <c r="H25" s="178">
        <f>RES_hhdet_in_tesh!H25/RES_summary!H$21</f>
        <v>25.325654343866116</v>
      </c>
      <c r="I25" s="178">
        <f>RES_hhdet_in_tesh!I25/RES_summary!I$21</f>
        <v>26.970451365227181</v>
      </c>
      <c r="J25" s="178">
        <f>RES_hhdet_in_tesh!J25/RES_summary!J$21</f>
        <v>23.000615142313205</v>
      </c>
      <c r="K25" s="178">
        <f>RES_hhdet_in_tesh!K25/RES_summary!K$21</f>
        <v>24.14990767196333</v>
      </c>
      <c r="L25" s="178">
        <f>RES_hhdet_in_tesh!L25/RES_summary!L$21</f>
        <v>20.441693286141096</v>
      </c>
      <c r="M25" s="178">
        <f>RES_hhdet_in_tesh!M25/RES_summary!M$21</f>
        <v>22.0334197025138</v>
      </c>
      <c r="N25" s="178">
        <f>RES_hhdet_in_tesh!N25/RES_summary!N$21</f>
        <v>20.681483300572339</v>
      </c>
      <c r="O25" s="178">
        <f>RES_hhdet_in_tesh!O25/RES_summary!O$21</f>
        <v>17.098248326845884</v>
      </c>
      <c r="P25" s="178">
        <f>RES_hhdet_in_tesh!P25/RES_summary!P$21</f>
        <v>15.311406481999642</v>
      </c>
      <c r="Q25" s="178">
        <f>RES_hhdet_in_tesh!Q25/RES_summary!Q$21</f>
        <v>18.560163657055906</v>
      </c>
    </row>
    <row r="26" spans="1:17" ht="12" customHeight="1" x14ac:dyDescent="0.25">
      <c r="A26" s="23" t="s">
        <v>84</v>
      </c>
      <c r="B26" s="156"/>
      <c r="C26" s="177">
        <f>RES_hhdet_in_tesh!C26/RES_summary!C$21</f>
        <v>28.410448201492379</v>
      </c>
      <c r="D26" s="177">
        <f>RES_hhdet_in_tesh!D26/RES_summary!D$21</f>
        <v>29.131877383372796</v>
      </c>
      <c r="E26" s="177">
        <f>RES_hhdet_in_tesh!E26/RES_summary!E$21</f>
        <v>29.875967196161891</v>
      </c>
      <c r="F26" s="177">
        <f>RES_hhdet_in_tesh!F26/RES_summary!F$21</f>
        <v>25.951429566642311</v>
      </c>
      <c r="G26" s="177">
        <f>RES_hhdet_in_tesh!G26/RES_summary!G$21</f>
        <v>22.17633942985734</v>
      </c>
      <c r="H26" s="177">
        <f>RES_hhdet_in_tesh!H26/RES_summary!H$21</f>
        <v>24.835161483378105</v>
      </c>
      <c r="I26" s="177">
        <f>RES_hhdet_in_tesh!I26/RES_summary!I$21</f>
        <v>24.564020920373512</v>
      </c>
      <c r="J26" s="177">
        <f>RES_hhdet_in_tesh!J26/RES_summary!J$21</f>
        <v>21.671317266581436</v>
      </c>
      <c r="K26" s="177">
        <f>RES_hhdet_in_tesh!K26/RES_summary!K$21</f>
        <v>23.772033303013909</v>
      </c>
      <c r="L26" s="177">
        <f>RES_hhdet_in_tesh!L26/RES_summary!L$21</f>
        <v>19.625395053657563</v>
      </c>
      <c r="M26" s="177">
        <f>RES_hhdet_in_tesh!M26/RES_summary!M$21</f>
        <v>21.507522705578463</v>
      </c>
      <c r="N26" s="177">
        <f>RES_hhdet_in_tesh!N26/RES_summary!N$21</f>
        <v>20.335605479216326</v>
      </c>
      <c r="O26" s="177">
        <f>RES_hhdet_in_tesh!O26/RES_summary!O$21</f>
        <v>16.807811204060226</v>
      </c>
      <c r="P26" s="177">
        <f>RES_hhdet_in_tesh!P26/RES_summary!P$21</f>
        <v>14.890748943300778</v>
      </c>
      <c r="Q26" s="177">
        <f>RES_hhdet_in_tesh!Q26/RES_summary!Q$21</f>
        <v>17.902738224515304</v>
      </c>
    </row>
    <row r="27" spans="1:17" ht="12" customHeight="1" x14ac:dyDescent="0.25">
      <c r="A27" s="23" t="s">
        <v>60</v>
      </c>
      <c r="B27" s="156"/>
      <c r="C27" s="177">
        <f>RES_hhdet_in_tesh!C27/RES_summary!C$21</f>
        <v>0.39194714419674614</v>
      </c>
      <c r="D27" s="177">
        <f>RES_hhdet_in_tesh!D27/RES_summary!D$21</f>
        <v>0.55307836938898447</v>
      </c>
      <c r="E27" s="177">
        <f>RES_hhdet_in_tesh!E27/RES_summary!E$21</f>
        <v>1.2413028883183284</v>
      </c>
      <c r="F27" s="177">
        <f>RES_hhdet_in_tesh!F27/RES_summary!F$21</f>
        <v>1.0106994752896135</v>
      </c>
      <c r="G27" s="177">
        <f>RES_hhdet_in_tesh!G27/RES_summary!G$21</f>
        <v>0.36336305722047479</v>
      </c>
      <c r="H27" s="177">
        <f>RES_hhdet_in_tesh!H27/RES_summary!H$21</f>
        <v>0.4904928604880136</v>
      </c>
      <c r="I27" s="177">
        <f>RES_hhdet_in_tesh!I27/RES_summary!I$21</f>
        <v>2.4064304448536671</v>
      </c>
      <c r="J27" s="177">
        <f>RES_hhdet_in_tesh!J27/RES_summary!J$21</f>
        <v>1.3292978757317659</v>
      </c>
      <c r="K27" s="177">
        <f>RES_hhdet_in_tesh!K27/RES_summary!K$21</f>
        <v>0.37787436894942178</v>
      </c>
      <c r="L27" s="177">
        <f>RES_hhdet_in_tesh!L27/RES_summary!L$21</f>
        <v>0.81629823248353528</v>
      </c>
      <c r="M27" s="177">
        <f>RES_hhdet_in_tesh!M27/RES_summary!M$21</f>
        <v>0.52589699693533631</v>
      </c>
      <c r="N27" s="177">
        <f>RES_hhdet_in_tesh!N27/RES_summary!N$21</f>
        <v>0.34587782135601336</v>
      </c>
      <c r="O27" s="177">
        <f>RES_hhdet_in_tesh!O27/RES_summary!O$21</f>
        <v>0.29043712278565836</v>
      </c>
      <c r="P27" s="177">
        <f>RES_hhdet_in_tesh!P27/RES_summary!P$21</f>
        <v>0.42065753869886258</v>
      </c>
      <c r="Q27" s="177">
        <f>RES_hhdet_in_tesh!Q27/RES_summary!Q$21</f>
        <v>0.65742543254060237</v>
      </c>
    </row>
    <row r="28" spans="1:17" ht="12.95" customHeight="1" x14ac:dyDescent="0.25">
      <c r="A28" s="158" t="s">
        <v>112</v>
      </c>
      <c r="B28" s="157"/>
      <c r="C28" s="178">
        <f>RES_hhdet_in_tesh!C28/RES_summary!C$21</f>
        <v>32.314629307059313</v>
      </c>
      <c r="D28" s="178">
        <f>RES_hhdet_in_tesh!D28/RES_summary!D$21</f>
        <v>30.985714012160557</v>
      </c>
      <c r="E28" s="178">
        <f>RES_hhdet_in_tesh!E28/RES_summary!E$21</f>
        <v>30.179111284575697</v>
      </c>
      <c r="F28" s="178">
        <f>RES_hhdet_in_tesh!F28/RES_summary!F$21</f>
        <v>29.570983529025181</v>
      </c>
      <c r="G28" s="178">
        <f>RES_hhdet_in_tesh!G28/RES_summary!G$21</f>
        <v>28.971593223291727</v>
      </c>
      <c r="H28" s="178">
        <f>RES_hhdet_in_tesh!H28/RES_summary!H$21</f>
        <v>28.658488006991725</v>
      </c>
      <c r="I28" s="178">
        <f>RES_hhdet_in_tesh!I28/RES_summary!I$21</f>
        <v>29.74247038404539</v>
      </c>
      <c r="J28" s="178">
        <f>RES_hhdet_in_tesh!J28/RES_summary!J$21</f>
        <v>36.987250776068862</v>
      </c>
      <c r="K28" s="178">
        <f>RES_hhdet_in_tesh!K28/RES_summary!K$21</f>
        <v>37.16807902390007</v>
      </c>
      <c r="L28" s="178">
        <f>RES_hhdet_in_tesh!L28/RES_summary!L$21</f>
        <v>36.88987937455294</v>
      </c>
      <c r="M28" s="178">
        <f>RES_hhdet_in_tesh!M28/RES_summary!M$21</f>
        <v>35.913025832672325</v>
      </c>
      <c r="N28" s="178">
        <f>RES_hhdet_in_tesh!N28/RES_summary!N$21</f>
        <v>35.712574515022396</v>
      </c>
      <c r="O28" s="178">
        <f>RES_hhdet_in_tesh!O28/RES_summary!O$21</f>
        <v>35.300347507617033</v>
      </c>
      <c r="P28" s="178">
        <f>RES_hhdet_in_tesh!P28/RES_summary!P$21</f>
        <v>35.399495979848624</v>
      </c>
      <c r="Q28" s="178">
        <f>RES_hhdet_in_tesh!Q28/RES_summary!Q$21</f>
        <v>34.160846687318546</v>
      </c>
    </row>
    <row r="29" spans="1:17" ht="12" customHeight="1" x14ac:dyDescent="0.25">
      <c r="A29" s="23" t="s">
        <v>60</v>
      </c>
      <c r="B29" s="156"/>
      <c r="C29" s="177">
        <f>RES_hhdet_in_tesh!C29/RES_summary!C$21</f>
        <v>32.314629307059313</v>
      </c>
      <c r="D29" s="177">
        <f>RES_hhdet_in_tesh!D29/RES_summary!D$21</f>
        <v>30.985714012160557</v>
      </c>
      <c r="E29" s="177">
        <f>RES_hhdet_in_tesh!E29/RES_summary!E$21</f>
        <v>30.179111284575697</v>
      </c>
      <c r="F29" s="177">
        <f>RES_hhdet_in_tesh!F29/RES_summary!F$21</f>
        <v>29.570983529025181</v>
      </c>
      <c r="G29" s="177">
        <f>RES_hhdet_in_tesh!G29/RES_summary!G$21</f>
        <v>28.971593223291727</v>
      </c>
      <c r="H29" s="177">
        <f>RES_hhdet_in_tesh!H29/RES_summary!H$21</f>
        <v>28.658488006991725</v>
      </c>
      <c r="I29" s="177">
        <f>RES_hhdet_in_tesh!I29/RES_summary!I$21</f>
        <v>29.74247038404539</v>
      </c>
      <c r="J29" s="177">
        <f>RES_hhdet_in_tesh!J29/RES_summary!J$21</f>
        <v>36.987250776068862</v>
      </c>
      <c r="K29" s="177">
        <f>RES_hhdet_in_tesh!K29/RES_summary!K$21</f>
        <v>37.16807902390007</v>
      </c>
      <c r="L29" s="177">
        <f>RES_hhdet_in_tesh!L29/RES_summary!L$21</f>
        <v>36.88987937455294</v>
      </c>
      <c r="M29" s="177">
        <f>RES_hhdet_in_tesh!M29/RES_summary!M$21</f>
        <v>35.913025832672325</v>
      </c>
      <c r="N29" s="177">
        <f>RES_hhdet_in_tesh!N29/RES_summary!N$21</f>
        <v>35.712574515022396</v>
      </c>
      <c r="O29" s="177">
        <f>RES_hhdet_in_tesh!O29/RES_summary!O$21</f>
        <v>35.300347507617033</v>
      </c>
      <c r="P29" s="177">
        <f>RES_hhdet_in_tesh!P29/RES_summary!P$21</f>
        <v>35.399495979848624</v>
      </c>
      <c r="Q29" s="177">
        <f>RES_hhdet_in_tesh!Q29/RES_summary!Q$21</f>
        <v>34.160846687318546</v>
      </c>
    </row>
    <row r="30" spans="1:17" ht="12" customHeight="1" x14ac:dyDescent="0.25">
      <c r="A30" s="158" t="s">
        <v>63</v>
      </c>
      <c r="B30" s="157"/>
      <c r="C30" s="178">
        <f>RES_hhdet_in_tesh!C30/RES_summary!C$21</f>
        <v>16.83504974834576</v>
      </c>
      <c r="D30" s="178">
        <f>RES_hhdet_in_tesh!D30/RES_summary!D$21</f>
        <v>17.16440440979644</v>
      </c>
      <c r="E30" s="178">
        <f>RES_hhdet_in_tesh!E30/RES_summary!E$21</f>
        <v>17.114046360092892</v>
      </c>
      <c r="F30" s="178">
        <f>RES_hhdet_in_tesh!F30/RES_summary!F$21</f>
        <v>16.61688135364744</v>
      </c>
      <c r="G30" s="178">
        <f>RES_hhdet_in_tesh!G30/RES_summary!G$21</f>
        <v>16.137783743283055</v>
      </c>
      <c r="H30" s="178">
        <f>RES_hhdet_in_tesh!H30/RES_summary!H$21</f>
        <v>15.245471836683535</v>
      </c>
      <c r="I30" s="178">
        <f>RES_hhdet_in_tesh!I30/RES_summary!I$21</f>
        <v>15.378396739930803</v>
      </c>
      <c r="J30" s="178">
        <f>RES_hhdet_in_tesh!J30/RES_summary!J$21</f>
        <v>15.181257267790176</v>
      </c>
      <c r="K30" s="178">
        <f>RES_hhdet_in_tesh!K30/RES_summary!K$21</f>
        <v>14.999998891195842</v>
      </c>
      <c r="L30" s="178">
        <f>RES_hhdet_in_tesh!L30/RES_summary!L$21</f>
        <v>14.716271797830844</v>
      </c>
      <c r="M30" s="178">
        <f>RES_hhdet_in_tesh!M30/RES_summary!M$21</f>
        <v>14.463592036062247</v>
      </c>
      <c r="N30" s="178">
        <f>RES_hhdet_in_tesh!N30/RES_summary!N$21</f>
        <v>14.113338746573854</v>
      </c>
      <c r="O30" s="178">
        <f>RES_hhdet_in_tesh!O30/RES_summary!O$21</f>
        <v>13.789566214282745</v>
      </c>
      <c r="P30" s="178">
        <f>RES_hhdet_in_tesh!P30/RES_summary!P$21</f>
        <v>14.058162999162876</v>
      </c>
      <c r="Q30" s="178">
        <f>RES_hhdet_in_tesh!Q30/RES_summary!Q$21</f>
        <v>14.742306617237535</v>
      </c>
    </row>
    <row r="31" spans="1:17" ht="12" customHeight="1" x14ac:dyDescent="0.25">
      <c r="A31" s="167" t="s">
        <v>169</v>
      </c>
      <c r="B31" s="132"/>
      <c r="C31" s="183">
        <f>RES_hhdet_in_tesh!C31/RES_summary!C$21</f>
        <v>16.824395987884692</v>
      </c>
      <c r="D31" s="183">
        <f>RES_hhdet_in_tesh!D31/RES_summary!D$21</f>
        <v>17.161571868501742</v>
      </c>
      <c r="E31" s="183">
        <f>RES_hhdet_in_tesh!E31/RES_summary!E$21</f>
        <v>17.084300593765711</v>
      </c>
      <c r="F31" s="183">
        <f>RES_hhdet_in_tesh!F31/RES_summary!F$21</f>
        <v>16.600321982466713</v>
      </c>
      <c r="G31" s="183">
        <f>RES_hhdet_in_tesh!G31/RES_summary!G$21</f>
        <v>16.131203874108742</v>
      </c>
      <c r="H31" s="183">
        <f>RES_hhdet_in_tesh!H31/RES_summary!H$21</f>
        <v>15.249262231407299</v>
      </c>
      <c r="I31" s="183">
        <f>RES_hhdet_in_tesh!I31/RES_summary!I$21</f>
        <v>0</v>
      </c>
      <c r="J31" s="183">
        <f>RES_hhdet_in_tesh!J31/RES_summary!J$21</f>
        <v>15.833375960970725</v>
      </c>
      <c r="K31" s="183">
        <f>RES_hhdet_in_tesh!K31/RES_summary!K$21</f>
        <v>15.542658831332149</v>
      </c>
      <c r="L31" s="183">
        <f>RES_hhdet_in_tesh!L31/RES_summary!L$21</f>
        <v>15.279187293904549</v>
      </c>
      <c r="M31" s="183">
        <f>RES_hhdet_in_tesh!M31/RES_summary!M$21</f>
        <v>14.144709243383017</v>
      </c>
      <c r="N31" s="183">
        <f>RES_hhdet_in_tesh!N31/RES_summary!N$21</f>
        <v>13.201665526413962</v>
      </c>
      <c r="O31" s="183">
        <f>RES_hhdet_in_tesh!O31/RES_summary!O$21</f>
        <v>12.72256785935244</v>
      </c>
      <c r="P31" s="183">
        <f>RES_hhdet_in_tesh!P31/RES_summary!P$21</f>
        <v>12.737342548818976</v>
      </c>
      <c r="Q31" s="183">
        <f>RES_hhdet_in_tesh!Q31/RES_summary!Q$21</f>
        <v>13.308310675870827</v>
      </c>
    </row>
    <row r="32" spans="1:17" ht="12" customHeight="1" x14ac:dyDescent="0.25">
      <c r="A32" s="167" t="s">
        <v>168</v>
      </c>
      <c r="B32" s="132"/>
      <c r="C32" s="183">
        <f>RES_hhdet_in_tesh!C32/RES_summary!C$21</f>
        <v>16.837354316814537</v>
      </c>
      <c r="D32" s="183">
        <f>RES_hhdet_in_tesh!D32/RES_summary!D$21</f>
        <v>17.165280980305347</v>
      </c>
      <c r="E32" s="183">
        <f>RES_hhdet_in_tesh!E32/RES_summary!E$21</f>
        <v>17.117400923447601</v>
      </c>
      <c r="F32" s="183">
        <f>RES_hhdet_in_tesh!F32/RES_summary!F$21</f>
        <v>16.617149990608269</v>
      </c>
      <c r="G32" s="183">
        <f>RES_hhdet_in_tesh!G32/RES_summary!G$21</f>
        <v>16.139171971531525</v>
      </c>
      <c r="H32" s="183">
        <f>RES_hhdet_in_tesh!H32/RES_summary!H$21</f>
        <v>15.244676266200143</v>
      </c>
      <c r="I32" s="183">
        <f>RES_hhdet_in_tesh!I32/RES_summary!I$21</f>
        <v>15.368070877657402</v>
      </c>
      <c r="J32" s="183">
        <f>RES_hhdet_in_tesh!J32/RES_summary!J$21</f>
        <v>15.115262519596492</v>
      </c>
      <c r="K32" s="183">
        <f>RES_hhdet_in_tesh!K32/RES_summary!K$21</f>
        <v>14.969318803841173</v>
      </c>
      <c r="L32" s="183">
        <f>RES_hhdet_in_tesh!L32/RES_summary!L$21</f>
        <v>14.69985973025487</v>
      </c>
      <c r="M32" s="183">
        <f>RES_hhdet_in_tesh!M32/RES_summary!M$21</f>
        <v>14.474436025584847</v>
      </c>
      <c r="N32" s="183">
        <f>RES_hhdet_in_tesh!N32/RES_summary!N$21</f>
        <v>14.123411133824877</v>
      </c>
      <c r="O32" s="183">
        <f>RES_hhdet_in_tesh!O32/RES_summary!O$21</f>
        <v>13.772344627210449</v>
      </c>
      <c r="P32" s="183">
        <f>RES_hhdet_in_tesh!P32/RES_summary!P$21</f>
        <v>14.081968428662261</v>
      </c>
      <c r="Q32" s="183">
        <f>RES_hhdet_in_tesh!Q32/RES_summary!Q$21</f>
        <v>14.751187626702619</v>
      </c>
    </row>
    <row r="33" spans="1:17" ht="12" customHeight="1" x14ac:dyDescent="0.25">
      <c r="A33" s="166" t="s">
        <v>57</v>
      </c>
      <c r="B33" s="165"/>
      <c r="C33" s="182">
        <f>RES_hhdet_in_tesh!C33/RES_summary!C$21</f>
        <v>0.16870343451991809</v>
      </c>
      <c r="D33" s="182">
        <f>RES_hhdet_in_tesh!D33/RES_summary!D$21</f>
        <v>0.34437231929550655</v>
      </c>
      <c r="E33" s="182">
        <f>RES_hhdet_in_tesh!E33/RES_summary!E$21</f>
        <v>0.34476661143324983</v>
      </c>
      <c r="F33" s="182">
        <f>RES_hhdet_in_tesh!F33/RES_summary!F$21</f>
        <v>0.33526568201423695</v>
      </c>
      <c r="G33" s="182">
        <f>RES_hhdet_in_tesh!G33/RES_summary!G$21</f>
        <v>1.9578944067769648</v>
      </c>
      <c r="H33" s="182">
        <f>RES_hhdet_in_tesh!H33/RES_summary!H$21</f>
        <v>0.6949214392211458</v>
      </c>
      <c r="I33" s="182">
        <f>RES_hhdet_in_tesh!I33/RES_summary!I$21</f>
        <v>0.31193086441994178</v>
      </c>
      <c r="J33" s="182">
        <f>RES_hhdet_in_tesh!J33/RES_summary!J$21</f>
        <v>0.30619311732578952</v>
      </c>
      <c r="K33" s="182">
        <f>RES_hhdet_in_tesh!K33/RES_summary!K$21</f>
        <v>0.30458394030220409</v>
      </c>
      <c r="L33" s="182">
        <f>RES_hhdet_in_tesh!L33/RES_summary!L$21</f>
        <v>0.30049107177614054</v>
      </c>
      <c r="M33" s="182">
        <f>RES_hhdet_in_tesh!M33/RES_summary!M$21</f>
        <v>0.2801308941047615</v>
      </c>
      <c r="N33" s="182">
        <f>RES_hhdet_in_tesh!N33/RES_summary!N$21</f>
        <v>0.26263549575922074</v>
      </c>
      <c r="O33" s="182">
        <f>RES_hhdet_in_tesh!O33/RES_summary!O$21</f>
        <v>0.24902667442341478</v>
      </c>
      <c r="P33" s="182">
        <f>RES_hhdet_in_tesh!P33/RES_summary!P$21</f>
        <v>0.43610008667677241</v>
      </c>
      <c r="Q33" s="182">
        <f>RES_hhdet_in_tesh!Q33/RES_summary!Q$21</f>
        <v>1.0941605891421806</v>
      </c>
    </row>
    <row r="34" spans="1:17" ht="12" customHeight="1" x14ac:dyDescent="0.25">
      <c r="A34" s="147" t="s">
        <v>59</v>
      </c>
      <c r="B34" s="164"/>
      <c r="C34" s="181">
        <f>RES_hhdet_in_tesh!C34/RES_summary!C$21</f>
        <v>16.668650882294617</v>
      </c>
      <c r="D34" s="181">
        <f>RES_hhdet_in_tesh!D34/RES_summary!D$21</f>
        <v>16.820908661009838</v>
      </c>
      <c r="E34" s="181">
        <f>RES_hhdet_in_tesh!E34/RES_summary!E$21</f>
        <v>16.772634312014347</v>
      </c>
      <c r="F34" s="181">
        <f>RES_hhdet_in_tesh!F34/RES_summary!F$21</f>
        <v>16.28188430859403</v>
      </c>
      <c r="G34" s="181">
        <f>RES_hhdet_in_tesh!G34/RES_summary!G$21</f>
        <v>14.181277564754561</v>
      </c>
      <c r="H34" s="181">
        <f>RES_hhdet_in_tesh!H34/RES_summary!H$21</f>
        <v>14.549754826979001</v>
      </c>
      <c r="I34" s="181">
        <f>RES_hhdet_in_tesh!I34/RES_summary!I$21</f>
        <v>15.05614001323746</v>
      </c>
      <c r="J34" s="181">
        <f>RES_hhdet_in_tesh!J34/RES_summary!J$21</f>
        <v>14.809069402270703</v>
      </c>
      <c r="K34" s="181">
        <f>RES_hhdet_in_tesh!K34/RES_summary!K$21</f>
        <v>14.664734863538969</v>
      </c>
      <c r="L34" s="181">
        <f>RES_hhdet_in_tesh!L34/RES_summary!L$21</f>
        <v>14.399368658478727</v>
      </c>
      <c r="M34" s="181">
        <f>RES_hhdet_in_tesh!M34/RES_summary!M$21</f>
        <v>14.194305131480084</v>
      </c>
      <c r="N34" s="181">
        <f>RES_hhdet_in_tesh!N34/RES_summary!N$21</f>
        <v>13.860775638065657</v>
      </c>
      <c r="O34" s="181">
        <f>RES_hhdet_in_tesh!O34/RES_summary!O$21</f>
        <v>13.523317952787036</v>
      </c>
      <c r="P34" s="181">
        <f>RES_hhdet_in_tesh!P34/RES_summary!P$21</f>
        <v>13.645868341985487</v>
      </c>
      <c r="Q34" s="181">
        <f>RES_hhdet_in_tesh!Q34/RES_summary!Q$21</f>
        <v>13.657027037560438</v>
      </c>
    </row>
    <row r="35" spans="1:17" ht="12" customHeight="1" x14ac:dyDescent="0.25">
      <c r="A35" s="163" t="s">
        <v>142</v>
      </c>
      <c r="B35" s="162"/>
      <c r="C35" s="180">
        <f>RES_hhdet_in_tesh!C35/RES_summary!C$21</f>
        <v>0</v>
      </c>
      <c r="D35" s="180">
        <f>RES_hhdet_in_tesh!D35/RES_summary!D$21</f>
        <v>0</v>
      </c>
      <c r="E35" s="180">
        <f>RES_hhdet_in_tesh!E35/RES_summary!E$21</f>
        <v>0</v>
      </c>
      <c r="F35" s="180">
        <f>RES_hhdet_in_tesh!F35/RES_summary!F$21</f>
        <v>0</v>
      </c>
      <c r="G35" s="180">
        <f>RES_hhdet_in_tesh!G35/RES_summary!G$21</f>
        <v>0</v>
      </c>
      <c r="H35" s="180">
        <f>RES_hhdet_in_tesh!H35/RES_summary!H$21</f>
        <v>0</v>
      </c>
      <c r="I35" s="180">
        <f>RES_hhdet_in_tesh!I35/RES_summary!I$21</f>
        <v>0</v>
      </c>
      <c r="J35" s="180">
        <f>RES_hhdet_in_tesh!J35/RES_summary!J$21</f>
        <v>0</v>
      </c>
      <c r="K35" s="180">
        <f>RES_hhdet_in_tesh!K35/RES_summary!K$21</f>
        <v>0</v>
      </c>
      <c r="L35" s="180">
        <f>RES_hhdet_in_tesh!L35/RES_summary!L$21</f>
        <v>0</v>
      </c>
      <c r="M35" s="180">
        <f>RES_hhdet_in_tesh!M35/RES_summary!M$21</f>
        <v>0</v>
      </c>
      <c r="N35" s="180">
        <f>RES_hhdet_in_tesh!N35/RES_summary!N$21</f>
        <v>0</v>
      </c>
      <c r="O35" s="180">
        <f>RES_hhdet_in_tesh!O35/RES_summary!O$21</f>
        <v>0</v>
      </c>
      <c r="P35" s="180">
        <f>RES_hhdet_in_tesh!P35/RES_summary!P$21</f>
        <v>0</v>
      </c>
      <c r="Q35" s="180">
        <f>RES_hhdet_in_tesh!Q35/RES_summary!Q$21</f>
        <v>0</v>
      </c>
    </row>
    <row r="36" spans="1:17" ht="12" customHeight="1" x14ac:dyDescent="0.25">
      <c r="A36" s="161" t="s">
        <v>141</v>
      </c>
      <c r="B36" s="160"/>
      <c r="C36" s="179">
        <f>RES_hhdet_in_tesh!C36/RES_summary!C$21</f>
        <v>0</v>
      </c>
      <c r="D36" s="179">
        <f>RES_hhdet_in_tesh!D36/RES_summary!D$21</f>
        <v>0</v>
      </c>
      <c r="E36" s="179">
        <f>RES_hhdet_in_tesh!E36/RES_summary!E$21</f>
        <v>17.132336852079192</v>
      </c>
      <c r="F36" s="179">
        <f>RES_hhdet_in_tesh!F36/RES_summary!F$21</f>
        <v>0</v>
      </c>
      <c r="G36" s="179">
        <f>RES_hhdet_in_tesh!G36/RES_summary!G$21</f>
        <v>0</v>
      </c>
      <c r="H36" s="179">
        <f>RES_hhdet_in_tesh!H36/RES_summary!H$21</f>
        <v>0</v>
      </c>
      <c r="I36" s="179">
        <f>RES_hhdet_in_tesh!I36/RES_summary!I$21</f>
        <v>15.435877462169699</v>
      </c>
      <c r="J36" s="179">
        <f>RES_hhdet_in_tesh!J36/RES_summary!J$21</f>
        <v>0</v>
      </c>
      <c r="K36" s="179">
        <f>RES_hhdet_in_tesh!K36/RES_summary!K$21</f>
        <v>15.036352109823023</v>
      </c>
      <c r="L36" s="179">
        <f>RES_hhdet_in_tesh!L36/RES_summary!L$21</f>
        <v>14.783921063518505</v>
      </c>
      <c r="M36" s="179">
        <f>RES_hhdet_in_tesh!M36/RES_summary!M$21</f>
        <v>0</v>
      </c>
      <c r="N36" s="179">
        <f>RES_hhdet_in_tesh!N36/RES_summary!N$21</f>
        <v>14.211308788567203</v>
      </c>
      <c r="O36" s="179">
        <f>RES_hhdet_in_tesh!O36/RES_summary!O$21</f>
        <v>13.864361376293393</v>
      </c>
      <c r="P36" s="179">
        <f>RES_hhdet_in_tesh!P36/RES_summary!P$21</f>
        <v>0</v>
      </c>
      <c r="Q36" s="179">
        <f>RES_hhdet_in_tesh!Q36/RES_summary!Q$21</f>
        <v>0</v>
      </c>
    </row>
    <row r="37" spans="1:17" ht="12" customHeight="1" x14ac:dyDescent="0.25">
      <c r="A37" s="148" t="s">
        <v>60</v>
      </c>
      <c r="B37" s="156"/>
      <c r="C37" s="177">
        <f>RES_hhdet_in_tesh!C37/RES_summary!C$21</f>
        <v>0</v>
      </c>
      <c r="D37" s="177">
        <f>RES_hhdet_in_tesh!D37/RES_summary!D$21</f>
        <v>0</v>
      </c>
      <c r="E37" s="177">
        <f>RES_hhdet_in_tesh!E37/RES_summary!E$21</f>
        <v>0.3632957008226177</v>
      </c>
      <c r="F37" s="177">
        <f>RES_hhdet_in_tesh!F37/RES_summary!F$21</f>
        <v>0</v>
      </c>
      <c r="G37" s="177">
        <f>RES_hhdet_in_tesh!G37/RES_summary!G$21</f>
        <v>0</v>
      </c>
      <c r="H37" s="177">
        <f>RES_hhdet_in_tesh!H37/RES_summary!H$21</f>
        <v>0</v>
      </c>
      <c r="I37" s="177">
        <f>RES_hhdet_in_tesh!I37/RES_summary!I$21</f>
        <v>0.38862672460555403</v>
      </c>
      <c r="J37" s="177">
        <f>RES_hhdet_in_tesh!J37/RES_summary!J$21</f>
        <v>0</v>
      </c>
      <c r="K37" s="177">
        <f>RES_hhdet_in_tesh!K37/RES_summary!K$21</f>
        <v>0.38625653456947084</v>
      </c>
      <c r="L37" s="177">
        <f>RES_hhdet_in_tesh!L37/RES_summary!L$21</f>
        <v>0.40058209222380969</v>
      </c>
      <c r="M37" s="177">
        <f>RES_hhdet_in_tesh!M37/RES_summary!M$21</f>
        <v>0</v>
      </c>
      <c r="N37" s="177">
        <f>RES_hhdet_in_tesh!N37/RES_summary!N$21</f>
        <v>0.36611560938744925</v>
      </c>
      <c r="O37" s="177">
        <f>RES_hhdet_in_tesh!O37/RES_summary!O$21</f>
        <v>0.35343659792554483</v>
      </c>
      <c r="P37" s="177">
        <f>RES_hhdet_in_tesh!P37/RES_summary!P$21</f>
        <v>0</v>
      </c>
      <c r="Q37" s="177">
        <f>RES_hhdet_in_tesh!Q37/RES_summary!Q$21</f>
        <v>0</v>
      </c>
    </row>
    <row r="38" spans="1:17" ht="12" customHeight="1" x14ac:dyDescent="0.25">
      <c r="A38" s="148" t="s">
        <v>59</v>
      </c>
      <c r="B38" s="156"/>
      <c r="C38" s="177">
        <f>RES_hhdet_in_tesh!C38/RES_summary!C$21</f>
        <v>0</v>
      </c>
      <c r="D38" s="177">
        <f>RES_hhdet_in_tesh!D38/RES_summary!D$21</f>
        <v>0</v>
      </c>
      <c r="E38" s="177">
        <f>RES_hhdet_in_tesh!E38/RES_summary!E$21</f>
        <v>16.76904115125658</v>
      </c>
      <c r="F38" s="177">
        <f>RES_hhdet_in_tesh!F38/RES_summary!F$21</f>
        <v>0</v>
      </c>
      <c r="G38" s="177">
        <f>RES_hhdet_in_tesh!G38/RES_summary!G$21</f>
        <v>0</v>
      </c>
      <c r="H38" s="177">
        <f>RES_hhdet_in_tesh!H38/RES_summary!H$21</f>
        <v>0</v>
      </c>
      <c r="I38" s="177">
        <f>RES_hhdet_in_tesh!I38/RES_summary!I$21</f>
        <v>15.047250737564145</v>
      </c>
      <c r="J38" s="177">
        <f>RES_hhdet_in_tesh!J38/RES_summary!J$21</f>
        <v>0</v>
      </c>
      <c r="K38" s="177">
        <f>RES_hhdet_in_tesh!K38/RES_summary!K$21</f>
        <v>14.650095575253554</v>
      </c>
      <c r="L38" s="177">
        <f>RES_hhdet_in_tesh!L38/RES_summary!L$21</f>
        <v>14.3833389712947</v>
      </c>
      <c r="M38" s="177">
        <f>RES_hhdet_in_tesh!M38/RES_summary!M$21</f>
        <v>0</v>
      </c>
      <c r="N38" s="177">
        <f>RES_hhdet_in_tesh!N38/RES_summary!N$21</f>
        <v>13.845193179179754</v>
      </c>
      <c r="O38" s="177">
        <f>RES_hhdet_in_tesh!O38/RES_summary!O$21</f>
        <v>13.510924778367849</v>
      </c>
      <c r="P38" s="177">
        <f>RES_hhdet_in_tesh!P38/RES_summary!P$21</f>
        <v>0</v>
      </c>
      <c r="Q38" s="177">
        <f>RES_hhdet_in_tesh!Q38/RES_summary!Q$21</f>
        <v>0</v>
      </c>
    </row>
    <row r="39" spans="1:17" ht="12" customHeight="1" x14ac:dyDescent="0.25">
      <c r="A39" s="158" t="s">
        <v>62</v>
      </c>
      <c r="B39" s="157"/>
      <c r="C39" s="178">
        <f>RES_hhdet_in_tesh!C39/RES_summary!C$21</f>
        <v>5.9999693852890381</v>
      </c>
      <c r="D39" s="178">
        <f>RES_hhdet_in_tesh!D39/RES_summary!D$21</f>
        <v>5.9544366880897091</v>
      </c>
      <c r="E39" s="178">
        <f>RES_hhdet_in_tesh!E39/RES_summary!E$21</f>
        <v>6.5365406105984976</v>
      </c>
      <c r="F39" s="178">
        <f>RES_hhdet_in_tesh!F39/RES_summary!F$21</f>
        <v>6.7953328929076573</v>
      </c>
      <c r="G39" s="178">
        <f>RES_hhdet_in_tesh!G39/RES_summary!G$21</f>
        <v>6.627812750367692</v>
      </c>
      <c r="H39" s="178">
        <f>RES_hhdet_in_tesh!H39/RES_summary!H$21</f>
        <v>6.6172455370296754</v>
      </c>
      <c r="I39" s="178">
        <f>RES_hhdet_in_tesh!I39/RES_summary!I$21</f>
        <v>6.4694357858000808</v>
      </c>
      <c r="J39" s="178">
        <f>RES_hhdet_in_tesh!J39/RES_summary!J$21</f>
        <v>6.1752176943220523</v>
      </c>
      <c r="K39" s="178">
        <f>RES_hhdet_in_tesh!K39/RES_summary!K$21</f>
        <v>6.3443044622313884</v>
      </c>
      <c r="L39" s="178">
        <f>RES_hhdet_in_tesh!L39/RES_summary!L$21</f>
        <v>6.2599908733812812</v>
      </c>
      <c r="M39" s="178">
        <f>RES_hhdet_in_tesh!M39/RES_summary!M$21</f>
        <v>6.1905029146255313</v>
      </c>
      <c r="N39" s="178">
        <f>RES_hhdet_in_tesh!N39/RES_summary!N$21</f>
        <v>5.9875181901515138</v>
      </c>
      <c r="O39" s="178">
        <f>RES_hhdet_in_tesh!O39/RES_summary!O$21</f>
        <v>5.37193185159071</v>
      </c>
      <c r="P39" s="178">
        <f>RES_hhdet_in_tesh!P39/RES_summary!P$21</f>
        <v>6.410698026124912</v>
      </c>
      <c r="Q39" s="178">
        <f>RES_hhdet_in_tesh!Q39/RES_summary!Q$21</f>
        <v>6.7431905482057743</v>
      </c>
    </row>
    <row r="40" spans="1:17" ht="12" customHeight="1" x14ac:dyDescent="0.25">
      <c r="A40" s="23" t="s">
        <v>57</v>
      </c>
      <c r="B40" s="156"/>
      <c r="C40" s="177">
        <f>RES_hhdet_in_tesh!C40/RES_summary!C$21</f>
        <v>5.9999693852890381</v>
      </c>
      <c r="D40" s="177">
        <f>RES_hhdet_in_tesh!D40/RES_summary!D$21</f>
        <v>5.9544366880897091</v>
      </c>
      <c r="E40" s="177">
        <f>RES_hhdet_in_tesh!E40/RES_summary!E$21</f>
        <v>6.5365406105984976</v>
      </c>
      <c r="F40" s="177">
        <f>RES_hhdet_in_tesh!F40/RES_summary!F$21</f>
        <v>6.7953328929076573</v>
      </c>
      <c r="G40" s="177">
        <f>RES_hhdet_in_tesh!G40/RES_summary!G$21</f>
        <v>6.627812750367692</v>
      </c>
      <c r="H40" s="177">
        <f>RES_hhdet_in_tesh!H40/RES_summary!H$21</f>
        <v>6.0334494752070995</v>
      </c>
      <c r="I40" s="177">
        <f>RES_hhdet_in_tesh!I40/RES_summary!I$21</f>
        <v>6.4694357858000808</v>
      </c>
      <c r="J40" s="177">
        <f>RES_hhdet_in_tesh!J40/RES_summary!J$21</f>
        <v>6.1752176943220523</v>
      </c>
      <c r="K40" s="177">
        <f>RES_hhdet_in_tesh!K40/RES_summary!K$21</f>
        <v>6.3443044622313884</v>
      </c>
      <c r="L40" s="177">
        <f>RES_hhdet_in_tesh!L40/RES_summary!L$21</f>
        <v>6.2599908733812812</v>
      </c>
      <c r="M40" s="177">
        <f>RES_hhdet_in_tesh!M40/RES_summary!M$21</f>
        <v>6.1905029146255313</v>
      </c>
      <c r="N40" s="177">
        <f>RES_hhdet_in_tesh!N40/RES_summary!N$21</f>
        <v>5.9875181901515138</v>
      </c>
      <c r="O40" s="177">
        <f>RES_hhdet_in_tesh!O40/RES_summary!O$21</f>
        <v>5.37193185159071</v>
      </c>
      <c r="P40" s="177">
        <f>RES_hhdet_in_tesh!P40/RES_summary!P$21</f>
        <v>0</v>
      </c>
      <c r="Q40" s="177">
        <f>RES_hhdet_in_tesh!Q40/RES_summary!Q$21</f>
        <v>0</v>
      </c>
    </row>
    <row r="41" spans="1:17" ht="12" customHeight="1" x14ac:dyDescent="0.25">
      <c r="A41" s="29" t="s">
        <v>140</v>
      </c>
      <c r="B41" s="57"/>
      <c r="C41" s="176">
        <f>RES_hhdet_in_tesh!C41/RES_summary!C$21</f>
        <v>0</v>
      </c>
      <c r="D41" s="176">
        <f>RES_hhdet_in_tesh!D41/RES_summary!D$21</f>
        <v>0</v>
      </c>
      <c r="E41" s="176">
        <f>RES_hhdet_in_tesh!E41/RES_summary!E$21</f>
        <v>0</v>
      </c>
      <c r="F41" s="176">
        <f>RES_hhdet_in_tesh!F41/RES_summary!F$21</f>
        <v>0</v>
      </c>
      <c r="G41" s="176">
        <f>RES_hhdet_in_tesh!G41/RES_summary!G$21</f>
        <v>0</v>
      </c>
      <c r="H41" s="176">
        <f>RES_hhdet_in_tesh!H41/RES_summary!H$21</f>
        <v>7.2715746327337181</v>
      </c>
      <c r="I41" s="176">
        <f>RES_hhdet_in_tesh!I41/RES_summary!I$21</f>
        <v>0</v>
      </c>
      <c r="J41" s="176">
        <f>RES_hhdet_in_tesh!J41/RES_summary!J$21</f>
        <v>0</v>
      </c>
      <c r="K41" s="176">
        <f>RES_hhdet_in_tesh!K41/RES_summary!K$21</f>
        <v>0</v>
      </c>
      <c r="L41" s="176">
        <f>RES_hhdet_in_tesh!L41/RES_summary!L$21</f>
        <v>0</v>
      </c>
      <c r="M41" s="176">
        <f>RES_hhdet_in_tesh!M41/RES_summary!M$21</f>
        <v>0</v>
      </c>
      <c r="N41" s="176">
        <f>RES_hhdet_in_tesh!N41/RES_summary!N$21</f>
        <v>0</v>
      </c>
      <c r="O41" s="176">
        <f>RES_hhdet_in_tesh!O41/RES_summary!O$21</f>
        <v>0</v>
      </c>
      <c r="P41" s="176">
        <f>RES_hhdet_in_tesh!P41/RES_summary!P$21</f>
        <v>6.410698026124912</v>
      </c>
      <c r="Q41" s="176">
        <f>RES_hhdet_in_tesh!Q41/RES_summary!Q$21</f>
        <v>6.7431905482057743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84">
        <f>RES_hhdet_in_tesh!C43/RES_summary!C$21</f>
        <v>83.949256683045405</v>
      </c>
      <c r="D43" s="184">
        <f>RES_hhdet_in_tesh!D43/RES_summary!D$21</f>
        <v>83.819895040661706</v>
      </c>
      <c r="E43" s="184">
        <f>RES_hhdet_in_tesh!E43/RES_summary!E$21</f>
        <v>85.383778877515297</v>
      </c>
      <c r="F43" s="184">
        <f>RES_hhdet_in_tesh!F43/RES_summary!F$21</f>
        <v>79.968534638372319</v>
      </c>
      <c r="G43" s="184">
        <f>RES_hhdet_in_tesh!G43/RES_summary!G$21</f>
        <v>74.039192015913073</v>
      </c>
      <c r="H43" s="184">
        <f>RES_hhdet_in_tesh!H43/RES_summary!H$21</f>
        <v>76.898771702179886</v>
      </c>
      <c r="I43" s="184">
        <f>RES_hhdet_in_tesh!I43/RES_summary!I$21</f>
        <v>78.352880199619321</v>
      </c>
      <c r="J43" s="184">
        <f>RES_hhdet_in_tesh!J43/RES_summary!J$21</f>
        <v>83.347411410154038</v>
      </c>
      <c r="K43" s="184">
        <f>RES_hhdet_in_tesh!K43/RES_summary!K$21</f>
        <v>84.237876012891093</v>
      </c>
      <c r="L43" s="184">
        <f>RES_hhdet_in_tesh!L43/RES_summary!L$21</f>
        <v>80.737222530789893</v>
      </c>
      <c r="M43" s="184">
        <f>RES_hhdet_in_tesh!M43/RES_summary!M$21</f>
        <v>80.956360088629438</v>
      </c>
      <c r="N43" s="184">
        <f>RES_hhdet_in_tesh!N43/RES_summary!N$21</f>
        <v>78.555862085313365</v>
      </c>
      <c r="O43" s="184">
        <f>RES_hhdet_in_tesh!O43/RES_summary!O$21</f>
        <v>73.182934566547132</v>
      </c>
      <c r="P43" s="184">
        <f>RES_hhdet_in_tesh!P43/RES_summary!P$21</f>
        <v>71.77735411007508</v>
      </c>
      <c r="Q43" s="184">
        <f>RES_hhdet_in_tesh!Q43/RES_summary!Q$21</f>
        <v>75.032401087939661</v>
      </c>
    </row>
    <row r="44" spans="1:17" ht="12.95" customHeight="1" x14ac:dyDescent="0.25">
      <c r="A44" s="158" t="s">
        <v>65</v>
      </c>
      <c r="B44" s="157"/>
      <c r="C44" s="178">
        <f>RES_hhdet_in_tesh!C44/RES_summary!C$21</f>
        <v>28.815551502358804</v>
      </c>
      <c r="D44" s="178">
        <f>RES_hhdet_in_tesh!D44/RES_summary!D$21</f>
        <v>29.667068097583567</v>
      </c>
      <c r="E44" s="178">
        <f>RES_hhdet_in_tesh!E44/RES_summary!E$21</f>
        <v>31.066653617657519</v>
      </c>
      <c r="F44" s="178">
        <f>RES_hhdet_in_tesh!F44/RES_summary!F$21</f>
        <v>26.936651422035222</v>
      </c>
      <c r="G44" s="178">
        <f>RES_hhdet_in_tesh!G44/RES_summary!G$21</f>
        <v>22.224430267671931</v>
      </c>
      <c r="H44" s="178">
        <f>RES_hhdet_in_tesh!H44/RES_summary!H$21</f>
        <v>25.64600074273055</v>
      </c>
      <c r="I44" s="178">
        <f>RES_hhdet_in_tesh!I44/RES_summary!I$21</f>
        <v>26.926487857895633</v>
      </c>
      <c r="J44" s="178">
        <f>RES_hhdet_in_tesh!J44/RES_summary!J$21</f>
        <v>23.058789695836417</v>
      </c>
      <c r="K44" s="178">
        <f>RES_hhdet_in_tesh!K44/RES_summary!K$21</f>
        <v>24.15442388034236</v>
      </c>
      <c r="L44" s="178">
        <f>RES_hhdet_in_tesh!L44/RES_summary!L$21</f>
        <v>20.859778657103728</v>
      </c>
      <c r="M44" s="178">
        <f>RES_hhdet_in_tesh!M44/RES_summary!M$21</f>
        <v>22.486288239131291</v>
      </c>
      <c r="N44" s="178">
        <f>RES_hhdet_in_tesh!N44/RES_summary!N$21</f>
        <v>21.116283258856225</v>
      </c>
      <c r="O44" s="178">
        <f>RES_hhdet_in_tesh!O44/RES_summary!O$21</f>
        <v>17.281734011696393</v>
      </c>
      <c r="P44" s="178">
        <f>RES_hhdet_in_tesh!P44/RES_summary!P$21</f>
        <v>15.73950065452042</v>
      </c>
      <c r="Q44" s="178">
        <f>RES_hhdet_in_tesh!Q44/RES_summary!Q$21</f>
        <v>19.190207886625423</v>
      </c>
    </row>
    <row r="45" spans="1:17" ht="12" customHeight="1" x14ac:dyDescent="0.25">
      <c r="A45" s="23" t="s">
        <v>166</v>
      </c>
      <c r="B45" s="156"/>
      <c r="C45" s="177">
        <f>RES_hhdet_in_tesh!C45/RES_summary!C$21</f>
        <v>28.423425327287251</v>
      </c>
      <c r="D45" s="177">
        <f>RES_hhdet_in_tesh!D45/RES_summary!D$21</f>
        <v>29.11432300391985</v>
      </c>
      <c r="E45" s="177">
        <f>RES_hhdet_in_tesh!E45/RES_summary!E$21</f>
        <v>29.82736987710803</v>
      </c>
      <c r="F45" s="177">
        <f>RES_hhdet_in_tesh!F45/RES_summary!F$21</f>
        <v>25.926906998070422</v>
      </c>
      <c r="G45" s="177">
        <f>RES_hhdet_in_tesh!G45/RES_summary!G$21</f>
        <v>21.866149721082007</v>
      </c>
      <c r="H45" s="177">
        <f>RES_hhdet_in_tesh!H45/RES_summary!H$21</f>
        <v>25.149303595498644</v>
      </c>
      <c r="I45" s="177">
        <f>RES_hhdet_in_tesh!I45/RES_summary!I$21</f>
        <v>24.523980043815644</v>
      </c>
      <c r="J45" s="177">
        <f>RES_hhdet_in_tesh!J45/RES_summary!J$21</f>
        <v>21.726129679138353</v>
      </c>
      <c r="K45" s="177">
        <f>RES_hhdet_in_tesh!K45/RES_summary!K$21</f>
        <v>23.776478846137632</v>
      </c>
      <c r="L45" s="177">
        <f>RES_hhdet_in_tesh!L45/RES_summary!L$21</f>
        <v>20.026785019569015</v>
      </c>
      <c r="M45" s="177">
        <f>RES_hhdet_in_tesh!M45/RES_summary!M$21</f>
        <v>21.949582107407565</v>
      </c>
      <c r="N45" s="177">
        <f>RES_hhdet_in_tesh!N45/RES_summary!N$21</f>
        <v>20.763133828394071</v>
      </c>
      <c r="O45" s="177">
        <f>RES_hhdet_in_tesh!O45/RES_summary!O$21</f>
        <v>16.988180133710927</v>
      </c>
      <c r="P45" s="177">
        <f>RES_hhdet_in_tesh!P45/RES_summary!P$21</f>
        <v>15.307081881400956</v>
      </c>
      <c r="Q45" s="177">
        <f>RES_hhdet_in_tesh!Q45/RES_summary!Q$21</f>
        <v>18.510465457974338</v>
      </c>
    </row>
    <row r="46" spans="1:17" ht="12" customHeight="1" x14ac:dyDescent="0.25">
      <c r="A46" s="23" t="s">
        <v>60</v>
      </c>
      <c r="B46" s="156"/>
      <c r="C46" s="177">
        <f>RES_hhdet_in_tesh!C46/RES_summary!C$21</f>
        <v>0.39212617507155345</v>
      </c>
      <c r="D46" s="177">
        <f>RES_hhdet_in_tesh!D46/RES_summary!D$21</f>
        <v>0.55274509366371294</v>
      </c>
      <c r="E46" s="177">
        <f>RES_hhdet_in_tesh!E46/RES_summary!E$21</f>
        <v>1.2392837405494881</v>
      </c>
      <c r="F46" s="177">
        <f>RES_hhdet_in_tesh!F46/RES_summary!F$21</f>
        <v>1.0097444239648024</v>
      </c>
      <c r="G46" s="177">
        <f>RES_hhdet_in_tesh!G46/RES_summary!G$21</f>
        <v>0.35828054658992475</v>
      </c>
      <c r="H46" s="177">
        <f>RES_hhdet_in_tesh!H46/RES_summary!H$21</f>
        <v>0.49669714723190594</v>
      </c>
      <c r="I46" s="177">
        <f>RES_hhdet_in_tesh!I46/RES_summary!I$21</f>
        <v>2.40250781407999</v>
      </c>
      <c r="J46" s="177">
        <f>RES_hhdet_in_tesh!J46/RES_summary!J$21</f>
        <v>1.3326600166980651</v>
      </c>
      <c r="K46" s="177">
        <f>RES_hhdet_in_tesh!K46/RES_summary!K$21</f>
        <v>0.37794503420472825</v>
      </c>
      <c r="L46" s="177">
        <f>RES_hhdet_in_tesh!L46/RES_summary!L$21</f>
        <v>0.83299363753471112</v>
      </c>
      <c r="M46" s="177">
        <f>RES_hhdet_in_tesh!M46/RES_summary!M$21</f>
        <v>0.53670613172372628</v>
      </c>
      <c r="N46" s="177">
        <f>RES_hhdet_in_tesh!N46/RES_summary!N$21</f>
        <v>0.35314943046215314</v>
      </c>
      <c r="O46" s="177">
        <f>RES_hhdet_in_tesh!O46/RES_summary!O$21</f>
        <v>0.29355387798546823</v>
      </c>
      <c r="P46" s="177">
        <f>RES_hhdet_in_tesh!P46/RES_summary!P$21</f>
        <v>0.43241877311946442</v>
      </c>
      <c r="Q46" s="177">
        <f>RES_hhdet_in_tesh!Q46/RES_summary!Q$21</f>
        <v>0.67974242865108558</v>
      </c>
    </row>
    <row r="47" spans="1:17" ht="12.95" customHeight="1" x14ac:dyDescent="0.25">
      <c r="A47" s="158" t="s">
        <v>112</v>
      </c>
      <c r="B47" s="157"/>
      <c r="C47" s="178">
        <f>RES_hhdet_in_tesh!C47/RES_summary!C$21</f>
        <v>32.317956289470978</v>
      </c>
      <c r="D47" s="178">
        <f>RES_hhdet_in_tesh!D47/RES_summary!D$21</f>
        <v>30.957071299335094</v>
      </c>
      <c r="E47" s="178">
        <f>RES_hhdet_in_tesh!E47/RES_summary!E$21</f>
        <v>30.036723574137476</v>
      </c>
      <c r="F47" s="178">
        <f>RES_hhdet_in_tesh!F47/RES_summary!F$21</f>
        <v>29.448628496987975</v>
      </c>
      <c r="G47" s="178">
        <f>RES_hhdet_in_tesh!G47/RES_summary!G$21</f>
        <v>28.845315075149998</v>
      </c>
      <c r="H47" s="178">
        <f>RES_hhdet_in_tesh!H47/RES_summary!H$21</f>
        <v>28.493341977112312</v>
      </c>
      <c r="I47" s="178">
        <f>RES_hhdet_in_tesh!I47/RES_summary!I$21</f>
        <v>28.246715615568291</v>
      </c>
      <c r="J47" s="178">
        <f>RES_hhdet_in_tesh!J47/RES_summary!J$21</f>
        <v>37.096069163104325</v>
      </c>
      <c r="K47" s="178">
        <f>RES_hhdet_in_tesh!K47/RES_summary!K$21</f>
        <v>37.203397066316384</v>
      </c>
      <c r="L47" s="178">
        <f>RES_hhdet_in_tesh!L47/RES_summary!L$21</f>
        <v>36.969761557562954</v>
      </c>
      <c r="M47" s="178">
        <f>RES_hhdet_in_tesh!M47/RES_summary!M$21</f>
        <v>35.954093095537964</v>
      </c>
      <c r="N47" s="178">
        <f>RES_hhdet_in_tesh!N47/RES_summary!N$21</f>
        <v>35.716876081440674</v>
      </c>
      <c r="O47" s="178">
        <f>RES_hhdet_in_tesh!O47/RES_summary!O$21</f>
        <v>35.288783039476399</v>
      </c>
      <c r="P47" s="178">
        <f>RES_hhdet_in_tesh!P47/RES_summary!P$21</f>
        <v>35.332094665271775</v>
      </c>
      <c r="Q47" s="178">
        <f>RES_hhdet_in_tesh!Q47/RES_summary!Q$21</f>
        <v>33.91619421030547</v>
      </c>
    </row>
    <row r="48" spans="1:17" ht="12" customHeight="1" x14ac:dyDescent="0.25">
      <c r="A48" s="23" t="s">
        <v>60</v>
      </c>
      <c r="B48" s="156"/>
      <c r="C48" s="177">
        <f>RES_hhdet_in_tesh!C48/RES_summary!C$21</f>
        <v>32.317956289470978</v>
      </c>
      <c r="D48" s="177">
        <f>RES_hhdet_in_tesh!D48/RES_summary!D$21</f>
        <v>30.957071299335094</v>
      </c>
      <c r="E48" s="177">
        <f>RES_hhdet_in_tesh!E48/RES_summary!E$21</f>
        <v>30.036723574137476</v>
      </c>
      <c r="F48" s="177">
        <f>RES_hhdet_in_tesh!F48/RES_summary!F$21</f>
        <v>29.448628496987975</v>
      </c>
      <c r="G48" s="177">
        <f>RES_hhdet_in_tesh!G48/RES_summary!G$21</f>
        <v>28.845315075149998</v>
      </c>
      <c r="H48" s="177">
        <f>RES_hhdet_in_tesh!H48/RES_summary!H$21</f>
        <v>28.493341977112312</v>
      </c>
      <c r="I48" s="177">
        <f>RES_hhdet_in_tesh!I48/RES_summary!I$21</f>
        <v>28.246715615568291</v>
      </c>
      <c r="J48" s="177">
        <f>RES_hhdet_in_tesh!J48/RES_summary!J$21</f>
        <v>37.096069163104325</v>
      </c>
      <c r="K48" s="177">
        <f>RES_hhdet_in_tesh!K48/RES_summary!K$21</f>
        <v>37.203397066316384</v>
      </c>
      <c r="L48" s="177">
        <f>RES_hhdet_in_tesh!L48/RES_summary!L$21</f>
        <v>36.969761557562954</v>
      </c>
      <c r="M48" s="177">
        <f>RES_hhdet_in_tesh!M48/RES_summary!M$21</f>
        <v>35.954093095537964</v>
      </c>
      <c r="N48" s="177">
        <f>RES_hhdet_in_tesh!N48/RES_summary!N$21</f>
        <v>35.716876081440674</v>
      </c>
      <c r="O48" s="177">
        <f>RES_hhdet_in_tesh!O48/RES_summary!O$21</f>
        <v>35.288783039476399</v>
      </c>
      <c r="P48" s="177">
        <f>RES_hhdet_in_tesh!P48/RES_summary!P$21</f>
        <v>35.332094665271775</v>
      </c>
      <c r="Q48" s="177">
        <f>RES_hhdet_in_tesh!Q48/RES_summary!Q$21</f>
        <v>33.91619421030547</v>
      </c>
    </row>
    <row r="49" spans="1:17" ht="12" customHeight="1" x14ac:dyDescent="0.25">
      <c r="A49" s="158" t="s">
        <v>63</v>
      </c>
      <c r="B49" s="157"/>
      <c r="C49" s="178">
        <f>RES_hhdet_in_tesh!C49/RES_summary!C$21</f>
        <v>16.88956556397487</v>
      </c>
      <c r="D49" s="178">
        <f>RES_hhdet_in_tesh!D49/RES_summary!D$21</f>
        <v>17.279891363438303</v>
      </c>
      <c r="E49" s="178">
        <f>RES_hhdet_in_tesh!E49/RES_summary!E$21</f>
        <v>17.344630593808709</v>
      </c>
      <c r="F49" s="178">
        <f>RES_hhdet_in_tesh!F49/RES_summary!F$21</f>
        <v>16.631910112291902</v>
      </c>
      <c r="G49" s="178">
        <f>RES_hhdet_in_tesh!G49/RES_summary!G$21</f>
        <v>16.324223854219454</v>
      </c>
      <c r="H49" s="178">
        <f>RES_hhdet_in_tesh!H49/RES_summary!H$21</f>
        <v>15.487193297065307</v>
      </c>
      <c r="I49" s="178">
        <f>RES_hhdet_in_tesh!I49/RES_summary!I$21</f>
        <v>15.434506641222328</v>
      </c>
      <c r="J49" s="178">
        <f>RES_hhdet_in_tesh!J49/RES_summary!J$21</f>
        <v>15.619548667986269</v>
      </c>
      <c r="K49" s="178">
        <f>RES_hhdet_in_tesh!K49/RES_summary!K$21</f>
        <v>15.224098179509618</v>
      </c>
      <c r="L49" s="178">
        <f>RES_hhdet_in_tesh!L49/RES_summary!L$21</f>
        <v>14.951745046354667</v>
      </c>
      <c r="M49" s="178">
        <f>RES_hhdet_in_tesh!M49/RES_summary!M$21</f>
        <v>14.615957003717041</v>
      </c>
      <c r="N49" s="178">
        <f>RES_hhdet_in_tesh!N49/RES_summary!N$21</f>
        <v>14.280439995824768</v>
      </c>
      <c r="O49" s="178">
        <f>RES_hhdet_in_tesh!O49/RES_summary!O$21</f>
        <v>13.888706219089725</v>
      </c>
      <c r="P49" s="178">
        <f>RES_hhdet_in_tesh!P49/RES_summary!P$21</f>
        <v>14.293712074366201</v>
      </c>
      <c r="Q49" s="178">
        <f>RES_hhdet_in_tesh!Q49/RES_summary!Q$21</f>
        <v>15.181580657753237</v>
      </c>
    </row>
    <row r="50" spans="1:17" ht="12" customHeight="1" x14ac:dyDescent="0.25">
      <c r="A50" s="167" t="s">
        <v>165</v>
      </c>
      <c r="B50" s="132"/>
      <c r="C50" s="183">
        <f>RES_hhdet_in_tesh!C50/RES_summary!C$21</f>
        <v>0</v>
      </c>
      <c r="D50" s="183">
        <f>RES_hhdet_in_tesh!D50/RES_summary!D$21</f>
        <v>0</v>
      </c>
      <c r="E50" s="183">
        <f>RES_hhdet_in_tesh!E50/RES_summary!E$21</f>
        <v>0</v>
      </c>
      <c r="F50" s="183">
        <f>RES_hhdet_in_tesh!F50/RES_summary!F$21</f>
        <v>0</v>
      </c>
      <c r="G50" s="183">
        <f>RES_hhdet_in_tesh!G50/RES_summary!G$21</f>
        <v>0</v>
      </c>
      <c r="H50" s="183">
        <f>RES_hhdet_in_tesh!H50/RES_summary!H$21</f>
        <v>0</v>
      </c>
      <c r="I50" s="183">
        <f>RES_hhdet_in_tesh!I50/RES_summary!I$21</f>
        <v>0</v>
      </c>
      <c r="J50" s="183">
        <f>RES_hhdet_in_tesh!J50/RES_summary!J$21</f>
        <v>0</v>
      </c>
      <c r="K50" s="183">
        <f>RES_hhdet_in_tesh!K50/RES_summary!K$21</f>
        <v>0</v>
      </c>
      <c r="L50" s="183">
        <f>RES_hhdet_in_tesh!L50/RES_summary!L$21</f>
        <v>0</v>
      </c>
      <c r="M50" s="183">
        <f>RES_hhdet_in_tesh!M50/RES_summary!M$21</f>
        <v>0</v>
      </c>
      <c r="N50" s="183">
        <f>RES_hhdet_in_tesh!N50/RES_summary!N$21</f>
        <v>0</v>
      </c>
      <c r="O50" s="183">
        <f>RES_hhdet_in_tesh!O50/RES_summary!O$21</f>
        <v>0</v>
      </c>
      <c r="P50" s="183">
        <f>RES_hhdet_in_tesh!P50/RES_summary!P$21</f>
        <v>0</v>
      </c>
      <c r="Q50" s="183">
        <f>RES_hhdet_in_tesh!Q50/RES_summary!Q$21</f>
        <v>0</v>
      </c>
    </row>
    <row r="51" spans="1:17" ht="12" customHeight="1" x14ac:dyDescent="0.25">
      <c r="A51" s="167" t="s">
        <v>164</v>
      </c>
      <c r="B51" s="132"/>
      <c r="C51" s="183">
        <f>RES_hhdet_in_tesh!C51/RES_summary!C$21</f>
        <v>0</v>
      </c>
      <c r="D51" s="183">
        <f>RES_hhdet_in_tesh!D51/RES_summary!D$21</f>
        <v>0</v>
      </c>
      <c r="E51" s="183">
        <f>RES_hhdet_in_tesh!E51/RES_summary!E$21</f>
        <v>0</v>
      </c>
      <c r="F51" s="183">
        <f>RES_hhdet_in_tesh!F51/RES_summary!F$21</f>
        <v>0</v>
      </c>
      <c r="G51" s="183">
        <f>RES_hhdet_in_tesh!G51/RES_summary!G$21</f>
        <v>0</v>
      </c>
      <c r="H51" s="183">
        <f>RES_hhdet_in_tesh!H51/RES_summary!H$21</f>
        <v>0</v>
      </c>
      <c r="I51" s="183">
        <f>RES_hhdet_in_tesh!I51/RES_summary!I$21</f>
        <v>0</v>
      </c>
      <c r="J51" s="183">
        <f>RES_hhdet_in_tesh!J51/RES_summary!J$21</f>
        <v>0</v>
      </c>
      <c r="K51" s="183">
        <f>RES_hhdet_in_tesh!K51/RES_summary!K$21</f>
        <v>0</v>
      </c>
      <c r="L51" s="183">
        <f>RES_hhdet_in_tesh!L51/RES_summary!L$21</f>
        <v>0</v>
      </c>
      <c r="M51" s="183">
        <f>RES_hhdet_in_tesh!M51/RES_summary!M$21</f>
        <v>0</v>
      </c>
      <c r="N51" s="183">
        <f>RES_hhdet_in_tesh!N51/RES_summary!N$21</f>
        <v>0</v>
      </c>
      <c r="O51" s="183">
        <f>RES_hhdet_in_tesh!O51/RES_summary!O$21</f>
        <v>0</v>
      </c>
      <c r="P51" s="183">
        <f>RES_hhdet_in_tesh!P51/RES_summary!P$21</f>
        <v>0</v>
      </c>
      <c r="Q51" s="183">
        <f>RES_hhdet_in_tesh!Q51/RES_summary!Q$21</f>
        <v>0</v>
      </c>
    </row>
    <row r="52" spans="1:17" ht="12" customHeight="1" x14ac:dyDescent="0.25">
      <c r="A52" s="166" t="s">
        <v>163</v>
      </c>
      <c r="B52" s="165"/>
      <c r="C52" s="182">
        <f>RES_hhdet_in_tesh!C52/RES_summary!C$21</f>
        <v>0</v>
      </c>
      <c r="D52" s="182">
        <f>RES_hhdet_in_tesh!D52/RES_summary!D$21</f>
        <v>0</v>
      </c>
      <c r="E52" s="182">
        <f>RES_hhdet_in_tesh!E52/RES_summary!E$21</f>
        <v>0</v>
      </c>
      <c r="F52" s="182">
        <f>RES_hhdet_in_tesh!F52/RES_summary!F$21</f>
        <v>0</v>
      </c>
      <c r="G52" s="182">
        <f>RES_hhdet_in_tesh!G52/RES_summary!G$21</f>
        <v>0</v>
      </c>
      <c r="H52" s="182">
        <f>RES_hhdet_in_tesh!H52/RES_summary!H$21</f>
        <v>0</v>
      </c>
      <c r="I52" s="182">
        <f>RES_hhdet_in_tesh!I52/RES_summary!I$21</f>
        <v>0</v>
      </c>
      <c r="J52" s="182">
        <f>RES_hhdet_in_tesh!J52/RES_summary!J$21</f>
        <v>0</v>
      </c>
      <c r="K52" s="182">
        <f>RES_hhdet_in_tesh!K52/RES_summary!K$21</f>
        <v>0</v>
      </c>
      <c r="L52" s="182">
        <f>RES_hhdet_in_tesh!L52/RES_summary!L$21</f>
        <v>0</v>
      </c>
      <c r="M52" s="182">
        <f>RES_hhdet_in_tesh!M52/RES_summary!M$21</f>
        <v>0</v>
      </c>
      <c r="N52" s="182">
        <f>RES_hhdet_in_tesh!N52/RES_summary!N$21</f>
        <v>0</v>
      </c>
      <c r="O52" s="182">
        <f>RES_hhdet_in_tesh!O52/RES_summary!O$21</f>
        <v>0</v>
      </c>
      <c r="P52" s="182">
        <f>RES_hhdet_in_tesh!P52/RES_summary!P$21</f>
        <v>0</v>
      </c>
      <c r="Q52" s="182">
        <f>RES_hhdet_in_tesh!Q52/RES_summary!Q$21</f>
        <v>0</v>
      </c>
    </row>
    <row r="53" spans="1:17" ht="12" customHeight="1" x14ac:dyDescent="0.25">
      <c r="A53" s="147" t="s">
        <v>59</v>
      </c>
      <c r="B53" s="164"/>
      <c r="C53" s="181">
        <f>RES_hhdet_in_tesh!C53/RES_summary!C$21</f>
        <v>0</v>
      </c>
      <c r="D53" s="181">
        <f>RES_hhdet_in_tesh!D53/RES_summary!D$21</f>
        <v>0</v>
      </c>
      <c r="E53" s="181">
        <f>RES_hhdet_in_tesh!E53/RES_summary!E$21</f>
        <v>0</v>
      </c>
      <c r="F53" s="181">
        <f>RES_hhdet_in_tesh!F53/RES_summary!F$21</f>
        <v>0</v>
      </c>
      <c r="G53" s="181">
        <f>RES_hhdet_in_tesh!G53/RES_summary!G$21</f>
        <v>0</v>
      </c>
      <c r="H53" s="181">
        <f>RES_hhdet_in_tesh!H53/RES_summary!H$21</f>
        <v>0</v>
      </c>
      <c r="I53" s="181">
        <f>RES_hhdet_in_tesh!I53/RES_summary!I$21</f>
        <v>0</v>
      </c>
      <c r="J53" s="181">
        <f>RES_hhdet_in_tesh!J53/RES_summary!J$21</f>
        <v>0</v>
      </c>
      <c r="K53" s="181">
        <f>RES_hhdet_in_tesh!K53/RES_summary!K$21</f>
        <v>0</v>
      </c>
      <c r="L53" s="181">
        <f>RES_hhdet_in_tesh!L53/RES_summary!L$21</f>
        <v>0</v>
      </c>
      <c r="M53" s="181">
        <f>RES_hhdet_in_tesh!M53/RES_summary!M$21</f>
        <v>0</v>
      </c>
      <c r="N53" s="181">
        <f>RES_hhdet_in_tesh!N53/RES_summary!N$21</f>
        <v>0</v>
      </c>
      <c r="O53" s="181">
        <f>RES_hhdet_in_tesh!O53/RES_summary!O$21</f>
        <v>0</v>
      </c>
      <c r="P53" s="181">
        <f>RES_hhdet_in_tesh!P53/RES_summary!P$21</f>
        <v>0</v>
      </c>
      <c r="Q53" s="181">
        <f>RES_hhdet_in_tesh!Q53/RES_summary!Q$21</f>
        <v>0</v>
      </c>
    </row>
    <row r="54" spans="1:17" ht="12" customHeight="1" x14ac:dyDescent="0.25">
      <c r="A54" s="163" t="s">
        <v>142</v>
      </c>
      <c r="B54" s="162"/>
      <c r="C54" s="180">
        <f>RES_hhdet_in_tesh!C54/RES_summary!C$21</f>
        <v>17.164980159056249</v>
      </c>
      <c r="D54" s="180">
        <f>RES_hhdet_in_tesh!D54/RES_summary!D$21</f>
        <v>17.623641435958859</v>
      </c>
      <c r="E54" s="180">
        <f>RES_hhdet_in_tesh!E54/RES_summary!E$21</f>
        <v>18.050373171415</v>
      </c>
      <c r="F54" s="180">
        <f>RES_hhdet_in_tesh!F54/RES_summary!F$21</f>
        <v>0</v>
      </c>
      <c r="G54" s="180">
        <f>RES_hhdet_in_tesh!G54/RES_summary!G$21</f>
        <v>16.851747668422121</v>
      </c>
      <c r="H54" s="180">
        <f>RES_hhdet_in_tesh!H54/RES_summary!H$21</f>
        <v>16.370013245315818</v>
      </c>
      <c r="I54" s="180">
        <f>RES_hhdet_in_tesh!I54/RES_summary!I$21</f>
        <v>0</v>
      </c>
      <c r="J54" s="180">
        <f>RES_hhdet_in_tesh!J54/RES_summary!J$21</f>
        <v>19.854683311134668</v>
      </c>
      <c r="K54" s="180">
        <f>RES_hhdet_in_tesh!K54/RES_summary!K$21</f>
        <v>19.358507845417172</v>
      </c>
      <c r="L54" s="180">
        <f>RES_hhdet_in_tesh!L54/RES_summary!L$21</f>
        <v>20.147122190094439</v>
      </c>
      <c r="M54" s="180">
        <f>RES_hhdet_in_tesh!M54/RES_summary!M$21</f>
        <v>19.685591274211475</v>
      </c>
      <c r="N54" s="180">
        <f>RES_hhdet_in_tesh!N54/RES_summary!N$21</f>
        <v>18.448229068027814</v>
      </c>
      <c r="O54" s="180">
        <f>RES_hhdet_in_tesh!O54/RES_summary!O$21</f>
        <v>17.949098784999158</v>
      </c>
      <c r="P54" s="180">
        <f>RES_hhdet_in_tesh!P54/RES_summary!P$21</f>
        <v>17.347746909148032</v>
      </c>
      <c r="Q54" s="180">
        <f>RES_hhdet_in_tesh!Q54/RES_summary!Q$21</f>
        <v>18.091483365019997</v>
      </c>
    </row>
    <row r="55" spans="1:17" ht="12" customHeight="1" x14ac:dyDescent="0.25">
      <c r="A55" s="161" t="s">
        <v>141</v>
      </c>
      <c r="B55" s="160"/>
      <c r="C55" s="179">
        <f>RES_hhdet_in_tesh!C55/RES_summary!C$21</f>
        <v>16.840289968707893</v>
      </c>
      <c r="D55" s="179">
        <f>RES_hhdet_in_tesh!D55/RES_summary!D$21</f>
        <v>17.173485331533161</v>
      </c>
      <c r="E55" s="179">
        <f>RES_hhdet_in_tesh!E55/RES_summary!E$21</f>
        <v>17.132246684847026</v>
      </c>
      <c r="F55" s="179">
        <f>RES_hhdet_in_tesh!F55/RES_summary!F$21</f>
        <v>16.631910112291902</v>
      </c>
      <c r="G55" s="179">
        <f>RES_hhdet_in_tesh!G55/RES_summary!G$21</f>
        <v>16.203401081146197</v>
      </c>
      <c r="H55" s="179">
        <f>RES_hhdet_in_tesh!H55/RES_summary!H$21</f>
        <v>15.282958603492689</v>
      </c>
      <c r="I55" s="179">
        <f>RES_hhdet_in_tesh!I55/RES_summary!I$21</f>
        <v>15.434506641222328</v>
      </c>
      <c r="J55" s="179">
        <f>RES_hhdet_in_tesh!J55/RES_summary!J$21</f>
        <v>15.191090926328471</v>
      </c>
      <c r="K55" s="179">
        <f>RES_hhdet_in_tesh!K55/RES_summary!K$21</f>
        <v>15.040343901473928</v>
      </c>
      <c r="L55" s="179">
        <f>RES_hhdet_in_tesh!L55/RES_summary!L$21</f>
        <v>14.787101798189523</v>
      </c>
      <c r="M55" s="179">
        <f>RES_hhdet_in_tesh!M55/RES_summary!M$21</f>
        <v>14.576403337068736</v>
      </c>
      <c r="N55" s="179">
        <f>RES_hhdet_in_tesh!N55/RES_summary!N$21</f>
        <v>14.217216201645833</v>
      </c>
      <c r="O55" s="179">
        <f>RES_hhdet_in_tesh!O55/RES_summary!O$21</f>
        <v>13.868675713172154</v>
      </c>
      <c r="P55" s="179">
        <f>RES_hhdet_in_tesh!P55/RES_summary!P$21</f>
        <v>14.238635014192846</v>
      </c>
      <c r="Q55" s="179">
        <f>RES_hhdet_in_tesh!Q55/RES_summary!Q$21</f>
        <v>15.161782749632092</v>
      </c>
    </row>
    <row r="56" spans="1:17" ht="12" customHeight="1" x14ac:dyDescent="0.25">
      <c r="A56" s="148" t="s">
        <v>60</v>
      </c>
      <c r="B56" s="156"/>
      <c r="C56" s="177">
        <f>RES_hhdet_in_tesh!C56/RES_summary!C$21</f>
        <v>0.17200065047731505</v>
      </c>
      <c r="D56" s="177">
        <f>RES_hhdet_in_tesh!D56/RES_summary!D$21</f>
        <v>0.35370129087380703</v>
      </c>
      <c r="E56" s="177">
        <f>RES_hhdet_in_tesh!E56/RES_summary!E$21</f>
        <v>0.36237212878989755</v>
      </c>
      <c r="F56" s="177">
        <f>RES_hhdet_in_tesh!F56/RES_summary!F$21</f>
        <v>0.35398214114669052</v>
      </c>
      <c r="G56" s="177">
        <f>RES_hhdet_in_tesh!G56/RES_summary!G$21</f>
        <v>2.0269294133922076</v>
      </c>
      <c r="H56" s="177">
        <f>RES_hhdet_in_tesh!H56/RES_summary!H$21</f>
        <v>0.73896458145157085</v>
      </c>
      <c r="I56" s="177">
        <f>RES_hhdet_in_tesh!I56/RES_summary!I$21</f>
        <v>0.38626488155474759</v>
      </c>
      <c r="J56" s="177">
        <f>RES_hhdet_in_tesh!J56/RES_summary!J$21</f>
        <v>0.39137121410590264</v>
      </c>
      <c r="K56" s="177">
        <f>RES_hhdet_in_tesh!K56/RES_summary!K$21</f>
        <v>0.38610286204735306</v>
      </c>
      <c r="L56" s="177">
        <f>RES_hhdet_in_tesh!L56/RES_summary!L$21</f>
        <v>0.40005283767681521</v>
      </c>
      <c r="M56" s="177">
        <f>RES_hhdet_in_tesh!M56/RES_summary!M$21</f>
        <v>0.39249578529333229</v>
      </c>
      <c r="N56" s="177">
        <f>RES_hhdet_in_tesh!N56/RES_summary!N$21</f>
        <v>0.36637628707923409</v>
      </c>
      <c r="O56" s="177">
        <f>RES_hhdet_in_tesh!O56/RES_summary!O$21</f>
        <v>0.35361196351430146</v>
      </c>
      <c r="P56" s="177">
        <f>RES_hhdet_in_tesh!P56/RES_summary!P$21</f>
        <v>0.59987787834041084</v>
      </c>
      <c r="Q56" s="177">
        <f>RES_hhdet_in_tesh!Q56/RES_summary!Q$21</f>
        <v>1.5103898710416115</v>
      </c>
    </row>
    <row r="57" spans="1:17" ht="12" customHeight="1" x14ac:dyDescent="0.25">
      <c r="A57" s="148" t="s">
        <v>59</v>
      </c>
      <c r="B57" s="156"/>
      <c r="C57" s="177">
        <f>RES_hhdet_in_tesh!C57/RES_summary!C$21</f>
        <v>16.668289318230578</v>
      </c>
      <c r="D57" s="177">
        <f>RES_hhdet_in_tesh!D57/RES_summary!D$21</f>
        <v>16.819784040659357</v>
      </c>
      <c r="E57" s="177">
        <f>RES_hhdet_in_tesh!E57/RES_summary!E$21</f>
        <v>16.769874556057125</v>
      </c>
      <c r="F57" s="177">
        <f>RES_hhdet_in_tesh!F57/RES_summary!F$21</f>
        <v>16.277927971145218</v>
      </c>
      <c r="G57" s="177">
        <f>RES_hhdet_in_tesh!G57/RES_summary!G$21</f>
        <v>14.17647166775399</v>
      </c>
      <c r="H57" s="177">
        <f>RES_hhdet_in_tesh!H57/RES_summary!H$21</f>
        <v>14.543994022041122</v>
      </c>
      <c r="I57" s="177">
        <f>RES_hhdet_in_tesh!I57/RES_summary!I$21</f>
        <v>15.048241759667578</v>
      </c>
      <c r="J57" s="177">
        <f>RES_hhdet_in_tesh!J57/RES_summary!J$21</f>
        <v>14.799719712222567</v>
      </c>
      <c r="K57" s="177">
        <f>RES_hhdet_in_tesh!K57/RES_summary!K$21</f>
        <v>14.654241039426578</v>
      </c>
      <c r="L57" s="177">
        <f>RES_hhdet_in_tesh!L57/RES_summary!L$21</f>
        <v>14.387048960512709</v>
      </c>
      <c r="M57" s="177">
        <f>RES_hhdet_in_tesh!M57/RES_summary!M$21</f>
        <v>14.183907551775405</v>
      </c>
      <c r="N57" s="177">
        <f>RES_hhdet_in_tesh!N57/RES_summary!N$21</f>
        <v>13.850839914566597</v>
      </c>
      <c r="O57" s="177">
        <f>RES_hhdet_in_tesh!O57/RES_summary!O$21</f>
        <v>13.515063749657855</v>
      </c>
      <c r="P57" s="177">
        <f>RES_hhdet_in_tesh!P57/RES_summary!P$21</f>
        <v>13.638757135852433</v>
      </c>
      <c r="Q57" s="177">
        <f>RES_hhdet_in_tesh!Q57/RES_summary!Q$21</f>
        <v>13.651392878590475</v>
      </c>
    </row>
    <row r="58" spans="1:17" ht="12" customHeight="1" x14ac:dyDescent="0.25">
      <c r="A58" s="158" t="s">
        <v>62</v>
      </c>
      <c r="B58" s="157"/>
      <c r="C58" s="178">
        <f>RES_hhdet_in_tesh!C58/RES_summary!C$21</f>
        <v>5.9261833272407705</v>
      </c>
      <c r="D58" s="178">
        <f>RES_hhdet_in_tesh!D58/RES_summary!D$21</f>
        <v>5.9158642803047421</v>
      </c>
      <c r="E58" s="178">
        <f>RES_hhdet_in_tesh!E58/RES_summary!E$21</f>
        <v>6.9357710919115965</v>
      </c>
      <c r="F58" s="178">
        <f>RES_hhdet_in_tesh!F58/RES_summary!F$21</f>
        <v>6.9513446070572122</v>
      </c>
      <c r="G58" s="178">
        <f>RES_hhdet_in_tesh!G58/RES_summary!G$21</f>
        <v>6.6452228188716953</v>
      </c>
      <c r="H58" s="178">
        <f>RES_hhdet_in_tesh!H58/RES_summary!H$21</f>
        <v>7.2722356852717143</v>
      </c>
      <c r="I58" s="178">
        <f>RES_hhdet_in_tesh!I58/RES_summary!I$21</f>
        <v>7.7451700849330622</v>
      </c>
      <c r="J58" s="178">
        <f>RES_hhdet_in_tesh!J58/RES_summary!J$21</f>
        <v>7.5730038832270292</v>
      </c>
      <c r="K58" s="178">
        <f>RES_hhdet_in_tesh!K58/RES_summary!K$21</f>
        <v>7.6559568867227465</v>
      </c>
      <c r="L58" s="178">
        <f>RES_hhdet_in_tesh!L58/RES_summary!L$21</f>
        <v>7.9559372697685466</v>
      </c>
      <c r="M58" s="178">
        <f>RES_hhdet_in_tesh!M58/RES_summary!M$21</f>
        <v>7.900021750243134</v>
      </c>
      <c r="N58" s="178">
        <f>RES_hhdet_in_tesh!N58/RES_summary!N$21</f>
        <v>7.4422627491917126</v>
      </c>
      <c r="O58" s="178">
        <f>RES_hhdet_in_tesh!O58/RES_summary!O$21</f>
        <v>6.7237112962846091</v>
      </c>
      <c r="P58" s="178">
        <f>RES_hhdet_in_tesh!P58/RES_summary!P$21</f>
        <v>6.4120467159166656</v>
      </c>
      <c r="Q58" s="178">
        <f>RES_hhdet_in_tesh!Q58/RES_summary!Q$21</f>
        <v>6.744418333255533</v>
      </c>
    </row>
    <row r="59" spans="1:17" ht="12" customHeight="1" x14ac:dyDescent="0.25">
      <c r="A59" s="23" t="s">
        <v>57</v>
      </c>
      <c r="B59" s="156"/>
      <c r="C59" s="177">
        <f>RES_hhdet_in_tesh!C59/RES_summary!C$21</f>
        <v>0</v>
      </c>
      <c r="D59" s="177">
        <f>RES_hhdet_in_tesh!D59/RES_summary!D$21</f>
        <v>0</v>
      </c>
      <c r="E59" s="177">
        <f>RES_hhdet_in_tesh!E59/RES_summary!E$21</f>
        <v>0</v>
      </c>
      <c r="F59" s="177">
        <f>RES_hhdet_in_tesh!F59/RES_summary!F$21</f>
        <v>0</v>
      </c>
      <c r="G59" s="177">
        <f>RES_hhdet_in_tesh!G59/RES_summary!G$21</f>
        <v>0</v>
      </c>
      <c r="H59" s="177">
        <f>RES_hhdet_in_tesh!H59/RES_summary!H$21</f>
        <v>0</v>
      </c>
      <c r="I59" s="177">
        <f>RES_hhdet_in_tesh!I59/RES_summary!I$21</f>
        <v>0</v>
      </c>
      <c r="J59" s="177">
        <f>RES_hhdet_in_tesh!J59/RES_summary!J$21</f>
        <v>0</v>
      </c>
      <c r="K59" s="177">
        <f>RES_hhdet_in_tesh!K59/RES_summary!K$21</f>
        <v>0</v>
      </c>
      <c r="L59" s="177">
        <f>RES_hhdet_in_tesh!L59/RES_summary!L$21</f>
        <v>0</v>
      </c>
      <c r="M59" s="177">
        <f>RES_hhdet_in_tesh!M59/RES_summary!M$21</f>
        <v>0</v>
      </c>
      <c r="N59" s="177">
        <f>RES_hhdet_in_tesh!N59/RES_summary!N$21</f>
        <v>0</v>
      </c>
      <c r="O59" s="177">
        <f>RES_hhdet_in_tesh!O59/RES_summary!O$21</f>
        <v>0</v>
      </c>
      <c r="P59" s="177">
        <f>RES_hhdet_in_tesh!P59/RES_summary!P$21</f>
        <v>0</v>
      </c>
      <c r="Q59" s="177">
        <f>RES_hhdet_in_tesh!Q59/RES_summary!Q$21</f>
        <v>0</v>
      </c>
    </row>
    <row r="60" spans="1:17" ht="12" customHeight="1" x14ac:dyDescent="0.25">
      <c r="A60" s="29" t="s">
        <v>140</v>
      </c>
      <c r="B60" s="57"/>
      <c r="C60" s="176">
        <f>RES_hhdet_in_tesh!C60/RES_summary!C$21</f>
        <v>5.9261833272407705</v>
      </c>
      <c r="D60" s="176">
        <f>RES_hhdet_in_tesh!D60/RES_summary!D$21</f>
        <v>5.9158642803047421</v>
      </c>
      <c r="E60" s="176">
        <f>RES_hhdet_in_tesh!E60/RES_summary!E$21</f>
        <v>6.9357710919115965</v>
      </c>
      <c r="F60" s="176">
        <f>RES_hhdet_in_tesh!F60/RES_summary!F$21</f>
        <v>6.9513446070572122</v>
      </c>
      <c r="G60" s="176">
        <f>RES_hhdet_in_tesh!G60/RES_summary!G$21</f>
        <v>6.6452228188716953</v>
      </c>
      <c r="H60" s="176">
        <f>RES_hhdet_in_tesh!H60/RES_summary!H$21</f>
        <v>7.2722356852717143</v>
      </c>
      <c r="I60" s="176">
        <f>RES_hhdet_in_tesh!I60/RES_summary!I$21</f>
        <v>7.7451700849330622</v>
      </c>
      <c r="J60" s="176">
        <f>RES_hhdet_in_tesh!J60/RES_summary!J$21</f>
        <v>7.5730038832270292</v>
      </c>
      <c r="K60" s="176">
        <f>RES_hhdet_in_tesh!K60/RES_summary!K$21</f>
        <v>7.6559568867227465</v>
      </c>
      <c r="L60" s="176">
        <f>RES_hhdet_in_tesh!L60/RES_summary!L$21</f>
        <v>7.9559372697685466</v>
      </c>
      <c r="M60" s="176">
        <f>RES_hhdet_in_tesh!M60/RES_summary!M$21</f>
        <v>7.900021750243134</v>
      </c>
      <c r="N60" s="176">
        <f>RES_hhdet_in_tesh!N60/RES_summary!N$21</f>
        <v>7.4422627491917126</v>
      </c>
      <c r="O60" s="176">
        <f>RES_hhdet_in_tesh!O60/RES_summary!O$21</f>
        <v>6.7237112962846091</v>
      </c>
      <c r="P60" s="176">
        <f>RES_hhdet_in_tesh!P60/RES_summary!P$21</f>
        <v>6.4120467159166656</v>
      </c>
      <c r="Q60" s="176">
        <f>RES_hhdet_in_tesh!Q60/RES_summary!Q$21</f>
        <v>6.744418333255533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84">
        <f>RES_hhdet_in_tesh!C62/RES_summary!C$21</f>
        <v>0</v>
      </c>
      <c r="D62" s="184">
        <f>RES_hhdet_in_tesh!D62/RES_summary!D$21</f>
        <v>0</v>
      </c>
      <c r="E62" s="184">
        <f>RES_hhdet_in_tesh!E62/RES_summary!E$21</f>
        <v>0</v>
      </c>
      <c r="F62" s="184">
        <f>RES_hhdet_in_tesh!F62/RES_summary!F$21</f>
        <v>0</v>
      </c>
      <c r="G62" s="184">
        <f>RES_hhdet_in_tesh!G62/RES_summary!G$21</f>
        <v>0</v>
      </c>
      <c r="H62" s="184">
        <f>RES_hhdet_in_tesh!H62/RES_summary!H$21</f>
        <v>0</v>
      </c>
      <c r="I62" s="184">
        <f>RES_hhdet_in_tesh!I62/RES_summary!I$21</f>
        <v>0</v>
      </c>
      <c r="J62" s="184">
        <f>RES_hhdet_in_tesh!J62/RES_summary!J$21</f>
        <v>0</v>
      </c>
      <c r="K62" s="184">
        <f>RES_hhdet_in_tesh!K62/RES_summary!K$21</f>
        <v>0</v>
      </c>
      <c r="L62" s="184">
        <f>RES_hhdet_in_tesh!L62/RES_summary!L$21</f>
        <v>0</v>
      </c>
      <c r="M62" s="184">
        <f>RES_hhdet_in_tesh!M62/RES_summary!M$21</f>
        <v>0</v>
      </c>
      <c r="N62" s="184">
        <f>RES_hhdet_in_tesh!N62/RES_summary!N$21</f>
        <v>0</v>
      </c>
      <c r="O62" s="184">
        <f>RES_hhdet_in_tesh!O62/RES_summary!O$21</f>
        <v>0</v>
      </c>
      <c r="P62" s="184">
        <f>RES_hhdet_in_tesh!P62/RES_summary!P$21</f>
        <v>0</v>
      </c>
      <c r="Q62" s="184">
        <f>RES_hhdet_in_tesh!Q62/RES_summary!Q$21</f>
        <v>0</v>
      </c>
    </row>
    <row r="63" spans="1:17" ht="12.95" customHeight="1" x14ac:dyDescent="0.25">
      <c r="A63" s="158" t="s">
        <v>65</v>
      </c>
      <c r="B63" s="157"/>
      <c r="C63" s="178">
        <f>RES_hhdet_in_tesh!C63/RES_summary!C$21</f>
        <v>0</v>
      </c>
      <c r="D63" s="178">
        <f>RES_hhdet_in_tesh!D63/RES_summary!D$21</f>
        <v>0</v>
      </c>
      <c r="E63" s="178">
        <f>RES_hhdet_in_tesh!E63/RES_summary!E$21</f>
        <v>0</v>
      </c>
      <c r="F63" s="178">
        <f>RES_hhdet_in_tesh!F63/RES_summary!F$21</f>
        <v>0</v>
      </c>
      <c r="G63" s="178">
        <f>RES_hhdet_in_tesh!G63/RES_summary!G$21</f>
        <v>0</v>
      </c>
      <c r="H63" s="178">
        <f>RES_hhdet_in_tesh!H63/RES_summary!H$21</f>
        <v>0</v>
      </c>
      <c r="I63" s="178">
        <f>RES_hhdet_in_tesh!I63/RES_summary!I$21</f>
        <v>0</v>
      </c>
      <c r="J63" s="178">
        <f>RES_hhdet_in_tesh!J63/RES_summary!J$21</f>
        <v>0</v>
      </c>
      <c r="K63" s="178">
        <f>RES_hhdet_in_tesh!K63/RES_summary!K$21</f>
        <v>0</v>
      </c>
      <c r="L63" s="178">
        <f>RES_hhdet_in_tesh!L63/RES_summary!L$21</f>
        <v>0</v>
      </c>
      <c r="M63" s="178">
        <f>RES_hhdet_in_tesh!M63/RES_summary!M$21</f>
        <v>0</v>
      </c>
      <c r="N63" s="178">
        <f>RES_hhdet_in_tesh!N63/RES_summary!N$21</f>
        <v>0</v>
      </c>
      <c r="O63" s="178">
        <f>RES_hhdet_in_tesh!O63/RES_summary!O$21</f>
        <v>0</v>
      </c>
      <c r="P63" s="178">
        <f>RES_hhdet_in_tesh!P63/RES_summary!P$21</f>
        <v>0</v>
      </c>
      <c r="Q63" s="178">
        <f>RES_hhdet_in_tesh!Q63/RES_summary!Q$21</f>
        <v>0</v>
      </c>
    </row>
    <row r="64" spans="1:17" ht="12" customHeight="1" x14ac:dyDescent="0.25">
      <c r="A64" s="23" t="s">
        <v>161</v>
      </c>
      <c r="B64" s="156"/>
      <c r="C64" s="177">
        <f>RES_hhdet_in_tesh!C64/RES_summary!C$21</f>
        <v>0</v>
      </c>
      <c r="D64" s="177">
        <f>RES_hhdet_in_tesh!D64/RES_summary!D$21</f>
        <v>0</v>
      </c>
      <c r="E64" s="177">
        <f>RES_hhdet_in_tesh!E64/RES_summary!E$21</f>
        <v>0</v>
      </c>
      <c r="F64" s="177">
        <f>RES_hhdet_in_tesh!F64/RES_summary!F$21</f>
        <v>0</v>
      </c>
      <c r="G64" s="177">
        <f>RES_hhdet_in_tesh!G64/RES_summary!G$21</f>
        <v>0</v>
      </c>
      <c r="H64" s="177">
        <f>RES_hhdet_in_tesh!H64/RES_summary!H$21</f>
        <v>0</v>
      </c>
      <c r="I64" s="177">
        <f>RES_hhdet_in_tesh!I64/RES_summary!I$21</f>
        <v>0</v>
      </c>
      <c r="J64" s="177">
        <f>RES_hhdet_in_tesh!J64/RES_summary!J$21</f>
        <v>0</v>
      </c>
      <c r="K64" s="177">
        <f>RES_hhdet_in_tesh!K64/RES_summary!K$21</f>
        <v>0</v>
      </c>
      <c r="L64" s="177">
        <f>RES_hhdet_in_tesh!L64/RES_summary!L$21</f>
        <v>0</v>
      </c>
      <c r="M64" s="177">
        <f>RES_hhdet_in_tesh!M64/RES_summary!M$21</f>
        <v>0</v>
      </c>
      <c r="N64" s="177">
        <f>RES_hhdet_in_tesh!N64/RES_summary!N$21</f>
        <v>0</v>
      </c>
      <c r="O64" s="177">
        <f>RES_hhdet_in_tesh!O64/RES_summary!O$21</f>
        <v>0</v>
      </c>
      <c r="P64" s="177">
        <f>RES_hhdet_in_tesh!P64/RES_summary!P$21</f>
        <v>0</v>
      </c>
      <c r="Q64" s="177">
        <f>RES_hhdet_in_tesh!Q64/RES_summary!Q$21</f>
        <v>0</v>
      </c>
    </row>
    <row r="65" spans="1:17" ht="12" customHeight="1" x14ac:dyDescent="0.25">
      <c r="A65" s="23" t="s">
        <v>60</v>
      </c>
      <c r="B65" s="156"/>
      <c r="C65" s="177">
        <f>RES_hhdet_in_tesh!C65/RES_summary!C$21</f>
        <v>0</v>
      </c>
      <c r="D65" s="177">
        <f>RES_hhdet_in_tesh!D65/RES_summary!D$21</f>
        <v>0</v>
      </c>
      <c r="E65" s="177">
        <f>RES_hhdet_in_tesh!E65/RES_summary!E$21</f>
        <v>0</v>
      </c>
      <c r="F65" s="177">
        <f>RES_hhdet_in_tesh!F65/RES_summary!F$21</f>
        <v>0</v>
      </c>
      <c r="G65" s="177">
        <f>RES_hhdet_in_tesh!G65/RES_summary!G$21</f>
        <v>0</v>
      </c>
      <c r="H65" s="177">
        <f>RES_hhdet_in_tesh!H65/RES_summary!H$21</f>
        <v>0</v>
      </c>
      <c r="I65" s="177">
        <f>RES_hhdet_in_tesh!I65/RES_summary!I$21</f>
        <v>0</v>
      </c>
      <c r="J65" s="177">
        <f>RES_hhdet_in_tesh!J65/RES_summary!J$21</f>
        <v>0</v>
      </c>
      <c r="K65" s="177">
        <f>RES_hhdet_in_tesh!K65/RES_summary!K$21</f>
        <v>0</v>
      </c>
      <c r="L65" s="177">
        <f>RES_hhdet_in_tesh!L65/RES_summary!L$21</f>
        <v>0</v>
      </c>
      <c r="M65" s="177">
        <f>RES_hhdet_in_tesh!M65/RES_summary!M$21</f>
        <v>0</v>
      </c>
      <c r="N65" s="177">
        <f>RES_hhdet_in_tesh!N65/RES_summary!N$21</f>
        <v>0</v>
      </c>
      <c r="O65" s="177">
        <f>RES_hhdet_in_tesh!O65/RES_summary!O$21</f>
        <v>0</v>
      </c>
      <c r="P65" s="177">
        <f>RES_hhdet_in_tesh!P65/RES_summary!P$21</f>
        <v>0</v>
      </c>
      <c r="Q65" s="177">
        <f>RES_hhdet_in_tesh!Q65/RES_summary!Q$21</f>
        <v>0</v>
      </c>
    </row>
    <row r="66" spans="1:17" ht="12.95" customHeight="1" x14ac:dyDescent="0.25">
      <c r="A66" s="158" t="s">
        <v>112</v>
      </c>
      <c r="B66" s="157"/>
      <c r="C66" s="178">
        <f>RES_hhdet_in_tesh!C66/RES_summary!C$21</f>
        <v>0</v>
      </c>
      <c r="D66" s="178">
        <f>RES_hhdet_in_tesh!D66/RES_summary!D$21</f>
        <v>0</v>
      </c>
      <c r="E66" s="178">
        <f>RES_hhdet_in_tesh!E66/RES_summary!E$21</f>
        <v>0</v>
      </c>
      <c r="F66" s="178">
        <f>RES_hhdet_in_tesh!F66/RES_summary!F$21</f>
        <v>0</v>
      </c>
      <c r="G66" s="178">
        <f>RES_hhdet_in_tesh!G66/RES_summary!G$21</f>
        <v>0</v>
      </c>
      <c r="H66" s="178">
        <f>RES_hhdet_in_tesh!H66/RES_summary!H$21</f>
        <v>0</v>
      </c>
      <c r="I66" s="178">
        <f>RES_hhdet_in_tesh!I66/RES_summary!I$21</f>
        <v>0</v>
      </c>
      <c r="J66" s="178">
        <f>RES_hhdet_in_tesh!J66/RES_summary!J$21</f>
        <v>0</v>
      </c>
      <c r="K66" s="178">
        <f>RES_hhdet_in_tesh!K66/RES_summary!K$21</f>
        <v>0</v>
      </c>
      <c r="L66" s="178">
        <f>RES_hhdet_in_tesh!L66/RES_summary!L$21</f>
        <v>0</v>
      </c>
      <c r="M66" s="178">
        <f>RES_hhdet_in_tesh!M66/RES_summary!M$21</f>
        <v>0</v>
      </c>
      <c r="N66" s="178">
        <f>RES_hhdet_in_tesh!N66/RES_summary!N$21</f>
        <v>0</v>
      </c>
      <c r="O66" s="178">
        <f>RES_hhdet_in_tesh!O66/RES_summary!O$21</f>
        <v>0</v>
      </c>
      <c r="P66" s="178">
        <f>RES_hhdet_in_tesh!P66/RES_summary!P$21</f>
        <v>0</v>
      </c>
      <c r="Q66" s="178">
        <f>RES_hhdet_in_tesh!Q66/RES_summary!Q$21</f>
        <v>0</v>
      </c>
    </row>
    <row r="67" spans="1:17" ht="12" customHeight="1" x14ac:dyDescent="0.25">
      <c r="A67" s="23" t="s">
        <v>60</v>
      </c>
      <c r="B67" s="156"/>
      <c r="C67" s="177">
        <f>RES_hhdet_in_tesh!C67/RES_summary!C$21</f>
        <v>0</v>
      </c>
      <c r="D67" s="177">
        <f>RES_hhdet_in_tesh!D67/RES_summary!D$21</f>
        <v>0</v>
      </c>
      <c r="E67" s="177">
        <f>RES_hhdet_in_tesh!E67/RES_summary!E$21</f>
        <v>0</v>
      </c>
      <c r="F67" s="177">
        <f>RES_hhdet_in_tesh!F67/RES_summary!F$21</f>
        <v>0</v>
      </c>
      <c r="G67" s="177">
        <f>RES_hhdet_in_tesh!G67/RES_summary!G$21</f>
        <v>0</v>
      </c>
      <c r="H67" s="177">
        <f>RES_hhdet_in_tesh!H67/RES_summary!H$21</f>
        <v>0</v>
      </c>
      <c r="I67" s="177">
        <f>RES_hhdet_in_tesh!I67/RES_summary!I$21</f>
        <v>0</v>
      </c>
      <c r="J67" s="177">
        <f>RES_hhdet_in_tesh!J67/RES_summary!J$21</f>
        <v>0</v>
      </c>
      <c r="K67" s="177">
        <f>RES_hhdet_in_tesh!K67/RES_summary!K$21</f>
        <v>0</v>
      </c>
      <c r="L67" s="177">
        <f>RES_hhdet_in_tesh!L67/RES_summary!L$21</f>
        <v>0</v>
      </c>
      <c r="M67" s="177">
        <f>RES_hhdet_in_tesh!M67/RES_summary!M$21</f>
        <v>0</v>
      </c>
      <c r="N67" s="177">
        <f>RES_hhdet_in_tesh!N67/RES_summary!N$21</f>
        <v>0</v>
      </c>
      <c r="O67" s="177">
        <f>RES_hhdet_in_tesh!O67/RES_summary!O$21</f>
        <v>0</v>
      </c>
      <c r="P67" s="177">
        <f>RES_hhdet_in_tesh!P67/RES_summary!P$21</f>
        <v>0</v>
      </c>
      <c r="Q67" s="177">
        <f>RES_hhdet_in_tesh!Q67/RES_summary!Q$21</f>
        <v>0</v>
      </c>
    </row>
    <row r="68" spans="1:17" ht="12" customHeight="1" x14ac:dyDescent="0.25">
      <c r="A68" s="158" t="s">
        <v>63</v>
      </c>
      <c r="B68" s="157"/>
      <c r="C68" s="178">
        <f>RES_hhdet_in_tesh!C68/RES_summary!C$21</f>
        <v>0</v>
      </c>
      <c r="D68" s="178">
        <f>RES_hhdet_in_tesh!D68/RES_summary!D$21</f>
        <v>0</v>
      </c>
      <c r="E68" s="178">
        <f>RES_hhdet_in_tesh!E68/RES_summary!E$21</f>
        <v>0</v>
      </c>
      <c r="F68" s="178">
        <f>RES_hhdet_in_tesh!F68/RES_summary!F$21</f>
        <v>0</v>
      </c>
      <c r="G68" s="178">
        <f>RES_hhdet_in_tesh!G68/RES_summary!G$21</f>
        <v>0</v>
      </c>
      <c r="H68" s="178">
        <f>RES_hhdet_in_tesh!H68/RES_summary!H$21</f>
        <v>0</v>
      </c>
      <c r="I68" s="178">
        <f>RES_hhdet_in_tesh!I68/RES_summary!I$21</f>
        <v>0</v>
      </c>
      <c r="J68" s="178">
        <f>RES_hhdet_in_tesh!J68/RES_summary!J$21</f>
        <v>0</v>
      </c>
      <c r="K68" s="178">
        <f>RES_hhdet_in_tesh!K68/RES_summary!K$21</f>
        <v>0</v>
      </c>
      <c r="L68" s="178">
        <f>RES_hhdet_in_tesh!L68/RES_summary!L$21</f>
        <v>0</v>
      </c>
      <c r="M68" s="178">
        <f>RES_hhdet_in_tesh!M68/RES_summary!M$21</f>
        <v>0</v>
      </c>
      <c r="N68" s="178">
        <f>RES_hhdet_in_tesh!N68/RES_summary!N$21</f>
        <v>0</v>
      </c>
      <c r="O68" s="178">
        <f>RES_hhdet_in_tesh!O68/RES_summary!O$21</f>
        <v>0</v>
      </c>
      <c r="P68" s="178">
        <f>RES_hhdet_in_tesh!P68/RES_summary!P$21</f>
        <v>0</v>
      </c>
      <c r="Q68" s="178">
        <f>RES_hhdet_in_tesh!Q68/RES_summary!Q$21</f>
        <v>0</v>
      </c>
    </row>
    <row r="69" spans="1:17" ht="12" customHeight="1" x14ac:dyDescent="0.25">
      <c r="A69" s="167" t="s">
        <v>160</v>
      </c>
      <c r="B69" s="132"/>
      <c r="C69" s="183">
        <f>RES_hhdet_in_tesh!C69/RES_summary!C$21</f>
        <v>0</v>
      </c>
      <c r="D69" s="183">
        <f>RES_hhdet_in_tesh!D69/RES_summary!D$21</f>
        <v>0</v>
      </c>
      <c r="E69" s="183">
        <f>RES_hhdet_in_tesh!E69/RES_summary!E$21</f>
        <v>0</v>
      </c>
      <c r="F69" s="183">
        <f>RES_hhdet_in_tesh!F69/RES_summary!F$21</f>
        <v>0</v>
      </c>
      <c r="G69" s="183">
        <f>RES_hhdet_in_tesh!G69/RES_summary!G$21</f>
        <v>0</v>
      </c>
      <c r="H69" s="183">
        <f>RES_hhdet_in_tesh!H69/RES_summary!H$21</f>
        <v>0</v>
      </c>
      <c r="I69" s="183">
        <f>RES_hhdet_in_tesh!I69/RES_summary!I$21</f>
        <v>0</v>
      </c>
      <c r="J69" s="183">
        <f>RES_hhdet_in_tesh!J69/RES_summary!J$21</f>
        <v>0</v>
      </c>
      <c r="K69" s="183">
        <f>RES_hhdet_in_tesh!K69/RES_summary!K$21</f>
        <v>0</v>
      </c>
      <c r="L69" s="183">
        <f>RES_hhdet_in_tesh!L69/RES_summary!L$21</f>
        <v>0</v>
      </c>
      <c r="M69" s="183">
        <f>RES_hhdet_in_tesh!M69/RES_summary!M$21</f>
        <v>0</v>
      </c>
      <c r="N69" s="183">
        <f>RES_hhdet_in_tesh!N69/RES_summary!N$21</f>
        <v>0</v>
      </c>
      <c r="O69" s="183">
        <f>RES_hhdet_in_tesh!O69/RES_summary!O$21</f>
        <v>0</v>
      </c>
      <c r="P69" s="183">
        <f>RES_hhdet_in_tesh!P69/RES_summary!P$21</f>
        <v>0</v>
      </c>
      <c r="Q69" s="183">
        <f>RES_hhdet_in_tesh!Q69/RES_summary!Q$21</f>
        <v>0</v>
      </c>
    </row>
    <row r="70" spans="1:17" ht="12" customHeight="1" x14ac:dyDescent="0.25">
      <c r="A70" s="167" t="s">
        <v>159</v>
      </c>
      <c r="B70" s="132"/>
      <c r="C70" s="183">
        <f>RES_hhdet_in_tesh!C70/RES_summary!C$21</f>
        <v>0</v>
      </c>
      <c r="D70" s="183">
        <f>RES_hhdet_in_tesh!D70/RES_summary!D$21</f>
        <v>0</v>
      </c>
      <c r="E70" s="183">
        <f>RES_hhdet_in_tesh!E70/RES_summary!E$21</f>
        <v>0</v>
      </c>
      <c r="F70" s="183">
        <f>RES_hhdet_in_tesh!F70/RES_summary!F$21</f>
        <v>0</v>
      </c>
      <c r="G70" s="183">
        <f>RES_hhdet_in_tesh!G70/RES_summary!G$21</f>
        <v>0</v>
      </c>
      <c r="H70" s="183">
        <f>RES_hhdet_in_tesh!H70/RES_summary!H$21</f>
        <v>0</v>
      </c>
      <c r="I70" s="183">
        <f>RES_hhdet_in_tesh!I70/RES_summary!I$21</f>
        <v>0</v>
      </c>
      <c r="J70" s="183">
        <f>RES_hhdet_in_tesh!J70/RES_summary!J$21</f>
        <v>0</v>
      </c>
      <c r="K70" s="183">
        <f>RES_hhdet_in_tesh!K70/RES_summary!K$21</f>
        <v>0</v>
      </c>
      <c r="L70" s="183">
        <f>RES_hhdet_in_tesh!L70/RES_summary!L$21</f>
        <v>0</v>
      </c>
      <c r="M70" s="183">
        <f>RES_hhdet_in_tesh!M70/RES_summary!M$21</f>
        <v>0</v>
      </c>
      <c r="N70" s="183">
        <f>RES_hhdet_in_tesh!N70/RES_summary!N$21</f>
        <v>0</v>
      </c>
      <c r="O70" s="183">
        <f>RES_hhdet_in_tesh!O70/RES_summary!O$21</f>
        <v>0</v>
      </c>
      <c r="P70" s="183">
        <f>RES_hhdet_in_tesh!P70/RES_summary!P$21</f>
        <v>0</v>
      </c>
      <c r="Q70" s="183">
        <f>RES_hhdet_in_tesh!Q70/RES_summary!Q$21</f>
        <v>0</v>
      </c>
    </row>
    <row r="71" spans="1:17" ht="12" customHeight="1" x14ac:dyDescent="0.25">
      <c r="A71" s="166" t="s">
        <v>109</v>
      </c>
      <c r="B71" s="165"/>
      <c r="C71" s="182">
        <f>RES_hhdet_in_tesh!C71/RES_summary!C$21</f>
        <v>0</v>
      </c>
      <c r="D71" s="182">
        <f>RES_hhdet_in_tesh!D71/RES_summary!D$21</f>
        <v>0</v>
      </c>
      <c r="E71" s="182">
        <f>RES_hhdet_in_tesh!E71/RES_summary!E$21</f>
        <v>0</v>
      </c>
      <c r="F71" s="182">
        <f>RES_hhdet_in_tesh!F71/RES_summary!F$21</f>
        <v>0</v>
      </c>
      <c r="G71" s="182">
        <f>RES_hhdet_in_tesh!G71/RES_summary!G$21</f>
        <v>0</v>
      </c>
      <c r="H71" s="182">
        <f>RES_hhdet_in_tesh!H71/RES_summary!H$21</f>
        <v>0</v>
      </c>
      <c r="I71" s="182">
        <f>RES_hhdet_in_tesh!I71/RES_summary!I$21</f>
        <v>0</v>
      </c>
      <c r="J71" s="182">
        <f>RES_hhdet_in_tesh!J71/RES_summary!J$21</f>
        <v>0</v>
      </c>
      <c r="K71" s="182">
        <f>RES_hhdet_in_tesh!K71/RES_summary!K$21</f>
        <v>0</v>
      </c>
      <c r="L71" s="182">
        <f>RES_hhdet_in_tesh!L71/RES_summary!L$21</f>
        <v>0</v>
      </c>
      <c r="M71" s="182">
        <f>RES_hhdet_in_tesh!M71/RES_summary!M$21</f>
        <v>0</v>
      </c>
      <c r="N71" s="182">
        <f>RES_hhdet_in_tesh!N71/RES_summary!N$21</f>
        <v>0</v>
      </c>
      <c r="O71" s="182">
        <f>RES_hhdet_in_tesh!O71/RES_summary!O$21</f>
        <v>0</v>
      </c>
      <c r="P71" s="182">
        <f>RES_hhdet_in_tesh!P71/RES_summary!P$21</f>
        <v>0</v>
      </c>
      <c r="Q71" s="182">
        <f>RES_hhdet_in_tesh!Q71/RES_summary!Q$21</f>
        <v>0</v>
      </c>
    </row>
    <row r="72" spans="1:17" ht="12" customHeight="1" x14ac:dyDescent="0.25">
      <c r="A72" s="147" t="s">
        <v>59</v>
      </c>
      <c r="B72" s="164"/>
      <c r="C72" s="181">
        <f>RES_hhdet_in_tesh!C72/RES_summary!C$21</f>
        <v>0</v>
      </c>
      <c r="D72" s="181">
        <f>RES_hhdet_in_tesh!D72/RES_summary!D$21</f>
        <v>0</v>
      </c>
      <c r="E72" s="181">
        <f>RES_hhdet_in_tesh!E72/RES_summary!E$21</f>
        <v>0</v>
      </c>
      <c r="F72" s="181">
        <f>RES_hhdet_in_tesh!F72/RES_summary!F$21</f>
        <v>0</v>
      </c>
      <c r="G72" s="181">
        <f>RES_hhdet_in_tesh!G72/RES_summary!G$21</f>
        <v>0</v>
      </c>
      <c r="H72" s="181">
        <f>RES_hhdet_in_tesh!H72/RES_summary!H$21</f>
        <v>0</v>
      </c>
      <c r="I72" s="181">
        <f>RES_hhdet_in_tesh!I72/RES_summary!I$21</f>
        <v>0</v>
      </c>
      <c r="J72" s="181">
        <f>RES_hhdet_in_tesh!J72/RES_summary!J$21</f>
        <v>0</v>
      </c>
      <c r="K72" s="181">
        <f>RES_hhdet_in_tesh!K72/RES_summary!K$21</f>
        <v>0</v>
      </c>
      <c r="L72" s="181">
        <f>RES_hhdet_in_tesh!L72/RES_summary!L$21</f>
        <v>0</v>
      </c>
      <c r="M72" s="181">
        <f>RES_hhdet_in_tesh!M72/RES_summary!M$21</f>
        <v>0</v>
      </c>
      <c r="N72" s="181">
        <f>RES_hhdet_in_tesh!N72/RES_summary!N$21</f>
        <v>0</v>
      </c>
      <c r="O72" s="181">
        <f>RES_hhdet_in_tesh!O72/RES_summary!O$21</f>
        <v>0</v>
      </c>
      <c r="P72" s="181">
        <f>RES_hhdet_in_tesh!P72/RES_summary!P$21</f>
        <v>0</v>
      </c>
      <c r="Q72" s="181">
        <f>RES_hhdet_in_tesh!Q72/RES_summary!Q$21</f>
        <v>0</v>
      </c>
    </row>
    <row r="73" spans="1:17" ht="12" customHeight="1" x14ac:dyDescent="0.25">
      <c r="A73" s="163" t="s">
        <v>142</v>
      </c>
      <c r="B73" s="162"/>
      <c r="C73" s="180">
        <f>RES_hhdet_in_tesh!C73/RES_summary!C$21</f>
        <v>0</v>
      </c>
      <c r="D73" s="180">
        <f>RES_hhdet_in_tesh!D73/RES_summary!D$21</f>
        <v>0</v>
      </c>
      <c r="E73" s="180">
        <f>RES_hhdet_in_tesh!E73/RES_summary!E$21</f>
        <v>0</v>
      </c>
      <c r="F73" s="180">
        <f>RES_hhdet_in_tesh!F73/RES_summary!F$21</f>
        <v>0</v>
      </c>
      <c r="G73" s="180">
        <f>RES_hhdet_in_tesh!G73/RES_summary!G$21</f>
        <v>0</v>
      </c>
      <c r="H73" s="180">
        <f>RES_hhdet_in_tesh!H73/RES_summary!H$21</f>
        <v>0</v>
      </c>
      <c r="I73" s="180">
        <f>RES_hhdet_in_tesh!I73/RES_summary!I$21</f>
        <v>0</v>
      </c>
      <c r="J73" s="180">
        <f>RES_hhdet_in_tesh!J73/RES_summary!J$21</f>
        <v>0</v>
      </c>
      <c r="K73" s="180">
        <f>RES_hhdet_in_tesh!K73/RES_summary!K$21</f>
        <v>0</v>
      </c>
      <c r="L73" s="180">
        <f>RES_hhdet_in_tesh!L73/RES_summary!L$21</f>
        <v>0</v>
      </c>
      <c r="M73" s="180">
        <f>RES_hhdet_in_tesh!M73/RES_summary!M$21</f>
        <v>0</v>
      </c>
      <c r="N73" s="180">
        <f>RES_hhdet_in_tesh!N73/RES_summary!N$21</f>
        <v>0</v>
      </c>
      <c r="O73" s="180">
        <f>RES_hhdet_in_tesh!O73/RES_summary!O$21</f>
        <v>0</v>
      </c>
      <c r="P73" s="180">
        <f>RES_hhdet_in_tesh!P73/RES_summary!P$21</f>
        <v>0</v>
      </c>
      <c r="Q73" s="180">
        <f>RES_hhdet_in_tesh!Q73/RES_summary!Q$21</f>
        <v>0</v>
      </c>
    </row>
    <row r="74" spans="1:17" ht="12" customHeight="1" x14ac:dyDescent="0.25">
      <c r="A74" s="161" t="s">
        <v>141</v>
      </c>
      <c r="B74" s="160"/>
      <c r="C74" s="179">
        <f>RES_hhdet_in_tesh!C74/RES_summary!C$21</f>
        <v>0</v>
      </c>
      <c r="D74" s="179">
        <f>RES_hhdet_in_tesh!D74/RES_summary!D$21</f>
        <v>0</v>
      </c>
      <c r="E74" s="179">
        <f>RES_hhdet_in_tesh!E74/RES_summary!E$21</f>
        <v>0</v>
      </c>
      <c r="F74" s="179">
        <f>RES_hhdet_in_tesh!F74/RES_summary!F$21</f>
        <v>0</v>
      </c>
      <c r="G74" s="179">
        <f>RES_hhdet_in_tesh!G74/RES_summary!G$21</f>
        <v>0</v>
      </c>
      <c r="H74" s="179">
        <f>RES_hhdet_in_tesh!H74/RES_summary!H$21</f>
        <v>0</v>
      </c>
      <c r="I74" s="179">
        <f>RES_hhdet_in_tesh!I74/RES_summary!I$21</f>
        <v>0</v>
      </c>
      <c r="J74" s="179">
        <f>RES_hhdet_in_tesh!J74/RES_summary!J$21</f>
        <v>0</v>
      </c>
      <c r="K74" s="179">
        <f>RES_hhdet_in_tesh!K74/RES_summary!K$21</f>
        <v>0</v>
      </c>
      <c r="L74" s="179">
        <f>RES_hhdet_in_tesh!L74/RES_summary!L$21</f>
        <v>0</v>
      </c>
      <c r="M74" s="179">
        <f>RES_hhdet_in_tesh!M74/RES_summary!M$21</f>
        <v>0</v>
      </c>
      <c r="N74" s="179">
        <f>RES_hhdet_in_tesh!N74/RES_summary!N$21</f>
        <v>0</v>
      </c>
      <c r="O74" s="179">
        <f>RES_hhdet_in_tesh!O74/RES_summary!O$21</f>
        <v>0</v>
      </c>
      <c r="P74" s="179">
        <f>RES_hhdet_in_tesh!P74/RES_summary!P$21</f>
        <v>0</v>
      </c>
      <c r="Q74" s="179">
        <f>RES_hhdet_in_tesh!Q74/RES_summary!Q$21</f>
        <v>0</v>
      </c>
    </row>
    <row r="75" spans="1:17" ht="12" customHeight="1" x14ac:dyDescent="0.25">
      <c r="A75" s="148" t="s">
        <v>60</v>
      </c>
      <c r="B75" s="156"/>
      <c r="C75" s="177">
        <f>RES_hhdet_in_tesh!C75/RES_summary!C$21</f>
        <v>0</v>
      </c>
      <c r="D75" s="177">
        <f>RES_hhdet_in_tesh!D75/RES_summary!D$21</f>
        <v>0</v>
      </c>
      <c r="E75" s="177">
        <f>RES_hhdet_in_tesh!E75/RES_summary!E$21</f>
        <v>0</v>
      </c>
      <c r="F75" s="177">
        <f>RES_hhdet_in_tesh!F75/RES_summary!F$21</f>
        <v>0</v>
      </c>
      <c r="G75" s="177">
        <f>RES_hhdet_in_tesh!G75/RES_summary!G$21</f>
        <v>0</v>
      </c>
      <c r="H75" s="177">
        <f>RES_hhdet_in_tesh!H75/RES_summary!H$21</f>
        <v>0</v>
      </c>
      <c r="I75" s="177">
        <f>RES_hhdet_in_tesh!I75/RES_summary!I$21</f>
        <v>0</v>
      </c>
      <c r="J75" s="177">
        <f>RES_hhdet_in_tesh!J75/RES_summary!J$21</f>
        <v>0</v>
      </c>
      <c r="K75" s="177">
        <f>RES_hhdet_in_tesh!K75/RES_summary!K$21</f>
        <v>0</v>
      </c>
      <c r="L75" s="177">
        <f>RES_hhdet_in_tesh!L75/RES_summary!L$21</f>
        <v>0</v>
      </c>
      <c r="M75" s="177">
        <f>RES_hhdet_in_tesh!M75/RES_summary!M$21</f>
        <v>0</v>
      </c>
      <c r="N75" s="177">
        <f>RES_hhdet_in_tesh!N75/RES_summary!N$21</f>
        <v>0</v>
      </c>
      <c r="O75" s="177">
        <f>RES_hhdet_in_tesh!O75/RES_summary!O$21</f>
        <v>0</v>
      </c>
      <c r="P75" s="177">
        <f>RES_hhdet_in_tesh!P75/RES_summary!P$21</f>
        <v>0</v>
      </c>
      <c r="Q75" s="177">
        <f>RES_hhdet_in_tesh!Q75/RES_summary!Q$21</f>
        <v>0</v>
      </c>
    </row>
    <row r="76" spans="1:17" ht="12" customHeight="1" x14ac:dyDescent="0.25">
      <c r="A76" s="148" t="s">
        <v>59</v>
      </c>
      <c r="B76" s="156"/>
      <c r="C76" s="177">
        <f>RES_hhdet_in_tesh!C76/RES_summary!C$21</f>
        <v>0</v>
      </c>
      <c r="D76" s="177">
        <f>RES_hhdet_in_tesh!D76/RES_summary!D$21</f>
        <v>0</v>
      </c>
      <c r="E76" s="177">
        <f>RES_hhdet_in_tesh!E76/RES_summary!E$21</f>
        <v>0</v>
      </c>
      <c r="F76" s="177">
        <f>RES_hhdet_in_tesh!F76/RES_summary!F$21</f>
        <v>0</v>
      </c>
      <c r="G76" s="177">
        <f>RES_hhdet_in_tesh!G76/RES_summary!G$21</f>
        <v>0</v>
      </c>
      <c r="H76" s="177">
        <f>RES_hhdet_in_tesh!H76/RES_summary!H$21</f>
        <v>0</v>
      </c>
      <c r="I76" s="177">
        <f>RES_hhdet_in_tesh!I76/RES_summary!I$21</f>
        <v>0</v>
      </c>
      <c r="J76" s="177">
        <f>RES_hhdet_in_tesh!J76/RES_summary!J$21</f>
        <v>0</v>
      </c>
      <c r="K76" s="177">
        <f>RES_hhdet_in_tesh!K76/RES_summary!K$21</f>
        <v>0</v>
      </c>
      <c r="L76" s="177">
        <f>RES_hhdet_in_tesh!L76/RES_summary!L$21</f>
        <v>0</v>
      </c>
      <c r="M76" s="177">
        <f>RES_hhdet_in_tesh!M76/RES_summary!M$21</f>
        <v>0</v>
      </c>
      <c r="N76" s="177">
        <f>RES_hhdet_in_tesh!N76/RES_summary!N$21</f>
        <v>0</v>
      </c>
      <c r="O76" s="177">
        <f>RES_hhdet_in_tesh!O76/RES_summary!O$21</f>
        <v>0</v>
      </c>
      <c r="P76" s="177">
        <f>RES_hhdet_in_tesh!P76/RES_summary!P$21</f>
        <v>0</v>
      </c>
      <c r="Q76" s="177">
        <f>RES_hhdet_in_tesh!Q76/RES_summary!Q$21</f>
        <v>0</v>
      </c>
    </row>
    <row r="77" spans="1:17" ht="12" customHeight="1" x14ac:dyDescent="0.25">
      <c r="A77" s="158" t="s">
        <v>62</v>
      </c>
      <c r="B77" s="157"/>
      <c r="C77" s="178">
        <f>RES_hhdet_in_tesh!C77/RES_summary!C$21</f>
        <v>0</v>
      </c>
      <c r="D77" s="178">
        <f>RES_hhdet_in_tesh!D77/RES_summary!D$21</f>
        <v>0</v>
      </c>
      <c r="E77" s="178">
        <f>RES_hhdet_in_tesh!E77/RES_summary!E$21</f>
        <v>0</v>
      </c>
      <c r="F77" s="178">
        <f>RES_hhdet_in_tesh!F77/RES_summary!F$21</f>
        <v>0</v>
      </c>
      <c r="G77" s="178">
        <f>RES_hhdet_in_tesh!G77/RES_summary!G$21</f>
        <v>0</v>
      </c>
      <c r="H77" s="178">
        <f>RES_hhdet_in_tesh!H77/RES_summary!H$21</f>
        <v>0</v>
      </c>
      <c r="I77" s="178">
        <f>RES_hhdet_in_tesh!I77/RES_summary!I$21</f>
        <v>0</v>
      </c>
      <c r="J77" s="178">
        <f>RES_hhdet_in_tesh!J77/RES_summary!J$21</f>
        <v>0</v>
      </c>
      <c r="K77" s="178">
        <f>RES_hhdet_in_tesh!K77/RES_summary!K$21</f>
        <v>0</v>
      </c>
      <c r="L77" s="178">
        <f>RES_hhdet_in_tesh!L77/RES_summary!L$21</f>
        <v>0</v>
      </c>
      <c r="M77" s="178">
        <f>RES_hhdet_in_tesh!M77/RES_summary!M$21</f>
        <v>0</v>
      </c>
      <c r="N77" s="178">
        <f>RES_hhdet_in_tesh!N77/RES_summary!N$21</f>
        <v>0</v>
      </c>
      <c r="O77" s="178">
        <f>RES_hhdet_in_tesh!O77/RES_summary!O$21</f>
        <v>0</v>
      </c>
      <c r="P77" s="178">
        <f>RES_hhdet_in_tesh!P77/RES_summary!P$21</f>
        <v>0</v>
      </c>
      <c r="Q77" s="178">
        <f>RES_hhdet_in_tesh!Q77/RES_summary!Q$21</f>
        <v>0</v>
      </c>
    </row>
    <row r="78" spans="1:17" ht="12" customHeight="1" x14ac:dyDescent="0.25">
      <c r="A78" s="23" t="s">
        <v>109</v>
      </c>
      <c r="B78" s="156"/>
      <c r="C78" s="177">
        <f>RES_hhdet_in_tesh!C78/RES_summary!C$21</f>
        <v>0</v>
      </c>
      <c r="D78" s="177">
        <f>RES_hhdet_in_tesh!D78/RES_summary!D$21</f>
        <v>0</v>
      </c>
      <c r="E78" s="177">
        <f>RES_hhdet_in_tesh!E78/RES_summary!E$21</f>
        <v>0</v>
      </c>
      <c r="F78" s="177">
        <f>RES_hhdet_in_tesh!F78/RES_summary!F$21</f>
        <v>0</v>
      </c>
      <c r="G78" s="177">
        <f>RES_hhdet_in_tesh!G78/RES_summary!G$21</f>
        <v>0</v>
      </c>
      <c r="H78" s="177">
        <f>RES_hhdet_in_tesh!H78/RES_summary!H$21</f>
        <v>0</v>
      </c>
      <c r="I78" s="177">
        <f>RES_hhdet_in_tesh!I78/RES_summary!I$21</f>
        <v>0</v>
      </c>
      <c r="J78" s="177">
        <f>RES_hhdet_in_tesh!J78/RES_summary!J$21</f>
        <v>0</v>
      </c>
      <c r="K78" s="177">
        <f>RES_hhdet_in_tesh!K78/RES_summary!K$21</f>
        <v>0</v>
      </c>
      <c r="L78" s="177">
        <f>RES_hhdet_in_tesh!L78/RES_summary!L$21</f>
        <v>0</v>
      </c>
      <c r="M78" s="177">
        <f>RES_hhdet_in_tesh!M78/RES_summary!M$21</f>
        <v>0</v>
      </c>
      <c r="N78" s="177">
        <f>RES_hhdet_in_tesh!N78/RES_summary!N$21</f>
        <v>0</v>
      </c>
      <c r="O78" s="177">
        <f>RES_hhdet_in_tesh!O78/RES_summary!O$21</f>
        <v>0</v>
      </c>
      <c r="P78" s="177">
        <f>RES_hhdet_in_tesh!P78/RES_summary!P$21</f>
        <v>0</v>
      </c>
      <c r="Q78" s="177">
        <f>RES_hhdet_in_tesh!Q78/RES_summary!Q$21</f>
        <v>0</v>
      </c>
    </row>
    <row r="79" spans="1:17" ht="12" customHeight="1" x14ac:dyDescent="0.25">
      <c r="A79" s="29" t="s">
        <v>140</v>
      </c>
      <c r="B79" s="57"/>
      <c r="C79" s="176">
        <f>RES_hhdet_in_tesh!C79/RES_summary!C$21</f>
        <v>0</v>
      </c>
      <c r="D79" s="176">
        <f>RES_hhdet_in_tesh!D79/RES_summary!D$21</f>
        <v>0</v>
      </c>
      <c r="E79" s="176">
        <f>RES_hhdet_in_tesh!E79/RES_summary!E$21</f>
        <v>0</v>
      </c>
      <c r="F79" s="176">
        <f>RES_hhdet_in_tesh!F79/RES_summary!F$21</f>
        <v>0</v>
      </c>
      <c r="G79" s="176">
        <f>RES_hhdet_in_tesh!G79/RES_summary!G$21</f>
        <v>0</v>
      </c>
      <c r="H79" s="176">
        <f>RES_hhdet_in_tesh!H79/RES_summary!H$21</f>
        <v>0</v>
      </c>
      <c r="I79" s="176">
        <f>RES_hhdet_in_tesh!I79/RES_summary!I$21</f>
        <v>0</v>
      </c>
      <c r="J79" s="176">
        <f>RES_hhdet_in_tesh!J79/RES_summary!J$21</f>
        <v>0</v>
      </c>
      <c r="K79" s="176">
        <f>RES_hhdet_in_tesh!K79/RES_summary!K$21</f>
        <v>0</v>
      </c>
      <c r="L79" s="176">
        <f>RES_hhdet_in_tesh!L79/RES_summary!L$21</f>
        <v>0</v>
      </c>
      <c r="M79" s="176">
        <f>RES_hhdet_in_tesh!M79/RES_summary!M$21</f>
        <v>0</v>
      </c>
      <c r="N79" s="176">
        <f>RES_hhdet_in_tesh!N79/RES_summary!N$21</f>
        <v>0</v>
      </c>
      <c r="O79" s="176">
        <f>RES_hhdet_in_tesh!O79/RES_summary!O$21</f>
        <v>0</v>
      </c>
      <c r="P79" s="176">
        <f>RES_hhdet_in_tesh!P79/RES_summary!P$21</f>
        <v>0</v>
      </c>
      <c r="Q79" s="176">
        <f>RES_hhdet_in_tesh!Q79/RES_summary!Q$21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84">
        <f>RES_hhdet_in_tesh!C81/RES_summary!C$21</f>
        <v>83.68654999933878</v>
      </c>
      <c r="D81" s="184">
        <f>RES_hhdet_in_tesh!D81/RES_summary!D$21</f>
        <v>84.973095922216984</v>
      </c>
      <c r="E81" s="184">
        <f>RES_hhdet_in_tesh!E81/RES_summary!E$21</f>
        <v>84.210651983851562</v>
      </c>
      <c r="F81" s="184">
        <f>RES_hhdet_in_tesh!F81/RES_summary!F$21</f>
        <v>80.622218481369202</v>
      </c>
      <c r="G81" s="184">
        <f>RES_hhdet_in_tesh!G81/RES_summary!G$21</f>
        <v>81.981559141568582</v>
      </c>
      <c r="H81" s="184">
        <f>RES_hhdet_in_tesh!H81/RES_summary!H$21</f>
        <v>70.796984561983152</v>
      </c>
      <c r="I81" s="184">
        <f>RES_hhdet_in_tesh!I81/RES_summary!I$21</f>
        <v>76.840818333261822</v>
      </c>
      <c r="J81" s="184">
        <f>RES_hhdet_in_tesh!J81/RES_summary!J$21</f>
        <v>83.659427934605816</v>
      </c>
      <c r="K81" s="184">
        <f>RES_hhdet_in_tesh!K81/RES_summary!K$21</f>
        <v>88.010771750322675</v>
      </c>
      <c r="L81" s="184">
        <f>RES_hhdet_in_tesh!L81/RES_summary!L$21</f>
        <v>76.26035350428559</v>
      </c>
      <c r="M81" s="184">
        <f>RES_hhdet_in_tesh!M81/RES_summary!M$21</f>
        <v>78.957073220319828</v>
      </c>
      <c r="N81" s="184">
        <f>RES_hhdet_in_tesh!N81/RES_summary!N$21</f>
        <v>77.843699034134772</v>
      </c>
      <c r="O81" s="184">
        <f>RES_hhdet_in_tesh!O81/RES_summary!O$21</f>
        <v>72.731019729281329</v>
      </c>
      <c r="P81" s="184">
        <f>RES_hhdet_in_tesh!P81/RES_summary!P$21</f>
        <v>70.061168860784676</v>
      </c>
      <c r="Q81" s="184">
        <f>RES_hhdet_in_tesh!Q81/RES_summary!Q$21</f>
        <v>75.208546600758169</v>
      </c>
    </row>
    <row r="82" spans="1:17" ht="12.95" customHeight="1" x14ac:dyDescent="0.25">
      <c r="A82" s="158" t="s">
        <v>65</v>
      </c>
      <c r="B82" s="157"/>
      <c r="C82" s="178">
        <f>RES_hhdet_in_tesh!C82/RES_summary!C$21</f>
        <v>28.582466495769474</v>
      </c>
      <c r="D82" s="178">
        <f>RES_hhdet_in_tesh!D82/RES_summary!D$21</f>
        <v>30.422467007962211</v>
      </c>
      <c r="E82" s="178">
        <f>RES_hhdet_in_tesh!E82/RES_summary!E$21</f>
        <v>30.041231147968499</v>
      </c>
      <c r="F82" s="178">
        <f>RES_hhdet_in_tesh!F82/RES_summary!F$21</f>
        <v>26.868293997695407</v>
      </c>
      <c r="G82" s="178">
        <f>RES_hhdet_in_tesh!G82/RES_summary!G$21</f>
        <v>29.762819039853945</v>
      </c>
      <c r="H82" s="178">
        <f>RES_hhdet_in_tesh!H82/RES_summary!H$21</f>
        <v>19.257114699662957</v>
      </c>
      <c r="I82" s="178">
        <f>RES_hhdet_in_tesh!I82/RES_summary!I$21</f>
        <v>24.533295675782632</v>
      </c>
      <c r="J82" s="178">
        <f>RES_hhdet_in_tesh!J82/RES_summary!J$21</f>
        <v>23.842692425048352</v>
      </c>
      <c r="K82" s="178">
        <f>RES_hhdet_in_tesh!K82/RES_summary!K$21</f>
        <v>27.958312554982726</v>
      </c>
      <c r="L82" s="178">
        <f>RES_hhdet_in_tesh!L82/RES_summary!L$21</f>
        <v>17.329093791220853</v>
      </c>
      <c r="M82" s="178">
        <f>RES_hhdet_in_tesh!M82/RES_summary!M$21</f>
        <v>22.129227131630948</v>
      </c>
      <c r="N82" s="178">
        <f>RES_hhdet_in_tesh!N82/RES_summary!N$21</f>
        <v>20.72393411721573</v>
      </c>
      <c r="O82" s="178">
        <f>RES_hhdet_in_tesh!O82/RES_summary!O$21</f>
        <v>17.334164747761825</v>
      </c>
      <c r="P82" s="178">
        <f>RES_hhdet_in_tesh!P82/RES_summary!P$21</f>
        <v>14.808971575696408</v>
      </c>
      <c r="Q82" s="178">
        <f>RES_hhdet_in_tesh!Q82/RES_summary!Q$21</f>
        <v>18.331171730680012</v>
      </c>
    </row>
    <row r="83" spans="1:17" ht="12" customHeight="1" x14ac:dyDescent="0.25">
      <c r="A83" s="23" t="s">
        <v>157</v>
      </c>
      <c r="B83" s="156"/>
      <c r="C83" s="177">
        <f>RES_hhdet_in_tesh!C83/RES_summary!C$21</f>
        <v>28.425604003040839</v>
      </c>
      <c r="D83" s="177">
        <f>RES_hhdet_in_tesh!D83/RES_summary!D$21</f>
        <v>30.193176017359768</v>
      </c>
      <c r="E83" s="177">
        <f>RES_hhdet_in_tesh!E83/RES_summary!E$21</f>
        <v>29.550125295052322</v>
      </c>
      <c r="F83" s="177">
        <f>RES_hhdet_in_tesh!F83/RES_summary!F$21</f>
        <v>26.456151485759037</v>
      </c>
      <c r="G83" s="177">
        <f>RES_hhdet_in_tesh!G83/RES_summary!G$21</f>
        <v>29.569021679375766</v>
      </c>
      <c r="H83" s="177">
        <f>RES_hhdet_in_tesh!H83/RES_summary!H$21</f>
        <v>19.10617639200947</v>
      </c>
      <c r="I83" s="177">
        <f>RES_hhdet_in_tesh!I83/RES_summary!I$21</f>
        <v>23.608179356508561</v>
      </c>
      <c r="J83" s="177">
        <f>RES_hhdet_in_tesh!J83/RES_summary!J$21</f>
        <v>23.271706731069031</v>
      </c>
      <c r="K83" s="177">
        <f>RES_hhdet_in_tesh!K83/RES_summary!K$21</f>
        <v>27.781668340184684</v>
      </c>
      <c r="L83" s="177">
        <f>RES_hhdet_in_tesh!L83/RES_summary!L$21</f>
        <v>17.045497773584792</v>
      </c>
      <c r="M83" s="177">
        <f>RES_hhdet_in_tesh!M83/RES_summary!M$21</f>
        <v>21.914884050503218</v>
      </c>
      <c r="N83" s="177">
        <f>RES_hhdet_in_tesh!N83/RES_summary!N$21</f>
        <v>20.583893785594206</v>
      </c>
      <c r="O83" s="177">
        <f>RES_hhdet_in_tesh!O83/RES_summary!O$21</f>
        <v>17.215174223439377</v>
      </c>
      <c r="P83" s="177">
        <f>RES_hhdet_in_tesh!P83/RES_summary!P$21</f>
        <v>14.64350240545482</v>
      </c>
      <c r="Q83" s="177">
        <f>RES_hhdet_in_tesh!Q83/RES_summary!Q$21</f>
        <v>18.065806279682107</v>
      </c>
    </row>
    <row r="84" spans="1:17" ht="12" customHeight="1" x14ac:dyDescent="0.25">
      <c r="A84" s="23" t="s">
        <v>60</v>
      </c>
      <c r="B84" s="156"/>
      <c r="C84" s="177">
        <f>RES_hhdet_in_tesh!C84/RES_summary!C$21</f>
        <v>0.15686249272863223</v>
      </c>
      <c r="D84" s="177">
        <f>RES_hhdet_in_tesh!D84/RES_summary!D$21</f>
        <v>0.22929099060244026</v>
      </c>
      <c r="E84" s="177">
        <f>RES_hhdet_in_tesh!E84/RES_summary!E$21</f>
        <v>0.49110585291617587</v>
      </c>
      <c r="F84" s="177">
        <f>RES_hhdet_in_tesh!F84/RES_summary!F$21</f>
        <v>0.41214251193636731</v>
      </c>
      <c r="G84" s="177">
        <f>RES_hhdet_in_tesh!G84/RES_summary!G$21</f>
        <v>0.1937973604781823</v>
      </c>
      <c r="H84" s="177">
        <f>RES_hhdet_in_tesh!H84/RES_summary!H$21</f>
        <v>0.15093830765348529</v>
      </c>
      <c r="I84" s="177">
        <f>RES_hhdet_in_tesh!I84/RES_summary!I$21</f>
        <v>0.9251163192740709</v>
      </c>
      <c r="J84" s="177">
        <f>RES_hhdet_in_tesh!J84/RES_summary!J$21</f>
        <v>0.57098569397932275</v>
      </c>
      <c r="K84" s="177">
        <f>RES_hhdet_in_tesh!K84/RES_summary!K$21</f>
        <v>0.17664421479804066</v>
      </c>
      <c r="L84" s="177">
        <f>RES_hhdet_in_tesh!L84/RES_summary!L$21</f>
        <v>0.28359601763606029</v>
      </c>
      <c r="M84" s="177">
        <f>RES_hhdet_in_tesh!M84/RES_summary!M$21</f>
        <v>0.21434308112772976</v>
      </c>
      <c r="N84" s="177">
        <f>RES_hhdet_in_tesh!N84/RES_summary!N$21</f>
        <v>0.1400403316215254</v>
      </c>
      <c r="O84" s="177">
        <f>RES_hhdet_in_tesh!O84/RES_summary!O$21</f>
        <v>0.11899052432244694</v>
      </c>
      <c r="P84" s="177">
        <f>RES_hhdet_in_tesh!P84/RES_summary!P$21</f>
        <v>0.16546917024158908</v>
      </c>
      <c r="Q84" s="177">
        <f>RES_hhdet_in_tesh!Q84/RES_summary!Q$21</f>
        <v>0.2653654509979026</v>
      </c>
    </row>
    <row r="85" spans="1:17" ht="12.95" customHeight="1" x14ac:dyDescent="0.25">
      <c r="A85" s="158" t="s">
        <v>112</v>
      </c>
      <c r="B85" s="157"/>
      <c r="C85" s="178">
        <f>RES_hhdet_in_tesh!C85/RES_summary!C$21</f>
        <v>32.333651472175774</v>
      </c>
      <c r="D85" s="178">
        <f>RES_hhdet_in_tesh!D85/RES_summary!D$21</f>
        <v>31.3779670798293</v>
      </c>
      <c r="E85" s="178">
        <f>RES_hhdet_in_tesh!E85/RES_summary!E$21</f>
        <v>30.216455004575582</v>
      </c>
      <c r="F85" s="178">
        <f>RES_hhdet_in_tesh!F85/RES_summary!F$21</f>
        <v>30.175863659413498</v>
      </c>
      <c r="G85" s="178">
        <f>RES_hhdet_in_tesh!G85/RES_summary!G$21</f>
        <v>29.40616854832416</v>
      </c>
      <c r="H85" s="178">
        <f>RES_hhdet_in_tesh!H85/RES_summary!H$21</f>
        <v>28.8036956162724</v>
      </c>
      <c r="I85" s="178">
        <f>RES_hhdet_in_tesh!I85/RES_summary!I$21</f>
        <v>29.482124395179117</v>
      </c>
      <c r="J85" s="178">
        <f>RES_hhdet_in_tesh!J85/RES_summary!J$21</f>
        <v>37.024728050329969</v>
      </c>
      <c r="K85" s="178">
        <f>RES_hhdet_in_tesh!K85/RES_summary!K$21</f>
        <v>37.342858279034395</v>
      </c>
      <c r="L85" s="178">
        <f>RES_hhdet_in_tesh!L85/RES_summary!L$21</f>
        <v>36.988268456838206</v>
      </c>
      <c r="M85" s="178">
        <f>RES_hhdet_in_tesh!M85/RES_summary!M$21</f>
        <v>36.113221604313928</v>
      </c>
      <c r="N85" s="178">
        <f>RES_hhdet_in_tesh!N85/RES_summary!N$21</f>
        <v>35.621622677862391</v>
      </c>
      <c r="O85" s="178">
        <f>RES_hhdet_in_tesh!O85/RES_summary!O$21</f>
        <v>35.198027579104512</v>
      </c>
      <c r="P85" s="178">
        <f>RES_hhdet_in_tesh!P85/RES_summary!P$21</f>
        <v>35.204395160595141</v>
      </c>
      <c r="Q85" s="178">
        <f>RES_hhdet_in_tesh!Q85/RES_summary!Q$21</f>
        <v>34.963303845548282</v>
      </c>
    </row>
    <row r="86" spans="1:17" ht="12" customHeight="1" x14ac:dyDescent="0.25">
      <c r="A86" s="23" t="s">
        <v>60</v>
      </c>
      <c r="B86" s="156"/>
      <c r="C86" s="177">
        <f>RES_hhdet_in_tesh!C86/RES_summary!C$21</f>
        <v>32.333651472175774</v>
      </c>
      <c r="D86" s="177">
        <f>RES_hhdet_in_tesh!D86/RES_summary!D$21</f>
        <v>31.3779670798293</v>
      </c>
      <c r="E86" s="177">
        <f>RES_hhdet_in_tesh!E86/RES_summary!E$21</f>
        <v>30.216455004575582</v>
      </c>
      <c r="F86" s="177">
        <f>RES_hhdet_in_tesh!F86/RES_summary!F$21</f>
        <v>30.175863659413498</v>
      </c>
      <c r="G86" s="177">
        <f>RES_hhdet_in_tesh!G86/RES_summary!G$21</f>
        <v>29.40616854832416</v>
      </c>
      <c r="H86" s="177">
        <f>RES_hhdet_in_tesh!H86/RES_summary!H$21</f>
        <v>28.8036956162724</v>
      </c>
      <c r="I86" s="177">
        <f>RES_hhdet_in_tesh!I86/RES_summary!I$21</f>
        <v>29.482124395179117</v>
      </c>
      <c r="J86" s="177">
        <f>RES_hhdet_in_tesh!J86/RES_summary!J$21</f>
        <v>37.024728050329969</v>
      </c>
      <c r="K86" s="177">
        <f>RES_hhdet_in_tesh!K86/RES_summary!K$21</f>
        <v>37.342858279034395</v>
      </c>
      <c r="L86" s="177">
        <f>RES_hhdet_in_tesh!L86/RES_summary!L$21</f>
        <v>36.988268456838206</v>
      </c>
      <c r="M86" s="177">
        <f>RES_hhdet_in_tesh!M86/RES_summary!M$21</f>
        <v>36.113221604313928</v>
      </c>
      <c r="N86" s="177">
        <f>RES_hhdet_in_tesh!N86/RES_summary!N$21</f>
        <v>35.621622677862391</v>
      </c>
      <c r="O86" s="177">
        <f>RES_hhdet_in_tesh!O86/RES_summary!O$21</f>
        <v>35.198027579104512</v>
      </c>
      <c r="P86" s="177">
        <f>RES_hhdet_in_tesh!P86/RES_summary!P$21</f>
        <v>35.204395160595141</v>
      </c>
      <c r="Q86" s="177">
        <f>RES_hhdet_in_tesh!Q86/RES_summary!Q$21</f>
        <v>34.963303845548282</v>
      </c>
    </row>
    <row r="87" spans="1:17" ht="12" customHeight="1" x14ac:dyDescent="0.25">
      <c r="A87" s="158" t="s">
        <v>63</v>
      </c>
      <c r="B87" s="157"/>
      <c r="C87" s="178">
        <f>RES_hhdet_in_tesh!C87/RES_summary!C$21</f>
        <v>16.892737267353901</v>
      </c>
      <c r="D87" s="178">
        <f>RES_hhdet_in_tesh!D87/RES_summary!D$21</f>
        <v>17.221916253841705</v>
      </c>
      <c r="E87" s="178">
        <f>RES_hhdet_in_tesh!E87/RES_summary!E$21</f>
        <v>17.395382059029398</v>
      </c>
      <c r="F87" s="178">
        <f>RES_hhdet_in_tesh!F87/RES_summary!F$21</f>
        <v>16.651796275921225</v>
      </c>
      <c r="G87" s="178">
        <f>RES_hhdet_in_tesh!G87/RES_summary!G$21</f>
        <v>16.318538527528148</v>
      </c>
      <c r="H87" s="178">
        <f>RES_hhdet_in_tesh!H87/RES_summary!H$21</f>
        <v>15.463387325976075</v>
      </c>
      <c r="I87" s="178">
        <f>RES_hhdet_in_tesh!I87/RES_summary!I$21</f>
        <v>15.452353036640927</v>
      </c>
      <c r="J87" s="178">
        <f>RES_hhdet_in_tesh!J87/RES_summary!J$21</f>
        <v>15.334660901257248</v>
      </c>
      <c r="K87" s="178">
        <f>RES_hhdet_in_tesh!K87/RES_summary!K$21</f>
        <v>15.052552493932422</v>
      </c>
      <c r="L87" s="178">
        <f>RES_hhdet_in_tesh!L87/RES_summary!L$21</f>
        <v>14.799303297609329</v>
      </c>
      <c r="M87" s="178">
        <f>RES_hhdet_in_tesh!M87/RES_summary!M$21</f>
        <v>14.846185643292678</v>
      </c>
      <c r="N87" s="178">
        <f>RES_hhdet_in_tesh!N87/RES_summary!N$21</f>
        <v>14.226584400707562</v>
      </c>
      <c r="O87" s="178">
        <f>RES_hhdet_in_tesh!O87/RES_summary!O$21</f>
        <v>13.876922341740048</v>
      </c>
      <c r="P87" s="178">
        <f>RES_hhdet_in_tesh!P87/RES_summary!P$21</f>
        <v>14.249221304897722</v>
      </c>
      <c r="Q87" s="178">
        <f>RES_hhdet_in_tesh!Q87/RES_summary!Q$21</f>
        <v>15.172366806929915</v>
      </c>
    </row>
    <row r="88" spans="1:17" ht="12" customHeight="1" x14ac:dyDescent="0.25">
      <c r="A88" s="167" t="s">
        <v>156</v>
      </c>
      <c r="B88" s="132"/>
      <c r="C88" s="183">
        <f>RES_hhdet_in_tesh!C88/RES_summary!C$21</f>
        <v>0</v>
      </c>
      <c r="D88" s="183">
        <f>RES_hhdet_in_tesh!D88/RES_summary!D$21</f>
        <v>0</v>
      </c>
      <c r="E88" s="183">
        <f>RES_hhdet_in_tesh!E88/RES_summary!E$21</f>
        <v>0</v>
      </c>
      <c r="F88" s="183">
        <f>RES_hhdet_in_tesh!F88/RES_summary!F$21</f>
        <v>0</v>
      </c>
      <c r="G88" s="183">
        <f>RES_hhdet_in_tesh!G88/RES_summary!G$21</f>
        <v>0</v>
      </c>
      <c r="H88" s="183">
        <f>RES_hhdet_in_tesh!H88/RES_summary!H$21</f>
        <v>0</v>
      </c>
      <c r="I88" s="183">
        <f>RES_hhdet_in_tesh!I88/RES_summary!I$21</f>
        <v>0</v>
      </c>
      <c r="J88" s="183">
        <f>RES_hhdet_in_tesh!J88/RES_summary!J$21</f>
        <v>0</v>
      </c>
      <c r="K88" s="183">
        <f>RES_hhdet_in_tesh!K88/RES_summary!K$21</f>
        <v>0</v>
      </c>
      <c r="L88" s="183">
        <f>RES_hhdet_in_tesh!L88/RES_summary!L$21</f>
        <v>0</v>
      </c>
      <c r="M88" s="183">
        <f>RES_hhdet_in_tesh!M88/RES_summary!M$21</f>
        <v>0</v>
      </c>
      <c r="N88" s="183">
        <f>RES_hhdet_in_tesh!N88/RES_summary!N$21</f>
        <v>0</v>
      </c>
      <c r="O88" s="183">
        <f>RES_hhdet_in_tesh!O88/RES_summary!O$21</f>
        <v>0</v>
      </c>
      <c r="P88" s="183">
        <f>RES_hhdet_in_tesh!P88/RES_summary!P$21</f>
        <v>0</v>
      </c>
      <c r="Q88" s="183">
        <f>RES_hhdet_in_tesh!Q88/RES_summary!Q$21</f>
        <v>0</v>
      </c>
    </row>
    <row r="89" spans="1:17" ht="12" customHeight="1" x14ac:dyDescent="0.25">
      <c r="A89" s="167" t="s">
        <v>155</v>
      </c>
      <c r="B89" s="132"/>
      <c r="C89" s="183">
        <f>RES_hhdet_in_tesh!C89/RES_summary!C$21</f>
        <v>0</v>
      </c>
      <c r="D89" s="183">
        <f>RES_hhdet_in_tesh!D89/RES_summary!D$21</f>
        <v>0</v>
      </c>
      <c r="E89" s="183">
        <f>RES_hhdet_in_tesh!E89/RES_summary!E$21</f>
        <v>0</v>
      </c>
      <c r="F89" s="183">
        <f>RES_hhdet_in_tesh!F89/RES_summary!F$21</f>
        <v>0</v>
      </c>
      <c r="G89" s="183">
        <f>RES_hhdet_in_tesh!G89/RES_summary!G$21</f>
        <v>0</v>
      </c>
      <c r="H89" s="183">
        <f>RES_hhdet_in_tesh!H89/RES_summary!H$21</f>
        <v>0</v>
      </c>
      <c r="I89" s="183">
        <f>RES_hhdet_in_tesh!I89/RES_summary!I$21</f>
        <v>0</v>
      </c>
      <c r="J89" s="183">
        <f>RES_hhdet_in_tesh!J89/RES_summary!J$21</f>
        <v>0</v>
      </c>
      <c r="K89" s="183">
        <f>RES_hhdet_in_tesh!K89/RES_summary!K$21</f>
        <v>0</v>
      </c>
      <c r="L89" s="183">
        <f>RES_hhdet_in_tesh!L89/RES_summary!L$21</f>
        <v>0</v>
      </c>
      <c r="M89" s="183">
        <f>RES_hhdet_in_tesh!M89/RES_summary!M$21</f>
        <v>0</v>
      </c>
      <c r="N89" s="183">
        <f>RES_hhdet_in_tesh!N89/RES_summary!N$21</f>
        <v>0</v>
      </c>
      <c r="O89" s="183">
        <f>RES_hhdet_in_tesh!O89/RES_summary!O$21</f>
        <v>0</v>
      </c>
      <c r="P89" s="183">
        <f>RES_hhdet_in_tesh!P89/RES_summary!P$21</f>
        <v>0</v>
      </c>
      <c r="Q89" s="183">
        <f>RES_hhdet_in_tesh!Q89/RES_summary!Q$21</f>
        <v>0</v>
      </c>
    </row>
    <row r="90" spans="1:17" ht="12" customHeight="1" x14ac:dyDescent="0.25">
      <c r="A90" s="166" t="s">
        <v>55</v>
      </c>
      <c r="B90" s="165"/>
      <c r="C90" s="182">
        <f>RES_hhdet_in_tesh!C90/RES_summary!C$21</f>
        <v>0</v>
      </c>
      <c r="D90" s="182">
        <f>RES_hhdet_in_tesh!D90/RES_summary!D$21</f>
        <v>0</v>
      </c>
      <c r="E90" s="182">
        <f>RES_hhdet_in_tesh!E90/RES_summary!E$21</f>
        <v>0</v>
      </c>
      <c r="F90" s="182">
        <f>RES_hhdet_in_tesh!F90/RES_summary!F$21</f>
        <v>0</v>
      </c>
      <c r="G90" s="182">
        <f>RES_hhdet_in_tesh!G90/RES_summary!G$21</f>
        <v>0</v>
      </c>
      <c r="H90" s="182">
        <f>RES_hhdet_in_tesh!H90/RES_summary!H$21</f>
        <v>0</v>
      </c>
      <c r="I90" s="182">
        <f>RES_hhdet_in_tesh!I90/RES_summary!I$21</f>
        <v>0</v>
      </c>
      <c r="J90" s="182">
        <f>RES_hhdet_in_tesh!J90/RES_summary!J$21</f>
        <v>0</v>
      </c>
      <c r="K90" s="182">
        <f>RES_hhdet_in_tesh!K90/RES_summary!K$21</f>
        <v>0</v>
      </c>
      <c r="L90" s="182">
        <f>RES_hhdet_in_tesh!L90/RES_summary!L$21</f>
        <v>0</v>
      </c>
      <c r="M90" s="182">
        <f>RES_hhdet_in_tesh!M90/RES_summary!M$21</f>
        <v>0</v>
      </c>
      <c r="N90" s="182">
        <f>RES_hhdet_in_tesh!N90/RES_summary!N$21</f>
        <v>0</v>
      </c>
      <c r="O90" s="182">
        <f>RES_hhdet_in_tesh!O90/RES_summary!O$21</f>
        <v>0</v>
      </c>
      <c r="P90" s="182">
        <f>RES_hhdet_in_tesh!P90/RES_summary!P$21</f>
        <v>0</v>
      </c>
      <c r="Q90" s="182">
        <f>RES_hhdet_in_tesh!Q90/RES_summary!Q$21</f>
        <v>0</v>
      </c>
    </row>
    <row r="91" spans="1:17" ht="12" customHeight="1" x14ac:dyDescent="0.25">
      <c r="A91" s="147" t="s">
        <v>59</v>
      </c>
      <c r="B91" s="164"/>
      <c r="C91" s="181">
        <f>RES_hhdet_in_tesh!C91/RES_summary!C$21</f>
        <v>0</v>
      </c>
      <c r="D91" s="181">
        <f>RES_hhdet_in_tesh!D91/RES_summary!D$21</f>
        <v>0</v>
      </c>
      <c r="E91" s="181">
        <f>RES_hhdet_in_tesh!E91/RES_summary!E$21</f>
        <v>0</v>
      </c>
      <c r="F91" s="181">
        <f>RES_hhdet_in_tesh!F91/RES_summary!F$21</f>
        <v>0</v>
      </c>
      <c r="G91" s="181">
        <f>RES_hhdet_in_tesh!G91/RES_summary!G$21</f>
        <v>0</v>
      </c>
      <c r="H91" s="181">
        <f>RES_hhdet_in_tesh!H91/RES_summary!H$21</f>
        <v>0</v>
      </c>
      <c r="I91" s="181">
        <f>RES_hhdet_in_tesh!I91/RES_summary!I$21</f>
        <v>0</v>
      </c>
      <c r="J91" s="181">
        <f>RES_hhdet_in_tesh!J91/RES_summary!J$21</f>
        <v>0</v>
      </c>
      <c r="K91" s="181">
        <f>RES_hhdet_in_tesh!K91/RES_summary!K$21</f>
        <v>0</v>
      </c>
      <c r="L91" s="181">
        <f>RES_hhdet_in_tesh!L91/RES_summary!L$21</f>
        <v>0</v>
      </c>
      <c r="M91" s="181">
        <f>RES_hhdet_in_tesh!M91/RES_summary!M$21</f>
        <v>0</v>
      </c>
      <c r="N91" s="181">
        <f>RES_hhdet_in_tesh!N91/RES_summary!N$21</f>
        <v>0</v>
      </c>
      <c r="O91" s="181">
        <f>RES_hhdet_in_tesh!O91/RES_summary!O$21</f>
        <v>0</v>
      </c>
      <c r="P91" s="181">
        <f>RES_hhdet_in_tesh!P91/RES_summary!P$21</f>
        <v>0</v>
      </c>
      <c r="Q91" s="181">
        <f>RES_hhdet_in_tesh!Q91/RES_summary!Q$21</f>
        <v>0</v>
      </c>
    </row>
    <row r="92" spans="1:17" ht="12" customHeight="1" x14ac:dyDescent="0.25">
      <c r="A92" s="163" t="s">
        <v>144</v>
      </c>
      <c r="B92" s="162"/>
      <c r="C92" s="180">
        <f>RES_hhdet_in_tesh!C92/RES_summary!C$21</f>
        <v>0</v>
      </c>
      <c r="D92" s="180">
        <f>RES_hhdet_in_tesh!D92/RES_summary!D$21</f>
        <v>0</v>
      </c>
      <c r="E92" s="180">
        <f>RES_hhdet_in_tesh!E92/RES_summary!E$21</f>
        <v>0</v>
      </c>
      <c r="F92" s="180">
        <f>RES_hhdet_in_tesh!F92/RES_summary!F$21</f>
        <v>0</v>
      </c>
      <c r="G92" s="180">
        <f>RES_hhdet_in_tesh!G92/RES_summary!G$21</f>
        <v>0</v>
      </c>
      <c r="H92" s="180">
        <f>RES_hhdet_in_tesh!H92/RES_summary!H$21</f>
        <v>0</v>
      </c>
      <c r="I92" s="180">
        <f>RES_hhdet_in_tesh!I92/RES_summary!I$21</f>
        <v>0</v>
      </c>
      <c r="J92" s="180">
        <f>RES_hhdet_in_tesh!J92/RES_summary!J$21</f>
        <v>0</v>
      </c>
      <c r="K92" s="180">
        <f>RES_hhdet_in_tesh!K92/RES_summary!K$21</f>
        <v>0</v>
      </c>
      <c r="L92" s="180">
        <f>RES_hhdet_in_tesh!L92/RES_summary!L$21</f>
        <v>0</v>
      </c>
      <c r="M92" s="180">
        <f>RES_hhdet_in_tesh!M92/RES_summary!M$21</f>
        <v>0</v>
      </c>
      <c r="N92" s="180">
        <f>RES_hhdet_in_tesh!N92/RES_summary!N$21</f>
        <v>0</v>
      </c>
      <c r="O92" s="180">
        <f>RES_hhdet_in_tesh!O92/RES_summary!O$21</f>
        <v>0</v>
      </c>
      <c r="P92" s="180">
        <f>RES_hhdet_in_tesh!P92/RES_summary!P$21</f>
        <v>0</v>
      </c>
      <c r="Q92" s="180">
        <f>RES_hhdet_in_tesh!Q92/RES_summary!Q$21</f>
        <v>0</v>
      </c>
    </row>
    <row r="93" spans="1:17" ht="12" customHeight="1" x14ac:dyDescent="0.25">
      <c r="A93" s="161" t="s">
        <v>143</v>
      </c>
      <c r="B93" s="160"/>
      <c r="C93" s="179">
        <f>RES_hhdet_in_tesh!C93/RES_summary!C$21</f>
        <v>0</v>
      </c>
      <c r="D93" s="179">
        <f>RES_hhdet_in_tesh!D93/RES_summary!D$21</f>
        <v>0</v>
      </c>
      <c r="E93" s="179">
        <f>RES_hhdet_in_tesh!E93/RES_summary!E$21</f>
        <v>0</v>
      </c>
      <c r="F93" s="179">
        <f>RES_hhdet_in_tesh!F93/RES_summary!F$21</f>
        <v>0</v>
      </c>
      <c r="G93" s="179">
        <f>RES_hhdet_in_tesh!G93/RES_summary!G$21</f>
        <v>0</v>
      </c>
      <c r="H93" s="179">
        <f>RES_hhdet_in_tesh!H93/RES_summary!H$21</f>
        <v>0</v>
      </c>
      <c r="I93" s="179">
        <f>RES_hhdet_in_tesh!I93/RES_summary!I$21</f>
        <v>0</v>
      </c>
      <c r="J93" s="179">
        <f>RES_hhdet_in_tesh!J93/RES_summary!J$21</f>
        <v>0</v>
      </c>
      <c r="K93" s="179">
        <f>RES_hhdet_in_tesh!K93/RES_summary!K$21</f>
        <v>0</v>
      </c>
      <c r="L93" s="179">
        <f>RES_hhdet_in_tesh!L93/RES_summary!L$21</f>
        <v>0</v>
      </c>
      <c r="M93" s="179">
        <f>RES_hhdet_in_tesh!M93/RES_summary!M$21</f>
        <v>0</v>
      </c>
      <c r="N93" s="179">
        <f>RES_hhdet_in_tesh!N93/RES_summary!N$21</f>
        <v>0</v>
      </c>
      <c r="O93" s="179">
        <f>RES_hhdet_in_tesh!O93/RES_summary!O$21</f>
        <v>0</v>
      </c>
      <c r="P93" s="179">
        <f>RES_hhdet_in_tesh!P93/RES_summary!P$21</f>
        <v>0</v>
      </c>
      <c r="Q93" s="179">
        <f>RES_hhdet_in_tesh!Q93/RES_summary!Q$21</f>
        <v>0</v>
      </c>
    </row>
    <row r="94" spans="1:17" ht="12" customHeight="1" x14ac:dyDescent="0.25">
      <c r="A94" s="148" t="s">
        <v>57</v>
      </c>
      <c r="B94" s="156"/>
      <c r="C94" s="177">
        <f>RES_hhdet_in_tesh!C94/RES_summary!C$21</f>
        <v>0</v>
      </c>
      <c r="D94" s="177">
        <f>RES_hhdet_in_tesh!D94/RES_summary!D$21</f>
        <v>0</v>
      </c>
      <c r="E94" s="177">
        <f>RES_hhdet_in_tesh!E94/RES_summary!E$21</f>
        <v>0</v>
      </c>
      <c r="F94" s="177">
        <f>RES_hhdet_in_tesh!F94/RES_summary!F$21</f>
        <v>0</v>
      </c>
      <c r="G94" s="177">
        <f>RES_hhdet_in_tesh!G94/RES_summary!G$21</f>
        <v>0</v>
      </c>
      <c r="H94" s="177">
        <f>RES_hhdet_in_tesh!H94/RES_summary!H$21</f>
        <v>0</v>
      </c>
      <c r="I94" s="177">
        <f>RES_hhdet_in_tesh!I94/RES_summary!I$21</f>
        <v>0</v>
      </c>
      <c r="J94" s="177">
        <f>RES_hhdet_in_tesh!J94/RES_summary!J$21</f>
        <v>0</v>
      </c>
      <c r="K94" s="177">
        <f>RES_hhdet_in_tesh!K94/RES_summary!K$21</f>
        <v>0</v>
      </c>
      <c r="L94" s="177">
        <f>RES_hhdet_in_tesh!L94/RES_summary!L$21</f>
        <v>0</v>
      </c>
      <c r="M94" s="177">
        <f>RES_hhdet_in_tesh!M94/RES_summary!M$21</f>
        <v>0</v>
      </c>
      <c r="N94" s="177">
        <f>RES_hhdet_in_tesh!N94/RES_summary!N$21</f>
        <v>0</v>
      </c>
      <c r="O94" s="177">
        <f>RES_hhdet_in_tesh!O94/RES_summary!O$21</f>
        <v>0</v>
      </c>
      <c r="P94" s="177">
        <f>RES_hhdet_in_tesh!P94/RES_summary!P$21</f>
        <v>0</v>
      </c>
      <c r="Q94" s="177">
        <f>RES_hhdet_in_tesh!Q94/RES_summary!Q$21</f>
        <v>0</v>
      </c>
    </row>
    <row r="95" spans="1:17" ht="12" customHeight="1" x14ac:dyDescent="0.25">
      <c r="A95" s="148" t="s">
        <v>59</v>
      </c>
      <c r="B95" s="156"/>
      <c r="C95" s="177">
        <f>RES_hhdet_in_tesh!C95/RES_summary!C$21</f>
        <v>0</v>
      </c>
      <c r="D95" s="177">
        <f>RES_hhdet_in_tesh!D95/RES_summary!D$21</f>
        <v>0</v>
      </c>
      <c r="E95" s="177">
        <f>RES_hhdet_in_tesh!E95/RES_summary!E$21</f>
        <v>0</v>
      </c>
      <c r="F95" s="177">
        <f>RES_hhdet_in_tesh!F95/RES_summary!F$21</f>
        <v>0</v>
      </c>
      <c r="G95" s="177">
        <f>RES_hhdet_in_tesh!G95/RES_summary!G$21</f>
        <v>0</v>
      </c>
      <c r="H95" s="177">
        <f>RES_hhdet_in_tesh!H95/RES_summary!H$21</f>
        <v>0</v>
      </c>
      <c r="I95" s="177">
        <f>RES_hhdet_in_tesh!I95/RES_summary!I$21</f>
        <v>0</v>
      </c>
      <c r="J95" s="177">
        <f>RES_hhdet_in_tesh!J95/RES_summary!J$21</f>
        <v>0</v>
      </c>
      <c r="K95" s="177">
        <f>RES_hhdet_in_tesh!K95/RES_summary!K$21</f>
        <v>0</v>
      </c>
      <c r="L95" s="177">
        <f>RES_hhdet_in_tesh!L95/RES_summary!L$21</f>
        <v>0</v>
      </c>
      <c r="M95" s="177">
        <f>RES_hhdet_in_tesh!M95/RES_summary!M$21</f>
        <v>0</v>
      </c>
      <c r="N95" s="177">
        <f>RES_hhdet_in_tesh!N95/RES_summary!N$21</f>
        <v>0</v>
      </c>
      <c r="O95" s="177">
        <f>RES_hhdet_in_tesh!O95/RES_summary!O$21</f>
        <v>0</v>
      </c>
      <c r="P95" s="177">
        <f>RES_hhdet_in_tesh!P95/RES_summary!P$21</f>
        <v>0</v>
      </c>
      <c r="Q95" s="177">
        <f>RES_hhdet_in_tesh!Q95/RES_summary!Q$21</f>
        <v>0</v>
      </c>
    </row>
    <row r="96" spans="1:17" ht="12" customHeight="1" x14ac:dyDescent="0.25">
      <c r="A96" s="163" t="s">
        <v>142</v>
      </c>
      <c r="B96" s="162"/>
      <c r="C96" s="180">
        <f>RES_hhdet_in_tesh!C96/RES_summary!C$21</f>
        <v>17.083003755416279</v>
      </c>
      <c r="D96" s="180">
        <f>RES_hhdet_in_tesh!D96/RES_summary!D$21</f>
        <v>17.840963392466712</v>
      </c>
      <c r="E96" s="180">
        <f>RES_hhdet_in_tesh!E96/RES_summary!E$21</f>
        <v>18.206426986694701</v>
      </c>
      <c r="F96" s="180">
        <f>RES_hhdet_in_tesh!F96/RES_summary!F$21</f>
        <v>0</v>
      </c>
      <c r="G96" s="180">
        <f>RES_hhdet_in_tesh!G96/RES_summary!G$21</f>
        <v>16.831766869359623</v>
      </c>
      <c r="H96" s="180">
        <f>RES_hhdet_in_tesh!H96/RES_summary!H$21</f>
        <v>16.249231506013992</v>
      </c>
      <c r="I96" s="180">
        <f>RES_hhdet_in_tesh!I96/RES_summary!I$21</f>
        <v>0</v>
      </c>
      <c r="J96" s="180">
        <f>RES_hhdet_in_tesh!J96/RES_summary!J$21</f>
        <v>19.900323098617047</v>
      </c>
      <c r="K96" s="180">
        <f>RES_hhdet_in_tesh!K96/RES_summary!K$21</f>
        <v>0</v>
      </c>
      <c r="L96" s="180">
        <f>RES_hhdet_in_tesh!L96/RES_summary!L$21</f>
        <v>0</v>
      </c>
      <c r="M96" s="180">
        <f>RES_hhdet_in_tesh!M96/RES_summary!M$21</f>
        <v>19.645148453377168</v>
      </c>
      <c r="N96" s="180">
        <f>RES_hhdet_in_tesh!N96/RES_summary!N$21</f>
        <v>0</v>
      </c>
      <c r="O96" s="180">
        <f>RES_hhdet_in_tesh!O96/RES_summary!O$21</f>
        <v>0</v>
      </c>
      <c r="P96" s="180">
        <f>RES_hhdet_in_tesh!P96/RES_summary!P$21</f>
        <v>17.329628460142086</v>
      </c>
      <c r="Q96" s="180">
        <f>RES_hhdet_in_tesh!Q96/RES_summary!Q$21</f>
        <v>0</v>
      </c>
    </row>
    <row r="97" spans="1:17" ht="12" customHeight="1" x14ac:dyDescent="0.25">
      <c r="A97" s="161" t="s">
        <v>141</v>
      </c>
      <c r="B97" s="160"/>
      <c r="C97" s="179">
        <f>RES_hhdet_in_tesh!C97/RES_summary!C$21</f>
        <v>16.83940434460726</v>
      </c>
      <c r="D97" s="179">
        <f>RES_hhdet_in_tesh!D97/RES_summary!D$21</f>
        <v>17.184604480311929</v>
      </c>
      <c r="E97" s="179">
        <f>RES_hhdet_in_tesh!E97/RES_summary!E$21</f>
        <v>17.142466045156347</v>
      </c>
      <c r="F97" s="179">
        <f>RES_hhdet_in_tesh!F97/RES_summary!F$21</f>
        <v>16.651796275921225</v>
      </c>
      <c r="G97" s="179">
        <f>RES_hhdet_in_tesh!G97/RES_summary!G$21</f>
        <v>16.27513862750353</v>
      </c>
      <c r="H97" s="179">
        <f>RES_hhdet_in_tesh!H97/RES_summary!H$21</f>
        <v>15.310150298667828</v>
      </c>
      <c r="I97" s="179">
        <f>RES_hhdet_in_tesh!I97/RES_summary!I$21</f>
        <v>15.452353036640927</v>
      </c>
      <c r="J97" s="179">
        <f>RES_hhdet_in_tesh!J97/RES_summary!J$21</f>
        <v>15.210629983559329</v>
      </c>
      <c r="K97" s="179">
        <f>RES_hhdet_in_tesh!K97/RES_summary!K$21</f>
        <v>15.052552493932422</v>
      </c>
      <c r="L97" s="179">
        <f>RES_hhdet_in_tesh!L97/RES_summary!L$21</f>
        <v>14.799303297609329</v>
      </c>
      <c r="M97" s="179">
        <f>RES_hhdet_in_tesh!M97/RES_summary!M$21</f>
        <v>14.582715907964118</v>
      </c>
      <c r="N97" s="179">
        <f>RES_hhdet_in_tesh!N97/RES_summary!N$21</f>
        <v>14.226584400707562</v>
      </c>
      <c r="O97" s="179">
        <f>RES_hhdet_in_tesh!O97/RES_summary!O$21</f>
        <v>13.876922341740048</v>
      </c>
      <c r="P97" s="179">
        <f>RES_hhdet_in_tesh!P97/RES_summary!P$21</f>
        <v>14.245053337266709</v>
      </c>
      <c r="Q97" s="179">
        <f>RES_hhdet_in_tesh!Q97/RES_summary!Q$21</f>
        <v>15.172366806929915</v>
      </c>
    </row>
    <row r="98" spans="1:17" ht="12" customHeight="1" x14ac:dyDescent="0.25">
      <c r="A98" s="148" t="s">
        <v>60</v>
      </c>
      <c r="B98" s="156"/>
      <c r="C98" s="177">
        <f>RES_hhdet_in_tesh!C98/RES_summary!C$21</f>
        <v>0.17083003755416148</v>
      </c>
      <c r="D98" s="177">
        <f>RES_hhdet_in_tesh!D98/RES_summary!D$21</f>
        <v>0.36111582651038376</v>
      </c>
      <c r="E98" s="177">
        <f>RES_hhdet_in_tesh!E98/RES_summary!E$21</f>
        <v>0.36861463415172813</v>
      </c>
      <c r="F98" s="177">
        <f>RES_hhdet_in_tesh!F98/RES_summary!F$21</f>
        <v>0.36558975124262738</v>
      </c>
      <c r="G98" s="177">
        <f>RES_hhdet_in_tesh!G98/RES_summary!G$21</f>
        <v>2.0905114602898984</v>
      </c>
      <c r="H98" s="177">
        <f>RES_hhdet_in_tesh!H98/RES_summary!H$21</f>
        <v>0.75767784478816391</v>
      </c>
      <c r="I98" s="177">
        <f>RES_hhdet_in_tesh!I98/RES_summary!I$21</f>
        <v>0.39538079032113166</v>
      </c>
      <c r="J98" s="177">
        <f>RES_hhdet_in_tesh!J98/RES_summary!J$21</f>
        <v>0.39757223217329168</v>
      </c>
      <c r="K98" s="177">
        <f>RES_hhdet_in_tesh!K98/RES_summary!K$21</f>
        <v>0.38712902340067878</v>
      </c>
      <c r="L98" s="177">
        <f>RES_hhdet_in_tesh!L98/RES_summary!L$21</f>
        <v>0.40237832413959573</v>
      </c>
      <c r="M98" s="177">
        <f>RES_hhdet_in_tesh!M98/RES_summary!M$21</f>
        <v>0.39165975863390362</v>
      </c>
      <c r="N98" s="177">
        <f>RES_hhdet_in_tesh!N98/RES_summary!N$21</f>
        <v>0.36890917804320111</v>
      </c>
      <c r="O98" s="177">
        <f>RES_hhdet_in_tesh!O98/RES_summary!O$21</f>
        <v>0.35619336867506007</v>
      </c>
      <c r="P98" s="177">
        <f>RES_hhdet_in_tesh!P98/RES_summary!P$21</f>
        <v>0.60238430444205859</v>
      </c>
      <c r="Q98" s="177">
        <f>RES_hhdet_in_tesh!Q98/RES_summary!Q$21</f>
        <v>1.518582124587835</v>
      </c>
    </row>
    <row r="99" spans="1:17" ht="12" customHeight="1" x14ac:dyDescent="0.25">
      <c r="A99" s="148" t="s">
        <v>59</v>
      </c>
      <c r="B99" s="156"/>
      <c r="C99" s="177">
        <f>RES_hhdet_in_tesh!C99/RES_summary!C$21</f>
        <v>16.668574307053095</v>
      </c>
      <c r="D99" s="177">
        <f>RES_hhdet_in_tesh!D99/RES_summary!D$21</f>
        <v>16.823488653801547</v>
      </c>
      <c r="E99" s="177">
        <f>RES_hhdet_in_tesh!E99/RES_summary!E$21</f>
        <v>16.773851411004621</v>
      </c>
      <c r="F99" s="177">
        <f>RES_hhdet_in_tesh!F99/RES_summary!F$21</f>
        <v>16.286206524678601</v>
      </c>
      <c r="G99" s="177">
        <f>RES_hhdet_in_tesh!G99/RES_summary!G$21</f>
        <v>14.184627167213629</v>
      </c>
      <c r="H99" s="177">
        <f>RES_hhdet_in_tesh!H99/RES_summary!H$21</f>
        <v>14.552472453879666</v>
      </c>
      <c r="I99" s="177">
        <f>RES_hhdet_in_tesh!I99/RES_summary!I$21</f>
        <v>15.056972246319791</v>
      </c>
      <c r="J99" s="177">
        <f>RES_hhdet_in_tesh!J99/RES_summary!J$21</f>
        <v>14.813057751386038</v>
      </c>
      <c r="K99" s="177">
        <f>RES_hhdet_in_tesh!K99/RES_summary!K$21</f>
        <v>14.665423470531746</v>
      </c>
      <c r="L99" s="177">
        <f>RES_hhdet_in_tesh!L99/RES_summary!L$21</f>
        <v>14.396924973469732</v>
      </c>
      <c r="M99" s="177">
        <f>RES_hhdet_in_tesh!M99/RES_summary!M$21</f>
        <v>14.191056149330219</v>
      </c>
      <c r="N99" s="177">
        <f>RES_hhdet_in_tesh!N99/RES_summary!N$21</f>
        <v>13.85767522266436</v>
      </c>
      <c r="O99" s="177">
        <f>RES_hhdet_in_tesh!O99/RES_summary!O$21</f>
        <v>13.520728973064989</v>
      </c>
      <c r="P99" s="177">
        <f>RES_hhdet_in_tesh!P99/RES_summary!P$21</f>
        <v>13.642669032824651</v>
      </c>
      <c r="Q99" s="177">
        <f>RES_hhdet_in_tesh!Q99/RES_summary!Q$21</f>
        <v>13.653784682342078</v>
      </c>
    </row>
    <row r="100" spans="1:17" ht="12" customHeight="1" x14ac:dyDescent="0.25">
      <c r="A100" s="158" t="s">
        <v>62</v>
      </c>
      <c r="B100" s="157"/>
      <c r="C100" s="178">
        <f>RES_hhdet_in_tesh!C100/RES_summary!C$21</f>
        <v>5.8776947640396386</v>
      </c>
      <c r="D100" s="178">
        <f>RES_hhdet_in_tesh!D100/RES_summary!D$21</f>
        <v>5.9507455805837539</v>
      </c>
      <c r="E100" s="178">
        <f>RES_hhdet_in_tesh!E100/RES_summary!E$21</f>
        <v>6.5575837722780852</v>
      </c>
      <c r="F100" s="178">
        <f>RES_hhdet_in_tesh!F100/RES_summary!F$21</f>
        <v>6.9262645483390681</v>
      </c>
      <c r="G100" s="178">
        <f>RES_hhdet_in_tesh!G100/RES_summary!G$21</f>
        <v>6.4940330258623291</v>
      </c>
      <c r="H100" s="178">
        <f>RES_hhdet_in_tesh!H100/RES_summary!H$21</f>
        <v>7.2727869200717121</v>
      </c>
      <c r="I100" s="178">
        <f>RES_hhdet_in_tesh!I100/RES_summary!I$21</f>
        <v>7.373045225659145</v>
      </c>
      <c r="J100" s="178">
        <f>RES_hhdet_in_tesh!J100/RES_summary!J$21</f>
        <v>7.4573465579702427</v>
      </c>
      <c r="K100" s="178">
        <f>RES_hhdet_in_tesh!K100/RES_summary!K$21</f>
        <v>7.6570484223731272</v>
      </c>
      <c r="L100" s="178">
        <f>RES_hhdet_in_tesh!L100/RES_summary!L$21</f>
        <v>7.1436879586172166</v>
      </c>
      <c r="M100" s="178">
        <f>RES_hhdet_in_tesh!M100/RES_summary!M$21</f>
        <v>5.868438841082285</v>
      </c>
      <c r="N100" s="178">
        <f>RES_hhdet_in_tesh!N100/RES_summary!N$21</f>
        <v>7.2715578383490795</v>
      </c>
      <c r="O100" s="178">
        <f>RES_hhdet_in_tesh!O100/RES_summary!O$21</f>
        <v>6.3219050606749452</v>
      </c>
      <c r="P100" s="178">
        <f>RES_hhdet_in_tesh!P100/RES_summary!P$21</f>
        <v>5.7985808195954096</v>
      </c>
      <c r="Q100" s="178">
        <f>RES_hhdet_in_tesh!Q100/RES_summary!Q$21</f>
        <v>6.7417042175999704</v>
      </c>
    </row>
    <row r="101" spans="1:17" ht="12" customHeight="1" x14ac:dyDescent="0.25">
      <c r="A101" s="23" t="s">
        <v>55</v>
      </c>
      <c r="B101" s="156"/>
      <c r="C101" s="177">
        <f>RES_hhdet_in_tesh!C101/RES_summary!C$21</f>
        <v>5.8336365618010451</v>
      </c>
      <c r="D101" s="177">
        <f>RES_hhdet_in_tesh!D101/RES_summary!D$21</f>
        <v>6.0134608261976066</v>
      </c>
      <c r="E101" s="177">
        <f>RES_hhdet_in_tesh!E101/RES_summary!E$21</f>
        <v>5.9177255842754768</v>
      </c>
      <c r="F101" s="177">
        <f>RES_hhdet_in_tesh!F101/RES_summary!F$21</f>
        <v>6.5653806990692081</v>
      </c>
      <c r="G101" s="177">
        <f>RES_hhdet_in_tesh!G101/RES_summary!G$21</f>
        <v>6.3988573110269193</v>
      </c>
      <c r="H101" s="177">
        <f>RES_hhdet_in_tesh!H101/RES_summary!H$21</f>
        <v>0</v>
      </c>
      <c r="I101" s="177">
        <f>RES_hhdet_in_tesh!I101/RES_summary!I$21</f>
        <v>6.3163036395888579</v>
      </c>
      <c r="J101" s="177">
        <f>RES_hhdet_in_tesh!J101/RES_summary!J$21</f>
        <v>6.3064083731733165</v>
      </c>
      <c r="K101" s="177">
        <f>RES_hhdet_in_tesh!K101/RES_summary!K$21</f>
        <v>0</v>
      </c>
      <c r="L101" s="177">
        <f>RES_hhdet_in_tesh!L101/RES_summary!L$21</f>
        <v>5.9528192931041417</v>
      </c>
      <c r="M101" s="177">
        <f>RES_hhdet_in_tesh!M101/RES_summary!M$21</f>
        <v>5.868438841082285</v>
      </c>
      <c r="N101" s="177">
        <f>RES_hhdet_in_tesh!N101/RES_summary!N$21</f>
        <v>5.6881585114216344</v>
      </c>
      <c r="O101" s="177">
        <f>RES_hhdet_in_tesh!O101/RES_summary!O$21</f>
        <v>5.3439274858189334</v>
      </c>
      <c r="P101" s="177">
        <f>RES_hhdet_in_tesh!P101/RES_summary!P$21</f>
        <v>5.2785408912875837</v>
      </c>
      <c r="Q101" s="177">
        <f>RES_hhdet_in_tesh!Q101/RES_summary!Q$21</f>
        <v>5.2359280377631547</v>
      </c>
    </row>
    <row r="102" spans="1:17" ht="12" customHeight="1" x14ac:dyDescent="0.25">
      <c r="A102" s="23" t="s">
        <v>57</v>
      </c>
      <c r="B102" s="156"/>
      <c r="C102" s="177">
        <f>RES_hhdet_in_tesh!C102/RES_summary!C$21</f>
        <v>0</v>
      </c>
      <c r="D102" s="177">
        <f>RES_hhdet_in_tesh!D102/RES_summary!D$21</f>
        <v>0</v>
      </c>
      <c r="E102" s="177">
        <f>RES_hhdet_in_tesh!E102/RES_summary!E$21</f>
        <v>0</v>
      </c>
      <c r="F102" s="177">
        <f>RES_hhdet_in_tesh!F102/RES_summary!F$21</f>
        <v>0</v>
      </c>
      <c r="G102" s="177">
        <f>RES_hhdet_in_tesh!G102/RES_summary!G$21</f>
        <v>0</v>
      </c>
      <c r="H102" s="177">
        <f>RES_hhdet_in_tesh!H102/RES_summary!H$21</f>
        <v>0</v>
      </c>
      <c r="I102" s="177">
        <f>RES_hhdet_in_tesh!I102/RES_summary!I$21</f>
        <v>0</v>
      </c>
      <c r="J102" s="177">
        <f>RES_hhdet_in_tesh!J102/RES_summary!J$21</f>
        <v>0</v>
      </c>
      <c r="K102" s="177">
        <f>RES_hhdet_in_tesh!K102/RES_summary!K$21</f>
        <v>0</v>
      </c>
      <c r="L102" s="177">
        <f>RES_hhdet_in_tesh!L102/RES_summary!L$21</f>
        <v>0</v>
      </c>
      <c r="M102" s="177">
        <f>RES_hhdet_in_tesh!M102/RES_summary!M$21</f>
        <v>0</v>
      </c>
      <c r="N102" s="177">
        <f>RES_hhdet_in_tesh!N102/RES_summary!N$21</f>
        <v>0</v>
      </c>
      <c r="O102" s="177">
        <f>RES_hhdet_in_tesh!O102/RES_summary!O$21</f>
        <v>0</v>
      </c>
      <c r="P102" s="177">
        <f>RES_hhdet_in_tesh!P102/RES_summary!P$21</f>
        <v>0</v>
      </c>
      <c r="Q102" s="177">
        <f>RES_hhdet_in_tesh!Q102/RES_summary!Q$21</f>
        <v>0</v>
      </c>
    </row>
    <row r="103" spans="1:17" ht="12" customHeight="1" x14ac:dyDescent="0.25">
      <c r="A103" s="29" t="s">
        <v>140</v>
      </c>
      <c r="B103" s="57"/>
      <c r="C103" s="176">
        <f>RES_hhdet_in_tesh!C103/RES_summary!C$21</f>
        <v>5.926164019037012</v>
      </c>
      <c r="D103" s="176">
        <f>RES_hhdet_in_tesh!D103/RES_summary!D$21</f>
        <v>5.9161592939846983</v>
      </c>
      <c r="E103" s="176">
        <f>RES_hhdet_in_tesh!E103/RES_summary!E$21</f>
        <v>6.936073266147365</v>
      </c>
      <c r="F103" s="176">
        <f>RES_hhdet_in_tesh!F103/RES_summary!F$21</f>
        <v>6.9523734695283048</v>
      </c>
      <c r="G103" s="176">
        <f>RES_hhdet_in_tesh!G103/RES_summary!G$21</f>
        <v>6.6461341312154545</v>
      </c>
      <c r="H103" s="176">
        <f>RES_hhdet_in_tesh!H103/RES_summary!H$21</f>
        <v>7.2727869200717121</v>
      </c>
      <c r="I103" s="176">
        <f>RES_hhdet_in_tesh!I103/RES_summary!I$21</f>
        <v>7.7458493107870803</v>
      </c>
      <c r="J103" s="176">
        <f>RES_hhdet_in_tesh!J103/RES_summary!J$21</f>
        <v>7.5743622507791244</v>
      </c>
      <c r="K103" s="176">
        <f>RES_hhdet_in_tesh!K103/RES_summary!K$21</f>
        <v>7.6570484223731272</v>
      </c>
      <c r="L103" s="176">
        <f>RES_hhdet_in_tesh!L103/RES_summary!L$21</f>
        <v>7.9568440221251926</v>
      </c>
      <c r="M103" s="176">
        <f>RES_hhdet_in_tesh!M103/RES_summary!M$21</f>
        <v>0</v>
      </c>
      <c r="N103" s="176">
        <f>RES_hhdet_in_tesh!N103/RES_summary!N$21</f>
        <v>7.4425962818975808</v>
      </c>
      <c r="O103" s="176">
        <f>RES_hhdet_in_tesh!O103/RES_summary!O$21</f>
        <v>6.7239477109718679</v>
      </c>
      <c r="P103" s="176">
        <f>RES_hhdet_in_tesh!P103/RES_summary!P$21</f>
        <v>6.4120941216389564</v>
      </c>
      <c r="Q103" s="176">
        <f>RES_hhdet_in_tesh!Q103/RES_summary!Q$21</f>
        <v>6.7444129290099886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84">
        <f>RES_hhdet_in_tesh!C105/RES_summary!C$21</f>
        <v>0</v>
      </c>
      <c r="D105" s="184">
        <f>RES_hhdet_in_tesh!D105/RES_summary!D$21</f>
        <v>0</v>
      </c>
      <c r="E105" s="184">
        <f>RES_hhdet_in_tesh!E105/RES_summary!E$21</f>
        <v>0</v>
      </c>
      <c r="F105" s="184">
        <f>RES_hhdet_in_tesh!F105/RES_summary!F$21</f>
        <v>0</v>
      </c>
      <c r="G105" s="184">
        <f>RES_hhdet_in_tesh!G105/RES_summary!G$21</f>
        <v>0</v>
      </c>
      <c r="H105" s="184">
        <f>RES_hhdet_in_tesh!H105/RES_summary!H$21</f>
        <v>0</v>
      </c>
      <c r="I105" s="184">
        <f>RES_hhdet_in_tesh!I105/RES_summary!I$21</f>
        <v>87.054211555156016</v>
      </c>
      <c r="J105" s="184">
        <f>RES_hhdet_in_tesh!J105/RES_summary!J$21</f>
        <v>84.092876372007254</v>
      </c>
      <c r="K105" s="184">
        <f>RES_hhdet_in_tesh!K105/RES_summary!K$21</f>
        <v>86.917575466015506</v>
      </c>
      <c r="L105" s="184">
        <f>RES_hhdet_in_tesh!L105/RES_summary!L$21</f>
        <v>82.013994319472474</v>
      </c>
      <c r="M105" s="184">
        <f>RES_hhdet_in_tesh!M105/RES_summary!M$21</f>
        <v>83.319814562428803</v>
      </c>
      <c r="N105" s="184">
        <f>RES_hhdet_in_tesh!N105/RES_summary!N$21</f>
        <v>80.976512601522145</v>
      </c>
      <c r="O105" s="184">
        <f>RES_hhdet_in_tesh!O105/RES_summary!O$21</f>
        <v>75.363719440162484</v>
      </c>
      <c r="P105" s="184">
        <f>RES_hhdet_in_tesh!P105/RES_summary!P$21</f>
        <v>75.58382285438725</v>
      </c>
      <c r="Q105" s="184">
        <f>RES_hhdet_in_tesh!Q105/RES_summary!Q$21</f>
        <v>77.225444111699204</v>
      </c>
    </row>
    <row r="106" spans="1:17" ht="12.95" customHeight="1" x14ac:dyDescent="0.25">
      <c r="A106" s="158" t="s">
        <v>65</v>
      </c>
      <c r="B106" s="157"/>
      <c r="C106" s="178">
        <f>RES_hhdet_in_tesh!C106/RES_summary!C$21</f>
        <v>0</v>
      </c>
      <c r="D106" s="178">
        <f>RES_hhdet_in_tesh!D106/RES_summary!D$21</f>
        <v>0</v>
      </c>
      <c r="E106" s="178">
        <f>RES_hhdet_in_tesh!E106/RES_summary!E$21</f>
        <v>0</v>
      </c>
      <c r="F106" s="178">
        <f>RES_hhdet_in_tesh!F106/RES_summary!F$21</f>
        <v>0</v>
      </c>
      <c r="G106" s="178">
        <f>RES_hhdet_in_tesh!G106/RES_summary!G$21</f>
        <v>0</v>
      </c>
      <c r="H106" s="178">
        <f>RES_hhdet_in_tesh!H106/RES_summary!H$21</f>
        <v>0</v>
      </c>
      <c r="I106" s="178">
        <f>RES_hhdet_in_tesh!I106/RES_summary!I$21</f>
        <v>29.599232259236352</v>
      </c>
      <c r="J106" s="178">
        <f>RES_hhdet_in_tesh!J106/RES_summary!J$21</f>
        <v>25.931841329988302</v>
      </c>
      <c r="K106" s="178">
        <f>RES_hhdet_in_tesh!K106/RES_summary!K$21</f>
        <v>28.032918899801654</v>
      </c>
      <c r="L106" s="178">
        <f>RES_hhdet_in_tesh!L106/RES_summary!L$21</f>
        <v>23.357267234046684</v>
      </c>
      <c r="M106" s="178">
        <f>RES_hhdet_in_tesh!M106/RES_summary!M$21</f>
        <v>25.474282007759431</v>
      </c>
      <c r="N106" s="178">
        <f>RES_hhdet_in_tesh!N106/RES_summary!N$21</f>
        <v>23.902731902030567</v>
      </c>
      <c r="O106" s="178">
        <f>RES_hhdet_in_tesh!O106/RES_summary!O$21</f>
        <v>19.535586028415111</v>
      </c>
      <c r="P106" s="178">
        <f>RES_hhdet_in_tesh!P106/RES_summary!P$21</f>
        <v>19.852917873048959</v>
      </c>
      <c r="Q106" s="178">
        <f>RES_hhdet_in_tesh!Q106/RES_summary!Q$21</f>
        <v>19.724265712549087</v>
      </c>
    </row>
    <row r="107" spans="1:17" ht="12" customHeight="1" x14ac:dyDescent="0.25">
      <c r="A107" s="23" t="s">
        <v>153</v>
      </c>
      <c r="B107" s="156"/>
      <c r="C107" s="177">
        <f>RES_hhdet_in_tesh!C107/RES_summary!C$21</f>
        <v>0</v>
      </c>
      <c r="D107" s="177">
        <f>RES_hhdet_in_tesh!D107/RES_summary!D$21</f>
        <v>0</v>
      </c>
      <c r="E107" s="177">
        <f>RES_hhdet_in_tesh!E107/RES_summary!E$21</f>
        <v>0</v>
      </c>
      <c r="F107" s="177">
        <f>RES_hhdet_in_tesh!F107/RES_summary!F$21</f>
        <v>0</v>
      </c>
      <c r="G107" s="177">
        <f>RES_hhdet_in_tesh!G107/RES_summary!G$21</f>
        <v>0</v>
      </c>
      <c r="H107" s="177">
        <f>RES_hhdet_in_tesh!H107/RES_summary!H$21</f>
        <v>0</v>
      </c>
      <c r="I107" s="177">
        <f>RES_hhdet_in_tesh!I107/RES_summary!I$21</f>
        <v>29.030435129887163</v>
      </c>
      <c r="J107" s="177">
        <f>RES_hhdet_in_tesh!J107/RES_summary!J$21</f>
        <v>25.617569882550296</v>
      </c>
      <c r="K107" s="177">
        <f>RES_hhdet_in_tesh!K107/RES_summary!K$21</f>
        <v>27.944080459816075</v>
      </c>
      <c r="L107" s="177">
        <f>RES_hhdet_in_tesh!L107/RES_summary!L$21</f>
        <v>23.164565948914358</v>
      </c>
      <c r="M107" s="177">
        <f>RES_hhdet_in_tesh!M107/RES_summary!M$21</f>
        <v>25.350310018122034</v>
      </c>
      <c r="N107" s="177">
        <f>RES_hhdet_in_tesh!N107/RES_summary!N$21</f>
        <v>23.821697708945024</v>
      </c>
      <c r="O107" s="177">
        <f>RES_hhdet_in_tesh!O107/RES_summary!O$21</f>
        <v>19.468303999476582</v>
      </c>
      <c r="P107" s="177">
        <f>RES_hhdet_in_tesh!P107/RES_summary!P$21</f>
        <v>19.741380694561673</v>
      </c>
      <c r="Q107" s="177">
        <f>RES_hhdet_in_tesh!Q107/RES_summary!Q$21</f>
        <v>19.580458755143919</v>
      </c>
    </row>
    <row r="108" spans="1:17" ht="12" customHeight="1" x14ac:dyDescent="0.25">
      <c r="A108" s="23" t="s">
        <v>60</v>
      </c>
      <c r="B108" s="156"/>
      <c r="C108" s="177">
        <f>RES_hhdet_in_tesh!C108/RES_summary!C$21</f>
        <v>0</v>
      </c>
      <c r="D108" s="177">
        <f>RES_hhdet_in_tesh!D108/RES_summary!D$21</f>
        <v>0</v>
      </c>
      <c r="E108" s="177">
        <f>RES_hhdet_in_tesh!E108/RES_summary!E$21</f>
        <v>0</v>
      </c>
      <c r="F108" s="177">
        <f>RES_hhdet_in_tesh!F108/RES_summary!F$21</f>
        <v>0</v>
      </c>
      <c r="G108" s="177">
        <f>RES_hhdet_in_tesh!G108/RES_summary!G$21</f>
        <v>0</v>
      </c>
      <c r="H108" s="177">
        <f>RES_hhdet_in_tesh!H108/RES_summary!H$21</f>
        <v>0</v>
      </c>
      <c r="I108" s="177">
        <f>RES_hhdet_in_tesh!I108/RES_summary!I$21</f>
        <v>0.5687971293491928</v>
      </c>
      <c r="J108" s="177">
        <f>RES_hhdet_in_tesh!J108/RES_summary!J$21</f>
        <v>0.31427144743800761</v>
      </c>
      <c r="K108" s="177">
        <f>RES_hhdet_in_tesh!K108/RES_summary!K$21</f>
        <v>8.883843998557843E-2</v>
      </c>
      <c r="L108" s="177">
        <f>RES_hhdet_in_tesh!L108/RES_summary!L$21</f>
        <v>0.19270128513232654</v>
      </c>
      <c r="M108" s="177">
        <f>RES_hhdet_in_tesh!M108/RES_summary!M$21</f>
        <v>0.12397198963739585</v>
      </c>
      <c r="N108" s="177">
        <f>RES_hhdet_in_tesh!N108/RES_summary!N$21</f>
        <v>8.1034193085545284E-2</v>
      </c>
      <c r="O108" s="177">
        <f>RES_hhdet_in_tesh!O108/RES_summary!O$21</f>
        <v>6.7282028938528318E-2</v>
      </c>
      <c r="P108" s="177">
        <f>RES_hhdet_in_tesh!P108/RES_summary!P$21</f>
        <v>0.11153717848728642</v>
      </c>
      <c r="Q108" s="177">
        <f>RES_hhdet_in_tesh!Q108/RES_summary!Q$21</f>
        <v>0.14380695740517005</v>
      </c>
    </row>
    <row r="109" spans="1:17" ht="12.95" customHeight="1" x14ac:dyDescent="0.25">
      <c r="A109" s="158" t="s">
        <v>112</v>
      </c>
      <c r="B109" s="157"/>
      <c r="C109" s="178">
        <f>RES_hhdet_in_tesh!C109/RES_summary!C$21</f>
        <v>0</v>
      </c>
      <c r="D109" s="178">
        <f>RES_hhdet_in_tesh!D109/RES_summary!D$21</f>
        <v>0</v>
      </c>
      <c r="E109" s="178">
        <f>RES_hhdet_in_tesh!E109/RES_summary!E$21</f>
        <v>0</v>
      </c>
      <c r="F109" s="178">
        <f>RES_hhdet_in_tesh!F109/RES_summary!F$21</f>
        <v>0</v>
      </c>
      <c r="G109" s="178">
        <f>RES_hhdet_in_tesh!G109/RES_summary!G$21</f>
        <v>0</v>
      </c>
      <c r="H109" s="178">
        <f>RES_hhdet_in_tesh!H109/RES_summary!H$21</f>
        <v>0</v>
      </c>
      <c r="I109" s="178">
        <f>RES_hhdet_in_tesh!I109/RES_summary!I$21</f>
        <v>34.230501985612754</v>
      </c>
      <c r="J109" s="178">
        <f>RES_hhdet_in_tesh!J109/RES_summary!J$21</f>
        <v>35.351105095115628</v>
      </c>
      <c r="K109" s="178">
        <f>RES_hhdet_in_tesh!K109/RES_summary!K$21</f>
        <v>36.152011009538811</v>
      </c>
      <c r="L109" s="178">
        <f>RES_hhdet_in_tesh!L109/RES_summary!L$21</f>
        <v>35.873962884036139</v>
      </c>
      <c r="M109" s="178">
        <f>RES_hhdet_in_tesh!M109/RES_summary!M$21</f>
        <v>35.338155486984924</v>
      </c>
      <c r="N109" s="178">
        <f>RES_hhdet_in_tesh!N109/RES_summary!N$21</f>
        <v>35.389442204755447</v>
      </c>
      <c r="O109" s="178">
        <f>RES_hhdet_in_tesh!O109/RES_summary!O$21</f>
        <v>35.215924204175039</v>
      </c>
      <c r="P109" s="178">
        <f>RES_hhdet_in_tesh!P109/RES_summary!P$21</f>
        <v>35.063651356565764</v>
      </c>
      <c r="Q109" s="178">
        <f>RES_hhdet_in_tesh!Q109/RES_summary!Q$21</f>
        <v>35.57503456457534</v>
      </c>
    </row>
    <row r="110" spans="1:17" ht="12" customHeight="1" x14ac:dyDescent="0.25">
      <c r="A110" s="23" t="s">
        <v>60</v>
      </c>
      <c r="B110" s="156"/>
      <c r="C110" s="177">
        <f>RES_hhdet_in_tesh!C110/RES_summary!C$21</f>
        <v>0</v>
      </c>
      <c r="D110" s="177">
        <f>RES_hhdet_in_tesh!D110/RES_summary!D$21</f>
        <v>0</v>
      </c>
      <c r="E110" s="177">
        <f>RES_hhdet_in_tesh!E110/RES_summary!E$21</f>
        <v>0</v>
      </c>
      <c r="F110" s="177">
        <f>RES_hhdet_in_tesh!F110/RES_summary!F$21</f>
        <v>0</v>
      </c>
      <c r="G110" s="177">
        <f>RES_hhdet_in_tesh!G110/RES_summary!G$21</f>
        <v>0</v>
      </c>
      <c r="H110" s="177">
        <f>RES_hhdet_in_tesh!H110/RES_summary!H$21</f>
        <v>0</v>
      </c>
      <c r="I110" s="177">
        <f>RES_hhdet_in_tesh!I110/RES_summary!I$21</f>
        <v>34.230501985612754</v>
      </c>
      <c r="J110" s="177">
        <f>RES_hhdet_in_tesh!J110/RES_summary!J$21</f>
        <v>35.351105095115628</v>
      </c>
      <c r="K110" s="177">
        <f>RES_hhdet_in_tesh!K110/RES_summary!K$21</f>
        <v>36.152011009538811</v>
      </c>
      <c r="L110" s="177">
        <f>RES_hhdet_in_tesh!L110/RES_summary!L$21</f>
        <v>35.873962884036139</v>
      </c>
      <c r="M110" s="177">
        <f>RES_hhdet_in_tesh!M110/RES_summary!M$21</f>
        <v>35.338155486984924</v>
      </c>
      <c r="N110" s="177">
        <f>RES_hhdet_in_tesh!N110/RES_summary!N$21</f>
        <v>35.389442204755447</v>
      </c>
      <c r="O110" s="177">
        <f>RES_hhdet_in_tesh!O110/RES_summary!O$21</f>
        <v>35.215924204175039</v>
      </c>
      <c r="P110" s="177">
        <f>RES_hhdet_in_tesh!P110/RES_summary!P$21</f>
        <v>35.063651356565764</v>
      </c>
      <c r="Q110" s="177">
        <f>RES_hhdet_in_tesh!Q110/RES_summary!Q$21</f>
        <v>35.57503456457534</v>
      </c>
    </row>
    <row r="111" spans="1:17" ht="12" customHeight="1" x14ac:dyDescent="0.25">
      <c r="A111" s="158" t="s">
        <v>63</v>
      </c>
      <c r="B111" s="157"/>
      <c r="C111" s="178">
        <f>RES_hhdet_in_tesh!C111/RES_summary!C$21</f>
        <v>0</v>
      </c>
      <c r="D111" s="178">
        <f>RES_hhdet_in_tesh!D111/RES_summary!D$21</f>
        <v>0</v>
      </c>
      <c r="E111" s="178">
        <f>RES_hhdet_in_tesh!E111/RES_summary!E$21</f>
        <v>0</v>
      </c>
      <c r="F111" s="178">
        <f>RES_hhdet_in_tesh!F111/RES_summary!F$21</f>
        <v>0</v>
      </c>
      <c r="G111" s="178">
        <f>RES_hhdet_in_tesh!G111/RES_summary!G$21</f>
        <v>0</v>
      </c>
      <c r="H111" s="178">
        <f>RES_hhdet_in_tesh!H111/RES_summary!H$21</f>
        <v>0</v>
      </c>
      <c r="I111" s="178">
        <f>RES_hhdet_in_tesh!I111/RES_summary!I$21</f>
        <v>15.476954726893155</v>
      </c>
      <c r="J111" s="178">
        <f>RES_hhdet_in_tesh!J111/RES_summary!J$21</f>
        <v>15.23336786888726</v>
      </c>
      <c r="K111" s="178">
        <f>RES_hhdet_in_tesh!K111/RES_summary!K$21</f>
        <v>15.073587703340497</v>
      </c>
      <c r="L111" s="178">
        <f>RES_hhdet_in_tesh!L111/RES_summary!L$21</f>
        <v>14.823476573095704</v>
      </c>
      <c r="M111" s="178">
        <f>RES_hhdet_in_tesh!M111/RES_summary!M$21</f>
        <v>14.605001912776821</v>
      </c>
      <c r="N111" s="178">
        <f>RES_hhdet_in_tesh!N111/RES_summary!N$21</f>
        <v>14.240576461018405</v>
      </c>
      <c r="O111" s="178">
        <f>RES_hhdet_in_tesh!O111/RES_summary!O$21</f>
        <v>13.887620287080976</v>
      </c>
      <c r="P111" s="178">
        <f>RES_hhdet_in_tesh!P111/RES_summary!P$21</f>
        <v>14.254537527671868</v>
      </c>
      <c r="Q111" s="178">
        <f>RES_hhdet_in_tesh!Q111/RES_summary!Q$21</f>
        <v>15.181241339690525</v>
      </c>
    </row>
    <row r="112" spans="1:17" ht="12" customHeight="1" x14ac:dyDescent="0.25">
      <c r="A112" s="167" t="s">
        <v>152</v>
      </c>
      <c r="B112" s="132"/>
      <c r="C112" s="183">
        <f>RES_hhdet_in_tesh!C112/RES_summary!C$21</f>
        <v>0</v>
      </c>
      <c r="D112" s="183">
        <f>RES_hhdet_in_tesh!D112/RES_summary!D$21</f>
        <v>0</v>
      </c>
      <c r="E112" s="183">
        <f>RES_hhdet_in_tesh!E112/RES_summary!E$21</f>
        <v>0</v>
      </c>
      <c r="F112" s="183">
        <f>RES_hhdet_in_tesh!F112/RES_summary!F$21</f>
        <v>0</v>
      </c>
      <c r="G112" s="183">
        <f>RES_hhdet_in_tesh!G112/RES_summary!G$21</f>
        <v>0</v>
      </c>
      <c r="H112" s="183">
        <f>RES_hhdet_in_tesh!H112/RES_summary!H$21</f>
        <v>0</v>
      </c>
      <c r="I112" s="183">
        <f>RES_hhdet_in_tesh!I112/RES_summary!I$21</f>
        <v>0</v>
      </c>
      <c r="J112" s="183">
        <f>RES_hhdet_in_tesh!J112/RES_summary!J$21</f>
        <v>0</v>
      </c>
      <c r="K112" s="183">
        <f>RES_hhdet_in_tesh!K112/RES_summary!K$21</f>
        <v>0</v>
      </c>
      <c r="L112" s="183">
        <f>RES_hhdet_in_tesh!L112/RES_summary!L$21</f>
        <v>0</v>
      </c>
      <c r="M112" s="183">
        <f>RES_hhdet_in_tesh!M112/RES_summary!M$21</f>
        <v>0</v>
      </c>
      <c r="N112" s="183">
        <f>RES_hhdet_in_tesh!N112/RES_summary!N$21</f>
        <v>0</v>
      </c>
      <c r="O112" s="183">
        <f>RES_hhdet_in_tesh!O112/RES_summary!O$21</f>
        <v>0</v>
      </c>
      <c r="P112" s="183">
        <f>RES_hhdet_in_tesh!P112/RES_summary!P$21</f>
        <v>0</v>
      </c>
      <c r="Q112" s="183">
        <f>RES_hhdet_in_tesh!Q112/RES_summary!Q$21</f>
        <v>0</v>
      </c>
    </row>
    <row r="113" spans="1:17" ht="12" customHeight="1" x14ac:dyDescent="0.25">
      <c r="A113" s="167" t="s">
        <v>151</v>
      </c>
      <c r="B113" s="132"/>
      <c r="C113" s="183">
        <f>RES_hhdet_in_tesh!C113/RES_summary!C$21</f>
        <v>0</v>
      </c>
      <c r="D113" s="183">
        <f>RES_hhdet_in_tesh!D113/RES_summary!D$21</f>
        <v>0</v>
      </c>
      <c r="E113" s="183">
        <f>RES_hhdet_in_tesh!E113/RES_summary!E$21</f>
        <v>0</v>
      </c>
      <c r="F113" s="183">
        <f>RES_hhdet_in_tesh!F113/RES_summary!F$21</f>
        <v>0</v>
      </c>
      <c r="G113" s="183">
        <f>RES_hhdet_in_tesh!G113/RES_summary!G$21</f>
        <v>0</v>
      </c>
      <c r="H113" s="183">
        <f>RES_hhdet_in_tesh!H113/RES_summary!H$21</f>
        <v>0</v>
      </c>
      <c r="I113" s="183">
        <f>RES_hhdet_in_tesh!I113/RES_summary!I$21</f>
        <v>0</v>
      </c>
      <c r="J113" s="183">
        <f>RES_hhdet_in_tesh!J113/RES_summary!J$21</f>
        <v>0</v>
      </c>
      <c r="K113" s="183">
        <f>RES_hhdet_in_tesh!K113/RES_summary!K$21</f>
        <v>0</v>
      </c>
      <c r="L113" s="183">
        <f>RES_hhdet_in_tesh!L113/RES_summary!L$21</f>
        <v>0</v>
      </c>
      <c r="M113" s="183">
        <f>RES_hhdet_in_tesh!M113/RES_summary!M$21</f>
        <v>0</v>
      </c>
      <c r="N113" s="183">
        <f>RES_hhdet_in_tesh!N113/RES_summary!N$21</f>
        <v>0</v>
      </c>
      <c r="O113" s="183">
        <f>RES_hhdet_in_tesh!O113/RES_summary!O$21</f>
        <v>0</v>
      </c>
      <c r="P113" s="183">
        <f>RES_hhdet_in_tesh!P113/RES_summary!P$21</f>
        <v>0</v>
      </c>
      <c r="Q113" s="183">
        <f>RES_hhdet_in_tesh!Q113/RES_summary!Q$21</f>
        <v>0</v>
      </c>
    </row>
    <row r="114" spans="1:17" ht="12" customHeight="1" x14ac:dyDescent="0.25">
      <c r="A114" s="166" t="s">
        <v>79</v>
      </c>
      <c r="B114" s="165"/>
      <c r="C114" s="182">
        <f>RES_hhdet_in_tesh!C114/RES_summary!C$21</f>
        <v>0</v>
      </c>
      <c r="D114" s="182">
        <f>RES_hhdet_in_tesh!D114/RES_summary!D$21</f>
        <v>0</v>
      </c>
      <c r="E114" s="182">
        <f>RES_hhdet_in_tesh!E114/RES_summary!E$21</f>
        <v>0</v>
      </c>
      <c r="F114" s="182">
        <f>RES_hhdet_in_tesh!F114/RES_summary!F$21</f>
        <v>0</v>
      </c>
      <c r="G114" s="182">
        <f>RES_hhdet_in_tesh!G114/RES_summary!G$21</f>
        <v>0</v>
      </c>
      <c r="H114" s="182">
        <f>RES_hhdet_in_tesh!H114/RES_summary!H$21</f>
        <v>0</v>
      </c>
      <c r="I114" s="182">
        <f>RES_hhdet_in_tesh!I114/RES_summary!I$21</f>
        <v>0</v>
      </c>
      <c r="J114" s="182">
        <f>RES_hhdet_in_tesh!J114/RES_summary!J$21</f>
        <v>0</v>
      </c>
      <c r="K114" s="182">
        <f>RES_hhdet_in_tesh!K114/RES_summary!K$21</f>
        <v>0</v>
      </c>
      <c r="L114" s="182">
        <f>RES_hhdet_in_tesh!L114/RES_summary!L$21</f>
        <v>0</v>
      </c>
      <c r="M114" s="182">
        <f>RES_hhdet_in_tesh!M114/RES_summary!M$21</f>
        <v>0</v>
      </c>
      <c r="N114" s="182">
        <f>RES_hhdet_in_tesh!N114/RES_summary!N$21</f>
        <v>0</v>
      </c>
      <c r="O114" s="182">
        <f>RES_hhdet_in_tesh!O114/RES_summary!O$21</f>
        <v>0</v>
      </c>
      <c r="P114" s="182">
        <f>RES_hhdet_in_tesh!P114/RES_summary!P$21</f>
        <v>0</v>
      </c>
      <c r="Q114" s="182">
        <f>RES_hhdet_in_tesh!Q114/RES_summary!Q$21</f>
        <v>0</v>
      </c>
    </row>
    <row r="115" spans="1:17" ht="12" customHeight="1" x14ac:dyDescent="0.25">
      <c r="A115" s="147" t="s">
        <v>59</v>
      </c>
      <c r="B115" s="164"/>
      <c r="C115" s="181">
        <f>RES_hhdet_in_tesh!C115/RES_summary!C$21</f>
        <v>0</v>
      </c>
      <c r="D115" s="181">
        <f>RES_hhdet_in_tesh!D115/RES_summary!D$21</f>
        <v>0</v>
      </c>
      <c r="E115" s="181">
        <f>RES_hhdet_in_tesh!E115/RES_summary!E$21</f>
        <v>0</v>
      </c>
      <c r="F115" s="181">
        <f>RES_hhdet_in_tesh!F115/RES_summary!F$21</f>
        <v>0</v>
      </c>
      <c r="G115" s="181">
        <f>RES_hhdet_in_tesh!G115/RES_summary!G$21</f>
        <v>0</v>
      </c>
      <c r="H115" s="181">
        <f>RES_hhdet_in_tesh!H115/RES_summary!H$21</f>
        <v>0</v>
      </c>
      <c r="I115" s="181">
        <f>RES_hhdet_in_tesh!I115/RES_summary!I$21</f>
        <v>0</v>
      </c>
      <c r="J115" s="181">
        <f>RES_hhdet_in_tesh!J115/RES_summary!J$21</f>
        <v>0</v>
      </c>
      <c r="K115" s="181">
        <f>RES_hhdet_in_tesh!K115/RES_summary!K$21</f>
        <v>0</v>
      </c>
      <c r="L115" s="181">
        <f>RES_hhdet_in_tesh!L115/RES_summary!L$21</f>
        <v>0</v>
      </c>
      <c r="M115" s="181">
        <f>RES_hhdet_in_tesh!M115/RES_summary!M$21</f>
        <v>0</v>
      </c>
      <c r="N115" s="181">
        <f>RES_hhdet_in_tesh!N115/RES_summary!N$21</f>
        <v>0</v>
      </c>
      <c r="O115" s="181">
        <f>RES_hhdet_in_tesh!O115/RES_summary!O$21</f>
        <v>0</v>
      </c>
      <c r="P115" s="181">
        <f>RES_hhdet_in_tesh!P115/RES_summary!P$21</f>
        <v>0</v>
      </c>
      <c r="Q115" s="181">
        <f>RES_hhdet_in_tesh!Q115/RES_summary!Q$21</f>
        <v>0</v>
      </c>
    </row>
    <row r="116" spans="1:17" ht="12" customHeight="1" x14ac:dyDescent="0.25">
      <c r="A116" s="163" t="s">
        <v>142</v>
      </c>
      <c r="B116" s="162"/>
      <c r="C116" s="180">
        <f>RES_hhdet_in_tesh!C116/RES_summary!C$21</f>
        <v>0</v>
      </c>
      <c r="D116" s="180">
        <f>RES_hhdet_in_tesh!D116/RES_summary!D$21</f>
        <v>0</v>
      </c>
      <c r="E116" s="180">
        <f>RES_hhdet_in_tesh!E116/RES_summary!E$21</f>
        <v>0</v>
      </c>
      <c r="F116" s="180">
        <f>RES_hhdet_in_tesh!F116/RES_summary!F$21</f>
        <v>0</v>
      </c>
      <c r="G116" s="180">
        <f>RES_hhdet_in_tesh!G116/RES_summary!G$21</f>
        <v>0</v>
      </c>
      <c r="H116" s="180">
        <f>RES_hhdet_in_tesh!H116/RES_summary!H$21</f>
        <v>0</v>
      </c>
      <c r="I116" s="180">
        <f>RES_hhdet_in_tesh!I116/RES_summary!I$21</f>
        <v>0</v>
      </c>
      <c r="J116" s="180">
        <f>RES_hhdet_in_tesh!J116/RES_summary!J$21</f>
        <v>0</v>
      </c>
      <c r="K116" s="180">
        <f>RES_hhdet_in_tesh!K116/RES_summary!K$21</f>
        <v>0</v>
      </c>
      <c r="L116" s="180">
        <f>RES_hhdet_in_tesh!L116/RES_summary!L$21</f>
        <v>0</v>
      </c>
      <c r="M116" s="180">
        <f>RES_hhdet_in_tesh!M116/RES_summary!M$21</f>
        <v>0</v>
      </c>
      <c r="N116" s="180">
        <f>RES_hhdet_in_tesh!N116/RES_summary!N$21</f>
        <v>0</v>
      </c>
      <c r="O116" s="180">
        <f>RES_hhdet_in_tesh!O116/RES_summary!O$21</f>
        <v>0</v>
      </c>
      <c r="P116" s="180">
        <f>RES_hhdet_in_tesh!P116/RES_summary!P$21</f>
        <v>0</v>
      </c>
      <c r="Q116" s="180">
        <f>RES_hhdet_in_tesh!Q116/RES_summary!Q$21</f>
        <v>0</v>
      </c>
    </row>
    <row r="117" spans="1:17" ht="12" customHeight="1" x14ac:dyDescent="0.25">
      <c r="A117" s="161" t="s">
        <v>141</v>
      </c>
      <c r="B117" s="160"/>
      <c r="C117" s="179">
        <f>RES_hhdet_in_tesh!C117/RES_summary!C$21</f>
        <v>0</v>
      </c>
      <c r="D117" s="179">
        <f>RES_hhdet_in_tesh!D117/RES_summary!D$21</f>
        <v>0</v>
      </c>
      <c r="E117" s="179">
        <f>RES_hhdet_in_tesh!E117/RES_summary!E$21</f>
        <v>0</v>
      </c>
      <c r="F117" s="179">
        <f>RES_hhdet_in_tesh!F117/RES_summary!F$21</f>
        <v>0</v>
      </c>
      <c r="G117" s="179">
        <f>RES_hhdet_in_tesh!G117/RES_summary!G$21</f>
        <v>0</v>
      </c>
      <c r="H117" s="179">
        <f>RES_hhdet_in_tesh!H117/RES_summary!H$21</f>
        <v>0</v>
      </c>
      <c r="I117" s="179">
        <f>RES_hhdet_in_tesh!I117/RES_summary!I$21</f>
        <v>15.476954726893155</v>
      </c>
      <c r="J117" s="179">
        <f>RES_hhdet_in_tesh!J117/RES_summary!J$21</f>
        <v>15.23336786888726</v>
      </c>
      <c r="K117" s="179">
        <f>RES_hhdet_in_tesh!K117/RES_summary!K$21</f>
        <v>15.073587703340497</v>
      </c>
      <c r="L117" s="179">
        <f>RES_hhdet_in_tesh!L117/RES_summary!L$21</f>
        <v>14.823476573095704</v>
      </c>
      <c r="M117" s="179">
        <f>RES_hhdet_in_tesh!M117/RES_summary!M$21</f>
        <v>14.605001912776821</v>
      </c>
      <c r="N117" s="179">
        <f>RES_hhdet_in_tesh!N117/RES_summary!N$21</f>
        <v>14.240576461018405</v>
      </c>
      <c r="O117" s="179">
        <f>RES_hhdet_in_tesh!O117/RES_summary!O$21</f>
        <v>13.887620287080976</v>
      </c>
      <c r="P117" s="179">
        <f>RES_hhdet_in_tesh!P117/RES_summary!P$21</f>
        <v>14.254537527671868</v>
      </c>
      <c r="Q117" s="179">
        <f>RES_hhdet_in_tesh!Q117/RES_summary!Q$21</f>
        <v>15.181241339690525</v>
      </c>
    </row>
    <row r="118" spans="1:17" ht="12" customHeight="1" x14ac:dyDescent="0.25">
      <c r="A118" s="148" t="s">
        <v>60</v>
      </c>
      <c r="B118" s="156"/>
      <c r="C118" s="177">
        <f>RES_hhdet_in_tesh!C118/RES_summary!C$21</f>
        <v>0</v>
      </c>
      <c r="D118" s="177">
        <f>RES_hhdet_in_tesh!D118/RES_summary!D$21</f>
        <v>0</v>
      </c>
      <c r="E118" s="177">
        <f>RES_hhdet_in_tesh!E118/RES_summary!E$21</f>
        <v>0</v>
      </c>
      <c r="F118" s="177">
        <f>RES_hhdet_in_tesh!F118/RES_summary!F$21</f>
        <v>0</v>
      </c>
      <c r="G118" s="177">
        <f>RES_hhdet_in_tesh!G118/RES_summary!G$21</f>
        <v>0</v>
      </c>
      <c r="H118" s="177">
        <f>RES_hhdet_in_tesh!H118/RES_summary!H$21</f>
        <v>0</v>
      </c>
      <c r="I118" s="177">
        <f>RES_hhdet_in_tesh!I118/RES_summary!I$21</f>
        <v>0.40653456404264082</v>
      </c>
      <c r="J118" s="177">
        <f>RES_hhdet_in_tesh!J118/RES_summary!J$21</f>
        <v>0.40529761137571496</v>
      </c>
      <c r="K118" s="177">
        <f>RES_hhdet_in_tesh!K118/RES_summary!K$21</f>
        <v>0.39362580637101274</v>
      </c>
      <c r="L118" s="177">
        <f>RES_hhdet_in_tesh!L118/RES_summary!L$21</f>
        <v>0.4097051429522755</v>
      </c>
      <c r="M118" s="177">
        <f>RES_hhdet_in_tesh!M118/RES_summary!M$21</f>
        <v>0.39901366120292509</v>
      </c>
      <c r="N118" s="177">
        <f>RES_hhdet_in_tesh!N118/RES_summary!N$21</f>
        <v>0.37149473229147101</v>
      </c>
      <c r="O118" s="177">
        <f>RES_hhdet_in_tesh!O118/RES_summary!O$21</f>
        <v>0.35733956322493959</v>
      </c>
      <c r="P118" s="177">
        <f>RES_hhdet_in_tesh!P118/RES_summary!P$21</f>
        <v>0.60290232638716312</v>
      </c>
      <c r="Q118" s="177">
        <f>RES_hhdet_in_tesh!Q118/RES_summary!Q$21</f>
        <v>1.5193330250960335</v>
      </c>
    </row>
    <row r="119" spans="1:17" ht="12" customHeight="1" x14ac:dyDescent="0.25">
      <c r="A119" s="148" t="s">
        <v>59</v>
      </c>
      <c r="B119" s="156"/>
      <c r="C119" s="177">
        <f>RES_hhdet_in_tesh!C119/RES_summary!C$21</f>
        <v>0</v>
      </c>
      <c r="D119" s="177">
        <f>RES_hhdet_in_tesh!D119/RES_summary!D$21</f>
        <v>0</v>
      </c>
      <c r="E119" s="177">
        <f>RES_hhdet_in_tesh!E119/RES_summary!E$21</f>
        <v>0</v>
      </c>
      <c r="F119" s="177">
        <f>RES_hhdet_in_tesh!F119/RES_summary!F$21</f>
        <v>0</v>
      </c>
      <c r="G119" s="177">
        <f>RES_hhdet_in_tesh!G119/RES_summary!G$21</f>
        <v>0</v>
      </c>
      <c r="H119" s="177">
        <f>RES_hhdet_in_tesh!H119/RES_summary!H$21</f>
        <v>0</v>
      </c>
      <c r="I119" s="177">
        <f>RES_hhdet_in_tesh!I119/RES_summary!I$21</f>
        <v>15.070420162850514</v>
      </c>
      <c r="J119" s="177">
        <f>RES_hhdet_in_tesh!J119/RES_summary!J$21</f>
        <v>14.828070257511547</v>
      </c>
      <c r="K119" s="177">
        <f>RES_hhdet_in_tesh!K119/RES_summary!K$21</f>
        <v>14.679961896969486</v>
      </c>
      <c r="L119" s="177">
        <f>RES_hhdet_in_tesh!L119/RES_summary!L$21</f>
        <v>14.413771430143429</v>
      </c>
      <c r="M119" s="177">
        <f>RES_hhdet_in_tesh!M119/RES_summary!M$21</f>
        <v>14.205988251573896</v>
      </c>
      <c r="N119" s="177">
        <f>RES_hhdet_in_tesh!N119/RES_summary!N$21</f>
        <v>13.869081728726931</v>
      </c>
      <c r="O119" s="177">
        <f>RES_hhdet_in_tesh!O119/RES_summary!O$21</f>
        <v>13.530280723856039</v>
      </c>
      <c r="P119" s="177">
        <f>RES_hhdet_in_tesh!P119/RES_summary!P$21</f>
        <v>13.651635201284705</v>
      </c>
      <c r="Q119" s="177">
        <f>RES_hhdet_in_tesh!Q119/RES_summary!Q$21</f>
        <v>13.661908314594488</v>
      </c>
    </row>
    <row r="120" spans="1:17" ht="12" customHeight="1" x14ac:dyDescent="0.25">
      <c r="A120" s="158" t="s">
        <v>62</v>
      </c>
      <c r="B120" s="157"/>
      <c r="C120" s="178">
        <f>RES_hhdet_in_tesh!C120/RES_summary!C$21</f>
        <v>0</v>
      </c>
      <c r="D120" s="178">
        <f>RES_hhdet_in_tesh!D120/RES_summary!D$21</f>
        <v>0</v>
      </c>
      <c r="E120" s="178">
        <f>RES_hhdet_in_tesh!E120/RES_summary!E$21</f>
        <v>0</v>
      </c>
      <c r="F120" s="178">
        <f>RES_hhdet_in_tesh!F120/RES_summary!F$21</f>
        <v>0</v>
      </c>
      <c r="G120" s="178">
        <f>RES_hhdet_in_tesh!G120/RES_summary!G$21</f>
        <v>0</v>
      </c>
      <c r="H120" s="178">
        <f>RES_hhdet_in_tesh!H120/RES_summary!H$21</f>
        <v>0</v>
      </c>
      <c r="I120" s="178">
        <f>RES_hhdet_in_tesh!I120/RES_summary!I$21</f>
        <v>7.7475225834137404</v>
      </c>
      <c r="J120" s="178">
        <f>RES_hhdet_in_tesh!J120/RES_summary!J$21</f>
        <v>7.5765620780160576</v>
      </c>
      <c r="K120" s="178">
        <f>RES_hhdet_in_tesh!K120/RES_summary!K$21</f>
        <v>7.6590578533345379</v>
      </c>
      <c r="L120" s="178">
        <f>RES_hhdet_in_tesh!L120/RES_summary!L$21</f>
        <v>7.9592876282939571</v>
      </c>
      <c r="M120" s="178">
        <f>RES_hhdet_in_tesh!M120/RES_summary!M$21</f>
        <v>7.9023751549076291</v>
      </c>
      <c r="N120" s="178">
        <f>RES_hhdet_in_tesh!N120/RES_summary!N$21</f>
        <v>7.4437620337177277</v>
      </c>
      <c r="O120" s="178">
        <f>RES_hhdet_in_tesh!O120/RES_summary!O$21</f>
        <v>6.7245889204913585</v>
      </c>
      <c r="P120" s="178">
        <f>RES_hhdet_in_tesh!P120/RES_summary!P$21</f>
        <v>6.4127160971006587</v>
      </c>
      <c r="Q120" s="178">
        <f>RES_hhdet_in_tesh!Q120/RES_summary!Q$21</f>
        <v>6.7449024948842453</v>
      </c>
    </row>
    <row r="121" spans="1:17" ht="12" customHeight="1" x14ac:dyDescent="0.25">
      <c r="A121" s="23" t="s">
        <v>57</v>
      </c>
      <c r="B121" s="156"/>
      <c r="C121" s="177">
        <f>RES_hhdet_in_tesh!C121/RES_summary!C$21</f>
        <v>0</v>
      </c>
      <c r="D121" s="177">
        <f>RES_hhdet_in_tesh!D121/RES_summary!D$21</f>
        <v>0</v>
      </c>
      <c r="E121" s="177">
        <f>RES_hhdet_in_tesh!E121/RES_summary!E$21</f>
        <v>0</v>
      </c>
      <c r="F121" s="177">
        <f>RES_hhdet_in_tesh!F121/RES_summary!F$21</f>
        <v>0</v>
      </c>
      <c r="G121" s="177">
        <f>RES_hhdet_in_tesh!G121/RES_summary!G$21</f>
        <v>0</v>
      </c>
      <c r="H121" s="177">
        <f>RES_hhdet_in_tesh!H121/RES_summary!H$21</f>
        <v>0</v>
      </c>
      <c r="I121" s="177">
        <f>RES_hhdet_in_tesh!I121/RES_summary!I$21</f>
        <v>0</v>
      </c>
      <c r="J121" s="177">
        <f>RES_hhdet_in_tesh!J121/RES_summary!J$21</f>
        <v>0</v>
      </c>
      <c r="K121" s="177">
        <f>RES_hhdet_in_tesh!K121/RES_summary!K$21</f>
        <v>0</v>
      </c>
      <c r="L121" s="177">
        <f>RES_hhdet_in_tesh!L121/RES_summary!L$21</f>
        <v>0</v>
      </c>
      <c r="M121" s="177">
        <f>RES_hhdet_in_tesh!M121/RES_summary!M$21</f>
        <v>0</v>
      </c>
      <c r="N121" s="177">
        <f>RES_hhdet_in_tesh!N121/RES_summary!N$21</f>
        <v>0</v>
      </c>
      <c r="O121" s="177">
        <f>RES_hhdet_in_tesh!O121/RES_summary!O$21</f>
        <v>0</v>
      </c>
      <c r="P121" s="177">
        <f>RES_hhdet_in_tesh!P121/RES_summary!P$21</f>
        <v>0</v>
      </c>
      <c r="Q121" s="177">
        <f>RES_hhdet_in_tesh!Q121/RES_summary!Q$21</f>
        <v>0</v>
      </c>
    </row>
    <row r="122" spans="1:17" ht="12" customHeight="1" x14ac:dyDescent="0.25">
      <c r="A122" s="29" t="s">
        <v>140</v>
      </c>
      <c r="B122" s="57"/>
      <c r="C122" s="176">
        <f>RES_hhdet_in_tesh!C122/RES_summary!C$21</f>
        <v>0</v>
      </c>
      <c r="D122" s="176">
        <f>RES_hhdet_in_tesh!D122/RES_summary!D$21</f>
        <v>0</v>
      </c>
      <c r="E122" s="176">
        <f>RES_hhdet_in_tesh!E122/RES_summary!E$21</f>
        <v>0</v>
      </c>
      <c r="F122" s="176">
        <f>RES_hhdet_in_tesh!F122/RES_summary!F$21</f>
        <v>0</v>
      </c>
      <c r="G122" s="176">
        <f>RES_hhdet_in_tesh!G122/RES_summary!G$21</f>
        <v>0</v>
      </c>
      <c r="H122" s="176">
        <f>RES_hhdet_in_tesh!H122/RES_summary!H$21</f>
        <v>0</v>
      </c>
      <c r="I122" s="176">
        <f>RES_hhdet_in_tesh!I122/RES_summary!I$21</f>
        <v>7.7475225834137404</v>
      </c>
      <c r="J122" s="176">
        <f>RES_hhdet_in_tesh!J122/RES_summary!J$21</f>
        <v>7.5765620780160576</v>
      </c>
      <c r="K122" s="176">
        <f>RES_hhdet_in_tesh!K122/RES_summary!K$21</f>
        <v>7.6590578533345379</v>
      </c>
      <c r="L122" s="176">
        <f>RES_hhdet_in_tesh!L122/RES_summary!L$21</f>
        <v>7.9592876282939571</v>
      </c>
      <c r="M122" s="176">
        <f>RES_hhdet_in_tesh!M122/RES_summary!M$21</f>
        <v>7.9023751549076291</v>
      </c>
      <c r="N122" s="176">
        <f>RES_hhdet_in_tesh!N122/RES_summary!N$21</f>
        <v>7.4437620337177277</v>
      </c>
      <c r="O122" s="176">
        <f>RES_hhdet_in_tesh!O122/RES_summary!O$21</f>
        <v>6.7245889204913585</v>
      </c>
      <c r="P122" s="176">
        <f>RES_hhdet_in_tesh!P122/RES_summary!P$21</f>
        <v>6.4127160971006587</v>
      </c>
      <c r="Q122" s="176">
        <f>RES_hhdet_in_tesh!Q122/RES_summary!Q$21</f>
        <v>6.7449024948842453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84">
        <f>RES_hhdet_in_tesh!C124/RES_summary!C$21</f>
        <v>0</v>
      </c>
      <c r="D124" s="184">
        <f>RES_hhdet_in_tesh!D124/RES_summary!D$21</f>
        <v>0</v>
      </c>
      <c r="E124" s="184">
        <f>RES_hhdet_in_tesh!E124/RES_summary!E$21</f>
        <v>0</v>
      </c>
      <c r="F124" s="184">
        <f>RES_hhdet_in_tesh!F124/RES_summary!F$21</f>
        <v>0</v>
      </c>
      <c r="G124" s="184">
        <f>RES_hhdet_in_tesh!G124/RES_summary!G$21</f>
        <v>0</v>
      </c>
      <c r="H124" s="184">
        <f>RES_hhdet_in_tesh!H124/RES_summary!H$21</f>
        <v>0</v>
      </c>
      <c r="I124" s="184">
        <f>RES_hhdet_in_tesh!I124/RES_summary!I$21</f>
        <v>0</v>
      </c>
      <c r="J124" s="184">
        <f>RES_hhdet_in_tesh!J124/RES_summary!J$21</f>
        <v>0</v>
      </c>
      <c r="K124" s="184">
        <f>RES_hhdet_in_tesh!K124/RES_summary!K$21</f>
        <v>0</v>
      </c>
      <c r="L124" s="184">
        <f>RES_hhdet_in_tesh!L124/RES_summary!L$21</f>
        <v>0</v>
      </c>
      <c r="M124" s="184">
        <f>RES_hhdet_in_tesh!M124/RES_summary!M$21</f>
        <v>0</v>
      </c>
      <c r="N124" s="184">
        <f>RES_hhdet_in_tesh!N124/RES_summary!N$21</f>
        <v>0</v>
      </c>
      <c r="O124" s="184">
        <f>RES_hhdet_in_tesh!O124/RES_summary!O$21</f>
        <v>0</v>
      </c>
      <c r="P124" s="184">
        <f>RES_hhdet_in_tesh!P124/RES_summary!P$21</f>
        <v>0</v>
      </c>
      <c r="Q124" s="184">
        <f>RES_hhdet_in_tesh!Q124/RES_summary!Q$21</f>
        <v>0</v>
      </c>
    </row>
    <row r="125" spans="1:17" ht="12.95" customHeight="1" x14ac:dyDescent="0.25">
      <c r="A125" s="158" t="s">
        <v>65</v>
      </c>
      <c r="B125" s="157"/>
      <c r="C125" s="178">
        <f>RES_hhdet_in_tesh!C125/RES_summary!C$21</f>
        <v>0</v>
      </c>
      <c r="D125" s="178">
        <f>RES_hhdet_in_tesh!D125/RES_summary!D$21</f>
        <v>0</v>
      </c>
      <c r="E125" s="178">
        <f>RES_hhdet_in_tesh!E125/RES_summary!E$21</f>
        <v>0</v>
      </c>
      <c r="F125" s="178">
        <f>RES_hhdet_in_tesh!F125/RES_summary!F$21</f>
        <v>0</v>
      </c>
      <c r="G125" s="178">
        <f>RES_hhdet_in_tesh!G125/RES_summary!G$21</f>
        <v>0</v>
      </c>
      <c r="H125" s="178">
        <f>RES_hhdet_in_tesh!H125/RES_summary!H$21</f>
        <v>0</v>
      </c>
      <c r="I125" s="178">
        <f>RES_hhdet_in_tesh!I125/RES_summary!I$21</f>
        <v>0</v>
      </c>
      <c r="J125" s="178">
        <f>RES_hhdet_in_tesh!J125/RES_summary!J$21</f>
        <v>0</v>
      </c>
      <c r="K125" s="178">
        <f>RES_hhdet_in_tesh!K125/RES_summary!K$21</f>
        <v>0</v>
      </c>
      <c r="L125" s="178">
        <f>RES_hhdet_in_tesh!L125/RES_summary!L$21</f>
        <v>0</v>
      </c>
      <c r="M125" s="178">
        <f>RES_hhdet_in_tesh!M125/RES_summary!M$21</f>
        <v>0</v>
      </c>
      <c r="N125" s="178">
        <f>RES_hhdet_in_tesh!N125/RES_summary!N$21</f>
        <v>0</v>
      </c>
      <c r="O125" s="178">
        <f>RES_hhdet_in_tesh!O125/RES_summary!O$21</f>
        <v>0</v>
      </c>
      <c r="P125" s="178">
        <f>RES_hhdet_in_tesh!P125/RES_summary!P$21</f>
        <v>0</v>
      </c>
      <c r="Q125" s="178">
        <f>RES_hhdet_in_tesh!Q125/RES_summary!Q$21</f>
        <v>0</v>
      </c>
    </row>
    <row r="126" spans="1:17" ht="12" customHeight="1" x14ac:dyDescent="0.25">
      <c r="A126" s="23" t="s">
        <v>149</v>
      </c>
      <c r="B126" s="156"/>
      <c r="C126" s="177">
        <f>RES_hhdet_in_tesh!C126/RES_summary!C$21</f>
        <v>0</v>
      </c>
      <c r="D126" s="177">
        <f>RES_hhdet_in_tesh!D126/RES_summary!D$21</f>
        <v>0</v>
      </c>
      <c r="E126" s="177">
        <f>RES_hhdet_in_tesh!E126/RES_summary!E$21</f>
        <v>0</v>
      </c>
      <c r="F126" s="177">
        <f>RES_hhdet_in_tesh!F126/RES_summary!F$21</f>
        <v>0</v>
      </c>
      <c r="G126" s="177">
        <f>RES_hhdet_in_tesh!G126/RES_summary!G$21</f>
        <v>0</v>
      </c>
      <c r="H126" s="177">
        <f>RES_hhdet_in_tesh!H126/RES_summary!H$21</f>
        <v>0</v>
      </c>
      <c r="I126" s="177">
        <f>RES_hhdet_in_tesh!I126/RES_summary!I$21</f>
        <v>0</v>
      </c>
      <c r="J126" s="177">
        <f>RES_hhdet_in_tesh!J126/RES_summary!J$21</f>
        <v>0</v>
      </c>
      <c r="K126" s="177">
        <f>RES_hhdet_in_tesh!K126/RES_summary!K$21</f>
        <v>0</v>
      </c>
      <c r="L126" s="177">
        <f>RES_hhdet_in_tesh!L126/RES_summary!L$21</f>
        <v>0</v>
      </c>
      <c r="M126" s="177">
        <f>RES_hhdet_in_tesh!M126/RES_summary!M$21</f>
        <v>0</v>
      </c>
      <c r="N126" s="177">
        <f>RES_hhdet_in_tesh!N126/RES_summary!N$21</f>
        <v>0</v>
      </c>
      <c r="O126" s="177">
        <f>RES_hhdet_in_tesh!O126/RES_summary!O$21</f>
        <v>0</v>
      </c>
      <c r="P126" s="177">
        <f>RES_hhdet_in_tesh!P126/RES_summary!P$21</f>
        <v>0</v>
      </c>
      <c r="Q126" s="177">
        <f>RES_hhdet_in_tesh!Q126/RES_summary!Q$21</f>
        <v>0</v>
      </c>
    </row>
    <row r="127" spans="1:17" ht="12" customHeight="1" x14ac:dyDescent="0.25">
      <c r="A127" s="23" t="s">
        <v>60</v>
      </c>
      <c r="B127" s="156"/>
      <c r="C127" s="177">
        <f>RES_hhdet_in_tesh!C127/RES_summary!C$21</f>
        <v>0</v>
      </c>
      <c r="D127" s="177">
        <f>RES_hhdet_in_tesh!D127/RES_summary!D$21</f>
        <v>0</v>
      </c>
      <c r="E127" s="177">
        <f>RES_hhdet_in_tesh!E127/RES_summary!E$21</f>
        <v>0</v>
      </c>
      <c r="F127" s="177">
        <f>RES_hhdet_in_tesh!F127/RES_summary!F$21</f>
        <v>0</v>
      </c>
      <c r="G127" s="177">
        <f>RES_hhdet_in_tesh!G127/RES_summary!G$21</f>
        <v>0</v>
      </c>
      <c r="H127" s="177">
        <f>RES_hhdet_in_tesh!H127/RES_summary!H$21</f>
        <v>0</v>
      </c>
      <c r="I127" s="177">
        <f>RES_hhdet_in_tesh!I127/RES_summary!I$21</f>
        <v>0</v>
      </c>
      <c r="J127" s="177">
        <f>RES_hhdet_in_tesh!J127/RES_summary!J$21</f>
        <v>0</v>
      </c>
      <c r="K127" s="177">
        <f>RES_hhdet_in_tesh!K127/RES_summary!K$21</f>
        <v>0</v>
      </c>
      <c r="L127" s="177">
        <f>RES_hhdet_in_tesh!L127/RES_summary!L$21</f>
        <v>0</v>
      </c>
      <c r="M127" s="177">
        <f>RES_hhdet_in_tesh!M127/RES_summary!M$21</f>
        <v>0</v>
      </c>
      <c r="N127" s="177">
        <f>RES_hhdet_in_tesh!N127/RES_summary!N$21</f>
        <v>0</v>
      </c>
      <c r="O127" s="177">
        <f>RES_hhdet_in_tesh!O127/RES_summary!O$21</f>
        <v>0</v>
      </c>
      <c r="P127" s="177">
        <f>RES_hhdet_in_tesh!P127/RES_summary!P$21</f>
        <v>0</v>
      </c>
      <c r="Q127" s="177">
        <f>RES_hhdet_in_tesh!Q127/RES_summary!Q$21</f>
        <v>0</v>
      </c>
    </row>
    <row r="128" spans="1:17" ht="12.95" customHeight="1" x14ac:dyDescent="0.25">
      <c r="A128" s="158" t="s">
        <v>112</v>
      </c>
      <c r="B128" s="157"/>
      <c r="C128" s="178">
        <f>RES_hhdet_in_tesh!C128/RES_summary!C$21</f>
        <v>0</v>
      </c>
      <c r="D128" s="178">
        <f>RES_hhdet_in_tesh!D128/RES_summary!D$21</f>
        <v>0</v>
      </c>
      <c r="E128" s="178">
        <f>RES_hhdet_in_tesh!E128/RES_summary!E$21</f>
        <v>0</v>
      </c>
      <c r="F128" s="178">
        <f>RES_hhdet_in_tesh!F128/RES_summary!F$21</f>
        <v>0</v>
      </c>
      <c r="G128" s="178">
        <f>RES_hhdet_in_tesh!G128/RES_summary!G$21</f>
        <v>0</v>
      </c>
      <c r="H128" s="178">
        <f>RES_hhdet_in_tesh!H128/RES_summary!H$21</f>
        <v>0</v>
      </c>
      <c r="I128" s="178">
        <f>RES_hhdet_in_tesh!I128/RES_summary!I$21</f>
        <v>0</v>
      </c>
      <c r="J128" s="178">
        <f>RES_hhdet_in_tesh!J128/RES_summary!J$21</f>
        <v>0</v>
      </c>
      <c r="K128" s="178">
        <f>RES_hhdet_in_tesh!K128/RES_summary!K$21</f>
        <v>0</v>
      </c>
      <c r="L128" s="178">
        <f>RES_hhdet_in_tesh!L128/RES_summary!L$21</f>
        <v>0</v>
      </c>
      <c r="M128" s="178">
        <f>RES_hhdet_in_tesh!M128/RES_summary!M$21</f>
        <v>0</v>
      </c>
      <c r="N128" s="178">
        <f>RES_hhdet_in_tesh!N128/RES_summary!N$21</f>
        <v>0</v>
      </c>
      <c r="O128" s="178">
        <f>RES_hhdet_in_tesh!O128/RES_summary!O$21</f>
        <v>0</v>
      </c>
      <c r="P128" s="178">
        <f>RES_hhdet_in_tesh!P128/RES_summary!P$21</f>
        <v>0</v>
      </c>
      <c r="Q128" s="178">
        <f>RES_hhdet_in_tesh!Q128/RES_summary!Q$21</f>
        <v>0</v>
      </c>
    </row>
    <row r="129" spans="1:17" ht="12" customHeight="1" x14ac:dyDescent="0.25">
      <c r="A129" s="23" t="s">
        <v>60</v>
      </c>
      <c r="B129" s="156"/>
      <c r="C129" s="177">
        <f>RES_hhdet_in_tesh!C129/RES_summary!C$21</f>
        <v>0</v>
      </c>
      <c r="D129" s="177">
        <f>RES_hhdet_in_tesh!D129/RES_summary!D$21</f>
        <v>0</v>
      </c>
      <c r="E129" s="177">
        <f>RES_hhdet_in_tesh!E129/RES_summary!E$21</f>
        <v>0</v>
      </c>
      <c r="F129" s="177">
        <f>RES_hhdet_in_tesh!F129/RES_summary!F$21</f>
        <v>0</v>
      </c>
      <c r="G129" s="177">
        <f>RES_hhdet_in_tesh!G129/RES_summary!G$21</f>
        <v>0</v>
      </c>
      <c r="H129" s="177">
        <f>RES_hhdet_in_tesh!H129/RES_summary!H$21</f>
        <v>0</v>
      </c>
      <c r="I129" s="177">
        <f>RES_hhdet_in_tesh!I129/RES_summary!I$21</f>
        <v>0</v>
      </c>
      <c r="J129" s="177">
        <f>RES_hhdet_in_tesh!J129/RES_summary!J$21</f>
        <v>0</v>
      </c>
      <c r="K129" s="177">
        <f>RES_hhdet_in_tesh!K129/RES_summary!K$21</f>
        <v>0</v>
      </c>
      <c r="L129" s="177">
        <f>RES_hhdet_in_tesh!L129/RES_summary!L$21</f>
        <v>0</v>
      </c>
      <c r="M129" s="177">
        <f>RES_hhdet_in_tesh!M129/RES_summary!M$21</f>
        <v>0</v>
      </c>
      <c r="N129" s="177">
        <f>RES_hhdet_in_tesh!N129/RES_summary!N$21</f>
        <v>0</v>
      </c>
      <c r="O129" s="177">
        <f>RES_hhdet_in_tesh!O129/RES_summary!O$21</f>
        <v>0</v>
      </c>
      <c r="P129" s="177">
        <f>RES_hhdet_in_tesh!P129/RES_summary!P$21</f>
        <v>0</v>
      </c>
      <c r="Q129" s="177">
        <f>RES_hhdet_in_tesh!Q129/RES_summary!Q$21</f>
        <v>0</v>
      </c>
    </row>
    <row r="130" spans="1:17" ht="12" customHeight="1" x14ac:dyDescent="0.25">
      <c r="A130" s="158" t="s">
        <v>63</v>
      </c>
      <c r="B130" s="157"/>
      <c r="C130" s="178">
        <f>RES_hhdet_in_tesh!C130/RES_summary!C$21</f>
        <v>0</v>
      </c>
      <c r="D130" s="178">
        <f>RES_hhdet_in_tesh!D130/RES_summary!D$21</f>
        <v>0</v>
      </c>
      <c r="E130" s="178">
        <f>RES_hhdet_in_tesh!E130/RES_summary!E$21</f>
        <v>0</v>
      </c>
      <c r="F130" s="178">
        <f>RES_hhdet_in_tesh!F130/RES_summary!F$21</f>
        <v>0</v>
      </c>
      <c r="G130" s="178">
        <f>RES_hhdet_in_tesh!G130/RES_summary!G$21</f>
        <v>0</v>
      </c>
      <c r="H130" s="178">
        <f>RES_hhdet_in_tesh!H130/RES_summary!H$21</f>
        <v>0</v>
      </c>
      <c r="I130" s="178">
        <f>RES_hhdet_in_tesh!I130/RES_summary!I$21</f>
        <v>0</v>
      </c>
      <c r="J130" s="178">
        <f>RES_hhdet_in_tesh!J130/RES_summary!J$21</f>
        <v>0</v>
      </c>
      <c r="K130" s="178">
        <f>RES_hhdet_in_tesh!K130/RES_summary!K$21</f>
        <v>0</v>
      </c>
      <c r="L130" s="178">
        <f>RES_hhdet_in_tesh!L130/RES_summary!L$21</f>
        <v>0</v>
      </c>
      <c r="M130" s="178">
        <f>RES_hhdet_in_tesh!M130/RES_summary!M$21</f>
        <v>0</v>
      </c>
      <c r="N130" s="178">
        <f>RES_hhdet_in_tesh!N130/RES_summary!N$21</f>
        <v>0</v>
      </c>
      <c r="O130" s="178">
        <f>RES_hhdet_in_tesh!O130/RES_summary!O$21</f>
        <v>0</v>
      </c>
      <c r="P130" s="178">
        <f>RES_hhdet_in_tesh!P130/RES_summary!P$21</f>
        <v>0</v>
      </c>
      <c r="Q130" s="178">
        <f>RES_hhdet_in_tesh!Q130/RES_summary!Q$21</f>
        <v>0</v>
      </c>
    </row>
    <row r="131" spans="1:17" ht="12" customHeight="1" x14ac:dyDescent="0.25">
      <c r="A131" s="167" t="s">
        <v>148</v>
      </c>
      <c r="B131" s="132"/>
      <c r="C131" s="183">
        <f>RES_hhdet_in_tesh!C131/RES_summary!C$21</f>
        <v>0</v>
      </c>
      <c r="D131" s="183">
        <f>RES_hhdet_in_tesh!D131/RES_summary!D$21</f>
        <v>0</v>
      </c>
      <c r="E131" s="183">
        <f>RES_hhdet_in_tesh!E131/RES_summary!E$21</f>
        <v>0</v>
      </c>
      <c r="F131" s="183">
        <f>RES_hhdet_in_tesh!F131/RES_summary!F$21</f>
        <v>0</v>
      </c>
      <c r="G131" s="183">
        <f>RES_hhdet_in_tesh!G131/RES_summary!G$21</f>
        <v>0</v>
      </c>
      <c r="H131" s="183">
        <f>RES_hhdet_in_tesh!H131/RES_summary!H$21</f>
        <v>0</v>
      </c>
      <c r="I131" s="183">
        <f>RES_hhdet_in_tesh!I131/RES_summary!I$21</f>
        <v>0</v>
      </c>
      <c r="J131" s="183">
        <f>RES_hhdet_in_tesh!J131/RES_summary!J$21</f>
        <v>0</v>
      </c>
      <c r="K131" s="183">
        <f>RES_hhdet_in_tesh!K131/RES_summary!K$21</f>
        <v>0</v>
      </c>
      <c r="L131" s="183">
        <f>RES_hhdet_in_tesh!L131/RES_summary!L$21</f>
        <v>0</v>
      </c>
      <c r="M131" s="183">
        <f>RES_hhdet_in_tesh!M131/RES_summary!M$21</f>
        <v>0</v>
      </c>
      <c r="N131" s="183">
        <f>RES_hhdet_in_tesh!N131/RES_summary!N$21</f>
        <v>0</v>
      </c>
      <c r="O131" s="183">
        <f>RES_hhdet_in_tesh!O131/RES_summary!O$21</f>
        <v>0</v>
      </c>
      <c r="P131" s="183">
        <f>RES_hhdet_in_tesh!P131/RES_summary!P$21</f>
        <v>0</v>
      </c>
      <c r="Q131" s="183">
        <f>RES_hhdet_in_tesh!Q131/RES_summary!Q$21</f>
        <v>0</v>
      </c>
    </row>
    <row r="132" spans="1:17" ht="12" customHeight="1" x14ac:dyDescent="0.25">
      <c r="A132" s="167" t="s">
        <v>147</v>
      </c>
      <c r="B132" s="132"/>
      <c r="C132" s="183">
        <f>RES_hhdet_in_tesh!C132/RES_summary!C$21</f>
        <v>0</v>
      </c>
      <c r="D132" s="183">
        <f>RES_hhdet_in_tesh!D132/RES_summary!D$21</f>
        <v>0</v>
      </c>
      <c r="E132" s="183">
        <f>RES_hhdet_in_tesh!E132/RES_summary!E$21</f>
        <v>0</v>
      </c>
      <c r="F132" s="183">
        <f>RES_hhdet_in_tesh!F132/RES_summary!F$21</f>
        <v>0</v>
      </c>
      <c r="G132" s="183">
        <f>RES_hhdet_in_tesh!G132/RES_summary!G$21</f>
        <v>0</v>
      </c>
      <c r="H132" s="183">
        <f>RES_hhdet_in_tesh!H132/RES_summary!H$21</f>
        <v>0</v>
      </c>
      <c r="I132" s="183">
        <f>RES_hhdet_in_tesh!I132/RES_summary!I$21</f>
        <v>0</v>
      </c>
      <c r="J132" s="183">
        <f>RES_hhdet_in_tesh!J132/RES_summary!J$21</f>
        <v>0</v>
      </c>
      <c r="K132" s="183">
        <f>RES_hhdet_in_tesh!K132/RES_summary!K$21</f>
        <v>0</v>
      </c>
      <c r="L132" s="183">
        <f>RES_hhdet_in_tesh!L132/RES_summary!L$21</f>
        <v>0</v>
      </c>
      <c r="M132" s="183">
        <f>RES_hhdet_in_tesh!M132/RES_summary!M$21</f>
        <v>0</v>
      </c>
      <c r="N132" s="183">
        <f>RES_hhdet_in_tesh!N132/RES_summary!N$21</f>
        <v>0</v>
      </c>
      <c r="O132" s="183">
        <f>RES_hhdet_in_tesh!O132/RES_summary!O$21</f>
        <v>0</v>
      </c>
      <c r="P132" s="183">
        <f>RES_hhdet_in_tesh!P132/RES_summary!P$21</f>
        <v>0</v>
      </c>
      <c r="Q132" s="183">
        <f>RES_hhdet_in_tesh!Q132/RES_summary!Q$21</f>
        <v>0</v>
      </c>
    </row>
    <row r="133" spans="1:17" ht="12" customHeight="1" x14ac:dyDescent="0.25">
      <c r="A133" s="166" t="s">
        <v>61</v>
      </c>
      <c r="B133" s="165"/>
      <c r="C133" s="182">
        <f>RES_hhdet_in_tesh!C133/RES_summary!C$21</f>
        <v>0</v>
      </c>
      <c r="D133" s="182">
        <f>RES_hhdet_in_tesh!D133/RES_summary!D$21</f>
        <v>0</v>
      </c>
      <c r="E133" s="182">
        <f>RES_hhdet_in_tesh!E133/RES_summary!E$21</f>
        <v>0</v>
      </c>
      <c r="F133" s="182">
        <f>RES_hhdet_in_tesh!F133/RES_summary!F$21</f>
        <v>0</v>
      </c>
      <c r="G133" s="182">
        <f>RES_hhdet_in_tesh!G133/RES_summary!G$21</f>
        <v>0</v>
      </c>
      <c r="H133" s="182">
        <f>RES_hhdet_in_tesh!H133/RES_summary!H$21</f>
        <v>0</v>
      </c>
      <c r="I133" s="182">
        <f>RES_hhdet_in_tesh!I133/RES_summary!I$21</f>
        <v>0</v>
      </c>
      <c r="J133" s="182">
        <f>RES_hhdet_in_tesh!J133/RES_summary!J$21</f>
        <v>0</v>
      </c>
      <c r="K133" s="182">
        <f>RES_hhdet_in_tesh!K133/RES_summary!K$21</f>
        <v>0</v>
      </c>
      <c r="L133" s="182">
        <f>RES_hhdet_in_tesh!L133/RES_summary!L$21</f>
        <v>0</v>
      </c>
      <c r="M133" s="182">
        <f>RES_hhdet_in_tesh!M133/RES_summary!M$21</f>
        <v>0</v>
      </c>
      <c r="N133" s="182">
        <f>RES_hhdet_in_tesh!N133/RES_summary!N$21</f>
        <v>0</v>
      </c>
      <c r="O133" s="182">
        <f>RES_hhdet_in_tesh!O133/RES_summary!O$21</f>
        <v>0</v>
      </c>
      <c r="P133" s="182">
        <f>RES_hhdet_in_tesh!P133/RES_summary!P$21</f>
        <v>0</v>
      </c>
      <c r="Q133" s="182">
        <f>RES_hhdet_in_tesh!Q133/RES_summary!Q$21</f>
        <v>0</v>
      </c>
    </row>
    <row r="134" spans="1:17" ht="12" customHeight="1" x14ac:dyDescent="0.25">
      <c r="A134" s="147" t="s">
        <v>59</v>
      </c>
      <c r="B134" s="164"/>
      <c r="C134" s="181">
        <f>RES_hhdet_in_tesh!C134/RES_summary!C$21</f>
        <v>0</v>
      </c>
      <c r="D134" s="181">
        <f>RES_hhdet_in_tesh!D134/RES_summary!D$21</f>
        <v>0</v>
      </c>
      <c r="E134" s="181">
        <f>RES_hhdet_in_tesh!E134/RES_summary!E$21</f>
        <v>0</v>
      </c>
      <c r="F134" s="181">
        <f>RES_hhdet_in_tesh!F134/RES_summary!F$21</f>
        <v>0</v>
      </c>
      <c r="G134" s="181">
        <f>RES_hhdet_in_tesh!G134/RES_summary!G$21</f>
        <v>0</v>
      </c>
      <c r="H134" s="181">
        <f>RES_hhdet_in_tesh!H134/RES_summary!H$21</f>
        <v>0</v>
      </c>
      <c r="I134" s="181">
        <f>RES_hhdet_in_tesh!I134/RES_summary!I$21</f>
        <v>0</v>
      </c>
      <c r="J134" s="181">
        <f>RES_hhdet_in_tesh!J134/RES_summary!J$21</f>
        <v>0</v>
      </c>
      <c r="K134" s="181">
        <f>RES_hhdet_in_tesh!K134/RES_summary!K$21</f>
        <v>0</v>
      </c>
      <c r="L134" s="181">
        <f>RES_hhdet_in_tesh!L134/RES_summary!L$21</f>
        <v>0</v>
      </c>
      <c r="M134" s="181">
        <f>RES_hhdet_in_tesh!M134/RES_summary!M$21</f>
        <v>0</v>
      </c>
      <c r="N134" s="181">
        <f>RES_hhdet_in_tesh!N134/RES_summary!N$21</f>
        <v>0</v>
      </c>
      <c r="O134" s="181">
        <f>RES_hhdet_in_tesh!O134/RES_summary!O$21</f>
        <v>0</v>
      </c>
      <c r="P134" s="181">
        <f>RES_hhdet_in_tesh!P134/RES_summary!P$21</f>
        <v>0</v>
      </c>
      <c r="Q134" s="181">
        <f>RES_hhdet_in_tesh!Q134/RES_summary!Q$21</f>
        <v>0</v>
      </c>
    </row>
    <row r="135" spans="1:17" ht="12" customHeight="1" x14ac:dyDescent="0.25">
      <c r="A135" s="163" t="s">
        <v>142</v>
      </c>
      <c r="B135" s="162"/>
      <c r="C135" s="180">
        <f>RES_hhdet_in_tesh!C135/RES_summary!C$21</f>
        <v>0</v>
      </c>
      <c r="D135" s="180">
        <f>RES_hhdet_in_tesh!D135/RES_summary!D$21</f>
        <v>0</v>
      </c>
      <c r="E135" s="180">
        <f>RES_hhdet_in_tesh!E135/RES_summary!E$21</f>
        <v>0</v>
      </c>
      <c r="F135" s="180">
        <f>RES_hhdet_in_tesh!F135/RES_summary!F$21</f>
        <v>0</v>
      </c>
      <c r="G135" s="180">
        <f>RES_hhdet_in_tesh!G135/RES_summary!G$21</f>
        <v>0</v>
      </c>
      <c r="H135" s="180">
        <f>RES_hhdet_in_tesh!H135/RES_summary!H$21</f>
        <v>0</v>
      </c>
      <c r="I135" s="180">
        <f>RES_hhdet_in_tesh!I135/RES_summary!I$21</f>
        <v>0</v>
      </c>
      <c r="J135" s="180">
        <f>RES_hhdet_in_tesh!J135/RES_summary!J$21</f>
        <v>0</v>
      </c>
      <c r="K135" s="180">
        <f>RES_hhdet_in_tesh!K135/RES_summary!K$21</f>
        <v>0</v>
      </c>
      <c r="L135" s="180">
        <f>RES_hhdet_in_tesh!L135/RES_summary!L$21</f>
        <v>0</v>
      </c>
      <c r="M135" s="180">
        <f>RES_hhdet_in_tesh!M135/RES_summary!M$21</f>
        <v>0</v>
      </c>
      <c r="N135" s="180">
        <f>RES_hhdet_in_tesh!N135/RES_summary!N$21</f>
        <v>0</v>
      </c>
      <c r="O135" s="180">
        <f>RES_hhdet_in_tesh!O135/RES_summary!O$21</f>
        <v>0</v>
      </c>
      <c r="P135" s="180">
        <f>RES_hhdet_in_tesh!P135/RES_summary!P$21</f>
        <v>0</v>
      </c>
      <c r="Q135" s="180">
        <f>RES_hhdet_in_tesh!Q135/RES_summary!Q$21</f>
        <v>0</v>
      </c>
    </row>
    <row r="136" spans="1:17" ht="12" customHeight="1" x14ac:dyDescent="0.25">
      <c r="A136" s="161" t="s">
        <v>141</v>
      </c>
      <c r="B136" s="160"/>
      <c r="C136" s="179">
        <f>RES_hhdet_in_tesh!C136/RES_summary!C$21</f>
        <v>0</v>
      </c>
      <c r="D136" s="179">
        <f>RES_hhdet_in_tesh!D136/RES_summary!D$21</f>
        <v>0</v>
      </c>
      <c r="E136" s="179">
        <f>RES_hhdet_in_tesh!E136/RES_summary!E$21</f>
        <v>0</v>
      </c>
      <c r="F136" s="179">
        <f>RES_hhdet_in_tesh!F136/RES_summary!F$21</f>
        <v>0</v>
      </c>
      <c r="G136" s="179">
        <f>RES_hhdet_in_tesh!G136/RES_summary!G$21</f>
        <v>0</v>
      </c>
      <c r="H136" s="179">
        <f>RES_hhdet_in_tesh!H136/RES_summary!H$21</f>
        <v>0</v>
      </c>
      <c r="I136" s="179">
        <f>RES_hhdet_in_tesh!I136/RES_summary!I$21</f>
        <v>0</v>
      </c>
      <c r="J136" s="179">
        <f>RES_hhdet_in_tesh!J136/RES_summary!J$21</f>
        <v>0</v>
      </c>
      <c r="K136" s="179">
        <f>RES_hhdet_in_tesh!K136/RES_summary!K$21</f>
        <v>0</v>
      </c>
      <c r="L136" s="179">
        <f>RES_hhdet_in_tesh!L136/RES_summary!L$21</f>
        <v>0</v>
      </c>
      <c r="M136" s="179">
        <f>RES_hhdet_in_tesh!M136/RES_summary!M$21</f>
        <v>0</v>
      </c>
      <c r="N136" s="179">
        <f>RES_hhdet_in_tesh!N136/RES_summary!N$21</f>
        <v>0</v>
      </c>
      <c r="O136" s="179">
        <f>RES_hhdet_in_tesh!O136/RES_summary!O$21</f>
        <v>0</v>
      </c>
      <c r="P136" s="179">
        <f>RES_hhdet_in_tesh!P136/RES_summary!P$21</f>
        <v>0</v>
      </c>
      <c r="Q136" s="179">
        <f>RES_hhdet_in_tesh!Q136/RES_summary!Q$21</f>
        <v>0</v>
      </c>
    </row>
    <row r="137" spans="1:17" ht="12" customHeight="1" x14ac:dyDescent="0.25">
      <c r="A137" s="148" t="s">
        <v>60</v>
      </c>
      <c r="B137" s="156"/>
      <c r="C137" s="177">
        <f>RES_hhdet_in_tesh!C137/RES_summary!C$21</f>
        <v>0</v>
      </c>
      <c r="D137" s="177">
        <f>RES_hhdet_in_tesh!D137/RES_summary!D$21</f>
        <v>0</v>
      </c>
      <c r="E137" s="177">
        <f>RES_hhdet_in_tesh!E137/RES_summary!E$21</f>
        <v>0</v>
      </c>
      <c r="F137" s="177">
        <f>RES_hhdet_in_tesh!F137/RES_summary!F$21</f>
        <v>0</v>
      </c>
      <c r="G137" s="177">
        <f>RES_hhdet_in_tesh!G137/RES_summary!G$21</f>
        <v>0</v>
      </c>
      <c r="H137" s="177">
        <f>RES_hhdet_in_tesh!H137/RES_summary!H$21</f>
        <v>0</v>
      </c>
      <c r="I137" s="177">
        <f>RES_hhdet_in_tesh!I137/RES_summary!I$21</f>
        <v>0</v>
      </c>
      <c r="J137" s="177">
        <f>RES_hhdet_in_tesh!J137/RES_summary!J$21</f>
        <v>0</v>
      </c>
      <c r="K137" s="177">
        <f>RES_hhdet_in_tesh!K137/RES_summary!K$21</f>
        <v>0</v>
      </c>
      <c r="L137" s="177">
        <f>RES_hhdet_in_tesh!L137/RES_summary!L$21</f>
        <v>0</v>
      </c>
      <c r="M137" s="177">
        <f>RES_hhdet_in_tesh!M137/RES_summary!M$21</f>
        <v>0</v>
      </c>
      <c r="N137" s="177">
        <f>RES_hhdet_in_tesh!N137/RES_summary!N$21</f>
        <v>0</v>
      </c>
      <c r="O137" s="177">
        <f>RES_hhdet_in_tesh!O137/RES_summary!O$21</f>
        <v>0</v>
      </c>
      <c r="P137" s="177">
        <f>RES_hhdet_in_tesh!P137/RES_summary!P$21</f>
        <v>0</v>
      </c>
      <c r="Q137" s="177">
        <f>RES_hhdet_in_tesh!Q137/RES_summary!Q$21</f>
        <v>0</v>
      </c>
    </row>
    <row r="138" spans="1:17" ht="12" customHeight="1" x14ac:dyDescent="0.25">
      <c r="A138" s="148" t="s">
        <v>59</v>
      </c>
      <c r="B138" s="156"/>
      <c r="C138" s="177">
        <f>RES_hhdet_in_tesh!C138/RES_summary!C$21</f>
        <v>0</v>
      </c>
      <c r="D138" s="177">
        <f>RES_hhdet_in_tesh!D138/RES_summary!D$21</f>
        <v>0</v>
      </c>
      <c r="E138" s="177">
        <f>RES_hhdet_in_tesh!E138/RES_summary!E$21</f>
        <v>0</v>
      </c>
      <c r="F138" s="177">
        <f>RES_hhdet_in_tesh!F138/RES_summary!F$21</f>
        <v>0</v>
      </c>
      <c r="G138" s="177">
        <f>RES_hhdet_in_tesh!G138/RES_summary!G$21</f>
        <v>0</v>
      </c>
      <c r="H138" s="177">
        <f>RES_hhdet_in_tesh!H138/RES_summary!H$21</f>
        <v>0</v>
      </c>
      <c r="I138" s="177">
        <f>RES_hhdet_in_tesh!I138/RES_summary!I$21</f>
        <v>0</v>
      </c>
      <c r="J138" s="177">
        <f>RES_hhdet_in_tesh!J138/RES_summary!J$21</f>
        <v>0</v>
      </c>
      <c r="K138" s="177">
        <f>RES_hhdet_in_tesh!K138/RES_summary!K$21</f>
        <v>0</v>
      </c>
      <c r="L138" s="177">
        <f>RES_hhdet_in_tesh!L138/RES_summary!L$21</f>
        <v>0</v>
      </c>
      <c r="M138" s="177">
        <f>RES_hhdet_in_tesh!M138/RES_summary!M$21</f>
        <v>0</v>
      </c>
      <c r="N138" s="177">
        <f>RES_hhdet_in_tesh!N138/RES_summary!N$21</f>
        <v>0</v>
      </c>
      <c r="O138" s="177">
        <f>RES_hhdet_in_tesh!O138/RES_summary!O$21</f>
        <v>0</v>
      </c>
      <c r="P138" s="177">
        <f>RES_hhdet_in_tesh!P138/RES_summary!P$21</f>
        <v>0</v>
      </c>
      <c r="Q138" s="177">
        <f>RES_hhdet_in_tesh!Q138/RES_summary!Q$21</f>
        <v>0</v>
      </c>
    </row>
    <row r="139" spans="1:17" ht="12" customHeight="1" x14ac:dyDescent="0.25">
      <c r="A139" s="158" t="s">
        <v>62</v>
      </c>
      <c r="B139" s="157"/>
      <c r="C139" s="178">
        <f>RES_hhdet_in_tesh!C139/RES_summary!C$21</f>
        <v>0</v>
      </c>
      <c r="D139" s="178">
        <f>RES_hhdet_in_tesh!D139/RES_summary!D$21</f>
        <v>0</v>
      </c>
      <c r="E139" s="178">
        <f>RES_hhdet_in_tesh!E139/RES_summary!E$21</f>
        <v>0</v>
      </c>
      <c r="F139" s="178">
        <f>RES_hhdet_in_tesh!F139/RES_summary!F$21</f>
        <v>0</v>
      </c>
      <c r="G139" s="178">
        <f>RES_hhdet_in_tesh!G139/RES_summary!G$21</f>
        <v>0</v>
      </c>
      <c r="H139" s="178">
        <f>RES_hhdet_in_tesh!H139/RES_summary!H$21</f>
        <v>0</v>
      </c>
      <c r="I139" s="178">
        <f>RES_hhdet_in_tesh!I139/RES_summary!I$21</f>
        <v>0</v>
      </c>
      <c r="J139" s="178">
        <f>RES_hhdet_in_tesh!J139/RES_summary!J$21</f>
        <v>0</v>
      </c>
      <c r="K139" s="178">
        <f>RES_hhdet_in_tesh!K139/RES_summary!K$21</f>
        <v>0</v>
      </c>
      <c r="L139" s="178">
        <f>RES_hhdet_in_tesh!L139/RES_summary!L$21</f>
        <v>0</v>
      </c>
      <c r="M139" s="178">
        <f>RES_hhdet_in_tesh!M139/RES_summary!M$21</f>
        <v>0</v>
      </c>
      <c r="N139" s="178">
        <f>RES_hhdet_in_tesh!N139/RES_summary!N$21</f>
        <v>0</v>
      </c>
      <c r="O139" s="178">
        <f>RES_hhdet_in_tesh!O139/RES_summary!O$21</f>
        <v>0</v>
      </c>
      <c r="P139" s="178">
        <f>RES_hhdet_in_tesh!P139/RES_summary!P$21</f>
        <v>0</v>
      </c>
      <c r="Q139" s="178">
        <f>RES_hhdet_in_tesh!Q139/RES_summary!Q$21</f>
        <v>0</v>
      </c>
    </row>
    <row r="140" spans="1:17" ht="12" customHeight="1" x14ac:dyDescent="0.25">
      <c r="A140" s="23" t="s">
        <v>57</v>
      </c>
      <c r="B140" s="156"/>
      <c r="C140" s="177">
        <f>RES_hhdet_in_tesh!C140/RES_summary!C$21</f>
        <v>0</v>
      </c>
      <c r="D140" s="177">
        <f>RES_hhdet_in_tesh!D140/RES_summary!D$21</f>
        <v>0</v>
      </c>
      <c r="E140" s="177">
        <f>RES_hhdet_in_tesh!E140/RES_summary!E$21</f>
        <v>0</v>
      </c>
      <c r="F140" s="177">
        <f>RES_hhdet_in_tesh!F140/RES_summary!F$21</f>
        <v>0</v>
      </c>
      <c r="G140" s="177">
        <f>RES_hhdet_in_tesh!G140/RES_summary!G$21</f>
        <v>0</v>
      </c>
      <c r="H140" s="177">
        <f>RES_hhdet_in_tesh!H140/RES_summary!H$21</f>
        <v>0</v>
      </c>
      <c r="I140" s="177">
        <f>RES_hhdet_in_tesh!I140/RES_summary!I$21</f>
        <v>0</v>
      </c>
      <c r="J140" s="177">
        <f>RES_hhdet_in_tesh!J140/RES_summary!J$21</f>
        <v>0</v>
      </c>
      <c r="K140" s="177">
        <f>RES_hhdet_in_tesh!K140/RES_summary!K$21</f>
        <v>0</v>
      </c>
      <c r="L140" s="177">
        <f>RES_hhdet_in_tesh!L140/RES_summary!L$21</f>
        <v>0</v>
      </c>
      <c r="M140" s="177">
        <f>RES_hhdet_in_tesh!M140/RES_summary!M$21</f>
        <v>0</v>
      </c>
      <c r="N140" s="177">
        <f>RES_hhdet_in_tesh!N140/RES_summary!N$21</f>
        <v>0</v>
      </c>
      <c r="O140" s="177">
        <f>RES_hhdet_in_tesh!O140/RES_summary!O$21</f>
        <v>0</v>
      </c>
      <c r="P140" s="177">
        <f>RES_hhdet_in_tesh!P140/RES_summary!P$21</f>
        <v>0</v>
      </c>
      <c r="Q140" s="177">
        <f>RES_hhdet_in_tesh!Q140/RES_summary!Q$21</f>
        <v>0</v>
      </c>
    </row>
    <row r="141" spans="1:17" ht="12" customHeight="1" x14ac:dyDescent="0.25">
      <c r="A141" s="29" t="s">
        <v>140</v>
      </c>
      <c r="B141" s="57"/>
      <c r="C141" s="176">
        <f>RES_hhdet_in_tesh!C141/RES_summary!C$21</f>
        <v>0</v>
      </c>
      <c r="D141" s="176">
        <f>RES_hhdet_in_tesh!D141/RES_summary!D$21</f>
        <v>0</v>
      </c>
      <c r="E141" s="176">
        <f>RES_hhdet_in_tesh!E141/RES_summary!E$21</f>
        <v>0</v>
      </c>
      <c r="F141" s="176">
        <f>RES_hhdet_in_tesh!F141/RES_summary!F$21</f>
        <v>0</v>
      </c>
      <c r="G141" s="176">
        <f>RES_hhdet_in_tesh!G141/RES_summary!G$21</f>
        <v>0</v>
      </c>
      <c r="H141" s="176">
        <f>RES_hhdet_in_tesh!H141/RES_summary!H$21</f>
        <v>0</v>
      </c>
      <c r="I141" s="176">
        <f>RES_hhdet_in_tesh!I141/RES_summary!I$21</f>
        <v>0</v>
      </c>
      <c r="J141" s="176">
        <f>RES_hhdet_in_tesh!J141/RES_summary!J$21</f>
        <v>0</v>
      </c>
      <c r="K141" s="176">
        <f>RES_hhdet_in_tesh!K141/RES_summary!K$21</f>
        <v>0</v>
      </c>
      <c r="L141" s="176">
        <f>RES_hhdet_in_tesh!L141/RES_summary!L$21</f>
        <v>0</v>
      </c>
      <c r="M141" s="176">
        <f>RES_hhdet_in_tesh!M141/RES_summary!M$21</f>
        <v>0</v>
      </c>
      <c r="N141" s="176">
        <f>RES_hhdet_in_tesh!N141/RES_summary!N$21</f>
        <v>0</v>
      </c>
      <c r="O141" s="176">
        <f>RES_hhdet_in_tesh!O141/RES_summary!O$21</f>
        <v>0</v>
      </c>
      <c r="P141" s="176">
        <f>RES_hhdet_in_tesh!P141/RES_summary!P$21</f>
        <v>0</v>
      </c>
      <c r="Q141" s="176">
        <f>RES_hhdet_in_tesh!Q141/RES_summary!Q$21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84">
        <f>RES_hhdet_in_tesh!C143/RES_summary!C$21</f>
        <v>85.493271539783848</v>
      </c>
      <c r="D143" s="184">
        <f>RES_hhdet_in_tesh!D143/RES_summary!D$21</f>
        <v>86.32371647762389</v>
      </c>
      <c r="E143" s="184">
        <f>RES_hhdet_in_tesh!E143/RES_summary!E$21</f>
        <v>88.426005264952963</v>
      </c>
      <c r="F143" s="184">
        <f>RES_hhdet_in_tesh!F143/RES_summary!F$21</f>
        <v>83.350410301811877</v>
      </c>
      <c r="G143" s="184">
        <f>RES_hhdet_in_tesh!G143/RES_summary!G$21</f>
        <v>77.673599803420117</v>
      </c>
      <c r="H143" s="184">
        <f>RES_hhdet_in_tesh!H143/RES_summary!H$21</f>
        <v>79.665634770670053</v>
      </c>
      <c r="I143" s="184">
        <f>RES_hhdet_in_tesh!I143/RES_summary!I$21</f>
        <v>86.164360552293672</v>
      </c>
      <c r="J143" s="184">
        <f>RES_hhdet_in_tesh!J143/RES_summary!J$21</f>
        <v>82.632131924874187</v>
      </c>
      <c r="K143" s="184">
        <f>RES_hhdet_in_tesh!K143/RES_summary!K$21</f>
        <v>84.240299140912299</v>
      </c>
      <c r="L143" s="184">
        <f>RES_hhdet_in_tesh!L143/RES_summary!L$21</f>
        <v>80.512576455248919</v>
      </c>
      <c r="M143" s="184">
        <f>RES_hhdet_in_tesh!M143/RES_summary!M$21</f>
        <v>81.744763292763835</v>
      </c>
      <c r="N143" s="184">
        <f>RES_hhdet_in_tesh!N143/RES_summary!N$21</f>
        <v>80.822428756286556</v>
      </c>
      <c r="O143" s="184">
        <f>RES_hhdet_in_tesh!O143/RES_summary!O$21</f>
        <v>75.144940949327534</v>
      </c>
      <c r="P143" s="184">
        <f>RES_hhdet_in_tesh!P143/RES_summary!P$21</f>
        <v>73.074826008945308</v>
      </c>
      <c r="Q143" s="184">
        <f>RES_hhdet_in_tesh!Q143/RES_summary!Q$21</f>
        <v>77.710655658448374</v>
      </c>
    </row>
    <row r="144" spans="1:17" ht="12.95" customHeight="1" x14ac:dyDescent="0.25">
      <c r="A144" s="158" t="s">
        <v>65</v>
      </c>
      <c r="B144" s="157"/>
      <c r="C144" s="178">
        <f>RES_hhdet_in_tesh!C144/RES_summary!C$21</f>
        <v>29.662610813752799</v>
      </c>
      <c r="D144" s="178">
        <f>RES_hhdet_in_tesh!D144/RES_summary!D$21</f>
        <v>31.628731724556694</v>
      </c>
      <c r="E144" s="178">
        <f>RES_hhdet_in_tesh!E144/RES_summary!E$21</f>
        <v>33.945667504681083</v>
      </c>
      <c r="F144" s="178">
        <f>RES_hhdet_in_tesh!F144/RES_summary!F$21</f>
        <v>29.465256350076281</v>
      </c>
      <c r="G144" s="178">
        <f>RES_hhdet_in_tesh!G144/RES_summary!G$21</f>
        <v>24.631878246877331</v>
      </c>
      <c r="H144" s="178">
        <f>RES_hhdet_in_tesh!H144/RES_summary!H$21</f>
        <v>27.527752649876049</v>
      </c>
      <c r="I144" s="178">
        <f>RES_hhdet_in_tesh!I144/RES_summary!I$21</f>
        <v>28.833408178455642</v>
      </c>
      <c r="J144" s="178">
        <f>RES_hhdet_in_tesh!J144/RES_summary!J$21</f>
        <v>24.642761825764968</v>
      </c>
      <c r="K144" s="178">
        <f>RES_hhdet_in_tesh!K144/RES_summary!K$21</f>
        <v>26.077537776652861</v>
      </c>
      <c r="L144" s="178">
        <f>RES_hhdet_in_tesh!L144/RES_summary!L$21</f>
        <v>22.216634641447243</v>
      </c>
      <c r="M144" s="178">
        <f>RES_hhdet_in_tesh!M144/RES_summary!M$21</f>
        <v>24.263298436741124</v>
      </c>
      <c r="N144" s="178">
        <f>RES_hhdet_in_tesh!N144/RES_summary!N$21</f>
        <v>22.903983741797909</v>
      </c>
      <c r="O144" s="178">
        <f>RES_hhdet_in_tesh!O144/RES_summary!O$21</f>
        <v>18.842804935568367</v>
      </c>
      <c r="P144" s="178">
        <f>RES_hhdet_in_tesh!P144/RES_summary!P$21</f>
        <v>17.186433660391955</v>
      </c>
      <c r="Q144" s="178">
        <f>RES_hhdet_in_tesh!Q144/RES_summary!Q$21</f>
        <v>20.906457629355007</v>
      </c>
    </row>
    <row r="145" spans="1:17" ht="12" customHeight="1" x14ac:dyDescent="0.25">
      <c r="A145" s="23" t="s">
        <v>60</v>
      </c>
      <c r="B145" s="156"/>
      <c r="C145" s="177">
        <f>RES_hhdet_in_tesh!C145/RES_summary!C$21</f>
        <v>29.662610813752799</v>
      </c>
      <c r="D145" s="177">
        <f>RES_hhdet_in_tesh!D145/RES_summary!D$21</f>
        <v>31.628731724556694</v>
      </c>
      <c r="E145" s="177">
        <f>RES_hhdet_in_tesh!E145/RES_summary!E$21</f>
        <v>33.945667504681083</v>
      </c>
      <c r="F145" s="177">
        <f>RES_hhdet_in_tesh!F145/RES_summary!F$21</f>
        <v>29.465256350076281</v>
      </c>
      <c r="G145" s="177">
        <f>RES_hhdet_in_tesh!G145/RES_summary!G$21</f>
        <v>24.631878246877331</v>
      </c>
      <c r="H145" s="177">
        <f>RES_hhdet_in_tesh!H145/RES_summary!H$21</f>
        <v>27.527752649876049</v>
      </c>
      <c r="I145" s="177">
        <f>RES_hhdet_in_tesh!I145/RES_summary!I$21</f>
        <v>28.833408178455642</v>
      </c>
      <c r="J145" s="177">
        <f>RES_hhdet_in_tesh!J145/RES_summary!J$21</f>
        <v>24.642761825764968</v>
      </c>
      <c r="K145" s="177">
        <f>RES_hhdet_in_tesh!K145/RES_summary!K$21</f>
        <v>26.077537776652861</v>
      </c>
      <c r="L145" s="177">
        <f>RES_hhdet_in_tesh!L145/RES_summary!L$21</f>
        <v>22.216634641447243</v>
      </c>
      <c r="M145" s="177">
        <f>RES_hhdet_in_tesh!M145/RES_summary!M$21</f>
        <v>24.263298436741124</v>
      </c>
      <c r="N145" s="177">
        <f>RES_hhdet_in_tesh!N145/RES_summary!N$21</f>
        <v>22.903983741797909</v>
      </c>
      <c r="O145" s="177">
        <f>RES_hhdet_in_tesh!O145/RES_summary!O$21</f>
        <v>18.842804935568367</v>
      </c>
      <c r="P145" s="177">
        <f>RES_hhdet_in_tesh!P145/RES_summary!P$21</f>
        <v>17.186433660391955</v>
      </c>
      <c r="Q145" s="177">
        <f>RES_hhdet_in_tesh!Q145/RES_summary!Q$21</f>
        <v>20.906457629355007</v>
      </c>
    </row>
    <row r="146" spans="1:17" ht="12.95" customHeight="1" x14ac:dyDescent="0.25">
      <c r="A146" s="158" t="s">
        <v>112</v>
      </c>
      <c r="B146" s="157"/>
      <c r="C146" s="178">
        <f>RES_hhdet_in_tesh!C146/RES_summary!C$21</f>
        <v>33.019566550876732</v>
      </c>
      <c r="D146" s="178">
        <f>RES_hhdet_in_tesh!D146/RES_summary!D$21</f>
        <v>31.566288109085807</v>
      </c>
      <c r="E146" s="178">
        <f>RES_hhdet_in_tesh!E146/RES_summary!E$21</f>
        <v>30.381344217620324</v>
      </c>
      <c r="F146" s="178">
        <f>RES_hhdet_in_tesh!F146/RES_summary!F$21</f>
        <v>30.275836229736587</v>
      </c>
      <c r="G146" s="178">
        <f>RES_hhdet_in_tesh!G146/RES_summary!G$21</f>
        <v>30.070025468994601</v>
      </c>
      <c r="H146" s="178">
        <f>RES_hhdet_in_tesh!H146/RES_summary!H$21</f>
        <v>29.541666684466673</v>
      </c>
      <c r="I146" s="178">
        <f>RES_hhdet_in_tesh!I146/RES_summary!I$21</f>
        <v>34.115400335523901</v>
      </c>
      <c r="J146" s="178">
        <f>RES_hhdet_in_tesh!J146/RES_summary!J$21</f>
        <v>35.182878911805808</v>
      </c>
      <c r="K146" s="178">
        <f>RES_hhdet_in_tesh!K146/RES_summary!K$21</f>
        <v>35.433937325460491</v>
      </c>
      <c r="L146" s="178">
        <f>RES_hhdet_in_tesh!L146/RES_summary!L$21</f>
        <v>35.523182155519606</v>
      </c>
      <c r="M146" s="178">
        <f>RES_hhdet_in_tesh!M146/RES_summary!M$21</f>
        <v>34.983433919045837</v>
      </c>
      <c r="N146" s="178">
        <f>RES_hhdet_in_tesh!N146/RES_summary!N$21</f>
        <v>36.243641686584375</v>
      </c>
      <c r="O146" s="178">
        <f>RES_hhdet_in_tesh!O146/RES_summary!O$21</f>
        <v>35.698649189983698</v>
      </c>
      <c r="P146" s="178">
        <f>RES_hhdet_in_tesh!P146/RES_summary!P$21</f>
        <v>35.215310507383457</v>
      </c>
      <c r="Q146" s="178">
        <f>RES_hhdet_in_tesh!Q146/RES_summary!Q$21</f>
        <v>34.886458818229308</v>
      </c>
    </row>
    <row r="147" spans="1:17" ht="12" customHeight="1" x14ac:dyDescent="0.25">
      <c r="A147" s="23" t="s">
        <v>60</v>
      </c>
      <c r="B147" s="156"/>
      <c r="C147" s="177">
        <f>RES_hhdet_in_tesh!C147/RES_summary!C$21</f>
        <v>33.019566550876732</v>
      </c>
      <c r="D147" s="177">
        <f>RES_hhdet_in_tesh!D147/RES_summary!D$21</f>
        <v>31.566288109085807</v>
      </c>
      <c r="E147" s="177">
        <f>RES_hhdet_in_tesh!E147/RES_summary!E$21</f>
        <v>30.381344217620324</v>
      </c>
      <c r="F147" s="177">
        <f>RES_hhdet_in_tesh!F147/RES_summary!F$21</f>
        <v>30.275836229736587</v>
      </c>
      <c r="G147" s="177">
        <f>RES_hhdet_in_tesh!G147/RES_summary!G$21</f>
        <v>30.070025468994601</v>
      </c>
      <c r="H147" s="177">
        <f>RES_hhdet_in_tesh!H147/RES_summary!H$21</f>
        <v>29.541666684466673</v>
      </c>
      <c r="I147" s="177">
        <f>RES_hhdet_in_tesh!I147/RES_summary!I$21</f>
        <v>34.115400335523901</v>
      </c>
      <c r="J147" s="177">
        <f>RES_hhdet_in_tesh!J147/RES_summary!J$21</f>
        <v>35.182878911805808</v>
      </c>
      <c r="K147" s="177">
        <f>RES_hhdet_in_tesh!K147/RES_summary!K$21</f>
        <v>35.433937325460491</v>
      </c>
      <c r="L147" s="177">
        <f>RES_hhdet_in_tesh!L147/RES_summary!L$21</f>
        <v>35.523182155519606</v>
      </c>
      <c r="M147" s="177">
        <f>RES_hhdet_in_tesh!M147/RES_summary!M$21</f>
        <v>34.983433919045837</v>
      </c>
      <c r="N147" s="177">
        <f>RES_hhdet_in_tesh!N147/RES_summary!N$21</f>
        <v>36.243641686584375</v>
      </c>
      <c r="O147" s="177">
        <f>RES_hhdet_in_tesh!O147/RES_summary!O$21</f>
        <v>35.698649189983698</v>
      </c>
      <c r="P147" s="177">
        <f>RES_hhdet_in_tesh!P147/RES_summary!P$21</f>
        <v>35.215310507383457</v>
      </c>
      <c r="Q147" s="177">
        <f>RES_hhdet_in_tesh!Q147/RES_summary!Q$21</f>
        <v>34.886458818229308</v>
      </c>
    </row>
    <row r="148" spans="1:17" ht="12" customHeight="1" x14ac:dyDescent="0.25">
      <c r="A148" s="158" t="s">
        <v>63</v>
      </c>
      <c r="B148" s="157"/>
      <c r="C148" s="178">
        <f>RES_hhdet_in_tesh!C148/RES_summary!C$21</f>
        <v>16.884833147331044</v>
      </c>
      <c r="D148" s="178">
        <f>RES_hhdet_in_tesh!D148/RES_summary!D$21</f>
        <v>17.212433328386339</v>
      </c>
      <c r="E148" s="178">
        <f>RES_hhdet_in_tesh!E148/RES_summary!E$21</f>
        <v>17.162270880493718</v>
      </c>
      <c r="F148" s="178">
        <f>RES_hhdet_in_tesh!F148/RES_summary!F$21</f>
        <v>16.657054929585314</v>
      </c>
      <c r="G148" s="178">
        <f>RES_hhdet_in_tesh!G148/RES_summary!G$21</f>
        <v>16.325587963249927</v>
      </c>
      <c r="H148" s="178">
        <f>RES_hhdet_in_tesh!H148/RES_summary!H$21</f>
        <v>15.322774746327315</v>
      </c>
      <c r="I148" s="178">
        <f>RES_hhdet_in_tesh!I148/RES_summary!I$21</f>
        <v>15.468303094383405</v>
      </c>
      <c r="J148" s="178">
        <f>RES_hhdet_in_tesh!J148/RES_summary!J$21</f>
        <v>15.230027847447825</v>
      </c>
      <c r="K148" s="178">
        <f>RES_hhdet_in_tesh!K148/RES_summary!K$21</f>
        <v>15.069931934313004</v>
      </c>
      <c r="L148" s="178">
        <f>RES_hhdet_in_tesh!L148/RES_summary!L$21</f>
        <v>14.814025065803158</v>
      </c>
      <c r="M148" s="178">
        <f>RES_hhdet_in_tesh!M148/RES_summary!M$21</f>
        <v>14.595825947132797</v>
      </c>
      <c r="N148" s="178">
        <f>RES_hhdet_in_tesh!N148/RES_summary!N$21</f>
        <v>14.230908969863183</v>
      </c>
      <c r="O148" s="178">
        <f>RES_hhdet_in_tesh!O148/RES_summary!O$21</f>
        <v>13.878518968956538</v>
      </c>
      <c r="P148" s="178">
        <f>RES_hhdet_in_tesh!P148/RES_summary!P$21</f>
        <v>14.260021593727691</v>
      </c>
      <c r="Q148" s="178">
        <f>RES_hhdet_in_tesh!Q148/RES_summary!Q$21</f>
        <v>15.172500053462173</v>
      </c>
    </row>
    <row r="149" spans="1:17" ht="12" customHeight="1" x14ac:dyDescent="0.25">
      <c r="A149" s="167" t="s">
        <v>144</v>
      </c>
      <c r="B149" s="132"/>
      <c r="C149" s="183">
        <f>RES_hhdet_in_tesh!C149/RES_summary!C$21</f>
        <v>0</v>
      </c>
      <c r="D149" s="183">
        <f>RES_hhdet_in_tesh!D149/RES_summary!D$21</f>
        <v>0</v>
      </c>
      <c r="E149" s="183">
        <f>RES_hhdet_in_tesh!E149/RES_summary!E$21</f>
        <v>0</v>
      </c>
      <c r="F149" s="183">
        <f>RES_hhdet_in_tesh!F149/RES_summary!F$21</f>
        <v>0</v>
      </c>
      <c r="G149" s="183">
        <f>RES_hhdet_in_tesh!G149/RES_summary!G$21</f>
        <v>0</v>
      </c>
      <c r="H149" s="183">
        <f>RES_hhdet_in_tesh!H149/RES_summary!H$21</f>
        <v>0</v>
      </c>
      <c r="I149" s="183">
        <f>RES_hhdet_in_tesh!I149/RES_summary!I$21</f>
        <v>0</v>
      </c>
      <c r="J149" s="183">
        <f>RES_hhdet_in_tesh!J149/RES_summary!J$21</f>
        <v>0</v>
      </c>
      <c r="K149" s="183">
        <f>RES_hhdet_in_tesh!K149/RES_summary!K$21</f>
        <v>0</v>
      </c>
      <c r="L149" s="183">
        <f>RES_hhdet_in_tesh!L149/RES_summary!L$21</f>
        <v>0</v>
      </c>
      <c r="M149" s="183">
        <f>RES_hhdet_in_tesh!M149/RES_summary!M$21</f>
        <v>0</v>
      </c>
      <c r="N149" s="183">
        <f>RES_hhdet_in_tesh!N149/RES_summary!N$21</f>
        <v>0</v>
      </c>
      <c r="O149" s="183">
        <f>RES_hhdet_in_tesh!O149/RES_summary!O$21</f>
        <v>0</v>
      </c>
      <c r="P149" s="183">
        <f>RES_hhdet_in_tesh!P149/RES_summary!P$21</f>
        <v>0</v>
      </c>
      <c r="Q149" s="183">
        <f>RES_hhdet_in_tesh!Q149/RES_summary!Q$21</f>
        <v>0</v>
      </c>
    </row>
    <row r="150" spans="1:17" ht="12" customHeight="1" x14ac:dyDescent="0.25">
      <c r="A150" s="167" t="s">
        <v>143</v>
      </c>
      <c r="B150" s="132"/>
      <c r="C150" s="183">
        <f>RES_hhdet_in_tesh!C150/RES_summary!C$21</f>
        <v>0</v>
      </c>
      <c r="D150" s="183">
        <f>RES_hhdet_in_tesh!D150/RES_summary!D$21</f>
        <v>0</v>
      </c>
      <c r="E150" s="183">
        <f>RES_hhdet_in_tesh!E150/RES_summary!E$21</f>
        <v>0</v>
      </c>
      <c r="F150" s="183">
        <f>RES_hhdet_in_tesh!F150/RES_summary!F$21</f>
        <v>0</v>
      </c>
      <c r="G150" s="183">
        <f>RES_hhdet_in_tesh!G150/RES_summary!G$21</f>
        <v>0</v>
      </c>
      <c r="H150" s="183">
        <f>RES_hhdet_in_tesh!H150/RES_summary!H$21</f>
        <v>0</v>
      </c>
      <c r="I150" s="183">
        <f>RES_hhdet_in_tesh!I150/RES_summary!I$21</f>
        <v>0</v>
      </c>
      <c r="J150" s="183">
        <f>RES_hhdet_in_tesh!J150/RES_summary!J$21</f>
        <v>0</v>
      </c>
      <c r="K150" s="183">
        <f>RES_hhdet_in_tesh!K150/RES_summary!K$21</f>
        <v>0</v>
      </c>
      <c r="L150" s="183">
        <f>RES_hhdet_in_tesh!L150/RES_summary!L$21</f>
        <v>0</v>
      </c>
      <c r="M150" s="183">
        <f>RES_hhdet_in_tesh!M150/RES_summary!M$21</f>
        <v>0</v>
      </c>
      <c r="N150" s="183">
        <f>RES_hhdet_in_tesh!N150/RES_summary!N$21</f>
        <v>0</v>
      </c>
      <c r="O150" s="183">
        <f>RES_hhdet_in_tesh!O150/RES_summary!O$21</f>
        <v>0</v>
      </c>
      <c r="P150" s="183">
        <f>RES_hhdet_in_tesh!P150/RES_summary!P$21</f>
        <v>0</v>
      </c>
      <c r="Q150" s="183">
        <f>RES_hhdet_in_tesh!Q150/RES_summary!Q$21</f>
        <v>0</v>
      </c>
    </row>
    <row r="151" spans="1:17" ht="12" customHeight="1" x14ac:dyDescent="0.25">
      <c r="A151" s="166" t="s">
        <v>57</v>
      </c>
      <c r="B151" s="165"/>
      <c r="C151" s="182">
        <f>RES_hhdet_in_tesh!C151/RES_summary!C$21</f>
        <v>0</v>
      </c>
      <c r="D151" s="182">
        <f>RES_hhdet_in_tesh!D151/RES_summary!D$21</f>
        <v>0</v>
      </c>
      <c r="E151" s="182">
        <f>RES_hhdet_in_tesh!E151/RES_summary!E$21</f>
        <v>0</v>
      </c>
      <c r="F151" s="182">
        <f>RES_hhdet_in_tesh!F151/RES_summary!F$21</f>
        <v>0</v>
      </c>
      <c r="G151" s="182">
        <f>RES_hhdet_in_tesh!G151/RES_summary!G$21</f>
        <v>0</v>
      </c>
      <c r="H151" s="182">
        <f>RES_hhdet_in_tesh!H151/RES_summary!H$21</f>
        <v>0</v>
      </c>
      <c r="I151" s="182">
        <f>RES_hhdet_in_tesh!I151/RES_summary!I$21</f>
        <v>0</v>
      </c>
      <c r="J151" s="182">
        <f>RES_hhdet_in_tesh!J151/RES_summary!J$21</f>
        <v>0</v>
      </c>
      <c r="K151" s="182">
        <f>RES_hhdet_in_tesh!K151/RES_summary!K$21</f>
        <v>0</v>
      </c>
      <c r="L151" s="182">
        <f>RES_hhdet_in_tesh!L151/RES_summary!L$21</f>
        <v>0</v>
      </c>
      <c r="M151" s="182">
        <f>RES_hhdet_in_tesh!M151/RES_summary!M$21</f>
        <v>0</v>
      </c>
      <c r="N151" s="182">
        <f>RES_hhdet_in_tesh!N151/RES_summary!N$21</f>
        <v>0</v>
      </c>
      <c r="O151" s="182">
        <f>RES_hhdet_in_tesh!O151/RES_summary!O$21</f>
        <v>0</v>
      </c>
      <c r="P151" s="182">
        <f>RES_hhdet_in_tesh!P151/RES_summary!P$21</f>
        <v>0</v>
      </c>
      <c r="Q151" s="182">
        <f>RES_hhdet_in_tesh!Q151/RES_summary!Q$21</f>
        <v>0</v>
      </c>
    </row>
    <row r="152" spans="1:17" ht="12" customHeight="1" x14ac:dyDescent="0.25">
      <c r="A152" s="147" t="s">
        <v>59</v>
      </c>
      <c r="B152" s="164"/>
      <c r="C152" s="181">
        <f>RES_hhdet_in_tesh!C152/RES_summary!C$21</f>
        <v>0</v>
      </c>
      <c r="D152" s="181">
        <f>RES_hhdet_in_tesh!D152/RES_summary!D$21</f>
        <v>0</v>
      </c>
      <c r="E152" s="181">
        <f>RES_hhdet_in_tesh!E152/RES_summary!E$21</f>
        <v>0</v>
      </c>
      <c r="F152" s="181">
        <f>RES_hhdet_in_tesh!F152/RES_summary!F$21</f>
        <v>0</v>
      </c>
      <c r="G152" s="181">
        <f>RES_hhdet_in_tesh!G152/RES_summary!G$21</f>
        <v>0</v>
      </c>
      <c r="H152" s="181">
        <f>RES_hhdet_in_tesh!H152/RES_summary!H$21</f>
        <v>0</v>
      </c>
      <c r="I152" s="181">
        <f>RES_hhdet_in_tesh!I152/RES_summary!I$21</f>
        <v>0</v>
      </c>
      <c r="J152" s="181">
        <f>RES_hhdet_in_tesh!J152/RES_summary!J$21</f>
        <v>0</v>
      </c>
      <c r="K152" s="181">
        <f>RES_hhdet_in_tesh!K152/RES_summary!K$21</f>
        <v>0</v>
      </c>
      <c r="L152" s="181">
        <f>RES_hhdet_in_tesh!L152/RES_summary!L$21</f>
        <v>0</v>
      </c>
      <c r="M152" s="181">
        <f>RES_hhdet_in_tesh!M152/RES_summary!M$21</f>
        <v>0</v>
      </c>
      <c r="N152" s="181">
        <f>RES_hhdet_in_tesh!N152/RES_summary!N$21</f>
        <v>0</v>
      </c>
      <c r="O152" s="181">
        <f>RES_hhdet_in_tesh!O152/RES_summary!O$21</f>
        <v>0</v>
      </c>
      <c r="P152" s="181">
        <f>RES_hhdet_in_tesh!P152/RES_summary!P$21</f>
        <v>0</v>
      </c>
      <c r="Q152" s="181">
        <f>RES_hhdet_in_tesh!Q152/RES_summary!Q$21</f>
        <v>0</v>
      </c>
    </row>
    <row r="153" spans="1:17" ht="12" customHeight="1" x14ac:dyDescent="0.25">
      <c r="A153" s="163" t="s">
        <v>142</v>
      </c>
      <c r="B153" s="162"/>
      <c r="C153" s="180">
        <f>RES_hhdet_in_tesh!C153/RES_summary!C$21</f>
        <v>17.177537041303413</v>
      </c>
      <c r="D153" s="180">
        <f>RES_hhdet_in_tesh!D153/RES_summary!D$21</f>
        <v>17.990128710596828</v>
      </c>
      <c r="E153" s="180">
        <f>RES_hhdet_in_tesh!E153/RES_summary!E$21</f>
        <v>0</v>
      </c>
      <c r="F153" s="180">
        <f>RES_hhdet_in_tesh!F153/RES_summary!F$21</f>
        <v>0</v>
      </c>
      <c r="G153" s="180">
        <f>RES_hhdet_in_tesh!G153/RES_summary!G$21</f>
        <v>17.333296751042592</v>
      </c>
      <c r="H153" s="180">
        <f>RES_hhdet_in_tesh!H153/RES_summary!H$21</f>
        <v>0</v>
      </c>
      <c r="I153" s="180">
        <f>RES_hhdet_in_tesh!I153/RES_summary!I$21</f>
        <v>0</v>
      </c>
      <c r="J153" s="180">
        <f>RES_hhdet_in_tesh!J153/RES_summary!J$21</f>
        <v>0</v>
      </c>
      <c r="K153" s="180">
        <f>RES_hhdet_in_tesh!K153/RES_summary!K$21</f>
        <v>0</v>
      </c>
      <c r="L153" s="180">
        <f>RES_hhdet_in_tesh!L153/RES_summary!L$21</f>
        <v>0</v>
      </c>
      <c r="M153" s="180">
        <f>RES_hhdet_in_tesh!M153/RES_summary!M$21</f>
        <v>0</v>
      </c>
      <c r="N153" s="180">
        <f>RES_hhdet_in_tesh!N153/RES_summary!N$21</f>
        <v>0</v>
      </c>
      <c r="O153" s="180">
        <f>RES_hhdet_in_tesh!O153/RES_summary!O$21</f>
        <v>0</v>
      </c>
      <c r="P153" s="180">
        <f>RES_hhdet_in_tesh!P153/RES_summary!P$21</f>
        <v>17.164232273981568</v>
      </c>
      <c r="Q153" s="180">
        <f>RES_hhdet_in_tesh!Q153/RES_summary!Q$21</f>
        <v>0</v>
      </c>
    </row>
    <row r="154" spans="1:17" ht="12" customHeight="1" x14ac:dyDescent="0.25">
      <c r="A154" s="161" t="s">
        <v>141</v>
      </c>
      <c r="B154" s="160"/>
      <c r="C154" s="179">
        <f>RES_hhdet_in_tesh!C154/RES_summary!C$21</f>
        <v>16.842663704649997</v>
      </c>
      <c r="D154" s="179">
        <f>RES_hhdet_in_tesh!D154/RES_summary!D$21</f>
        <v>17.190938617250687</v>
      </c>
      <c r="E154" s="179">
        <f>RES_hhdet_in_tesh!E154/RES_summary!E$21</f>
        <v>17.162270880493718</v>
      </c>
      <c r="F154" s="179">
        <f>RES_hhdet_in_tesh!F154/RES_summary!F$21</f>
        <v>16.657054929585314</v>
      </c>
      <c r="G154" s="179">
        <f>RES_hhdet_in_tesh!G154/RES_summary!G$21</f>
        <v>16.299265766388071</v>
      </c>
      <c r="H154" s="179">
        <f>RES_hhdet_in_tesh!H154/RES_summary!H$21</f>
        <v>15.322774746327315</v>
      </c>
      <c r="I154" s="179">
        <f>RES_hhdet_in_tesh!I154/RES_summary!I$21</f>
        <v>15.468303094383405</v>
      </c>
      <c r="J154" s="179">
        <f>RES_hhdet_in_tesh!J154/RES_summary!J$21</f>
        <v>15.230027847447825</v>
      </c>
      <c r="K154" s="179">
        <f>RES_hhdet_in_tesh!K154/RES_summary!K$21</f>
        <v>15.069931934313004</v>
      </c>
      <c r="L154" s="179">
        <f>RES_hhdet_in_tesh!L154/RES_summary!L$21</f>
        <v>14.814025065803158</v>
      </c>
      <c r="M154" s="179">
        <f>RES_hhdet_in_tesh!M154/RES_summary!M$21</f>
        <v>14.595825947132797</v>
      </c>
      <c r="N154" s="179">
        <f>RES_hhdet_in_tesh!N154/RES_summary!N$21</f>
        <v>14.230908969863183</v>
      </c>
      <c r="O154" s="179">
        <f>RES_hhdet_in_tesh!O154/RES_summary!O$21</f>
        <v>13.878518968956538</v>
      </c>
      <c r="P154" s="179">
        <f>RES_hhdet_in_tesh!P154/RES_summary!P$21</f>
        <v>14.244323133011157</v>
      </c>
      <c r="Q154" s="179">
        <f>RES_hhdet_in_tesh!Q154/RES_summary!Q$21</f>
        <v>15.172500053462173</v>
      </c>
    </row>
    <row r="155" spans="1:17" ht="12" customHeight="1" x14ac:dyDescent="0.25">
      <c r="A155" s="148" t="s">
        <v>60</v>
      </c>
      <c r="B155" s="156"/>
      <c r="C155" s="177">
        <f>RES_hhdet_in_tesh!C155/RES_summary!C$21</f>
        <v>0.17337179278483664</v>
      </c>
      <c r="D155" s="177">
        <f>RES_hhdet_in_tesh!D155/RES_summary!D$21</f>
        <v>0.3665523839716478</v>
      </c>
      <c r="E155" s="177">
        <f>RES_hhdet_in_tesh!E155/RES_summary!E$21</f>
        <v>0.38358430735579091</v>
      </c>
      <c r="F155" s="177">
        <f>RES_hhdet_in_tesh!F155/RES_summary!F$21</f>
        <v>0.37051902979055046</v>
      </c>
      <c r="G155" s="177">
        <f>RES_hhdet_in_tesh!G155/RES_summary!G$21</f>
        <v>2.1142022229867843</v>
      </c>
      <c r="H155" s="177">
        <f>RES_hhdet_in_tesh!H155/RES_summary!H$21</f>
        <v>0.7679129764208048</v>
      </c>
      <c r="I155" s="177">
        <f>RES_hhdet_in_tesh!I155/RES_summary!I$21</f>
        <v>0.40354939319331284</v>
      </c>
      <c r="J155" s="177">
        <f>RES_hhdet_in_tesh!J155/RES_summary!J$21</f>
        <v>0.40428402728339019</v>
      </c>
      <c r="K155" s="177">
        <f>RES_hhdet_in_tesh!K155/RES_summary!K$21</f>
        <v>0.39275186962952274</v>
      </c>
      <c r="L155" s="177">
        <f>RES_hhdet_in_tesh!L155/RES_summary!L$21</f>
        <v>0.40569406052377643</v>
      </c>
      <c r="M155" s="177">
        <f>RES_hhdet_in_tesh!M155/RES_summary!M$21</f>
        <v>0.39499164324772112</v>
      </c>
      <c r="N155" s="177">
        <f>RES_hhdet_in_tesh!N155/RES_summary!N$21</f>
        <v>0.36613348294366471</v>
      </c>
      <c r="O155" s="177">
        <f>RES_hhdet_in_tesh!O155/RES_summary!O$21</f>
        <v>0.35157209460986066</v>
      </c>
      <c r="P155" s="177">
        <f>RES_hhdet_in_tesh!P155/RES_summary!P$21</f>
        <v>0.59556889768435828</v>
      </c>
      <c r="Q155" s="177">
        <f>RES_hhdet_in_tesh!Q155/RES_summary!Q$21</f>
        <v>1.5130498034792501</v>
      </c>
    </row>
    <row r="156" spans="1:17" ht="12" customHeight="1" x14ac:dyDescent="0.25">
      <c r="A156" s="148" t="s">
        <v>59</v>
      </c>
      <c r="B156" s="156"/>
      <c r="C156" s="177">
        <f>RES_hhdet_in_tesh!C156/RES_summary!C$21</f>
        <v>16.669291911865159</v>
      </c>
      <c r="D156" s="177">
        <f>RES_hhdet_in_tesh!D156/RES_summary!D$21</f>
        <v>16.824386233279039</v>
      </c>
      <c r="E156" s="177">
        <f>RES_hhdet_in_tesh!E156/RES_summary!E$21</f>
        <v>16.778686573137925</v>
      </c>
      <c r="F156" s="177">
        <f>RES_hhdet_in_tesh!F156/RES_summary!F$21</f>
        <v>16.28653589979476</v>
      </c>
      <c r="G156" s="177">
        <f>RES_hhdet_in_tesh!G156/RES_summary!G$21</f>
        <v>14.185063543401286</v>
      </c>
      <c r="H156" s="177">
        <f>RES_hhdet_in_tesh!H156/RES_summary!H$21</f>
        <v>14.554861769906507</v>
      </c>
      <c r="I156" s="177">
        <f>RES_hhdet_in_tesh!I156/RES_summary!I$21</f>
        <v>15.064753701190092</v>
      </c>
      <c r="J156" s="177">
        <f>RES_hhdet_in_tesh!J156/RES_summary!J$21</f>
        <v>14.82574382016444</v>
      </c>
      <c r="K156" s="177">
        <f>RES_hhdet_in_tesh!K156/RES_summary!K$21</f>
        <v>14.677180064683482</v>
      </c>
      <c r="L156" s="177">
        <f>RES_hhdet_in_tesh!L156/RES_summary!L$21</f>
        <v>14.408331005279381</v>
      </c>
      <c r="M156" s="177">
        <f>RES_hhdet_in_tesh!M156/RES_summary!M$21</f>
        <v>14.200834303885076</v>
      </c>
      <c r="N156" s="177">
        <f>RES_hhdet_in_tesh!N156/RES_summary!N$21</f>
        <v>13.864775486919518</v>
      </c>
      <c r="O156" s="177">
        <f>RES_hhdet_in_tesh!O156/RES_summary!O$21</f>
        <v>13.526946874346674</v>
      </c>
      <c r="P156" s="177">
        <f>RES_hhdet_in_tesh!P156/RES_summary!P$21</f>
        <v>13.648754235326798</v>
      </c>
      <c r="Q156" s="177">
        <f>RES_hhdet_in_tesh!Q156/RES_summary!Q$21</f>
        <v>13.659450249982921</v>
      </c>
    </row>
    <row r="157" spans="1:17" ht="12" customHeight="1" x14ac:dyDescent="0.25">
      <c r="A157" s="158" t="s">
        <v>62</v>
      </c>
      <c r="B157" s="157"/>
      <c r="C157" s="178">
        <f>RES_hhdet_in_tesh!C157/RES_summary!C$21</f>
        <v>5.9262610278232639</v>
      </c>
      <c r="D157" s="178">
        <f>RES_hhdet_in_tesh!D157/RES_summary!D$21</f>
        <v>5.9162633155950504</v>
      </c>
      <c r="E157" s="178">
        <f>RES_hhdet_in_tesh!E157/RES_summary!E$21</f>
        <v>6.9367226621578375</v>
      </c>
      <c r="F157" s="178">
        <f>RES_hhdet_in_tesh!F157/RES_summary!F$21</f>
        <v>6.9522627924136895</v>
      </c>
      <c r="G157" s="178">
        <f>RES_hhdet_in_tesh!G157/RES_summary!G$21</f>
        <v>6.6461081242982667</v>
      </c>
      <c r="H157" s="178">
        <f>RES_hhdet_in_tesh!H157/RES_summary!H$21</f>
        <v>7.2734406900000241</v>
      </c>
      <c r="I157" s="178">
        <f>RES_hhdet_in_tesh!I157/RES_summary!I$21</f>
        <v>7.7472489439307255</v>
      </c>
      <c r="J157" s="178">
        <f>RES_hhdet_in_tesh!J157/RES_summary!J$21</f>
        <v>7.5764633398555752</v>
      </c>
      <c r="K157" s="178">
        <f>RES_hhdet_in_tesh!K157/RES_summary!K$21</f>
        <v>7.6588921044859486</v>
      </c>
      <c r="L157" s="178">
        <f>RES_hhdet_in_tesh!L157/RES_summary!L$21</f>
        <v>7.9587345924789297</v>
      </c>
      <c r="M157" s="178">
        <f>RES_hhdet_in_tesh!M157/RES_summary!M$21</f>
        <v>7.9022049898440692</v>
      </c>
      <c r="N157" s="178">
        <f>RES_hhdet_in_tesh!N157/RES_summary!N$21</f>
        <v>7.4438943580410779</v>
      </c>
      <c r="O157" s="178">
        <f>RES_hhdet_in_tesh!O157/RES_summary!O$21</f>
        <v>6.7249678548189227</v>
      </c>
      <c r="P157" s="178">
        <f>RES_hhdet_in_tesh!P157/RES_summary!P$21</f>
        <v>6.4130602474422043</v>
      </c>
      <c r="Q157" s="178">
        <f>RES_hhdet_in_tesh!Q157/RES_summary!Q$21</f>
        <v>6.7452391574018877</v>
      </c>
    </row>
    <row r="158" spans="1:17" ht="12" customHeight="1" x14ac:dyDescent="0.25">
      <c r="A158" s="23" t="s">
        <v>57</v>
      </c>
      <c r="B158" s="156"/>
      <c r="C158" s="177">
        <f>RES_hhdet_in_tesh!C158/RES_summary!C$21</f>
        <v>0</v>
      </c>
      <c r="D158" s="177">
        <f>RES_hhdet_in_tesh!D158/RES_summary!D$21</f>
        <v>0</v>
      </c>
      <c r="E158" s="177">
        <f>RES_hhdet_in_tesh!E158/RES_summary!E$21</f>
        <v>0</v>
      </c>
      <c r="F158" s="177">
        <f>RES_hhdet_in_tesh!F158/RES_summary!F$21</f>
        <v>0</v>
      </c>
      <c r="G158" s="177">
        <f>RES_hhdet_in_tesh!G158/RES_summary!G$21</f>
        <v>0</v>
      </c>
      <c r="H158" s="177">
        <f>RES_hhdet_in_tesh!H158/RES_summary!H$21</f>
        <v>0</v>
      </c>
      <c r="I158" s="177">
        <f>RES_hhdet_in_tesh!I158/RES_summary!I$21</f>
        <v>0</v>
      </c>
      <c r="J158" s="177">
        <f>RES_hhdet_in_tesh!J158/RES_summary!J$21</f>
        <v>0</v>
      </c>
      <c r="K158" s="177">
        <f>RES_hhdet_in_tesh!K158/RES_summary!K$21</f>
        <v>0</v>
      </c>
      <c r="L158" s="177">
        <f>RES_hhdet_in_tesh!L158/RES_summary!L$21</f>
        <v>0</v>
      </c>
      <c r="M158" s="177">
        <f>RES_hhdet_in_tesh!M158/RES_summary!M$21</f>
        <v>0</v>
      </c>
      <c r="N158" s="177">
        <f>RES_hhdet_in_tesh!N158/RES_summary!N$21</f>
        <v>0</v>
      </c>
      <c r="O158" s="177">
        <f>RES_hhdet_in_tesh!O158/RES_summary!O$21</f>
        <v>0</v>
      </c>
      <c r="P158" s="177">
        <f>RES_hhdet_in_tesh!P158/RES_summary!P$21</f>
        <v>0</v>
      </c>
      <c r="Q158" s="177">
        <f>RES_hhdet_in_tesh!Q158/RES_summary!Q$21</f>
        <v>0</v>
      </c>
    </row>
    <row r="159" spans="1:17" ht="12" customHeight="1" x14ac:dyDescent="0.25">
      <c r="A159" s="29" t="s">
        <v>140</v>
      </c>
      <c r="B159" s="57"/>
      <c r="C159" s="176">
        <f>RES_hhdet_in_tesh!C159/RES_summary!C$21</f>
        <v>5.9262610278232639</v>
      </c>
      <c r="D159" s="176">
        <f>RES_hhdet_in_tesh!D159/RES_summary!D$21</f>
        <v>5.9162633155950504</v>
      </c>
      <c r="E159" s="176">
        <f>RES_hhdet_in_tesh!E159/RES_summary!E$21</f>
        <v>6.9367226621578375</v>
      </c>
      <c r="F159" s="176">
        <f>RES_hhdet_in_tesh!F159/RES_summary!F$21</f>
        <v>6.9522627924136895</v>
      </c>
      <c r="G159" s="176">
        <f>RES_hhdet_in_tesh!G159/RES_summary!G$21</f>
        <v>6.6461081242982667</v>
      </c>
      <c r="H159" s="176">
        <f>RES_hhdet_in_tesh!H159/RES_summary!H$21</f>
        <v>7.2734406900000241</v>
      </c>
      <c r="I159" s="176">
        <f>RES_hhdet_in_tesh!I159/RES_summary!I$21</f>
        <v>7.7472489439307255</v>
      </c>
      <c r="J159" s="176">
        <f>RES_hhdet_in_tesh!J159/RES_summary!J$21</f>
        <v>7.5764633398555752</v>
      </c>
      <c r="K159" s="176">
        <f>RES_hhdet_in_tesh!K159/RES_summary!K$21</f>
        <v>7.6588921044859486</v>
      </c>
      <c r="L159" s="176">
        <f>RES_hhdet_in_tesh!L159/RES_summary!L$21</f>
        <v>7.9587345924789297</v>
      </c>
      <c r="M159" s="176">
        <f>RES_hhdet_in_tesh!M159/RES_summary!M$21</f>
        <v>7.9022049898440692</v>
      </c>
      <c r="N159" s="176">
        <f>RES_hhdet_in_tesh!N159/RES_summary!N$21</f>
        <v>7.4438943580410779</v>
      </c>
      <c r="O159" s="176">
        <f>RES_hhdet_in_tesh!O159/RES_summary!O$21</f>
        <v>6.7249678548189227</v>
      </c>
      <c r="P159" s="176">
        <f>RES_hhdet_in_tesh!P159/RES_summary!P$21</f>
        <v>6.4130602474422043</v>
      </c>
      <c r="Q159" s="176">
        <f>RES_hhdet_in_tesh!Q159/RES_summary!Q$21</f>
        <v>6.7452391574018877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84">
        <f>RES_hhdet_in_tesh!C161/RES_summary!C$21</f>
        <v>85.218915133364575</v>
      </c>
      <c r="D161" s="184">
        <f>RES_hhdet_in_tesh!D161/RES_summary!D$21</f>
        <v>87.228493249315292</v>
      </c>
      <c r="E161" s="184">
        <f>RES_hhdet_in_tesh!E161/RES_summary!E$21</f>
        <v>90.735820196758738</v>
      </c>
      <c r="F161" s="184">
        <f>RES_hhdet_in_tesh!F161/RES_summary!F$21</f>
        <v>85.402464434585795</v>
      </c>
      <c r="G161" s="184">
        <f>RES_hhdet_in_tesh!G161/RES_summary!G$21</f>
        <v>79.170214996460615</v>
      </c>
      <c r="H161" s="184">
        <f>RES_hhdet_in_tesh!H161/RES_summary!H$21</f>
        <v>82.901209735628797</v>
      </c>
      <c r="I161" s="184">
        <f>RES_hhdet_in_tesh!I161/RES_summary!I$21</f>
        <v>89.240102419797509</v>
      </c>
      <c r="J161" s="184">
        <f>RES_hhdet_in_tesh!J161/RES_summary!J$21</f>
        <v>89.81978034650669</v>
      </c>
      <c r="K161" s="184">
        <f>RES_hhdet_in_tesh!K161/RES_summary!K$21</f>
        <v>0</v>
      </c>
      <c r="L161" s="184">
        <f>RES_hhdet_in_tesh!L161/RES_summary!L$21</f>
        <v>87.072870858572671</v>
      </c>
      <c r="M161" s="184">
        <f>RES_hhdet_in_tesh!M161/RES_summary!M$21</f>
        <v>0</v>
      </c>
      <c r="N161" s="184">
        <f>RES_hhdet_in_tesh!N161/RES_summary!N$21</f>
        <v>0</v>
      </c>
      <c r="O161" s="184">
        <f>RES_hhdet_in_tesh!O161/RES_summary!O$21</f>
        <v>0</v>
      </c>
      <c r="P161" s="184">
        <f>RES_hhdet_in_tesh!P161/RES_summary!P$21</f>
        <v>0</v>
      </c>
      <c r="Q161" s="184">
        <f>RES_hhdet_in_tesh!Q161/RES_summary!Q$21</f>
        <v>0</v>
      </c>
    </row>
    <row r="162" spans="1:17" ht="12.95" customHeight="1" x14ac:dyDescent="0.25">
      <c r="A162" s="158" t="s">
        <v>65</v>
      </c>
      <c r="B162" s="157"/>
      <c r="C162" s="178">
        <f>RES_hhdet_in_tesh!C162/RES_summary!C$21</f>
        <v>30.047048098551311</v>
      </c>
      <c r="D162" s="178">
        <f>RES_hhdet_in_tesh!D162/RES_summary!D$21</f>
        <v>32.685853247441315</v>
      </c>
      <c r="E162" s="178">
        <f>RES_hhdet_in_tesh!E162/RES_summary!E$21</f>
        <v>35.992643368178555</v>
      </c>
      <c r="F162" s="178">
        <f>RES_hhdet_in_tesh!F162/RES_summary!F$21</f>
        <v>31.856226440504038</v>
      </c>
      <c r="G162" s="178">
        <f>RES_hhdet_in_tesh!G162/RES_summary!G$21</f>
        <v>26.650013866725338</v>
      </c>
      <c r="H162" s="178">
        <f>RES_hhdet_in_tesh!H162/RES_summary!H$21</f>
        <v>30.81506880958063</v>
      </c>
      <c r="I162" s="178">
        <f>RES_hhdet_in_tesh!I162/RES_summary!I$21</f>
        <v>35.590378569525477</v>
      </c>
      <c r="J162" s="178">
        <f>RES_hhdet_in_tesh!J162/RES_summary!J$21</f>
        <v>29.764949214148267</v>
      </c>
      <c r="K162" s="178">
        <f>RES_hhdet_in_tesh!K162/RES_summary!K$21</f>
        <v>0</v>
      </c>
      <c r="L162" s="178">
        <f>RES_hhdet_in_tesh!L162/RES_summary!L$21</f>
        <v>26.565653137252088</v>
      </c>
      <c r="M162" s="178">
        <f>RES_hhdet_in_tesh!M162/RES_summary!M$21</f>
        <v>0</v>
      </c>
      <c r="N162" s="178">
        <f>RES_hhdet_in_tesh!N162/RES_summary!N$21</f>
        <v>0</v>
      </c>
      <c r="O162" s="178">
        <f>RES_hhdet_in_tesh!O162/RES_summary!O$21</f>
        <v>0</v>
      </c>
      <c r="P162" s="178">
        <f>RES_hhdet_in_tesh!P162/RES_summary!P$21</f>
        <v>0</v>
      </c>
      <c r="Q162" s="178">
        <f>RES_hhdet_in_tesh!Q162/RES_summary!Q$21</f>
        <v>0</v>
      </c>
    </row>
    <row r="163" spans="1:17" ht="12" customHeight="1" x14ac:dyDescent="0.25">
      <c r="A163" s="23" t="s">
        <v>60</v>
      </c>
      <c r="B163" s="57"/>
      <c r="C163" s="176">
        <f>RES_hhdet_in_tesh!C163/RES_summary!C$21</f>
        <v>30.047048098551311</v>
      </c>
      <c r="D163" s="176">
        <f>RES_hhdet_in_tesh!D163/RES_summary!D$21</f>
        <v>32.685853247441315</v>
      </c>
      <c r="E163" s="176">
        <f>RES_hhdet_in_tesh!E163/RES_summary!E$21</f>
        <v>35.992643368178555</v>
      </c>
      <c r="F163" s="176">
        <f>RES_hhdet_in_tesh!F163/RES_summary!F$21</f>
        <v>31.856226440504038</v>
      </c>
      <c r="G163" s="176">
        <f>RES_hhdet_in_tesh!G163/RES_summary!G$21</f>
        <v>26.650013866725338</v>
      </c>
      <c r="H163" s="176">
        <f>RES_hhdet_in_tesh!H163/RES_summary!H$21</f>
        <v>30.81506880958063</v>
      </c>
      <c r="I163" s="176">
        <f>RES_hhdet_in_tesh!I163/RES_summary!I$21</f>
        <v>35.590378569525477</v>
      </c>
      <c r="J163" s="176">
        <f>RES_hhdet_in_tesh!J163/RES_summary!J$21</f>
        <v>29.764949214148267</v>
      </c>
      <c r="K163" s="176">
        <f>RES_hhdet_in_tesh!K163/RES_summary!K$21</f>
        <v>0</v>
      </c>
      <c r="L163" s="176">
        <f>RES_hhdet_in_tesh!L163/RES_summary!L$21</f>
        <v>26.565653137252088</v>
      </c>
      <c r="M163" s="176">
        <f>RES_hhdet_in_tesh!M163/RES_summary!M$21</f>
        <v>0</v>
      </c>
      <c r="N163" s="176">
        <f>RES_hhdet_in_tesh!N163/RES_summary!N$21</f>
        <v>0</v>
      </c>
      <c r="O163" s="176">
        <f>RES_hhdet_in_tesh!O163/RES_summary!O$21</f>
        <v>0</v>
      </c>
      <c r="P163" s="176">
        <f>RES_hhdet_in_tesh!P163/RES_summary!P$21</f>
        <v>0</v>
      </c>
      <c r="Q163" s="176">
        <f>RES_hhdet_in_tesh!Q163/RES_summary!Q$21</f>
        <v>0</v>
      </c>
    </row>
    <row r="164" spans="1:17" ht="12.95" customHeight="1" x14ac:dyDescent="0.25">
      <c r="A164" s="158" t="s">
        <v>112</v>
      </c>
      <c r="B164" s="157"/>
      <c r="C164" s="178">
        <f>RES_hhdet_in_tesh!C164/RES_summary!C$21</f>
        <v>32.342783375835985</v>
      </c>
      <c r="D164" s="178">
        <f>RES_hhdet_in_tesh!D164/RES_summary!D$21</f>
        <v>31.407605725634294</v>
      </c>
      <c r="E164" s="178">
        <f>RES_hhdet_in_tesh!E164/RES_summary!E$21</f>
        <v>30.631311249329094</v>
      </c>
      <c r="F164" s="178">
        <f>RES_hhdet_in_tesh!F164/RES_summary!F$21</f>
        <v>29.942582387925956</v>
      </c>
      <c r="G164" s="178">
        <f>RES_hhdet_in_tesh!G164/RES_summary!G$21</f>
        <v>29.577324206902283</v>
      </c>
      <c r="H164" s="178">
        <f>RES_hhdet_in_tesh!H164/RES_summary!H$21</f>
        <v>29.492424425430205</v>
      </c>
      <c r="I164" s="178">
        <f>RES_hhdet_in_tesh!I164/RES_summary!I$21</f>
        <v>30.443073009697226</v>
      </c>
      <c r="J164" s="178">
        <f>RES_hhdet_in_tesh!J164/RES_summary!J$21</f>
        <v>37.004790408389653</v>
      </c>
      <c r="K164" s="178">
        <f>RES_hhdet_in_tesh!K164/RES_summary!K$21</f>
        <v>0</v>
      </c>
      <c r="L164" s="178">
        <f>RES_hhdet_in_tesh!L164/RES_summary!L$21</f>
        <v>37.757560922085283</v>
      </c>
      <c r="M164" s="178">
        <f>RES_hhdet_in_tesh!M164/RES_summary!M$21</f>
        <v>0</v>
      </c>
      <c r="N164" s="178">
        <f>RES_hhdet_in_tesh!N164/RES_summary!N$21</f>
        <v>0</v>
      </c>
      <c r="O164" s="178">
        <f>RES_hhdet_in_tesh!O164/RES_summary!O$21</f>
        <v>0</v>
      </c>
      <c r="P164" s="178">
        <f>RES_hhdet_in_tesh!P164/RES_summary!P$21</f>
        <v>0</v>
      </c>
      <c r="Q164" s="178">
        <f>RES_hhdet_in_tesh!Q164/RES_summary!Q$21</f>
        <v>0</v>
      </c>
    </row>
    <row r="165" spans="1:17" ht="12" customHeight="1" x14ac:dyDescent="0.25">
      <c r="A165" s="23" t="s">
        <v>60</v>
      </c>
      <c r="B165" s="156"/>
      <c r="C165" s="177">
        <f>RES_hhdet_in_tesh!C165/RES_summary!C$21</f>
        <v>32.342783375835985</v>
      </c>
      <c r="D165" s="177">
        <f>RES_hhdet_in_tesh!D165/RES_summary!D$21</f>
        <v>31.407605725634294</v>
      </c>
      <c r="E165" s="177">
        <f>RES_hhdet_in_tesh!E165/RES_summary!E$21</f>
        <v>30.631311249329094</v>
      </c>
      <c r="F165" s="177">
        <f>RES_hhdet_in_tesh!F165/RES_summary!F$21</f>
        <v>29.942582387925956</v>
      </c>
      <c r="G165" s="177">
        <f>RES_hhdet_in_tesh!G165/RES_summary!G$21</f>
        <v>29.577324206902283</v>
      </c>
      <c r="H165" s="177">
        <f>RES_hhdet_in_tesh!H165/RES_summary!H$21</f>
        <v>29.492424425430205</v>
      </c>
      <c r="I165" s="177">
        <f>RES_hhdet_in_tesh!I165/RES_summary!I$21</f>
        <v>30.443073009697226</v>
      </c>
      <c r="J165" s="177">
        <f>RES_hhdet_in_tesh!J165/RES_summary!J$21</f>
        <v>37.004790408389653</v>
      </c>
      <c r="K165" s="177">
        <f>RES_hhdet_in_tesh!K165/RES_summary!K$21</f>
        <v>0</v>
      </c>
      <c r="L165" s="177">
        <f>RES_hhdet_in_tesh!L165/RES_summary!L$21</f>
        <v>37.757560922085283</v>
      </c>
      <c r="M165" s="177">
        <f>RES_hhdet_in_tesh!M165/RES_summary!M$21</f>
        <v>0</v>
      </c>
      <c r="N165" s="177">
        <f>RES_hhdet_in_tesh!N165/RES_summary!N$21</f>
        <v>0</v>
      </c>
      <c r="O165" s="177">
        <f>RES_hhdet_in_tesh!O165/RES_summary!O$21</f>
        <v>0</v>
      </c>
      <c r="P165" s="177">
        <f>RES_hhdet_in_tesh!P165/RES_summary!P$21</f>
        <v>0</v>
      </c>
      <c r="Q165" s="177">
        <f>RES_hhdet_in_tesh!Q165/RES_summary!Q$21</f>
        <v>0</v>
      </c>
    </row>
    <row r="166" spans="1:17" ht="12" customHeight="1" x14ac:dyDescent="0.25">
      <c r="A166" s="158" t="s">
        <v>63</v>
      </c>
      <c r="B166" s="157"/>
      <c r="C166" s="178">
        <f>RES_hhdet_in_tesh!C166/RES_summary!C$21</f>
        <v>16.902879645480201</v>
      </c>
      <c r="D166" s="178">
        <f>RES_hhdet_in_tesh!D166/RES_summary!D$21</f>
        <v>17.218842543219928</v>
      </c>
      <c r="E166" s="178">
        <f>RES_hhdet_in_tesh!E166/RES_summary!E$21</f>
        <v>17.17545706391245</v>
      </c>
      <c r="F166" s="178">
        <f>RES_hhdet_in_tesh!F166/RES_summary!F$21</f>
        <v>16.651579344032193</v>
      </c>
      <c r="G166" s="178">
        <f>RES_hhdet_in_tesh!G166/RES_summary!G$21</f>
        <v>16.296732873889546</v>
      </c>
      <c r="H166" s="178">
        <f>RES_hhdet_in_tesh!H166/RES_summary!H$21</f>
        <v>15.320420022879535</v>
      </c>
      <c r="I166" s="178">
        <f>RES_hhdet_in_tesh!I166/RES_summary!I$21</f>
        <v>15.460054669891248</v>
      </c>
      <c r="J166" s="178">
        <f>RES_hhdet_in_tesh!J166/RES_summary!J$21</f>
        <v>15.475837277256947</v>
      </c>
      <c r="K166" s="178">
        <f>RES_hhdet_in_tesh!K166/RES_summary!K$21</f>
        <v>0</v>
      </c>
      <c r="L166" s="178">
        <f>RES_hhdet_in_tesh!L166/RES_summary!L$21</f>
        <v>14.793317751163388</v>
      </c>
      <c r="M166" s="178">
        <f>RES_hhdet_in_tesh!M166/RES_summary!M$21</f>
        <v>0</v>
      </c>
      <c r="N166" s="178">
        <f>RES_hhdet_in_tesh!N166/RES_summary!N$21</f>
        <v>0</v>
      </c>
      <c r="O166" s="178">
        <f>RES_hhdet_in_tesh!O166/RES_summary!O$21</f>
        <v>0</v>
      </c>
      <c r="P166" s="178">
        <f>RES_hhdet_in_tesh!P166/RES_summary!P$21</f>
        <v>0</v>
      </c>
      <c r="Q166" s="178">
        <f>RES_hhdet_in_tesh!Q166/RES_summary!Q$21</f>
        <v>0</v>
      </c>
    </row>
    <row r="167" spans="1:17" ht="12" customHeight="1" x14ac:dyDescent="0.25">
      <c r="A167" s="167" t="s">
        <v>144</v>
      </c>
      <c r="B167" s="132"/>
      <c r="C167" s="183">
        <f>RES_hhdet_in_tesh!C167/RES_summary!C$21</f>
        <v>0</v>
      </c>
      <c r="D167" s="183">
        <f>RES_hhdet_in_tesh!D167/RES_summary!D$21</f>
        <v>0</v>
      </c>
      <c r="E167" s="183">
        <f>RES_hhdet_in_tesh!E167/RES_summary!E$21</f>
        <v>0</v>
      </c>
      <c r="F167" s="183">
        <f>RES_hhdet_in_tesh!F167/RES_summary!F$21</f>
        <v>0</v>
      </c>
      <c r="G167" s="183">
        <f>RES_hhdet_in_tesh!G167/RES_summary!G$21</f>
        <v>0</v>
      </c>
      <c r="H167" s="183">
        <f>RES_hhdet_in_tesh!H167/RES_summary!H$21</f>
        <v>0</v>
      </c>
      <c r="I167" s="183">
        <f>RES_hhdet_in_tesh!I167/RES_summary!I$21</f>
        <v>0</v>
      </c>
      <c r="J167" s="183">
        <f>RES_hhdet_in_tesh!J167/RES_summary!J$21</f>
        <v>0</v>
      </c>
      <c r="K167" s="183">
        <f>RES_hhdet_in_tesh!K167/RES_summary!K$21</f>
        <v>0</v>
      </c>
      <c r="L167" s="183">
        <f>RES_hhdet_in_tesh!L167/RES_summary!L$21</f>
        <v>0</v>
      </c>
      <c r="M167" s="183">
        <f>RES_hhdet_in_tesh!M167/RES_summary!M$21</f>
        <v>0</v>
      </c>
      <c r="N167" s="183">
        <f>RES_hhdet_in_tesh!N167/RES_summary!N$21</f>
        <v>0</v>
      </c>
      <c r="O167" s="183">
        <f>RES_hhdet_in_tesh!O167/RES_summary!O$21</f>
        <v>0</v>
      </c>
      <c r="P167" s="183">
        <f>RES_hhdet_in_tesh!P167/RES_summary!P$21</f>
        <v>0</v>
      </c>
      <c r="Q167" s="183">
        <f>RES_hhdet_in_tesh!Q167/RES_summary!Q$21</f>
        <v>0</v>
      </c>
    </row>
    <row r="168" spans="1:17" ht="12" customHeight="1" x14ac:dyDescent="0.25">
      <c r="A168" s="167" t="s">
        <v>143</v>
      </c>
      <c r="B168" s="132"/>
      <c r="C168" s="183">
        <f>RES_hhdet_in_tesh!C168/RES_summary!C$21</f>
        <v>0</v>
      </c>
      <c r="D168" s="183">
        <f>RES_hhdet_in_tesh!D168/RES_summary!D$21</f>
        <v>0</v>
      </c>
      <c r="E168" s="183">
        <f>RES_hhdet_in_tesh!E168/RES_summary!E$21</f>
        <v>0</v>
      </c>
      <c r="F168" s="183">
        <f>RES_hhdet_in_tesh!F168/RES_summary!F$21</f>
        <v>0</v>
      </c>
      <c r="G168" s="183">
        <f>RES_hhdet_in_tesh!G168/RES_summary!G$21</f>
        <v>0</v>
      </c>
      <c r="H168" s="183">
        <f>RES_hhdet_in_tesh!H168/RES_summary!H$21</f>
        <v>0</v>
      </c>
      <c r="I168" s="183">
        <f>RES_hhdet_in_tesh!I168/RES_summary!I$21</f>
        <v>0</v>
      </c>
      <c r="J168" s="183">
        <f>RES_hhdet_in_tesh!J168/RES_summary!J$21</f>
        <v>0</v>
      </c>
      <c r="K168" s="183">
        <f>RES_hhdet_in_tesh!K168/RES_summary!K$21</f>
        <v>0</v>
      </c>
      <c r="L168" s="183">
        <f>RES_hhdet_in_tesh!L168/RES_summary!L$21</f>
        <v>0</v>
      </c>
      <c r="M168" s="183">
        <f>RES_hhdet_in_tesh!M168/RES_summary!M$21</f>
        <v>0</v>
      </c>
      <c r="N168" s="183">
        <f>RES_hhdet_in_tesh!N168/RES_summary!N$21</f>
        <v>0</v>
      </c>
      <c r="O168" s="183">
        <f>RES_hhdet_in_tesh!O168/RES_summary!O$21</f>
        <v>0</v>
      </c>
      <c r="P168" s="183">
        <f>RES_hhdet_in_tesh!P168/RES_summary!P$21</f>
        <v>0</v>
      </c>
      <c r="Q168" s="183">
        <f>RES_hhdet_in_tesh!Q168/RES_summary!Q$21</f>
        <v>0</v>
      </c>
    </row>
    <row r="169" spans="1:17" ht="12" customHeight="1" x14ac:dyDescent="0.25">
      <c r="A169" s="166" t="s">
        <v>57</v>
      </c>
      <c r="B169" s="165"/>
      <c r="C169" s="182">
        <f>RES_hhdet_in_tesh!C169/RES_summary!C$21</f>
        <v>0</v>
      </c>
      <c r="D169" s="182">
        <f>RES_hhdet_in_tesh!D169/RES_summary!D$21</f>
        <v>0</v>
      </c>
      <c r="E169" s="182">
        <f>RES_hhdet_in_tesh!E169/RES_summary!E$21</f>
        <v>0</v>
      </c>
      <c r="F169" s="182">
        <f>RES_hhdet_in_tesh!F169/RES_summary!F$21</f>
        <v>0</v>
      </c>
      <c r="G169" s="182">
        <f>RES_hhdet_in_tesh!G169/RES_summary!G$21</f>
        <v>0</v>
      </c>
      <c r="H169" s="182">
        <f>RES_hhdet_in_tesh!H169/RES_summary!H$21</f>
        <v>0</v>
      </c>
      <c r="I169" s="182">
        <f>RES_hhdet_in_tesh!I169/RES_summary!I$21</f>
        <v>0</v>
      </c>
      <c r="J169" s="182">
        <f>RES_hhdet_in_tesh!J169/RES_summary!J$21</f>
        <v>0</v>
      </c>
      <c r="K169" s="182">
        <f>RES_hhdet_in_tesh!K169/RES_summary!K$21</f>
        <v>0</v>
      </c>
      <c r="L169" s="182">
        <f>RES_hhdet_in_tesh!L169/RES_summary!L$21</f>
        <v>0</v>
      </c>
      <c r="M169" s="182">
        <f>RES_hhdet_in_tesh!M169/RES_summary!M$21</f>
        <v>0</v>
      </c>
      <c r="N169" s="182">
        <f>RES_hhdet_in_tesh!N169/RES_summary!N$21</f>
        <v>0</v>
      </c>
      <c r="O169" s="182">
        <f>RES_hhdet_in_tesh!O169/RES_summary!O$21</f>
        <v>0</v>
      </c>
      <c r="P169" s="182">
        <f>RES_hhdet_in_tesh!P169/RES_summary!P$21</f>
        <v>0</v>
      </c>
      <c r="Q169" s="182">
        <f>RES_hhdet_in_tesh!Q169/RES_summary!Q$21</f>
        <v>0</v>
      </c>
    </row>
    <row r="170" spans="1:17" ht="12" customHeight="1" x14ac:dyDescent="0.25">
      <c r="A170" s="147" t="s">
        <v>59</v>
      </c>
      <c r="B170" s="164"/>
      <c r="C170" s="181">
        <f>RES_hhdet_in_tesh!C170/RES_summary!C$21</f>
        <v>0</v>
      </c>
      <c r="D170" s="181">
        <f>RES_hhdet_in_tesh!D170/RES_summary!D$21</f>
        <v>0</v>
      </c>
      <c r="E170" s="181">
        <f>RES_hhdet_in_tesh!E170/RES_summary!E$21</f>
        <v>0</v>
      </c>
      <c r="F170" s="181">
        <f>RES_hhdet_in_tesh!F170/RES_summary!F$21</f>
        <v>0</v>
      </c>
      <c r="G170" s="181">
        <f>RES_hhdet_in_tesh!G170/RES_summary!G$21</f>
        <v>0</v>
      </c>
      <c r="H170" s="181">
        <f>RES_hhdet_in_tesh!H170/RES_summary!H$21</f>
        <v>0</v>
      </c>
      <c r="I170" s="181">
        <f>RES_hhdet_in_tesh!I170/RES_summary!I$21</f>
        <v>0</v>
      </c>
      <c r="J170" s="181">
        <f>RES_hhdet_in_tesh!J170/RES_summary!J$21</f>
        <v>0</v>
      </c>
      <c r="K170" s="181">
        <f>RES_hhdet_in_tesh!K170/RES_summary!K$21</f>
        <v>0</v>
      </c>
      <c r="L170" s="181">
        <f>RES_hhdet_in_tesh!L170/RES_summary!L$21</f>
        <v>0</v>
      </c>
      <c r="M170" s="181">
        <f>RES_hhdet_in_tesh!M170/RES_summary!M$21</f>
        <v>0</v>
      </c>
      <c r="N170" s="181">
        <f>RES_hhdet_in_tesh!N170/RES_summary!N$21</f>
        <v>0</v>
      </c>
      <c r="O170" s="181">
        <f>RES_hhdet_in_tesh!O170/RES_summary!O$21</f>
        <v>0</v>
      </c>
      <c r="P170" s="181">
        <f>RES_hhdet_in_tesh!P170/RES_summary!P$21</f>
        <v>0</v>
      </c>
      <c r="Q170" s="181">
        <f>RES_hhdet_in_tesh!Q170/RES_summary!Q$21</f>
        <v>0</v>
      </c>
    </row>
    <row r="171" spans="1:17" ht="12" customHeight="1" x14ac:dyDescent="0.25">
      <c r="A171" s="163" t="s">
        <v>142</v>
      </c>
      <c r="B171" s="162"/>
      <c r="C171" s="180">
        <f>RES_hhdet_in_tesh!C171/RES_summary!C$21</f>
        <v>17.127147698900565</v>
      </c>
      <c r="D171" s="180">
        <f>RES_hhdet_in_tesh!D171/RES_summary!D$21</f>
        <v>17.908533225654566</v>
      </c>
      <c r="E171" s="180">
        <f>RES_hhdet_in_tesh!E171/RES_summary!E$21</f>
        <v>18.348326531561824</v>
      </c>
      <c r="F171" s="180">
        <f>RES_hhdet_in_tesh!F171/RES_summary!F$21</f>
        <v>0</v>
      </c>
      <c r="G171" s="180">
        <f>RES_hhdet_in_tesh!G171/RES_summary!G$21</f>
        <v>17.160966811759121</v>
      </c>
      <c r="H171" s="180">
        <f>RES_hhdet_in_tesh!H171/RES_summary!H$21</f>
        <v>0</v>
      </c>
      <c r="I171" s="180">
        <f>RES_hhdet_in_tesh!I171/RES_summary!I$21</f>
        <v>0</v>
      </c>
      <c r="J171" s="180">
        <f>RES_hhdet_in_tesh!J171/RES_summary!J$21</f>
        <v>19.932988316419507</v>
      </c>
      <c r="K171" s="180">
        <f>RES_hhdet_in_tesh!K171/RES_summary!K$21</f>
        <v>0</v>
      </c>
      <c r="L171" s="180">
        <f>RES_hhdet_in_tesh!L171/RES_summary!L$21</f>
        <v>0</v>
      </c>
      <c r="M171" s="180">
        <f>RES_hhdet_in_tesh!M171/RES_summary!M$21</f>
        <v>0</v>
      </c>
      <c r="N171" s="180">
        <f>RES_hhdet_in_tesh!N171/RES_summary!N$21</f>
        <v>0</v>
      </c>
      <c r="O171" s="180">
        <f>RES_hhdet_in_tesh!O171/RES_summary!O$21</f>
        <v>0</v>
      </c>
      <c r="P171" s="180">
        <f>RES_hhdet_in_tesh!P171/RES_summary!P$21</f>
        <v>0</v>
      </c>
      <c r="Q171" s="180">
        <f>RES_hhdet_in_tesh!Q171/RES_summary!Q$21</f>
        <v>0</v>
      </c>
    </row>
    <row r="172" spans="1:17" ht="12" customHeight="1" x14ac:dyDescent="0.25">
      <c r="A172" s="161" t="s">
        <v>141</v>
      </c>
      <c r="B172" s="160"/>
      <c r="C172" s="179">
        <f>RES_hhdet_in_tesh!C172/RES_summary!C$21</f>
        <v>16.839995181331773</v>
      </c>
      <c r="D172" s="179">
        <f>RES_hhdet_in_tesh!D172/RES_summary!D$21</f>
        <v>17.186392369518753</v>
      </c>
      <c r="E172" s="179">
        <f>RES_hhdet_in_tesh!E172/RES_summary!E$21</f>
        <v>17.152862992931343</v>
      </c>
      <c r="F172" s="179">
        <f>RES_hhdet_in_tesh!F172/RES_summary!F$21</f>
        <v>16.651579344032193</v>
      </c>
      <c r="G172" s="179">
        <f>RES_hhdet_in_tesh!G172/RES_summary!G$21</f>
        <v>16.291365841994562</v>
      </c>
      <c r="H172" s="179">
        <f>RES_hhdet_in_tesh!H172/RES_summary!H$21</f>
        <v>15.320420022879535</v>
      </c>
      <c r="I172" s="179">
        <f>RES_hhdet_in_tesh!I172/RES_summary!I$21</f>
        <v>15.460054669891248</v>
      </c>
      <c r="J172" s="179">
        <f>RES_hhdet_in_tesh!J172/RES_summary!J$21</f>
        <v>15.209439501640079</v>
      </c>
      <c r="K172" s="179">
        <f>RES_hhdet_in_tesh!K172/RES_summary!K$21</f>
        <v>0</v>
      </c>
      <c r="L172" s="179">
        <f>RES_hhdet_in_tesh!L172/RES_summary!L$21</f>
        <v>14.793317751163388</v>
      </c>
      <c r="M172" s="179">
        <f>RES_hhdet_in_tesh!M172/RES_summary!M$21</f>
        <v>0</v>
      </c>
      <c r="N172" s="179">
        <f>RES_hhdet_in_tesh!N172/RES_summary!N$21</f>
        <v>0</v>
      </c>
      <c r="O172" s="179">
        <f>RES_hhdet_in_tesh!O172/RES_summary!O$21</f>
        <v>0</v>
      </c>
      <c r="P172" s="179">
        <f>RES_hhdet_in_tesh!P172/RES_summary!P$21</f>
        <v>0</v>
      </c>
      <c r="Q172" s="179">
        <f>RES_hhdet_in_tesh!Q172/RES_summary!Q$21</f>
        <v>0</v>
      </c>
    </row>
    <row r="173" spans="1:17" ht="12" customHeight="1" x14ac:dyDescent="0.25">
      <c r="A173" s="148" t="s">
        <v>60</v>
      </c>
      <c r="B173" s="156"/>
      <c r="C173" s="177">
        <f>RES_hhdet_in_tesh!C173/RES_summary!C$21</f>
        <v>0.17127147698900458</v>
      </c>
      <c r="D173" s="177">
        <f>RES_hhdet_in_tesh!D173/RES_summary!D$21</f>
        <v>0.36260000273732851</v>
      </c>
      <c r="E173" s="177">
        <f>RES_hhdet_in_tesh!E173/RES_summary!E$21</f>
        <v>0.3762834930034637</v>
      </c>
      <c r="F173" s="177">
        <f>RES_hhdet_in_tesh!F173/RES_summary!F$21</f>
        <v>0.36592739587291478</v>
      </c>
      <c r="G173" s="177">
        <f>RES_hhdet_in_tesh!G173/RES_summary!G$21</f>
        <v>2.1057447353161365</v>
      </c>
      <c r="H173" s="177">
        <f>RES_hhdet_in_tesh!H173/RES_summary!H$21</f>
        <v>0.76616744972907724</v>
      </c>
      <c r="I173" s="177">
        <f>RES_hhdet_in_tesh!I173/RES_summary!I$21</f>
        <v>0.4003369046756225</v>
      </c>
      <c r="J173" s="177">
        <f>RES_hhdet_in_tesh!J173/RES_summary!J$21</f>
        <v>0.39813151232800337</v>
      </c>
      <c r="K173" s="177">
        <f>RES_hhdet_in_tesh!K173/RES_summary!K$21</f>
        <v>0</v>
      </c>
      <c r="L173" s="177">
        <f>RES_hhdet_in_tesh!L173/RES_summary!L$21</f>
        <v>0.39840764845187038</v>
      </c>
      <c r="M173" s="177">
        <f>RES_hhdet_in_tesh!M173/RES_summary!M$21</f>
        <v>0</v>
      </c>
      <c r="N173" s="177">
        <f>RES_hhdet_in_tesh!N173/RES_summary!N$21</f>
        <v>0</v>
      </c>
      <c r="O173" s="177">
        <f>RES_hhdet_in_tesh!O173/RES_summary!O$21</f>
        <v>0</v>
      </c>
      <c r="P173" s="177">
        <f>RES_hhdet_in_tesh!P173/RES_summary!P$21</f>
        <v>0</v>
      </c>
      <c r="Q173" s="177">
        <f>RES_hhdet_in_tesh!Q173/RES_summary!Q$21</f>
        <v>0</v>
      </c>
    </row>
    <row r="174" spans="1:17" ht="12" customHeight="1" x14ac:dyDescent="0.25">
      <c r="A174" s="159" t="s">
        <v>59</v>
      </c>
      <c r="B174" s="57"/>
      <c r="C174" s="176">
        <f>RES_hhdet_in_tesh!C174/RES_summary!C$21</f>
        <v>16.668723704342764</v>
      </c>
      <c r="D174" s="176">
        <f>RES_hhdet_in_tesh!D174/RES_summary!D$21</f>
        <v>16.823792366781426</v>
      </c>
      <c r="E174" s="176">
        <f>RES_hhdet_in_tesh!E174/RES_summary!E$21</f>
        <v>16.776579499927873</v>
      </c>
      <c r="F174" s="176">
        <f>RES_hhdet_in_tesh!F174/RES_summary!F$21</f>
        <v>16.285651948159281</v>
      </c>
      <c r="G174" s="176">
        <f>RES_hhdet_in_tesh!G174/RES_summary!G$21</f>
        <v>14.185621106678425</v>
      </c>
      <c r="H174" s="176">
        <f>RES_hhdet_in_tesh!H174/RES_summary!H$21</f>
        <v>14.554252573150457</v>
      </c>
      <c r="I174" s="176">
        <f>RES_hhdet_in_tesh!I174/RES_summary!I$21</f>
        <v>15.059717765215625</v>
      </c>
      <c r="J174" s="176">
        <f>RES_hhdet_in_tesh!J174/RES_summary!J$21</f>
        <v>14.811307989312075</v>
      </c>
      <c r="K174" s="176">
        <f>RES_hhdet_in_tesh!K174/RES_summary!K$21</f>
        <v>0</v>
      </c>
      <c r="L174" s="176">
        <f>RES_hhdet_in_tesh!L174/RES_summary!L$21</f>
        <v>14.394910102711515</v>
      </c>
      <c r="M174" s="176">
        <f>RES_hhdet_in_tesh!M174/RES_summary!M$21</f>
        <v>0</v>
      </c>
      <c r="N174" s="176">
        <f>RES_hhdet_in_tesh!N174/RES_summary!N$21</f>
        <v>0</v>
      </c>
      <c r="O174" s="176">
        <f>RES_hhdet_in_tesh!O174/RES_summary!O$21</f>
        <v>0</v>
      </c>
      <c r="P174" s="176">
        <f>RES_hhdet_in_tesh!P174/RES_summary!P$21</f>
        <v>0</v>
      </c>
      <c r="Q174" s="176">
        <f>RES_hhdet_in_tesh!Q174/RES_summary!Q$21</f>
        <v>0</v>
      </c>
    </row>
    <row r="175" spans="1:17" ht="12" customHeight="1" x14ac:dyDescent="0.25">
      <c r="A175" s="158" t="s">
        <v>62</v>
      </c>
      <c r="B175" s="157"/>
      <c r="C175" s="178">
        <f>RES_hhdet_in_tesh!C175/RES_summary!C$21</f>
        <v>5.9262040134970828</v>
      </c>
      <c r="D175" s="178">
        <f>RES_hhdet_in_tesh!D175/RES_summary!D$21</f>
        <v>5.916191733019744</v>
      </c>
      <c r="E175" s="178">
        <f>RES_hhdet_in_tesh!E175/RES_summary!E$21</f>
        <v>6.9364085153386341</v>
      </c>
      <c r="F175" s="178">
        <f>RES_hhdet_in_tesh!F175/RES_summary!F$21</f>
        <v>6.9520762621235956</v>
      </c>
      <c r="G175" s="178">
        <f>RES_hhdet_in_tesh!G175/RES_summary!G$21</f>
        <v>6.6461440489434498</v>
      </c>
      <c r="H175" s="178">
        <f>RES_hhdet_in_tesh!H175/RES_summary!H$21</f>
        <v>7.2732964777384188</v>
      </c>
      <c r="I175" s="178">
        <f>RES_hhdet_in_tesh!I175/RES_summary!I$21</f>
        <v>7.7465961706835609</v>
      </c>
      <c r="J175" s="178">
        <f>RES_hhdet_in_tesh!J175/RES_summary!J$21</f>
        <v>7.5742034467118264</v>
      </c>
      <c r="K175" s="178">
        <f>RES_hhdet_in_tesh!K175/RES_summary!K$21</f>
        <v>0</v>
      </c>
      <c r="L175" s="178">
        <f>RES_hhdet_in_tesh!L175/RES_summary!L$21</f>
        <v>7.9563390480718938</v>
      </c>
      <c r="M175" s="178">
        <f>RES_hhdet_in_tesh!M175/RES_summary!M$21</f>
        <v>0</v>
      </c>
      <c r="N175" s="178">
        <f>RES_hhdet_in_tesh!N175/RES_summary!N$21</f>
        <v>0</v>
      </c>
      <c r="O175" s="178">
        <f>RES_hhdet_in_tesh!O175/RES_summary!O$21</f>
        <v>0</v>
      </c>
      <c r="P175" s="178">
        <f>RES_hhdet_in_tesh!P175/RES_summary!P$21</f>
        <v>0</v>
      </c>
      <c r="Q175" s="178">
        <f>RES_hhdet_in_tesh!Q175/RES_summary!Q$21</f>
        <v>0</v>
      </c>
    </row>
    <row r="176" spans="1:17" ht="12" customHeight="1" x14ac:dyDescent="0.25">
      <c r="A176" s="23" t="s">
        <v>57</v>
      </c>
      <c r="B176" s="156"/>
      <c r="C176" s="177">
        <f>RES_hhdet_in_tesh!C176/RES_summary!C$21</f>
        <v>0</v>
      </c>
      <c r="D176" s="177">
        <f>RES_hhdet_in_tesh!D176/RES_summary!D$21</f>
        <v>0</v>
      </c>
      <c r="E176" s="177">
        <f>RES_hhdet_in_tesh!E176/RES_summary!E$21</f>
        <v>0</v>
      </c>
      <c r="F176" s="177">
        <f>RES_hhdet_in_tesh!F176/RES_summary!F$21</f>
        <v>0</v>
      </c>
      <c r="G176" s="177">
        <f>RES_hhdet_in_tesh!G176/RES_summary!G$21</f>
        <v>0</v>
      </c>
      <c r="H176" s="177">
        <f>RES_hhdet_in_tesh!H176/RES_summary!H$21</f>
        <v>0</v>
      </c>
      <c r="I176" s="177">
        <f>RES_hhdet_in_tesh!I176/RES_summary!I$21</f>
        <v>0</v>
      </c>
      <c r="J176" s="177">
        <f>RES_hhdet_in_tesh!J176/RES_summary!J$21</f>
        <v>0</v>
      </c>
      <c r="K176" s="177">
        <f>RES_hhdet_in_tesh!K176/RES_summary!K$21</f>
        <v>0</v>
      </c>
      <c r="L176" s="177">
        <f>RES_hhdet_in_tesh!L176/RES_summary!L$21</f>
        <v>0</v>
      </c>
      <c r="M176" s="177">
        <f>RES_hhdet_in_tesh!M176/RES_summary!M$21</f>
        <v>0</v>
      </c>
      <c r="N176" s="177">
        <f>RES_hhdet_in_tesh!N176/RES_summary!N$21</f>
        <v>0</v>
      </c>
      <c r="O176" s="177">
        <f>RES_hhdet_in_tesh!O176/RES_summary!O$21</f>
        <v>0</v>
      </c>
      <c r="P176" s="177">
        <f>RES_hhdet_in_tesh!P176/RES_summary!P$21</f>
        <v>0</v>
      </c>
      <c r="Q176" s="177">
        <f>RES_hhdet_in_tesh!Q176/RES_summary!Q$21</f>
        <v>0</v>
      </c>
    </row>
    <row r="177" spans="1:17" ht="12" customHeight="1" x14ac:dyDescent="0.25">
      <c r="A177" s="29" t="s">
        <v>140</v>
      </c>
      <c r="B177" s="57"/>
      <c r="C177" s="176">
        <f>RES_hhdet_in_tesh!C177/RES_summary!C$21</f>
        <v>5.9262040134970828</v>
      </c>
      <c r="D177" s="176">
        <f>RES_hhdet_in_tesh!D177/RES_summary!D$21</f>
        <v>5.916191733019744</v>
      </c>
      <c r="E177" s="176">
        <f>RES_hhdet_in_tesh!E177/RES_summary!E$21</f>
        <v>6.9364085153386341</v>
      </c>
      <c r="F177" s="176">
        <f>RES_hhdet_in_tesh!F177/RES_summary!F$21</f>
        <v>6.9520762621235956</v>
      </c>
      <c r="G177" s="176">
        <f>RES_hhdet_in_tesh!G177/RES_summary!G$21</f>
        <v>6.6461440489434498</v>
      </c>
      <c r="H177" s="176">
        <f>RES_hhdet_in_tesh!H177/RES_summary!H$21</f>
        <v>7.2732964777384188</v>
      </c>
      <c r="I177" s="176">
        <f>RES_hhdet_in_tesh!I177/RES_summary!I$21</f>
        <v>7.7465961706835609</v>
      </c>
      <c r="J177" s="176">
        <f>RES_hhdet_in_tesh!J177/RES_summary!J$21</f>
        <v>7.5742034467118264</v>
      </c>
      <c r="K177" s="176">
        <f>RES_hhdet_in_tesh!K177/RES_summary!K$21</f>
        <v>0</v>
      </c>
      <c r="L177" s="176">
        <f>RES_hhdet_in_tesh!L177/RES_summary!L$21</f>
        <v>7.9563390480718938</v>
      </c>
      <c r="M177" s="176">
        <f>RES_hhdet_in_tesh!M177/RES_summary!M$21</f>
        <v>0</v>
      </c>
      <c r="N177" s="176">
        <f>RES_hhdet_in_tesh!N177/RES_summary!N$21</f>
        <v>0</v>
      </c>
      <c r="O177" s="176">
        <f>RES_hhdet_in_tesh!O177/RES_summary!O$21</f>
        <v>0</v>
      </c>
      <c r="P177" s="176">
        <f>RES_hhdet_in_tesh!P177/RES_summary!P$21</f>
        <v>0</v>
      </c>
      <c r="Q177" s="176">
        <f>RES_hhdet_in_tesh!Q177/RES_summary!Q$21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183</v>
      </c>
    </row>
    <row r="3" spans="1:17" ht="12" customHeight="1" x14ac:dyDescent="0.25">
      <c r="A3" s="152" t="s">
        <v>172</v>
      </c>
      <c r="B3" s="168"/>
      <c r="C3" s="184">
        <f>RES_hhdet_in_emih!C3/RES_summary!C$21</f>
        <v>0</v>
      </c>
      <c r="D3" s="184">
        <f>RES_hhdet_in_emih!D3/RES_summary!D$21</f>
        <v>0</v>
      </c>
      <c r="E3" s="184">
        <f>RES_hhdet_in_emih!E3/RES_summary!E$21</f>
        <v>0</v>
      </c>
      <c r="F3" s="184">
        <f>RES_hhdet_in_emih!F3/RES_summary!F$21</f>
        <v>0</v>
      </c>
      <c r="G3" s="184">
        <f>RES_hhdet_in_emih!G3/RES_summary!G$21</f>
        <v>0</v>
      </c>
      <c r="H3" s="184">
        <f>RES_hhdet_in_emih!H3/RES_summary!H$21</f>
        <v>0</v>
      </c>
      <c r="I3" s="184">
        <f>RES_hhdet_in_emih!I3/RES_summary!I$21</f>
        <v>0</v>
      </c>
      <c r="J3" s="184">
        <f>RES_hhdet_in_emih!J3/RES_summary!J$21</f>
        <v>0</v>
      </c>
      <c r="K3" s="184">
        <f>RES_hhdet_in_emih!K3/RES_summary!K$21</f>
        <v>0</v>
      </c>
      <c r="L3" s="184">
        <f>RES_hhdet_in_emih!L3/RES_summary!L$21</f>
        <v>0</v>
      </c>
      <c r="M3" s="184">
        <f>RES_hhdet_in_emih!M3/RES_summary!M$21</f>
        <v>0</v>
      </c>
      <c r="N3" s="184">
        <f>RES_hhdet_in_emih!N3/RES_summary!N$21</f>
        <v>0</v>
      </c>
      <c r="O3" s="184">
        <f>RES_hhdet_in_emih!O3/RES_summary!O$21</f>
        <v>0</v>
      </c>
      <c r="P3" s="184">
        <f>RES_hhdet_in_emih!P3/RES_summary!P$21</f>
        <v>0</v>
      </c>
      <c r="Q3" s="184">
        <f>RES_hhdet_in_emih!Q3/RES_summary!Q$21</f>
        <v>0</v>
      </c>
    </row>
    <row r="4" spans="1:17" ht="12.95" customHeight="1" x14ac:dyDescent="0.25">
      <c r="A4" s="158" t="s">
        <v>65</v>
      </c>
      <c r="B4" s="157"/>
      <c r="C4" s="178">
        <f>RES_hhdet_in_emih!C4/RES_summary!C$21</f>
        <v>0</v>
      </c>
      <c r="D4" s="178">
        <f>RES_hhdet_in_emih!D4/RES_summary!D$21</f>
        <v>0</v>
      </c>
      <c r="E4" s="178">
        <f>RES_hhdet_in_emih!E4/RES_summary!E$21</f>
        <v>0</v>
      </c>
      <c r="F4" s="178">
        <f>RES_hhdet_in_emih!F4/RES_summary!F$21</f>
        <v>0</v>
      </c>
      <c r="G4" s="178">
        <f>RES_hhdet_in_emih!G4/RES_summary!G$21</f>
        <v>0</v>
      </c>
      <c r="H4" s="178">
        <f>RES_hhdet_in_emih!H4/RES_summary!H$21</f>
        <v>0</v>
      </c>
      <c r="I4" s="178">
        <f>RES_hhdet_in_emih!I4/RES_summary!I$21</f>
        <v>0</v>
      </c>
      <c r="J4" s="178">
        <f>RES_hhdet_in_emih!J4/RES_summary!J$21</f>
        <v>0</v>
      </c>
      <c r="K4" s="178">
        <f>RES_hhdet_in_emih!K4/RES_summary!K$21</f>
        <v>0</v>
      </c>
      <c r="L4" s="178">
        <f>RES_hhdet_in_emih!L4/RES_summary!L$21</f>
        <v>0</v>
      </c>
      <c r="M4" s="178">
        <f>RES_hhdet_in_emih!M4/RES_summary!M$21</f>
        <v>0</v>
      </c>
      <c r="N4" s="178">
        <f>RES_hhdet_in_emih!N4/RES_summary!N$21</f>
        <v>0</v>
      </c>
      <c r="O4" s="178">
        <f>RES_hhdet_in_emih!O4/RES_summary!O$21</f>
        <v>0</v>
      </c>
      <c r="P4" s="178">
        <f>RES_hhdet_in_emih!P4/RES_summary!P$21</f>
        <v>0</v>
      </c>
      <c r="Q4" s="178">
        <f>RES_hhdet_in_emih!Q4/RES_summary!Q$21</f>
        <v>0</v>
      </c>
    </row>
    <row r="5" spans="1:17" ht="12" customHeight="1" x14ac:dyDescent="0.25">
      <c r="A5" s="23" t="s">
        <v>58</v>
      </c>
      <c r="B5" s="156"/>
      <c r="C5" s="177">
        <f>RES_hhdet_in_emih!C5/RES_summary!C$21</f>
        <v>0</v>
      </c>
      <c r="D5" s="177">
        <f>RES_hhdet_in_emih!D5/RES_summary!D$21</f>
        <v>0</v>
      </c>
      <c r="E5" s="177">
        <f>RES_hhdet_in_emih!E5/RES_summary!E$21</f>
        <v>0</v>
      </c>
      <c r="F5" s="177">
        <f>RES_hhdet_in_emih!F5/RES_summary!F$21</f>
        <v>0</v>
      </c>
      <c r="G5" s="177">
        <f>RES_hhdet_in_emih!G5/RES_summary!G$21</f>
        <v>0</v>
      </c>
      <c r="H5" s="177">
        <f>RES_hhdet_in_emih!H5/RES_summary!H$21</f>
        <v>0</v>
      </c>
      <c r="I5" s="177">
        <f>RES_hhdet_in_emih!I5/RES_summary!I$21</f>
        <v>0</v>
      </c>
      <c r="J5" s="177">
        <f>RES_hhdet_in_emih!J5/RES_summary!J$21</f>
        <v>0</v>
      </c>
      <c r="K5" s="177">
        <f>RES_hhdet_in_emih!K5/RES_summary!K$21</f>
        <v>0</v>
      </c>
      <c r="L5" s="177">
        <f>RES_hhdet_in_emih!L5/RES_summary!L$21</f>
        <v>0</v>
      </c>
      <c r="M5" s="177">
        <f>RES_hhdet_in_emih!M5/RES_summary!M$21</f>
        <v>0</v>
      </c>
      <c r="N5" s="177">
        <f>RES_hhdet_in_emih!N5/RES_summary!N$21</f>
        <v>0</v>
      </c>
      <c r="O5" s="177">
        <f>RES_hhdet_in_emih!O5/RES_summary!O$21</f>
        <v>0</v>
      </c>
      <c r="P5" s="177">
        <f>RES_hhdet_in_emih!P5/RES_summary!P$21</f>
        <v>0</v>
      </c>
      <c r="Q5" s="177">
        <f>RES_hhdet_in_emih!Q5/RES_summary!Q$21</f>
        <v>0</v>
      </c>
    </row>
    <row r="6" spans="1:17" ht="12" customHeight="1" x14ac:dyDescent="0.25">
      <c r="A6" s="23" t="s">
        <v>60</v>
      </c>
      <c r="B6" s="156"/>
      <c r="C6" s="177">
        <f>RES_hhdet_in_emih!C6/RES_summary!C$21</f>
        <v>0</v>
      </c>
      <c r="D6" s="177">
        <f>RES_hhdet_in_emih!D6/RES_summary!D$21</f>
        <v>0</v>
      </c>
      <c r="E6" s="177">
        <f>RES_hhdet_in_emih!E6/RES_summary!E$21</f>
        <v>0</v>
      </c>
      <c r="F6" s="177">
        <f>RES_hhdet_in_emih!F6/RES_summary!F$21</f>
        <v>0</v>
      </c>
      <c r="G6" s="177">
        <f>RES_hhdet_in_emih!G6/RES_summary!G$21</f>
        <v>0</v>
      </c>
      <c r="H6" s="177">
        <f>RES_hhdet_in_emih!H6/RES_summary!H$21</f>
        <v>0</v>
      </c>
      <c r="I6" s="177">
        <f>RES_hhdet_in_emih!I6/RES_summary!I$21</f>
        <v>0</v>
      </c>
      <c r="J6" s="177">
        <f>RES_hhdet_in_emih!J6/RES_summary!J$21</f>
        <v>0</v>
      </c>
      <c r="K6" s="177">
        <f>RES_hhdet_in_emih!K6/RES_summary!K$21</f>
        <v>0</v>
      </c>
      <c r="L6" s="177">
        <f>RES_hhdet_in_emih!L6/RES_summary!L$21</f>
        <v>0</v>
      </c>
      <c r="M6" s="177">
        <f>RES_hhdet_in_emih!M6/RES_summary!M$21</f>
        <v>0</v>
      </c>
      <c r="N6" s="177">
        <f>RES_hhdet_in_emih!N6/RES_summary!N$21</f>
        <v>0</v>
      </c>
      <c r="O6" s="177">
        <f>RES_hhdet_in_emih!O6/RES_summary!O$21</f>
        <v>0</v>
      </c>
      <c r="P6" s="177">
        <f>RES_hhdet_in_emih!P6/RES_summary!P$21</f>
        <v>0</v>
      </c>
      <c r="Q6" s="177">
        <f>RES_hhdet_in_emih!Q6/RES_summary!Q$21</f>
        <v>0</v>
      </c>
    </row>
    <row r="7" spans="1:17" ht="12.95" customHeight="1" x14ac:dyDescent="0.25">
      <c r="A7" s="158" t="s">
        <v>112</v>
      </c>
      <c r="B7" s="157"/>
      <c r="C7" s="178">
        <f>RES_hhdet_in_emih!C7/RES_summary!C$21</f>
        <v>0</v>
      </c>
      <c r="D7" s="178">
        <f>RES_hhdet_in_emih!D7/RES_summary!D$21</f>
        <v>0</v>
      </c>
      <c r="E7" s="178">
        <f>RES_hhdet_in_emih!E7/RES_summary!E$21</f>
        <v>0</v>
      </c>
      <c r="F7" s="178">
        <f>RES_hhdet_in_emih!F7/RES_summary!F$21</f>
        <v>0</v>
      </c>
      <c r="G7" s="178">
        <f>RES_hhdet_in_emih!G7/RES_summary!G$21</f>
        <v>0</v>
      </c>
      <c r="H7" s="178">
        <f>RES_hhdet_in_emih!H7/RES_summary!H$21</f>
        <v>0</v>
      </c>
      <c r="I7" s="178">
        <f>RES_hhdet_in_emih!I7/RES_summary!I$21</f>
        <v>0</v>
      </c>
      <c r="J7" s="178">
        <f>RES_hhdet_in_emih!J7/RES_summary!J$21</f>
        <v>0</v>
      </c>
      <c r="K7" s="178">
        <f>RES_hhdet_in_emih!K7/RES_summary!K$21</f>
        <v>0</v>
      </c>
      <c r="L7" s="178">
        <f>RES_hhdet_in_emih!L7/RES_summary!L$21</f>
        <v>0</v>
      </c>
      <c r="M7" s="178">
        <f>RES_hhdet_in_emih!M7/RES_summary!M$21</f>
        <v>0</v>
      </c>
      <c r="N7" s="178">
        <f>RES_hhdet_in_emih!N7/RES_summary!N$21</f>
        <v>0</v>
      </c>
      <c r="O7" s="178">
        <f>RES_hhdet_in_emih!O7/RES_summary!O$21</f>
        <v>0</v>
      </c>
      <c r="P7" s="178">
        <f>RES_hhdet_in_emih!P7/RES_summary!P$21</f>
        <v>0</v>
      </c>
      <c r="Q7" s="178">
        <f>RES_hhdet_in_emih!Q7/RES_summary!Q$21</f>
        <v>0</v>
      </c>
    </row>
    <row r="8" spans="1:17" ht="12" customHeight="1" x14ac:dyDescent="0.25">
      <c r="A8" s="23" t="s">
        <v>60</v>
      </c>
      <c r="B8" s="156"/>
      <c r="C8" s="177">
        <f>RES_hhdet_in_emih!C8/RES_summary!C$21</f>
        <v>0</v>
      </c>
      <c r="D8" s="177">
        <f>RES_hhdet_in_emih!D8/RES_summary!D$21</f>
        <v>0</v>
      </c>
      <c r="E8" s="177">
        <f>RES_hhdet_in_emih!E8/RES_summary!E$21</f>
        <v>0</v>
      </c>
      <c r="F8" s="177">
        <f>RES_hhdet_in_emih!F8/RES_summary!F$21</f>
        <v>0</v>
      </c>
      <c r="G8" s="177">
        <f>RES_hhdet_in_emih!G8/RES_summary!G$21</f>
        <v>0</v>
      </c>
      <c r="H8" s="177">
        <f>RES_hhdet_in_emih!H8/RES_summary!H$21</f>
        <v>0</v>
      </c>
      <c r="I8" s="177">
        <f>RES_hhdet_in_emih!I8/RES_summary!I$21</f>
        <v>0</v>
      </c>
      <c r="J8" s="177">
        <f>RES_hhdet_in_emih!J8/RES_summary!J$21</f>
        <v>0</v>
      </c>
      <c r="K8" s="177">
        <f>RES_hhdet_in_emih!K8/RES_summary!K$21</f>
        <v>0</v>
      </c>
      <c r="L8" s="177">
        <f>RES_hhdet_in_emih!L8/RES_summary!L$21</f>
        <v>0</v>
      </c>
      <c r="M8" s="177">
        <f>RES_hhdet_in_emih!M8/RES_summary!M$21</f>
        <v>0</v>
      </c>
      <c r="N8" s="177">
        <f>RES_hhdet_in_emih!N8/RES_summary!N$21</f>
        <v>0</v>
      </c>
      <c r="O8" s="177">
        <f>RES_hhdet_in_emih!O8/RES_summary!O$21</f>
        <v>0</v>
      </c>
      <c r="P8" s="177">
        <f>RES_hhdet_in_emih!P8/RES_summary!P$21</f>
        <v>0</v>
      </c>
      <c r="Q8" s="177">
        <f>RES_hhdet_in_emih!Q8/RES_summary!Q$21</f>
        <v>0</v>
      </c>
    </row>
    <row r="9" spans="1:17" ht="12" customHeight="1" x14ac:dyDescent="0.25">
      <c r="A9" s="158" t="s">
        <v>63</v>
      </c>
      <c r="B9" s="157"/>
      <c r="C9" s="178">
        <f>RES_hhdet_in_emih!C9/RES_summary!C$21</f>
        <v>0</v>
      </c>
      <c r="D9" s="178">
        <f>RES_hhdet_in_emih!D9/RES_summary!D$21</f>
        <v>0</v>
      </c>
      <c r="E9" s="178">
        <f>RES_hhdet_in_emih!E9/RES_summary!E$21</f>
        <v>0</v>
      </c>
      <c r="F9" s="178">
        <f>RES_hhdet_in_emih!F9/RES_summary!F$21</f>
        <v>0</v>
      </c>
      <c r="G9" s="178">
        <f>RES_hhdet_in_emih!G9/RES_summary!G$21</f>
        <v>0</v>
      </c>
      <c r="H9" s="178">
        <f>RES_hhdet_in_emih!H9/RES_summary!H$21</f>
        <v>0</v>
      </c>
      <c r="I9" s="178">
        <f>RES_hhdet_in_emih!I9/RES_summary!I$21</f>
        <v>0</v>
      </c>
      <c r="J9" s="178">
        <f>RES_hhdet_in_emih!J9/RES_summary!J$21</f>
        <v>0</v>
      </c>
      <c r="K9" s="178">
        <f>RES_hhdet_in_emih!K9/RES_summary!K$21</f>
        <v>0</v>
      </c>
      <c r="L9" s="178">
        <f>RES_hhdet_in_emih!L9/RES_summary!L$21</f>
        <v>0</v>
      </c>
      <c r="M9" s="178">
        <f>RES_hhdet_in_emih!M9/RES_summary!M$21</f>
        <v>0</v>
      </c>
      <c r="N9" s="178">
        <f>RES_hhdet_in_emih!N9/RES_summary!N$21</f>
        <v>0</v>
      </c>
      <c r="O9" s="178">
        <f>RES_hhdet_in_emih!O9/RES_summary!O$21</f>
        <v>0</v>
      </c>
      <c r="P9" s="178">
        <f>RES_hhdet_in_emih!P9/RES_summary!P$21</f>
        <v>0</v>
      </c>
      <c r="Q9" s="178">
        <f>RES_hhdet_in_emih!Q9/RES_summary!Q$21</f>
        <v>0</v>
      </c>
    </row>
    <row r="10" spans="1:17" ht="12" customHeight="1" x14ac:dyDescent="0.25">
      <c r="A10" s="167" t="s">
        <v>171</v>
      </c>
      <c r="B10" s="132"/>
      <c r="C10" s="183">
        <f>RES_hhdet_in_emih!C10/RES_summary!C$21</f>
        <v>0</v>
      </c>
      <c r="D10" s="183">
        <f>RES_hhdet_in_emih!D10/RES_summary!D$21</f>
        <v>0</v>
      </c>
      <c r="E10" s="183">
        <f>RES_hhdet_in_emih!E10/RES_summary!E$21</f>
        <v>0</v>
      </c>
      <c r="F10" s="183">
        <f>RES_hhdet_in_emih!F10/RES_summary!F$21</f>
        <v>0</v>
      </c>
      <c r="G10" s="183">
        <f>RES_hhdet_in_emih!G10/RES_summary!G$21</f>
        <v>0</v>
      </c>
      <c r="H10" s="183">
        <f>RES_hhdet_in_emih!H10/RES_summary!H$21</f>
        <v>0</v>
      </c>
      <c r="I10" s="183">
        <f>RES_hhdet_in_emih!I10/RES_summary!I$21</f>
        <v>0</v>
      </c>
      <c r="J10" s="183">
        <f>RES_hhdet_in_emih!J10/RES_summary!J$21</f>
        <v>0</v>
      </c>
      <c r="K10" s="183">
        <f>RES_hhdet_in_emih!K10/RES_summary!K$21</f>
        <v>0</v>
      </c>
      <c r="L10" s="183">
        <f>RES_hhdet_in_emih!L10/RES_summary!L$21</f>
        <v>0</v>
      </c>
      <c r="M10" s="183">
        <f>RES_hhdet_in_emih!M10/RES_summary!M$21</f>
        <v>0</v>
      </c>
      <c r="N10" s="183">
        <f>RES_hhdet_in_emih!N10/RES_summary!N$21</f>
        <v>0</v>
      </c>
      <c r="O10" s="183">
        <f>RES_hhdet_in_emih!O10/RES_summary!O$21</f>
        <v>0</v>
      </c>
      <c r="P10" s="183">
        <f>RES_hhdet_in_emih!P10/RES_summary!P$21</f>
        <v>0</v>
      </c>
      <c r="Q10" s="183">
        <f>RES_hhdet_in_emih!Q10/RES_summary!Q$21</f>
        <v>0</v>
      </c>
    </row>
    <row r="11" spans="1:17" ht="12" customHeight="1" x14ac:dyDescent="0.25">
      <c r="A11" s="167" t="s">
        <v>144</v>
      </c>
      <c r="B11" s="132"/>
      <c r="C11" s="183">
        <f>RES_hhdet_in_emih!C11/RES_summary!C$21</f>
        <v>0</v>
      </c>
      <c r="D11" s="183">
        <f>RES_hhdet_in_emih!D11/RES_summary!D$21</f>
        <v>0</v>
      </c>
      <c r="E11" s="183">
        <f>RES_hhdet_in_emih!E11/RES_summary!E$21</f>
        <v>0</v>
      </c>
      <c r="F11" s="183">
        <f>RES_hhdet_in_emih!F11/RES_summary!F$21</f>
        <v>0</v>
      </c>
      <c r="G11" s="183">
        <f>RES_hhdet_in_emih!G11/RES_summary!G$21</f>
        <v>0</v>
      </c>
      <c r="H11" s="183">
        <f>RES_hhdet_in_emih!H11/RES_summary!H$21</f>
        <v>0</v>
      </c>
      <c r="I11" s="183">
        <f>RES_hhdet_in_emih!I11/RES_summary!I$21</f>
        <v>0</v>
      </c>
      <c r="J11" s="183">
        <f>RES_hhdet_in_emih!J11/RES_summary!J$21</f>
        <v>0</v>
      </c>
      <c r="K11" s="183">
        <f>RES_hhdet_in_emih!K11/RES_summary!K$21</f>
        <v>0</v>
      </c>
      <c r="L11" s="183">
        <f>RES_hhdet_in_emih!L11/RES_summary!L$21</f>
        <v>0</v>
      </c>
      <c r="M11" s="183">
        <f>RES_hhdet_in_emih!M11/RES_summary!M$21</f>
        <v>0</v>
      </c>
      <c r="N11" s="183">
        <f>RES_hhdet_in_emih!N11/RES_summary!N$21</f>
        <v>0</v>
      </c>
      <c r="O11" s="183">
        <f>RES_hhdet_in_emih!O11/RES_summary!O$21</f>
        <v>0</v>
      </c>
      <c r="P11" s="183">
        <f>RES_hhdet_in_emih!P11/RES_summary!P$21</f>
        <v>0</v>
      </c>
      <c r="Q11" s="183">
        <f>RES_hhdet_in_emih!Q11/RES_summary!Q$21</f>
        <v>0</v>
      </c>
    </row>
    <row r="12" spans="1:17" ht="12" customHeight="1" x14ac:dyDescent="0.25">
      <c r="A12" s="167" t="s">
        <v>143</v>
      </c>
      <c r="B12" s="132"/>
      <c r="C12" s="183">
        <f>RES_hhdet_in_emih!C12/RES_summary!C$21</f>
        <v>0</v>
      </c>
      <c r="D12" s="183">
        <f>RES_hhdet_in_emih!D12/RES_summary!D$21</f>
        <v>0</v>
      </c>
      <c r="E12" s="183">
        <f>RES_hhdet_in_emih!E12/RES_summary!E$21</f>
        <v>0</v>
      </c>
      <c r="F12" s="183">
        <f>RES_hhdet_in_emih!F12/RES_summary!F$21</f>
        <v>0</v>
      </c>
      <c r="G12" s="183">
        <f>RES_hhdet_in_emih!G12/RES_summary!G$21</f>
        <v>0</v>
      </c>
      <c r="H12" s="183">
        <f>RES_hhdet_in_emih!H12/RES_summary!H$21</f>
        <v>0</v>
      </c>
      <c r="I12" s="183">
        <f>RES_hhdet_in_emih!I12/RES_summary!I$21</f>
        <v>0</v>
      </c>
      <c r="J12" s="183">
        <f>RES_hhdet_in_emih!J12/RES_summary!J$21</f>
        <v>0</v>
      </c>
      <c r="K12" s="183">
        <f>RES_hhdet_in_emih!K12/RES_summary!K$21</f>
        <v>0</v>
      </c>
      <c r="L12" s="183">
        <f>RES_hhdet_in_emih!L12/RES_summary!L$21</f>
        <v>0</v>
      </c>
      <c r="M12" s="183">
        <f>RES_hhdet_in_emih!M12/RES_summary!M$21</f>
        <v>0</v>
      </c>
      <c r="N12" s="183">
        <f>RES_hhdet_in_emih!N12/RES_summary!N$21</f>
        <v>0</v>
      </c>
      <c r="O12" s="183">
        <f>RES_hhdet_in_emih!O12/RES_summary!O$21</f>
        <v>0</v>
      </c>
      <c r="P12" s="183">
        <f>RES_hhdet_in_emih!P12/RES_summary!P$21</f>
        <v>0</v>
      </c>
      <c r="Q12" s="183">
        <f>RES_hhdet_in_emih!Q12/RES_summary!Q$21</f>
        <v>0</v>
      </c>
    </row>
    <row r="13" spans="1:17" ht="12" customHeight="1" x14ac:dyDescent="0.25">
      <c r="A13" s="166" t="s">
        <v>57</v>
      </c>
      <c r="B13" s="165"/>
      <c r="C13" s="182">
        <f>RES_hhdet_in_emih!C13/RES_summary!C$21</f>
        <v>0</v>
      </c>
      <c r="D13" s="182">
        <f>RES_hhdet_in_emih!D13/RES_summary!D$21</f>
        <v>0</v>
      </c>
      <c r="E13" s="182">
        <f>RES_hhdet_in_emih!E13/RES_summary!E$21</f>
        <v>0</v>
      </c>
      <c r="F13" s="182">
        <f>RES_hhdet_in_emih!F13/RES_summary!F$21</f>
        <v>0</v>
      </c>
      <c r="G13" s="182">
        <f>RES_hhdet_in_emih!G13/RES_summary!G$21</f>
        <v>0</v>
      </c>
      <c r="H13" s="182">
        <f>RES_hhdet_in_emih!H13/RES_summary!H$21</f>
        <v>0</v>
      </c>
      <c r="I13" s="182">
        <f>RES_hhdet_in_emih!I13/RES_summary!I$21</f>
        <v>0</v>
      </c>
      <c r="J13" s="182">
        <f>RES_hhdet_in_emih!J13/RES_summary!J$21</f>
        <v>0</v>
      </c>
      <c r="K13" s="182">
        <f>RES_hhdet_in_emih!K13/RES_summary!K$21</f>
        <v>0</v>
      </c>
      <c r="L13" s="182">
        <f>RES_hhdet_in_emih!L13/RES_summary!L$21</f>
        <v>0</v>
      </c>
      <c r="M13" s="182">
        <f>RES_hhdet_in_emih!M13/RES_summary!M$21</f>
        <v>0</v>
      </c>
      <c r="N13" s="182">
        <f>RES_hhdet_in_emih!N13/RES_summary!N$21</f>
        <v>0</v>
      </c>
      <c r="O13" s="182">
        <f>RES_hhdet_in_emih!O13/RES_summary!O$21</f>
        <v>0</v>
      </c>
      <c r="P13" s="182">
        <f>RES_hhdet_in_emih!P13/RES_summary!P$21</f>
        <v>0</v>
      </c>
      <c r="Q13" s="182">
        <f>RES_hhdet_in_emih!Q13/RES_summary!Q$21</f>
        <v>0</v>
      </c>
    </row>
    <row r="14" spans="1:17" ht="12" customHeight="1" x14ac:dyDescent="0.25">
      <c r="A14" s="147" t="s">
        <v>59</v>
      </c>
      <c r="B14" s="164"/>
      <c r="C14" s="181">
        <f>RES_hhdet_in_emih!C14/RES_summary!C$21</f>
        <v>0</v>
      </c>
      <c r="D14" s="181">
        <f>RES_hhdet_in_emih!D14/RES_summary!D$21</f>
        <v>0</v>
      </c>
      <c r="E14" s="181">
        <f>RES_hhdet_in_emih!E14/RES_summary!E$21</f>
        <v>0</v>
      </c>
      <c r="F14" s="181">
        <f>RES_hhdet_in_emih!F14/RES_summary!F$21</f>
        <v>0</v>
      </c>
      <c r="G14" s="181">
        <f>RES_hhdet_in_emih!G14/RES_summary!G$21</f>
        <v>0</v>
      </c>
      <c r="H14" s="181">
        <f>RES_hhdet_in_emih!H14/RES_summary!H$21</f>
        <v>0</v>
      </c>
      <c r="I14" s="181">
        <f>RES_hhdet_in_emih!I14/RES_summary!I$21</f>
        <v>0</v>
      </c>
      <c r="J14" s="181">
        <f>RES_hhdet_in_emih!J14/RES_summary!J$21</f>
        <v>0</v>
      </c>
      <c r="K14" s="181">
        <f>RES_hhdet_in_emih!K14/RES_summary!K$21</f>
        <v>0</v>
      </c>
      <c r="L14" s="181">
        <f>RES_hhdet_in_emih!L14/RES_summary!L$21</f>
        <v>0</v>
      </c>
      <c r="M14" s="181">
        <f>RES_hhdet_in_emih!M14/RES_summary!M$21</f>
        <v>0</v>
      </c>
      <c r="N14" s="181">
        <f>RES_hhdet_in_emih!N14/RES_summary!N$21</f>
        <v>0</v>
      </c>
      <c r="O14" s="181">
        <f>RES_hhdet_in_emih!O14/RES_summary!O$21</f>
        <v>0</v>
      </c>
      <c r="P14" s="181">
        <f>RES_hhdet_in_emih!P14/RES_summary!P$21</f>
        <v>0</v>
      </c>
      <c r="Q14" s="181">
        <f>RES_hhdet_in_emih!Q14/RES_summary!Q$21</f>
        <v>0</v>
      </c>
    </row>
    <row r="15" spans="1:17" ht="12" customHeight="1" x14ac:dyDescent="0.25">
      <c r="A15" s="163" t="s">
        <v>142</v>
      </c>
      <c r="B15" s="162"/>
      <c r="C15" s="180">
        <f>RES_hhdet_in_emih!C15/RES_summary!C$21</f>
        <v>0</v>
      </c>
      <c r="D15" s="180">
        <f>RES_hhdet_in_emih!D15/RES_summary!D$21</f>
        <v>0</v>
      </c>
      <c r="E15" s="180">
        <f>RES_hhdet_in_emih!E15/RES_summary!E$21</f>
        <v>0</v>
      </c>
      <c r="F15" s="180">
        <f>RES_hhdet_in_emih!F15/RES_summary!F$21</f>
        <v>0</v>
      </c>
      <c r="G15" s="180">
        <f>RES_hhdet_in_emih!G15/RES_summary!G$21</f>
        <v>0</v>
      </c>
      <c r="H15" s="180">
        <f>RES_hhdet_in_emih!H15/RES_summary!H$21</f>
        <v>0</v>
      </c>
      <c r="I15" s="180">
        <f>RES_hhdet_in_emih!I15/RES_summary!I$21</f>
        <v>0</v>
      </c>
      <c r="J15" s="180">
        <f>RES_hhdet_in_emih!J15/RES_summary!J$21</f>
        <v>0</v>
      </c>
      <c r="K15" s="180">
        <f>RES_hhdet_in_emih!K15/RES_summary!K$21</f>
        <v>0</v>
      </c>
      <c r="L15" s="180">
        <f>RES_hhdet_in_emih!L15/RES_summary!L$21</f>
        <v>0</v>
      </c>
      <c r="M15" s="180">
        <f>RES_hhdet_in_emih!M15/RES_summary!M$21</f>
        <v>0</v>
      </c>
      <c r="N15" s="180">
        <f>RES_hhdet_in_emih!N15/RES_summary!N$21</f>
        <v>0</v>
      </c>
      <c r="O15" s="180">
        <f>RES_hhdet_in_emih!O15/RES_summary!O$21</f>
        <v>0</v>
      </c>
      <c r="P15" s="180">
        <f>RES_hhdet_in_emih!P15/RES_summary!P$21</f>
        <v>0</v>
      </c>
      <c r="Q15" s="180">
        <f>RES_hhdet_in_emih!Q15/RES_summary!Q$21</f>
        <v>0</v>
      </c>
    </row>
    <row r="16" spans="1:17" ht="12" customHeight="1" x14ac:dyDescent="0.25">
      <c r="A16" s="161" t="s">
        <v>141</v>
      </c>
      <c r="B16" s="160"/>
      <c r="C16" s="179">
        <f>RES_hhdet_in_emih!C16/RES_summary!C$21</f>
        <v>0</v>
      </c>
      <c r="D16" s="179">
        <f>RES_hhdet_in_emih!D16/RES_summary!D$21</f>
        <v>0</v>
      </c>
      <c r="E16" s="179">
        <f>RES_hhdet_in_emih!E16/RES_summary!E$21</f>
        <v>0</v>
      </c>
      <c r="F16" s="179">
        <f>RES_hhdet_in_emih!F16/RES_summary!F$21</f>
        <v>0</v>
      </c>
      <c r="G16" s="179">
        <f>RES_hhdet_in_emih!G16/RES_summary!G$21</f>
        <v>0</v>
      </c>
      <c r="H16" s="179">
        <f>RES_hhdet_in_emih!H16/RES_summary!H$21</f>
        <v>0</v>
      </c>
      <c r="I16" s="179">
        <f>RES_hhdet_in_emih!I16/RES_summary!I$21</f>
        <v>0</v>
      </c>
      <c r="J16" s="179">
        <f>RES_hhdet_in_emih!J16/RES_summary!J$21</f>
        <v>0</v>
      </c>
      <c r="K16" s="179">
        <f>RES_hhdet_in_emih!K16/RES_summary!K$21</f>
        <v>0</v>
      </c>
      <c r="L16" s="179">
        <f>RES_hhdet_in_emih!L16/RES_summary!L$21</f>
        <v>0</v>
      </c>
      <c r="M16" s="179">
        <f>RES_hhdet_in_emih!M16/RES_summary!M$21</f>
        <v>0</v>
      </c>
      <c r="N16" s="179">
        <f>RES_hhdet_in_emih!N16/RES_summary!N$21</f>
        <v>0</v>
      </c>
      <c r="O16" s="179">
        <f>RES_hhdet_in_emih!O16/RES_summary!O$21</f>
        <v>0</v>
      </c>
      <c r="P16" s="179">
        <f>RES_hhdet_in_emih!P16/RES_summary!P$21</f>
        <v>0</v>
      </c>
      <c r="Q16" s="179">
        <f>RES_hhdet_in_emih!Q16/RES_summary!Q$21</f>
        <v>0</v>
      </c>
    </row>
    <row r="17" spans="1:17" ht="12" customHeight="1" x14ac:dyDescent="0.25">
      <c r="A17" s="148" t="s">
        <v>60</v>
      </c>
      <c r="B17" s="156"/>
      <c r="C17" s="177">
        <f>RES_hhdet_in_emih!C17/RES_summary!C$21</f>
        <v>0</v>
      </c>
      <c r="D17" s="177">
        <f>RES_hhdet_in_emih!D17/RES_summary!D$21</f>
        <v>0</v>
      </c>
      <c r="E17" s="177">
        <f>RES_hhdet_in_emih!E17/RES_summary!E$21</f>
        <v>0</v>
      </c>
      <c r="F17" s="177">
        <f>RES_hhdet_in_emih!F17/RES_summary!F$21</f>
        <v>0</v>
      </c>
      <c r="G17" s="177">
        <f>RES_hhdet_in_emih!G17/RES_summary!G$21</f>
        <v>0</v>
      </c>
      <c r="H17" s="177">
        <f>RES_hhdet_in_emih!H17/RES_summary!H$21</f>
        <v>0</v>
      </c>
      <c r="I17" s="177">
        <f>RES_hhdet_in_emih!I17/RES_summary!I$21</f>
        <v>0</v>
      </c>
      <c r="J17" s="177">
        <f>RES_hhdet_in_emih!J17/RES_summary!J$21</f>
        <v>0</v>
      </c>
      <c r="K17" s="177">
        <f>RES_hhdet_in_emih!K17/RES_summary!K$21</f>
        <v>0</v>
      </c>
      <c r="L17" s="177">
        <f>RES_hhdet_in_emih!L17/RES_summary!L$21</f>
        <v>0</v>
      </c>
      <c r="M17" s="177">
        <f>RES_hhdet_in_emih!M17/RES_summary!M$21</f>
        <v>0</v>
      </c>
      <c r="N17" s="177">
        <f>RES_hhdet_in_emih!N17/RES_summary!N$21</f>
        <v>0</v>
      </c>
      <c r="O17" s="177">
        <f>RES_hhdet_in_emih!O17/RES_summary!O$21</f>
        <v>0</v>
      </c>
      <c r="P17" s="177">
        <f>RES_hhdet_in_emih!P17/RES_summary!P$21</f>
        <v>0</v>
      </c>
      <c r="Q17" s="177">
        <f>RES_hhdet_in_emih!Q17/RES_summary!Q$21</f>
        <v>0</v>
      </c>
    </row>
    <row r="18" spans="1:17" ht="12" customHeight="1" x14ac:dyDescent="0.25">
      <c r="A18" s="148" t="s">
        <v>59</v>
      </c>
      <c r="B18" s="156"/>
      <c r="C18" s="177">
        <f>RES_hhdet_in_emih!C18/RES_summary!C$21</f>
        <v>0</v>
      </c>
      <c r="D18" s="177">
        <f>RES_hhdet_in_emih!D18/RES_summary!D$21</f>
        <v>0</v>
      </c>
      <c r="E18" s="177">
        <f>RES_hhdet_in_emih!E18/RES_summary!E$21</f>
        <v>0</v>
      </c>
      <c r="F18" s="177">
        <f>RES_hhdet_in_emih!F18/RES_summary!F$21</f>
        <v>0</v>
      </c>
      <c r="G18" s="177">
        <f>RES_hhdet_in_emih!G18/RES_summary!G$21</f>
        <v>0</v>
      </c>
      <c r="H18" s="177">
        <f>RES_hhdet_in_emih!H18/RES_summary!H$21</f>
        <v>0</v>
      </c>
      <c r="I18" s="177">
        <f>RES_hhdet_in_emih!I18/RES_summary!I$21</f>
        <v>0</v>
      </c>
      <c r="J18" s="177">
        <f>RES_hhdet_in_emih!J18/RES_summary!J$21</f>
        <v>0</v>
      </c>
      <c r="K18" s="177">
        <f>RES_hhdet_in_emih!K18/RES_summary!K$21</f>
        <v>0</v>
      </c>
      <c r="L18" s="177">
        <f>RES_hhdet_in_emih!L18/RES_summary!L$21</f>
        <v>0</v>
      </c>
      <c r="M18" s="177">
        <f>RES_hhdet_in_emih!M18/RES_summary!M$21</f>
        <v>0</v>
      </c>
      <c r="N18" s="177">
        <f>RES_hhdet_in_emih!N18/RES_summary!N$21</f>
        <v>0</v>
      </c>
      <c r="O18" s="177">
        <f>RES_hhdet_in_emih!O18/RES_summary!O$21</f>
        <v>0</v>
      </c>
      <c r="P18" s="177">
        <f>RES_hhdet_in_emih!P18/RES_summary!P$21</f>
        <v>0</v>
      </c>
      <c r="Q18" s="177">
        <f>RES_hhdet_in_emih!Q18/RES_summary!Q$21</f>
        <v>0</v>
      </c>
    </row>
    <row r="19" spans="1:17" ht="12" customHeight="1" x14ac:dyDescent="0.25">
      <c r="A19" s="158" t="s">
        <v>62</v>
      </c>
      <c r="B19" s="157"/>
      <c r="C19" s="178">
        <f>RES_hhdet_in_emih!C19/RES_summary!C$21</f>
        <v>0</v>
      </c>
      <c r="D19" s="178">
        <f>RES_hhdet_in_emih!D19/RES_summary!D$21</f>
        <v>0</v>
      </c>
      <c r="E19" s="178">
        <f>RES_hhdet_in_emih!E19/RES_summary!E$21</f>
        <v>0</v>
      </c>
      <c r="F19" s="178">
        <f>RES_hhdet_in_emih!F19/RES_summary!F$21</f>
        <v>0</v>
      </c>
      <c r="G19" s="178">
        <f>RES_hhdet_in_emih!G19/RES_summary!G$21</f>
        <v>0</v>
      </c>
      <c r="H19" s="178">
        <f>RES_hhdet_in_emih!H19/RES_summary!H$21</f>
        <v>0</v>
      </c>
      <c r="I19" s="178">
        <f>RES_hhdet_in_emih!I19/RES_summary!I$21</f>
        <v>0</v>
      </c>
      <c r="J19" s="178">
        <f>RES_hhdet_in_emih!J19/RES_summary!J$21</f>
        <v>0</v>
      </c>
      <c r="K19" s="178">
        <f>RES_hhdet_in_emih!K19/RES_summary!K$21</f>
        <v>0</v>
      </c>
      <c r="L19" s="178">
        <f>RES_hhdet_in_emih!L19/RES_summary!L$21</f>
        <v>0</v>
      </c>
      <c r="M19" s="178">
        <f>RES_hhdet_in_emih!M19/RES_summary!M$21</f>
        <v>0</v>
      </c>
      <c r="N19" s="178">
        <f>RES_hhdet_in_emih!N19/RES_summary!N$21</f>
        <v>0</v>
      </c>
      <c r="O19" s="178">
        <f>RES_hhdet_in_emih!O19/RES_summary!O$21</f>
        <v>0</v>
      </c>
      <c r="P19" s="178">
        <f>RES_hhdet_in_emih!P19/RES_summary!P$21</f>
        <v>0</v>
      </c>
      <c r="Q19" s="178">
        <f>RES_hhdet_in_emih!Q19/RES_summary!Q$21</f>
        <v>0</v>
      </c>
    </row>
    <row r="20" spans="1:17" ht="12" customHeight="1" x14ac:dyDescent="0.25">
      <c r="A20" s="23" t="s">
        <v>58</v>
      </c>
      <c r="B20" s="156"/>
      <c r="C20" s="177">
        <f>RES_hhdet_in_emih!C20/RES_summary!C$21</f>
        <v>0</v>
      </c>
      <c r="D20" s="177">
        <f>RES_hhdet_in_emih!D20/RES_summary!D$21</f>
        <v>0</v>
      </c>
      <c r="E20" s="177">
        <f>RES_hhdet_in_emih!E20/RES_summary!E$21</f>
        <v>0</v>
      </c>
      <c r="F20" s="177">
        <f>RES_hhdet_in_emih!F20/RES_summary!F$21</f>
        <v>0</v>
      </c>
      <c r="G20" s="177">
        <f>RES_hhdet_in_emih!G20/RES_summary!G$21</f>
        <v>0</v>
      </c>
      <c r="H20" s="177">
        <f>RES_hhdet_in_emih!H20/RES_summary!H$21</f>
        <v>0</v>
      </c>
      <c r="I20" s="177">
        <f>RES_hhdet_in_emih!I20/RES_summary!I$21</f>
        <v>0</v>
      </c>
      <c r="J20" s="177">
        <f>RES_hhdet_in_emih!J20/RES_summary!J$21</f>
        <v>0</v>
      </c>
      <c r="K20" s="177">
        <f>RES_hhdet_in_emih!K20/RES_summary!K$21</f>
        <v>0</v>
      </c>
      <c r="L20" s="177">
        <f>RES_hhdet_in_emih!L20/RES_summary!L$21</f>
        <v>0</v>
      </c>
      <c r="M20" s="177">
        <f>RES_hhdet_in_emih!M20/RES_summary!M$21</f>
        <v>0</v>
      </c>
      <c r="N20" s="177">
        <f>RES_hhdet_in_emih!N20/RES_summary!N$21</f>
        <v>0</v>
      </c>
      <c r="O20" s="177">
        <f>RES_hhdet_in_emih!O20/RES_summary!O$21</f>
        <v>0</v>
      </c>
      <c r="P20" s="177">
        <f>RES_hhdet_in_emih!P20/RES_summary!P$21</f>
        <v>0</v>
      </c>
      <c r="Q20" s="177">
        <f>RES_hhdet_in_emih!Q20/RES_summary!Q$21</f>
        <v>0</v>
      </c>
    </row>
    <row r="21" spans="1:17" ht="12" customHeight="1" x14ac:dyDescent="0.25">
      <c r="A21" s="23" t="s">
        <v>57</v>
      </c>
      <c r="B21" s="156"/>
      <c r="C21" s="177">
        <f>RES_hhdet_in_emih!C21/RES_summary!C$21</f>
        <v>0</v>
      </c>
      <c r="D21" s="177">
        <f>RES_hhdet_in_emih!D21/RES_summary!D$21</f>
        <v>0</v>
      </c>
      <c r="E21" s="177">
        <f>RES_hhdet_in_emih!E21/RES_summary!E$21</f>
        <v>0</v>
      </c>
      <c r="F21" s="177">
        <f>RES_hhdet_in_emih!F21/RES_summary!F$21</f>
        <v>0</v>
      </c>
      <c r="G21" s="177">
        <f>RES_hhdet_in_emih!G21/RES_summary!G$21</f>
        <v>0</v>
      </c>
      <c r="H21" s="177">
        <f>RES_hhdet_in_emih!H21/RES_summary!H$21</f>
        <v>0</v>
      </c>
      <c r="I21" s="177">
        <f>RES_hhdet_in_emih!I21/RES_summary!I$21</f>
        <v>0</v>
      </c>
      <c r="J21" s="177">
        <f>RES_hhdet_in_emih!J21/RES_summary!J$21</f>
        <v>0</v>
      </c>
      <c r="K21" s="177">
        <f>RES_hhdet_in_emih!K21/RES_summary!K$21</f>
        <v>0</v>
      </c>
      <c r="L21" s="177">
        <f>RES_hhdet_in_emih!L21/RES_summary!L$21</f>
        <v>0</v>
      </c>
      <c r="M21" s="177">
        <f>RES_hhdet_in_emih!M21/RES_summary!M$21</f>
        <v>0</v>
      </c>
      <c r="N21" s="177">
        <f>RES_hhdet_in_emih!N21/RES_summary!N$21</f>
        <v>0</v>
      </c>
      <c r="O21" s="177">
        <f>RES_hhdet_in_emih!O21/RES_summary!O$21</f>
        <v>0</v>
      </c>
      <c r="P21" s="177">
        <f>RES_hhdet_in_emih!P21/RES_summary!P$21</f>
        <v>0</v>
      </c>
      <c r="Q21" s="177">
        <f>RES_hhdet_in_emih!Q21/RES_summary!Q$21</f>
        <v>0</v>
      </c>
    </row>
    <row r="22" spans="1:17" ht="12" customHeight="1" x14ac:dyDescent="0.25">
      <c r="A22" s="29" t="s">
        <v>140</v>
      </c>
      <c r="B22" s="57"/>
      <c r="C22" s="176">
        <f>RES_hhdet_in_emih!C22/RES_summary!C$21</f>
        <v>0</v>
      </c>
      <c r="D22" s="176">
        <f>RES_hhdet_in_emih!D22/RES_summary!D$21</f>
        <v>0</v>
      </c>
      <c r="E22" s="176">
        <f>RES_hhdet_in_emih!E22/RES_summary!E$21</f>
        <v>0</v>
      </c>
      <c r="F22" s="176">
        <f>RES_hhdet_in_emih!F22/RES_summary!F$21</f>
        <v>0</v>
      </c>
      <c r="G22" s="176">
        <f>RES_hhdet_in_emih!G22/RES_summary!G$21</f>
        <v>0</v>
      </c>
      <c r="H22" s="176">
        <f>RES_hhdet_in_emih!H22/RES_summary!H$21</f>
        <v>0</v>
      </c>
      <c r="I22" s="176">
        <f>RES_hhdet_in_emih!I22/RES_summary!I$21</f>
        <v>0</v>
      </c>
      <c r="J22" s="176">
        <f>RES_hhdet_in_emih!J22/RES_summary!J$21</f>
        <v>0</v>
      </c>
      <c r="K22" s="176">
        <f>RES_hhdet_in_emih!K22/RES_summary!K$21</f>
        <v>0</v>
      </c>
      <c r="L22" s="176">
        <f>RES_hhdet_in_emih!L22/RES_summary!L$21</f>
        <v>0</v>
      </c>
      <c r="M22" s="176">
        <f>RES_hhdet_in_emih!M22/RES_summary!M$21</f>
        <v>0</v>
      </c>
      <c r="N22" s="176">
        <f>RES_hhdet_in_emih!N22/RES_summary!N$21</f>
        <v>0</v>
      </c>
      <c r="O22" s="176">
        <f>RES_hhdet_in_emih!O22/RES_summary!O$21</f>
        <v>0</v>
      </c>
      <c r="P22" s="176">
        <f>RES_hhdet_in_emih!P22/RES_summary!P$21</f>
        <v>0</v>
      </c>
      <c r="Q22" s="176">
        <f>RES_hhdet_in_emih!Q22/RES_summary!Q$21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84">
        <f>RES_hhdet_in_emih!C24/RES_summary!C$21</f>
        <v>18.40687490659101</v>
      </c>
      <c r="D24" s="184">
        <f>RES_hhdet_in_emih!D24/RES_summary!D$21</f>
        <v>19.252872941977198</v>
      </c>
      <c r="E24" s="184">
        <f>RES_hhdet_in_emih!E24/RES_summary!E$21</f>
        <v>18.939557423458023</v>
      </c>
      <c r="F24" s="184">
        <f>RES_hhdet_in_emih!F24/RES_summary!F$21</f>
        <v>16.006152623520876</v>
      </c>
      <c r="G24" s="184">
        <f>RES_hhdet_in_emih!G24/RES_summary!G$21</f>
        <v>16.244470795904704</v>
      </c>
      <c r="H24" s="184">
        <f>RES_hhdet_in_emih!H24/RES_summary!H$21</f>
        <v>14.835069976813449</v>
      </c>
      <c r="I24" s="184">
        <f>RES_hhdet_in_emih!I24/RES_summary!I$21</f>
        <v>14.593133861475108</v>
      </c>
      <c r="J24" s="184">
        <f>RES_hhdet_in_emih!J24/RES_summary!J$21</f>
        <v>13.867698077030729</v>
      </c>
      <c r="K24" s="184">
        <f>RES_hhdet_in_emih!K24/RES_summary!K$21</f>
        <v>14.362516701526243</v>
      </c>
      <c r="L24" s="184">
        <f>RES_hhdet_in_emih!L24/RES_summary!L$21</f>
        <v>12.208537142783445</v>
      </c>
      <c r="M24" s="184">
        <f>RES_hhdet_in_emih!M24/RES_summary!M$21</f>
        <v>12.985684117768256</v>
      </c>
      <c r="N24" s="184">
        <f>RES_hhdet_in_emih!N24/RES_summary!N$21</f>
        <v>12.082859817302893</v>
      </c>
      <c r="O24" s="184">
        <f>RES_hhdet_in_emih!O24/RES_summary!O$21</f>
        <v>9.9757611251454748</v>
      </c>
      <c r="P24" s="184">
        <f>RES_hhdet_in_emih!P24/RES_summary!P$21</f>
        <v>6.7050024626019535</v>
      </c>
      <c r="Q24" s="184">
        <f>RES_hhdet_in_emih!Q24/RES_summary!Q$21</f>
        <v>8.2062711452247115</v>
      </c>
    </row>
    <row r="25" spans="1:17" ht="12.95" customHeight="1" x14ac:dyDescent="0.25">
      <c r="A25" s="158" t="s">
        <v>65</v>
      </c>
      <c r="B25" s="157"/>
      <c r="C25" s="178">
        <f>RES_hhdet_in_emih!C25/RES_summary!C$21</f>
        <v>13.480358951095168</v>
      </c>
      <c r="D25" s="178">
        <f>RES_hhdet_in_emih!D25/RES_summary!D$21</f>
        <v>13.743372905843387</v>
      </c>
      <c r="E25" s="178">
        <f>RES_hhdet_in_emih!E25/RES_summary!E$21</f>
        <v>13.98127245074304</v>
      </c>
      <c r="F25" s="178">
        <f>RES_hhdet_in_emih!F25/RES_summary!F$21</f>
        <v>12.108066937863677</v>
      </c>
      <c r="G25" s="178">
        <f>RES_hhdet_in_emih!G25/RES_summary!G$21</f>
        <v>10.287202061636098</v>
      </c>
      <c r="H25" s="178">
        <f>RES_hhdet_in_emih!H25/RES_summary!H$21</f>
        <v>11.462207546063526</v>
      </c>
      <c r="I25" s="178">
        <f>RES_hhdet_in_emih!I25/RES_summary!I$21</f>
        <v>11.129770612588997</v>
      </c>
      <c r="J25" s="178">
        <f>RES_hhdet_in_emih!J25/RES_summary!J$21</f>
        <v>9.8317313854530948</v>
      </c>
      <c r="K25" s="178">
        <f>RES_hhdet_in_emih!K25/RES_summary!K$21</f>
        <v>10.651706967002394</v>
      </c>
      <c r="L25" s="178">
        <f>RES_hhdet_in_emih!L25/RES_summary!L$21</f>
        <v>8.7370042128473528</v>
      </c>
      <c r="M25" s="178">
        <f>RES_hhdet_in_emih!M25/RES_summary!M$21</f>
        <v>9.512857294648315</v>
      </c>
      <c r="N25" s="178">
        <f>RES_hhdet_in_emih!N25/RES_summary!N$21</f>
        <v>8.8656718998386346</v>
      </c>
      <c r="O25" s="178">
        <f>RES_hhdet_in_emih!O25/RES_summary!O$21</f>
        <v>7.2011594268363099</v>
      </c>
      <c r="P25" s="178">
        <f>RES_hhdet_in_emih!P25/RES_summary!P$21</f>
        <v>6.3770772384225998</v>
      </c>
      <c r="Q25" s="178">
        <f>RES_hhdet_in_emih!Q25/RES_summary!Q$21</f>
        <v>7.5909123742870044</v>
      </c>
    </row>
    <row r="26" spans="1:17" ht="12" customHeight="1" x14ac:dyDescent="0.25">
      <c r="A26" s="23" t="s">
        <v>84</v>
      </c>
      <c r="B26" s="156"/>
      <c r="C26" s="177">
        <f>RES_hhdet_in_emih!C26/RES_summary!C$21</f>
        <v>13.480358951095168</v>
      </c>
      <c r="D26" s="177">
        <f>RES_hhdet_in_emih!D26/RES_summary!D$21</f>
        <v>13.743372905843387</v>
      </c>
      <c r="E26" s="177">
        <f>RES_hhdet_in_emih!E26/RES_summary!E$21</f>
        <v>13.98127245074304</v>
      </c>
      <c r="F26" s="177">
        <f>RES_hhdet_in_emih!F26/RES_summary!F$21</f>
        <v>12.108066937863677</v>
      </c>
      <c r="G26" s="177">
        <f>RES_hhdet_in_emih!G26/RES_summary!G$21</f>
        <v>10.287202061636098</v>
      </c>
      <c r="H26" s="177">
        <f>RES_hhdet_in_emih!H26/RES_summary!H$21</f>
        <v>11.462207546063526</v>
      </c>
      <c r="I26" s="177">
        <f>RES_hhdet_in_emih!I26/RES_summary!I$21</f>
        <v>11.129770612588997</v>
      </c>
      <c r="J26" s="177">
        <f>RES_hhdet_in_emih!J26/RES_summary!J$21</f>
        <v>9.8317313854530948</v>
      </c>
      <c r="K26" s="177">
        <f>RES_hhdet_in_emih!K26/RES_summary!K$21</f>
        <v>10.651706967002394</v>
      </c>
      <c r="L26" s="177">
        <f>RES_hhdet_in_emih!L26/RES_summary!L$21</f>
        <v>8.7370042128473528</v>
      </c>
      <c r="M26" s="177">
        <f>RES_hhdet_in_emih!M26/RES_summary!M$21</f>
        <v>9.512857294648315</v>
      </c>
      <c r="N26" s="177">
        <f>RES_hhdet_in_emih!N26/RES_summary!N$21</f>
        <v>8.8656718998386346</v>
      </c>
      <c r="O26" s="177">
        <f>RES_hhdet_in_emih!O26/RES_summary!O$21</f>
        <v>7.2011594268363099</v>
      </c>
      <c r="P26" s="177">
        <f>RES_hhdet_in_emih!P26/RES_summary!P$21</f>
        <v>6.3770772384225998</v>
      </c>
      <c r="Q26" s="177">
        <f>RES_hhdet_in_emih!Q26/RES_summary!Q$21</f>
        <v>7.5909123742870044</v>
      </c>
    </row>
    <row r="27" spans="1:17" ht="12" customHeight="1" x14ac:dyDescent="0.25">
      <c r="A27" s="23" t="s">
        <v>60</v>
      </c>
      <c r="B27" s="156"/>
      <c r="C27" s="177">
        <f>RES_hhdet_in_emih!C27/RES_summary!C$21</f>
        <v>0</v>
      </c>
      <c r="D27" s="177">
        <f>RES_hhdet_in_emih!D27/RES_summary!D$21</f>
        <v>0</v>
      </c>
      <c r="E27" s="177">
        <f>RES_hhdet_in_emih!E27/RES_summary!E$21</f>
        <v>0</v>
      </c>
      <c r="F27" s="177">
        <f>RES_hhdet_in_emih!F27/RES_summary!F$21</f>
        <v>0</v>
      </c>
      <c r="G27" s="177">
        <f>RES_hhdet_in_emih!G27/RES_summary!G$21</f>
        <v>0</v>
      </c>
      <c r="H27" s="177">
        <f>RES_hhdet_in_emih!H27/RES_summary!H$21</f>
        <v>0</v>
      </c>
      <c r="I27" s="177">
        <f>RES_hhdet_in_emih!I27/RES_summary!I$21</f>
        <v>0</v>
      </c>
      <c r="J27" s="177">
        <f>RES_hhdet_in_emih!J27/RES_summary!J$21</f>
        <v>0</v>
      </c>
      <c r="K27" s="177">
        <f>RES_hhdet_in_emih!K27/RES_summary!K$21</f>
        <v>0</v>
      </c>
      <c r="L27" s="177">
        <f>RES_hhdet_in_emih!L27/RES_summary!L$21</f>
        <v>0</v>
      </c>
      <c r="M27" s="177">
        <f>RES_hhdet_in_emih!M27/RES_summary!M$21</f>
        <v>0</v>
      </c>
      <c r="N27" s="177">
        <f>RES_hhdet_in_emih!N27/RES_summary!N$21</f>
        <v>0</v>
      </c>
      <c r="O27" s="177">
        <f>RES_hhdet_in_emih!O27/RES_summary!O$21</f>
        <v>0</v>
      </c>
      <c r="P27" s="177">
        <f>RES_hhdet_in_emih!P27/RES_summary!P$21</f>
        <v>0</v>
      </c>
      <c r="Q27" s="177">
        <f>RES_hhdet_in_emih!Q27/RES_summary!Q$21</f>
        <v>0</v>
      </c>
    </row>
    <row r="28" spans="1:17" ht="12.95" customHeight="1" x14ac:dyDescent="0.25">
      <c r="A28" s="158" t="s">
        <v>112</v>
      </c>
      <c r="B28" s="157"/>
      <c r="C28" s="178">
        <f>RES_hhdet_in_emih!C28/RES_summary!C$21</f>
        <v>0</v>
      </c>
      <c r="D28" s="178">
        <f>RES_hhdet_in_emih!D28/RES_summary!D$21</f>
        <v>0</v>
      </c>
      <c r="E28" s="178">
        <f>RES_hhdet_in_emih!E28/RES_summary!E$21</f>
        <v>0</v>
      </c>
      <c r="F28" s="178">
        <f>RES_hhdet_in_emih!F28/RES_summary!F$21</f>
        <v>0</v>
      </c>
      <c r="G28" s="178">
        <f>RES_hhdet_in_emih!G28/RES_summary!G$21</f>
        <v>0</v>
      </c>
      <c r="H28" s="178">
        <f>RES_hhdet_in_emih!H28/RES_summary!H$21</f>
        <v>0</v>
      </c>
      <c r="I28" s="178">
        <f>RES_hhdet_in_emih!I28/RES_summary!I$21</f>
        <v>0</v>
      </c>
      <c r="J28" s="178">
        <f>RES_hhdet_in_emih!J28/RES_summary!J$21</f>
        <v>0</v>
      </c>
      <c r="K28" s="178">
        <f>RES_hhdet_in_emih!K28/RES_summary!K$21</f>
        <v>0</v>
      </c>
      <c r="L28" s="178">
        <f>RES_hhdet_in_emih!L28/RES_summary!L$21</f>
        <v>0</v>
      </c>
      <c r="M28" s="178">
        <f>RES_hhdet_in_emih!M28/RES_summary!M$21</f>
        <v>0</v>
      </c>
      <c r="N28" s="178">
        <f>RES_hhdet_in_emih!N28/RES_summary!N$21</f>
        <v>0</v>
      </c>
      <c r="O28" s="178">
        <f>RES_hhdet_in_emih!O28/RES_summary!O$21</f>
        <v>0</v>
      </c>
      <c r="P28" s="178">
        <f>RES_hhdet_in_emih!P28/RES_summary!P$21</f>
        <v>0</v>
      </c>
      <c r="Q28" s="178">
        <f>RES_hhdet_in_emih!Q28/RES_summary!Q$21</f>
        <v>0</v>
      </c>
    </row>
    <row r="29" spans="1:17" ht="12" customHeight="1" x14ac:dyDescent="0.25">
      <c r="A29" s="23" t="s">
        <v>60</v>
      </c>
      <c r="B29" s="156"/>
      <c r="C29" s="177">
        <f>RES_hhdet_in_emih!C29/RES_summary!C$21</f>
        <v>0</v>
      </c>
      <c r="D29" s="177">
        <f>RES_hhdet_in_emih!D29/RES_summary!D$21</f>
        <v>0</v>
      </c>
      <c r="E29" s="177">
        <f>RES_hhdet_in_emih!E29/RES_summary!E$21</f>
        <v>0</v>
      </c>
      <c r="F29" s="177">
        <f>RES_hhdet_in_emih!F29/RES_summary!F$21</f>
        <v>0</v>
      </c>
      <c r="G29" s="177">
        <f>RES_hhdet_in_emih!G29/RES_summary!G$21</f>
        <v>0</v>
      </c>
      <c r="H29" s="177">
        <f>RES_hhdet_in_emih!H29/RES_summary!H$21</f>
        <v>0</v>
      </c>
      <c r="I29" s="177">
        <f>RES_hhdet_in_emih!I29/RES_summary!I$21</f>
        <v>0</v>
      </c>
      <c r="J29" s="177">
        <f>RES_hhdet_in_emih!J29/RES_summary!J$21</f>
        <v>0</v>
      </c>
      <c r="K29" s="177">
        <f>RES_hhdet_in_emih!K29/RES_summary!K$21</f>
        <v>0</v>
      </c>
      <c r="L29" s="177">
        <f>RES_hhdet_in_emih!L29/RES_summary!L$21</f>
        <v>0</v>
      </c>
      <c r="M29" s="177">
        <f>RES_hhdet_in_emih!M29/RES_summary!M$21</f>
        <v>0</v>
      </c>
      <c r="N29" s="177">
        <f>RES_hhdet_in_emih!N29/RES_summary!N$21</f>
        <v>0</v>
      </c>
      <c r="O29" s="177">
        <f>RES_hhdet_in_emih!O29/RES_summary!O$21</f>
        <v>0</v>
      </c>
      <c r="P29" s="177">
        <f>RES_hhdet_in_emih!P29/RES_summary!P$21</f>
        <v>0</v>
      </c>
      <c r="Q29" s="177">
        <f>RES_hhdet_in_emih!Q29/RES_summary!Q$21</f>
        <v>0</v>
      </c>
    </row>
    <row r="30" spans="1:17" ht="12" customHeight="1" x14ac:dyDescent="0.25">
      <c r="A30" s="158" t="s">
        <v>63</v>
      </c>
      <c r="B30" s="157"/>
      <c r="C30" s="178">
        <f>RES_hhdet_in_emih!C30/RES_summary!C$21</f>
        <v>1.6919766305884789</v>
      </c>
      <c r="D30" s="178">
        <f>RES_hhdet_in_emih!D30/RES_summary!D$21</f>
        <v>2.3296681650487052</v>
      </c>
      <c r="E30" s="178">
        <f>RES_hhdet_in_emih!E30/RES_summary!E$21</f>
        <v>1.4957599153050822</v>
      </c>
      <c r="F30" s="178">
        <f>RES_hhdet_in_emih!F30/RES_summary!F$21</f>
        <v>0.32970196982943573</v>
      </c>
      <c r="G30" s="178">
        <f>RES_hhdet_in_emih!G30/RES_summary!G$21</f>
        <v>2.5050173432114082</v>
      </c>
      <c r="H30" s="178">
        <f>RES_hhdet_in_emih!H30/RES_summary!H$21</f>
        <v>1.7251429503221487</v>
      </c>
      <c r="I30" s="178">
        <f>RES_hhdet_in_emih!I30/RES_summary!I$21</f>
        <v>0.14339250248183927</v>
      </c>
      <c r="J30" s="178">
        <f>RES_hhdet_in_emih!J30/RES_summary!J$21</f>
        <v>0.89034475130378332</v>
      </c>
      <c r="K30" s="178">
        <f>RES_hhdet_in_emih!K30/RES_summary!K$21</f>
        <v>0.50256610683384273</v>
      </c>
      <c r="L30" s="178">
        <f>RES_hhdet_in_emih!L30/RES_summary!L$21</f>
        <v>0.31916113449787842</v>
      </c>
      <c r="M30" s="178">
        <f>RES_hhdet_in_emih!M30/RES_summary!M$21</f>
        <v>0.36997324670569076</v>
      </c>
      <c r="N30" s="178">
        <f>RES_hhdet_in_emih!N30/RES_summary!N$21</f>
        <v>0.23328501003863419</v>
      </c>
      <c r="O30" s="178">
        <f>RES_hhdet_in_emih!O30/RES_summary!O$21</f>
        <v>0.10722007450254521</v>
      </c>
      <c r="P30" s="178">
        <f>RES_hhdet_in_emih!P30/RES_summary!P$21</f>
        <v>0.32792522417935366</v>
      </c>
      <c r="Q30" s="178">
        <f>RES_hhdet_in_emih!Q30/RES_summary!Q$21</f>
        <v>0.61535877093770719</v>
      </c>
    </row>
    <row r="31" spans="1:17" ht="12" customHeight="1" x14ac:dyDescent="0.25">
      <c r="A31" s="167" t="s">
        <v>169</v>
      </c>
      <c r="B31" s="132"/>
      <c r="C31" s="183">
        <f>RES_hhdet_in_emih!C31/RES_summary!C$21</f>
        <v>9.0583774852142369</v>
      </c>
      <c r="D31" s="183">
        <f>RES_hhdet_in_emih!D31/RES_summary!D$21</f>
        <v>9.2062431060173147</v>
      </c>
      <c r="E31" s="183">
        <f>RES_hhdet_in_emih!E31/RES_summary!E$21</f>
        <v>9.1300064763045139</v>
      </c>
      <c r="F31" s="183">
        <f>RES_hhdet_in_emih!F31/RES_summary!F$21</f>
        <v>8.8643724921351801</v>
      </c>
      <c r="G31" s="183">
        <f>RES_hhdet_in_emih!G31/RES_summary!G$21</f>
        <v>8.5807621086534418</v>
      </c>
      <c r="H31" s="183">
        <f>RES_hhdet_in_emih!H31/RES_summary!H$21</f>
        <v>8.073499027405429</v>
      </c>
      <c r="I31" s="183">
        <f>RES_hhdet_in_emih!I31/RES_summary!I$21</f>
        <v>0</v>
      </c>
      <c r="J31" s="183">
        <f>RES_hhdet_in_emih!J31/RES_summary!J$21</f>
        <v>8.0714650860021813</v>
      </c>
      <c r="K31" s="183">
        <f>RES_hhdet_in_emih!K31/RES_summary!K$21</f>
        <v>7.8499185809702325</v>
      </c>
      <c r="L31" s="183">
        <f>RES_hhdet_in_emih!L31/RES_summary!L$21</f>
        <v>7.6396720662093411</v>
      </c>
      <c r="M31" s="183">
        <f>RES_hhdet_in_emih!M31/RES_summary!M$21</f>
        <v>7.0248005325597571</v>
      </c>
      <c r="N31" s="183">
        <f>RES_hhdet_in_emih!N31/RES_summary!N$21</f>
        <v>6.5132608930600915</v>
      </c>
      <c r="O31" s="183">
        <f>RES_hhdet_in_emih!O31/RES_summary!O$21</f>
        <v>6.253991116364304</v>
      </c>
      <c r="P31" s="183">
        <f>RES_hhdet_in_emih!P31/RES_summary!P$21</f>
        <v>6.2302312432299329</v>
      </c>
      <c r="Q31" s="183">
        <f>RES_hhdet_in_emih!Q31/RES_summary!Q$21</f>
        <v>6.4164026303848329</v>
      </c>
    </row>
    <row r="32" spans="1:17" ht="12" customHeight="1" x14ac:dyDescent="0.25">
      <c r="A32" s="167" t="s">
        <v>168</v>
      </c>
      <c r="B32" s="132"/>
      <c r="C32" s="183">
        <f>RES_hhdet_in_emih!C32/RES_summary!C$21</f>
        <v>9.8513439825124005E-2</v>
      </c>
      <c r="D32" s="183">
        <f>RES_hhdet_in_emih!D32/RES_summary!D$21</f>
        <v>0.20161347196516372</v>
      </c>
      <c r="E32" s="183">
        <f>RES_hhdet_in_emih!E32/RES_summary!E$21</f>
        <v>0.19906348707561206</v>
      </c>
      <c r="F32" s="183">
        <f>RES_hhdet_in_emih!F32/RES_summary!F$21</f>
        <v>0.19124695691119953</v>
      </c>
      <c r="G32" s="183">
        <f>RES_hhdet_in_emih!G32/RES_summary!G$21</f>
        <v>1.2231498333177151</v>
      </c>
      <c r="H32" s="183">
        <f>RES_hhdet_in_emih!H32/RES_summary!H$21</f>
        <v>0.39267889814870505</v>
      </c>
      <c r="I32" s="183">
        <f>RES_hhdet_in_emih!I32/RES_summary!I$21</f>
        <v>0.16915159481739125</v>
      </c>
      <c r="J32" s="183">
        <f>RES_hhdet_in_emih!J32/RES_summary!J$21</f>
        <v>0.16361166851854925</v>
      </c>
      <c r="K32" s="183">
        <f>RES_hhdet_in_emih!K32/RES_summary!K$21</f>
        <v>0.16032741117900218</v>
      </c>
      <c r="L32" s="183">
        <f>RES_hhdet_in_emih!L32/RES_summary!L$21</f>
        <v>0.15605702355480147</v>
      </c>
      <c r="M32" s="183">
        <f>RES_hhdet_in_emih!M32/RES_summary!M$21</f>
        <v>0.14366791126819095</v>
      </c>
      <c r="N32" s="183">
        <f>RES_hhdet_in_emih!N32/RES_summary!N$21</f>
        <v>0.13284379360971418</v>
      </c>
      <c r="O32" s="183">
        <f>RES_hhdet_in_emih!O32/RES_summary!O$21</f>
        <v>0.12539399521415937</v>
      </c>
      <c r="P32" s="183">
        <f>RES_hhdet_in_emih!P32/RES_summary!P$21</f>
        <v>0.22154670029768381</v>
      </c>
      <c r="Q32" s="183">
        <f>RES_hhdet_in_emih!Q32/RES_summary!Q$21</f>
        <v>0.57943180354756196</v>
      </c>
    </row>
    <row r="33" spans="1:17" ht="12" customHeight="1" x14ac:dyDescent="0.25">
      <c r="A33" s="166" t="s">
        <v>57</v>
      </c>
      <c r="B33" s="165"/>
      <c r="C33" s="182">
        <f>RES_hhdet_in_emih!C33/RES_summary!C$21</f>
        <v>9.8513439825124005E-2</v>
      </c>
      <c r="D33" s="182">
        <f>RES_hhdet_in_emih!D33/RES_summary!D$21</f>
        <v>0.20161347196516372</v>
      </c>
      <c r="E33" s="182">
        <f>RES_hhdet_in_emih!E33/RES_summary!E$21</f>
        <v>0.19906348707561206</v>
      </c>
      <c r="F33" s="182">
        <f>RES_hhdet_in_emih!F33/RES_summary!F$21</f>
        <v>0.19124695691119953</v>
      </c>
      <c r="G33" s="182">
        <f>RES_hhdet_in_emih!G33/RES_summary!G$21</f>
        <v>1.2231498333177151</v>
      </c>
      <c r="H33" s="182">
        <f>RES_hhdet_in_emih!H33/RES_summary!H$21</f>
        <v>0.39267889814870505</v>
      </c>
      <c r="I33" s="182">
        <f>RES_hhdet_in_emih!I33/RES_summary!I$21</f>
        <v>0.16915159481739125</v>
      </c>
      <c r="J33" s="182">
        <f>RES_hhdet_in_emih!J33/RES_summary!J$21</f>
        <v>0.16361166851854925</v>
      </c>
      <c r="K33" s="182">
        <f>RES_hhdet_in_emih!K33/RES_summary!K$21</f>
        <v>0.16032741117900218</v>
      </c>
      <c r="L33" s="182">
        <f>RES_hhdet_in_emih!L33/RES_summary!L$21</f>
        <v>0.15605702355480147</v>
      </c>
      <c r="M33" s="182">
        <f>RES_hhdet_in_emih!M33/RES_summary!M$21</f>
        <v>0.14366791126819095</v>
      </c>
      <c r="N33" s="182">
        <f>RES_hhdet_in_emih!N33/RES_summary!N$21</f>
        <v>0.13284379360971418</v>
      </c>
      <c r="O33" s="182">
        <f>RES_hhdet_in_emih!O33/RES_summary!O$21</f>
        <v>0.12539399521415937</v>
      </c>
      <c r="P33" s="182">
        <f>RES_hhdet_in_emih!P33/RES_summary!P$21</f>
        <v>0.22154670029768381</v>
      </c>
      <c r="Q33" s="182">
        <f>RES_hhdet_in_emih!Q33/RES_summary!Q$21</f>
        <v>0.57943180354756196</v>
      </c>
    </row>
    <row r="34" spans="1:17" ht="12" customHeight="1" x14ac:dyDescent="0.25">
      <c r="A34" s="147" t="s">
        <v>59</v>
      </c>
      <c r="B34" s="164"/>
      <c r="C34" s="181">
        <f>RES_hhdet_in_emih!C34/RES_summary!C$21</f>
        <v>0</v>
      </c>
      <c r="D34" s="181">
        <f>RES_hhdet_in_emih!D34/RES_summary!D$21</f>
        <v>0</v>
      </c>
      <c r="E34" s="181">
        <f>RES_hhdet_in_emih!E34/RES_summary!E$21</f>
        <v>0</v>
      </c>
      <c r="F34" s="181">
        <f>RES_hhdet_in_emih!F34/RES_summary!F$21</f>
        <v>0</v>
      </c>
      <c r="G34" s="181">
        <f>RES_hhdet_in_emih!G34/RES_summary!G$21</f>
        <v>0</v>
      </c>
      <c r="H34" s="181">
        <f>RES_hhdet_in_emih!H34/RES_summary!H$21</f>
        <v>0</v>
      </c>
      <c r="I34" s="181">
        <f>RES_hhdet_in_emih!I34/RES_summary!I$21</f>
        <v>0</v>
      </c>
      <c r="J34" s="181">
        <f>RES_hhdet_in_emih!J34/RES_summary!J$21</f>
        <v>0</v>
      </c>
      <c r="K34" s="181">
        <f>RES_hhdet_in_emih!K34/RES_summary!K$21</f>
        <v>0</v>
      </c>
      <c r="L34" s="181">
        <f>RES_hhdet_in_emih!L34/RES_summary!L$21</f>
        <v>0</v>
      </c>
      <c r="M34" s="181">
        <f>RES_hhdet_in_emih!M34/RES_summary!M$21</f>
        <v>0</v>
      </c>
      <c r="N34" s="181">
        <f>RES_hhdet_in_emih!N34/RES_summary!N$21</f>
        <v>0</v>
      </c>
      <c r="O34" s="181">
        <f>RES_hhdet_in_emih!O34/RES_summary!O$21</f>
        <v>0</v>
      </c>
      <c r="P34" s="181">
        <f>RES_hhdet_in_emih!P34/RES_summary!P$21</f>
        <v>0</v>
      </c>
      <c r="Q34" s="181">
        <f>RES_hhdet_in_emih!Q34/RES_summary!Q$21</f>
        <v>0</v>
      </c>
    </row>
    <row r="35" spans="1:17" ht="12" customHeight="1" x14ac:dyDescent="0.25">
      <c r="A35" s="163" t="s">
        <v>142</v>
      </c>
      <c r="B35" s="162"/>
      <c r="C35" s="180">
        <f>RES_hhdet_in_emih!C35/RES_summary!C$21</f>
        <v>0</v>
      </c>
      <c r="D35" s="180">
        <f>RES_hhdet_in_emih!D35/RES_summary!D$21</f>
        <v>0</v>
      </c>
      <c r="E35" s="180">
        <f>RES_hhdet_in_emih!E35/RES_summary!E$21</f>
        <v>0</v>
      </c>
      <c r="F35" s="180">
        <f>RES_hhdet_in_emih!F35/RES_summary!F$21</f>
        <v>0</v>
      </c>
      <c r="G35" s="180">
        <f>RES_hhdet_in_emih!G35/RES_summary!G$21</f>
        <v>0</v>
      </c>
      <c r="H35" s="180">
        <f>RES_hhdet_in_emih!H35/RES_summary!H$21</f>
        <v>0</v>
      </c>
      <c r="I35" s="180">
        <f>RES_hhdet_in_emih!I35/RES_summary!I$21</f>
        <v>0</v>
      </c>
      <c r="J35" s="180">
        <f>RES_hhdet_in_emih!J35/RES_summary!J$21</f>
        <v>0</v>
      </c>
      <c r="K35" s="180">
        <f>RES_hhdet_in_emih!K35/RES_summary!K$21</f>
        <v>0</v>
      </c>
      <c r="L35" s="180">
        <f>RES_hhdet_in_emih!L35/RES_summary!L$21</f>
        <v>0</v>
      </c>
      <c r="M35" s="180">
        <f>RES_hhdet_in_emih!M35/RES_summary!M$21</f>
        <v>0</v>
      </c>
      <c r="N35" s="180">
        <f>RES_hhdet_in_emih!N35/RES_summary!N$21</f>
        <v>0</v>
      </c>
      <c r="O35" s="180">
        <f>RES_hhdet_in_emih!O35/RES_summary!O$21</f>
        <v>0</v>
      </c>
      <c r="P35" s="180">
        <f>RES_hhdet_in_emih!P35/RES_summary!P$21</f>
        <v>0</v>
      </c>
      <c r="Q35" s="180">
        <f>RES_hhdet_in_emih!Q35/RES_summary!Q$21</f>
        <v>0</v>
      </c>
    </row>
    <row r="36" spans="1:17" ht="12" customHeight="1" x14ac:dyDescent="0.25">
      <c r="A36" s="161" t="s">
        <v>141</v>
      </c>
      <c r="B36" s="160"/>
      <c r="C36" s="179">
        <f>RES_hhdet_in_emih!C36/RES_summary!C$21</f>
        <v>0</v>
      </c>
      <c r="D36" s="179">
        <f>RES_hhdet_in_emih!D36/RES_summary!D$21</f>
        <v>0</v>
      </c>
      <c r="E36" s="179">
        <f>RES_hhdet_in_emih!E36/RES_summary!E$21</f>
        <v>0</v>
      </c>
      <c r="F36" s="179">
        <f>RES_hhdet_in_emih!F36/RES_summary!F$21</f>
        <v>0</v>
      </c>
      <c r="G36" s="179">
        <f>RES_hhdet_in_emih!G36/RES_summary!G$21</f>
        <v>0</v>
      </c>
      <c r="H36" s="179">
        <f>RES_hhdet_in_emih!H36/RES_summary!H$21</f>
        <v>0</v>
      </c>
      <c r="I36" s="179">
        <f>RES_hhdet_in_emih!I36/RES_summary!I$21</f>
        <v>0</v>
      </c>
      <c r="J36" s="179">
        <f>RES_hhdet_in_emih!J36/RES_summary!J$21</f>
        <v>0</v>
      </c>
      <c r="K36" s="179">
        <f>RES_hhdet_in_emih!K36/RES_summary!K$21</f>
        <v>0</v>
      </c>
      <c r="L36" s="179">
        <f>RES_hhdet_in_emih!L36/RES_summary!L$21</f>
        <v>0</v>
      </c>
      <c r="M36" s="179">
        <f>RES_hhdet_in_emih!M36/RES_summary!M$21</f>
        <v>0</v>
      </c>
      <c r="N36" s="179">
        <f>RES_hhdet_in_emih!N36/RES_summary!N$21</f>
        <v>0</v>
      </c>
      <c r="O36" s="179">
        <f>RES_hhdet_in_emih!O36/RES_summary!O$21</f>
        <v>0</v>
      </c>
      <c r="P36" s="179">
        <f>RES_hhdet_in_emih!P36/RES_summary!P$21</f>
        <v>0</v>
      </c>
      <c r="Q36" s="179">
        <f>RES_hhdet_in_emih!Q36/RES_summary!Q$21</f>
        <v>0</v>
      </c>
    </row>
    <row r="37" spans="1:17" ht="12" customHeight="1" x14ac:dyDescent="0.25">
      <c r="A37" s="148" t="s">
        <v>60</v>
      </c>
      <c r="B37" s="156"/>
      <c r="C37" s="177">
        <f>RES_hhdet_in_emih!C37/RES_summary!C$21</f>
        <v>0</v>
      </c>
      <c r="D37" s="177">
        <f>RES_hhdet_in_emih!D37/RES_summary!D$21</f>
        <v>0</v>
      </c>
      <c r="E37" s="177">
        <f>RES_hhdet_in_emih!E37/RES_summary!E$21</f>
        <v>0</v>
      </c>
      <c r="F37" s="177">
        <f>RES_hhdet_in_emih!F37/RES_summary!F$21</f>
        <v>0</v>
      </c>
      <c r="G37" s="177">
        <f>RES_hhdet_in_emih!G37/RES_summary!G$21</f>
        <v>0</v>
      </c>
      <c r="H37" s="177">
        <f>RES_hhdet_in_emih!H37/RES_summary!H$21</f>
        <v>0</v>
      </c>
      <c r="I37" s="177">
        <f>RES_hhdet_in_emih!I37/RES_summary!I$21</f>
        <v>0</v>
      </c>
      <c r="J37" s="177">
        <f>RES_hhdet_in_emih!J37/RES_summary!J$21</f>
        <v>0</v>
      </c>
      <c r="K37" s="177">
        <f>RES_hhdet_in_emih!K37/RES_summary!K$21</f>
        <v>0</v>
      </c>
      <c r="L37" s="177">
        <f>RES_hhdet_in_emih!L37/RES_summary!L$21</f>
        <v>0</v>
      </c>
      <c r="M37" s="177">
        <f>RES_hhdet_in_emih!M37/RES_summary!M$21</f>
        <v>0</v>
      </c>
      <c r="N37" s="177">
        <f>RES_hhdet_in_emih!N37/RES_summary!N$21</f>
        <v>0</v>
      </c>
      <c r="O37" s="177">
        <f>RES_hhdet_in_emih!O37/RES_summary!O$21</f>
        <v>0</v>
      </c>
      <c r="P37" s="177">
        <f>RES_hhdet_in_emih!P37/RES_summary!P$21</f>
        <v>0</v>
      </c>
      <c r="Q37" s="177">
        <f>RES_hhdet_in_emih!Q37/RES_summary!Q$21</f>
        <v>0</v>
      </c>
    </row>
    <row r="38" spans="1:17" ht="12" customHeight="1" x14ac:dyDescent="0.25">
      <c r="A38" s="148" t="s">
        <v>59</v>
      </c>
      <c r="B38" s="156"/>
      <c r="C38" s="177">
        <f>RES_hhdet_in_emih!C38/RES_summary!C$21</f>
        <v>0</v>
      </c>
      <c r="D38" s="177">
        <f>RES_hhdet_in_emih!D38/RES_summary!D$21</f>
        <v>0</v>
      </c>
      <c r="E38" s="177">
        <f>RES_hhdet_in_emih!E38/RES_summary!E$21</f>
        <v>0</v>
      </c>
      <c r="F38" s="177">
        <f>RES_hhdet_in_emih!F38/RES_summary!F$21</f>
        <v>0</v>
      </c>
      <c r="G38" s="177">
        <f>RES_hhdet_in_emih!G38/RES_summary!G$21</f>
        <v>0</v>
      </c>
      <c r="H38" s="177">
        <f>RES_hhdet_in_emih!H38/RES_summary!H$21</f>
        <v>0</v>
      </c>
      <c r="I38" s="177">
        <f>RES_hhdet_in_emih!I38/RES_summary!I$21</f>
        <v>0</v>
      </c>
      <c r="J38" s="177">
        <f>RES_hhdet_in_emih!J38/RES_summary!J$21</f>
        <v>0</v>
      </c>
      <c r="K38" s="177">
        <f>RES_hhdet_in_emih!K38/RES_summary!K$21</f>
        <v>0</v>
      </c>
      <c r="L38" s="177">
        <f>RES_hhdet_in_emih!L38/RES_summary!L$21</f>
        <v>0</v>
      </c>
      <c r="M38" s="177">
        <f>RES_hhdet_in_emih!M38/RES_summary!M$21</f>
        <v>0</v>
      </c>
      <c r="N38" s="177">
        <f>RES_hhdet_in_emih!N38/RES_summary!N$21</f>
        <v>0</v>
      </c>
      <c r="O38" s="177">
        <f>RES_hhdet_in_emih!O38/RES_summary!O$21</f>
        <v>0</v>
      </c>
      <c r="P38" s="177">
        <f>RES_hhdet_in_emih!P38/RES_summary!P$21</f>
        <v>0</v>
      </c>
      <c r="Q38" s="177">
        <f>RES_hhdet_in_emih!Q38/RES_summary!Q$21</f>
        <v>0</v>
      </c>
    </row>
    <row r="39" spans="1:17" ht="12" customHeight="1" x14ac:dyDescent="0.25">
      <c r="A39" s="158" t="s">
        <v>62</v>
      </c>
      <c r="B39" s="157"/>
      <c r="C39" s="178">
        <f>RES_hhdet_in_emih!C39/RES_summary!C$21</f>
        <v>3.2345393249073622</v>
      </c>
      <c r="D39" s="178">
        <f>RES_hhdet_in_emih!D39/RES_summary!D$21</f>
        <v>3.1798318710851081</v>
      </c>
      <c r="E39" s="178">
        <f>RES_hhdet_in_emih!E39/RES_summary!E$21</f>
        <v>3.4625250574098994</v>
      </c>
      <c r="F39" s="178">
        <f>RES_hhdet_in_emih!F39/RES_summary!F$21</f>
        <v>3.5683837158277609</v>
      </c>
      <c r="G39" s="178">
        <f>RES_hhdet_in_emih!G39/RES_summary!G$21</f>
        <v>3.4522513910571937</v>
      </c>
      <c r="H39" s="178">
        <f>RES_hhdet_in_emih!H39/RES_summary!H$21</f>
        <v>1.6477194804277737</v>
      </c>
      <c r="I39" s="178">
        <f>RES_hhdet_in_emih!I39/RES_summary!I$21</f>
        <v>3.3199707464042718</v>
      </c>
      <c r="J39" s="178">
        <f>RES_hhdet_in_emih!J39/RES_summary!J$21</f>
        <v>3.1456219402738519</v>
      </c>
      <c r="K39" s="178">
        <f>RES_hhdet_in_emih!K39/RES_summary!K$21</f>
        <v>3.2082436276900066</v>
      </c>
      <c r="L39" s="178">
        <f>RES_hhdet_in_emih!L39/RES_summary!L$21</f>
        <v>3.1523717954382127</v>
      </c>
      <c r="M39" s="178">
        <f>RES_hhdet_in_emih!M39/RES_summary!M$21</f>
        <v>3.1028535764142506</v>
      </c>
      <c r="N39" s="178">
        <f>RES_hhdet_in_emih!N39/RES_summary!N$21</f>
        <v>2.9839029074256236</v>
      </c>
      <c r="O39" s="178">
        <f>RES_hhdet_in_emih!O39/RES_summary!O$21</f>
        <v>2.6673816238066186</v>
      </c>
      <c r="P39" s="178">
        <f>RES_hhdet_in_emih!P39/RES_summary!P$21</f>
        <v>0</v>
      </c>
      <c r="Q39" s="178">
        <f>RES_hhdet_in_emih!Q39/RES_summary!Q$21</f>
        <v>0</v>
      </c>
    </row>
    <row r="40" spans="1:17" ht="12" customHeight="1" x14ac:dyDescent="0.25">
      <c r="A40" s="23" t="s">
        <v>57</v>
      </c>
      <c r="B40" s="156"/>
      <c r="C40" s="177">
        <f>RES_hhdet_in_emih!C40/RES_summary!C$21</f>
        <v>3.2345393249073622</v>
      </c>
      <c r="D40" s="177">
        <f>RES_hhdet_in_emih!D40/RES_summary!D$21</f>
        <v>3.1798318710851081</v>
      </c>
      <c r="E40" s="177">
        <f>RES_hhdet_in_emih!E40/RES_summary!E$21</f>
        <v>3.4625250574098994</v>
      </c>
      <c r="F40" s="177">
        <f>RES_hhdet_in_emih!F40/RES_summary!F$21</f>
        <v>3.5683837158277609</v>
      </c>
      <c r="G40" s="177">
        <f>RES_hhdet_in_emih!G40/RES_summary!G$21</f>
        <v>3.4522513910571937</v>
      </c>
      <c r="H40" s="177">
        <f>RES_hhdet_in_emih!H40/RES_summary!H$21</f>
        <v>3.1178239736828997</v>
      </c>
      <c r="I40" s="177">
        <f>RES_hhdet_in_emih!I40/RES_summary!I$21</f>
        <v>3.3199707464042718</v>
      </c>
      <c r="J40" s="177">
        <f>RES_hhdet_in_emih!J40/RES_summary!J$21</f>
        <v>3.1456219402738519</v>
      </c>
      <c r="K40" s="177">
        <f>RES_hhdet_in_emih!K40/RES_summary!K$21</f>
        <v>3.2082436276900066</v>
      </c>
      <c r="L40" s="177">
        <f>RES_hhdet_in_emih!L40/RES_summary!L$21</f>
        <v>3.1523717954382127</v>
      </c>
      <c r="M40" s="177">
        <f>RES_hhdet_in_emih!M40/RES_summary!M$21</f>
        <v>3.1028535764142506</v>
      </c>
      <c r="N40" s="177">
        <f>RES_hhdet_in_emih!N40/RES_summary!N$21</f>
        <v>2.9839029074256236</v>
      </c>
      <c r="O40" s="177">
        <f>RES_hhdet_in_emih!O40/RES_summary!O$21</f>
        <v>2.6673816238066186</v>
      </c>
      <c r="P40" s="177">
        <f>RES_hhdet_in_emih!P40/RES_summary!P$21</f>
        <v>0</v>
      </c>
      <c r="Q40" s="177">
        <f>RES_hhdet_in_emih!Q40/RES_summary!Q$21</f>
        <v>0</v>
      </c>
    </row>
    <row r="41" spans="1:17" ht="12" customHeight="1" x14ac:dyDescent="0.25">
      <c r="A41" s="29" t="s">
        <v>140</v>
      </c>
      <c r="B41" s="57"/>
      <c r="C41" s="176">
        <f>RES_hhdet_in_emih!C41/RES_summary!C$21</f>
        <v>0</v>
      </c>
      <c r="D41" s="176">
        <f>RES_hhdet_in_emih!D41/RES_summary!D$21</f>
        <v>0</v>
      </c>
      <c r="E41" s="176">
        <f>RES_hhdet_in_emih!E41/RES_summary!E$21</f>
        <v>0</v>
      </c>
      <c r="F41" s="176">
        <f>RES_hhdet_in_emih!F41/RES_summary!F$21</f>
        <v>0</v>
      </c>
      <c r="G41" s="176">
        <f>RES_hhdet_in_emih!G41/RES_summary!G$21</f>
        <v>0</v>
      </c>
      <c r="H41" s="176">
        <f>RES_hhdet_in_emih!H41/RES_summary!H$21</f>
        <v>0</v>
      </c>
      <c r="I41" s="176">
        <f>RES_hhdet_in_emih!I41/RES_summary!I$21</f>
        <v>0</v>
      </c>
      <c r="J41" s="176">
        <f>RES_hhdet_in_emih!J41/RES_summary!J$21</f>
        <v>0</v>
      </c>
      <c r="K41" s="176">
        <f>RES_hhdet_in_emih!K41/RES_summary!K$21</f>
        <v>0</v>
      </c>
      <c r="L41" s="176">
        <f>RES_hhdet_in_emih!L41/RES_summary!L$21</f>
        <v>0</v>
      </c>
      <c r="M41" s="176">
        <f>RES_hhdet_in_emih!M41/RES_summary!M$21</f>
        <v>0</v>
      </c>
      <c r="N41" s="176">
        <f>RES_hhdet_in_emih!N41/RES_summary!N$21</f>
        <v>0</v>
      </c>
      <c r="O41" s="176">
        <f>RES_hhdet_in_emih!O41/RES_summary!O$21</f>
        <v>0</v>
      </c>
      <c r="P41" s="176">
        <f>RES_hhdet_in_emih!P41/RES_summary!P$21</f>
        <v>0</v>
      </c>
      <c r="Q41" s="176">
        <f>RES_hhdet_in_emih!Q41/RES_summary!Q$21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84">
        <f>RES_hhdet_in_emih!C43/RES_summary!C$21</f>
        <v>16.111791869640609</v>
      </c>
      <c r="D43" s="184">
        <f>RES_hhdet_in_emih!D43/RES_summary!D$21</f>
        <v>16.323730052145507</v>
      </c>
      <c r="E43" s="184">
        <f>RES_hhdet_in_emih!E43/RES_summary!E$21</f>
        <v>16.56901650416555</v>
      </c>
      <c r="F43" s="184">
        <f>RES_hhdet_in_emih!F43/RES_summary!F$21</f>
        <v>14.270831602103382</v>
      </c>
      <c r="G43" s="184">
        <f>RES_hhdet_in_emih!G43/RES_summary!G$21</f>
        <v>11.947824135096935</v>
      </c>
      <c r="H43" s="184">
        <f>RES_hhdet_in_emih!H43/RES_summary!H$21</f>
        <v>13.635277557779458</v>
      </c>
      <c r="I43" s="184">
        <f>RES_hhdet_in_emih!I43/RES_summary!I$21</f>
        <v>13.121086240505347</v>
      </c>
      <c r="J43" s="184">
        <f>RES_hhdet_in_emih!J43/RES_summary!J$21</f>
        <v>11.514802174807411</v>
      </c>
      <c r="K43" s="184">
        <f>RES_hhdet_in_emih!K43/RES_summary!K$21</f>
        <v>12.431439829725155</v>
      </c>
      <c r="L43" s="184">
        <f>RES_hhdet_in_emih!L43/RES_summary!L$21</f>
        <v>10.388216190290819</v>
      </c>
      <c r="M43" s="184">
        <f>RES_hhdet_in_emih!M43/RES_summary!M$21</f>
        <v>11.283563250401297</v>
      </c>
      <c r="N43" s="184">
        <f>RES_hhdet_in_emih!N43/RES_summary!N$21</f>
        <v>10.597381269218186</v>
      </c>
      <c r="O43" s="184">
        <f>RES_hhdet_in_emih!O43/RES_summary!O$21</f>
        <v>8.6178480834550442</v>
      </c>
      <c r="P43" s="184">
        <f>RES_hhdet_in_emih!P43/RES_summary!P$21</f>
        <v>7.7296008890377239</v>
      </c>
      <c r="Q43" s="184">
        <f>RES_hhdet_in_emih!Q43/RES_summary!Q$21</f>
        <v>9.2868261316629575</v>
      </c>
    </row>
    <row r="44" spans="1:17" ht="12.95" customHeight="1" x14ac:dyDescent="0.25">
      <c r="A44" s="158" t="s">
        <v>65</v>
      </c>
      <c r="B44" s="157"/>
      <c r="C44" s="178">
        <f>RES_hhdet_in_emih!C44/RES_summary!C$21</f>
        <v>16.111791869640609</v>
      </c>
      <c r="D44" s="178">
        <f>RES_hhdet_in_emih!D44/RES_summary!D$21</f>
        <v>16.323730052145507</v>
      </c>
      <c r="E44" s="178">
        <f>RES_hhdet_in_emih!E44/RES_summary!E$21</f>
        <v>16.56901650416555</v>
      </c>
      <c r="F44" s="178">
        <f>RES_hhdet_in_emih!F44/RES_summary!F$21</f>
        <v>14.270831602103382</v>
      </c>
      <c r="G44" s="178">
        <f>RES_hhdet_in_emih!G44/RES_summary!G$21</f>
        <v>11.947824135096935</v>
      </c>
      <c r="H44" s="178">
        <f>RES_hhdet_in_emih!H44/RES_summary!H$21</f>
        <v>13.635277557779458</v>
      </c>
      <c r="I44" s="178">
        <f>RES_hhdet_in_emih!I44/RES_summary!I$21</f>
        <v>13.121086240505347</v>
      </c>
      <c r="J44" s="178">
        <f>RES_hhdet_in_emih!J44/RES_summary!J$21</f>
        <v>11.514802174807411</v>
      </c>
      <c r="K44" s="178">
        <f>RES_hhdet_in_emih!K44/RES_summary!K$21</f>
        <v>12.431439829725155</v>
      </c>
      <c r="L44" s="178">
        <f>RES_hhdet_in_emih!L44/RES_summary!L$21</f>
        <v>10.388216190290819</v>
      </c>
      <c r="M44" s="178">
        <f>RES_hhdet_in_emih!M44/RES_summary!M$21</f>
        <v>11.283563250401297</v>
      </c>
      <c r="N44" s="178">
        <f>RES_hhdet_in_emih!N44/RES_summary!N$21</f>
        <v>10.597381269218186</v>
      </c>
      <c r="O44" s="178">
        <f>RES_hhdet_in_emih!O44/RES_summary!O$21</f>
        <v>8.6178480834550442</v>
      </c>
      <c r="P44" s="178">
        <f>RES_hhdet_in_emih!P44/RES_summary!P$21</f>
        <v>7.7296008890377239</v>
      </c>
      <c r="Q44" s="178">
        <f>RES_hhdet_in_emih!Q44/RES_summary!Q$21</f>
        <v>9.2868261316629575</v>
      </c>
    </row>
    <row r="45" spans="1:17" ht="12" customHeight="1" x14ac:dyDescent="0.25">
      <c r="A45" s="23" t="s">
        <v>166</v>
      </c>
      <c r="B45" s="156"/>
      <c r="C45" s="177">
        <f>RES_hhdet_in_emih!C45/RES_summary!C$21</f>
        <v>16.111791869640609</v>
      </c>
      <c r="D45" s="177">
        <f>RES_hhdet_in_emih!D45/RES_summary!D$21</f>
        <v>16.323730052145507</v>
      </c>
      <c r="E45" s="177">
        <f>RES_hhdet_in_emih!E45/RES_summary!E$21</f>
        <v>16.56901650416555</v>
      </c>
      <c r="F45" s="177">
        <f>RES_hhdet_in_emih!F45/RES_summary!F$21</f>
        <v>14.270831602103382</v>
      </c>
      <c r="G45" s="177">
        <f>RES_hhdet_in_emih!G45/RES_summary!G$21</f>
        <v>11.947824135096935</v>
      </c>
      <c r="H45" s="177">
        <f>RES_hhdet_in_emih!H45/RES_summary!H$21</f>
        <v>13.635277557779458</v>
      </c>
      <c r="I45" s="177">
        <f>RES_hhdet_in_emih!I45/RES_summary!I$21</f>
        <v>13.121086240505347</v>
      </c>
      <c r="J45" s="177">
        <f>RES_hhdet_in_emih!J45/RES_summary!J$21</f>
        <v>11.514802174807411</v>
      </c>
      <c r="K45" s="177">
        <f>RES_hhdet_in_emih!K45/RES_summary!K$21</f>
        <v>12.431439829725155</v>
      </c>
      <c r="L45" s="177">
        <f>RES_hhdet_in_emih!L45/RES_summary!L$21</f>
        <v>10.388216190290819</v>
      </c>
      <c r="M45" s="177">
        <f>RES_hhdet_in_emih!M45/RES_summary!M$21</f>
        <v>11.283563250401297</v>
      </c>
      <c r="N45" s="177">
        <f>RES_hhdet_in_emih!N45/RES_summary!N$21</f>
        <v>10.597381269218186</v>
      </c>
      <c r="O45" s="177">
        <f>RES_hhdet_in_emih!O45/RES_summary!O$21</f>
        <v>8.6178480834550442</v>
      </c>
      <c r="P45" s="177">
        <f>RES_hhdet_in_emih!P45/RES_summary!P$21</f>
        <v>7.7296008890377239</v>
      </c>
      <c r="Q45" s="177">
        <f>RES_hhdet_in_emih!Q45/RES_summary!Q$21</f>
        <v>9.2868261316629575</v>
      </c>
    </row>
    <row r="46" spans="1:17" ht="12" customHeight="1" x14ac:dyDescent="0.25">
      <c r="A46" s="23" t="s">
        <v>60</v>
      </c>
      <c r="B46" s="156"/>
      <c r="C46" s="177">
        <f>RES_hhdet_in_emih!C46/RES_summary!C$21</f>
        <v>0</v>
      </c>
      <c r="D46" s="177">
        <f>RES_hhdet_in_emih!D46/RES_summary!D$21</f>
        <v>0</v>
      </c>
      <c r="E46" s="177">
        <f>RES_hhdet_in_emih!E46/RES_summary!E$21</f>
        <v>0</v>
      </c>
      <c r="F46" s="177">
        <f>RES_hhdet_in_emih!F46/RES_summary!F$21</f>
        <v>0</v>
      </c>
      <c r="G46" s="177">
        <f>RES_hhdet_in_emih!G46/RES_summary!G$21</f>
        <v>0</v>
      </c>
      <c r="H46" s="177">
        <f>RES_hhdet_in_emih!H46/RES_summary!H$21</f>
        <v>0</v>
      </c>
      <c r="I46" s="177">
        <f>RES_hhdet_in_emih!I46/RES_summary!I$21</f>
        <v>0</v>
      </c>
      <c r="J46" s="177">
        <f>RES_hhdet_in_emih!J46/RES_summary!J$21</f>
        <v>0</v>
      </c>
      <c r="K46" s="177">
        <f>RES_hhdet_in_emih!K46/RES_summary!K$21</f>
        <v>0</v>
      </c>
      <c r="L46" s="177">
        <f>RES_hhdet_in_emih!L46/RES_summary!L$21</f>
        <v>0</v>
      </c>
      <c r="M46" s="177">
        <f>RES_hhdet_in_emih!M46/RES_summary!M$21</f>
        <v>0</v>
      </c>
      <c r="N46" s="177">
        <f>RES_hhdet_in_emih!N46/RES_summary!N$21</f>
        <v>0</v>
      </c>
      <c r="O46" s="177">
        <f>RES_hhdet_in_emih!O46/RES_summary!O$21</f>
        <v>0</v>
      </c>
      <c r="P46" s="177">
        <f>RES_hhdet_in_emih!P46/RES_summary!P$21</f>
        <v>0</v>
      </c>
      <c r="Q46" s="177">
        <f>RES_hhdet_in_emih!Q46/RES_summary!Q$21</f>
        <v>0</v>
      </c>
    </row>
    <row r="47" spans="1:17" ht="12.95" customHeight="1" x14ac:dyDescent="0.25">
      <c r="A47" s="158" t="s">
        <v>112</v>
      </c>
      <c r="B47" s="157"/>
      <c r="C47" s="178">
        <f>RES_hhdet_in_emih!C47/RES_summary!C$21</f>
        <v>0</v>
      </c>
      <c r="D47" s="178">
        <f>RES_hhdet_in_emih!D47/RES_summary!D$21</f>
        <v>0</v>
      </c>
      <c r="E47" s="178">
        <f>RES_hhdet_in_emih!E47/RES_summary!E$21</f>
        <v>0</v>
      </c>
      <c r="F47" s="178">
        <f>RES_hhdet_in_emih!F47/RES_summary!F$21</f>
        <v>0</v>
      </c>
      <c r="G47" s="178">
        <f>RES_hhdet_in_emih!G47/RES_summary!G$21</f>
        <v>0</v>
      </c>
      <c r="H47" s="178">
        <f>RES_hhdet_in_emih!H47/RES_summary!H$21</f>
        <v>0</v>
      </c>
      <c r="I47" s="178">
        <f>RES_hhdet_in_emih!I47/RES_summary!I$21</f>
        <v>0</v>
      </c>
      <c r="J47" s="178">
        <f>RES_hhdet_in_emih!J47/RES_summary!J$21</f>
        <v>0</v>
      </c>
      <c r="K47" s="178">
        <f>RES_hhdet_in_emih!K47/RES_summary!K$21</f>
        <v>0</v>
      </c>
      <c r="L47" s="178">
        <f>RES_hhdet_in_emih!L47/RES_summary!L$21</f>
        <v>0</v>
      </c>
      <c r="M47" s="178">
        <f>RES_hhdet_in_emih!M47/RES_summary!M$21</f>
        <v>0</v>
      </c>
      <c r="N47" s="178">
        <f>RES_hhdet_in_emih!N47/RES_summary!N$21</f>
        <v>0</v>
      </c>
      <c r="O47" s="178">
        <f>RES_hhdet_in_emih!O47/RES_summary!O$21</f>
        <v>0</v>
      </c>
      <c r="P47" s="178">
        <f>RES_hhdet_in_emih!P47/RES_summary!P$21</f>
        <v>0</v>
      </c>
      <c r="Q47" s="178">
        <f>RES_hhdet_in_emih!Q47/RES_summary!Q$21</f>
        <v>0</v>
      </c>
    </row>
    <row r="48" spans="1:17" ht="12" customHeight="1" x14ac:dyDescent="0.25">
      <c r="A48" s="23" t="s">
        <v>60</v>
      </c>
      <c r="B48" s="156"/>
      <c r="C48" s="177">
        <f>RES_hhdet_in_emih!C48/RES_summary!C$21</f>
        <v>0</v>
      </c>
      <c r="D48" s="177">
        <f>RES_hhdet_in_emih!D48/RES_summary!D$21</f>
        <v>0</v>
      </c>
      <c r="E48" s="177">
        <f>RES_hhdet_in_emih!E48/RES_summary!E$21</f>
        <v>0</v>
      </c>
      <c r="F48" s="177">
        <f>RES_hhdet_in_emih!F48/RES_summary!F$21</f>
        <v>0</v>
      </c>
      <c r="G48" s="177">
        <f>RES_hhdet_in_emih!G48/RES_summary!G$21</f>
        <v>0</v>
      </c>
      <c r="H48" s="177">
        <f>RES_hhdet_in_emih!H48/RES_summary!H$21</f>
        <v>0</v>
      </c>
      <c r="I48" s="177">
        <f>RES_hhdet_in_emih!I48/RES_summary!I$21</f>
        <v>0</v>
      </c>
      <c r="J48" s="177">
        <f>RES_hhdet_in_emih!J48/RES_summary!J$21</f>
        <v>0</v>
      </c>
      <c r="K48" s="177">
        <f>RES_hhdet_in_emih!K48/RES_summary!K$21</f>
        <v>0</v>
      </c>
      <c r="L48" s="177">
        <f>RES_hhdet_in_emih!L48/RES_summary!L$21</f>
        <v>0</v>
      </c>
      <c r="M48" s="177">
        <f>RES_hhdet_in_emih!M48/RES_summary!M$21</f>
        <v>0</v>
      </c>
      <c r="N48" s="177">
        <f>RES_hhdet_in_emih!N48/RES_summary!N$21</f>
        <v>0</v>
      </c>
      <c r="O48" s="177">
        <f>RES_hhdet_in_emih!O48/RES_summary!O$21</f>
        <v>0</v>
      </c>
      <c r="P48" s="177">
        <f>RES_hhdet_in_emih!P48/RES_summary!P$21</f>
        <v>0</v>
      </c>
      <c r="Q48" s="177">
        <f>RES_hhdet_in_emih!Q48/RES_summary!Q$21</f>
        <v>0</v>
      </c>
    </row>
    <row r="49" spans="1:17" ht="12" customHeight="1" x14ac:dyDescent="0.25">
      <c r="A49" s="158" t="s">
        <v>63</v>
      </c>
      <c r="B49" s="157"/>
      <c r="C49" s="178">
        <f>RES_hhdet_in_emih!C49/RES_summary!C$21</f>
        <v>0</v>
      </c>
      <c r="D49" s="178">
        <f>RES_hhdet_in_emih!D49/RES_summary!D$21</f>
        <v>0</v>
      </c>
      <c r="E49" s="178">
        <f>RES_hhdet_in_emih!E49/RES_summary!E$21</f>
        <v>0</v>
      </c>
      <c r="F49" s="178">
        <f>RES_hhdet_in_emih!F49/RES_summary!F$21</f>
        <v>0</v>
      </c>
      <c r="G49" s="178">
        <f>RES_hhdet_in_emih!G49/RES_summary!G$21</f>
        <v>0</v>
      </c>
      <c r="H49" s="178">
        <f>RES_hhdet_in_emih!H49/RES_summary!H$21</f>
        <v>0</v>
      </c>
      <c r="I49" s="178">
        <f>RES_hhdet_in_emih!I49/RES_summary!I$21</f>
        <v>0</v>
      </c>
      <c r="J49" s="178">
        <f>RES_hhdet_in_emih!J49/RES_summary!J$21</f>
        <v>0</v>
      </c>
      <c r="K49" s="178">
        <f>RES_hhdet_in_emih!K49/RES_summary!K$21</f>
        <v>0</v>
      </c>
      <c r="L49" s="178">
        <f>RES_hhdet_in_emih!L49/RES_summary!L$21</f>
        <v>0</v>
      </c>
      <c r="M49" s="178">
        <f>RES_hhdet_in_emih!M49/RES_summary!M$21</f>
        <v>0</v>
      </c>
      <c r="N49" s="178">
        <f>RES_hhdet_in_emih!N49/RES_summary!N$21</f>
        <v>0</v>
      </c>
      <c r="O49" s="178">
        <f>RES_hhdet_in_emih!O49/RES_summary!O$21</f>
        <v>0</v>
      </c>
      <c r="P49" s="178">
        <f>RES_hhdet_in_emih!P49/RES_summary!P$21</f>
        <v>0</v>
      </c>
      <c r="Q49" s="178">
        <f>RES_hhdet_in_emih!Q49/RES_summary!Q$21</f>
        <v>0</v>
      </c>
    </row>
    <row r="50" spans="1:17" ht="12" customHeight="1" x14ac:dyDescent="0.25">
      <c r="A50" s="167" t="s">
        <v>165</v>
      </c>
      <c r="B50" s="132"/>
      <c r="C50" s="183">
        <f>RES_hhdet_in_emih!C50/RES_summary!C$21</f>
        <v>0</v>
      </c>
      <c r="D50" s="183">
        <f>RES_hhdet_in_emih!D50/RES_summary!D$21</f>
        <v>0</v>
      </c>
      <c r="E50" s="183">
        <f>RES_hhdet_in_emih!E50/RES_summary!E$21</f>
        <v>0</v>
      </c>
      <c r="F50" s="183">
        <f>RES_hhdet_in_emih!F50/RES_summary!F$21</f>
        <v>0</v>
      </c>
      <c r="G50" s="183">
        <f>RES_hhdet_in_emih!G50/RES_summary!G$21</f>
        <v>0</v>
      </c>
      <c r="H50" s="183">
        <f>RES_hhdet_in_emih!H50/RES_summary!H$21</f>
        <v>0</v>
      </c>
      <c r="I50" s="183">
        <f>RES_hhdet_in_emih!I50/RES_summary!I$21</f>
        <v>0</v>
      </c>
      <c r="J50" s="183">
        <f>RES_hhdet_in_emih!J50/RES_summary!J$21</f>
        <v>0</v>
      </c>
      <c r="K50" s="183">
        <f>RES_hhdet_in_emih!K50/RES_summary!K$21</f>
        <v>0</v>
      </c>
      <c r="L50" s="183">
        <f>RES_hhdet_in_emih!L50/RES_summary!L$21</f>
        <v>0</v>
      </c>
      <c r="M50" s="183">
        <f>RES_hhdet_in_emih!M50/RES_summary!M$21</f>
        <v>0</v>
      </c>
      <c r="N50" s="183">
        <f>RES_hhdet_in_emih!N50/RES_summary!N$21</f>
        <v>0</v>
      </c>
      <c r="O50" s="183">
        <f>RES_hhdet_in_emih!O50/RES_summary!O$21</f>
        <v>0</v>
      </c>
      <c r="P50" s="183">
        <f>RES_hhdet_in_emih!P50/RES_summary!P$21</f>
        <v>0</v>
      </c>
      <c r="Q50" s="183">
        <f>RES_hhdet_in_emih!Q50/RES_summary!Q$21</f>
        <v>0</v>
      </c>
    </row>
    <row r="51" spans="1:17" ht="12" customHeight="1" x14ac:dyDescent="0.25">
      <c r="A51" s="167" t="s">
        <v>164</v>
      </c>
      <c r="B51" s="132"/>
      <c r="C51" s="183">
        <f>RES_hhdet_in_emih!C51/RES_summary!C$21</f>
        <v>0</v>
      </c>
      <c r="D51" s="183">
        <f>RES_hhdet_in_emih!D51/RES_summary!D$21</f>
        <v>0</v>
      </c>
      <c r="E51" s="183">
        <f>RES_hhdet_in_emih!E51/RES_summary!E$21</f>
        <v>0</v>
      </c>
      <c r="F51" s="183">
        <f>RES_hhdet_in_emih!F51/RES_summary!F$21</f>
        <v>0</v>
      </c>
      <c r="G51" s="183">
        <f>RES_hhdet_in_emih!G51/RES_summary!G$21</f>
        <v>0</v>
      </c>
      <c r="H51" s="183">
        <f>RES_hhdet_in_emih!H51/RES_summary!H$21</f>
        <v>0</v>
      </c>
      <c r="I51" s="183">
        <f>RES_hhdet_in_emih!I51/RES_summary!I$21</f>
        <v>0</v>
      </c>
      <c r="J51" s="183">
        <f>RES_hhdet_in_emih!J51/RES_summary!J$21</f>
        <v>0</v>
      </c>
      <c r="K51" s="183">
        <f>RES_hhdet_in_emih!K51/RES_summary!K$21</f>
        <v>0</v>
      </c>
      <c r="L51" s="183">
        <f>RES_hhdet_in_emih!L51/RES_summary!L$21</f>
        <v>0</v>
      </c>
      <c r="M51" s="183">
        <f>RES_hhdet_in_emih!M51/RES_summary!M$21</f>
        <v>0</v>
      </c>
      <c r="N51" s="183">
        <f>RES_hhdet_in_emih!N51/RES_summary!N$21</f>
        <v>0</v>
      </c>
      <c r="O51" s="183">
        <f>RES_hhdet_in_emih!O51/RES_summary!O$21</f>
        <v>0</v>
      </c>
      <c r="P51" s="183">
        <f>RES_hhdet_in_emih!P51/RES_summary!P$21</f>
        <v>0</v>
      </c>
      <c r="Q51" s="183">
        <f>RES_hhdet_in_emih!Q51/RES_summary!Q$21</f>
        <v>0</v>
      </c>
    </row>
    <row r="52" spans="1:17" ht="12" customHeight="1" x14ac:dyDescent="0.25">
      <c r="A52" s="166" t="s">
        <v>163</v>
      </c>
      <c r="B52" s="165"/>
      <c r="C52" s="182">
        <f>RES_hhdet_in_emih!C52/RES_summary!C$21</f>
        <v>0</v>
      </c>
      <c r="D52" s="182">
        <f>RES_hhdet_in_emih!D52/RES_summary!D$21</f>
        <v>0</v>
      </c>
      <c r="E52" s="182">
        <f>RES_hhdet_in_emih!E52/RES_summary!E$21</f>
        <v>0</v>
      </c>
      <c r="F52" s="182">
        <f>RES_hhdet_in_emih!F52/RES_summary!F$21</f>
        <v>0</v>
      </c>
      <c r="G52" s="182">
        <f>RES_hhdet_in_emih!G52/RES_summary!G$21</f>
        <v>0</v>
      </c>
      <c r="H52" s="182">
        <f>RES_hhdet_in_emih!H52/RES_summary!H$21</f>
        <v>0</v>
      </c>
      <c r="I52" s="182">
        <f>RES_hhdet_in_emih!I52/RES_summary!I$21</f>
        <v>0</v>
      </c>
      <c r="J52" s="182">
        <f>RES_hhdet_in_emih!J52/RES_summary!J$21</f>
        <v>0</v>
      </c>
      <c r="K52" s="182">
        <f>RES_hhdet_in_emih!K52/RES_summary!K$21</f>
        <v>0</v>
      </c>
      <c r="L52" s="182">
        <f>RES_hhdet_in_emih!L52/RES_summary!L$21</f>
        <v>0</v>
      </c>
      <c r="M52" s="182">
        <f>RES_hhdet_in_emih!M52/RES_summary!M$21</f>
        <v>0</v>
      </c>
      <c r="N52" s="182">
        <f>RES_hhdet_in_emih!N52/RES_summary!N$21</f>
        <v>0</v>
      </c>
      <c r="O52" s="182">
        <f>RES_hhdet_in_emih!O52/RES_summary!O$21</f>
        <v>0</v>
      </c>
      <c r="P52" s="182">
        <f>RES_hhdet_in_emih!P52/RES_summary!P$21</f>
        <v>0</v>
      </c>
      <c r="Q52" s="182">
        <f>RES_hhdet_in_emih!Q52/RES_summary!Q$21</f>
        <v>0</v>
      </c>
    </row>
    <row r="53" spans="1:17" ht="12" customHeight="1" x14ac:dyDescent="0.25">
      <c r="A53" s="147" t="s">
        <v>59</v>
      </c>
      <c r="B53" s="164"/>
      <c r="C53" s="181">
        <f>RES_hhdet_in_emih!C53/RES_summary!C$21</f>
        <v>0</v>
      </c>
      <c r="D53" s="181">
        <f>RES_hhdet_in_emih!D53/RES_summary!D$21</f>
        <v>0</v>
      </c>
      <c r="E53" s="181">
        <f>RES_hhdet_in_emih!E53/RES_summary!E$21</f>
        <v>0</v>
      </c>
      <c r="F53" s="181">
        <f>RES_hhdet_in_emih!F53/RES_summary!F$21</f>
        <v>0</v>
      </c>
      <c r="G53" s="181">
        <f>RES_hhdet_in_emih!G53/RES_summary!G$21</f>
        <v>0</v>
      </c>
      <c r="H53" s="181">
        <f>RES_hhdet_in_emih!H53/RES_summary!H$21</f>
        <v>0</v>
      </c>
      <c r="I53" s="181">
        <f>RES_hhdet_in_emih!I53/RES_summary!I$21</f>
        <v>0</v>
      </c>
      <c r="J53" s="181">
        <f>RES_hhdet_in_emih!J53/RES_summary!J$21</f>
        <v>0</v>
      </c>
      <c r="K53" s="181">
        <f>RES_hhdet_in_emih!K53/RES_summary!K$21</f>
        <v>0</v>
      </c>
      <c r="L53" s="181">
        <f>RES_hhdet_in_emih!L53/RES_summary!L$21</f>
        <v>0</v>
      </c>
      <c r="M53" s="181">
        <f>RES_hhdet_in_emih!M53/RES_summary!M$21</f>
        <v>0</v>
      </c>
      <c r="N53" s="181">
        <f>RES_hhdet_in_emih!N53/RES_summary!N$21</f>
        <v>0</v>
      </c>
      <c r="O53" s="181">
        <f>RES_hhdet_in_emih!O53/RES_summary!O$21</f>
        <v>0</v>
      </c>
      <c r="P53" s="181">
        <f>RES_hhdet_in_emih!P53/RES_summary!P$21</f>
        <v>0</v>
      </c>
      <c r="Q53" s="181">
        <f>RES_hhdet_in_emih!Q53/RES_summary!Q$21</f>
        <v>0</v>
      </c>
    </row>
    <row r="54" spans="1:17" ht="12" customHeight="1" x14ac:dyDescent="0.25">
      <c r="A54" s="163" t="s">
        <v>142</v>
      </c>
      <c r="B54" s="162"/>
      <c r="C54" s="180">
        <f>RES_hhdet_in_emih!C54/RES_summary!C$21</f>
        <v>0</v>
      </c>
      <c r="D54" s="180">
        <f>RES_hhdet_in_emih!D54/RES_summary!D$21</f>
        <v>0</v>
      </c>
      <c r="E54" s="180">
        <f>RES_hhdet_in_emih!E54/RES_summary!E$21</f>
        <v>0</v>
      </c>
      <c r="F54" s="180">
        <f>RES_hhdet_in_emih!F54/RES_summary!F$21</f>
        <v>0</v>
      </c>
      <c r="G54" s="180">
        <f>RES_hhdet_in_emih!G54/RES_summary!G$21</f>
        <v>0</v>
      </c>
      <c r="H54" s="180">
        <f>RES_hhdet_in_emih!H54/RES_summary!H$21</f>
        <v>0</v>
      </c>
      <c r="I54" s="180">
        <f>RES_hhdet_in_emih!I54/RES_summary!I$21</f>
        <v>0</v>
      </c>
      <c r="J54" s="180">
        <f>RES_hhdet_in_emih!J54/RES_summary!J$21</f>
        <v>0</v>
      </c>
      <c r="K54" s="180">
        <f>RES_hhdet_in_emih!K54/RES_summary!K$21</f>
        <v>0</v>
      </c>
      <c r="L54" s="180">
        <f>RES_hhdet_in_emih!L54/RES_summary!L$21</f>
        <v>0</v>
      </c>
      <c r="M54" s="180">
        <f>RES_hhdet_in_emih!M54/RES_summary!M$21</f>
        <v>0</v>
      </c>
      <c r="N54" s="180">
        <f>RES_hhdet_in_emih!N54/RES_summary!N$21</f>
        <v>0</v>
      </c>
      <c r="O54" s="180">
        <f>RES_hhdet_in_emih!O54/RES_summary!O$21</f>
        <v>0</v>
      </c>
      <c r="P54" s="180">
        <f>RES_hhdet_in_emih!P54/RES_summary!P$21</f>
        <v>0</v>
      </c>
      <c r="Q54" s="180">
        <f>RES_hhdet_in_emih!Q54/RES_summary!Q$21</f>
        <v>0</v>
      </c>
    </row>
    <row r="55" spans="1:17" ht="12" customHeight="1" x14ac:dyDescent="0.25">
      <c r="A55" s="161" t="s">
        <v>141</v>
      </c>
      <c r="B55" s="160"/>
      <c r="C55" s="179">
        <f>RES_hhdet_in_emih!C55/RES_summary!C$21</f>
        <v>0</v>
      </c>
      <c r="D55" s="179">
        <f>RES_hhdet_in_emih!D55/RES_summary!D$21</f>
        <v>0</v>
      </c>
      <c r="E55" s="179">
        <f>RES_hhdet_in_emih!E55/RES_summary!E$21</f>
        <v>0</v>
      </c>
      <c r="F55" s="179">
        <f>RES_hhdet_in_emih!F55/RES_summary!F$21</f>
        <v>0</v>
      </c>
      <c r="G55" s="179">
        <f>RES_hhdet_in_emih!G55/RES_summary!G$21</f>
        <v>0</v>
      </c>
      <c r="H55" s="179">
        <f>RES_hhdet_in_emih!H55/RES_summary!H$21</f>
        <v>0</v>
      </c>
      <c r="I55" s="179">
        <f>RES_hhdet_in_emih!I55/RES_summary!I$21</f>
        <v>0</v>
      </c>
      <c r="J55" s="179">
        <f>RES_hhdet_in_emih!J55/RES_summary!J$21</f>
        <v>0</v>
      </c>
      <c r="K55" s="179">
        <f>RES_hhdet_in_emih!K55/RES_summary!K$21</f>
        <v>0</v>
      </c>
      <c r="L55" s="179">
        <f>RES_hhdet_in_emih!L55/RES_summary!L$21</f>
        <v>0</v>
      </c>
      <c r="M55" s="179">
        <f>RES_hhdet_in_emih!M55/RES_summary!M$21</f>
        <v>0</v>
      </c>
      <c r="N55" s="179">
        <f>RES_hhdet_in_emih!N55/RES_summary!N$21</f>
        <v>0</v>
      </c>
      <c r="O55" s="179">
        <f>RES_hhdet_in_emih!O55/RES_summary!O$21</f>
        <v>0</v>
      </c>
      <c r="P55" s="179">
        <f>RES_hhdet_in_emih!P55/RES_summary!P$21</f>
        <v>0</v>
      </c>
      <c r="Q55" s="179">
        <f>RES_hhdet_in_emih!Q55/RES_summary!Q$21</f>
        <v>0</v>
      </c>
    </row>
    <row r="56" spans="1:17" ht="12" customHeight="1" x14ac:dyDescent="0.25">
      <c r="A56" s="148" t="s">
        <v>60</v>
      </c>
      <c r="B56" s="156"/>
      <c r="C56" s="177">
        <f>RES_hhdet_in_emih!C56/RES_summary!C$21</f>
        <v>0</v>
      </c>
      <c r="D56" s="177">
        <f>RES_hhdet_in_emih!D56/RES_summary!D$21</f>
        <v>0</v>
      </c>
      <c r="E56" s="177">
        <f>RES_hhdet_in_emih!E56/RES_summary!E$21</f>
        <v>0</v>
      </c>
      <c r="F56" s="177">
        <f>RES_hhdet_in_emih!F56/RES_summary!F$21</f>
        <v>0</v>
      </c>
      <c r="G56" s="177">
        <f>RES_hhdet_in_emih!G56/RES_summary!G$21</f>
        <v>0</v>
      </c>
      <c r="H56" s="177">
        <f>RES_hhdet_in_emih!H56/RES_summary!H$21</f>
        <v>0</v>
      </c>
      <c r="I56" s="177">
        <f>RES_hhdet_in_emih!I56/RES_summary!I$21</f>
        <v>0</v>
      </c>
      <c r="J56" s="177">
        <f>RES_hhdet_in_emih!J56/RES_summary!J$21</f>
        <v>0</v>
      </c>
      <c r="K56" s="177">
        <f>RES_hhdet_in_emih!K56/RES_summary!K$21</f>
        <v>0</v>
      </c>
      <c r="L56" s="177">
        <f>RES_hhdet_in_emih!L56/RES_summary!L$21</f>
        <v>0</v>
      </c>
      <c r="M56" s="177">
        <f>RES_hhdet_in_emih!M56/RES_summary!M$21</f>
        <v>0</v>
      </c>
      <c r="N56" s="177">
        <f>RES_hhdet_in_emih!N56/RES_summary!N$21</f>
        <v>0</v>
      </c>
      <c r="O56" s="177">
        <f>RES_hhdet_in_emih!O56/RES_summary!O$21</f>
        <v>0</v>
      </c>
      <c r="P56" s="177">
        <f>RES_hhdet_in_emih!P56/RES_summary!P$21</f>
        <v>0</v>
      </c>
      <c r="Q56" s="177">
        <f>RES_hhdet_in_emih!Q56/RES_summary!Q$21</f>
        <v>0</v>
      </c>
    </row>
    <row r="57" spans="1:17" ht="12" customHeight="1" x14ac:dyDescent="0.25">
      <c r="A57" s="148" t="s">
        <v>59</v>
      </c>
      <c r="B57" s="156"/>
      <c r="C57" s="177">
        <f>RES_hhdet_in_emih!C57/RES_summary!C$21</f>
        <v>0</v>
      </c>
      <c r="D57" s="177">
        <f>RES_hhdet_in_emih!D57/RES_summary!D$21</f>
        <v>0</v>
      </c>
      <c r="E57" s="177">
        <f>RES_hhdet_in_emih!E57/RES_summary!E$21</f>
        <v>0</v>
      </c>
      <c r="F57" s="177">
        <f>RES_hhdet_in_emih!F57/RES_summary!F$21</f>
        <v>0</v>
      </c>
      <c r="G57" s="177">
        <f>RES_hhdet_in_emih!G57/RES_summary!G$21</f>
        <v>0</v>
      </c>
      <c r="H57" s="177">
        <f>RES_hhdet_in_emih!H57/RES_summary!H$21</f>
        <v>0</v>
      </c>
      <c r="I57" s="177">
        <f>RES_hhdet_in_emih!I57/RES_summary!I$21</f>
        <v>0</v>
      </c>
      <c r="J57" s="177">
        <f>RES_hhdet_in_emih!J57/RES_summary!J$21</f>
        <v>0</v>
      </c>
      <c r="K57" s="177">
        <f>RES_hhdet_in_emih!K57/RES_summary!K$21</f>
        <v>0</v>
      </c>
      <c r="L57" s="177">
        <f>RES_hhdet_in_emih!L57/RES_summary!L$21</f>
        <v>0</v>
      </c>
      <c r="M57" s="177">
        <f>RES_hhdet_in_emih!M57/RES_summary!M$21</f>
        <v>0</v>
      </c>
      <c r="N57" s="177">
        <f>RES_hhdet_in_emih!N57/RES_summary!N$21</f>
        <v>0</v>
      </c>
      <c r="O57" s="177">
        <f>RES_hhdet_in_emih!O57/RES_summary!O$21</f>
        <v>0</v>
      </c>
      <c r="P57" s="177">
        <f>RES_hhdet_in_emih!P57/RES_summary!P$21</f>
        <v>0</v>
      </c>
      <c r="Q57" s="177">
        <f>RES_hhdet_in_emih!Q57/RES_summary!Q$21</f>
        <v>0</v>
      </c>
    </row>
    <row r="58" spans="1:17" ht="12" customHeight="1" x14ac:dyDescent="0.25">
      <c r="A58" s="158" t="s">
        <v>62</v>
      </c>
      <c r="B58" s="157"/>
      <c r="C58" s="178">
        <f>RES_hhdet_in_emih!C58/RES_summary!C$21</f>
        <v>0</v>
      </c>
      <c r="D58" s="178">
        <f>RES_hhdet_in_emih!D58/RES_summary!D$21</f>
        <v>0</v>
      </c>
      <c r="E58" s="178">
        <f>RES_hhdet_in_emih!E58/RES_summary!E$21</f>
        <v>0</v>
      </c>
      <c r="F58" s="178">
        <f>RES_hhdet_in_emih!F58/RES_summary!F$21</f>
        <v>0</v>
      </c>
      <c r="G58" s="178">
        <f>RES_hhdet_in_emih!G58/RES_summary!G$21</f>
        <v>0</v>
      </c>
      <c r="H58" s="178">
        <f>RES_hhdet_in_emih!H58/RES_summary!H$21</f>
        <v>0</v>
      </c>
      <c r="I58" s="178">
        <f>RES_hhdet_in_emih!I58/RES_summary!I$21</f>
        <v>0</v>
      </c>
      <c r="J58" s="178">
        <f>RES_hhdet_in_emih!J58/RES_summary!J$21</f>
        <v>0</v>
      </c>
      <c r="K58" s="178">
        <f>RES_hhdet_in_emih!K58/RES_summary!K$21</f>
        <v>0</v>
      </c>
      <c r="L58" s="178">
        <f>RES_hhdet_in_emih!L58/RES_summary!L$21</f>
        <v>0</v>
      </c>
      <c r="M58" s="178">
        <f>RES_hhdet_in_emih!M58/RES_summary!M$21</f>
        <v>0</v>
      </c>
      <c r="N58" s="178">
        <f>RES_hhdet_in_emih!N58/RES_summary!N$21</f>
        <v>0</v>
      </c>
      <c r="O58" s="178">
        <f>RES_hhdet_in_emih!O58/RES_summary!O$21</f>
        <v>0</v>
      </c>
      <c r="P58" s="178">
        <f>RES_hhdet_in_emih!P58/RES_summary!P$21</f>
        <v>0</v>
      </c>
      <c r="Q58" s="178">
        <f>RES_hhdet_in_emih!Q58/RES_summary!Q$21</f>
        <v>0</v>
      </c>
    </row>
    <row r="59" spans="1:17" ht="12" customHeight="1" x14ac:dyDescent="0.25">
      <c r="A59" s="23" t="s">
        <v>57</v>
      </c>
      <c r="B59" s="156"/>
      <c r="C59" s="177">
        <f>RES_hhdet_in_emih!C59/RES_summary!C$21</f>
        <v>0</v>
      </c>
      <c r="D59" s="177">
        <f>RES_hhdet_in_emih!D59/RES_summary!D$21</f>
        <v>0</v>
      </c>
      <c r="E59" s="177">
        <f>RES_hhdet_in_emih!E59/RES_summary!E$21</f>
        <v>0</v>
      </c>
      <c r="F59" s="177">
        <f>RES_hhdet_in_emih!F59/RES_summary!F$21</f>
        <v>0</v>
      </c>
      <c r="G59" s="177">
        <f>RES_hhdet_in_emih!G59/RES_summary!G$21</f>
        <v>0</v>
      </c>
      <c r="H59" s="177">
        <f>RES_hhdet_in_emih!H59/RES_summary!H$21</f>
        <v>0</v>
      </c>
      <c r="I59" s="177">
        <f>RES_hhdet_in_emih!I59/RES_summary!I$21</f>
        <v>0</v>
      </c>
      <c r="J59" s="177">
        <f>RES_hhdet_in_emih!J59/RES_summary!J$21</f>
        <v>0</v>
      </c>
      <c r="K59" s="177">
        <f>RES_hhdet_in_emih!K59/RES_summary!K$21</f>
        <v>0</v>
      </c>
      <c r="L59" s="177">
        <f>RES_hhdet_in_emih!L59/RES_summary!L$21</f>
        <v>0</v>
      </c>
      <c r="M59" s="177">
        <f>RES_hhdet_in_emih!M59/RES_summary!M$21</f>
        <v>0</v>
      </c>
      <c r="N59" s="177">
        <f>RES_hhdet_in_emih!N59/RES_summary!N$21</f>
        <v>0</v>
      </c>
      <c r="O59" s="177">
        <f>RES_hhdet_in_emih!O59/RES_summary!O$21</f>
        <v>0</v>
      </c>
      <c r="P59" s="177">
        <f>RES_hhdet_in_emih!P59/RES_summary!P$21</f>
        <v>0</v>
      </c>
      <c r="Q59" s="177">
        <f>RES_hhdet_in_emih!Q59/RES_summary!Q$21</f>
        <v>0</v>
      </c>
    </row>
    <row r="60" spans="1:17" ht="12" customHeight="1" x14ac:dyDescent="0.25">
      <c r="A60" s="29" t="s">
        <v>140</v>
      </c>
      <c r="B60" s="57"/>
      <c r="C60" s="176">
        <f>RES_hhdet_in_emih!C60/RES_summary!C$21</f>
        <v>0</v>
      </c>
      <c r="D60" s="176">
        <f>RES_hhdet_in_emih!D60/RES_summary!D$21</f>
        <v>0</v>
      </c>
      <c r="E60" s="176">
        <f>RES_hhdet_in_emih!E60/RES_summary!E$21</f>
        <v>0</v>
      </c>
      <c r="F60" s="176">
        <f>RES_hhdet_in_emih!F60/RES_summary!F$21</f>
        <v>0</v>
      </c>
      <c r="G60" s="176">
        <f>RES_hhdet_in_emih!G60/RES_summary!G$21</f>
        <v>0</v>
      </c>
      <c r="H60" s="176">
        <f>RES_hhdet_in_emih!H60/RES_summary!H$21</f>
        <v>0</v>
      </c>
      <c r="I60" s="176">
        <f>RES_hhdet_in_emih!I60/RES_summary!I$21</f>
        <v>0</v>
      </c>
      <c r="J60" s="176">
        <f>RES_hhdet_in_emih!J60/RES_summary!J$21</f>
        <v>0</v>
      </c>
      <c r="K60" s="176">
        <f>RES_hhdet_in_emih!K60/RES_summary!K$21</f>
        <v>0</v>
      </c>
      <c r="L60" s="176">
        <f>RES_hhdet_in_emih!L60/RES_summary!L$21</f>
        <v>0</v>
      </c>
      <c r="M60" s="176">
        <f>RES_hhdet_in_emih!M60/RES_summary!M$21</f>
        <v>0</v>
      </c>
      <c r="N60" s="176">
        <f>RES_hhdet_in_emih!N60/RES_summary!N$21</f>
        <v>0</v>
      </c>
      <c r="O60" s="176">
        <f>RES_hhdet_in_emih!O60/RES_summary!O$21</f>
        <v>0</v>
      </c>
      <c r="P60" s="176">
        <f>RES_hhdet_in_emih!P60/RES_summary!P$21</f>
        <v>0</v>
      </c>
      <c r="Q60" s="176">
        <f>RES_hhdet_in_emih!Q60/RES_summary!Q$21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84">
        <f>RES_hhdet_in_emih!C62/RES_summary!C$21</f>
        <v>0</v>
      </c>
      <c r="D62" s="184">
        <f>RES_hhdet_in_emih!D62/RES_summary!D$21</f>
        <v>0</v>
      </c>
      <c r="E62" s="184">
        <f>RES_hhdet_in_emih!E62/RES_summary!E$21</f>
        <v>0</v>
      </c>
      <c r="F62" s="184">
        <f>RES_hhdet_in_emih!F62/RES_summary!F$21</f>
        <v>0</v>
      </c>
      <c r="G62" s="184">
        <f>RES_hhdet_in_emih!G62/RES_summary!G$21</f>
        <v>0</v>
      </c>
      <c r="H62" s="184">
        <f>RES_hhdet_in_emih!H62/RES_summary!H$21</f>
        <v>0</v>
      </c>
      <c r="I62" s="184">
        <f>RES_hhdet_in_emih!I62/RES_summary!I$21</f>
        <v>0</v>
      </c>
      <c r="J62" s="184">
        <f>RES_hhdet_in_emih!J62/RES_summary!J$21</f>
        <v>0</v>
      </c>
      <c r="K62" s="184">
        <f>RES_hhdet_in_emih!K62/RES_summary!K$21</f>
        <v>0</v>
      </c>
      <c r="L62" s="184">
        <f>RES_hhdet_in_emih!L62/RES_summary!L$21</f>
        <v>0</v>
      </c>
      <c r="M62" s="184">
        <f>RES_hhdet_in_emih!M62/RES_summary!M$21</f>
        <v>0</v>
      </c>
      <c r="N62" s="184">
        <f>RES_hhdet_in_emih!N62/RES_summary!N$21</f>
        <v>0</v>
      </c>
      <c r="O62" s="184">
        <f>RES_hhdet_in_emih!O62/RES_summary!O$21</f>
        <v>0</v>
      </c>
      <c r="P62" s="184">
        <f>RES_hhdet_in_emih!P62/RES_summary!P$21</f>
        <v>0</v>
      </c>
      <c r="Q62" s="184">
        <f>RES_hhdet_in_emih!Q62/RES_summary!Q$21</f>
        <v>0</v>
      </c>
    </row>
    <row r="63" spans="1:17" ht="12.95" customHeight="1" x14ac:dyDescent="0.25">
      <c r="A63" s="158" t="s">
        <v>65</v>
      </c>
      <c r="B63" s="157"/>
      <c r="C63" s="178">
        <f>RES_hhdet_in_emih!C63/RES_summary!C$21</f>
        <v>0</v>
      </c>
      <c r="D63" s="178">
        <f>RES_hhdet_in_emih!D63/RES_summary!D$21</f>
        <v>0</v>
      </c>
      <c r="E63" s="178">
        <f>RES_hhdet_in_emih!E63/RES_summary!E$21</f>
        <v>0</v>
      </c>
      <c r="F63" s="178">
        <f>RES_hhdet_in_emih!F63/RES_summary!F$21</f>
        <v>0</v>
      </c>
      <c r="G63" s="178">
        <f>RES_hhdet_in_emih!G63/RES_summary!G$21</f>
        <v>0</v>
      </c>
      <c r="H63" s="178">
        <f>RES_hhdet_in_emih!H63/RES_summary!H$21</f>
        <v>0</v>
      </c>
      <c r="I63" s="178">
        <f>RES_hhdet_in_emih!I63/RES_summary!I$21</f>
        <v>0</v>
      </c>
      <c r="J63" s="178">
        <f>RES_hhdet_in_emih!J63/RES_summary!J$21</f>
        <v>0</v>
      </c>
      <c r="K63" s="178">
        <f>RES_hhdet_in_emih!K63/RES_summary!K$21</f>
        <v>0</v>
      </c>
      <c r="L63" s="178">
        <f>RES_hhdet_in_emih!L63/RES_summary!L$21</f>
        <v>0</v>
      </c>
      <c r="M63" s="178">
        <f>RES_hhdet_in_emih!M63/RES_summary!M$21</f>
        <v>0</v>
      </c>
      <c r="N63" s="178">
        <f>RES_hhdet_in_emih!N63/RES_summary!N$21</f>
        <v>0</v>
      </c>
      <c r="O63" s="178">
        <f>RES_hhdet_in_emih!O63/RES_summary!O$21</f>
        <v>0</v>
      </c>
      <c r="P63" s="178">
        <f>RES_hhdet_in_emih!P63/RES_summary!P$21</f>
        <v>0</v>
      </c>
      <c r="Q63" s="178">
        <f>RES_hhdet_in_emih!Q63/RES_summary!Q$21</f>
        <v>0</v>
      </c>
    </row>
    <row r="64" spans="1:17" ht="12" customHeight="1" x14ac:dyDescent="0.25">
      <c r="A64" s="23" t="s">
        <v>161</v>
      </c>
      <c r="B64" s="156"/>
      <c r="C64" s="177">
        <f>RES_hhdet_in_emih!C64/RES_summary!C$21</f>
        <v>0</v>
      </c>
      <c r="D64" s="177">
        <f>RES_hhdet_in_emih!D64/RES_summary!D$21</f>
        <v>0</v>
      </c>
      <c r="E64" s="177">
        <f>RES_hhdet_in_emih!E64/RES_summary!E$21</f>
        <v>0</v>
      </c>
      <c r="F64" s="177">
        <f>RES_hhdet_in_emih!F64/RES_summary!F$21</f>
        <v>0</v>
      </c>
      <c r="G64" s="177">
        <f>RES_hhdet_in_emih!G64/RES_summary!G$21</f>
        <v>0</v>
      </c>
      <c r="H64" s="177">
        <f>RES_hhdet_in_emih!H64/RES_summary!H$21</f>
        <v>0</v>
      </c>
      <c r="I64" s="177">
        <f>RES_hhdet_in_emih!I64/RES_summary!I$21</f>
        <v>0</v>
      </c>
      <c r="J64" s="177">
        <f>RES_hhdet_in_emih!J64/RES_summary!J$21</f>
        <v>0</v>
      </c>
      <c r="K64" s="177">
        <f>RES_hhdet_in_emih!K64/RES_summary!K$21</f>
        <v>0</v>
      </c>
      <c r="L64" s="177">
        <f>RES_hhdet_in_emih!L64/RES_summary!L$21</f>
        <v>0</v>
      </c>
      <c r="M64" s="177">
        <f>RES_hhdet_in_emih!M64/RES_summary!M$21</f>
        <v>0</v>
      </c>
      <c r="N64" s="177">
        <f>RES_hhdet_in_emih!N64/RES_summary!N$21</f>
        <v>0</v>
      </c>
      <c r="O64" s="177">
        <f>RES_hhdet_in_emih!O64/RES_summary!O$21</f>
        <v>0</v>
      </c>
      <c r="P64" s="177">
        <f>RES_hhdet_in_emih!P64/RES_summary!P$21</f>
        <v>0</v>
      </c>
      <c r="Q64" s="177">
        <f>RES_hhdet_in_emih!Q64/RES_summary!Q$21</f>
        <v>0</v>
      </c>
    </row>
    <row r="65" spans="1:17" ht="12" customHeight="1" x14ac:dyDescent="0.25">
      <c r="A65" s="23" t="s">
        <v>60</v>
      </c>
      <c r="B65" s="156"/>
      <c r="C65" s="177">
        <f>RES_hhdet_in_emih!C65/RES_summary!C$21</f>
        <v>0</v>
      </c>
      <c r="D65" s="177">
        <f>RES_hhdet_in_emih!D65/RES_summary!D$21</f>
        <v>0</v>
      </c>
      <c r="E65" s="177">
        <f>RES_hhdet_in_emih!E65/RES_summary!E$21</f>
        <v>0</v>
      </c>
      <c r="F65" s="177">
        <f>RES_hhdet_in_emih!F65/RES_summary!F$21</f>
        <v>0</v>
      </c>
      <c r="G65" s="177">
        <f>RES_hhdet_in_emih!G65/RES_summary!G$21</f>
        <v>0</v>
      </c>
      <c r="H65" s="177">
        <f>RES_hhdet_in_emih!H65/RES_summary!H$21</f>
        <v>0</v>
      </c>
      <c r="I65" s="177">
        <f>RES_hhdet_in_emih!I65/RES_summary!I$21</f>
        <v>0</v>
      </c>
      <c r="J65" s="177">
        <f>RES_hhdet_in_emih!J65/RES_summary!J$21</f>
        <v>0</v>
      </c>
      <c r="K65" s="177">
        <f>RES_hhdet_in_emih!K65/RES_summary!K$21</f>
        <v>0</v>
      </c>
      <c r="L65" s="177">
        <f>RES_hhdet_in_emih!L65/RES_summary!L$21</f>
        <v>0</v>
      </c>
      <c r="M65" s="177">
        <f>RES_hhdet_in_emih!M65/RES_summary!M$21</f>
        <v>0</v>
      </c>
      <c r="N65" s="177">
        <f>RES_hhdet_in_emih!N65/RES_summary!N$21</f>
        <v>0</v>
      </c>
      <c r="O65" s="177">
        <f>RES_hhdet_in_emih!O65/RES_summary!O$21</f>
        <v>0</v>
      </c>
      <c r="P65" s="177">
        <f>RES_hhdet_in_emih!P65/RES_summary!P$21</f>
        <v>0</v>
      </c>
      <c r="Q65" s="177">
        <f>RES_hhdet_in_emih!Q65/RES_summary!Q$21</f>
        <v>0</v>
      </c>
    </row>
    <row r="66" spans="1:17" ht="12.95" customHeight="1" x14ac:dyDescent="0.25">
      <c r="A66" s="158" t="s">
        <v>112</v>
      </c>
      <c r="B66" s="157"/>
      <c r="C66" s="178">
        <f>RES_hhdet_in_emih!C66/RES_summary!C$21</f>
        <v>0</v>
      </c>
      <c r="D66" s="178">
        <f>RES_hhdet_in_emih!D66/RES_summary!D$21</f>
        <v>0</v>
      </c>
      <c r="E66" s="178">
        <f>RES_hhdet_in_emih!E66/RES_summary!E$21</f>
        <v>0</v>
      </c>
      <c r="F66" s="178">
        <f>RES_hhdet_in_emih!F66/RES_summary!F$21</f>
        <v>0</v>
      </c>
      <c r="G66" s="178">
        <f>RES_hhdet_in_emih!G66/RES_summary!G$21</f>
        <v>0</v>
      </c>
      <c r="H66" s="178">
        <f>RES_hhdet_in_emih!H66/RES_summary!H$21</f>
        <v>0</v>
      </c>
      <c r="I66" s="178">
        <f>RES_hhdet_in_emih!I66/RES_summary!I$21</f>
        <v>0</v>
      </c>
      <c r="J66" s="178">
        <f>RES_hhdet_in_emih!J66/RES_summary!J$21</f>
        <v>0</v>
      </c>
      <c r="K66" s="178">
        <f>RES_hhdet_in_emih!K66/RES_summary!K$21</f>
        <v>0</v>
      </c>
      <c r="L66" s="178">
        <f>RES_hhdet_in_emih!L66/RES_summary!L$21</f>
        <v>0</v>
      </c>
      <c r="M66" s="178">
        <f>RES_hhdet_in_emih!M66/RES_summary!M$21</f>
        <v>0</v>
      </c>
      <c r="N66" s="178">
        <f>RES_hhdet_in_emih!N66/RES_summary!N$21</f>
        <v>0</v>
      </c>
      <c r="O66" s="178">
        <f>RES_hhdet_in_emih!O66/RES_summary!O$21</f>
        <v>0</v>
      </c>
      <c r="P66" s="178">
        <f>RES_hhdet_in_emih!P66/RES_summary!P$21</f>
        <v>0</v>
      </c>
      <c r="Q66" s="178">
        <f>RES_hhdet_in_emih!Q66/RES_summary!Q$21</f>
        <v>0</v>
      </c>
    </row>
    <row r="67" spans="1:17" ht="12" customHeight="1" x14ac:dyDescent="0.25">
      <c r="A67" s="23" t="s">
        <v>60</v>
      </c>
      <c r="B67" s="156"/>
      <c r="C67" s="177">
        <f>RES_hhdet_in_emih!C67/RES_summary!C$21</f>
        <v>0</v>
      </c>
      <c r="D67" s="177">
        <f>RES_hhdet_in_emih!D67/RES_summary!D$21</f>
        <v>0</v>
      </c>
      <c r="E67" s="177">
        <f>RES_hhdet_in_emih!E67/RES_summary!E$21</f>
        <v>0</v>
      </c>
      <c r="F67" s="177">
        <f>RES_hhdet_in_emih!F67/RES_summary!F$21</f>
        <v>0</v>
      </c>
      <c r="G67" s="177">
        <f>RES_hhdet_in_emih!G67/RES_summary!G$21</f>
        <v>0</v>
      </c>
      <c r="H67" s="177">
        <f>RES_hhdet_in_emih!H67/RES_summary!H$21</f>
        <v>0</v>
      </c>
      <c r="I67" s="177">
        <f>RES_hhdet_in_emih!I67/RES_summary!I$21</f>
        <v>0</v>
      </c>
      <c r="J67" s="177">
        <f>RES_hhdet_in_emih!J67/RES_summary!J$21</f>
        <v>0</v>
      </c>
      <c r="K67" s="177">
        <f>RES_hhdet_in_emih!K67/RES_summary!K$21</f>
        <v>0</v>
      </c>
      <c r="L67" s="177">
        <f>RES_hhdet_in_emih!L67/RES_summary!L$21</f>
        <v>0</v>
      </c>
      <c r="M67" s="177">
        <f>RES_hhdet_in_emih!M67/RES_summary!M$21</f>
        <v>0</v>
      </c>
      <c r="N67" s="177">
        <f>RES_hhdet_in_emih!N67/RES_summary!N$21</f>
        <v>0</v>
      </c>
      <c r="O67" s="177">
        <f>RES_hhdet_in_emih!O67/RES_summary!O$21</f>
        <v>0</v>
      </c>
      <c r="P67" s="177">
        <f>RES_hhdet_in_emih!P67/RES_summary!P$21</f>
        <v>0</v>
      </c>
      <c r="Q67" s="177">
        <f>RES_hhdet_in_emih!Q67/RES_summary!Q$21</f>
        <v>0</v>
      </c>
    </row>
    <row r="68" spans="1:17" ht="12" customHeight="1" x14ac:dyDescent="0.25">
      <c r="A68" s="158" t="s">
        <v>63</v>
      </c>
      <c r="B68" s="157"/>
      <c r="C68" s="178">
        <f>RES_hhdet_in_emih!C68/RES_summary!C$21</f>
        <v>0</v>
      </c>
      <c r="D68" s="178">
        <f>RES_hhdet_in_emih!D68/RES_summary!D$21</f>
        <v>0</v>
      </c>
      <c r="E68" s="178">
        <f>RES_hhdet_in_emih!E68/RES_summary!E$21</f>
        <v>0</v>
      </c>
      <c r="F68" s="178">
        <f>RES_hhdet_in_emih!F68/RES_summary!F$21</f>
        <v>0</v>
      </c>
      <c r="G68" s="178">
        <f>RES_hhdet_in_emih!G68/RES_summary!G$21</f>
        <v>0</v>
      </c>
      <c r="H68" s="178">
        <f>RES_hhdet_in_emih!H68/RES_summary!H$21</f>
        <v>0</v>
      </c>
      <c r="I68" s="178">
        <f>RES_hhdet_in_emih!I68/RES_summary!I$21</f>
        <v>0</v>
      </c>
      <c r="J68" s="178">
        <f>RES_hhdet_in_emih!J68/RES_summary!J$21</f>
        <v>0</v>
      </c>
      <c r="K68" s="178">
        <f>RES_hhdet_in_emih!K68/RES_summary!K$21</f>
        <v>0</v>
      </c>
      <c r="L68" s="178">
        <f>RES_hhdet_in_emih!L68/RES_summary!L$21</f>
        <v>0</v>
      </c>
      <c r="M68" s="178">
        <f>RES_hhdet_in_emih!M68/RES_summary!M$21</f>
        <v>0</v>
      </c>
      <c r="N68" s="178">
        <f>RES_hhdet_in_emih!N68/RES_summary!N$21</f>
        <v>0</v>
      </c>
      <c r="O68" s="178">
        <f>RES_hhdet_in_emih!O68/RES_summary!O$21</f>
        <v>0</v>
      </c>
      <c r="P68" s="178">
        <f>RES_hhdet_in_emih!P68/RES_summary!P$21</f>
        <v>0</v>
      </c>
      <c r="Q68" s="178">
        <f>RES_hhdet_in_emih!Q68/RES_summary!Q$21</f>
        <v>0</v>
      </c>
    </row>
    <row r="69" spans="1:17" ht="12" customHeight="1" x14ac:dyDescent="0.25">
      <c r="A69" s="167" t="s">
        <v>160</v>
      </c>
      <c r="B69" s="132"/>
      <c r="C69" s="183">
        <f>RES_hhdet_in_emih!C69/RES_summary!C$21</f>
        <v>0</v>
      </c>
      <c r="D69" s="183">
        <f>RES_hhdet_in_emih!D69/RES_summary!D$21</f>
        <v>0</v>
      </c>
      <c r="E69" s="183">
        <f>RES_hhdet_in_emih!E69/RES_summary!E$21</f>
        <v>0</v>
      </c>
      <c r="F69" s="183">
        <f>RES_hhdet_in_emih!F69/RES_summary!F$21</f>
        <v>0</v>
      </c>
      <c r="G69" s="183">
        <f>RES_hhdet_in_emih!G69/RES_summary!G$21</f>
        <v>0</v>
      </c>
      <c r="H69" s="183">
        <f>RES_hhdet_in_emih!H69/RES_summary!H$21</f>
        <v>0</v>
      </c>
      <c r="I69" s="183">
        <f>RES_hhdet_in_emih!I69/RES_summary!I$21</f>
        <v>0</v>
      </c>
      <c r="J69" s="183">
        <f>RES_hhdet_in_emih!J69/RES_summary!J$21</f>
        <v>0</v>
      </c>
      <c r="K69" s="183">
        <f>RES_hhdet_in_emih!K69/RES_summary!K$21</f>
        <v>0</v>
      </c>
      <c r="L69" s="183">
        <f>RES_hhdet_in_emih!L69/RES_summary!L$21</f>
        <v>0</v>
      </c>
      <c r="M69" s="183">
        <f>RES_hhdet_in_emih!M69/RES_summary!M$21</f>
        <v>0</v>
      </c>
      <c r="N69" s="183">
        <f>RES_hhdet_in_emih!N69/RES_summary!N$21</f>
        <v>0</v>
      </c>
      <c r="O69" s="183">
        <f>RES_hhdet_in_emih!O69/RES_summary!O$21</f>
        <v>0</v>
      </c>
      <c r="P69" s="183">
        <f>RES_hhdet_in_emih!P69/RES_summary!P$21</f>
        <v>0</v>
      </c>
      <c r="Q69" s="183">
        <f>RES_hhdet_in_emih!Q69/RES_summary!Q$21</f>
        <v>0</v>
      </c>
    </row>
    <row r="70" spans="1:17" ht="12" customHeight="1" x14ac:dyDescent="0.25">
      <c r="A70" s="167" t="s">
        <v>159</v>
      </c>
      <c r="B70" s="132"/>
      <c r="C70" s="183">
        <f>RES_hhdet_in_emih!C70/RES_summary!C$21</f>
        <v>0</v>
      </c>
      <c r="D70" s="183">
        <f>RES_hhdet_in_emih!D70/RES_summary!D$21</f>
        <v>0</v>
      </c>
      <c r="E70" s="183">
        <f>RES_hhdet_in_emih!E70/RES_summary!E$21</f>
        <v>0</v>
      </c>
      <c r="F70" s="183">
        <f>RES_hhdet_in_emih!F70/RES_summary!F$21</f>
        <v>0</v>
      </c>
      <c r="G70" s="183">
        <f>RES_hhdet_in_emih!G70/RES_summary!G$21</f>
        <v>0</v>
      </c>
      <c r="H70" s="183">
        <f>RES_hhdet_in_emih!H70/RES_summary!H$21</f>
        <v>0</v>
      </c>
      <c r="I70" s="183">
        <f>RES_hhdet_in_emih!I70/RES_summary!I$21</f>
        <v>0</v>
      </c>
      <c r="J70" s="183">
        <f>RES_hhdet_in_emih!J70/RES_summary!J$21</f>
        <v>0</v>
      </c>
      <c r="K70" s="183">
        <f>RES_hhdet_in_emih!K70/RES_summary!K$21</f>
        <v>0</v>
      </c>
      <c r="L70" s="183">
        <f>RES_hhdet_in_emih!L70/RES_summary!L$21</f>
        <v>0</v>
      </c>
      <c r="M70" s="183">
        <f>RES_hhdet_in_emih!M70/RES_summary!M$21</f>
        <v>0</v>
      </c>
      <c r="N70" s="183">
        <f>RES_hhdet_in_emih!N70/RES_summary!N$21</f>
        <v>0</v>
      </c>
      <c r="O70" s="183">
        <f>RES_hhdet_in_emih!O70/RES_summary!O$21</f>
        <v>0</v>
      </c>
      <c r="P70" s="183">
        <f>RES_hhdet_in_emih!P70/RES_summary!P$21</f>
        <v>0</v>
      </c>
      <c r="Q70" s="183">
        <f>RES_hhdet_in_emih!Q70/RES_summary!Q$21</f>
        <v>0</v>
      </c>
    </row>
    <row r="71" spans="1:17" ht="12" customHeight="1" x14ac:dyDescent="0.25">
      <c r="A71" s="166" t="s">
        <v>109</v>
      </c>
      <c r="B71" s="165"/>
      <c r="C71" s="182">
        <f>RES_hhdet_in_emih!C71/RES_summary!C$21</f>
        <v>0</v>
      </c>
      <c r="D71" s="182">
        <f>RES_hhdet_in_emih!D71/RES_summary!D$21</f>
        <v>0</v>
      </c>
      <c r="E71" s="182">
        <f>RES_hhdet_in_emih!E71/RES_summary!E$21</f>
        <v>0</v>
      </c>
      <c r="F71" s="182">
        <f>RES_hhdet_in_emih!F71/RES_summary!F$21</f>
        <v>0</v>
      </c>
      <c r="G71" s="182">
        <f>RES_hhdet_in_emih!G71/RES_summary!G$21</f>
        <v>0</v>
      </c>
      <c r="H71" s="182">
        <f>RES_hhdet_in_emih!H71/RES_summary!H$21</f>
        <v>0</v>
      </c>
      <c r="I71" s="182">
        <f>RES_hhdet_in_emih!I71/RES_summary!I$21</f>
        <v>0</v>
      </c>
      <c r="J71" s="182">
        <f>RES_hhdet_in_emih!J71/RES_summary!J$21</f>
        <v>0</v>
      </c>
      <c r="K71" s="182">
        <f>RES_hhdet_in_emih!K71/RES_summary!K$21</f>
        <v>0</v>
      </c>
      <c r="L71" s="182">
        <f>RES_hhdet_in_emih!L71/RES_summary!L$21</f>
        <v>0</v>
      </c>
      <c r="M71" s="182">
        <f>RES_hhdet_in_emih!M71/RES_summary!M$21</f>
        <v>0</v>
      </c>
      <c r="N71" s="182">
        <f>RES_hhdet_in_emih!N71/RES_summary!N$21</f>
        <v>0</v>
      </c>
      <c r="O71" s="182">
        <f>RES_hhdet_in_emih!O71/RES_summary!O$21</f>
        <v>0</v>
      </c>
      <c r="P71" s="182">
        <f>RES_hhdet_in_emih!P71/RES_summary!P$21</f>
        <v>0</v>
      </c>
      <c r="Q71" s="182">
        <f>RES_hhdet_in_emih!Q71/RES_summary!Q$21</f>
        <v>0</v>
      </c>
    </row>
    <row r="72" spans="1:17" ht="12" customHeight="1" x14ac:dyDescent="0.25">
      <c r="A72" s="147" t="s">
        <v>59</v>
      </c>
      <c r="B72" s="164"/>
      <c r="C72" s="181">
        <f>RES_hhdet_in_emih!C72/RES_summary!C$21</f>
        <v>0</v>
      </c>
      <c r="D72" s="181">
        <f>RES_hhdet_in_emih!D72/RES_summary!D$21</f>
        <v>0</v>
      </c>
      <c r="E72" s="181">
        <f>RES_hhdet_in_emih!E72/RES_summary!E$21</f>
        <v>0</v>
      </c>
      <c r="F72" s="181">
        <f>RES_hhdet_in_emih!F72/RES_summary!F$21</f>
        <v>0</v>
      </c>
      <c r="G72" s="181">
        <f>RES_hhdet_in_emih!G72/RES_summary!G$21</f>
        <v>0</v>
      </c>
      <c r="H72" s="181">
        <f>RES_hhdet_in_emih!H72/RES_summary!H$21</f>
        <v>0</v>
      </c>
      <c r="I72" s="181">
        <f>RES_hhdet_in_emih!I72/RES_summary!I$21</f>
        <v>0</v>
      </c>
      <c r="J72" s="181">
        <f>RES_hhdet_in_emih!J72/RES_summary!J$21</f>
        <v>0</v>
      </c>
      <c r="K72" s="181">
        <f>RES_hhdet_in_emih!K72/RES_summary!K$21</f>
        <v>0</v>
      </c>
      <c r="L72" s="181">
        <f>RES_hhdet_in_emih!L72/RES_summary!L$21</f>
        <v>0</v>
      </c>
      <c r="M72" s="181">
        <f>RES_hhdet_in_emih!M72/RES_summary!M$21</f>
        <v>0</v>
      </c>
      <c r="N72" s="181">
        <f>RES_hhdet_in_emih!N72/RES_summary!N$21</f>
        <v>0</v>
      </c>
      <c r="O72" s="181">
        <f>RES_hhdet_in_emih!O72/RES_summary!O$21</f>
        <v>0</v>
      </c>
      <c r="P72" s="181">
        <f>RES_hhdet_in_emih!P72/RES_summary!P$21</f>
        <v>0</v>
      </c>
      <c r="Q72" s="181">
        <f>RES_hhdet_in_emih!Q72/RES_summary!Q$21</f>
        <v>0</v>
      </c>
    </row>
    <row r="73" spans="1:17" ht="12" customHeight="1" x14ac:dyDescent="0.25">
      <c r="A73" s="163" t="s">
        <v>142</v>
      </c>
      <c r="B73" s="162"/>
      <c r="C73" s="180">
        <f>RES_hhdet_in_emih!C73/RES_summary!C$21</f>
        <v>0</v>
      </c>
      <c r="D73" s="180">
        <f>RES_hhdet_in_emih!D73/RES_summary!D$21</f>
        <v>0</v>
      </c>
      <c r="E73" s="180">
        <f>RES_hhdet_in_emih!E73/RES_summary!E$21</f>
        <v>0</v>
      </c>
      <c r="F73" s="180">
        <f>RES_hhdet_in_emih!F73/RES_summary!F$21</f>
        <v>0</v>
      </c>
      <c r="G73" s="180">
        <f>RES_hhdet_in_emih!G73/RES_summary!G$21</f>
        <v>0</v>
      </c>
      <c r="H73" s="180">
        <f>RES_hhdet_in_emih!H73/RES_summary!H$21</f>
        <v>0</v>
      </c>
      <c r="I73" s="180">
        <f>RES_hhdet_in_emih!I73/RES_summary!I$21</f>
        <v>0</v>
      </c>
      <c r="J73" s="180">
        <f>RES_hhdet_in_emih!J73/RES_summary!J$21</f>
        <v>0</v>
      </c>
      <c r="K73" s="180">
        <f>RES_hhdet_in_emih!K73/RES_summary!K$21</f>
        <v>0</v>
      </c>
      <c r="L73" s="180">
        <f>RES_hhdet_in_emih!L73/RES_summary!L$21</f>
        <v>0</v>
      </c>
      <c r="M73" s="180">
        <f>RES_hhdet_in_emih!M73/RES_summary!M$21</f>
        <v>0</v>
      </c>
      <c r="N73" s="180">
        <f>RES_hhdet_in_emih!N73/RES_summary!N$21</f>
        <v>0</v>
      </c>
      <c r="O73" s="180">
        <f>RES_hhdet_in_emih!O73/RES_summary!O$21</f>
        <v>0</v>
      </c>
      <c r="P73" s="180">
        <f>RES_hhdet_in_emih!P73/RES_summary!P$21</f>
        <v>0</v>
      </c>
      <c r="Q73" s="180">
        <f>RES_hhdet_in_emih!Q73/RES_summary!Q$21</f>
        <v>0</v>
      </c>
    </row>
    <row r="74" spans="1:17" ht="12" customHeight="1" x14ac:dyDescent="0.25">
      <c r="A74" s="161" t="s">
        <v>141</v>
      </c>
      <c r="B74" s="160"/>
      <c r="C74" s="179">
        <f>RES_hhdet_in_emih!C74/RES_summary!C$21</f>
        <v>0</v>
      </c>
      <c r="D74" s="179">
        <f>RES_hhdet_in_emih!D74/RES_summary!D$21</f>
        <v>0</v>
      </c>
      <c r="E74" s="179">
        <f>RES_hhdet_in_emih!E74/RES_summary!E$21</f>
        <v>0</v>
      </c>
      <c r="F74" s="179">
        <f>RES_hhdet_in_emih!F74/RES_summary!F$21</f>
        <v>0</v>
      </c>
      <c r="G74" s="179">
        <f>RES_hhdet_in_emih!G74/RES_summary!G$21</f>
        <v>0</v>
      </c>
      <c r="H74" s="179">
        <f>RES_hhdet_in_emih!H74/RES_summary!H$21</f>
        <v>0</v>
      </c>
      <c r="I74" s="179">
        <f>RES_hhdet_in_emih!I74/RES_summary!I$21</f>
        <v>0</v>
      </c>
      <c r="J74" s="179">
        <f>RES_hhdet_in_emih!J74/RES_summary!J$21</f>
        <v>0</v>
      </c>
      <c r="K74" s="179">
        <f>RES_hhdet_in_emih!K74/RES_summary!K$21</f>
        <v>0</v>
      </c>
      <c r="L74" s="179">
        <f>RES_hhdet_in_emih!L74/RES_summary!L$21</f>
        <v>0</v>
      </c>
      <c r="M74" s="179">
        <f>RES_hhdet_in_emih!M74/RES_summary!M$21</f>
        <v>0</v>
      </c>
      <c r="N74" s="179">
        <f>RES_hhdet_in_emih!N74/RES_summary!N$21</f>
        <v>0</v>
      </c>
      <c r="O74" s="179">
        <f>RES_hhdet_in_emih!O74/RES_summary!O$21</f>
        <v>0</v>
      </c>
      <c r="P74" s="179">
        <f>RES_hhdet_in_emih!P74/RES_summary!P$21</f>
        <v>0</v>
      </c>
      <c r="Q74" s="179">
        <f>RES_hhdet_in_emih!Q74/RES_summary!Q$21</f>
        <v>0</v>
      </c>
    </row>
    <row r="75" spans="1:17" ht="12" customHeight="1" x14ac:dyDescent="0.25">
      <c r="A75" s="148" t="s">
        <v>60</v>
      </c>
      <c r="B75" s="156"/>
      <c r="C75" s="177">
        <f>RES_hhdet_in_emih!C75/RES_summary!C$21</f>
        <v>0</v>
      </c>
      <c r="D75" s="177">
        <f>RES_hhdet_in_emih!D75/RES_summary!D$21</f>
        <v>0</v>
      </c>
      <c r="E75" s="177">
        <f>RES_hhdet_in_emih!E75/RES_summary!E$21</f>
        <v>0</v>
      </c>
      <c r="F75" s="177">
        <f>RES_hhdet_in_emih!F75/RES_summary!F$21</f>
        <v>0</v>
      </c>
      <c r="G75" s="177">
        <f>RES_hhdet_in_emih!G75/RES_summary!G$21</f>
        <v>0</v>
      </c>
      <c r="H75" s="177">
        <f>RES_hhdet_in_emih!H75/RES_summary!H$21</f>
        <v>0</v>
      </c>
      <c r="I75" s="177">
        <f>RES_hhdet_in_emih!I75/RES_summary!I$21</f>
        <v>0</v>
      </c>
      <c r="J75" s="177">
        <f>RES_hhdet_in_emih!J75/RES_summary!J$21</f>
        <v>0</v>
      </c>
      <c r="K75" s="177">
        <f>RES_hhdet_in_emih!K75/RES_summary!K$21</f>
        <v>0</v>
      </c>
      <c r="L75" s="177">
        <f>RES_hhdet_in_emih!L75/RES_summary!L$21</f>
        <v>0</v>
      </c>
      <c r="M75" s="177">
        <f>RES_hhdet_in_emih!M75/RES_summary!M$21</f>
        <v>0</v>
      </c>
      <c r="N75" s="177">
        <f>RES_hhdet_in_emih!N75/RES_summary!N$21</f>
        <v>0</v>
      </c>
      <c r="O75" s="177">
        <f>RES_hhdet_in_emih!O75/RES_summary!O$21</f>
        <v>0</v>
      </c>
      <c r="P75" s="177">
        <f>RES_hhdet_in_emih!P75/RES_summary!P$21</f>
        <v>0</v>
      </c>
      <c r="Q75" s="177">
        <f>RES_hhdet_in_emih!Q75/RES_summary!Q$21</f>
        <v>0</v>
      </c>
    </row>
    <row r="76" spans="1:17" ht="12" customHeight="1" x14ac:dyDescent="0.25">
      <c r="A76" s="148" t="s">
        <v>59</v>
      </c>
      <c r="B76" s="156"/>
      <c r="C76" s="177">
        <f>RES_hhdet_in_emih!C76/RES_summary!C$21</f>
        <v>0</v>
      </c>
      <c r="D76" s="177">
        <f>RES_hhdet_in_emih!D76/RES_summary!D$21</f>
        <v>0</v>
      </c>
      <c r="E76" s="177">
        <f>RES_hhdet_in_emih!E76/RES_summary!E$21</f>
        <v>0</v>
      </c>
      <c r="F76" s="177">
        <f>RES_hhdet_in_emih!F76/RES_summary!F$21</f>
        <v>0</v>
      </c>
      <c r="G76" s="177">
        <f>RES_hhdet_in_emih!G76/RES_summary!G$21</f>
        <v>0</v>
      </c>
      <c r="H76" s="177">
        <f>RES_hhdet_in_emih!H76/RES_summary!H$21</f>
        <v>0</v>
      </c>
      <c r="I76" s="177">
        <f>RES_hhdet_in_emih!I76/RES_summary!I$21</f>
        <v>0</v>
      </c>
      <c r="J76" s="177">
        <f>RES_hhdet_in_emih!J76/RES_summary!J$21</f>
        <v>0</v>
      </c>
      <c r="K76" s="177">
        <f>RES_hhdet_in_emih!K76/RES_summary!K$21</f>
        <v>0</v>
      </c>
      <c r="L76" s="177">
        <f>RES_hhdet_in_emih!L76/RES_summary!L$21</f>
        <v>0</v>
      </c>
      <c r="M76" s="177">
        <f>RES_hhdet_in_emih!M76/RES_summary!M$21</f>
        <v>0</v>
      </c>
      <c r="N76" s="177">
        <f>RES_hhdet_in_emih!N76/RES_summary!N$21</f>
        <v>0</v>
      </c>
      <c r="O76" s="177">
        <f>RES_hhdet_in_emih!O76/RES_summary!O$21</f>
        <v>0</v>
      </c>
      <c r="P76" s="177">
        <f>RES_hhdet_in_emih!P76/RES_summary!P$21</f>
        <v>0</v>
      </c>
      <c r="Q76" s="177">
        <f>RES_hhdet_in_emih!Q76/RES_summary!Q$21</f>
        <v>0</v>
      </c>
    </row>
    <row r="77" spans="1:17" ht="12" customHeight="1" x14ac:dyDescent="0.25">
      <c r="A77" s="158" t="s">
        <v>62</v>
      </c>
      <c r="B77" s="157"/>
      <c r="C77" s="178">
        <f>RES_hhdet_in_emih!C77/RES_summary!C$21</f>
        <v>0</v>
      </c>
      <c r="D77" s="178">
        <f>RES_hhdet_in_emih!D77/RES_summary!D$21</f>
        <v>0</v>
      </c>
      <c r="E77" s="178">
        <f>RES_hhdet_in_emih!E77/RES_summary!E$21</f>
        <v>0</v>
      </c>
      <c r="F77" s="178">
        <f>RES_hhdet_in_emih!F77/RES_summary!F$21</f>
        <v>0</v>
      </c>
      <c r="G77" s="178">
        <f>RES_hhdet_in_emih!G77/RES_summary!G$21</f>
        <v>0</v>
      </c>
      <c r="H77" s="178">
        <f>RES_hhdet_in_emih!H77/RES_summary!H$21</f>
        <v>0</v>
      </c>
      <c r="I77" s="178">
        <f>RES_hhdet_in_emih!I77/RES_summary!I$21</f>
        <v>0</v>
      </c>
      <c r="J77" s="178">
        <f>RES_hhdet_in_emih!J77/RES_summary!J$21</f>
        <v>0</v>
      </c>
      <c r="K77" s="178">
        <f>RES_hhdet_in_emih!K77/RES_summary!K$21</f>
        <v>0</v>
      </c>
      <c r="L77" s="178">
        <f>RES_hhdet_in_emih!L77/RES_summary!L$21</f>
        <v>0</v>
      </c>
      <c r="M77" s="178">
        <f>RES_hhdet_in_emih!M77/RES_summary!M$21</f>
        <v>0</v>
      </c>
      <c r="N77" s="178">
        <f>RES_hhdet_in_emih!N77/RES_summary!N$21</f>
        <v>0</v>
      </c>
      <c r="O77" s="178">
        <f>RES_hhdet_in_emih!O77/RES_summary!O$21</f>
        <v>0</v>
      </c>
      <c r="P77" s="178">
        <f>RES_hhdet_in_emih!P77/RES_summary!P$21</f>
        <v>0</v>
      </c>
      <c r="Q77" s="178">
        <f>RES_hhdet_in_emih!Q77/RES_summary!Q$21</f>
        <v>0</v>
      </c>
    </row>
    <row r="78" spans="1:17" ht="12" customHeight="1" x14ac:dyDescent="0.25">
      <c r="A78" s="23" t="s">
        <v>109</v>
      </c>
      <c r="B78" s="156"/>
      <c r="C78" s="177">
        <f>RES_hhdet_in_emih!C78/RES_summary!C$21</f>
        <v>0</v>
      </c>
      <c r="D78" s="177">
        <f>RES_hhdet_in_emih!D78/RES_summary!D$21</f>
        <v>0</v>
      </c>
      <c r="E78" s="177">
        <f>RES_hhdet_in_emih!E78/RES_summary!E$21</f>
        <v>0</v>
      </c>
      <c r="F78" s="177">
        <f>RES_hhdet_in_emih!F78/RES_summary!F$21</f>
        <v>0</v>
      </c>
      <c r="G78" s="177">
        <f>RES_hhdet_in_emih!G78/RES_summary!G$21</f>
        <v>0</v>
      </c>
      <c r="H78" s="177">
        <f>RES_hhdet_in_emih!H78/RES_summary!H$21</f>
        <v>0</v>
      </c>
      <c r="I78" s="177">
        <f>RES_hhdet_in_emih!I78/RES_summary!I$21</f>
        <v>0</v>
      </c>
      <c r="J78" s="177">
        <f>RES_hhdet_in_emih!J78/RES_summary!J$21</f>
        <v>0</v>
      </c>
      <c r="K78" s="177">
        <f>RES_hhdet_in_emih!K78/RES_summary!K$21</f>
        <v>0</v>
      </c>
      <c r="L78" s="177">
        <f>RES_hhdet_in_emih!L78/RES_summary!L$21</f>
        <v>0</v>
      </c>
      <c r="M78" s="177">
        <f>RES_hhdet_in_emih!M78/RES_summary!M$21</f>
        <v>0</v>
      </c>
      <c r="N78" s="177">
        <f>RES_hhdet_in_emih!N78/RES_summary!N$21</f>
        <v>0</v>
      </c>
      <c r="O78" s="177">
        <f>RES_hhdet_in_emih!O78/RES_summary!O$21</f>
        <v>0</v>
      </c>
      <c r="P78" s="177">
        <f>RES_hhdet_in_emih!P78/RES_summary!P$21</f>
        <v>0</v>
      </c>
      <c r="Q78" s="177">
        <f>RES_hhdet_in_emih!Q78/RES_summary!Q$21</f>
        <v>0</v>
      </c>
    </row>
    <row r="79" spans="1:17" ht="12" customHeight="1" x14ac:dyDescent="0.25">
      <c r="A79" s="29" t="s">
        <v>140</v>
      </c>
      <c r="B79" s="57"/>
      <c r="C79" s="176">
        <f>RES_hhdet_in_emih!C79/RES_summary!C$21</f>
        <v>0</v>
      </c>
      <c r="D79" s="176">
        <f>RES_hhdet_in_emih!D79/RES_summary!D$21</f>
        <v>0</v>
      </c>
      <c r="E79" s="176">
        <f>RES_hhdet_in_emih!E79/RES_summary!E$21</f>
        <v>0</v>
      </c>
      <c r="F79" s="176">
        <f>RES_hhdet_in_emih!F79/RES_summary!F$21</f>
        <v>0</v>
      </c>
      <c r="G79" s="176">
        <f>RES_hhdet_in_emih!G79/RES_summary!G$21</f>
        <v>0</v>
      </c>
      <c r="H79" s="176">
        <f>RES_hhdet_in_emih!H79/RES_summary!H$21</f>
        <v>0</v>
      </c>
      <c r="I79" s="176">
        <f>RES_hhdet_in_emih!I79/RES_summary!I$21</f>
        <v>0</v>
      </c>
      <c r="J79" s="176">
        <f>RES_hhdet_in_emih!J79/RES_summary!J$21</f>
        <v>0</v>
      </c>
      <c r="K79" s="176">
        <f>RES_hhdet_in_emih!K79/RES_summary!K$21</f>
        <v>0</v>
      </c>
      <c r="L79" s="176">
        <f>RES_hhdet_in_emih!L79/RES_summary!L$21</f>
        <v>0</v>
      </c>
      <c r="M79" s="176">
        <f>RES_hhdet_in_emih!M79/RES_summary!M$21</f>
        <v>0</v>
      </c>
      <c r="N79" s="176">
        <f>RES_hhdet_in_emih!N79/RES_summary!N$21</f>
        <v>0</v>
      </c>
      <c r="O79" s="176">
        <f>RES_hhdet_in_emih!O79/RES_summary!O$21</f>
        <v>0</v>
      </c>
      <c r="P79" s="176">
        <f>RES_hhdet_in_emih!P79/RES_summary!P$21</f>
        <v>0</v>
      </c>
      <c r="Q79" s="176">
        <f>RES_hhdet_in_emih!Q79/RES_summary!Q$21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84">
        <f>RES_hhdet_in_emih!C81/RES_summary!C$21</f>
        <v>0</v>
      </c>
      <c r="D81" s="184">
        <f>RES_hhdet_in_emih!D81/RES_summary!D$21</f>
        <v>0</v>
      </c>
      <c r="E81" s="184">
        <f>RES_hhdet_in_emih!E81/RES_summary!E$21</f>
        <v>0</v>
      </c>
      <c r="F81" s="184">
        <f>RES_hhdet_in_emih!F81/RES_summary!F$21</f>
        <v>0</v>
      </c>
      <c r="G81" s="184">
        <f>RES_hhdet_in_emih!G81/RES_summary!G$21</f>
        <v>0</v>
      </c>
      <c r="H81" s="184">
        <f>RES_hhdet_in_emih!H81/RES_summary!H$21</f>
        <v>0</v>
      </c>
      <c r="I81" s="184">
        <f>RES_hhdet_in_emih!I81/RES_summary!I$21</f>
        <v>0</v>
      </c>
      <c r="J81" s="184">
        <f>RES_hhdet_in_emih!J81/RES_summary!J$21</f>
        <v>0</v>
      </c>
      <c r="K81" s="184">
        <f>RES_hhdet_in_emih!K81/RES_summary!K$21</f>
        <v>0</v>
      </c>
      <c r="L81" s="184">
        <f>RES_hhdet_in_emih!L81/RES_summary!L$21</f>
        <v>0</v>
      </c>
      <c r="M81" s="184">
        <f>RES_hhdet_in_emih!M81/RES_summary!M$21</f>
        <v>0</v>
      </c>
      <c r="N81" s="184">
        <f>RES_hhdet_in_emih!N81/RES_summary!N$21</f>
        <v>0</v>
      </c>
      <c r="O81" s="184">
        <f>RES_hhdet_in_emih!O81/RES_summary!O$21</f>
        <v>0</v>
      </c>
      <c r="P81" s="184">
        <f>RES_hhdet_in_emih!P81/RES_summary!P$21</f>
        <v>0</v>
      </c>
      <c r="Q81" s="184">
        <f>RES_hhdet_in_emih!Q81/RES_summary!Q$21</f>
        <v>0</v>
      </c>
    </row>
    <row r="82" spans="1:17" ht="12.95" customHeight="1" x14ac:dyDescent="0.25">
      <c r="A82" s="158" t="s">
        <v>65</v>
      </c>
      <c r="B82" s="157"/>
      <c r="C82" s="178">
        <f>RES_hhdet_in_emih!C82/RES_summary!C$21</f>
        <v>0</v>
      </c>
      <c r="D82" s="178">
        <f>RES_hhdet_in_emih!D82/RES_summary!D$21</f>
        <v>0</v>
      </c>
      <c r="E82" s="178">
        <f>RES_hhdet_in_emih!E82/RES_summary!E$21</f>
        <v>0</v>
      </c>
      <c r="F82" s="178">
        <f>RES_hhdet_in_emih!F82/RES_summary!F$21</f>
        <v>0</v>
      </c>
      <c r="G82" s="178">
        <f>RES_hhdet_in_emih!G82/RES_summary!G$21</f>
        <v>0</v>
      </c>
      <c r="H82" s="178">
        <f>RES_hhdet_in_emih!H82/RES_summary!H$21</f>
        <v>0</v>
      </c>
      <c r="I82" s="178">
        <f>RES_hhdet_in_emih!I82/RES_summary!I$21</f>
        <v>0</v>
      </c>
      <c r="J82" s="178">
        <f>RES_hhdet_in_emih!J82/RES_summary!J$21</f>
        <v>0</v>
      </c>
      <c r="K82" s="178">
        <f>RES_hhdet_in_emih!K82/RES_summary!K$21</f>
        <v>0</v>
      </c>
      <c r="L82" s="178">
        <f>RES_hhdet_in_emih!L82/RES_summary!L$21</f>
        <v>0</v>
      </c>
      <c r="M82" s="178">
        <f>RES_hhdet_in_emih!M82/RES_summary!M$21</f>
        <v>0</v>
      </c>
      <c r="N82" s="178">
        <f>RES_hhdet_in_emih!N82/RES_summary!N$21</f>
        <v>0</v>
      </c>
      <c r="O82" s="178">
        <f>RES_hhdet_in_emih!O82/RES_summary!O$21</f>
        <v>0</v>
      </c>
      <c r="P82" s="178">
        <f>RES_hhdet_in_emih!P82/RES_summary!P$21</f>
        <v>0</v>
      </c>
      <c r="Q82" s="178">
        <f>RES_hhdet_in_emih!Q82/RES_summary!Q$21</f>
        <v>0</v>
      </c>
    </row>
    <row r="83" spans="1:17" ht="12" customHeight="1" x14ac:dyDescent="0.25">
      <c r="A83" s="23" t="s">
        <v>157</v>
      </c>
      <c r="B83" s="156"/>
      <c r="C83" s="177">
        <f>RES_hhdet_in_emih!C83/RES_summary!C$21</f>
        <v>0</v>
      </c>
      <c r="D83" s="177">
        <f>RES_hhdet_in_emih!D83/RES_summary!D$21</f>
        <v>0</v>
      </c>
      <c r="E83" s="177">
        <f>RES_hhdet_in_emih!E83/RES_summary!E$21</f>
        <v>0</v>
      </c>
      <c r="F83" s="177">
        <f>RES_hhdet_in_emih!F83/RES_summary!F$21</f>
        <v>0</v>
      </c>
      <c r="G83" s="177">
        <f>RES_hhdet_in_emih!G83/RES_summary!G$21</f>
        <v>0</v>
      </c>
      <c r="H83" s="177">
        <f>RES_hhdet_in_emih!H83/RES_summary!H$21</f>
        <v>0</v>
      </c>
      <c r="I83" s="177">
        <f>RES_hhdet_in_emih!I83/RES_summary!I$21</f>
        <v>0</v>
      </c>
      <c r="J83" s="177">
        <f>RES_hhdet_in_emih!J83/RES_summary!J$21</f>
        <v>0</v>
      </c>
      <c r="K83" s="177">
        <f>RES_hhdet_in_emih!K83/RES_summary!K$21</f>
        <v>0</v>
      </c>
      <c r="L83" s="177">
        <f>RES_hhdet_in_emih!L83/RES_summary!L$21</f>
        <v>0</v>
      </c>
      <c r="M83" s="177">
        <f>RES_hhdet_in_emih!M83/RES_summary!M$21</f>
        <v>0</v>
      </c>
      <c r="N83" s="177">
        <f>RES_hhdet_in_emih!N83/RES_summary!N$21</f>
        <v>0</v>
      </c>
      <c r="O83" s="177">
        <f>RES_hhdet_in_emih!O83/RES_summary!O$21</f>
        <v>0</v>
      </c>
      <c r="P83" s="177">
        <f>RES_hhdet_in_emih!P83/RES_summary!P$21</f>
        <v>0</v>
      </c>
      <c r="Q83" s="177">
        <f>RES_hhdet_in_emih!Q83/RES_summary!Q$21</f>
        <v>0</v>
      </c>
    </row>
    <row r="84" spans="1:17" ht="12" customHeight="1" x14ac:dyDescent="0.25">
      <c r="A84" s="23" t="s">
        <v>60</v>
      </c>
      <c r="B84" s="156"/>
      <c r="C84" s="177">
        <f>RES_hhdet_in_emih!C84/RES_summary!C$21</f>
        <v>0</v>
      </c>
      <c r="D84" s="177">
        <f>RES_hhdet_in_emih!D84/RES_summary!D$21</f>
        <v>0</v>
      </c>
      <c r="E84" s="177">
        <f>RES_hhdet_in_emih!E84/RES_summary!E$21</f>
        <v>0</v>
      </c>
      <c r="F84" s="177">
        <f>RES_hhdet_in_emih!F84/RES_summary!F$21</f>
        <v>0</v>
      </c>
      <c r="G84" s="177">
        <f>RES_hhdet_in_emih!G84/RES_summary!G$21</f>
        <v>0</v>
      </c>
      <c r="H84" s="177">
        <f>RES_hhdet_in_emih!H84/RES_summary!H$21</f>
        <v>0</v>
      </c>
      <c r="I84" s="177">
        <f>RES_hhdet_in_emih!I84/RES_summary!I$21</f>
        <v>0</v>
      </c>
      <c r="J84" s="177">
        <f>RES_hhdet_in_emih!J84/RES_summary!J$21</f>
        <v>0</v>
      </c>
      <c r="K84" s="177">
        <f>RES_hhdet_in_emih!K84/RES_summary!K$21</f>
        <v>0</v>
      </c>
      <c r="L84" s="177">
        <f>RES_hhdet_in_emih!L84/RES_summary!L$21</f>
        <v>0</v>
      </c>
      <c r="M84" s="177">
        <f>RES_hhdet_in_emih!M84/RES_summary!M$21</f>
        <v>0</v>
      </c>
      <c r="N84" s="177">
        <f>RES_hhdet_in_emih!N84/RES_summary!N$21</f>
        <v>0</v>
      </c>
      <c r="O84" s="177">
        <f>RES_hhdet_in_emih!O84/RES_summary!O$21</f>
        <v>0</v>
      </c>
      <c r="P84" s="177">
        <f>RES_hhdet_in_emih!P84/RES_summary!P$21</f>
        <v>0</v>
      </c>
      <c r="Q84" s="177">
        <f>RES_hhdet_in_emih!Q84/RES_summary!Q$21</f>
        <v>0</v>
      </c>
    </row>
    <row r="85" spans="1:17" ht="12.95" customHeight="1" x14ac:dyDescent="0.25">
      <c r="A85" s="158" t="s">
        <v>112</v>
      </c>
      <c r="B85" s="157"/>
      <c r="C85" s="178">
        <f>RES_hhdet_in_emih!C85/RES_summary!C$21</f>
        <v>0</v>
      </c>
      <c r="D85" s="178">
        <f>RES_hhdet_in_emih!D85/RES_summary!D$21</f>
        <v>0</v>
      </c>
      <c r="E85" s="178">
        <f>RES_hhdet_in_emih!E85/RES_summary!E$21</f>
        <v>0</v>
      </c>
      <c r="F85" s="178">
        <f>RES_hhdet_in_emih!F85/RES_summary!F$21</f>
        <v>0</v>
      </c>
      <c r="G85" s="178">
        <f>RES_hhdet_in_emih!G85/RES_summary!G$21</f>
        <v>0</v>
      </c>
      <c r="H85" s="178">
        <f>RES_hhdet_in_emih!H85/RES_summary!H$21</f>
        <v>0</v>
      </c>
      <c r="I85" s="178">
        <f>RES_hhdet_in_emih!I85/RES_summary!I$21</f>
        <v>0</v>
      </c>
      <c r="J85" s="178">
        <f>RES_hhdet_in_emih!J85/RES_summary!J$21</f>
        <v>0</v>
      </c>
      <c r="K85" s="178">
        <f>RES_hhdet_in_emih!K85/RES_summary!K$21</f>
        <v>0</v>
      </c>
      <c r="L85" s="178">
        <f>RES_hhdet_in_emih!L85/RES_summary!L$21</f>
        <v>0</v>
      </c>
      <c r="M85" s="178">
        <f>RES_hhdet_in_emih!M85/RES_summary!M$21</f>
        <v>0</v>
      </c>
      <c r="N85" s="178">
        <f>RES_hhdet_in_emih!N85/RES_summary!N$21</f>
        <v>0</v>
      </c>
      <c r="O85" s="178">
        <f>RES_hhdet_in_emih!O85/RES_summary!O$21</f>
        <v>0</v>
      </c>
      <c r="P85" s="178">
        <f>RES_hhdet_in_emih!P85/RES_summary!P$21</f>
        <v>0</v>
      </c>
      <c r="Q85" s="178">
        <f>RES_hhdet_in_emih!Q85/RES_summary!Q$21</f>
        <v>0</v>
      </c>
    </row>
    <row r="86" spans="1:17" ht="12" customHeight="1" x14ac:dyDescent="0.25">
      <c r="A86" s="23" t="s">
        <v>60</v>
      </c>
      <c r="B86" s="156"/>
      <c r="C86" s="177">
        <f>RES_hhdet_in_emih!C86/RES_summary!C$21</f>
        <v>0</v>
      </c>
      <c r="D86" s="177">
        <f>RES_hhdet_in_emih!D86/RES_summary!D$21</f>
        <v>0</v>
      </c>
      <c r="E86" s="177">
        <f>RES_hhdet_in_emih!E86/RES_summary!E$21</f>
        <v>0</v>
      </c>
      <c r="F86" s="177">
        <f>RES_hhdet_in_emih!F86/RES_summary!F$21</f>
        <v>0</v>
      </c>
      <c r="G86" s="177">
        <f>RES_hhdet_in_emih!G86/RES_summary!G$21</f>
        <v>0</v>
      </c>
      <c r="H86" s="177">
        <f>RES_hhdet_in_emih!H86/RES_summary!H$21</f>
        <v>0</v>
      </c>
      <c r="I86" s="177">
        <f>RES_hhdet_in_emih!I86/RES_summary!I$21</f>
        <v>0</v>
      </c>
      <c r="J86" s="177">
        <f>RES_hhdet_in_emih!J86/RES_summary!J$21</f>
        <v>0</v>
      </c>
      <c r="K86" s="177">
        <f>RES_hhdet_in_emih!K86/RES_summary!K$21</f>
        <v>0</v>
      </c>
      <c r="L86" s="177">
        <f>RES_hhdet_in_emih!L86/RES_summary!L$21</f>
        <v>0</v>
      </c>
      <c r="M86" s="177">
        <f>RES_hhdet_in_emih!M86/RES_summary!M$21</f>
        <v>0</v>
      </c>
      <c r="N86" s="177">
        <f>RES_hhdet_in_emih!N86/RES_summary!N$21</f>
        <v>0</v>
      </c>
      <c r="O86" s="177">
        <f>RES_hhdet_in_emih!O86/RES_summary!O$21</f>
        <v>0</v>
      </c>
      <c r="P86" s="177">
        <f>RES_hhdet_in_emih!P86/RES_summary!P$21</f>
        <v>0</v>
      </c>
      <c r="Q86" s="177">
        <f>RES_hhdet_in_emih!Q86/RES_summary!Q$21</f>
        <v>0</v>
      </c>
    </row>
    <row r="87" spans="1:17" ht="12" customHeight="1" x14ac:dyDescent="0.25">
      <c r="A87" s="158" t="s">
        <v>63</v>
      </c>
      <c r="B87" s="157"/>
      <c r="C87" s="178">
        <f>RES_hhdet_in_emih!C87/RES_summary!C$21</f>
        <v>0</v>
      </c>
      <c r="D87" s="178">
        <f>RES_hhdet_in_emih!D87/RES_summary!D$21</f>
        <v>0</v>
      </c>
      <c r="E87" s="178">
        <f>RES_hhdet_in_emih!E87/RES_summary!E$21</f>
        <v>0</v>
      </c>
      <c r="F87" s="178">
        <f>RES_hhdet_in_emih!F87/RES_summary!F$21</f>
        <v>0</v>
      </c>
      <c r="G87" s="178">
        <f>RES_hhdet_in_emih!G87/RES_summary!G$21</f>
        <v>0</v>
      </c>
      <c r="H87" s="178">
        <f>RES_hhdet_in_emih!H87/RES_summary!H$21</f>
        <v>0</v>
      </c>
      <c r="I87" s="178">
        <f>RES_hhdet_in_emih!I87/RES_summary!I$21</f>
        <v>0</v>
      </c>
      <c r="J87" s="178">
        <f>RES_hhdet_in_emih!J87/RES_summary!J$21</f>
        <v>0</v>
      </c>
      <c r="K87" s="178">
        <f>RES_hhdet_in_emih!K87/RES_summary!K$21</f>
        <v>0</v>
      </c>
      <c r="L87" s="178">
        <f>RES_hhdet_in_emih!L87/RES_summary!L$21</f>
        <v>0</v>
      </c>
      <c r="M87" s="178">
        <f>RES_hhdet_in_emih!M87/RES_summary!M$21</f>
        <v>0</v>
      </c>
      <c r="N87" s="178">
        <f>RES_hhdet_in_emih!N87/RES_summary!N$21</f>
        <v>0</v>
      </c>
      <c r="O87" s="178">
        <f>RES_hhdet_in_emih!O87/RES_summary!O$21</f>
        <v>0</v>
      </c>
      <c r="P87" s="178">
        <f>RES_hhdet_in_emih!P87/RES_summary!P$21</f>
        <v>0</v>
      </c>
      <c r="Q87" s="178">
        <f>RES_hhdet_in_emih!Q87/RES_summary!Q$21</f>
        <v>0</v>
      </c>
    </row>
    <row r="88" spans="1:17" ht="12" customHeight="1" x14ac:dyDescent="0.25">
      <c r="A88" s="167" t="s">
        <v>156</v>
      </c>
      <c r="B88" s="132"/>
      <c r="C88" s="183">
        <f>RES_hhdet_in_emih!C88/RES_summary!C$21</f>
        <v>0</v>
      </c>
      <c r="D88" s="183">
        <f>RES_hhdet_in_emih!D88/RES_summary!D$21</f>
        <v>0</v>
      </c>
      <c r="E88" s="183">
        <f>RES_hhdet_in_emih!E88/RES_summary!E$21</f>
        <v>0</v>
      </c>
      <c r="F88" s="183">
        <f>RES_hhdet_in_emih!F88/RES_summary!F$21</f>
        <v>0</v>
      </c>
      <c r="G88" s="183">
        <f>RES_hhdet_in_emih!G88/RES_summary!G$21</f>
        <v>0</v>
      </c>
      <c r="H88" s="183">
        <f>RES_hhdet_in_emih!H88/RES_summary!H$21</f>
        <v>0</v>
      </c>
      <c r="I88" s="183">
        <f>RES_hhdet_in_emih!I88/RES_summary!I$21</f>
        <v>0</v>
      </c>
      <c r="J88" s="183">
        <f>RES_hhdet_in_emih!J88/RES_summary!J$21</f>
        <v>0</v>
      </c>
      <c r="K88" s="183">
        <f>RES_hhdet_in_emih!K88/RES_summary!K$21</f>
        <v>0</v>
      </c>
      <c r="L88" s="183">
        <f>RES_hhdet_in_emih!L88/RES_summary!L$21</f>
        <v>0</v>
      </c>
      <c r="M88" s="183">
        <f>RES_hhdet_in_emih!M88/RES_summary!M$21</f>
        <v>0</v>
      </c>
      <c r="N88" s="183">
        <f>RES_hhdet_in_emih!N88/RES_summary!N$21</f>
        <v>0</v>
      </c>
      <c r="O88" s="183">
        <f>RES_hhdet_in_emih!O88/RES_summary!O$21</f>
        <v>0</v>
      </c>
      <c r="P88" s="183">
        <f>RES_hhdet_in_emih!P88/RES_summary!P$21</f>
        <v>0</v>
      </c>
      <c r="Q88" s="183">
        <f>RES_hhdet_in_emih!Q88/RES_summary!Q$21</f>
        <v>0</v>
      </c>
    </row>
    <row r="89" spans="1:17" ht="12" customHeight="1" x14ac:dyDescent="0.25">
      <c r="A89" s="167" t="s">
        <v>155</v>
      </c>
      <c r="B89" s="132"/>
      <c r="C89" s="183">
        <f>RES_hhdet_in_emih!C89/RES_summary!C$21</f>
        <v>0</v>
      </c>
      <c r="D89" s="183">
        <f>RES_hhdet_in_emih!D89/RES_summary!D$21</f>
        <v>0</v>
      </c>
      <c r="E89" s="183">
        <f>RES_hhdet_in_emih!E89/RES_summary!E$21</f>
        <v>0</v>
      </c>
      <c r="F89" s="183">
        <f>RES_hhdet_in_emih!F89/RES_summary!F$21</f>
        <v>0</v>
      </c>
      <c r="G89" s="183">
        <f>RES_hhdet_in_emih!G89/RES_summary!G$21</f>
        <v>0</v>
      </c>
      <c r="H89" s="183">
        <f>RES_hhdet_in_emih!H89/RES_summary!H$21</f>
        <v>0</v>
      </c>
      <c r="I89" s="183">
        <f>RES_hhdet_in_emih!I89/RES_summary!I$21</f>
        <v>0</v>
      </c>
      <c r="J89" s="183">
        <f>RES_hhdet_in_emih!J89/RES_summary!J$21</f>
        <v>0</v>
      </c>
      <c r="K89" s="183">
        <f>RES_hhdet_in_emih!K89/RES_summary!K$21</f>
        <v>0</v>
      </c>
      <c r="L89" s="183">
        <f>RES_hhdet_in_emih!L89/RES_summary!L$21</f>
        <v>0</v>
      </c>
      <c r="M89" s="183">
        <f>RES_hhdet_in_emih!M89/RES_summary!M$21</f>
        <v>0</v>
      </c>
      <c r="N89" s="183">
        <f>RES_hhdet_in_emih!N89/RES_summary!N$21</f>
        <v>0</v>
      </c>
      <c r="O89" s="183">
        <f>RES_hhdet_in_emih!O89/RES_summary!O$21</f>
        <v>0</v>
      </c>
      <c r="P89" s="183">
        <f>RES_hhdet_in_emih!P89/RES_summary!P$21</f>
        <v>0</v>
      </c>
      <c r="Q89" s="183">
        <f>RES_hhdet_in_emih!Q89/RES_summary!Q$21</f>
        <v>0</v>
      </c>
    </row>
    <row r="90" spans="1:17" ht="12" customHeight="1" x14ac:dyDescent="0.25">
      <c r="A90" s="166" t="s">
        <v>55</v>
      </c>
      <c r="B90" s="165"/>
      <c r="C90" s="182">
        <f>RES_hhdet_in_emih!C90/RES_summary!C$21</f>
        <v>0</v>
      </c>
      <c r="D90" s="182">
        <f>RES_hhdet_in_emih!D90/RES_summary!D$21</f>
        <v>0</v>
      </c>
      <c r="E90" s="182">
        <f>RES_hhdet_in_emih!E90/RES_summary!E$21</f>
        <v>0</v>
      </c>
      <c r="F90" s="182">
        <f>RES_hhdet_in_emih!F90/RES_summary!F$21</f>
        <v>0</v>
      </c>
      <c r="G90" s="182">
        <f>RES_hhdet_in_emih!G90/RES_summary!G$21</f>
        <v>0</v>
      </c>
      <c r="H90" s="182">
        <f>RES_hhdet_in_emih!H90/RES_summary!H$21</f>
        <v>0</v>
      </c>
      <c r="I90" s="182">
        <f>RES_hhdet_in_emih!I90/RES_summary!I$21</f>
        <v>0</v>
      </c>
      <c r="J90" s="182">
        <f>RES_hhdet_in_emih!J90/RES_summary!J$21</f>
        <v>0</v>
      </c>
      <c r="K90" s="182">
        <f>RES_hhdet_in_emih!K90/RES_summary!K$21</f>
        <v>0</v>
      </c>
      <c r="L90" s="182">
        <f>RES_hhdet_in_emih!L90/RES_summary!L$21</f>
        <v>0</v>
      </c>
      <c r="M90" s="182">
        <f>RES_hhdet_in_emih!M90/RES_summary!M$21</f>
        <v>0</v>
      </c>
      <c r="N90" s="182">
        <f>RES_hhdet_in_emih!N90/RES_summary!N$21</f>
        <v>0</v>
      </c>
      <c r="O90" s="182">
        <f>RES_hhdet_in_emih!O90/RES_summary!O$21</f>
        <v>0</v>
      </c>
      <c r="P90" s="182">
        <f>RES_hhdet_in_emih!P90/RES_summary!P$21</f>
        <v>0</v>
      </c>
      <c r="Q90" s="182">
        <f>RES_hhdet_in_emih!Q90/RES_summary!Q$21</f>
        <v>0</v>
      </c>
    </row>
    <row r="91" spans="1:17" ht="12" customHeight="1" x14ac:dyDescent="0.25">
      <c r="A91" s="147" t="s">
        <v>59</v>
      </c>
      <c r="B91" s="164"/>
      <c r="C91" s="181">
        <f>RES_hhdet_in_emih!C91/RES_summary!C$21</f>
        <v>0</v>
      </c>
      <c r="D91" s="181">
        <f>RES_hhdet_in_emih!D91/RES_summary!D$21</f>
        <v>0</v>
      </c>
      <c r="E91" s="181">
        <f>RES_hhdet_in_emih!E91/RES_summary!E$21</f>
        <v>0</v>
      </c>
      <c r="F91" s="181">
        <f>RES_hhdet_in_emih!F91/RES_summary!F$21</f>
        <v>0</v>
      </c>
      <c r="G91" s="181">
        <f>RES_hhdet_in_emih!G91/RES_summary!G$21</f>
        <v>0</v>
      </c>
      <c r="H91" s="181">
        <f>RES_hhdet_in_emih!H91/RES_summary!H$21</f>
        <v>0</v>
      </c>
      <c r="I91" s="181">
        <f>RES_hhdet_in_emih!I91/RES_summary!I$21</f>
        <v>0</v>
      </c>
      <c r="J91" s="181">
        <f>RES_hhdet_in_emih!J91/RES_summary!J$21</f>
        <v>0</v>
      </c>
      <c r="K91" s="181">
        <f>RES_hhdet_in_emih!K91/RES_summary!K$21</f>
        <v>0</v>
      </c>
      <c r="L91" s="181">
        <f>RES_hhdet_in_emih!L91/RES_summary!L$21</f>
        <v>0</v>
      </c>
      <c r="M91" s="181">
        <f>RES_hhdet_in_emih!M91/RES_summary!M$21</f>
        <v>0</v>
      </c>
      <c r="N91" s="181">
        <f>RES_hhdet_in_emih!N91/RES_summary!N$21</f>
        <v>0</v>
      </c>
      <c r="O91" s="181">
        <f>RES_hhdet_in_emih!O91/RES_summary!O$21</f>
        <v>0</v>
      </c>
      <c r="P91" s="181">
        <f>RES_hhdet_in_emih!P91/RES_summary!P$21</f>
        <v>0</v>
      </c>
      <c r="Q91" s="181">
        <f>RES_hhdet_in_emih!Q91/RES_summary!Q$21</f>
        <v>0</v>
      </c>
    </row>
    <row r="92" spans="1:17" ht="12" customHeight="1" x14ac:dyDescent="0.25">
      <c r="A92" s="163" t="s">
        <v>144</v>
      </c>
      <c r="B92" s="162"/>
      <c r="C92" s="180">
        <f>RES_hhdet_in_emih!C92/RES_summary!C$21</f>
        <v>0</v>
      </c>
      <c r="D92" s="180">
        <f>RES_hhdet_in_emih!D92/RES_summary!D$21</f>
        <v>0</v>
      </c>
      <c r="E92" s="180">
        <f>RES_hhdet_in_emih!E92/RES_summary!E$21</f>
        <v>0</v>
      </c>
      <c r="F92" s="180">
        <f>RES_hhdet_in_emih!F92/RES_summary!F$21</f>
        <v>0</v>
      </c>
      <c r="G92" s="180">
        <f>RES_hhdet_in_emih!G92/RES_summary!G$21</f>
        <v>0</v>
      </c>
      <c r="H92" s="180">
        <f>RES_hhdet_in_emih!H92/RES_summary!H$21</f>
        <v>0</v>
      </c>
      <c r="I92" s="180">
        <f>RES_hhdet_in_emih!I92/RES_summary!I$21</f>
        <v>0</v>
      </c>
      <c r="J92" s="180">
        <f>RES_hhdet_in_emih!J92/RES_summary!J$21</f>
        <v>0</v>
      </c>
      <c r="K92" s="180">
        <f>RES_hhdet_in_emih!K92/RES_summary!K$21</f>
        <v>0</v>
      </c>
      <c r="L92" s="180">
        <f>RES_hhdet_in_emih!L92/RES_summary!L$21</f>
        <v>0</v>
      </c>
      <c r="M92" s="180">
        <f>RES_hhdet_in_emih!M92/RES_summary!M$21</f>
        <v>0</v>
      </c>
      <c r="N92" s="180">
        <f>RES_hhdet_in_emih!N92/RES_summary!N$21</f>
        <v>0</v>
      </c>
      <c r="O92" s="180">
        <f>RES_hhdet_in_emih!O92/RES_summary!O$21</f>
        <v>0</v>
      </c>
      <c r="P92" s="180">
        <f>RES_hhdet_in_emih!P92/RES_summary!P$21</f>
        <v>0</v>
      </c>
      <c r="Q92" s="180">
        <f>RES_hhdet_in_emih!Q92/RES_summary!Q$21</f>
        <v>0</v>
      </c>
    </row>
    <row r="93" spans="1:17" ht="12" customHeight="1" x14ac:dyDescent="0.25">
      <c r="A93" s="161" t="s">
        <v>143</v>
      </c>
      <c r="B93" s="160"/>
      <c r="C93" s="179">
        <f>RES_hhdet_in_emih!C93/RES_summary!C$21</f>
        <v>0</v>
      </c>
      <c r="D93" s="179">
        <f>RES_hhdet_in_emih!D93/RES_summary!D$21</f>
        <v>0</v>
      </c>
      <c r="E93" s="179">
        <f>RES_hhdet_in_emih!E93/RES_summary!E$21</f>
        <v>0</v>
      </c>
      <c r="F93" s="179">
        <f>RES_hhdet_in_emih!F93/RES_summary!F$21</f>
        <v>0</v>
      </c>
      <c r="G93" s="179">
        <f>RES_hhdet_in_emih!G93/RES_summary!G$21</f>
        <v>0</v>
      </c>
      <c r="H93" s="179">
        <f>RES_hhdet_in_emih!H93/RES_summary!H$21</f>
        <v>0</v>
      </c>
      <c r="I93" s="179">
        <f>RES_hhdet_in_emih!I93/RES_summary!I$21</f>
        <v>0</v>
      </c>
      <c r="J93" s="179">
        <f>RES_hhdet_in_emih!J93/RES_summary!J$21</f>
        <v>0</v>
      </c>
      <c r="K93" s="179">
        <f>RES_hhdet_in_emih!K93/RES_summary!K$21</f>
        <v>0</v>
      </c>
      <c r="L93" s="179">
        <f>RES_hhdet_in_emih!L93/RES_summary!L$21</f>
        <v>0</v>
      </c>
      <c r="M93" s="179">
        <f>RES_hhdet_in_emih!M93/RES_summary!M$21</f>
        <v>0</v>
      </c>
      <c r="N93" s="179">
        <f>RES_hhdet_in_emih!N93/RES_summary!N$21</f>
        <v>0</v>
      </c>
      <c r="O93" s="179">
        <f>RES_hhdet_in_emih!O93/RES_summary!O$21</f>
        <v>0</v>
      </c>
      <c r="P93" s="179">
        <f>RES_hhdet_in_emih!P93/RES_summary!P$21</f>
        <v>0</v>
      </c>
      <c r="Q93" s="179">
        <f>RES_hhdet_in_emih!Q93/RES_summary!Q$21</f>
        <v>0</v>
      </c>
    </row>
    <row r="94" spans="1:17" ht="12" customHeight="1" x14ac:dyDescent="0.25">
      <c r="A94" s="148" t="s">
        <v>57</v>
      </c>
      <c r="B94" s="156"/>
      <c r="C94" s="177">
        <f>RES_hhdet_in_emih!C94/RES_summary!C$21</f>
        <v>0</v>
      </c>
      <c r="D94" s="177">
        <f>RES_hhdet_in_emih!D94/RES_summary!D$21</f>
        <v>0</v>
      </c>
      <c r="E94" s="177">
        <f>RES_hhdet_in_emih!E94/RES_summary!E$21</f>
        <v>0</v>
      </c>
      <c r="F94" s="177">
        <f>RES_hhdet_in_emih!F94/RES_summary!F$21</f>
        <v>0</v>
      </c>
      <c r="G94" s="177">
        <f>RES_hhdet_in_emih!G94/RES_summary!G$21</f>
        <v>0</v>
      </c>
      <c r="H94" s="177">
        <f>RES_hhdet_in_emih!H94/RES_summary!H$21</f>
        <v>0</v>
      </c>
      <c r="I94" s="177">
        <f>RES_hhdet_in_emih!I94/RES_summary!I$21</f>
        <v>0</v>
      </c>
      <c r="J94" s="177">
        <f>RES_hhdet_in_emih!J94/RES_summary!J$21</f>
        <v>0</v>
      </c>
      <c r="K94" s="177">
        <f>RES_hhdet_in_emih!K94/RES_summary!K$21</f>
        <v>0</v>
      </c>
      <c r="L94" s="177">
        <f>RES_hhdet_in_emih!L94/RES_summary!L$21</f>
        <v>0</v>
      </c>
      <c r="M94" s="177">
        <f>RES_hhdet_in_emih!M94/RES_summary!M$21</f>
        <v>0</v>
      </c>
      <c r="N94" s="177">
        <f>RES_hhdet_in_emih!N94/RES_summary!N$21</f>
        <v>0</v>
      </c>
      <c r="O94" s="177">
        <f>RES_hhdet_in_emih!O94/RES_summary!O$21</f>
        <v>0</v>
      </c>
      <c r="P94" s="177">
        <f>RES_hhdet_in_emih!P94/RES_summary!P$21</f>
        <v>0</v>
      </c>
      <c r="Q94" s="177">
        <f>RES_hhdet_in_emih!Q94/RES_summary!Q$21</f>
        <v>0</v>
      </c>
    </row>
    <row r="95" spans="1:17" ht="12" customHeight="1" x14ac:dyDescent="0.25">
      <c r="A95" s="148" t="s">
        <v>59</v>
      </c>
      <c r="B95" s="156"/>
      <c r="C95" s="177">
        <f>RES_hhdet_in_emih!C95/RES_summary!C$21</f>
        <v>0</v>
      </c>
      <c r="D95" s="177">
        <f>RES_hhdet_in_emih!D95/RES_summary!D$21</f>
        <v>0</v>
      </c>
      <c r="E95" s="177">
        <f>RES_hhdet_in_emih!E95/RES_summary!E$21</f>
        <v>0</v>
      </c>
      <c r="F95" s="177">
        <f>RES_hhdet_in_emih!F95/RES_summary!F$21</f>
        <v>0</v>
      </c>
      <c r="G95" s="177">
        <f>RES_hhdet_in_emih!G95/RES_summary!G$21</f>
        <v>0</v>
      </c>
      <c r="H95" s="177">
        <f>RES_hhdet_in_emih!H95/RES_summary!H$21</f>
        <v>0</v>
      </c>
      <c r="I95" s="177">
        <f>RES_hhdet_in_emih!I95/RES_summary!I$21</f>
        <v>0</v>
      </c>
      <c r="J95" s="177">
        <f>RES_hhdet_in_emih!J95/RES_summary!J$21</f>
        <v>0</v>
      </c>
      <c r="K95" s="177">
        <f>RES_hhdet_in_emih!K95/RES_summary!K$21</f>
        <v>0</v>
      </c>
      <c r="L95" s="177">
        <f>RES_hhdet_in_emih!L95/RES_summary!L$21</f>
        <v>0</v>
      </c>
      <c r="M95" s="177">
        <f>RES_hhdet_in_emih!M95/RES_summary!M$21</f>
        <v>0</v>
      </c>
      <c r="N95" s="177">
        <f>RES_hhdet_in_emih!N95/RES_summary!N$21</f>
        <v>0</v>
      </c>
      <c r="O95" s="177">
        <f>RES_hhdet_in_emih!O95/RES_summary!O$21</f>
        <v>0</v>
      </c>
      <c r="P95" s="177">
        <f>RES_hhdet_in_emih!P95/RES_summary!P$21</f>
        <v>0</v>
      </c>
      <c r="Q95" s="177">
        <f>RES_hhdet_in_emih!Q95/RES_summary!Q$21</f>
        <v>0</v>
      </c>
    </row>
    <row r="96" spans="1:17" ht="12" customHeight="1" x14ac:dyDescent="0.25">
      <c r="A96" s="163" t="s">
        <v>142</v>
      </c>
      <c r="B96" s="162"/>
      <c r="C96" s="180">
        <f>RES_hhdet_in_emih!C96/RES_summary!C$21</f>
        <v>0</v>
      </c>
      <c r="D96" s="180">
        <f>RES_hhdet_in_emih!D96/RES_summary!D$21</f>
        <v>0</v>
      </c>
      <c r="E96" s="180">
        <f>RES_hhdet_in_emih!E96/RES_summary!E$21</f>
        <v>0</v>
      </c>
      <c r="F96" s="180">
        <f>RES_hhdet_in_emih!F96/RES_summary!F$21</f>
        <v>0</v>
      </c>
      <c r="G96" s="180">
        <f>RES_hhdet_in_emih!G96/RES_summary!G$21</f>
        <v>0</v>
      </c>
      <c r="H96" s="180">
        <f>RES_hhdet_in_emih!H96/RES_summary!H$21</f>
        <v>0</v>
      </c>
      <c r="I96" s="180">
        <f>RES_hhdet_in_emih!I96/RES_summary!I$21</f>
        <v>0</v>
      </c>
      <c r="J96" s="180">
        <f>RES_hhdet_in_emih!J96/RES_summary!J$21</f>
        <v>0</v>
      </c>
      <c r="K96" s="180">
        <f>RES_hhdet_in_emih!K96/RES_summary!K$21</f>
        <v>0</v>
      </c>
      <c r="L96" s="180">
        <f>RES_hhdet_in_emih!L96/RES_summary!L$21</f>
        <v>0</v>
      </c>
      <c r="M96" s="180">
        <f>RES_hhdet_in_emih!M96/RES_summary!M$21</f>
        <v>0</v>
      </c>
      <c r="N96" s="180">
        <f>RES_hhdet_in_emih!N96/RES_summary!N$21</f>
        <v>0</v>
      </c>
      <c r="O96" s="180">
        <f>RES_hhdet_in_emih!O96/RES_summary!O$21</f>
        <v>0</v>
      </c>
      <c r="P96" s="180">
        <f>RES_hhdet_in_emih!P96/RES_summary!P$21</f>
        <v>0</v>
      </c>
      <c r="Q96" s="180">
        <f>RES_hhdet_in_emih!Q96/RES_summary!Q$21</f>
        <v>0</v>
      </c>
    </row>
    <row r="97" spans="1:17" ht="12" customHeight="1" x14ac:dyDescent="0.25">
      <c r="A97" s="161" t="s">
        <v>141</v>
      </c>
      <c r="B97" s="160"/>
      <c r="C97" s="179">
        <f>RES_hhdet_in_emih!C97/RES_summary!C$21</f>
        <v>0</v>
      </c>
      <c r="D97" s="179">
        <f>RES_hhdet_in_emih!D97/RES_summary!D$21</f>
        <v>0</v>
      </c>
      <c r="E97" s="179">
        <f>RES_hhdet_in_emih!E97/RES_summary!E$21</f>
        <v>0</v>
      </c>
      <c r="F97" s="179">
        <f>RES_hhdet_in_emih!F97/RES_summary!F$21</f>
        <v>0</v>
      </c>
      <c r="G97" s="179">
        <f>RES_hhdet_in_emih!G97/RES_summary!G$21</f>
        <v>0</v>
      </c>
      <c r="H97" s="179">
        <f>RES_hhdet_in_emih!H97/RES_summary!H$21</f>
        <v>0</v>
      </c>
      <c r="I97" s="179">
        <f>RES_hhdet_in_emih!I97/RES_summary!I$21</f>
        <v>0</v>
      </c>
      <c r="J97" s="179">
        <f>RES_hhdet_in_emih!J97/RES_summary!J$21</f>
        <v>0</v>
      </c>
      <c r="K97" s="179">
        <f>RES_hhdet_in_emih!K97/RES_summary!K$21</f>
        <v>0</v>
      </c>
      <c r="L97" s="179">
        <f>RES_hhdet_in_emih!L97/RES_summary!L$21</f>
        <v>0</v>
      </c>
      <c r="M97" s="179">
        <f>RES_hhdet_in_emih!M97/RES_summary!M$21</f>
        <v>0</v>
      </c>
      <c r="N97" s="179">
        <f>RES_hhdet_in_emih!N97/RES_summary!N$21</f>
        <v>0</v>
      </c>
      <c r="O97" s="179">
        <f>RES_hhdet_in_emih!O97/RES_summary!O$21</f>
        <v>0</v>
      </c>
      <c r="P97" s="179">
        <f>RES_hhdet_in_emih!P97/RES_summary!P$21</f>
        <v>0</v>
      </c>
      <c r="Q97" s="179">
        <f>RES_hhdet_in_emih!Q97/RES_summary!Q$21</f>
        <v>0</v>
      </c>
    </row>
    <row r="98" spans="1:17" ht="12" customHeight="1" x14ac:dyDescent="0.25">
      <c r="A98" s="148" t="s">
        <v>60</v>
      </c>
      <c r="B98" s="156"/>
      <c r="C98" s="177">
        <f>RES_hhdet_in_emih!C98/RES_summary!C$21</f>
        <v>0</v>
      </c>
      <c r="D98" s="177">
        <f>RES_hhdet_in_emih!D98/RES_summary!D$21</f>
        <v>0</v>
      </c>
      <c r="E98" s="177">
        <f>RES_hhdet_in_emih!E98/RES_summary!E$21</f>
        <v>0</v>
      </c>
      <c r="F98" s="177">
        <f>RES_hhdet_in_emih!F98/RES_summary!F$21</f>
        <v>0</v>
      </c>
      <c r="G98" s="177">
        <f>RES_hhdet_in_emih!G98/RES_summary!G$21</f>
        <v>0</v>
      </c>
      <c r="H98" s="177">
        <f>RES_hhdet_in_emih!H98/RES_summary!H$21</f>
        <v>0</v>
      </c>
      <c r="I98" s="177">
        <f>RES_hhdet_in_emih!I98/RES_summary!I$21</f>
        <v>0</v>
      </c>
      <c r="J98" s="177">
        <f>RES_hhdet_in_emih!J98/RES_summary!J$21</f>
        <v>0</v>
      </c>
      <c r="K98" s="177">
        <f>RES_hhdet_in_emih!K98/RES_summary!K$21</f>
        <v>0</v>
      </c>
      <c r="L98" s="177">
        <f>RES_hhdet_in_emih!L98/RES_summary!L$21</f>
        <v>0</v>
      </c>
      <c r="M98" s="177">
        <f>RES_hhdet_in_emih!M98/RES_summary!M$21</f>
        <v>0</v>
      </c>
      <c r="N98" s="177">
        <f>RES_hhdet_in_emih!N98/RES_summary!N$21</f>
        <v>0</v>
      </c>
      <c r="O98" s="177">
        <f>RES_hhdet_in_emih!O98/RES_summary!O$21</f>
        <v>0</v>
      </c>
      <c r="P98" s="177">
        <f>RES_hhdet_in_emih!P98/RES_summary!P$21</f>
        <v>0</v>
      </c>
      <c r="Q98" s="177">
        <f>RES_hhdet_in_emih!Q98/RES_summary!Q$21</f>
        <v>0</v>
      </c>
    </row>
    <row r="99" spans="1:17" ht="12" customHeight="1" x14ac:dyDescent="0.25">
      <c r="A99" s="148" t="s">
        <v>59</v>
      </c>
      <c r="B99" s="156"/>
      <c r="C99" s="177">
        <f>RES_hhdet_in_emih!C99/RES_summary!C$21</f>
        <v>0</v>
      </c>
      <c r="D99" s="177">
        <f>RES_hhdet_in_emih!D99/RES_summary!D$21</f>
        <v>0</v>
      </c>
      <c r="E99" s="177">
        <f>RES_hhdet_in_emih!E99/RES_summary!E$21</f>
        <v>0</v>
      </c>
      <c r="F99" s="177">
        <f>RES_hhdet_in_emih!F99/RES_summary!F$21</f>
        <v>0</v>
      </c>
      <c r="G99" s="177">
        <f>RES_hhdet_in_emih!G99/RES_summary!G$21</f>
        <v>0</v>
      </c>
      <c r="H99" s="177">
        <f>RES_hhdet_in_emih!H99/RES_summary!H$21</f>
        <v>0</v>
      </c>
      <c r="I99" s="177">
        <f>RES_hhdet_in_emih!I99/RES_summary!I$21</f>
        <v>0</v>
      </c>
      <c r="J99" s="177">
        <f>RES_hhdet_in_emih!J99/RES_summary!J$21</f>
        <v>0</v>
      </c>
      <c r="K99" s="177">
        <f>RES_hhdet_in_emih!K99/RES_summary!K$21</f>
        <v>0</v>
      </c>
      <c r="L99" s="177">
        <f>RES_hhdet_in_emih!L99/RES_summary!L$21</f>
        <v>0</v>
      </c>
      <c r="M99" s="177">
        <f>RES_hhdet_in_emih!M99/RES_summary!M$21</f>
        <v>0</v>
      </c>
      <c r="N99" s="177">
        <f>RES_hhdet_in_emih!N99/RES_summary!N$21</f>
        <v>0</v>
      </c>
      <c r="O99" s="177">
        <f>RES_hhdet_in_emih!O99/RES_summary!O$21</f>
        <v>0</v>
      </c>
      <c r="P99" s="177">
        <f>RES_hhdet_in_emih!P99/RES_summary!P$21</f>
        <v>0</v>
      </c>
      <c r="Q99" s="177">
        <f>RES_hhdet_in_emih!Q99/RES_summary!Q$21</f>
        <v>0</v>
      </c>
    </row>
    <row r="100" spans="1:17" ht="12" customHeight="1" x14ac:dyDescent="0.25">
      <c r="A100" s="158" t="s">
        <v>62</v>
      </c>
      <c r="B100" s="157"/>
      <c r="C100" s="178">
        <f>RES_hhdet_in_emih!C100/RES_summary!C$21</f>
        <v>0</v>
      </c>
      <c r="D100" s="178">
        <f>RES_hhdet_in_emih!D100/RES_summary!D$21</f>
        <v>0</v>
      </c>
      <c r="E100" s="178">
        <f>RES_hhdet_in_emih!E100/RES_summary!E$21</f>
        <v>0</v>
      </c>
      <c r="F100" s="178">
        <f>RES_hhdet_in_emih!F100/RES_summary!F$21</f>
        <v>0</v>
      </c>
      <c r="G100" s="178">
        <f>RES_hhdet_in_emih!G100/RES_summary!G$21</f>
        <v>0</v>
      </c>
      <c r="H100" s="178">
        <f>RES_hhdet_in_emih!H100/RES_summary!H$21</f>
        <v>0</v>
      </c>
      <c r="I100" s="178">
        <f>RES_hhdet_in_emih!I100/RES_summary!I$21</f>
        <v>0</v>
      </c>
      <c r="J100" s="178">
        <f>RES_hhdet_in_emih!J100/RES_summary!J$21</f>
        <v>0</v>
      </c>
      <c r="K100" s="178">
        <f>RES_hhdet_in_emih!K100/RES_summary!K$21</f>
        <v>0</v>
      </c>
      <c r="L100" s="178">
        <f>RES_hhdet_in_emih!L100/RES_summary!L$21</f>
        <v>0</v>
      </c>
      <c r="M100" s="178">
        <f>RES_hhdet_in_emih!M100/RES_summary!M$21</f>
        <v>0</v>
      </c>
      <c r="N100" s="178">
        <f>RES_hhdet_in_emih!N100/RES_summary!N$21</f>
        <v>0</v>
      </c>
      <c r="O100" s="178">
        <f>RES_hhdet_in_emih!O100/RES_summary!O$21</f>
        <v>0</v>
      </c>
      <c r="P100" s="178">
        <f>RES_hhdet_in_emih!P100/RES_summary!P$21</f>
        <v>0</v>
      </c>
      <c r="Q100" s="178">
        <f>RES_hhdet_in_emih!Q100/RES_summary!Q$21</f>
        <v>0</v>
      </c>
    </row>
    <row r="101" spans="1:17" ht="12" customHeight="1" x14ac:dyDescent="0.25">
      <c r="A101" s="23" t="s">
        <v>55</v>
      </c>
      <c r="B101" s="156"/>
      <c r="C101" s="177">
        <f>RES_hhdet_in_emih!C101/RES_summary!C$21</f>
        <v>0</v>
      </c>
      <c r="D101" s="177">
        <f>RES_hhdet_in_emih!D101/RES_summary!D$21</f>
        <v>0</v>
      </c>
      <c r="E101" s="177">
        <f>RES_hhdet_in_emih!E101/RES_summary!E$21</f>
        <v>0</v>
      </c>
      <c r="F101" s="177">
        <f>RES_hhdet_in_emih!F101/RES_summary!F$21</f>
        <v>0</v>
      </c>
      <c r="G101" s="177">
        <f>RES_hhdet_in_emih!G101/RES_summary!G$21</f>
        <v>0</v>
      </c>
      <c r="H101" s="177">
        <f>RES_hhdet_in_emih!H101/RES_summary!H$21</f>
        <v>0</v>
      </c>
      <c r="I101" s="177">
        <f>RES_hhdet_in_emih!I101/RES_summary!I$21</f>
        <v>0</v>
      </c>
      <c r="J101" s="177">
        <f>RES_hhdet_in_emih!J101/RES_summary!J$21</f>
        <v>0</v>
      </c>
      <c r="K101" s="177">
        <f>RES_hhdet_in_emih!K101/RES_summary!K$21</f>
        <v>0</v>
      </c>
      <c r="L101" s="177">
        <f>RES_hhdet_in_emih!L101/RES_summary!L$21</f>
        <v>0</v>
      </c>
      <c r="M101" s="177">
        <f>RES_hhdet_in_emih!M101/RES_summary!M$21</f>
        <v>0</v>
      </c>
      <c r="N101" s="177">
        <f>RES_hhdet_in_emih!N101/RES_summary!N$21</f>
        <v>0</v>
      </c>
      <c r="O101" s="177">
        <f>RES_hhdet_in_emih!O101/RES_summary!O$21</f>
        <v>0</v>
      </c>
      <c r="P101" s="177">
        <f>RES_hhdet_in_emih!P101/RES_summary!P$21</f>
        <v>0</v>
      </c>
      <c r="Q101" s="177">
        <f>RES_hhdet_in_emih!Q101/RES_summary!Q$21</f>
        <v>0</v>
      </c>
    </row>
    <row r="102" spans="1:17" ht="12" customHeight="1" x14ac:dyDescent="0.25">
      <c r="A102" s="23" t="s">
        <v>57</v>
      </c>
      <c r="B102" s="156"/>
      <c r="C102" s="177">
        <f>RES_hhdet_in_emih!C102/RES_summary!C$21</f>
        <v>0</v>
      </c>
      <c r="D102" s="177">
        <f>RES_hhdet_in_emih!D102/RES_summary!D$21</f>
        <v>0</v>
      </c>
      <c r="E102" s="177">
        <f>RES_hhdet_in_emih!E102/RES_summary!E$21</f>
        <v>0</v>
      </c>
      <c r="F102" s="177">
        <f>RES_hhdet_in_emih!F102/RES_summary!F$21</f>
        <v>0</v>
      </c>
      <c r="G102" s="177">
        <f>RES_hhdet_in_emih!G102/RES_summary!G$21</f>
        <v>0</v>
      </c>
      <c r="H102" s="177">
        <f>RES_hhdet_in_emih!H102/RES_summary!H$21</f>
        <v>0</v>
      </c>
      <c r="I102" s="177">
        <f>RES_hhdet_in_emih!I102/RES_summary!I$21</f>
        <v>0</v>
      </c>
      <c r="J102" s="177">
        <f>RES_hhdet_in_emih!J102/RES_summary!J$21</f>
        <v>0</v>
      </c>
      <c r="K102" s="177">
        <f>RES_hhdet_in_emih!K102/RES_summary!K$21</f>
        <v>0</v>
      </c>
      <c r="L102" s="177">
        <f>RES_hhdet_in_emih!L102/RES_summary!L$21</f>
        <v>0</v>
      </c>
      <c r="M102" s="177">
        <f>RES_hhdet_in_emih!M102/RES_summary!M$21</f>
        <v>0</v>
      </c>
      <c r="N102" s="177">
        <f>RES_hhdet_in_emih!N102/RES_summary!N$21</f>
        <v>0</v>
      </c>
      <c r="O102" s="177">
        <f>RES_hhdet_in_emih!O102/RES_summary!O$21</f>
        <v>0</v>
      </c>
      <c r="P102" s="177">
        <f>RES_hhdet_in_emih!P102/RES_summary!P$21</f>
        <v>0</v>
      </c>
      <c r="Q102" s="177">
        <f>RES_hhdet_in_emih!Q102/RES_summary!Q$21</f>
        <v>0</v>
      </c>
    </row>
    <row r="103" spans="1:17" ht="12" customHeight="1" x14ac:dyDescent="0.25">
      <c r="A103" s="29" t="s">
        <v>140</v>
      </c>
      <c r="B103" s="57"/>
      <c r="C103" s="176">
        <f>RES_hhdet_in_emih!C103/RES_summary!C$21</f>
        <v>0</v>
      </c>
      <c r="D103" s="176">
        <f>RES_hhdet_in_emih!D103/RES_summary!D$21</f>
        <v>0</v>
      </c>
      <c r="E103" s="176">
        <f>RES_hhdet_in_emih!E103/RES_summary!E$21</f>
        <v>0</v>
      </c>
      <c r="F103" s="176">
        <f>RES_hhdet_in_emih!F103/RES_summary!F$21</f>
        <v>0</v>
      </c>
      <c r="G103" s="176">
        <f>RES_hhdet_in_emih!G103/RES_summary!G$21</f>
        <v>0</v>
      </c>
      <c r="H103" s="176">
        <f>RES_hhdet_in_emih!H103/RES_summary!H$21</f>
        <v>0</v>
      </c>
      <c r="I103" s="176">
        <f>RES_hhdet_in_emih!I103/RES_summary!I$21</f>
        <v>0</v>
      </c>
      <c r="J103" s="176">
        <f>RES_hhdet_in_emih!J103/RES_summary!J$21</f>
        <v>0</v>
      </c>
      <c r="K103" s="176">
        <f>RES_hhdet_in_emih!K103/RES_summary!K$21</f>
        <v>0</v>
      </c>
      <c r="L103" s="176">
        <f>RES_hhdet_in_emih!L103/RES_summary!L$21</f>
        <v>0</v>
      </c>
      <c r="M103" s="176">
        <f>RES_hhdet_in_emih!M103/RES_summary!M$21</f>
        <v>0</v>
      </c>
      <c r="N103" s="176">
        <f>RES_hhdet_in_emih!N103/RES_summary!N$21</f>
        <v>0</v>
      </c>
      <c r="O103" s="176">
        <f>RES_hhdet_in_emih!O103/RES_summary!O$21</f>
        <v>0</v>
      </c>
      <c r="P103" s="176">
        <f>RES_hhdet_in_emih!P103/RES_summary!P$21</f>
        <v>0</v>
      </c>
      <c r="Q103" s="176">
        <f>RES_hhdet_in_emih!Q103/RES_summary!Q$21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84">
        <f>RES_hhdet_in_emih!C105/RES_summary!C$21</f>
        <v>0</v>
      </c>
      <c r="D105" s="184">
        <f>RES_hhdet_in_emih!D105/RES_summary!D$21</f>
        <v>0</v>
      </c>
      <c r="E105" s="184">
        <f>RES_hhdet_in_emih!E105/RES_summary!E$21</f>
        <v>0</v>
      </c>
      <c r="F105" s="184">
        <f>RES_hhdet_in_emih!F105/RES_summary!F$21</f>
        <v>0</v>
      </c>
      <c r="G105" s="184">
        <f>RES_hhdet_in_emih!G105/RES_summary!G$21</f>
        <v>0</v>
      </c>
      <c r="H105" s="184">
        <f>RES_hhdet_in_emih!H105/RES_summary!H$21</f>
        <v>0</v>
      </c>
      <c r="I105" s="184">
        <f>RES_hhdet_in_emih!I105/RES_summary!I$21</f>
        <v>0</v>
      </c>
      <c r="J105" s="184">
        <f>RES_hhdet_in_emih!J105/RES_summary!J$21</f>
        <v>0</v>
      </c>
      <c r="K105" s="184">
        <f>RES_hhdet_in_emih!K105/RES_summary!K$21</f>
        <v>0</v>
      </c>
      <c r="L105" s="184">
        <f>RES_hhdet_in_emih!L105/RES_summary!L$21</f>
        <v>0</v>
      </c>
      <c r="M105" s="184">
        <f>RES_hhdet_in_emih!M105/RES_summary!M$21</f>
        <v>0</v>
      </c>
      <c r="N105" s="184">
        <f>RES_hhdet_in_emih!N105/RES_summary!N$21</f>
        <v>0</v>
      </c>
      <c r="O105" s="184">
        <f>RES_hhdet_in_emih!O105/RES_summary!O$21</f>
        <v>0</v>
      </c>
      <c r="P105" s="184">
        <f>RES_hhdet_in_emih!P105/RES_summary!P$21</f>
        <v>0</v>
      </c>
      <c r="Q105" s="184">
        <f>RES_hhdet_in_emih!Q105/RES_summary!Q$21</f>
        <v>0</v>
      </c>
    </row>
    <row r="106" spans="1:17" ht="12.95" customHeight="1" x14ac:dyDescent="0.25">
      <c r="A106" s="158" t="s">
        <v>65</v>
      </c>
      <c r="B106" s="157"/>
      <c r="C106" s="178">
        <f>RES_hhdet_in_emih!C106/RES_summary!C$21</f>
        <v>0</v>
      </c>
      <c r="D106" s="178">
        <f>RES_hhdet_in_emih!D106/RES_summary!D$21</f>
        <v>0</v>
      </c>
      <c r="E106" s="178">
        <f>RES_hhdet_in_emih!E106/RES_summary!E$21</f>
        <v>0</v>
      </c>
      <c r="F106" s="178">
        <f>RES_hhdet_in_emih!F106/RES_summary!F$21</f>
        <v>0</v>
      </c>
      <c r="G106" s="178">
        <f>RES_hhdet_in_emih!G106/RES_summary!G$21</f>
        <v>0</v>
      </c>
      <c r="H106" s="178">
        <f>RES_hhdet_in_emih!H106/RES_summary!H$21</f>
        <v>0</v>
      </c>
      <c r="I106" s="178">
        <f>RES_hhdet_in_emih!I106/RES_summary!I$21</f>
        <v>0</v>
      </c>
      <c r="J106" s="178">
        <f>RES_hhdet_in_emih!J106/RES_summary!J$21</f>
        <v>0</v>
      </c>
      <c r="K106" s="178">
        <f>RES_hhdet_in_emih!K106/RES_summary!K$21</f>
        <v>0</v>
      </c>
      <c r="L106" s="178">
        <f>RES_hhdet_in_emih!L106/RES_summary!L$21</f>
        <v>0</v>
      </c>
      <c r="M106" s="178">
        <f>RES_hhdet_in_emih!M106/RES_summary!M$21</f>
        <v>0</v>
      </c>
      <c r="N106" s="178">
        <f>RES_hhdet_in_emih!N106/RES_summary!N$21</f>
        <v>0</v>
      </c>
      <c r="O106" s="178">
        <f>RES_hhdet_in_emih!O106/RES_summary!O$21</f>
        <v>0</v>
      </c>
      <c r="P106" s="178">
        <f>RES_hhdet_in_emih!P106/RES_summary!P$21</f>
        <v>0</v>
      </c>
      <c r="Q106" s="178">
        <f>RES_hhdet_in_emih!Q106/RES_summary!Q$21</f>
        <v>0</v>
      </c>
    </row>
    <row r="107" spans="1:17" ht="12" customHeight="1" x14ac:dyDescent="0.25">
      <c r="A107" s="23" t="s">
        <v>153</v>
      </c>
      <c r="B107" s="156"/>
      <c r="C107" s="177">
        <f>RES_hhdet_in_emih!C107/RES_summary!C$21</f>
        <v>0</v>
      </c>
      <c r="D107" s="177">
        <f>RES_hhdet_in_emih!D107/RES_summary!D$21</f>
        <v>0</v>
      </c>
      <c r="E107" s="177">
        <f>RES_hhdet_in_emih!E107/RES_summary!E$21</f>
        <v>0</v>
      </c>
      <c r="F107" s="177">
        <f>RES_hhdet_in_emih!F107/RES_summary!F$21</f>
        <v>0</v>
      </c>
      <c r="G107" s="177">
        <f>RES_hhdet_in_emih!G107/RES_summary!G$21</f>
        <v>0</v>
      </c>
      <c r="H107" s="177">
        <f>RES_hhdet_in_emih!H107/RES_summary!H$21</f>
        <v>0</v>
      </c>
      <c r="I107" s="177">
        <f>RES_hhdet_in_emih!I107/RES_summary!I$21</f>
        <v>0</v>
      </c>
      <c r="J107" s="177">
        <f>RES_hhdet_in_emih!J107/RES_summary!J$21</f>
        <v>0</v>
      </c>
      <c r="K107" s="177">
        <f>RES_hhdet_in_emih!K107/RES_summary!K$21</f>
        <v>0</v>
      </c>
      <c r="L107" s="177">
        <f>RES_hhdet_in_emih!L107/RES_summary!L$21</f>
        <v>0</v>
      </c>
      <c r="M107" s="177">
        <f>RES_hhdet_in_emih!M107/RES_summary!M$21</f>
        <v>0</v>
      </c>
      <c r="N107" s="177">
        <f>RES_hhdet_in_emih!N107/RES_summary!N$21</f>
        <v>0</v>
      </c>
      <c r="O107" s="177">
        <f>RES_hhdet_in_emih!O107/RES_summary!O$21</f>
        <v>0</v>
      </c>
      <c r="P107" s="177">
        <f>RES_hhdet_in_emih!P107/RES_summary!P$21</f>
        <v>0</v>
      </c>
      <c r="Q107" s="177">
        <f>RES_hhdet_in_emih!Q107/RES_summary!Q$21</f>
        <v>0</v>
      </c>
    </row>
    <row r="108" spans="1:17" ht="12" customHeight="1" x14ac:dyDescent="0.25">
      <c r="A108" s="23" t="s">
        <v>60</v>
      </c>
      <c r="B108" s="156"/>
      <c r="C108" s="177">
        <f>RES_hhdet_in_emih!C108/RES_summary!C$21</f>
        <v>0</v>
      </c>
      <c r="D108" s="177">
        <f>RES_hhdet_in_emih!D108/RES_summary!D$21</f>
        <v>0</v>
      </c>
      <c r="E108" s="177">
        <f>RES_hhdet_in_emih!E108/RES_summary!E$21</f>
        <v>0</v>
      </c>
      <c r="F108" s="177">
        <f>RES_hhdet_in_emih!F108/RES_summary!F$21</f>
        <v>0</v>
      </c>
      <c r="G108" s="177">
        <f>RES_hhdet_in_emih!G108/RES_summary!G$21</f>
        <v>0</v>
      </c>
      <c r="H108" s="177">
        <f>RES_hhdet_in_emih!H108/RES_summary!H$21</f>
        <v>0</v>
      </c>
      <c r="I108" s="177">
        <f>RES_hhdet_in_emih!I108/RES_summary!I$21</f>
        <v>0</v>
      </c>
      <c r="J108" s="177">
        <f>RES_hhdet_in_emih!J108/RES_summary!J$21</f>
        <v>0</v>
      </c>
      <c r="K108" s="177">
        <f>RES_hhdet_in_emih!K108/RES_summary!K$21</f>
        <v>0</v>
      </c>
      <c r="L108" s="177">
        <f>RES_hhdet_in_emih!L108/RES_summary!L$21</f>
        <v>0</v>
      </c>
      <c r="M108" s="177">
        <f>RES_hhdet_in_emih!M108/RES_summary!M$21</f>
        <v>0</v>
      </c>
      <c r="N108" s="177">
        <f>RES_hhdet_in_emih!N108/RES_summary!N$21</f>
        <v>0</v>
      </c>
      <c r="O108" s="177">
        <f>RES_hhdet_in_emih!O108/RES_summary!O$21</f>
        <v>0</v>
      </c>
      <c r="P108" s="177">
        <f>RES_hhdet_in_emih!P108/RES_summary!P$21</f>
        <v>0</v>
      </c>
      <c r="Q108" s="177">
        <f>RES_hhdet_in_emih!Q108/RES_summary!Q$21</f>
        <v>0</v>
      </c>
    </row>
    <row r="109" spans="1:17" ht="12.95" customHeight="1" x14ac:dyDescent="0.25">
      <c r="A109" s="158" t="s">
        <v>112</v>
      </c>
      <c r="B109" s="157"/>
      <c r="C109" s="178">
        <f>RES_hhdet_in_emih!C109/RES_summary!C$21</f>
        <v>0</v>
      </c>
      <c r="D109" s="178">
        <f>RES_hhdet_in_emih!D109/RES_summary!D$21</f>
        <v>0</v>
      </c>
      <c r="E109" s="178">
        <f>RES_hhdet_in_emih!E109/RES_summary!E$21</f>
        <v>0</v>
      </c>
      <c r="F109" s="178">
        <f>RES_hhdet_in_emih!F109/RES_summary!F$21</f>
        <v>0</v>
      </c>
      <c r="G109" s="178">
        <f>RES_hhdet_in_emih!G109/RES_summary!G$21</f>
        <v>0</v>
      </c>
      <c r="H109" s="178">
        <f>RES_hhdet_in_emih!H109/RES_summary!H$21</f>
        <v>0</v>
      </c>
      <c r="I109" s="178">
        <f>RES_hhdet_in_emih!I109/RES_summary!I$21</f>
        <v>0</v>
      </c>
      <c r="J109" s="178">
        <f>RES_hhdet_in_emih!J109/RES_summary!J$21</f>
        <v>0</v>
      </c>
      <c r="K109" s="178">
        <f>RES_hhdet_in_emih!K109/RES_summary!K$21</f>
        <v>0</v>
      </c>
      <c r="L109" s="178">
        <f>RES_hhdet_in_emih!L109/RES_summary!L$21</f>
        <v>0</v>
      </c>
      <c r="M109" s="178">
        <f>RES_hhdet_in_emih!M109/RES_summary!M$21</f>
        <v>0</v>
      </c>
      <c r="N109" s="178">
        <f>RES_hhdet_in_emih!N109/RES_summary!N$21</f>
        <v>0</v>
      </c>
      <c r="O109" s="178">
        <f>RES_hhdet_in_emih!O109/RES_summary!O$21</f>
        <v>0</v>
      </c>
      <c r="P109" s="178">
        <f>RES_hhdet_in_emih!P109/RES_summary!P$21</f>
        <v>0</v>
      </c>
      <c r="Q109" s="178">
        <f>RES_hhdet_in_emih!Q109/RES_summary!Q$21</f>
        <v>0</v>
      </c>
    </row>
    <row r="110" spans="1:17" ht="12" customHeight="1" x14ac:dyDescent="0.25">
      <c r="A110" s="23" t="s">
        <v>60</v>
      </c>
      <c r="B110" s="156"/>
      <c r="C110" s="177">
        <f>RES_hhdet_in_emih!C110/RES_summary!C$21</f>
        <v>0</v>
      </c>
      <c r="D110" s="177">
        <f>RES_hhdet_in_emih!D110/RES_summary!D$21</f>
        <v>0</v>
      </c>
      <c r="E110" s="177">
        <f>RES_hhdet_in_emih!E110/RES_summary!E$21</f>
        <v>0</v>
      </c>
      <c r="F110" s="177">
        <f>RES_hhdet_in_emih!F110/RES_summary!F$21</f>
        <v>0</v>
      </c>
      <c r="G110" s="177">
        <f>RES_hhdet_in_emih!G110/RES_summary!G$21</f>
        <v>0</v>
      </c>
      <c r="H110" s="177">
        <f>RES_hhdet_in_emih!H110/RES_summary!H$21</f>
        <v>0</v>
      </c>
      <c r="I110" s="177">
        <f>RES_hhdet_in_emih!I110/RES_summary!I$21</f>
        <v>0</v>
      </c>
      <c r="J110" s="177">
        <f>RES_hhdet_in_emih!J110/RES_summary!J$21</f>
        <v>0</v>
      </c>
      <c r="K110" s="177">
        <f>RES_hhdet_in_emih!K110/RES_summary!K$21</f>
        <v>0</v>
      </c>
      <c r="L110" s="177">
        <f>RES_hhdet_in_emih!L110/RES_summary!L$21</f>
        <v>0</v>
      </c>
      <c r="M110" s="177">
        <f>RES_hhdet_in_emih!M110/RES_summary!M$21</f>
        <v>0</v>
      </c>
      <c r="N110" s="177">
        <f>RES_hhdet_in_emih!N110/RES_summary!N$21</f>
        <v>0</v>
      </c>
      <c r="O110" s="177">
        <f>RES_hhdet_in_emih!O110/RES_summary!O$21</f>
        <v>0</v>
      </c>
      <c r="P110" s="177">
        <f>RES_hhdet_in_emih!P110/RES_summary!P$21</f>
        <v>0</v>
      </c>
      <c r="Q110" s="177">
        <f>RES_hhdet_in_emih!Q110/RES_summary!Q$21</f>
        <v>0</v>
      </c>
    </row>
    <row r="111" spans="1:17" ht="12" customHeight="1" x14ac:dyDescent="0.25">
      <c r="A111" s="158" t="s">
        <v>63</v>
      </c>
      <c r="B111" s="157"/>
      <c r="C111" s="178">
        <f>RES_hhdet_in_emih!C111/RES_summary!C$21</f>
        <v>0</v>
      </c>
      <c r="D111" s="178">
        <f>RES_hhdet_in_emih!D111/RES_summary!D$21</f>
        <v>0</v>
      </c>
      <c r="E111" s="178">
        <f>RES_hhdet_in_emih!E111/RES_summary!E$21</f>
        <v>0</v>
      </c>
      <c r="F111" s="178">
        <f>RES_hhdet_in_emih!F111/RES_summary!F$21</f>
        <v>0</v>
      </c>
      <c r="G111" s="178">
        <f>RES_hhdet_in_emih!G111/RES_summary!G$21</f>
        <v>0</v>
      </c>
      <c r="H111" s="178">
        <f>RES_hhdet_in_emih!H111/RES_summary!H$21</f>
        <v>0</v>
      </c>
      <c r="I111" s="178">
        <f>RES_hhdet_in_emih!I111/RES_summary!I$21</f>
        <v>0</v>
      </c>
      <c r="J111" s="178">
        <f>RES_hhdet_in_emih!J111/RES_summary!J$21</f>
        <v>0</v>
      </c>
      <c r="K111" s="178">
        <f>RES_hhdet_in_emih!K111/RES_summary!K$21</f>
        <v>0</v>
      </c>
      <c r="L111" s="178">
        <f>RES_hhdet_in_emih!L111/RES_summary!L$21</f>
        <v>0</v>
      </c>
      <c r="M111" s="178">
        <f>RES_hhdet_in_emih!M111/RES_summary!M$21</f>
        <v>0</v>
      </c>
      <c r="N111" s="178">
        <f>RES_hhdet_in_emih!N111/RES_summary!N$21</f>
        <v>0</v>
      </c>
      <c r="O111" s="178">
        <f>RES_hhdet_in_emih!O111/RES_summary!O$21</f>
        <v>0</v>
      </c>
      <c r="P111" s="178">
        <f>RES_hhdet_in_emih!P111/RES_summary!P$21</f>
        <v>0</v>
      </c>
      <c r="Q111" s="178">
        <f>RES_hhdet_in_emih!Q111/RES_summary!Q$21</f>
        <v>0</v>
      </c>
    </row>
    <row r="112" spans="1:17" ht="12" customHeight="1" x14ac:dyDescent="0.25">
      <c r="A112" s="167" t="s">
        <v>152</v>
      </c>
      <c r="B112" s="132"/>
      <c r="C112" s="183">
        <f>RES_hhdet_in_emih!C112/RES_summary!C$21</f>
        <v>0</v>
      </c>
      <c r="D112" s="183">
        <f>RES_hhdet_in_emih!D112/RES_summary!D$21</f>
        <v>0</v>
      </c>
      <c r="E112" s="183">
        <f>RES_hhdet_in_emih!E112/RES_summary!E$21</f>
        <v>0</v>
      </c>
      <c r="F112" s="183">
        <f>RES_hhdet_in_emih!F112/RES_summary!F$21</f>
        <v>0</v>
      </c>
      <c r="G112" s="183">
        <f>RES_hhdet_in_emih!G112/RES_summary!G$21</f>
        <v>0</v>
      </c>
      <c r="H112" s="183">
        <f>RES_hhdet_in_emih!H112/RES_summary!H$21</f>
        <v>0</v>
      </c>
      <c r="I112" s="183">
        <f>RES_hhdet_in_emih!I112/RES_summary!I$21</f>
        <v>0</v>
      </c>
      <c r="J112" s="183">
        <f>RES_hhdet_in_emih!J112/RES_summary!J$21</f>
        <v>0</v>
      </c>
      <c r="K112" s="183">
        <f>RES_hhdet_in_emih!K112/RES_summary!K$21</f>
        <v>0</v>
      </c>
      <c r="L112" s="183">
        <f>RES_hhdet_in_emih!L112/RES_summary!L$21</f>
        <v>0</v>
      </c>
      <c r="M112" s="183">
        <f>RES_hhdet_in_emih!M112/RES_summary!M$21</f>
        <v>0</v>
      </c>
      <c r="N112" s="183">
        <f>RES_hhdet_in_emih!N112/RES_summary!N$21</f>
        <v>0</v>
      </c>
      <c r="O112" s="183">
        <f>RES_hhdet_in_emih!O112/RES_summary!O$21</f>
        <v>0</v>
      </c>
      <c r="P112" s="183">
        <f>RES_hhdet_in_emih!P112/RES_summary!P$21</f>
        <v>0</v>
      </c>
      <c r="Q112" s="183">
        <f>RES_hhdet_in_emih!Q112/RES_summary!Q$21</f>
        <v>0</v>
      </c>
    </row>
    <row r="113" spans="1:17" ht="12" customHeight="1" x14ac:dyDescent="0.25">
      <c r="A113" s="167" t="s">
        <v>151</v>
      </c>
      <c r="B113" s="132"/>
      <c r="C113" s="183">
        <f>RES_hhdet_in_emih!C113/RES_summary!C$21</f>
        <v>0</v>
      </c>
      <c r="D113" s="183">
        <f>RES_hhdet_in_emih!D113/RES_summary!D$21</f>
        <v>0</v>
      </c>
      <c r="E113" s="183">
        <f>RES_hhdet_in_emih!E113/RES_summary!E$21</f>
        <v>0</v>
      </c>
      <c r="F113" s="183">
        <f>RES_hhdet_in_emih!F113/RES_summary!F$21</f>
        <v>0</v>
      </c>
      <c r="G113" s="183">
        <f>RES_hhdet_in_emih!G113/RES_summary!G$21</f>
        <v>0</v>
      </c>
      <c r="H113" s="183">
        <f>RES_hhdet_in_emih!H113/RES_summary!H$21</f>
        <v>0</v>
      </c>
      <c r="I113" s="183">
        <f>RES_hhdet_in_emih!I113/RES_summary!I$21</f>
        <v>0</v>
      </c>
      <c r="J113" s="183">
        <f>RES_hhdet_in_emih!J113/RES_summary!J$21</f>
        <v>0</v>
      </c>
      <c r="K113" s="183">
        <f>RES_hhdet_in_emih!K113/RES_summary!K$21</f>
        <v>0</v>
      </c>
      <c r="L113" s="183">
        <f>RES_hhdet_in_emih!L113/RES_summary!L$21</f>
        <v>0</v>
      </c>
      <c r="M113" s="183">
        <f>RES_hhdet_in_emih!M113/RES_summary!M$21</f>
        <v>0</v>
      </c>
      <c r="N113" s="183">
        <f>RES_hhdet_in_emih!N113/RES_summary!N$21</f>
        <v>0</v>
      </c>
      <c r="O113" s="183">
        <f>RES_hhdet_in_emih!O113/RES_summary!O$21</f>
        <v>0</v>
      </c>
      <c r="P113" s="183">
        <f>RES_hhdet_in_emih!P113/RES_summary!P$21</f>
        <v>0</v>
      </c>
      <c r="Q113" s="183">
        <f>RES_hhdet_in_emih!Q113/RES_summary!Q$21</f>
        <v>0</v>
      </c>
    </row>
    <row r="114" spans="1:17" ht="12" customHeight="1" x14ac:dyDescent="0.25">
      <c r="A114" s="166" t="s">
        <v>79</v>
      </c>
      <c r="B114" s="165"/>
      <c r="C114" s="182">
        <f>RES_hhdet_in_emih!C114/RES_summary!C$21</f>
        <v>0</v>
      </c>
      <c r="D114" s="182">
        <f>RES_hhdet_in_emih!D114/RES_summary!D$21</f>
        <v>0</v>
      </c>
      <c r="E114" s="182">
        <f>RES_hhdet_in_emih!E114/RES_summary!E$21</f>
        <v>0</v>
      </c>
      <c r="F114" s="182">
        <f>RES_hhdet_in_emih!F114/RES_summary!F$21</f>
        <v>0</v>
      </c>
      <c r="G114" s="182">
        <f>RES_hhdet_in_emih!G114/RES_summary!G$21</f>
        <v>0</v>
      </c>
      <c r="H114" s="182">
        <f>RES_hhdet_in_emih!H114/RES_summary!H$21</f>
        <v>0</v>
      </c>
      <c r="I114" s="182">
        <f>RES_hhdet_in_emih!I114/RES_summary!I$21</f>
        <v>0</v>
      </c>
      <c r="J114" s="182">
        <f>RES_hhdet_in_emih!J114/RES_summary!J$21</f>
        <v>0</v>
      </c>
      <c r="K114" s="182">
        <f>RES_hhdet_in_emih!K114/RES_summary!K$21</f>
        <v>0</v>
      </c>
      <c r="L114" s="182">
        <f>RES_hhdet_in_emih!L114/RES_summary!L$21</f>
        <v>0</v>
      </c>
      <c r="M114" s="182">
        <f>RES_hhdet_in_emih!M114/RES_summary!M$21</f>
        <v>0</v>
      </c>
      <c r="N114" s="182">
        <f>RES_hhdet_in_emih!N114/RES_summary!N$21</f>
        <v>0</v>
      </c>
      <c r="O114" s="182">
        <f>RES_hhdet_in_emih!O114/RES_summary!O$21</f>
        <v>0</v>
      </c>
      <c r="P114" s="182">
        <f>RES_hhdet_in_emih!P114/RES_summary!P$21</f>
        <v>0</v>
      </c>
      <c r="Q114" s="182">
        <f>RES_hhdet_in_emih!Q114/RES_summary!Q$21</f>
        <v>0</v>
      </c>
    </row>
    <row r="115" spans="1:17" ht="12" customHeight="1" x14ac:dyDescent="0.25">
      <c r="A115" s="147" t="s">
        <v>59</v>
      </c>
      <c r="B115" s="164"/>
      <c r="C115" s="181">
        <f>RES_hhdet_in_emih!C115/RES_summary!C$21</f>
        <v>0</v>
      </c>
      <c r="D115" s="181">
        <f>RES_hhdet_in_emih!D115/RES_summary!D$21</f>
        <v>0</v>
      </c>
      <c r="E115" s="181">
        <f>RES_hhdet_in_emih!E115/RES_summary!E$21</f>
        <v>0</v>
      </c>
      <c r="F115" s="181">
        <f>RES_hhdet_in_emih!F115/RES_summary!F$21</f>
        <v>0</v>
      </c>
      <c r="G115" s="181">
        <f>RES_hhdet_in_emih!G115/RES_summary!G$21</f>
        <v>0</v>
      </c>
      <c r="H115" s="181">
        <f>RES_hhdet_in_emih!H115/RES_summary!H$21</f>
        <v>0</v>
      </c>
      <c r="I115" s="181">
        <f>RES_hhdet_in_emih!I115/RES_summary!I$21</f>
        <v>0</v>
      </c>
      <c r="J115" s="181">
        <f>RES_hhdet_in_emih!J115/RES_summary!J$21</f>
        <v>0</v>
      </c>
      <c r="K115" s="181">
        <f>RES_hhdet_in_emih!K115/RES_summary!K$21</f>
        <v>0</v>
      </c>
      <c r="L115" s="181">
        <f>RES_hhdet_in_emih!L115/RES_summary!L$21</f>
        <v>0</v>
      </c>
      <c r="M115" s="181">
        <f>RES_hhdet_in_emih!M115/RES_summary!M$21</f>
        <v>0</v>
      </c>
      <c r="N115" s="181">
        <f>RES_hhdet_in_emih!N115/RES_summary!N$21</f>
        <v>0</v>
      </c>
      <c r="O115" s="181">
        <f>RES_hhdet_in_emih!O115/RES_summary!O$21</f>
        <v>0</v>
      </c>
      <c r="P115" s="181">
        <f>RES_hhdet_in_emih!P115/RES_summary!P$21</f>
        <v>0</v>
      </c>
      <c r="Q115" s="181">
        <f>RES_hhdet_in_emih!Q115/RES_summary!Q$21</f>
        <v>0</v>
      </c>
    </row>
    <row r="116" spans="1:17" ht="12" customHeight="1" x14ac:dyDescent="0.25">
      <c r="A116" s="163" t="s">
        <v>142</v>
      </c>
      <c r="B116" s="162"/>
      <c r="C116" s="180">
        <f>RES_hhdet_in_emih!C116/RES_summary!C$21</f>
        <v>0</v>
      </c>
      <c r="D116" s="180">
        <f>RES_hhdet_in_emih!D116/RES_summary!D$21</f>
        <v>0</v>
      </c>
      <c r="E116" s="180">
        <f>RES_hhdet_in_emih!E116/RES_summary!E$21</f>
        <v>0</v>
      </c>
      <c r="F116" s="180">
        <f>RES_hhdet_in_emih!F116/RES_summary!F$21</f>
        <v>0</v>
      </c>
      <c r="G116" s="180">
        <f>RES_hhdet_in_emih!G116/RES_summary!G$21</f>
        <v>0</v>
      </c>
      <c r="H116" s="180">
        <f>RES_hhdet_in_emih!H116/RES_summary!H$21</f>
        <v>0</v>
      </c>
      <c r="I116" s="180">
        <f>RES_hhdet_in_emih!I116/RES_summary!I$21</f>
        <v>0</v>
      </c>
      <c r="J116" s="180">
        <f>RES_hhdet_in_emih!J116/RES_summary!J$21</f>
        <v>0</v>
      </c>
      <c r="K116" s="180">
        <f>RES_hhdet_in_emih!K116/RES_summary!K$21</f>
        <v>0</v>
      </c>
      <c r="L116" s="180">
        <f>RES_hhdet_in_emih!L116/RES_summary!L$21</f>
        <v>0</v>
      </c>
      <c r="M116" s="180">
        <f>RES_hhdet_in_emih!M116/RES_summary!M$21</f>
        <v>0</v>
      </c>
      <c r="N116" s="180">
        <f>RES_hhdet_in_emih!N116/RES_summary!N$21</f>
        <v>0</v>
      </c>
      <c r="O116" s="180">
        <f>RES_hhdet_in_emih!O116/RES_summary!O$21</f>
        <v>0</v>
      </c>
      <c r="P116" s="180">
        <f>RES_hhdet_in_emih!P116/RES_summary!P$21</f>
        <v>0</v>
      </c>
      <c r="Q116" s="180">
        <f>RES_hhdet_in_emih!Q116/RES_summary!Q$21</f>
        <v>0</v>
      </c>
    </row>
    <row r="117" spans="1:17" ht="12" customHeight="1" x14ac:dyDescent="0.25">
      <c r="A117" s="161" t="s">
        <v>141</v>
      </c>
      <c r="B117" s="160"/>
      <c r="C117" s="179">
        <f>RES_hhdet_in_emih!C117/RES_summary!C$21</f>
        <v>0</v>
      </c>
      <c r="D117" s="179">
        <f>RES_hhdet_in_emih!D117/RES_summary!D$21</f>
        <v>0</v>
      </c>
      <c r="E117" s="179">
        <f>RES_hhdet_in_emih!E117/RES_summary!E$21</f>
        <v>0</v>
      </c>
      <c r="F117" s="179">
        <f>RES_hhdet_in_emih!F117/RES_summary!F$21</f>
        <v>0</v>
      </c>
      <c r="G117" s="179">
        <f>RES_hhdet_in_emih!G117/RES_summary!G$21</f>
        <v>0</v>
      </c>
      <c r="H117" s="179">
        <f>RES_hhdet_in_emih!H117/RES_summary!H$21</f>
        <v>0</v>
      </c>
      <c r="I117" s="179">
        <f>RES_hhdet_in_emih!I117/RES_summary!I$21</f>
        <v>0</v>
      </c>
      <c r="J117" s="179">
        <f>RES_hhdet_in_emih!J117/RES_summary!J$21</f>
        <v>0</v>
      </c>
      <c r="K117" s="179">
        <f>RES_hhdet_in_emih!K117/RES_summary!K$21</f>
        <v>0</v>
      </c>
      <c r="L117" s="179">
        <f>RES_hhdet_in_emih!L117/RES_summary!L$21</f>
        <v>0</v>
      </c>
      <c r="M117" s="179">
        <f>RES_hhdet_in_emih!M117/RES_summary!M$21</f>
        <v>0</v>
      </c>
      <c r="N117" s="179">
        <f>RES_hhdet_in_emih!N117/RES_summary!N$21</f>
        <v>0</v>
      </c>
      <c r="O117" s="179">
        <f>RES_hhdet_in_emih!O117/RES_summary!O$21</f>
        <v>0</v>
      </c>
      <c r="P117" s="179">
        <f>RES_hhdet_in_emih!P117/RES_summary!P$21</f>
        <v>0</v>
      </c>
      <c r="Q117" s="179">
        <f>RES_hhdet_in_emih!Q117/RES_summary!Q$21</f>
        <v>0</v>
      </c>
    </row>
    <row r="118" spans="1:17" ht="12" customHeight="1" x14ac:dyDescent="0.25">
      <c r="A118" s="148" t="s">
        <v>60</v>
      </c>
      <c r="B118" s="156"/>
      <c r="C118" s="177">
        <f>RES_hhdet_in_emih!C118/RES_summary!C$21</f>
        <v>0</v>
      </c>
      <c r="D118" s="177">
        <f>RES_hhdet_in_emih!D118/RES_summary!D$21</f>
        <v>0</v>
      </c>
      <c r="E118" s="177">
        <f>RES_hhdet_in_emih!E118/RES_summary!E$21</f>
        <v>0</v>
      </c>
      <c r="F118" s="177">
        <f>RES_hhdet_in_emih!F118/RES_summary!F$21</f>
        <v>0</v>
      </c>
      <c r="G118" s="177">
        <f>RES_hhdet_in_emih!G118/RES_summary!G$21</f>
        <v>0</v>
      </c>
      <c r="H118" s="177">
        <f>RES_hhdet_in_emih!H118/RES_summary!H$21</f>
        <v>0</v>
      </c>
      <c r="I118" s="177">
        <f>RES_hhdet_in_emih!I118/RES_summary!I$21</f>
        <v>0</v>
      </c>
      <c r="J118" s="177">
        <f>RES_hhdet_in_emih!J118/RES_summary!J$21</f>
        <v>0</v>
      </c>
      <c r="K118" s="177">
        <f>RES_hhdet_in_emih!K118/RES_summary!K$21</f>
        <v>0</v>
      </c>
      <c r="L118" s="177">
        <f>RES_hhdet_in_emih!L118/RES_summary!L$21</f>
        <v>0</v>
      </c>
      <c r="M118" s="177">
        <f>RES_hhdet_in_emih!M118/RES_summary!M$21</f>
        <v>0</v>
      </c>
      <c r="N118" s="177">
        <f>RES_hhdet_in_emih!N118/RES_summary!N$21</f>
        <v>0</v>
      </c>
      <c r="O118" s="177">
        <f>RES_hhdet_in_emih!O118/RES_summary!O$21</f>
        <v>0</v>
      </c>
      <c r="P118" s="177">
        <f>RES_hhdet_in_emih!P118/RES_summary!P$21</f>
        <v>0</v>
      </c>
      <c r="Q118" s="177">
        <f>RES_hhdet_in_emih!Q118/RES_summary!Q$21</f>
        <v>0</v>
      </c>
    </row>
    <row r="119" spans="1:17" ht="12" customHeight="1" x14ac:dyDescent="0.25">
      <c r="A119" s="148" t="s">
        <v>59</v>
      </c>
      <c r="B119" s="156"/>
      <c r="C119" s="177">
        <f>RES_hhdet_in_emih!C119/RES_summary!C$21</f>
        <v>0</v>
      </c>
      <c r="D119" s="177">
        <f>RES_hhdet_in_emih!D119/RES_summary!D$21</f>
        <v>0</v>
      </c>
      <c r="E119" s="177">
        <f>RES_hhdet_in_emih!E119/RES_summary!E$21</f>
        <v>0</v>
      </c>
      <c r="F119" s="177">
        <f>RES_hhdet_in_emih!F119/RES_summary!F$21</f>
        <v>0</v>
      </c>
      <c r="G119" s="177">
        <f>RES_hhdet_in_emih!G119/RES_summary!G$21</f>
        <v>0</v>
      </c>
      <c r="H119" s="177">
        <f>RES_hhdet_in_emih!H119/RES_summary!H$21</f>
        <v>0</v>
      </c>
      <c r="I119" s="177">
        <f>RES_hhdet_in_emih!I119/RES_summary!I$21</f>
        <v>0</v>
      </c>
      <c r="J119" s="177">
        <f>RES_hhdet_in_emih!J119/RES_summary!J$21</f>
        <v>0</v>
      </c>
      <c r="K119" s="177">
        <f>RES_hhdet_in_emih!K119/RES_summary!K$21</f>
        <v>0</v>
      </c>
      <c r="L119" s="177">
        <f>RES_hhdet_in_emih!L119/RES_summary!L$21</f>
        <v>0</v>
      </c>
      <c r="M119" s="177">
        <f>RES_hhdet_in_emih!M119/RES_summary!M$21</f>
        <v>0</v>
      </c>
      <c r="N119" s="177">
        <f>RES_hhdet_in_emih!N119/RES_summary!N$21</f>
        <v>0</v>
      </c>
      <c r="O119" s="177">
        <f>RES_hhdet_in_emih!O119/RES_summary!O$21</f>
        <v>0</v>
      </c>
      <c r="P119" s="177">
        <f>RES_hhdet_in_emih!P119/RES_summary!P$21</f>
        <v>0</v>
      </c>
      <c r="Q119" s="177">
        <f>RES_hhdet_in_emih!Q119/RES_summary!Q$21</f>
        <v>0</v>
      </c>
    </row>
    <row r="120" spans="1:17" ht="12" customHeight="1" x14ac:dyDescent="0.25">
      <c r="A120" s="158" t="s">
        <v>62</v>
      </c>
      <c r="B120" s="157"/>
      <c r="C120" s="178">
        <f>RES_hhdet_in_emih!C120/RES_summary!C$21</f>
        <v>0</v>
      </c>
      <c r="D120" s="178">
        <f>RES_hhdet_in_emih!D120/RES_summary!D$21</f>
        <v>0</v>
      </c>
      <c r="E120" s="178">
        <f>RES_hhdet_in_emih!E120/RES_summary!E$21</f>
        <v>0</v>
      </c>
      <c r="F120" s="178">
        <f>RES_hhdet_in_emih!F120/RES_summary!F$21</f>
        <v>0</v>
      </c>
      <c r="G120" s="178">
        <f>RES_hhdet_in_emih!G120/RES_summary!G$21</f>
        <v>0</v>
      </c>
      <c r="H120" s="178">
        <f>RES_hhdet_in_emih!H120/RES_summary!H$21</f>
        <v>0</v>
      </c>
      <c r="I120" s="178">
        <f>RES_hhdet_in_emih!I120/RES_summary!I$21</f>
        <v>0</v>
      </c>
      <c r="J120" s="178">
        <f>RES_hhdet_in_emih!J120/RES_summary!J$21</f>
        <v>0</v>
      </c>
      <c r="K120" s="178">
        <f>RES_hhdet_in_emih!K120/RES_summary!K$21</f>
        <v>0</v>
      </c>
      <c r="L120" s="178">
        <f>RES_hhdet_in_emih!L120/RES_summary!L$21</f>
        <v>0</v>
      </c>
      <c r="M120" s="178">
        <f>RES_hhdet_in_emih!M120/RES_summary!M$21</f>
        <v>0</v>
      </c>
      <c r="N120" s="178">
        <f>RES_hhdet_in_emih!N120/RES_summary!N$21</f>
        <v>0</v>
      </c>
      <c r="O120" s="178">
        <f>RES_hhdet_in_emih!O120/RES_summary!O$21</f>
        <v>0</v>
      </c>
      <c r="P120" s="178">
        <f>RES_hhdet_in_emih!P120/RES_summary!P$21</f>
        <v>0</v>
      </c>
      <c r="Q120" s="178">
        <f>RES_hhdet_in_emih!Q120/RES_summary!Q$21</f>
        <v>0</v>
      </c>
    </row>
    <row r="121" spans="1:17" ht="12" customHeight="1" x14ac:dyDescent="0.25">
      <c r="A121" s="23" t="s">
        <v>57</v>
      </c>
      <c r="B121" s="156"/>
      <c r="C121" s="177">
        <f>RES_hhdet_in_emih!C121/RES_summary!C$21</f>
        <v>0</v>
      </c>
      <c r="D121" s="177">
        <f>RES_hhdet_in_emih!D121/RES_summary!D$21</f>
        <v>0</v>
      </c>
      <c r="E121" s="177">
        <f>RES_hhdet_in_emih!E121/RES_summary!E$21</f>
        <v>0</v>
      </c>
      <c r="F121" s="177">
        <f>RES_hhdet_in_emih!F121/RES_summary!F$21</f>
        <v>0</v>
      </c>
      <c r="G121" s="177">
        <f>RES_hhdet_in_emih!G121/RES_summary!G$21</f>
        <v>0</v>
      </c>
      <c r="H121" s="177">
        <f>RES_hhdet_in_emih!H121/RES_summary!H$21</f>
        <v>0</v>
      </c>
      <c r="I121" s="177">
        <f>RES_hhdet_in_emih!I121/RES_summary!I$21</f>
        <v>0</v>
      </c>
      <c r="J121" s="177">
        <f>RES_hhdet_in_emih!J121/RES_summary!J$21</f>
        <v>0</v>
      </c>
      <c r="K121" s="177">
        <f>RES_hhdet_in_emih!K121/RES_summary!K$21</f>
        <v>0</v>
      </c>
      <c r="L121" s="177">
        <f>RES_hhdet_in_emih!L121/RES_summary!L$21</f>
        <v>0</v>
      </c>
      <c r="M121" s="177">
        <f>RES_hhdet_in_emih!M121/RES_summary!M$21</f>
        <v>0</v>
      </c>
      <c r="N121" s="177">
        <f>RES_hhdet_in_emih!N121/RES_summary!N$21</f>
        <v>0</v>
      </c>
      <c r="O121" s="177">
        <f>RES_hhdet_in_emih!O121/RES_summary!O$21</f>
        <v>0</v>
      </c>
      <c r="P121" s="177">
        <f>RES_hhdet_in_emih!P121/RES_summary!P$21</f>
        <v>0</v>
      </c>
      <c r="Q121" s="177">
        <f>RES_hhdet_in_emih!Q121/RES_summary!Q$21</f>
        <v>0</v>
      </c>
    </row>
    <row r="122" spans="1:17" ht="12" customHeight="1" x14ac:dyDescent="0.25">
      <c r="A122" s="29" t="s">
        <v>140</v>
      </c>
      <c r="B122" s="57"/>
      <c r="C122" s="176">
        <f>RES_hhdet_in_emih!C122/RES_summary!C$21</f>
        <v>0</v>
      </c>
      <c r="D122" s="176">
        <f>RES_hhdet_in_emih!D122/RES_summary!D$21</f>
        <v>0</v>
      </c>
      <c r="E122" s="176">
        <f>RES_hhdet_in_emih!E122/RES_summary!E$21</f>
        <v>0</v>
      </c>
      <c r="F122" s="176">
        <f>RES_hhdet_in_emih!F122/RES_summary!F$21</f>
        <v>0</v>
      </c>
      <c r="G122" s="176">
        <f>RES_hhdet_in_emih!G122/RES_summary!G$21</f>
        <v>0</v>
      </c>
      <c r="H122" s="176">
        <f>RES_hhdet_in_emih!H122/RES_summary!H$21</f>
        <v>0</v>
      </c>
      <c r="I122" s="176">
        <f>RES_hhdet_in_emih!I122/RES_summary!I$21</f>
        <v>0</v>
      </c>
      <c r="J122" s="176">
        <f>RES_hhdet_in_emih!J122/RES_summary!J$21</f>
        <v>0</v>
      </c>
      <c r="K122" s="176">
        <f>RES_hhdet_in_emih!K122/RES_summary!K$21</f>
        <v>0</v>
      </c>
      <c r="L122" s="176">
        <f>RES_hhdet_in_emih!L122/RES_summary!L$21</f>
        <v>0</v>
      </c>
      <c r="M122" s="176">
        <f>RES_hhdet_in_emih!M122/RES_summary!M$21</f>
        <v>0</v>
      </c>
      <c r="N122" s="176">
        <f>RES_hhdet_in_emih!N122/RES_summary!N$21</f>
        <v>0</v>
      </c>
      <c r="O122" s="176">
        <f>RES_hhdet_in_emih!O122/RES_summary!O$21</f>
        <v>0</v>
      </c>
      <c r="P122" s="176">
        <f>RES_hhdet_in_emih!P122/RES_summary!P$21</f>
        <v>0</v>
      </c>
      <c r="Q122" s="176">
        <f>RES_hhdet_in_emih!Q122/RES_summary!Q$21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84">
        <f>RES_hhdet_in_emih!C124/RES_summary!C$21</f>
        <v>0</v>
      </c>
      <c r="D124" s="184">
        <f>RES_hhdet_in_emih!D124/RES_summary!D$21</f>
        <v>0</v>
      </c>
      <c r="E124" s="184">
        <f>RES_hhdet_in_emih!E124/RES_summary!E$21</f>
        <v>0</v>
      </c>
      <c r="F124" s="184">
        <f>RES_hhdet_in_emih!F124/RES_summary!F$21</f>
        <v>0</v>
      </c>
      <c r="G124" s="184">
        <f>RES_hhdet_in_emih!G124/RES_summary!G$21</f>
        <v>0</v>
      </c>
      <c r="H124" s="184">
        <f>RES_hhdet_in_emih!H124/RES_summary!H$21</f>
        <v>0</v>
      </c>
      <c r="I124" s="184">
        <f>RES_hhdet_in_emih!I124/RES_summary!I$21</f>
        <v>0</v>
      </c>
      <c r="J124" s="184">
        <f>RES_hhdet_in_emih!J124/RES_summary!J$21</f>
        <v>0</v>
      </c>
      <c r="K124" s="184">
        <f>RES_hhdet_in_emih!K124/RES_summary!K$21</f>
        <v>0</v>
      </c>
      <c r="L124" s="184">
        <f>RES_hhdet_in_emih!L124/RES_summary!L$21</f>
        <v>0</v>
      </c>
      <c r="M124" s="184">
        <f>RES_hhdet_in_emih!M124/RES_summary!M$21</f>
        <v>0</v>
      </c>
      <c r="N124" s="184">
        <f>RES_hhdet_in_emih!N124/RES_summary!N$21</f>
        <v>0</v>
      </c>
      <c r="O124" s="184">
        <f>RES_hhdet_in_emih!O124/RES_summary!O$21</f>
        <v>0</v>
      </c>
      <c r="P124" s="184">
        <f>RES_hhdet_in_emih!P124/RES_summary!P$21</f>
        <v>0</v>
      </c>
      <c r="Q124" s="184">
        <f>RES_hhdet_in_emih!Q124/RES_summary!Q$21</f>
        <v>0</v>
      </c>
    </row>
    <row r="125" spans="1:17" ht="12.95" customHeight="1" x14ac:dyDescent="0.25">
      <c r="A125" s="158" t="s">
        <v>65</v>
      </c>
      <c r="B125" s="157"/>
      <c r="C125" s="178">
        <f>RES_hhdet_in_emih!C125/RES_summary!C$21</f>
        <v>0</v>
      </c>
      <c r="D125" s="178">
        <f>RES_hhdet_in_emih!D125/RES_summary!D$21</f>
        <v>0</v>
      </c>
      <c r="E125" s="178">
        <f>RES_hhdet_in_emih!E125/RES_summary!E$21</f>
        <v>0</v>
      </c>
      <c r="F125" s="178">
        <f>RES_hhdet_in_emih!F125/RES_summary!F$21</f>
        <v>0</v>
      </c>
      <c r="G125" s="178">
        <f>RES_hhdet_in_emih!G125/RES_summary!G$21</f>
        <v>0</v>
      </c>
      <c r="H125" s="178">
        <f>RES_hhdet_in_emih!H125/RES_summary!H$21</f>
        <v>0</v>
      </c>
      <c r="I125" s="178">
        <f>RES_hhdet_in_emih!I125/RES_summary!I$21</f>
        <v>0</v>
      </c>
      <c r="J125" s="178">
        <f>RES_hhdet_in_emih!J125/RES_summary!J$21</f>
        <v>0</v>
      </c>
      <c r="K125" s="178">
        <f>RES_hhdet_in_emih!K125/RES_summary!K$21</f>
        <v>0</v>
      </c>
      <c r="L125" s="178">
        <f>RES_hhdet_in_emih!L125/RES_summary!L$21</f>
        <v>0</v>
      </c>
      <c r="M125" s="178">
        <f>RES_hhdet_in_emih!M125/RES_summary!M$21</f>
        <v>0</v>
      </c>
      <c r="N125" s="178">
        <f>RES_hhdet_in_emih!N125/RES_summary!N$21</f>
        <v>0</v>
      </c>
      <c r="O125" s="178">
        <f>RES_hhdet_in_emih!O125/RES_summary!O$21</f>
        <v>0</v>
      </c>
      <c r="P125" s="178">
        <f>RES_hhdet_in_emih!P125/RES_summary!P$21</f>
        <v>0</v>
      </c>
      <c r="Q125" s="178">
        <f>RES_hhdet_in_emih!Q125/RES_summary!Q$21</f>
        <v>0</v>
      </c>
    </row>
    <row r="126" spans="1:17" ht="12" customHeight="1" x14ac:dyDescent="0.25">
      <c r="A126" s="23" t="s">
        <v>149</v>
      </c>
      <c r="B126" s="156"/>
      <c r="C126" s="177">
        <f>RES_hhdet_in_emih!C126/RES_summary!C$21</f>
        <v>0</v>
      </c>
      <c r="D126" s="177">
        <f>RES_hhdet_in_emih!D126/RES_summary!D$21</f>
        <v>0</v>
      </c>
      <c r="E126" s="177">
        <f>RES_hhdet_in_emih!E126/RES_summary!E$21</f>
        <v>0</v>
      </c>
      <c r="F126" s="177">
        <f>RES_hhdet_in_emih!F126/RES_summary!F$21</f>
        <v>0</v>
      </c>
      <c r="G126" s="177">
        <f>RES_hhdet_in_emih!G126/RES_summary!G$21</f>
        <v>0</v>
      </c>
      <c r="H126" s="177">
        <f>RES_hhdet_in_emih!H126/RES_summary!H$21</f>
        <v>0</v>
      </c>
      <c r="I126" s="177">
        <f>RES_hhdet_in_emih!I126/RES_summary!I$21</f>
        <v>0</v>
      </c>
      <c r="J126" s="177">
        <f>RES_hhdet_in_emih!J126/RES_summary!J$21</f>
        <v>0</v>
      </c>
      <c r="K126" s="177">
        <f>RES_hhdet_in_emih!K126/RES_summary!K$21</f>
        <v>0</v>
      </c>
      <c r="L126" s="177">
        <f>RES_hhdet_in_emih!L126/RES_summary!L$21</f>
        <v>0</v>
      </c>
      <c r="M126" s="177">
        <f>RES_hhdet_in_emih!M126/RES_summary!M$21</f>
        <v>0</v>
      </c>
      <c r="N126" s="177">
        <f>RES_hhdet_in_emih!N126/RES_summary!N$21</f>
        <v>0</v>
      </c>
      <c r="O126" s="177">
        <f>RES_hhdet_in_emih!O126/RES_summary!O$21</f>
        <v>0</v>
      </c>
      <c r="P126" s="177">
        <f>RES_hhdet_in_emih!P126/RES_summary!P$21</f>
        <v>0</v>
      </c>
      <c r="Q126" s="177">
        <f>RES_hhdet_in_emih!Q126/RES_summary!Q$21</f>
        <v>0</v>
      </c>
    </row>
    <row r="127" spans="1:17" ht="12" customHeight="1" x14ac:dyDescent="0.25">
      <c r="A127" s="23" t="s">
        <v>60</v>
      </c>
      <c r="B127" s="156"/>
      <c r="C127" s="177">
        <f>RES_hhdet_in_emih!C127/RES_summary!C$21</f>
        <v>0</v>
      </c>
      <c r="D127" s="177">
        <f>RES_hhdet_in_emih!D127/RES_summary!D$21</f>
        <v>0</v>
      </c>
      <c r="E127" s="177">
        <f>RES_hhdet_in_emih!E127/RES_summary!E$21</f>
        <v>0</v>
      </c>
      <c r="F127" s="177">
        <f>RES_hhdet_in_emih!F127/RES_summary!F$21</f>
        <v>0</v>
      </c>
      <c r="G127" s="177">
        <f>RES_hhdet_in_emih!G127/RES_summary!G$21</f>
        <v>0</v>
      </c>
      <c r="H127" s="177">
        <f>RES_hhdet_in_emih!H127/RES_summary!H$21</f>
        <v>0</v>
      </c>
      <c r="I127" s="177">
        <f>RES_hhdet_in_emih!I127/RES_summary!I$21</f>
        <v>0</v>
      </c>
      <c r="J127" s="177">
        <f>RES_hhdet_in_emih!J127/RES_summary!J$21</f>
        <v>0</v>
      </c>
      <c r="K127" s="177">
        <f>RES_hhdet_in_emih!K127/RES_summary!K$21</f>
        <v>0</v>
      </c>
      <c r="L127" s="177">
        <f>RES_hhdet_in_emih!L127/RES_summary!L$21</f>
        <v>0</v>
      </c>
      <c r="M127" s="177">
        <f>RES_hhdet_in_emih!M127/RES_summary!M$21</f>
        <v>0</v>
      </c>
      <c r="N127" s="177">
        <f>RES_hhdet_in_emih!N127/RES_summary!N$21</f>
        <v>0</v>
      </c>
      <c r="O127" s="177">
        <f>RES_hhdet_in_emih!O127/RES_summary!O$21</f>
        <v>0</v>
      </c>
      <c r="P127" s="177">
        <f>RES_hhdet_in_emih!P127/RES_summary!P$21</f>
        <v>0</v>
      </c>
      <c r="Q127" s="177">
        <f>RES_hhdet_in_emih!Q127/RES_summary!Q$21</f>
        <v>0</v>
      </c>
    </row>
    <row r="128" spans="1:17" ht="12.95" customHeight="1" x14ac:dyDescent="0.25">
      <c r="A128" s="158" t="s">
        <v>112</v>
      </c>
      <c r="B128" s="157"/>
      <c r="C128" s="178">
        <f>RES_hhdet_in_emih!C128/RES_summary!C$21</f>
        <v>0</v>
      </c>
      <c r="D128" s="178">
        <f>RES_hhdet_in_emih!D128/RES_summary!D$21</f>
        <v>0</v>
      </c>
      <c r="E128" s="178">
        <f>RES_hhdet_in_emih!E128/RES_summary!E$21</f>
        <v>0</v>
      </c>
      <c r="F128" s="178">
        <f>RES_hhdet_in_emih!F128/RES_summary!F$21</f>
        <v>0</v>
      </c>
      <c r="G128" s="178">
        <f>RES_hhdet_in_emih!G128/RES_summary!G$21</f>
        <v>0</v>
      </c>
      <c r="H128" s="178">
        <f>RES_hhdet_in_emih!H128/RES_summary!H$21</f>
        <v>0</v>
      </c>
      <c r="I128" s="178">
        <f>RES_hhdet_in_emih!I128/RES_summary!I$21</f>
        <v>0</v>
      </c>
      <c r="J128" s="178">
        <f>RES_hhdet_in_emih!J128/RES_summary!J$21</f>
        <v>0</v>
      </c>
      <c r="K128" s="178">
        <f>RES_hhdet_in_emih!K128/RES_summary!K$21</f>
        <v>0</v>
      </c>
      <c r="L128" s="178">
        <f>RES_hhdet_in_emih!L128/RES_summary!L$21</f>
        <v>0</v>
      </c>
      <c r="M128" s="178">
        <f>RES_hhdet_in_emih!M128/RES_summary!M$21</f>
        <v>0</v>
      </c>
      <c r="N128" s="178">
        <f>RES_hhdet_in_emih!N128/RES_summary!N$21</f>
        <v>0</v>
      </c>
      <c r="O128" s="178">
        <f>RES_hhdet_in_emih!O128/RES_summary!O$21</f>
        <v>0</v>
      </c>
      <c r="P128" s="178">
        <f>RES_hhdet_in_emih!P128/RES_summary!P$21</f>
        <v>0</v>
      </c>
      <c r="Q128" s="178">
        <f>RES_hhdet_in_emih!Q128/RES_summary!Q$21</f>
        <v>0</v>
      </c>
    </row>
    <row r="129" spans="1:17" ht="12" customHeight="1" x14ac:dyDescent="0.25">
      <c r="A129" s="23" t="s">
        <v>60</v>
      </c>
      <c r="B129" s="156"/>
      <c r="C129" s="177">
        <f>RES_hhdet_in_emih!C129/RES_summary!C$21</f>
        <v>0</v>
      </c>
      <c r="D129" s="177">
        <f>RES_hhdet_in_emih!D129/RES_summary!D$21</f>
        <v>0</v>
      </c>
      <c r="E129" s="177">
        <f>RES_hhdet_in_emih!E129/RES_summary!E$21</f>
        <v>0</v>
      </c>
      <c r="F129" s="177">
        <f>RES_hhdet_in_emih!F129/RES_summary!F$21</f>
        <v>0</v>
      </c>
      <c r="G129" s="177">
        <f>RES_hhdet_in_emih!G129/RES_summary!G$21</f>
        <v>0</v>
      </c>
      <c r="H129" s="177">
        <f>RES_hhdet_in_emih!H129/RES_summary!H$21</f>
        <v>0</v>
      </c>
      <c r="I129" s="177">
        <f>RES_hhdet_in_emih!I129/RES_summary!I$21</f>
        <v>0</v>
      </c>
      <c r="J129" s="177">
        <f>RES_hhdet_in_emih!J129/RES_summary!J$21</f>
        <v>0</v>
      </c>
      <c r="K129" s="177">
        <f>RES_hhdet_in_emih!K129/RES_summary!K$21</f>
        <v>0</v>
      </c>
      <c r="L129" s="177">
        <f>RES_hhdet_in_emih!L129/RES_summary!L$21</f>
        <v>0</v>
      </c>
      <c r="M129" s="177">
        <f>RES_hhdet_in_emih!M129/RES_summary!M$21</f>
        <v>0</v>
      </c>
      <c r="N129" s="177">
        <f>RES_hhdet_in_emih!N129/RES_summary!N$21</f>
        <v>0</v>
      </c>
      <c r="O129" s="177">
        <f>RES_hhdet_in_emih!O129/RES_summary!O$21</f>
        <v>0</v>
      </c>
      <c r="P129" s="177">
        <f>RES_hhdet_in_emih!P129/RES_summary!P$21</f>
        <v>0</v>
      </c>
      <c r="Q129" s="177">
        <f>RES_hhdet_in_emih!Q129/RES_summary!Q$21</f>
        <v>0</v>
      </c>
    </row>
    <row r="130" spans="1:17" ht="12" customHeight="1" x14ac:dyDescent="0.25">
      <c r="A130" s="158" t="s">
        <v>63</v>
      </c>
      <c r="B130" s="157"/>
      <c r="C130" s="178">
        <f>RES_hhdet_in_emih!C130/RES_summary!C$21</f>
        <v>0</v>
      </c>
      <c r="D130" s="178">
        <f>RES_hhdet_in_emih!D130/RES_summary!D$21</f>
        <v>0</v>
      </c>
      <c r="E130" s="178">
        <f>RES_hhdet_in_emih!E130/RES_summary!E$21</f>
        <v>0</v>
      </c>
      <c r="F130" s="178">
        <f>RES_hhdet_in_emih!F130/RES_summary!F$21</f>
        <v>0</v>
      </c>
      <c r="G130" s="178">
        <f>RES_hhdet_in_emih!G130/RES_summary!G$21</f>
        <v>0</v>
      </c>
      <c r="H130" s="178">
        <f>RES_hhdet_in_emih!H130/RES_summary!H$21</f>
        <v>0</v>
      </c>
      <c r="I130" s="178">
        <f>RES_hhdet_in_emih!I130/RES_summary!I$21</f>
        <v>0</v>
      </c>
      <c r="J130" s="178">
        <f>RES_hhdet_in_emih!J130/RES_summary!J$21</f>
        <v>0</v>
      </c>
      <c r="K130" s="178">
        <f>RES_hhdet_in_emih!K130/RES_summary!K$21</f>
        <v>0</v>
      </c>
      <c r="L130" s="178">
        <f>RES_hhdet_in_emih!L130/RES_summary!L$21</f>
        <v>0</v>
      </c>
      <c r="M130" s="178">
        <f>RES_hhdet_in_emih!M130/RES_summary!M$21</f>
        <v>0</v>
      </c>
      <c r="N130" s="178">
        <f>RES_hhdet_in_emih!N130/RES_summary!N$21</f>
        <v>0</v>
      </c>
      <c r="O130" s="178">
        <f>RES_hhdet_in_emih!O130/RES_summary!O$21</f>
        <v>0</v>
      </c>
      <c r="P130" s="178">
        <f>RES_hhdet_in_emih!P130/RES_summary!P$21</f>
        <v>0</v>
      </c>
      <c r="Q130" s="178">
        <f>RES_hhdet_in_emih!Q130/RES_summary!Q$21</f>
        <v>0</v>
      </c>
    </row>
    <row r="131" spans="1:17" ht="12" customHeight="1" x14ac:dyDescent="0.25">
      <c r="A131" s="167" t="s">
        <v>148</v>
      </c>
      <c r="B131" s="132"/>
      <c r="C131" s="183">
        <f>RES_hhdet_in_emih!C131/RES_summary!C$21</f>
        <v>0</v>
      </c>
      <c r="D131" s="183">
        <f>RES_hhdet_in_emih!D131/RES_summary!D$21</f>
        <v>0</v>
      </c>
      <c r="E131" s="183">
        <f>RES_hhdet_in_emih!E131/RES_summary!E$21</f>
        <v>0</v>
      </c>
      <c r="F131" s="183">
        <f>RES_hhdet_in_emih!F131/RES_summary!F$21</f>
        <v>0</v>
      </c>
      <c r="G131" s="183">
        <f>RES_hhdet_in_emih!G131/RES_summary!G$21</f>
        <v>0</v>
      </c>
      <c r="H131" s="183">
        <f>RES_hhdet_in_emih!H131/RES_summary!H$21</f>
        <v>0</v>
      </c>
      <c r="I131" s="183">
        <f>RES_hhdet_in_emih!I131/RES_summary!I$21</f>
        <v>0</v>
      </c>
      <c r="J131" s="183">
        <f>RES_hhdet_in_emih!J131/RES_summary!J$21</f>
        <v>0</v>
      </c>
      <c r="K131" s="183">
        <f>RES_hhdet_in_emih!K131/RES_summary!K$21</f>
        <v>0</v>
      </c>
      <c r="L131" s="183">
        <f>RES_hhdet_in_emih!L131/RES_summary!L$21</f>
        <v>0</v>
      </c>
      <c r="M131" s="183">
        <f>RES_hhdet_in_emih!M131/RES_summary!M$21</f>
        <v>0</v>
      </c>
      <c r="N131" s="183">
        <f>RES_hhdet_in_emih!N131/RES_summary!N$21</f>
        <v>0</v>
      </c>
      <c r="O131" s="183">
        <f>RES_hhdet_in_emih!O131/RES_summary!O$21</f>
        <v>0</v>
      </c>
      <c r="P131" s="183">
        <f>RES_hhdet_in_emih!P131/RES_summary!P$21</f>
        <v>0</v>
      </c>
      <c r="Q131" s="183">
        <f>RES_hhdet_in_emih!Q131/RES_summary!Q$21</f>
        <v>0</v>
      </c>
    </row>
    <row r="132" spans="1:17" ht="12" customHeight="1" x14ac:dyDescent="0.25">
      <c r="A132" s="167" t="s">
        <v>147</v>
      </c>
      <c r="B132" s="132"/>
      <c r="C132" s="183">
        <f>RES_hhdet_in_emih!C132/RES_summary!C$21</f>
        <v>0</v>
      </c>
      <c r="D132" s="183">
        <f>RES_hhdet_in_emih!D132/RES_summary!D$21</f>
        <v>0</v>
      </c>
      <c r="E132" s="183">
        <f>RES_hhdet_in_emih!E132/RES_summary!E$21</f>
        <v>0</v>
      </c>
      <c r="F132" s="183">
        <f>RES_hhdet_in_emih!F132/RES_summary!F$21</f>
        <v>0</v>
      </c>
      <c r="G132" s="183">
        <f>RES_hhdet_in_emih!G132/RES_summary!G$21</f>
        <v>0</v>
      </c>
      <c r="H132" s="183">
        <f>RES_hhdet_in_emih!H132/RES_summary!H$21</f>
        <v>0</v>
      </c>
      <c r="I132" s="183">
        <f>RES_hhdet_in_emih!I132/RES_summary!I$21</f>
        <v>0</v>
      </c>
      <c r="J132" s="183">
        <f>RES_hhdet_in_emih!J132/RES_summary!J$21</f>
        <v>0</v>
      </c>
      <c r="K132" s="183">
        <f>RES_hhdet_in_emih!K132/RES_summary!K$21</f>
        <v>0</v>
      </c>
      <c r="L132" s="183">
        <f>RES_hhdet_in_emih!L132/RES_summary!L$21</f>
        <v>0</v>
      </c>
      <c r="M132" s="183">
        <f>RES_hhdet_in_emih!M132/RES_summary!M$21</f>
        <v>0</v>
      </c>
      <c r="N132" s="183">
        <f>RES_hhdet_in_emih!N132/RES_summary!N$21</f>
        <v>0</v>
      </c>
      <c r="O132" s="183">
        <f>RES_hhdet_in_emih!O132/RES_summary!O$21</f>
        <v>0</v>
      </c>
      <c r="P132" s="183">
        <f>RES_hhdet_in_emih!P132/RES_summary!P$21</f>
        <v>0</v>
      </c>
      <c r="Q132" s="183">
        <f>RES_hhdet_in_emih!Q132/RES_summary!Q$21</f>
        <v>0</v>
      </c>
    </row>
    <row r="133" spans="1:17" ht="12" customHeight="1" x14ac:dyDescent="0.25">
      <c r="A133" s="166" t="s">
        <v>61</v>
      </c>
      <c r="B133" s="165"/>
      <c r="C133" s="182">
        <f>RES_hhdet_in_emih!C133/RES_summary!C$21</f>
        <v>0</v>
      </c>
      <c r="D133" s="182">
        <f>RES_hhdet_in_emih!D133/RES_summary!D$21</f>
        <v>0</v>
      </c>
      <c r="E133" s="182">
        <f>RES_hhdet_in_emih!E133/RES_summary!E$21</f>
        <v>0</v>
      </c>
      <c r="F133" s="182">
        <f>RES_hhdet_in_emih!F133/RES_summary!F$21</f>
        <v>0</v>
      </c>
      <c r="G133" s="182">
        <f>RES_hhdet_in_emih!G133/RES_summary!G$21</f>
        <v>0</v>
      </c>
      <c r="H133" s="182">
        <f>RES_hhdet_in_emih!H133/RES_summary!H$21</f>
        <v>0</v>
      </c>
      <c r="I133" s="182">
        <f>RES_hhdet_in_emih!I133/RES_summary!I$21</f>
        <v>0</v>
      </c>
      <c r="J133" s="182">
        <f>RES_hhdet_in_emih!J133/RES_summary!J$21</f>
        <v>0</v>
      </c>
      <c r="K133" s="182">
        <f>RES_hhdet_in_emih!K133/RES_summary!K$21</f>
        <v>0</v>
      </c>
      <c r="L133" s="182">
        <f>RES_hhdet_in_emih!L133/RES_summary!L$21</f>
        <v>0</v>
      </c>
      <c r="M133" s="182">
        <f>RES_hhdet_in_emih!M133/RES_summary!M$21</f>
        <v>0</v>
      </c>
      <c r="N133" s="182">
        <f>RES_hhdet_in_emih!N133/RES_summary!N$21</f>
        <v>0</v>
      </c>
      <c r="O133" s="182">
        <f>RES_hhdet_in_emih!O133/RES_summary!O$21</f>
        <v>0</v>
      </c>
      <c r="P133" s="182">
        <f>RES_hhdet_in_emih!P133/RES_summary!P$21</f>
        <v>0</v>
      </c>
      <c r="Q133" s="182">
        <f>RES_hhdet_in_emih!Q133/RES_summary!Q$21</f>
        <v>0</v>
      </c>
    </row>
    <row r="134" spans="1:17" ht="12" customHeight="1" x14ac:dyDescent="0.25">
      <c r="A134" s="147" t="s">
        <v>59</v>
      </c>
      <c r="B134" s="164"/>
      <c r="C134" s="181">
        <f>RES_hhdet_in_emih!C134/RES_summary!C$21</f>
        <v>0</v>
      </c>
      <c r="D134" s="181">
        <f>RES_hhdet_in_emih!D134/RES_summary!D$21</f>
        <v>0</v>
      </c>
      <c r="E134" s="181">
        <f>RES_hhdet_in_emih!E134/RES_summary!E$21</f>
        <v>0</v>
      </c>
      <c r="F134" s="181">
        <f>RES_hhdet_in_emih!F134/RES_summary!F$21</f>
        <v>0</v>
      </c>
      <c r="G134" s="181">
        <f>RES_hhdet_in_emih!G134/RES_summary!G$21</f>
        <v>0</v>
      </c>
      <c r="H134" s="181">
        <f>RES_hhdet_in_emih!H134/RES_summary!H$21</f>
        <v>0</v>
      </c>
      <c r="I134" s="181">
        <f>RES_hhdet_in_emih!I134/RES_summary!I$21</f>
        <v>0</v>
      </c>
      <c r="J134" s="181">
        <f>RES_hhdet_in_emih!J134/RES_summary!J$21</f>
        <v>0</v>
      </c>
      <c r="K134" s="181">
        <f>RES_hhdet_in_emih!K134/RES_summary!K$21</f>
        <v>0</v>
      </c>
      <c r="L134" s="181">
        <f>RES_hhdet_in_emih!L134/RES_summary!L$21</f>
        <v>0</v>
      </c>
      <c r="M134" s="181">
        <f>RES_hhdet_in_emih!M134/RES_summary!M$21</f>
        <v>0</v>
      </c>
      <c r="N134" s="181">
        <f>RES_hhdet_in_emih!N134/RES_summary!N$21</f>
        <v>0</v>
      </c>
      <c r="O134" s="181">
        <f>RES_hhdet_in_emih!O134/RES_summary!O$21</f>
        <v>0</v>
      </c>
      <c r="P134" s="181">
        <f>RES_hhdet_in_emih!P134/RES_summary!P$21</f>
        <v>0</v>
      </c>
      <c r="Q134" s="181">
        <f>RES_hhdet_in_emih!Q134/RES_summary!Q$21</f>
        <v>0</v>
      </c>
    </row>
    <row r="135" spans="1:17" ht="12" customHeight="1" x14ac:dyDescent="0.25">
      <c r="A135" s="163" t="s">
        <v>142</v>
      </c>
      <c r="B135" s="162"/>
      <c r="C135" s="180">
        <f>RES_hhdet_in_emih!C135/RES_summary!C$21</f>
        <v>0</v>
      </c>
      <c r="D135" s="180">
        <f>RES_hhdet_in_emih!D135/RES_summary!D$21</f>
        <v>0</v>
      </c>
      <c r="E135" s="180">
        <f>RES_hhdet_in_emih!E135/RES_summary!E$21</f>
        <v>0</v>
      </c>
      <c r="F135" s="180">
        <f>RES_hhdet_in_emih!F135/RES_summary!F$21</f>
        <v>0</v>
      </c>
      <c r="G135" s="180">
        <f>RES_hhdet_in_emih!G135/RES_summary!G$21</f>
        <v>0</v>
      </c>
      <c r="H135" s="180">
        <f>RES_hhdet_in_emih!H135/RES_summary!H$21</f>
        <v>0</v>
      </c>
      <c r="I135" s="180">
        <f>RES_hhdet_in_emih!I135/RES_summary!I$21</f>
        <v>0</v>
      </c>
      <c r="J135" s="180">
        <f>RES_hhdet_in_emih!J135/RES_summary!J$21</f>
        <v>0</v>
      </c>
      <c r="K135" s="180">
        <f>RES_hhdet_in_emih!K135/RES_summary!K$21</f>
        <v>0</v>
      </c>
      <c r="L135" s="180">
        <f>RES_hhdet_in_emih!L135/RES_summary!L$21</f>
        <v>0</v>
      </c>
      <c r="M135" s="180">
        <f>RES_hhdet_in_emih!M135/RES_summary!M$21</f>
        <v>0</v>
      </c>
      <c r="N135" s="180">
        <f>RES_hhdet_in_emih!N135/RES_summary!N$21</f>
        <v>0</v>
      </c>
      <c r="O135" s="180">
        <f>RES_hhdet_in_emih!O135/RES_summary!O$21</f>
        <v>0</v>
      </c>
      <c r="P135" s="180">
        <f>RES_hhdet_in_emih!P135/RES_summary!P$21</f>
        <v>0</v>
      </c>
      <c r="Q135" s="180">
        <f>RES_hhdet_in_emih!Q135/RES_summary!Q$21</f>
        <v>0</v>
      </c>
    </row>
    <row r="136" spans="1:17" ht="12" customHeight="1" x14ac:dyDescent="0.25">
      <c r="A136" s="161" t="s">
        <v>141</v>
      </c>
      <c r="B136" s="160"/>
      <c r="C136" s="179">
        <f>RES_hhdet_in_emih!C136/RES_summary!C$21</f>
        <v>0</v>
      </c>
      <c r="D136" s="179">
        <f>RES_hhdet_in_emih!D136/RES_summary!D$21</f>
        <v>0</v>
      </c>
      <c r="E136" s="179">
        <f>RES_hhdet_in_emih!E136/RES_summary!E$21</f>
        <v>0</v>
      </c>
      <c r="F136" s="179">
        <f>RES_hhdet_in_emih!F136/RES_summary!F$21</f>
        <v>0</v>
      </c>
      <c r="G136" s="179">
        <f>RES_hhdet_in_emih!G136/RES_summary!G$21</f>
        <v>0</v>
      </c>
      <c r="H136" s="179">
        <f>RES_hhdet_in_emih!H136/RES_summary!H$21</f>
        <v>0</v>
      </c>
      <c r="I136" s="179">
        <f>RES_hhdet_in_emih!I136/RES_summary!I$21</f>
        <v>0</v>
      </c>
      <c r="J136" s="179">
        <f>RES_hhdet_in_emih!J136/RES_summary!J$21</f>
        <v>0</v>
      </c>
      <c r="K136" s="179">
        <f>RES_hhdet_in_emih!K136/RES_summary!K$21</f>
        <v>0</v>
      </c>
      <c r="L136" s="179">
        <f>RES_hhdet_in_emih!L136/RES_summary!L$21</f>
        <v>0</v>
      </c>
      <c r="M136" s="179">
        <f>RES_hhdet_in_emih!M136/RES_summary!M$21</f>
        <v>0</v>
      </c>
      <c r="N136" s="179">
        <f>RES_hhdet_in_emih!N136/RES_summary!N$21</f>
        <v>0</v>
      </c>
      <c r="O136" s="179">
        <f>RES_hhdet_in_emih!O136/RES_summary!O$21</f>
        <v>0</v>
      </c>
      <c r="P136" s="179">
        <f>RES_hhdet_in_emih!P136/RES_summary!P$21</f>
        <v>0</v>
      </c>
      <c r="Q136" s="179">
        <f>RES_hhdet_in_emih!Q136/RES_summary!Q$21</f>
        <v>0</v>
      </c>
    </row>
    <row r="137" spans="1:17" ht="12" customHeight="1" x14ac:dyDescent="0.25">
      <c r="A137" s="148" t="s">
        <v>60</v>
      </c>
      <c r="B137" s="156"/>
      <c r="C137" s="177">
        <f>RES_hhdet_in_emih!C137/RES_summary!C$21</f>
        <v>0</v>
      </c>
      <c r="D137" s="177">
        <f>RES_hhdet_in_emih!D137/RES_summary!D$21</f>
        <v>0</v>
      </c>
      <c r="E137" s="177">
        <f>RES_hhdet_in_emih!E137/RES_summary!E$21</f>
        <v>0</v>
      </c>
      <c r="F137" s="177">
        <f>RES_hhdet_in_emih!F137/RES_summary!F$21</f>
        <v>0</v>
      </c>
      <c r="G137" s="177">
        <f>RES_hhdet_in_emih!G137/RES_summary!G$21</f>
        <v>0</v>
      </c>
      <c r="H137" s="177">
        <f>RES_hhdet_in_emih!H137/RES_summary!H$21</f>
        <v>0</v>
      </c>
      <c r="I137" s="177">
        <f>RES_hhdet_in_emih!I137/RES_summary!I$21</f>
        <v>0</v>
      </c>
      <c r="J137" s="177">
        <f>RES_hhdet_in_emih!J137/RES_summary!J$21</f>
        <v>0</v>
      </c>
      <c r="K137" s="177">
        <f>RES_hhdet_in_emih!K137/RES_summary!K$21</f>
        <v>0</v>
      </c>
      <c r="L137" s="177">
        <f>RES_hhdet_in_emih!L137/RES_summary!L$21</f>
        <v>0</v>
      </c>
      <c r="M137" s="177">
        <f>RES_hhdet_in_emih!M137/RES_summary!M$21</f>
        <v>0</v>
      </c>
      <c r="N137" s="177">
        <f>RES_hhdet_in_emih!N137/RES_summary!N$21</f>
        <v>0</v>
      </c>
      <c r="O137" s="177">
        <f>RES_hhdet_in_emih!O137/RES_summary!O$21</f>
        <v>0</v>
      </c>
      <c r="P137" s="177">
        <f>RES_hhdet_in_emih!P137/RES_summary!P$21</f>
        <v>0</v>
      </c>
      <c r="Q137" s="177">
        <f>RES_hhdet_in_emih!Q137/RES_summary!Q$21</f>
        <v>0</v>
      </c>
    </row>
    <row r="138" spans="1:17" ht="12" customHeight="1" x14ac:dyDescent="0.25">
      <c r="A138" s="148" t="s">
        <v>59</v>
      </c>
      <c r="B138" s="156"/>
      <c r="C138" s="177">
        <f>RES_hhdet_in_emih!C138/RES_summary!C$21</f>
        <v>0</v>
      </c>
      <c r="D138" s="177">
        <f>RES_hhdet_in_emih!D138/RES_summary!D$21</f>
        <v>0</v>
      </c>
      <c r="E138" s="177">
        <f>RES_hhdet_in_emih!E138/RES_summary!E$21</f>
        <v>0</v>
      </c>
      <c r="F138" s="177">
        <f>RES_hhdet_in_emih!F138/RES_summary!F$21</f>
        <v>0</v>
      </c>
      <c r="G138" s="177">
        <f>RES_hhdet_in_emih!G138/RES_summary!G$21</f>
        <v>0</v>
      </c>
      <c r="H138" s="177">
        <f>RES_hhdet_in_emih!H138/RES_summary!H$21</f>
        <v>0</v>
      </c>
      <c r="I138" s="177">
        <f>RES_hhdet_in_emih!I138/RES_summary!I$21</f>
        <v>0</v>
      </c>
      <c r="J138" s="177">
        <f>RES_hhdet_in_emih!J138/RES_summary!J$21</f>
        <v>0</v>
      </c>
      <c r="K138" s="177">
        <f>RES_hhdet_in_emih!K138/RES_summary!K$21</f>
        <v>0</v>
      </c>
      <c r="L138" s="177">
        <f>RES_hhdet_in_emih!L138/RES_summary!L$21</f>
        <v>0</v>
      </c>
      <c r="M138" s="177">
        <f>RES_hhdet_in_emih!M138/RES_summary!M$21</f>
        <v>0</v>
      </c>
      <c r="N138" s="177">
        <f>RES_hhdet_in_emih!N138/RES_summary!N$21</f>
        <v>0</v>
      </c>
      <c r="O138" s="177">
        <f>RES_hhdet_in_emih!O138/RES_summary!O$21</f>
        <v>0</v>
      </c>
      <c r="P138" s="177">
        <f>RES_hhdet_in_emih!P138/RES_summary!P$21</f>
        <v>0</v>
      </c>
      <c r="Q138" s="177">
        <f>RES_hhdet_in_emih!Q138/RES_summary!Q$21</f>
        <v>0</v>
      </c>
    </row>
    <row r="139" spans="1:17" ht="12" customHeight="1" x14ac:dyDescent="0.25">
      <c r="A139" s="158" t="s">
        <v>62</v>
      </c>
      <c r="B139" s="157"/>
      <c r="C139" s="178">
        <f>RES_hhdet_in_emih!C139/RES_summary!C$21</f>
        <v>0</v>
      </c>
      <c r="D139" s="178">
        <f>RES_hhdet_in_emih!D139/RES_summary!D$21</f>
        <v>0</v>
      </c>
      <c r="E139" s="178">
        <f>RES_hhdet_in_emih!E139/RES_summary!E$21</f>
        <v>0</v>
      </c>
      <c r="F139" s="178">
        <f>RES_hhdet_in_emih!F139/RES_summary!F$21</f>
        <v>0</v>
      </c>
      <c r="G139" s="178">
        <f>RES_hhdet_in_emih!G139/RES_summary!G$21</f>
        <v>0</v>
      </c>
      <c r="H139" s="178">
        <f>RES_hhdet_in_emih!H139/RES_summary!H$21</f>
        <v>0</v>
      </c>
      <c r="I139" s="178">
        <f>RES_hhdet_in_emih!I139/RES_summary!I$21</f>
        <v>0</v>
      </c>
      <c r="J139" s="178">
        <f>RES_hhdet_in_emih!J139/RES_summary!J$21</f>
        <v>0</v>
      </c>
      <c r="K139" s="178">
        <f>RES_hhdet_in_emih!K139/RES_summary!K$21</f>
        <v>0</v>
      </c>
      <c r="L139" s="178">
        <f>RES_hhdet_in_emih!L139/RES_summary!L$21</f>
        <v>0</v>
      </c>
      <c r="M139" s="178">
        <f>RES_hhdet_in_emih!M139/RES_summary!M$21</f>
        <v>0</v>
      </c>
      <c r="N139" s="178">
        <f>RES_hhdet_in_emih!N139/RES_summary!N$21</f>
        <v>0</v>
      </c>
      <c r="O139" s="178">
        <f>RES_hhdet_in_emih!O139/RES_summary!O$21</f>
        <v>0</v>
      </c>
      <c r="P139" s="178">
        <f>RES_hhdet_in_emih!P139/RES_summary!P$21</f>
        <v>0</v>
      </c>
      <c r="Q139" s="178">
        <f>RES_hhdet_in_emih!Q139/RES_summary!Q$21</f>
        <v>0</v>
      </c>
    </row>
    <row r="140" spans="1:17" ht="12" customHeight="1" x14ac:dyDescent="0.25">
      <c r="A140" s="23" t="s">
        <v>57</v>
      </c>
      <c r="B140" s="156"/>
      <c r="C140" s="177">
        <f>RES_hhdet_in_emih!C140/RES_summary!C$21</f>
        <v>0</v>
      </c>
      <c r="D140" s="177">
        <f>RES_hhdet_in_emih!D140/RES_summary!D$21</f>
        <v>0</v>
      </c>
      <c r="E140" s="177">
        <f>RES_hhdet_in_emih!E140/RES_summary!E$21</f>
        <v>0</v>
      </c>
      <c r="F140" s="177">
        <f>RES_hhdet_in_emih!F140/RES_summary!F$21</f>
        <v>0</v>
      </c>
      <c r="G140" s="177">
        <f>RES_hhdet_in_emih!G140/RES_summary!G$21</f>
        <v>0</v>
      </c>
      <c r="H140" s="177">
        <f>RES_hhdet_in_emih!H140/RES_summary!H$21</f>
        <v>0</v>
      </c>
      <c r="I140" s="177">
        <f>RES_hhdet_in_emih!I140/RES_summary!I$21</f>
        <v>0</v>
      </c>
      <c r="J140" s="177">
        <f>RES_hhdet_in_emih!J140/RES_summary!J$21</f>
        <v>0</v>
      </c>
      <c r="K140" s="177">
        <f>RES_hhdet_in_emih!K140/RES_summary!K$21</f>
        <v>0</v>
      </c>
      <c r="L140" s="177">
        <f>RES_hhdet_in_emih!L140/RES_summary!L$21</f>
        <v>0</v>
      </c>
      <c r="M140" s="177">
        <f>RES_hhdet_in_emih!M140/RES_summary!M$21</f>
        <v>0</v>
      </c>
      <c r="N140" s="177">
        <f>RES_hhdet_in_emih!N140/RES_summary!N$21</f>
        <v>0</v>
      </c>
      <c r="O140" s="177">
        <f>RES_hhdet_in_emih!O140/RES_summary!O$21</f>
        <v>0</v>
      </c>
      <c r="P140" s="177">
        <f>RES_hhdet_in_emih!P140/RES_summary!P$21</f>
        <v>0</v>
      </c>
      <c r="Q140" s="177">
        <f>RES_hhdet_in_emih!Q140/RES_summary!Q$21</f>
        <v>0</v>
      </c>
    </row>
    <row r="141" spans="1:17" ht="12" customHeight="1" x14ac:dyDescent="0.25">
      <c r="A141" s="29" t="s">
        <v>140</v>
      </c>
      <c r="B141" s="57"/>
      <c r="C141" s="176">
        <f>RES_hhdet_in_emih!C141/RES_summary!C$21</f>
        <v>0</v>
      </c>
      <c r="D141" s="176">
        <f>RES_hhdet_in_emih!D141/RES_summary!D$21</f>
        <v>0</v>
      </c>
      <c r="E141" s="176">
        <f>RES_hhdet_in_emih!E141/RES_summary!E$21</f>
        <v>0</v>
      </c>
      <c r="F141" s="176">
        <f>RES_hhdet_in_emih!F141/RES_summary!F$21</f>
        <v>0</v>
      </c>
      <c r="G141" s="176">
        <f>RES_hhdet_in_emih!G141/RES_summary!G$21</f>
        <v>0</v>
      </c>
      <c r="H141" s="176">
        <f>RES_hhdet_in_emih!H141/RES_summary!H$21</f>
        <v>0</v>
      </c>
      <c r="I141" s="176">
        <f>RES_hhdet_in_emih!I141/RES_summary!I$21</f>
        <v>0</v>
      </c>
      <c r="J141" s="176">
        <f>RES_hhdet_in_emih!J141/RES_summary!J$21</f>
        <v>0</v>
      </c>
      <c r="K141" s="176">
        <f>RES_hhdet_in_emih!K141/RES_summary!K$21</f>
        <v>0</v>
      </c>
      <c r="L141" s="176">
        <f>RES_hhdet_in_emih!L141/RES_summary!L$21</f>
        <v>0</v>
      </c>
      <c r="M141" s="176">
        <f>RES_hhdet_in_emih!M141/RES_summary!M$21</f>
        <v>0</v>
      </c>
      <c r="N141" s="176">
        <f>RES_hhdet_in_emih!N141/RES_summary!N$21</f>
        <v>0</v>
      </c>
      <c r="O141" s="176">
        <f>RES_hhdet_in_emih!O141/RES_summary!O$21</f>
        <v>0</v>
      </c>
      <c r="P141" s="176">
        <f>RES_hhdet_in_emih!P141/RES_summary!P$21</f>
        <v>0</v>
      </c>
      <c r="Q141" s="176">
        <f>RES_hhdet_in_emih!Q141/RES_summary!Q$21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84">
        <f>RES_hhdet_in_emih!C143/RES_summary!C$21</f>
        <v>0</v>
      </c>
      <c r="D143" s="184">
        <f>RES_hhdet_in_emih!D143/RES_summary!D$21</f>
        <v>0</v>
      </c>
      <c r="E143" s="184">
        <f>RES_hhdet_in_emih!E143/RES_summary!E$21</f>
        <v>0</v>
      </c>
      <c r="F143" s="184">
        <f>RES_hhdet_in_emih!F143/RES_summary!F$21</f>
        <v>0</v>
      </c>
      <c r="G143" s="184">
        <f>RES_hhdet_in_emih!G143/RES_summary!G$21</f>
        <v>0</v>
      </c>
      <c r="H143" s="184">
        <f>RES_hhdet_in_emih!H143/RES_summary!H$21</f>
        <v>0</v>
      </c>
      <c r="I143" s="184">
        <f>RES_hhdet_in_emih!I143/RES_summary!I$21</f>
        <v>0</v>
      </c>
      <c r="J143" s="184">
        <f>RES_hhdet_in_emih!J143/RES_summary!J$21</f>
        <v>0</v>
      </c>
      <c r="K143" s="184">
        <f>RES_hhdet_in_emih!K143/RES_summary!K$21</f>
        <v>0</v>
      </c>
      <c r="L143" s="184">
        <f>RES_hhdet_in_emih!L143/RES_summary!L$21</f>
        <v>0</v>
      </c>
      <c r="M143" s="184">
        <f>RES_hhdet_in_emih!M143/RES_summary!M$21</f>
        <v>0</v>
      </c>
      <c r="N143" s="184">
        <f>RES_hhdet_in_emih!N143/RES_summary!N$21</f>
        <v>0</v>
      </c>
      <c r="O143" s="184">
        <f>RES_hhdet_in_emih!O143/RES_summary!O$21</f>
        <v>0</v>
      </c>
      <c r="P143" s="184">
        <f>RES_hhdet_in_emih!P143/RES_summary!P$21</f>
        <v>0</v>
      </c>
      <c r="Q143" s="184">
        <f>RES_hhdet_in_emih!Q143/RES_summary!Q$21</f>
        <v>0</v>
      </c>
    </row>
    <row r="144" spans="1:17" ht="12.95" customHeight="1" x14ac:dyDescent="0.25">
      <c r="A144" s="158" t="s">
        <v>65</v>
      </c>
      <c r="B144" s="157"/>
      <c r="C144" s="178">
        <f>RES_hhdet_in_emih!C144/RES_summary!C$21</f>
        <v>0</v>
      </c>
      <c r="D144" s="178">
        <f>RES_hhdet_in_emih!D144/RES_summary!D$21</f>
        <v>0</v>
      </c>
      <c r="E144" s="178">
        <f>RES_hhdet_in_emih!E144/RES_summary!E$21</f>
        <v>0</v>
      </c>
      <c r="F144" s="178">
        <f>RES_hhdet_in_emih!F144/RES_summary!F$21</f>
        <v>0</v>
      </c>
      <c r="G144" s="178">
        <f>RES_hhdet_in_emih!G144/RES_summary!G$21</f>
        <v>0</v>
      </c>
      <c r="H144" s="178">
        <f>RES_hhdet_in_emih!H144/RES_summary!H$21</f>
        <v>0</v>
      </c>
      <c r="I144" s="178">
        <f>RES_hhdet_in_emih!I144/RES_summary!I$21</f>
        <v>0</v>
      </c>
      <c r="J144" s="178">
        <f>RES_hhdet_in_emih!J144/RES_summary!J$21</f>
        <v>0</v>
      </c>
      <c r="K144" s="178">
        <f>RES_hhdet_in_emih!K144/RES_summary!K$21</f>
        <v>0</v>
      </c>
      <c r="L144" s="178">
        <f>RES_hhdet_in_emih!L144/RES_summary!L$21</f>
        <v>0</v>
      </c>
      <c r="M144" s="178">
        <f>RES_hhdet_in_emih!M144/RES_summary!M$21</f>
        <v>0</v>
      </c>
      <c r="N144" s="178">
        <f>RES_hhdet_in_emih!N144/RES_summary!N$21</f>
        <v>0</v>
      </c>
      <c r="O144" s="178">
        <f>RES_hhdet_in_emih!O144/RES_summary!O$21</f>
        <v>0</v>
      </c>
      <c r="P144" s="178">
        <f>RES_hhdet_in_emih!P144/RES_summary!P$21</f>
        <v>0</v>
      </c>
      <c r="Q144" s="178">
        <f>RES_hhdet_in_emih!Q144/RES_summary!Q$21</f>
        <v>0</v>
      </c>
    </row>
    <row r="145" spans="1:17" ht="12" customHeight="1" x14ac:dyDescent="0.25">
      <c r="A145" s="23" t="s">
        <v>60</v>
      </c>
      <c r="B145" s="156"/>
      <c r="C145" s="177">
        <f>RES_hhdet_in_emih!C145/RES_summary!C$21</f>
        <v>0</v>
      </c>
      <c r="D145" s="177">
        <f>RES_hhdet_in_emih!D145/RES_summary!D$21</f>
        <v>0</v>
      </c>
      <c r="E145" s="177">
        <f>RES_hhdet_in_emih!E145/RES_summary!E$21</f>
        <v>0</v>
      </c>
      <c r="F145" s="177">
        <f>RES_hhdet_in_emih!F145/RES_summary!F$21</f>
        <v>0</v>
      </c>
      <c r="G145" s="177">
        <f>RES_hhdet_in_emih!G145/RES_summary!G$21</f>
        <v>0</v>
      </c>
      <c r="H145" s="177">
        <f>RES_hhdet_in_emih!H145/RES_summary!H$21</f>
        <v>0</v>
      </c>
      <c r="I145" s="177">
        <f>RES_hhdet_in_emih!I145/RES_summary!I$21</f>
        <v>0</v>
      </c>
      <c r="J145" s="177">
        <f>RES_hhdet_in_emih!J145/RES_summary!J$21</f>
        <v>0</v>
      </c>
      <c r="K145" s="177">
        <f>RES_hhdet_in_emih!K145/RES_summary!K$21</f>
        <v>0</v>
      </c>
      <c r="L145" s="177">
        <f>RES_hhdet_in_emih!L145/RES_summary!L$21</f>
        <v>0</v>
      </c>
      <c r="M145" s="177">
        <f>RES_hhdet_in_emih!M145/RES_summary!M$21</f>
        <v>0</v>
      </c>
      <c r="N145" s="177">
        <f>RES_hhdet_in_emih!N145/RES_summary!N$21</f>
        <v>0</v>
      </c>
      <c r="O145" s="177">
        <f>RES_hhdet_in_emih!O145/RES_summary!O$21</f>
        <v>0</v>
      </c>
      <c r="P145" s="177">
        <f>RES_hhdet_in_emih!P145/RES_summary!P$21</f>
        <v>0</v>
      </c>
      <c r="Q145" s="177">
        <f>RES_hhdet_in_emih!Q145/RES_summary!Q$21</f>
        <v>0</v>
      </c>
    </row>
    <row r="146" spans="1:17" ht="12.95" customHeight="1" x14ac:dyDescent="0.25">
      <c r="A146" s="158" t="s">
        <v>112</v>
      </c>
      <c r="B146" s="157"/>
      <c r="C146" s="178">
        <f>RES_hhdet_in_emih!C146/RES_summary!C$21</f>
        <v>0</v>
      </c>
      <c r="D146" s="178">
        <f>RES_hhdet_in_emih!D146/RES_summary!D$21</f>
        <v>0</v>
      </c>
      <c r="E146" s="178">
        <f>RES_hhdet_in_emih!E146/RES_summary!E$21</f>
        <v>0</v>
      </c>
      <c r="F146" s="178">
        <f>RES_hhdet_in_emih!F146/RES_summary!F$21</f>
        <v>0</v>
      </c>
      <c r="G146" s="178">
        <f>RES_hhdet_in_emih!G146/RES_summary!G$21</f>
        <v>0</v>
      </c>
      <c r="H146" s="178">
        <f>RES_hhdet_in_emih!H146/RES_summary!H$21</f>
        <v>0</v>
      </c>
      <c r="I146" s="178">
        <f>RES_hhdet_in_emih!I146/RES_summary!I$21</f>
        <v>0</v>
      </c>
      <c r="J146" s="178">
        <f>RES_hhdet_in_emih!J146/RES_summary!J$21</f>
        <v>0</v>
      </c>
      <c r="K146" s="178">
        <f>RES_hhdet_in_emih!K146/RES_summary!K$21</f>
        <v>0</v>
      </c>
      <c r="L146" s="178">
        <f>RES_hhdet_in_emih!L146/RES_summary!L$21</f>
        <v>0</v>
      </c>
      <c r="M146" s="178">
        <f>RES_hhdet_in_emih!M146/RES_summary!M$21</f>
        <v>0</v>
      </c>
      <c r="N146" s="178">
        <f>RES_hhdet_in_emih!N146/RES_summary!N$21</f>
        <v>0</v>
      </c>
      <c r="O146" s="178">
        <f>RES_hhdet_in_emih!O146/RES_summary!O$21</f>
        <v>0</v>
      </c>
      <c r="P146" s="178">
        <f>RES_hhdet_in_emih!P146/RES_summary!P$21</f>
        <v>0</v>
      </c>
      <c r="Q146" s="178">
        <f>RES_hhdet_in_emih!Q146/RES_summary!Q$21</f>
        <v>0</v>
      </c>
    </row>
    <row r="147" spans="1:17" ht="12" customHeight="1" x14ac:dyDescent="0.25">
      <c r="A147" s="23" t="s">
        <v>60</v>
      </c>
      <c r="B147" s="156"/>
      <c r="C147" s="177">
        <f>RES_hhdet_in_emih!C147/RES_summary!C$21</f>
        <v>0</v>
      </c>
      <c r="D147" s="177">
        <f>RES_hhdet_in_emih!D147/RES_summary!D$21</f>
        <v>0</v>
      </c>
      <c r="E147" s="177">
        <f>RES_hhdet_in_emih!E147/RES_summary!E$21</f>
        <v>0</v>
      </c>
      <c r="F147" s="177">
        <f>RES_hhdet_in_emih!F147/RES_summary!F$21</f>
        <v>0</v>
      </c>
      <c r="G147" s="177">
        <f>RES_hhdet_in_emih!G147/RES_summary!G$21</f>
        <v>0</v>
      </c>
      <c r="H147" s="177">
        <f>RES_hhdet_in_emih!H147/RES_summary!H$21</f>
        <v>0</v>
      </c>
      <c r="I147" s="177">
        <f>RES_hhdet_in_emih!I147/RES_summary!I$21</f>
        <v>0</v>
      </c>
      <c r="J147" s="177">
        <f>RES_hhdet_in_emih!J147/RES_summary!J$21</f>
        <v>0</v>
      </c>
      <c r="K147" s="177">
        <f>RES_hhdet_in_emih!K147/RES_summary!K$21</f>
        <v>0</v>
      </c>
      <c r="L147" s="177">
        <f>RES_hhdet_in_emih!L147/RES_summary!L$21</f>
        <v>0</v>
      </c>
      <c r="M147" s="177">
        <f>RES_hhdet_in_emih!M147/RES_summary!M$21</f>
        <v>0</v>
      </c>
      <c r="N147" s="177">
        <f>RES_hhdet_in_emih!N147/RES_summary!N$21</f>
        <v>0</v>
      </c>
      <c r="O147" s="177">
        <f>RES_hhdet_in_emih!O147/RES_summary!O$21</f>
        <v>0</v>
      </c>
      <c r="P147" s="177">
        <f>RES_hhdet_in_emih!P147/RES_summary!P$21</f>
        <v>0</v>
      </c>
      <c r="Q147" s="177">
        <f>RES_hhdet_in_emih!Q147/RES_summary!Q$21</f>
        <v>0</v>
      </c>
    </row>
    <row r="148" spans="1:17" ht="12" customHeight="1" x14ac:dyDescent="0.25">
      <c r="A148" s="158" t="s">
        <v>63</v>
      </c>
      <c r="B148" s="157"/>
      <c r="C148" s="178">
        <f>RES_hhdet_in_emih!C148/RES_summary!C$21</f>
        <v>0</v>
      </c>
      <c r="D148" s="178">
        <f>RES_hhdet_in_emih!D148/RES_summary!D$21</f>
        <v>0</v>
      </c>
      <c r="E148" s="178">
        <f>RES_hhdet_in_emih!E148/RES_summary!E$21</f>
        <v>0</v>
      </c>
      <c r="F148" s="178">
        <f>RES_hhdet_in_emih!F148/RES_summary!F$21</f>
        <v>0</v>
      </c>
      <c r="G148" s="178">
        <f>RES_hhdet_in_emih!G148/RES_summary!G$21</f>
        <v>0</v>
      </c>
      <c r="H148" s="178">
        <f>RES_hhdet_in_emih!H148/RES_summary!H$21</f>
        <v>0</v>
      </c>
      <c r="I148" s="178">
        <f>RES_hhdet_in_emih!I148/RES_summary!I$21</f>
        <v>0</v>
      </c>
      <c r="J148" s="178">
        <f>RES_hhdet_in_emih!J148/RES_summary!J$21</f>
        <v>0</v>
      </c>
      <c r="K148" s="178">
        <f>RES_hhdet_in_emih!K148/RES_summary!K$21</f>
        <v>0</v>
      </c>
      <c r="L148" s="178">
        <f>RES_hhdet_in_emih!L148/RES_summary!L$21</f>
        <v>0</v>
      </c>
      <c r="M148" s="178">
        <f>RES_hhdet_in_emih!M148/RES_summary!M$21</f>
        <v>0</v>
      </c>
      <c r="N148" s="178">
        <f>RES_hhdet_in_emih!N148/RES_summary!N$21</f>
        <v>0</v>
      </c>
      <c r="O148" s="178">
        <f>RES_hhdet_in_emih!O148/RES_summary!O$21</f>
        <v>0</v>
      </c>
      <c r="P148" s="178">
        <f>RES_hhdet_in_emih!P148/RES_summary!P$21</f>
        <v>0</v>
      </c>
      <c r="Q148" s="178">
        <f>RES_hhdet_in_emih!Q148/RES_summary!Q$21</f>
        <v>0</v>
      </c>
    </row>
    <row r="149" spans="1:17" ht="12" customHeight="1" x14ac:dyDescent="0.25">
      <c r="A149" s="167" t="s">
        <v>144</v>
      </c>
      <c r="B149" s="132"/>
      <c r="C149" s="183">
        <f>RES_hhdet_in_emih!C149/RES_summary!C$21</f>
        <v>0</v>
      </c>
      <c r="D149" s="183">
        <f>RES_hhdet_in_emih!D149/RES_summary!D$21</f>
        <v>0</v>
      </c>
      <c r="E149" s="183">
        <f>RES_hhdet_in_emih!E149/RES_summary!E$21</f>
        <v>0</v>
      </c>
      <c r="F149" s="183">
        <f>RES_hhdet_in_emih!F149/RES_summary!F$21</f>
        <v>0</v>
      </c>
      <c r="G149" s="183">
        <f>RES_hhdet_in_emih!G149/RES_summary!G$21</f>
        <v>0</v>
      </c>
      <c r="H149" s="183">
        <f>RES_hhdet_in_emih!H149/RES_summary!H$21</f>
        <v>0</v>
      </c>
      <c r="I149" s="183">
        <f>RES_hhdet_in_emih!I149/RES_summary!I$21</f>
        <v>0</v>
      </c>
      <c r="J149" s="183">
        <f>RES_hhdet_in_emih!J149/RES_summary!J$21</f>
        <v>0</v>
      </c>
      <c r="K149" s="183">
        <f>RES_hhdet_in_emih!K149/RES_summary!K$21</f>
        <v>0</v>
      </c>
      <c r="L149" s="183">
        <f>RES_hhdet_in_emih!L149/RES_summary!L$21</f>
        <v>0</v>
      </c>
      <c r="M149" s="183">
        <f>RES_hhdet_in_emih!M149/RES_summary!M$21</f>
        <v>0</v>
      </c>
      <c r="N149" s="183">
        <f>RES_hhdet_in_emih!N149/RES_summary!N$21</f>
        <v>0</v>
      </c>
      <c r="O149" s="183">
        <f>RES_hhdet_in_emih!O149/RES_summary!O$21</f>
        <v>0</v>
      </c>
      <c r="P149" s="183">
        <f>RES_hhdet_in_emih!P149/RES_summary!P$21</f>
        <v>0</v>
      </c>
      <c r="Q149" s="183">
        <f>RES_hhdet_in_emih!Q149/RES_summary!Q$21</f>
        <v>0</v>
      </c>
    </row>
    <row r="150" spans="1:17" ht="12" customHeight="1" x14ac:dyDescent="0.25">
      <c r="A150" s="167" t="s">
        <v>143</v>
      </c>
      <c r="B150" s="132"/>
      <c r="C150" s="183">
        <f>RES_hhdet_in_emih!C150/RES_summary!C$21</f>
        <v>0</v>
      </c>
      <c r="D150" s="183">
        <f>RES_hhdet_in_emih!D150/RES_summary!D$21</f>
        <v>0</v>
      </c>
      <c r="E150" s="183">
        <f>RES_hhdet_in_emih!E150/RES_summary!E$21</f>
        <v>0</v>
      </c>
      <c r="F150" s="183">
        <f>RES_hhdet_in_emih!F150/RES_summary!F$21</f>
        <v>0</v>
      </c>
      <c r="G150" s="183">
        <f>RES_hhdet_in_emih!G150/RES_summary!G$21</f>
        <v>0</v>
      </c>
      <c r="H150" s="183">
        <f>RES_hhdet_in_emih!H150/RES_summary!H$21</f>
        <v>0</v>
      </c>
      <c r="I150" s="183">
        <f>RES_hhdet_in_emih!I150/RES_summary!I$21</f>
        <v>0</v>
      </c>
      <c r="J150" s="183">
        <f>RES_hhdet_in_emih!J150/RES_summary!J$21</f>
        <v>0</v>
      </c>
      <c r="K150" s="183">
        <f>RES_hhdet_in_emih!K150/RES_summary!K$21</f>
        <v>0</v>
      </c>
      <c r="L150" s="183">
        <f>RES_hhdet_in_emih!L150/RES_summary!L$21</f>
        <v>0</v>
      </c>
      <c r="M150" s="183">
        <f>RES_hhdet_in_emih!M150/RES_summary!M$21</f>
        <v>0</v>
      </c>
      <c r="N150" s="183">
        <f>RES_hhdet_in_emih!N150/RES_summary!N$21</f>
        <v>0</v>
      </c>
      <c r="O150" s="183">
        <f>RES_hhdet_in_emih!O150/RES_summary!O$21</f>
        <v>0</v>
      </c>
      <c r="P150" s="183">
        <f>RES_hhdet_in_emih!P150/RES_summary!P$21</f>
        <v>0</v>
      </c>
      <c r="Q150" s="183">
        <f>RES_hhdet_in_emih!Q150/RES_summary!Q$21</f>
        <v>0</v>
      </c>
    </row>
    <row r="151" spans="1:17" ht="12" customHeight="1" x14ac:dyDescent="0.25">
      <c r="A151" s="166" t="s">
        <v>57</v>
      </c>
      <c r="B151" s="165"/>
      <c r="C151" s="182">
        <f>RES_hhdet_in_emih!C151/RES_summary!C$21</f>
        <v>0</v>
      </c>
      <c r="D151" s="182">
        <f>RES_hhdet_in_emih!D151/RES_summary!D$21</f>
        <v>0</v>
      </c>
      <c r="E151" s="182">
        <f>RES_hhdet_in_emih!E151/RES_summary!E$21</f>
        <v>0</v>
      </c>
      <c r="F151" s="182">
        <f>RES_hhdet_in_emih!F151/RES_summary!F$21</f>
        <v>0</v>
      </c>
      <c r="G151" s="182">
        <f>RES_hhdet_in_emih!G151/RES_summary!G$21</f>
        <v>0</v>
      </c>
      <c r="H151" s="182">
        <f>RES_hhdet_in_emih!H151/RES_summary!H$21</f>
        <v>0</v>
      </c>
      <c r="I151" s="182">
        <f>RES_hhdet_in_emih!I151/RES_summary!I$21</f>
        <v>0</v>
      </c>
      <c r="J151" s="182">
        <f>RES_hhdet_in_emih!J151/RES_summary!J$21</f>
        <v>0</v>
      </c>
      <c r="K151" s="182">
        <f>RES_hhdet_in_emih!K151/RES_summary!K$21</f>
        <v>0</v>
      </c>
      <c r="L151" s="182">
        <f>RES_hhdet_in_emih!L151/RES_summary!L$21</f>
        <v>0</v>
      </c>
      <c r="M151" s="182">
        <f>RES_hhdet_in_emih!M151/RES_summary!M$21</f>
        <v>0</v>
      </c>
      <c r="N151" s="182">
        <f>RES_hhdet_in_emih!N151/RES_summary!N$21</f>
        <v>0</v>
      </c>
      <c r="O151" s="182">
        <f>RES_hhdet_in_emih!O151/RES_summary!O$21</f>
        <v>0</v>
      </c>
      <c r="P151" s="182">
        <f>RES_hhdet_in_emih!P151/RES_summary!P$21</f>
        <v>0</v>
      </c>
      <c r="Q151" s="182">
        <f>RES_hhdet_in_emih!Q151/RES_summary!Q$21</f>
        <v>0</v>
      </c>
    </row>
    <row r="152" spans="1:17" ht="12" customHeight="1" x14ac:dyDescent="0.25">
      <c r="A152" s="147" t="s">
        <v>59</v>
      </c>
      <c r="B152" s="164"/>
      <c r="C152" s="181">
        <f>RES_hhdet_in_emih!C152/RES_summary!C$21</f>
        <v>0</v>
      </c>
      <c r="D152" s="181">
        <f>RES_hhdet_in_emih!D152/RES_summary!D$21</f>
        <v>0</v>
      </c>
      <c r="E152" s="181">
        <f>RES_hhdet_in_emih!E152/RES_summary!E$21</f>
        <v>0</v>
      </c>
      <c r="F152" s="181">
        <f>RES_hhdet_in_emih!F152/RES_summary!F$21</f>
        <v>0</v>
      </c>
      <c r="G152" s="181">
        <f>RES_hhdet_in_emih!G152/RES_summary!G$21</f>
        <v>0</v>
      </c>
      <c r="H152" s="181">
        <f>RES_hhdet_in_emih!H152/RES_summary!H$21</f>
        <v>0</v>
      </c>
      <c r="I152" s="181">
        <f>RES_hhdet_in_emih!I152/RES_summary!I$21</f>
        <v>0</v>
      </c>
      <c r="J152" s="181">
        <f>RES_hhdet_in_emih!J152/RES_summary!J$21</f>
        <v>0</v>
      </c>
      <c r="K152" s="181">
        <f>RES_hhdet_in_emih!K152/RES_summary!K$21</f>
        <v>0</v>
      </c>
      <c r="L152" s="181">
        <f>RES_hhdet_in_emih!L152/RES_summary!L$21</f>
        <v>0</v>
      </c>
      <c r="M152" s="181">
        <f>RES_hhdet_in_emih!M152/RES_summary!M$21</f>
        <v>0</v>
      </c>
      <c r="N152" s="181">
        <f>RES_hhdet_in_emih!N152/RES_summary!N$21</f>
        <v>0</v>
      </c>
      <c r="O152" s="181">
        <f>RES_hhdet_in_emih!O152/RES_summary!O$21</f>
        <v>0</v>
      </c>
      <c r="P152" s="181">
        <f>RES_hhdet_in_emih!P152/RES_summary!P$21</f>
        <v>0</v>
      </c>
      <c r="Q152" s="181">
        <f>RES_hhdet_in_emih!Q152/RES_summary!Q$21</f>
        <v>0</v>
      </c>
    </row>
    <row r="153" spans="1:17" ht="12" customHeight="1" x14ac:dyDescent="0.25">
      <c r="A153" s="163" t="s">
        <v>142</v>
      </c>
      <c r="B153" s="162"/>
      <c r="C153" s="180">
        <f>RES_hhdet_in_emih!C153/RES_summary!C$21</f>
        <v>0</v>
      </c>
      <c r="D153" s="180">
        <f>RES_hhdet_in_emih!D153/RES_summary!D$21</f>
        <v>0</v>
      </c>
      <c r="E153" s="180">
        <f>RES_hhdet_in_emih!E153/RES_summary!E$21</f>
        <v>0</v>
      </c>
      <c r="F153" s="180">
        <f>RES_hhdet_in_emih!F153/RES_summary!F$21</f>
        <v>0</v>
      </c>
      <c r="G153" s="180">
        <f>RES_hhdet_in_emih!G153/RES_summary!G$21</f>
        <v>0</v>
      </c>
      <c r="H153" s="180">
        <f>RES_hhdet_in_emih!H153/RES_summary!H$21</f>
        <v>0</v>
      </c>
      <c r="I153" s="180">
        <f>RES_hhdet_in_emih!I153/RES_summary!I$21</f>
        <v>0</v>
      </c>
      <c r="J153" s="180">
        <f>RES_hhdet_in_emih!J153/RES_summary!J$21</f>
        <v>0</v>
      </c>
      <c r="K153" s="180">
        <f>RES_hhdet_in_emih!K153/RES_summary!K$21</f>
        <v>0</v>
      </c>
      <c r="L153" s="180">
        <f>RES_hhdet_in_emih!L153/RES_summary!L$21</f>
        <v>0</v>
      </c>
      <c r="M153" s="180">
        <f>RES_hhdet_in_emih!M153/RES_summary!M$21</f>
        <v>0</v>
      </c>
      <c r="N153" s="180">
        <f>RES_hhdet_in_emih!N153/RES_summary!N$21</f>
        <v>0</v>
      </c>
      <c r="O153" s="180">
        <f>RES_hhdet_in_emih!O153/RES_summary!O$21</f>
        <v>0</v>
      </c>
      <c r="P153" s="180">
        <f>RES_hhdet_in_emih!P153/RES_summary!P$21</f>
        <v>0</v>
      </c>
      <c r="Q153" s="180">
        <f>RES_hhdet_in_emih!Q153/RES_summary!Q$21</f>
        <v>0</v>
      </c>
    </row>
    <row r="154" spans="1:17" ht="12" customHeight="1" x14ac:dyDescent="0.25">
      <c r="A154" s="161" t="s">
        <v>141</v>
      </c>
      <c r="B154" s="160"/>
      <c r="C154" s="179">
        <f>RES_hhdet_in_emih!C154/RES_summary!C$21</f>
        <v>0</v>
      </c>
      <c r="D154" s="179">
        <f>RES_hhdet_in_emih!D154/RES_summary!D$21</f>
        <v>0</v>
      </c>
      <c r="E154" s="179">
        <f>RES_hhdet_in_emih!E154/RES_summary!E$21</f>
        <v>0</v>
      </c>
      <c r="F154" s="179">
        <f>RES_hhdet_in_emih!F154/RES_summary!F$21</f>
        <v>0</v>
      </c>
      <c r="G154" s="179">
        <f>RES_hhdet_in_emih!G154/RES_summary!G$21</f>
        <v>0</v>
      </c>
      <c r="H154" s="179">
        <f>RES_hhdet_in_emih!H154/RES_summary!H$21</f>
        <v>0</v>
      </c>
      <c r="I154" s="179">
        <f>RES_hhdet_in_emih!I154/RES_summary!I$21</f>
        <v>0</v>
      </c>
      <c r="J154" s="179">
        <f>RES_hhdet_in_emih!J154/RES_summary!J$21</f>
        <v>0</v>
      </c>
      <c r="K154" s="179">
        <f>RES_hhdet_in_emih!K154/RES_summary!K$21</f>
        <v>0</v>
      </c>
      <c r="L154" s="179">
        <f>RES_hhdet_in_emih!L154/RES_summary!L$21</f>
        <v>0</v>
      </c>
      <c r="M154" s="179">
        <f>RES_hhdet_in_emih!M154/RES_summary!M$21</f>
        <v>0</v>
      </c>
      <c r="N154" s="179">
        <f>RES_hhdet_in_emih!N154/RES_summary!N$21</f>
        <v>0</v>
      </c>
      <c r="O154" s="179">
        <f>RES_hhdet_in_emih!O154/RES_summary!O$21</f>
        <v>0</v>
      </c>
      <c r="P154" s="179">
        <f>RES_hhdet_in_emih!P154/RES_summary!P$21</f>
        <v>0</v>
      </c>
      <c r="Q154" s="179">
        <f>RES_hhdet_in_emih!Q154/RES_summary!Q$21</f>
        <v>0</v>
      </c>
    </row>
    <row r="155" spans="1:17" ht="12" customHeight="1" x14ac:dyDescent="0.25">
      <c r="A155" s="148" t="s">
        <v>60</v>
      </c>
      <c r="B155" s="156"/>
      <c r="C155" s="177">
        <f>RES_hhdet_in_emih!C155/RES_summary!C$21</f>
        <v>0</v>
      </c>
      <c r="D155" s="177">
        <f>RES_hhdet_in_emih!D155/RES_summary!D$21</f>
        <v>0</v>
      </c>
      <c r="E155" s="177">
        <f>RES_hhdet_in_emih!E155/RES_summary!E$21</f>
        <v>0</v>
      </c>
      <c r="F155" s="177">
        <f>RES_hhdet_in_emih!F155/RES_summary!F$21</f>
        <v>0</v>
      </c>
      <c r="G155" s="177">
        <f>RES_hhdet_in_emih!G155/RES_summary!G$21</f>
        <v>0</v>
      </c>
      <c r="H155" s="177">
        <f>RES_hhdet_in_emih!H155/RES_summary!H$21</f>
        <v>0</v>
      </c>
      <c r="I155" s="177">
        <f>RES_hhdet_in_emih!I155/RES_summary!I$21</f>
        <v>0</v>
      </c>
      <c r="J155" s="177">
        <f>RES_hhdet_in_emih!J155/RES_summary!J$21</f>
        <v>0</v>
      </c>
      <c r="K155" s="177">
        <f>RES_hhdet_in_emih!K155/RES_summary!K$21</f>
        <v>0</v>
      </c>
      <c r="L155" s="177">
        <f>RES_hhdet_in_emih!L155/RES_summary!L$21</f>
        <v>0</v>
      </c>
      <c r="M155" s="177">
        <f>RES_hhdet_in_emih!M155/RES_summary!M$21</f>
        <v>0</v>
      </c>
      <c r="N155" s="177">
        <f>RES_hhdet_in_emih!N155/RES_summary!N$21</f>
        <v>0</v>
      </c>
      <c r="O155" s="177">
        <f>RES_hhdet_in_emih!O155/RES_summary!O$21</f>
        <v>0</v>
      </c>
      <c r="P155" s="177">
        <f>RES_hhdet_in_emih!P155/RES_summary!P$21</f>
        <v>0</v>
      </c>
      <c r="Q155" s="177">
        <f>RES_hhdet_in_emih!Q155/RES_summary!Q$21</f>
        <v>0</v>
      </c>
    </row>
    <row r="156" spans="1:17" ht="12" customHeight="1" x14ac:dyDescent="0.25">
      <c r="A156" s="148" t="s">
        <v>59</v>
      </c>
      <c r="B156" s="156"/>
      <c r="C156" s="177">
        <f>RES_hhdet_in_emih!C156/RES_summary!C$21</f>
        <v>0</v>
      </c>
      <c r="D156" s="177">
        <f>RES_hhdet_in_emih!D156/RES_summary!D$21</f>
        <v>0</v>
      </c>
      <c r="E156" s="177">
        <f>RES_hhdet_in_emih!E156/RES_summary!E$21</f>
        <v>0</v>
      </c>
      <c r="F156" s="177">
        <f>RES_hhdet_in_emih!F156/RES_summary!F$21</f>
        <v>0</v>
      </c>
      <c r="G156" s="177">
        <f>RES_hhdet_in_emih!G156/RES_summary!G$21</f>
        <v>0</v>
      </c>
      <c r="H156" s="177">
        <f>RES_hhdet_in_emih!H156/RES_summary!H$21</f>
        <v>0</v>
      </c>
      <c r="I156" s="177">
        <f>RES_hhdet_in_emih!I156/RES_summary!I$21</f>
        <v>0</v>
      </c>
      <c r="J156" s="177">
        <f>RES_hhdet_in_emih!J156/RES_summary!J$21</f>
        <v>0</v>
      </c>
      <c r="K156" s="177">
        <f>RES_hhdet_in_emih!K156/RES_summary!K$21</f>
        <v>0</v>
      </c>
      <c r="L156" s="177">
        <f>RES_hhdet_in_emih!L156/RES_summary!L$21</f>
        <v>0</v>
      </c>
      <c r="M156" s="177">
        <f>RES_hhdet_in_emih!M156/RES_summary!M$21</f>
        <v>0</v>
      </c>
      <c r="N156" s="177">
        <f>RES_hhdet_in_emih!N156/RES_summary!N$21</f>
        <v>0</v>
      </c>
      <c r="O156" s="177">
        <f>RES_hhdet_in_emih!O156/RES_summary!O$21</f>
        <v>0</v>
      </c>
      <c r="P156" s="177">
        <f>RES_hhdet_in_emih!P156/RES_summary!P$21</f>
        <v>0</v>
      </c>
      <c r="Q156" s="177">
        <f>RES_hhdet_in_emih!Q156/RES_summary!Q$21</f>
        <v>0</v>
      </c>
    </row>
    <row r="157" spans="1:17" ht="12" customHeight="1" x14ac:dyDescent="0.25">
      <c r="A157" s="158" t="s">
        <v>62</v>
      </c>
      <c r="B157" s="157"/>
      <c r="C157" s="178">
        <f>RES_hhdet_in_emih!C157/RES_summary!C$21</f>
        <v>0</v>
      </c>
      <c r="D157" s="178">
        <f>RES_hhdet_in_emih!D157/RES_summary!D$21</f>
        <v>0</v>
      </c>
      <c r="E157" s="178">
        <f>RES_hhdet_in_emih!E157/RES_summary!E$21</f>
        <v>0</v>
      </c>
      <c r="F157" s="178">
        <f>RES_hhdet_in_emih!F157/RES_summary!F$21</f>
        <v>0</v>
      </c>
      <c r="G157" s="178">
        <f>RES_hhdet_in_emih!G157/RES_summary!G$21</f>
        <v>0</v>
      </c>
      <c r="H157" s="178">
        <f>RES_hhdet_in_emih!H157/RES_summary!H$21</f>
        <v>0</v>
      </c>
      <c r="I157" s="178">
        <f>RES_hhdet_in_emih!I157/RES_summary!I$21</f>
        <v>0</v>
      </c>
      <c r="J157" s="178">
        <f>RES_hhdet_in_emih!J157/RES_summary!J$21</f>
        <v>0</v>
      </c>
      <c r="K157" s="178">
        <f>RES_hhdet_in_emih!K157/RES_summary!K$21</f>
        <v>0</v>
      </c>
      <c r="L157" s="178">
        <f>RES_hhdet_in_emih!L157/RES_summary!L$21</f>
        <v>0</v>
      </c>
      <c r="M157" s="178">
        <f>RES_hhdet_in_emih!M157/RES_summary!M$21</f>
        <v>0</v>
      </c>
      <c r="N157" s="178">
        <f>RES_hhdet_in_emih!N157/RES_summary!N$21</f>
        <v>0</v>
      </c>
      <c r="O157" s="178">
        <f>RES_hhdet_in_emih!O157/RES_summary!O$21</f>
        <v>0</v>
      </c>
      <c r="P157" s="178">
        <f>RES_hhdet_in_emih!P157/RES_summary!P$21</f>
        <v>0</v>
      </c>
      <c r="Q157" s="178">
        <f>RES_hhdet_in_emih!Q157/RES_summary!Q$21</f>
        <v>0</v>
      </c>
    </row>
    <row r="158" spans="1:17" ht="12" customHeight="1" x14ac:dyDescent="0.25">
      <c r="A158" s="23" t="s">
        <v>57</v>
      </c>
      <c r="B158" s="156"/>
      <c r="C158" s="177">
        <f>RES_hhdet_in_emih!C158/RES_summary!C$21</f>
        <v>0</v>
      </c>
      <c r="D158" s="177">
        <f>RES_hhdet_in_emih!D158/RES_summary!D$21</f>
        <v>0</v>
      </c>
      <c r="E158" s="177">
        <f>RES_hhdet_in_emih!E158/RES_summary!E$21</f>
        <v>0</v>
      </c>
      <c r="F158" s="177">
        <f>RES_hhdet_in_emih!F158/RES_summary!F$21</f>
        <v>0</v>
      </c>
      <c r="G158" s="177">
        <f>RES_hhdet_in_emih!G158/RES_summary!G$21</f>
        <v>0</v>
      </c>
      <c r="H158" s="177">
        <f>RES_hhdet_in_emih!H158/RES_summary!H$21</f>
        <v>0</v>
      </c>
      <c r="I158" s="177">
        <f>RES_hhdet_in_emih!I158/RES_summary!I$21</f>
        <v>0</v>
      </c>
      <c r="J158" s="177">
        <f>RES_hhdet_in_emih!J158/RES_summary!J$21</f>
        <v>0</v>
      </c>
      <c r="K158" s="177">
        <f>RES_hhdet_in_emih!K158/RES_summary!K$21</f>
        <v>0</v>
      </c>
      <c r="L158" s="177">
        <f>RES_hhdet_in_emih!L158/RES_summary!L$21</f>
        <v>0</v>
      </c>
      <c r="M158" s="177">
        <f>RES_hhdet_in_emih!M158/RES_summary!M$21</f>
        <v>0</v>
      </c>
      <c r="N158" s="177">
        <f>RES_hhdet_in_emih!N158/RES_summary!N$21</f>
        <v>0</v>
      </c>
      <c r="O158" s="177">
        <f>RES_hhdet_in_emih!O158/RES_summary!O$21</f>
        <v>0</v>
      </c>
      <c r="P158" s="177">
        <f>RES_hhdet_in_emih!P158/RES_summary!P$21</f>
        <v>0</v>
      </c>
      <c r="Q158" s="177">
        <f>RES_hhdet_in_emih!Q158/RES_summary!Q$21</f>
        <v>0</v>
      </c>
    </row>
    <row r="159" spans="1:17" ht="12" customHeight="1" x14ac:dyDescent="0.25">
      <c r="A159" s="29" t="s">
        <v>140</v>
      </c>
      <c r="B159" s="57"/>
      <c r="C159" s="176">
        <f>RES_hhdet_in_emih!C159/RES_summary!C$21</f>
        <v>0</v>
      </c>
      <c r="D159" s="176">
        <f>RES_hhdet_in_emih!D159/RES_summary!D$21</f>
        <v>0</v>
      </c>
      <c r="E159" s="176">
        <f>RES_hhdet_in_emih!E159/RES_summary!E$21</f>
        <v>0</v>
      </c>
      <c r="F159" s="176">
        <f>RES_hhdet_in_emih!F159/RES_summary!F$21</f>
        <v>0</v>
      </c>
      <c r="G159" s="176">
        <f>RES_hhdet_in_emih!G159/RES_summary!G$21</f>
        <v>0</v>
      </c>
      <c r="H159" s="176">
        <f>RES_hhdet_in_emih!H159/RES_summary!H$21</f>
        <v>0</v>
      </c>
      <c r="I159" s="176">
        <f>RES_hhdet_in_emih!I159/RES_summary!I$21</f>
        <v>0</v>
      </c>
      <c r="J159" s="176">
        <f>RES_hhdet_in_emih!J159/RES_summary!J$21</f>
        <v>0</v>
      </c>
      <c r="K159" s="176">
        <f>RES_hhdet_in_emih!K159/RES_summary!K$21</f>
        <v>0</v>
      </c>
      <c r="L159" s="176">
        <f>RES_hhdet_in_emih!L159/RES_summary!L$21</f>
        <v>0</v>
      </c>
      <c r="M159" s="176">
        <f>RES_hhdet_in_emih!M159/RES_summary!M$21</f>
        <v>0</v>
      </c>
      <c r="N159" s="176">
        <f>RES_hhdet_in_emih!N159/RES_summary!N$21</f>
        <v>0</v>
      </c>
      <c r="O159" s="176">
        <f>RES_hhdet_in_emih!O159/RES_summary!O$21</f>
        <v>0</v>
      </c>
      <c r="P159" s="176">
        <f>RES_hhdet_in_emih!P159/RES_summary!P$21</f>
        <v>0</v>
      </c>
      <c r="Q159" s="176">
        <f>RES_hhdet_in_emih!Q159/RES_summary!Q$21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84">
        <f>RES_hhdet_in_emih!C161/RES_summary!C$21</f>
        <v>0</v>
      </c>
      <c r="D161" s="184">
        <f>RES_hhdet_in_emih!D161/RES_summary!D$21</f>
        <v>0</v>
      </c>
      <c r="E161" s="184">
        <f>RES_hhdet_in_emih!E161/RES_summary!E$21</f>
        <v>0</v>
      </c>
      <c r="F161" s="184">
        <f>RES_hhdet_in_emih!F161/RES_summary!F$21</f>
        <v>0</v>
      </c>
      <c r="G161" s="184">
        <f>RES_hhdet_in_emih!G161/RES_summary!G$21</f>
        <v>0</v>
      </c>
      <c r="H161" s="184">
        <f>RES_hhdet_in_emih!H161/RES_summary!H$21</f>
        <v>0</v>
      </c>
      <c r="I161" s="184">
        <f>RES_hhdet_in_emih!I161/RES_summary!I$21</f>
        <v>0</v>
      </c>
      <c r="J161" s="184">
        <f>RES_hhdet_in_emih!J161/RES_summary!J$21</f>
        <v>0</v>
      </c>
      <c r="K161" s="184">
        <f>RES_hhdet_in_emih!K161/RES_summary!K$21</f>
        <v>0</v>
      </c>
      <c r="L161" s="184">
        <f>RES_hhdet_in_emih!L161/RES_summary!L$21</f>
        <v>0</v>
      </c>
      <c r="M161" s="184">
        <f>RES_hhdet_in_emih!M161/RES_summary!M$21</f>
        <v>0</v>
      </c>
      <c r="N161" s="184">
        <f>RES_hhdet_in_emih!N161/RES_summary!N$21</f>
        <v>0</v>
      </c>
      <c r="O161" s="184">
        <f>RES_hhdet_in_emih!O161/RES_summary!O$21</f>
        <v>0</v>
      </c>
      <c r="P161" s="184">
        <f>RES_hhdet_in_emih!P161/RES_summary!P$21</f>
        <v>0</v>
      </c>
      <c r="Q161" s="184">
        <f>RES_hhdet_in_emih!Q161/RES_summary!Q$21</f>
        <v>0</v>
      </c>
    </row>
    <row r="162" spans="1:17" ht="12.95" customHeight="1" x14ac:dyDescent="0.25">
      <c r="A162" s="158" t="s">
        <v>65</v>
      </c>
      <c r="B162" s="157"/>
      <c r="C162" s="178">
        <f>RES_hhdet_in_emih!C162/RES_summary!C$21</f>
        <v>0</v>
      </c>
      <c r="D162" s="178">
        <f>RES_hhdet_in_emih!D162/RES_summary!D$21</f>
        <v>0</v>
      </c>
      <c r="E162" s="178">
        <f>RES_hhdet_in_emih!E162/RES_summary!E$21</f>
        <v>0</v>
      </c>
      <c r="F162" s="178">
        <f>RES_hhdet_in_emih!F162/RES_summary!F$21</f>
        <v>0</v>
      </c>
      <c r="G162" s="178">
        <f>RES_hhdet_in_emih!G162/RES_summary!G$21</f>
        <v>0</v>
      </c>
      <c r="H162" s="178">
        <f>RES_hhdet_in_emih!H162/RES_summary!H$21</f>
        <v>0</v>
      </c>
      <c r="I162" s="178">
        <f>RES_hhdet_in_emih!I162/RES_summary!I$21</f>
        <v>0</v>
      </c>
      <c r="J162" s="178">
        <f>RES_hhdet_in_emih!J162/RES_summary!J$21</f>
        <v>0</v>
      </c>
      <c r="K162" s="178">
        <f>RES_hhdet_in_emih!K162/RES_summary!K$21</f>
        <v>0</v>
      </c>
      <c r="L162" s="178">
        <f>RES_hhdet_in_emih!L162/RES_summary!L$21</f>
        <v>0</v>
      </c>
      <c r="M162" s="178">
        <f>RES_hhdet_in_emih!M162/RES_summary!M$21</f>
        <v>0</v>
      </c>
      <c r="N162" s="178">
        <f>RES_hhdet_in_emih!N162/RES_summary!N$21</f>
        <v>0</v>
      </c>
      <c r="O162" s="178">
        <f>RES_hhdet_in_emih!O162/RES_summary!O$21</f>
        <v>0</v>
      </c>
      <c r="P162" s="178">
        <f>RES_hhdet_in_emih!P162/RES_summary!P$21</f>
        <v>0</v>
      </c>
      <c r="Q162" s="178">
        <f>RES_hhdet_in_emih!Q162/RES_summary!Q$21</f>
        <v>0</v>
      </c>
    </row>
    <row r="163" spans="1:17" ht="12" customHeight="1" x14ac:dyDescent="0.25">
      <c r="A163" s="23" t="s">
        <v>60</v>
      </c>
      <c r="B163" s="57"/>
      <c r="C163" s="176">
        <f>RES_hhdet_in_emih!C163/RES_summary!C$21</f>
        <v>0</v>
      </c>
      <c r="D163" s="176">
        <f>RES_hhdet_in_emih!D163/RES_summary!D$21</f>
        <v>0</v>
      </c>
      <c r="E163" s="176">
        <f>RES_hhdet_in_emih!E163/RES_summary!E$21</f>
        <v>0</v>
      </c>
      <c r="F163" s="176">
        <f>RES_hhdet_in_emih!F163/RES_summary!F$21</f>
        <v>0</v>
      </c>
      <c r="G163" s="176">
        <f>RES_hhdet_in_emih!G163/RES_summary!G$21</f>
        <v>0</v>
      </c>
      <c r="H163" s="176">
        <f>RES_hhdet_in_emih!H163/RES_summary!H$21</f>
        <v>0</v>
      </c>
      <c r="I163" s="176">
        <f>RES_hhdet_in_emih!I163/RES_summary!I$21</f>
        <v>0</v>
      </c>
      <c r="J163" s="176">
        <f>RES_hhdet_in_emih!J163/RES_summary!J$21</f>
        <v>0</v>
      </c>
      <c r="K163" s="176">
        <f>RES_hhdet_in_emih!K163/RES_summary!K$21</f>
        <v>0</v>
      </c>
      <c r="L163" s="176">
        <f>RES_hhdet_in_emih!L163/RES_summary!L$21</f>
        <v>0</v>
      </c>
      <c r="M163" s="176">
        <f>RES_hhdet_in_emih!M163/RES_summary!M$21</f>
        <v>0</v>
      </c>
      <c r="N163" s="176">
        <f>RES_hhdet_in_emih!N163/RES_summary!N$21</f>
        <v>0</v>
      </c>
      <c r="O163" s="176">
        <f>RES_hhdet_in_emih!O163/RES_summary!O$21</f>
        <v>0</v>
      </c>
      <c r="P163" s="176">
        <f>RES_hhdet_in_emih!P163/RES_summary!P$21</f>
        <v>0</v>
      </c>
      <c r="Q163" s="176">
        <f>RES_hhdet_in_emih!Q163/RES_summary!Q$21</f>
        <v>0</v>
      </c>
    </row>
    <row r="164" spans="1:17" ht="12.95" customHeight="1" x14ac:dyDescent="0.25">
      <c r="A164" s="158" t="s">
        <v>112</v>
      </c>
      <c r="B164" s="157"/>
      <c r="C164" s="178">
        <f>RES_hhdet_in_emih!C164/RES_summary!C$21</f>
        <v>0</v>
      </c>
      <c r="D164" s="178">
        <f>RES_hhdet_in_emih!D164/RES_summary!D$21</f>
        <v>0</v>
      </c>
      <c r="E164" s="178">
        <f>RES_hhdet_in_emih!E164/RES_summary!E$21</f>
        <v>0</v>
      </c>
      <c r="F164" s="178">
        <f>RES_hhdet_in_emih!F164/RES_summary!F$21</f>
        <v>0</v>
      </c>
      <c r="G164" s="178">
        <f>RES_hhdet_in_emih!G164/RES_summary!G$21</f>
        <v>0</v>
      </c>
      <c r="H164" s="178">
        <f>RES_hhdet_in_emih!H164/RES_summary!H$21</f>
        <v>0</v>
      </c>
      <c r="I164" s="178">
        <f>RES_hhdet_in_emih!I164/RES_summary!I$21</f>
        <v>0</v>
      </c>
      <c r="J164" s="178">
        <f>RES_hhdet_in_emih!J164/RES_summary!J$21</f>
        <v>0</v>
      </c>
      <c r="K164" s="178">
        <f>RES_hhdet_in_emih!K164/RES_summary!K$21</f>
        <v>0</v>
      </c>
      <c r="L164" s="178">
        <f>RES_hhdet_in_emih!L164/RES_summary!L$21</f>
        <v>0</v>
      </c>
      <c r="M164" s="178">
        <f>RES_hhdet_in_emih!M164/RES_summary!M$21</f>
        <v>0</v>
      </c>
      <c r="N164" s="178">
        <f>RES_hhdet_in_emih!N164/RES_summary!N$21</f>
        <v>0</v>
      </c>
      <c r="O164" s="178">
        <f>RES_hhdet_in_emih!O164/RES_summary!O$21</f>
        <v>0</v>
      </c>
      <c r="P164" s="178">
        <f>RES_hhdet_in_emih!P164/RES_summary!P$21</f>
        <v>0</v>
      </c>
      <c r="Q164" s="178">
        <f>RES_hhdet_in_emih!Q164/RES_summary!Q$21</f>
        <v>0</v>
      </c>
    </row>
    <row r="165" spans="1:17" ht="12" customHeight="1" x14ac:dyDescent="0.25">
      <c r="A165" s="23" t="s">
        <v>60</v>
      </c>
      <c r="B165" s="156"/>
      <c r="C165" s="177">
        <f>RES_hhdet_in_emih!C165/RES_summary!C$21</f>
        <v>0</v>
      </c>
      <c r="D165" s="177">
        <f>RES_hhdet_in_emih!D165/RES_summary!D$21</f>
        <v>0</v>
      </c>
      <c r="E165" s="177">
        <f>RES_hhdet_in_emih!E165/RES_summary!E$21</f>
        <v>0</v>
      </c>
      <c r="F165" s="177">
        <f>RES_hhdet_in_emih!F165/RES_summary!F$21</f>
        <v>0</v>
      </c>
      <c r="G165" s="177">
        <f>RES_hhdet_in_emih!G165/RES_summary!G$21</f>
        <v>0</v>
      </c>
      <c r="H165" s="177">
        <f>RES_hhdet_in_emih!H165/RES_summary!H$21</f>
        <v>0</v>
      </c>
      <c r="I165" s="177">
        <f>RES_hhdet_in_emih!I165/RES_summary!I$21</f>
        <v>0</v>
      </c>
      <c r="J165" s="177">
        <f>RES_hhdet_in_emih!J165/RES_summary!J$21</f>
        <v>0</v>
      </c>
      <c r="K165" s="177">
        <f>RES_hhdet_in_emih!K165/RES_summary!K$21</f>
        <v>0</v>
      </c>
      <c r="L165" s="177">
        <f>RES_hhdet_in_emih!L165/RES_summary!L$21</f>
        <v>0</v>
      </c>
      <c r="M165" s="177">
        <f>RES_hhdet_in_emih!M165/RES_summary!M$21</f>
        <v>0</v>
      </c>
      <c r="N165" s="177">
        <f>RES_hhdet_in_emih!N165/RES_summary!N$21</f>
        <v>0</v>
      </c>
      <c r="O165" s="177">
        <f>RES_hhdet_in_emih!O165/RES_summary!O$21</f>
        <v>0</v>
      </c>
      <c r="P165" s="177">
        <f>RES_hhdet_in_emih!P165/RES_summary!P$21</f>
        <v>0</v>
      </c>
      <c r="Q165" s="177">
        <f>RES_hhdet_in_emih!Q165/RES_summary!Q$21</f>
        <v>0</v>
      </c>
    </row>
    <row r="166" spans="1:17" ht="12" customHeight="1" x14ac:dyDescent="0.25">
      <c r="A166" s="158" t="s">
        <v>63</v>
      </c>
      <c r="B166" s="157"/>
      <c r="C166" s="178">
        <f>RES_hhdet_in_emih!C166/RES_summary!C$21</f>
        <v>0</v>
      </c>
      <c r="D166" s="178">
        <f>RES_hhdet_in_emih!D166/RES_summary!D$21</f>
        <v>0</v>
      </c>
      <c r="E166" s="178">
        <f>RES_hhdet_in_emih!E166/RES_summary!E$21</f>
        <v>0</v>
      </c>
      <c r="F166" s="178">
        <f>RES_hhdet_in_emih!F166/RES_summary!F$21</f>
        <v>0</v>
      </c>
      <c r="G166" s="178">
        <f>RES_hhdet_in_emih!G166/RES_summary!G$21</f>
        <v>0</v>
      </c>
      <c r="H166" s="178">
        <f>RES_hhdet_in_emih!H166/RES_summary!H$21</f>
        <v>0</v>
      </c>
      <c r="I166" s="178">
        <f>RES_hhdet_in_emih!I166/RES_summary!I$21</f>
        <v>0</v>
      </c>
      <c r="J166" s="178">
        <f>RES_hhdet_in_emih!J166/RES_summary!J$21</f>
        <v>0</v>
      </c>
      <c r="K166" s="178">
        <f>RES_hhdet_in_emih!K166/RES_summary!K$21</f>
        <v>0</v>
      </c>
      <c r="L166" s="178">
        <f>RES_hhdet_in_emih!L166/RES_summary!L$21</f>
        <v>0</v>
      </c>
      <c r="M166" s="178">
        <f>RES_hhdet_in_emih!M166/RES_summary!M$21</f>
        <v>0</v>
      </c>
      <c r="N166" s="178">
        <f>RES_hhdet_in_emih!N166/RES_summary!N$21</f>
        <v>0</v>
      </c>
      <c r="O166" s="178">
        <f>RES_hhdet_in_emih!O166/RES_summary!O$21</f>
        <v>0</v>
      </c>
      <c r="P166" s="178">
        <f>RES_hhdet_in_emih!P166/RES_summary!P$21</f>
        <v>0</v>
      </c>
      <c r="Q166" s="178">
        <f>RES_hhdet_in_emih!Q166/RES_summary!Q$21</f>
        <v>0</v>
      </c>
    </row>
    <row r="167" spans="1:17" ht="12" customHeight="1" x14ac:dyDescent="0.25">
      <c r="A167" s="167" t="s">
        <v>144</v>
      </c>
      <c r="B167" s="132"/>
      <c r="C167" s="183">
        <f>RES_hhdet_in_emih!C167/RES_summary!C$21</f>
        <v>0</v>
      </c>
      <c r="D167" s="183">
        <f>RES_hhdet_in_emih!D167/RES_summary!D$21</f>
        <v>0</v>
      </c>
      <c r="E167" s="183">
        <f>RES_hhdet_in_emih!E167/RES_summary!E$21</f>
        <v>0</v>
      </c>
      <c r="F167" s="183">
        <f>RES_hhdet_in_emih!F167/RES_summary!F$21</f>
        <v>0</v>
      </c>
      <c r="G167" s="183">
        <f>RES_hhdet_in_emih!G167/RES_summary!G$21</f>
        <v>0</v>
      </c>
      <c r="H167" s="183">
        <f>RES_hhdet_in_emih!H167/RES_summary!H$21</f>
        <v>0</v>
      </c>
      <c r="I167" s="183">
        <f>RES_hhdet_in_emih!I167/RES_summary!I$21</f>
        <v>0</v>
      </c>
      <c r="J167" s="183">
        <f>RES_hhdet_in_emih!J167/RES_summary!J$21</f>
        <v>0</v>
      </c>
      <c r="K167" s="183">
        <f>RES_hhdet_in_emih!K167/RES_summary!K$21</f>
        <v>0</v>
      </c>
      <c r="L167" s="183">
        <f>RES_hhdet_in_emih!L167/RES_summary!L$21</f>
        <v>0</v>
      </c>
      <c r="M167" s="183">
        <f>RES_hhdet_in_emih!M167/RES_summary!M$21</f>
        <v>0</v>
      </c>
      <c r="N167" s="183">
        <f>RES_hhdet_in_emih!N167/RES_summary!N$21</f>
        <v>0</v>
      </c>
      <c r="O167" s="183">
        <f>RES_hhdet_in_emih!O167/RES_summary!O$21</f>
        <v>0</v>
      </c>
      <c r="P167" s="183">
        <f>RES_hhdet_in_emih!P167/RES_summary!P$21</f>
        <v>0</v>
      </c>
      <c r="Q167" s="183">
        <f>RES_hhdet_in_emih!Q167/RES_summary!Q$21</f>
        <v>0</v>
      </c>
    </row>
    <row r="168" spans="1:17" ht="12" customHeight="1" x14ac:dyDescent="0.25">
      <c r="A168" s="167" t="s">
        <v>143</v>
      </c>
      <c r="B168" s="132"/>
      <c r="C168" s="183">
        <f>RES_hhdet_in_emih!C168/RES_summary!C$21</f>
        <v>0</v>
      </c>
      <c r="D168" s="183">
        <f>RES_hhdet_in_emih!D168/RES_summary!D$21</f>
        <v>0</v>
      </c>
      <c r="E168" s="183">
        <f>RES_hhdet_in_emih!E168/RES_summary!E$21</f>
        <v>0</v>
      </c>
      <c r="F168" s="183">
        <f>RES_hhdet_in_emih!F168/RES_summary!F$21</f>
        <v>0</v>
      </c>
      <c r="G168" s="183">
        <f>RES_hhdet_in_emih!G168/RES_summary!G$21</f>
        <v>0</v>
      </c>
      <c r="H168" s="183">
        <f>RES_hhdet_in_emih!H168/RES_summary!H$21</f>
        <v>0</v>
      </c>
      <c r="I168" s="183">
        <f>RES_hhdet_in_emih!I168/RES_summary!I$21</f>
        <v>0</v>
      </c>
      <c r="J168" s="183">
        <f>RES_hhdet_in_emih!J168/RES_summary!J$21</f>
        <v>0</v>
      </c>
      <c r="K168" s="183">
        <f>RES_hhdet_in_emih!K168/RES_summary!K$21</f>
        <v>0</v>
      </c>
      <c r="L168" s="183">
        <f>RES_hhdet_in_emih!L168/RES_summary!L$21</f>
        <v>0</v>
      </c>
      <c r="M168" s="183">
        <f>RES_hhdet_in_emih!M168/RES_summary!M$21</f>
        <v>0</v>
      </c>
      <c r="N168" s="183">
        <f>RES_hhdet_in_emih!N168/RES_summary!N$21</f>
        <v>0</v>
      </c>
      <c r="O168" s="183">
        <f>RES_hhdet_in_emih!O168/RES_summary!O$21</f>
        <v>0</v>
      </c>
      <c r="P168" s="183">
        <f>RES_hhdet_in_emih!P168/RES_summary!P$21</f>
        <v>0</v>
      </c>
      <c r="Q168" s="183">
        <f>RES_hhdet_in_emih!Q168/RES_summary!Q$21</f>
        <v>0</v>
      </c>
    </row>
    <row r="169" spans="1:17" ht="12" customHeight="1" x14ac:dyDescent="0.25">
      <c r="A169" s="166" t="s">
        <v>57</v>
      </c>
      <c r="B169" s="165"/>
      <c r="C169" s="182">
        <f>RES_hhdet_in_emih!C169/RES_summary!C$21</f>
        <v>0</v>
      </c>
      <c r="D169" s="182">
        <f>RES_hhdet_in_emih!D169/RES_summary!D$21</f>
        <v>0</v>
      </c>
      <c r="E169" s="182">
        <f>RES_hhdet_in_emih!E169/RES_summary!E$21</f>
        <v>0</v>
      </c>
      <c r="F169" s="182">
        <f>RES_hhdet_in_emih!F169/RES_summary!F$21</f>
        <v>0</v>
      </c>
      <c r="G169" s="182">
        <f>RES_hhdet_in_emih!G169/RES_summary!G$21</f>
        <v>0</v>
      </c>
      <c r="H169" s="182">
        <f>RES_hhdet_in_emih!H169/RES_summary!H$21</f>
        <v>0</v>
      </c>
      <c r="I169" s="182">
        <f>RES_hhdet_in_emih!I169/RES_summary!I$21</f>
        <v>0</v>
      </c>
      <c r="J169" s="182">
        <f>RES_hhdet_in_emih!J169/RES_summary!J$21</f>
        <v>0</v>
      </c>
      <c r="K169" s="182">
        <f>RES_hhdet_in_emih!K169/RES_summary!K$21</f>
        <v>0</v>
      </c>
      <c r="L169" s="182">
        <f>RES_hhdet_in_emih!L169/RES_summary!L$21</f>
        <v>0</v>
      </c>
      <c r="M169" s="182">
        <f>RES_hhdet_in_emih!M169/RES_summary!M$21</f>
        <v>0</v>
      </c>
      <c r="N169" s="182">
        <f>RES_hhdet_in_emih!N169/RES_summary!N$21</f>
        <v>0</v>
      </c>
      <c r="O169" s="182">
        <f>RES_hhdet_in_emih!O169/RES_summary!O$21</f>
        <v>0</v>
      </c>
      <c r="P169" s="182">
        <f>RES_hhdet_in_emih!P169/RES_summary!P$21</f>
        <v>0</v>
      </c>
      <c r="Q169" s="182">
        <f>RES_hhdet_in_emih!Q169/RES_summary!Q$21</f>
        <v>0</v>
      </c>
    </row>
    <row r="170" spans="1:17" ht="12" customHeight="1" x14ac:dyDescent="0.25">
      <c r="A170" s="147" t="s">
        <v>59</v>
      </c>
      <c r="B170" s="164"/>
      <c r="C170" s="181">
        <f>RES_hhdet_in_emih!C170/RES_summary!C$21</f>
        <v>0</v>
      </c>
      <c r="D170" s="181">
        <f>RES_hhdet_in_emih!D170/RES_summary!D$21</f>
        <v>0</v>
      </c>
      <c r="E170" s="181">
        <f>RES_hhdet_in_emih!E170/RES_summary!E$21</f>
        <v>0</v>
      </c>
      <c r="F170" s="181">
        <f>RES_hhdet_in_emih!F170/RES_summary!F$21</f>
        <v>0</v>
      </c>
      <c r="G170" s="181">
        <f>RES_hhdet_in_emih!G170/RES_summary!G$21</f>
        <v>0</v>
      </c>
      <c r="H170" s="181">
        <f>RES_hhdet_in_emih!H170/RES_summary!H$21</f>
        <v>0</v>
      </c>
      <c r="I170" s="181">
        <f>RES_hhdet_in_emih!I170/RES_summary!I$21</f>
        <v>0</v>
      </c>
      <c r="J170" s="181">
        <f>RES_hhdet_in_emih!J170/RES_summary!J$21</f>
        <v>0</v>
      </c>
      <c r="K170" s="181">
        <f>RES_hhdet_in_emih!K170/RES_summary!K$21</f>
        <v>0</v>
      </c>
      <c r="L170" s="181">
        <f>RES_hhdet_in_emih!L170/RES_summary!L$21</f>
        <v>0</v>
      </c>
      <c r="M170" s="181">
        <f>RES_hhdet_in_emih!M170/RES_summary!M$21</f>
        <v>0</v>
      </c>
      <c r="N170" s="181">
        <f>RES_hhdet_in_emih!N170/RES_summary!N$21</f>
        <v>0</v>
      </c>
      <c r="O170" s="181">
        <f>RES_hhdet_in_emih!O170/RES_summary!O$21</f>
        <v>0</v>
      </c>
      <c r="P170" s="181">
        <f>RES_hhdet_in_emih!P170/RES_summary!P$21</f>
        <v>0</v>
      </c>
      <c r="Q170" s="181">
        <f>RES_hhdet_in_emih!Q170/RES_summary!Q$21</f>
        <v>0</v>
      </c>
    </row>
    <row r="171" spans="1:17" ht="12" customHeight="1" x14ac:dyDescent="0.25">
      <c r="A171" s="163" t="s">
        <v>142</v>
      </c>
      <c r="B171" s="162"/>
      <c r="C171" s="180">
        <f>RES_hhdet_in_emih!C171/RES_summary!C$21</f>
        <v>0</v>
      </c>
      <c r="D171" s="180">
        <f>RES_hhdet_in_emih!D171/RES_summary!D$21</f>
        <v>0</v>
      </c>
      <c r="E171" s="180">
        <f>RES_hhdet_in_emih!E171/RES_summary!E$21</f>
        <v>0</v>
      </c>
      <c r="F171" s="180">
        <f>RES_hhdet_in_emih!F171/RES_summary!F$21</f>
        <v>0</v>
      </c>
      <c r="G171" s="180">
        <f>RES_hhdet_in_emih!G171/RES_summary!G$21</f>
        <v>0</v>
      </c>
      <c r="H171" s="180">
        <f>RES_hhdet_in_emih!H171/RES_summary!H$21</f>
        <v>0</v>
      </c>
      <c r="I171" s="180">
        <f>RES_hhdet_in_emih!I171/RES_summary!I$21</f>
        <v>0</v>
      </c>
      <c r="J171" s="180">
        <f>RES_hhdet_in_emih!J171/RES_summary!J$21</f>
        <v>0</v>
      </c>
      <c r="K171" s="180">
        <f>RES_hhdet_in_emih!K171/RES_summary!K$21</f>
        <v>0</v>
      </c>
      <c r="L171" s="180">
        <f>RES_hhdet_in_emih!L171/RES_summary!L$21</f>
        <v>0</v>
      </c>
      <c r="M171" s="180">
        <f>RES_hhdet_in_emih!M171/RES_summary!M$21</f>
        <v>0</v>
      </c>
      <c r="N171" s="180">
        <f>RES_hhdet_in_emih!N171/RES_summary!N$21</f>
        <v>0</v>
      </c>
      <c r="O171" s="180">
        <f>RES_hhdet_in_emih!O171/RES_summary!O$21</f>
        <v>0</v>
      </c>
      <c r="P171" s="180">
        <f>RES_hhdet_in_emih!P171/RES_summary!P$21</f>
        <v>0</v>
      </c>
      <c r="Q171" s="180">
        <f>RES_hhdet_in_emih!Q171/RES_summary!Q$21</f>
        <v>0</v>
      </c>
    </row>
    <row r="172" spans="1:17" ht="12" customHeight="1" x14ac:dyDescent="0.25">
      <c r="A172" s="161" t="s">
        <v>141</v>
      </c>
      <c r="B172" s="160"/>
      <c r="C172" s="179">
        <f>RES_hhdet_in_emih!C172/RES_summary!C$21</f>
        <v>0</v>
      </c>
      <c r="D172" s="179">
        <f>RES_hhdet_in_emih!D172/RES_summary!D$21</f>
        <v>0</v>
      </c>
      <c r="E172" s="179">
        <f>RES_hhdet_in_emih!E172/RES_summary!E$21</f>
        <v>0</v>
      </c>
      <c r="F172" s="179">
        <f>RES_hhdet_in_emih!F172/RES_summary!F$21</f>
        <v>0</v>
      </c>
      <c r="G172" s="179">
        <f>RES_hhdet_in_emih!G172/RES_summary!G$21</f>
        <v>0</v>
      </c>
      <c r="H172" s="179">
        <f>RES_hhdet_in_emih!H172/RES_summary!H$21</f>
        <v>0</v>
      </c>
      <c r="I172" s="179">
        <f>RES_hhdet_in_emih!I172/RES_summary!I$21</f>
        <v>0</v>
      </c>
      <c r="J172" s="179">
        <f>RES_hhdet_in_emih!J172/RES_summary!J$21</f>
        <v>0</v>
      </c>
      <c r="K172" s="179">
        <f>RES_hhdet_in_emih!K172/RES_summary!K$21</f>
        <v>0</v>
      </c>
      <c r="L172" s="179">
        <f>RES_hhdet_in_emih!L172/RES_summary!L$21</f>
        <v>0</v>
      </c>
      <c r="M172" s="179">
        <f>RES_hhdet_in_emih!M172/RES_summary!M$21</f>
        <v>0</v>
      </c>
      <c r="N172" s="179">
        <f>RES_hhdet_in_emih!N172/RES_summary!N$21</f>
        <v>0</v>
      </c>
      <c r="O172" s="179">
        <f>RES_hhdet_in_emih!O172/RES_summary!O$21</f>
        <v>0</v>
      </c>
      <c r="P172" s="179">
        <f>RES_hhdet_in_emih!P172/RES_summary!P$21</f>
        <v>0</v>
      </c>
      <c r="Q172" s="179">
        <f>RES_hhdet_in_emih!Q172/RES_summary!Q$21</f>
        <v>0</v>
      </c>
    </row>
    <row r="173" spans="1:17" ht="12" customHeight="1" x14ac:dyDescent="0.25">
      <c r="A173" s="148" t="s">
        <v>60</v>
      </c>
      <c r="B173" s="156"/>
      <c r="C173" s="177">
        <f>RES_hhdet_in_emih!C173/RES_summary!C$21</f>
        <v>0</v>
      </c>
      <c r="D173" s="177">
        <f>RES_hhdet_in_emih!D173/RES_summary!D$21</f>
        <v>0</v>
      </c>
      <c r="E173" s="177">
        <f>RES_hhdet_in_emih!E173/RES_summary!E$21</f>
        <v>0</v>
      </c>
      <c r="F173" s="177">
        <f>RES_hhdet_in_emih!F173/RES_summary!F$21</f>
        <v>0</v>
      </c>
      <c r="G173" s="177">
        <f>RES_hhdet_in_emih!G173/RES_summary!G$21</f>
        <v>0</v>
      </c>
      <c r="H173" s="177">
        <f>RES_hhdet_in_emih!H173/RES_summary!H$21</f>
        <v>0</v>
      </c>
      <c r="I173" s="177">
        <f>RES_hhdet_in_emih!I173/RES_summary!I$21</f>
        <v>0</v>
      </c>
      <c r="J173" s="177">
        <f>RES_hhdet_in_emih!J173/RES_summary!J$21</f>
        <v>0</v>
      </c>
      <c r="K173" s="177">
        <f>RES_hhdet_in_emih!K173/RES_summary!K$21</f>
        <v>0</v>
      </c>
      <c r="L173" s="177">
        <f>RES_hhdet_in_emih!L173/RES_summary!L$21</f>
        <v>0</v>
      </c>
      <c r="M173" s="177">
        <f>RES_hhdet_in_emih!M173/RES_summary!M$21</f>
        <v>0</v>
      </c>
      <c r="N173" s="177">
        <f>RES_hhdet_in_emih!N173/RES_summary!N$21</f>
        <v>0</v>
      </c>
      <c r="O173" s="177">
        <f>RES_hhdet_in_emih!O173/RES_summary!O$21</f>
        <v>0</v>
      </c>
      <c r="P173" s="177">
        <f>RES_hhdet_in_emih!P173/RES_summary!P$21</f>
        <v>0</v>
      </c>
      <c r="Q173" s="177">
        <f>RES_hhdet_in_emih!Q173/RES_summary!Q$21</f>
        <v>0</v>
      </c>
    </row>
    <row r="174" spans="1:17" ht="12" customHeight="1" x14ac:dyDescent="0.25">
      <c r="A174" s="159" t="s">
        <v>59</v>
      </c>
      <c r="B174" s="57"/>
      <c r="C174" s="176">
        <f>RES_hhdet_in_emih!C174/RES_summary!C$21</f>
        <v>0</v>
      </c>
      <c r="D174" s="176">
        <f>RES_hhdet_in_emih!D174/RES_summary!D$21</f>
        <v>0</v>
      </c>
      <c r="E174" s="176">
        <f>RES_hhdet_in_emih!E174/RES_summary!E$21</f>
        <v>0</v>
      </c>
      <c r="F174" s="176">
        <f>RES_hhdet_in_emih!F174/RES_summary!F$21</f>
        <v>0</v>
      </c>
      <c r="G174" s="176">
        <f>RES_hhdet_in_emih!G174/RES_summary!G$21</f>
        <v>0</v>
      </c>
      <c r="H174" s="176">
        <f>RES_hhdet_in_emih!H174/RES_summary!H$21</f>
        <v>0</v>
      </c>
      <c r="I174" s="176">
        <f>RES_hhdet_in_emih!I174/RES_summary!I$21</f>
        <v>0</v>
      </c>
      <c r="J174" s="176">
        <f>RES_hhdet_in_emih!J174/RES_summary!J$21</f>
        <v>0</v>
      </c>
      <c r="K174" s="176">
        <f>RES_hhdet_in_emih!K174/RES_summary!K$21</f>
        <v>0</v>
      </c>
      <c r="L174" s="176">
        <f>RES_hhdet_in_emih!L174/RES_summary!L$21</f>
        <v>0</v>
      </c>
      <c r="M174" s="176">
        <f>RES_hhdet_in_emih!M174/RES_summary!M$21</f>
        <v>0</v>
      </c>
      <c r="N174" s="176">
        <f>RES_hhdet_in_emih!N174/RES_summary!N$21</f>
        <v>0</v>
      </c>
      <c r="O174" s="176">
        <f>RES_hhdet_in_emih!O174/RES_summary!O$21</f>
        <v>0</v>
      </c>
      <c r="P174" s="176">
        <f>RES_hhdet_in_emih!P174/RES_summary!P$21</f>
        <v>0</v>
      </c>
      <c r="Q174" s="176">
        <f>RES_hhdet_in_emih!Q174/RES_summary!Q$21</f>
        <v>0</v>
      </c>
    </row>
    <row r="175" spans="1:17" ht="12" customHeight="1" x14ac:dyDescent="0.25">
      <c r="A175" s="158" t="s">
        <v>62</v>
      </c>
      <c r="B175" s="157"/>
      <c r="C175" s="178">
        <f>RES_hhdet_in_emih!C175/RES_summary!C$21</f>
        <v>0</v>
      </c>
      <c r="D175" s="178">
        <f>RES_hhdet_in_emih!D175/RES_summary!D$21</f>
        <v>0</v>
      </c>
      <c r="E175" s="178">
        <f>RES_hhdet_in_emih!E175/RES_summary!E$21</f>
        <v>0</v>
      </c>
      <c r="F175" s="178">
        <f>RES_hhdet_in_emih!F175/RES_summary!F$21</f>
        <v>0</v>
      </c>
      <c r="G175" s="178">
        <f>RES_hhdet_in_emih!G175/RES_summary!G$21</f>
        <v>0</v>
      </c>
      <c r="H175" s="178">
        <f>RES_hhdet_in_emih!H175/RES_summary!H$21</f>
        <v>0</v>
      </c>
      <c r="I175" s="178">
        <f>RES_hhdet_in_emih!I175/RES_summary!I$21</f>
        <v>0</v>
      </c>
      <c r="J175" s="178">
        <f>RES_hhdet_in_emih!J175/RES_summary!J$21</f>
        <v>0</v>
      </c>
      <c r="K175" s="178">
        <f>RES_hhdet_in_emih!K175/RES_summary!K$21</f>
        <v>0</v>
      </c>
      <c r="L175" s="178">
        <f>RES_hhdet_in_emih!L175/RES_summary!L$21</f>
        <v>0</v>
      </c>
      <c r="M175" s="178">
        <f>RES_hhdet_in_emih!M175/RES_summary!M$21</f>
        <v>0</v>
      </c>
      <c r="N175" s="178">
        <f>RES_hhdet_in_emih!N175/RES_summary!N$21</f>
        <v>0</v>
      </c>
      <c r="O175" s="178">
        <f>RES_hhdet_in_emih!O175/RES_summary!O$21</f>
        <v>0</v>
      </c>
      <c r="P175" s="178">
        <f>RES_hhdet_in_emih!P175/RES_summary!P$21</f>
        <v>0</v>
      </c>
      <c r="Q175" s="178">
        <f>RES_hhdet_in_emih!Q175/RES_summary!Q$21</f>
        <v>0</v>
      </c>
    </row>
    <row r="176" spans="1:17" ht="12" customHeight="1" x14ac:dyDescent="0.25">
      <c r="A176" s="23" t="s">
        <v>57</v>
      </c>
      <c r="B176" s="156"/>
      <c r="C176" s="177">
        <f>RES_hhdet_in_emih!C176/RES_summary!C$21</f>
        <v>0</v>
      </c>
      <c r="D176" s="177">
        <f>RES_hhdet_in_emih!D176/RES_summary!D$21</f>
        <v>0</v>
      </c>
      <c r="E176" s="177">
        <f>RES_hhdet_in_emih!E176/RES_summary!E$21</f>
        <v>0</v>
      </c>
      <c r="F176" s="177">
        <f>RES_hhdet_in_emih!F176/RES_summary!F$21</f>
        <v>0</v>
      </c>
      <c r="G176" s="177">
        <f>RES_hhdet_in_emih!G176/RES_summary!G$21</f>
        <v>0</v>
      </c>
      <c r="H176" s="177">
        <f>RES_hhdet_in_emih!H176/RES_summary!H$21</f>
        <v>0</v>
      </c>
      <c r="I176" s="177">
        <f>RES_hhdet_in_emih!I176/RES_summary!I$21</f>
        <v>0</v>
      </c>
      <c r="J176" s="177">
        <f>RES_hhdet_in_emih!J176/RES_summary!J$21</f>
        <v>0</v>
      </c>
      <c r="K176" s="177">
        <f>RES_hhdet_in_emih!K176/RES_summary!K$21</f>
        <v>0</v>
      </c>
      <c r="L176" s="177">
        <f>RES_hhdet_in_emih!L176/RES_summary!L$21</f>
        <v>0</v>
      </c>
      <c r="M176" s="177">
        <f>RES_hhdet_in_emih!M176/RES_summary!M$21</f>
        <v>0</v>
      </c>
      <c r="N176" s="177">
        <f>RES_hhdet_in_emih!N176/RES_summary!N$21</f>
        <v>0</v>
      </c>
      <c r="O176" s="177">
        <f>RES_hhdet_in_emih!O176/RES_summary!O$21</f>
        <v>0</v>
      </c>
      <c r="P176" s="177">
        <f>RES_hhdet_in_emih!P176/RES_summary!P$21</f>
        <v>0</v>
      </c>
      <c r="Q176" s="177">
        <f>RES_hhdet_in_emih!Q176/RES_summary!Q$21</f>
        <v>0</v>
      </c>
    </row>
    <row r="177" spans="1:17" ht="12" customHeight="1" x14ac:dyDescent="0.25">
      <c r="A177" s="29" t="s">
        <v>140</v>
      </c>
      <c r="B177" s="57"/>
      <c r="C177" s="176">
        <f>RES_hhdet_in_emih!C177/RES_summary!C$21</f>
        <v>0</v>
      </c>
      <c r="D177" s="176">
        <f>RES_hhdet_in_emih!D177/RES_summary!D$21</f>
        <v>0</v>
      </c>
      <c r="E177" s="176">
        <f>RES_hhdet_in_emih!E177/RES_summary!E$21</f>
        <v>0</v>
      </c>
      <c r="F177" s="176">
        <f>RES_hhdet_in_emih!F177/RES_summary!F$21</f>
        <v>0</v>
      </c>
      <c r="G177" s="176">
        <f>RES_hhdet_in_emih!G177/RES_summary!G$21</f>
        <v>0</v>
      </c>
      <c r="H177" s="176">
        <f>RES_hhdet_in_emih!H177/RES_summary!H$21</f>
        <v>0</v>
      </c>
      <c r="I177" s="176">
        <f>RES_hhdet_in_emih!I177/RES_summary!I$21</f>
        <v>0</v>
      </c>
      <c r="J177" s="176">
        <f>RES_hhdet_in_emih!J177/RES_summary!J$21</f>
        <v>0</v>
      </c>
      <c r="K177" s="176">
        <f>RES_hhdet_in_emih!K177/RES_summary!K$21</f>
        <v>0</v>
      </c>
      <c r="L177" s="176">
        <f>RES_hhdet_in_emih!L177/RES_summary!L$21</f>
        <v>0</v>
      </c>
      <c r="M177" s="176">
        <f>RES_hhdet_in_emih!M177/RES_summary!M$21</f>
        <v>0</v>
      </c>
      <c r="N177" s="176">
        <f>RES_hhdet_in_emih!N177/RES_summary!N$21</f>
        <v>0</v>
      </c>
      <c r="O177" s="176">
        <f>RES_hhdet_in_emih!O177/RES_summary!O$21</f>
        <v>0</v>
      </c>
      <c r="P177" s="176">
        <f>RES_hhdet_in_emih!P177/RES_summary!P$21</f>
        <v>0</v>
      </c>
      <c r="Q177" s="176">
        <f>RES_hhdet_in_emih!Q177/RES_summary!Q$21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tabColor theme="9" tint="0.59999389629810485"/>
    <pageSetUpPr fitToPage="1"/>
  </sheetPr>
  <dimension ref="A1:Q525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RES_hhdet_num!B$3</f>
        <v>0</v>
      </c>
      <c r="C5" s="151">
        <f>RES_hhdet_num!C$3</f>
        <v>0</v>
      </c>
      <c r="D5" s="151">
        <f>RES_hhdet_num!D$3</f>
        <v>0</v>
      </c>
      <c r="E5" s="151">
        <f>RES_hhdet_num!E$3</f>
        <v>0</v>
      </c>
      <c r="F5" s="151">
        <f>RES_hhdet_num!F$3</f>
        <v>0</v>
      </c>
      <c r="G5" s="151">
        <f>RES_hhdet_num!G$3</f>
        <v>0</v>
      </c>
      <c r="H5" s="151">
        <f>RES_hhdet_num!H$3</f>
        <v>0</v>
      </c>
      <c r="I5" s="151">
        <f>RES_hhdet_num!I$3</f>
        <v>0</v>
      </c>
      <c r="J5" s="151">
        <f>RES_hhdet_num!J$3</f>
        <v>0</v>
      </c>
      <c r="K5" s="151">
        <f>RES_hhdet_num!K$3</f>
        <v>0</v>
      </c>
      <c r="L5" s="151">
        <f>RES_hhdet_num!L$3</f>
        <v>0</v>
      </c>
      <c r="M5" s="151">
        <f>RES_hhdet_num!M$3</f>
        <v>0</v>
      </c>
      <c r="N5" s="151">
        <f>RES_hhdet_num!N$3</f>
        <v>0</v>
      </c>
      <c r="O5" s="151">
        <f>RES_hhdet_num!O$3</f>
        <v>0</v>
      </c>
      <c r="P5" s="151">
        <f>RES_hhdet_num!P$3</f>
        <v>0</v>
      </c>
      <c r="Q5" s="151">
        <f>RES_hhdet_num!Q$3</f>
        <v>0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58</v>
      </c>
      <c r="B7" s="67">
        <f>RES_hhdet_num!B$5</f>
        <v>0</v>
      </c>
      <c r="C7" s="67">
        <f>RES_hhdet_num!C$5</f>
        <v>0</v>
      </c>
      <c r="D7" s="67">
        <f>RES_hhdet_num!D$5</f>
        <v>0</v>
      </c>
      <c r="E7" s="67">
        <f>RES_hhdet_num!E$5</f>
        <v>0</v>
      </c>
      <c r="F7" s="67">
        <f>RES_hhdet_num!F$5</f>
        <v>0</v>
      </c>
      <c r="G7" s="67">
        <f>RES_hhdet_num!G$5</f>
        <v>0</v>
      </c>
      <c r="H7" s="67">
        <f>RES_hhdet_num!H$5</f>
        <v>0</v>
      </c>
      <c r="I7" s="67">
        <f>RES_hhdet_num!I$5</f>
        <v>0</v>
      </c>
      <c r="J7" s="67">
        <f>RES_hhdet_num!J$5</f>
        <v>0</v>
      </c>
      <c r="K7" s="67">
        <f>RES_hhdet_num!K$5</f>
        <v>0</v>
      </c>
      <c r="L7" s="67">
        <f>RES_hhdet_num!L$5</f>
        <v>0</v>
      </c>
      <c r="M7" s="67">
        <f>RES_hhdet_num!M$5</f>
        <v>0</v>
      </c>
      <c r="N7" s="67">
        <f>RES_hhdet_num!N$5</f>
        <v>0</v>
      </c>
      <c r="O7" s="67">
        <f>RES_hhdet_num!O$5</f>
        <v>0</v>
      </c>
      <c r="P7" s="67">
        <f>RES_hhdet_num!P$5</f>
        <v>0</v>
      </c>
      <c r="Q7" s="67">
        <f>RES_hhdet_num!Q$5</f>
        <v>0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RES_hhdet_num!B$8</f>
        <v>0</v>
      </c>
      <c r="C9" s="67">
        <f>RES_hhdet_num!C$8</f>
        <v>0</v>
      </c>
      <c r="D9" s="67">
        <f>RES_hhdet_num!D$8</f>
        <v>0</v>
      </c>
      <c r="E9" s="67">
        <f>RES_hhdet_num!E$8</f>
        <v>0</v>
      </c>
      <c r="F9" s="67">
        <f>RES_hhdet_num!F$8</f>
        <v>0</v>
      </c>
      <c r="G9" s="67">
        <f>RES_hhdet_num!G$8</f>
        <v>0</v>
      </c>
      <c r="H9" s="67">
        <f>RES_hhdet_num!H$8</f>
        <v>0</v>
      </c>
      <c r="I9" s="67">
        <f>RES_hhdet_num!I$8</f>
        <v>0</v>
      </c>
      <c r="J9" s="67">
        <f>RES_hhdet_num!J$8</f>
        <v>0</v>
      </c>
      <c r="K9" s="67">
        <f>RES_hhdet_num!K$8</f>
        <v>0</v>
      </c>
      <c r="L9" s="67">
        <f>RES_hhdet_num!L$8</f>
        <v>0</v>
      </c>
      <c r="M9" s="67">
        <f>RES_hhdet_num!M$8</f>
        <v>0</v>
      </c>
      <c r="N9" s="67">
        <f>RES_hhdet_num!N$8</f>
        <v>0</v>
      </c>
      <c r="O9" s="67">
        <f>RES_hhdet_num!O$8</f>
        <v>0</v>
      </c>
      <c r="P9" s="67">
        <f>RES_hhdet_num!P$8</f>
        <v>0</v>
      </c>
      <c r="Q9" s="67">
        <f>RES_hhdet_num!Q$8</f>
        <v>0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171</v>
      </c>
      <c r="B11" s="67">
        <f>RES_hhdet_num!B$10</f>
        <v>0</v>
      </c>
      <c r="C11" s="67">
        <f>RES_hhdet_num!C$10</f>
        <v>0</v>
      </c>
      <c r="D11" s="67">
        <f>RES_hhdet_num!D$10</f>
        <v>0</v>
      </c>
      <c r="E11" s="67">
        <f>RES_hhdet_num!E$10</f>
        <v>0</v>
      </c>
      <c r="F11" s="67">
        <f>RES_hhdet_num!F$10</f>
        <v>0</v>
      </c>
      <c r="G11" s="67">
        <f>RES_hhdet_num!G$10</f>
        <v>0</v>
      </c>
      <c r="H11" s="67">
        <f>RES_hhdet_num!H$10</f>
        <v>0</v>
      </c>
      <c r="I11" s="67">
        <f>RES_hhdet_num!I$10</f>
        <v>0</v>
      </c>
      <c r="J11" s="67">
        <f>RES_hhdet_num!J$10</f>
        <v>0</v>
      </c>
      <c r="K11" s="67">
        <f>RES_hhdet_num!K$10</f>
        <v>0</v>
      </c>
      <c r="L11" s="67">
        <f>RES_hhdet_num!L$10</f>
        <v>0</v>
      </c>
      <c r="M11" s="67">
        <f>RES_hhdet_num!M$10</f>
        <v>0</v>
      </c>
      <c r="N11" s="67">
        <f>RES_hhdet_num!N$10</f>
        <v>0</v>
      </c>
      <c r="O11" s="67">
        <f>RES_hhdet_num!O$10</f>
        <v>0</v>
      </c>
      <c r="P11" s="67">
        <f>RES_hhdet_num!P$10</f>
        <v>0</v>
      </c>
      <c r="Q11" s="67">
        <f>RES_hhdet_num!Q$10</f>
        <v>0</v>
      </c>
    </row>
    <row r="12" spans="1:17" ht="12" customHeight="1" x14ac:dyDescent="0.25">
      <c r="A12" s="23" t="s">
        <v>144</v>
      </c>
      <c r="B12" s="67">
        <f>RES_hhdet_num!B$11</f>
        <v>0</v>
      </c>
      <c r="C12" s="67">
        <f>RES_hhdet_num!C$11</f>
        <v>0</v>
      </c>
      <c r="D12" s="67">
        <f>RES_hhdet_num!D$11</f>
        <v>0</v>
      </c>
      <c r="E12" s="67">
        <f>RES_hhdet_num!E$11</f>
        <v>0</v>
      </c>
      <c r="F12" s="67">
        <f>RES_hhdet_num!F$11</f>
        <v>0</v>
      </c>
      <c r="G12" s="67">
        <f>RES_hhdet_num!G$11</f>
        <v>0</v>
      </c>
      <c r="H12" s="67">
        <f>RES_hhdet_num!H$11</f>
        <v>0</v>
      </c>
      <c r="I12" s="67">
        <f>RES_hhdet_num!I$11</f>
        <v>0</v>
      </c>
      <c r="J12" s="67">
        <f>RES_hhdet_num!J$11</f>
        <v>0</v>
      </c>
      <c r="K12" s="67">
        <f>RES_hhdet_num!K$11</f>
        <v>0</v>
      </c>
      <c r="L12" s="67">
        <f>RES_hhdet_num!L$11</f>
        <v>0</v>
      </c>
      <c r="M12" s="67">
        <f>RES_hhdet_num!M$11</f>
        <v>0</v>
      </c>
      <c r="N12" s="67">
        <f>RES_hhdet_num!N$11</f>
        <v>0</v>
      </c>
      <c r="O12" s="67">
        <f>RES_hhdet_num!O$11</f>
        <v>0</v>
      </c>
      <c r="P12" s="67">
        <f>RES_hhdet_num!P$11</f>
        <v>0</v>
      </c>
      <c r="Q12" s="67">
        <f>RES_hhdet_num!Q$11</f>
        <v>0</v>
      </c>
    </row>
    <row r="13" spans="1:17" ht="12" customHeight="1" x14ac:dyDescent="0.25">
      <c r="A13" s="23" t="s">
        <v>143</v>
      </c>
      <c r="B13" s="67">
        <f>RES_hhdet_num!B$12</f>
        <v>0</v>
      </c>
      <c r="C13" s="67">
        <f>RES_hhdet_num!C$12</f>
        <v>0</v>
      </c>
      <c r="D13" s="67">
        <f>RES_hhdet_num!D$12</f>
        <v>0</v>
      </c>
      <c r="E13" s="67">
        <f>RES_hhdet_num!E$12</f>
        <v>0</v>
      </c>
      <c r="F13" s="67">
        <f>RES_hhdet_num!F$12</f>
        <v>0</v>
      </c>
      <c r="G13" s="67">
        <f>RES_hhdet_num!G$12</f>
        <v>0</v>
      </c>
      <c r="H13" s="67">
        <f>RES_hhdet_num!H$12</f>
        <v>0</v>
      </c>
      <c r="I13" s="67">
        <f>RES_hhdet_num!I$12</f>
        <v>0</v>
      </c>
      <c r="J13" s="67">
        <f>RES_hhdet_num!J$12</f>
        <v>0</v>
      </c>
      <c r="K13" s="67">
        <f>RES_hhdet_num!K$12</f>
        <v>0</v>
      </c>
      <c r="L13" s="67">
        <f>RES_hhdet_num!L$12</f>
        <v>0</v>
      </c>
      <c r="M13" s="67">
        <f>RES_hhdet_num!M$12</f>
        <v>0</v>
      </c>
      <c r="N13" s="67">
        <f>RES_hhdet_num!N$12</f>
        <v>0</v>
      </c>
      <c r="O13" s="67">
        <f>RES_hhdet_num!O$12</f>
        <v>0</v>
      </c>
      <c r="P13" s="67">
        <f>RES_hhdet_num!P$12</f>
        <v>0</v>
      </c>
      <c r="Q13" s="67">
        <f>RES_hhdet_num!Q$12</f>
        <v>0</v>
      </c>
    </row>
    <row r="14" spans="1:17" ht="12" customHeight="1" x14ac:dyDescent="0.25">
      <c r="A14" s="23" t="s">
        <v>142</v>
      </c>
      <c r="B14" s="67">
        <f>RES_hhdet_num!B$15</f>
        <v>0</v>
      </c>
      <c r="C14" s="67">
        <f>RES_hhdet_num!C$15</f>
        <v>0</v>
      </c>
      <c r="D14" s="67">
        <f>RES_hhdet_num!D$15</f>
        <v>0</v>
      </c>
      <c r="E14" s="67">
        <f>RES_hhdet_num!E$15</f>
        <v>0</v>
      </c>
      <c r="F14" s="67">
        <f>RES_hhdet_num!F$15</f>
        <v>0</v>
      </c>
      <c r="G14" s="67">
        <f>RES_hhdet_num!G$15</f>
        <v>0</v>
      </c>
      <c r="H14" s="67">
        <f>RES_hhdet_num!H$15</f>
        <v>0</v>
      </c>
      <c r="I14" s="67">
        <f>RES_hhdet_num!I$15</f>
        <v>0</v>
      </c>
      <c r="J14" s="67">
        <f>RES_hhdet_num!J$15</f>
        <v>0</v>
      </c>
      <c r="K14" s="67">
        <f>RES_hhdet_num!K$15</f>
        <v>0</v>
      </c>
      <c r="L14" s="67">
        <f>RES_hhdet_num!L$15</f>
        <v>0</v>
      </c>
      <c r="M14" s="67">
        <f>RES_hhdet_num!M$15</f>
        <v>0</v>
      </c>
      <c r="N14" s="67">
        <f>RES_hhdet_num!N$15</f>
        <v>0</v>
      </c>
      <c r="O14" s="67">
        <f>RES_hhdet_num!O$15</f>
        <v>0</v>
      </c>
      <c r="P14" s="67">
        <f>RES_hhdet_num!P$15</f>
        <v>0</v>
      </c>
      <c r="Q14" s="67">
        <f>RES_hhdet_num!Q$15</f>
        <v>0</v>
      </c>
    </row>
    <row r="15" spans="1:17" ht="12" customHeight="1" x14ac:dyDescent="0.25">
      <c r="A15" s="23" t="s">
        <v>141</v>
      </c>
      <c r="B15" s="67">
        <f>RES_hhdet_num!B$16</f>
        <v>0</v>
      </c>
      <c r="C15" s="67">
        <f>RES_hhdet_num!C$16</f>
        <v>0</v>
      </c>
      <c r="D15" s="67">
        <f>RES_hhdet_num!D$16</f>
        <v>0</v>
      </c>
      <c r="E15" s="67">
        <f>RES_hhdet_num!E$16</f>
        <v>0</v>
      </c>
      <c r="F15" s="67">
        <f>RES_hhdet_num!F$16</f>
        <v>0</v>
      </c>
      <c r="G15" s="67">
        <f>RES_hhdet_num!G$16</f>
        <v>0</v>
      </c>
      <c r="H15" s="67">
        <f>RES_hhdet_num!H$16</f>
        <v>0</v>
      </c>
      <c r="I15" s="67">
        <f>RES_hhdet_num!I$16</f>
        <v>0</v>
      </c>
      <c r="J15" s="67">
        <f>RES_hhdet_num!J$16</f>
        <v>0</v>
      </c>
      <c r="K15" s="67">
        <f>RES_hhdet_num!K$16</f>
        <v>0</v>
      </c>
      <c r="L15" s="67">
        <f>RES_hhdet_num!L$16</f>
        <v>0</v>
      </c>
      <c r="M15" s="67">
        <f>RES_hhdet_num!M$16</f>
        <v>0</v>
      </c>
      <c r="N15" s="67">
        <f>RES_hhdet_num!N$16</f>
        <v>0</v>
      </c>
      <c r="O15" s="67">
        <f>RES_hhdet_num!O$16</f>
        <v>0</v>
      </c>
      <c r="P15" s="67">
        <f>RES_hhdet_num!P$16</f>
        <v>0</v>
      </c>
      <c r="Q15" s="67">
        <f>RES_hhdet_num!Q$16</f>
        <v>0</v>
      </c>
    </row>
    <row r="16" spans="1:17" ht="12" customHeight="1" x14ac:dyDescent="0.25">
      <c r="A16" s="146" t="s">
        <v>62</v>
      </c>
      <c r="B16" s="145"/>
      <c r="C16" s="145"/>
      <c r="D16" s="145"/>
      <c r="E16" s="145"/>
      <c r="F16" s="145"/>
      <c r="G16" s="145"/>
      <c r="H16" s="145"/>
      <c r="I16" s="145"/>
      <c r="J16" s="145"/>
      <c r="K16" s="145"/>
      <c r="L16" s="145"/>
      <c r="M16" s="145"/>
      <c r="N16" s="145"/>
      <c r="O16" s="145"/>
      <c r="P16" s="145"/>
      <c r="Q16" s="145"/>
    </row>
    <row r="17" spans="1:17" ht="12" customHeight="1" x14ac:dyDescent="0.25">
      <c r="A17" s="23" t="s">
        <v>58</v>
      </c>
      <c r="B17" s="67">
        <f>RES_hhdet_num!B$20</f>
        <v>0</v>
      </c>
      <c r="C17" s="67">
        <f>RES_hhdet_num!C$20</f>
        <v>0</v>
      </c>
      <c r="D17" s="67">
        <f>RES_hhdet_num!D$20</f>
        <v>0</v>
      </c>
      <c r="E17" s="67">
        <f>RES_hhdet_num!E$20</f>
        <v>0</v>
      </c>
      <c r="F17" s="67">
        <f>RES_hhdet_num!F$20</f>
        <v>0</v>
      </c>
      <c r="G17" s="67">
        <f>RES_hhdet_num!G$20</f>
        <v>0</v>
      </c>
      <c r="H17" s="67">
        <f>RES_hhdet_num!H$20</f>
        <v>0</v>
      </c>
      <c r="I17" s="67">
        <f>RES_hhdet_num!I$20</f>
        <v>0</v>
      </c>
      <c r="J17" s="67">
        <f>RES_hhdet_num!J$20</f>
        <v>0</v>
      </c>
      <c r="K17" s="67">
        <f>RES_hhdet_num!K$20</f>
        <v>0</v>
      </c>
      <c r="L17" s="67">
        <f>RES_hhdet_num!L$20</f>
        <v>0</v>
      </c>
      <c r="M17" s="67">
        <f>RES_hhdet_num!M$20</f>
        <v>0</v>
      </c>
      <c r="N17" s="67">
        <f>RES_hhdet_num!N$20</f>
        <v>0</v>
      </c>
      <c r="O17" s="67">
        <f>RES_hhdet_num!O$20</f>
        <v>0</v>
      </c>
      <c r="P17" s="67">
        <f>RES_hhdet_num!P$20</f>
        <v>0</v>
      </c>
      <c r="Q17" s="67">
        <f>RES_hhdet_num!Q$20</f>
        <v>0</v>
      </c>
    </row>
    <row r="18" spans="1:17" ht="12" customHeight="1" x14ac:dyDescent="0.25">
      <c r="A18" s="23" t="s">
        <v>57</v>
      </c>
      <c r="B18" s="67">
        <f>RES_hhdet_num!B$21</f>
        <v>0</v>
      </c>
      <c r="C18" s="67">
        <f>RES_hhdet_num!C$21</f>
        <v>0</v>
      </c>
      <c r="D18" s="67">
        <f>RES_hhdet_num!D$21</f>
        <v>0</v>
      </c>
      <c r="E18" s="67">
        <f>RES_hhdet_num!E$21</f>
        <v>0</v>
      </c>
      <c r="F18" s="67">
        <f>RES_hhdet_num!F$21</f>
        <v>0</v>
      </c>
      <c r="G18" s="67">
        <f>RES_hhdet_num!G$21</f>
        <v>0</v>
      </c>
      <c r="H18" s="67">
        <f>RES_hhdet_num!H$21</f>
        <v>0</v>
      </c>
      <c r="I18" s="67">
        <f>RES_hhdet_num!I$21</f>
        <v>0</v>
      </c>
      <c r="J18" s="67">
        <f>RES_hhdet_num!J$21</f>
        <v>0</v>
      </c>
      <c r="K18" s="67">
        <f>RES_hhdet_num!K$21</f>
        <v>0</v>
      </c>
      <c r="L18" s="67">
        <f>RES_hhdet_num!L$21</f>
        <v>0</v>
      </c>
      <c r="M18" s="67">
        <f>RES_hhdet_num!M$21</f>
        <v>0</v>
      </c>
      <c r="N18" s="67">
        <f>RES_hhdet_num!N$21</f>
        <v>0</v>
      </c>
      <c r="O18" s="67">
        <f>RES_hhdet_num!O$21</f>
        <v>0</v>
      </c>
      <c r="P18" s="67">
        <f>RES_hhdet_num!P$21</f>
        <v>0</v>
      </c>
      <c r="Q18" s="67">
        <f>RES_hhdet_num!Q$21</f>
        <v>0</v>
      </c>
    </row>
    <row r="19" spans="1:17" ht="12" customHeight="1" x14ac:dyDescent="0.25">
      <c r="A19" s="29" t="s">
        <v>140</v>
      </c>
      <c r="B19" s="83">
        <f>RES_hhdet_num!B$22</f>
        <v>0</v>
      </c>
      <c r="C19" s="83">
        <f>RES_hhdet_num!C$22</f>
        <v>0</v>
      </c>
      <c r="D19" s="83">
        <f>RES_hhdet_num!D$22</f>
        <v>0</v>
      </c>
      <c r="E19" s="83">
        <f>RES_hhdet_num!E$22</f>
        <v>0</v>
      </c>
      <c r="F19" s="83">
        <f>RES_hhdet_num!F$22</f>
        <v>0</v>
      </c>
      <c r="G19" s="83">
        <f>RES_hhdet_num!G$22</f>
        <v>0</v>
      </c>
      <c r="H19" s="83">
        <f>RES_hhdet_num!H$22</f>
        <v>0</v>
      </c>
      <c r="I19" s="83">
        <f>RES_hhdet_num!I$22</f>
        <v>0</v>
      </c>
      <c r="J19" s="83">
        <f>RES_hhdet_num!J$22</f>
        <v>0</v>
      </c>
      <c r="K19" s="83">
        <f>RES_hhdet_num!K$22</f>
        <v>0</v>
      </c>
      <c r="L19" s="83">
        <f>RES_hhdet_num!L$22</f>
        <v>0</v>
      </c>
      <c r="M19" s="83">
        <f>RES_hhdet_num!M$22</f>
        <v>0</v>
      </c>
      <c r="N19" s="83">
        <f>RES_hhdet_num!N$22</f>
        <v>0</v>
      </c>
      <c r="O19" s="83">
        <f>RES_hhdet_num!O$22</f>
        <v>0</v>
      </c>
      <c r="P19" s="83">
        <f>RES_hhdet_num!P$22</f>
        <v>0</v>
      </c>
      <c r="Q19" s="83">
        <f>RES_hhdet_num!Q$22</f>
        <v>0</v>
      </c>
    </row>
    <row r="20" spans="1:17" s="28" customFormat="1" ht="12" customHeight="1" x14ac:dyDescent="0.25"/>
    <row r="21" spans="1:17" ht="12" customHeight="1" x14ac:dyDescent="0.25">
      <c r="A21" s="152" t="s">
        <v>23</v>
      </c>
      <c r="B21" s="151"/>
      <c r="C21" s="151"/>
      <c r="D21" s="151"/>
      <c r="E21" s="151"/>
      <c r="F21" s="151"/>
      <c r="G21" s="151"/>
      <c r="H21" s="151"/>
      <c r="I21" s="151"/>
      <c r="J21" s="151"/>
      <c r="K21" s="151"/>
      <c r="L21" s="151"/>
      <c r="M21" s="151"/>
      <c r="N21" s="151"/>
      <c r="O21" s="151"/>
      <c r="P21" s="151"/>
      <c r="Q21" s="151"/>
    </row>
    <row r="22" spans="1:17" ht="12" customHeight="1" x14ac:dyDescent="0.25">
      <c r="A22" s="150" t="s">
        <v>65</v>
      </c>
      <c r="B22" s="149"/>
      <c r="C22" s="149"/>
      <c r="D22" s="149"/>
      <c r="E22" s="149"/>
      <c r="F22" s="149"/>
      <c r="G22" s="149"/>
      <c r="H22" s="149"/>
      <c r="I22" s="149"/>
      <c r="J22" s="149"/>
      <c r="K22" s="149"/>
      <c r="L22" s="149"/>
      <c r="M22" s="149"/>
      <c r="N22" s="149"/>
      <c r="O22" s="149"/>
      <c r="P22" s="149"/>
      <c r="Q22" s="149"/>
    </row>
    <row r="23" spans="1:17" ht="12" customHeight="1" x14ac:dyDescent="0.25">
      <c r="A23" s="23" t="s">
        <v>58</v>
      </c>
      <c r="B23" s="67"/>
      <c r="C23" s="67">
        <f>B7+C39-C7</f>
        <v>0</v>
      </c>
      <c r="D23" s="67">
        <f t="shared" ref="D23:Q23" si="0">C7+D39-D7</f>
        <v>0</v>
      </c>
      <c r="E23" s="67">
        <f t="shared" si="0"/>
        <v>0</v>
      </c>
      <c r="F23" s="67">
        <f t="shared" si="0"/>
        <v>0</v>
      </c>
      <c r="G23" s="67">
        <f t="shared" si="0"/>
        <v>0</v>
      </c>
      <c r="H23" s="67">
        <f t="shared" si="0"/>
        <v>0</v>
      </c>
      <c r="I23" s="67">
        <f t="shared" si="0"/>
        <v>0</v>
      </c>
      <c r="J23" s="67">
        <f t="shared" si="0"/>
        <v>0</v>
      </c>
      <c r="K23" s="67">
        <f t="shared" si="0"/>
        <v>0</v>
      </c>
      <c r="L23" s="67">
        <f t="shared" si="0"/>
        <v>0</v>
      </c>
      <c r="M23" s="67">
        <f t="shared" si="0"/>
        <v>0</v>
      </c>
      <c r="N23" s="67">
        <f t="shared" si="0"/>
        <v>0</v>
      </c>
      <c r="O23" s="67">
        <f t="shared" si="0"/>
        <v>0</v>
      </c>
      <c r="P23" s="67">
        <f t="shared" si="0"/>
        <v>0</v>
      </c>
      <c r="Q23" s="67">
        <f t="shared" si="0"/>
        <v>0</v>
      </c>
    </row>
    <row r="24" spans="1:17" ht="12" customHeight="1" x14ac:dyDescent="0.25">
      <c r="A24" s="146" t="s">
        <v>112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60</v>
      </c>
      <c r="B25" s="67"/>
      <c r="C25" s="67">
        <f>B9+C41-C9</f>
        <v>0</v>
      </c>
      <c r="D25" s="67">
        <f t="shared" ref="D25:Q25" si="1">C9+D41-D9</f>
        <v>0</v>
      </c>
      <c r="E25" s="67">
        <f t="shared" si="1"/>
        <v>0</v>
      </c>
      <c r="F25" s="67">
        <f t="shared" si="1"/>
        <v>0</v>
      </c>
      <c r="G25" s="67">
        <f t="shared" si="1"/>
        <v>0</v>
      </c>
      <c r="H25" s="67">
        <f t="shared" si="1"/>
        <v>0</v>
      </c>
      <c r="I25" s="67">
        <f t="shared" si="1"/>
        <v>0</v>
      </c>
      <c r="J25" s="67">
        <f t="shared" si="1"/>
        <v>0</v>
      </c>
      <c r="K25" s="67">
        <f t="shared" si="1"/>
        <v>0</v>
      </c>
      <c r="L25" s="67">
        <f t="shared" si="1"/>
        <v>0</v>
      </c>
      <c r="M25" s="67">
        <f t="shared" si="1"/>
        <v>0</v>
      </c>
      <c r="N25" s="67">
        <f t="shared" si="1"/>
        <v>0</v>
      </c>
      <c r="O25" s="67">
        <f t="shared" si="1"/>
        <v>0</v>
      </c>
      <c r="P25" s="67">
        <f t="shared" si="1"/>
        <v>0</v>
      </c>
      <c r="Q25" s="67">
        <f t="shared" si="1"/>
        <v>0</v>
      </c>
    </row>
    <row r="26" spans="1:17" ht="12" customHeight="1" x14ac:dyDescent="0.25">
      <c r="A26" s="146" t="s">
        <v>63</v>
      </c>
      <c r="B26" s="145"/>
      <c r="C26" s="145"/>
      <c r="D26" s="145"/>
      <c r="E26" s="145"/>
      <c r="F26" s="145"/>
      <c r="G26" s="145"/>
      <c r="H26" s="145"/>
      <c r="I26" s="145"/>
      <c r="J26" s="145"/>
      <c r="K26" s="145"/>
      <c r="L26" s="145"/>
      <c r="M26" s="145"/>
      <c r="N26" s="145"/>
      <c r="O26" s="145"/>
      <c r="P26" s="145"/>
      <c r="Q26" s="145"/>
    </row>
    <row r="27" spans="1:17" ht="12" customHeight="1" x14ac:dyDescent="0.25">
      <c r="A27" s="23" t="s">
        <v>171</v>
      </c>
      <c r="B27" s="67"/>
      <c r="C27" s="67">
        <f t="shared" ref="C27:Q31" si="2">B11+C43-C11</f>
        <v>0</v>
      </c>
      <c r="D27" s="67">
        <f t="shared" si="2"/>
        <v>0</v>
      </c>
      <c r="E27" s="67">
        <f t="shared" si="2"/>
        <v>0</v>
      </c>
      <c r="F27" s="67">
        <f t="shared" si="2"/>
        <v>0</v>
      </c>
      <c r="G27" s="67">
        <f t="shared" si="2"/>
        <v>0</v>
      </c>
      <c r="H27" s="67">
        <f t="shared" si="2"/>
        <v>0</v>
      </c>
      <c r="I27" s="67">
        <f t="shared" si="2"/>
        <v>0</v>
      </c>
      <c r="J27" s="67">
        <f t="shared" si="2"/>
        <v>0</v>
      </c>
      <c r="K27" s="67">
        <f t="shared" si="2"/>
        <v>0</v>
      </c>
      <c r="L27" s="67">
        <f t="shared" si="2"/>
        <v>0</v>
      </c>
      <c r="M27" s="67">
        <f t="shared" si="2"/>
        <v>0</v>
      </c>
      <c r="N27" s="67">
        <f t="shared" si="2"/>
        <v>0</v>
      </c>
      <c r="O27" s="67">
        <f t="shared" si="2"/>
        <v>0</v>
      </c>
      <c r="P27" s="67">
        <f t="shared" si="2"/>
        <v>0</v>
      </c>
      <c r="Q27" s="67">
        <f t="shared" si="2"/>
        <v>0</v>
      </c>
    </row>
    <row r="28" spans="1:17" ht="12" customHeight="1" x14ac:dyDescent="0.25">
      <c r="A28" s="23" t="s">
        <v>144</v>
      </c>
      <c r="B28" s="67"/>
      <c r="C28" s="67">
        <f t="shared" si="2"/>
        <v>0</v>
      </c>
      <c r="D28" s="67">
        <f t="shared" si="2"/>
        <v>0</v>
      </c>
      <c r="E28" s="67">
        <f t="shared" si="2"/>
        <v>0</v>
      </c>
      <c r="F28" s="67">
        <f t="shared" si="2"/>
        <v>0</v>
      </c>
      <c r="G28" s="67">
        <f t="shared" si="2"/>
        <v>0</v>
      </c>
      <c r="H28" s="67">
        <f t="shared" si="2"/>
        <v>0</v>
      </c>
      <c r="I28" s="67">
        <f t="shared" si="2"/>
        <v>0</v>
      </c>
      <c r="J28" s="67">
        <f t="shared" si="2"/>
        <v>0</v>
      </c>
      <c r="K28" s="67">
        <f t="shared" si="2"/>
        <v>0</v>
      </c>
      <c r="L28" s="67">
        <f t="shared" si="2"/>
        <v>0</v>
      </c>
      <c r="M28" s="67">
        <f t="shared" si="2"/>
        <v>0</v>
      </c>
      <c r="N28" s="67">
        <f t="shared" si="2"/>
        <v>0</v>
      </c>
      <c r="O28" s="67">
        <f t="shared" si="2"/>
        <v>0</v>
      </c>
      <c r="P28" s="67">
        <f t="shared" si="2"/>
        <v>0</v>
      </c>
      <c r="Q28" s="67">
        <f t="shared" si="2"/>
        <v>0</v>
      </c>
    </row>
    <row r="29" spans="1:17" ht="12" customHeight="1" x14ac:dyDescent="0.25">
      <c r="A29" s="23" t="s">
        <v>143</v>
      </c>
      <c r="B29" s="67"/>
      <c r="C29" s="67">
        <f t="shared" si="2"/>
        <v>0</v>
      </c>
      <c r="D29" s="67">
        <f t="shared" si="2"/>
        <v>0</v>
      </c>
      <c r="E29" s="67">
        <f t="shared" si="2"/>
        <v>0</v>
      </c>
      <c r="F29" s="67">
        <f t="shared" si="2"/>
        <v>0</v>
      </c>
      <c r="G29" s="67">
        <f t="shared" si="2"/>
        <v>0</v>
      </c>
      <c r="H29" s="67">
        <f t="shared" si="2"/>
        <v>0</v>
      </c>
      <c r="I29" s="67">
        <f t="shared" si="2"/>
        <v>0</v>
      </c>
      <c r="J29" s="67">
        <f t="shared" si="2"/>
        <v>0</v>
      </c>
      <c r="K29" s="67">
        <f t="shared" si="2"/>
        <v>0</v>
      </c>
      <c r="L29" s="67">
        <f t="shared" si="2"/>
        <v>0</v>
      </c>
      <c r="M29" s="67">
        <f t="shared" si="2"/>
        <v>0</v>
      </c>
      <c r="N29" s="67">
        <f t="shared" si="2"/>
        <v>0</v>
      </c>
      <c r="O29" s="67">
        <f t="shared" si="2"/>
        <v>0</v>
      </c>
      <c r="P29" s="67">
        <f t="shared" si="2"/>
        <v>0</v>
      </c>
      <c r="Q29" s="67">
        <f t="shared" si="2"/>
        <v>0</v>
      </c>
    </row>
    <row r="30" spans="1:17" ht="12" customHeight="1" x14ac:dyDescent="0.25">
      <c r="A30" s="23" t="s">
        <v>142</v>
      </c>
      <c r="B30" s="67"/>
      <c r="C30" s="67">
        <f t="shared" si="2"/>
        <v>0</v>
      </c>
      <c r="D30" s="67">
        <f t="shared" si="2"/>
        <v>0</v>
      </c>
      <c r="E30" s="67">
        <f t="shared" si="2"/>
        <v>0</v>
      </c>
      <c r="F30" s="67">
        <f t="shared" si="2"/>
        <v>0</v>
      </c>
      <c r="G30" s="67">
        <f t="shared" si="2"/>
        <v>0</v>
      </c>
      <c r="H30" s="67">
        <f t="shared" si="2"/>
        <v>0</v>
      </c>
      <c r="I30" s="67">
        <f t="shared" si="2"/>
        <v>0</v>
      </c>
      <c r="J30" s="67">
        <f t="shared" si="2"/>
        <v>0</v>
      </c>
      <c r="K30" s="67">
        <f t="shared" si="2"/>
        <v>0</v>
      </c>
      <c r="L30" s="67">
        <f t="shared" si="2"/>
        <v>0</v>
      </c>
      <c r="M30" s="67">
        <f t="shared" si="2"/>
        <v>0</v>
      </c>
      <c r="N30" s="67">
        <f t="shared" si="2"/>
        <v>0</v>
      </c>
      <c r="O30" s="67">
        <f t="shared" si="2"/>
        <v>0</v>
      </c>
      <c r="P30" s="67">
        <f t="shared" si="2"/>
        <v>0</v>
      </c>
      <c r="Q30" s="67">
        <f t="shared" si="2"/>
        <v>0</v>
      </c>
    </row>
    <row r="31" spans="1:17" ht="12" customHeight="1" x14ac:dyDescent="0.25">
      <c r="A31" s="23" t="s">
        <v>141</v>
      </c>
      <c r="B31" s="67"/>
      <c r="C31" s="67">
        <f t="shared" si="2"/>
        <v>0</v>
      </c>
      <c r="D31" s="67">
        <f t="shared" si="2"/>
        <v>0</v>
      </c>
      <c r="E31" s="67">
        <f t="shared" si="2"/>
        <v>0</v>
      </c>
      <c r="F31" s="67">
        <f t="shared" si="2"/>
        <v>0</v>
      </c>
      <c r="G31" s="67">
        <f t="shared" si="2"/>
        <v>0</v>
      </c>
      <c r="H31" s="67">
        <f t="shared" si="2"/>
        <v>0</v>
      </c>
      <c r="I31" s="67">
        <f t="shared" si="2"/>
        <v>0</v>
      </c>
      <c r="J31" s="67">
        <f t="shared" si="2"/>
        <v>0</v>
      </c>
      <c r="K31" s="67">
        <f t="shared" si="2"/>
        <v>0</v>
      </c>
      <c r="L31" s="67">
        <f t="shared" si="2"/>
        <v>0</v>
      </c>
      <c r="M31" s="67">
        <f t="shared" si="2"/>
        <v>0</v>
      </c>
      <c r="N31" s="67">
        <f t="shared" si="2"/>
        <v>0</v>
      </c>
      <c r="O31" s="67">
        <f t="shared" si="2"/>
        <v>0</v>
      </c>
      <c r="P31" s="67">
        <f t="shared" si="2"/>
        <v>0</v>
      </c>
      <c r="Q31" s="67">
        <f t="shared" si="2"/>
        <v>0</v>
      </c>
    </row>
    <row r="32" spans="1:17" ht="12" customHeight="1" x14ac:dyDescent="0.25">
      <c r="A32" s="146" t="s">
        <v>62</v>
      </c>
      <c r="B32" s="145"/>
      <c r="C32" s="145"/>
      <c r="D32" s="145"/>
      <c r="E32" s="145"/>
      <c r="F32" s="145"/>
      <c r="G32" s="145"/>
      <c r="H32" s="145"/>
      <c r="I32" s="145"/>
      <c r="J32" s="145"/>
      <c r="K32" s="145"/>
      <c r="L32" s="145"/>
      <c r="M32" s="145"/>
      <c r="N32" s="145"/>
      <c r="O32" s="145"/>
      <c r="P32" s="145"/>
      <c r="Q32" s="145"/>
    </row>
    <row r="33" spans="1:17" ht="12" customHeight="1" x14ac:dyDescent="0.25">
      <c r="A33" s="23" t="s">
        <v>58</v>
      </c>
      <c r="B33" s="67"/>
      <c r="C33" s="67">
        <f t="shared" ref="C33:Q35" si="3">B17+C49-C17</f>
        <v>0</v>
      </c>
      <c r="D33" s="67">
        <f t="shared" si="3"/>
        <v>0</v>
      </c>
      <c r="E33" s="67">
        <f t="shared" si="3"/>
        <v>0</v>
      </c>
      <c r="F33" s="67">
        <f t="shared" si="3"/>
        <v>0</v>
      </c>
      <c r="G33" s="67">
        <f t="shared" si="3"/>
        <v>0</v>
      </c>
      <c r="H33" s="67">
        <f t="shared" si="3"/>
        <v>0</v>
      </c>
      <c r="I33" s="67">
        <f t="shared" si="3"/>
        <v>0</v>
      </c>
      <c r="J33" s="67">
        <f t="shared" si="3"/>
        <v>0</v>
      </c>
      <c r="K33" s="67">
        <f t="shared" si="3"/>
        <v>0</v>
      </c>
      <c r="L33" s="67">
        <f t="shared" si="3"/>
        <v>0</v>
      </c>
      <c r="M33" s="67">
        <f t="shared" si="3"/>
        <v>0</v>
      </c>
      <c r="N33" s="67">
        <f t="shared" si="3"/>
        <v>0</v>
      </c>
      <c r="O33" s="67">
        <f t="shared" si="3"/>
        <v>0</v>
      </c>
      <c r="P33" s="67">
        <f t="shared" si="3"/>
        <v>0</v>
      </c>
      <c r="Q33" s="67">
        <f t="shared" si="3"/>
        <v>0</v>
      </c>
    </row>
    <row r="34" spans="1:17" ht="12" customHeight="1" x14ac:dyDescent="0.25">
      <c r="A34" s="23" t="s">
        <v>57</v>
      </c>
      <c r="B34" s="67"/>
      <c r="C34" s="67">
        <f t="shared" si="3"/>
        <v>0</v>
      </c>
      <c r="D34" s="67">
        <f t="shared" si="3"/>
        <v>0</v>
      </c>
      <c r="E34" s="67">
        <f t="shared" si="3"/>
        <v>0</v>
      </c>
      <c r="F34" s="67">
        <f t="shared" si="3"/>
        <v>0</v>
      </c>
      <c r="G34" s="67">
        <f t="shared" si="3"/>
        <v>0</v>
      </c>
      <c r="H34" s="67">
        <f t="shared" si="3"/>
        <v>0</v>
      </c>
      <c r="I34" s="67">
        <f t="shared" si="3"/>
        <v>0</v>
      </c>
      <c r="J34" s="67">
        <f t="shared" si="3"/>
        <v>0</v>
      </c>
      <c r="K34" s="67">
        <f t="shared" si="3"/>
        <v>0</v>
      </c>
      <c r="L34" s="67">
        <f t="shared" si="3"/>
        <v>0</v>
      </c>
      <c r="M34" s="67">
        <f t="shared" si="3"/>
        <v>0</v>
      </c>
      <c r="N34" s="67">
        <f t="shared" si="3"/>
        <v>0</v>
      </c>
      <c r="O34" s="67">
        <f t="shared" si="3"/>
        <v>0</v>
      </c>
      <c r="P34" s="67">
        <f t="shared" si="3"/>
        <v>0</v>
      </c>
      <c r="Q34" s="67">
        <f t="shared" si="3"/>
        <v>0</v>
      </c>
    </row>
    <row r="35" spans="1:17" ht="12" customHeight="1" x14ac:dyDescent="0.25">
      <c r="A35" s="29" t="s">
        <v>140</v>
      </c>
      <c r="B35" s="83"/>
      <c r="C35" s="83">
        <f t="shared" si="3"/>
        <v>0</v>
      </c>
      <c r="D35" s="83">
        <f t="shared" si="3"/>
        <v>0</v>
      </c>
      <c r="E35" s="83">
        <f t="shared" si="3"/>
        <v>0</v>
      </c>
      <c r="F35" s="83">
        <f t="shared" si="3"/>
        <v>0</v>
      </c>
      <c r="G35" s="83">
        <f t="shared" si="3"/>
        <v>0</v>
      </c>
      <c r="H35" s="83">
        <f t="shared" si="3"/>
        <v>0</v>
      </c>
      <c r="I35" s="83">
        <f t="shared" si="3"/>
        <v>0</v>
      </c>
      <c r="J35" s="83">
        <f t="shared" si="3"/>
        <v>0</v>
      </c>
      <c r="K35" s="83">
        <f t="shared" si="3"/>
        <v>0</v>
      </c>
      <c r="L35" s="83">
        <f t="shared" si="3"/>
        <v>0</v>
      </c>
      <c r="M35" s="83">
        <f t="shared" si="3"/>
        <v>0</v>
      </c>
      <c r="N35" s="83">
        <f t="shared" si="3"/>
        <v>0</v>
      </c>
      <c r="O35" s="83">
        <f t="shared" si="3"/>
        <v>0</v>
      </c>
      <c r="P35" s="83">
        <f t="shared" si="3"/>
        <v>0</v>
      </c>
      <c r="Q35" s="83">
        <f t="shared" si="3"/>
        <v>0</v>
      </c>
    </row>
    <row r="37" spans="1:17" ht="12" customHeight="1" x14ac:dyDescent="0.25">
      <c r="A37" s="152" t="s">
        <v>22</v>
      </c>
      <c r="B37" s="151"/>
      <c r="C37" s="151"/>
      <c r="D37" s="151"/>
      <c r="E37" s="151"/>
      <c r="F37" s="151"/>
      <c r="G37" s="151"/>
      <c r="H37" s="151"/>
      <c r="I37" s="151"/>
      <c r="J37" s="151"/>
      <c r="K37" s="151"/>
      <c r="L37" s="151"/>
      <c r="M37" s="151"/>
      <c r="N37" s="151"/>
      <c r="O37" s="151"/>
      <c r="P37" s="151"/>
      <c r="Q37" s="151"/>
    </row>
    <row r="38" spans="1:17" ht="12" customHeight="1" x14ac:dyDescent="0.25">
      <c r="A38" s="150" t="s">
        <v>65</v>
      </c>
      <c r="B38" s="149"/>
      <c r="C38" s="149"/>
      <c r="D38" s="149"/>
      <c r="E38" s="149"/>
      <c r="F38" s="149"/>
      <c r="G38" s="149"/>
      <c r="H38" s="149"/>
      <c r="I38" s="149"/>
      <c r="J38" s="149"/>
      <c r="K38" s="149"/>
      <c r="L38" s="149"/>
      <c r="M38" s="149"/>
      <c r="N38" s="149"/>
      <c r="O38" s="149"/>
      <c r="P38" s="149"/>
      <c r="Q38" s="149"/>
    </row>
    <row r="39" spans="1:17" ht="12" customHeight="1" x14ac:dyDescent="0.25">
      <c r="A39" s="23" t="s">
        <v>58</v>
      </c>
      <c r="B39" s="67"/>
      <c r="C39" s="67">
        <f>RES_hhdet_in!C$5</f>
        <v>0</v>
      </c>
      <c r="D39" s="67">
        <f>RES_hhdet_in!D$5</f>
        <v>0</v>
      </c>
      <c r="E39" s="67">
        <f>RES_hhdet_in!E$5</f>
        <v>0</v>
      </c>
      <c r="F39" s="67">
        <f>RES_hhdet_in!F$5</f>
        <v>0</v>
      </c>
      <c r="G39" s="67">
        <f>RES_hhdet_in!G$5</f>
        <v>0</v>
      </c>
      <c r="H39" s="67">
        <f>RES_hhdet_in!H$5</f>
        <v>0</v>
      </c>
      <c r="I39" s="67">
        <f>RES_hhdet_in!I$5</f>
        <v>0</v>
      </c>
      <c r="J39" s="67">
        <f>RES_hhdet_in!J$5</f>
        <v>0</v>
      </c>
      <c r="K39" s="67">
        <f>RES_hhdet_in!K$5</f>
        <v>0</v>
      </c>
      <c r="L39" s="67">
        <f>RES_hhdet_in!L$5</f>
        <v>0</v>
      </c>
      <c r="M39" s="67">
        <f>RES_hhdet_in!M$5</f>
        <v>0</v>
      </c>
      <c r="N39" s="67">
        <f>RES_hhdet_in!N$5</f>
        <v>0</v>
      </c>
      <c r="O39" s="67">
        <f>RES_hhdet_in!O$5</f>
        <v>0</v>
      </c>
      <c r="P39" s="67">
        <f>RES_hhdet_in!P$5</f>
        <v>0</v>
      </c>
      <c r="Q39" s="67">
        <f>RES_hhdet_in!Q$5</f>
        <v>0</v>
      </c>
    </row>
    <row r="40" spans="1:17" ht="12" customHeight="1" x14ac:dyDescent="0.25">
      <c r="A40" s="146" t="s">
        <v>112</v>
      </c>
      <c r="B40" s="145"/>
      <c r="C40" s="145"/>
      <c r="D40" s="145"/>
      <c r="E40" s="145"/>
      <c r="F40" s="145"/>
      <c r="G40" s="145"/>
      <c r="H40" s="145"/>
      <c r="I40" s="145"/>
      <c r="J40" s="145"/>
      <c r="K40" s="145"/>
      <c r="L40" s="145"/>
      <c r="M40" s="145"/>
      <c r="N40" s="145"/>
      <c r="O40" s="145"/>
      <c r="P40" s="145"/>
      <c r="Q40" s="145"/>
    </row>
    <row r="41" spans="1:17" ht="12" customHeight="1" x14ac:dyDescent="0.25">
      <c r="A41" s="23" t="s">
        <v>60</v>
      </c>
      <c r="B41" s="67"/>
      <c r="C41" s="67">
        <f>RES_hhdet_in!C$8</f>
        <v>0</v>
      </c>
      <c r="D41" s="67">
        <f>RES_hhdet_in!D$8</f>
        <v>0</v>
      </c>
      <c r="E41" s="67">
        <f>RES_hhdet_in!E$8</f>
        <v>0</v>
      </c>
      <c r="F41" s="67">
        <f>RES_hhdet_in!F$8</f>
        <v>0</v>
      </c>
      <c r="G41" s="67">
        <f>RES_hhdet_in!G$8</f>
        <v>0</v>
      </c>
      <c r="H41" s="67">
        <f>RES_hhdet_in!H$8</f>
        <v>0</v>
      </c>
      <c r="I41" s="67">
        <f>RES_hhdet_in!I$8</f>
        <v>0</v>
      </c>
      <c r="J41" s="67">
        <f>RES_hhdet_in!J$8</f>
        <v>0</v>
      </c>
      <c r="K41" s="67">
        <f>RES_hhdet_in!K$8</f>
        <v>0</v>
      </c>
      <c r="L41" s="67">
        <f>RES_hhdet_in!L$8</f>
        <v>0</v>
      </c>
      <c r="M41" s="67">
        <f>RES_hhdet_in!M$8</f>
        <v>0</v>
      </c>
      <c r="N41" s="67">
        <f>RES_hhdet_in!N$8</f>
        <v>0</v>
      </c>
      <c r="O41" s="67">
        <f>RES_hhdet_in!O$8</f>
        <v>0</v>
      </c>
      <c r="P41" s="67">
        <f>RES_hhdet_in!P$8</f>
        <v>0</v>
      </c>
      <c r="Q41" s="67">
        <f>RES_hhdet_in!Q$8</f>
        <v>0</v>
      </c>
    </row>
    <row r="42" spans="1:17" ht="12" customHeight="1" x14ac:dyDescent="0.25">
      <c r="A42" s="146" t="s">
        <v>63</v>
      </c>
      <c r="B42" s="145"/>
      <c r="C42" s="145"/>
      <c r="D42" s="145"/>
      <c r="E42" s="145"/>
      <c r="F42" s="145"/>
      <c r="G42" s="145"/>
      <c r="H42" s="145"/>
      <c r="I42" s="145"/>
      <c r="J42" s="145"/>
      <c r="K42" s="145"/>
      <c r="L42" s="145"/>
      <c r="M42" s="145"/>
      <c r="N42" s="145"/>
      <c r="O42" s="145"/>
      <c r="P42" s="145"/>
      <c r="Q42" s="145"/>
    </row>
    <row r="43" spans="1:17" ht="12" customHeight="1" x14ac:dyDescent="0.25">
      <c r="A43" s="23" t="s">
        <v>171</v>
      </c>
      <c r="B43" s="67"/>
      <c r="C43" s="67">
        <f>RES_hhdet_in!C$10</f>
        <v>0</v>
      </c>
      <c r="D43" s="67">
        <f>RES_hhdet_in!D$10</f>
        <v>0</v>
      </c>
      <c r="E43" s="67">
        <f>RES_hhdet_in!E$10</f>
        <v>0</v>
      </c>
      <c r="F43" s="67">
        <f>RES_hhdet_in!F$10</f>
        <v>0</v>
      </c>
      <c r="G43" s="67">
        <f>RES_hhdet_in!G$10</f>
        <v>0</v>
      </c>
      <c r="H43" s="67">
        <f>RES_hhdet_in!H$10</f>
        <v>0</v>
      </c>
      <c r="I43" s="67">
        <f>RES_hhdet_in!I$10</f>
        <v>0</v>
      </c>
      <c r="J43" s="67">
        <f>RES_hhdet_in!J$10</f>
        <v>0</v>
      </c>
      <c r="K43" s="67">
        <f>RES_hhdet_in!K$10</f>
        <v>0</v>
      </c>
      <c r="L43" s="67">
        <f>RES_hhdet_in!L$10</f>
        <v>0</v>
      </c>
      <c r="M43" s="67">
        <f>RES_hhdet_in!M$10</f>
        <v>0</v>
      </c>
      <c r="N43" s="67">
        <f>RES_hhdet_in!N$10</f>
        <v>0</v>
      </c>
      <c r="O43" s="67">
        <f>RES_hhdet_in!O$10</f>
        <v>0</v>
      </c>
      <c r="P43" s="67">
        <f>RES_hhdet_in!P$10</f>
        <v>0</v>
      </c>
      <c r="Q43" s="67">
        <f>RES_hhdet_in!Q$10</f>
        <v>0</v>
      </c>
    </row>
    <row r="44" spans="1:17" ht="12" customHeight="1" x14ac:dyDescent="0.25">
      <c r="A44" s="23" t="s">
        <v>144</v>
      </c>
      <c r="B44" s="67"/>
      <c r="C44" s="67">
        <f>RES_hhdet_in!C$11</f>
        <v>0</v>
      </c>
      <c r="D44" s="67">
        <f>RES_hhdet_in!D$11</f>
        <v>0</v>
      </c>
      <c r="E44" s="67">
        <f>RES_hhdet_in!E$11</f>
        <v>0</v>
      </c>
      <c r="F44" s="67">
        <f>RES_hhdet_in!F$11</f>
        <v>0</v>
      </c>
      <c r="G44" s="67">
        <f>RES_hhdet_in!G$11</f>
        <v>0</v>
      </c>
      <c r="H44" s="67">
        <f>RES_hhdet_in!H$11</f>
        <v>0</v>
      </c>
      <c r="I44" s="67">
        <f>RES_hhdet_in!I$11</f>
        <v>0</v>
      </c>
      <c r="J44" s="67">
        <f>RES_hhdet_in!J$11</f>
        <v>0</v>
      </c>
      <c r="K44" s="67">
        <f>RES_hhdet_in!K$11</f>
        <v>0</v>
      </c>
      <c r="L44" s="67">
        <f>RES_hhdet_in!L$11</f>
        <v>0</v>
      </c>
      <c r="M44" s="67">
        <f>RES_hhdet_in!M$11</f>
        <v>0</v>
      </c>
      <c r="N44" s="67">
        <f>RES_hhdet_in!N$11</f>
        <v>0</v>
      </c>
      <c r="O44" s="67">
        <f>RES_hhdet_in!O$11</f>
        <v>0</v>
      </c>
      <c r="P44" s="67">
        <f>RES_hhdet_in!P$11</f>
        <v>0</v>
      </c>
      <c r="Q44" s="67">
        <f>RES_hhdet_in!Q$11</f>
        <v>0</v>
      </c>
    </row>
    <row r="45" spans="1:17" ht="12" customHeight="1" x14ac:dyDescent="0.25">
      <c r="A45" s="23" t="s">
        <v>143</v>
      </c>
      <c r="B45" s="67"/>
      <c r="C45" s="67">
        <f>RES_hhdet_in!C$12</f>
        <v>0</v>
      </c>
      <c r="D45" s="67">
        <f>RES_hhdet_in!D$12</f>
        <v>0</v>
      </c>
      <c r="E45" s="67">
        <f>RES_hhdet_in!E$12</f>
        <v>0</v>
      </c>
      <c r="F45" s="67">
        <f>RES_hhdet_in!F$12</f>
        <v>0</v>
      </c>
      <c r="G45" s="67">
        <f>RES_hhdet_in!G$12</f>
        <v>0</v>
      </c>
      <c r="H45" s="67">
        <f>RES_hhdet_in!H$12</f>
        <v>0</v>
      </c>
      <c r="I45" s="67">
        <f>RES_hhdet_in!I$12</f>
        <v>0</v>
      </c>
      <c r="J45" s="67">
        <f>RES_hhdet_in!J$12</f>
        <v>0</v>
      </c>
      <c r="K45" s="67">
        <f>RES_hhdet_in!K$12</f>
        <v>0</v>
      </c>
      <c r="L45" s="67">
        <f>RES_hhdet_in!L$12</f>
        <v>0</v>
      </c>
      <c r="M45" s="67">
        <f>RES_hhdet_in!M$12</f>
        <v>0</v>
      </c>
      <c r="N45" s="67">
        <f>RES_hhdet_in!N$12</f>
        <v>0</v>
      </c>
      <c r="O45" s="67">
        <f>RES_hhdet_in!O$12</f>
        <v>0</v>
      </c>
      <c r="P45" s="67">
        <f>RES_hhdet_in!P$12</f>
        <v>0</v>
      </c>
      <c r="Q45" s="67">
        <f>RES_hhdet_in!Q$12</f>
        <v>0</v>
      </c>
    </row>
    <row r="46" spans="1:17" ht="12" customHeight="1" x14ac:dyDescent="0.25">
      <c r="A46" s="23" t="s">
        <v>142</v>
      </c>
      <c r="B46" s="67"/>
      <c r="C46" s="67">
        <f>RES_hhdet_in!C$15</f>
        <v>0</v>
      </c>
      <c r="D46" s="67">
        <f>RES_hhdet_in!D$15</f>
        <v>0</v>
      </c>
      <c r="E46" s="67">
        <f>RES_hhdet_in!E$15</f>
        <v>0</v>
      </c>
      <c r="F46" s="67">
        <f>RES_hhdet_in!F$15</f>
        <v>0</v>
      </c>
      <c r="G46" s="67">
        <f>RES_hhdet_in!G$15</f>
        <v>0</v>
      </c>
      <c r="H46" s="67">
        <f>RES_hhdet_in!H$15</f>
        <v>0</v>
      </c>
      <c r="I46" s="67">
        <f>RES_hhdet_in!I$15</f>
        <v>0</v>
      </c>
      <c r="J46" s="67">
        <f>RES_hhdet_in!J$15</f>
        <v>0</v>
      </c>
      <c r="K46" s="67">
        <f>RES_hhdet_in!K$15</f>
        <v>0</v>
      </c>
      <c r="L46" s="67">
        <f>RES_hhdet_in!L$15</f>
        <v>0</v>
      </c>
      <c r="M46" s="67">
        <f>RES_hhdet_in!M$15</f>
        <v>0</v>
      </c>
      <c r="N46" s="67">
        <f>RES_hhdet_in!N$15</f>
        <v>0</v>
      </c>
      <c r="O46" s="67">
        <f>RES_hhdet_in!O$15</f>
        <v>0</v>
      </c>
      <c r="P46" s="67">
        <f>RES_hhdet_in!P$15</f>
        <v>0</v>
      </c>
      <c r="Q46" s="67">
        <f>RES_hhdet_in!Q$15</f>
        <v>0</v>
      </c>
    </row>
    <row r="47" spans="1:17" ht="12" customHeight="1" x14ac:dyDescent="0.25">
      <c r="A47" s="23" t="s">
        <v>141</v>
      </c>
      <c r="B47" s="67"/>
      <c r="C47" s="67">
        <f>RES_hhdet_in!C$16</f>
        <v>0</v>
      </c>
      <c r="D47" s="67">
        <f>RES_hhdet_in!D$16</f>
        <v>0</v>
      </c>
      <c r="E47" s="67">
        <f>RES_hhdet_in!E$16</f>
        <v>0</v>
      </c>
      <c r="F47" s="67">
        <f>RES_hhdet_in!F$16</f>
        <v>0</v>
      </c>
      <c r="G47" s="67">
        <f>RES_hhdet_in!G$16</f>
        <v>0</v>
      </c>
      <c r="H47" s="67">
        <f>RES_hhdet_in!H$16</f>
        <v>0</v>
      </c>
      <c r="I47" s="67">
        <f>RES_hhdet_in!I$16</f>
        <v>0</v>
      </c>
      <c r="J47" s="67">
        <f>RES_hhdet_in!J$16</f>
        <v>0</v>
      </c>
      <c r="K47" s="67">
        <f>RES_hhdet_in!K$16</f>
        <v>0</v>
      </c>
      <c r="L47" s="67">
        <f>RES_hhdet_in!L$16</f>
        <v>0</v>
      </c>
      <c r="M47" s="67">
        <f>RES_hhdet_in!M$16</f>
        <v>0</v>
      </c>
      <c r="N47" s="67">
        <f>RES_hhdet_in!N$16</f>
        <v>0</v>
      </c>
      <c r="O47" s="67">
        <f>RES_hhdet_in!O$16</f>
        <v>0</v>
      </c>
      <c r="P47" s="67">
        <f>RES_hhdet_in!P$16</f>
        <v>0</v>
      </c>
      <c r="Q47" s="67">
        <f>RES_hhdet_in!Q$16</f>
        <v>0</v>
      </c>
    </row>
    <row r="48" spans="1:17" ht="12" customHeight="1" x14ac:dyDescent="0.25">
      <c r="A48" s="146" t="s">
        <v>62</v>
      </c>
      <c r="B48" s="145"/>
      <c r="C48" s="145"/>
      <c r="D48" s="145"/>
      <c r="E48" s="145"/>
      <c r="F48" s="145"/>
      <c r="G48" s="145"/>
      <c r="H48" s="145"/>
      <c r="I48" s="145"/>
      <c r="J48" s="145"/>
      <c r="K48" s="145"/>
      <c r="L48" s="145"/>
      <c r="M48" s="145"/>
      <c r="N48" s="145"/>
      <c r="O48" s="145"/>
      <c r="P48" s="145"/>
      <c r="Q48" s="145"/>
    </row>
    <row r="49" spans="1:17" ht="12" customHeight="1" x14ac:dyDescent="0.25">
      <c r="A49" s="23" t="s">
        <v>58</v>
      </c>
      <c r="B49" s="67"/>
      <c r="C49" s="67">
        <f>RES_hhdet_in!C$20</f>
        <v>0</v>
      </c>
      <c r="D49" s="67">
        <f>RES_hhdet_in!D$20</f>
        <v>0</v>
      </c>
      <c r="E49" s="67">
        <f>RES_hhdet_in!E$20</f>
        <v>0</v>
      </c>
      <c r="F49" s="67">
        <f>RES_hhdet_in!F$20</f>
        <v>0</v>
      </c>
      <c r="G49" s="67">
        <f>RES_hhdet_in!G$20</f>
        <v>0</v>
      </c>
      <c r="H49" s="67">
        <f>RES_hhdet_in!H$20</f>
        <v>0</v>
      </c>
      <c r="I49" s="67">
        <f>RES_hhdet_in!I$20</f>
        <v>0</v>
      </c>
      <c r="J49" s="67">
        <f>RES_hhdet_in!J$20</f>
        <v>0</v>
      </c>
      <c r="K49" s="67">
        <f>RES_hhdet_in!K$20</f>
        <v>0</v>
      </c>
      <c r="L49" s="67">
        <f>RES_hhdet_in!L$20</f>
        <v>0</v>
      </c>
      <c r="M49" s="67">
        <f>RES_hhdet_in!M$20</f>
        <v>0</v>
      </c>
      <c r="N49" s="67">
        <f>RES_hhdet_in!N$20</f>
        <v>0</v>
      </c>
      <c r="O49" s="67">
        <f>RES_hhdet_in!O$20</f>
        <v>0</v>
      </c>
      <c r="P49" s="67">
        <f>RES_hhdet_in!P$20</f>
        <v>0</v>
      </c>
      <c r="Q49" s="67">
        <f>RES_hhdet_in!Q$20</f>
        <v>0</v>
      </c>
    </row>
    <row r="50" spans="1:17" ht="12" customHeight="1" x14ac:dyDescent="0.25">
      <c r="A50" s="23" t="s">
        <v>57</v>
      </c>
      <c r="B50" s="67"/>
      <c r="C50" s="67">
        <f>RES_hhdet_in!C$21</f>
        <v>0</v>
      </c>
      <c r="D50" s="67">
        <f>RES_hhdet_in!D$21</f>
        <v>0</v>
      </c>
      <c r="E50" s="67">
        <f>RES_hhdet_in!E$21</f>
        <v>0</v>
      </c>
      <c r="F50" s="67">
        <f>RES_hhdet_in!F$21</f>
        <v>0</v>
      </c>
      <c r="G50" s="67">
        <f>RES_hhdet_in!G$21</f>
        <v>0</v>
      </c>
      <c r="H50" s="67">
        <f>RES_hhdet_in!H$21</f>
        <v>0</v>
      </c>
      <c r="I50" s="67">
        <f>RES_hhdet_in!I$21</f>
        <v>0</v>
      </c>
      <c r="J50" s="67">
        <f>RES_hhdet_in!J$21</f>
        <v>0</v>
      </c>
      <c r="K50" s="67">
        <f>RES_hhdet_in!K$21</f>
        <v>0</v>
      </c>
      <c r="L50" s="67">
        <f>RES_hhdet_in!L$21</f>
        <v>0</v>
      </c>
      <c r="M50" s="67">
        <f>RES_hhdet_in!M$21</f>
        <v>0</v>
      </c>
      <c r="N50" s="67">
        <f>RES_hhdet_in!N$21</f>
        <v>0</v>
      </c>
      <c r="O50" s="67">
        <f>RES_hhdet_in!O$21</f>
        <v>0</v>
      </c>
      <c r="P50" s="67">
        <f>RES_hhdet_in!P$21</f>
        <v>0</v>
      </c>
      <c r="Q50" s="67">
        <f>RES_hhdet_in!Q$21</f>
        <v>0</v>
      </c>
    </row>
    <row r="51" spans="1:17" ht="12" customHeight="1" x14ac:dyDescent="0.25">
      <c r="A51" s="29" t="s">
        <v>140</v>
      </c>
      <c r="B51" s="83"/>
      <c r="C51" s="83">
        <f>RES_hhdet_in!C$22</f>
        <v>0</v>
      </c>
      <c r="D51" s="83">
        <f>RES_hhdet_in!D$22</f>
        <v>0</v>
      </c>
      <c r="E51" s="83">
        <f>RES_hhdet_in!E$22</f>
        <v>0</v>
      </c>
      <c r="F51" s="83">
        <f>RES_hhdet_in!F$22</f>
        <v>0</v>
      </c>
      <c r="G51" s="83">
        <f>RES_hhdet_in!G$22</f>
        <v>0</v>
      </c>
      <c r="H51" s="83">
        <f>RES_hhdet_in!H$22</f>
        <v>0</v>
      </c>
      <c r="I51" s="83">
        <f>RES_hhdet_in!I$22</f>
        <v>0</v>
      </c>
      <c r="J51" s="83">
        <f>RES_hhdet_in!J$22</f>
        <v>0</v>
      </c>
      <c r="K51" s="83">
        <f>RES_hhdet_in!K$22</f>
        <v>0</v>
      </c>
      <c r="L51" s="83">
        <f>RES_hhdet_in!L$22</f>
        <v>0</v>
      </c>
      <c r="M51" s="83">
        <f>RES_hhdet_in!M$22</f>
        <v>0</v>
      </c>
      <c r="N51" s="83">
        <f>RES_hhdet_in!N$22</f>
        <v>0</v>
      </c>
      <c r="O51" s="83">
        <f>RES_hhdet_in!O$22</f>
        <v>0</v>
      </c>
      <c r="P51" s="83">
        <f>RES_hhdet_in!P$22</f>
        <v>0</v>
      </c>
      <c r="Q51" s="83">
        <f>RES_hhdet_in!Q$22</f>
        <v>0</v>
      </c>
    </row>
    <row r="53" spans="1:17" ht="12" customHeight="1" x14ac:dyDescent="0.25">
      <c r="A53" s="193" t="s">
        <v>21</v>
      </c>
      <c r="B53" s="151"/>
      <c r="C53" s="151"/>
      <c r="D53" s="151"/>
      <c r="E53" s="151"/>
      <c r="F53" s="151"/>
      <c r="G53" s="151"/>
      <c r="H53" s="151"/>
      <c r="I53" s="151"/>
      <c r="J53" s="151"/>
      <c r="K53" s="151"/>
      <c r="L53" s="151"/>
      <c r="M53" s="151"/>
      <c r="N53" s="151"/>
      <c r="O53" s="151"/>
      <c r="P53" s="151"/>
      <c r="Q53" s="151"/>
    </row>
    <row r="54" spans="1:17" ht="12" customHeight="1" x14ac:dyDescent="0.25">
      <c r="A54" s="192" t="s">
        <v>65</v>
      </c>
      <c r="B54" s="149"/>
      <c r="C54" s="149"/>
      <c r="D54" s="149"/>
      <c r="E54" s="149"/>
      <c r="F54" s="149"/>
      <c r="G54" s="149"/>
      <c r="H54" s="149"/>
      <c r="I54" s="149"/>
      <c r="J54" s="149"/>
      <c r="K54" s="149"/>
      <c r="L54" s="149"/>
      <c r="M54" s="149"/>
      <c r="N54" s="149"/>
      <c r="O54" s="149"/>
      <c r="P54" s="149"/>
      <c r="Q54" s="149"/>
    </row>
    <row r="55" spans="1:17" ht="12" customHeight="1" x14ac:dyDescent="0.25">
      <c r="A55" s="148" t="s">
        <v>58</v>
      </c>
      <c r="B55" s="67"/>
      <c r="C55" s="67">
        <f>RES_hhdet_in_new!C$5</f>
        <v>0</v>
      </c>
      <c r="D55" s="67">
        <f>RES_hhdet_in_new!D$5</f>
        <v>0</v>
      </c>
      <c r="E55" s="67">
        <f>RES_hhdet_in_new!E$5</f>
        <v>0</v>
      </c>
      <c r="F55" s="67">
        <f>RES_hhdet_in_new!F$5</f>
        <v>0</v>
      </c>
      <c r="G55" s="67">
        <f>RES_hhdet_in_new!G$5</f>
        <v>0</v>
      </c>
      <c r="H55" s="67">
        <f>RES_hhdet_in_new!H$5</f>
        <v>0</v>
      </c>
      <c r="I55" s="67">
        <f>RES_hhdet_in_new!I$5</f>
        <v>0</v>
      </c>
      <c r="J55" s="67">
        <f>RES_hhdet_in_new!J$5</f>
        <v>0</v>
      </c>
      <c r="K55" s="67">
        <f>RES_hhdet_in_new!K$5</f>
        <v>0</v>
      </c>
      <c r="L55" s="67">
        <f>RES_hhdet_in_new!L$5</f>
        <v>0</v>
      </c>
      <c r="M55" s="67">
        <f>RES_hhdet_in_new!M$5</f>
        <v>0</v>
      </c>
      <c r="N55" s="67">
        <f>RES_hhdet_in_new!N$5</f>
        <v>0</v>
      </c>
      <c r="O55" s="67">
        <f>RES_hhdet_in_new!O$5</f>
        <v>0</v>
      </c>
      <c r="P55" s="67">
        <f>RES_hhdet_in_new!P$5</f>
        <v>0</v>
      </c>
      <c r="Q55" s="67">
        <f>RES_hhdet_in_new!Q$5</f>
        <v>0</v>
      </c>
    </row>
    <row r="56" spans="1:17" ht="12" customHeight="1" x14ac:dyDescent="0.25">
      <c r="A56" s="191" t="s">
        <v>112</v>
      </c>
      <c r="B56" s="145"/>
      <c r="C56" s="145"/>
      <c r="D56" s="145"/>
      <c r="E56" s="145"/>
      <c r="F56" s="145"/>
      <c r="G56" s="145"/>
      <c r="H56" s="145"/>
      <c r="I56" s="145"/>
      <c r="J56" s="145"/>
      <c r="K56" s="145"/>
      <c r="L56" s="145"/>
      <c r="M56" s="145"/>
      <c r="N56" s="145"/>
      <c r="O56" s="145"/>
      <c r="P56" s="145"/>
      <c r="Q56" s="145"/>
    </row>
    <row r="57" spans="1:17" ht="12" customHeight="1" x14ac:dyDescent="0.25">
      <c r="A57" s="148" t="s">
        <v>60</v>
      </c>
      <c r="B57" s="67"/>
      <c r="C57" s="67">
        <f>RES_hhdet_in_new!C$8</f>
        <v>0</v>
      </c>
      <c r="D57" s="67">
        <f>RES_hhdet_in_new!D$8</f>
        <v>0</v>
      </c>
      <c r="E57" s="67">
        <f>RES_hhdet_in_new!E$8</f>
        <v>0</v>
      </c>
      <c r="F57" s="67">
        <f>RES_hhdet_in_new!F$8</f>
        <v>0</v>
      </c>
      <c r="G57" s="67">
        <f>RES_hhdet_in_new!G$8</f>
        <v>0</v>
      </c>
      <c r="H57" s="67">
        <f>RES_hhdet_in_new!H$8</f>
        <v>0</v>
      </c>
      <c r="I57" s="67">
        <f>RES_hhdet_in_new!I$8</f>
        <v>0</v>
      </c>
      <c r="J57" s="67">
        <f>RES_hhdet_in_new!J$8</f>
        <v>0</v>
      </c>
      <c r="K57" s="67">
        <f>RES_hhdet_in_new!K$8</f>
        <v>0</v>
      </c>
      <c r="L57" s="67">
        <f>RES_hhdet_in_new!L$8</f>
        <v>0</v>
      </c>
      <c r="M57" s="67">
        <f>RES_hhdet_in_new!M$8</f>
        <v>0</v>
      </c>
      <c r="N57" s="67">
        <f>RES_hhdet_in_new!N$8</f>
        <v>0</v>
      </c>
      <c r="O57" s="67">
        <f>RES_hhdet_in_new!O$8</f>
        <v>0</v>
      </c>
      <c r="P57" s="67">
        <f>RES_hhdet_in_new!P$8</f>
        <v>0</v>
      </c>
      <c r="Q57" s="67">
        <f>RES_hhdet_in_new!Q$8</f>
        <v>0</v>
      </c>
    </row>
    <row r="58" spans="1:17" ht="12" customHeight="1" x14ac:dyDescent="0.25">
      <c r="A58" s="191" t="s">
        <v>63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148" t="s">
        <v>171</v>
      </c>
      <c r="B59" s="67"/>
      <c r="C59" s="67">
        <f>RES_hhdet_in_new!C$10</f>
        <v>0</v>
      </c>
      <c r="D59" s="67">
        <f>RES_hhdet_in_new!D$10</f>
        <v>0</v>
      </c>
      <c r="E59" s="67">
        <f>RES_hhdet_in_new!E$10</f>
        <v>0</v>
      </c>
      <c r="F59" s="67">
        <f>RES_hhdet_in_new!F$10</f>
        <v>0</v>
      </c>
      <c r="G59" s="67">
        <f>RES_hhdet_in_new!G$10</f>
        <v>0</v>
      </c>
      <c r="H59" s="67">
        <f>RES_hhdet_in_new!H$10</f>
        <v>0</v>
      </c>
      <c r="I59" s="67">
        <f>RES_hhdet_in_new!I$10</f>
        <v>0</v>
      </c>
      <c r="J59" s="67">
        <f>RES_hhdet_in_new!J$10</f>
        <v>0</v>
      </c>
      <c r="K59" s="67">
        <f>RES_hhdet_in_new!K$10</f>
        <v>0</v>
      </c>
      <c r="L59" s="67">
        <f>RES_hhdet_in_new!L$10</f>
        <v>0</v>
      </c>
      <c r="M59" s="67">
        <f>RES_hhdet_in_new!M$10</f>
        <v>0</v>
      </c>
      <c r="N59" s="67">
        <f>RES_hhdet_in_new!N$10</f>
        <v>0</v>
      </c>
      <c r="O59" s="67">
        <f>RES_hhdet_in_new!O$10</f>
        <v>0</v>
      </c>
      <c r="P59" s="67">
        <f>RES_hhdet_in_new!P$10</f>
        <v>0</v>
      </c>
      <c r="Q59" s="67">
        <f>RES_hhdet_in_new!Q$10</f>
        <v>0</v>
      </c>
    </row>
    <row r="60" spans="1:17" ht="12" customHeight="1" x14ac:dyDescent="0.25">
      <c r="A60" s="148" t="s">
        <v>144</v>
      </c>
      <c r="B60" s="67"/>
      <c r="C60" s="67">
        <f>RES_hhdet_in_new!C$11</f>
        <v>0</v>
      </c>
      <c r="D60" s="67">
        <f>RES_hhdet_in_new!D$11</f>
        <v>0</v>
      </c>
      <c r="E60" s="67">
        <f>RES_hhdet_in_new!E$11</f>
        <v>0</v>
      </c>
      <c r="F60" s="67">
        <f>RES_hhdet_in_new!F$11</f>
        <v>0</v>
      </c>
      <c r="G60" s="67">
        <f>RES_hhdet_in_new!G$11</f>
        <v>0</v>
      </c>
      <c r="H60" s="67">
        <f>RES_hhdet_in_new!H$11</f>
        <v>0</v>
      </c>
      <c r="I60" s="67">
        <f>RES_hhdet_in_new!I$11</f>
        <v>0</v>
      </c>
      <c r="J60" s="67">
        <f>RES_hhdet_in_new!J$11</f>
        <v>0</v>
      </c>
      <c r="K60" s="67">
        <f>RES_hhdet_in_new!K$11</f>
        <v>0</v>
      </c>
      <c r="L60" s="67">
        <f>RES_hhdet_in_new!L$11</f>
        <v>0</v>
      </c>
      <c r="M60" s="67">
        <f>RES_hhdet_in_new!M$11</f>
        <v>0</v>
      </c>
      <c r="N60" s="67">
        <f>RES_hhdet_in_new!N$11</f>
        <v>0</v>
      </c>
      <c r="O60" s="67">
        <f>RES_hhdet_in_new!O$11</f>
        <v>0</v>
      </c>
      <c r="P60" s="67">
        <f>RES_hhdet_in_new!P$11</f>
        <v>0</v>
      </c>
      <c r="Q60" s="67">
        <f>RES_hhdet_in_new!Q$11</f>
        <v>0</v>
      </c>
    </row>
    <row r="61" spans="1:17" ht="12" customHeight="1" x14ac:dyDescent="0.25">
      <c r="A61" s="148" t="s">
        <v>143</v>
      </c>
      <c r="B61" s="67"/>
      <c r="C61" s="67">
        <f>RES_hhdet_in_new!C$12</f>
        <v>0</v>
      </c>
      <c r="D61" s="67">
        <f>RES_hhdet_in_new!D$12</f>
        <v>0</v>
      </c>
      <c r="E61" s="67">
        <f>RES_hhdet_in_new!E$12</f>
        <v>0</v>
      </c>
      <c r="F61" s="67">
        <f>RES_hhdet_in_new!F$12</f>
        <v>0</v>
      </c>
      <c r="G61" s="67">
        <f>RES_hhdet_in_new!G$12</f>
        <v>0</v>
      </c>
      <c r="H61" s="67">
        <f>RES_hhdet_in_new!H$12</f>
        <v>0</v>
      </c>
      <c r="I61" s="67">
        <f>RES_hhdet_in_new!I$12</f>
        <v>0</v>
      </c>
      <c r="J61" s="67">
        <f>RES_hhdet_in_new!J$12</f>
        <v>0</v>
      </c>
      <c r="K61" s="67">
        <f>RES_hhdet_in_new!K$12</f>
        <v>0</v>
      </c>
      <c r="L61" s="67">
        <f>RES_hhdet_in_new!L$12</f>
        <v>0</v>
      </c>
      <c r="M61" s="67">
        <f>RES_hhdet_in_new!M$12</f>
        <v>0</v>
      </c>
      <c r="N61" s="67">
        <f>RES_hhdet_in_new!N$12</f>
        <v>0</v>
      </c>
      <c r="O61" s="67">
        <f>RES_hhdet_in_new!O$12</f>
        <v>0</v>
      </c>
      <c r="P61" s="67">
        <f>RES_hhdet_in_new!P$12</f>
        <v>0</v>
      </c>
      <c r="Q61" s="67">
        <f>RES_hhdet_in_new!Q$12</f>
        <v>0</v>
      </c>
    </row>
    <row r="62" spans="1:17" ht="12" customHeight="1" x14ac:dyDescent="0.25">
      <c r="A62" s="148" t="s">
        <v>142</v>
      </c>
      <c r="B62" s="67"/>
      <c r="C62" s="67">
        <f>RES_hhdet_in_new!C$15</f>
        <v>0</v>
      </c>
      <c r="D62" s="67">
        <f>RES_hhdet_in_new!D$15</f>
        <v>0</v>
      </c>
      <c r="E62" s="67">
        <f>RES_hhdet_in_new!E$15</f>
        <v>0</v>
      </c>
      <c r="F62" s="67">
        <f>RES_hhdet_in_new!F$15</f>
        <v>0</v>
      </c>
      <c r="G62" s="67">
        <f>RES_hhdet_in_new!G$15</f>
        <v>0</v>
      </c>
      <c r="H62" s="67">
        <f>RES_hhdet_in_new!H$15</f>
        <v>0</v>
      </c>
      <c r="I62" s="67">
        <f>RES_hhdet_in_new!I$15</f>
        <v>0</v>
      </c>
      <c r="J62" s="67">
        <f>RES_hhdet_in_new!J$15</f>
        <v>0</v>
      </c>
      <c r="K62" s="67">
        <f>RES_hhdet_in_new!K$15</f>
        <v>0</v>
      </c>
      <c r="L62" s="67">
        <f>RES_hhdet_in_new!L$15</f>
        <v>0</v>
      </c>
      <c r="M62" s="67">
        <f>RES_hhdet_in_new!M$15</f>
        <v>0</v>
      </c>
      <c r="N62" s="67">
        <f>RES_hhdet_in_new!N$15</f>
        <v>0</v>
      </c>
      <c r="O62" s="67">
        <f>RES_hhdet_in_new!O$15</f>
        <v>0</v>
      </c>
      <c r="P62" s="67">
        <f>RES_hhdet_in_new!P$15</f>
        <v>0</v>
      </c>
      <c r="Q62" s="67">
        <f>RES_hhdet_in_new!Q$15</f>
        <v>0</v>
      </c>
    </row>
    <row r="63" spans="1:17" ht="12" customHeight="1" x14ac:dyDescent="0.25">
      <c r="A63" s="148" t="s">
        <v>141</v>
      </c>
      <c r="B63" s="67"/>
      <c r="C63" s="67">
        <f>RES_hhdet_in_new!C$16</f>
        <v>0</v>
      </c>
      <c r="D63" s="67">
        <f>RES_hhdet_in_new!D$16</f>
        <v>0</v>
      </c>
      <c r="E63" s="67">
        <f>RES_hhdet_in_new!E$16</f>
        <v>0</v>
      </c>
      <c r="F63" s="67">
        <f>RES_hhdet_in_new!F$16</f>
        <v>0</v>
      </c>
      <c r="G63" s="67">
        <f>RES_hhdet_in_new!G$16</f>
        <v>0</v>
      </c>
      <c r="H63" s="67">
        <f>RES_hhdet_in_new!H$16</f>
        <v>0</v>
      </c>
      <c r="I63" s="67">
        <f>RES_hhdet_in_new!I$16</f>
        <v>0</v>
      </c>
      <c r="J63" s="67">
        <f>RES_hhdet_in_new!J$16</f>
        <v>0</v>
      </c>
      <c r="K63" s="67">
        <f>RES_hhdet_in_new!K$16</f>
        <v>0</v>
      </c>
      <c r="L63" s="67">
        <f>RES_hhdet_in_new!L$16</f>
        <v>0</v>
      </c>
      <c r="M63" s="67">
        <f>RES_hhdet_in_new!M$16</f>
        <v>0</v>
      </c>
      <c r="N63" s="67">
        <f>RES_hhdet_in_new!N$16</f>
        <v>0</v>
      </c>
      <c r="O63" s="67">
        <f>RES_hhdet_in_new!O$16</f>
        <v>0</v>
      </c>
      <c r="P63" s="67">
        <f>RES_hhdet_in_new!P$16</f>
        <v>0</v>
      </c>
      <c r="Q63" s="67">
        <f>RES_hhdet_in_new!Q$16</f>
        <v>0</v>
      </c>
    </row>
    <row r="64" spans="1:17" ht="12" customHeight="1" x14ac:dyDescent="0.25">
      <c r="A64" s="191" t="s">
        <v>62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58</v>
      </c>
      <c r="B65" s="67"/>
      <c r="C65" s="67">
        <f>RES_hhdet_in_new!C$20</f>
        <v>0</v>
      </c>
      <c r="D65" s="67">
        <f>RES_hhdet_in_new!D$20</f>
        <v>0</v>
      </c>
      <c r="E65" s="67">
        <f>RES_hhdet_in_new!E$20</f>
        <v>0</v>
      </c>
      <c r="F65" s="67">
        <f>RES_hhdet_in_new!F$20</f>
        <v>0</v>
      </c>
      <c r="G65" s="67">
        <f>RES_hhdet_in_new!G$20</f>
        <v>0</v>
      </c>
      <c r="H65" s="67">
        <f>RES_hhdet_in_new!H$20</f>
        <v>0</v>
      </c>
      <c r="I65" s="67">
        <f>RES_hhdet_in_new!I$20</f>
        <v>0</v>
      </c>
      <c r="J65" s="67">
        <f>RES_hhdet_in_new!J$20</f>
        <v>0</v>
      </c>
      <c r="K65" s="67">
        <f>RES_hhdet_in_new!K$20</f>
        <v>0</v>
      </c>
      <c r="L65" s="67">
        <f>RES_hhdet_in_new!L$20</f>
        <v>0</v>
      </c>
      <c r="M65" s="67">
        <f>RES_hhdet_in_new!M$20</f>
        <v>0</v>
      </c>
      <c r="N65" s="67">
        <f>RES_hhdet_in_new!N$20</f>
        <v>0</v>
      </c>
      <c r="O65" s="67">
        <f>RES_hhdet_in_new!O$20</f>
        <v>0</v>
      </c>
      <c r="P65" s="67">
        <f>RES_hhdet_in_new!P$20</f>
        <v>0</v>
      </c>
      <c r="Q65" s="67">
        <f>RES_hhdet_in_new!Q$20</f>
        <v>0</v>
      </c>
    </row>
    <row r="66" spans="1:17" ht="12" customHeight="1" x14ac:dyDescent="0.25">
      <c r="A66" s="148" t="s">
        <v>57</v>
      </c>
      <c r="B66" s="67"/>
      <c r="C66" s="67">
        <f>RES_hhdet_in_new!C$21</f>
        <v>0</v>
      </c>
      <c r="D66" s="67">
        <f>RES_hhdet_in_new!D$21</f>
        <v>0</v>
      </c>
      <c r="E66" s="67">
        <f>RES_hhdet_in_new!E$21</f>
        <v>0</v>
      </c>
      <c r="F66" s="67">
        <f>RES_hhdet_in_new!F$21</f>
        <v>0</v>
      </c>
      <c r="G66" s="67">
        <f>RES_hhdet_in_new!G$21</f>
        <v>0</v>
      </c>
      <c r="H66" s="67">
        <f>RES_hhdet_in_new!H$21</f>
        <v>0</v>
      </c>
      <c r="I66" s="67">
        <f>RES_hhdet_in_new!I$21</f>
        <v>0</v>
      </c>
      <c r="J66" s="67">
        <f>RES_hhdet_in_new!J$21</f>
        <v>0</v>
      </c>
      <c r="K66" s="67">
        <f>RES_hhdet_in_new!K$21</f>
        <v>0</v>
      </c>
      <c r="L66" s="67">
        <f>RES_hhdet_in_new!L$21</f>
        <v>0</v>
      </c>
      <c r="M66" s="67">
        <f>RES_hhdet_in_new!M$21</f>
        <v>0</v>
      </c>
      <c r="N66" s="67">
        <f>RES_hhdet_in_new!N$21</f>
        <v>0</v>
      </c>
      <c r="O66" s="67">
        <f>RES_hhdet_in_new!O$21</f>
        <v>0</v>
      </c>
      <c r="P66" s="67">
        <f>RES_hhdet_in_new!P$21</f>
        <v>0</v>
      </c>
      <c r="Q66" s="67">
        <f>RES_hhdet_in_new!Q$21</f>
        <v>0</v>
      </c>
    </row>
    <row r="67" spans="1:17" ht="12" customHeight="1" x14ac:dyDescent="0.25">
      <c r="A67" s="159" t="s">
        <v>140</v>
      </c>
      <c r="B67" s="83"/>
      <c r="C67" s="83">
        <f>RES_hhdet_in_new!C$22</f>
        <v>0</v>
      </c>
      <c r="D67" s="83">
        <f>RES_hhdet_in_new!D$22</f>
        <v>0</v>
      </c>
      <c r="E67" s="83">
        <f>RES_hhdet_in_new!E$22</f>
        <v>0</v>
      </c>
      <c r="F67" s="83">
        <f>RES_hhdet_in_new!F$22</f>
        <v>0</v>
      </c>
      <c r="G67" s="83">
        <f>RES_hhdet_in_new!G$22</f>
        <v>0</v>
      </c>
      <c r="H67" s="83">
        <f>RES_hhdet_in_new!H$22</f>
        <v>0</v>
      </c>
      <c r="I67" s="83">
        <f>RES_hhdet_in_new!I$22</f>
        <v>0</v>
      </c>
      <c r="J67" s="83">
        <f>RES_hhdet_in_new!J$22</f>
        <v>0</v>
      </c>
      <c r="K67" s="83">
        <f>RES_hhdet_in_new!K$22</f>
        <v>0</v>
      </c>
      <c r="L67" s="83">
        <f>RES_hhdet_in_new!L$22</f>
        <v>0</v>
      </c>
      <c r="M67" s="83">
        <f>RES_hhdet_in_new!M$22</f>
        <v>0</v>
      </c>
      <c r="N67" s="83">
        <f>RES_hhdet_in_new!N$22</f>
        <v>0</v>
      </c>
      <c r="O67" s="83">
        <f>RES_hhdet_in_new!O$22</f>
        <v>0</v>
      </c>
      <c r="P67" s="83">
        <f>RES_hhdet_in_new!P$22</f>
        <v>0</v>
      </c>
      <c r="Q67" s="83">
        <f>RES_hhdet_in_new!Q$22</f>
        <v>0</v>
      </c>
    </row>
    <row r="69" spans="1:17" ht="12" customHeight="1" x14ac:dyDescent="0.25">
      <c r="A69" s="193" t="s">
        <v>202</v>
      </c>
      <c r="B69" s="151"/>
      <c r="C69" s="151"/>
      <c r="D69" s="151"/>
      <c r="E69" s="151"/>
      <c r="F69" s="151"/>
      <c r="G69" s="151"/>
      <c r="H69" s="151"/>
      <c r="I69" s="151"/>
      <c r="J69" s="151"/>
      <c r="K69" s="151"/>
      <c r="L69" s="151"/>
      <c r="M69" s="151"/>
      <c r="N69" s="151"/>
      <c r="O69" s="151"/>
      <c r="P69" s="151"/>
      <c r="Q69" s="151"/>
    </row>
    <row r="70" spans="1:17" ht="12" customHeight="1" x14ac:dyDescent="0.25">
      <c r="A70" s="192" t="s">
        <v>65</v>
      </c>
      <c r="B70" s="149"/>
      <c r="C70" s="149"/>
      <c r="D70" s="149"/>
      <c r="E70" s="149"/>
      <c r="F70" s="149"/>
      <c r="G70" s="149"/>
      <c r="H70" s="149"/>
      <c r="I70" s="149"/>
      <c r="J70" s="149"/>
      <c r="K70" s="149"/>
      <c r="L70" s="149"/>
      <c r="M70" s="149"/>
      <c r="N70" s="149"/>
      <c r="O70" s="149"/>
      <c r="P70" s="149"/>
      <c r="Q70" s="149"/>
    </row>
    <row r="71" spans="1:17" ht="12" customHeight="1" x14ac:dyDescent="0.25">
      <c r="A71" s="148" t="s">
        <v>58</v>
      </c>
      <c r="B71" s="67"/>
      <c r="C71" s="67">
        <f>C39-C55</f>
        <v>0</v>
      </c>
      <c r="D71" s="67">
        <f t="shared" ref="D71:Q71" si="4">D39-D55</f>
        <v>0</v>
      </c>
      <c r="E71" s="67">
        <f t="shared" si="4"/>
        <v>0</v>
      </c>
      <c r="F71" s="67">
        <f t="shared" si="4"/>
        <v>0</v>
      </c>
      <c r="G71" s="67">
        <f t="shared" si="4"/>
        <v>0</v>
      </c>
      <c r="H71" s="67">
        <f t="shared" si="4"/>
        <v>0</v>
      </c>
      <c r="I71" s="67">
        <f t="shared" si="4"/>
        <v>0</v>
      </c>
      <c r="J71" s="67">
        <f t="shared" si="4"/>
        <v>0</v>
      </c>
      <c r="K71" s="67">
        <f t="shared" si="4"/>
        <v>0</v>
      </c>
      <c r="L71" s="67">
        <f t="shared" si="4"/>
        <v>0</v>
      </c>
      <c r="M71" s="67">
        <f t="shared" si="4"/>
        <v>0</v>
      </c>
      <c r="N71" s="67">
        <f t="shared" si="4"/>
        <v>0</v>
      </c>
      <c r="O71" s="67">
        <f t="shared" si="4"/>
        <v>0</v>
      </c>
      <c r="P71" s="67">
        <f t="shared" si="4"/>
        <v>0</v>
      </c>
      <c r="Q71" s="67">
        <f t="shared" si="4"/>
        <v>0</v>
      </c>
    </row>
    <row r="72" spans="1:17" ht="12" customHeight="1" x14ac:dyDescent="0.25">
      <c r="A72" s="191" t="s">
        <v>112</v>
      </c>
      <c r="B72" s="145"/>
      <c r="C72" s="145"/>
      <c r="D72" s="145"/>
      <c r="E72" s="145"/>
      <c r="F72" s="145"/>
      <c r="G72" s="145"/>
      <c r="H72" s="145"/>
      <c r="I72" s="145"/>
      <c r="J72" s="145"/>
      <c r="K72" s="145"/>
      <c r="L72" s="145"/>
      <c r="M72" s="145"/>
      <c r="N72" s="145"/>
      <c r="O72" s="145"/>
      <c r="P72" s="145"/>
      <c r="Q72" s="145"/>
    </row>
    <row r="73" spans="1:17" ht="12" customHeight="1" x14ac:dyDescent="0.25">
      <c r="A73" s="148" t="s">
        <v>60</v>
      </c>
      <c r="B73" s="67"/>
      <c r="C73" s="67">
        <f>C41-C57</f>
        <v>0</v>
      </c>
      <c r="D73" s="67">
        <f t="shared" ref="D73:Q73" si="5">D41-D57</f>
        <v>0</v>
      </c>
      <c r="E73" s="67">
        <f t="shared" si="5"/>
        <v>0</v>
      </c>
      <c r="F73" s="67">
        <f t="shared" si="5"/>
        <v>0</v>
      </c>
      <c r="G73" s="67">
        <f t="shared" si="5"/>
        <v>0</v>
      </c>
      <c r="H73" s="67">
        <f t="shared" si="5"/>
        <v>0</v>
      </c>
      <c r="I73" s="67">
        <f t="shared" si="5"/>
        <v>0</v>
      </c>
      <c r="J73" s="67">
        <f t="shared" si="5"/>
        <v>0</v>
      </c>
      <c r="K73" s="67">
        <f t="shared" si="5"/>
        <v>0</v>
      </c>
      <c r="L73" s="67">
        <f t="shared" si="5"/>
        <v>0</v>
      </c>
      <c r="M73" s="67">
        <f t="shared" si="5"/>
        <v>0</v>
      </c>
      <c r="N73" s="67">
        <f t="shared" si="5"/>
        <v>0</v>
      </c>
      <c r="O73" s="67">
        <f t="shared" si="5"/>
        <v>0</v>
      </c>
      <c r="P73" s="67">
        <f t="shared" si="5"/>
        <v>0</v>
      </c>
      <c r="Q73" s="67">
        <f t="shared" si="5"/>
        <v>0</v>
      </c>
    </row>
    <row r="74" spans="1:17" ht="12" customHeight="1" x14ac:dyDescent="0.25">
      <c r="A74" s="191" t="s">
        <v>63</v>
      </c>
      <c r="B74" s="145"/>
      <c r="C74" s="145"/>
      <c r="D74" s="145"/>
      <c r="E74" s="145"/>
      <c r="F74" s="145"/>
      <c r="G74" s="145"/>
      <c r="H74" s="145"/>
      <c r="I74" s="145"/>
      <c r="J74" s="145"/>
      <c r="K74" s="145"/>
      <c r="L74" s="145"/>
      <c r="M74" s="145"/>
      <c r="N74" s="145"/>
      <c r="O74" s="145"/>
      <c r="P74" s="145"/>
      <c r="Q74" s="145"/>
    </row>
    <row r="75" spans="1:17" ht="12" customHeight="1" x14ac:dyDescent="0.25">
      <c r="A75" s="148" t="s">
        <v>171</v>
      </c>
      <c r="B75" s="67"/>
      <c r="C75" s="67">
        <f t="shared" ref="C75:Q79" si="6">C43-C59</f>
        <v>0</v>
      </c>
      <c r="D75" s="67">
        <f t="shared" si="6"/>
        <v>0</v>
      </c>
      <c r="E75" s="67">
        <f t="shared" si="6"/>
        <v>0</v>
      </c>
      <c r="F75" s="67">
        <f t="shared" si="6"/>
        <v>0</v>
      </c>
      <c r="G75" s="67">
        <f t="shared" si="6"/>
        <v>0</v>
      </c>
      <c r="H75" s="67">
        <f t="shared" si="6"/>
        <v>0</v>
      </c>
      <c r="I75" s="67">
        <f t="shared" si="6"/>
        <v>0</v>
      </c>
      <c r="J75" s="67">
        <f t="shared" si="6"/>
        <v>0</v>
      </c>
      <c r="K75" s="67">
        <f t="shared" si="6"/>
        <v>0</v>
      </c>
      <c r="L75" s="67">
        <f t="shared" si="6"/>
        <v>0</v>
      </c>
      <c r="M75" s="67">
        <f t="shared" si="6"/>
        <v>0</v>
      </c>
      <c r="N75" s="67">
        <f t="shared" si="6"/>
        <v>0</v>
      </c>
      <c r="O75" s="67">
        <f t="shared" si="6"/>
        <v>0</v>
      </c>
      <c r="P75" s="67">
        <f t="shared" si="6"/>
        <v>0</v>
      </c>
      <c r="Q75" s="67">
        <f t="shared" si="6"/>
        <v>0</v>
      </c>
    </row>
    <row r="76" spans="1:17" ht="12" customHeight="1" x14ac:dyDescent="0.25">
      <c r="A76" s="148" t="s">
        <v>144</v>
      </c>
      <c r="B76" s="67"/>
      <c r="C76" s="67">
        <f t="shared" si="6"/>
        <v>0</v>
      </c>
      <c r="D76" s="67">
        <f t="shared" si="6"/>
        <v>0</v>
      </c>
      <c r="E76" s="67">
        <f t="shared" si="6"/>
        <v>0</v>
      </c>
      <c r="F76" s="67">
        <f t="shared" si="6"/>
        <v>0</v>
      </c>
      <c r="G76" s="67">
        <f t="shared" si="6"/>
        <v>0</v>
      </c>
      <c r="H76" s="67">
        <f t="shared" si="6"/>
        <v>0</v>
      </c>
      <c r="I76" s="67">
        <f t="shared" si="6"/>
        <v>0</v>
      </c>
      <c r="J76" s="67">
        <f t="shared" si="6"/>
        <v>0</v>
      </c>
      <c r="K76" s="67">
        <f t="shared" si="6"/>
        <v>0</v>
      </c>
      <c r="L76" s="67">
        <f t="shared" si="6"/>
        <v>0</v>
      </c>
      <c r="M76" s="67">
        <f t="shared" si="6"/>
        <v>0</v>
      </c>
      <c r="N76" s="67">
        <f t="shared" si="6"/>
        <v>0</v>
      </c>
      <c r="O76" s="67">
        <f t="shared" si="6"/>
        <v>0</v>
      </c>
      <c r="P76" s="67">
        <f t="shared" si="6"/>
        <v>0</v>
      </c>
      <c r="Q76" s="67">
        <f t="shared" si="6"/>
        <v>0</v>
      </c>
    </row>
    <row r="77" spans="1:17" ht="12" customHeight="1" x14ac:dyDescent="0.25">
      <c r="A77" s="148" t="s">
        <v>143</v>
      </c>
      <c r="B77" s="67"/>
      <c r="C77" s="67">
        <f t="shared" si="6"/>
        <v>0</v>
      </c>
      <c r="D77" s="67">
        <f t="shared" si="6"/>
        <v>0</v>
      </c>
      <c r="E77" s="67">
        <f t="shared" si="6"/>
        <v>0</v>
      </c>
      <c r="F77" s="67">
        <f t="shared" si="6"/>
        <v>0</v>
      </c>
      <c r="G77" s="67">
        <f t="shared" si="6"/>
        <v>0</v>
      </c>
      <c r="H77" s="67">
        <f t="shared" si="6"/>
        <v>0</v>
      </c>
      <c r="I77" s="67">
        <f t="shared" si="6"/>
        <v>0</v>
      </c>
      <c r="J77" s="67">
        <f t="shared" si="6"/>
        <v>0</v>
      </c>
      <c r="K77" s="67">
        <f t="shared" si="6"/>
        <v>0</v>
      </c>
      <c r="L77" s="67">
        <f t="shared" si="6"/>
        <v>0</v>
      </c>
      <c r="M77" s="67">
        <f t="shared" si="6"/>
        <v>0</v>
      </c>
      <c r="N77" s="67">
        <f t="shared" si="6"/>
        <v>0</v>
      </c>
      <c r="O77" s="67">
        <f t="shared" si="6"/>
        <v>0</v>
      </c>
      <c r="P77" s="67">
        <f t="shared" si="6"/>
        <v>0</v>
      </c>
      <c r="Q77" s="67">
        <f t="shared" si="6"/>
        <v>0</v>
      </c>
    </row>
    <row r="78" spans="1:17" ht="12" customHeight="1" x14ac:dyDescent="0.25">
      <c r="A78" s="148" t="s">
        <v>142</v>
      </c>
      <c r="B78" s="67"/>
      <c r="C78" s="67">
        <f t="shared" si="6"/>
        <v>0</v>
      </c>
      <c r="D78" s="67">
        <f t="shared" si="6"/>
        <v>0</v>
      </c>
      <c r="E78" s="67">
        <f t="shared" si="6"/>
        <v>0</v>
      </c>
      <c r="F78" s="67">
        <f t="shared" si="6"/>
        <v>0</v>
      </c>
      <c r="G78" s="67">
        <f t="shared" si="6"/>
        <v>0</v>
      </c>
      <c r="H78" s="67">
        <f t="shared" si="6"/>
        <v>0</v>
      </c>
      <c r="I78" s="67">
        <f t="shared" si="6"/>
        <v>0</v>
      </c>
      <c r="J78" s="67">
        <f t="shared" si="6"/>
        <v>0</v>
      </c>
      <c r="K78" s="67">
        <f t="shared" si="6"/>
        <v>0</v>
      </c>
      <c r="L78" s="67">
        <f t="shared" si="6"/>
        <v>0</v>
      </c>
      <c r="M78" s="67">
        <f t="shared" si="6"/>
        <v>0</v>
      </c>
      <c r="N78" s="67">
        <f t="shared" si="6"/>
        <v>0</v>
      </c>
      <c r="O78" s="67">
        <f t="shared" si="6"/>
        <v>0</v>
      </c>
      <c r="P78" s="67">
        <f t="shared" si="6"/>
        <v>0</v>
      </c>
      <c r="Q78" s="67">
        <f t="shared" si="6"/>
        <v>0</v>
      </c>
    </row>
    <row r="79" spans="1:17" ht="12" customHeight="1" x14ac:dyDescent="0.25">
      <c r="A79" s="148" t="s">
        <v>141</v>
      </c>
      <c r="B79" s="67"/>
      <c r="C79" s="67">
        <f t="shared" si="6"/>
        <v>0</v>
      </c>
      <c r="D79" s="67">
        <f t="shared" si="6"/>
        <v>0</v>
      </c>
      <c r="E79" s="67">
        <f t="shared" si="6"/>
        <v>0</v>
      </c>
      <c r="F79" s="67">
        <f t="shared" si="6"/>
        <v>0</v>
      </c>
      <c r="G79" s="67">
        <f t="shared" si="6"/>
        <v>0</v>
      </c>
      <c r="H79" s="67">
        <f t="shared" si="6"/>
        <v>0</v>
      </c>
      <c r="I79" s="67">
        <f t="shared" si="6"/>
        <v>0</v>
      </c>
      <c r="J79" s="67">
        <f t="shared" si="6"/>
        <v>0</v>
      </c>
      <c r="K79" s="67">
        <f t="shared" si="6"/>
        <v>0</v>
      </c>
      <c r="L79" s="67">
        <f t="shared" si="6"/>
        <v>0</v>
      </c>
      <c r="M79" s="67">
        <f t="shared" si="6"/>
        <v>0</v>
      </c>
      <c r="N79" s="67">
        <f t="shared" si="6"/>
        <v>0</v>
      </c>
      <c r="O79" s="67">
        <f t="shared" si="6"/>
        <v>0</v>
      </c>
      <c r="P79" s="67">
        <f t="shared" si="6"/>
        <v>0</v>
      </c>
      <c r="Q79" s="67">
        <f t="shared" si="6"/>
        <v>0</v>
      </c>
    </row>
    <row r="80" spans="1:17" ht="12" customHeight="1" x14ac:dyDescent="0.25">
      <c r="A80" s="191" t="s">
        <v>62</v>
      </c>
      <c r="B80" s="145"/>
      <c r="C80" s="145"/>
      <c r="D80" s="145"/>
      <c r="E80" s="145"/>
      <c r="F80" s="145"/>
      <c r="G80" s="145"/>
      <c r="H80" s="145"/>
      <c r="I80" s="145"/>
      <c r="J80" s="145"/>
      <c r="K80" s="145"/>
      <c r="L80" s="145"/>
      <c r="M80" s="145"/>
      <c r="N80" s="145"/>
      <c r="O80" s="145"/>
      <c r="P80" s="145"/>
      <c r="Q80" s="145"/>
    </row>
    <row r="81" spans="1:17" ht="12" customHeight="1" x14ac:dyDescent="0.25">
      <c r="A81" s="148" t="s">
        <v>58</v>
      </c>
      <c r="B81" s="67"/>
      <c r="C81" s="67">
        <f t="shared" ref="C81:Q83" si="7">C49-C65</f>
        <v>0</v>
      </c>
      <c r="D81" s="67">
        <f t="shared" si="7"/>
        <v>0</v>
      </c>
      <c r="E81" s="67">
        <f t="shared" si="7"/>
        <v>0</v>
      </c>
      <c r="F81" s="67">
        <f t="shared" si="7"/>
        <v>0</v>
      </c>
      <c r="G81" s="67">
        <f t="shared" si="7"/>
        <v>0</v>
      </c>
      <c r="H81" s="67">
        <f t="shared" si="7"/>
        <v>0</v>
      </c>
      <c r="I81" s="67">
        <f t="shared" si="7"/>
        <v>0</v>
      </c>
      <c r="J81" s="67">
        <f t="shared" si="7"/>
        <v>0</v>
      </c>
      <c r="K81" s="67">
        <f t="shared" si="7"/>
        <v>0</v>
      </c>
      <c r="L81" s="67">
        <f t="shared" si="7"/>
        <v>0</v>
      </c>
      <c r="M81" s="67">
        <f t="shared" si="7"/>
        <v>0</v>
      </c>
      <c r="N81" s="67">
        <f t="shared" si="7"/>
        <v>0</v>
      </c>
      <c r="O81" s="67">
        <f t="shared" si="7"/>
        <v>0</v>
      </c>
      <c r="P81" s="67">
        <f t="shared" si="7"/>
        <v>0</v>
      </c>
      <c r="Q81" s="67">
        <f t="shared" si="7"/>
        <v>0</v>
      </c>
    </row>
    <row r="82" spans="1:17" ht="12" customHeight="1" x14ac:dyDescent="0.25">
      <c r="A82" s="148" t="s">
        <v>57</v>
      </c>
      <c r="B82" s="67"/>
      <c r="C82" s="67">
        <f t="shared" si="7"/>
        <v>0</v>
      </c>
      <c r="D82" s="67">
        <f t="shared" si="7"/>
        <v>0</v>
      </c>
      <c r="E82" s="67">
        <f t="shared" si="7"/>
        <v>0</v>
      </c>
      <c r="F82" s="67">
        <f t="shared" si="7"/>
        <v>0</v>
      </c>
      <c r="G82" s="67">
        <f t="shared" si="7"/>
        <v>0</v>
      </c>
      <c r="H82" s="67">
        <f t="shared" si="7"/>
        <v>0</v>
      </c>
      <c r="I82" s="67">
        <f t="shared" si="7"/>
        <v>0</v>
      </c>
      <c r="J82" s="67">
        <f t="shared" si="7"/>
        <v>0</v>
      </c>
      <c r="K82" s="67">
        <f t="shared" si="7"/>
        <v>0</v>
      </c>
      <c r="L82" s="67">
        <f t="shared" si="7"/>
        <v>0</v>
      </c>
      <c r="M82" s="67">
        <f t="shared" si="7"/>
        <v>0</v>
      </c>
      <c r="N82" s="67">
        <f t="shared" si="7"/>
        <v>0</v>
      </c>
      <c r="O82" s="67">
        <f t="shared" si="7"/>
        <v>0</v>
      </c>
      <c r="P82" s="67">
        <f t="shared" si="7"/>
        <v>0</v>
      </c>
      <c r="Q82" s="67">
        <f t="shared" si="7"/>
        <v>0</v>
      </c>
    </row>
    <row r="83" spans="1:17" ht="12" customHeight="1" x14ac:dyDescent="0.25">
      <c r="A83" s="159" t="s">
        <v>140</v>
      </c>
      <c r="B83" s="83"/>
      <c r="C83" s="83">
        <f t="shared" si="7"/>
        <v>0</v>
      </c>
      <c r="D83" s="83">
        <f t="shared" si="7"/>
        <v>0</v>
      </c>
      <c r="E83" s="83">
        <f t="shared" si="7"/>
        <v>0</v>
      </c>
      <c r="F83" s="83">
        <f t="shared" si="7"/>
        <v>0</v>
      </c>
      <c r="G83" s="83">
        <f t="shared" si="7"/>
        <v>0</v>
      </c>
      <c r="H83" s="83">
        <f t="shared" si="7"/>
        <v>0</v>
      </c>
      <c r="I83" s="83">
        <f t="shared" si="7"/>
        <v>0</v>
      </c>
      <c r="J83" s="83">
        <f t="shared" si="7"/>
        <v>0</v>
      </c>
      <c r="K83" s="83">
        <f t="shared" si="7"/>
        <v>0</v>
      </c>
      <c r="L83" s="83">
        <f t="shared" si="7"/>
        <v>0</v>
      </c>
      <c r="M83" s="83">
        <f t="shared" si="7"/>
        <v>0</v>
      </c>
      <c r="N83" s="83">
        <f t="shared" si="7"/>
        <v>0</v>
      </c>
      <c r="O83" s="83">
        <f t="shared" si="7"/>
        <v>0</v>
      </c>
      <c r="P83" s="83">
        <f t="shared" si="7"/>
        <v>0</v>
      </c>
      <c r="Q83" s="83">
        <f t="shared" si="7"/>
        <v>0</v>
      </c>
    </row>
    <row r="85" spans="1:17" ht="12" customHeight="1" x14ac:dyDescent="0.25">
      <c r="A85" s="190" t="s">
        <v>201</v>
      </c>
      <c r="B85" s="215">
        <v>2015</v>
      </c>
      <c r="C85" s="215"/>
      <c r="D85" s="215"/>
      <c r="E85" s="215"/>
      <c r="F85" s="215"/>
      <c r="G85" s="215"/>
      <c r="H85" s="215"/>
      <c r="I85" s="215"/>
      <c r="J85" s="215"/>
      <c r="K85" s="215"/>
      <c r="L85" s="215"/>
      <c r="M85" s="215"/>
      <c r="N85" s="215"/>
      <c r="O85" s="215"/>
      <c r="P85" s="215"/>
      <c r="Q85" s="215"/>
    </row>
    <row r="86" spans="1:17" s="28" customFormat="1" ht="12" customHeight="1" x14ac:dyDescent="0.25">
      <c r="A86" s="155" t="s">
        <v>174</v>
      </c>
      <c r="B86" s="154" t="s">
        <v>173</v>
      </c>
      <c r="C86" s="154">
        <v>2001</v>
      </c>
      <c r="D86" s="154">
        <v>2002</v>
      </c>
      <c r="E86" s="154">
        <v>2003</v>
      </c>
      <c r="F86" s="154">
        <v>2004</v>
      </c>
      <c r="G86" s="154">
        <v>2005</v>
      </c>
      <c r="H86" s="154">
        <v>2006</v>
      </c>
      <c r="I86" s="154">
        <v>2007</v>
      </c>
      <c r="J86" s="154">
        <v>2008</v>
      </c>
      <c r="K86" s="154">
        <v>2009</v>
      </c>
      <c r="L86" s="154">
        <v>2010</v>
      </c>
      <c r="M86" s="154">
        <v>2011</v>
      </c>
      <c r="N86" s="154">
        <v>2012</v>
      </c>
      <c r="O86" s="154">
        <v>2013</v>
      </c>
      <c r="P86" s="154">
        <v>2014</v>
      </c>
      <c r="Q86" s="154">
        <v>2015</v>
      </c>
    </row>
    <row r="87" spans="1:17" ht="12" customHeight="1" x14ac:dyDescent="0.25">
      <c r="A87" s="152" t="s">
        <v>20</v>
      </c>
      <c r="B87" s="151"/>
      <c r="C87" s="151"/>
      <c r="D87" s="151"/>
      <c r="E87" s="151"/>
      <c r="F87" s="151"/>
      <c r="G87" s="151"/>
      <c r="H87" s="151"/>
      <c r="I87" s="151"/>
      <c r="J87" s="151"/>
      <c r="K87" s="151"/>
      <c r="L87" s="151"/>
      <c r="M87" s="151"/>
      <c r="N87" s="151"/>
      <c r="O87" s="151"/>
      <c r="P87" s="151"/>
      <c r="Q87" s="151"/>
    </row>
    <row r="88" spans="1:17" ht="12.95" customHeight="1" x14ac:dyDescent="0.25">
      <c r="A88" s="150" t="s">
        <v>65</v>
      </c>
      <c r="B88" s="189">
        <f>RES_hhdet_numvin!B4</f>
        <v>0</v>
      </c>
      <c r="C88" s="189">
        <f>RES_hhdet_numvin!C4</f>
        <v>0</v>
      </c>
      <c r="D88" s="189">
        <f>RES_hhdet_numvin!D4</f>
        <v>0</v>
      </c>
      <c r="E88" s="189">
        <f>RES_hhdet_numvin!E4</f>
        <v>0</v>
      </c>
      <c r="F88" s="189">
        <f>RES_hhdet_numvin!F4</f>
        <v>0</v>
      </c>
      <c r="G88" s="189">
        <f>RES_hhdet_numvin!G4</f>
        <v>0</v>
      </c>
      <c r="H88" s="189">
        <f>RES_hhdet_numvin!H4</f>
        <v>0</v>
      </c>
      <c r="I88" s="189">
        <f>RES_hhdet_numvin!I4</f>
        <v>0</v>
      </c>
      <c r="J88" s="189">
        <f>RES_hhdet_numvin!J4</f>
        <v>0</v>
      </c>
      <c r="K88" s="189">
        <f>RES_hhdet_numvin!K4</f>
        <v>0</v>
      </c>
      <c r="L88" s="189">
        <f>RES_hhdet_numvin!L4</f>
        <v>0</v>
      </c>
      <c r="M88" s="189">
        <f>RES_hhdet_numvin!M4</f>
        <v>0</v>
      </c>
      <c r="N88" s="189">
        <f>RES_hhdet_numvin!N4</f>
        <v>0</v>
      </c>
      <c r="O88" s="189">
        <f>RES_hhdet_numvin!O4</f>
        <v>0</v>
      </c>
      <c r="P88" s="189">
        <f>RES_hhdet_numvin!P4</f>
        <v>0</v>
      </c>
      <c r="Q88" s="189">
        <f>RES_hhdet_numvin!Q4</f>
        <v>0</v>
      </c>
    </row>
    <row r="89" spans="1:17" ht="12" customHeight="1" x14ac:dyDescent="0.25">
      <c r="A89" s="23" t="s">
        <v>58</v>
      </c>
      <c r="B89" s="80">
        <f>RES_hhdet_numvin!B5</f>
        <v>0</v>
      </c>
      <c r="C89" s="80">
        <f>RES_hhdet_numvin!C5</f>
        <v>0</v>
      </c>
      <c r="D89" s="80">
        <f>RES_hhdet_numvin!D5</f>
        <v>0</v>
      </c>
      <c r="E89" s="80">
        <f>RES_hhdet_numvin!E5</f>
        <v>0</v>
      </c>
      <c r="F89" s="80">
        <f>RES_hhdet_numvin!F5</f>
        <v>0</v>
      </c>
      <c r="G89" s="80">
        <f>RES_hhdet_numvin!G5</f>
        <v>0</v>
      </c>
      <c r="H89" s="80">
        <f>RES_hhdet_numvin!H5</f>
        <v>0</v>
      </c>
      <c r="I89" s="80">
        <f>RES_hhdet_numvin!I5</f>
        <v>0</v>
      </c>
      <c r="J89" s="80">
        <f>RES_hhdet_numvin!J5</f>
        <v>0</v>
      </c>
      <c r="K89" s="80">
        <f>RES_hhdet_numvin!K5</f>
        <v>0</v>
      </c>
      <c r="L89" s="80">
        <f>RES_hhdet_numvin!L5</f>
        <v>0</v>
      </c>
      <c r="M89" s="80">
        <f>RES_hhdet_numvin!M5</f>
        <v>0</v>
      </c>
      <c r="N89" s="80">
        <f>RES_hhdet_numvin!N5</f>
        <v>0</v>
      </c>
      <c r="O89" s="80">
        <f>RES_hhdet_numvin!O5</f>
        <v>0</v>
      </c>
      <c r="P89" s="80">
        <f>RES_hhdet_numvin!P5</f>
        <v>0</v>
      </c>
      <c r="Q89" s="80">
        <f>RES_hhdet_numvin!Q5</f>
        <v>0</v>
      </c>
    </row>
    <row r="90" spans="1:17" ht="12.95" customHeight="1" x14ac:dyDescent="0.25">
      <c r="A90" s="146" t="s">
        <v>112</v>
      </c>
      <c r="B90" s="188">
        <f>RES_hhdet_numvin!B7</f>
        <v>0</v>
      </c>
      <c r="C90" s="188">
        <f>RES_hhdet_numvin!C7</f>
        <v>0</v>
      </c>
      <c r="D90" s="188">
        <f>RES_hhdet_numvin!D7</f>
        <v>0</v>
      </c>
      <c r="E90" s="188">
        <f>RES_hhdet_numvin!E7</f>
        <v>0</v>
      </c>
      <c r="F90" s="188">
        <f>RES_hhdet_numvin!F7</f>
        <v>0</v>
      </c>
      <c r="G90" s="188">
        <f>RES_hhdet_numvin!G7</f>
        <v>0</v>
      </c>
      <c r="H90" s="188">
        <f>RES_hhdet_numvin!H7</f>
        <v>0</v>
      </c>
      <c r="I90" s="188">
        <f>RES_hhdet_numvin!I7</f>
        <v>0</v>
      </c>
      <c r="J90" s="188">
        <f>RES_hhdet_numvin!J7</f>
        <v>0</v>
      </c>
      <c r="K90" s="188">
        <f>RES_hhdet_numvin!K7</f>
        <v>0</v>
      </c>
      <c r="L90" s="188">
        <f>RES_hhdet_numvin!L7</f>
        <v>0</v>
      </c>
      <c r="M90" s="188">
        <f>RES_hhdet_numvin!M7</f>
        <v>0</v>
      </c>
      <c r="N90" s="188">
        <f>RES_hhdet_numvin!N7</f>
        <v>0</v>
      </c>
      <c r="O90" s="188">
        <f>RES_hhdet_numvin!O7</f>
        <v>0</v>
      </c>
      <c r="P90" s="188">
        <f>RES_hhdet_numvin!P7</f>
        <v>0</v>
      </c>
      <c r="Q90" s="188">
        <f>RES_hhdet_numvin!Q7</f>
        <v>0</v>
      </c>
    </row>
    <row r="91" spans="1:17" ht="12" customHeight="1" x14ac:dyDescent="0.25">
      <c r="A91" s="23" t="s">
        <v>60</v>
      </c>
      <c r="B91" s="80">
        <f>RES_hhdet_numvin!B8</f>
        <v>0</v>
      </c>
      <c r="C91" s="80">
        <f>RES_hhdet_numvin!C8</f>
        <v>0</v>
      </c>
      <c r="D91" s="80">
        <f>RES_hhdet_numvin!D8</f>
        <v>0</v>
      </c>
      <c r="E91" s="80">
        <f>RES_hhdet_numvin!E8</f>
        <v>0</v>
      </c>
      <c r="F91" s="80">
        <f>RES_hhdet_numvin!F8</f>
        <v>0</v>
      </c>
      <c r="G91" s="80">
        <f>RES_hhdet_numvin!G8</f>
        <v>0</v>
      </c>
      <c r="H91" s="80">
        <f>RES_hhdet_numvin!H8</f>
        <v>0</v>
      </c>
      <c r="I91" s="80">
        <f>RES_hhdet_numvin!I8</f>
        <v>0</v>
      </c>
      <c r="J91" s="80">
        <f>RES_hhdet_numvin!J8</f>
        <v>0</v>
      </c>
      <c r="K91" s="80">
        <f>RES_hhdet_numvin!K8</f>
        <v>0</v>
      </c>
      <c r="L91" s="80">
        <f>RES_hhdet_numvin!L8</f>
        <v>0</v>
      </c>
      <c r="M91" s="80">
        <f>RES_hhdet_numvin!M8</f>
        <v>0</v>
      </c>
      <c r="N91" s="80">
        <f>RES_hhdet_numvin!N8</f>
        <v>0</v>
      </c>
      <c r="O91" s="80">
        <f>RES_hhdet_numvin!O8</f>
        <v>0</v>
      </c>
      <c r="P91" s="80">
        <f>RES_hhdet_numvin!P8</f>
        <v>0</v>
      </c>
      <c r="Q91" s="80">
        <f>RES_hhdet_numvin!Q8</f>
        <v>0</v>
      </c>
    </row>
    <row r="92" spans="1:17" ht="12" customHeight="1" x14ac:dyDescent="0.25">
      <c r="A92" s="146" t="s">
        <v>63</v>
      </c>
      <c r="B92" s="188">
        <f>RES_hhdet_numvin!B9</f>
        <v>0</v>
      </c>
      <c r="C92" s="188">
        <f>RES_hhdet_numvin!C9</f>
        <v>0</v>
      </c>
      <c r="D92" s="188">
        <f>RES_hhdet_numvin!D9</f>
        <v>0</v>
      </c>
      <c r="E92" s="188">
        <f>RES_hhdet_numvin!E9</f>
        <v>0</v>
      </c>
      <c r="F92" s="188">
        <f>RES_hhdet_numvin!F9</f>
        <v>0</v>
      </c>
      <c r="G92" s="188">
        <f>RES_hhdet_numvin!G9</f>
        <v>0</v>
      </c>
      <c r="H92" s="188">
        <f>RES_hhdet_numvin!H9</f>
        <v>0</v>
      </c>
      <c r="I92" s="188">
        <f>RES_hhdet_numvin!I9</f>
        <v>0</v>
      </c>
      <c r="J92" s="188">
        <f>RES_hhdet_numvin!J9</f>
        <v>0</v>
      </c>
      <c r="K92" s="188">
        <f>RES_hhdet_numvin!K9</f>
        <v>0</v>
      </c>
      <c r="L92" s="188">
        <f>RES_hhdet_numvin!L9</f>
        <v>0</v>
      </c>
      <c r="M92" s="188">
        <f>RES_hhdet_numvin!M9</f>
        <v>0</v>
      </c>
      <c r="N92" s="188">
        <f>RES_hhdet_numvin!N9</f>
        <v>0</v>
      </c>
      <c r="O92" s="188">
        <f>RES_hhdet_numvin!O9</f>
        <v>0</v>
      </c>
      <c r="P92" s="188">
        <f>RES_hhdet_numvin!P9</f>
        <v>0</v>
      </c>
      <c r="Q92" s="188">
        <f>RES_hhdet_numvin!Q9</f>
        <v>0</v>
      </c>
    </row>
    <row r="93" spans="1:17" ht="12" customHeight="1" x14ac:dyDescent="0.25">
      <c r="A93" s="23" t="s">
        <v>171</v>
      </c>
      <c r="B93" s="80">
        <f>RES_hhdet_numvin!B10</f>
        <v>0</v>
      </c>
      <c r="C93" s="80">
        <f>RES_hhdet_numvin!C10</f>
        <v>0</v>
      </c>
      <c r="D93" s="80">
        <f>RES_hhdet_numvin!D10</f>
        <v>0</v>
      </c>
      <c r="E93" s="80">
        <f>RES_hhdet_numvin!E10</f>
        <v>0</v>
      </c>
      <c r="F93" s="80">
        <f>RES_hhdet_numvin!F10</f>
        <v>0</v>
      </c>
      <c r="G93" s="80">
        <f>RES_hhdet_numvin!G10</f>
        <v>0</v>
      </c>
      <c r="H93" s="80">
        <f>RES_hhdet_numvin!H10</f>
        <v>0</v>
      </c>
      <c r="I93" s="80">
        <f>RES_hhdet_numvin!I10</f>
        <v>0</v>
      </c>
      <c r="J93" s="80">
        <f>RES_hhdet_numvin!J10</f>
        <v>0</v>
      </c>
      <c r="K93" s="80">
        <f>RES_hhdet_numvin!K10</f>
        <v>0</v>
      </c>
      <c r="L93" s="80">
        <f>RES_hhdet_numvin!L10</f>
        <v>0</v>
      </c>
      <c r="M93" s="80">
        <f>RES_hhdet_numvin!M10</f>
        <v>0</v>
      </c>
      <c r="N93" s="80">
        <f>RES_hhdet_numvin!N10</f>
        <v>0</v>
      </c>
      <c r="O93" s="80">
        <f>RES_hhdet_numvin!O10</f>
        <v>0</v>
      </c>
      <c r="P93" s="80">
        <f>RES_hhdet_numvin!P10</f>
        <v>0</v>
      </c>
      <c r="Q93" s="80">
        <f>RES_hhdet_numvin!Q10</f>
        <v>0</v>
      </c>
    </row>
    <row r="94" spans="1:17" ht="12" customHeight="1" x14ac:dyDescent="0.25">
      <c r="A94" s="23" t="s">
        <v>144</v>
      </c>
      <c r="B94" s="80">
        <f>RES_hhdet_numvin!B11</f>
        <v>0</v>
      </c>
      <c r="C94" s="80">
        <f>RES_hhdet_numvin!C11</f>
        <v>0</v>
      </c>
      <c r="D94" s="80">
        <f>RES_hhdet_numvin!D11</f>
        <v>0</v>
      </c>
      <c r="E94" s="80">
        <f>RES_hhdet_numvin!E11</f>
        <v>0</v>
      </c>
      <c r="F94" s="80">
        <f>RES_hhdet_numvin!F11</f>
        <v>0</v>
      </c>
      <c r="G94" s="80">
        <f>RES_hhdet_numvin!G11</f>
        <v>0</v>
      </c>
      <c r="H94" s="80">
        <f>RES_hhdet_numvin!H11</f>
        <v>0</v>
      </c>
      <c r="I94" s="80">
        <f>RES_hhdet_numvin!I11</f>
        <v>0</v>
      </c>
      <c r="J94" s="80">
        <f>RES_hhdet_numvin!J11</f>
        <v>0</v>
      </c>
      <c r="K94" s="80">
        <f>RES_hhdet_numvin!K11</f>
        <v>0</v>
      </c>
      <c r="L94" s="80">
        <f>RES_hhdet_numvin!L11</f>
        <v>0</v>
      </c>
      <c r="M94" s="80">
        <f>RES_hhdet_numvin!M11</f>
        <v>0</v>
      </c>
      <c r="N94" s="80">
        <f>RES_hhdet_numvin!N11</f>
        <v>0</v>
      </c>
      <c r="O94" s="80">
        <f>RES_hhdet_numvin!O11</f>
        <v>0</v>
      </c>
      <c r="P94" s="80">
        <f>RES_hhdet_numvin!P11</f>
        <v>0</v>
      </c>
      <c r="Q94" s="80">
        <f>RES_hhdet_numvin!Q11</f>
        <v>0</v>
      </c>
    </row>
    <row r="95" spans="1:17" ht="12" customHeight="1" x14ac:dyDescent="0.25">
      <c r="A95" s="23" t="s">
        <v>143</v>
      </c>
      <c r="B95" s="80">
        <f>RES_hhdet_numvin!B12</f>
        <v>0</v>
      </c>
      <c r="C95" s="80">
        <f>RES_hhdet_numvin!C12</f>
        <v>0</v>
      </c>
      <c r="D95" s="80">
        <f>RES_hhdet_numvin!D12</f>
        <v>0</v>
      </c>
      <c r="E95" s="80">
        <f>RES_hhdet_numvin!E12</f>
        <v>0</v>
      </c>
      <c r="F95" s="80">
        <f>RES_hhdet_numvin!F12</f>
        <v>0</v>
      </c>
      <c r="G95" s="80">
        <f>RES_hhdet_numvin!G12</f>
        <v>0</v>
      </c>
      <c r="H95" s="80">
        <f>RES_hhdet_numvin!H12</f>
        <v>0</v>
      </c>
      <c r="I95" s="80">
        <f>RES_hhdet_numvin!I12</f>
        <v>0</v>
      </c>
      <c r="J95" s="80">
        <f>RES_hhdet_numvin!J12</f>
        <v>0</v>
      </c>
      <c r="K95" s="80">
        <f>RES_hhdet_numvin!K12</f>
        <v>0</v>
      </c>
      <c r="L95" s="80">
        <f>RES_hhdet_numvin!L12</f>
        <v>0</v>
      </c>
      <c r="M95" s="80">
        <f>RES_hhdet_numvin!M12</f>
        <v>0</v>
      </c>
      <c r="N95" s="80">
        <f>RES_hhdet_numvin!N12</f>
        <v>0</v>
      </c>
      <c r="O95" s="80">
        <f>RES_hhdet_numvin!O12</f>
        <v>0</v>
      </c>
      <c r="P95" s="80">
        <f>RES_hhdet_numvin!P12</f>
        <v>0</v>
      </c>
      <c r="Q95" s="80">
        <f>RES_hhdet_numvin!Q12</f>
        <v>0</v>
      </c>
    </row>
    <row r="96" spans="1:17" ht="12" customHeight="1" x14ac:dyDescent="0.25">
      <c r="A96" s="23" t="s">
        <v>142</v>
      </c>
      <c r="B96" s="80">
        <f>RES_hhdet_numvin!B15</f>
        <v>0</v>
      </c>
      <c r="C96" s="80">
        <f>RES_hhdet_numvin!C15</f>
        <v>0</v>
      </c>
      <c r="D96" s="80">
        <f>RES_hhdet_numvin!D15</f>
        <v>0</v>
      </c>
      <c r="E96" s="80">
        <f>RES_hhdet_numvin!E15</f>
        <v>0</v>
      </c>
      <c r="F96" s="80">
        <f>RES_hhdet_numvin!F15</f>
        <v>0</v>
      </c>
      <c r="G96" s="80">
        <f>RES_hhdet_numvin!G15</f>
        <v>0</v>
      </c>
      <c r="H96" s="80">
        <f>RES_hhdet_numvin!H15</f>
        <v>0</v>
      </c>
      <c r="I96" s="80">
        <f>RES_hhdet_numvin!I15</f>
        <v>0</v>
      </c>
      <c r="J96" s="80">
        <f>RES_hhdet_numvin!J15</f>
        <v>0</v>
      </c>
      <c r="K96" s="80">
        <f>RES_hhdet_numvin!K15</f>
        <v>0</v>
      </c>
      <c r="L96" s="80">
        <f>RES_hhdet_numvin!L15</f>
        <v>0</v>
      </c>
      <c r="M96" s="80">
        <f>RES_hhdet_numvin!M15</f>
        <v>0</v>
      </c>
      <c r="N96" s="80">
        <f>RES_hhdet_numvin!N15</f>
        <v>0</v>
      </c>
      <c r="O96" s="80">
        <f>RES_hhdet_numvin!O15</f>
        <v>0</v>
      </c>
      <c r="P96" s="80">
        <f>RES_hhdet_numvin!P15</f>
        <v>0</v>
      </c>
      <c r="Q96" s="80">
        <f>RES_hhdet_numvin!Q15</f>
        <v>0</v>
      </c>
    </row>
    <row r="97" spans="1:17" ht="12" customHeight="1" x14ac:dyDescent="0.25">
      <c r="A97" s="23" t="s">
        <v>141</v>
      </c>
      <c r="B97" s="80">
        <f>RES_hhdet_numvin!B16</f>
        <v>0</v>
      </c>
      <c r="C97" s="80">
        <f>RES_hhdet_numvin!C16</f>
        <v>0</v>
      </c>
      <c r="D97" s="80">
        <f>RES_hhdet_numvin!D16</f>
        <v>0</v>
      </c>
      <c r="E97" s="80">
        <f>RES_hhdet_numvin!E16</f>
        <v>0</v>
      </c>
      <c r="F97" s="80">
        <f>RES_hhdet_numvin!F16</f>
        <v>0</v>
      </c>
      <c r="G97" s="80">
        <f>RES_hhdet_numvin!G16</f>
        <v>0</v>
      </c>
      <c r="H97" s="80">
        <f>RES_hhdet_numvin!H16</f>
        <v>0</v>
      </c>
      <c r="I97" s="80">
        <f>RES_hhdet_numvin!I16</f>
        <v>0</v>
      </c>
      <c r="J97" s="80">
        <f>RES_hhdet_numvin!J16</f>
        <v>0</v>
      </c>
      <c r="K97" s="80">
        <f>RES_hhdet_numvin!K16</f>
        <v>0</v>
      </c>
      <c r="L97" s="80">
        <f>RES_hhdet_numvin!L16</f>
        <v>0</v>
      </c>
      <c r="M97" s="80">
        <f>RES_hhdet_numvin!M16</f>
        <v>0</v>
      </c>
      <c r="N97" s="80">
        <f>RES_hhdet_numvin!N16</f>
        <v>0</v>
      </c>
      <c r="O97" s="80">
        <f>RES_hhdet_numvin!O16</f>
        <v>0</v>
      </c>
      <c r="P97" s="80">
        <f>RES_hhdet_numvin!P16</f>
        <v>0</v>
      </c>
      <c r="Q97" s="80">
        <f>RES_hhdet_numvin!Q16</f>
        <v>0</v>
      </c>
    </row>
    <row r="98" spans="1:17" ht="12" customHeight="1" x14ac:dyDescent="0.25">
      <c r="A98" s="146" t="s">
        <v>62</v>
      </c>
      <c r="B98" s="188">
        <f>RES_hhdet_numvin!B19</f>
        <v>0</v>
      </c>
      <c r="C98" s="188">
        <f>RES_hhdet_numvin!C19</f>
        <v>0</v>
      </c>
      <c r="D98" s="188">
        <f>RES_hhdet_numvin!D19</f>
        <v>0</v>
      </c>
      <c r="E98" s="188">
        <f>RES_hhdet_numvin!E19</f>
        <v>0</v>
      </c>
      <c r="F98" s="188">
        <f>RES_hhdet_numvin!F19</f>
        <v>0</v>
      </c>
      <c r="G98" s="188">
        <f>RES_hhdet_numvin!G19</f>
        <v>0</v>
      </c>
      <c r="H98" s="188">
        <f>RES_hhdet_numvin!H19</f>
        <v>0</v>
      </c>
      <c r="I98" s="188">
        <f>RES_hhdet_numvin!I19</f>
        <v>0</v>
      </c>
      <c r="J98" s="188">
        <f>RES_hhdet_numvin!J19</f>
        <v>0</v>
      </c>
      <c r="K98" s="188">
        <f>RES_hhdet_numvin!K19</f>
        <v>0</v>
      </c>
      <c r="L98" s="188">
        <f>RES_hhdet_numvin!L19</f>
        <v>0</v>
      </c>
      <c r="M98" s="188">
        <f>RES_hhdet_numvin!M19</f>
        <v>0</v>
      </c>
      <c r="N98" s="188">
        <f>RES_hhdet_numvin!N19</f>
        <v>0</v>
      </c>
      <c r="O98" s="188">
        <f>RES_hhdet_numvin!O19</f>
        <v>0</v>
      </c>
      <c r="P98" s="188">
        <f>RES_hhdet_numvin!P19</f>
        <v>0</v>
      </c>
      <c r="Q98" s="188">
        <f>RES_hhdet_numvin!Q19</f>
        <v>0</v>
      </c>
    </row>
    <row r="99" spans="1:17" ht="12" customHeight="1" x14ac:dyDescent="0.25">
      <c r="A99" s="23" t="s">
        <v>58</v>
      </c>
      <c r="B99" s="80">
        <f>RES_hhdet_numvin!B20</f>
        <v>0</v>
      </c>
      <c r="C99" s="80">
        <f>RES_hhdet_numvin!C20</f>
        <v>0</v>
      </c>
      <c r="D99" s="80">
        <f>RES_hhdet_numvin!D20</f>
        <v>0</v>
      </c>
      <c r="E99" s="80">
        <f>RES_hhdet_numvin!E20</f>
        <v>0</v>
      </c>
      <c r="F99" s="80">
        <f>RES_hhdet_numvin!F20</f>
        <v>0</v>
      </c>
      <c r="G99" s="80">
        <f>RES_hhdet_numvin!G20</f>
        <v>0</v>
      </c>
      <c r="H99" s="80">
        <f>RES_hhdet_numvin!H20</f>
        <v>0</v>
      </c>
      <c r="I99" s="80">
        <f>RES_hhdet_numvin!I20</f>
        <v>0</v>
      </c>
      <c r="J99" s="80">
        <f>RES_hhdet_numvin!J20</f>
        <v>0</v>
      </c>
      <c r="K99" s="80">
        <f>RES_hhdet_numvin!K20</f>
        <v>0</v>
      </c>
      <c r="L99" s="80">
        <f>RES_hhdet_numvin!L20</f>
        <v>0</v>
      </c>
      <c r="M99" s="80">
        <f>RES_hhdet_numvin!M20</f>
        <v>0</v>
      </c>
      <c r="N99" s="80">
        <f>RES_hhdet_numvin!N20</f>
        <v>0</v>
      </c>
      <c r="O99" s="80">
        <f>RES_hhdet_numvin!O20</f>
        <v>0</v>
      </c>
      <c r="P99" s="80">
        <f>RES_hhdet_numvin!P20</f>
        <v>0</v>
      </c>
      <c r="Q99" s="80">
        <f>RES_hhdet_numvin!Q20</f>
        <v>0</v>
      </c>
    </row>
    <row r="100" spans="1:17" ht="12" customHeight="1" x14ac:dyDescent="0.25">
      <c r="A100" s="23" t="s">
        <v>57</v>
      </c>
      <c r="B100" s="80">
        <f>RES_hhdet_numvin!B21</f>
        <v>0</v>
      </c>
      <c r="C100" s="80">
        <f>RES_hhdet_numvin!C21</f>
        <v>0</v>
      </c>
      <c r="D100" s="80">
        <f>RES_hhdet_numvin!D21</f>
        <v>0</v>
      </c>
      <c r="E100" s="80">
        <f>RES_hhdet_numvin!E21</f>
        <v>0</v>
      </c>
      <c r="F100" s="80">
        <f>RES_hhdet_numvin!F21</f>
        <v>0</v>
      </c>
      <c r="G100" s="80">
        <f>RES_hhdet_numvin!G21</f>
        <v>0</v>
      </c>
      <c r="H100" s="80">
        <f>RES_hhdet_numvin!H21</f>
        <v>0</v>
      </c>
      <c r="I100" s="80">
        <f>RES_hhdet_numvin!I21</f>
        <v>0</v>
      </c>
      <c r="J100" s="80">
        <f>RES_hhdet_numvin!J21</f>
        <v>0</v>
      </c>
      <c r="K100" s="80">
        <f>RES_hhdet_numvin!K21</f>
        <v>0</v>
      </c>
      <c r="L100" s="80">
        <f>RES_hhdet_numvin!L21</f>
        <v>0</v>
      </c>
      <c r="M100" s="80">
        <f>RES_hhdet_numvin!M21</f>
        <v>0</v>
      </c>
      <c r="N100" s="80">
        <f>RES_hhdet_numvin!N21</f>
        <v>0</v>
      </c>
      <c r="O100" s="80">
        <f>RES_hhdet_numvin!O21</f>
        <v>0</v>
      </c>
      <c r="P100" s="80">
        <f>RES_hhdet_numvin!P21</f>
        <v>0</v>
      </c>
      <c r="Q100" s="80">
        <f>RES_hhdet_numvin!Q21</f>
        <v>0</v>
      </c>
    </row>
    <row r="101" spans="1:17" ht="12" customHeight="1" x14ac:dyDescent="0.25">
      <c r="A101" s="29" t="s">
        <v>140</v>
      </c>
      <c r="B101" s="78">
        <f>RES_hhdet_numvin!B22</f>
        <v>0</v>
      </c>
      <c r="C101" s="78">
        <f>RES_hhdet_numvin!C22</f>
        <v>0</v>
      </c>
      <c r="D101" s="78">
        <f>RES_hhdet_numvin!D22</f>
        <v>0</v>
      </c>
      <c r="E101" s="78">
        <f>RES_hhdet_numvin!E22</f>
        <v>0</v>
      </c>
      <c r="F101" s="78">
        <f>RES_hhdet_numvin!F22</f>
        <v>0</v>
      </c>
      <c r="G101" s="78">
        <f>RES_hhdet_numvin!G22</f>
        <v>0</v>
      </c>
      <c r="H101" s="78">
        <f>RES_hhdet_numvin!H22</f>
        <v>0</v>
      </c>
      <c r="I101" s="78">
        <f>RES_hhdet_numvin!I22</f>
        <v>0</v>
      </c>
      <c r="J101" s="78">
        <f>RES_hhdet_numvin!J22</f>
        <v>0</v>
      </c>
      <c r="K101" s="78">
        <f>RES_hhdet_numvin!K22</f>
        <v>0</v>
      </c>
      <c r="L101" s="78">
        <f>RES_hhdet_numvin!L22</f>
        <v>0</v>
      </c>
      <c r="M101" s="78">
        <f>RES_hhdet_numvin!M22</f>
        <v>0</v>
      </c>
      <c r="N101" s="78">
        <f>RES_hhdet_numvin!N22</f>
        <v>0</v>
      </c>
      <c r="O101" s="78">
        <f>RES_hhdet_numvin!O22</f>
        <v>0</v>
      </c>
      <c r="P101" s="78">
        <f>RES_hhdet_numvin!P22</f>
        <v>0</v>
      </c>
      <c r="Q101" s="78">
        <f>RES_hhdet_numvin!Q22</f>
        <v>0</v>
      </c>
    </row>
    <row r="103" spans="1:17" s="28" customFormat="1" ht="12" customHeight="1" x14ac:dyDescent="0.25">
      <c r="A103" s="187" t="s">
        <v>200</v>
      </c>
      <c r="B103" s="186"/>
      <c r="C103" s="185"/>
      <c r="D103" s="185"/>
      <c r="E103" s="185"/>
      <c r="F103" s="185"/>
      <c r="G103" s="185"/>
      <c r="H103" s="185"/>
      <c r="I103" s="185"/>
      <c r="J103" s="185"/>
      <c r="K103" s="185"/>
      <c r="L103" s="185"/>
      <c r="M103" s="185"/>
      <c r="N103" s="185"/>
      <c r="O103" s="185"/>
      <c r="P103" s="185"/>
      <c r="Q103" s="185"/>
    </row>
    <row r="105" spans="1:17" ht="12" customHeight="1" x14ac:dyDescent="0.25">
      <c r="A105" s="152" t="s">
        <v>118</v>
      </c>
      <c r="B105" s="168">
        <f>SUM(B106,B109,B111,B121)</f>
        <v>0</v>
      </c>
      <c r="C105" s="168">
        <f t="shared" ref="C105:Q105" si="8">SUM(C106,C109,C111,C121)</f>
        <v>0</v>
      </c>
      <c r="D105" s="168">
        <f t="shared" si="8"/>
        <v>0</v>
      </c>
      <c r="E105" s="168">
        <f t="shared" si="8"/>
        <v>0</v>
      </c>
      <c r="F105" s="168">
        <f t="shared" si="8"/>
        <v>0</v>
      </c>
      <c r="G105" s="168">
        <f t="shared" si="8"/>
        <v>0</v>
      </c>
      <c r="H105" s="168">
        <f t="shared" si="8"/>
        <v>0</v>
      </c>
      <c r="I105" s="168">
        <f t="shared" si="8"/>
        <v>0</v>
      </c>
      <c r="J105" s="168">
        <f t="shared" si="8"/>
        <v>0</v>
      </c>
      <c r="K105" s="168">
        <f t="shared" si="8"/>
        <v>0</v>
      </c>
      <c r="L105" s="168">
        <f t="shared" si="8"/>
        <v>0</v>
      </c>
      <c r="M105" s="168">
        <f t="shared" si="8"/>
        <v>0</v>
      </c>
      <c r="N105" s="168">
        <f t="shared" si="8"/>
        <v>0</v>
      </c>
      <c r="O105" s="168">
        <f t="shared" si="8"/>
        <v>0</v>
      </c>
      <c r="P105" s="168">
        <f t="shared" si="8"/>
        <v>0</v>
      </c>
      <c r="Q105" s="168">
        <f t="shared" si="8"/>
        <v>0</v>
      </c>
    </row>
    <row r="106" spans="1:17" ht="12" customHeight="1" x14ac:dyDescent="0.25">
      <c r="A106" s="158" t="s">
        <v>65</v>
      </c>
      <c r="B106" s="157">
        <f>SUM(B107:B108)</f>
        <v>0</v>
      </c>
      <c r="C106" s="157">
        <f t="shared" ref="C106:Q106" si="9">SUM(C107:C108)</f>
        <v>0</v>
      </c>
      <c r="D106" s="157">
        <f t="shared" si="9"/>
        <v>0</v>
      </c>
      <c r="E106" s="157">
        <f t="shared" si="9"/>
        <v>0</v>
      </c>
      <c r="F106" s="157">
        <f t="shared" si="9"/>
        <v>0</v>
      </c>
      <c r="G106" s="157">
        <f t="shared" si="9"/>
        <v>0</v>
      </c>
      <c r="H106" s="157">
        <f t="shared" si="9"/>
        <v>0</v>
      </c>
      <c r="I106" s="157">
        <f t="shared" si="9"/>
        <v>0</v>
      </c>
      <c r="J106" s="157">
        <f t="shared" si="9"/>
        <v>0</v>
      </c>
      <c r="K106" s="157">
        <f t="shared" si="9"/>
        <v>0</v>
      </c>
      <c r="L106" s="157">
        <f t="shared" si="9"/>
        <v>0</v>
      </c>
      <c r="M106" s="157">
        <f t="shared" si="9"/>
        <v>0</v>
      </c>
      <c r="N106" s="157">
        <f t="shared" si="9"/>
        <v>0</v>
      </c>
      <c r="O106" s="157">
        <f t="shared" si="9"/>
        <v>0</v>
      </c>
      <c r="P106" s="157">
        <f t="shared" si="9"/>
        <v>0</v>
      </c>
      <c r="Q106" s="157">
        <f t="shared" si="9"/>
        <v>0</v>
      </c>
    </row>
    <row r="107" spans="1:17" ht="12" customHeight="1" x14ac:dyDescent="0.25">
      <c r="A107" s="23" t="s">
        <v>58</v>
      </c>
      <c r="B107" s="156">
        <f>RES_hhdet_fec!B$5</f>
        <v>0</v>
      </c>
      <c r="C107" s="156">
        <f>RES_hhdet_fec!C$5</f>
        <v>0</v>
      </c>
      <c r="D107" s="156">
        <f>RES_hhdet_fec!D$5</f>
        <v>0</v>
      </c>
      <c r="E107" s="156">
        <f>RES_hhdet_fec!E$5</f>
        <v>0</v>
      </c>
      <c r="F107" s="156">
        <f>RES_hhdet_fec!F$5</f>
        <v>0</v>
      </c>
      <c r="G107" s="156">
        <f>RES_hhdet_fec!G$5</f>
        <v>0</v>
      </c>
      <c r="H107" s="156">
        <f>RES_hhdet_fec!H$5</f>
        <v>0</v>
      </c>
      <c r="I107" s="156">
        <f>RES_hhdet_fec!I$5</f>
        <v>0</v>
      </c>
      <c r="J107" s="156">
        <f>RES_hhdet_fec!J$5</f>
        <v>0</v>
      </c>
      <c r="K107" s="156">
        <f>RES_hhdet_fec!K$5</f>
        <v>0</v>
      </c>
      <c r="L107" s="156">
        <f>RES_hhdet_fec!L$5</f>
        <v>0</v>
      </c>
      <c r="M107" s="156">
        <f>RES_hhdet_fec!M$5</f>
        <v>0</v>
      </c>
      <c r="N107" s="156">
        <f>RES_hhdet_fec!N$5</f>
        <v>0</v>
      </c>
      <c r="O107" s="156">
        <f>RES_hhdet_fec!O$5</f>
        <v>0</v>
      </c>
      <c r="P107" s="156">
        <f>RES_hhdet_fec!P$5</f>
        <v>0</v>
      </c>
      <c r="Q107" s="156">
        <f>RES_hhdet_fec!Q$5</f>
        <v>0</v>
      </c>
    </row>
    <row r="108" spans="1:17" ht="12" customHeight="1" x14ac:dyDescent="0.25">
      <c r="A108" s="23" t="s">
        <v>60</v>
      </c>
      <c r="B108" s="156">
        <f>RES_hhdet_fec!B$6</f>
        <v>0</v>
      </c>
      <c r="C108" s="156">
        <f>RES_hhdet_fec!C$6</f>
        <v>0</v>
      </c>
      <c r="D108" s="156">
        <f>RES_hhdet_fec!D$6</f>
        <v>0</v>
      </c>
      <c r="E108" s="156">
        <f>RES_hhdet_fec!E$6</f>
        <v>0</v>
      </c>
      <c r="F108" s="156">
        <f>RES_hhdet_fec!F$6</f>
        <v>0</v>
      </c>
      <c r="G108" s="156">
        <f>RES_hhdet_fec!G$6</f>
        <v>0</v>
      </c>
      <c r="H108" s="156">
        <f>RES_hhdet_fec!H$6</f>
        <v>0</v>
      </c>
      <c r="I108" s="156">
        <f>RES_hhdet_fec!I$6</f>
        <v>0</v>
      </c>
      <c r="J108" s="156">
        <f>RES_hhdet_fec!J$6</f>
        <v>0</v>
      </c>
      <c r="K108" s="156">
        <f>RES_hhdet_fec!K$6</f>
        <v>0</v>
      </c>
      <c r="L108" s="156">
        <f>RES_hhdet_fec!L$6</f>
        <v>0</v>
      </c>
      <c r="M108" s="156">
        <f>RES_hhdet_fec!M$6</f>
        <v>0</v>
      </c>
      <c r="N108" s="156">
        <f>RES_hhdet_fec!N$6</f>
        <v>0</v>
      </c>
      <c r="O108" s="156">
        <f>RES_hhdet_fec!O$6</f>
        <v>0</v>
      </c>
      <c r="P108" s="156">
        <f>RES_hhdet_fec!P$6</f>
        <v>0</v>
      </c>
      <c r="Q108" s="156">
        <f>RES_hhdet_fec!Q$6</f>
        <v>0</v>
      </c>
    </row>
    <row r="109" spans="1:17" ht="12" customHeight="1" x14ac:dyDescent="0.25">
      <c r="A109" s="158" t="s">
        <v>112</v>
      </c>
      <c r="B109" s="157">
        <f>B110</f>
        <v>0</v>
      </c>
      <c r="C109" s="157">
        <f t="shared" ref="C109:Q109" si="10">C110</f>
        <v>0</v>
      </c>
      <c r="D109" s="157">
        <f t="shared" si="10"/>
        <v>0</v>
      </c>
      <c r="E109" s="157">
        <f t="shared" si="10"/>
        <v>0</v>
      </c>
      <c r="F109" s="157">
        <f t="shared" si="10"/>
        <v>0</v>
      </c>
      <c r="G109" s="157">
        <f t="shared" si="10"/>
        <v>0</v>
      </c>
      <c r="H109" s="157">
        <f t="shared" si="10"/>
        <v>0</v>
      </c>
      <c r="I109" s="157">
        <f t="shared" si="10"/>
        <v>0</v>
      </c>
      <c r="J109" s="157">
        <f t="shared" si="10"/>
        <v>0</v>
      </c>
      <c r="K109" s="157">
        <f t="shared" si="10"/>
        <v>0</v>
      </c>
      <c r="L109" s="157">
        <f t="shared" si="10"/>
        <v>0</v>
      </c>
      <c r="M109" s="157">
        <f t="shared" si="10"/>
        <v>0</v>
      </c>
      <c r="N109" s="157">
        <f t="shared" si="10"/>
        <v>0</v>
      </c>
      <c r="O109" s="157">
        <f t="shared" si="10"/>
        <v>0</v>
      </c>
      <c r="P109" s="157">
        <f t="shared" si="10"/>
        <v>0</v>
      </c>
      <c r="Q109" s="157">
        <f t="shared" si="10"/>
        <v>0</v>
      </c>
    </row>
    <row r="110" spans="1:17" ht="12" customHeight="1" x14ac:dyDescent="0.25">
      <c r="A110" s="23" t="s">
        <v>60</v>
      </c>
      <c r="B110" s="156">
        <f>RES_hhdet_fec!B$8</f>
        <v>0</v>
      </c>
      <c r="C110" s="156">
        <f>RES_hhdet_fec!C$8</f>
        <v>0</v>
      </c>
      <c r="D110" s="156">
        <f>RES_hhdet_fec!D$8</f>
        <v>0</v>
      </c>
      <c r="E110" s="156">
        <f>RES_hhdet_fec!E$8</f>
        <v>0</v>
      </c>
      <c r="F110" s="156">
        <f>RES_hhdet_fec!F$8</f>
        <v>0</v>
      </c>
      <c r="G110" s="156">
        <f>RES_hhdet_fec!G$8</f>
        <v>0</v>
      </c>
      <c r="H110" s="156">
        <f>RES_hhdet_fec!H$8</f>
        <v>0</v>
      </c>
      <c r="I110" s="156">
        <f>RES_hhdet_fec!I$8</f>
        <v>0</v>
      </c>
      <c r="J110" s="156">
        <f>RES_hhdet_fec!J$8</f>
        <v>0</v>
      </c>
      <c r="K110" s="156">
        <f>RES_hhdet_fec!K$8</f>
        <v>0</v>
      </c>
      <c r="L110" s="156">
        <f>RES_hhdet_fec!L$8</f>
        <v>0</v>
      </c>
      <c r="M110" s="156">
        <f>RES_hhdet_fec!M$8</f>
        <v>0</v>
      </c>
      <c r="N110" s="156">
        <f>RES_hhdet_fec!N$8</f>
        <v>0</v>
      </c>
      <c r="O110" s="156">
        <f>RES_hhdet_fec!O$8</f>
        <v>0</v>
      </c>
      <c r="P110" s="156">
        <f>RES_hhdet_fec!P$8</f>
        <v>0</v>
      </c>
      <c r="Q110" s="156">
        <f>RES_hhdet_fec!Q$8</f>
        <v>0</v>
      </c>
    </row>
    <row r="111" spans="1:17" ht="12" customHeight="1" x14ac:dyDescent="0.25">
      <c r="A111" s="158" t="s">
        <v>63</v>
      </c>
      <c r="B111" s="157">
        <f>SUM(B112:B114,B117:B118)</f>
        <v>0</v>
      </c>
      <c r="C111" s="157">
        <f t="shared" ref="C111:Q111" si="11">SUM(C112:C114,C117:C118)</f>
        <v>0</v>
      </c>
      <c r="D111" s="157">
        <f t="shared" si="11"/>
        <v>0</v>
      </c>
      <c r="E111" s="157">
        <f t="shared" si="11"/>
        <v>0</v>
      </c>
      <c r="F111" s="157">
        <f t="shared" si="11"/>
        <v>0</v>
      </c>
      <c r="G111" s="157">
        <f t="shared" si="11"/>
        <v>0</v>
      </c>
      <c r="H111" s="157">
        <f t="shared" si="11"/>
        <v>0</v>
      </c>
      <c r="I111" s="157">
        <f t="shared" si="11"/>
        <v>0</v>
      </c>
      <c r="J111" s="157">
        <f t="shared" si="11"/>
        <v>0</v>
      </c>
      <c r="K111" s="157">
        <f t="shared" si="11"/>
        <v>0</v>
      </c>
      <c r="L111" s="157">
        <f t="shared" si="11"/>
        <v>0</v>
      </c>
      <c r="M111" s="157">
        <f t="shared" si="11"/>
        <v>0</v>
      </c>
      <c r="N111" s="157">
        <f t="shared" si="11"/>
        <v>0</v>
      </c>
      <c r="O111" s="157">
        <f t="shared" si="11"/>
        <v>0</v>
      </c>
      <c r="P111" s="157">
        <f t="shared" si="11"/>
        <v>0</v>
      </c>
      <c r="Q111" s="157">
        <f t="shared" si="11"/>
        <v>0</v>
      </c>
    </row>
    <row r="112" spans="1:17" ht="12" customHeight="1" x14ac:dyDescent="0.25">
      <c r="A112" s="167" t="s">
        <v>171</v>
      </c>
      <c r="B112" s="132">
        <f>RES_hhdet_fec!B$10</f>
        <v>0</v>
      </c>
      <c r="C112" s="132">
        <f>RES_hhdet_fec!C$10</f>
        <v>0</v>
      </c>
      <c r="D112" s="132">
        <f>RES_hhdet_fec!D$10</f>
        <v>0</v>
      </c>
      <c r="E112" s="132">
        <f>RES_hhdet_fec!E$10</f>
        <v>0</v>
      </c>
      <c r="F112" s="132">
        <f>RES_hhdet_fec!F$10</f>
        <v>0</v>
      </c>
      <c r="G112" s="132">
        <f>RES_hhdet_fec!G$10</f>
        <v>0</v>
      </c>
      <c r="H112" s="132">
        <f>RES_hhdet_fec!H$10</f>
        <v>0</v>
      </c>
      <c r="I112" s="132">
        <f>RES_hhdet_fec!I$10</f>
        <v>0</v>
      </c>
      <c r="J112" s="132">
        <f>RES_hhdet_fec!J$10</f>
        <v>0</v>
      </c>
      <c r="K112" s="132">
        <f>RES_hhdet_fec!K$10</f>
        <v>0</v>
      </c>
      <c r="L112" s="132">
        <f>RES_hhdet_fec!L$10</f>
        <v>0</v>
      </c>
      <c r="M112" s="132">
        <f>RES_hhdet_fec!M$10</f>
        <v>0</v>
      </c>
      <c r="N112" s="132">
        <f>RES_hhdet_fec!N$10</f>
        <v>0</v>
      </c>
      <c r="O112" s="132">
        <f>RES_hhdet_fec!O$10</f>
        <v>0</v>
      </c>
      <c r="P112" s="132">
        <f>RES_hhdet_fec!P$10</f>
        <v>0</v>
      </c>
      <c r="Q112" s="132">
        <f>RES_hhdet_fec!Q$10</f>
        <v>0</v>
      </c>
    </row>
    <row r="113" spans="1:17" ht="12" customHeight="1" x14ac:dyDescent="0.25">
      <c r="A113" s="167" t="s">
        <v>144</v>
      </c>
      <c r="B113" s="132">
        <f>RES_hhdet_fec!B$11</f>
        <v>0</v>
      </c>
      <c r="C113" s="132">
        <f>RES_hhdet_fec!C$11</f>
        <v>0</v>
      </c>
      <c r="D113" s="132">
        <f>RES_hhdet_fec!D$11</f>
        <v>0</v>
      </c>
      <c r="E113" s="132">
        <f>RES_hhdet_fec!E$11</f>
        <v>0</v>
      </c>
      <c r="F113" s="132">
        <f>RES_hhdet_fec!F$11</f>
        <v>0</v>
      </c>
      <c r="G113" s="132">
        <f>RES_hhdet_fec!G$11</f>
        <v>0</v>
      </c>
      <c r="H113" s="132">
        <f>RES_hhdet_fec!H$11</f>
        <v>0</v>
      </c>
      <c r="I113" s="132">
        <f>RES_hhdet_fec!I$11</f>
        <v>0</v>
      </c>
      <c r="J113" s="132">
        <f>RES_hhdet_fec!J$11</f>
        <v>0</v>
      </c>
      <c r="K113" s="132">
        <f>RES_hhdet_fec!K$11</f>
        <v>0</v>
      </c>
      <c r="L113" s="132">
        <f>RES_hhdet_fec!L$11</f>
        <v>0</v>
      </c>
      <c r="M113" s="132">
        <f>RES_hhdet_fec!M$11</f>
        <v>0</v>
      </c>
      <c r="N113" s="132">
        <f>RES_hhdet_fec!N$11</f>
        <v>0</v>
      </c>
      <c r="O113" s="132">
        <f>RES_hhdet_fec!O$11</f>
        <v>0</v>
      </c>
      <c r="P113" s="132">
        <f>RES_hhdet_fec!P$11</f>
        <v>0</v>
      </c>
      <c r="Q113" s="132">
        <f>RES_hhdet_fec!Q$11</f>
        <v>0</v>
      </c>
    </row>
    <row r="114" spans="1:17" ht="12" customHeight="1" x14ac:dyDescent="0.25">
      <c r="A114" s="167" t="s">
        <v>143</v>
      </c>
      <c r="B114" s="132">
        <f>SUM(B115:B116)</f>
        <v>0</v>
      </c>
      <c r="C114" s="132">
        <f t="shared" ref="C114:Q114" si="12">SUM(C115:C116)</f>
        <v>0</v>
      </c>
      <c r="D114" s="132">
        <f t="shared" si="12"/>
        <v>0</v>
      </c>
      <c r="E114" s="132">
        <f t="shared" si="12"/>
        <v>0</v>
      </c>
      <c r="F114" s="132">
        <f t="shared" si="12"/>
        <v>0</v>
      </c>
      <c r="G114" s="132">
        <f t="shared" si="12"/>
        <v>0</v>
      </c>
      <c r="H114" s="132">
        <f t="shared" si="12"/>
        <v>0</v>
      </c>
      <c r="I114" s="132">
        <f t="shared" si="12"/>
        <v>0</v>
      </c>
      <c r="J114" s="132">
        <f t="shared" si="12"/>
        <v>0</v>
      </c>
      <c r="K114" s="132">
        <f t="shared" si="12"/>
        <v>0</v>
      </c>
      <c r="L114" s="132">
        <f t="shared" si="12"/>
        <v>0</v>
      </c>
      <c r="M114" s="132">
        <f t="shared" si="12"/>
        <v>0</v>
      </c>
      <c r="N114" s="132">
        <f t="shared" si="12"/>
        <v>0</v>
      </c>
      <c r="O114" s="132">
        <f t="shared" si="12"/>
        <v>0</v>
      </c>
      <c r="P114" s="132">
        <f t="shared" si="12"/>
        <v>0</v>
      </c>
      <c r="Q114" s="132">
        <f t="shared" si="12"/>
        <v>0</v>
      </c>
    </row>
    <row r="115" spans="1:17" ht="12" customHeight="1" x14ac:dyDescent="0.25">
      <c r="A115" s="166" t="s">
        <v>57</v>
      </c>
      <c r="B115" s="165">
        <f>RES_hhdet_fec!B$13</f>
        <v>0</v>
      </c>
      <c r="C115" s="165">
        <f>RES_hhdet_fec!C$13</f>
        <v>0</v>
      </c>
      <c r="D115" s="165">
        <f>RES_hhdet_fec!D$13</f>
        <v>0</v>
      </c>
      <c r="E115" s="165">
        <f>RES_hhdet_fec!E$13</f>
        <v>0</v>
      </c>
      <c r="F115" s="165">
        <f>RES_hhdet_fec!F$13</f>
        <v>0</v>
      </c>
      <c r="G115" s="165">
        <f>RES_hhdet_fec!G$13</f>
        <v>0</v>
      </c>
      <c r="H115" s="165">
        <f>RES_hhdet_fec!H$13</f>
        <v>0</v>
      </c>
      <c r="I115" s="165">
        <f>RES_hhdet_fec!I$13</f>
        <v>0</v>
      </c>
      <c r="J115" s="165">
        <f>RES_hhdet_fec!J$13</f>
        <v>0</v>
      </c>
      <c r="K115" s="165">
        <f>RES_hhdet_fec!K$13</f>
        <v>0</v>
      </c>
      <c r="L115" s="165">
        <f>RES_hhdet_fec!L$13</f>
        <v>0</v>
      </c>
      <c r="M115" s="165">
        <f>RES_hhdet_fec!M$13</f>
        <v>0</v>
      </c>
      <c r="N115" s="165">
        <f>RES_hhdet_fec!N$13</f>
        <v>0</v>
      </c>
      <c r="O115" s="165">
        <f>RES_hhdet_fec!O$13</f>
        <v>0</v>
      </c>
      <c r="P115" s="165">
        <f>RES_hhdet_fec!P$13</f>
        <v>0</v>
      </c>
      <c r="Q115" s="165">
        <f>RES_hhdet_fec!Q$13</f>
        <v>0</v>
      </c>
    </row>
    <row r="116" spans="1:17" ht="12" customHeight="1" x14ac:dyDescent="0.25">
      <c r="A116" s="147" t="s">
        <v>59</v>
      </c>
      <c r="B116" s="164">
        <f>RES_hhdet_fec!B$14</f>
        <v>0</v>
      </c>
      <c r="C116" s="164">
        <f>RES_hhdet_fec!C$14</f>
        <v>0</v>
      </c>
      <c r="D116" s="164">
        <f>RES_hhdet_fec!D$14</f>
        <v>0</v>
      </c>
      <c r="E116" s="164">
        <f>RES_hhdet_fec!E$14</f>
        <v>0</v>
      </c>
      <c r="F116" s="164">
        <f>RES_hhdet_fec!F$14</f>
        <v>0</v>
      </c>
      <c r="G116" s="164">
        <f>RES_hhdet_fec!G$14</f>
        <v>0</v>
      </c>
      <c r="H116" s="164">
        <f>RES_hhdet_fec!H$14</f>
        <v>0</v>
      </c>
      <c r="I116" s="164">
        <f>RES_hhdet_fec!I$14</f>
        <v>0</v>
      </c>
      <c r="J116" s="164">
        <f>RES_hhdet_fec!J$14</f>
        <v>0</v>
      </c>
      <c r="K116" s="164">
        <f>RES_hhdet_fec!K$14</f>
        <v>0</v>
      </c>
      <c r="L116" s="164">
        <f>RES_hhdet_fec!L$14</f>
        <v>0</v>
      </c>
      <c r="M116" s="164">
        <f>RES_hhdet_fec!M$14</f>
        <v>0</v>
      </c>
      <c r="N116" s="164">
        <f>RES_hhdet_fec!N$14</f>
        <v>0</v>
      </c>
      <c r="O116" s="164">
        <f>RES_hhdet_fec!O$14</f>
        <v>0</v>
      </c>
      <c r="P116" s="164">
        <f>RES_hhdet_fec!P$14</f>
        <v>0</v>
      </c>
      <c r="Q116" s="164">
        <f>RES_hhdet_fec!Q$14</f>
        <v>0</v>
      </c>
    </row>
    <row r="117" spans="1:17" ht="12" customHeight="1" x14ac:dyDescent="0.25">
      <c r="A117" s="163" t="s">
        <v>142</v>
      </c>
      <c r="B117" s="162">
        <f>RES_hhdet_fec!B$15</f>
        <v>0</v>
      </c>
      <c r="C117" s="162">
        <f>RES_hhdet_fec!C$15</f>
        <v>0</v>
      </c>
      <c r="D117" s="162">
        <f>RES_hhdet_fec!D$15</f>
        <v>0</v>
      </c>
      <c r="E117" s="162">
        <f>RES_hhdet_fec!E$15</f>
        <v>0</v>
      </c>
      <c r="F117" s="162">
        <f>RES_hhdet_fec!F$15</f>
        <v>0</v>
      </c>
      <c r="G117" s="162">
        <f>RES_hhdet_fec!G$15</f>
        <v>0</v>
      </c>
      <c r="H117" s="162">
        <f>RES_hhdet_fec!H$15</f>
        <v>0</v>
      </c>
      <c r="I117" s="162">
        <f>RES_hhdet_fec!I$15</f>
        <v>0</v>
      </c>
      <c r="J117" s="162">
        <f>RES_hhdet_fec!J$15</f>
        <v>0</v>
      </c>
      <c r="K117" s="162">
        <f>RES_hhdet_fec!K$15</f>
        <v>0</v>
      </c>
      <c r="L117" s="162">
        <f>RES_hhdet_fec!L$15</f>
        <v>0</v>
      </c>
      <c r="M117" s="162">
        <f>RES_hhdet_fec!M$15</f>
        <v>0</v>
      </c>
      <c r="N117" s="162">
        <f>RES_hhdet_fec!N$15</f>
        <v>0</v>
      </c>
      <c r="O117" s="162">
        <f>RES_hhdet_fec!O$15</f>
        <v>0</v>
      </c>
      <c r="P117" s="162">
        <f>RES_hhdet_fec!P$15</f>
        <v>0</v>
      </c>
      <c r="Q117" s="162">
        <f>RES_hhdet_fec!Q$15</f>
        <v>0</v>
      </c>
    </row>
    <row r="118" spans="1:17" ht="12" customHeight="1" x14ac:dyDescent="0.25">
      <c r="A118" s="161" t="s">
        <v>141</v>
      </c>
      <c r="B118" s="160">
        <f>SUM(B119:B120)</f>
        <v>0</v>
      </c>
      <c r="C118" s="160">
        <f t="shared" ref="C118:Q118" si="13">SUM(C119:C120)</f>
        <v>0</v>
      </c>
      <c r="D118" s="160">
        <f t="shared" si="13"/>
        <v>0</v>
      </c>
      <c r="E118" s="160">
        <f t="shared" si="13"/>
        <v>0</v>
      </c>
      <c r="F118" s="160">
        <f t="shared" si="13"/>
        <v>0</v>
      </c>
      <c r="G118" s="160">
        <f t="shared" si="13"/>
        <v>0</v>
      </c>
      <c r="H118" s="160">
        <f t="shared" si="13"/>
        <v>0</v>
      </c>
      <c r="I118" s="160">
        <f t="shared" si="13"/>
        <v>0</v>
      </c>
      <c r="J118" s="160">
        <f t="shared" si="13"/>
        <v>0</v>
      </c>
      <c r="K118" s="160">
        <f t="shared" si="13"/>
        <v>0</v>
      </c>
      <c r="L118" s="160">
        <f t="shared" si="13"/>
        <v>0</v>
      </c>
      <c r="M118" s="160">
        <f t="shared" si="13"/>
        <v>0</v>
      </c>
      <c r="N118" s="160">
        <f t="shared" si="13"/>
        <v>0</v>
      </c>
      <c r="O118" s="160">
        <f t="shared" si="13"/>
        <v>0</v>
      </c>
      <c r="P118" s="160">
        <f t="shared" si="13"/>
        <v>0</v>
      </c>
      <c r="Q118" s="160">
        <f t="shared" si="13"/>
        <v>0</v>
      </c>
    </row>
    <row r="119" spans="1:17" ht="12" customHeight="1" x14ac:dyDescent="0.25">
      <c r="A119" s="148" t="s">
        <v>60</v>
      </c>
      <c r="B119" s="156">
        <f>RES_hhdet_fec!B$17</f>
        <v>0</v>
      </c>
      <c r="C119" s="156">
        <f>RES_hhdet_fec!C$17</f>
        <v>0</v>
      </c>
      <c r="D119" s="156">
        <f>RES_hhdet_fec!D$17</f>
        <v>0</v>
      </c>
      <c r="E119" s="156">
        <f>RES_hhdet_fec!E$17</f>
        <v>0</v>
      </c>
      <c r="F119" s="156">
        <f>RES_hhdet_fec!F$17</f>
        <v>0</v>
      </c>
      <c r="G119" s="156">
        <f>RES_hhdet_fec!G$17</f>
        <v>0</v>
      </c>
      <c r="H119" s="156">
        <f>RES_hhdet_fec!H$17</f>
        <v>0</v>
      </c>
      <c r="I119" s="156">
        <f>RES_hhdet_fec!I$17</f>
        <v>0</v>
      </c>
      <c r="J119" s="156">
        <f>RES_hhdet_fec!J$17</f>
        <v>0</v>
      </c>
      <c r="K119" s="156">
        <f>RES_hhdet_fec!K$17</f>
        <v>0</v>
      </c>
      <c r="L119" s="156">
        <f>RES_hhdet_fec!L$17</f>
        <v>0</v>
      </c>
      <c r="M119" s="156">
        <f>RES_hhdet_fec!M$17</f>
        <v>0</v>
      </c>
      <c r="N119" s="156">
        <f>RES_hhdet_fec!N$17</f>
        <v>0</v>
      </c>
      <c r="O119" s="156">
        <f>RES_hhdet_fec!O$17</f>
        <v>0</v>
      </c>
      <c r="P119" s="156">
        <f>RES_hhdet_fec!P$17</f>
        <v>0</v>
      </c>
      <c r="Q119" s="156">
        <f>RES_hhdet_fec!Q$17</f>
        <v>0</v>
      </c>
    </row>
    <row r="120" spans="1:17" ht="12" customHeight="1" x14ac:dyDescent="0.25">
      <c r="A120" s="148" t="s">
        <v>59</v>
      </c>
      <c r="B120" s="156">
        <f>RES_hhdet_fec!B$18</f>
        <v>0</v>
      </c>
      <c r="C120" s="156">
        <f>RES_hhdet_fec!C$18</f>
        <v>0</v>
      </c>
      <c r="D120" s="156">
        <f>RES_hhdet_fec!D$18</f>
        <v>0</v>
      </c>
      <c r="E120" s="156">
        <f>RES_hhdet_fec!E$18</f>
        <v>0</v>
      </c>
      <c r="F120" s="156">
        <f>RES_hhdet_fec!F$18</f>
        <v>0</v>
      </c>
      <c r="G120" s="156">
        <f>RES_hhdet_fec!G$18</f>
        <v>0</v>
      </c>
      <c r="H120" s="156">
        <f>RES_hhdet_fec!H$18</f>
        <v>0</v>
      </c>
      <c r="I120" s="156">
        <f>RES_hhdet_fec!I$18</f>
        <v>0</v>
      </c>
      <c r="J120" s="156">
        <f>RES_hhdet_fec!J$18</f>
        <v>0</v>
      </c>
      <c r="K120" s="156">
        <f>RES_hhdet_fec!K$18</f>
        <v>0</v>
      </c>
      <c r="L120" s="156">
        <f>RES_hhdet_fec!L$18</f>
        <v>0</v>
      </c>
      <c r="M120" s="156">
        <f>RES_hhdet_fec!M$18</f>
        <v>0</v>
      </c>
      <c r="N120" s="156">
        <f>RES_hhdet_fec!N$18</f>
        <v>0</v>
      </c>
      <c r="O120" s="156">
        <f>RES_hhdet_fec!O$18</f>
        <v>0</v>
      </c>
      <c r="P120" s="156">
        <f>RES_hhdet_fec!P$18</f>
        <v>0</v>
      </c>
      <c r="Q120" s="156">
        <f>RES_hhdet_fec!Q$18</f>
        <v>0</v>
      </c>
    </row>
    <row r="121" spans="1:17" ht="12" customHeight="1" x14ac:dyDescent="0.25">
      <c r="A121" s="158" t="s">
        <v>62</v>
      </c>
      <c r="B121" s="157">
        <f>SUM(B122:B124)</f>
        <v>0</v>
      </c>
      <c r="C121" s="157">
        <f t="shared" ref="C121:Q121" si="14">SUM(C122:C124)</f>
        <v>0</v>
      </c>
      <c r="D121" s="157">
        <f t="shared" si="14"/>
        <v>0</v>
      </c>
      <c r="E121" s="157">
        <f t="shared" si="14"/>
        <v>0</v>
      </c>
      <c r="F121" s="157">
        <f t="shared" si="14"/>
        <v>0</v>
      </c>
      <c r="G121" s="157">
        <f t="shared" si="14"/>
        <v>0</v>
      </c>
      <c r="H121" s="157">
        <f t="shared" si="14"/>
        <v>0</v>
      </c>
      <c r="I121" s="157">
        <f t="shared" si="14"/>
        <v>0</v>
      </c>
      <c r="J121" s="157">
        <f t="shared" si="14"/>
        <v>0</v>
      </c>
      <c r="K121" s="157">
        <f t="shared" si="14"/>
        <v>0</v>
      </c>
      <c r="L121" s="157">
        <f t="shared" si="14"/>
        <v>0</v>
      </c>
      <c r="M121" s="157">
        <f t="shared" si="14"/>
        <v>0</v>
      </c>
      <c r="N121" s="157">
        <f t="shared" si="14"/>
        <v>0</v>
      </c>
      <c r="O121" s="157">
        <f t="shared" si="14"/>
        <v>0</v>
      </c>
      <c r="P121" s="157">
        <f t="shared" si="14"/>
        <v>0</v>
      </c>
      <c r="Q121" s="157">
        <f t="shared" si="14"/>
        <v>0</v>
      </c>
    </row>
    <row r="122" spans="1:17" ht="12" customHeight="1" x14ac:dyDescent="0.25">
      <c r="A122" s="23" t="s">
        <v>58</v>
      </c>
      <c r="B122" s="156">
        <f>RES_hhdet_fec!B$20</f>
        <v>0</v>
      </c>
      <c r="C122" s="156">
        <f>RES_hhdet_fec!C$20</f>
        <v>0</v>
      </c>
      <c r="D122" s="156">
        <f>RES_hhdet_fec!D$20</f>
        <v>0</v>
      </c>
      <c r="E122" s="156">
        <f>RES_hhdet_fec!E$20</f>
        <v>0</v>
      </c>
      <c r="F122" s="156">
        <f>RES_hhdet_fec!F$20</f>
        <v>0</v>
      </c>
      <c r="G122" s="156">
        <f>RES_hhdet_fec!G$20</f>
        <v>0</v>
      </c>
      <c r="H122" s="156">
        <f>RES_hhdet_fec!H$20</f>
        <v>0</v>
      </c>
      <c r="I122" s="156">
        <f>RES_hhdet_fec!I$20</f>
        <v>0</v>
      </c>
      <c r="J122" s="156">
        <f>RES_hhdet_fec!J$20</f>
        <v>0</v>
      </c>
      <c r="K122" s="156">
        <f>RES_hhdet_fec!K$20</f>
        <v>0</v>
      </c>
      <c r="L122" s="156">
        <f>RES_hhdet_fec!L$20</f>
        <v>0</v>
      </c>
      <c r="M122" s="156">
        <f>RES_hhdet_fec!M$20</f>
        <v>0</v>
      </c>
      <c r="N122" s="156">
        <f>RES_hhdet_fec!N$20</f>
        <v>0</v>
      </c>
      <c r="O122" s="156">
        <f>RES_hhdet_fec!O$20</f>
        <v>0</v>
      </c>
      <c r="P122" s="156">
        <f>RES_hhdet_fec!P$20</f>
        <v>0</v>
      </c>
      <c r="Q122" s="156">
        <f>RES_hhdet_fec!Q$20</f>
        <v>0</v>
      </c>
    </row>
    <row r="123" spans="1:17" ht="12" customHeight="1" x14ac:dyDescent="0.25">
      <c r="A123" s="23" t="s">
        <v>57</v>
      </c>
      <c r="B123" s="156">
        <f>RES_hhdet_fec!B$21</f>
        <v>0</v>
      </c>
      <c r="C123" s="156">
        <f>RES_hhdet_fec!C$21</f>
        <v>0</v>
      </c>
      <c r="D123" s="156">
        <f>RES_hhdet_fec!D$21</f>
        <v>0</v>
      </c>
      <c r="E123" s="156">
        <f>RES_hhdet_fec!E$21</f>
        <v>0</v>
      </c>
      <c r="F123" s="156">
        <f>RES_hhdet_fec!F$21</f>
        <v>0</v>
      </c>
      <c r="G123" s="156">
        <f>RES_hhdet_fec!G$21</f>
        <v>0</v>
      </c>
      <c r="H123" s="156">
        <f>RES_hhdet_fec!H$21</f>
        <v>0</v>
      </c>
      <c r="I123" s="156">
        <f>RES_hhdet_fec!I$21</f>
        <v>0</v>
      </c>
      <c r="J123" s="156">
        <f>RES_hhdet_fec!J$21</f>
        <v>0</v>
      </c>
      <c r="K123" s="156">
        <f>RES_hhdet_fec!K$21</f>
        <v>0</v>
      </c>
      <c r="L123" s="156">
        <f>RES_hhdet_fec!L$21</f>
        <v>0</v>
      </c>
      <c r="M123" s="156">
        <f>RES_hhdet_fec!M$21</f>
        <v>0</v>
      </c>
      <c r="N123" s="156">
        <f>RES_hhdet_fec!N$21</f>
        <v>0</v>
      </c>
      <c r="O123" s="156">
        <f>RES_hhdet_fec!O$21</f>
        <v>0</v>
      </c>
      <c r="P123" s="156">
        <f>RES_hhdet_fec!P$21</f>
        <v>0</v>
      </c>
      <c r="Q123" s="156">
        <f>RES_hhdet_fec!Q$21</f>
        <v>0</v>
      </c>
    </row>
    <row r="124" spans="1:17" ht="12" customHeight="1" x14ac:dyDescent="0.25">
      <c r="A124" s="29" t="s">
        <v>140</v>
      </c>
      <c r="B124" s="57">
        <f>RES_hhdet_fec!B$22</f>
        <v>0</v>
      </c>
      <c r="C124" s="57">
        <f>RES_hhdet_fec!C$22</f>
        <v>0</v>
      </c>
      <c r="D124" s="57">
        <f>RES_hhdet_fec!D$22</f>
        <v>0</v>
      </c>
      <c r="E124" s="57">
        <f>RES_hhdet_fec!E$22</f>
        <v>0</v>
      </c>
      <c r="F124" s="57">
        <f>RES_hhdet_fec!F$22</f>
        <v>0</v>
      </c>
      <c r="G124" s="57">
        <f>RES_hhdet_fec!G$22</f>
        <v>0</v>
      </c>
      <c r="H124" s="57">
        <f>RES_hhdet_fec!H$22</f>
        <v>0</v>
      </c>
      <c r="I124" s="57">
        <f>RES_hhdet_fec!I$22</f>
        <v>0</v>
      </c>
      <c r="J124" s="57">
        <f>RES_hhdet_fec!J$22</f>
        <v>0</v>
      </c>
      <c r="K124" s="57">
        <f>RES_hhdet_fec!K$22</f>
        <v>0</v>
      </c>
      <c r="L124" s="57">
        <f>RES_hhdet_fec!L$22</f>
        <v>0</v>
      </c>
      <c r="M124" s="57">
        <f>RES_hhdet_fec!M$22</f>
        <v>0</v>
      </c>
      <c r="N124" s="57">
        <f>RES_hhdet_fec!N$22</f>
        <v>0</v>
      </c>
      <c r="O124" s="57">
        <f>RES_hhdet_fec!O$22</f>
        <v>0</v>
      </c>
      <c r="P124" s="57">
        <f>RES_hhdet_fec!P$22</f>
        <v>0</v>
      </c>
      <c r="Q124" s="57">
        <f>RES_hhdet_fec!Q$22</f>
        <v>0</v>
      </c>
    </row>
    <row r="126" spans="1:17" ht="12" customHeight="1" x14ac:dyDescent="0.25">
      <c r="A126" s="152" t="s">
        <v>119</v>
      </c>
      <c r="B126" s="168">
        <f>SUM(B127,B130,B132,B142)</f>
        <v>0</v>
      </c>
      <c r="C126" s="168">
        <f t="shared" ref="C126:Q126" si="15">SUM(C127,C130,C132,C142)</f>
        <v>0</v>
      </c>
      <c r="D126" s="168">
        <f t="shared" si="15"/>
        <v>0</v>
      </c>
      <c r="E126" s="168">
        <f t="shared" si="15"/>
        <v>0</v>
      </c>
      <c r="F126" s="168">
        <f t="shared" si="15"/>
        <v>0</v>
      </c>
      <c r="G126" s="168">
        <f t="shared" si="15"/>
        <v>0</v>
      </c>
      <c r="H126" s="168">
        <f t="shared" si="15"/>
        <v>0</v>
      </c>
      <c r="I126" s="168">
        <f t="shared" si="15"/>
        <v>0</v>
      </c>
      <c r="J126" s="168">
        <f t="shared" si="15"/>
        <v>0</v>
      </c>
      <c r="K126" s="168">
        <f t="shared" si="15"/>
        <v>0</v>
      </c>
      <c r="L126" s="168">
        <f t="shared" si="15"/>
        <v>0</v>
      </c>
      <c r="M126" s="168">
        <f t="shared" si="15"/>
        <v>0</v>
      </c>
      <c r="N126" s="168">
        <f t="shared" si="15"/>
        <v>0</v>
      </c>
      <c r="O126" s="168">
        <f t="shared" si="15"/>
        <v>0</v>
      </c>
      <c r="P126" s="168">
        <f t="shared" si="15"/>
        <v>0</v>
      </c>
      <c r="Q126" s="168">
        <f t="shared" si="15"/>
        <v>0</v>
      </c>
    </row>
    <row r="127" spans="1:17" ht="12" customHeight="1" x14ac:dyDescent="0.25">
      <c r="A127" s="158" t="s">
        <v>65</v>
      </c>
      <c r="B127" s="157">
        <f>SUM(B128:B129)</f>
        <v>0</v>
      </c>
      <c r="C127" s="157">
        <f t="shared" ref="C127:Q127" si="16">SUM(C128:C129)</f>
        <v>0</v>
      </c>
      <c r="D127" s="157">
        <f t="shared" si="16"/>
        <v>0</v>
      </c>
      <c r="E127" s="157">
        <f t="shared" si="16"/>
        <v>0</v>
      </c>
      <c r="F127" s="157">
        <f t="shared" si="16"/>
        <v>0</v>
      </c>
      <c r="G127" s="157">
        <f t="shared" si="16"/>
        <v>0</v>
      </c>
      <c r="H127" s="157">
        <f t="shared" si="16"/>
        <v>0</v>
      </c>
      <c r="I127" s="157">
        <f t="shared" si="16"/>
        <v>0</v>
      </c>
      <c r="J127" s="157">
        <f t="shared" si="16"/>
        <v>0</v>
      </c>
      <c r="K127" s="157">
        <f t="shared" si="16"/>
        <v>0</v>
      </c>
      <c r="L127" s="157">
        <f t="shared" si="16"/>
        <v>0</v>
      </c>
      <c r="M127" s="157">
        <f t="shared" si="16"/>
        <v>0</v>
      </c>
      <c r="N127" s="157">
        <f t="shared" si="16"/>
        <v>0</v>
      </c>
      <c r="O127" s="157">
        <f t="shared" si="16"/>
        <v>0</v>
      </c>
      <c r="P127" s="157">
        <f t="shared" si="16"/>
        <v>0</v>
      </c>
      <c r="Q127" s="157">
        <f t="shared" si="16"/>
        <v>0</v>
      </c>
    </row>
    <row r="128" spans="1:17" ht="12" customHeight="1" x14ac:dyDescent="0.25">
      <c r="A128" s="23" t="s">
        <v>58</v>
      </c>
      <c r="B128" s="156">
        <f>RES_hhdet_tes!B$5</f>
        <v>0</v>
      </c>
      <c r="C128" s="156">
        <f>RES_hhdet_tes!C$5</f>
        <v>0</v>
      </c>
      <c r="D128" s="156">
        <f>RES_hhdet_tes!D$5</f>
        <v>0</v>
      </c>
      <c r="E128" s="156">
        <f>RES_hhdet_tes!E$5</f>
        <v>0</v>
      </c>
      <c r="F128" s="156">
        <f>RES_hhdet_tes!F$5</f>
        <v>0</v>
      </c>
      <c r="G128" s="156">
        <f>RES_hhdet_tes!G$5</f>
        <v>0</v>
      </c>
      <c r="H128" s="156">
        <f>RES_hhdet_tes!H$5</f>
        <v>0</v>
      </c>
      <c r="I128" s="156">
        <f>RES_hhdet_tes!I$5</f>
        <v>0</v>
      </c>
      <c r="J128" s="156">
        <f>RES_hhdet_tes!J$5</f>
        <v>0</v>
      </c>
      <c r="K128" s="156">
        <f>RES_hhdet_tes!K$5</f>
        <v>0</v>
      </c>
      <c r="L128" s="156">
        <f>RES_hhdet_tes!L$5</f>
        <v>0</v>
      </c>
      <c r="M128" s="156">
        <f>RES_hhdet_tes!M$5</f>
        <v>0</v>
      </c>
      <c r="N128" s="156">
        <f>RES_hhdet_tes!N$5</f>
        <v>0</v>
      </c>
      <c r="O128" s="156">
        <f>RES_hhdet_tes!O$5</f>
        <v>0</v>
      </c>
      <c r="P128" s="156">
        <f>RES_hhdet_tes!P$5</f>
        <v>0</v>
      </c>
      <c r="Q128" s="156">
        <f>RES_hhdet_tes!Q$5</f>
        <v>0</v>
      </c>
    </row>
    <row r="129" spans="1:17" ht="12" customHeight="1" x14ac:dyDescent="0.25">
      <c r="A129" s="23" t="s">
        <v>60</v>
      </c>
      <c r="B129" s="156">
        <f>RES_hhdet_tes!B$6</f>
        <v>0</v>
      </c>
      <c r="C129" s="156">
        <f>RES_hhdet_tes!C$6</f>
        <v>0</v>
      </c>
      <c r="D129" s="156">
        <f>RES_hhdet_tes!D$6</f>
        <v>0</v>
      </c>
      <c r="E129" s="156">
        <f>RES_hhdet_tes!E$6</f>
        <v>0</v>
      </c>
      <c r="F129" s="156">
        <f>RES_hhdet_tes!F$6</f>
        <v>0</v>
      </c>
      <c r="G129" s="156">
        <f>RES_hhdet_tes!G$6</f>
        <v>0</v>
      </c>
      <c r="H129" s="156">
        <f>RES_hhdet_tes!H$6</f>
        <v>0</v>
      </c>
      <c r="I129" s="156">
        <f>RES_hhdet_tes!I$6</f>
        <v>0</v>
      </c>
      <c r="J129" s="156">
        <f>RES_hhdet_tes!J$6</f>
        <v>0</v>
      </c>
      <c r="K129" s="156">
        <f>RES_hhdet_tes!K$6</f>
        <v>0</v>
      </c>
      <c r="L129" s="156">
        <f>RES_hhdet_tes!L$6</f>
        <v>0</v>
      </c>
      <c r="M129" s="156">
        <f>RES_hhdet_tes!M$6</f>
        <v>0</v>
      </c>
      <c r="N129" s="156">
        <f>RES_hhdet_tes!N$6</f>
        <v>0</v>
      </c>
      <c r="O129" s="156">
        <f>RES_hhdet_tes!O$6</f>
        <v>0</v>
      </c>
      <c r="P129" s="156">
        <f>RES_hhdet_tes!P$6</f>
        <v>0</v>
      </c>
      <c r="Q129" s="156">
        <f>RES_hhdet_tes!Q$6</f>
        <v>0</v>
      </c>
    </row>
    <row r="130" spans="1:17" ht="12" customHeight="1" x14ac:dyDescent="0.25">
      <c r="A130" s="158" t="s">
        <v>112</v>
      </c>
      <c r="B130" s="157">
        <f>B131</f>
        <v>0</v>
      </c>
      <c r="C130" s="157">
        <f t="shared" ref="C130:Q130" si="17">C131</f>
        <v>0</v>
      </c>
      <c r="D130" s="157">
        <f t="shared" si="17"/>
        <v>0</v>
      </c>
      <c r="E130" s="157">
        <f t="shared" si="17"/>
        <v>0</v>
      </c>
      <c r="F130" s="157">
        <f t="shared" si="17"/>
        <v>0</v>
      </c>
      <c r="G130" s="157">
        <f t="shared" si="17"/>
        <v>0</v>
      </c>
      <c r="H130" s="157">
        <f t="shared" si="17"/>
        <v>0</v>
      </c>
      <c r="I130" s="157">
        <f t="shared" si="17"/>
        <v>0</v>
      </c>
      <c r="J130" s="157">
        <f t="shared" si="17"/>
        <v>0</v>
      </c>
      <c r="K130" s="157">
        <f t="shared" si="17"/>
        <v>0</v>
      </c>
      <c r="L130" s="157">
        <f t="shared" si="17"/>
        <v>0</v>
      </c>
      <c r="M130" s="157">
        <f t="shared" si="17"/>
        <v>0</v>
      </c>
      <c r="N130" s="157">
        <f t="shared" si="17"/>
        <v>0</v>
      </c>
      <c r="O130" s="157">
        <f t="shared" si="17"/>
        <v>0</v>
      </c>
      <c r="P130" s="157">
        <f t="shared" si="17"/>
        <v>0</v>
      </c>
      <c r="Q130" s="157">
        <f t="shared" si="17"/>
        <v>0</v>
      </c>
    </row>
    <row r="131" spans="1:17" ht="12" customHeight="1" x14ac:dyDescent="0.25">
      <c r="A131" s="23" t="s">
        <v>60</v>
      </c>
      <c r="B131" s="156">
        <f>RES_hhdet_tes!B$8</f>
        <v>0</v>
      </c>
      <c r="C131" s="156">
        <f>RES_hhdet_tes!C$8</f>
        <v>0</v>
      </c>
      <c r="D131" s="156">
        <f>RES_hhdet_tes!D$8</f>
        <v>0</v>
      </c>
      <c r="E131" s="156">
        <f>RES_hhdet_tes!E$8</f>
        <v>0</v>
      </c>
      <c r="F131" s="156">
        <f>RES_hhdet_tes!F$8</f>
        <v>0</v>
      </c>
      <c r="G131" s="156">
        <f>RES_hhdet_tes!G$8</f>
        <v>0</v>
      </c>
      <c r="H131" s="156">
        <f>RES_hhdet_tes!H$8</f>
        <v>0</v>
      </c>
      <c r="I131" s="156">
        <f>RES_hhdet_tes!I$8</f>
        <v>0</v>
      </c>
      <c r="J131" s="156">
        <f>RES_hhdet_tes!J$8</f>
        <v>0</v>
      </c>
      <c r="K131" s="156">
        <f>RES_hhdet_tes!K$8</f>
        <v>0</v>
      </c>
      <c r="L131" s="156">
        <f>RES_hhdet_tes!L$8</f>
        <v>0</v>
      </c>
      <c r="M131" s="156">
        <f>RES_hhdet_tes!M$8</f>
        <v>0</v>
      </c>
      <c r="N131" s="156">
        <f>RES_hhdet_tes!N$8</f>
        <v>0</v>
      </c>
      <c r="O131" s="156">
        <f>RES_hhdet_tes!O$8</f>
        <v>0</v>
      </c>
      <c r="P131" s="156">
        <f>RES_hhdet_tes!P$8</f>
        <v>0</v>
      </c>
      <c r="Q131" s="156">
        <f>RES_hhdet_tes!Q$8</f>
        <v>0</v>
      </c>
    </row>
    <row r="132" spans="1:17" ht="12" customHeight="1" x14ac:dyDescent="0.25">
      <c r="A132" s="158" t="s">
        <v>63</v>
      </c>
      <c r="B132" s="157">
        <f>SUM(B133:B135,B138:B139)</f>
        <v>0</v>
      </c>
      <c r="C132" s="157">
        <f t="shared" ref="C132:Q132" si="18">SUM(C133:C135,C138:C139)</f>
        <v>0</v>
      </c>
      <c r="D132" s="157">
        <f t="shared" si="18"/>
        <v>0</v>
      </c>
      <c r="E132" s="157">
        <f t="shared" si="18"/>
        <v>0</v>
      </c>
      <c r="F132" s="157">
        <f t="shared" si="18"/>
        <v>0</v>
      </c>
      <c r="G132" s="157">
        <f t="shared" si="18"/>
        <v>0</v>
      </c>
      <c r="H132" s="157">
        <f t="shared" si="18"/>
        <v>0</v>
      </c>
      <c r="I132" s="157">
        <f t="shared" si="18"/>
        <v>0</v>
      </c>
      <c r="J132" s="157">
        <f t="shared" si="18"/>
        <v>0</v>
      </c>
      <c r="K132" s="157">
        <f t="shared" si="18"/>
        <v>0</v>
      </c>
      <c r="L132" s="157">
        <f t="shared" si="18"/>
        <v>0</v>
      </c>
      <c r="M132" s="157">
        <f t="shared" si="18"/>
        <v>0</v>
      </c>
      <c r="N132" s="157">
        <f t="shared" si="18"/>
        <v>0</v>
      </c>
      <c r="O132" s="157">
        <f t="shared" si="18"/>
        <v>0</v>
      </c>
      <c r="P132" s="157">
        <f t="shared" si="18"/>
        <v>0</v>
      </c>
      <c r="Q132" s="157">
        <f t="shared" si="18"/>
        <v>0</v>
      </c>
    </row>
    <row r="133" spans="1:17" ht="12" customHeight="1" x14ac:dyDescent="0.25">
      <c r="A133" s="167" t="s">
        <v>171</v>
      </c>
      <c r="B133" s="132">
        <f>RES_hhdet_tes!B$10</f>
        <v>0</v>
      </c>
      <c r="C133" s="132">
        <f>RES_hhdet_tes!C$10</f>
        <v>0</v>
      </c>
      <c r="D133" s="132">
        <f>RES_hhdet_tes!D$10</f>
        <v>0</v>
      </c>
      <c r="E133" s="132">
        <f>RES_hhdet_tes!E$10</f>
        <v>0</v>
      </c>
      <c r="F133" s="132">
        <f>RES_hhdet_tes!F$10</f>
        <v>0</v>
      </c>
      <c r="G133" s="132">
        <f>RES_hhdet_tes!G$10</f>
        <v>0</v>
      </c>
      <c r="H133" s="132">
        <f>RES_hhdet_tes!H$10</f>
        <v>0</v>
      </c>
      <c r="I133" s="132">
        <f>RES_hhdet_tes!I$10</f>
        <v>0</v>
      </c>
      <c r="J133" s="132">
        <f>RES_hhdet_tes!J$10</f>
        <v>0</v>
      </c>
      <c r="K133" s="132">
        <f>RES_hhdet_tes!K$10</f>
        <v>0</v>
      </c>
      <c r="L133" s="132">
        <f>RES_hhdet_tes!L$10</f>
        <v>0</v>
      </c>
      <c r="M133" s="132">
        <f>RES_hhdet_tes!M$10</f>
        <v>0</v>
      </c>
      <c r="N133" s="132">
        <f>RES_hhdet_tes!N$10</f>
        <v>0</v>
      </c>
      <c r="O133" s="132">
        <f>RES_hhdet_tes!O$10</f>
        <v>0</v>
      </c>
      <c r="P133" s="132">
        <f>RES_hhdet_tes!P$10</f>
        <v>0</v>
      </c>
      <c r="Q133" s="132">
        <f>RES_hhdet_tes!Q$10</f>
        <v>0</v>
      </c>
    </row>
    <row r="134" spans="1:17" ht="12" customHeight="1" x14ac:dyDescent="0.25">
      <c r="A134" s="167" t="s">
        <v>144</v>
      </c>
      <c r="B134" s="132">
        <f>RES_hhdet_tes!B$11</f>
        <v>0</v>
      </c>
      <c r="C134" s="132">
        <f>RES_hhdet_tes!C$11</f>
        <v>0</v>
      </c>
      <c r="D134" s="132">
        <f>RES_hhdet_tes!D$11</f>
        <v>0</v>
      </c>
      <c r="E134" s="132">
        <f>RES_hhdet_tes!E$11</f>
        <v>0</v>
      </c>
      <c r="F134" s="132">
        <f>RES_hhdet_tes!F$11</f>
        <v>0</v>
      </c>
      <c r="G134" s="132">
        <f>RES_hhdet_tes!G$11</f>
        <v>0</v>
      </c>
      <c r="H134" s="132">
        <f>RES_hhdet_tes!H$11</f>
        <v>0</v>
      </c>
      <c r="I134" s="132">
        <f>RES_hhdet_tes!I$11</f>
        <v>0</v>
      </c>
      <c r="J134" s="132">
        <f>RES_hhdet_tes!J$11</f>
        <v>0</v>
      </c>
      <c r="K134" s="132">
        <f>RES_hhdet_tes!K$11</f>
        <v>0</v>
      </c>
      <c r="L134" s="132">
        <f>RES_hhdet_tes!L$11</f>
        <v>0</v>
      </c>
      <c r="M134" s="132">
        <f>RES_hhdet_tes!M$11</f>
        <v>0</v>
      </c>
      <c r="N134" s="132">
        <f>RES_hhdet_tes!N$11</f>
        <v>0</v>
      </c>
      <c r="O134" s="132">
        <f>RES_hhdet_tes!O$11</f>
        <v>0</v>
      </c>
      <c r="P134" s="132">
        <f>RES_hhdet_tes!P$11</f>
        <v>0</v>
      </c>
      <c r="Q134" s="132">
        <f>RES_hhdet_tes!Q$11</f>
        <v>0</v>
      </c>
    </row>
    <row r="135" spans="1:17" ht="12" customHeight="1" x14ac:dyDescent="0.25">
      <c r="A135" s="167" t="s">
        <v>143</v>
      </c>
      <c r="B135" s="132">
        <f>SUM(B136:B137)</f>
        <v>0</v>
      </c>
      <c r="C135" s="132">
        <f t="shared" ref="C135:Q135" si="19">SUM(C136:C137)</f>
        <v>0</v>
      </c>
      <c r="D135" s="132">
        <f t="shared" si="19"/>
        <v>0</v>
      </c>
      <c r="E135" s="132">
        <f t="shared" si="19"/>
        <v>0</v>
      </c>
      <c r="F135" s="132">
        <f t="shared" si="19"/>
        <v>0</v>
      </c>
      <c r="G135" s="132">
        <f t="shared" si="19"/>
        <v>0</v>
      </c>
      <c r="H135" s="132">
        <f t="shared" si="19"/>
        <v>0</v>
      </c>
      <c r="I135" s="132">
        <f t="shared" si="19"/>
        <v>0</v>
      </c>
      <c r="J135" s="132">
        <f t="shared" si="19"/>
        <v>0</v>
      </c>
      <c r="K135" s="132">
        <f t="shared" si="19"/>
        <v>0</v>
      </c>
      <c r="L135" s="132">
        <f t="shared" si="19"/>
        <v>0</v>
      </c>
      <c r="M135" s="132">
        <f t="shared" si="19"/>
        <v>0</v>
      </c>
      <c r="N135" s="132">
        <f t="shared" si="19"/>
        <v>0</v>
      </c>
      <c r="O135" s="132">
        <f t="shared" si="19"/>
        <v>0</v>
      </c>
      <c r="P135" s="132">
        <f t="shared" si="19"/>
        <v>0</v>
      </c>
      <c r="Q135" s="132">
        <f t="shared" si="19"/>
        <v>0</v>
      </c>
    </row>
    <row r="136" spans="1:17" ht="12" customHeight="1" x14ac:dyDescent="0.25">
      <c r="A136" s="166" t="s">
        <v>57</v>
      </c>
      <c r="B136" s="165">
        <f>RES_hhdet_tes!B$13</f>
        <v>0</v>
      </c>
      <c r="C136" s="165">
        <f>RES_hhdet_tes!C$13</f>
        <v>0</v>
      </c>
      <c r="D136" s="165">
        <f>RES_hhdet_tes!D$13</f>
        <v>0</v>
      </c>
      <c r="E136" s="165">
        <f>RES_hhdet_tes!E$13</f>
        <v>0</v>
      </c>
      <c r="F136" s="165">
        <f>RES_hhdet_tes!F$13</f>
        <v>0</v>
      </c>
      <c r="G136" s="165">
        <f>RES_hhdet_tes!G$13</f>
        <v>0</v>
      </c>
      <c r="H136" s="165">
        <f>RES_hhdet_tes!H$13</f>
        <v>0</v>
      </c>
      <c r="I136" s="165">
        <f>RES_hhdet_tes!I$13</f>
        <v>0</v>
      </c>
      <c r="J136" s="165">
        <f>RES_hhdet_tes!J$13</f>
        <v>0</v>
      </c>
      <c r="K136" s="165">
        <f>RES_hhdet_tes!K$13</f>
        <v>0</v>
      </c>
      <c r="L136" s="165">
        <f>RES_hhdet_tes!L$13</f>
        <v>0</v>
      </c>
      <c r="M136" s="165">
        <f>RES_hhdet_tes!M$13</f>
        <v>0</v>
      </c>
      <c r="N136" s="165">
        <f>RES_hhdet_tes!N$13</f>
        <v>0</v>
      </c>
      <c r="O136" s="165">
        <f>RES_hhdet_tes!O$13</f>
        <v>0</v>
      </c>
      <c r="P136" s="165">
        <f>RES_hhdet_tes!P$13</f>
        <v>0</v>
      </c>
      <c r="Q136" s="165">
        <f>RES_hhdet_tes!Q$13</f>
        <v>0</v>
      </c>
    </row>
    <row r="137" spans="1:17" ht="12" customHeight="1" x14ac:dyDescent="0.25">
      <c r="A137" s="147" t="s">
        <v>59</v>
      </c>
      <c r="B137" s="164">
        <f>RES_hhdet_tes!B$14</f>
        <v>0</v>
      </c>
      <c r="C137" s="164">
        <f>RES_hhdet_tes!C$14</f>
        <v>0</v>
      </c>
      <c r="D137" s="164">
        <f>RES_hhdet_tes!D$14</f>
        <v>0</v>
      </c>
      <c r="E137" s="164">
        <f>RES_hhdet_tes!E$14</f>
        <v>0</v>
      </c>
      <c r="F137" s="164">
        <f>RES_hhdet_tes!F$14</f>
        <v>0</v>
      </c>
      <c r="G137" s="164">
        <f>RES_hhdet_tes!G$14</f>
        <v>0</v>
      </c>
      <c r="H137" s="164">
        <f>RES_hhdet_tes!H$14</f>
        <v>0</v>
      </c>
      <c r="I137" s="164">
        <f>RES_hhdet_tes!I$14</f>
        <v>0</v>
      </c>
      <c r="J137" s="164">
        <f>RES_hhdet_tes!J$14</f>
        <v>0</v>
      </c>
      <c r="K137" s="164">
        <f>RES_hhdet_tes!K$14</f>
        <v>0</v>
      </c>
      <c r="L137" s="164">
        <f>RES_hhdet_tes!L$14</f>
        <v>0</v>
      </c>
      <c r="M137" s="164">
        <f>RES_hhdet_tes!M$14</f>
        <v>0</v>
      </c>
      <c r="N137" s="164">
        <f>RES_hhdet_tes!N$14</f>
        <v>0</v>
      </c>
      <c r="O137" s="164">
        <f>RES_hhdet_tes!O$14</f>
        <v>0</v>
      </c>
      <c r="P137" s="164">
        <f>RES_hhdet_tes!P$14</f>
        <v>0</v>
      </c>
      <c r="Q137" s="164">
        <f>RES_hhdet_tes!Q$14</f>
        <v>0</v>
      </c>
    </row>
    <row r="138" spans="1:17" ht="12" customHeight="1" x14ac:dyDescent="0.25">
      <c r="A138" s="163" t="s">
        <v>142</v>
      </c>
      <c r="B138" s="162">
        <f>RES_hhdet_tes!B$15</f>
        <v>0</v>
      </c>
      <c r="C138" s="162">
        <f>RES_hhdet_tes!C$15</f>
        <v>0</v>
      </c>
      <c r="D138" s="162">
        <f>RES_hhdet_tes!D$15</f>
        <v>0</v>
      </c>
      <c r="E138" s="162">
        <f>RES_hhdet_tes!E$15</f>
        <v>0</v>
      </c>
      <c r="F138" s="162">
        <f>RES_hhdet_tes!F$15</f>
        <v>0</v>
      </c>
      <c r="G138" s="162">
        <f>RES_hhdet_tes!G$15</f>
        <v>0</v>
      </c>
      <c r="H138" s="162">
        <f>RES_hhdet_tes!H$15</f>
        <v>0</v>
      </c>
      <c r="I138" s="162">
        <f>RES_hhdet_tes!I$15</f>
        <v>0</v>
      </c>
      <c r="J138" s="162">
        <f>RES_hhdet_tes!J$15</f>
        <v>0</v>
      </c>
      <c r="K138" s="162">
        <f>RES_hhdet_tes!K$15</f>
        <v>0</v>
      </c>
      <c r="L138" s="162">
        <f>RES_hhdet_tes!L$15</f>
        <v>0</v>
      </c>
      <c r="M138" s="162">
        <f>RES_hhdet_tes!M$15</f>
        <v>0</v>
      </c>
      <c r="N138" s="162">
        <f>RES_hhdet_tes!N$15</f>
        <v>0</v>
      </c>
      <c r="O138" s="162">
        <f>RES_hhdet_tes!O$15</f>
        <v>0</v>
      </c>
      <c r="P138" s="162">
        <f>RES_hhdet_tes!P$15</f>
        <v>0</v>
      </c>
      <c r="Q138" s="162">
        <f>RES_hhdet_tes!Q$15</f>
        <v>0</v>
      </c>
    </row>
    <row r="139" spans="1:17" ht="12" customHeight="1" x14ac:dyDescent="0.25">
      <c r="A139" s="161" t="s">
        <v>141</v>
      </c>
      <c r="B139" s="160">
        <f>SUM(B140:B141)</f>
        <v>0</v>
      </c>
      <c r="C139" s="160">
        <f t="shared" ref="C139:Q139" si="20">SUM(C140:C141)</f>
        <v>0</v>
      </c>
      <c r="D139" s="160">
        <f t="shared" si="20"/>
        <v>0</v>
      </c>
      <c r="E139" s="160">
        <f t="shared" si="20"/>
        <v>0</v>
      </c>
      <c r="F139" s="160">
        <f t="shared" si="20"/>
        <v>0</v>
      </c>
      <c r="G139" s="160">
        <f t="shared" si="20"/>
        <v>0</v>
      </c>
      <c r="H139" s="160">
        <f t="shared" si="20"/>
        <v>0</v>
      </c>
      <c r="I139" s="160">
        <f t="shared" si="20"/>
        <v>0</v>
      </c>
      <c r="J139" s="160">
        <f t="shared" si="20"/>
        <v>0</v>
      </c>
      <c r="K139" s="160">
        <f t="shared" si="20"/>
        <v>0</v>
      </c>
      <c r="L139" s="160">
        <f t="shared" si="20"/>
        <v>0</v>
      </c>
      <c r="M139" s="160">
        <f t="shared" si="20"/>
        <v>0</v>
      </c>
      <c r="N139" s="160">
        <f t="shared" si="20"/>
        <v>0</v>
      </c>
      <c r="O139" s="160">
        <f t="shared" si="20"/>
        <v>0</v>
      </c>
      <c r="P139" s="160">
        <f t="shared" si="20"/>
        <v>0</v>
      </c>
      <c r="Q139" s="160">
        <f t="shared" si="20"/>
        <v>0</v>
      </c>
    </row>
    <row r="140" spans="1:17" ht="12" customHeight="1" x14ac:dyDescent="0.25">
      <c r="A140" s="148" t="s">
        <v>60</v>
      </c>
      <c r="B140" s="156">
        <f>RES_hhdet_tes!B$17</f>
        <v>0</v>
      </c>
      <c r="C140" s="156">
        <f>RES_hhdet_tes!C$17</f>
        <v>0</v>
      </c>
      <c r="D140" s="156">
        <f>RES_hhdet_tes!D$17</f>
        <v>0</v>
      </c>
      <c r="E140" s="156">
        <f>RES_hhdet_tes!E$17</f>
        <v>0</v>
      </c>
      <c r="F140" s="156">
        <f>RES_hhdet_tes!F$17</f>
        <v>0</v>
      </c>
      <c r="G140" s="156">
        <f>RES_hhdet_tes!G$17</f>
        <v>0</v>
      </c>
      <c r="H140" s="156">
        <f>RES_hhdet_tes!H$17</f>
        <v>0</v>
      </c>
      <c r="I140" s="156">
        <f>RES_hhdet_tes!I$17</f>
        <v>0</v>
      </c>
      <c r="J140" s="156">
        <f>RES_hhdet_tes!J$17</f>
        <v>0</v>
      </c>
      <c r="K140" s="156">
        <f>RES_hhdet_tes!K$17</f>
        <v>0</v>
      </c>
      <c r="L140" s="156">
        <f>RES_hhdet_tes!L$17</f>
        <v>0</v>
      </c>
      <c r="M140" s="156">
        <f>RES_hhdet_tes!M$17</f>
        <v>0</v>
      </c>
      <c r="N140" s="156">
        <f>RES_hhdet_tes!N$17</f>
        <v>0</v>
      </c>
      <c r="O140" s="156">
        <f>RES_hhdet_tes!O$17</f>
        <v>0</v>
      </c>
      <c r="P140" s="156">
        <f>RES_hhdet_tes!P$17</f>
        <v>0</v>
      </c>
      <c r="Q140" s="156">
        <f>RES_hhdet_tes!Q$17</f>
        <v>0</v>
      </c>
    </row>
    <row r="141" spans="1:17" ht="12" customHeight="1" x14ac:dyDescent="0.25">
      <c r="A141" s="148" t="s">
        <v>59</v>
      </c>
      <c r="B141" s="156">
        <f>RES_hhdet_tes!B$18</f>
        <v>0</v>
      </c>
      <c r="C141" s="156">
        <f>RES_hhdet_tes!C$18</f>
        <v>0</v>
      </c>
      <c r="D141" s="156">
        <f>RES_hhdet_tes!D$18</f>
        <v>0</v>
      </c>
      <c r="E141" s="156">
        <f>RES_hhdet_tes!E$18</f>
        <v>0</v>
      </c>
      <c r="F141" s="156">
        <f>RES_hhdet_tes!F$18</f>
        <v>0</v>
      </c>
      <c r="G141" s="156">
        <f>RES_hhdet_tes!G$18</f>
        <v>0</v>
      </c>
      <c r="H141" s="156">
        <f>RES_hhdet_tes!H$18</f>
        <v>0</v>
      </c>
      <c r="I141" s="156">
        <f>RES_hhdet_tes!I$18</f>
        <v>0</v>
      </c>
      <c r="J141" s="156">
        <f>RES_hhdet_tes!J$18</f>
        <v>0</v>
      </c>
      <c r="K141" s="156">
        <f>RES_hhdet_tes!K$18</f>
        <v>0</v>
      </c>
      <c r="L141" s="156">
        <f>RES_hhdet_tes!L$18</f>
        <v>0</v>
      </c>
      <c r="M141" s="156">
        <f>RES_hhdet_tes!M$18</f>
        <v>0</v>
      </c>
      <c r="N141" s="156">
        <f>RES_hhdet_tes!N$18</f>
        <v>0</v>
      </c>
      <c r="O141" s="156">
        <f>RES_hhdet_tes!O$18</f>
        <v>0</v>
      </c>
      <c r="P141" s="156">
        <f>RES_hhdet_tes!P$18</f>
        <v>0</v>
      </c>
      <c r="Q141" s="156">
        <f>RES_hhdet_tes!Q$18</f>
        <v>0</v>
      </c>
    </row>
    <row r="142" spans="1:17" ht="12" customHeight="1" x14ac:dyDescent="0.25">
      <c r="A142" s="158" t="s">
        <v>62</v>
      </c>
      <c r="B142" s="157">
        <f>SUM(B143:B145)</f>
        <v>0</v>
      </c>
      <c r="C142" s="157">
        <f t="shared" ref="C142:Q142" si="21">SUM(C143:C145)</f>
        <v>0</v>
      </c>
      <c r="D142" s="157">
        <f t="shared" si="21"/>
        <v>0</v>
      </c>
      <c r="E142" s="157">
        <f t="shared" si="21"/>
        <v>0</v>
      </c>
      <c r="F142" s="157">
        <f t="shared" si="21"/>
        <v>0</v>
      </c>
      <c r="G142" s="157">
        <f t="shared" si="21"/>
        <v>0</v>
      </c>
      <c r="H142" s="157">
        <f t="shared" si="21"/>
        <v>0</v>
      </c>
      <c r="I142" s="157">
        <f t="shared" si="21"/>
        <v>0</v>
      </c>
      <c r="J142" s="157">
        <f t="shared" si="21"/>
        <v>0</v>
      </c>
      <c r="K142" s="157">
        <f t="shared" si="21"/>
        <v>0</v>
      </c>
      <c r="L142" s="157">
        <f t="shared" si="21"/>
        <v>0</v>
      </c>
      <c r="M142" s="157">
        <f t="shared" si="21"/>
        <v>0</v>
      </c>
      <c r="N142" s="157">
        <f t="shared" si="21"/>
        <v>0</v>
      </c>
      <c r="O142" s="157">
        <f t="shared" si="21"/>
        <v>0</v>
      </c>
      <c r="P142" s="157">
        <f t="shared" si="21"/>
        <v>0</v>
      </c>
      <c r="Q142" s="157">
        <f t="shared" si="21"/>
        <v>0</v>
      </c>
    </row>
    <row r="143" spans="1:17" ht="12" customHeight="1" x14ac:dyDescent="0.25">
      <c r="A143" s="23" t="s">
        <v>58</v>
      </c>
      <c r="B143" s="156">
        <f>RES_hhdet_tes!B$20</f>
        <v>0</v>
      </c>
      <c r="C143" s="156">
        <f>RES_hhdet_tes!C$20</f>
        <v>0</v>
      </c>
      <c r="D143" s="156">
        <f>RES_hhdet_tes!D$20</f>
        <v>0</v>
      </c>
      <c r="E143" s="156">
        <f>RES_hhdet_tes!E$20</f>
        <v>0</v>
      </c>
      <c r="F143" s="156">
        <f>RES_hhdet_tes!F$20</f>
        <v>0</v>
      </c>
      <c r="G143" s="156">
        <f>RES_hhdet_tes!G$20</f>
        <v>0</v>
      </c>
      <c r="H143" s="156">
        <f>RES_hhdet_tes!H$20</f>
        <v>0</v>
      </c>
      <c r="I143" s="156">
        <f>RES_hhdet_tes!I$20</f>
        <v>0</v>
      </c>
      <c r="J143" s="156">
        <f>RES_hhdet_tes!J$20</f>
        <v>0</v>
      </c>
      <c r="K143" s="156">
        <f>RES_hhdet_tes!K$20</f>
        <v>0</v>
      </c>
      <c r="L143" s="156">
        <f>RES_hhdet_tes!L$20</f>
        <v>0</v>
      </c>
      <c r="M143" s="156">
        <f>RES_hhdet_tes!M$20</f>
        <v>0</v>
      </c>
      <c r="N143" s="156">
        <f>RES_hhdet_tes!N$20</f>
        <v>0</v>
      </c>
      <c r="O143" s="156">
        <f>RES_hhdet_tes!O$20</f>
        <v>0</v>
      </c>
      <c r="P143" s="156">
        <f>RES_hhdet_tes!P$20</f>
        <v>0</v>
      </c>
      <c r="Q143" s="156">
        <f>RES_hhdet_tes!Q$20</f>
        <v>0</v>
      </c>
    </row>
    <row r="144" spans="1:17" ht="12" customHeight="1" x14ac:dyDescent="0.25">
      <c r="A144" s="23" t="s">
        <v>57</v>
      </c>
      <c r="B144" s="156">
        <f>RES_hhdet_tes!B$21</f>
        <v>0</v>
      </c>
      <c r="C144" s="156">
        <f>RES_hhdet_tes!C$21</f>
        <v>0</v>
      </c>
      <c r="D144" s="156">
        <f>RES_hhdet_tes!D$21</f>
        <v>0</v>
      </c>
      <c r="E144" s="156">
        <f>RES_hhdet_tes!E$21</f>
        <v>0</v>
      </c>
      <c r="F144" s="156">
        <f>RES_hhdet_tes!F$21</f>
        <v>0</v>
      </c>
      <c r="G144" s="156">
        <f>RES_hhdet_tes!G$21</f>
        <v>0</v>
      </c>
      <c r="H144" s="156">
        <f>RES_hhdet_tes!H$21</f>
        <v>0</v>
      </c>
      <c r="I144" s="156">
        <f>RES_hhdet_tes!I$21</f>
        <v>0</v>
      </c>
      <c r="J144" s="156">
        <f>RES_hhdet_tes!J$21</f>
        <v>0</v>
      </c>
      <c r="K144" s="156">
        <f>RES_hhdet_tes!K$21</f>
        <v>0</v>
      </c>
      <c r="L144" s="156">
        <f>RES_hhdet_tes!L$21</f>
        <v>0</v>
      </c>
      <c r="M144" s="156">
        <f>RES_hhdet_tes!M$21</f>
        <v>0</v>
      </c>
      <c r="N144" s="156">
        <f>RES_hhdet_tes!N$21</f>
        <v>0</v>
      </c>
      <c r="O144" s="156">
        <f>RES_hhdet_tes!O$21</f>
        <v>0</v>
      </c>
      <c r="P144" s="156">
        <f>RES_hhdet_tes!P$21</f>
        <v>0</v>
      </c>
      <c r="Q144" s="156">
        <f>RES_hhdet_tes!Q$21</f>
        <v>0</v>
      </c>
    </row>
    <row r="145" spans="1:17" ht="12" customHeight="1" x14ac:dyDescent="0.25">
      <c r="A145" s="29" t="s">
        <v>140</v>
      </c>
      <c r="B145" s="57">
        <f>RES_hhdet_tes!B$22</f>
        <v>0</v>
      </c>
      <c r="C145" s="57">
        <f>RES_hhdet_tes!C$22</f>
        <v>0</v>
      </c>
      <c r="D145" s="57">
        <f>RES_hhdet_tes!D$22</f>
        <v>0</v>
      </c>
      <c r="E145" s="57">
        <f>RES_hhdet_tes!E$22</f>
        <v>0</v>
      </c>
      <c r="F145" s="57">
        <f>RES_hhdet_tes!F$22</f>
        <v>0</v>
      </c>
      <c r="G145" s="57">
        <f>RES_hhdet_tes!G$22</f>
        <v>0</v>
      </c>
      <c r="H145" s="57">
        <f>RES_hhdet_tes!H$22</f>
        <v>0</v>
      </c>
      <c r="I145" s="57">
        <f>RES_hhdet_tes!I$22</f>
        <v>0</v>
      </c>
      <c r="J145" s="57">
        <f>RES_hhdet_tes!J$22</f>
        <v>0</v>
      </c>
      <c r="K145" s="57">
        <f>RES_hhdet_tes!K$22</f>
        <v>0</v>
      </c>
      <c r="L145" s="57">
        <f>RES_hhdet_tes!L$22</f>
        <v>0</v>
      </c>
      <c r="M145" s="57">
        <f>RES_hhdet_tes!M$22</f>
        <v>0</v>
      </c>
      <c r="N145" s="57">
        <f>RES_hhdet_tes!N$22</f>
        <v>0</v>
      </c>
      <c r="O145" s="57">
        <f>RES_hhdet_tes!O$22</f>
        <v>0</v>
      </c>
      <c r="P145" s="57">
        <f>RES_hhdet_tes!P$22</f>
        <v>0</v>
      </c>
      <c r="Q145" s="57">
        <f>RES_hhdet_tes!Q$22</f>
        <v>0</v>
      </c>
    </row>
    <row r="147" spans="1:17" ht="12" customHeight="1" x14ac:dyDescent="0.25">
      <c r="A147" s="152" t="s">
        <v>199</v>
      </c>
      <c r="B147" s="175" t="str">
        <f t="shared" ref="B147:Q162" si="22">IF(B126=0,"",B126/B105)</f>
        <v/>
      </c>
      <c r="C147" s="175" t="str">
        <f t="shared" si="22"/>
        <v/>
      </c>
      <c r="D147" s="175" t="str">
        <f t="shared" si="22"/>
        <v/>
      </c>
      <c r="E147" s="175" t="str">
        <f t="shared" si="22"/>
        <v/>
      </c>
      <c r="F147" s="175" t="str">
        <f t="shared" si="22"/>
        <v/>
      </c>
      <c r="G147" s="175" t="str">
        <f t="shared" si="22"/>
        <v/>
      </c>
      <c r="H147" s="175" t="str">
        <f t="shared" si="22"/>
        <v/>
      </c>
      <c r="I147" s="175" t="str">
        <f t="shared" si="22"/>
        <v/>
      </c>
      <c r="J147" s="175" t="str">
        <f t="shared" si="22"/>
        <v/>
      </c>
      <c r="K147" s="175" t="str">
        <f t="shared" si="22"/>
        <v/>
      </c>
      <c r="L147" s="175" t="str">
        <f t="shared" si="22"/>
        <v/>
      </c>
      <c r="M147" s="175" t="str">
        <f t="shared" si="22"/>
        <v/>
      </c>
      <c r="N147" s="175" t="str">
        <f t="shared" si="22"/>
        <v/>
      </c>
      <c r="O147" s="175" t="str">
        <f t="shared" si="22"/>
        <v/>
      </c>
      <c r="P147" s="175" t="str">
        <f t="shared" si="22"/>
        <v/>
      </c>
      <c r="Q147" s="175" t="str">
        <f t="shared" si="22"/>
        <v/>
      </c>
    </row>
    <row r="148" spans="1:17" ht="12" customHeight="1" x14ac:dyDescent="0.25">
      <c r="A148" s="158" t="s">
        <v>65</v>
      </c>
      <c r="B148" s="169" t="str">
        <f t="shared" si="22"/>
        <v/>
      </c>
      <c r="C148" s="169" t="str">
        <f t="shared" si="22"/>
        <v/>
      </c>
      <c r="D148" s="169" t="str">
        <f t="shared" si="22"/>
        <v/>
      </c>
      <c r="E148" s="169" t="str">
        <f t="shared" si="22"/>
        <v/>
      </c>
      <c r="F148" s="169" t="str">
        <f t="shared" si="22"/>
        <v/>
      </c>
      <c r="G148" s="169" t="str">
        <f t="shared" si="22"/>
        <v/>
      </c>
      <c r="H148" s="169" t="str">
        <f t="shared" si="22"/>
        <v/>
      </c>
      <c r="I148" s="169" t="str">
        <f t="shared" si="22"/>
        <v/>
      </c>
      <c r="J148" s="169" t="str">
        <f t="shared" si="22"/>
        <v/>
      </c>
      <c r="K148" s="169" t="str">
        <f t="shared" si="22"/>
        <v/>
      </c>
      <c r="L148" s="169" t="str">
        <f t="shared" si="22"/>
        <v/>
      </c>
      <c r="M148" s="169" t="str">
        <f t="shared" si="22"/>
        <v/>
      </c>
      <c r="N148" s="169" t="str">
        <f t="shared" si="22"/>
        <v/>
      </c>
      <c r="O148" s="169" t="str">
        <f t="shared" si="22"/>
        <v/>
      </c>
      <c r="P148" s="169" t="str">
        <f t="shared" si="22"/>
        <v/>
      </c>
      <c r="Q148" s="169" t="str">
        <f t="shared" si="22"/>
        <v/>
      </c>
    </row>
    <row r="149" spans="1:17" ht="12" customHeight="1" x14ac:dyDescent="0.25">
      <c r="A149" s="23" t="s">
        <v>58</v>
      </c>
      <c r="B149" s="73" t="str">
        <f t="shared" si="22"/>
        <v/>
      </c>
      <c r="C149" s="73" t="str">
        <f t="shared" si="22"/>
        <v/>
      </c>
      <c r="D149" s="73" t="str">
        <f t="shared" si="22"/>
        <v/>
      </c>
      <c r="E149" s="73" t="str">
        <f t="shared" si="22"/>
        <v/>
      </c>
      <c r="F149" s="73" t="str">
        <f t="shared" si="22"/>
        <v/>
      </c>
      <c r="G149" s="73" t="str">
        <f t="shared" si="22"/>
        <v/>
      </c>
      <c r="H149" s="73" t="str">
        <f t="shared" si="22"/>
        <v/>
      </c>
      <c r="I149" s="73" t="str">
        <f t="shared" si="22"/>
        <v/>
      </c>
      <c r="J149" s="73" t="str">
        <f t="shared" si="22"/>
        <v/>
      </c>
      <c r="K149" s="73" t="str">
        <f t="shared" si="22"/>
        <v/>
      </c>
      <c r="L149" s="73" t="str">
        <f t="shared" si="22"/>
        <v/>
      </c>
      <c r="M149" s="73" t="str">
        <f t="shared" si="22"/>
        <v/>
      </c>
      <c r="N149" s="73" t="str">
        <f t="shared" si="22"/>
        <v/>
      </c>
      <c r="O149" s="73" t="str">
        <f t="shared" si="22"/>
        <v/>
      </c>
      <c r="P149" s="73" t="str">
        <f t="shared" si="22"/>
        <v/>
      </c>
      <c r="Q149" s="73" t="str">
        <f t="shared" si="22"/>
        <v/>
      </c>
    </row>
    <row r="150" spans="1:17" ht="12" customHeight="1" x14ac:dyDescent="0.25">
      <c r="A150" s="23" t="s">
        <v>60</v>
      </c>
      <c r="B150" s="73" t="str">
        <f t="shared" si="22"/>
        <v/>
      </c>
      <c r="C150" s="73" t="str">
        <f t="shared" si="22"/>
        <v/>
      </c>
      <c r="D150" s="73" t="str">
        <f t="shared" si="22"/>
        <v/>
      </c>
      <c r="E150" s="73" t="str">
        <f t="shared" si="22"/>
        <v/>
      </c>
      <c r="F150" s="73" t="str">
        <f t="shared" si="22"/>
        <v/>
      </c>
      <c r="G150" s="73" t="str">
        <f t="shared" si="22"/>
        <v/>
      </c>
      <c r="H150" s="73" t="str">
        <f t="shared" si="22"/>
        <v/>
      </c>
      <c r="I150" s="73" t="str">
        <f t="shared" si="22"/>
        <v/>
      </c>
      <c r="J150" s="73" t="str">
        <f t="shared" si="22"/>
        <v/>
      </c>
      <c r="K150" s="73" t="str">
        <f t="shared" si="22"/>
        <v/>
      </c>
      <c r="L150" s="73" t="str">
        <f t="shared" si="22"/>
        <v/>
      </c>
      <c r="M150" s="73" t="str">
        <f t="shared" si="22"/>
        <v/>
      </c>
      <c r="N150" s="73" t="str">
        <f t="shared" si="22"/>
        <v/>
      </c>
      <c r="O150" s="73" t="str">
        <f t="shared" si="22"/>
        <v/>
      </c>
      <c r="P150" s="73" t="str">
        <f t="shared" si="22"/>
        <v/>
      </c>
      <c r="Q150" s="73" t="str">
        <f t="shared" si="22"/>
        <v/>
      </c>
    </row>
    <row r="151" spans="1:17" ht="12" customHeight="1" x14ac:dyDescent="0.25">
      <c r="A151" s="158" t="s">
        <v>112</v>
      </c>
      <c r="B151" s="169" t="str">
        <f t="shared" si="22"/>
        <v/>
      </c>
      <c r="C151" s="169" t="str">
        <f t="shared" si="22"/>
        <v/>
      </c>
      <c r="D151" s="169" t="str">
        <f t="shared" si="22"/>
        <v/>
      </c>
      <c r="E151" s="169" t="str">
        <f t="shared" si="22"/>
        <v/>
      </c>
      <c r="F151" s="169" t="str">
        <f t="shared" si="22"/>
        <v/>
      </c>
      <c r="G151" s="169" t="str">
        <f t="shared" si="22"/>
        <v/>
      </c>
      <c r="H151" s="169" t="str">
        <f t="shared" si="22"/>
        <v/>
      </c>
      <c r="I151" s="169" t="str">
        <f t="shared" si="22"/>
        <v/>
      </c>
      <c r="J151" s="169" t="str">
        <f t="shared" si="22"/>
        <v/>
      </c>
      <c r="K151" s="169" t="str">
        <f t="shared" si="22"/>
        <v/>
      </c>
      <c r="L151" s="169" t="str">
        <f t="shared" si="22"/>
        <v/>
      </c>
      <c r="M151" s="169" t="str">
        <f t="shared" si="22"/>
        <v/>
      </c>
      <c r="N151" s="169" t="str">
        <f t="shared" si="22"/>
        <v/>
      </c>
      <c r="O151" s="169" t="str">
        <f t="shared" si="22"/>
        <v/>
      </c>
      <c r="P151" s="169" t="str">
        <f t="shared" si="22"/>
        <v/>
      </c>
      <c r="Q151" s="169" t="str">
        <f t="shared" si="22"/>
        <v/>
      </c>
    </row>
    <row r="152" spans="1:17" ht="12" customHeight="1" x14ac:dyDescent="0.25">
      <c r="A152" s="23" t="s">
        <v>60</v>
      </c>
      <c r="B152" s="73" t="str">
        <f t="shared" si="22"/>
        <v/>
      </c>
      <c r="C152" s="73" t="str">
        <f t="shared" si="22"/>
        <v/>
      </c>
      <c r="D152" s="73" t="str">
        <f t="shared" si="22"/>
        <v/>
      </c>
      <c r="E152" s="73" t="str">
        <f t="shared" si="22"/>
        <v/>
      </c>
      <c r="F152" s="73" t="str">
        <f t="shared" si="22"/>
        <v/>
      </c>
      <c r="G152" s="73" t="str">
        <f t="shared" si="22"/>
        <v/>
      </c>
      <c r="H152" s="73" t="str">
        <f t="shared" si="22"/>
        <v/>
      </c>
      <c r="I152" s="73" t="str">
        <f t="shared" si="22"/>
        <v/>
      </c>
      <c r="J152" s="73" t="str">
        <f t="shared" si="22"/>
        <v/>
      </c>
      <c r="K152" s="73" t="str">
        <f t="shared" si="22"/>
        <v/>
      </c>
      <c r="L152" s="73" t="str">
        <f t="shared" si="22"/>
        <v/>
      </c>
      <c r="M152" s="73" t="str">
        <f t="shared" si="22"/>
        <v/>
      </c>
      <c r="N152" s="73" t="str">
        <f t="shared" si="22"/>
        <v/>
      </c>
      <c r="O152" s="73" t="str">
        <f t="shared" si="22"/>
        <v/>
      </c>
      <c r="P152" s="73" t="str">
        <f t="shared" si="22"/>
        <v/>
      </c>
      <c r="Q152" s="73" t="str">
        <f t="shared" si="22"/>
        <v/>
      </c>
    </row>
    <row r="153" spans="1:17" ht="12" customHeight="1" x14ac:dyDescent="0.25">
      <c r="A153" s="158" t="s">
        <v>63</v>
      </c>
      <c r="B153" s="169" t="str">
        <f t="shared" si="22"/>
        <v/>
      </c>
      <c r="C153" s="169" t="str">
        <f t="shared" si="22"/>
        <v/>
      </c>
      <c r="D153" s="169" t="str">
        <f t="shared" si="22"/>
        <v/>
      </c>
      <c r="E153" s="169" t="str">
        <f t="shared" si="22"/>
        <v/>
      </c>
      <c r="F153" s="169" t="str">
        <f t="shared" si="22"/>
        <v/>
      </c>
      <c r="G153" s="169" t="str">
        <f t="shared" si="22"/>
        <v/>
      </c>
      <c r="H153" s="169" t="str">
        <f t="shared" si="22"/>
        <v/>
      </c>
      <c r="I153" s="169" t="str">
        <f t="shared" si="22"/>
        <v/>
      </c>
      <c r="J153" s="169" t="str">
        <f t="shared" si="22"/>
        <v/>
      </c>
      <c r="K153" s="169" t="str">
        <f t="shared" si="22"/>
        <v/>
      </c>
      <c r="L153" s="169" t="str">
        <f t="shared" si="22"/>
        <v/>
      </c>
      <c r="M153" s="169" t="str">
        <f t="shared" si="22"/>
        <v/>
      </c>
      <c r="N153" s="169" t="str">
        <f t="shared" si="22"/>
        <v/>
      </c>
      <c r="O153" s="169" t="str">
        <f t="shared" si="22"/>
        <v/>
      </c>
      <c r="P153" s="169" t="str">
        <f t="shared" si="22"/>
        <v/>
      </c>
      <c r="Q153" s="169" t="str">
        <f t="shared" si="22"/>
        <v/>
      </c>
    </row>
    <row r="154" spans="1:17" ht="12" customHeight="1" x14ac:dyDescent="0.25">
      <c r="A154" s="167" t="s">
        <v>171</v>
      </c>
      <c r="B154" s="174" t="str">
        <f t="shared" si="22"/>
        <v/>
      </c>
      <c r="C154" s="174" t="str">
        <f t="shared" si="22"/>
        <v/>
      </c>
      <c r="D154" s="174" t="str">
        <f t="shared" si="22"/>
        <v/>
      </c>
      <c r="E154" s="174" t="str">
        <f t="shared" si="22"/>
        <v/>
      </c>
      <c r="F154" s="174" t="str">
        <f t="shared" si="22"/>
        <v/>
      </c>
      <c r="G154" s="174" t="str">
        <f t="shared" si="22"/>
        <v/>
      </c>
      <c r="H154" s="174" t="str">
        <f t="shared" si="22"/>
        <v/>
      </c>
      <c r="I154" s="174" t="str">
        <f t="shared" si="22"/>
        <v/>
      </c>
      <c r="J154" s="174" t="str">
        <f t="shared" si="22"/>
        <v/>
      </c>
      <c r="K154" s="174" t="str">
        <f t="shared" si="22"/>
        <v/>
      </c>
      <c r="L154" s="174" t="str">
        <f t="shared" si="22"/>
        <v/>
      </c>
      <c r="M154" s="174" t="str">
        <f t="shared" si="22"/>
        <v/>
      </c>
      <c r="N154" s="174" t="str">
        <f t="shared" si="22"/>
        <v/>
      </c>
      <c r="O154" s="174" t="str">
        <f t="shared" si="22"/>
        <v/>
      </c>
      <c r="P154" s="174" t="str">
        <f t="shared" si="22"/>
        <v/>
      </c>
      <c r="Q154" s="174" t="str">
        <f t="shared" si="22"/>
        <v/>
      </c>
    </row>
    <row r="155" spans="1:17" ht="12" customHeight="1" x14ac:dyDescent="0.25">
      <c r="A155" s="167" t="s">
        <v>144</v>
      </c>
      <c r="B155" s="174" t="str">
        <f t="shared" si="22"/>
        <v/>
      </c>
      <c r="C155" s="174" t="str">
        <f t="shared" si="22"/>
        <v/>
      </c>
      <c r="D155" s="174" t="str">
        <f t="shared" si="22"/>
        <v/>
      </c>
      <c r="E155" s="174" t="str">
        <f t="shared" si="22"/>
        <v/>
      </c>
      <c r="F155" s="174" t="str">
        <f t="shared" si="22"/>
        <v/>
      </c>
      <c r="G155" s="174" t="str">
        <f t="shared" si="22"/>
        <v/>
      </c>
      <c r="H155" s="174" t="str">
        <f t="shared" si="22"/>
        <v/>
      </c>
      <c r="I155" s="174" t="str">
        <f t="shared" si="22"/>
        <v/>
      </c>
      <c r="J155" s="174" t="str">
        <f t="shared" si="22"/>
        <v/>
      </c>
      <c r="K155" s="174" t="str">
        <f t="shared" si="22"/>
        <v/>
      </c>
      <c r="L155" s="174" t="str">
        <f t="shared" si="22"/>
        <v/>
      </c>
      <c r="M155" s="174" t="str">
        <f t="shared" si="22"/>
        <v/>
      </c>
      <c r="N155" s="174" t="str">
        <f t="shared" si="22"/>
        <v/>
      </c>
      <c r="O155" s="174" t="str">
        <f t="shared" si="22"/>
        <v/>
      </c>
      <c r="P155" s="174" t="str">
        <f t="shared" si="22"/>
        <v/>
      </c>
      <c r="Q155" s="174" t="str">
        <f t="shared" si="22"/>
        <v/>
      </c>
    </row>
    <row r="156" spans="1:17" ht="12" customHeight="1" x14ac:dyDescent="0.25">
      <c r="A156" s="167" t="s">
        <v>143</v>
      </c>
      <c r="B156" s="174" t="str">
        <f t="shared" si="22"/>
        <v/>
      </c>
      <c r="C156" s="174" t="str">
        <f t="shared" si="22"/>
        <v/>
      </c>
      <c r="D156" s="174" t="str">
        <f t="shared" si="22"/>
        <v/>
      </c>
      <c r="E156" s="174" t="str">
        <f t="shared" si="22"/>
        <v/>
      </c>
      <c r="F156" s="174" t="str">
        <f t="shared" si="22"/>
        <v/>
      </c>
      <c r="G156" s="174" t="str">
        <f t="shared" si="22"/>
        <v/>
      </c>
      <c r="H156" s="174" t="str">
        <f t="shared" si="22"/>
        <v/>
      </c>
      <c r="I156" s="174" t="str">
        <f t="shared" si="22"/>
        <v/>
      </c>
      <c r="J156" s="174" t="str">
        <f t="shared" si="22"/>
        <v/>
      </c>
      <c r="K156" s="174" t="str">
        <f t="shared" si="22"/>
        <v/>
      </c>
      <c r="L156" s="174" t="str">
        <f t="shared" si="22"/>
        <v/>
      </c>
      <c r="M156" s="174" t="str">
        <f t="shared" si="22"/>
        <v/>
      </c>
      <c r="N156" s="174" t="str">
        <f t="shared" si="22"/>
        <v/>
      </c>
      <c r="O156" s="174" t="str">
        <f t="shared" si="22"/>
        <v/>
      </c>
      <c r="P156" s="174" t="str">
        <f t="shared" si="22"/>
        <v/>
      </c>
      <c r="Q156" s="174" t="str">
        <f t="shared" si="22"/>
        <v/>
      </c>
    </row>
    <row r="157" spans="1:17" ht="12" customHeight="1" x14ac:dyDescent="0.25">
      <c r="A157" s="166" t="s">
        <v>57</v>
      </c>
      <c r="B157" s="173" t="str">
        <f t="shared" si="22"/>
        <v/>
      </c>
      <c r="C157" s="173" t="str">
        <f t="shared" si="22"/>
        <v/>
      </c>
      <c r="D157" s="173" t="str">
        <f t="shared" si="22"/>
        <v/>
      </c>
      <c r="E157" s="173" t="str">
        <f t="shared" si="22"/>
        <v/>
      </c>
      <c r="F157" s="173" t="str">
        <f t="shared" si="22"/>
        <v/>
      </c>
      <c r="G157" s="173" t="str">
        <f t="shared" si="22"/>
        <v/>
      </c>
      <c r="H157" s="173" t="str">
        <f t="shared" si="22"/>
        <v/>
      </c>
      <c r="I157" s="173" t="str">
        <f t="shared" si="22"/>
        <v/>
      </c>
      <c r="J157" s="173" t="str">
        <f t="shared" si="22"/>
        <v/>
      </c>
      <c r="K157" s="173" t="str">
        <f t="shared" si="22"/>
        <v/>
      </c>
      <c r="L157" s="173" t="str">
        <f t="shared" si="22"/>
        <v/>
      </c>
      <c r="M157" s="173" t="str">
        <f t="shared" si="22"/>
        <v/>
      </c>
      <c r="N157" s="173" t="str">
        <f t="shared" si="22"/>
        <v/>
      </c>
      <c r="O157" s="173" t="str">
        <f t="shared" si="22"/>
        <v/>
      </c>
      <c r="P157" s="173" t="str">
        <f t="shared" si="22"/>
        <v/>
      </c>
      <c r="Q157" s="173" t="str">
        <f t="shared" si="22"/>
        <v/>
      </c>
    </row>
    <row r="158" spans="1:17" ht="12" customHeight="1" x14ac:dyDescent="0.25">
      <c r="A158" s="147" t="s">
        <v>59</v>
      </c>
      <c r="B158" s="172" t="str">
        <f t="shared" si="22"/>
        <v/>
      </c>
      <c r="C158" s="172" t="str">
        <f t="shared" si="22"/>
        <v/>
      </c>
      <c r="D158" s="172" t="str">
        <f t="shared" si="22"/>
        <v/>
      </c>
      <c r="E158" s="172" t="str">
        <f t="shared" si="22"/>
        <v/>
      </c>
      <c r="F158" s="172" t="str">
        <f t="shared" si="22"/>
        <v/>
      </c>
      <c r="G158" s="172" t="str">
        <f t="shared" si="22"/>
        <v/>
      </c>
      <c r="H158" s="172" t="str">
        <f t="shared" si="22"/>
        <v/>
      </c>
      <c r="I158" s="172" t="str">
        <f t="shared" si="22"/>
        <v/>
      </c>
      <c r="J158" s="172" t="str">
        <f t="shared" si="22"/>
        <v/>
      </c>
      <c r="K158" s="172" t="str">
        <f t="shared" si="22"/>
        <v/>
      </c>
      <c r="L158" s="172" t="str">
        <f t="shared" si="22"/>
        <v/>
      </c>
      <c r="M158" s="172" t="str">
        <f t="shared" si="22"/>
        <v/>
      </c>
      <c r="N158" s="172" t="str">
        <f t="shared" si="22"/>
        <v/>
      </c>
      <c r="O158" s="172" t="str">
        <f t="shared" si="22"/>
        <v/>
      </c>
      <c r="P158" s="172" t="str">
        <f t="shared" si="22"/>
        <v/>
      </c>
      <c r="Q158" s="172" t="str">
        <f t="shared" si="22"/>
        <v/>
      </c>
    </row>
    <row r="159" spans="1:17" ht="12" customHeight="1" x14ac:dyDescent="0.25">
      <c r="A159" s="163" t="s">
        <v>142</v>
      </c>
      <c r="B159" s="171" t="str">
        <f t="shared" si="22"/>
        <v/>
      </c>
      <c r="C159" s="171" t="str">
        <f t="shared" si="22"/>
        <v/>
      </c>
      <c r="D159" s="171" t="str">
        <f t="shared" si="22"/>
        <v/>
      </c>
      <c r="E159" s="171" t="str">
        <f t="shared" si="22"/>
        <v/>
      </c>
      <c r="F159" s="171" t="str">
        <f t="shared" si="22"/>
        <v/>
      </c>
      <c r="G159" s="171" t="str">
        <f t="shared" si="22"/>
        <v/>
      </c>
      <c r="H159" s="171" t="str">
        <f t="shared" si="22"/>
        <v/>
      </c>
      <c r="I159" s="171" t="str">
        <f t="shared" si="22"/>
        <v/>
      </c>
      <c r="J159" s="171" t="str">
        <f t="shared" si="22"/>
        <v/>
      </c>
      <c r="K159" s="171" t="str">
        <f t="shared" si="22"/>
        <v/>
      </c>
      <c r="L159" s="171" t="str">
        <f t="shared" si="22"/>
        <v/>
      </c>
      <c r="M159" s="171" t="str">
        <f t="shared" si="22"/>
        <v/>
      </c>
      <c r="N159" s="171" t="str">
        <f t="shared" si="22"/>
        <v/>
      </c>
      <c r="O159" s="171" t="str">
        <f t="shared" si="22"/>
        <v/>
      </c>
      <c r="P159" s="171" t="str">
        <f t="shared" si="22"/>
        <v/>
      </c>
      <c r="Q159" s="171" t="str">
        <f t="shared" si="22"/>
        <v/>
      </c>
    </row>
    <row r="160" spans="1:17" ht="12" customHeight="1" x14ac:dyDescent="0.25">
      <c r="A160" s="161" t="s">
        <v>141</v>
      </c>
      <c r="B160" s="170" t="str">
        <f t="shared" si="22"/>
        <v/>
      </c>
      <c r="C160" s="170" t="str">
        <f t="shared" si="22"/>
        <v/>
      </c>
      <c r="D160" s="170" t="str">
        <f t="shared" si="22"/>
        <v/>
      </c>
      <c r="E160" s="170" t="str">
        <f t="shared" si="22"/>
        <v/>
      </c>
      <c r="F160" s="170" t="str">
        <f t="shared" si="22"/>
        <v/>
      </c>
      <c r="G160" s="170" t="str">
        <f t="shared" si="22"/>
        <v/>
      </c>
      <c r="H160" s="170" t="str">
        <f t="shared" si="22"/>
        <v/>
      </c>
      <c r="I160" s="170" t="str">
        <f t="shared" si="22"/>
        <v/>
      </c>
      <c r="J160" s="170" t="str">
        <f t="shared" si="22"/>
        <v/>
      </c>
      <c r="K160" s="170" t="str">
        <f t="shared" si="22"/>
        <v/>
      </c>
      <c r="L160" s="170" t="str">
        <f t="shared" si="22"/>
        <v/>
      </c>
      <c r="M160" s="170" t="str">
        <f t="shared" si="22"/>
        <v/>
      </c>
      <c r="N160" s="170" t="str">
        <f t="shared" si="22"/>
        <v/>
      </c>
      <c r="O160" s="170" t="str">
        <f t="shared" si="22"/>
        <v/>
      </c>
      <c r="P160" s="170" t="str">
        <f t="shared" si="22"/>
        <v/>
      </c>
      <c r="Q160" s="170" t="str">
        <f t="shared" si="22"/>
        <v/>
      </c>
    </row>
    <row r="161" spans="1:17" ht="12" customHeight="1" x14ac:dyDescent="0.25">
      <c r="A161" s="148" t="s">
        <v>60</v>
      </c>
      <c r="B161" s="73" t="str">
        <f t="shared" si="22"/>
        <v/>
      </c>
      <c r="C161" s="73" t="str">
        <f t="shared" si="22"/>
        <v/>
      </c>
      <c r="D161" s="73" t="str">
        <f t="shared" si="22"/>
        <v/>
      </c>
      <c r="E161" s="73" t="str">
        <f t="shared" si="22"/>
        <v/>
      </c>
      <c r="F161" s="73" t="str">
        <f t="shared" si="22"/>
        <v/>
      </c>
      <c r="G161" s="73" t="str">
        <f t="shared" si="22"/>
        <v/>
      </c>
      <c r="H161" s="73" t="str">
        <f t="shared" si="22"/>
        <v/>
      </c>
      <c r="I161" s="73" t="str">
        <f t="shared" si="22"/>
        <v/>
      </c>
      <c r="J161" s="73" t="str">
        <f t="shared" si="22"/>
        <v/>
      </c>
      <c r="K161" s="73" t="str">
        <f t="shared" si="22"/>
        <v/>
      </c>
      <c r="L161" s="73" t="str">
        <f t="shared" si="22"/>
        <v/>
      </c>
      <c r="M161" s="73" t="str">
        <f t="shared" si="22"/>
        <v/>
      </c>
      <c r="N161" s="73" t="str">
        <f t="shared" si="22"/>
        <v/>
      </c>
      <c r="O161" s="73" t="str">
        <f t="shared" si="22"/>
        <v/>
      </c>
      <c r="P161" s="73" t="str">
        <f t="shared" si="22"/>
        <v/>
      </c>
      <c r="Q161" s="73" t="str">
        <f t="shared" si="22"/>
        <v/>
      </c>
    </row>
    <row r="162" spans="1:17" ht="12" customHeight="1" x14ac:dyDescent="0.25">
      <c r="A162" s="148" t="s">
        <v>59</v>
      </c>
      <c r="B162" s="73" t="str">
        <f t="shared" si="22"/>
        <v/>
      </c>
      <c r="C162" s="73" t="str">
        <f t="shared" si="22"/>
        <v/>
      </c>
      <c r="D162" s="73" t="str">
        <f t="shared" si="22"/>
        <v/>
      </c>
      <c r="E162" s="73" t="str">
        <f t="shared" si="22"/>
        <v/>
      </c>
      <c r="F162" s="73" t="str">
        <f t="shared" si="22"/>
        <v/>
      </c>
      <c r="G162" s="73" t="str">
        <f t="shared" si="22"/>
        <v/>
      </c>
      <c r="H162" s="73" t="str">
        <f t="shared" si="22"/>
        <v/>
      </c>
      <c r="I162" s="73" t="str">
        <f t="shared" si="22"/>
        <v/>
      </c>
      <c r="J162" s="73" t="str">
        <f t="shared" si="22"/>
        <v/>
      </c>
      <c r="K162" s="73" t="str">
        <f t="shared" si="22"/>
        <v/>
      </c>
      <c r="L162" s="73" t="str">
        <f t="shared" si="22"/>
        <v/>
      </c>
      <c r="M162" s="73" t="str">
        <f t="shared" si="22"/>
        <v/>
      </c>
      <c r="N162" s="73" t="str">
        <f t="shared" si="22"/>
        <v/>
      </c>
      <c r="O162" s="73" t="str">
        <f t="shared" si="22"/>
        <v/>
      </c>
      <c r="P162" s="73" t="str">
        <f t="shared" si="22"/>
        <v/>
      </c>
      <c r="Q162" s="73" t="str">
        <f t="shared" ref="Q162" si="23">IF(Q141=0,"",Q141/Q120)</f>
        <v/>
      </c>
    </row>
    <row r="163" spans="1:17" ht="12" customHeight="1" x14ac:dyDescent="0.25">
      <c r="A163" s="158" t="s">
        <v>62</v>
      </c>
      <c r="B163" s="169" t="str">
        <f t="shared" ref="B163:Q166" si="24">IF(B142=0,"",B142/B121)</f>
        <v/>
      </c>
      <c r="C163" s="169" t="str">
        <f t="shared" si="24"/>
        <v/>
      </c>
      <c r="D163" s="169" t="str">
        <f t="shared" si="24"/>
        <v/>
      </c>
      <c r="E163" s="169" t="str">
        <f t="shared" si="24"/>
        <v/>
      </c>
      <c r="F163" s="169" t="str">
        <f t="shared" si="24"/>
        <v/>
      </c>
      <c r="G163" s="169" t="str">
        <f t="shared" si="24"/>
        <v/>
      </c>
      <c r="H163" s="169" t="str">
        <f t="shared" si="24"/>
        <v/>
      </c>
      <c r="I163" s="169" t="str">
        <f t="shared" si="24"/>
        <v/>
      </c>
      <c r="J163" s="169" t="str">
        <f t="shared" si="24"/>
        <v/>
      </c>
      <c r="K163" s="169" t="str">
        <f t="shared" si="24"/>
        <v/>
      </c>
      <c r="L163" s="169" t="str">
        <f t="shared" si="24"/>
        <v/>
      </c>
      <c r="M163" s="169" t="str">
        <f t="shared" si="24"/>
        <v/>
      </c>
      <c r="N163" s="169" t="str">
        <f t="shared" si="24"/>
        <v/>
      </c>
      <c r="O163" s="169" t="str">
        <f t="shared" si="24"/>
        <v/>
      </c>
      <c r="P163" s="169" t="str">
        <f t="shared" si="24"/>
        <v/>
      </c>
      <c r="Q163" s="169" t="str">
        <f t="shared" si="24"/>
        <v/>
      </c>
    </row>
    <row r="164" spans="1:17" ht="12" customHeight="1" x14ac:dyDescent="0.25">
      <c r="A164" s="23" t="s">
        <v>58</v>
      </c>
      <c r="B164" s="73" t="str">
        <f t="shared" si="24"/>
        <v/>
      </c>
      <c r="C164" s="73" t="str">
        <f t="shared" si="24"/>
        <v/>
      </c>
      <c r="D164" s="73" t="str">
        <f t="shared" si="24"/>
        <v/>
      </c>
      <c r="E164" s="73" t="str">
        <f t="shared" si="24"/>
        <v/>
      </c>
      <c r="F164" s="73" t="str">
        <f t="shared" si="24"/>
        <v/>
      </c>
      <c r="G164" s="73" t="str">
        <f t="shared" si="24"/>
        <v/>
      </c>
      <c r="H164" s="73" t="str">
        <f t="shared" si="24"/>
        <v/>
      </c>
      <c r="I164" s="73" t="str">
        <f t="shared" si="24"/>
        <v/>
      </c>
      <c r="J164" s="73" t="str">
        <f t="shared" si="24"/>
        <v/>
      </c>
      <c r="K164" s="73" t="str">
        <f t="shared" si="24"/>
        <v/>
      </c>
      <c r="L164" s="73" t="str">
        <f t="shared" si="24"/>
        <v/>
      </c>
      <c r="M164" s="73" t="str">
        <f t="shared" si="24"/>
        <v/>
      </c>
      <c r="N164" s="73" t="str">
        <f t="shared" si="24"/>
        <v/>
      </c>
      <c r="O164" s="73" t="str">
        <f t="shared" si="24"/>
        <v/>
      </c>
      <c r="P164" s="73" t="str">
        <f t="shared" si="24"/>
        <v/>
      </c>
      <c r="Q164" s="73" t="str">
        <f t="shared" si="24"/>
        <v/>
      </c>
    </row>
    <row r="165" spans="1:17" ht="12" customHeight="1" x14ac:dyDescent="0.25">
      <c r="A165" s="23" t="s">
        <v>57</v>
      </c>
      <c r="B165" s="73" t="str">
        <f t="shared" si="24"/>
        <v/>
      </c>
      <c r="C165" s="73" t="str">
        <f t="shared" si="24"/>
        <v/>
      </c>
      <c r="D165" s="73" t="str">
        <f t="shared" si="24"/>
        <v/>
      </c>
      <c r="E165" s="73" t="str">
        <f t="shared" si="24"/>
        <v/>
      </c>
      <c r="F165" s="73" t="str">
        <f t="shared" si="24"/>
        <v/>
      </c>
      <c r="G165" s="73" t="str">
        <f t="shared" si="24"/>
        <v/>
      </c>
      <c r="H165" s="73" t="str">
        <f t="shared" si="24"/>
        <v/>
      </c>
      <c r="I165" s="73" t="str">
        <f t="shared" si="24"/>
        <v/>
      </c>
      <c r="J165" s="73" t="str">
        <f t="shared" si="24"/>
        <v/>
      </c>
      <c r="K165" s="73" t="str">
        <f t="shared" si="24"/>
        <v/>
      </c>
      <c r="L165" s="73" t="str">
        <f t="shared" si="24"/>
        <v/>
      </c>
      <c r="M165" s="73" t="str">
        <f t="shared" si="24"/>
        <v/>
      </c>
      <c r="N165" s="73" t="str">
        <f t="shared" si="24"/>
        <v/>
      </c>
      <c r="O165" s="73" t="str">
        <f t="shared" si="24"/>
        <v/>
      </c>
      <c r="P165" s="73" t="str">
        <f t="shared" si="24"/>
        <v/>
      </c>
      <c r="Q165" s="73" t="str">
        <f t="shared" si="24"/>
        <v/>
      </c>
    </row>
    <row r="166" spans="1:17" ht="12" customHeight="1" x14ac:dyDescent="0.25">
      <c r="A166" s="29" t="s">
        <v>140</v>
      </c>
      <c r="B166" s="65" t="str">
        <f t="shared" si="24"/>
        <v/>
      </c>
      <c r="C166" s="65" t="str">
        <f t="shared" si="24"/>
        <v/>
      </c>
      <c r="D166" s="65" t="str">
        <f t="shared" si="24"/>
        <v/>
      </c>
      <c r="E166" s="65" t="str">
        <f t="shared" si="24"/>
        <v/>
      </c>
      <c r="F166" s="65" t="str">
        <f t="shared" si="24"/>
        <v/>
      </c>
      <c r="G166" s="65" t="str">
        <f t="shared" si="24"/>
        <v/>
      </c>
      <c r="H166" s="65" t="str">
        <f t="shared" si="24"/>
        <v/>
      </c>
      <c r="I166" s="65" t="str">
        <f t="shared" si="24"/>
        <v/>
      </c>
      <c r="J166" s="65" t="str">
        <f t="shared" si="24"/>
        <v/>
      </c>
      <c r="K166" s="65" t="str">
        <f t="shared" si="24"/>
        <v/>
      </c>
      <c r="L166" s="65" t="str">
        <f t="shared" si="24"/>
        <v/>
      </c>
      <c r="M166" s="65" t="str">
        <f t="shared" si="24"/>
        <v/>
      </c>
      <c r="N166" s="65" t="str">
        <f t="shared" si="24"/>
        <v/>
      </c>
      <c r="O166" s="65" t="str">
        <f t="shared" si="24"/>
        <v/>
      </c>
      <c r="P166" s="65" t="str">
        <f t="shared" si="24"/>
        <v/>
      </c>
      <c r="Q166" s="65" t="str">
        <f t="shared" si="24"/>
        <v/>
      </c>
    </row>
    <row r="168" spans="1:17" ht="12" customHeight="1" x14ac:dyDescent="0.25">
      <c r="A168" s="152" t="s">
        <v>121</v>
      </c>
      <c r="B168" s="168">
        <f>SUM(B169,B172,B174,B184)</f>
        <v>0</v>
      </c>
      <c r="C168" s="168">
        <f t="shared" ref="C168:Q168" si="25">SUM(C169,C172,C174,C184)</f>
        <v>0</v>
      </c>
      <c r="D168" s="168">
        <f t="shared" si="25"/>
        <v>0</v>
      </c>
      <c r="E168" s="168">
        <f t="shared" si="25"/>
        <v>0</v>
      </c>
      <c r="F168" s="168">
        <f t="shared" si="25"/>
        <v>0</v>
      </c>
      <c r="G168" s="168">
        <f t="shared" si="25"/>
        <v>0</v>
      </c>
      <c r="H168" s="168">
        <f t="shared" si="25"/>
        <v>0</v>
      </c>
      <c r="I168" s="168">
        <f t="shared" si="25"/>
        <v>0</v>
      </c>
      <c r="J168" s="168">
        <f t="shared" si="25"/>
        <v>0</v>
      </c>
      <c r="K168" s="168">
        <f t="shared" si="25"/>
        <v>0</v>
      </c>
      <c r="L168" s="168">
        <f t="shared" si="25"/>
        <v>0</v>
      </c>
      <c r="M168" s="168">
        <f t="shared" si="25"/>
        <v>0</v>
      </c>
      <c r="N168" s="168">
        <f t="shared" si="25"/>
        <v>0</v>
      </c>
      <c r="O168" s="168">
        <f t="shared" si="25"/>
        <v>0</v>
      </c>
      <c r="P168" s="168">
        <f t="shared" si="25"/>
        <v>0</v>
      </c>
      <c r="Q168" s="168">
        <f t="shared" si="25"/>
        <v>0</v>
      </c>
    </row>
    <row r="169" spans="1:17" ht="12" customHeight="1" x14ac:dyDescent="0.25">
      <c r="A169" s="158" t="s">
        <v>65</v>
      </c>
      <c r="B169" s="157">
        <f>SUM(B170:B171)</f>
        <v>0</v>
      </c>
      <c r="C169" s="157">
        <f t="shared" ref="C169:Q169" si="26">SUM(C170:C171)</f>
        <v>0</v>
      </c>
      <c r="D169" s="157">
        <f t="shared" si="26"/>
        <v>0</v>
      </c>
      <c r="E169" s="157">
        <f t="shared" si="26"/>
        <v>0</v>
      </c>
      <c r="F169" s="157">
        <f t="shared" si="26"/>
        <v>0</v>
      </c>
      <c r="G169" s="157">
        <f t="shared" si="26"/>
        <v>0</v>
      </c>
      <c r="H169" s="157">
        <f t="shared" si="26"/>
        <v>0</v>
      </c>
      <c r="I169" s="157">
        <f t="shared" si="26"/>
        <v>0</v>
      </c>
      <c r="J169" s="157">
        <f t="shared" si="26"/>
        <v>0</v>
      </c>
      <c r="K169" s="157">
        <f t="shared" si="26"/>
        <v>0</v>
      </c>
      <c r="L169" s="157">
        <f t="shared" si="26"/>
        <v>0</v>
      </c>
      <c r="M169" s="157">
        <f t="shared" si="26"/>
        <v>0</v>
      </c>
      <c r="N169" s="157">
        <f t="shared" si="26"/>
        <v>0</v>
      </c>
      <c r="O169" s="157">
        <f t="shared" si="26"/>
        <v>0</v>
      </c>
      <c r="P169" s="157">
        <f t="shared" si="26"/>
        <v>0</v>
      </c>
      <c r="Q169" s="157">
        <f t="shared" si="26"/>
        <v>0</v>
      </c>
    </row>
    <row r="170" spans="1:17" ht="12" customHeight="1" x14ac:dyDescent="0.25">
      <c r="A170" s="23" t="s">
        <v>58</v>
      </c>
      <c r="B170" s="156">
        <f>RES_hhdet_emi!B$5</f>
        <v>0</v>
      </c>
      <c r="C170" s="156">
        <f>RES_hhdet_emi!C$5</f>
        <v>0</v>
      </c>
      <c r="D170" s="156">
        <f>RES_hhdet_emi!D$5</f>
        <v>0</v>
      </c>
      <c r="E170" s="156">
        <f>RES_hhdet_emi!E$5</f>
        <v>0</v>
      </c>
      <c r="F170" s="156">
        <f>RES_hhdet_emi!F$5</f>
        <v>0</v>
      </c>
      <c r="G170" s="156">
        <f>RES_hhdet_emi!G$5</f>
        <v>0</v>
      </c>
      <c r="H170" s="156">
        <f>RES_hhdet_emi!H$5</f>
        <v>0</v>
      </c>
      <c r="I170" s="156">
        <f>RES_hhdet_emi!I$5</f>
        <v>0</v>
      </c>
      <c r="J170" s="156">
        <f>RES_hhdet_emi!J$5</f>
        <v>0</v>
      </c>
      <c r="K170" s="156">
        <f>RES_hhdet_emi!K$5</f>
        <v>0</v>
      </c>
      <c r="L170" s="156">
        <f>RES_hhdet_emi!L$5</f>
        <v>0</v>
      </c>
      <c r="M170" s="156">
        <f>RES_hhdet_emi!M$5</f>
        <v>0</v>
      </c>
      <c r="N170" s="156">
        <f>RES_hhdet_emi!N$5</f>
        <v>0</v>
      </c>
      <c r="O170" s="156">
        <f>RES_hhdet_emi!O$5</f>
        <v>0</v>
      </c>
      <c r="P170" s="156">
        <f>RES_hhdet_emi!P$5</f>
        <v>0</v>
      </c>
      <c r="Q170" s="156">
        <f>RES_hhdet_emi!Q$5</f>
        <v>0</v>
      </c>
    </row>
    <row r="171" spans="1:17" ht="12" customHeight="1" x14ac:dyDescent="0.25">
      <c r="A171" s="23" t="s">
        <v>60</v>
      </c>
      <c r="B171" s="156">
        <f>RES_hhdet_emi!B$6</f>
        <v>0</v>
      </c>
      <c r="C171" s="156">
        <f>RES_hhdet_emi!C$6</f>
        <v>0</v>
      </c>
      <c r="D171" s="156">
        <f>RES_hhdet_emi!D$6</f>
        <v>0</v>
      </c>
      <c r="E171" s="156">
        <f>RES_hhdet_emi!E$6</f>
        <v>0</v>
      </c>
      <c r="F171" s="156">
        <f>RES_hhdet_emi!F$6</f>
        <v>0</v>
      </c>
      <c r="G171" s="156">
        <f>RES_hhdet_emi!G$6</f>
        <v>0</v>
      </c>
      <c r="H171" s="156">
        <f>RES_hhdet_emi!H$6</f>
        <v>0</v>
      </c>
      <c r="I171" s="156">
        <f>RES_hhdet_emi!I$6</f>
        <v>0</v>
      </c>
      <c r="J171" s="156">
        <f>RES_hhdet_emi!J$6</f>
        <v>0</v>
      </c>
      <c r="K171" s="156">
        <f>RES_hhdet_emi!K$6</f>
        <v>0</v>
      </c>
      <c r="L171" s="156">
        <f>RES_hhdet_emi!L$6</f>
        <v>0</v>
      </c>
      <c r="M171" s="156">
        <f>RES_hhdet_emi!M$6</f>
        <v>0</v>
      </c>
      <c r="N171" s="156">
        <f>RES_hhdet_emi!N$6</f>
        <v>0</v>
      </c>
      <c r="O171" s="156">
        <f>RES_hhdet_emi!O$6</f>
        <v>0</v>
      </c>
      <c r="P171" s="156">
        <f>RES_hhdet_emi!P$6</f>
        <v>0</v>
      </c>
      <c r="Q171" s="156">
        <f>RES_hhdet_emi!Q$6</f>
        <v>0</v>
      </c>
    </row>
    <row r="172" spans="1:17" ht="12" customHeight="1" x14ac:dyDescent="0.25">
      <c r="A172" s="158" t="s">
        <v>112</v>
      </c>
      <c r="B172" s="157">
        <f>B173</f>
        <v>0</v>
      </c>
      <c r="C172" s="157">
        <f t="shared" ref="C172:Q172" si="27">C173</f>
        <v>0</v>
      </c>
      <c r="D172" s="157">
        <f t="shared" si="27"/>
        <v>0</v>
      </c>
      <c r="E172" s="157">
        <f t="shared" si="27"/>
        <v>0</v>
      </c>
      <c r="F172" s="157">
        <f t="shared" si="27"/>
        <v>0</v>
      </c>
      <c r="G172" s="157">
        <f t="shared" si="27"/>
        <v>0</v>
      </c>
      <c r="H172" s="157">
        <f t="shared" si="27"/>
        <v>0</v>
      </c>
      <c r="I172" s="157">
        <f t="shared" si="27"/>
        <v>0</v>
      </c>
      <c r="J172" s="157">
        <f t="shared" si="27"/>
        <v>0</v>
      </c>
      <c r="K172" s="157">
        <f t="shared" si="27"/>
        <v>0</v>
      </c>
      <c r="L172" s="157">
        <f t="shared" si="27"/>
        <v>0</v>
      </c>
      <c r="M172" s="157">
        <f t="shared" si="27"/>
        <v>0</v>
      </c>
      <c r="N172" s="157">
        <f t="shared" si="27"/>
        <v>0</v>
      </c>
      <c r="O172" s="157">
        <f t="shared" si="27"/>
        <v>0</v>
      </c>
      <c r="P172" s="157">
        <f t="shared" si="27"/>
        <v>0</v>
      </c>
      <c r="Q172" s="157">
        <f t="shared" si="27"/>
        <v>0</v>
      </c>
    </row>
    <row r="173" spans="1:17" ht="12" customHeight="1" x14ac:dyDescent="0.25">
      <c r="A173" s="23" t="s">
        <v>60</v>
      </c>
      <c r="B173" s="156">
        <f>RES_hhdet_emi!B$8</f>
        <v>0</v>
      </c>
      <c r="C173" s="156">
        <f>RES_hhdet_emi!C$8</f>
        <v>0</v>
      </c>
      <c r="D173" s="156">
        <f>RES_hhdet_emi!D$8</f>
        <v>0</v>
      </c>
      <c r="E173" s="156">
        <f>RES_hhdet_emi!E$8</f>
        <v>0</v>
      </c>
      <c r="F173" s="156">
        <f>RES_hhdet_emi!F$8</f>
        <v>0</v>
      </c>
      <c r="G173" s="156">
        <f>RES_hhdet_emi!G$8</f>
        <v>0</v>
      </c>
      <c r="H173" s="156">
        <f>RES_hhdet_emi!H$8</f>
        <v>0</v>
      </c>
      <c r="I173" s="156">
        <f>RES_hhdet_emi!I$8</f>
        <v>0</v>
      </c>
      <c r="J173" s="156">
        <f>RES_hhdet_emi!J$8</f>
        <v>0</v>
      </c>
      <c r="K173" s="156">
        <f>RES_hhdet_emi!K$8</f>
        <v>0</v>
      </c>
      <c r="L173" s="156">
        <f>RES_hhdet_emi!L$8</f>
        <v>0</v>
      </c>
      <c r="M173" s="156">
        <f>RES_hhdet_emi!M$8</f>
        <v>0</v>
      </c>
      <c r="N173" s="156">
        <f>RES_hhdet_emi!N$8</f>
        <v>0</v>
      </c>
      <c r="O173" s="156">
        <f>RES_hhdet_emi!O$8</f>
        <v>0</v>
      </c>
      <c r="P173" s="156">
        <f>RES_hhdet_emi!P$8</f>
        <v>0</v>
      </c>
      <c r="Q173" s="156">
        <f>RES_hhdet_emi!Q$8</f>
        <v>0</v>
      </c>
    </row>
    <row r="174" spans="1:17" ht="12" customHeight="1" x14ac:dyDescent="0.25">
      <c r="A174" s="158" t="s">
        <v>63</v>
      </c>
      <c r="B174" s="157">
        <f>SUM(B175:B177,B180:B181)</f>
        <v>0</v>
      </c>
      <c r="C174" s="157">
        <f t="shared" ref="C174:Q174" si="28">SUM(C175:C177,C180:C181)</f>
        <v>0</v>
      </c>
      <c r="D174" s="157">
        <f t="shared" si="28"/>
        <v>0</v>
      </c>
      <c r="E174" s="157">
        <f t="shared" si="28"/>
        <v>0</v>
      </c>
      <c r="F174" s="157">
        <f t="shared" si="28"/>
        <v>0</v>
      </c>
      <c r="G174" s="157">
        <f t="shared" si="28"/>
        <v>0</v>
      </c>
      <c r="H174" s="157">
        <f t="shared" si="28"/>
        <v>0</v>
      </c>
      <c r="I174" s="157">
        <f t="shared" si="28"/>
        <v>0</v>
      </c>
      <c r="J174" s="157">
        <f t="shared" si="28"/>
        <v>0</v>
      </c>
      <c r="K174" s="157">
        <f t="shared" si="28"/>
        <v>0</v>
      </c>
      <c r="L174" s="157">
        <f t="shared" si="28"/>
        <v>0</v>
      </c>
      <c r="M174" s="157">
        <f t="shared" si="28"/>
        <v>0</v>
      </c>
      <c r="N174" s="157">
        <f t="shared" si="28"/>
        <v>0</v>
      </c>
      <c r="O174" s="157">
        <f t="shared" si="28"/>
        <v>0</v>
      </c>
      <c r="P174" s="157">
        <f t="shared" si="28"/>
        <v>0</v>
      </c>
      <c r="Q174" s="157">
        <f t="shared" si="28"/>
        <v>0</v>
      </c>
    </row>
    <row r="175" spans="1:17" ht="12" customHeight="1" x14ac:dyDescent="0.25">
      <c r="A175" s="167" t="s">
        <v>171</v>
      </c>
      <c r="B175" s="132">
        <f>RES_hhdet_emi!B$10</f>
        <v>0</v>
      </c>
      <c r="C175" s="132">
        <f>RES_hhdet_emi!C$10</f>
        <v>0</v>
      </c>
      <c r="D175" s="132">
        <f>RES_hhdet_emi!D$10</f>
        <v>0</v>
      </c>
      <c r="E175" s="132">
        <f>RES_hhdet_emi!E$10</f>
        <v>0</v>
      </c>
      <c r="F175" s="132">
        <f>RES_hhdet_emi!F$10</f>
        <v>0</v>
      </c>
      <c r="G175" s="132">
        <f>RES_hhdet_emi!G$10</f>
        <v>0</v>
      </c>
      <c r="H175" s="132">
        <f>RES_hhdet_emi!H$10</f>
        <v>0</v>
      </c>
      <c r="I175" s="132">
        <f>RES_hhdet_emi!I$10</f>
        <v>0</v>
      </c>
      <c r="J175" s="132">
        <f>RES_hhdet_emi!J$10</f>
        <v>0</v>
      </c>
      <c r="K175" s="132">
        <f>RES_hhdet_emi!K$10</f>
        <v>0</v>
      </c>
      <c r="L175" s="132">
        <f>RES_hhdet_emi!L$10</f>
        <v>0</v>
      </c>
      <c r="M175" s="132">
        <f>RES_hhdet_emi!M$10</f>
        <v>0</v>
      </c>
      <c r="N175" s="132">
        <f>RES_hhdet_emi!N$10</f>
        <v>0</v>
      </c>
      <c r="O175" s="132">
        <f>RES_hhdet_emi!O$10</f>
        <v>0</v>
      </c>
      <c r="P175" s="132">
        <f>RES_hhdet_emi!P$10</f>
        <v>0</v>
      </c>
      <c r="Q175" s="132">
        <f>RES_hhdet_emi!Q$10</f>
        <v>0</v>
      </c>
    </row>
    <row r="176" spans="1:17" ht="12" customHeight="1" x14ac:dyDescent="0.25">
      <c r="A176" s="167" t="s">
        <v>144</v>
      </c>
      <c r="B176" s="132">
        <f>RES_hhdet_emi!B$11</f>
        <v>0</v>
      </c>
      <c r="C176" s="132">
        <f>RES_hhdet_emi!C$11</f>
        <v>0</v>
      </c>
      <c r="D176" s="132">
        <f>RES_hhdet_emi!D$11</f>
        <v>0</v>
      </c>
      <c r="E176" s="132">
        <f>RES_hhdet_emi!E$11</f>
        <v>0</v>
      </c>
      <c r="F176" s="132">
        <f>RES_hhdet_emi!F$11</f>
        <v>0</v>
      </c>
      <c r="G176" s="132">
        <f>RES_hhdet_emi!G$11</f>
        <v>0</v>
      </c>
      <c r="H176" s="132">
        <f>RES_hhdet_emi!H$11</f>
        <v>0</v>
      </c>
      <c r="I176" s="132">
        <f>RES_hhdet_emi!I$11</f>
        <v>0</v>
      </c>
      <c r="J176" s="132">
        <f>RES_hhdet_emi!J$11</f>
        <v>0</v>
      </c>
      <c r="K176" s="132">
        <f>RES_hhdet_emi!K$11</f>
        <v>0</v>
      </c>
      <c r="L176" s="132">
        <f>RES_hhdet_emi!L$11</f>
        <v>0</v>
      </c>
      <c r="M176" s="132">
        <f>RES_hhdet_emi!M$11</f>
        <v>0</v>
      </c>
      <c r="N176" s="132">
        <f>RES_hhdet_emi!N$11</f>
        <v>0</v>
      </c>
      <c r="O176" s="132">
        <f>RES_hhdet_emi!O$11</f>
        <v>0</v>
      </c>
      <c r="P176" s="132">
        <f>RES_hhdet_emi!P$11</f>
        <v>0</v>
      </c>
      <c r="Q176" s="132">
        <f>RES_hhdet_emi!Q$11</f>
        <v>0</v>
      </c>
    </row>
    <row r="177" spans="1:17" ht="12" customHeight="1" x14ac:dyDescent="0.25">
      <c r="A177" s="167" t="s">
        <v>143</v>
      </c>
      <c r="B177" s="132">
        <f>SUM(B178:B179)</f>
        <v>0</v>
      </c>
      <c r="C177" s="132">
        <f t="shared" ref="C177:Q177" si="29">SUM(C178:C179)</f>
        <v>0</v>
      </c>
      <c r="D177" s="132">
        <f t="shared" si="29"/>
        <v>0</v>
      </c>
      <c r="E177" s="132">
        <f t="shared" si="29"/>
        <v>0</v>
      </c>
      <c r="F177" s="132">
        <f t="shared" si="29"/>
        <v>0</v>
      </c>
      <c r="G177" s="132">
        <f t="shared" si="29"/>
        <v>0</v>
      </c>
      <c r="H177" s="132">
        <f t="shared" si="29"/>
        <v>0</v>
      </c>
      <c r="I177" s="132">
        <f t="shared" si="29"/>
        <v>0</v>
      </c>
      <c r="J177" s="132">
        <f t="shared" si="29"/>
        <v>0</v>
      </c>
      <c r="K177" s="132">
        <f t="shared" si="29"/>
        <v>0</v>
      </c>
      <c r="L177" s="132">
        <f t="shared" si="29"/>
        <v>0</v>
      </c>
      <c r="M177" s="132">
        <f t="shared" si="29"/>
        <v>0</v>
      </c>
      <c r="N177" s="132">
        <f t="shared" si="29"/>
        <v>0</v>
      </c>
      <c r="O177" s="132">
        <f t="shared" si="29"/>
        <v>0</v>
      </c>
      <c r="P177" s="132">
        <f t="shared" si="29"/>
        <v>0</v>
      </c>
      <c r="Q177" s="132">
        <f t="shared" si="29"/>
        <v>0</v>
      </c>
    </row>
    <row r="178" spans="1:17" ht="12" customHeight="1" x14ac:dyDescent="0.25">
      <c r="A178" s="166" t="s">
        <v>57</v>
      </c>
      <c r="B178" s="165">
        <f>RES_hhdet_emi!B$13</f>
        <v>0</v>
      </c>
      <c r="C178" s="165">
        <f>RES_hhdet_emi!C$13</f>
        <v>0</v>
      </c>
      <c r="D178" s="165">
        <f>RES_hhdet_emi!D$13</f>
        <v>0</v>
      </c>
      <c r="E178" s="165">
        <f>RES_hhdet_emi!E$13</f>
        <v>0</v>
      </c>
      <c r="F178" s="165">
        <f>RES_hhdet_emi!F$13</f>
        <v>0</v>
      </c>
      <c r="G178" s="165">
        <f>RES_hhdet_emi!G$13</f>
        <v>0</v>
      </c>
      <c r="H178" s="165">
        <f>RES_hhdet_emi!H$13</f>
        <v>0</v>
      </c>
      <c r="I178" s="165">
        <f>RES_hhdet_emi!I$13</f>
        <v>0</v>
      </c>
      <c r="J178" s="165">
        <f>RES_hhdet_emi!J$13</f>
        <v>0</v>
      </c>
      <c r="K178" s="165">
        <f>RES_hhdet_emi!K$13</f>
        <v>0</v>
      </c>
      <c r="L178" s="165">
        <f>RES_hhdet_emi!L$13</f>
        <v>0</v>
      </c>
      <c r="M178" s="165">
        <f>RES_hhdet_emi!M$13</f>
        <v>0</v>
      </c>
      <c r="N178" s="165">
        <f>RES_hhdet_emi!N$13</f>
        <v>0</v>
      </c>
      <c r="O178" s="165">
        <f>RES_hhdet_emi!O$13</f>
        <v>0</v>
      </c>
      <c r="P178" s="165">
        <f>RES_hhdet_emi!P$13</f>
        <v>0</v>
      </c>
      <c r="Q178" s="165">
        <f>RES_hhdet_emi!Q$13</f>
        <v>0</v>
      </c>
    </row>
    <row r="179" spans="1:17" ht="12" customHeight="1" x14ac:dyDescent="0.25">
      <c r="A179" s="147" t="s">
        <v>59</v>
      </c>
      <c r="B179" s="164">
        <f>RES_hhdet_emi!B$14</f>
        <v>0</v>
      </c>
      <c r="C179" s="164">
        <f>RES_hhdet_emi!C$14</f>
        <v>0</v>
      </c>
      <c r="D179" s="164">
        <f>RES_hhdet_emi!D$14</f>
        <v>0</v>
      </c>
      <c r="E179" s="164">
        <f>RES_hhdet_emi!E$14</f>
        <v>0</v>
      </c>
      <c r="F179" s="164">
        <f>RES_hhdet_emi!F$14</f>
        <v>0</v>
      </c>
      <c r="G179" s="164">
        <f>RES_hhdet_emi!G$14</f>
        <v>0</v>
      </c>
      <c r="H179" s="164">
        <f>RES_hhdet_emi!H$14</f>
        <v>0</v>
      </c>
      <c r="I179" s="164">
        <f>RES_hhdet_emi!I$14</f>
        <v>0</v>
      </c>
      <c r="J179" s="164">
        <f>RES_hhdet_emi!J$14</f>
        <v>0</v>
      </c>
      <c r="K179" s="164">
        <f>RES_hhdet_emi!K$14</f>
        <v>0</v>
      </c>
      <c r="L179" s="164">
        <f>RES_hhdet_emi!L$14</f>
        <v>0</v>
      </c>
      <c r="M179" s="164">
        <f>RES_hhdet_emi!M$14</f>
        <v>0</v>
      </c>
      <c r="N179" s="164">
        <f>RES_hhdet_emi!N$14</f>
        <v>0</v>
      </c>
      <c r="O179" s="164">
        <f>RES_hhdet_emi!O$14</f>
        <v>0</v>
      </c>
      <c r="P179" s="164">
        <f>RES_hhdet_emi!P$14</f>
        <v>0</v>
      </c>
      <c r="Q179" s="164">
        <f>RES_hhdet_emi!Q$14</f>
        <v>0</v>
      </c>
    </row>
    <row r="180" spans="1:17" ht="12" customHeight="1" x14ac:dyDescent="0.25">
      <c r="A180" s="163" t="s">
        <v>142</v>
      </c>
      <c r="B180" s="162">
        <f>RES_hhdet_emi!B$15</f>
        <v>0</v>
      </c>
      <c r="C180" s="162">
        <f>RES_hhdet_emi!C$15</f>
        <v>0</v>
      </c>
      <c r="D180" s="162">
        <f>RES_hhdet_emi!D$15</f>
        <v>0</v>
      </c>
      <c r="E180" s="162">
        <f>RES_hhdet_emi!E$15</f>
        <v>0</v>
      </c>
      <c r="F180" s="162">
        <f>RES_hhdet_emi!F$15</f>
        <v>0</v>
      </c>
      <c r="G180" s="162">
        <f>RES_hhdet_emi!G$15</f>
        <v>0</v>
      </c>
      <c r="H180" s="162">
        <f>RES_hhdet_emi!H$15</f>
        <v>0</v>
      </c>
      <c r="I180" s="162">
        <f>RES_hhdet_emi!I$15</f>
        <v>0</v>
      </c>
      <c r="J180" s="162">
        <f>RES_hhdet_emi!J$15</f>
        <v>0</v>
      </c>
      <c r="K180" s="162">
        <f>RES_hhdet_emi!K$15</f>
        <v>0</v>
      </c>
      <c r="L180" s="162">
        <f>RES_hhdet_emi!L$15</f>
        <v>0</v>
      </c>
      <c r="M180" s="162">
        <f>RES_hhdet_emi!M$15</f>
        <v>0</v>
      </c>
      <c r="N180" s="162">
        <f>RES_hhdet_emi!N$15</f>
        <v>0</v>
      </c>
      <c r="O180" s="162">
        <f>RES_hhdet_emi!O$15</f>
        <v>0</v>
      </c>
      <c r="P180" s="162">
        <f>RES_hhdet_emi!P$15</f>
        <v>0</v>
      </c>
      <c r="Q180" s="162">
        <f>RES_hhdet_emi!Q$15</f>
        <v>0</v>
      </c>
    </row>
    <row r="181" spans="1:17" ht="12" customHeight="1" x14ac:dyDescent="0.25">
      <c r="A181" s="161" t="s">
        <v>141</v>
      </c>
      <c r="B181" s="160">
        <f>SUM(B182:B183)</f>
        <v>0</v>
      </c>
      <c r="C181" s="160">
        <f t="shared" ref="C181:Q181" si="30">SUM(C182:C183)</f>
        <v>0</v>
      </c>
      <c r="D181" s="160">
        <f t="shared" si="30"/>
        <v>0</v>
      </c>
      <c r="E181" s="160">
        <f t="shared" si="30"/>
        <v>0</v>
      </c>
      <c r="F181" s="160">
        <f t="shared" si="30"/>
        <v>0</v>
      </c>
      <c r="G181" s="160">
        <f t="shared" si="30"/>
        <v>0</v>
      </c>
      <c r="H181" s="160">
        <f t="shared" si="30"/>
        <v>0</v>
      </c>
      <c r="I181" s="160">
        <f t="shared" si="30"/>
        <v>0</v>
      </c>
      <c r="J181" s="160">
        <f t="shared" si="30"/>
        <v>0</v>
      </c>
      <c r="K181" s="160">
        <f t="shared" si="30"/>
        <v>0</v>
      </c>
      <c r="L181" s="160">
        <f t="shared" si="30"/>
        <v>0</v>
      </c>
      <c r="M181" s="160">
        <f t="shared" si="30"/>
        <v>0</v>
      </c>
      <c r="N181" s="160">
        <f t="shared" si="30"/>
        <v>0</v>
      </c>
      <c r="O181" s="160">
        <f t="shared" si="30"/>
        <v>0</v>
      </c>
      <c r="P181" s="160">
        <f t="shared" si="30"/>
        <v>0</v>
      </c>
      <c r="Q181" s="160">
        <f t="shared" si="30"/>
        <v>0</v>
      </c>
    </row>
    <row r="182" spans="1:17" ht="12" customHeight="1" x14ac:dyDescent="0.25">
      <c r="A182" s="148" t="s">
        <v>60</v>
      </c>
      <c r="B182" s="156">
        <f>RES_hhdet_emi!B$17</f>
        <v>0</v>
      </c>
      <c r="C182" s="156">
        <f>RES_hhdet_emi!C$17</f>
        <v>0</v>
      </c>
      <c r="D182" s="156">
        <f>RES_hhdet_emi!D$17</f>
        <v>0</v>
      </c>
      <c r="E182" s="156">
        <f>RES_hhdet_emi!E$17</f>
        <v>0</v>
      </c>
      <c r="F182" s="156">
        <f>RES_hhdet_emi!F$17</f>
        <v>0</v>
      </c>
      <c r="G182" s="156">
        <f>RES_hhdet_emi!G$17</f>
        <v>0</v>
      </c>
      <c r="H182" s="156">
        <f>RES_hhdet_emi!H$17</f>
        <v>0</v>
      </c>
      <c r="I182" s="156">
        <f>RES_hhdet_emi!I$17</f>
        <v>0</v>
      </c>
      <c r="J182" s="156">
        <f>RES_hhdet_emi!J$17</f>
        <v>0</v>
      </c>
      <c r="K182" s="156">
        <f>RES_hhdet_emi!K$17</f>
        <v>0</v>
      </c>
      <c r="L182" s="156">
        <f>RES_hhdet_emi!L$17</f>
        <v>0</v>
      </c>
      <c r="M182" s="156">
        <f>RES_hhdet_emi!M$17</f>
        <v>0</v>
      </c>
      <c r="N182" s="156">
        <f>RES_hhdet_emi!N$17</f>
        <v>0</v>
      </c>
      <c r="O182" s="156">
        <f>RES_hhdet_emi!O$17</f>
        <v>0</v>
      </c>
      <c r="P182" s="156">
        <f>RES_hhdet_emi!P$17</f>
        <v>0</v>
      </c>
      <c r="Q182" s="156">
        <f>RES_hhdet_emi!Q$17</f>
        <v>0</v>
      </c>
    </row>
    <row r="183" spans="1:17" ht="12" customHeight="1" x14ac:dyDescent="0.25">
      <c r="A183" s="148" t="s">
        <v>59</v>
      </c>
      <c r="B183" s="156">
        <f>RES_hhdet_emi!B$18</f>
        <v>0</v>
      </c>
      <c r="C183" s="156">
        <f>RES_hhdet_emi!C$18</f>
        <v>0</v>
      </c>
      <c r="D183" s="156">
        <f>RES_hhdet_emi!D$18</f>
        <v>0</v>
      </c>
      <c r="E183" s="156">
        <f>RES_hhdet_emi!E$18</f>
        <v>0</v>
      </c>
      <c r="F183" s="156">
        <f>RES_hhdet_emi!F$18</f>
        <v>0</v>
      </c>
      <c r="G183" s="156">
        <f>RES_hhdet_emi!G$18</f>
        <v>0</v>
      </c>
      <c r="H183" s="156">
        <f>RES_hhdet_emi!H$18</f>
        <v>0</v>
      </c>
      <c r="I183" s="156">
        <f>RES_hhdet_emi!I$18</f>
        <v>0</v>
      </c>
      <c r="J183" s="156">
        <f>RES_hhdet_emi!J$18</f>
        <v>0</v>
      </c>
      <c r="K183" s="156">
        <f>RES_hhdet_emi!K$18</f>
        <v>0</v>
      </c>
      <c r="L183" s="156">
        <f>RES_hhdet_emi!L$18</f>
        <v>0</v>
      </c>
      <c r="M183" s="156">
        <f>RES_hhdet_emi!M$18</f>
        <v>0</v>
      </c>
      <c r="N183" s="156">
        <f>RES_hhdet_emi!N$18</f>
        <v>0</v>
      </c>
      <c r="O183" s="156">
        <f>RES_hhdet_emi!O$18</f>
        <v>0</v>
      </c>
      <c r="P183" s="156">
        <f>RES_hhdet_emi!P$18</f>
        <v>0</v>
      </c>
      <c r="Q183" s="156">
        <f>RES_hhdet_emi!Q$18</f>
        <v>0</v>
      </c>
    </row>
    <row r="184" spans="1:17" ht="12" customHeight="1" x14ac:dyDescent="0.25">
      <c r="A184" s="158" t="s">
        <v>62</v>
      </c>
      <c r="B184" s="157">
        <f>SUM(B185:B187)</f>
        <v>0</v>
      </c>
      <c r="C184" s="157">
        <f t="shared" ref="C184:Q184" si="31">SUM(C185:C187)</f>
        <v>0</v>
      </c>
      <c r="D184" s="157">
        <f t="shared" si="31"/>
        <v>0</v>
      </c>
      <c r="E184" s="157">
        <f t="shared" si="31"/>
        <v>0</v>
      </c>
      <c r="F184" s="157">
        <f t="shared" si="31"/>
        <v>0</v>
      </c>
      <c r="G184" s="157">
        <f t="shared" si="31"/>
        <v>0</v>
      </c>
      <c r="H184" s="157">
        <f t="shared" si="31"/>
        <v>0</v>
      </c>
      <c r="I184" s="157">
        <f t="shared" si="31"/>
        <v>0</v>
      </c>
      <c r="J184" s="157">
        <f t="shared" si="31"/>
        <v>0</v>
      </c>
      <c r="K184" s="157">
        <f t="shared" si="31"/>
        <v>0</v>
      </c>
      <c r="L184" s="157">
        <f t="shared" si="31"/>
        <v>0</v>
      </c>
      <c r="M184" s="157">
        <f t="shared" si="31"/>
        <v>0</v>
      </c>
      <c r="N184" s="157">
        <f t="shared" si="31"/>
        <v>0</v>
      </c>
      <c r="O184" s="157">
        <f t="shared" si="31"/>
        <v>0</v>
      </c>
      <c r="P184" s="157">
        <f t="shared" si="31"/>
        <v>0</v>
      </c>
      <c r="Q184" s="157">
        <f t="shared" si="31"/>
        <v>0</v>
      </c>
    </row>
    <row r="185" spans="1:17" ht="12" customHeight="1" x14ac:dyDescent="0.25">
      <c r="A185" s="23" t="s">
        <v>58</v>
      </c>
      <c r="B185" s="156">
        <f>RES_hhdet_emi!B$20</f>
        <v>0</v>
      </c>
      <c r="C185" s="156">
        <f>RES_hhdet_emi!C$20</f>
        <v>0</v>
      </c>
      <c r="D185" s="156">
        <f>RES_hhdet_emi!D$20</f>
        <v>0</v>
      </c>
      <c r="E185" s="156">
        <f>RES_hhdet_emi!E$20</f>
        <v>0</v>
      </c>
      <c r="F185" s="156">
        <f>RES_hhdet_emi!F$20</f>
        <v>0</v>
      </c>
      <c r="G185" s="156">
        <f>RES_hhdet_emi!G$20</f>
        <v>0</v>
      </c>
      <c r="H185" s="156">
        <f>RES_hhdet_emi!H$20</f>
        <v>0</v>
      </c>
      <c r="I185" s="156">
        <f>RES_hhdet_emi!I$20</f>
        <v>0</v>
      </c>
      <c r="J185" s="156">
        <f>RES_hhdet_emi!J$20</f>
        <v>0</v>
      </c>
      <c r="K185" s="156">
        <f>RES_hhdet_emi!K$20</f>
        <v>0</v>
      </c>
      <c r="L185" s="156">
        <f>RES_hhdet_emi!L$20</f>
        <v>0</v>
      </c>
      <c r="M185" s="156">
        <f>RES_hhdet_emi!M$20</f>
        <v>0</v>
      </c>
      <c r="N185" s="156">
        <f>RES_hhdet_emi!N$20</f>
        <v>0</v>
      </c>
      <c r="O185" s="156">
        <f>RES_hhdet_emi!O$20</f>
        <v>0</v>
      </c>
      <c r="P185" s="156">
        <f>RES_hhdet_emi!P$20</f>
        <v>0</v>
      </c>
      <c r="Q185" s="156">
        <f>RES_hhdet_emi!Q$20</f>
        <v>0</v>
      </c>
    </row>
    <row r="186" spans="1:17" ht="12" customHeight="1" x14ac:dyDescent="0.25">
      <c r="A186" s="23" t="s">
        <v>57</v>
      </c>
      <c r="B186" s="156">
        <f>RES_hhdet_emi!B$21</f>
        <v>0</v>
      </c>
      <c r="C186" s="156">
        <f>RES_hhdet_emi!C$21</f>
        <v>0</v>
      </c>
      <c r="D186" s="156">
        <f>RES_hhdet_emi!D$21</f>
        <v>0</v>
      </c>
      <c r="E186" s="156">
        <f>RES_hhdet_emi!E$21</f>
        <v>0</v>
      </c>
      <c r="F186" s="156">
        <f>RES_hhdet_emi!F$21</f>
        <v>0</v>
      </c>
      <c r="G186" s="156">
        <f>RES_hhdet_emi!G$21</f>
        <v>0</v>
      </c>
      <c r="H186" s="156">
        <f>RES_hhdet_emi!H$21</f>
        <v>0</v>
      </c>
      <c r="I186" s="156">
        <f>RES_hhdet_emi!I$21</f>
        <v>0</v>
      </c>
      <c r="J186" s="156">
        <f>RES_hhdet_emi!J$21</f>
        <v>0</v>
      </c>
      <c r="K186" s="156">
        <f>RES_hhdet_emi!K$21</f>
        <v>0</v>
      </c>
      <c r="L186" s="156">
        <f>RES_hhdet_emi!L$21</f>
        <v>0</v>
      </c>
      <c r="M186" s="156">
        <f>RES_hhdet_emi!M$21</f>
        <v>0</v>
      </c>
      <c r="N186" s="156">
        <f>RES_hhdet_emi!N$21</f>
        <v>0</v>
      </c>
      <c r="O186" s="156">
        <f>RES_hhdet_emi!O$21</f>
        <v>0</v>
      </c>
      <c r="P186" s="156">
        <f>RES_hhdet_emi!P$21</f>
        <v>0</v>
      </c>
      <c r="Q186" s="156">
        <f>RES_hhdet_emi!Q$21</f>
        <v>0</v>
      </c>
    </row>
    <row r="187" spans="1:17" ht="12" customHeight="1" x14ac:dyDescent="0.25">
      <c r="A187" s="29" t="s">
        <v>140</v>
      </c>
      <c r="B187" s="57">
        <f>RES_hhdet_emi!B$22</f>
        <v>0</v>
      </c>
      <c r="C187" s="57">
        <f>RES_hhdet_emi!C$22</f>
        <v>0</v>
      </c>
      <c r="D187" s="57">
        <f>RES_hhdet_emi!D$22</f>
        <v>0</v>
      </c>
      <c r="E187" s="57">
        <f>RES_hhdet_emi!E$22</f>
        <v>0</v>
      </c>
      <c r="F187" s="57">
        <f>RES_hhdet_emi!F$22</f>
        <v>0</v>
      </c>
      <c r="G187" s="57">
        <f>RES_hhdet_emi!G$22</f>
        <v>0</v>
      </c>
      <c r="H187" s="57">
        <f>RES_hhdet_emi!H$22</f>
        <v>0</v>
      </c>
      <c r="I187" s="57">
        <f>RES_hhdet_emi!I$22</f>
        <v>0</v>
      </c>
      <c r="J187" s="57">
        <f>RES_hhdet_emi!J$22</f>
        <v>0</v>
      </c>
      <c r="K187" s="57">
        <f>RES_hhdet_emi!K$22</f>
        <v>0</v>
      </c>
      <c r="L187" s="57">
        <f>RES_hhdet_emi!L$22</f>
        <v>0</v>
      </c>
      <c r="M187" s="57">
        <f>RES_hhdet_emi!M$22</f>
        <v>0</v>
      </c>
      <c r="N187" s="57">
        <f>RES_hhdet_emi!N$22</f>
        <v>0</v>
      </c>
      <c r="O187" s="57">
        <f>RES_hhdet_emi!O$22</f>
        <v>0</v>
      </c>
      <c r="P187" s="57">
        <f>RES_hhdet_emi!P$22</f>
        <v>0</v>
      </c>
      <c r="Q187" s="57">
        <f>RES_hhdet_emi!Q$22</f>
        <v>0</v>
      </c>
    </row>
    <row r="189" spans="1:17" ht="12" customHeight="1" x14ac:dyDescent="0.25">
      <c r="A189" s="152" t="s">
        <v>198</v>
      </c>
      <c r="B189" s="168">
        <f>SUM(B190,B193,B195,B205)</f>
        <v>0</v>
      </c>
      <c r="C189" s="168">
        <f t="shared" ref="C189:Q189" si="32">SUM(C190,C193,C195,C205)</f>
        <v>0</v>
      </c>
      <c r="D189" s="168">
        <f t="shared" si="32"/>
        <v>0</v>
      </c>
      <c r="E189" s="168">
        <f t="shared" si="32"/>
        <v>0</v>
      </c>
      <c r="F189" s="168">
        <f t="shared" si="32"/>
        <v>0</v>
      </c>
      <c r="G189" s="168">
        <f t="shared" si="32"/>
        <v>0</v>
      </c>
      <c r="H189" s="168">
        <f t="shared" si="32"/>
        <v>0</v>
      </c>
      <c r="I189" s="168">
        <f t="shared" si="32"/>
        <v>0</v>
      </c>
      <c r="J189" s="168">
        <f t="shared" si="32"/>
        <v>0</v>
      </c>
      <c r="K189" s="168">
        <f t="shared" si="32"/>
        <v>0</v>
      </c>
      <c r="L189" s="168">
        <f t="shared" si="32"/>
        <v>0</v>
      </c>
      <c r="M189" s="168">
        <f t="shared" si="32"/>
        <v>0</v>
      </c>
      <c r="N189" s="168">
        <f t="shared" si="32"/>
        <v>0</v>
      </c>
      <c r="O189" s="168">
        <f t="shared" si="32"/>
        <v>0</v>
      </c>
      <c r="P189" s="168">
        <f t="shared" si="32"/>
        <v>0</v>
      </c>
      <c r="Q189" s="168">
        <f t="shared" si="32"/>
        <v>0</v>
      </c>
    </row>
    <row r="190" spans="1:17" ht="12" customHeight="1" x14ac:dyDescent="0.25">
      <c r="A190" s="158" t="s">
        <v>65</v>
      </c>
      <c r="B190" s="157">
        <f>SUM(B191:B192)</f>
        <v>0</v>
      </c>
      <c r="C190" s="157">
        <f t="shared" ref="C190:Q190" si="33">SUM(C191:C192)</f>
        <v>0</v>
      </c>
      <c r="D190" s="157">
        <f t="shared" si="33"/>
        <v>0</v>
      </c>
      <c r="E190" s="157">
        <f t="shared" si="33"/>
        <v>0</v>
      </c>
      <c r="F190" s="157">
        <f t="shared" si="33"/>
        <v>0</v>
      </c>
      <c r="G190" s="157">
        <f t="shared" si="33"/>
        <v>0</v>
      </c>
      <c r="H190" s="157">
        <f t="shared" si="33"/>
        <v>0</v>
      </c>
      <c r="I190" s="157">
        <f t="shared" si="33"/>
        <v>0</v>
      </c>
      <c r="J190" s="157">
        <f t="shared" si="33"/>
        <v>0</v>
      </c>
      <c r="K190" s="157">
        <f t="shared" si="33"/>
        <v>0</v>
      </c>
      <c r="L190" s="157">
        <f t="shared" si="33"/>
        <v>0</v>
      </c>
      <c r="M190" s="157">
        <f t="shared" si="33"/>
        <v>0</v>
      </c>
      <c r="N190" s="157">
        <f t="shared" si="33"/>
        <v>0</v>
      </c>
      <c r="O190" s="157">
        <f t="shared" si="33"/>
        <v>0</v>
      </c>
      <c r="P190" s="157">
        <f t="shared" si="33"/>
        <v>0</v>
      </c>
      <c r="Q190" s="157">
        <f t="shared" si="33"/>
        <v>0</v>
      </c>
    </row>
    <row r="191" spans="1:17" ht="12" customHeight="1" x14ac:dyDescent="0.25">
      <c r="A191" s="23" t="s">
        <v>58</v>
      </c>
      <c r="B191" s="156">
        <f>IF(B107=0,0,B107/0.086*1000000/B$7)</f>
        <v>0</v>
      </c>
      <c r="C191" s="156">
        <f t="shared" ref="C191:Q192" si="34">IF(C107=0,0,C107/0.086*1000000/C$7)</f>
        <v>0</v>
      </c>
      <c r="D191" s="156">
        <f t="shared" si="34"/>
        <v>0</v>
      </c>
      <c r="E191" s="156">
        <f t="shared" si="34"/>
        <v>0</v>
      </c>
      <c r="F191" s="156">
        <f t="shared" si="34"/>
        <v>0</v>
      </c>
      <c r="G191" s="156">
        <f t="shared" si="34"/>
        <v>0</v>
      </c>
      <c r="H191" s="156">
        <f t="shared" si="34"/>
        <v>0</v>
      </c>
      <c r="I191" s="156">
        <f t="shared" si="34"/>
        <v>0</v>
      </c>
      <c r="J191" s="156">
        <f t="shared" si="34"/>
        <v>0</v>
      </c>
      <c r="K191" s="156">
        <f t="shared" si="34"/>
        <v>0</v>
      </c>
      <c r="L191" s="156">
        <f t="shared" si="34"/>
        <v>0</v>
      </c>
      <c r="M191" s="156">
        <f t="shared" si="34"/>
        <v>0</v>
      </c>
      <c r="N191" s="156">
        <f t="shared" si="34"/>
        <v>0</v>
      </c>
      <c r="O191" s="156">
        <f t="shared" si="34"/>
        <v>0</v>
      </c>
      <c r="P191" s="156">
        <f t="shared" si="34"/>
        <v>0</v>
      </c>
      <c r="Q191" s="156">
        <f t="shared" si="34"/>
        <v>0</v>
      </c>
    </row>
    <row r="192" spans="1:17" ht="12" customHeight="1" x14ac:dyDescent="0.25">
      <c r="A192" s="23" t="s">
        <v>60</v>
      </c>
      <c r="B192" s="156">
        <f>IF(B108=0,0,B108/0.086*1000000/B$7)</f>
        <v>0</v>
      </c>
      <c r="C192" s="156">
        <f t="shared" si="34"/>
        <v>0</v>
      </c>
      <c r="D192" s="156">
        <f t="shared" si="34"/>
        <v>0</v>
      </c>
      <c r="E192" s="156">
        <f t="shared" si="34"/>
        <v>0</v>
      </c>
      <c r="F192" s="156">
        <f t="shared" si="34"/>
        <v>0</v>
      </c>
      <c r="G192" s="156">
        <f t="shared" si="34"/>
        <v>0</v>
      </c>
      <c r="H192" s="156">
        <f t="shared" si="34"/>
        <v>0</v>
      </c>
      <c r="I192" s="156">
        <f t="shared" si="34"/>
        <v>0</v>
      </c>
      <c r="J192" s="156">
        <f t="shared" si="34"/>
        <v>0</v>
      </c>
      <c r="K192" s="156">
        <f t="shared" si="34"/>
        <v>0</v>
      </c>
      <c r="L192" s="156">
        <f t="shared" si="34"/>
        <v>0</v>
      </c>
      <c r="M192" s="156">
        <f t="shared" si="34"/>
        <v>0</v>
      </c>
      <c r="N192" s="156">
        <f t="shared" si="34"/>
        <v>0</v>
      </c>
      <c r="O192" s="156">
        <f t="shared" si="34"/>
        <v>0</v>
      </c>
      <c r="P192" s="156">
        <f t="shared" si="34"/>
        <v>0</v>
      </c>
      <c r="Q192" s="156">
        <f t="shared" si="34"/>
        <v>0</v>
      </c>
    </row>
    <row r="193" spans="1:17" ht="12" customHeight="1" x14ac:dyDescent="0.25">
      <c r="A193" s="158" t="s">
        <v>112</v>
      </c>
      <c r="B193" s="157">
        <f>B194</f>
        <v>0</v>
      </c>
      <c r="C193" s="157">
        <f t="shared" ref="C193:Q193" si="35">C194</f>
        <v>0</v>
      </c>
      <c r="D193" s="157">
        <f t="shared" si="35"/>
        <v>0</v>
      </c>
      <c r="E193" s="157">
        <f t="shared" si="35"/>
        <v>0</v>
      </c>
      <c r="F193" s="157">
        <f t="shared" si="35"/>
        <v>0</v>
      </c>
      <c r="G193" s="157">
        <f t="shared" si="35"/>
        <v>0</v>
      </c>
      <c r="H193" s="157">
        <f t="shared" si="35"/>
        <v>0</v>
      </c>
      <c r="I193" s="157">
        <f t="shared" si="35"/>
        <v>0</v>
      </c>
      <c r="J193" s="157">
        <f t="shared" si="35"/>
        <v>0</v>
      </c>
      <c r="K193" s="157">
        <f t="shared" si="35"/>
        <v>0</v>
      </c>
      <c r="L193" s="157">
        <f t="shared" si="35"/>
        <v>0</v>
      </c>
      <c r="M193" s="157">
        <f t="shared" si="35"/>
        <v>0</v>
      </c>
      <c r="N193" s="157">
        <f t="shared" si="35"/>
        <v>0</v>
      </c>
      <c r="O193" s="157">
        <f t="shared" si="35"/>
        <v>0</v>
      </c>
      <c r="P193" s="157">
        <f t="shared" si="35"/>
        <v>0</v>
      </c>
      <c r="Q193" s="157">
        <f t="shared" si="35"/>
        <v>0</v>
      </c>
    </row>
    <row r="194" spans="1:17" ht="12" customHeight="1" x14ac:dyDescent="0.25">
      <c r="A194" s="23" t="s">
        <v>60</v>
      </c>
      <c r="B194" s="156">
        <f>IF(B110=0,0,B110/0.086*1000000/B$5)</f>
        <v>0</v>
      </c>
      <c r="C194" s="156">
        <f t="shared" ref="C194:Q195" si="36">IF(C110=0,0,C110/0.086*1000000/C$5)</f>
        <v>0</v>
      </c>
      <c r="D194" s="156">
        <f t="shared" si="36"/>
        <v>0</v>
      </c>
      <c r="E194" s="156">
        <f t="shared" si="36"/>
        <v>0</v>
      </c>
      <c r="F194" s="156">
        <f t="shared" si="36"/>
        <v>0</v>
      </c>
      <c r="G194" s="156">
        <f t="shared" si="36"/>
        <v>0</v>
      </c>
      <c r="H194" s="156">
        <f t="shared" si="36"/>
        <v>0</v>
      </c>
      <c r="I194" s="156">
        <f t="shared" si="36"/>
        <v>0</v>
      </c>
      <c r="J194" s="156">
        <f t="shared" si="36"/>
        <v>0</v>
      </c>
      <c r="K194" s="156">
        <f t="shared" si="36"/>
        <v>0</v>
      </c>
      <c r="L194" s="156">
        <f t="shared" si="36"/>
        <v>0</v>
      </c>
      <c r="M194" s="156">
        <f t="shared" si="36"/>
        <v>0</v>
      </c>
      <c r="N194" s="156">
        <f t="shared" si="36"/>
        <v>0</v>
      </c>
      <c r="O194" s="156">
        <f t="shared" si="36"/>
        <v>0</v>
      </c>
      <c r="P194" s="156">
        <f t="shared" si="36"/>
        <v>0</v>
      </c>
      <c r="Q194" s="156">
        <f t="shared" si="36"/>
        <v>0</v>
      </c>
    </row>
    <row r="195" spans="1:17" ht="12" customHeight="1" x14ac:dyDescent="0.25">
      <c r="A195" s="158" t="s">
        <v>63</v>
      </c>
      <c r="B195" s="157">
        <f>IF(B111=0,0,B111/0.086*1000000/B$5)</f>
        <v>0</v>
      </c>
      <c r="C195" s="157">
        <f t="shared" si="36"/>
        <v>0</v>
      </c>
      <c r="D195" s="157">
        <f t="shared" si="36"/>
        <v>0</v>
      </c>
      <c r="E195" s="157">
        <f t="shared" si="36"/>
        <v>0</v>
      </c>
      <c r="F195" s="157">
        <f t="shared" si="36"/>
        <v>0</v>
      </c>
      <c r="G195" s="157">
        <f t="shared" si="36"/>
        <v>0</v>
      </c>
      <c r="H195" s="157">
        <f t="shared" si="36"/>
        <v>0</v>
      </c>
      <c r="I195" s="157">
        <f t="shared" si="36"/>
        <v>0</v>
      </c>
      <c r="J195" s="157">
        <f t="shared" si="36"/>
        <v>0</v>
      </c>
      <c r="K195" s="157">
        <f t="shared" si="36"/>
        <v>0</v>
      </c>
      <c r="L195" s="157">
        <f t="shared" si="36"/>
        <v>0</v>
      </c>
      <c r="M195" s="157">
        <f t="shared" si="36"/>
        <v>0</v>
      </c>
      <c r="N195" s="157">
        <f t="shared" si="36"/>
        <v>0</v>
      </c>
      <c r="O195" s="157">
        <f t="shared" si="36"/>
        <v>0</v>
      </c>
      <c r="P195" s="157">
        <f t="shared" si="36"/>
        <v>0</v>
      </c>
      <c r="Q195" s="157">
        <f t="shared" si="36"/>
        <v>0</v>
      </c>
    </row>
    <row r="196" spans="1:17" ht="12" customHeight="1" x14ac:dyDescent="0.25">
      <c r="A196" s="167" t="s">
        <v>171</v>
      </c>
      <c r="B196" s="132">
        <f>IF(B112=0,0,B112/0.086*1000000/B$11)</f>
        <v>0</v>
      </c>
      <c r="C196" s="132">
        <f t="shared" ref="C196:Q196" si="37">IF(C112=0,0,C112/0.086*1000000/C$11)</f>
        <v>0</v>
      </c>
      <c r="D196" s="132">
        <f t="shared" si="37"/>
        <v>0</v>
      </c>
      <c r="E196" s="132">
        <f t="shared" si="37"/>
        <v>0</v>
      </c>
      <c r="F196" s="132">
        <f t="shared" si="37"/>
        <v>0</v>
      </c>
      <c r="G196" s="132">
        <f t="shared" si="37"/>
        <v>0</v>
      </c>
      <c r="H196" s="132">
        <f t="shared" si="37"/>
        <v>0</v>
      </c>
      <c r="I196" s="132">
        <f t="shared" si="37"/>
        <v>0</v>
      </c>
      <c r="J196" s="132">
        <f t="shared" si="37"/>
        <v>0</v>
      </c>
      <c r="K196" s="132">
        <f t="shared" si="37"/>
        <v>0</v>
      </c>
      <c r="L196" s="132">
        <f t="shared" si="37"/>
        <v>0</v>
      </c>
      <c r="M196" s="132">
        <f t="shared" si="37"/>
        <v>0</v>
      </c>
      <c r="N196" s="132">
        <f t="shared" si="37"/>
        <v>0</v>
      </c>
      <c r="O196" s="132">
        <f t="shared" si="37"/>
        <v>0</v>
      </c>
      <c r="P196" s="132">
        <f t="shared" si="37"/>
        <v>0</v>
      </c>
      <c r="Q196" s="132">
        <f t="shared" si="37"/>
        <v>0</v>
      </c>
    </row>
    <row r="197" spans="1:17" ht="12" customHeight="1" x14ac:dyDescent="0.25">
      <c r="A197" s="167" t="s">
        <v>144</v>
      </c>
      <c r="B197" s="132">
        <f>IF(B113=0,0,B113/0.086*1000000/B$12)</f>
        <v>0</v>
      </c>
      <c r="C197" s="132">
        <f t="shared" ref="C197:Q197" si="38">IF(C113=0,0,C113/0.086*1000000/C$12)</f>
        <v>0</v>
      </c>
      <c r="D197" s="132">
        <f t="shared" si="38"/>
        <v>0</v>
      </c>
      <c r="E197" s="132">
        <f t="shared" si="38"/>
        <v>0</v>
      </c>
      <c r="F197" s="132">
        <f t="shared" si="38"/>
        <v>0</v>
      </c>
      <c r="G197" s="132">
        <f t="shared" si="38"/>
        <v>0</v>
      </c>
      <c r="H197" s="132">
        <f t="shared" si="38"/>
        <v>0</v>
      </c>
      <c r="I197" s="132">
        <f t="shared" si="38"/>
        <v>0</v>
      </c>
      <c r="J197" s="132">
        <f t="shared" si="38"/>
        <v>0</v>
      </c>
      <c r="K197" s="132">
        <f t="shared" si="38"/>
        <v>0</v>
      </c>
      <c r="L197" s="132">
        <f t="shared" si="38"/>
        <v>0</v>
      </c>
      <c r="M197" s="132">
        <f t="shared" si="38"/>
        <v>0</v>
      </c>
      <c r="N197" s="132">
        <f t="shared" si="38"/>
        <v>0</v>
      </c>
      <c r="O197" s="132">
        <f t="shared" si="38"/>
        <v>0</v>
      </c>
      <c r="P197" s="132">
        <f t="shared" si="38"/>
        <v>0</v>
      </c>
      <c r="Q197" s="132">
        <f t="shared" si="38"/>
        <v>0</v>
      </c>
    </row>
    <row r="198" spans="1:17" ht="12" customHeight="1" x14ac:dyDescent="0.25">
      <c r="A198" s="167" t="s">
        <v>143</v>
      </c>
      <c r="B198" s="132">
        <f>IF(B114=0,0,B114/0.086*1000000/B$13)</f>
        <v>0</v>
      </c>
      <c r="C198" s="132">
        <f t="shared" ref="C198:Q200" si="39">IF(C114=0,0,C114/0.086*1000000/C$13)</f>
        <v>0</v>
      </c>
      <c r="D198" s="132">
        <f t="shared" si="39"/>
        <v>0</v>
      </c>
      <c r="E198" s="132">
        <f t="shared" si="39"/>
        <v>0</v>
      </c>
      <c r="F198" s="132">
        <f t="shared" si="39"/>
        <v>0</v>
      </c>
      <c r="G198" s="132">
        <f t="shared" si="39"/>
        <v>0</v>
      </c>
      <c r="H198" s="132">
        <f t="shared" si="39"/>
        <v>0</v>
      </c>
      <c r="I198" s="132">
        <f t="shared" si="39"/>
        <v>0</v>
      </c>
      <c r="J198" s="132">
        <f t="shared" si="39"/>
        <v>0</v>
      </c>
      <c r="K198" s="132">
        <f t="shared" si="39"/>
        <v>0</v>
      </c>
      <c r="L198" s="132">
        <f t="shared" si="39"/>
        <v>0</v>
      </c>
      <c r="M198" s="132">
        <f t="shared" si="39"/>
        <v>0</v>
      </c>
      <c r="N198" s="132">
        <f t="shared" si="39"/>
        <v>0</v>
      </c>
      <c r="O198" s="132">
        <f t="shared" si="39"/>
        <v>0</v>
      </c>
      <c r="P198" s="132">
        <f t="shared" si="39"/>
        <v>0</v>
      </c>
      <c r="Q198" s="132">
        <f t="shared" si="39"/>
        <v>0</v>
      </c>
    </row>
    <row r="199" spans="1:17" ht="12" customHeight="1" x14ac:dyDescent="0.25">
      <c r="A199" s="166" t="s">
        <v>57</v>
      </c>
      <c r="B199" s="165">
        <f>IF(B115=0,0,B115/0.086*1000000/B$13)</f>
        <v>0</v>
      </c>
      <c r="C199" s="165">
        <f t="shared" si="39"/>
        <v>0</v>
      </c>
      <c r="D199" s="165">
        <f t="shared" si="39"/>
        <v>0</v>
      </c>
      <c r="E199" s="165">
        <f t="shared" si="39"/>
        <v>0</v>
      </c>
      <c r="F199" s="165">
        <f t="shared" si="39"/>
        <v>0</v>
      </c>
      <c r="G199" s="165">
        <f t="shared" si="39"/>
        <v>0</v>
      </c>
      <c r="H199" s="165">
        <f t="shared" si="39"/>
        <v>0</v>
      </c>
      <c r="I199" s="165">
        <f t="shared" si="39"/>
        <v>0</v>
      </c>
      <c r="J199" s="165">
        <f t="shared" si="39"/>
        <v>0</v>
      </c>
      <c r="K199" s="165">
        <f t="shared" si="39"/>
        <v>0</v>
      </c>
      <c r="L199" s="165">
        <f t="shared" si="39"/>
        <v>0</v>
      </c>
      <c r="M199" s="165">
        <f t="shared" si="39"/>
        <v>0</v>
      </c>
      <c r="N199" s="165">
        <f t="shared" si="39"/>
        <v>0</v>
      </c>
      <c r="O199" s="165">
        <f t="shared" si="39"/>
        <v>0</v>
      </c>
      <c r="P199" s="165">
        <f t="shared" si="39"/>
        <v>0</v>
      </c>
      <c r="Q199" s="165">
        <f t="shared" si="39"/>
        <v>0</v>
      </c>
    </row>
    <row r="200" spans="1:17" ht="12" customHeight="1" x14ac:dyDescent="0.25">
      <c r="A200" s="147" t="s">
        <v>59</v>
      </c>
      <c r="B200" s="164">
        <f>IF(B116=0,0,B116/0.086*1000000/B$13)</f>
        <v>0</v>
      </c>
      <c r="C200" s="164">
        <f t="shared" si="39"/>
        <v>0</v>
      </c>
      <c r="D200" s="164">
        <f t="shared" si="39"/>
        <v>0</v>
      </c>
      <c r="E200" s="164">
        <f t="shared" si="39"/>
        <v>0</v>
      </c>
      <c r="F200" s="164">
        <f t="shared" si="39"/>
        <v>0</v>
      </c>
      <c r="G200" s="164">
        <f t="shared" si="39"/>
        <v>0</v>
      </c>
      <c r="H200" s="164">
        <f t="shared" si="39"/>
        <v>0</v>
      </c>
      <c r="I200" s="164">
        <f t="shared" si="39"/>
        <v>0</v>
      </c>
      <c r="J200" s="164">
        <f t="shared" si="39"/>
        <v>0</v>
      </c>
      <c r="K200" s="164">
        <f t="shared" si="39"/>
        <v>0</v>
      </c>
      <c r="L200" s="164">
        <f t="shared" si="39"/>
        <v>0</v>
      </c>
      <c r="M200" s="164">
        <f t="shared" si="39"/>
        <v>0</v>
      </c>
      <c r="N200" s="164">
        <f t="shared" si="39"/>
        <v>0</v>
      </c>
      <c r="O200" s="164">
        <f t="shared" si="39"/>
        <v>0</v>
      </c>
      <c r="P200" s="164">
        <f t="shared" si="39"/>
        <v>0</v>
      </c>
      <c r="Q200" s="164">
        <f t="shared" si="39"/>
        <v>0</v>
      </c>
    </row>
    <row r="201" spans="1:17" ht="12" customHeight="1" x14ac:dyDescent="0.25">
      <c r="A201" s="163" t="s">
        <v>142</v>
      </c>
      <c r="B201" s="162">
        <f>IF(B117=0,0,B117/0.086*1000000/B$14)</f>
        <v>0</v>
      </c>
      <c r="C201" s="162">
        <f t="shared" ref="C201:Q201" si="40">IF(C117=0,0,C117/0.086*1000000/C$14)</f>
        <v>0</v>
      </c>
      <c r="D201" s="162">
        <f t="shared" si="40"/>
        <v>0</v>
      </c>
      <c r="E201" s="162">
        <f t="shared" si="40"/>
        <v>0</v>
      </c>
      <c r="F201" s="162">
        <f t="shared" si="40"/>
        <v>0</v>
      </c>
      <c r="G201" s="162">
        <f t="shared" si="40"/>
        <v>0</v>
      </c>
      <c r="H201" s="162">
        <f t="shared" si="40"/>
        <v>0</v>
      </c>
      <c r="I201" s="162">
        <f t="shared" si="40"/>
        <v>0</v>
      </c>
      <c r="J201" s="162">
        <f t="shared" si="40"/>
        <v>0</v>
      </c>
      <c r="K201" s="162">
        <f t="shared" si="40"/>
        <v>0</v>
      </c>
      <c r="L201" s="162">
        <f t="shared" si="40"/>
        <v>0</v>
      </c>
      <c r="M201" s="162">
        <f t="shared" si="40"/>
        <v>0</v>
      </c>
      <c r="N201" s="162">
        <f t="shared" si="40"/>
        <v>0</v>
      </c>
      <c r="O201" s="162">
        <f t="shared" si="40"/>
        <v>0</v>
      </c>
      <c r="P201" s="162">
        <f t="shared" si="40"/>
        <v>0</v>
      </c>
      <c r="Q201" s="162">
        <f t="shared" si="40"/>
        <v>0</v>
      </c>
    </row>
    <row r="202" spans="1:17" ht="12" customHeight="1" x14ac:dyDescent="0.25">
      <c r="A202" s="161" t="s">
        <v>141</v>
      </c>
      <c r="B202" s="160">
        <f>IF(B118=0,0,B118/0.086*1000000/B$15)</f>
        <v>0</v>
      </c>
      <c r="C202" s="160">
        <f t="shared" ref="C202:Q204" si="41">IF(C118=0,0,C118/0.086*1000000/C$15)</f>
        <v>0</v>
      </c>
      <c r="D202" s="160">
        <f t="shared" si="41"/>
        <v>0</v>
      </c>
      <c r="E202" s="160">
        <f t="shared" si="41"/>
        <v>0</v>
      </c>
      <c r="F202" s="160">
        <f t="shared" si="41"/>
        <v>0</v>
      </c>
      <c r="G202" s="160">
        <f t="shared" si="41"/>
        <v>0</v>
      </c>
      <c r="H202" s="160">
        <f t="shared" si="41"/>
        <v>0</v>
      </c>
      <c r="I202" s="160">
        <f t="shared" si="41"/>
        <v>0</v>
      </c>
      <c r="J202" s="160">
        <f t="shared" si="41"/>
        <v>0</v>
      </c>
      <c r="K202" s="160">
        <f t="shared" si="41"/>
        <v>0</v>
      </c>
      <c r="L202" s="160">
        <f t="shared" si="41"/>
        <v>0</v>
      </c>
      <c r="M202" s="160">
        <f t="shared" si="41"/>
        <v>0</v>
      </c>
      <c r="N202" s="160">
        <f t="shared" si="41"/>
        <v>0</v>
      </c>
      <c r="O202" s="160">
        <f t="shared" si="41"/>
        <v>0</v>
      </c>
      <c r="P202" s="160">
        <f t="shared" si="41"/>
        <v>0</v>
      </c>
      <c r="Q202" s="160">
        <f t="shared" si="41"/>
        <v>0</v>
      </c>
    </row>
    <row r="203" spans="1:17" ht="12" customHeight="1" x14ac:dyDescent="0.25">
      <c r="A203" s="148" t="s">
        <v>60</v>
      </c>
      <c r="B203" s="156">
        <f>IF(B119=0,0,B119/0.086*1000000/B$15)</f>
        <v>0</v>
      </c>
      <c r="C203" s="156">
        <f t="shared" si="41"/>
        <v>0</v>
      </c>
      <c r="D203" s="156">
        <f t="shared" si="41"/>
        <v>0</v>
      </c>
      <c r="E203" s="156">
        <f t="shared" si="41"/>
        <v>0</v>
      </c>
      <c r="F203" s="156">
        <f t="shared" si="41"/>
        <v>0</v>
      </c>
      <c r="G203" s="156">
        <f t="shared" si="41"/>
        <v>0</v>
      </c>
      <c r="H203" s="156">
        <f t="shared" si="41"/>
        <v>0</v>
      </c>
      <c r="I203" s="156">
        <f t="shared" si="41"/>
        <v>0</v>
      </c>
      <c r="J203" s="156">
        <f t="shared" si="41"/>
        <v>0</v>
      </c>
      <c r="K203" s="156">
        <f t="shared" si="41"/>
        <v>0</v>
      </c>
      <c r="L203" s="156">
        <f t="shared" si="41"/>
        <v>0</v>
      </c>
      <c r="M203" s="156">
        <f t="shared" si="41"/>
        <v>0</v>
      </c>
      <c r="N203" s="156">
        <f t="shared" si="41"/>
        <v>0</v>
      </c>
      <c r="O203" s="156">
        <f t="shared" si="41"/>
        <v>0</v>
      </c>
      <c r="P203" s="156">
        <f t="shared" si="41"/>
        <v>0</v>
      </c>
      <c r="Q203" s="156">
        <f t="shared" si="41"/>
        <v>0</v>
      </c>
    </row>
    <row r="204" spans="1:17" ht="12" customHeight="1" x14ac:dyDescent="0.25">
      <c r="A204" s="148" t="s">
        <v>59</v>
      </c>
      <c r="B204" s="156">
        <f>IF(B120=0,0,B120/0.086*1000000/B$15)</f>
        <v>0</v>
      </c>
      <c r="C204" s="156">
        <f t="shared" si="41"/>
        <v>0</v>
      </c>
      <c r="D204" s="156">
        <f t="shared" si="41"/>
        <v>0</v>
      </c>
      <c r="E204" s="156">
        <f t="shared" si="41"/>
        <v>0</v>
      </c>
      <c r="F204" s="156">
        <f t="shared" si="41"/>
        <v>0</v>
      </c>
      <c r="G204" s="156">
        <f t="shared" si="41"/>
        <v>0</v>
      </c>
      <c r="H204" s="156">
        <f t="shared" si="41"/>
        <v>0</v>
      </c>
      <c r="I204" s="156">
        <f t="shared" si="41"/>
        <v>0</v>
      </c>
      <c r="J204" s="156">
        <f t="shared" si="41"/>
        <v>0</v>
      </c>
      <c r="K204" s="156">
        <f t="shared" si="41"/>
        <v>0</v>
      </c>
      <c r="L204" s="156">
        <f t="shared" si="41"/>
        <v>0</v>
      </c>
      <c r="M204" s="156">
        <f t="shared" si="41"/>
        <v>0</v>
      </c>
      <c r="N204" s="156">
        <f t="shared" si="41"/>
        <v>0</v>
      </c>
      <c r="O204" s="156">
        <f t="shared" si="41"/>
        <v>0</v>
      </c>
      <c r="P204" s="156">
        <f t="shared" si="41"/>
        <v>0</v>
      </c>
      <c r="Q204" s="156">
        <f t="shared" si="41"/>
        <v>0</v>
      </c>
    </row>
    <row r="205" spans="1:17" ht="12" customHeight="1" x14ac:dyDescent="0.25">
      <c r="A205" s="158" t="s">
        <v>62</v>
      </c>
      <c r="B205" s="157">
        <f>IF(B121=0,0,B121/0.086*1000000/B$5)</f>
        <v>0</v>
      </c>
      <c r="C205" s="157">
        <f t="shared" ref="C205:Q205" si="42">IF(C121=0,0,C121/0.086*1000000/C$5)</f>
        <v>0</v>
      </c>
      <c r="D205" s="157">
        <f t="shared" si="42"/>
        <v>0</v>
      </c>
      <c r="E205" s="157">
        <f t="shared" si="42"/>
        <v>0</v>
      </c>
      <c r="F205" s="157">
        <f t="shared" si="42"/>
        <v>0</v>
      </c>
      <c r="G205" s="157">
        <f t="shared" si="42"/>
        <v>0</v>
      </c>
      <c r="H205" s="157">
        <f t="shared" si="42"/>
        <v>0</v>
      </c>
      <c r="I205" s="157">
        <f t="shared" si="42"/>
        <v>0</v>
      </c>
      <c r="J205" s="157">
        <f t="shared" si="42"/>
        <v>0</v>
      </c>
      <c r="K205" s="157">
        <f t="shared" si="42"/>
        <v>0</v>
      </c>
      <c r="L205" s="157">
        <f t="shared" si="42"/>
        <v>0</v>
      </c>
      <c r="M205" s="157">
        <f t="shared" si="42"/>
        <v>0</v>
      </c>
      <c r="N205" s="157">
        <f t="shared" si="42"/>
        <v>0</v>
      </c>
      <c r="O205" s="157">
        <f t="shared" si="42"/>
        <v>0</v>
      </c>
      <c r="P205" s="157">
        <f t="shared" si="42"/>
        <v>0</v>
      </c>
      <c r="Q205" s="157">
        <f t="shared" si="42"/>
        <v>0</v>
      </c>
    </row>
    <row r="206" spans="1:17" ht="12" customHeight="1" x14ac:dyDescent="0.25">
      <c r="A206" s="23" t="s">
        <v>58</v>
      </c>
      <c r="B206" s="156">
        <f>IF(B122=0,0,B122/0.086*1000000/B$17)</f>
        <v>0</v>
      </c>
      <c r="C206" s="156">
        <f t="shared" ref="C206:Q206" si="43">IF(C122=0,0,C122/0.086*1000000/C$17)</f>
        <v>0</v>
      </c>
      <c r="D206" s="156">
        <f t="shared" si="43"/>
        <v>0</v>
      </c>
      <c r="E206" s="156">
        <f t="shared" si="43"/>
        <v>0</v>
      </c>
      <c r="F206" s="156">
        <f t="shared" si="43"/>
        <v>0</v>
      </c>
      <c r="G206" s="156">
        <f t="shared" si="43"/>
        <v>0</v>
      </c>
      <c r="H206" s="156">
        <f t="shared" si="43"/>
        <v>0</v>
      </c>
      <c r="I206" s="156">
        <f t="shared" si="43"/>
        <v>0</v>
      </c>
      <c r="J206" s="156">
        <f t="shared" si="43"/>
        <v>0</v>
      </c>
      <c r="K206" s="156">
        <f t="shared" si="43"/>
        <v>0</v>
      </c>
      <c r="L206" s="156">
        <f t="shared" si="43"/>
        <v>0</v>
      </c>
      <c r="M206" s="156">
        <f t="shared" si="43"/>
        <v>0</v>
      </c>
      <c r="N206" s="156">
        <f t="shared" si="43"/>
        <v>0</v>
      </c>
      <c r="O206" s="156">
        <f t="shared" si="43"/>
        <v>0</v>
      </c>
      <c r="P206" s="156">
        <f t="shared" si="43"/>
        <v>0</v>
      </c>
      <c r="Q206" s="156">
        <f t="shared" si="43"/>
        <v>0</v>
      </c>
    </row>
    <row r="207" spans="1:17" ht="12" customHeight="1" x14ac:dyDescent="0.25">
      <c r="A207" s="23" t="s">
        <v>57</v>
      </c>
      <c r="B207" s="156">
        <f>IF(B123=0,0,B123/0.086*1000000/B$18)</f>
        <v>0</v>
      </c>
      <c r="C207" s="156">
        <f t="shared" ref="C207:Q207" si="44">IF(C123=0,0,C123/0.086*1000000/C$18)</f>
        <v>0</v>
      </c>
      <c r="D207" s="156">
        <f t="shared" si="44"/>
        <v>0</v>
      </c>
      <c r="E207" s="156">
        <f t="shared" si="44"/>
        <v>0</v>
      </c>
      <c r="F207" s="156">
        <f t="shared" si="44"/>
        <v>0</v>
      </c>
      <c r="G207" s="156">
        <f t="shared" si="44"/>
        <v>0</v>
      </c>
      <c r="H207" s="156">
        <f t="shared" si="44"/>
        <v>0</v>
      </c>
      <c r="I207" s="156">
        <f t="shared" si="44"/>
        <v>0</v>
      </c>
      <c r="J207" s="156">
        <f t="shared" si="44"/>
        <v>0</v>
      </c>
      <c r="K207" s="156">
        <f t="shared" si="44"/>
        <v>0</v>
      </c>
      <c r="L207" s="156">
        <f t="shared" si="44"/>
        <v>0</v>
      </c>
      <c r="M207" s="156">
        <f t="shared" si="44"/>
        <v>0</v>
      </c>
      <c r="N207" s="156">
        <f t="shared" si="44"/>
        <v>0</v>
      </c>
      <c r="O207" s="156">
        <f t="shared" si="44"/>
        <v>0</v>
      </c>
      <c r="P207" s="156">
        <f t="shared" si="44"/>
        <v>0</v>
      </c>
      <c r="Q207" s="156">
        <f t="shared" si="44"/>
        <v>0</v>
      </c>
    </row>
    <row r="208" spans="1:17" ht="12" customHeight="1" x14ac:dyDescent="0.25">
      <c r="A208" s="29" t="s">
        <v>140</v>
      </c>
      <c r="B208" s="57">
        <f>IF(B124=0,0,B124/0.086*1000000/B$19)</f>
        <v>0</v>
      </c>
      <c r="C208" s="57">
        <f t="shared" ref="C208:Q208" si="45">IF(C124=0,0,C124/0.086*1000000/C$19)</f>
        <v>0</v>
      </c>
      <c r="D208" s="57">
        <f t="shared" si="45"/>
        <v>0</v>
      </c>
      <c r="E208" s="57">
        <f t="shared" si="45"/>
        <v>0</v>
      </c>
      <c r="F208" s="57">
        <f t="shared" si="45"/>
        <v>0</v>
      </c>
      <c r="G208" s="57">
        <f t="shared" si="45"/>
        <v>0</v>
      </c>
      <c r="H208" s="57">
        <f t="shared" si="45"/>
        <v>0</v>
      </c>
      <c r="I208" s="57">
        <f t="shared" si="45"/>
        <v>0</v>
      </c>
      <c r="J208" s="57">
        <f t="shared" si="45"/>
        <v>0</v>
      </c>
      <c r="K208" s="57">
        <f t="shared" si="45"/>
        <v>0</v>
      </c>
      <c r="L208" s="57">
        <f t="shared" si="45"/>
        <v>0</v>
      </c>
      <c r="M208" s="57">
        <f t="shared" si="45"/>
        <v>0</v>
      </c>
      <c r="N208" s="57">
        <f t="shared" si="45"/>
        <v>0</v>
      </c>
      <c r="O208" s="57">
        <f t="shared" si="45"/>
        <v>0</v>
      </c>
      <c r="P208" s="57">
        <f t="shared" si="45"/>
        <v>0</v>
      </c>
      <c r="Q208" s="57">
        <f t="shared" si="45"/>
        <v>0</v>
      </c>
    </row>
    <row r="210" spans="1:17" ht="12" customHeight="1" x14ac:dyDescent="0.25">
      <c r="A210" s="152" t="s">
        <v>74</v>
      </c>
      <c r="B210" s="168">
        <f t="shared" ref="B210:Q210" si="46">SUM(B211,B214,B216,B226)</f>
        <v>0</v>
      </c>
      <c r="C210" s="168">
        <f t="shared" si="46"/>
        <v>0</v>
      </c>
      <c r="D210" s="168">
        <f t="shared" si="46"/>
        <v>0</v>
      </c>
      <c r="E210" s="168">
        <f t="shared" si="46"/>
        <v>0</v>
      </c>
      <c r="F210" s="168">
        <f t="shared" si="46"/>
        <v>0</v>
      </c>
      <c r="G210" s="168">
        <f t="shared" si="46"/>
        <v>0</v>
      </c>
      <c r="H210" s="168">
        <f t="shared" si="46"/>
        <v>0</v>
      </c>
      <c r="I210" s="168">
        <f t="shared" si="46"/>
        <v>0</v>
      </c>
      <c r="J210" s="168">
        <f t="shared" si="46"/>
        <v>0</v>
      </c>
      <c r="K210" s="168">
        <f t="shared" si="46"/>
        <v>0</v>
      </c>
      <c r="L210" s="168">
        <f t="shared" si="46"/>
        <v>0</v>
      </c>
      <c r="M210" s="168">
        <f t="shared" si="46"/>
        <v>0</v>
      </c>
      <c r="N210" s="168">
        <f t="shared" si="46"/>
        <v>0</v>
      </c>
      <c r="O210" s="168">
        <f t="shared" si="46"/>
        <v>0</v>
      </c>
      <c r="P210" s="168">
        <f t="shared" si="46"/>
        <v>0</v>
      </c>
      <c r="Q210" s="168">
        <f t="shared" si="46"/>
        <v>0</v>
      </c>
    </row>
    <row r="211" spans="1:17" ht="12" customHeight="1" x14ac:dyDescent="0.25">
      <c r="A211" s="158" t="s">
        <v>65</v>
      </c>
      <c r="B211" s="157">
        <f t="shared" ref="B211:Q211" si="47">SUM(B212:B213)</f>
        <v>0</v>
      </c>
      <c r="C211" s="157">
        <f t="shared" si="47"/>
        <v>0</v>
      </c>
      <c r="D211" s="157">
        <f t="shared" si="47"/>
        <v>0</v>
      </c>
      <c r="E211" s="157">
        <f t="shared" si="47"/>
        <v>0</v>
      </c>
      <c r="F211" s="157">
        <f t="shared" si="47"/>
        <v>0</v>
      </c>
      <c r="G211" s="157">
        <f t="shared" si="47"/>
        <v>0</v>
      </c>
      <c r="H211" s="157">
        <f t="shared" si="47"/>
        <v>0</v>
      </c>
      <c r="I211" s="157">
        <f t="shared" si="47"/>
        <v>0</v>
      </c>
      <c r="J211" s="157">
        <f t="shared" si="47"/>
        <v>0</v>
      </c>
      <c r="K211" s="157">
        <f t="shared" si="47"/>
        <v>0</v>
      </c>
      <c r="L211" s="157">
        <f t="shared" si="47"/>
        <v>0</v>
      </c>
      <c r="M211" s="157">
        <f t="shared" si="47"/>
        <v>0</v>
      </c>
      <c r="N211" s="157">
        <f t="shared" si="47"/>
        <v>0</v>
      </c>
      <c r="O211" s="157">
        <f t="shared" si="47"/>
        <v>0</v>
      </c>
      <c r="P211" s="157">
        <f t="shared" si="47"/>
        <v>0</v>
      </c>
      <c r="Q211" s="157">
        <f t="shared" si="47"/>
        <v>0</v>
      </c>
    </row>
    <row r="212" spans="1:17" ht="12" customHeight="1" x14ac:dyDescent="0.25">
      <c r="A212" s="23" t="s">
        <v>58</v>
      </c>
      <c r="B212" s="156">
        <f t="shared" ref="B212:Q213" si="48">IF(B128=0,0,B128/0.086*1000000/B$7)</f>
        <v>0</v>
      </c>
      <c r="C212" s="156">
        <f t="shared" si="48"/>
        <v>0</v>
      </c>
      <c r="D212" s="156">
        <f t="shared" si="48"/>
        <v>0</v>
      </c>
      <c r="E212" s="156">
        <f t="shared" si="48"/>
        <v>0</v>
      </c>
      <c r="F212" s="156">
        <f t="shared" si="48"/>
        <v>0</v>
      </c>
      <c r="G212" s="156">
        <f t="shared" si="48"/>
        <v>0</v>
      </c>
      <c r="H212" s="156">
        <f t="shared" si="48"/>
        <v>0</v>
      </c>
      <c r="I212" s="156">
        <f t="shared" si="48"/>
        <v>0</v>
      </c>
      <c r="J212" s="156">
        <f t="shared" si="48"/>
        <v>0</v>
      </c>
      <c r="K212" s="156">
        <f t="shared" si="48"/>
        <v>0</v>
      </c>
      <c r="L212" s="156">
        <f t="shared" si="48"/>
        <v>0</v>
      </c>
      <c r="M212" s="156">
        <f t="shared" si="48"/>
        <v>0</v>
      </c>
      <c r="N212" s="156">
        <f t="shared" si="48"/>
        <v>0</v>
      </c>
      <c r="O212" s="156">
        <f t="shared" si="48"/>
        <v>0</v>
      </c>
      <c r="P212" s="156">
        <f t="shared" si="48"/>
        <v>0</v>
      </c>
      <c r="Q212" s="156">
        <f t="shared" si="48"/>
        <v>0</v>
      </c>
    </row>
    <row r="213" spans="1:17" ht="12" customHeight="1" x14ac:dyDescent="0.25">
      <c r="A213" s="23" t="s">
        <v>60</v>
      </c>
      <c r="B213" s="156">
        <f t="shared" si="48"/>
        <v>0</v>
      </c>
      <c r="C213" s="156">
        <f t="shared" si="48"/>
        <v>0</v>
      </c>
      <c r="D213" s="156">
        <f t="shared" si="48"/>
        <v>0</v>
      </c>
      <c r="E213" s="156">
        <f t="shared" si="48"/>
        <v>0</v>
      </c>
      <c r="F213" s="156">
        <f t="shared" si="48"/>
        <v>0</v>
      </c>
      <c r="G213" s="156">
        <f t="shared" si="48"/>
        <v>0</v>
      </c>
      <c r="H213" s="156">
        <f t="shared" si="48"/>
        <v>0</v>
      </c>
      <c r="I213" s="156">
        <f t="shared" si="48"/>
        <v>0</v>
      </c>
      <c r="J213" s="156">
        <f t="shared" si="48"/>
        <v>0</v>
      </c>
      <c r="K213" s="156">
        <f t="shared" si="48"/>
        <v>0</v>
      </c>
      <c r="L213" s="156">
        <f t="shared" si="48"/>
        <v>0</v>
      </c>
      <c r="M213" s="156">
        <f t="shared" si="48"/>
        <v>0</v>
      </c>
      <c r="N213" s="156">
        <f t="shared" si="48"/>
        <v>0</v>
      </c>
      <c r="O213" s="156">
        <f t="shared" si="48"/>
        <v>0</v>
      </c>
      <c r="P213" s="156">
        <f t="shared" si="48"/>
        <v>0</v>
      </c>
      <c r="Q213" s="156">
        <f t="shared" si="48"/>
        <v>0</v>
      </c>
    </row>
    <row r="214" spans="1:17" ht="12" customHeight="1" x14ac:dyDescent="0.25">
      <c r="A214" s="158" t="s">
        <v>112</v>
      </c>
      <c r="B214" s="157">
        <f t="shared" ref="B214:Q214" si="49">B215</f>
        <v>0</v>
      </c>
      <c r="C214" s="157">
        <f t="shared" si="49"/>
        <v>0</v>
      </c>
      <c r="D214" s="157">
        <f t="shared" si="49"/>
        <v>0</v>
      </c>
      <c r="E214" s="157">
        <f t="shared" si="49"/>
        <v>0</v>
      </c>
      <c r="F214" s="157">
        <f t="shared" si="49"/>
        <v>0</v>
      </c>
      <c r="G214" s="157">
        <f t="shared" si="49"/>
        <v>0</v>
      </c>
      <c r="H214" s="157">
        <f t="shared" si="49"/>
        <v>0</v>
      </c>
      <c r="I214" s="157">
        <f t="shared" si="49"/>
        <v>0</v>
      </c>
      <c r="J214" s="157">
        <f t="shared" si="49"/>
        <v>0</v>
      </c>
      <c r="K214" s="157">
        <f t="shared" si="49"/>
        <v>0</v>
      </c>
      <c r="L214" s="157">
        <f t="shared" si="49"/>
        <v>0</v>
      </c>
      <c r="M214" s="157">
        <f t="shared" si="49"/>
        <v>0</v>
      </c>
      <c r="N214" s="157">
        <f t="shared" si="49"/>
        <v>0</v>
      </c>
      <c r="O214" s="157">
        <f t="shared" si="49"/>
        <v>0</v>
      </c>
      <c r="P214" s="157">
        <f t="shared" si="49"/>
        <v>0</v>
      </c>
      <c r="Q214" s="157">
        <f t="shared" si="49"/>
        <v>0</v>
      </c>
    </row>
    <row r="215" spans="1:17" ht="12" customHeight="1" x14ac:dyDescent="0.25">
      <c r="A215" s="23" t="s">
        <v>60</v>
      </c>
      <c r="B215" s="156">
        <f t="shared" ref="B215:Q216" si="50">IF(B131=0,0,B131/0.086*1000000/B$5)</f>
        <v>0</v>
      </c>
      <c r="C215" s="156">
        <f t="shared" si="50"/>
        <v>0</v>
      </c>
      <c r="D215" s="156">
        <f t="shared" si="50"/>
        <v>0</v>
      </c>
      <c r="E215" s="156">
        <f t="shared" si="50"/>
        <v>0</v>
      </c>
      <c r="F215" s="156">
        <f t="shared" si="50"/>
        <v>0</v>
      </c>
      <c r="G215" s="156">
        <f t="shared" si="50"/>
        <v>0</v>
      </c>
      <c r="H215" s="156">
        <f t="shared" si="50"/>
        <v>0</v>
      </c>
      <c r="I215" s="156">
        <f t="shared" si="50"/>
        <v>0</v>
      </c>
      <c r="J215" s="156">
        <f t="shared" si="50"/>
        <v>0</v>
      </c>
      <c r="K215" s="156">
        <f t="shared" si="50"/>
        <v>0</v>
      </c>
      <c r="L215" s="156">
        <f t="shared" si="50"/>
        <v>0</v>
      </c>
      <c r="M215" s="156">
        <f t="shared" si="50"/>
        <v>0</v>
      </c>
      <c r="N215" s="156">
        <f t="shared" si="50"/>
        <v>0</v>
      </c>
      <c r="O215" s="156">
        <f t="shared" si="50"/>
        <v>0</v>
      </c>
      <c r="P215" s="156">
        <f t="shared" si="50"/>
        <v>0</v>
      </c>
      <c r="Q215" s="156">
        <f t="shared" si="50"/>
        <v>0</v>
      </c>
    </row>
    <row r="216" spans="1:17" ht="12" customHeight="1" x14ac:dyDescent="0.25">
      <c r="A216" s="158" t="s">
        <v>63</v>
      </c>
      <c r="B216" s="157">
        <f t="shared" si="50"/>
        <v>0</v>
      </c>
      <c r="C216" s="157">
        <f t="shared" si="50"/>
        <v>0</v>
      </c>
      <c r="D216" s="157">
        <f t="shared" si="50"/>
        <v>0</v>
      </c>
      <c r="E216" s="157">
        <f t="shared" si="50"/>
        <v>0</v>
      </c>
      <c r="F216" s="157">
        <f t="shared" si="50"/>
        <v>0</v>
      </c>
      <c r="G216" s="157">
        <f t="shared" si="50"/>
        <v>0</v>
      </c>
      <c r="H216" s="157">
        <f t="shared" si="50"/>
        <v>0</v>
      </c>
      <c r="I216" s="157">
        <f t="shared" si="50"/>
        <v>0</v>
      </c>
      <c r="J216" s="157">
        <f t="shared" si="50"/>
        <v>0</v>
      </c>
      <c r="K216" s="157">
        <f t="shared" si="50"/>
        <v>0</v>
      </c>
      <c r="L216" s="157">
        <f t="shared" si="50"/>
        <v>0</v>
      </c>
      <c r="M216" s="157">
        <f t="shared" si="50"/>
        <v>0</v>
      </c>
      <c r="N216" s="157">
        <f t="shared" si="50"/>
        <v>0</v>
      </c>
      <c r="O216" s="157">
        <f t="shared" si="50"/>
        <v>0</v>
      </c>
      <c r="P216" s="157">
        <f t="shared" si="50"/>
        <v>0</v>
      </c>
      <c r="Q216" s="157">
        <f t="shared" si="50"/>
        <v>0</v>
      </c>
    </row>
    <row r="217" spans="1:17" ht="12" customHeight="1" x14ac:dyDescent="0.25">
      <c r="A217" s="167" t="s">
        <v>171</v>
      </c>
      <c r="B217" s="132">
        <f t="shared" ref="B217:Q217" si="51">IF(B133=0,0,B133/0.086*1000000/B$11)</f>
        <v>0</v>
      </c>
      <c r="C217" s="132">
        <f t="shared" si="51"/>
        <v>0</v>
      </c>
      <c r="D217" s="132">
        <f t="shared" si="51"/>
        <v>0</v>
      </c>
      <c r="E217" s="132">
        <f t="shared" si="51"/>
        <v>0</v>
      </c>
      <c r="F217" s="132">
        <f t="shared" si="51"/>
        <v>0</v>
      </c>
      <c r="G217" s="132">
        <f t="shared" si="51"/>
        <v>0</v>
      </c>
      <c r="H217" s="132">
        <f t="shared" si="51"/>
        <v>0</v>
      </c>
      <c r="I217" s="132">
        <f t="shared" si="51"/>
        <v>0</v>
      </c>
      <c r="J217" s="132">
        <f t="shared" si="51"/>
        <v>0</v>
      </c>
      <c r="K217" s="132">
        <f t="shared" si="51"/>
        <v>0</v>
      </c>
      <c r="L217" s="132">
        <f t="shared" si="51"/>
        <v>0</v>
      </c>
      <c r="M217" s="132">
        <f t="shared" si="51"/>
        <v>0</v>
      </c>
      <c r="N217" s="132">
        <f t="shared" si="51"/>
        <v>0</v>
      </c>
      <c r="O217" s="132">
        <f t="shared" si="51"/>
        <v>0</v>
      </c>
      <c r="P217" s="132">
        <f t="shared" si="51"/>
        <v>0</v>
      </c>
      <c r="Q217" s="132">
        <f t="shared" si="51"/>
        <v>0</v>
      </c>
    </row>
    <row r="218" spans="1:17" ht="12" customHeight="1" x14ac:dyDescent="0.25">
      <c r="A218" s="167" t="s">
        <v>144</v>
      </c>
      <c r="B218" s="132">
        <f t="shared" ref="B218:Q218" si="52">IF(B134=0,0,B134/0.086*1000000/B$12)</f>
        <v>0</v>
      </c>
      <c r="C218" s="132">
        <f t="shared" si="52"/>
        <v>0</v>
      </c>
      <c r="D218" s="132">
        <f t="shared" si="52"/>
        <v>0</v>
      </c>
      <c r="E218" s="132">
        <f t="shared" si="52"/>
        <v>0</v>
      </c>
      <c r="F218" s="132">
        <f t="shared" si="52"/>
        <v>0</v>
      </c>
      <c r="G218" s="132">
        <f t="shared" si="52"/>
        <v>0</v>
      </c>
      <c r="H218" s="132">
        <f t="shared" si="52"/>
        <v>0</v>
      </c>
      <c r="I218" s="132">
        <f t="shared" si="52"/>
        <v>0</v>
      </c>
      <c r="J218" s="132">
        <f t="shared" si="52"/>
        <v>0</v>
      </c>
      <c r="K218" s="132">
        <f t="shared" si="52"/>
        <v>0</v>
      </c>
      <c r="L218" s="132">
        <f t="shared" si="52"/>
        <v>0</v>
      </c>
      <c r="M218" s="132">
        <f t="shared" si="52"/>
        <v>0</v>
      </c>
      <c r="N218" s="132">
        <f t="shared" si="52"/>
        <v>0</v>
      </c>
      <c r="O218" s="132">
        <f t="shared" si="52"/>
        <v>0</v>
      </c>
      <c r="P218" s="132">
        <f t="shared" si="52"/>
        <v>0</v>
      </c>
      <c r="Q218" s="132">
        <f t="shared" si="52"/>
        <v>0</v>
      </c>
    </row>
    <row r="219" spans="1:17" ht="12" customHeight="1" x14ac:dyDescent="0.25">
      <c r="A219" s="167" t="s">
        <v>143</v>
      </c>
      <c r="B219" s="132">
        <f t="shared" ref="B219:Q221" si="53">IF(B135=0,0,B135/0.086*1000000/B$13)</f>
        <v>0</v>
      </c>
      <c r="C219" s="132">
        <f t="shared" si="53"/>
        <v>0</v>
      </c>
      <c r="D219" s="132">
        <f t="shared" si="53"/>
        <v>0</v>
      </c>
      <c r="E219" s="132">
        <f t="shared" si="53"/>
        <v>0</v>
      </c>
      <c r="F219" s="132">
        <f t="shared" si="53"/>
        <v>0</v>
      </c>
      <c r="G219" s="132">
        <f t="shared" si="53"/>
        <v>0</v>
      </c>
      <c r="H219" s="132">
        <f t="shared" si="53"/>
        <v>0</v>
      </c>
      <c r="I219" s="132">
        <f t="shared" si="53"/>
        <v>0</v>
      </c>
      <c r="J219" s="132">
        <f t="shared" si="53"/>
        <v>0</v>
      </c>
      <c r="K219" s="132">
        <f t="shared" si="53"/>
        <v>0</v>
      </c>
      <c r="L219" s="132">
        <f t="shared" si="53"/>
        <v>0</v>
      </c>
      <c r="M219" s="132">
        <f t="shared" si="53"/>
        <v>0</v>
      </c>
      <c r="N219" s="132">
        <f t="shared" si="53"/>
        <v>0</v>
      </c>
      <c r="O219" s="132">
        <f t="shared" si="53"/>
        <v>0</v>
      </c>
      <c r="P219" s="132">
        <f t="shared" si="53"/>
        <v>0</v>
      </c>
      <c r="Q219" s="132">
        <f t="shared" si="53"/>
        <v>0</v>
      </c>
    </row>
    <row r="220" spans="1:17" ht="12" customHeight="1" x14ac:dyDescent="0.25">
      <c r="A220" s="166" t="s">
        <v>57</v>
      </c>
      <c r="B220" s="165">
        <f t="shared" si="53"/>
        <v>0</v>
      </c>
      <c r="C220" s="165">
        <f t="shared" si="53"/>
        <v>0</v>
      </c>
      <c r="D220" s="165">
        <f t="shared" si="53"/>
        <v>0</v>
      </c>
      <c r="E220" s="165">
        <f t="shared" si="53"/>
        <v>0</v>
      </c>
      <c r="F220" s="165">
        <f t="shared" si="53"/>
        <v>0</v>
      </c>
      <c r="G220" s="165">
        <f t="shared" si="53"/>
        <v>0</v>
      </c>
      <c r="H220" s="165">
        <f t="shared" si="53"/>
        <v>0</v>
      </c>
      <c r="I220" s="165">
        <f t="shared" si="53"/>
        <v>0</v>
      </c>
      <c r="J220" s="165">
        <f t="shared" si="53"/>
        <v>0</v>
      </c>
      <c r="K220" s="165">
        <f t="shared" si="53"/>
        <v>0</v>
      </c>
      <c r="L220" s="165">
        <f t="shared" si="53"/>
        <v>0</v>
      </c>
      <c r="M220" s="165">
        <f t="shared" si="53"/>
        <v>0</v>
      </c>
      <c r="N220" s="165">
        <f t="shared" si="53"/>
        <v>0</v>
      </c>
      <c r="O220" s="165">
        <f t="shared" si="53"/>
        <v>0</v>
      </c>
      <c r="P220" s="165">
        <f t="shared" si="53"/>
        <v>0</v>
      </c>
      <c r="Q220" s="165">
        <f t="shared" si="53"/>
        <v>0</v>
      </c>
    </row>
    <row r="221" spans="1:17" ht="12" customHeight="1" x14ac:dyDescent="0.25">
      <c r="A221" s="147" t="s">
        <v>59</v>
      </c>
      <c r="B221" s="164">
        <f t="shared" si="53"/>
        <v>0</v>
      </c>
      <c r="C221" s="164">
        <f t="shared" si="53"/>
        <v>0</v>
      </c>
      <c r="D221" s="164">
        <f t="shared" si="53"/>
        <v>0</v>
      </c>
      <c r="E221" s="164">
        <f t="shared" si="53"/>
        <v>0</v>
      </c>
      <c r="F221" s="164">
        <f t="shared" si="53"/>
        <v>0</v>
      </c>
      <c r="G221" s="164">
        <f t="shared" si="53"/>
        <v>0</v>
      </c>
      <c r="H221" s="164">
        <f t="shared" si="53"/>
        <v>0</v>
      </c>
      <c r="I221" s="164">
        <f t="shared" si="53"/>
        <v>0</v>
      </c>
      <c r="J221" s="164">
        <f t="shared" si="53"/>
        <v>0</v>
      </c>
      <c r="K221" s="164">
        <f t="shared" si="53"/>
        <v>0</v>
      </c>
      <c r="L221" s="164">
        <f t="shared" si="53"/>
        <v>0</v>
      </c>
      <c r="M221" s="164">
        <f t="shared" si="53"/>
        <v>0</v>
      </c>
      <c r="N221" s="164">
        <f t="shared" si="53"/>
        <v>0</v>
      </c>
      <c r="O221" s="164">
        <f t="shared" si="53"/>
        <v>0</v>
      </c>
      <c r="P221" s="164">
        <f t="shared" si="53"/>
        <v>0</v>
      </c>
      <c r="Q221" s="164">
        <f t="shared" si="53"/>
        <v>0</v>
      </c>
    </row>
    <row r="222" spans="1:17" ht="12" customHeight="1" x14ac:dyDescent="0.25">
      <c r="A222" s="163" t="s">
        <v>142</v>
      </c>
      <c r="B222" s="162">
        <f t="shared" ref="B222:Q222" si="54">IF(B138=0,0,B138/0.086*1000000/B$14)</f>
        <v>0</v>
      </c>
      <c r="C222" s="162">
        <f t="shared" si="54"/>
        <v>0</v>
      </c>
      <c r="D222" s="162">
        <f t="shared" si="54"/>
        <v>0</v>
      </c>
      <c r="E222" s="162">
        <f t="shared" si="54"/>
        <v>0</v>
      </c>
      <c r="F222" s="162">
        <f t="shared" si="54"/>
        <v>0</v>
      </c>
      <c r="G222" s="162">
        <f t="shared" si="54"/>
        <v>0</v>
      </c>
      <c r="H222" s="162">
        <f t="shared" si="54"/>
        <v>0</v>
      </c>
      <c r="I222" s="162">
        <f t="shared" si="54"/>
        <v>0</v>
      </c>
      <c r="J222" s="162">
        <f t="shared" si="54"/>
        <v>0</v>
      </c>
      <c r="K222" s="162">
        <f t="shared" si="54"/>
        <v>0</v>
      </c>
      <c r="L222" s="162">
        <f t="shared" si="54"/>
        <v>0</v>
      </c>
      <c r="M222" s="162">
        <f t="shared" si="54"/>
        <v>0</v>
      </c>
      <c r="N222" s="162">
        <f t="shared" si="54"/>
        <v>0</v>
      </c>
      <c r="O222" s="162">
        <f t="shared" si="54"/>
        <v>0</v>
      </c>
      <c r="P222" s="162">
        <f t="shared" si="54"/>
        <v>0</v>
      </c>
      <c r="Q222" s="162">
        <f t="shared" si="54"/>
        <v>0</v>
      </c>
    </row>
    <row r="223" spans="1:17" ht="12" customHeight="1" x14ac:dyDescent="0.25">
      <c r="A223" s="161" t="s">
        <v>141</v>
      </c>
      <c r="B223" s="160">
        <f t="shared" ref="B223:Q225" si="55">IF(B139=0,0,B139/0.086*1000000/B$15)</f>
        <v>0</v>
      </c>
      <c r="C223" s="160">
        <f t="shared" si="55"/>
        <v>0</v>
      </c>
      <c r="D223" s="160">
        <f t="shared" si="55"/>
        <v>0</v>
      </c>
      <c r="E223" s="160">
        <f t="shared" si="55"/>
        <v>0</v>
      </c>
      <c r="F223" s="160">
        <f t="shared" si="55"/>
        <v>0</v>
      </c>
      <c r="G223" s="160">
        <f t="shared" si="55"/>
        <v>0</v>
      </c>
      <c r="H223" s="160">
        <f t="shared" si="55"/>
        <v>0</v>
      </c>
      <c r="I223" s="160">
        <f t="shared" si="55"/>
        <v>0</v>
      </c>
      <c r="J223" s="160">
        <f t="shared" si="55"/>
        <v>0</v>
      </c>
      <c r="K223" s="160">
        <f t="shared" si="55"/>
        <v>0</v>
      </c>
      <c r="L223" s="160">
        <f t="shared" si="55"/>
        <v>0</v>
      </c>
      <c r="M223" s="160">
        <f t="shared" si="55"/>
        <v>0</v>
      </c>
      <c r="N223" s="160">
        <f t="shared" si="55"/>
        <v>0</v>
      </c>
      <c r="O223" s="160">
        <f t="shared" si="55"/>
        <v>0</v>
      </c>
      <c r="P223" s="160">
        <f t="shared" si="55"/>
        <v>0</v>
      </c>
      <c r="Q223" s="160">
        <f t="shared" si="55"/>
        <v>0</v>
      </c>
    </row>
    <row r="224" spans="1:17" ht="12" customHeight="1" x14ac:dyDescent="0.25">
      <c r="A224" s="148" t="s">
        <v>60</v>
      </c>
      <c r="B224" s="156">
        <f t="shared" si="55"/>
        <v>0</v>
      </c>
      <c r="C224" s="156">
        <f t="shared" si="55"/>
        <v>0</v>
      </c>
      <c r="D224" s="156">
        <f t="shared" si="55"/>
        <v>0</v>
      </c>
      <c r="E224" s="156">
        <f t="shared" si="55"/>
        <v>0</v>
      </c>
      <c r="F224" s="156">
        <f t="shared" si="55"/>
        <v>0</v>
      </c>
      <c r="G224" s="156">
        <f t="shared" si="55"/>
        <v>0</v>
      </c>
      <c r="H224" s="156">
        <f t="shared" si="55"/>
        <v>0</v>
      </c>
      <c r="I224" s="156">
        <f t="shared" si="55"/>
        <v>0</v>
      </c>
      <c r="J224" s="156">
        <f t="shared" si="55"/>
        <v>0</v>
      </c>
      <c r="K224" s="156">
        <f t="shared" si="55"/>
        <v>0</v>
      </c>
      <c r="L224" s="156">
        <f t="shared" si="55"/>
        <v>0</v>
      </c>
      <c r="M224" s="156">
        <f t="shared" si="55"/>
        <v>0</v>
      </c>
      <c r="N224" s="156">
        <f t="shared" si="55"/>
        <v>0</v>
      </c>
      <c r="O224" s="156">
        <f t="shared" si="55"/>
        <v>0</v>
      </c>
      <c r="P224" s="156">
        <f t="shared" si="55"/>
        <v>0</v>
      </c>
      <c r="Q224" s="156">
        <f t="shared" si="55"/>
        <v>0</v>
      </c>
    </row>
    <row r="225" spans="1:17" ht="12" customHeight="1" x14ac:dyDescent="0.25">
      <c r="A225" s="148" t="s">
        <v>59</v>
      </c>
      <c r="B225" s="156">
        <f t="shared" si="55"/>
        <v>0</v>
      </c>
      <c r="C225" s="156">
        <f t="shared" si="55"/>
        <v>0</v>
      </c>
      <c r="D225" s="156">
        <f t="shared" si="55"/>
        <v>0</v>
      </c>
      <c r="E225" s="156">
        <f t="shared" si="55"/>
        <v>0</v>
      </c>
      <c r="F225" s="156">
        <f t="shared" si="55"/>
        <v>0</v>
      </c>
      <c r="G225" s="156">
        <f t="shared" si="55"/>
        <v>0</v>
      </c>
      <c r="H225" s="156">
        <f t="shared" si="55"/>
        <v>0</v>
      </c>
      <c r="I225" s="156">
        <f t="shared" si="55"/>
        <v>0</v>
      </c>
      <c r="J225" s="156">
        <f t="shared" si="55"/>
        <v>0</v>
      </c>
      <c r="K225" s="156">
        <f t="shared" si="55"/>
        <v>0</v>
      </c>
      <c r="L225" s="156">
        <f t="shared" si="55"/>
        <v>0</v>
      </c>
      <c r="M225" s="156">
        <f t="shared" si="55"/>
        <v>0</v>
      </c>
      <c r="N225" s="156">
        <f t="shared" si="55"/>
        <v>0</v>
      </c>
      <c r="O225" s="156">
        <f t="shared" si="55"/>
        <v>0</v>
      </c>
      <c r="P225" s="156">
        <f t="shared" si="55"/>
        <v>0</v>
      </c>
      <c r="Q225" s="156">
        <f t="shared" si="55"/>
        <v>0</v>
      </c>
    </row>
    <row r="226" spans="1:17" ht="12" customHeight="1" x14ac:dyDescent="0.25">
      <c r="A226" s="158" t="s">
        <v>62</v>
      </c>
      <c r="B226" s="157">
        <f t="shared" ref="B226:Q226" si="56">IF(B142=0,0,B142/0.086*1000000/B$5)</f>
        <v>0</v>
      </c>
      <c r="C226" s="157">
        <f t="shared" si="56"/>
        <v>0</v>
      </c>
      <c r="D226" s="157">
        <f t="shared" si="56"/>
        <v>0</v>
      </c>
      <c r="E226" s="157">
        <f t="shared" si="56"/>
        <v>0</v>
      </c>
      <c r="F226" s="157">
        <f t="shared" si="56"/>
        <v>0</v>
      </c>
      <c r="G226" s="157">
        <f t="shared" si="56"/>
        <v>0</v>
      </c>
      <c r="H226" s="157">
        <f t="shared" si="56"/>
        <v>0</v>
      </c>
      <c r="I226" s="157">
        <f t="shared" si="56"/>
        <v>0</v>
      </c>
      <c r="J226" s="157">
        <f t="shared" si="56"/>
        <v>0</v>
      </c>
      <c r="K226" s="157">
        <f t="shared" si="56"/>
        <v>0</v>
      </c>
      <c r="L226" s="157">
        <f t="shared" si="56"/>
        <v>0</v>
      </c>
      <c r="M226" s="157">
        <f t="shared" si="56"/>
        <v>0</v>
      </c>
      <c r="N226" s="157">
        <f t="shared" si="56"/>
        <v>0</v>
      </c>
      <c r="O226" s="157">
        <f t="shared" si="56"/>
        <v>0</v>
      </c>
      <c r="P226" s="157">
        <f t="shared" si="56"/>
        <v>0</v>
      </c>
      <c r="Q226" s="157">
        <f t="shared" si="56"/>
        <v>0</v>
      </c>
    </row>
    <row r="227" spans="1:17" ht="12" customHeight="1" x14ac:dyDescent="0.25">
      <c r="A227" s="23" t="s">
        <v>58</v>
      </c>
      <c r="B227" s="156">
        <f t="shared" ref="B227:Q227" si="57">IF(B143=0,0,B143/0.086*1000000/B$17)</f>
        <v>0</v>
      </c>
      <c r="C227" s="156">
        <f t="shared" si="57"/>
        <v>0</v>
      </c>
      <c r="D227" s="156">
        <f t="shared" si="57"/>
        <v>0</v>
      </c>
      <c r="E227" s="156">
        <f t="shared" si="57"/>
        <v>0</v>
      </c>
      <c r="F227" s="156">
        <f t="shared" si="57"/>
        <v>0</v>
      </c>
      <c r="G227" s="156">
        <f t="shared" si="57"/>
        <v>0</v>
      </c>
      <c r="H227" s="156">
        <f t="shared" si="57"/>
        <v>0</v>
      </c>
      <c r="I227" s="156">
        <f t="shared" si="57"/>
        <v>0</v>
      </c>
      <c r="J227" s="156">
        <f t="shared" si="57"/>
        <v>0</v>
      </c>
      <c r="K227" s="156">
        <f t="shared" si="57"/>
        <v>0</v>
      </c>
      <c r="L227" s="156">
        <f t="shared" si="57"/>
        <v>0</v>
      </c>
      <c r="M227" s="156">
        <f t="shared" si="57"/>
        <v>0</v>
      </c>
      <c r="N227" s="156">
        <f t="shared" si="57"/>
        <v>0</v>
      </c>
      <c r="O227" s="156">
        <f t="shared" si="57"/>
        <v>0</v>
      </c>
      <c r="P227" s="156">
        <f t="shared" si="57"/>
        <v>0</v>
      </c>
      <c r="Q227" s="156">
        <f t="shared" si="57"/>
        <v>0</v>
      </c>
    </row>
    <row r="228" spans="1:17" ht="12" customHeight="1" x14ac:dyDescent="0.25">
      <c r="A228" s="23" t="s">
        <v>57</v>
      </c>
      <c r="B228" s="156">
        <f t="shared" ref="B228:Q228" si="58">IF(B144=0,0,B144/0.086*1000000/B$18)</f>
        <v>0</v>
      </c>
      <c r="C228" s="156">
        <f t="shared" si="58"/>
        <v>0</v>
      </c>
      <c r="D228" s="156">
        <f t="shared" si="58"/>
        <v>0</v>
      </c>
      <c r="E228" s="156">
        <f t="shared" si="58"/>
        <v>0</v>
      </c>
      <c r="F228" s="156">
        <f t="shared" si="58"/>
        <v>0</v>
      </c>
      <c r="G228" s="156">
        <f t="shared" si="58"/>
        <v>0</v>
      </c>
      <c r="H228" s="156">
        <f t="shared" si="58"/>
        <v>0</v>
      </c>
      <c r="I228" s="156">
        <f t="shared" si="58"/>
        <v>0</v>
      </c>
      <c r="J228" s="156">
        <f t="shared" si="58"/>
        <v>0</v>
      </c>
      <c r="K228" s="156">
        <f t="shared" si="58"/>
        <v>0</v>
      </c>
      <c r="L228" s="156">
        <f t="shared" si="58"/>
        <v>0</v>
      </c>
      <c r="M228" s="156">
        <f t="shared" si="58"/>
        <v>0</v>
      </c>
      <c r="N228" s="156">
        <f t="shared" si="58"/>
        <v>0</v>
      </c>
      <c r="O228" s="156">
        <f t="shared" si="58"/>
        <v>0</v>
      </c>
      <c r="P228" s="156">
        <f t="shared" si="58"/>
        <v>0</v>
      </c>
      <c r="Q228" s="156">
        <f t="shared" si="58"/>
        <v>0</v>
      </c>
    </row>
    <row r="229" spans="1:17" ht="12" customHeight="1" x14ac:dyDescent="0.25">
      <c r="A229" s="29" t="s">
        <v>140</v>
      </c>
      <c r="B229" s="57">
        <f t="shared" ref="B229:Q229" si="59">IF(B145=0,0,B145/0.086*1000000/B$19)</f>
        <v>0</v>
      </c>
      <c r="C229" s="57">
        <f t="shared" si="59"/>
        <v>0</v>
      </c>
      <c r="D229" s="57">
        <f t="shared" si="59"/>
        <v>0</v>
      </c>
      <c r="E229" s="57">
        <f t="shared" si="59"/>
        <v>0</v>
      </c>
      <c r="F229" s="57">
        <f t="shared" si="59"/>
        <v>0</v>
      </c>
      <c r="G229" s="57">
        <f t="shared" si="59"/>
        <v>0</v>
      </c>
      <c r="H229" s="57">
        <f t="shared" si="59"/>
        <v>0</v>
      </c>
      <c r="I229" s="57">
        <f t="shared" si="59"/>
        <v>0</v>
      </c>
      <c r="J229" s="57">
        <f t="shared" si="59"/>
        <v>0</v>
      </c>
      <c r="K229" s="57">
        <f t="shared" si="59"/>
        <v>0</v>
      </c>
      <c r="L229" s="57">
        <f t="shared" si="59"/>
        <v>0</v>
      </c>
      <c r="M229" s="57">
        <f t="shared" si="59"/>
        <v>0</v>
      </c>
      <c r="N229" s="57">
        <f t="shared" si="59"/>
        <v>0</v>
      </c>
      <c r="O229" s="57">
        <f t="shared" si="59"/>
        <v>0</v>
      </c>
      <c r="P229" s="57">
        <f t="shared" si="59"/>
        <v>0</v>
      </c>
      <c r="Q229" s="57">
        <f t="shared" si="59"/>
        <v>0</v>
      </c>
    </row>
    <row r="231" spans="1:17" ht="12" customHeight="1" x14ac:dyDescent="0.25">
      <c r="A231" s="152" t="s">
        <v>197</v>
      </c>
      <c r="B231" s="168">
        <f t="shared" ref="B231:Q231" si="60">SUM(B232,B235,B237,B247)</f>
        <v>0</v>
      </c>
      <c r="C231" s="168">
        <f t="shared" si="60"/>
        <v>0</v>
      </c>
      <c r="D231" s="168">
        <f t="shared" si="60"/>
        <v>0</v>
      </c>
      <c r="E231" s="168">
        <f t="shared" si="60"/>
        <v>0</v>
      </c>
      <c r="F231" s="168">
        <f t="shared" si="60"/>
        <v>0</v>
      </c>
      <c r="G231" s="168">
        <f t="shared" si="60"/>
        <v>0</v>
      </c>
      <c r="H231" s="168">
        <f t="shared" si="60"/>
        <v>0</v>
      </c>
      <c r="I231" s="168">
        <f t="shared" si="60"/>
        <v>0</v>
      </c>
      <c r="J231" s="168">
        <f t="shared" si="60"/>
        <v>0</v>
      </c>
      <c r="K231" s="168">
        <f t="shared" si="60"/>
        <v>0</v>
      </c>
      <c r="L231" s="168">
        <f t="shared" si="60"/>
        <v>0</v>
      </c>
      <c r="M231" s="168">
        <f t="shared" si="60"/>
        <v>0</v>
      </c>
      <c r="N231" s="168">
        <f t="shared" si="60"/>
        <v>0</v>
      </c>
      <c r="O231" s="168">
        <f t="shared" si="60"/>
        <v>0</v>
      </c>
      <c r="P231" s="168">
        <f t="shared" si="60"/>
        <v>0</v>
      </c>
      <c r="Q231" s="168">
        <f t="shared" si="60"/>
        <v>0</v>
      </c>
    </row>
    <row r="232" spans="1:17" ht="12" customHeight="1" x14ac:dyDescent="0.25">
      <c r="A232" s="158" t="s">
        <v>65</v>
      </c>
      <c r="B232" s="157">
        <f t="shared" ref="B232:Q232" si="61">SUM(B233:B234)</f>
        <v>0</v>
      </c>
      <c r="C232" s="157">
        <f t="shared" si="61"/>
        <v>0</v>
      </c>
      <c r="D232" s="157">
        <f t="shared" si="61"/>
        <v>0</v>
      </c>
      <c r="E232" s="157">
        <f t="shared" si="61"/>
        <v>0</v>
      </c>
      <c r="F232" s="157">
        <f t="shared" si="61"/>
        <v>0</v>
      </c>
      <c r="G232" s="157">
        <f t="shared" si="61"/>
        <v>0</v>
      </c>
      <c r="H232" s="157">
        <f t="shared" si="61"/>
        <v>0</v>
      </c>
      <c r="I232" s="157">
        <f t="shared" si="61"/>
        <v>0</v>
      </c>
      <c r="J232" s="157">
        <f t="shared" si="61"/>
        <v>0</v>
      </c>
      <c r="K232" s="157">
        <f t="shared" si="61"/>
        <v>0</v>
      </c>
      <c r="L232" s="157">
        <f t="shared" si="61"/>
        <v>0</v>
      </c>
      <c r="M232" s="157">
        <f t="shared" si="61"/>
        <v>0</v>
      </c>
      <c r="N232" s="157">
        <f t="shared" si="61"/>
        <v>0</v>
      </c>
      <c r="O232" s="157">
        <f t="shared" si="61"/>
        <v>0</v>
      </c>
      <c r="P232" s="157">
        <f t="shared" si="61"/>
        <v>0</v>
      </c>
      <c r="Q232" s="157">
        <f t="shared" si="61"/>
        <v>0</v>
      </c>
    </row>
    <row r="233" spans="1:17" ht="12" customHeight="1" x14ac:dyDescent="0.25">
      <c r="A233" s="23" t="s">
        <v>58</v>
      </c>
      <c r="B233" s="156">
        <f>IF(B170=0,0,B170*1000000/B$7)</f>
        <v>0</v>
      </c>
      <c r="C233" s="156">
        <f t="shared" ref="C233:Q234" si="62">IF(C170=0,0,C170*1000000/C$7)</f>
        <v>0</v>
      </c>
      <c r="D233" s="156">
        <f t="shared" si="62"/>
        <v>0</v>
      </c>
      <c r="E233" s="156">
        <f t="shared" si="62"/>
        <v>0</v>
      </c>
      <c r="F233" s="156">
        <f t="shared" si="62"/>
        <v>0</v>
      </c>
      <c r="G233" s="156">
        <f t="shared" si="62"/>
        <v>0</v>
      </c>
      <c r="H233" s="156">
        <f t="shared" si="62"/>
        <v>0</v>
      </c>
      <c r="I233" s="156">
        <f t="shared" si="62"/>
        <v>0</v>
      </c>
      <c r="J233" s="156">
        <f t="shared" si="62"/>
        <v>0</v>
      </c>
      <c r="K233" s="156">
        <f t="shared" si="62"/>
        <v>0</v>
      </c>
      <c r="L233" s="156">
        <f t="shared" si="62"/>
        <v>0</v>
      </c>
      <c r="M233" s="156">
        <f t="shared" si="62"/>
        <v>0</v>
      </c>
      <c r="N233" s="156">
        <f t="shared" si="62"/>
        <v>0</v>
      </c>
      <c r="O233" s="156">
        <f t="shared" si="62"/>
        <v>0</v>
      </c>
      <c r="P233" s="156">
        <f t="shared" si="62"/>
        <v>0</v>
      </c>
      <c r="Q233" s="156">
        <f t="shared" si="62"/>
        <v>0</v>
      </c>
    </row>
    <row r="234" spans="1:17" ht="12" customHeight="1" x14ac:dyDescent="0.25">
      <c r="A234" s="23" t="s">
        <v>60</v>
      </c>
      <c r="B234" s="156">
        <f>IF(B171=0,0,B171*1000000/B$7)</f>
        <v>0</v>
      </c>
      <c r="C234" s="156">
        <f t="shared" si="62"/>
        <v>0</v>
      </c>
      <c r="D234" s="156">
        <f t="shared" si="62"/>
        <v>0</v>
      </c>
      <c r="E234" s="156">
        <f t="shared" si="62"/>
        <v>0</v>
      </c>
      <c r="F234" s="156">
        <f t="shared" si="62"/>
        <v>0</v>
      </c>
      <c r="G234" s="156">
        <f t="shared" si="62"/>
        <v>0</v>
      </c>
      <c r="H234" s="156">
        <f t="shared" si="62"/>
        <v>0</v>
      </c>
      <c r="I234" s="156">
        <f t="shared" si="62"/>
        <v>0</v>
      </c>
      <c r="J234" s="156">
        <f t="shared" si="62"/>
        <v>0</v>
      </c>
      <c r="K234" s="156">
        <f t="shared" si="62"/>
        <v>0</v>
      </c>
      <c r="L234" s="156">
        <f t="shared" si="62"/>
        <v>0</v>
      </c>
      <c r="M234" s="156">
        <f t="shared" si="62"/>
        <v>0</v>
      </c>
      <c r="N234" s="156">
        <f t="shared" si="62"/>
        <v>0</v>
      </c>
      <c r="O234" s="156">
        <f t="shared" si="62"/>
        <v>0</v>
      </c>
      <c r="P234" s="156">
        <f t="shared" si="62"/>
        <v>0</v>
      </c>
      <c r="Q234" s="156">
        <f t="shared" si="62"/>
        <v>0</v>
      </c>
    </row>
    <row r="235" spans="1:17" ht="12" customHeight="1" x14ac:dyDescent="0.25">
      <c r="A235" s="158" t="s">
        <v>112</v>
      </c>
      <c r="B235" s="157">
        <f t="shared" ref="B235:Q235" si="63">B236</f>
        <v>0</v>
      </c>
      <c r="C235" s="157">
        <f t="shared" si="63"/>
        <v>0</v>
      </c>
      <c r="D235" s="157">
        <f t="shared" si="63"/>
        <v>0</v>
      </c>
      <c r="E235" s="157">
        <f t="shared" si="63"/>
        <v>0</v>
      </c>
      <c r="F235" s="157">
        <f t="shared" si="63"/>
        <v>0</v>
      </c>
      <c r="G235" s="157">
        <f t="shared" si="63"/>
        <v>0</v>
      </c>
      <c r="H235" s="157">
        <f t="shared" si="63"/>
        <v>0</v>
      </c>
      <c r="I235" s="157">
        <f t="shared" si="63"/>
        <v>0</v>
      </c>
      <c r="J235" s="157">
        <f t="shared" si="63"/>
        <v>0</v>
      </c>
      <c r="K235" s="157">
        <f t="shared" si="63"/>
        <v>0</v>
      </c>
      <c r="L235" s="157">
        <f t="shared" si="63"/>
        <v>0</v>
      </c>
      <c r="M235" s="157">
        <f t="shared" si="63"/>
        <v>0</v>
      </c>
      <c r="N235" s="157">
        <f t="shared" si="63"/>
        <v>0</v>
      </c>
      <c r="O235" s="157">
        <f t="shared" si="63"/>
        <v>0</v>
      </c>
      <c r="P235" s="157">
        <f t="shared" si="63"/>
        <v>0</v>
      </c>
      <c r="Q235" s="157">
        <f t="shared" si="63"/>
        <v>0</v>
      </c>
    </row>
    <row r="236" spans="1:17" ht="12" customHeight="1" x14ac:dyDescent="0.25">
      <c r="A236" s="23" t="s">
        <v>60</v>
      </c>
      <c r="B236" s="156">
        <f>IF(B173=0,0,B173*1000000/B$5)</f>
        <v>0</v>
      </c>
      <c r="C236" s="156">
        <f t="shared" ref="C236:Q237" si="64">IF(C173=0,0,C173*1000000/C$5)</f>
        <v>0</v>
      </c>
      <c r="D236" s="156">
        <f t="shared" si="64"/>
        <v>0</v>
      </c>
      <c r="E236" s="156">
        <f t="shared" si="64"/>
        <v>0</v>
      </c>
      <c r="F236" s="156">
        <f t="shared" si="64"/>
        <v>0</v>
      </c>
      <c r="G236" s="156">
        <f t="shared" si="64"/>
        <v>0</v>
      </c>
      <c r="H236" s="156">
        <f t="shared" si="64"/>
        <v>0</v>
      </c>
      <c r="I236" s="156">
        <f t="shared" si="64"/>
        <v>0</v>
      </c>
      <c r="J236" s="156">
        <f t="shared" si="64"/>
        <v>0</v>
      </c>
      <c r="K236" s="156">
        <f t="shared" si="64"/>
        <v>0</v>
      </c>
      <c r="L236" s="156">
        <f t="shared" si="64"/>
        <v>0</v>
      </c>
      <c r="M236" s="156">
        <f t="shared" si="64"/>
        <v>0</v>
      </c>
      <c r="N236" s="156">
        <f t="shared" si="64"/>
        <v>0</v>
      </c>
      <c r="O236" s="156">
        <f t="shared" si="64"/>
        <v>0</v>
      </c>
      <c r="P236" s="156">
        <f t="shared" si="64"/>
        <v>0</v>
      </c>
      <c r="Q236" s="156">
        <f t="shared" si="64"/>
        <v>0</v>
      </c>
    </row>
    <row r="237" spans="1:17" ht="12" customHeight="1" x14ac:dyDescent="0.25">
      <c r="A237" s="158" t="s">
        <v>63</v>
      </c>
      <c r="B237" s="157">
        <f>IF(B174=0,0,B174*1000000/B$5)</f>
        <v>0</v>
      </c>
      <c r="C237" s="157">
        <f t="shared" si="64"/>
        <v>0</v>
      </c>
      <c r="D237" s="157">
        <f t="shared" si="64"/>
        <v>0</v>
      </c>
      <c r="E237" s="157">
        <f t="shared" si="64"/>
        <v>0</v>
      </c>
      <c r="F237" s="157">
        <f t="shared" si="64"/>
        <v>0</v>
      </c>
      <c r="G237" s="157">
        <f t="shared" si="64"/>
        <v>0</v>
      </c>
      <c r="H237" s="157">
        <f t="shared" si="64"/>
        <v>0</v>
      </c>
      <c r="I237" s="157">
        <f t="shared" si="64"/>
        <v>0</v>
      </c>
      <c r="J237" s="157">
        <f t="shared" si="64"/>
        <v>0</v>
      </c>
      <c r="K237" s="157">
        <f t="shared" si="64"/>
        <v>0</v>
      </c>
      <c r="L237" s="157">
        <f t="shared" si="64"/>
        <v>0</v>
      </c>
      <c r="M237" s="157">
        <f t="shared" si="64"/>
        <v>0</v>
      </c>
      <c r="N237" s="157">
        <f t="shared" si="64"/>
        <v>0</v>
      </c>
      <c r="O237" s="157">
        <f t="shared" si="64"/>
        <v>0</v>
      </c>
      <c r="P237" s="157">
        <f t="shared" si="64"/>
        <v>0</v>
      </c>
      <c r="Q237" s="157">
        <f t="shared" si="64"/>
        <v>0</v>
      </c>
    </row>
    <row r="238" spans="1:17" ht="12" customHeight="1" x14ac:dyDescent="0.25">
      <c r="A238" s="167" t="s">
        <v>171</v>
      </c>
      <c r="B238" s="132">
        <f>IF(B175=0,0,B175*1000000/B$11)</f>
        <v>0</v>
      </c>
      <c r="C238" s="132">
        <f t="shared" ref="C238:Q238" si="65">IF(C175=0,0,C175*1000000/C$11)</f>
        <v>0</v>
      </c>
      <c r="D238" s="132">
        <f t="shared" si="65"/>
        <v>0</v>
      </c>
      <c r="E238" s="132">
        <f t="shared" si="65"/>
        <v>0</v>
      </c>
      <c r="F238" s="132">
        <f t="shared" si="65"/>
        <v>0</v>
      </c>
      <c r="G238" s="132">
        <f t="shared" si="65"/>
        <v>0</v>
      </c>
      <c r="H238" s="132">
        <f t="shared" si="65"/>
        <v>0</v>
      </c>
      <c r="I238" s="132">
        <f t="shared" si="65"/>
        <v>0</v>
      </c>
      <c r="J238" s="132">
        <f t="shared" si="65"/>
        <v>0</v>
      </c>
      <c r="K238" s="132">
        <f t="shared" si="65"/>
        <v>0</v>
      </c>
      <c r="L238" s="132">
        <f t="shared" si="65"/>
        <v>0</v>
      </c>
      <c r="M238" s="132">
        <f t="shared" si="65"/>
        <v>0</v>
      </c>
      <c r="N238" s="132">
        <f t="shared" si="65"/>
        <v>0</v>
      </c>
      <c r="O238" s="132">
        <f t="shared" si="65"/>
        <v>0</v>
      </c>
      <c r="P238" s="132">
        <f t="shared" si="65"/>
        <v>0</v>
      </c>
      <c r="Q238" s="132">
        <f t="shared" si="65"/>
        <v>0</v>
      </c>
    </row>
    <row r="239" spans="1:17" ht="12" customHeight="1" x14ac:dyDescent="0.25">
      <c r="A239" s="167" t="s">
        <v>144</v>
      </c>
      <c r="B239" s="132">
        <f>IF(B176=0,0,B176*1000000/B$12)</f>
        <v>0</v>
      </c>
      <c r="C239" s="132">
        <f t="shared" ref="C239:Q239" si="66">IF(C176=0,0,C176*1000000/C$12)</f>
        <v>0</v>
      </c>
      <c r="D239" s="132">
        <f t="shared" si="66"/>
        <v>0</v>
      </c>
      <c r="E239" s="132">
        <f t="shared" si="66"/>
        <v>0</v>
      </c>
      <c r="F239" s="132">
        <f t="shared" si="66"/>
        <v>0</v>
      </c>
      <c r="G239" s="132">
        <f t="shared" si="66"/>
        <v>0</v>
      </c>
      <c r="H239" s="132">
        <f t="shared" si="66"/>
        <v>0</v>
      </c>
      <c r="I239" s="132">
        <f t="shared" si="66"/>
        <v>0</v>
      </c>
      <c r="J239" s="132">
        <f t="shared" si="66"/>
        <v>0</v>
      </c>
      <c r="K239" s="132">
        <f t="shared" si="66"/>
        <v>0</v>
      </c>
      <c r="L239" s="132">
        <f t="shared" si="66"/>
        <v>0</v>
      </c>
      <c r="M239" s="132">
        <f t="shared" si="66"/>
        <v>0</v>
      </c>
      <c r="N239" s="132">
        <f t="shared" si="66"/>
        <v>0</v>
      </c>
      <c r="O239" s="132">
        <f t="shared" si="66"/>
        <v>0</v>
      </c>
      <c r="P239" s="132">
        <f t="shared" si="66"/>
        <v>0</v>
      </c>
      <c r="Q239" s="132">
        <f t="shared" si="66"/>
        <v>0</v>
      </c>
    </row>
    <row r="240" spans="1:17" ht="12" customHeight="1" x14ac:dyDescent="0.25">
      <c r="A240" s="167" t="s">
        <v>143</v>
      </c>
      <c r="B240" s="132">
        <f>IF(B177=0,0,B177*1000000/B$13)</f>
        <v>0</v>
      </c>
      <c r="C240" s="132">
        <f t="shared" ref="C240:Q242" si="67">IF(C177=0,0,C177*1000000/C$13)</f>
        <v>0</v>
      </c>
      <c r="D240" s="132">
        <f t="shared" si="67"/>
        <v>0</v>
      </c>
      <c r="E240" s="132">
        <f t="shared" si="67"/>
        <v>0</v>
      </c>
      <c r="F240" s="132">
        <f t="shared" si="67"/>
        <v>0</v>
      </c>
      <c r="G240" s="132">
        <f t="shared" si="67"/>
        <v>0</v>
      </c>
      <c r="H240" s="132">
        <f t="shared" si="67"/>
        <v>0</v>
      </c>
      <c r="I240" s="132">
        <f t="shared" si="67"/>
        <v>0</v>
      </c>
      <c r="J240" s="132">
        <f t="shared" si="67"/>
        <v>0</v>
      </c>
      <c r="K240" s="132">
        <f t="shared" si="67"/>
        <v>0</v>
      </c>
      <c r="L240" s="132">
        <f t="shared" si="67"/>
        <v>0</v>
      </c>
      <c r="M240" s="132">
        <f t="shared" si="67"/>
        <v>0</v>
      </c>
      <c r="N240" s="132">
        <f t="shared" si="67"/>
        <v>0</v>
      </c>
      <c r="O240" s="132">
        <f t="shared" si="67"/>
        <v>0</v>
      </c>
      <c r="P240" s="132">
        <f t="shared" si="67"/>
        <v>0</v>
      </c>
      <c r="Q240" s="132">
        <f t="shared" si="67"/>
        <v>0</v>
      </c>
    </row>
    <row r="241" spans="1:17" ht="12" customHeight="1" x14ac:dyDescent="0.25">
      <c r="A241" s="166" t="s">
        <v>57</v>
      </c>
      <c r="B241" s="165">
        <f>IF(B178=0,0,B178*1000000/B$13)</f>
        <v>0</v>
      </c>
      <c r="C241" s="165">
        <f t="shared" si="67"/>
        <v>0</v>
      </c>
      <c r="D241" s="165">
        <f t="shared" si="67"/>
        <v>0</v>
      </c>
      <c r="E241" s="165">
        <f t="shared" si="67"/>
        <v>0</v>
      </c>
      <c r="F241" s="165">
        <f t="shared" si="67"/>
        <v>0</v>
      </c>
      <c r="G241" s="165">
        <f t="shared" si="67"/>
        <v>0</v>
      </c>
      <c r="H241" s="165">
        <f t="shared" si="67"/>
        <v>0</v>
      </c>
      <c r="I241" s="165">
        <f t="shared" si="67"/>
        <v>0</v>
      </c>
      <c r="J241" s="165">
        <f t="shared" si="67"/>
        <v>0</v>
      </c>
      <c r="K241" s="165">
        <f t="shared" si="67"/>
        <v>0</v>
      </c>
      <c r="L241" s="165">
        <f t="shared" si="67"/>
        <v>0</v>
      </c>
      <c r="M241" s="165">
        <f t="shared" si="67"/>
        <v>0</v>
      </c>
      <c r="N241" s="165">
        <f t="shared" si="67"/>
        <v>0</v>
      </c>
      <c r="O241" s="165">
        <f t="shared" si="67"/>
        <v>0</v>
      </c>
      <c r="P241" s="165">
        <f t="shared" si="67"/>
        <v>0</v>
      </c>
      <c r="Q241" s="165">
        <f t="shared" si="67"/>
        <v>0</v>
      </c>
    </row>
    <row r="242" spans="1:17" ht="12" customHeight="1" x14ac:dyDescent="0.25">
      <c r="A242" s="147" t="s">
        <v>59</v>
      </c>
      <c r="B242" s="164">
        <f>IF(B179=0,0,B179*1000000/B$13)</f>
        <v>0</v>
      </c>
      <c r="C242" s="164">
        <f t="shared" si="67"/>
        <v>0</v>
      </c>
      <c r="D242" s="164">
        <f t="shared" si="67"/>
        <v>0</v>
      </c>
      <c r="E242" s="164">
        <f t="shared" si="67"/>
        <v>0</v>
      </c>
      <c r="F242" s="164">
        <f t="shared" si="67"/>
        <v>0</v>
      </c>
      <c r="G242" s="164">
        <f t="shared" si="67"/>
        <v>0</v>
      </c>
      <c r="H242" s="164">
        <f t="shared" si="67"/>
        <v>0</v>
      </c>
      <c r="I242" s="164">
        <f t="shared" si="67"/>
        <v>0</v>
      </c>
      <c r="J242" s="164">
        <f t="shared" si="67"/>
        <v>0</v>
      </c>
      <c r="K242" s="164">
        <f t="shared" si="67"/>
        <v>0</v>
      </c>
      <c r="L242" s="164">
        <f t="shared" si="67"/>
        <v>0</v>
      </c>
      <c r="M242" s="164">
        <f t="shared" si="67"/>
        <v>0</v>
      </c>
      <c r="N242" s="164">
        <f t="shared" si="67"/>
        <v>0</v>
      </c>
      <c r="O242" s="164">
        <f t="shared" si="67"/>
        <v>0</v>
      </c>
      <c r="P242" s="164">
        <f t="shared" si="67"/>
        <v>0</v>
      </c>
      <c r="Q242" s="164">
        <f t="shared" si="67"/>
        <v>0</v>
      </c>
    </row>
    <row r="243" spans="1:17" ht="12" customHeight="1" x14ac:dyDescent="0.25">
      <c r="A243" s="163" t="s">
        <v>142</v>
      </c>
      <c r="B243" s="162">
        <f>IF(B180=0,0,B180*1000000/B$14)</f>
        <v>0</v>
      </c>
      <c r="C243" s="162">
        <f t="shared" ref="C243:Q243" si="68">IF(C180=0,0,C180*1000000/C$14)</f>
        <v>0</v>
      </c>
      <c r="D243" s="162">
        <f t="shared" si="68"/>
        <v>0</v>
      </c>
      <c r="E243" s="162">
        <f t="shared" si="68"/>
        <v>0</v>
      </c>
      <c r="F243" s="162">
        <f t="shared" si="68"/>
        <v>0</v>
      </c>
      <c r="G243" s="162">
        <f t="shared" si="68"/>
        <v>0</v>
      </c>
      <c r="H243" s="162">
        <f t="shared" si="68"/>
        <v>0</v>
      </c>
      <c r="I243" s="162">
        <f t="shared" si="68"/>
        <v>0</v>
      </c>
      <c r="J243" s="162">
        <f t="shared" si="68"/>
        <v>0</v>
      </c>
      <c r="K243" s="162">
        <f t="shared" si="68"/>
        <v>0</v>
      </c>
      <c r="L243" s="162">
        <f t="shared" si="68"/>
        <v>0</v>
      </c>
      <c r="M243" s="162">
        <f t="shared" si="68"/>
        <v>0</v>
      </c>
      <c r="N243" s="162">
        <f t="shared" si="68"/>
        <v>0</v>
      </c>
      <c r="O243" s="162">
        <f t="shared" si="68"/>
        <v>0</v>
      </c>
      <c r="P243" s="162">
        <f t="shared" si="68"/>
        <v>0</v>
      </c>
      <c r="Q243" s="162">
        <f t="shared" si="68"/>
        <v>0</v>
      </c>
    </row>
    <row r="244" spans="1:17" ht="12" customHeight="1" x14ac:dyDescent="0.25">
      <c r="A244" s="161" t="s">
        <v>141</v>
      </c>
      <c r="B244" s="160">
        <f>IF(B181=0,0,B181*1000000/B$15)</f>
        <v>0</v>
      </c>
      <c r="C244" s="160">
        <f t="shared" ref="C244:Q246" si="69">IF(C181=0,0,C181*1000000/C$15)</f>
        <v>0</v>
      </c>
      <c r="D244" s="160">
        <f t="shared" si="69"/>
        <v>0</v>
      </c>
      <c r="E244" s="160">
        <f t="shared" si="69"/>
        <v>0</v>
      </c>
      <c r="F244" s="160">
        <f t="shared" si="69"/>
        <v>0</v>
      </c>
      <c r="G244" s="160">
        <f t="shared" si="69"/>
        <v>0</v>
      </c>
      <c r="H244" s="160">
        <f t="shared" si="69"/>
        <v>0</v>
      </c>
      <c r="I244" s="160">
        <f t="shared" si="69"/>
        <v>0</v>
      </c>
      <c r="J244" s="160">
        <f t="shared" si="69"/>
        <v>0</v>
      </c>
      <c r="K244" s="160">
        <f t="shared" si="69"/>
        <v>0</v>
      </c>
      <c r="L244" s="160">
        <f t="shared" si="69"/>
        <v>0</v>
      </c>
      <c r="M244" s="160">
        <f t="shared" si="69"/>
        <v>0</v>
      </c>
      <c r="N244" s="160">
        <f t="shared" si="69"/>
        <v>0</v>
      </c>
      <c r="O244" s="160">
        <f t="shared" si="69"/>
        <v>0</v>
      </c>
      <c r="P244" s="160">
        <f t="shared" si="69"/>
        <v>0</v>
      </c>
      <c r="Q244" s="160">
        <f t="shared" si="69"/>
        <v>0</v>
      </c>
    </row>
    <row r="245" spans="1:17" ht="12" customHeight="1" x14ac:dyDescent="0.25">
      <c r="A245" s="148" t="s">
        <v>60</v>
      </c>
      <c r="B245" s="156">
        <f>IF(B182=0,0,B182*1000000/B$15)</f>
        <v>0</v>
      </c>
      <c r="C245" s="156">
        <f t="shared" si="69"/>
        <v>0</v>
      </c>
      <c r="D245" s="156">
        <f t="shared" si="69"/>
        <v>0</v>
      </c>
      <c r="E245" s="156">
        <f t="shared" si="69"/>
        <v>0</v>
      </c>
      <c r="F245" s="156">
        <f t="shared" si="69"/>
        <v>0</v>
      </c>
      <c r="G245" s="156">
        <f t="shared" si="69"/>
        <v>0</v>
      </c>
      <c r="H245" s="156">
        <f t="shared" si="69"/>
        <v>0</v>
      </c>
      <c r="I245" s="156">
        <f t="shared" si="69"/>
        <v>0</v>
      </c>
      <c r="J245" s="156">
        <f t="shared" si="69"/>
        <v>0</v>
      </c>
      <c r="K245" s="156">
        <f t="shared" si="69"/>
        <v>0</v>
      </c>
      <c r="L245" s="156">
        <f t="shared" si="69"/>
        <v>0</v>
      </c>
      <c r="M245" s="156">
        <f t="shared" si="69"/>
        <v>0</v>
      </c>
      <c r="N245" s="156">
        <f t="shared" si="69"/>
        <v>0</v>
      </c>
      <c r="O245" s="156">
        <f t="shared" si="69"/>
        <v>0</v>
      </c>
      <c r="P245" s="156">
        <f t="shared" si="69"/>
        <v>0</v>
      </c>
      <c r="Q245" s="156">
        <f t="shared" si="69"/>
        <v>0</v>
      </c>
    </row>
    <row r="246" spans="1:17" ht="12" customHeight="1" x14ac:dyDescent="0.25">
      <c r="A246" s="148" t="s">
        <v>59</v>
      </c>
      <c r="B246" s="156">
        <f>IF(B183=0,0,B183*1000000/B$15)</f>
        <v>0</v>
      </c>
      <c r="C246" s="156">
        <f t="shared" si="69"/>
        <v>0</v>
      </c>
      <c r="D246" s="156">
        <f t="shared" si="69"/>
        <v>0</v>
      </c>
      <c r="E246" s="156">
        <f t="shared" si="69"/>
        <v>0</v>
      </c>
      <c r="F246" s="156">
        <f t="shared" si="69"/>
        <v>0</v>
      </c>
      <c r="G246" s="156">
        <f t="shared" si="69"/>
        <v>0</v>
      </c>
      <c r="H246" s="156">
        <f t="shared" si="69"/>
        <v>0</v>
      </c>
      <c r="I246" s="156">
        <f t="shared" si="69"/>
        <v>0</v>
      </c>
      <c r="J246" s="156">
        <f t="shared" si="69"/>
        <v>0</v>
      </c>
      <c r="K246" s="156">
        <f t="shared" si="69"/>
        <v>0</v>
      </c>
      <c r="L246" s="156">
        <f t="shared" si="69"/>
        <v>0</v>
      </c>
      <c r="M246" s="156">
        <f t="shared" si="69"/>
        <v>0</v>
      </c>
      <c r="N246" s="156">
        <f t="shared" si="69"/>
        <v>0</v>
      </c>
      <c r="O246" s="156">
        <f t="shared" si="69"/>
        <v>0</v>
      </c>
      <c r="P246" s="156">
        <f t="shared" si="69"/>
        <v>0</v>
      </c>
      <c r="Q246" s="156">
        <f t="shared" si="69"/>
        <v>0</v>
      </c>
    </row>
    <row r="247" spans="1:17" ht="12" customHeight="1" x14ac:dyDescent="0.25">
      <c r="A247" s="158" t="s">
        <v>62</v>
      </c>
      <c r="B247" s="157">
        <f>IF(B184=0,0,B184*1000000/B$5)</f>
        <v>0</v>
      </c>
      <c r="C247" s="157">
        <f t="shared" ref="C247:Q247" si="70">IF(C184=0,0,C184*1000000/C$5)</f>
        <v>0</v>
      </c>
      <c r="D247" s="157">
        <f t="shared" si="70"/>
        <v>0</v>
      </c>
      <c r="E247" s="157">
        <f t="shared" si="70"/>
        <v>0</v>
      </c>
      <c r="F247" s="157">
        <f t="shared" si="70"/>
        <v>0</v>
      </c>
      <c r="G247" s="157">
        <f t="shared" si="70"/>
        <v>0</v>
      </c>
      <c r="H247" s="157">
        <f t="shared" si="70"/>
        <v>0</v>
      </c>
      <c r="I247" s="157">
        <f t="shared" si="70"/>
        <v>0</v>
      </c>
      <c r="J247" s="157">
        <f t="shared" si="70"/>
        <v>0</v>
      </c>
      <c r="K247" s="157">
        <f t="shared" si="70"/>
        <v>0</v>
      </c>
      <c r="L247" s="157">
        <f t="shared" si="70"/>
        <v>0</v>
      </c>
      <c r="M247" s="157">
        <f t="shared" si="70"/>
        <v>0</v>
      </c>
      <c r="N247" s="157">
        <f t="shared" si="70"/>
        <v>0</v>
      </c>
      <c r="O247" s="157">
        <f t="shared" si="70"/>
        <v>0</v>
      </c>
      <c r="P247" s="157">
        <f t="shared" si="70"/>
        <v>0</v>
      </c>
      <c r="Q247" s="157">
        <f t="shared" si="70"/>
        <v>0</v>
      </c>
    </row>
    <row r="248" spans="1:17" ht="12" customHeight="1" x14ac:dyDescent="0.25">
      <c r="A248" s="23" t="s">
        <v>58</v>
      </c>
      <c r="B248" s="156">
        <f>IF(B185=0,0,B185*1000000/B$17)</f>
        <v>0</v>
      </c>
      <c r="C248" s="156">
        <f t="shared" ref="C248:Q248" si="71">IF(C185=0,0,C185*1000000/C$17)</f>
        <v>0</v>
      </c>
      <c r="D248" s="156">
        <f t="shared" si="71"/>
        <v>0</v>
      </c>
      <c r="E248" s="156">
        <f t="shared" si="71"/>
        <v>0</v>
      </c>
      <c r="F248" s="156">
        <f t="shared" si="71"/>
        <v>0</v>
      </c>
      <c r="G248" s="156">
        <f t="shared" si="71"/>
        <v>0</v>
      </c>
      <c r="H248" s="156">
        <f t="shared" si="71"/>
        <v>0</v>
      </c>
      <c r="I248" s="156">
        <f t="shared" si="71"/>
        <v>0</v>
      </c>
      <c r="J248" s="156">
        <f t="shared" si="71"/>
        <v>0</v>
      </c>
      <c r="K248" s="156">
        <f t="shared" si="71"/>
        <v>0</v>
      </c>
      <c r="L248" s="156">
        <f t="shared" si="71"/>
        <v>0</v>
      </c>
      <c r="M248" s="156">
        <f t="shared" si="71"/>
        <v>0</v>
      </c>
      <c r="N248" s="156">
        <f t="shared" si="71"/>
        <v>0</v>
      </c>
      <c r="O248" s="156">
        <f t="shared" si="71"/>
        <v>0</v>
      </c>
      <c r="P248" s="156">
        <f t="shared" si="71"/>
        <v>0</v>
      </c>
      <c r="Q248" s="156">
        <f t="shared" si="71"/>
        <v>0</v>
      </c>
    </row>
    <row r="249" spans="1:17" ht="12" customHeight="1" x14ac:dyDescent="0.25">
      <c r="A249" s="23" t="s">
        <v>57</v>
      </c>
      <c r="B249" s="156">
        <f>IF(B186=0,0,B186*1000000/B$18)</f>
        <v>0</v>
      </c>
      <c r="C249" s="156">
        <f t="shared" ref="C249:Q249" si="72">IF(C186=0,0,C186*1000000/C$18)</f>
        <v>0</v>
      </c>
      <c r="D249" s="156">
        <f t="shared" si="72"/>
        <v>0</v>
      </c>
      <c r="E249" s="156">
        <f t="shared" si="72"/>
        <v>0</v>
      </c>
      <c r="F249" s="156">
        <f t="shared" si="72"/>
        <v>0</v>
      </c>
      <c r="G249" s="156">
        <f t="shared" si="72"/>
        <v>0</v>
      </c>
      <c r="H249" s="156">
        <f t="shared" si="72"/>
        <v>0</v>
      </c>
      <c r="I249" s="156">
        <f t="shared" si="72"/>
        <v>0</v>
      </c>
      <c r="J249" s="156">
        <f t="shared" si="72"/>
        <v>0</v>
      </c>
      <c r="K249" s="156">
        <f t="shared" si="72"/>
        <v>0</v>
      </c>
      <c r="L249" s="156">
        <f t="shared" si="72"/>
        <v>0</v>
      </c>
      <c r="M249" s="156">
        <f t="shared" si="72"/>
        <v>0</v>
      </c>
      <c r="N249" s="156">
        <f t="shared" si="72"/>
        <v>0</v>
      </c>
      <c r="O249" s="156">
        <f t="shared" si="72"/>
        <v>0</v>
      </c>
      <c r="P249" s="156">
        <f t="shared" si="72"/>
        <v>0</v>
      </c>
      <c r="Q249" s="156">
        <f t="shared" si="72"/>
        <v>0</v>
      </c>
    </row>
    <row r="250" spans="1:17" ht="12" customHeight="1" x14ac:dyDescent="0.25">
      <c r="A250" s="29" t="s">
        <v>140</v>
      </c>
      <c r="B250" s="57">
        <f>IF(B187=0,0,B187*1000000/B$19)</f>
        <v>0</v>
      </c>
      <c r="C250" s="57">
        <f t="shared" ref="C250:Q250" si="73">IF(C187=0,0,C187*1000000/C$19)</f>
        <v>0</v>
      </c>
      <c r="D250" s="57">
        <f t="shared" si="73"/>
        <v>0</v>
      </c>
      <c r="E250" s="57">
        <f t="shared" si="73"/>
        <v>0</v>
      </c>
      <c r="F250" s="57">
        <f t="shared" si="73"/>
        <v>0</v>
      </c>
      <c r="G250" s="57">
        <f t="shared" si="73"/>
        <v>0</v>
      </c>
      <c r="H250" s="57">
        <f t="shared" si="73"/>
        <v>0</v>
      </c>
      <c r="I250" s="57">
        <f t="shared" si="73"/>
        <v>0</v>
      </c>
      <c r="J250" s="57">
        <f t="shared" si="73"/>
        <v>0</v>
      </c>
      <c r="K250" s="57">
        <f t="shared" si="73"/>
        <v>0</v>
      </c>
      <c r="L250" s="57">
        <f t="shared" si="73"/>
        <v>0</v>
      </c>
      <c r="M250" s="57">
        <f t="shared" si="73"/>
        <v>0</v>
      </c>
      <c r="N250" s="57">
        <f t="shared" si="73"/>
        <v>0</v>
      </c>
      <c r="O250" s="57">
        <f t="shared" si="73"/>
        <v>0</v>
      </c>
      <c r="P250" s="57">
        <f t="shared" si="73"/>
        <v>0</v>
      </c>
      <c r="Q250" s="57">
        <f t="shared" si="73"/>
        <v>0</v>
      </c>
    </row>
    <row r="252" spans="1:17" ht="12" customHeight="1" x14ac:dyDescent="0.25">
      <c r="A252" s="152" t="s">
        <v>196</v>
      </c>
      <c r="B252" s="184">
        <f>B189/RES_summary!B$19</f>
        <v>0</v>
      </c>
      <c r="C252" s="184">
        <f>C189/RES_summary!C$19</f>
        <v>0</v>
      </c>
      <c r="D252" s="184">
        <f>D189/RES_summary!D$19</f>
        <v>0</v>
      </c>
      <c r="E252" s="184">
        <f>E189/RES_summary!E$19</f>
        <v>0</v>
      </c>
      <c r="F252" s="184">
        <f>F189/RES_summary!F$19</f>
        <v>0</v>
      </c>
      <c r="G252" s="184">
        <f>G189/RES_summary!G$19</f>
        <v>0</v>
      </c>
      <c r="H252" s="184">
        <f>H189/RES_summary!H$19</f>
        <v>0</v>
      </c>
      <c r="I252" s="184">
        <f>I189/RES_summary!I$19</f>
        <v>0</v>
      </c>
      <c r="J252" s="184">
        <f>J189/RES_summary!J$19</f>
        <v>0</v>
      </c>
      <c r="K252" s="184">
        <f>K189/RES_summary!K$19</f>
        <v>0</v>
      </c>
      <c r="L252" s="184">
        <f>L189/RES_summary!L$19</f>
        <v>0</v>
      </c>
      <c r="M252" s="184">
        <f>M189/RES_summary!M$19</f>
        <v>0</v>
      </c>
      <c r="N252" s="184">
        <f>N189/RES_summary!N$19</f>
        <v>0</v>
      </c>
      <c r="O252" s="184">
        <f>O189/RES_summary!O$19</f>
        <v>0</v>
      </c>
      <c r="P252" s="184">
        <f>P189/RES_summary!P$19</f>
        <v>0</v>
      </c>
      <c r="Q252" s="184">
        <f>Q189/RES_summary!Q$19</f>
        <v>0</v>
      </c>
    </row>
    <row r="253" spans="1:17" ht="12.95" customHeight="1" x14ac:dyDescent="0.25">
      <c r="A253" s="158" t="s">
        <v>65</v>
      </c>
      <c r="B253" s="178">
        <f>B190/RES_summary!B$19</f>
        <v>0</v>
      </c>
      <c r="C253" s="178">
        <f>C190/RES_summary!C$19</f>
        <v>0</v>
      </c>
      <c r="D253" s="178">
        <f>D190/RES_summary!D$19</f>
        <v>0</v>
      </c>
      <c r="E253" s="178">
        <f>E190/RES_summary!E$19</f>
        <v>0</v>
      </c>
      <c r="F253" s="178">
        <f>F190/RES_summary!F$19</f>
        <v>0</v>
      </c>
      <c r="G253" s="178">
        <f>G190/RES_summary!G$19</f>
        <v>0</v>
      </c>
      <c r="H253" s="178">
        <f>H190/RES_summary!H$19</f>
        <v>0</v>
      </c>
      <c r="I253" s="178">
        <f>I190/RES_summary!I$19</f>
        <v>0</v>
      </c>
      <c r="J253" s="178">
        <f>J190/RES_summary!J$19</f>
        <v>0</v>
      </c>
      <c r="K253" s="178">
        <f>K190/RES_summary!K$19</f>
        <v>0</v>
      </c>
      <c r="L253" s="178">
        <f>L190/RES_summary!L$19</f>
        <v>0</v>
      </c>
      <c r="M253" s="178">
        <f>M190/RES_summary!M$19</f>
        <v>0</v>
      </c>
      <c r="N253" s="178">
        <f>N190/RES_summary!N$19</f>
        <v>0</v>
      </c>
      <c r="O253" s="178">
        <f>O190/RES_summary!O$19</f>
        <v>0</v>
      </c>
      <c r="P253" s="178">
        <f>P190/RES_summary!P$19</f>
        <v>0</v>
      </c>
      <c r="Q253" s="178">
        <f>Q190/RES_summary!Q$19</f>
        <v>0</v>
      </c>
    </row>
    <row r="254" spans="1:17" ht="12" customHeight="1" x14ac:dyDescent="0.25">
      <c r="A254" s="23" t="s">
        <v>58</v>
      </c>
      <c r="B254" s="177">
        <f>B191/RES_summary!B$19</f>
        <v>0</v>
      </c>
      <c r="C254" s="177">
        <f>C191/RES_summary!C$19</f>
        <v>0</v>
      </c>
      <c r="D254" s="177">
        <f>D191/RES_summary!D$19</f>
        <v>0</v>
      </c>
      <c r="E254" s="177">
        <f>E191/RES_summary!E$19</f>
        <v>0</v>
      </c>
      <c r="F254" s="177">
        <f>F191/RES_summary!F$19</f>
        <v>0</v>
      </c>
      <c r="G254" s="177">
        <f>G191/RES_summary!G$19</f>
        <v>0</v>
      </c>
      <c r="H254" s="177">
        <f>H191/RES_summary!H$19</f>
        <v>0</v>
      </c>
      <c r="I254" s="177">
        <f>I191/RES_summary!I$19</f>
        <v>0</v>
      </c>
      <c r="J254" s="177">
        <f>J191/RES_summary!J$19</f>
        <v>0</v>
      </c>
      <c r="K254" s="177">
        <f>K191/RES_summary!K$19</f>
        <v>0</v>
      </c>
      <c r="L254" s="177">
        <f>L191/RES_summary!L$19</f>
        <v>0</v>
      </c>
      <c r="M254" s="177">
        <f>M191/RES_summary!M$19</f>
        <v>0</v>
      </c>
      <c r="N254" s="177">
        <f>N191/RES_summary!N$19</f>
        <v>0</v>
      </c>
      <c r="O254" s="177">
        <f>O191/RES_summary!O$19</f>
        <v>0</v>
      </c>
      <c r="P254" s="177">
        <f>P191/RES_summary!P$19</f>
        <v>0</v>
      </c>
      <c r="Q254" s="177">
        <f>Q191/RES_summary!Q$19</f>
        <v>0</v>
      </c>
    </row>
    <row r="255" spans="1:17" ht="12" customHeight="1" x14ac:dyDescent="0.25">
      <c r="A255" s="23" t="s">
        <v>60</v>
      </c>
      <c r="B255" s="177">
        <f>B192/RES_summary!B$19</f>
        <v>0</v>
      </c>
      <c r="C255" s="177">
        <f>C192/RES_summary!C$19</f>
        <v>0</v>
      </c>
      <c r="D255" s="177">
        <f>D192/RES_summary!D$19</f>
        <v>0</v>
      </c>
      <c r="E255" s="177">
        <f>E192/RES_summary!E$19</f>
        <v>0</v>
      </c>
      <c r="F255" s="177">
        <f>F192/RES_summary!F$19</f>
        <v>0</v>
      </c>
      <c r="G255" s="177">
        <f>G192/RES_summary!G$19</f>
        <v>0</v>
      </c>
      <c r="H255" s="177">
        <f>H192/RES_summary!H$19</f>
        <v>0</v>
      </c>
      <c r="I255" s="177">
        <f>I192/RES_summary!I$19</f>
        <v>0</v>
      </c>
      <c r="J255" s="177">
        <f>J192/RES_summary!J$19</f>
        <v>0</v>
      </c>
      <c r="K255" s="177">
        <f>K192/RES_summary!K$19</f>
        <v>0</v>
      </c>
      <c r="L255" s="177">
        <f>L192/RES_summary!L$19</f>
        <v>0</v>
      </c>
      <c r="M255" s="177">
        <f>M192/RES_summary!M$19</f>
        <v>0</v>
      </c>
      <c r="N255" s="177">
        <f>N192/RES_summary!N$19</f>
        <v>0</v>
      </c>
      <c r="O255" s="177">
        <f>O192/RES_summary!O$19</f>
        <v>0</v>
      </c>
      <c r="P255" s="177">
        <f>P192/RES_summary!P$19</f>
        <v>0</v>
      </c>
      <c r="Q255" s="177">
        <f>Q192/RES_summary!Q$19</f>
        <v>0</v>
      </c>
    </row>
    <row r="256" spans="1:17" ht="12.95" customHeight="1" x14ac:dyDescent="0.25">
      <c r="A256" s="158" t="s">
        <v>112</v>
      </c>
      <c r="B256" s="178">
        <f>B193/RES_summary!B$19</f>
        <v>0</v>
      </c>
      <c r="C256" s="178">
        <f>C193/RES_summary!C$19</f>
        <v>0</v>
      </c>
      <c r="D256" s="178">
        <f>D193/RES_summary!D$19</f>
        <v>0</v>
      </c>
      <c r="E256" s="178">
        <f>E193/RES_summary!E$19</f>
        <v>0</v>
      </c>
      <c r="F256" s="178">
        <f>F193/RES_summary!F$19</f>
        <v>0</v>
      </c>
      <c r="G256" s="178">
        <f>G193/RES_summary!G$19</f>
        <v>0</v>
      </c>
      <c r="H256" s="178">
        <f>H193/RES_summary!H$19</f>
        <v>0</v>
      </c>
      <c r="I256" s="178">
        <f>I193/RES_summary!I$19</f>
        <v>0</v>
      </c>
      <c r="J256" s="178">
        <f>J193/RES_summary!J$19</f>
        <v>0</v>
      </c>
      <c r="K256" s="178">
        <f>K193/RES_summary!K$19</f>
        <v>0</v>
      </c>
      <c r="L256" s="178">
        <f>L193/RES_summary!L$19</f>
        <v>0</v>
      </c>
      <c r="M256" s="178">
        <f>M193/RES_summary!M$19</f>
        <v>0</v>
      </c>
      <c r="N256" s="178">
        <f>N193/RES_summary!N$19</f>
        <v>0</v>
      </c>
      <c r="O256" s="178">
        <f>O193/RES_summary!O$19</f>
        <v>0</v>
      </c>
      <c r="P256" s="178">
        <f>P193/RES_summary!P$19</f>
        <v>0</v>
      </c>
      <c r="Q256" s="178">
        <f>Q193/RES_summary!Q$19</f>
        <v>0</v>
      </c>
    </row>
    <row r="257" spans="1:17" ht="12" customHeight="1" x14ac:dyDescent="0.25">
      <c r="A257" s="23" t="s">
        <v>60</v>
      </c>
      <c r="B257" s="177">
        <f>B194/RES_summary!B$19</f>
        <v>0</v>
      </c>
      <c r="C257" s="177">
        <f>C194/RES_summary!C$19</f>
        <v>0</v>
      </c>
      <c r="D257" s="177">
        <f>D194/RES_summary!D$19</f>
        <v>0</v>
      </c>
      <c r="E257" s="177">
        <f>E194/RES_summary!E$19</f>
        <v>0</v>
      </c>
      <c r="F257" s="177">
        <f>F194/RES_summary!F$19</f>
        <v>0</v>
      </c>
      <c r="G257" s="177">
        <f>G194/RES_summary!G$19</f>
        <v>0</v>
      </c>
      <c r="H257" s="177">
        <f>H194/RES_summary!H$19</f>
        <v>0</v>
      </c>
      <c r="I257" s="177">
        <f>I194/RES_summary!I$19</f>
        <v>0</v>
      </c>
      <c r="J257" s="177">
        <f>J194/RES_summary!J$19</f>
        <v>0</v>
      </c>
      <c r="K257" s="177">
        <f>K194/RES_summary!K$19</f>
        <v>0</v>
      </c>
      <c r="L257" s="177">
        <f>L194/RES_summary!L$19</f>
        <v>0</v>
      </c>
      <c r="M257" s="177">
        <f>M194/RES_summary!M$19</f>
        <v>0</v>
      </c>
      <c r="N257" s="177">
        <f>N194/RES_summary!N$19</f>
        <v>0</v>
      </c>
      <c r="O257" s="177">
        <f>O194/RES_summary!O$19</f>
        <v>0</v>
      </c>
      <c r="P257" s="177">
        <f>P194/RES_summary!P$19</f>
        <v>0</v>
      </c>
      <c r="Q257" s="177">
        <f>Q194/RES_summary!Q$19</f>
        <v>0</v>
      </c>
    </row>
    <row r="258" spans="1:17" ht="12" customHeight="1" x14ac:dyDescent="0.25">
      <c r="A258" s="158" t="s">
        <v>63</v>
      </c>
      <c r="B258" s="178">
        <f>B195/RES_summary!B$19</f>
        <v>0</v>
      </c>
      <c r="C258" s="178">
        <f>C195/RES_summary!C$19</f>
        <v>0</v>
      </c>
      <c r="D258" s="178">
        <f>D195/RES_summary!D$19</f>
        <v>0</v>
      </c>
      <c r="E258" s="178">
        <f>E195/RES_summary!E$19</f>
        <v>0</v>
      </c>
      <c r="F258" s="178">
        <f>F195/RES_summary!F$19</f>
        <v>0</v>
      </c>
      <c r="G258" s="178">
        <f>G195/RES_summary!G$19</f>
        <v>0</v>
      </c>
      <c r="H258" s="178">
        <f>H195/RES_summary!H$19</f>
        <v>0</v>
      </c>
      <c r="I258" s="178">
        <f>I195/RES_summary!I$19</f>
        <v>0</v>
      </c>
      <c r="J258" s="178">
        <f>J195/RES_summary!J$19</f>
        <v>0</v>
      </c>
      <c r="K258" s="178">
        <f>K195/RES_summary!K$19</f>
        <v>0</v>
      </c>
      <c r="L258" s="178">
        <f>L195/RES_summary!L$19</f>
        <v>0</v>
      </c>
      <c r="M258" s="178">
        <f>M195/RES_summary!M$19</f>
        <v>0</v>
      </c>
      <c r="N258" s="178">
        <f>N195/RES_summary!N$19</f>
        <v>0</v>
      </c>
      <c r="O258" s="178">
        <f>O195/RES_summary!O$19</f>
        <v>0</v>
      </c>
      <c r="P258" s="178">
        <f>P195/RES_summary!P$19</f>
        <v>0</v>
      </c>
      <c r="Q258" s="178">
        <f>Q195/RES_summary!Q$19</f>
        <v>0</v>
      </c>
    </row>
    <row r="259" spans="1:17" ht="12" customHeight="1" x14ac:dyDescent="0.25">
      <c r="A259" s="167" t="s">
        <v>171</v>
      </c>
      <c r="B259" s="183">
        <f>B196/RES_summary!B$19</f>
        <v>0</v>
      </c>
      <c r="C259" s="183">
        <f>C196/RES_summary!C$19</f>
        <v>0</v>
      </c>
      <c r="D259" s="183">
        <f>D196/RES_summary!D$19</f>
        <v>0</v>
      </c>
      <c r="E259" s="183">
        <f>E196/RES_summary!E$19</f>
        <v>0</v>
      </c>
      <c r="F259" s="183">
        <f>F196/RES_summary!F$19</f>
        <v>0</v>
      </c>
      <c r="G259" s="183">
        <f>G196/RES_summary!G$19</f>
        <v>0</v>
      </c>
      <c r="H259" s="183">
        <f>H196/RES_summary!H$19</f>
        <v>0</v>
      </c>
      <c r="I259" s="183">
        <f>I196/RES_summary!I$19</f>
        <v>0</v>
      </c>
      <c r="J259" s="183">
        <f>J196/RES_summary!J$19</f>
        <v>0</v>
      </c>
      <c r="K259" s="183">
        <f>K196/RES_summary!K$19</f>
        <v>0</v>
      </c>
      <c r="L259" s="183">
        <f>L196/RES_summary!L$19</f>
        <v>0</v>
      </c>
      <c r="M259" s="183">
        <f>M196/RES_summary!M$19</f>
        <v>0</v>
      </c>
      <c r="N259" s="183">
        <f>N196/RES_summary!N$19</f>
        <v>0</v>
      </c>
      <c r="O259" s="183">
        <f>O196/RES_summary!O$19</f>
        <v>0</v>
      </c>
      <c r="P259" s="183">
        <f>P196/RES_summary!P$19</f>
        <v>0</v>
      </c>
      <c r="Q259" s="183">
        <f>Q196/RES_summary!Q$19</f>
        <v>0</v>
      </c>
    </row>
    <row r="260" spans="1:17" ht="12" customHeight="1" x14ac:dyDescent="0.25">
      <c r="A260" s="167" t="s">
        <v>144</v>
      </c>
      <c r="B260" s="183">
        <f>B197/RES_summary!B$19</f>
        <v>0</v>
      </c>
      <c r="C260" s="183">
        <f>C197/RES_summary!C$19</f>
        <v>0</v>
      </c>
      <c r="D260" s="183">
        <f>D197/RES_summary!D$19</f>
        <v>0</v>
      </c>
      <c r="E260" s="183">
        <f>E197/RES_summary!E$19</f>
        <v>0</v>
      </c>
      <c r="F260" s="183">
        <f>F197/RES_summary!F$19</f>
        <v>0</v>
      </c>
      <c r="G260" s="183">
        <f>G197/RES_summary!G$19</f>
        <v>0</v>
      </c>
      <c r="H260" s="183">
        <f>H197/RES_summary!H$19</f>
        <v>0</v>
      </c>
      <c r="I260" s="183">
        <f>I197/RES_summary!I$19</f>
        <v>0</v>
      </c>
      <c r="J260" s="183">
        <f>J197/RES_summary!J$19</f>
        <v>0</v>
      </c>
      <c r="K260" s="183">
        <f>K197/RES_summary!K$19</f>
        <v>0</v>
      </c>
      <c r="L260" s="183">
        <f>L197/RES_summary!L$19</f>
        <v>0</v>
      </c>
      <c r="M260" s="183">
        <f>M197/RES_summary!M$19</f>
        <v>0</v>
      </c>
      <c r="N260" s="183">
        <f>N197/RES_summary!N$19</f>
        <v>0</v>
      </c>
      <c r="O260" s="183">
        <f>O197/RES_summary!O$19</f>
        <v>0</v>
      </c>
      <c r="P260" s="183">
        <f>P197/RES_summary!P$19</f>
        <v>0</v>
      </c>
      <c r="Q260" s="183">
        <f>Q197/RES_summary!Q$19</f>
        <v>0</v>
      </c>
    </row>
    <row r="261" spans="1:17" ht="12" customHeight="1" x14ac:dyDescent="0.25">
      <c r="A261" s="167" t="s">
        <v>143</v>
      </c>
      <c r="B261" s="183">
        <f>B198/RES_summary!B$19</f>
        <v>0</v>
      </c>
      <c r="C261" s="183">
        <f>C198/RES_summary!C$19</f>
        <v>0</v>
      </c>
      <c r="D261" s="183">
        <f>D198/RES_summary!D$19</f>
        <v>0</v>
      </c>
      <c r="E261" s="183">
        <f>E198/RES_summary!E$19</f>
        <v>0</v>
      </c>
      <c r="F261" s="183">
        <f>F198/RES_summary!F$19</f>
        <v>0</v>
      </c>
      <c r="G261" s="183">
        <f>G198/RES_summary!G$19</f>
        <v>0</v>
      </c>
      <c r="H261" s="183">
        <f>H198/RES_summary!H$19</f>
        <v>0</v>
      </c>
      <c r="I261" s="183">
        <f>I198/RES_summary!I$19</f>
        <v>0</v>
      </c>
      <c r="J261" s="183">
        <f>J198/RES_summary!J$19</f>
        <v>0</v>
      </c>
      <c r="K261" s="183">
        <f>K198/RES_summary!K$19</f>
        <v>0</v>
      </c>
      <c r="L261" s="183">
        <f>L198/RES_summary!L$19</f>
        <v>0</v>
      </c>
      <c r="M261" s="183">
        <f>M198/RES_summary!M$19</f>
        <v>0</v>
      </c>
      <c r="N261" s="183">
        <f>N198/RES_summary!N$19</f>
        <v>0</v>
      </c>
      <c r="O261" s="183">
        <f>O198/RES_summary!O$19</f>
        <v>0</v>
      </c>
      <c r="P261" s="183">
        <f>P198/RES_summary!P$19</f>
        <v>0</v>
      </c>
      <c r="Q261" s="183">
        <f>Q198/RES_summary!Q$19</f>
        <v>0</v>
      </c>
    </row>
    <row r="262" spans="1:17" ht="12" customHeight="1" x14ac:dyDescent="0.25">
      <c r="A262" s="166" t="s">
        <v>57</v>
      </c>
      <c r="B262" s="182">
        <f>B199/RES_summary!B$19</f>
        <v>0</v>
      </c>
      <c r="C262" s="182">
        <f>C199/RES_summary!C$19</f>
        <v>0</v>
      </c>
      <c r="D262" s="182">
        <f>D199/RES_summary!D$19</f>
        <v>0</v>
      </c>
      <c r="E262" s="182">
        <f>E199/RES_summary!E$19</f>
        <v>0</v>
      </c>
      <c r="F262" s="182">
        <f>F199/RES_summary!F$19</f>
        <v>0</v>
      </c>
      <c r="G262" s="182">
        <f>G199/RES_summary!G$19</f>
        <v>0</v>
      </c>
      <c r="H262" s="182">
        <f>H199/RES_summary!H$19</f>
        <v>0</v>
      </c>
      <c r="I262" s="182">
        <f>I199/RES_summary!I$19</f>
        <v>0</v>
      </c>
      <c r="J262" s="182">
        <f>J199/RES_summary!J$19</f>
        <v>0</v>
      </c>
      <c r="K262" s="182">
        <f>K199/RES_summary!K$19</f>
        <v>0</v>
      </c>
      <c r="L262" s="182">
        <f>L199/RES_summary!L$19</f>
        <v>0</v>
      </c>
      <c r="M262" s="182">
        <f>M199/RES_summary!M$19</f>
        <v>0</v>
      </c>
      <c r="N262" s="182">
        <f>N199/RES_summary!N$19</f>
        <v>0</v>
      </c>
      <c r="O262" s="182">
        <f>O199/RES_summary!O$19</f>
        <v>0</v>
      </c>
      <c r="P262" s="182">
        <f>P199/RES_summary!P$19</f>
        <v>0</v>
      </c>
      <c r="Q262" s="182">
        <f>Q199/RES_summary!Q$19</f>
        <v>0</v>
      </c>
    </row>
    <row r="263" spans="1:17" ht="12" customHeight="1" x14ac:dyDescent="0.25">
      <c r="A263" s="147" t="s">
        <v>59</v>
      </c>
      <c r="B263" s="181">
        <f>B200/RES_summary!B$19</f>
        <v>0</v>
      </c>
      <c r="C263" s="181">
        <f>C200/RES_summary!C$19</f>
        <v>0</v>
      </c>
      <c r="D263" s="181">
        <f>D200/RES_summary!D$19</f>
        <v>0</v>
      </c>
      <c r="E263" s="181">
        <f>E200/RES_summary!E$19</f>
        <v>0</v>
      </c>
      <c r="F263" s="181">
        <f>F200/RES_summary!F$19</f>
        <v>0</v>
      </c>
      <c r="G263" s="181">
        <f>G200/RES_summary!G$19</f>
        <v>0</v>
      </c>
      <c r="H263" s="181">
        <f>H200/RES_summary!H$19</f>
        <v>0</v>
      </c>
      <c r="I263" s="181">
        <f>I200/RES_summary!I$19</f>
        <v>0</v>
      </c>
      <c r="J263" s="181">
        <f>J200/RES_summary!J$19</f>
        <v>0</v>
      </c>
      <c r="K263" s="181">
        <f>K200/RES_summary!K$19</f>
        <v>0</v>
      </c>
      <c r="L263" s="181">
        <f>L200/RES_summary!L$19</f>
        <v>0</v>
      </c>
      <c r="M263" s="181">
        <f>M200/RES_summary!M$19</f>
        <v>0</v>
      </c>
      <c r="N263" s="181">
        <f>N200/RES_summary!N$19</f>
        <v>0</v>
      </c>
      <c r="O263" s="181">
        <f>O200/RES_summary!O$19</f>
        <v>0</v>
      </c>
      <c r="P263" s="181">
        <f>P200/RES_summary!P$19</f>
        <v>0</v>
      </c>
      <c r="Q263" s="181">
        <f>Q200/RES_summary!Q$19</f>
        <v>0</v>
      </c>
    </row>
    <row r="264" spans="1:17" ht="12" customHeight="1" x14ac:dyDescent="0.25">
      <c r="A264" s="163" t="s">
        <v>142</v>
      </c>
      <c r="B264" s="180">
        <f>B201/RES_summary!B$19</f>
        <v>0</v>
      </c>
      <c r="C264" s="180">
        <f>C201/RES_summary!C$19</f>
        <v>0</v>
      </c>
      <c r="D264" s="180">
        <f>D201/RES_summary!D$19</f>
        <v>0</v>
      </c>
      <c r="E264" s="180">
        <f>E201/RES_summary!E$19</f>
        <v>0</v>
      </c>
      <c r="F264" s="180">
        <f>F201/RES_summary!F$19</f>
        <v>0</v>
      </c>
      <c r="G264" s="180">
        <f>G201/RES_summary!G$19</f>
        <v>0</v>
      </c>
      <c r="H264" s="180">
        <f>H201/RES_summary!H$19</f>
        <v>0</v>
      </c>
      <c r="I264" s="180">
        <f>I201/RES_summary!I$19</f>
        <v>0</v>
      </c>
      <c r="J264" s="180">
        <f>J201/RES_summary!J$19</f>
        <v>0</v>
      </c>
      <c r="K264" s="180">
        <f>K201/RES_summary!K$19</f>
        <v>0</v>
      </c>
      <c r="L264" s="180">
        <f>L201/RES_summary!L$19</f>
        <v>0</v>
      </c>
      <c r="M264" s="180">
        <f>M201/RES_summary!M$19</f>
        <v>0</v>
      </c>
      <c r="N264" s="180">
        <f>N201/RES_summary!N$19</f>
        <v>0</v>
      </c>
      <c r="O264" s="180">
        <f>O201/RES_summary!O$19</f>
        <v>0</v>
      </c>
      <c r="P264" s="180">
        <f>P201/RES_summary!P$19</f>
        <v>0</v>
      </c>
      <c r="Q264" s="180">
        <f>Q201/RES_summary!Q$19</f>
        <v>0</v>
      </c>
    </row>
    <row r="265" spans="1:17" ht="12" customHeight="1" x14ac:dyDescent="0.25">
      <c r="A265" s="161" t="s">
        <v>141</v>
      </c>
      <c r="B265" s="179">
        <f>B202/RES_summary!B$19</f>
        <v>0</v>
      </c>
      <c r="C265" s="179">
        <f>C202/RES_summary!C$19</f>
        <v>0</v>
      </c>
      <c r="D265" s="179">
        <f>D202/RES_summary!D$19</f>
        <v>0</v>
      </c>
      <c r="E265" s="179">
        <f>E202/RES_summary!E$19</f>
        <v>0</v>
      </c>
      <c r="F265" s="179">
        <f>F202/RES_summary!F$19</f>
        <v>0</v>
      </c>
      <c r="G265" s="179">
        <f>G202/RES_summary!G$19</f>
        <v>0</v>
      </c>
      <c r="H265" s="179">
        <f>H202/RES_summary!H$19</f>
        <v>0</v>
      </c>
      <c r="I265" s="179">
        <f>I202/RES_summary!I$19</f>
        <v>0</v>
      </c>
      <c r="J265" s="179">
        <f>J202/RES_summary!J$19</f>
        <v>0</v>
      </c>
      <c r="K265" s="179">
        <f>K202/RES_summary!K$19</f>
        <v>0</v>
      </c>
      <c r="L265" s="179">
        <f>L202/RES_summary!L$19</f>
        <v>0</v>
      </c>
      <c r="M265" s="179">
        <f>M202/RES_summary!M$19</f>
        <v>0</v>
      </c>
      <c r="N265" s="179">
        <f>N202/RES_summary!N$19</f>
        <v>0</v>
      </c>
      <c r="O265" s="179">
        <f>O202/RES_summary!O$19</f>
        <v>0</v>
      </c>
      <c r="P265" s="179">
        <f>P202/RES_summary!P$19</f>
        <v>0</v>
      </c>
      <c r="Q265" s="179">
        <f>Q202/RES_summary!Q$19</f>
        <v>0</v>
      </c>
    </row>
    <row r="266" spans="1:17" ht="12" customHeight="1" x14ac:dyDescent="0.25">
      <c r="A266" s="148" t="s">
        <v>60</v>
      </c>
      <c r="B266" s="177">
        <f>B203/RES_summary!B$19</f>
        <v>0</v>
      </c>
      <c r="C266" s="177">
        <f>C203/RES_summary!C$19</f>
        <v>0</v>
      </c>
      <c r="D266" s="177">
        <f>D203/RES_summary!D$19</f>
        <v>0</v>
      </c>
      <c r="E266" s="177">
        <f>E203/RES_summary!E$19</f>
        <v>0</v>
      </c>
      <c r="F266" s="177">
        <f>F203/RES_summary!F$19</f>
        <v>0</v>
      </c>
      <c r="G266" s="177">
        <f>G203/RES_summary!G$19</f>
        <v>0</v>
      </c>
      <c r="H266" s="177">
        <f>H203/RES_summary!H$19</f>
        <v>0</v>
      </c>
      <c r="I266" s="177">
        <f>I203/RES_summary!I$19</f>
        <v>0</v>
      </c>
      <c r="J266" s="177">
        <f>J203/RES_summary!J$19</f>
        <v>0</v>
      </c>
      <c r="K266" s="177">
        <f>K203/RES_summary!K$19</f>
        <v>0</v>
      </c>
      <c r="L266" s="177">
        <f>L203/RES_summary!L$19</f>
        <v>0</v>
      </c>
      <c r="M266" s="177">
        <f>M203/RES_summary!M$19</f>
        <v>0</v>
      </c>
      <c r="N266" s="177">
        <f>N203/RES_summary!N$19</f>
        <v>0</v>
      </c>
      <c r="O266" s="177">
        <f>O203/RES_summary!O$19</f>
        <v>0</v>
      </c>
      <c r="P266" s="177">
        <f>P203/RES_summary!P$19</f>
        <v>0</v>
      </c>
      <c r="Q266" s="177">
        <f>Q203/RES_summary!Q$19</f>
        <v>0</v>
      </c>
    </row>
    <row r="267" spans="1:17" ht="12" customHeight="1" x14ac:dyDescent="0.25">
      <c r="A267" s="148" t="s">
        <v>59</v>
      </c>
      <c r="B267" s="177">
        <f>B204/RES_summary!B$19</f>
        <v>0</v>
      </c>
      <c r="C267" s="177">
        <f>C204/RES_summary!C$19</f>
        <v>0</v>
      </c>
      <c r="D267" s="177">
        <f>D204/RES_summary!D$19</f>
        <v>0</v>
      </c>
      <c r="E267" s="177">
        <f>E204/RES_summary!E$19</f>
        <v>0</v>
      </c>
      <c r="F267" s="177">
        <f>F204/RES_summary!F$19</f>
        <v>0</v>
      </c>
      <c r="G267" s="177">
        <f>G204/RES_summary!G$19</f>
        <v>0</v>
      </c>
      <c r="H267" s="177">
        <f>H204/RES_summary!H$19</f>
        <v>0</v>
      </c>
      <c r="I267" s="177">
        <f>I204/RES_summary!I$19</f>
        <v>0</v>
      </c>
      <c r="J267" s="177">
        <f>J204/RES_summary!J$19</f>
        <v>0</v>
      </c>
      <c r="K267" s="177">
        <f>K204/RES_summary!K$19</f>
        <v>0</v>
      </c>
      <c r="L267" s="177">
        <f>L204/RES_summary!L$19</f>
        <v>0</v>
      </c>
      <c r="M267" s="177">
        <f>M204/RES_summary!M$19</f>
        <v>0</v>
      </c>
      <c r="N267" s="177">
        <f>N204/RES_summary!N$19</f>
        <v>0</v>
      </c>
      <c r="O267" s="177">
        <f>O204/RES_summary!O$19</f>
        <v>0</v>
      </c>
      <c r="P267" s="177">
        <f>P204/RES_summary!P$19</f>
        <v>0</v>
      </c>
      <c r="Q267" s="177">
        <f>Q204/RES_summary!Q$19</f>
        <v>0</v>
      </c>
    </row>
    <row r="268" spans="1:17" ht="12" customHeight="1" x14ac:dyDescent="0.25">
      <c r="A268" s="158" t="s">
        <v>62</v>
      </c>
      <c r="B268" s="178">
        <f>B205/RES_summary!B$19</f>
        <v>0</v>
      </c>
      <c r="C268" s="178">
        <f>C205/RES_summary!C$19</f>
        <v>0</v>
      </c>
      <c r="D268" s="178">
        <f>D205/RES_summary!D$19</f>
        <v>0</v>
      </c>
      <c r="E268" s="178">
        <f>E205/RES_summary!E$19</f>
        <v>0</v>
      </c>
      <c r="F268" s="178">
        <f>F205/RES_summary!F$19</f>
        <v>0</v>
      </c>
      <c r="G268" s="178">
        <f>G205/RES_summary!G$19</f>
        <v>0</v>
      </c>
      <c r="H268" s="178">
        <f>H205/RES_summary!H$19</f>
        <v>0</v>
      </c>
      <c r="I268" s="178">
        <f>I205/RES_summary!I$19</f>
        <v>0</v>
      </c>
      <c r="J268" s="178">
        <f>J205/RES_summary!J$19</f>
        <v>0</v>
      </c>
      <c r="K268" s="178">
        <f>K205/RES_summary!K$19</f>
        <v>0</v>
      </c>
      <c r="L268" s="178">
        <f>L205/RES_summary!L$19</f>
        <v>0</v>
      </c>
      <c r="M268" s="178">
        <f>M205/RES_summary!M$19</f>
        <v>0</v>
      </c>
      <c r="N268" s="178">
        <f>N205/RES_summary!N$19</f>
        <v>0</v>
      </c>
      <c r="O268" s="178">
        <f>O205/RES_summary!O$19</f>
        <v>0</v>
      </c>
      <c r="P268" s="178">
        <f>P205/RES_summary!P$19</f>
        <v>0</v>
      </c>
      <c r="Q268" s="178">
        <f>Q205/RES_summary!Q$19</f>
        <v>0</v>
      </c>
    </row>
    <row r="269" spans="1:17" ht="12" customHeight="1" x14ac:dyDescent="0.25">
      <c r="A269" s="23" t="s">
        <v>58</v>
      </c>
      <c r="B269" s="177">
        <f>B206/RES_summary!B$19</f>
        <v>0</v>
      </c>
      <c r="C269" s="177">
        <f>C206/RES_summary!C$19</f>
        <v>0</v>
      </c>
      <c r="D269" s="177">
        <f>D206/RES_summary!D$19</f>
        <v>0</v>
      </c>
      <c r="E269" s="177">
        <f>E206/RES_summary!E$19</f>
        <v>0</v>
      </c>
      <c r="F269" s="177">
        <f>F206/RES_summary!F$19</f>
        <v>0</v>
      </c>
      <c r="G269" s="177">
        <f>G206/RES_summary!G$19</f>
        <v>0</v>
      </c>
      <c r="H269" s="177">
        <f>H206/RES_summary!H$19</f>
        <v>0</v>
      </c>
      <c r="I269" s="177">
        <f>I206/RES_summary!I$19</f>
        <v>0</v>
      </c>
      <c r="J269" s="177">
        <f>J206/RES_summary!J$19</f>
        <v>0</v>
      </c>
      <c r="K269" s="177">
        <f>K206/RES_summary!K$19</f>
        <v>0</v>
      </c>
      <c r="L269" s="177">
        <f>L206/RES_summary!L$19</f>
        <v>0</v>
      </c>
      <c r="M269" s="177">
        <f>M206/RES_summary!M$19</f>
        <v>0</v>
      </c>
      <c r="N269" s="177">
        <f>N206/RES_summary!N$19</f>
        <v>0</v>
      </c>
      <c r="O269" s="177">
        <f>O206/RES_summary!O$19</f>
        <v>0</v>
      </c>
      <c r="P269" s="177">
        <f>P206/RES_summary!P$19</f>
        <v>0</v>
      </c>
      <c r="Q269" s="177">
        <f>Q206/RES_summary!Q$19</f>
        <v>0</v>
      </c>
    </row>
    <row r="270" spans="1:17" ht="12" customHeight="1" x14ac:dyDescent="0.25">
      <c r="A270" s="23" t="s">
        <v>57</v>
      </c>
      <c r="B270" s="177">
        <f>B207/RES_summary!B$19</f>
        <v>0</v>
      </c>
      <c r="C270" s="177">
        <f>C207/RES_summary!C$19</f>
        <v>0</v>
      </c>
      <c r="D270" s="177">
        <f>D207/RES_summary!D$19</f>
        <v>0</v>
      </c>
      <c r="E270" s="177">
        <f>E207/RES_summary!E$19</f>
        <v>0</v>
      </c>
      <c r="F270" s="177">
        <f>F207/RES_summary!F$19</f>
        <v>0</v>
      </c>
      <c r="G270" s="177">
        <f>G207/RES_summary!G$19</f>
        <v>0</v>
      </c>
      <c r="H270" s="177">
        <f>H207/RES_summary!H$19</f>
        <v>0</v>
      </c>
      <c r="I270" s="177">
        <f>I207/RES_summary!I$19</f>
        <v>0</v>
      </c>
      <c r="J270" s="177">
        <f>J207/RES_summary!J$19</f>
        <v>0</v>
      </c>
      <c r="K270" s="177">
        <f>K207/RES_summary!K$19</f>
        <v>0</v>
      </c>
      <c r="L270" s="177">
        <f>L207/RES_summary!L$19</f>
        <v>0</v>
      </c>
      <c r="M270" s="177">
        <f>M207/RES_summary!M$19</f>
        <v>0</v>
      </c>
      <c r="N270" s="177">
        <f>N207/RES_summary!N$19</f>
        <v>0</v>
      </c>
      <c r="O270" s="177">
        <f>O207/RES_summary!O$19</f>
        <v>0</v>
      </c>
      <c r="P270" s="177">
        <f>P207/RES_summary!P$19</f>
        <v>0</v>
      </c>
      <c r="Q270" s="177">
        <f>Q207/RES_summary!Q$19</f>
        <v>0</v>
      </c>
    </row>
    <row r="271" spans="1:17" ht="12" customHeight="1" x14ac:dyDescent="0.25">
      <c r="A271" s="29" t="s">
        <v>140</v>
      </c>
      <c r="B271" s="176">
        <f>B208/RES_summary!B$19</f>
        <v>0</v>
      </c>
      <c r="C271" s="176">
        <f>C208/RES_summary!C$19</f>
        <v>0</v>
      </c>
      <c r="D271" s="176">
        <f>D208/RES_summary!D$19</f>
        <v>0</v>
      </c>
      <c r="E271" s="176">
        <f>E208/RES_summary!E$19</f>
        <v>0</v>
      </c>
      <c r="F271" s="176">
        <f>F208/RES_summary!F$19</f>
        <v>0</v>
      </c>
      <c r="G271" s="176">
        <f>G208/RES_summary!G$19</f>
        <v>0</v>
      </c>
      <c r="H271" s="176">
        <f>H208/RES_summary!H$19</f>
        <v>0</v>
      </c>
      <c r="I271" s="176">
        <f>I208/RES_summary!I$19</f>
        <v>0</v>
      </c>
      <c r="J271" s="176">
        <f>J208/RES_summary!J$19</f>
        <v>0</v>
      </c>
      <c r="K271" s="176">
        <f>K208/RES_summary!K$19</f>
        <v>0</v>
      </c>
      <c r="L271" s="176">
        <f>L208/RES_summary!L$19</f>
        <v>0</v>
      </c>
      <c r="M271" s="176">
        <f>M208/RES_summary!M$19</f>
        <v>0</v>
      </c>
      <c r="N271" s="176">
        <f>N208/RES_summary!N$19</f>
        <v>0</v>
      </c>
      <c r="O271" s="176">
        <f>O208/RES_summary!O$19</f>
        <v>0</v>
      </c>
      <c r="P271" s="176">
        <f>P208/RES_summary!P$19</f>
        <v>0</v>
      </c>
      <c r="Q271" s="176">
        <f>Q208/RES_summary!Q$19</f>
        <v>0</v>
      </c>
    </row>
    <row r="272" spans="1:17" s="28" customFormat="1" ht="12" customHeight="1" x14ac:dyDescent="0.25"/>
    <row r="273" spans="1:17" ht="12" customHeight="1" x14ac:dyDescent="0.25">
      <c r="A273" s="152" t="s">
        <v>71</v>
      </c>
      <c r="B273" s="184">
        <f>B210/RES_summary!B$19</f>
        <v>0</v>
      </c>
      <c r="C273" s="184">
        <f>C210/RES_summary!C$19</f>
        <v>0</v>
      </c>
      <c r="D273" s="184">
        <f>D210/RES_summary!D$19</f>
        <v>0</v>
      </c>
      <c r="E273" s="184">
        <f>E210/RES_summary!E$19</f>
        <v>0</v>
      </c>
      <c r="F273" s="184">
        <f>F210/RES_summary!F$19</f>
        <v>0</v>
      </c>
      <c r="G273" s="184">
        <f>G210/RES_summary!G$19</f>
        <v>0</v>
      </c>
      <c r="H273" s="184">
        <f>H210/RES_summary!H$19</f>
        <v>0</v>
      </c>
      <c r="I273" s="184">
        <f>I210/RES_summary!I$19</f>
        <v>0</v>
      </c>
      <c r="J273" s="184">
        <f>J210/RES_summary!J$19</f>
        <v>0</v>
      </c>
      <c r="K273" s="184">
        <f>K210/RES_summary!K$19</f>
        <v>0</v>
      </c>
      <c r="L273" s="184">
        <f>L210/RES_summary!L$19</f>
        <v>0</v>
      </c>
      <c r="M273" s="184">
        <f>M210/RES_summary!M$19</f>
        <v>0</v>
      </c>
      <c r="N273" s="184">
        <f>N210/RES_summary!N$19</f>
        <v>0</v>
      </c>
      <c r="O273" s="184">
        <f>O210/RES_summary!O$19</f>
        <v>0</v>
      </c>
      <c r="P273" s="184">
        <f>P210/RES_summary!P$19</f>
        <v>0</v>
      </c>
      <c r="Q273" s="184">
        <f>Q210/RES_summary!Q$19</f>
        <v>0</v>
      </c>
    </row>
    <row r="274" spans="1:17" ht="12" customHeight="1" x14ac:dyDescent="0.25">
      <c r="A274" s="158" t="s">
        <v>65</v>
      </c>
      <c r="B274" s="178">
        <f>B211/RES_summary!B$19</f>
        <v>0</v>
      </c>
      <c r="C274" s="178">
        <f>C211/RES_summary!C$19</f>
        <v>0</v>
      </c>
      <c r="D274" s="178">
        <f>D211/RES_summary!D$19</f>
        <v>0</v>
      </c>
      <c r="E274" s="178">
        <f>E211/RES_summary!E$19</f>
        <v>0</v>
      </c>
      <c r="F274" s="178">
        <f>F211/RES_summary!F$19</f>
        <v>0</v>
      </c>
      <c r="G274" s="178">
        <f>G211/RES_summary!G$19</f>
        <v>0</v>
      </c>
      <c r="H274" s="178">
        <f>H211/RES_summary!H$19</f>
        <v>0</v>
      </c>
      <c r="I274" s="178">
        <f>I211/RES_summary!I$19</f>
        <v>0</v>
      </c>
      <c r="J274" s="178">
        <f>J211/RES_summary!J$19</f>
        <v>0</v>
      </c>
      <c r="K274" s="178">
        <f>K211/RES_summary!K$19</f>
        <v>0</v>
      </c>
      <c r="L274" s="178">
        <f>L211/RES_summary!L$19</f>
        <v>0</v>
      </c>
      <c r="M274" s="178">
        <f>M211/RES_summary!M$19</f>
        <v>0</v>
      </c>
      <c r="N274" s="178">
        <f>N211/RES_summary!N$19</f>
        <v>0</v>
      </c>
      <c r="O274" s="178">
        <f>O211/RES_summary!O$19</f>
        <v>0</v>
      </c>
      <c r="P274" s="178">
        <f>P211/RES_summary!P$19</f>
        <v>0</v>
      </c>
      <c r="Q274" s="178">
        <f>Q211/RES_summary!Q$19</f>
        <v>0</v>
      </c>
    </row>
    <row r="275" spans="1:17" ht="12" customHeight="1" x14ac:dyDescent="0.25">
      <c r="A275" s="23" t="s">
        <v>58</v>
      </c>
      <c r="B275" s="177">
        <f>B212/RES_summary!B$19</f>
        <v>0</v>
      </c>
      <c r="C275" s="177">
        <f>C212/RES_summary!C$19</f>
        <v>0</v>
      </c>
      <c r="D275" s="177">
        <f>D212/RES_summary!D$19</f>
        <v>0</v>
      </c>
      <c r="E275" s="177">
        <f>E212/RES_summary!E$19</f>
        <v>0</v>
      </c>
      <c r="F275" s="177">
        <f>F212/RES_summary!F$19</f>
        <v>0</v>
      </c>
      <c r="G275" s="177">
        <f>G212/RES_summary!G$19</f>
        <v>0</v>
      </c>
      <c r="H275" s="177">
        <f>H212/RES_summary!H$19</f>
        <v>0</v>
      </c>
      <c r="I275" s="177">
        <f>I212/RES_summary!I$19</f>
        <v>0</v>
      </c>
      <c r="J275" s="177">
        <f>J212/RES_summary!J$19</f>
        <v>0</v>
      </c>
      <c r="K275" s="177">
        <f>K212/RES_summary!K$19</f>
        <v>0</v>
      </c>
      <c r="L275" s="177">
        <f>L212/RES_summary!L$19</f>
        <v>0</v>
      </c>
      <c r="M275" s="177">
        <f>M212/RES_summary!M$19</f>
        <v>0</v>
      </c>
      <c r="N275" s="177">
        <f>N212/RES_summary!N$19</f>
        <v>0</v>
      </c>
      <c r="O275" s="177">
        <f>O212/RES_summary!O$19</f>
        <v>0</v>
      </c>
      <c r="P275" s="177">
        <f>P212/RES_summary!P$19</f>
        <v>0</v>
      </c>
      <c r="Q275" s="177">
        <f>Q212/RES_summary!Q$19</f>
        <v>0</v>
      </c>
    </row>
    <row r="276" spans="1:17" ht="12" customHeight="1" x14ac:dyDescent="0.25">
      <c r="A276" s="23" t="s">
        <v>60</v>
      </c>
      <c r="B276" s="177">
        <f>B213/RES_summary!B$19</f>
        <v>0</v>
      </c>
      <c r="C276" s="177">
        <f>C213/RES_summary!C$19</f>
        <v>0</v>
      </c>
      <c r="D276" s="177">
        <f>D213/RES_summary!D$19</f>
        <v>0</v>
      </c>
      <c r="E276" s="177">
        <f>E213/RES_summary!E$19</f>
        <v>0</v>
      </c>
      <c r="F276" s="177">
        <f>F213/RES_summary!F$19</f>
        <v>0</v>
      </c>
      <c r="G276" s="177">
        <f>G213/RES_summary!G$19</f>
        <v>0</v>
      </c>
      <c r="H276" s="177">
        <f>H213/RES_summary!H$19</f>
        <v>0</v>
      </c>
      <c r="I276" s="177">
        <f>I213/RES_summary!I$19</f>
        <v>0</v>
      </c>
      <c r="J276" s="177">
        <f>J213/RES_summary!J$19</f>
        <v>0</v>
      </c>
      <c r="K276" s="177">
        <f>K213/RES_summary!K$19</f>
        <v>0</v>
      </c>
      <c r="L276" s="177">
        <f>L213/RES_summary!L$19</f>
        <v>0</v>
      </c>
      <c r="M276" s="177">
        <f>M213/RES_summary!M$19</f>
        <v>0</v>
      </c>
      <c r="N276" s="177">
        <f>N213/RES_summary!N$19</f>
        <v>0</v>
      </c>
      <c r="O276" s="177">
        <f>O213/RES_summary!O$19</f>
        <v>0</v>
      </c>
      <c r="P276" s="177">
        <f>P213/RES_summary!P$19</f>
        <v>0</v>
      </c>
      <c r="Q276" s="177">
        <f>Q213/RES_summary!Q$19</f>
        <v>0</v>
      </c>
    </row>
    <row r="277" spans="1:17" ht="12" customHeight="1" x14ac:dyDescent="0.25">
      <c r="A277" s="158" t="s">
        <v>112</v>
      </c>
      <c r="B277" s="178">
        <f>B214/RES_summary!B$19</f>
        <v>0</v>
      </c>
      <c r="C277" s="178">
        <f>C214/RES_summary!C$19</f>
        <v>0</v>
      </c>
      <c r="D277" s="178">
        <f>D214/RES_summary!D$19</f>
        <v>0</v>
      </c>
      <c r="E277" s="178">
        <f>E214/RES_summary!E$19</f>
        <v>0</v>
      </c>
      <c r="F277" s="178">
        <f>F214/RES_summary!F$19</f>
        <v>0</v>
      </c>
      <c r="G277" s="178">
        <f>G214/RES_summary!G$19</f>
        <v>0</v>
      </c>
      <c r="H277" s="178">
        <f>H214/RES_summary!H$19</f>
        <v>0</v>
      </c>
      <c r="I277" s="178">
        <f>I214/RES_summary!I$19</f>
        <v>0</v>
      </c>
      <c r="J277" s="178">
        <f>J214/RES_summary!J$19</f>
        <v>0</v>
      </c>
      <c r="K277" s="178">
        <f>K214/RES_summary!K$19</f>
        <v>0</v>
      </c>
      <c r="L277" s="178">
        <f>L214/RES_summary!L$19</f>
        <v>0</v>
      </c>
      <c r="M277" s="178">
        <f>M214/RES_summary!M$19</f>
        <v>0</v>
      </c>
      <c r="N277" s="178">
        <f>N214/RES_summary!N$19</f>
        <v>0</v>
      </c>
      <c r="O277" s="178">
        <f>O214/RES_summary!O$19</f>
        <v>0</v>
      </c>
      <c r="P277" s="178">
        <f>P214/RES_summary!P$19</f>
        <v>0</v>
      </c>
      <c r="Q277" s="178">
        <f>Q214/RES_summary!Q$19</f>
        <v>0</v>
      </c>
    </row>
    <row r="278" spans="1:17" ht="12" customHeight="1" x14ac:dyDescent="0.25">
      <c r="A278" s="23" t="s">
        <v>60</v>
      </c>
      <c r="B278" s="177">
        <f>B215/RES_summary!B$19</f>
        <v>0</v>
      </c>
      <c r="C278" s="177">
        <f>C215/RES_summary!C$19</f>
        <v>0</v>
      </c>
      <c r="D278" s="177">
        <f>D215/RES_summary!D$19</f>
        <v>0</v>
      </c>
      <c r="E278" s="177">
        <f>E215/RES_summary!E$19</f>
        <v>0</v>
      </c>
      <c r="F278" s="177">
        <f>F215/RES_summary!F$19</f>
        <v>0</v>
      </c>
      <c r="G278" s="177">
        <f>G215/RES_summary!G$19</f>
        <v>0</v>
      </c>
      <c r="H278" s="177">
        <f>H215/RES_summary!H$19</f>
        <v>0</v>
      </c>
      <c r="I278" s="177">
        <f>I215/RES_summary!I$19</f>
        <v>0</v>
      </c>
      <c r="J278" s="177">
        <f>J215/RES_summary!J$19</f>
        <v>0</v>
      </c>
      <c r="K278" s="177">
        <f>K215/RES_summary!K$19</f>
        <v>0</v>
      </c>
      <c r="L278" s="177">
        <f>L215/RES_summary!L$19</f>
        <v>0</v>
      </c>
      <c r="M278" s="177">
        <f>M215/RES_summary!M$19</f>
        <v>0</v>
      </c>
      <c r="N278" s="177">
        <f>N215/RES_summary!N$19</f>
        <v>0</v>
      </c>
      <c r="O278" s="177">
        <f>O215/RES_summary!O$19</f>
        <v>0</v>
      </c>
      <c r="P278" s="177">
        <f>P215/RES_summary!P$19</f>
        <v>0</v>
      </c>
      <c r="Q278" s="177">
        <f>Q215/RES_summary!Q$19</f>
        <v>0</v>
      </c>
    </row>
    <row r="279" spans="1:17" ht="12" customHeight="1" x14ac:dyDescent="0.25">
      <c r="A279" s="158" t="s">
        <v>63</v>
      </c>
      <c r="B279" s="178">
        <f>B216/RES_summary!B$19</f>
        <v>0</v>
      </c>
      <c r="C279" s="178">
        <f>C216/RES_summary!C$19</f>
        <v>0</v>
      </c>
      <c r="D279" s="178">
        <f>D216/RES_summary!D$19</f>
        <v>0</v>
      </c>
      <c r="E279" s="178">
        <f>E216/RES_summary!E$19</f>
        <v>0</v>
      </c>
      <c r="F279" s="178">
        <f>F216/RES_summary!F$19</f>
        <v>0</v>
      </c>
      <c r="G279" s="178">
        <f>G216/RES_summary!G$19</f>
        <v>0</v>
      </c>
      <c r="H279" s="178">
        <f>H216/RES_summary!H$19</f>
        <v>0</v>
      </c>
      <c r="I279" s="178">
        <f>I216/RES_summary!I$19</f>
        <v>0</v>
      </c>
      <c r="J279" s="178">
        <f>J216/RES_summary!J$19</f>
        <v>0</v>
      </c>
      <c r="K279" s="178">
        <f>K216/RES_summary!K$19</f>
        <v>0</v>
      </c>
      <c r="L279" s="178">
        <f>L216/RES_summary!L$19</f>
        <v>0</v>
      </c>
      <c r="M279" s="178">
        <f>M216/RES_summary!M$19</f>
        <v>0</v>
      </c>
      <c r="N279" s="178">
        <f>N216/RES_summary!N$19</f>
        <v>0</v>
      </c>
      <c r="O279" s="178">
        <f>O216/RES_summary!O$19</f>
        <v>0</v>
      </c>
      <c r="P279" s="178">
        <f>P216/RES_summary!P$19</f>
        <v>0</v>
      </c>
      <c r="Q279" s="178">
        <f>Q216/RES_summary!Q$19</f>
        <v>0</v>
      </c>
    </row>
    <row r="280" spans="1:17" ht="12" customHeight="1" x14ac:dyDescent="0.25">
      <c r="A280" s="167" t="s">
        <v>171</v>
      </c>
      <c r="B280" s="183">
        <f>B217/RES_summary!B$19</f>
        <v>0</v>
      </c>
      <c r="C280" s="183">
        <f>C217/RES_summary!C$19</f>
        <v>0</v>
      </c>
      <c r="D280" s="183">
        <f>D217/RES_summary!D$19</f>
        <v>0</v>
      </c>
      <c r="E280" s="183">
        <f>E217/RES_summary!E$19</f>
        <v>0</v>
      </c>
      <c r="F280" s="183">
        <f>F217/RES_summary!F$19</f>
        <v>0</v>
      </c>
      <c r="G280" s="183">
        <f>G217/RES_summary!G$19</f>
        <v>0</v>
      </c>
      <c r="H280" s="183">
        <f>H217/RES_summary!H$19</f>
        <v>0</v>
      </c>
      <c r="I280" s="183">
        <f>I217/RES_summary!I$19</f>
        <v>0</v>
      </c>
      <c r="J280" s="183">
        <f>J217/RES_summary!J$19</f>
        <v>0</v>
      </c>
      <c r="K280" s="183">
        <f>K217/RES_summary!K$19</f>
        <v>0</v>
      </c>
      <c r="L280" s="183">
        <f>L217/RES_summary!L$19</f>
        <v>0</v>
      </c>
      <c r="M280" s="183">
        <f>M217/RES_summary!M$19</f>
        <v>0</v>
      </c>
      <c r="N280" s="183">
        <f>N217/RES_summary!N$19</f>
        <v>0</v>
      </c>
      <c r="O280" s="183">
        <f>O217/RES_summary!O$19</f>
        <v>0</v>
      </c>
      <c r="P280" s="183">
        <f>P217/RES_summary!P$19</f>
        <v>0</v>
      </c>
      <c r="Q280" s="183">
        <f>Q217/RES_summary!Q$19</f>
        <v>0</v>
      </c>
    </row>
    <row r="281" spans="1:17" ht="12" customHeight="1" x14ac:dyDescent="0.25">
      <c r="A281" s="167" t="s">
        <v>144</v>
      </c>
      <c r="B281" s="183">
        <f>B218/RES_summary!B$19</f>
        <v>0</v>
      </c>
      <c r="C281" s="183">
        <f>C218/RES_summary!C$19</f>
        <v>0</v>
      </c>
      <c r="D281" s="183">
        <f>D218/RES_summary!D$19</f>
        <v>0</v>
      </c>
      <c r="E281" s="183">
        <f>E218/RES_summary!E$19</f>
        <v>0</v>
      </c>
      <c r="F281" s="183">
        <f>F218/RES_summary!F$19</f>
        <v>0</v>
      </c>
      <c r="G281" s="183">
        <f>G218/RES_summary!G$19</f>
        <v>0</v>
      </c>
      <c r="H281" s="183">
        <f>H218/RES_summary!H$19</f>
        <v>0</v>
      </c>
      <c r="I281" s="183">
        <f>I218/RES_summary!I$19</f>
        <v>0</v>
      </c>
      <c r="J281" s="183">
        <f>J218/RES_summary!J$19</f>
        <v>0</v>
      </c>
      <c r="K281" s="183">
        <f>K218/RES_summary!K$19</f>
        <v>0</v>
      </c>
      <c r="L281" s="183">
        <f>L218/RES_summary!L$19</f>
        <v>0</v>
      </c>
      <c r="M281" s="183">
        <f>M218/RES_summary!M$19</f>
        <v>0</v>
      </c>
      <c r="N281" s="183">
        <f>N218/RES_summary!N$19</f>
        <v>0</v>
      </c>
      <c r="O281" s="183">
        <f>O218/RES_summary!O$19</f>
        <v>0</v>
      </c>
      <c r="P281" s="183">
        <f>P218/RES_summary!P$19</f>
        <v>0</v>
      </c>
      <c r="Q281" s="183">
        <f>Q218/RES_summary!Q$19</f>
        <v>0</v>
      </c>
    </row>
    <row r="282" spans="1:17" ht="12" customHeight="1" x14ac:dyDescent="0.25">
      <c r="A282" s="167" t="s">
        <v>143</v>
      </c>
      <c r="B282" s="183">
        <f>B219/RES_summary!B$19</f>
        <v>0</v>
      </c>
      <c r="C282" s="183">
        <f>C219/RES_summary!C$19</f>
        <v>0</v>
      </c>
      <c r="D282" s="183">
        <f>D219/RES_summary!D$19</f>
        <v>0</v>
      </c>
      <c r="E282" s="183">
        <f>E219/RES_summary!E$19</f>
        <v>0</v>
      </c>
      <c r="F282" s="183">
        <f>F219/RES_summary!F$19</f>
        <v>0</v>
      </c>
      <c r="G282" s="183">
        <f>G219/RES_summary!G$19</f>
        <v>0</v>
      </c>
      <c r="H282" s="183">
        <f>H219/RES_summary!H$19</f>
        <v>0</v>
      </c>
      <c r="I282" s="183">
        <f>I219/RES_summary!I$19</f>
        <v>0</v>
      </c>
      <c r="J282" s="183">
        <f>J219/RES_summary!J$19</f>
        <v>0</v>
      </c>
      <c r="K282" s="183">
        <f>K219/RES_summary!K$19</f>
        <v>0</v>
      </c>
      <c r="L282" s="183">
        <f>L219/RES_summary!L$19</f>
        <v>0</v>
      </c>
      <c r="M282" s="183">
        <f>M219/RES_summary!M$19</f>
        <v>0</v>
      </c>
      <c r="N282" s="183">
        <f>N219/RES_summary!N$19</f>
        <v>0</v>
      </c>
      <c r="O282" s="183">
        <f>O219/RES_summary!O$19</f>
        <v>0</v>
      </c>
      <c r="P282" s="183">
        <f>P219/RES_summary!P$19</f>
        <v>0</v>
      </c>
      <c r="Q282" s="183">
        <f>Q219/RES_summary!Q$19</f>
        <v>0</v>
      </c>
    </row>
    <row r="283" spans="1:17" ht="12" customHeight="1" x14ac:dyDescent="0.25">
      <c r="A283" s="166" t="s">
        <v>57</v>
      </c>
      <c r="B283" s="182">
        <f>B220/RES_summary!B$19</f>
        <v>0</v>
      </c>
      <c r="C283" s="182">
        <f>C220/RES_summary!C$19</f>
        <v>0</v>
      </c>
      <c r="D283" s="182">
        <f>D220/RES_summary!D$19</f>
        <v>0</v>
      </c>
      <c r="E283" s="182">
        <f>E220/RES_summary!E$19</f>
        <v>0</v>
      </c>
      <c r="F283" s="182">
        <f>F220/RES_summary!F$19</f>
        <v>0</v>
      </c>
      <c r="G283" s="182">
        <f>G220/RES_summary!G$19</f>
        <v>0</v>
      </c>
      <c r="H283" s="182">
        <f>H220/RES_summary!H$19</f>
        <v>0</v>
      </c>
      <c r="I283" s="182">
        <f>I220/RES_summary!I$19</f>
        <v>0</v>
      </c>
      <c r="J283" s="182">
        <f>J220/RES_summary!J$19</f>
        <v>0</v>
      </c>
      <c r="K283" s="182">
        <f>K220/RES_summary!K$19</f>
        <v>0</v>
      </c>
      <c r="L283" s="182">
        <f>L220/RES_summary!L$19</f>
        <v>0</v>
      </c>
      <c r="M283" s="182">
        <f>M220/RES_summary!M$19</f>
        <v>0</v>
      </c>
      <c r="N283" s="182">
        <f>N220/RES_summary!N$19</f>
        <v>0</v>
      </c>
      <c r="O283" s="182">
        <f>O220/RES_summary!O$19</f>
        <v>0</v>
      </c>
      <c r="P283" s="182">
        <f>P220/RES_summary!P$19</f>
        <v>0</v>
      </c>
      <c r="Q283" s="182">
        <f>Q220/RES_summary!Q$19</f>
        <v>0</v>
      </c>
    </row>
    <row r="284" spans="1:17" ht="12" customHeight="1" x14ac:dyDescent="0.25">
      <c r="A284" s="147" t="s">
        <v>59</v>
      </c>
      <c r="B284" s="181">
        <f>B221/RES_summary!B$19</f>
        <v>0</v>
      </c>
      <c r="C284" s="181">
        <f>C221/RES_summary!C$19</f>
        <v>0</v>
      </c>
      <c r="D284" s="181">
        <f>D221/RES_summary!D$19</f>
        <v>0</v>
      </c>
      <c r="E284" s="181">
        <f>E221/RES_summary!E$19</f>
        <v>0</v>
      </c>
      <c r="F284" s="181">
        <f>F221/RES_summary!F$19</f>
        <v>0</v>
      </c>
      <c r="G284" s="181">
        <f>G221/RES_summary!G$19</f>
        <v>0</v>
      </c>
      <c r="H284" s="181">
        <f>H221/RES_summary!H$19</f>
        <v>0</v>
      </c>
      <c r="I284" s="181">
        <f>I221/RES_summary!I$19</f>
        <v>0</v>
      </c>
      <c r="J284" s="181">
        <f>J221/RES_summary!J$19</f>
        <v>0</v>
      </c>
      <c r="K284" s="181">
        <f>K221/RES_summary!K$19</f>
        <v>0</v>
      </c>
      <c r="L284" s="181">
        <f>L221/RES_summary!L$19</f>
        <v>0</v>
      </c>
      <c r="M284" s="181">
        <f>M221/RES_summary!M$19</f>
        <v>0</v>
      </c>
      <c r="N284" s="181">
        <f>N221/RES_summary!N$19</f>
        <v>0</v>
      </c>
      <c r="O284" s="181">
        <f>O221/RES_summary!O$19</f>
        <v>0</v>
      </c>
      <c r="P284" s="181">
        <f>P221/RES_summary!P$19</f>
        <v>0</v>
      </c>
      <c r="Q284" s="181">
        <f>Q221/RES_summary!Q$19</f>
        <v>0</v>
      </c>
    </row>
    <row r="285" spans="1:17" ht="12" customHeight="1" x14ac:dyDescent="0.25">
      <c r="A285" s="163" t="s">
        <v>142</v>
      </c>
      <c r="B285" s="180">
        <f>B222/RES_summary!B$19</f>
        <v>0</v>
      </c>
      <c r="C285" s="180">
        <f>C222/RES_summary!C$19</f>
        <v>0</v>
      </c>
      <c r="D285" s="180">
        <f>D222/RES_summary!D$19</f>
        <v>0</v>
      </c>
      <c r="E285" s="180">
        <f>E222/RES_summary!E$19</f>
        <v>0</v>
      </c>
      <c r="F285" s="180">
        <f>F222/RES_summary!F$19</f>
        <v>0</v>
      </c>
      <c r="G285" s="180">
        <f>G222/RES_summary!G$19</f>
        <v>0</v>
      </c>
      <c r="H285" s="180">
        <f>H222/RES_summary!H$19</f>
        <v>0</v>
      </c>
      <c r="I285" s="180">
        <f>I222/RES_summary!I$19</f>
        <v>0</v>
      </c>
      <c r="J285" s="180">
        <f>J222/RES_summary!J$19</f>
        <v>0</v>
      </c>
      <c r="K285" s="180">
        <f>K222/RES_summary!K$19</f>
        <v>0</v>
      </c>
      <c r="L285" s="180">
        <f>L222/RES_summary!L$19</f>
        <v>0</v>
      </c>
      <c r="M285" s="180">
        <f>M222/RES_summary!M$19</f>
        <v>0</v>
      </c>
      <c r="N285" s="180">
        <f>N222/RES_summary!N$19</f>
        <v>0</v>
      </c>
      <c r="O285" s="180">
        <f>O222/RES_summary!O$19</f>
        <v>0</v>
      </c>
      <c r="P285" s="180">
        <f>P222/RES_summary!P$19</f>
        <v>0</v>
      </c>
      <c r="Q285" s="180">
        <f>Q222/RES_summary!Q$19</f>
        <v>0</v>
      </c>
    </row>
    <row r="286" spans="1:17" ht="12" customHeight="1" x14ac:dyDescent="0.25">
      <c r="A286" s="161" t="s">
        <v>141</v>
      </c>
      <c r="B286" s="179">
        <f>B223/RES_summary!B$19</f>
        <v>0</v>
      </c>
      <c r="C286" s="179">
        <f>C223/RES_summary!C$19</f>
        <v>0</v>
      </c>
      <c r="D286" s="179">
        <f>D223/RES_summary!D$19</f>
        <v>0</v>
      </c>
      <c r="E286" s="179">
        <f>E223/RES_summary!E$19</f>
        <v>0</v>
      </c>
      <c r="F286" s="179">
        <f>F223/RES_summary!F$19</f>
        <v>0</v>
      </c>
      <c r="G286" s="179">
        <f>G223/RES_summary!G$19</f>
        <v>0</v>
      </c>
      <c r="H286" s="179">
        <f>H223/RES_summary!H$19</f>
        <v>0</v>
      </c>
      <c r="I286" s="179">
        <f>I223/RES_summary!I$19</f>
        <v>0</v>
      </c>
      <c r="J286" s="179">
        <f>J223/RES_summary!J$19</f>
        <v>0</v>
      </c>
      <c r="K286" s="179">
        <f>K223/RES_summary!K$19</f>
        <v>0</v>
      </c>
      <c r="L286" s="179">
        <f>L223/RES_summary!L$19</f>
        <v>0</v>
      </c>
      <c r="M286" s="179">
        <f>M223/RES_summary!M$19</f>
        <v>0</v>
      </c>
      <c r="N286" s="179">
        <f>N223/RES_summary!N$19</f>
        <v>0</v>
      </c>
      <c r="O286" s="179">
        <f>O223/RES_summary!O$19</f>
        <v>0</v>
      </c>
      <c r="P286" s="179">
        <f>P223/RES_summary!P$19</f>
        <v>0</v>
      </c>
      <c r="Q286" s="179">
        <f>Q223/RES_summary!Q$19</f>
        <v>0</v>
      </c>
    </row>
    <row r="287" spans="1:17" ht="12" customHeight="1" x14ac:dyDescent="0.25">
      <c r="A287" s="148" t="s">
        <v>60</v>
      </c>
      <c r="B287" s="177">
        <f>B224/RES_summary!B$19</f>
        <v>0</v>
      </c>
      <c r="C287" s="177">
        <f>C224/RES_summary!C$19</f>
        <v>0</v>
      </c>
      <c r="D287" s="177">
        <f>D224/RES_summary!D$19</f>
        <v>0</v>
      </c>
      <c r="E287" s="177">
        <f>E224/RES_summary!E$19</f>
        <v>0</v>
      </c>
      <c r="F287" s="177">
        <f>F224/RES_summary!F$19</f>
        <v>0</v>
      </c>
      <c r="G287" s="177">
        <f>G224/RES_summary!G$19</f>
        <v>0</v>
      </c>
      <c r="H287" s="177">
        <f>H224/RES_summary!H$19</f>
        <v>0</v>
      </c>
      <c r="I287" s="177">
        <f>I224/RES_summary!I$19</f>
        <v>0</v>
      </c>
      <c r="J287" s="177">
        <f>J224/RES_summary!J$19</f>
        <v>0</v>
      </c>
      <c r="K287" s="177">
        <f>K224/RES_summary!K$19</f>
        <v>0</v>
      </c>
      <c r="L287" s="177">
        <f>L224/RES_summary!L$19</f>
        <v>0</v>
      </c>
      <c r="M287" s="177">
        <f>M224/RES_summary!M$19</f>
        <v>0</v>
      </c>
      <c r="N287" s="177">
        <f>N224/RES_summary!N$19</f>
        <v>0</v>
      </c>
      <c r="O287" s="177">
        <f>O224/RES_summary!O$19</f>
        <v>0</v>
      </c>
      <c r="P287" s="177">
        <f>P224/RES_summary!P$19</f>
        <v>0</v>
      </c>
      <c r="Q287" s="177">
        <f>Q224/RES_summary!Q$19</f>
        <v>0</v>
      </c>
    </row>
    <row r="288" spans="1:17" ht="12" customHeight="1" x14ac:dyDescent="0.25">
      <c r="A288" s="148" t="s">
        <v>59</v>
      </c>
      <c r="B288" s="177">
        <f>B225/RES_summary!B$19</f>
        <v>0</v>
      </c>
      <c r="C288" s="177">
        <f>C225/RES_summary!C$19</f>
        <v>0</v>
      </c>
      <c r="D288" s="177">
        <f>D225/RES_summary!D$19</f>
        <v>0</v>
      </c>
      <c r="E288" s="177">
        <f>E225/RES_summary!E$19</f>
        <v>0</v>
      </c>
      <c r="F288" s="177">
        <f>F225/RES_summary!F$19</f>
        <v>0</v>
      </c>
      <c r="G288" s="177">
        <f>G225/RES_summary!G$19</f>
        <v>0</v>
      </c>
      <c r="H288" s="177">
        <f>H225/RES_summary!H$19</f>
        <v>0</v>
      </c>
      <c r="I288" s="177">
        <f>I225/RES_summary!I$19</f>
        <v>0</v>
      </c>
      <c r="J288" s="177">
        <f>J225/RES_summary!J$19</f>
        <v>0</v>
      </c>
      <c r="K288" s="177">
        <f>K225/RES_summary!K$19</f>
        <v>0</v>
      </c>
      <c r="L288" s="177">
        <f>L225/RES_summary!L$19</f>
        <v>0</v>
      </c>
      <c r="M288" s="177">
        <f>M225/RES_summary!M$19</f>
        <v>0</v>
      </c>
      <c r="N288" s="177">
        <f>N225/RES_summary!N$19</f>
        <v>0</v>
      </c>
      <c r="O288" s="177">
        <f>O225/RES_summary!O$19</f>
        <v>0</v>
      </c>
      <c r="P288" s="177">
        <f>P225/RES_summary!P$19</f>
        <v>0</v>
      </c>
      <c r="Q288" s="177">
        <f>Q225/RES_summary!Q$19</f>
        <v>0</v>
      </c>
    </row>
    <row r="289" spans="1:17" ht="12" customHeight="1" x14ac:dyDescent="0.25">
      <c r="A289" s="158" t="s">
        <v>62</v>
      </c>
      <c r="B289" s="178">
        <f>B226/RES_summary!B$19</f>
        <v>0</v>
      </c>
      <c r="C289" s="178">
        <f>C226/RES_summary!C$19</f>
        <v>0</v>
      </c>
      <c r="D289" s="178">
        <f>D226/RES_summary!D$19</f>
        <v>0</v>
      </c>
      <c r="E289" s="178">
        <f>E226/RES_summary!E$19</f>
        <v>0</v>
      </c>
      <c r="F289" s="178">
        <f>F226/RES_summary!F$19</f>
        <v>0</v>
      </c>
      <c r="G289" s="178">
        <f>G226/RES_summary!G$19</f>
        <v>0</v>
      </c>
      <c r="H289" s="178">
        <f>H226/RES_summary!H$19</f>
        <v>0</v>
      </c>
      <c r="I289" s="178">
        <f>I226/RES_summary!I$19</f>
        <v>0</v>
      </c>
      <c r="J289" s="178">
        <f>J226/RES_summary!J$19</f>
        <v>0</v>
      </c>
      <c r="K289" s="178">
        <f>K226/RES_summary!K$19</f>
        <v>0</v>
      </c>
      <c r="L289" s="178">
        <f>L226/RES_summary!L$19</f>
        <v>0</v>
      </c>
      <c r="M289" s="178">
        <f>M226/RES_summary!M$19</f>
        <v>0</v>
      </c>
      <c r="N289" s="178">
        <f>N226/RES_summary!N$19</f>
        <v>0</v>
      </c>
      <c r="O289" s="178">
        <f>O226/RES_summary!O$19</f>
        <v>0</v>
      </c>
      <c r="P289" s="178">
        <f>P226/RES_summary!P$19</f>
        <v>0</v>
      </c>
      <c r="Q289" s="178">
        <f>Q226/RES_summary!Q$19</f>
        <v>0</v>
      </c>
    </row>
    <row r="290" spans="1:17" ht="12" customHeight="1" x14ac:dyDescent="0.25">
      <c r="A290" s="23" t="s">
        <v>58</v>
      </c>
      <c r="B290" s="177">
        <f>B227/RES_summary!B$19</f>
        <v>0</v>
      </c>
      <c r="C290" s="177">
        <f>C227/RES_summary!C$19</f>
        <v>0</v>
      </c>
      <c r="D290" s="177">
        <f>D227/RES_summary!D$19</f>
        <v>0</v>
      </c>
      <c r="E290" s="177">
        <f>E227/RES_summary!E$19</f>
        <v>0</v>
      </c>
      <c r="F290" s="177">
        <f>F227/RES_summary!F$19</f>
        <v>0</v>
      </c>
      <c r="G290" s="177">
        <f>G227/RES_summary!G$19</f>
        <v>0</v>
      </c>
      <c r="H290" s="177">
        <f>H227/RES_summary!H$19</f>
        <v>0</v>
      </c>
      <c r="I290" s="177">
        <f>I227/RES_summary!I$19</f>
        <v>0</v>
      </c>
      <c r="J290" s="177">
        <f>J227/RES_summary!J$19</f>
        <v>0</v>
      </c>
      <c r="K290" s="177">
        <f>K227/RES_summary!K$19</f>
        <v>0</v>
      </c>
      <c r="L290" s="177">
        <f>L227/RES_summary!L$19</f>
        <v>0</v>
      </c>
      <c r="M290" s="177">
        <f>M227/RES_summary!M$19</f>
        <v>0</v>
      </c>
      <c r="N290" s="177">
        <f>N227/RES_summary!N$19</f>
        <v>0</v>
      </c>
      <c r="O290" s="177">
        <f>O227/RES_summary!O$19</f>
        <v>0</v>
      </c>
      <c r="P290" s="177">
        <f>P227/RES_summary!P$19</f>
        <v>0</v>
      </c>
      <c r="Q290" s="177">
        <f>Q227/RES_summary!Q$19</f>
        <v>0</v>
      </c>
    </row>
    <row r="291" spans="1:17" ht="12" customHeight="1" x14ac:dyDescent="0.25">
      <c r="A291" s="23" t="s">
        <v>57</v>
      </c>
      <c r="B291" s="177">
        <f>B228/RES_summary!B$19</f>
        <v>0</v>
      </c>
      <c r="C291" s="177">
        <f>C228/RES_summary!C$19</f>
        <v>0</v>
      </c>
      <c r="D291" s="177">
        <f>D228/RES_summary!D$19</f>
        <v>0</v>
      </c>
      <c r="E291" s="177">
        <f>E228/RES_summary!E$19</f>
        <v>0</v>
      </c>
      <c r="F291" s="177">
        <f>F228/RES_summary!F$19</f>
        <v>0</v>
      </c>
      <c r="G291" s="177">
        <f>G228/RES_summary!G$19</f>
        <v>0</v>
      </c>
      <c r="H291" s="177">
        <f>H228/RES_summary!H$19</f>
        <v>0</v>
      </c>
      <c r="I291" s="177">
        <f>I228/RES_summary!I$19</f>
        <v>0</v>
      </c>
      <c r="J291" s="177">
        <f>J228/RES_summary!J$19</f>
        <v>0</v>
      </c>
      <c r="K291" s="177">
        <f>K228/RES_summary!K$19</f>
        <v>0</v>
      </c>
      <c r="L291" s="177">
        <f>L228/RES_summary!L$19</f>
        <v>0</v>
      </c>
      <c r="M291" s="177">
        <f>M228/RES_summary!M$19</f>
        <v>0</v>
      </c>
      <c r="N291" s="177">
        <f>N228/RES_summary!N$19</f>
        <v>0</v>
      </c>
      <c r="O291" s="177">
        <f>O228/RES_summary!O$19</f>
        <v>0</v>
      </c>
      <c r="P291" s="177">
        <f>P228/RES_summary!P$19</f>
        <v>0</v>
      </c>
      <c r="Q291" s="177">
        <f>Q228/RES_summary!Q$19</f>
        <v>0</v>
      </c>
    </row>
    <row r="292" spans="1:17" ht="12" customHeight="1" x14ac:dyDescent="0.25">
      <c r="A292" s="29" t="s">
        <v>140</v>
      </c>
      <c r="B292" s="176">
        <f>B229/RES_summary!B$19</f>
        <v>0</v>
      </c>
      <c r="C292" s="176">
        <f>C229/RES_summary!C$19</f>
        <v>0</v>
      </c>
      <c r="D292" s="176">
        <f>D229/RES_summary!D$19</f>
        <v>0</v>
      </c>
      <c r="E292" s="176">
        <f>E229/RES_summary!E$19</f>
        <v>0</v>
      </c>
      <c r="F292" s="176">
        <f>F229/RES_summary!F$19</f>
        <v>0</v>
      </c>
      <c r="G292" s="176">
        <f>G229/RES_summary!G$19</f>
        <v>0</v>
      </c>
      <c r="H292" s="176">
        <f>H229/RES_summary!H$19</f>
        <v>0</v>
      </c>
      <c r="I292" s="176">
        <f>I229/RES_summary!I$19</f>
        <v>0</v>
      </c>
      <c r="J292" s="176">
        <f>J229/RES_summary!J$19</f>
        <v>0</v>
      </c>
      <c r="K292" s="176">
        <f>K229/RES_summary!K$19</f>
        <v>0</v>
      </c>
      <c r="L292" s="176">
        <f>L229/RES_summary!L$19</f>
        <v>0</v>
      </c>
      <c r="M292" s="176">
        <f>M229/RES_summary!M$19</f>
        <v>0</v>
      </c>
      <c r="N292" s="176">
        <f>N229/RES_summary!N$19</f>
        <v>0</v>
      </c>
      <c r="O292" s="176">
        <f>O229/RES_summary!O$19</f>
        <v>0</v>
      </c>
      <c r="P292" s="176">
        <f>P229/RES_summary!P$19</f>
        <v>0</v>
      </c>
      <c r="Q292" s="176">
        <f>Q229/RES_summary!Q$19</f>
        <v>0</v>
      </c>
    </row>
    <row r="294" spans="1:17" ht="12" customHeight="1" x14ac:dyDescent="0.25">
      <c r="A294" s="152" t="s">
        <v>195</v>
      </c>
      <c r="B294" s="184">
        <f>B231/RES_summary!B$19</f>
        <v>0</v>
      </c>
      <c r="C294" s="184">
        <f>C231/RES_summary!C$19</f>
        <v>0</v>
      </c>
      <c r="D294" s="184">
        <f>D231/RES_summary!D$19</f>
        <v>0</v>
      </c>
      <c r="E294" s="184">
        <f>E231/RES_summary!E$19</f>
        <v>0</v>
      </c>
      <c r="F294" s="184">
        <f>F231/RES_summary!F$19</f>
        <v>0</v>
      </c>
      <c r="G294" s="184">
        <f>G231/RES_summary!G$19</f>
        <v>0</v>
      </c>
      <c r="H294" s="184">
        <f>H231/RES_summary!H$19</f>
        <v>0</v>
      </c>
      <c r="I294" s="184">
        <f>I231/RES_summary!I$19</f>
        <v>0</v>
      </c>
      <c r="J294" s="184">
        <f>J231/RES_summary!J$19</f>
        <v>0</v>
      </c>
      <c r="K294" s="184">
        <f>K231/RES_summary!K$19</f>
        <v>0</v>
      </c>
      <c r="L294" s="184">
        <f>L231/RES_summary!L$19</f>
        <v>0</v>
      </c>
      <c r="M294" s="184">
        <f>M231/RES_summary!M$19</f>
        <v>0</v>
      </c>
      <c r="N294" s="184">
        <f>N231/RES_summary!N$19</f>
        <v>0</v>
      </c>
      <c r="O294" s="184">
        <f>O231/RES_summary!O$19</f>
        <v>0</v>
      </c>
      <c r="P294" s="184">
        <f>P231/RES_summary!P$19</f>
        <v>0</v>
      </c>
      <c r="Q294" s="184">
        <f>Q231/RES_summary!Q$19</f>
        <v>0</v>
      </c>
    </row>
    <row r="295" spans="1:17" ht="12" customHeight="1" x14ac:dyDescent="0.25">
      <c r="A295" s="158" t="s">
        <v>65</v>
      </c>
      <c r="B295" s="178">
        <f>B232/RES_summary!B$19</f>
        <v>0</v>
      </c>
      <c r="C295" s="178">
        <f>C232/RES_summary!C$19</f>
        <v>0</v>
      </c>
      <c r="D295" s="178">
        <f>D232/RES_summary!D$19</f>
        <v>0</v>
      </c>
      <c r="E295" s="178">
        <f>E232/RES_summary!E$19</f>
        <v>0</v>
      </c>
      <c r="F295" s="178">
        <f>F232/RES_summary!F$19</f>
        <v>0</v>
      </c>
      <c r="G295" s="178">
        <f>G232/RES_summary!G$19</f>
        <v>0</v>
      </c>
      <c r="H295" s="178">
        <f>H232/RES_summary!H$19</f>
        <v>0</v>
      </c>
      <c r="I295" s="178">
        <f>I232/RES_summary!I$19</f>
        <v>0</v>
      </c>
      <c r="J295" s="178">
        <f>J232/RES_summary!J$19</f>
        <v>0</v>
      </c>
      <c r="K295" s="178">
        <f>K232/RES_summary!K$19</f>
        <v>0</v>
      </c>
      <c r="L295" s="178">
        <f>L232/RES_summary!L$19</f>
        <v>0</v>
      </c>
      <c r="M295" s="178">
        <f>M232/RES_summary!M$19</f>
        <v>0</v>
      </c>
      <c r="N295" s="178">
        <f>N232/RES_summary!N$19</f>
        <v>0</v>
      </c>
      <c r="O295" s="178">
        <f>O232/RES_summary!O$19</f>
        <v>0</v>
      </c>
      <c r="P295" s="178">
        <f>P232/RES_summary!P$19</f>
        <v>0</v>
      </c>
      <c r="Q295" s="178">
        <f>Q232/RES_summary!Q$19</f>
        <v>0</v>
      </c>
    </row>
    <row r="296" spans="1:17" ht="12" customHeight="1" x14ac:dyDescent="0.25">
      <c r="A296" s="23" t="s">
        <v>58</v>
      </c>
      <c r="B296" s="177">
        <f>B233/RES_summary!B$19</f>
        <v>0</v>
      </c>
      <c r="C296" s="177">
        <f>C233/RES_summary!C$19</f>
        <v>0</v>
      </c>
      <c r="D296" s="177">
        <f>D233/RES_summary!D$19</f>
        <v>0</v>
      </c>
      <c r="E296" s="177">
        <f>E233/RES_summary!E$19</f>
        <v>0</v>
      </c>
      <c r="F296" s="177">
        <f>F233/RES_summary!F$19</f>
        <v>0</v>
      </c>
      <c r="G296" s="177">
        <f>G233/RES_summary!G$19</f>
        <v>0</v>
      </c>
      <c r="H296" s="177">
        <f>H233/RES_summary!H$19</f>
        <v>0</v>
      </c>
      <c r="I296" s="177">
        <f>I233/RES_summary!I$19</f>
        <v>0</v>
      </c>
      <c r="J296" s="177">
        <f>J233/RES_summary!J$19</f>
        <v>0</v>
      </c>
      <c r="K296" s="177">
        <f>K233/RES_summary!K$19</f>
        <v>0</v>
      </c>
      <c r="L296" s="177">
        <f>L233/RES_summary!L$19</f>
        <v>0</v>
      </c>
      <c r="M296" s="177">
        <f>M233/RES_summary!M$19</f>
        <v>0</v>
      </c>
      <c r="N296" s="177">
        <f>N233/RES_summary!N$19</f>
        <v>0</v>
      </c>
      <c r="O296" s="177">
        <f>O233/RES_summary!O$19</f>
        <v>0</v>
      </c>
      <c r="P296" s="177">
        <f>P233/RES_summary!P$19</f>
        <v>0</v>
      </c>
      <c r="Q296" s="177">
        <f>Q233/RES_summary!Q$19</f>
        <v>0</v>
      </c>
    </row>
    <row r="297" spans="1:17" ht="12" customHeight="1" x14ac:dyDescent="0.25">
      <c r="A297" s="23" t="s">
        <v>60</v>
      </c>
      <c r="B297" s="177">
        <f>B234/RES_summary!B$19</f>
        <v>0</v>
      </c>
      <c r="C297" s="177">
        <f>C234/RES_summary!C$19</f>
        <v>0</v>
      </c>
      <c r="D297" s="177">
        <f>D234/RES_summary!D$19</f>
        <v>0</v>
      </c>
      <c r="E297" s="177">
        <f>E234/RES_summary!E$19</f>
        <v>0</v>
      </c>
      <c r="F297" s="177">
        <f>F234/RES_summary!F$19</f>
        <v>0</v>
      </c>
      <c r="G297" s="177">
        <f>G234/RES_summary!G$19</f>
        <v>0</v>
      </c>
      <c r="H297" s="177">
        <f>H234/RES_summary!H$19</f>
        <v>0</v>
      </c>
      <c r="I297" s="177">
        <f>I234/RES_summary!I$19</f>
        <v>0</v>
      </c>
      <c r="J297" s="177">
        <f>J234/RES_summary!J$19</f>
        <v>0</v>
      </c>
      <c r="K297" s="177">
        <f>K234/RES_summary!K$19</f>
        <v>0</v>
      </c>
      <c r="L297" s="177">
        <f>L234/RES_summary!L$19</f>
        <v>0</v>
      </c>
      <c r="M297" s="177">
        <f>M234/RES_summary!M$19</f>
        <v>0</v>
      </c>
      <c r="N297" s="177">
        <f>N234/RES_summary!N$19</f>
        <v>0</v>
      </c>
      <c r="O297" s="177">
        <f>O234/RES_summary!O$19</f>
        <v>0</v>
      </c>
      <c r="P297" s="177">
        <f>P234/RES_summary!P$19</f>
        <v>0</v>
      </c>
      <c r="Q297" s="177">
        <f>Q234/RES_summary!Q$19</f>
        <v>0</v>
      </c>
    </row>
    <row r="298" spans="1:17" ht="12" customHeight="1" x14ac:dyDescent="0.25">
      <c r="A298" s="158" t="s">
        <v>112</v>
      </c>
      <c r="B298" s="178">
        <f>B235/RES_summary!B$19</f>
        <v>0</v>
      </c>
      <c r="C298" s="178">
        <f>C235/RES_summary!C$19</f>
        <v>0</v>
      </c>
      <c r="D298" s="178">
        <f>D235/RES_summary!D$19</f>
        <v>0</v>
      </c>
      <c r="E298" s="178">
        <f>E235/RES_summary!E$19</f>
        <v>0</v>
      </c>
      <c r="F298" s="178">
        <f>F235/RES_summary!F$19</f>
        <v>0</v>
      </c>
      <c r="G298" s="178">
        <f>G235/RES_summary!G$19</f>
        <v>0</v>
      </c>
      <c r="H298" s="178">
        <f>H235/RES_summary!H$19</f>
        <v>0</v>
      </c>
      <c r="I298" s="178">
        <f>I235/RES_summary!I$19</f>
        <v>0</v>
      </c>
      <c r="J298" s="178">
        <f>J235/RES_summary!J$19</f>
        <v>0</v>
      </c>
      <c r="K298" s="178">
        <f>K235/RES_summary!K$19</f>
        <v>0</v>
      </c>
      <c r="L298" s="178">
        <f>L235/RES_summary!L$19</f>
        <v>0</v>
      </c>
      <c r="M298" s="178">
        <f>M235/RES_summary!M$19</f>
        <v>0</v>
      </c>
      <c r="N298" s="178">
        <f>N235/RES_summary!N$19</f>
        <v>0</v>
      </c>
      <c r="O298" s="178">
        <f>O235/RES_summary!O$19</f>
        <v>0</v>
      </c>
      <c r="P298" s="178">
        <f>P235/RES_summary!P$19</f>
        <v>0</v>
      </c>
      <c r="Q298" s="178">
        <f>Q235/RES_summary!Q$19</f>
        <v>0</v>
      </c>
    </row>
    <row r="299" spans="1:17" ht="12" customHeight="1" x14ac:dyDescent="0.25">
      <c r="A299" s="23" t="s">
        <v>60</v>
      </c>
      <c r="B299" s="177">
        <f>B236/RES_summary!B$19</f>
        <v>0</v>
      </c>
      <c r="C299" s="177">
        <f>C236/RES_summary!C$19</f>
        <v>0</v>
      </c>
      <c r="D299" s="177">
        <f>D236/RES_summary!D$19</f>
        <v>0</v>
      </c>
      <c r="E299" s="177">
        <f>E236/RES_summary!E$19</f>
        <v>0</v>
      </c>
      <c r="F299" s="177">
        <f>F236/RES_summary!F$19</f>
        <v>0</v>
      </c>
      <c r="G299" s="177">
        <f>G236/RES_summary!G$19</f>
        <v>0</v>
      </c>
      <c r="H299" s="177">
        <f>H236/RES_summary!H$19</f>
        <v>0</v>
      </c>
      <c r="I299" s="177">
        <f>I236/RES_summary!I$19</f>
        <v>0</v>
      </c>
      <c r="J299" s="177">
        <f>J236/RES_summary!J$19</f>
        <v>0</v>
      </c>
      <c r="K299" s="177">
        <f>K236/RES_summary!K$19</f>
        <v>0</v>
      </c>
      <c r="L299" s="177">
        <f>L236/RES_summary!L$19</f>
        <v>0</v>
      </c>
      <c r="M299" s="177">
        <f>M236/RES_summary!M$19</f>
        <v>0</v>
      </c>
      <c r="N299" s="177">
        <f>N236/RES_summary!N$19</f>
        <v>0</v>
      </c>
      <c r="O299" s="177">
        <f>O236/RES_summary!O$19</f>
        <v>0</v>
      </c>
      <c r="P299" s="177">
        <f>P236/RES_summary!P$19</f>
        <v>0</v>
      </c>
      <c r="Q299" s="177">
        <f>Q236/RES_summary!Q$19</f>
        <v>0</v>
      </c>
    </row>
    <row r="300" spans="1:17" ht="12" customHeight="1" x14ac:dyDescent="0.25">
      <c r="A300" s="158" t="s">
        <v>63</v>
      </c>
      <c r="B300" s="178">
        <f>B237/RES_summary!B$19</f>
        <v>0</v>
      </c>
      <c r="C300" s="178">
        <f>C237/RES_summary!C$19</f>
        <v>0</v>
      </c>
      <c r="D300" s="178">
        <f>D237/RES_summary!D$19</f>
        <v>0</v>
      </c>
      <c r="E300" s="178">
        <f>E237/RES_summary!E$19</f>
        <v>0</v>
      </c>
      <c r="F300" s="178">
        <f>F237/RES_summary!F$19</f>
        <v>0</v>
      </c>
      <c r="G300" s="178">
        <f>G237/RES_summary!G$19</f>
        <v>0</v>
      </c>
      <c r="H300" s="178">
        <f>H237/RES_summary!H$19</f>
        <v>0</v>
      </c>
      <c r="I300" s="178">
        <f>I237/RES_summary!I$19</f>
        <v>0</v>
      </c>
      <c r="J300" s="178">
        <f>J237/RES_summary!J$19</f>
        <v>0</v>
      </c>
      <c r="K300" s="178">
        <f>K237/RES_summary!K$19</f>
        <v>0</v>
      </c>
      <c r="L300" s="178">
        <f>L237/RES_summary!L$19</f>
        <v>0</v>
      </c>
      <c r="M300" s="178">
        <f>M237/RES_summary!M$19</f>
        <v>0</v>
      </c>
      <c r="N300" s="178">
        <f>N237/RES_summary!N$19</f>
        <v>0</v>
      </c>
      <c r="O300" s="178">
        <f>O237/RES_summary!O$19</f>
        <v>0</v>
      </c>
      <c r="P300" s="178">
        <f>P237/RES_summary!P$19</f>
        <v>0</v>
      </c>
      <c r="Q300" s="178">
        <f>Q237/RES_summary!Q$19</f>
        <v>0</v>
      </c>
    </row>
    <row r="301" spans="1:17" ht="12" customHeight="1" x14ac:dyDescent="0.25">
      <c r="A301" s="167" t="s">
        <v>171</v>
      </c>
      <c r="B301" s="183">
        <f>B238/RES_summary!B$19</f>
        <v>0</v>
      </c>
      <c r="C301" s="183">
        <f>C238/RES_summary!C$19</f>
        <v>0</v>
      </c>
      <c r="D301" s="183">
        <f>D238/RES_summary!D$19</f>
        <v>0</v>
      </c>
      <c r="E301" s="183">
        <f>E238/RES_summary!E$19</f>
        <v>0</v>
      </c>
      <c r="F301" s="183">
        <f>F238/RES_summary!F$19</f>
        <v>0</v>
      </c>
      <c r="G301" s="183">
        <f>G238/RES_summary!G$19</f>
        <v>0</v>
      </c>
      <c r="H301" s="183">
        <f>H238/RES_summary!H$19</f>
        <v>0</v>
      </c>
      <c r="I301" s="183">
        <f>I238/RES_summary!I$19</f>
        <v>0</v>
      </c>
      <c r="J301" s="183">
        <f>J238/RES_summary!J$19</f>
        <v>0</v>
      </c>
      <c r="K301" s="183">
        <f>K238/RES_summary!K$19</f>
        <v>0</v>
      </c>
      <c r="L301" s="183">
        <f>L238/RES_summary!L$19</f>
        <v>0</v>
      </c>
      <c r="M301" s="183">
        <f>M238/RES_summary!M$19</f>
        <v>0</v>
      </c>
      <c r="N301" s="183">
        <f>N238/RES_summary!N$19</f>
        <v>0</v>
      </c>
      <c r="O301" s="183">
        <f>O238/RES_summary!O$19</f>
        <v>0</v>
      </c>
      <c r="P301" s="183">
        <f>P238/RES_summary!P$19</f>
        <v>0</v>
      </c>
      <c r="Q301" s="183">
        <f>Q238/RES_summary!Q$19</f>
        <v>0</v>
      </c>
    </row>
    <row r="302" spans="1:17" ht="12" customHeight="1" x14ac:dyDescent="0.25">
      <c r="A302" s="167" t="s">
        <v>144</v>
      </c>
      <c r="B302" s="183">
        <f>B239/RES_summary!B$19</f>
        <v>0</v>
      </c>
      <c r="C302" s="183">
        <f>C239/RES_summary!C$19</f>
        <v>0</v>
      </c>
      <c r="D302" s="183">
        <f>D239/RES_summary!D$19</f>
        <v>0</v>
      </c>
      <c r="E302" s="183">
        <f>E239/RES_summary!E$19</f>
        <v>0</v>
      </c>
      <c r="F302" s="183">
        <f>F239/RES_summary!F$19</f>
        <v>0</v>
      </c>
      <c r="G302" s="183">
        <f>G239/RES_summary!G$19</f>
        <v>0</v>
      </c>
      <c r="H302" s="183">
        <f>H239/RES_summary!H$19</f>
        <v>0</v>
      </c>
      <c r="I302" s="183">
        <f>I239/RES_summary!I$19</f>
        <v>0</v>
      </c>
      <c r="J302" s="183">
        <f>J239/RES_summary!J$19</f>
        <v>0</v>
      </c>
      <c r="K302" s="183">
        <f>K239/RES_summary!K$19</f>
        <v>0</v>
      </c>
      <c r="L302" s="183">
        <f>L239/RES_summary!L$19</f>
        <v>0</v>
      </c>
      <c r="M302" s="183">
        <f>M239/RES_summary!M$19</f>
        <v>0</v>
      </c>
      <c r="N302" s="183">
        <f>N239/RES_summary!N$19</f>
        <v>0</v>
      </c>
      <c r="O302" s="183">
        <f>O239/RES_summary!O$19</f>
        <v>0</v>
      </c>
      <c r="P302" s="183">
        <f>P239/RES_summary!P$19</f>
        <v>0</v>
      </c>
      <c r="Q302" s="183">
        <f>Q239/RES_summary!Q$19</f>
        <v>0</v>
      </c>
    </row>
    <row r="303" spans="1:17" ht="12" customHeight="1" x14ac:dyDescent="0.25">
      <c r="A303" s="167" t="s">
        <v>143</v>
      </c>
      <c r="B303" s="183">
        <f>B240/RES_summary!B$19</f>
        <v>0</v>
      </c>
      <c r="C303" s="183">
        <f>C240/RES_summary!C$19</f>
        <v>0</v>
      </c>
      <c r="D303" s="183">
        <f>D240/RES_summary!D$19</f>
        <v>0</v>
      </c>
      <c r="E303" s="183">
        <f>E240/RES_summary!E$19</f>
        <v>0</v>
      </c>
      <c r="F303" s="183">
        <f>F240/RES_summary!F$19</f>
        <v>0</v>
      </c>
      <c r="G303" s="183">
        <f>G240/RES_summary!G$19</f>
        <v>0</v>
      </c>
      <c r="H303" s="183">
        <f>H240/RES_summary!H$19</f>
        <v>0</v>
      </c>
      <c r="I303" s="183">
        <f>I240/RES_summary!I$19</f>
        <v>0</v>
      </c>
      <c r="J303" s="183">
        <f>J240/RES_summary!J$19</f>
        <v>0</v>
      </c>
      <c r="K303" s="183">
        <f>K240/RES_summary!K$19</f>
        <v>0</v>
      </c>
      <c r="L303" s="183">
        <f>L240/RES_summary!L$19</f>
        <v>0</v>
      </c>
      <c r="M303" s="183">
        <f>M240/RES_summary!M$19</f>
        <v>0</v>
      </c>
      <c r="N303" s="183">
        <f>N240/RES_summary!N$19</f>
        <v>0</v>
      </c>
      <c r="O303" s="183">
        <f>O240/RES_summary!O$19</f>
        <v>0</v>
      </c>
      <c r="P303" s="183">
        <f>P240/RES_summary!P$19</f>
        <v>0</v>
      </c>
      <c r="Q303" s="183">
        <f>Q240/RES_summary!Q$19</f>
        <v>0</v>
      </c>
    </row>
    <row r="304" spans="1:17" ht="12" customHeight="1" x14ac:dyDescent="0.25">
      <c r="A304" s="166" t="s">
        <v>57</v>
      </c>
      <c r="B304" s="182">
        <f>B241/RES_summary!B$19</f>
        <v>0</v>
      </c>
      <c r="C304" s="182">
        <f>C241/RES_summary!C$19</f>
        <v>0</v>
      </c>
      <c r="D304" s="182">
        <f>D241/RES_summary!D$19</f>
        <v>0</v>
      </c>
      <c r="E304" s="182">
        <f>E241/RES_summary!E$19</f>
        <v>0</v>
      </c>
      <c r="F304" s="182">
        <f>F241/RES_summary!F$19</f>
        <v>0</v>
      </c>
      <c r="G304" s="182">
        <f>G241/RES_summary!G$19</f>
        <v>0</v>
      </c>
      <c r="H304" s="182">
        <f>H241/RES_summary!H$19</f>
        <v>0</v>
      </c>
      <c r="I304" s="182">
        <f>I241/RES_summary!I$19</f>
        <v>0</v>
      </c>
      <c r="J304" s="182">
        <f>J241/RES_summary!J$19</f>
        <v>0</v>
      </c>
      <c r="K304" s="182">
        <f>K241/RES_summary!K$19</f>
        <v>0</v>
      </c>
      <c r="L304" s="182">
        <f>L241/RES_summary!L$19</f>
        <v>0</v>
      </c>
      <c r="M304" s="182">
        <f>M241/RES_summary!M$19</f>
        <v>0</v>
      </c>
      <c r="N304" s="182">
        <f>N241/RES_summary!N$19</f>
        <v>0</v>
      </c>
      <c r="O304" s="182">
        <f>O241/RES_summary!O$19</f>
        <v>0</v>
      </c>
      <c r="P304" s="182">
        <f>P241/RES_summary!P$19</f>
        <v>0</v>
      </c>
      <c r="Q304" s="182">
        <f>Q241/RES_summary!Q$19</f>
        <v>0</v>
      </c>
    </row>
    <row r="305" spans="1:17" ht="12" customHeight="1" x14ac:dyDescent="0.25">
      <c r="A305" s="147" t="s">
        <v>59</v>
      </c>
      <c r="B305" s="181">
        <f>B242/RES_summary!B$19</f>
        <v>0</v>
      </c>
      <c r="C305" s="181">
        <f>C242/RES_summary!C$19</f>
        <v>0</v>
      </c>
      <c r="D305" s="181">
        <f>D242/RES_summary!D$19</f>
        <v>0</v>
      </c>
      <c r="E305" s="181">
        <f>E242/RES_summary!E$19</f>
        <v>0</v>
      </c>
      <c r="F305" s="181">
        <f>F242/RES_summary!F$19</f>
        <v>0</v>
      </c>
      <c r="G305" s="181">
        <f>G242/RES_summary!G$19</f>
        <v>0</v>
      </c>
      <c r="H305" s="181">
        <f>H242/RES_summary!H$19</f>
        <v>0</v>
      </c>
      <c r="I305" s="181">
        <f>I242/RES_summary!I$19</f>
        <v>0</v>
      </c>
      <c r="J305" s="181">
        <f>J242/RES_summary!J$19</f>
        <v>0</v>
      </c>
      <c r="K305" s="181">
        <f>K242/RES_summary!K$19</f>
        <v>0</v>
      </c>
      <c r="L305" s="181">
        <f>L242/RES_summary!L$19</f>
        <v>0</v>
      </c>
      <c r="M305" s="181">
        <f>M242/RES_summary!M$19</f>
        <v>0</v>
      </c>
      <c r="N305" s="181">
        <f>N242/RES_summary!N$19</f>
        <v>0</v>
      </c>
      <c r="O305" s="181">
        <f>O242/RES_summary!O$19</f>
        <v>0</v>
      </c>
      <c r="P305" s="181">
        <f>P242/RES_summary!P$19</f>
        <v>0</v>
      </c>
      <c r="Q305" s="181">
        <f>Q242/RES_summary!Q$19</f>
        <v>0</v>
      </c>
    </row>
    <row r="306" spans="1:17" ht="12" customHeight="1" x14ac:dyDescent="0.25">
      <c r="A306" s="163" t="s">
        <v>142</v>
      </c>
      <c r="B306" s="180">
        <f>B243/RES_summary!B$19</f>
        <v>0</v>
      </c>
      <c r="C306" s="180">
        <f>C243/RES_summary!C$19</f>
        <v>0</v>
      </c>
      <c r="D306" s="180">
        <f>D243/RES_summary!D$19</f>
        <v>0</v>
      </c>
      <c r="E306" s="180">
        <f>E243/RES_summary!E$19</f>
        <v>0</v>
      </c>
      <c r="F306" s="180">
        <f>F243/RES_summary!F$19</f>
        <v>0</v>
      </c>
      <c r="G306" s="180">
        <f>G243/RES_summary!G$19</f>
        <v>0</v>
      </c>
      <c r="H306" s="180">
        <f>H243/RES_summary!H$19</f>
        <v>0</v>
      </c>
      <c r="I306" s="180">
        <f>I243/RES_summary!I$19</f>
        <v>0</v>
      </c>
      <c r="J306" s="180">
        <f>J243/RES_summary!J$19</f>
        <v>0</v>
      </c>
      <c r="K306" s="180">
        <f>K243/RES_summary!K$19</f>
        <v>0</v>
      </c>
      <c r="L306" s="180">
        <f>L243/RES_summary!L$19</f>
        <v>0</v>
      </c>
      <c r="M306" s="180">
        <f>M243/RES_summary!M$19</f>
        <v>0</v>
      </c>
      <c r="N306" s="180">
        <f>N243/RES_summary!N$19</f>
        <v>0</v>
      </c>
      <c r="O306" s="180">
        <f>O243/RES_summary!O$19</f>
        <v>0</v>
      </c>
      <c r="P306" s="180">
        <f>P243/RES_summary!P$19</f>
        <v>0</v>
      </c>
      <c r="Q306" s="180">
        <f>Q243/RES_summary!Q$19</f>
        <v>0</v>
      </c>
    </row>
    <row r="307" spans="1:17" ht="12" customHeight="1" x14ac:dyDescent="0.25">
      <c r="A307" s="161" t="s">
        <v>141</v>
      </c>
      <c r="B307" s="179">
        <f>B244/RES_summary!B$19</f>
        <v>0</v>
      </c>
      <c r="C307" s="179">
        <f>C244/RES_summary!C$19</f>
        <v>0</v>
      </c>
      <c r="D307" s="179">
        <f>D244/RES_summary!D$19</f>
        <v>0</v>
      </c>
      <c r="E307" s="179">
        <f>E244/RES_summary!E$19</f>
        <v>0</v>
      </c>
      <c r="F307" s="179">
        <f>F244/RES_summary!F$19</f>
        <v>0</v>
      </c>
      <c r="G307" s="179">
        <f>G244/RES_summary!G$19</f>
        <v>0</v>
      </c>
      <c r="H307" s="179">
        <f>H244/RES_summary!H$19</f>
        <v>0</v>
      </c>
      <c r="I307" s="179">
        <f>I244/RES_summary!I$19</f>
        <v>0</v>
      </c>
      <c r="J307" s="179">
        <f>J244/RES_summary!J$19</f>
        <v>0</v>
      </c>
      <c r="K307" s="179">
        <f>K244/RES_summary!K$19</f>
        <v>0</v>
      </c>
      <c r="L307" s="179">
        <f>L244/RES_summary!L$19</f>
        <v>0</v>
      </c>
      <c r="M307" s="179">
        <f>M244/RES_summary!M$19</f>
        <v>0</v>
      </c>
      <c r="N307" s="179">
        <f>N244/RES_summary!N$19</f>
        <v>0</v>
      </c>
      <c r="O307" s="179">
        <f>O244/RES_summary!O$19</f>
        <v>0</v>
      </c>
      <c r="P307" s="179">
        <f>P244/RES_summary!P$19</f>
        <v>0</v>
      </c>
      <c r="Q307" s="179">
        <f>Q244/RES_summary!Q$19</f>
        <v>0</v>
      </c>
    </row>
    <row r="308" spans="1:17" ht="12" customHeight="1" x14ac:dyDescent="0.25">
      <c r="A308" s="148" t="s">
        <v>60</v>
      </c>
      <c r="B308" s="177">
        <f>B245/RES_summary!B$19</f>
        <v>0</v>
      </c>
      <c r="C308" s="177">
        <f>C245/RES_summary!C$19</f>
        <v>0</v>
      </c>
      <c r="D308" s="177">
        <f>D245/RES_summary!D$19</f>
        <v>0</v>
      </c>
      <c r="E308" s="177">
        <f>E245/RES_summary!E$19</f>
        <v>0</v>
      </c>
      <c r="F308" s="177">
        <f>F245/RES_summary!F$19</f>
        <v>0</v>
      </c>
      <c r="G308" s="177">
        <f>G245/RES_summary!G$19</f>
        <v>0</v>
      </c>
      <c r="H308" s="177">
        <f>H245/RES_summary!H$19</f>
        <v>0</v>
      </c>
      <c r="I308" s="177">
        <f>I245/RES_summary!I$19</f>
        <v>0</v>
      </c>
      <c r="J308" s="177">
        <f>J245/RES_summary!J$19</f>
        <v>0</v>
      </c>
      <c r="K308" s="177">
        <f>K245/RES_summary!K$19</f>
        <v>0</v>
      </c>
      <c r="L308" s="177">
        <f>L245/RES_summary!L$19</f>
        <v>0</v>
      </c>
      <c r="M308" s="177">
        <f>M245/RES_summary!M$19</f>
        <v>0</v>
      </c>
      <c r="N308" s="177">
        <f>N245/RES_summary!N$19</f>
        <v>0</v>
      </c>
      <c r="O308" s="177">
        <f>O245/RES_summary!O$19</f>
        <v>0</v>
      </c>
      <c r="P308" s="177">
        <f>P245/RES_summary!P$19</f>
        <v>0</v>
      </c>
      <c r="Q308" s="177">
        <f>Q245/RES_summary!Q$19</f>
        <v>0</v>
      </c>
    </row>
    <row r="309" spans="1:17" ht="12" customHeight="1" x14ac:dyDescent="0.25">
      <c r="A309" s="148" t="s">
        <v>59</v>
      </c>
      <c r="B309" s="177">
        <f>B246/RES_summary!B$19</f>
        <v>0</v>
      </c>
      <c r="C309" s="177">
        <f>C246/RES_summary!C$19</f>
        <v>0</v>
      </c>
      <c r="D309" s="177">
        <f>D246/RES_summary!D$19</f>
        <v>0</v>
      </c>
      <c r="E309" s="177">
        <f>E246/RES_summary!E$19</f>
        <v>0</v>
      </c>
      <c r="F309" s="177">
        <f>F246/RES_summary!F$19</f>
        <v>0</v>
      </c>
      <c r="G309" s="177">
        <f>G246/RES_summary!G$19</f>
        <v>0</v>
      </c>
      <c r="H309" s="177">
        <f>H246/RES_summary!H$19</f>
        <v>0</v>
      </c>
      <c r="I309" s="177">
        <f>I246/RES_summary!I$19</f>
        <v>0</v>
      </c>
      <c r="J309" s="177">
        <f>J246/RES_summary!J$19</f>
        <v>0</v>
      </c>
      <c r="K309" s="177">
        <f>K246/RES_summary!K$19</f>
        <v>0</v>
      </c>
      <c r="L309" s="177">
        <f>L246/RES_summary!L$19</f>
        <v>0</v>
      </c>
      <c r="M309" s="177">
        <f>M246/RES_summary!M$19</f>
        <v>0</v>
      </c>
      <c r="N309" s="177">
        <f>N246/RES_summary!N$19</f>
        <v>0</v>
      </c>
      <c r="O309" s="177">
        <f>O246/RES_summary!O$19</f>
        <v>0</v>
      </c>
      <c r="P309" s="177">
        <f>P246/RES_summary!P$19</f>
        <v>0</v>
      </c>
      <c r="Q309" s="177">
        <f>Q246/RES_summary!Q$19</f>
        <v>0</v>
      </c>
    </row>
    <row r="310" spans="1:17" ht="12" customHeight="1" x14ac:dyDescent="0.25">
      <c r="A310" s="158" t="s">
        <v>62</v>
      </c>
      <c r="B310" s="178">
        <f>B247/RES_summary!B$19</f>
        <v>0</v>
      </c>
      <c r="C310" s="178">
        <f>C247/RES_summary!C$19</f>
        <v>0</v>
      </c>
      <c r="D310" s="178">
        <f>D247/RES_summary!D$19</f>
        <v>0</v>
      </c>
      <c r="E310" s="178">
        <f>E247/RES_summary!E$19</f>
        <v>0</v>
      </c>
      <c r="F310" s="178">
        <f>F247/RES_summary!F$19</f>
        <v>0</v>
      </c>
      <c r="G310" s="178">
        <f>G247/RES_summary!G$19</f>
        <v>0</v>
      </c>
      <c r="H310" s="178">
        <f>H247/RES_summary!H$19</f>
        <v>0</v>
      </c>
      <c r="I310" s="178">
        <f>I247/RES_summary!I$19</f>
        <v>0</v>
      </c>
      <c r="J310" s="178">
        <f>J247/RES_summary!J$19</f>
        <v>0</v>
      </c>
      <c r="K310" s="178">
        <f>K247/RES_summary!K$19</f>
        <v>0</v>
      </c>
      <c r="L310" s="178">
        <f>L247/RES_summary!L$19</f>
        <v>0</v>
      </c>
      <c r="M310" s="178">
        <f>M247/RES_summary!M$19</f>
        <v>0</v>
      </c>
      <c r="N310" s="178">
        <f>N247/RES_summary!N$19</f>
        <v>0</v>
      </c>
      <c r="O310" s="178">
        <f>O247/RES_summary!O$19</f>
        <v>0</v>
      </c>
      <c r="P310" s="178">
        <f>P247/RES_summary!P$19</f>
        <v>0</v>
      </c>
      <c r="Q310" s="178">
        <f>Q247/RES_summary!Q$19</f>
        <v>0</v>
      </c>
    </row>
    <row r="311" spans="1:17" ht="12" customHeight="1" x14ac:dyDescent="0.25">
      <c r="A311" s="23" t="s">
        <v>58</v>
      </c>
      <c r="B311" s="177">
        <f>B248/RES_summary!B$19</f>
        <v>0</v>
      </c>
      <c r="C311" s="177">
        <f>C248/RES_summary!C$19</f>
        <v>0</v>
      </c>
      <c r="D311" s="177">
        <f>D248/RES_summary!D$19</f>
        <v>0</v>
      </c>
      <c r="E311" s="177">
        <f>E248/RES_summary!E$19</f>
        <v>0</v>
      </c>
      <c r="F311" s="177">
        <f>F248/RES_summary!F$19</f>
        <v>0</v>
      </c>
      <c r="G311" s="177">
        <f>G248/RES_summary!G$19</f>
        <v>0</v>
      </c>
      <c r="H311" s="177">
        <f>H248/RES_summary!H$19</f>
        <v>0</v>
      </c>
      <c r="I311" s="177">
        <f>I248/RES_summary!I$19</f>
        <v>0</v>
      </c>
      <c r="J311" s="177">
        <f>J248/RES_summary!J$19</f>
        <v>0</v>
      </c>
      <c r="K311" s="177">
        <f>K248/RES_summary!K$19</f>
        <v>0</v>
      </c>
      <c r="L311" s="177">
        <f>L248/RES_summary!L$19</f>
        <v>0</v>
      </c>
      <c r="M311" s="177">
        <f>M248/RES_summary!M$19</f>
        <v>0</v>
      </c>
      <c r="N311" s="177">
        <f>N248/RES_summary!N$19</f>
        <v>0</v>
      </c>
      <c r="O311" s="177">
        <f>O248/RES_summary!O$19</f>
        <v>0</v>
      </c>
      <c r="P311" s="177">
        <f>P248/RES_summary!P$19</f>
        <v>0</v>
      </c>
      <c r="Q311" s="177">
        <f>Q248/RES_summary!Q$19</f>
        <v>0</v>
      </c>
    </row>
    <row r="312" spans="1:17" ht="12" customHeight="1" x14ac:dyDescent="0.25">
      <c r="A312" s="23" t="s">
        <v>57</v>
      </c>
      <c r="B312" s="177">
        <f>B249/RES_summary!B$19</f>
        <v>0</v>
      </c>
      <c r="C312" s="177">
        <f>C249/RES_summary!C$19</f>
        <v>0</v>
      </c>
      <c r="D312" s="177">
        <f>D249/RES_summary!D$19</f>
        <v>0</v>
      </c>
      <c r="E312" s="177">
        <f>E249/RES_summary!E$19</f>
        <v>0</v>
      </c>
      <c r="F312" s="177">
        <f>F249/RES_summary!F$19</f>
        <v>0</v>
      </c>
      <c r="G312" s="177">
        <f>G249/RES_summary!G$19</f>
        <v>0</v>
      </c>
      <c r="H312" s="177">
        <f>H249/RES_summary!H$19</f>
        <v>0</v>
      </c>
      <c r="I312" s="177">
        <f>I249/RES_summary!I$19</f>
        <v>0</v>
      </c>
      <c r="J312" s="177">
        <f>J249/RES_summary!J$19</f>
        <v>0</v>
      </c>
      <c r="K312" s="177">
        <f>K249/RES_summary!K$19</f>
        <v>0</v>
      </c>
      <c r="L312" s="177">
        <f>L249/RES_summary!L$19</f>
        <v>0</v>
      </c>
      <c r="M312" s="177">
        <f>M249/RES_summary!M$19</f>
        <v>0</v>
      </c>
      <c r="N312" s="177">
        <f>N249/RES_summary!N$19</f>
        <v>0</v>
      </c>
      <c r="O312" s="177">
        <f>O249/RES_summary!O$19</f>
        <v>0</v>
      </c>
      <c r="P312" s="177">
        <f>P249/RES_summary!P$19</f>
        <v>0</v>
      </c>
      <c r="Q312" s="177">
        <f>Q249/RES_summary!Q$19</f>
        <v>0</v>
      </c>
    </row>
    <row r="313" spans="1:17" ht="12" customHeight="1" x14ac:dyDescent="0.25">
      <c r="A313" s="29" t="s">
        <v>140</v>
      </c>
      <c r="B313" s="176">
        <f>B250/RES_summary!B$19</f>
        <v>0</v>
      </c>
      <c r="C313" s="176">
        <f>C250/RES_summary!C$19</f>
        <v>0</v>
      </c>
      <c r="D313" s="176">
        <f>D250/RES_summary!D$19</f>
        <v>0</v>
      </c>
      <c r="E313" s="176">
        <f>E250/RES_summary!E$19</f>
        <v>0</v>
      </c>
      <c r="F313" s="176">
        <f>F250/RES_summary!F$19</f>
        <v>0</v>
      </c>
      <c r="G313" s="176">
        <f>G250/RES_summary!G$19</f>
        <v>0</v>
      </c>
      <c r="H313" s="176">
        <f>H250/RES_summary!H$19</f>
        <v>0</v>
      </c>
      <c r="I313" s="176">
        <f>I250/RES_summary!I$19</f>
        <v>0</v>
      </c>
      <c r="J313" s="176">
        <f>J250/RES_summary!J$19</f>
        <v>0</v>
      </c>
      <c r="K313" s="176">
        <f>K250/RES_summary!K$19</f>
        <v>0</v>
      </c>
      <c r="L313" s="176">
        <f>L250/RES_summary!L$19</f>
        <v>0</v>
      </c>
      <c r="M313" s="176">
        <f>M250/RES_summary!M$19</f>
        <v>0</v>
      </c>
      <c r="N313" s="176">
        <f>N250/RES_summary!N$19</f>
        <v>0</v>
      </c>
      <c r="O313" s="176">
        <f>O250/RES_summary!O$19</f>
        <v>0</v>
      </c>
      <c r="P313" s="176">
        <f>P250/RES_summary!P$19</f>
        <v>0</v>
      </c>
      <c r="Q313" s="176">
        <f>Q250/RES_summary!Q$19</f>
        <v>0</v>
      </c>
    </row>
    <row r="315" spans="1:17" s="28" customFormat="1" ht="12" customHeight="1" x14ac:dyDescent="0.25">
      <c r="A315" s="187" t="s">
        <v>194</v>
      </c>
      <c r="B315" s="186"/>
      <c r="C315" s="185"/>
      <c r="D315" s="185"/>
      <c r="E315" s="185"/>
      <c r="F315" s="185"/>
      <c r="G315" s="185"/>
      <c r="H315" s="185"/>
      <c r="I315" s="185"/>
      <c r="J315" s="185"/>
      <c r="K315" s="185"/>
      <c r="L315" s="185"/>
      <c r="M315" s="185"/>
      <c r="N315" s="185"/>
      <c r="O315" s="185"/>
      <c r="P315" s="185"/>
      <c r="Q315" s="185"/>
    </row>
    <row r="317" spans="1:17" ht="12" customHeight="1" x14ac:dyDescent="0.25">
      <c r="A317" s="152" t="s">
        <v>193</v>
      </c>
      <c r="B317" s="168"/>
      <c r="C317" s="168">
        <f>SUM(C318,C321,C323,C333)</f>
        <v>0</v>
      </c>
      <c r="D317" s="168">
        <f t="shared" ref="D317:Q317" si="74">SUM(D318,D321,D323,D333)</f>
        <v>0</v>
      </c>
      <c r="E317" s="168">
        <f t="shared" si="74"/>
        <v>0</v>
      </c>
      <c r="F317" s="168">
        <f t="shared" si="74"/>
        <v>0</v>
      </c>
      <c r="G317" s="168">
        <f t="shared" si="74"/>
        <v>0</v>
      </c>
      <c r="H317" s="168">
        <f t="shared" si="74"/>
        <v>0</v>
      </c>
      <c r="I317" s="168">
        <f t="shared" si="74"/>
        <v>0</v>
      </c>
      <c r="J317" s="168">
        <f t="shared" si="74"/>
        <v>0</v>
      </c>
      <c r="K317" s="168">
        <f t="shared" si="74"/>
        <v>0</v>
      </c>
      <c r="L317" s="168">
        <f t="shared" si="74"/>
        <v>0</v>
      </c>
      <c r="M317" s="168">
        <f t="shared" si="74"/>
        <v>0</v>
      </c>
      <c r="N317" s="168">
        <f t="shared" si="74"/>
        <v>0</v>
      </c>
      <c r="O317" s="168">
        <f t="shared" si="74"/>
        <v>0</v>
      </c>
      <c r="P317" s="168">
        <f t="shared" si="74"/>
        <v>0</v>
      </c>
      <c r="Q317" s="168">
        <f t="shared" si="74"/>
        <v>0</v>
      </c>
    </row>
    <row r="318" spans="1:17" ht="12" customHeight="1" x14ac:dyDescent="0.25">
      <c r="A318" s="158" t="s">
        <v>65</v>
      </c>
      <c r="B318" s="157"/>
      <c r="C318" s="157">
        <f>SUM(C319:C320)</f>
        <v>0</v>
      </c>
      <c r="D318" s="157">
        <f t="shared" ref="D318:Q318" si="75">SUM(D319:D320)</f>
        <v>0</v>
      </c>
      <c r="E318" s="157">
        <f t="shared" si="75"/>
        <v>0</v>
      </c>
      <c r="F318" s="157">
        <f t="shared" si="75"/>
        <v>0</v>
      </c>
      <c r="G318" s="157">
        <f t="shared" si="75"/>
        <v>0</v>
      </c>
      <c r="H318" s="157">
        <f t="shared" si="75"/>
        <v>0</v>
      </c>
      <c r="I318" s="157">
        <f t="shared" si="75"/>
        <v>0</v>
      </c>
      <c r="J318" s="157">
        <f t="shared" si="75"/>
        <v>0</v>
      </c>
      <c r="K318" s="157">
        <f t="shared" si="75"/>
        <v>0</v>
      </c>
      <c r="L318" s="157">
        <f t="shared" si="75"/>
        <v>0</v>
      </c>
      <c r="M318" s="157">
        <f t="shared" si="75"/>
        <v>0</v>
      </c>
      <c r="N318" s="157">
        <f t="shared" si="75"/>
        <v>0</v>
      </c>
      <c r="O318" s="157">
        <f t="shared" si="75"/>
        <v>0</v>
      </c>
      <c r="P318" s="157">
        <f t="shared" si="75"/>
        <v>0</v>
      </c>
      <c r="Q318" s="157">
        <f t="shared" si="75"/>
        <v>0</v>
      </c>
    </row>
    <row r="319" spans="1:17" ht="12" customHeight="1" x14ac:dyDescent="0.25">
      <c r="A319" s="23" t="s">
        <v>58</v>
      </c>
      <c r="B319" s="156"/>
      <c r="C319" s="156">
        <f>RES_hhdet_in_fec!C$5</f>
        <v>0</v>
      </c>
      <c r="D319" s="156">
        <f>RES_hhdet_in_fec!D$5</f>
        <v>0</v>
      </c>
      <c r="E319" s="156">
        <f>RES_hhdet_in_fec!E$5</f>
        <v>0</v>
      </c>
      <c r="F319" s="156">
        <f>RES_hhdet_in_fec!F$5</f>
        <v>0</v>
      </c>
      <c r="G319" s="156">
        <f>RES_hhdet_in_fec!G$5</f>
        <v>0</v>
      </c>
      <c r="H319" s="156">
        <f>RES_hhdet_in_fec!H$5</f>
        <v>0</v>
      </c>
      <c r="I319" s="156">
        <f>RES_hhdet_in_fec!I$5</f>
        <v>0</v>
      </c>
      <c r="J319" s="156">
        <f>RES_hhdet_in_fec!J$5</f>
        <v>0</v>
      </c>
      <c r="K319" s="156">
        <f>RES_hhdet_in_fec!K$5</f>
        <v>0</v>
      </c>
      <c r="L319" s="156">
        <f>RES_hhdet_in_fec!L$5</f>
        <v>0</v>
      </c>
      <c r="M319" s="156">
        <f>RES_hhdet_in_fec!M$5</f>
        <v>0</v>
      </c>
      <c r="N319" s="156">
        <f>RES_hhdet_in_fec!N$5</f>
        <v>0</v>
      </c>
      <c r="O319" s="156">
        <f>RES_hhdet_in_fec!O$5</f>
        <v>0</v>
      </c>
      <c r="P319" s="156">
        <f>RES_hhdet_in_fec!P$5</f>
        <v>0</v>
      </c>
      <c r="Q319" s="156">
        <f>RES_hhdet_in_fec!Q$5</f>
        <v>0</v>
      </c>
    </row>
    <row r="320" spans="1:17" ht="12" customHeight="1" x14ac:dyDescent="0.25">
      <c r="A320" s="23" t="s">
        <v>60</v>
      </c>
      <c r="B320" s="156"/>
      <c r="C320" s="156">
        <f>RES_hhdet_in_fec!C$6</f>
        <v>0</v>
      </c>
      <c r="D320" s="156">
        <f>RES_hhdet_in_fec!D$6</f>
        <v>0</v>
      </c>
      <c r="E320" s="156">
        <f>RES_hhdet_in_fec!E$6</f>
        <v>0</v>
      </c>
      <c r="F320" s="156">
        <f>RES_hhdet_in_fec!F$6</f>
        <v>0</v>
      </c>
      <c r="G320" s="156">
        <f>RES_hhdet_in_fec!G$6</f>
        <v>0</v>
      </c>
      <c r="H320" s="156">
        <f>RES_hhdet_in_fec!H$6</f>
        <v>0</v>
      </c>
      <c r="I320" s="156">
        <f>RES_hhdet_in_fec!I$6</f>
        <v>0</v>
      </c>
      <c r="J320" s="156">
        <f>RES_hhdet_in_fec!J$6</f>
        <v>0</v>
      </c>
      <c r="K320" s="156">
        <f>RES_hhdet_in_fec!K$6</f>
        <v>0</v>
      </c>
      <c r="L320" s="156">
        <f>RES_hhdet_in_fec!L$6</f>
        <v>0</v>
      </c>
      <c r="M320" s="156">
        <f>RES_hhdet_in_fec!M$6</f>
        <v>0</v>
      </c>
      <c r="N320" s="156">
        <f>RES_hhdet_in_fec!N$6</f>
        <v>0</v>
      </c>
      <c r="O320" s="156">
        <f>RES_hhdet_in_fec!O$6</f>
        <v>0</v>
      </c>
      <c r="P320" s="156">
        <f>RES_hhdet_in_fec!P$6</f>
        <v>0</v>
      </c>
      <c r="Q320" s="156">
        <f>RES_hhdet_in_fec!Q$6</f>
        <v>0</v>
      </c>
    </row>
    <row r="321" spans="1:17" ht="12" customHeight="1" x14ac:dyDescent="0.25">
      <c r="A321" s="158" t="s">
        <v>112</v>
      </c>
      <c r="B321" s="157"/>
      <c r="C321" s="157">
        <f>C322</f>
        <v>0</v>
      </c>
      <c r="D321" s="157">
        <f t="shared" ref="D321:Q321" si="76">D322</f>
        <v>0</v>
      </c>
      <c r="E321" s="157">
        <f t="shared" si="76"/>
        <v>0</v>
      </c>
      <c r="F321" s="157">
        <f t="shared" si="76"/>
        <v>0</v>
      </c>
      <c r="G321" s="157">
        <f t="shared" si="76"/>
        <v>0</v>
      </c>
      <c r="H321" s="157">
        <f t="shared" si="76"/>
        <v>0</v>
      </c>
      <c r="I321" s="157">
        <f t="shared" si="76"/>
        <v>0</v>
      </c>
      <c r="J321" s="157">
        <f t="shared" si="76"/>
        <v>0</v>
      </c>
      <c r="K321" s="157">
        <f t="shared" si="76"/>
        <v>0</v>
      </c>
      <c r="L321" s="157">
        <f t="shared" si="76"/>
        <v>0</v>
      </c>
      <c r="M321" s="157">
        <f t="shared" si="76"/>
        <v>0</v>
      </c>
      <c r="N321" s="157">
        <f t="shared" si="76"/>
        <v>0</v>
      </c>
      <c r="O321" s="157">
        <f t="shared" si="76"/>
        <v>0</v>
      </c>
      <c r="P321" s="157">
        <f t="shared" si="76"/>
        <v>0</v>
      </c>
      <c r="Q321" s="157">
        <f t="shared" si="76"/>
        <v>0</v>
      </c>
    </row>
    <row r="322" spans="1:17" ht="12" customHeight="1" x14ac:dyDescent="0.25">
      <c r="A322" s="23" t="s">
        <v>60</v>
      </c>
      <c r="B322" s="156"/>
      <c r="C322" s="156">
        <f>RES_hhdet_in_fec!C$8</f>
        <v>0</v>
      </c>
      <c r="D322" s="156">
        <f>RES_hhdet_in_fec!D$8</f>
        <v>0</v>
      </c>
      <c r="E322" s="156">
        <f>RES_hhdet_in_fec!E$8</f>
        <v>0</v>
      </c>
      <c r="F322" s="156">
        <f>RES_hhdet_in_fec!F$8</f>
        <v>0</v>
      </c>
      <c r="G322" s="156">
        <f>RES_hhdet_in_fec!G$8</f>
        <v>0</v>
      </c>
      <c r="H322" s="156">
        <f>RES_hhdet_in_fec!H$8</f>
        <v>0</v>
      </c>
      <c r="I322" s="156">
        <f>RES_hhdet_in_fec!I$8</f>
        <v>0</v>
      </c>
      <c r="J322" s="156">
        <f>RES_hhdet_in_fec!J$8</f>
        <v>0</v>
      </c>
      <c r="K322" s="156">
        <f>RES_hhdet_in_fec!K$8</f>
        <v>0</v>
      </c>
      <c r="L322" s="156">
        <f>RES_hhdet_in_fec!L$8</f>
        <v>0</v>
      </c>
      <c r="M322" s="156">
        <f>RES_hhdet_in_fec!M$8</f>
        <v>0</v>
      </c>
      <c r="N322" s="156">
        <f>RES_hhdet_in_fec!N$8</f>
        <v>0</v>
      </c>
      <c r="O322" s="156">
        <f>RES_hhdet_in_fec!O$8</f>
        <v>0</v>
      </c>
      <c r="P322" s="156">
        <f>RES_hhdet_in_fec!P$8</f>
        <v>0</v>
      </c>
      <c r="Q322" s="156">
        <f>RES_hhdet_in_fec!Q$8</f>
        <v>0</v>
      </c>
    </row>
    <row r="323" spans="1:17" ht="12" customHeight="1" x14ac:dyDescent="0.25">
      <c r="A323" s="158" t="s">
        <v>63</v>
      </c>
      <c r="B323" s="157"/>
      <c r="C323" s="157">
        <f>SUM(C324:C326,C329:C330)</f>
        <v>0</v>
      </c>
      <c r="D323" s="157">
        <f t="shared" ref="D323:Q323" si="77">SUM(D324:D326,D329:D330)</f>
        <v>0</v>
      </c>
      <c r="E323" s="157">
        <f t="shared" si="77"/>
        <v>0</v>
      </c>
      <c r="F323" s="157">
        <f t="shared" si="77"/>
        <v>0</v>
      </c>
      <c r="G323" s="157">
        <f t="shared" si="77"/>
        <v>0</v>
      </c>
      <c r="H323" s="157">
        <f t="shared" si="77"/>
        <v>0</v>
      </c>
      <c r="I323" s="157">
        <f t="shared" si="77"/>
        <v>0</v>
      </c>
      <c r="J323" s="157">
        <f t="shared" si="77"/>
        <v>0</v>
      </c>
      <c r="K323" s="157">
        <f t="shared" si="77"/>
        <v>0</v>
      </c>
      <c r="L323" s="157">
        <f t="shared" si="77"/>
        <v>0</v>
      </c>
      <c r="M323" s="157">
        <f t="shared" si="77"/>
        <v>0</v>
      </c>
      <c r="N323" s="157">
        <f t="shared" si="77"/>
        <v>0</v>
      </c>
      <c r="O323" s="157">
        <f t="shared" si="77"/>
        <v>0</v>
      </c>
      <c r="P323" s="157">
        <f t="shared" si="77"/>
        <v>0</v>
      </c>
      <c r="Q323" s="157">
        <f t="shared" si="77"/>
        <v>0</v>
      </c>
    </row>
    <row r="324" spans="1:17" ht="12" customHeight="1" x14ac:dyDescent="0.25">
      <c r="A324" s="167" t="s">
        <v>171</v>
      </c>
      <c r="B324" s="132"/>
      <c r="C324" s="132">
        <f>RES_hhdet_in_fec!C$10</f>
        <v>0</v>
      </c>
      <c r="D324" s="132">
        <f>RES_hhdet_in_fec!D$10</f>
        <v>0</v>
      </c>
      <c r="E324" s="132">
        <f>RES_hhdet_in_fec!E$10</f>
        <v>0</v>
      </c>
      <c r="F324" s="132">
        <f>RES_hhdet_in_fec!F$10</f>
        <v>0</v>
      </c>
      <c r="G324" s="132">
        <f>RES_hhdet_in_fec!G$10</f>
        <v>0</v>
      </c>
      <c r="H324" s="132">
        <f>RES_hhdet_in_fec!H$10</f>
        <v>0</v>
      </c>
      <c r="I324" s="132">
        <f>RES_hhdet_in_fec!I$10</f>
        <v>0</v>
      </c>
      <c r="J324" s="132">
        <f>RES_hhdet_in_fec!J$10</f>
        <v>0</v>
      </c>
      <c r="K324" s="132">
        <f>RES_hhdet_in_fec!K$10</f>
        <v>0</v>
      </c>
      <c r="L324" s="132">
        <f>RES_hhdet_in_fec!L$10</f>
        <v>0</v>
      </c>
      <c r="M324" s="132">
        <f>RES_hhdet_in_fec!M$10</f>
        <v>0</v>
      </c>
      <c r="N324" s="132">
        <f>RES_hhdet_in_fec!N$10</f>
        <v>0</v>
      </c>
      <c r="O324" s="132">
        <f>RES_hhdet_in_fec!O$10</f>
        <v>0</v>
      </c>
      <c r="P324" s="132">
        <f>RES_hhdet_in_fec!P$10</f>
        <v>0</v>
      </c>
      <c r="Q324" s="132">
        <f>RES_hhdet_in_fec!Q$10</f>
        <v>0</v>
      </c>
    </row>
    <row r="325" spans="1:17" ht="12" customHeight="1" x14ac:dyDescent="0.25">
      <c r="A325" s="167" t="s">
        <v>144</v>
      </c>
      <c r="B325" s="132"/>
      <c r="C325" s="132">
        <f>RES_hhdet_in_fec!C$11</f>
        <v>0</v>
      </c>
      <c r="D325" s="132">
        <f>RES_hhdet_in_fec!D$11</f>
        <v>0</v>
      </c>
      <c r="E325" s="132">
        <f>RES_hhdet_in_fec!E$11</f>
        <v>0</v>
      </c>
      <c r="F325" s="132">
        <f>RES_hhdet_in_fec!F$11</f>
        <v>0</v>
      </c>
      <c r="G325" s="132">
        <f>RES_hhdet_in_fec!G$11</f>
        <v>0</v>
      </c>
      <c r="H325" s="132">
        <f>RES_hhdet_in_fec!H$11</f>
        <v>0</v>
      </c>
      <c r="I325" s="132">
        <f>RES_hhdet_in_fec!I$11</f>
        <v>0</v>
      </c>
      <c r="J325" s="132">
        <f>RES_hhdet_in_fec!J$11</f>
        <v>0</v>
      </c>
      <c r="K325" s="132">
        <f>RES_hhdet_in_fec!K$11</f>
        <v>0</v>
      </c>
      <c r="L325" s="132">
        <f>RES_hhdet_in_fec!L$11</f>
        <v>0</v>
      </c>
      <c r="M325" s="132">
        <f>RES_hhdet_in_fec!M$11</f>
        <v>0</v>
      </c>
      <c r="N325" s="132">
        <f>RES_hhdet_in_fec!N$11</f>
        <v>0</v>
      </c>
      <c r="O325" s="132">
        <f>RES_hhdet_in_fec!O$11</f>
        <v>0</v>
      </c>
      <c r="P325" s="132">
        <f>RES_hhdet_in_fec!P$11</f>
        <v>0</v>
      </c>
      <c r="Q325" s="132">
        <f>RES_hhdet_in_fec!Q$11</f>
        <v>0</v>
      </c>
    </row>
    <row r="326" spans="1:17" ht="12" customHeight="1" x14ac:dyDescent="0.25">
      <c r="A326" s="167" t="s">
        <v>143</v>
      </c>
      <c r="B326" s="132"/>
      <c r="C326" s="132">
        <f>SUM(C327:C328)</f>
        <v>0</v>
      </c>
      <c r="D326" s="132">
        <f t="shared" ref="D326:Q326" si="78">SUM(D327:D328)</f>
        <v>0</v>
      </c>
      <c r="E326" s="132">
        <f t="shared" si="78"/>
        <v>0</v>
      </c>
      <c r="F326" s="132">
        <f t="shared" si="78"/>
        <v>0</v>
      </c>
      <c r="G326" s="132">
        <f t="shared" si="78"/>
        <v>0</v>
      </c>
      <c r="H326" s="132">
        <f t="shared" si="78"/>
        <v>0</v>
      </c>
      <c r="I326" s="132">
        <f t="shared" si="78"/>
        <v>0</v>
      </c>
      <c r="J326" s="132">
        <f t="shared" si="78"/>
        <v>0</v>
      </c>
      <c r="K326" s="132">
        <f t="shared" si="78"/>
        <v>0</v>
      </c>
      <c r="L326" s="132">
        <f t="shared" si="78"/>
        <v>0</v>
      </c>
      <c r="M326" s="132">
        <f t="shared" si="78"/>
        <v>0</v>
      </c>
      <c r="N326" s="132">
        <f t="shared" si="78"/>
        <v>0</v>
      </c>
      <c r="O326" s="132">
        <f t="shared" si="78"/>
        <v>0</v>
      </c>
      <c r="P326" s="132">
        <f t="shared" si="78"/>
        <v>0</v>
      </c>
      <c r="Q326" s="132">
        <f t="shared" si="78"/>
        <v>0</v>
      </c>
    </row>
    <row r="327" spans="1:17" ht="12" customHeight="1" x14ac:dyDescent="0.25">
      <c r="A327" s="166" t="s">
        <v>57</v>
      </c>
      <c r="B327" s="165"/>
      <c r="C327" s="165">
        <f>RES_hhdet_in_fec!C$13</f>
        <v>0</v>
      </c>
      <c r="D327" s="165">
        <f>RES_hhdet_in_fec!D$13</f>
        <v>0</v>
      </c>
      <c r="E327" s="165">
        <f>RES_hhdet_in_fec!E$13</f>
        <v>0</v>
      </c>
      <c r="F327" s="165">
        <f>RES_hhdet_in_fec!F$13</f>
        <v>0</v>
      </c>
      <c r="G327" s="165">
        <f>RES_hhdet_in_fec!G$13</f>
        <v>0</v>
      </c>
      <c r="H327" s="165">
        <f>RES_hhdet_in_fec!H$13</f>
        <v>0</v>
      </c>
      <c r="I327" s="165">
        <f>RES_hhdet_in_fec!I$13</f>
        <v>0</v>
      </c>
      <c r="J327" s="165">
        <f>RES_hhdet_in_fec!J$13</f>
        <v>0</v>
      </c>
      <c r="K327" s="165">
        <f>RES_hhdet_in_fec!K$13</f>
        <v>0</v>
      </c>
      <c r="L327" s="165">
        <f>RES_hhdet_in_fec!L$13</f>
        <v>0</v>
      </c>
      <c r="M327" s="165">
        <f>RES_hhdet_in_fec!M$13</f>
        <v>0</v>
      </c>
      <c r="N327" s="165">
        <f>RES_hhdet_in_fec!N$13</f>
        <v>0</v>
      </c>
      <c r="O327" s="165">
        <f>RES_hhdet_in_fec!O$13</f>
        <v>0</v>
      </c>
      <c r="P327" s="165">
        <f>RES_hhdet_in_fec!P$13</f>
        <v>0</v>
      </c>
      <c r="Q327" s="165">
        <f>RES_hhdet_in_fec!Q$13</f>
        <v>0</v>
      </c>
    </row>
    <row r="328" spans="1:17" ht="12" customHeight="1" x14ac:dyDescent="0.25">
      <c r="A328" s="147" t="s">
        <v>59</v>
      </c>
      <c r="B328" s="164"/>
      <c r="C328" s="164">
        <f>RES_hhdet_in_fec!C$14</f>
        <v>0</v>
      </c>
      <c r="D328" s="164">
        <f>RES_hhdet_in_fec!D$14</f>
        <v>0</v>
      </c>
      <c r="E328" s="164">
        <f>RES_hhdet_in_fec!E$14</f>
        <v>0</v>
      </c>
      <c r="F328" s="164">
        <f>RES_hhdet_in_fec!F$14</f>
        <v>0</v>
      </c>
      <c r="G328" s="164">
        <f>RES_hhdet_in_fec!G$14</f>
        <v>0</v>
      </c>
      <c r="H328" s="164">
        <f>RES_hhdet_in_fec!H$14</f>
        <v>0</v>
      </c>
      <c r="I328" s="164">
        <f>RES_hhdet_in_fec!I$14</f>
        <v>0</v>
      </c>
      <c r="J328" s="164">
        <f>RES_hhdet_in_fec!J$14</f>
        <v>0</v>
      </c>
      <c r="K328" s="164">
        <f>RES_hhdet_in_fec!K$14</f>
        <v>0</v>
      </c>
      <c r="L328" s="164">
        <f>RES_hhdet_in_fec!L$14</f>
        <v>0</v>
      </c>
      <c r="M328" s="164">
        <f>RES_hhdet_in_fec!M$14</f>
        <v>0</v>
      </c>
      <c r="N328" s="164">
        <f>RES_hhdet_in_fec!N$14</f>
        <v>0</v>
      </c>
      <c r="O328" s="164">
        <f>RES_hhdet_in_fec!O$14</f>
        <v>0</v>
      </c>
      <c r="P328" s="164">
        <f>RES_hhdet_in_fec!P$14</f>
        <v>0</v>
      </c>
      <c r="Q328" s="164">
        <f>RES_hhdet_in_fec!Q$14</f>
        <v>0</v>
      </c>
    </row>
    <row r="329" spans="1:17" ht="12" customHeight="1" x14ac:dyDescent="0.25">
      <c r="A329" s="163" t="s">
        <v>142</v>
      </c>
      <c r="B329" s="162"/>
      <c r="C329" s="162">
        <f>RES_hhdet_in_fec!C$15</f>
        <v>0</v>
      </c>
      <c r="D329" s="162">
        <f>RES_hhdet_in_fec!D$15</f>
        <v>0</v>
      </c>
      <c r="E329" s="162">
        <f>RES_hhdet_in_fec!E$15</f>
        <v>0</v>
      </c>
      <c r="F329" s="162">
        <f>RES_hhdet_in_fec!F$15</f>
        <v>0</v>
      </c>
      <c r="G329" s="162">
        <f>RES_hhdet_in_fec!G$15</f>
        <v>0</v>
      </c>
      <c r="H329" s="162">
        <f>RES_hhdet_in_fec!H$15</f>
        <v>0</v>
      </c>
      <c r="I329" s="162">
        <f>RES_hhdet_in_fec!I$15</f>
        <v>0</v>
      </c>
      <c r="J329" s="162">
        <f>RES_hhdet_in_fec!J$15</f>
        <v>0</v>
      </c>
      <c r="K329" s="162">
        <f>RES_hhdet_in_fec!K$15</f>
        <v>0</v>
      </c>
      <c r="L329" s="162">
        <f>RES_hhdet_in_fec!L$15</f>
        <v>0</v>
      </c>
      <c r="M329" s="162">
        <f>RES_hhdet_in_fec!M$15</f>
        <v>0</v>
      </c>
      <c r="N329" s="162">
        <f>RES_hhdet_in_fec!N$15</f>
        <v>0</v>
      </c>
      <c r="O329" s="162">
        <f>RES_hhdet_in_fec!O$15</f>
        <v>0</v>
      </c>
      <c r="P329" s="162">
        <f>RES_hhdet_in_fec!P$15</f>
        <v>0</v>
      </c>
      <c r="Q329" s="162">
        <f>RES_hhdet_in_fec!Q$15</f>
        <v>0</v>
      </c>
    </row>
    <row r="330" spans="1:17" ht="12" customHeight="1" x14ac:dyDescent="0.25">
      <c r="A330" s="161" t="s">
        <v>141</v>
      </c>
      <c r="B330" s="160"/>
      <c r="C330" s="160">
        <f>SUM(C331:C332)</f>
        <v>0</v>
      </c>
      <c r="D330" s="160">
        <f t="shared" ref="D330:Q330" si="79">SUM(D331:D332)</f>
        <v>0</v>
      </c>
      <c r="E330" s="160">
        <f t="shared" si="79"/>
        <v>0</v>
      </c>
      <c r="F330" s="160">
        <f t="shared" si="79"/>
        <v>0</v>
      </c>
      <c r="G330" s="160">
        <f t="shared" si="79"/>
        <v>0</v>
      </c>
      <c r="H330" s="160">
        <f t="shared" si="79"/>
        <v>0</v>
      </c>
      <c r="I330" s="160">
        <f t="shared" si="79"/>
        <v>0</v>
      </c>
      <c r="J330" s="160">
        <f t="shared" si="79"/>
        <v>0</v>
      </c>
      <c r="K330" s="160">
        <f t="shared" si="79"/>
        <v>0</v>
      </c>
      <c r="L330" s="160">
        <f t="shared" si="79"/>
        <v>0</v>
      </c>
      <c r="M330" s="160">
        <f t="shared" si="79"/>
        <v>0</v>
      </c>
      <c r="N330" s="160">
        <f t="shared" si="79"/>
        <v>0</v>
      </c>
      <c r="O330" s="160">
        <f t="shared" si="79"/>
        <v>0</v>
      </c>
      <c r="P330" s="160">
        <f t="shared" si="79"/>
        <v>0</v>
      </c>
      <c r="Q330" s="160">
        <f t="shared" si="79"/>
        <v>0</v>
      </c>
    </row>
    <row r="331" spans="1:17" ht="12" customHeight="1" x14ac:dyDescent="0.25">
      <c r="A331" s="148" t="s">
        <v>60</v>
      </c>
      <c r="B331" s="156"/>
      <c r="C331" s="156">
        <f>RES_hhdet_in_fec!C$17</f>
        <v>0</v>
      </c>
      <c r="D331" s="156">
        <f>RES_hhdet_in_fec!D$17</f>
        <v>0</v>
      </c>
      <c r="E331" s="156">
        <f>RES_hhdet_in_fec!E$17</f>
        <v>0</v>
      </c>
      <c r="F331" s="156">
        <f>RES_hhdet_in_fec!F$17</f>
        <v>0</v>
      </c>
      <c r="G331" s="156">
        <f>RES_hhdet_in_fec!G$17</f>
        <v>0</v>
      </c>
      <c r="H331" s="156">
        <f>RES_hhdet_in_fec!H$17</f>
        <v>0</v>
      </c>
      <c r="I331" s="156">
        <f>RES_hhdet_in_fec!I$17</f>
        <v>0</v>
      </c>
      <c r="J331" s="156">
        <f>RES_hhdet_in_fec!J$17</f>
        <v>0</v>
      </c>
      <c r="K331" s="156">
        <f>RES_hhdet_in_fec!K$17</f>
        <v>0</v>
      </c>
      <c r="L331" s="156">
        <f>RES_hhdet_in_fec!L$17</f>
        <v>0</v>
      </c>
      <c r="M331" s="156">
        <f>RES_hhdet_in_fec!M$17</f>
        <v>0</v>
      </c>
      <c r="N331" s="156">
        <f>RES_hhdet_in_fec!N$17</f>
        <v>0</v>
      </c>
      <c r="O331" s="156">
        <f>RES_hhdet_in_fec!O$17</f>
        <v>0</v>
      </c>
      <c r="P331" s="156">
        <f>RES_hhdet_in_fec!P$17</f>
        <v>0</v>
      </c>
      <c r="Q331" s="156">
        <f>RES_hhdet_in_fec!Q$17</f>
        <v>0</v>
      </c>
    </row>
    <row r="332" spans="1:17" ht="12" customHeight="1" x14ac:dyDescent="0.25">
      <c r="A332" s="148" t="s">
        <v>59</v>
      </c>
      <c r="B332" s="156"/>
      <c r="C332" s="156">
        <f>RES_hhdet_in_fec!C$18</f>
        <v>0</v>
      </c>
      <c r="D332" s="156">
        <f>RES_hhdet_in_fec!D$18</f>
        <v>0</v>
      </c>
      <c r="E332" s="156">
        <f>RES_hhdet_in_fec!E$18</f>
        <v>0</v>
      </c>
      <c r="F332" s="156">
        <f>RES_hhdet_in_fec!F$18</f>
        <v>0</v>
      </c>
      <c r="G332" s="156">
        <f>RES_hhdet_in_fec!G$18</f>
        <v>0</v>
      </c>
      <c r="H332" s="156">
        <f>RES_hhdet_in_fec!H$18</f>
        <v>0</v>
      </c>
      <c r="I332" s="156">
        <f>RES_hhdet_in_fec!I$18</f>
        <v>0</v>
      </c>
      <c r="J332" s="156">
        <f>RES_hhdet_in_fec!J$18</f>
        <v>0</v>
      </c>
      <c r="K332" s="156">
        <f>RES_hhdet_in_fec!K$18</f>
        <v>0</v>
      </c>
      <c r="L332" s="156">
        <f>RES_hhdet_in_fec!L$18</f>
        <v>0</v>
      </c>
      <c r="M332" s="156">
        <f>RES_hhdet_in_fec!M$18</f>
        <v>0</v>
      </c>
      <c r="N332" s="156">
        <f>RES_hhdet_in_fec!N$18</f>
        <v>0</v>
      </c>
      <c r="O332" s="156">
        <f>RES_hhdet_in_fec!O$18</f>
        <v>0</v>
      </c>
      <c r="P332" s="156">
        <f>RES_hhdet_in_fec!P$18</f>
        <v>0</v>
      </c>
      <c r="Q332" s="156">
        <f>RES_hhdet_in_fec!Q$18</f>
        <v>0</v>
      </c>
    </row>
    <row r="333" spans="1:17" ht="12" customHeight="1" x14ac:dyDescent="0.25">
      <c r="A333" s="158" t="s">
        <v>62</v>
      </c>
      <c r="B333" s="157"/>
      <c r="C333" s="157">
        <f>SUM(C334:C336)</f>
        <v>0</v>
      </c>
      <c r="D333" s="157">
        <f t="shared" ref="D333:Q333" si="80">SUM(D334:D336)</f>
        <v>0</v>
      </c>
      <c r="E333" s="157">
        <f t="shared" si="80"/>
        <v>0</v>
      </c>
      <c r="F333" s="157">
        <f t="shared" si="80"/>
        <v>0</v>
      </c>
      <c r="G333" s="157">
        <f t="shared" si="80"/>
        <v>0</v>
      </c>
      <c r="H333" s="157">
        <f t="shared" si="80"/>
        <v>0</v>
      </c>
      <c r="I333" s="157">
        <f t="shared" si="80"/>
        <v>0</v>
      </c>
      <c r="J333" s="157">
        <f t="shared" si="80"/>
        <v>0</v>
      </c>
      <c r="K333" s="157">
        <f t="shared" si="80"/>
        <v>0</v>
      </c>
      <c r="L333" s="157">
        <f t="shared" si="80"/>
        <v>0</v>
      </c>
      <c r="M333" s="157">
        <f t="shared" si="80"/>
        <v>0</v>
      </c>
      <c r="N333" s="157">
        <f t="shared" si="80"/>
        <v>0</v>
      </c>
      <c r="O333" s="157">
        <f t="shared" si="80"/>
        <v>0</v>
      </c>
      <c r="P333" s="157">
        <f t="shared" si="80"/>
        <v>0</v>
      </c>
      <c r="Q333" s="157">
        <f t="shared" si="80"/>
        <v>0</v>
      </c>
    </row>
    <row r="334" spans="1:17" ht="12" customHeight="1" x14ac:dyDescent="0.25">
      <c r="A334" s="23" t="s">
        <v>58</v>
      </c>
      <c r="B334" s="156"/>
      <c r="C334" s="156">
        <f>RES_hhdet_in_fec!C$20</f>
        <v>0</v>
      </c>
      <c r="D334" s="156">
        <f>RES_hhdet_in_fec!D$20</f>
        <v>0</v>
      </c>
      <c r="E334" s="156">
        <f>RES_hhdet_in_fec!E$20</f>
        <v>0</v>
      </c>
      <c r="F334" s="156">
        <f>RES_hhdet_in_fec!F$20</f>
        <v>0</v>
      </c>
      <c r="G334" s="156">
        <f>RES_hhdet_in_fec!G$20</f>
        <v>0</v>
      </c>
      <c r="H334" s="156">
        <f>RES_hhdet_in_fec!H$20</f>
        <v>0</v>
      </c>
      <c r="I334" s="156">
        <f>RES_hhdet_in_fec!I$20</f>
        <v>0</v>
      </c>
      <c r="J334" s="156">
        <f>RES_hhdet_in_fec!J$20</f>
        <v>0</v>
      </c>
      <c r="K334" s="156">
        <f>RES_hhdet_in_fec!K$20</f>
        <v>0</v>
      </c>
      <c r="L334" s="156">
        <f>RES_hhdet_in_fec!L$20</f>
        <v>0</v>
      </c>
      <c r="M334" s="156">
        <f>RES_hhdet_in_fec!M$20</f>
        <v>0</v>
      </c>
      <c r="N334" s="156">
        <f>RES_hhdet_in_fec!N$20</f>
        <v>0</v>
      </c>
      <c r="O334" s="156">
        <f>RES_hhdet_in_fec!O$20</f>
        <v>0</v>
      </c>
      <c r="P334" s="156">
        <f>RES_hhdet_in_fec!P$20</f>
        <v>0</v>
      </c>
      <c r="Q334" s="156">
        <f>RES_hhdet_in_fec!Q$20</f>
        <v>0</v>
      </c>
    </row>
    <row r="335" spans="1:17" ht="12" customHeight="1" x14ac:dyDescent="0.25">
      <c r="A335" s="23" t="s">
        <v>57</v>
      </c>
      <c r="B335" s="156"/>
      <c r="C335" s="156">
        <f>RES_hhdet_in_fec!C$21</f>
        <v>0</v>
      </c>
      <c r="D335" s="156">
        <f>RES_hhdet_in_fec!D$21</f>
        <v>0</v>
      </c>
      <c r="E335" s="156">
        <f>RES_hhdet_in_fec!E$21</f>
        <v>0</v>
      </c>
      <c r="F335" s="156">
        <f>RES_hhdet_in_fec!F$21</f>
        <v>0</v>
      </c>
      <c r="G335" s="156">
        <f>RES_hhdet_in_fec!G$21</f>
        <v>0</v>
      </c>
      <c r="H335" s="156">
        <f>RES_hhdet_in_fec!H$21</f>
        <v>0</v>
      </c>
      <c r="I335" s="156">
        <f>RES_hhdet_in_fec!I$21</f>
        <v>0</v>
      </c>
      <c r="J335" s="156">
        <f>RES_hhdet_in_fec!J$21</f>
        <v>0</v>
      </c>
      <c r="K335" s="156">
        <f>RES_hhdet_in_fec!K$21</f>
        <v>0</v>
      </c>
      <c r="L335" s="156">
        <f>RES_hhdet_in_fec!L$21</f>
        <v>0</v>
      </c>
      <c r="M335" s="156">
        <f>RES_hhdet_in_fec!M$21</f>
        <v>0</v>
      </c>
      <c r="N335" s="156">
        <f>RES_hhdet_in_fec!N$21</f>
        <v>0</v>
      </c>
      <c r="O335" s="156">
        <f>RES_hhdet_in_fec!O$21</f>
        <v>0</v>
      </c>
      <c r="P335" s="156">
        <f>RES_hhdet_in_fec!P$21</f>
        <v>0</v>
      </c>
      <c r="Q335" s="156">
        <f>RES_hhdet_in_fec!Q$21</f>
        <v>0</v>
      </c>
    </row>
    <row r="336" spans="1:17" ht="12" customHeight="1" x14ac:dyDescent="0.25">
      <c r="A336" s="29" t="s">
        <v>140</v>
      </c>
      <c r="B336" s="57"/>
      <c r="C336" s="57">
        <f>RES_hhdet_in_fec!C$22</f>
        <v>0</v>
      </c>
      <c r="D336" s="57">
        <f>RES_hhdet_in_fec!D$22</f>
        <v>0</v>
      </c>
      <c r="E336" s="57">
        <f>RES_hhdet_in_fec!E$22</f>
        <v>0</v>
      </c>
      <c r="F336" s="57">
        <f>RES_hhdet_in_fec!F$22</f>
        <v>0</v>
      </c>
      <c r="G336" s="57">
        <f>RES_hhdet_in_fec!G$22</f>
        <v>0</v>
      </c>
      <c r="H336" s="57">
        <f>RES_hhdet_in_fec!H$22</f>
        <v>0</v>
      </c>
      <c r="I336" s="57">
        <f>RES_hhdet_in_fec!I$22</f>
        <v>0</v>
      </c>
      <c r="J336" s="57">
        <f>RES_hhdet_in_fec!J$22</f>
        <v>0</v>
      </c>
      <c r="K336" s="57">
        <f>RES_hhdet_in_fec!K$22</f>
        <v>0</v>
      </c>
      <c r="L336" s="57">
        <f>RES_hhdet_in_fec!L$22</f>
        <v>0</v>
      </c>
      <c r="M336" s="57">
        <f>RES_hhdet_in_fec!M$22</f>
        <v>0</v>
      </c>
      <c r="N336" s="57">
        <f>RES_hhdet_in_fec!N$22</f>
        <v>0</v>
      </c>
      <c r="O336" s="57">
        <f>RES_hhdet_in_fec!O$22</f>
        <v>0</v>
      </c>
      <c r="P336" s="57">
        <f>RES_hhdet_in_fec!P$22</f>
        <v>0</v>
      </c>
      <c r="Q336" s="57">
        <f>RES_hhdet_in_fec!Q$22</f>
        <v>0</v>
      </c>
    </row>
    <row r="338" spans="1:17" ht="12" customHeight="1" x14ac:dyDescent="0.25">
      <c r="A338" s="152" t="s">
        <v>192</v>
      </c>
      <c r="B338" s="168"/>
      <c r="C338" s="168">
        <f>SUM(C339,C342,C344,C354)</f>
        <v>0</v>
      </c>
      <c r="D338" s="168">
        <f t="shared" ref="D338:Q338" si="81">SUM(D339,D342,D344,D354)</f>
        <v>0</v>
      </c>
      <c r="E338" s="168">
        <f t="shared" si="81"/>
        <v>0</v>
      </c>
      <c r="F338" s="168">
        <f t="shared" si="81"/>
        <v>0</v>
      </c>
      <c r="G338" s="168">
        <f t="shared" si="81"/>
        <v>0</v>
      </c>
      <c r="H338" s="168">
        <f t="shared" si="81"/>
        <v>0</v>
      </c>
      <c r="I338" s="168">
        <f t="shared" si="81"/>
        <v>0</v>
      </c>
      <c r="J338" s="168">
        <f t="shared" si="81"/>
        <v>0</v>
      </c>
      <c r="K338" s="168">
        <f t="shared" si="81"/>
        <v>0</v>
      </c>
      <c r="L338" s="168">
        <f t="shared" si="81"/>
        <v>0</v>
      </c>
      <c r="M338" s="168">
        <f t="shared" si="81"/>
        <v>0</v>
      </c>
      <c r="N338" s="168">
        <f t="shared" si="81"/>
        <v>0</v>
      </c>
      <c r="O338" s="168">
        <f t="shared" si="81"/>
        <v>0</v>
      </c>
      <c r="P338" s="168">
        <f t="shared" si="81"/>
        <v>0</v>
      </c>
      <c r="Q338" s="168">
        <f t="shared" si="81"/>
        <v>0</v>
      </c>
    </row>
    <row r="339" spans="1:17" ht="12" customHeight="1" x14ac:dyDescent="0.25">
      <c r="A339" s="158" t="s">
        <v>65</v>
      </c>
      <c r="B339" s="157"/>
      <c r="C339" s="157">
        <f>SUM(C340:C341)</f>
        <v>0</v>
      </c>
      <c r="D339" s="157">
        <f t="shared" ref="D339:Q339" si="82">SUM(D340:D341)</f>
        <v>0</v>
      </c>
      <c r="E339" s="157">
        <f t="shared" si="82"/>
        <v>0</v>
      </c>
      <c r="F339" s="157">
        <f t="shared" si="82"/>
        <v>0</v>
      </c>
      <c r="G339" s="157">
        <f t="shared" si="82"/>
        <v>0</v>
      </c>
      <c r="H339" s="157">
        <f t="shared" si="82"/>
        <v>0</v>
      </c>
      <c r="I339" s="157">
        <f t="shared" si="82"/>
        <v>0</v>
      </c>
      <c r="J339" s="157">
        <f t="shared" si="82"/>
        <v>0</v>
      </c>
      <c r="K339" s="157">
        <f t="shared" si="82"/>
        <v>0</v>
      </c>
      <c r="L339" s="157">
        <f t="shared" si="82"/>
        <v>0</v>
      </c>
      <c r="M339" s="157">
        <f t="shared" si="82"/>
        <v>0</v>
      </c>
      <c r="N339" s="157">
        <f t="shared" si="82"/>
        <v>0</v>
      </c>
      <c r="O339" s="157">
        <f t="shared" si="82"/>
        <v>0</v>
      </c>
      <c r="P339" s="157">
        <f t="shared" si="82"/>
        <v>0</v>
      </c>
      <c r="Q339" s="157">
        <f t="shared" si="82"/>
        <v>0</v>
      </c>
    </row>
    <row r="340" spans="1:17" ht="12" customHeight="1" x14ac:dyDescent="0.25">
      <c r="A340" s="23" t="s">
        <v>58</v>
      </c>
      <c r="B340" s="156"/>
      <c r="C340" s="156">
        <f>RES_hhdet_in_tes!C$5</f>
        <v>0</v>
      </c>
      <c r="D340" s="156">
        <f>RES_hhdet_in_tes!D$5</f>
        <v>0</v>
      </c>
      <c r="E340" s="156">
        <f>RES_hhdet_in_tes!E$5</f>
        <v>0</v>
      </c>
      <c r="F340" s="156">
        <f>RES_hhdet_in_tes!F$5</f>
        <v>0</v>
      </c>
      <c r="G340" s="156">
        <f>RES_hhdet_in_tes!G$5</f>
        <v>0</v>
      </c>
      <c r="H340" s="156">
        <f>RES_hhdet_in_tes!H$5</f>
        <v>0</v>
      </c>
      <c r="I340" s="156">
        <f>RES_hhdet_in_tes!I$5</f>
        <v>0</v>
      </c>
      <c r="J340" s="156">
        <f>RES_hhdet_in_tes!J$5</f>
        <v>0</v>
      </c>
      <c r="K340" s="156">
        <f>RES_hhdet_in_tes!K$5</f>
        <v>0</v>
      </c>
      <c r="L340" s="156">
        <f>RES_hhdet_in_tes!L$5</f>
        <v>0</v>
      </c>
      <c r="M340" s="156">
        <f>RES_hhdet_in_tes!M$5</f>
        <v>0</v>
      </c>
      <c r="N340" s="156">
        <f>RES_hhdet_in_tes!N$5</f>
        <v>0</v>
      </c>
      <c r="O340" s="156">
        <f>RES_hhdet_in_tes!O$5</f>
        <v>0</v>
      </c>
      <c r="P340" s="156">
        <f>RES_hhdet_in_tes!P$5</f>
        <v>0</v>
      </c>
      <c r="Q340" s="156">
        <f>RES_hhdet_in_tes!Q$5</f>
        <v>0</v>
      </c>
    </row>
    <row r="341" spans="1:17" ht="12" customHeight="1" x14ac:dyDescent="0.25">
      <c r="A341" s="23" t="s">
        <v>60</v>
      </c>
      <c r="B341" s="156"/>
      <c r="C341" s="156">
        <f>RES_hhdet_in_tes!C$6</f>
        <v>0</v>
      </c>
      <c r="D341" s="156">
        <f>RES_hhdet_in_tes!D$6</f>
        <v>0</v>
      </c>
      <c r="E341" s="156">
        <f>RES_hhdet_in_tes!E$6</f>
        <v>0</v>
      </c>
      <c r="F341" s="156">
        <f>RES_hhdet_in_tes!F$6</f>
        <v>0</v>
      </c>
      <c r="G341" s="156">
        <f>RES_hhdet_in_tes!G$6</f>
        <v>0</v>
      </c>
      <c r="H341" s="156">
        <f>RES_hhdet_in_tes!H$6</f>
        <v>0</v>
      </c>
      <c r="I341" s="156">
        <f>RES_hhdet_in_tes!I$6</f>
        <v>0</v>
      </c>
      <c r="J341" s="156">
        <f>RES_hhdet_in_tes!J$6</f>
        <v>0</v>
      </c>
      <c r="K341" s="156">
        <f>RES_hhdet_in_tes!K$6</f>
        <v>0</v>
      </c>
      <c r="L341" s="156">
        <f>RES_hhdet_in_tes!L$6</f>
        <v>0</v>
      </c>
      <c r="M341" s="156">
        <f>RES_hhdet_in_tes!M$6</f>
        <v>0</v>
      </c>
      <c r="N341" s="156">
        <f>RES_hhdet_in_tes!N$6</f>
        <v>0</v>
      </c>
      <c r="O341" s="156">
        <f>RES_hhdet_in_tes!O$6</f>
        <v>0</v>
      </c>
      <c r="P341" s="156">
        <f>RES_hhdet_in_tes!P$6</f>
        <v>0</v>
      </c>
      <c r="Q341" s="156">
        <f>RES_hhdet_in_tes!Q$6</f>
        <v>0</v>
      </c>
    </row>
    <row r="342" spans="1:17" ht="12" customHeight="1" x14ac:dyDescent="0.25">
      <c r="A342" s="158" t="s">
        <v>112</v>
      </c>
      <c r="B342" s="157"/>
      <c r="C342" s="157">
        <f>C343</f>
        <v>0</v>
      </c>
      <c r="D342" s="157">
        <f t="shared" ref="D342:Q342" si="83">D343</f>
        <v>0</v>
      </c>
      <c r="E342" s="157">
        <f t="shared" si="83"/>
        <v>0</v>
      </c>
      <c r="F342" s="157">
        <f t="shared" si="83"/>
        <v>0</v>
      </c>
      <c r="G342" s="157">
        <f t="shared" si="83"/>
        <v>0</v>
      </c>
      <c r="H342" s="157">
        <f t="shared" si="83"/>
        <v>0</v>
      </c>
      <c r="I342" s="157">
        <f t="shared" si="83"/>
        <v>0</v>
      </c>
      <c r="J342" s="157">
        <f t="shared" si="83"/>
        <v>0</v>
      </c>
      <c r="K342" s="157">
        <f t="shared" si="83"/>
        <v>0</v>
      </c>
      <c r="L342" s="157">
        <f t="shared" si="83"/>
        <v>0</v>
      </c>
      <c r="M342" s="157">
        <f t="shared" si="83"/>
        <v>0</v>
      </c>
      <c r="N342" s="157">
        <f t="shared" si="83"/>
        <v>0</v>
      </c>
      <c r="O342" s="157">
        <f t="shared" si="83"/>
        <v>0</v>
      </c>
      <c r="P342" s="157">
        <f t="shared" si="83"/>
        <v>0</v>
      </c>
      <c r="Q342" s="157">
        <f t="shared" si="83"/>
        <v>0</v>
      </c>
    </row>
    <row r="343" spans="1:17" ht="12" customHeight="1" x14ac:dyDescent="0.25">
      <c r="A343" s="23" t="s">
        <v>60</v>
      </c>
      <c r="B343" s="156"/>
      <c r="C343" s="156">
        <f>RES_hhdet_in_tes!C$8</f>
        <v>0</v>
      </c>
      <c r="D343" s="156">
        <f>RES_hhdet_in_tes!D$8</f>
        <v>0</v>
      </c>
      <c r="E343" s="156">
        <f>RES_hhdet_in_tes!E$8</f>
        <v>0</v>
      </c>
      <c r="F343" s="156">
        <f>RES_hhdet_in_tes!F$8</f>
        <v>0</v>
      </c>
      <c r="G343" s="156">
        <f>RES_hhdet_in_tes!G$8</f>
        <v>0</v>
      </c>
      <c r="H343" s="156">
        <f>RES_hhdet_in_tes!H$8</f>
        <v>0</v>
      </c>
      <c r="I343" s="156">
        <f>RES_hhdet_in_tes!I$8</f>
        <v>0</v>
      </c>
      <c r="J343" s="156">
        <f>RES_hhdet_in_tes!J$8</f>
        <v>0</v>
      </c>
      <c r="K343" s="156">
        <f>RES_hhdet_in_tes!K$8</f>
        <v>0</v>
      </c>
      <c r="L343" s="156">
        <f>RES_hhdet_in_tes!L$8</f>
        <v>0</v>
      </c>
      <c r="M343" s="156">
        <f>RES_hhdet_in_tes!M$8</f>
        <v>0</v>
      </c>
      <c r="N343" s="156">
        <f>RES_hhdet_in_tes!N$8</f>
        <v>0</v>
      </c>
      <c r="O343" s="156">
        <f>RES_hhdet_in_tes!O$8</f>
        <v>0</v>
      </c>
      <c r="P343" s="156">
        <f>RES_hhdet_in_tes!P$8</f>
        <v>0</v>
      </c>
      <c r="Q343" s="156">
        <f>RES_hhdet_in_tes!Q$8</f>
        <v>0</v>
      </c>
    </row>
    <row r="344" spans="1:17" ht="12" customHeight="1" x14ac:dyDescent="0.25">
      <c r="A344" s="158" t="s">
        <v>63</v>
      </c>
      <c r="B344" s="157"/>
      <c r="C344" s="157">
        <f>SUM(C345:C347,C350:C351)</f>
        <v>0</v>
      </c>
      <c r="D344" s="157">
        <f t="shared" ref="D344:Q344" si="84">SUM(D345:D347,D350:D351)</f>
        <v>0</v>
      </c>
      <c r="E344" s="157">
        <f t="shared" si="84"/>
        <v>0</v>
      </c>
      <c r="F344" s="157">
        <f t="shared" si="84"/>
        <v>0</v>
      </c>
      <c r="G344" s="157">
        <f t="shared" si="84"/>
        <v>0</v>
      </c>
      <c r="H344" s="157">
        <f t="shared" si="84"/>
        <v>0</v>
      </c>
      <c r="I344" s="157">
        <f t="shared" si="84"/>
        <v>0</v>
      </c>
      <c r="J344" s="157">
        <f t="shared" si="84"/>
        <v>0</v>
      </c>
      <c r="K344" s="157">
        <f t="shared" si="84"/>
        <v>0</v>
      </c>
      <c r="L344" s="157">
        <f t="shared" si="84"/>
        <v>0</v>
      </c>
      <c r="M344" s="157">
        <f t="shared" si="84"/>
        <v>0</v>
      </c>
      <c r="N344" s="157">
        <f t="shared" si="84"/>
        <v>0</v>
      </c>
      <c r="O344" s="157">
        <f t="shared" si="84"/>
        <v>0</v>
      </c>
      <c r="P344" s="157">
        <f t="shared" si="84"/>
        <v>0</v>
      </c>
      <c r="Q344" s="157">
        <f t="shared" si="84"/>
        <v>0</v>
      </c>
    </row>
    <row r="345" spans="1:17" ht="12" customHeight="1" x14ac:dyDescent="0.25">
      <c r="A345" s="167" t="s">
        <v>171</v>
      </c>
      <c r="B345" s="132"/>
      <c r="C345" s="132">
        <f>RES_hhdet_in_tes!C$10</f>
        <v>0</v>
      </c>
      <c r="D345" s="132">
        <f>RES_hhdet_in_tes!D$10</f>
        <v>0</v>
      </c>
      <c r="E345" s="132">
        <f>RES_hhdet_in_tes!E$10</f>
        <v>0</v>
      </c>
      <c r="F345" s="132">
        <f>RES_hhdet_in_tes!F$10</f>
        <v>0</v>
      </c>
      <c r="G345" s="132">
        <f>RES_hhdet_in_tes!G$10</f>
        <v>0</v>
      </c>
      <c r="H345" s="132">
        <f>RES_hhdet_in_tes!H$10</f>
        <v>0</v>
      </c>
      <c r="I345" s="132">
        <f>RES_hhdet_in_tes!I$10</f>
        <v>0</v>
      </c>
      <c r="J345" s="132">
        <f>RES_hhdet_in_tes!J$10</f>
        <v>0</v>
      </c>
      <c r="K345" s="132">
        <f>RES_hhdet_in_tes!K$10</f>
        <v>0</v>
      </c>
      <c r="L345" s="132">
        <f>RES_hhdet_in_tes!L$10</f>
        <v>0</v>
      </c>
      <c r="M345" s="132">
        <f>RES_hhdet_in_tes!M$10</f>
        <v>0</v>
      </c>
      <c r="N345" s="132">
        <f>RES_hhdet_in_tes!N$10</f>
        <v>0</v>
      </c>
      <c r="O345" s="132">
        <f>RES_hhdet_in_tes!O$10</f>
        <v>0</v>
      </c>
      <c r="P345" s="132">
        <f>RES_hhdet_in_tes!P$10</f>
        <v>0</v>
      </c>
      <c r="Q345" s="132">
        <f>RES_hhdet_in_tes!Q$10</f>
        <v>0</v>
      </c>
    </row>
    <row r="346" spans="1:17" ht="12" customHeight="1" x14ac:dyDescent="0.25">
      <c r="A346" s="167" t="s">
        <v>144</v>
      </c>
      <c r="B346" s="132"/>
      <c r="C346" s="132">
        <f>RES_hhdet_in_tes!C$11</f>
        <v>0</v>
      </c>
      <c r="D346" s="132">
        <f>RES_hhdet_in_tes!D$11</f>
        <v>0</v>
      </c>
      <c r="E346" s="132">
        <f>RES_hhdet_in_tes!E$11</f>
        <v>0</v>
      </c>
      <c r="F346" s="132">
        <f>RES_hhdet_in_tes!F$11</f>
        <v>0</v>
      </c>
      <c r="G346" s="132">
        <f>RES_hhdet_in_tes!G$11</f>
        <v>0</v>
      </c>
      <c r="H346" s="132">
        <f>RES_hhdet_in_tes!H$11</f>
        <v>0</v>
      </c>
      <c r="I346" s="132">
        <f>RES_hhdet_in_tes!I$11</f>
        <v>0</v>
      </c>
      <c r="J346" s="132">
        <f>RES_hhdet_in_tes!J$11</f>
        <v>0</v>
      </c>
      <c r="K346" s="132">
        <f>RES_hhdet_in_tes!K$11</f>
        <v>0</v>
      </c>
      <c r="L346" s="132">
        <f>RES_hhdet_in_tes!L$11</f>
        <v>0</v>
      </c>
      <c r="M346" s="132">
        <f>RES_hhdet_in_tes!M$11</f>
        <v>0</v>
      </c>
      <c r="N346" s="132">
        <f>RES_hhdet_in_tes!N$11</f>
        <v>0</v>
      </c>
      <c r="O346" s="132">
        <f>RES_hhdet_in_tes!O$11</f>
        <v>0</v>
      </c>
      <c r="P346" s="132">
        <f>RES_hhdet_in_tes!P$11</f>
        <v>0</v>
      </c>
      <c r="Q346" s="132">
        <f>RES_hhdet_in_tes!Q$11</f>
        <v>0</v>
      </c>
    </row>
    <row r="347" spans="1:17" ht="12" customHeight="1" x14ac:dyDescent="0.25">
      <c r="A347" s="167" t="s">
        <v>143</v>
      </c>
      <c r="B347" s="132"/>
      <c r="C347" s="132">
        <f>SUM(C348:C349)</f>
        <v>0</v>
      </c>
      <c r="D347" s="132">
        <f t="shared" ref="D347:Q347" si="85">SUM(D348:D349)</f>
        <v>0</v>
      </c>
      <c r="E347" s="132">
        <f t="shared" si="85"/>
        <v>0</v>
      </c>
      <c r="F347" s="132">
        <f t="shared" si="85"/>
        <v>0</v>
      </c>
      <c r="G347" s="132">
        <f t="shared" si="85"/>
        <v>0</v>
      </c>
      <c r="H347" s="132">
        <f t="shared" si="85"/>
        <v>0</v>
      </c>
      <c r="I347" s="132">
        <f t="shared" si="85"/>
        <v>0</v>
      </c>
      <c r="J347" s="132">
        <f t="shared" si="85"/>
        <v>0</v>
      </c>
      <c r="K347" s="132">
        <f t="shared" si="85"/>
        <v>0</v>
      </c>
      <c r="L347" s="132">
        <f t="shared" si="85"/>
        <v>0</v>
      </c>
      <c r="M347" s="132">
        <f t="shared" si="85"/>
        <v>0</v>
      </c>
      <c r="N347" s="132">
        <f t="shared" si="85"/>
        <v>0</v>
      </c>
      <c r="O347" s="132">
        <f t="shared" si="85"/>
        <v>0</v>
      </c>
      <c r="P347" s="132">
        <f t="shared" si="85"/>
        <v>0</v>
      </c>
      <c r="Q347" s="132">
        <f t="shared" si="85"/>
        <v>0</v>
      </c>
    </row>
    <row r="348" spans="1:17" ht="12" customHeight="1" x14ac:dyDescent="0.25">
      <c r="A348" s="166" t="s">
        <v>57</v>
      </c>
      <c r="B348" s="165"/>
      <c r="C348" s="165">
        <f>RES_hhdet_in_tes!C$13</f>
        <v>0</v>
      </c>
      <c r="D348" s="165">
        <f>RES_hhdet_in_tes!D$13</f>
        <v>0</v>
      </c>
      <c r="E348" s="165">
        <f>RES_hhdet_in_tes!E$13</f>
        <v>0</v>
      </c>
      <c r="F348" s="165">
        <f>RES_hhdet_in_tes!F$13</f>
        <v>0</v>
      </c>
      <c r="G348" s="165">
        <f>RES_hhdet_in_tes!G$13</f>
        <v>0</v>
      </c>
      <c r="H348" s="165">
        <f>RES_hhdet_in_tes!H$13</f>
        <v>0</v>
      </c>
      <c r="I348" s="165">
        <f>RES_hhdet_in_tes!I$13</f>
        <v>0</v>
      </c>
      <c r="J348" s="165">
        <f>RES_hhdet_in_tes!J$13</f>
        <v>0</v>
      </c>
      <c r="K348" s="165">
        <f>RES_hhdet_in_tes!K$13</f>
        <v>0</v>
      </c>
      <c r="L348" s="165">
        <f>RES_hhdet_in_tes!L$13</f>
        <v>0</v>
      </c>
      <c r="M348" s="165">
        <f>RES_hhdet_in_tes!M$13</f>
        <v>0</v>
      </c>
      <c r="N348" s="165">
        <f>RES_hhdet_in_tes!N$13</f>
        <v>0</v>
      </c>
      <c r="O348" s="165">
        <f>RES_hhdet_in_tes!O$13</f>
        <v>0</v>
      </c>
      <c r="P348" s="165">
        <f>RES_hhdet_in_tes!P$13</f>
        <v>0</v>
      </c>
      <c r="Q348" s="165">
        <f>RES_hhdet_in_tes!Q$13</f>
        <v>0</v>
      </c>
    </row>
    <row r="349" spans="1:17" ht="12" customHeight="1" x14ac:dyDescent="0.25">
      <c r="A349" s="147" t="s">
        <v>59</v>
      </c>
      <c r="B349" s="164"/>
      <c r="C349" s="164">
        <f>RES_hhdet_in_tes!C$14</f>
        <v>0</v>
      </c>
      <c r="D349" s="164">
        <f>RES_hhdet_in_tes!D$14</f>
        <v>0</v>
      </c>
      <c r="E349" s="164">
        <f>RES_hhdet_in_tes!E$14</f>
        <v>0</v>
      </c>
      <c r="F349" s="164">
        <f>RES_hhdet_in_tes!F$14</f>
        <v>0</v>
      </c>
      <c r="G349" s="164">
        <f>RES_hhdet_in_tes!G$14</f>
        <v>0</v>
      </c>
      <c r="H349" s="164">
        <f>RES_hhdet_in_tes!H$14</f>
        <v>0</v>
      </c>
      <c r="I349" s="164">
        <f>RES_hhdet_in_tes!I$14</f>
        <v>0</v>
      </c>
      <c r="J349" s="164">
        <f>RES_hhdet_in_tes!J$14</f>
        <v>0</v>
      </c>
      <c r="K349" s="164">
        <f>RES_hhdet_in_tes!K$14</f>
        <v>0</v>
      </c>
      <c r="L349" s="164">
        <f>RES_hhdet_in_tes!L$14</f>
        <v>0</v>
      </c>
      <c r="M349" s="164">
        <f>RES_hhdet_in_tes!M$14</f>
        <v>0</v>
      </c>
      <c r="N349" s="164">
        <f>RES_hhdet_in_tes!N$14</f>
        <v>0</v>
      </c>
      <c r="O349" s="164">
        <f>RES_hhdet_in_tes!O$14</f>
        <v>0</v>
      </c>
      <c r="P349" s="164">
        <f>RES_hhdet_in_tes!P$14</f>
        <v>0</v>
      </c>
      <c r="Q349" s="164">
        <f>RES_hhdet_in_tes!Q$14</f>
        <v>0</v>
      </c>
    </row>
    <row r="350" spans="1:17" ht="12" customHeight="1" x14ac:dyDescent="0.25">
      <c r="A350" s="163" t="s">
        <v>142</v>
      </c>
      <c r="B350" s="162"/>
      <c r="C350" s="162">
        <f>RES_hhdet_in_tes!C$15</f>
        <v>0</v>
      </c>
      <c r="D350" s="162">
        <f>RES_hhdet_in_tes!D$15</f>
        <v>0</v>
      </c>
      <c r="E350" s="162">
        <f>RES_hhdet_in_tes!E$15</f>
        <v>0</v>
      </c>
      <c r="F350" s="162">
        <f>RES_hhdet_in_tes!F$15</f>
        <v>0</v>
      </c>
      <c r="G350" s="162">
        <f>RES_hhdet_in_tes!G$15</f>
        <v>0</v>
      </c>
      <c r="H350" s="162">
        <f>RES_hhdet_in_tes!H$15</f>
        <v>0</v>
      </c>
      <c r="I350" s="162">
        <f>RES_hhdet_in_tes!I$15</f>
        <v>0</v>
      </c>
      <c r="J350" s="162">
        <f>RES_hhdet_in_tes!J$15</f>
        <v>0</v>
      </c>
      <c r="K350" s="162">
        <f>RES_hhdet_in_tes!K$15</f>
        <v>0</v>
      </c>
      <c r="L350" s="162">
        <f>RES_hhdet_in_tes!L$15</f>
        <v>0</v>
      </c>
      <c r="M350" s="162">
        <f>RES_hhdet_in_tes!M$15</f>
        <v>0</v>
      </c>
      <c r="N350" s="162">
        <f>RES_hhdet_in_tes!N$15</f>
        <v>0</v>
      </c>
      <c r="O350" s="162">
        <f>RES_hhdet_in_tes!O$15</f>
        <v>0</v>
      </c>
      <c r="P350" s="162">
        <f>RES_hhdet_in_tes!P$15</f>
        <v>0</v>
      </c>
      <c r="Q350" s="162">
        <f>RES_hhdet_in_tes!Q$15</f>
        <v>0</v>
      </c>
    </row>
    <row r="351" spans="1:17" ht="12" customHeight="1" x14ac:dyDescent="0.25">
      <c r="A351" s="161" t="s">
        <v>141</v>
      </c>
      <c r="B351" s="160"/>
      <c r="C351" s="160">
        <f>SUM(C352:C353)</f>
        <v>0</v>
      </c>
      <c r="D351" s="160">
        <f t="shared" ref="D351:Q351" si="86">SUM(D352:D353)</f>
        <v>0</v>
      </c>
      <c r="E351" s="160">
        <f t="shared" si="86"/>
        <v>0</v>
      </c>
      <c r="F351" s="160">
        <f t="shared" si="86"/>
        <v>0</v>
      </c>
      <c r="G351" s="160">
        <f t="shared" si="86"/>
        <v>0</v>
      </c>
      <c r="H351" s="160">
        <f t="shared" si="86"/>
        <v>0</v>
      </c>
      <c r="I351" s="160">
        <f t="shared" si="86"/>
        <v>0</v>
      </c>
      <c r="J351" s="160">
        <f t="shared" si="86"/>
        <v>0</v>
      </c>
      <c r="K351" s="160">
        <f t="shared" si="86"/>
        <v>0</v>
      </c>
      <c r="L351" s="160">
        <f t="shared" si="86"/>
        <v>0</v>
      </c>
      <c r="M351" s="160">
        <f t="shared" si="86"/>
        <v>0</v>
      </c>
      <c r="N351" s="160">
        <f t="shared" si="86"/>
        <v>0</v>
      </c>
      <c r="O351" s="160">
        <f t="shared" si="86"/>
        <v>0</v>
      </c>
      <c r="P351" s="160">
        <f t="shared" si="86"/>
        <v>0</v>
      </c>
      <c r="Q351" s="160">
        <f t="shared" si="86"/>
        <v>0</v>
      </c>
    </row>
    <row r="352" spans="1:17" ht="12" customHeight="1" x14ac:dyDescent="0.25">
      <c r="A352" s="148" t="s">
        <v>60</v>
      </c>
      <c r="B352" s="156"/>
      <c r="C352" s="156">
        <f>RES_hhdet_in_tes!C$17</f>
        <v>0</v>
      </c>
      <c r="D352" s="156">
        <f>RES_hhdet_in_tes!D$17</f>
        <v>0</v>
      </c>
      <c r="E352" s="156">
        <f>RES_hhdet_in_tes!E$17</f>
        <v>0</v>
      </c>
      <c r="F352" s="156">
        <f>RES_hhdet_in_tes!F$17</f>
        <v>0</v>
      </c>
      <c r="G352" s="156">
        <f>RES_hhdet_in_tes!G$17</f>
        <v>0</v>
      </c>
      <c r="H352" s="156">
        <f>RES_hhdet_in_tes!H$17</f>
        <v>0</v>
      </c>
      <c r="I352" s="156">
        <f>RES_hhdet_in_tes!I$17</f>
        <v>0</v>
      </c>
      <c r="J352" s="156">
        <f>RES_hhdet_in_tes!J$17</f>
        <v>0</v>
      </c>
      <c r="K352" s="156">
        <f>RES_hhdet_in_tes!K$17</f>
        <v>0</v>
      </c>
      <c r="L352" s="156">
        <f>RES_hhdet_in_tes!L$17</f>
        <v>0</v>
      </c>
      <c r="M352" s="156">
        <f>RES_hhdet_in_tes!M$17</f>
        <v>0</v>
      </c>
      <c r="N352" s="156">
        <f>RES_hhdet_in_tes!N$17</f>
        <v>0</v>
      </c>
      <c r="O352" s="156">
        <f>RES_hhdet_in_tes!O$17</f>
        <v>0</v>
      </c>
      <c r="P352" s="156">
        <f>RES_hhdet_in_tes!P$17</f>
        <v>0</v>
      </c>
      <c r="Q352" s="156">
        <f>RES_hhdet_in_tes!Q$17</f>
        <v>0</v>
      </c>
    </row>
    <row r="353" spans="1:17" ht="12" customHeight="1" x14ac:dyDescent="0.25">
      <c r="A353" s="148" t="s">
        <v>59</v>
      </c>
      <c r="B353" s="156"/>
      <c r="C353" s="156">
        <f>RES_hhdet_in_tes!C$18</f>
        <v>0</v>
      </c>
      <c r="D353" s="156">
        <f>RES_hhdet_in_tes!D$18</f>
        <v>0</v>
      </c>
      <c r="E353" s="156">
        <f>RES_hhdet_in_tes!E$18</f>
        <v>0</v>
      </c>
      <c r="F353" s="156">
        <f>RES_hhdet_in_tes!F$18</f>
        <v>0</v>
      </c>
      <c r="G353" s="156">
        <f>RES_hhdet_in_tes!G$18</f>
        <v>0</v>
      </c>
      <c r="H353" s="156">
        <f>RES_hhdet_in_tes!H$18</f>
        <v>0</v>
      </c>
      <c r="I353" s="156">
        <f>RES_hhdet_in_tes!I$18</f>
        <v>0</v>
      </c>
      <c r="J353" s="156">
        <f>RES_hhdet_in_tes!J$18</f>
        <v>0</v>
      </c>
      <c r="K353" s="156">
        <f>RES_hhdet_in_tes!K$18</f>
        <v>0</v>
      </c>
      <c r="L353" s="156">
        <f>RES_hhdet_in_tes!L$18</f>
        <v>0</v>
      </c>
      <c r="M353" s="156">
        <f>RES_hhdet_in_tes!M$18</f>
        <v>0</v>
      </c>
      <c r="N353" s="156">
        <f>RES_hhdet_in_tes!N$18</f>
        <v>0</v>
      </c>
      <c r="O353" s="156">
        <f>RES_hhdet_in_tes!O$18</f>
        <v>0</v>
      </c>
      <c r="P353" s="156">
        <f>RES_hhdet_in_tes!P$18</f>
        <v>0</v>
      </c>
      <c r="Q353" s="156">
        <f>RES_hhdet_in_tes!Q$18</f>
        <v>0</v>
      </c>
    </row>
    <row r="354" spans="1:17" ht="12" customHeight="1" x14ac:dyDescent="0.25">
      <c r="A354" s="158" t="s">
        <v>62</v>
      </c>
      <c r="B354" s="157"/>
      <c r="C354" s="157">
        <f>SUM(C355:C357)</f>
        <v>0</v>
      </c>
      <c r="D354" s="157">
        <f t="shared" ref="D354:Q354" si="87">SUM(D355:D357)</f>
        <v>0</v>
      </c>
      <c r="E354" s="157">
        <f t="shared" si="87"/>
        <v>0</v>
      </c>
      <c r="F354" s="157">
        <f t="shared" si="87"/>
        <v>0</v>
      </c>
      <c r="G354" s="157">
        <f t="shared" si="87"/>
        <v>0</v>
      </c>
      <c r="H354" s="157">
        <f t="shared" si="87"/>
        <v>0</v>
      </c>
      <c r="I354" s="157">
        <f t="shared" si="87"/>
        <v>0</v>
      </c>
      <c r="J354" s="157">
        <f t="shared" si="87"/>
        <v>0</v>
      </c>
      <c r="K354" s="157">
        <f t="shared" si="87"/>
        <v>0</v>
      </c>
      <c r="L354" s="157">
        <f t="shared" si="87"/>
        <v>0</v>
      </c>
      <c r="M354" s="157">
        <f t="shared" si="87"/>
        <v>0</v>
      </c>
      <c r="N354" s="157">
        <f t="shared" si="87"/>
        <v>0</v>
      </c>
      <c r="O354" s="157">
        <f t="shared" si="87"/>
        <v>0</v>
      </c>
      <c r="P354" s="157">
        <f t="shared" si="87"/>
        <v>0</v>
      </c>
      <c r="Q354" s="157">
        <f t="shared" si="87"/>
        <v>0</v>
      </c>
    </row>
    <row r="355" spans="1:17" ht="12" customHeight="1" x14ac:dyDescent="0.25">
      <c r="A355" s="23" t="s">
        <v>58</v>
      </c>
      <c r="B355" s="156"/>
      <c r="C355" s="156">
        <f>RES_hhdet_in_tes!C$20</f>
        <v>0</v>
      </c>
      <c r="D355" s="156">
        <f>RES_hhdet_in_tes!D$20</f>
        <v>0</v>
      </c>
      <c r="E355" s="156">
        <f>RES_hhdet_in_tes!E$20</f>
        <v>0</v>
      </c>
      <c r="F355" s="156">
        <f>RES_hhdet_in_tes!F$20</f>
        <v>0</v>
      </c>
      <c r="G355" s="156">
        <f>RES_hhdet_in_tes!G$20</f>
        <v>0</v>
      </c>
      <c r="H355" s="156">
        <f>RES_hhdet_in_tes!H$20</f>
        <v>0</v>
      </c>
      <c r="I355" s="156">
        <f>RES_hhdet_in_tes!I$20</f>
        <v>0</v>
      </c>
      <c r="J355" s="156">
        <f>RES_hhdet_in_tes!J$20</f>
        <v>0</v>
      </c>
      <c r="K355" s="156">
        <f>RES_hhdet_in_tes!K$20</f>
        <v>0</v>
      </c>
      <c r="L355" s="156">
        <f>RES_hhdet_in_tes!L$20</f>
        <v>0</v>
      </c>
      <c r="M355" s="156">
        <f>RES_hhdet_in_tes!M$20</f>
        <v>0</v>
      </c>
      <c r="N355" s="156">
        <f>RES_hhdet_in_tes!N$20</f>
        <v>0</v>
      </c>
      <c r="O355" s="156">
        <f>RES_hhdet_in_tes!O$20</f>
        <v>0</v>
      </c>
      <c r="P355" s="156">
        <f>RES_hhdet_in_tes!P$20</f>
        <v>0</v>
      </c>
      <c r="Q355" s="156">
        <f>RES_hhdet_in_tes!Q$20</f>
        <v>0</v>
      </c>
    </row>
    <row r="356" spans="1:17" ht="12" customHeight="1" x14ac:dyDescent="0.25">
      <c r="A356" s="23" t="s">
        <v>57</v>
      </c>
      <c r="B356" s="156"/>
      <c r="C356" s="156">
        <f>RES_hhdet_in_tes!C$21</f>
        <v>0</v>
      </c>
      <c r="D356" s="156">
        <f>RES_hhdet_in_tes!D$21</f>
        <v>0</v>
      </c>
      <c r="E356" s="156">
        <f>RES_hhdet_in_tes!E$21</f>
        <v>0</v>
      </c>
      <c r="F356" s="156">
        <f>RES_hhdet_in_tes!F$21</f>
        <v>0</v>
      </c>
      <c r="G356" s="156">
        <f>RES_hhdet_in_tes!G$21</f>
        <v>0</v>
      </c>
      <c r="H356" s="156">
        <f>RES_hhdet_in_tes!H$21</f>
        <v>0</v>
      </c>
      <c r="I356" s="156">
        <f>RES_hhdet_in_tes!I$21</f>
        <v>0</v>
      </c>
      <c r="J356" s="156">
        <f>RES_hhdet_in_tes!J$21</f>
        <v>0</v>
      </c>
      <c r="K356" s="156">
        <f>RES_hhdet_in_tes!K$21</f>
        <v>0</v>
      </c>
      <c r="L356" s="156">
        <f>RES_hhdet_in_tes!L$21</f>
        <v>0</v>
      </c>
      <c r="M356" s="156">
        <f>RES_hhdet_in_tes!M$21</f>
        <v>0</v>
      </c>
      <c r="N356" s="156">
        <f>RES_hhdet_in_tes!N$21</f>
        <v>0</v>
      </c>
      <c r="O356" s="156">
        <f>RES_hhdet_in_tes!O$21</f>
        <v>0</v>
      </c>
      <c r="P356" s="156">
        <f>RES_hhdet_in_tes!P$21</f>
        <v>0</v>
      </c>
      <c r="Q356" s="156">
        <f>RES_hhdet_in_tes!Q$21</f>
        <v>0</v>
      </c>
    </row>
    <row r="357" spans="1:17" ht="12" customHeight="1" x14ac:dyDescent="0.25">
      <c r="A357" s="29" t="s">
        <v>140</v>
      </c>
      <c r="B357" s="57"/>
      <c r="C357" s="57">
        <f>RES_hhdet_in_tes!C$22</f>
        <v>0</v>
      </c>
      <c r="D357" s="57">
        <f>RES_hhdet_in_tes!D$22</f>
        <v>0</v>
      </c>
      <c r="E357" s="57">
        <f>RES_hhdet_in_tes!E$22</f>
        <v>0</v>
      </c>
      <c r="F357" s="57">
        <f>RES_hhdet_in_tes!F$22</f>
        <v>0</v>
      </c>
      <c r="G357" s="57">
        <f>RES_hhdet_in_tes!G$22</f>
        <v>0</v>
      </c>
      <c r="H357" s="57">
        <f>RES_hhdet_in_tes!H$22</f>
        <v>0</v>
      </c>
      <c r="I357" s="57">
        <f>RES_hhdet_in_tes!I$22</f>
        <v>0</v>
      </c>
      <c r="J357" s="57">
        <f>RES_hhdet_in_tes!J$22</f>
        <v>0</v>
      </c>
      <c r="K357" s="57">
        <f>RES_hhdet_in_tes!K$22</f>
        <v>0</v>
      </c>
      <c r="L357" s="57">
        <f>RES_hhdet_in_tes!L$22</f>
        <v>0</v>
      </c>
      <c r="M357" s="57">
        <f>RES_hhdet_in_tes!M$22</f>
        <v>0</v>
      </c>
      <c r="N357" s="57">
        <f>RES_hhdet_in_tes!N$22</f>
        <v>0</v>
      </c>
      <c r="O357" s="57">
        <f>RES_hhdet_in_tes!O$22</f>
        <v>0</v>
      </c>
      <c r="P357" s="57">
        <f>RES_hhdet_in_tes!P$22</f>
        <v>0</v>
      </c>
      <c r="Q357" s="57">
        <f>RES_hhdet_in_tes!Q$22</f>
        <v>0</v>
      </c>
    </row>
    <row r="359" spans="1:17" ht="12" customHeight="1" x14ac:dyDescent="0.25">
      <c r="A359" s="152" t="s">
        <v>191</v>
      </c>
      <c r="B359" s="175"/>
      <c r="C359" s="175" t="str">
        <f t="shared" ref="C359:Q374" si="88">IF(C338=0,"",C338/C317)</f>
        <v/>
      </c>
      <c r="D359" s="175" t="str">
        <f t="shared" si="88"/>
        <v/>
      </c>
      <c r="E359" s="175" t="str">
        <f t="shared" si="88"/>
        <v/>
      </c>
      <c r="F359" s="175" t="str">
        <f t="shared" si="88"/>
        <v/>
      </c>
      <c r="G359" s="175" t="str">
        <f t="shared" si="88"/>
        <v/>
      </c>
      <c r="H359" s="175" t="str">
        <f t="shared" si="88"/>
        <v/>
      </c>
      <c r="I359" s="175" t="str">
        <f t="shared" si="88"/>
        <v/>
      </c>
      <c r="J359" s="175" t="str">
        <f t="shared" si="88"/>
        <v/>
      </c>
      <c r="K359" s="175" t="str">
        <f t="shared" si="88"/>
        <v/>
      </c>
      <c r="L359" s="175" t="str">
        <f t="shared" si="88"/>
        <v/>
      </c>
      <c r="M359" s="175" t="str">
        <f t="shared" si="88"/>
        <v/>
      </c>
      <c r="N359" s="175" t="str">
        <f t="shared" si="88"/>
        <v/>
      </c>
      <c r="O359" s="175" t="str">
        <f t="shared" si="88"/>
        <v/>
      </c>
      <c r="P359" s="175" t="str">
        <f t="shared" si="88"/>
        <v/>
      </c>
      <c r="Q359" s="175" t="str">
        <f t="shared" si="88"/>
        <v/>
      </c>
    </row>
    <row r="360" spans="1:17" ht="12" customHeight="1" x14ac:dyDescent="0.25">
      <c r="A360" s="158" t="s">
        <v>65</v>
      </c>
      <c r="B360" s="169"/>
      <c r="C360" s="169" t="str">
        <f t="shared" si="88"/>
        <v/>
      </c>
      <c r="D360" s="169" t="str">
        <f t="shared" si="88"/>
        <v/>
      </c>
      <c r="E360" s="169" t="str">
        <f t="shared" si="88"/>
        <v/>
      </c>
      <c r="F360" s="169" t="str">
        <f t="shared" si="88"/>
        <v/>
      </c>
      <c r="G360" s="169" t="str">
        <f t="shared" si="88"/>
        <v/>
      </c>
      <c r="H360" s="169" t="str">
        <f t="shared" si="88"/>
        <v/>
      </c>
      <c r="I360" s="169" t="str">
        <f t="shared" si="88"/>
        <v/>
      </c>
      <c r="J360" s="169" t="str">
        <f t="shared" si="88"/>
        <v/>
      </c>
      <c r="K360" s="169" t="str">
        <f t="shared" si="88"/>
        <v/>
      </c>
      <c r="L360" s="169" t="str">
        <f t="shared" si="88"/>
        <v/>
      </c>
      <c r="M360" s="169" t="str">
        <f t="shared" si="88"/>
        <v/>
      </c>
      <c r="N360" s="169" t="str">
        <f t="shared" si="88"/>
        <v/>
      </c>
      <c r="O360" s="169" t="str">
        <f t="shared" si="88"/>
        <v/>
      </c>
      <c r="P360" s="169" t="str">
        <f t="shared" si="88"/>
        <v/>
      </c>
      <c r="Q360" s="169" t="str">
        <f t="shared" si="88"/>
        <v/>
      </c>
    </row>
    <row r="361" spans="1:17" ht="12" customHeight="1" x14ac:dyDescent="0.25">
      <c r="A361" s="23" t="s">
        <v>58</v>
      </c>
      <c r="B361" s="73"/>
      <c r="C361" s="73" t="str">
        <f t="shared" si="88"/>
        <v/>
      </c>
      <c r="D361" s="73" t="str">
        <f t="shared" si="88"/>
        <v/>
      </c>
      <c r="E361" s="73" t="str">
        <f t="shared" si="88"/>
        <v/>
      </c>
      <c r="F361" s="73" t="str">
        <f t="shared" si="88"/>
        <v/>
      </c>
      <c r="G361" s="73" t="str">
        <f t="shared" si="88"/>
        <v/>
      </c>
      <c r="H361" s="73" t="str">
        <f t="shared" si="88"/>
        <v/>
      </c>
      <c r="I361" s="73" t="str">
        <f t="shared" si="88"/>
        <v/>
      </c>
      <c r="J361" s="73" t="str">
        <f t="shared" si="88"/>
        <v/>
      </c>
      <c r="K361" s="73" t="str">
        <f t="shared" si="88"/>
        <v/>
      </c>
      <c r="L361" s="73" t="str">
        <f t="shared" si="88"/>
        <v/>
      </c>
      <c r="M361" s="73" t="str">
        <f t="shared" si="88"/>
        <v/>
      </c>
      <c r="N361" s="73" t="str">
        <f t="shared" si="88"/>
        <v/>
      </c>
      <c r="O361" s="73" t="str">
        <f t="shared" si="88"/>
        <v/>
      </c>
      <c r="P361" s="73" t="str">
        <f t="shared" si="88"/>
        <v/>
      </c>
      <c r="Q361" s="73" t="str">
        <f t="shared" si="88"/>
        <v/>
      </c>
    </row>
    <row r="362" spans="1:17" ht="12" customHeight="1" x14ac:dyDescent="0.25">
      <c r="A362" s="23" t="s">
        <v>60</v>
      </c>
      <c r="B362" s="73"/>
      <c r="C362" s="73" t="str">
        <f t="shared" si="88"/>
        <v/>
      </c>
      <c r="D362" s="73" t="str">
        <f t="shared" si="88"/>
        <v/>
      </c>
      <c r="E362" s="73" t="str">
        <f t="shared" si="88"/>
        <v/>
      </c>
      <c r="F362" s="73" t="str">
        <f t="shared" si="88"/>
        <v/>
      </c>
      <c r="G362" s="73" t="str">
        <f t="shared" si="88"/>
        <v/>
      </c>
      <c r="H362" s="73" t="str">
        <f t="shared" si="88"/>
        <v/>
      </c>
      <c r="I362" s="73" t="str">
        <f t="shared" si="88"/>
        <v/>
      </c>
      <c r="J362" s="73" t="str">
        <f t="shared" si="88"/>
        <v/>
      </c>
      <c r="K362" s="73" t="str">
        <f t="shared" si="88"/>
        <v/>
      </c>
      <c r="L362" s="73" t="str">
        <f t="shared" si="88"/>
        <v/>
      </c>
      <c r="M362" s="73" t="str">
        <f t="shared" si="88"/>
        <v/>
      </c>
      <c r="N362" s="73" t="str">
        <f t="shared" si="88"/>
        <v/>
      </c>
      <c r="O362" s="73" t="str">
        <f t="shared" si="88"/>
        <v/>
      </c>
      <c r="P362" s="73" t="str">
        <f t="shared" si="88"/>
        <v/>
      </c>
      <c r="Q362" s="73" t="str">
        <f t="shared" si="88"/>
        <v/>
      </c>
    </row>
    <row r="363" spans="1:17" ht="12" customHeight="1" x14ac:dyDescent="0.25">
      <c r="A363" s="158" t="s">
        <v>112</v>
      </c>
      <c r="B363" s="169"/>
      <c r="C363" s="169" t="str">
        <f t="shared" si="88"/>
        <v/>
      </c>
      <c r="D363" s="169" t="str">
        <f t="shared" si="88"/>
        <v/>
      </c>
      <c r="E363" s="169" t="str">
        <f t="shared" si="88"/>
        <v/>
      </c>
      <c r="F363" s="169" t="str">
        <f t="shared" si="88"/>
        <v/>
      </c>
      <c r="G363" s="169" t="str">
        <f t="shared" si="88"/>
        <v/>
      </c>
      <c r="H363" s="169" t="str">
        <f t="shared" si="88"/>
        <v/>
      </c>
      <c r="I363" s="169" t="str">
        <f t="shared" si="88"/>
        <v/>
      </c>
      <c r="J363" s="169" t="str">
        <f t="shared" si="88"/>
        <v/>
      </c>
      <c r="K363" s="169" t="str">
        <f t="shared" si="88"/>
        <v/>
      </c>
      <c r="L363" s="169" t="str">
        <f t="shared" si="88"/>
        <v/>
      </c>
      <c r="M363" s="169" t="str">
        <f t="shared" si="88"/>
        <v/>
      </c>
      <c r="N363" s="169" t="str">
        <f t="shared" si="88"/>
        <v/>
      </c>
      <c r="O363" s="169" t="str">
        <f t="shared" si="88"/>
        <v/>
      </c>
      <c r="P363" s="169" t="str">
        <f t="shared" si="88"/>
        <v/>
      </c>
      <c r="Q363" s="169" t="str">
        <f t="shared" si="88"/>
        <v/>
      </c>
    </row>
    <row r="364" spans="1:17" ht="12" customHeight="1" x14ac:dyDescent="0.25">
      <c r="A364" s="23" t="s">
        <v>60</v>
      </c>
      <c r="B364" s="73"/>
      <c r="C364" s="73" t="str">
        <f t="shared" si="88"/>
        <v/>
      </c>
      <c r="D364" s="73" t="str">
        <f t="shared" si="88"/>
        <v/>
      </c>
      <c r="E364" s="73" t="str">
        <f t="shared" si="88"/>
        <v/>
      </c>
      <c r="F364" s="73" t="str">
        <f t="shared" si="88"/>
        <v/>
      </c>
      <c r="G364" s="73" t="str">
        <f t="shared" si="88"/>
        <v/>
      </c>
      <c r="H364" s="73" t="str">
        <f t="shared" si="88"/>
        <v/>
      </c>
      <c r="I364" s="73" t="str">
        <f t="shared" si="88"/>
        <v/>
      </c>
      <c r="J364" s="73" t="str">
        <f t="shared" si="88"/>
        <v/>
      </c>
      <c r="K364" s="73" t="str">
        <f t="shared" si="88"/>
        <v/>
      </c>
      <c r="L364" s="73" t="str">
        <f t="shared" si="88"/>
        <v/>
      </c>
      <c r="M364" s="73" t="str">
        <f t="shared" si="88"/>
        <v/>
      </c>
      <c r="N364" s="73" t="str">
        <f t="shared" si="88"/>
        <v/>
      </c>
      <c r="O364" s="73" t="str">
        <f t="shared" si="88"/>
        <v/>
      </c>
      <c r="P364" s="73" t="str">
        <f t="shared" si="88"/>
        <v/>
      </c>
      <c r="Q364" s="73" t="str">
        <f t="shared" si="88"/>
        <v/>
      </c>
    </row>
    <row r="365" spans="1:17" ht="12" customHeight="1" x14ac:dyDescent="0.25">
      <c r="A365" s="158" t="s">
        <v>63</v>
      </c>
      <c r="B365" s="169"/>
      <c r="C365" s="169" t="str">
        <f t="shared" si="88"/>
        <v/>
      </c>
      <c r="D365" s="169" t="str">
        <f t="shared" si="88"/>
        <v/>
      </c>
      <c r="E365" s="169" t="str">
        <f t="shared" si="88"/>
        <v/>
      </c>
      <c r="F365" s="169" t="str">
        <f t="shared" si="88"/>
        <v/>
      </c>
      <c r="G365" s="169" t="str">
        <f t="shared" si="88"/>
        <v/>
      </c>
      <c r="H365" s="169" t="str">
        <f t="shared" si="88"/>
        <v/>
      </c>
      <c r="I365" s="169" t="str">
        <f t="shared" si="88"/>
        <v/>
      </c>
      <c r="J365" s="169" t="str">
        <f t="shared" si="88"/>
        <v/>
      </c>
      <c r="K365" s="169" t="str">
        <f t="shared" si="88"/>
        <v/>
      </c>
      <c r="L365" s="169" t="str">
        <f t="shared" si="88"/>
        <v/>
      </c>
      <c r="M365" s="169" t="str">
        <f t="shared" si="88"/>
        <v/>
      </c>
      <c r="N365" s="169" t="str">
        <f t="shared" si="88"/>
        <v/>
      </c>
      <c r="O365" s="169" t="str">
        <f t="shared" si="88"/>
        <v/>
      </c>
      <c r="P365" s="169" t="str">
        <f t="shared" si="88"/>
        <v/>
      </c>
      <c r="Q365" s="169" t="str">
        <f t="shared" si="88"/>
        <v/>
      </c>
    </row>
    <row r="366" spans="1:17" ht="12" customHeight="1" x14ac:dyDescent="0.25">
      <c r="A366" s="167" t="s">
        <v>171</v>
      </c>
      <c r="B366" s="174"/>
      <c r="C366" s="174" t="str">
        <f t="shared" si="88"/>
        <v/>
      </c>
      <c r="D366" s="174" t="str">
        <f t="shared" si="88"/>
        <v/>
      </c>
      <c r="E366" s="174" t="str">
        <f t="shared" si="88"/>
        <v/>
      </c>
      <c r="F366" s="174" t="str">
        <f t="shared" si="88"/>
        <v/>
      </c>
      <c r="G366" s="174" t="str">
        <f t="shared" si="88"/>
        <v/>
      </c>
      <c r="H366" s="174" t="str">
        <f t="shared" si="88"/>
        <v/>
      </c>
      <c r="I366" s="174" t="str">
        <f t="shared" si="88"/>
        <v/>
      </c>
      <c r="J366" s="174" t="str">
        <f t="shared" si="88"/>
        <v/>
      </c>
      <c r="K366" s="174" t="str">
        <f t="shared" si="88"/>
        <v/>
      </c>
      <c r="L366" s="174" t="str">
        <f t="shared" si="88"/>
        <v/>
      </c>
      <c r="M366" s="174" t="str">
        <f t="shared" si="88"/>
        <v/>
      </c>
      <c r="N366" s="174" t="str">
        <f t="shared" si="88"/>
        <v/>
      </c>
      <c r="O366" s="174" t="str">
        <f t="shared" si="88"/>
        <v/>
      </c>
      <c r="P366" s="174" t="str">
        <f t="shared" si="88"/>
        <v/>
      </c>
      <c r="Q366" s="174" t="str">
        <f t="shared" si="88"/>
        <v/>
      </c>
    </row>
    <row r="367" spans="1:17" ht="12" customHeight="1" x14ac:dyDescent="0.25">
      <c r="A367" s="167" t="s">
        <v>144</v>
      </c>
      <c r="B367" s="174"/>
      <c r="C367" s="174" t="str">
        <f t="shared" si="88"/>
        <v/>
      </c>
      <c r="D367" s="174" t="str">
        <f t="shared" si="88"/>
        <v/>
      </c>
      <c r="E367" s="174" t="str">
        <f t="shared" si="88"/>
        <v/>
      </c>
      <c r="F367" s="174" t="str">
        <f t="shared" si="88"/>
        <v/>
      </c>
      <c r="G367" s="174" t="str">
        <f t="shared" si="88"/>
        <v/>
      </c>
      <c r="H367" s="174" t="str">
        <f t="shared" si="88"/>
        <v/>
      </c>
      <c r="I367" s="174" t="str">
        <f t="shared" si="88"/>
        <v/>
      </c>
      <c r="J367" s="174" t="str">
        <f t="shared" si="88"/>
        <v/>
      </c>
      <c r="K367" s="174" t="str">
        <f t="shared" si="88"/>
        <v/>
      </c>
      <c r="L367" s="174" t="str">
        <f t="shared" si="88"/>
        <v/>
      </c>
      <c r="M367" s="174" t="str">
        <f t="shared" si="88"/>
        <v/>
      </c>
      <c r="N367" s="174" t="str">
        <f t="shared" si="88"/>
        <v/>
      </c>
      <c r="O367" s="174" t="str">
        <f t="shared" si="88"/>
        <v/>
      </c>
      <c r="P367" s="174" t="str">
        <f t="shared" si="88"/>
        <v/>
      </c>
      <c r="Q367" s="174" t="str">
        <f t="shared" si="88"/>
        <v/>
      </c>
    </row>
    <row r="368" spans="1:17" ht="12" customHeight="1" x14ac:dyDescent="0.25">
      <c r="A368" s="167" t="s">
        <v>143</v>
      </c>
      <c r="B368" s="174"/>
      <c r="C368" s="174" t="str">
        <f t="shared" si="88"/>
        <v/>
      </c>
      <c r="D368" s="174" t="str">
        <f t="shared" si="88"/>
        <v/>
      </c>
      <c r="E368" s="174" t="str">
        <f t="shared" si="88"/>
        <v/>
      </c>
      <c r="F368" s="174" t="str">
        <f t="shared" si="88"/>
        <v/>
      </c>
      <c r="G368" s="174" t="str">
        <f t="shared" si="88"/>
        <v/>
      </c>
      <c r="H368" s="174" t="str">
        <f t="shared" si="88"/>
        <v/>
      </c>
      <c r="I368" s="174" t="str">
        <f t="shared" si="88"/>
        <v/>
      </c>
      <c r="J368" s="174" t="str">
        <f t="shared" si="88"/>
        <v/>
      </c>
      <c r="K368" s="174" t="str">
        <f t="shared" si="88"/>
        <v/>
      </c>
      <c r="L368" s="174" t="str">
        <f t="shared" si="88"/>
        <v/>
      </c>
      <c r="M368" s="174" t="str">
        <f t="shared" si="88"/>
        <v/>
      </c>
      <c r="N368" s="174" t="str">
        <f t="shared" si="88"/>
        <v/>
      </c>
      <c r="O368" s="174" t="str">
        <f t="shared" si="88"/>
        <v/>
      </c>
      <c r="P368" s="174" t="str">
        <f t="shared" si="88"/>
        <v/>
      </c>
      <c r="Q368" s="174" t="str">
        <f t="shared" si="88"/>
        <v/>
      </c>
    </row>
    <row r="369" spans="1:17" ht="12" customHeight="1" x14ac:dyDescent="0.25">
      <c r="A369" s="166" t="s">
        <v>57</v>
      </c>
      <c r="B369" s="173"/>
      <c r="C369" s="173" t="str">
        <f t="shared" si="88"/>
        <v/>
      </c>
      <c r="D369" s="173" t="str">
        <f t="shared" si="88"/>
        <v/>
      </c>
      <c r="E369" s="173" t="str">
        <f t="shared" si="88"/>
        <v/>
      </c>
      <c r="F369" s="173" t="str">
        <f t="shared" si="88"/>
        <v/>
      </c>
      <c r="G369" s="173" t="str">
        <f t="shared" si="88"/>
        <v/>
      </c>
      <c r="H369" s="173" t="str">
        <f t="shared" si="88"/>
        <v/>
      </c>
      <c r="I369" s="173" t="str">
        <f t="shared" si="88"/>
        <v/>
      </c>
      <c r="J369" s="173" t="str">
        <f t="shared" si="88"/>
        <v/>
      </c>
      <c r="K369" s="173" t="str">
        <f t="shared" si="88"/>
        <v/>
      </c>
      <c r="L369" s="173" t="str">
        <f t="shared" si="88"/>
        <v/>
      </c>
      <c r="M369" s="173" t="str">
        <f t="shared" si="88"/>
        <v/>
      </c>
      <c r="N369" s="173" t="str">
        <f t="shared" si="88"/>
        <v/>
      </c>
      <c r="O369" s="173" t="str">
        <f t="shared" si="88"/>
        <v/>
      </c>
      <c r="P369" s="173" t="str">
        <f t="shared" si="88"/>
        <v/>
      </c>
      <c r="Q369" s="173" t="str">
        <f t="shared" si="88"/>
        <v/>
      </c>
    </row>
    <row r="370" spans="1:17" ht="12" customHeight="1" x14ac:dyDescent="0.25">
      <c r="A370" s="147" t="s">
        <v>59</v>
      </c>
      <c r="B370" s="172"/>
      <c r="C370" s="172" t="str">
        <f t="shared" si="88"/>
        <v/>
      </c>
      <c r="D370" s="172" t="str">
        <f t="shared" si="88"/>
        <v/>
      </c>
      <c r="E370" s="172" t="str">
        <f t="shared" si="88"/>
        <v/>
      </c>
      <c r="F370" s="172" t="str">
        <f t="shared" si="88"/>
        <v/>
      </c>
      <c r="G370" s="172" t="str">
        <f t="shared" si="88"/>
        <v/>
      </c>
      <c r="H370" s="172" t="str">
        <f t="shared" si="88"/>
        <v/>
      </c>
      <c r="I370" s="172" t="str">
        <f t="shared" si="88"/>
        <v/>
      </c>
      <c r="J370" s="172" t="str">
        <f t="shared" si="88"/>
        <v/>
      </c>
      <c r="K370" s="172" t="str">
        <f t="shared" si="88"/>
        <v/>
      </c>
      <c r="L370" s="172" t="str">
        <f t="shared" si="88"/>
        <v/>
      </c>
      <c r="M370" s="172" t="str">
        <f t="shared" si="88"/>
        <v/>
      </c>
      <c r="N370" s="172" t="str">
        <f t="shared" si="88"/>
        <v/>
      </c>
      <c r="O370" s="172" t="str">
        <f t="shared" si="88"/>
        <v/>
      </c>
      <c r="P370" s="172" t="str">
        <f t="shared" si="88"/>
        <v/>
      </c>
      <c r="Q370" s="172" t="str">
        <f t="shared" si="88"/>
        <v/>
      </c>
    </row>
    <row r="371" spans="1:17" ht="12" customHeight="1" x14ac:dyDescent="0.25">
      <c r="A371" s="163" t="s">
        <v>142</v>
      </c>
      <c r="B371" s="171"/>
      <c r="C371" s="171" t="str">
        <f t="shared" si="88"/>
        <v/>
      </c>
      <c r="D371" s="171" t="str">
        <f t="shared" si="88"/>
        <v/>
      </c>
      <c r="E371" s="171" t="str">
        <f t="shared" si="88"/>
        <v/>
      </c>
      <c r="F371" s="171" t="str">
        <f t="shared" si="88"/>
        <v/>
      </c>
      <c r="G371" s="171" t="str">
        <f t="shared" si="88"/>
        <v/>
      </c>
      <c r="H371" s="171" t="str">
        <f t="shared" si="88"/>
        <v/>
      </c>
      <c r="I371" s="171" t="str">
        <f t="shared" si="88"/>
        <v/>
      </c>
      <c r="J371" s="171" t="str">
        <f t="shared" si="88"/>
        <v/>
      </c>
      <c r="K371" s="171" t="str">
        <f t="shared" si="88"/>
        <v/>
      </c>
      <c r="L371" s="171" t="str">
        <f t="shared" si="88"/>
        <v/>
      </c>
      <c r="M371" s="171" t="str">
        <f t="shared" si="88"/>
        <v/>
      </c>
      <c r="N371" s="171" t="str">
        <f t="shared" si="88"/>
        <v/>
      </c>
      <c r="O371" s="171" t="str">
        <f t="shared" si="88"/>
        <v/>
      </c>
      <c r="P371" s="171" t="str">
        <f t="shared" si="88"/>
        <v/>
      </c>
      <c r="Q371" s="171" t="str">
        <f t="shared" si="88"/>
        <v/>
      </c>
    </row>
    <row r="372" spans="1:17" ht="12" customHeight="1" x14ac:dyDescent="0.25">
      <c r="A372" s="161" t="s">
        <v>141</v>
      </c>
      <c r="B372" s="170"/>
      <c r="C372" s="170" t="str">
        <f t="shared" si="88"/>
        <v/>
      </c>
      <c r="D372" s="170" t="str">
        <f t="shared" si="88"/>
        <v/>
      </c>
      <c r="E372" s="170" t="str">
        <f t="shared" si="88"/>
        <v/>
      </c>
      <c r="F372" s="170" t="str">
        <f t="shared" si="88"/>
        <v/>
      </c>
      <c r="G372" s="170" t="str">
        <f t="shared" si="88"/>
        <v/>
      </c>
      <c r="H372" s="170" t="str">
        <f t="shared" si="88"/>
        <v/>
      </c>
      <c r="I372" s="170" t="str">
        <f t="shared" si="88"/>
        <v/>
      </c>
      <c r="J372" s="170" t="str">
        <f t="shared" si="88"/>
        <v/>
      </c>
      <c r="K372" s="170" t="str">
        <f t="shared" si="88"/>
        <v/>
      </c>
      <c r="L372" s="170" t="str">
        <f t="shared" si="88"/>
        <v/>
      </c>
      <c r="M372" s="170" t="str">
        <f t="shared" si="88"/>
        <v/>
      </c>
      <c r="N372" s="170" t="str">
        <f t="shared" si="88"/>
        <v/>
      </c>
      <c r="O372" s="170" t="str">
        <f t="shared" si="88"/>
        <v/>
      </c>
      <c r="P372" s="170" t="str">
        <f t="shared" si="88"/>
        <v/>
      </c>
      <c r="Q372" s="170" t="str">
        <f t="shared" si="88"/>
        <v/>
      </c>
    </row>
    <row r="373" spans="1:17" ht="12" customHeight="1" x14ac:dyDescent="0.25">
      <c r="A373" s="148" t="s">
        <v>60</v>
      </c>
      <c r="B373" s="73"/>
      <c r="C373" s="73" t="str">
        <f t="shared" si="88"/>
        <v/>
      </c>
      <c r="D373" s="73" t="str">
        <f t="shared" si="88"/>
        <v/>
      </c>
      <c r="E373" s="73" t="str">
        <f t="shared" si="88"/>
        <v/>
      </c>
      <c r="F373" s="73" t="str">
        <f t="shared" si="88"/>
        <v/>
      </c>
      <c r="G373" s="73" t="str">
        <f t="shared" si="88"/>
        <v/>
      </c>
      <c r="H373" s="73" t="str">
        <f t="shared" si="88"/>
        <v/>
      </c>
      <c r="I373" s="73" t="str">
        <f t="shared" si="88"/>
        <v/>
      </c>
      <c r="J373" s="73" t="str">
        <f t="shared" si="88"/>
        <v/>
      </c>
      <c r="K373" s="73" t="str">
        <f t="shared" si="88"/>
        <v/>
      </c>
      <c r="L373" s="73" t="str">
        <f t="shared" si="88"/>
        <v/>
      </c>
      <c r="M373" s="73" t="str">
        <f t="shared" si="88"/>
        <v/>
      </c>
      <c r="N373" s="73" t="str">
        <f t="shared" si="88"/>
        <v/>
      </c>
      <c r="O373" s="73" t="str">
        <f t="shared" si="88"/>
        <v/>
      </c>
      <c r="P373" s="73" t="str">
        <f t="shared" si="88"/>
        <v/>
      </c>
      <c r="Q373" s="73" t="str">
        <f t="shared" si="88"/>
        <v/>
      </c>
    </row>
    <row r="374" spans="1:17" ht="12" customHeight="1" x14ac:dyDescent="0.25">
      <c r="A374" s="148" t="s">
        <v>59</v>
      </c>
      <c r="B374" s="73"/>
      <c r="C374" s="73" t="str">
        <f t="shared" si="88"/>
        <v/>
      </c>
      <c r="D374" s="73" t="str">
        <f t="shared" si="88"/>
        <v/>
      </c>
      <c r="E374" s="73" t="str">
        <f t="shared" si="88"/>
        <v/>
      </c>
      <c r="F374" s="73" t="str">
        <f t="shared" si="88"/>
        <v/>
      </c>
      <c r="G374" s="73" t="str">
        <f t="shared" si="88"/>
        <v/>
      </c>
      <c r="H374" s="73" t="str">
        <f t="shared" si="88"/>
        <v/>
      </c>
      <c r="I374" s="73" t="str">
        <f t="shared" si="88"/>
        <v/>
      </c>
      <c r="J374" s="73" t="str">
        <f t="shared" si="88"/>
        <v/>
      </c>
      <c r="K374" s="73" t="str">
        <f t="shared" si="88"/>
        <v/>
      </c>
      <c r="L374" s="73" t="str">
        <f t="shared" si="88"/>
        <v/>
      </c>
      <c r="M374" s="73" t="str">
        <f t="shared" si="88"/>
        <v/>
      </c>
      <c r="N374" s="73" t="str">
        <f t="shared" si="88"/>
        <v/>
      </c>
      <c r="O374" s="73" t="str">
        <f t="shared" si="88"/>
        <v/>
      </c>
      <c r="P374" s="73" t="str">
        <f t="shared" si="88"/>
        <v/>
      </c>
      <c r="Q374" s="73" t="str">
        <f t="shared" si="88"/>
        <v/>
      </c>
    </row>
    <row r="375" spans="1:17" ht="12" customHeight="1" x14ac:dyDescent="0.25">
      <c r="A375" s="158" t="s">
        <v>62</v>
      </c>
      <c r="B375" s="169"/>
      <c r="C375" s="169" t="str">
        <f t="shared" ref="C375:Q378" si="89">IF(C354=0,"",C354/C333)</f>
        <v/>
      </c>
      <c r="D375" s="169" t="str">
        <f t="shared" si="89"/>
        <v/>
      </c>
      <c r="E375" s="169" t="str">
        <f t="shared" si="89"/>
        <v/>
      </c>
      <c r="F375" s="169" t="str">
        <f t="shared" si="89"/>
        <v/>
      </c>
      <c r="G375" s="169" t="str">
        <f t="shared" si="89"/>
        <v/>
      </c>
      <c r="H375" s="169" t="str">
        <f t="shared" si="89"/>
        <v/>
      </c>
      <c r="I375" s="169" t="str">
        <f t="shared" si="89"/>
        <v/>
      </c>
      <c r="J375" s="169" t="str">
        <f t="shared" si="89"/>
        <v/>
      </c>
      <c r="K375" s="169" t="str">
        <f t="shared" si="89"/>
        <v/>
      </c>
      <c r="L375" s="169" t="str">
        <f t="shared" si="89"/>
        <v/>
      </c>
      <c r="M375" s="169" t="str">
        <f t="shared" si="89"/>
        <v/>
      </c>
      <c r="N375" s="169" t="str">
        <f t="shared" si="89"/>
        <v/>
      </c>
      <c r="O375" s="169" t="str">
        <f t="shared" si="89"/>
        <v/>
      </c>
      <c r="P375" s="169" t="str">
        <f t="shared" si="89"/>
        <v/>
      </c>
      <c r="Q375" s="169" t="str">
        <f t="shared" si="89"/>
        <v/>
      </c>
    </row>
    <row r="376" spans="1:17" ht="12" customHeight="1" x14ac:dyDescent="0.25">
      <c r="A376" s="23" t="s">
        <v>58</v>
      </c>
      <c r="B376" s="73"/>
      <c r="C376" s="73" t="str">
        <f t="shared" si="89"/>
        <v/>
      </c>
      <c r="D376" s="73" t="str">
        <f t="shared" si="89"/>
        <v/>
      </c>
      <c r="E376" s="73" t="str">
        <f t="shared" si="89"/>
        <v/>
      </c>
      <c r="F376" s="73" t="str">
        <f t="shared" si="89"/>
        <v/>
      </c>
      <c r="G376" s="73" t="str">
        <f t="shared" si="89"/>
        <v/>
      </c>
      <c r="H376" s="73" t="str">
        <f t="shared" si="89"/>
        <v/>
      </c>
      <c r="I376" s="73" t="str">
        <f t="shared" si="89"/>
        <v/>
      </c>
      <c r="J376" s="73" t="str">
        <f t="shared" si="89"/>
        <v/>
      </c>
      <c r="K376" s="73" t="str">
        <f t="shared" si="89"/>
        <v/>
      </c>
      <c r="L376" s="73" t="str">
        <f t="shared" si="89"/>
        <v/>
      </c>
      <c r="M376" s="73" t="str">
        <f t="shared" si="89"/>
        <v/>
      </c>
      <c r="N376" s="73" t="str">
        <f t="shared" si="89"/>
        <v/>
      </c>
      <c r="O376" s="73" t="str">
        <f t="shared" si="89"/>
        <v/>
      </c>
      <c r="P376" s="73" t="str">
        <f t="shared" si="89"/>
        <v/>
      </c>
      <c r="Q376" s="73" t="str">
        <f t="shared" si="89"/>
        <v/>
      </c>
    </row>
    <row r="377" spans="1:17" ht="12" customHeight="1" x14ac:dyDescent="0.25">
      <c r="A377" s="23" t="s">
        <v>57</v>
      </c>
      <c r="B377" s="73"/>
      <c r="C377" s="73" t="str">
        <f t="shared" si="89"/>
        <v/>
      </c>
      <c r="D377" s="73" t="str">
        <f t="shared" si="89"/>
        <v/>
      </c>
      <c r="E377" s="73" t="str">
        <f t="shared" si="89"/>
        <v/>
      </c>
      <c r="F377" s="73" t="str">
        <f t="shared" si="89"/>
        <v/>
      </c>
      <c r="G377" s="73" t="str">
        <f t="shared" si="89"/>
        <v/>
      </c>
      <c r="H377" s="73" t="str">
        <f t="shared" si="89"/>
        <v/>
      </c>
      <c r="I377" s="73" t="str">
        <f t="shared" si="89"/>
        <v/>
      </c>
      <c r="J377" s="73" t="str">
        <f t="shared" si="89"/>
        <v/>
      </c>
      <c r="K377" s="73" t="str">
        <f t="shared" si="89"/>
        <v/>
      </c>
      <c r="L377" s="73" t="str">
        <f t="shared" si="89"/>
        <v/>
      </c>
      <c r="M377" s="73" t="str">
        <f t="shared" si="89"/>
        <v/>
      </c>
      <c r="N377" s="73" t="str">
        <f t="shared" si="89"/>
        <v/>
      </c>
      <c r="O377" s="73" t="str">
        <f t="shared" si="89"/>
        <v/>
      </c>
      <c r="P377" s="73" t="str">
        <f t="shared" si="89"/>
        <v/>
      </c>
      <c r="Q377" s="73" t="str">
        <f t="shared" si="89"/>
        <v/>
      </c>
    </row>
    <row r="378" spans="1:17" ht="12" customHeight="1" x14ac:dyDescent="0.25">
      <c r="A378" s="29" t="s">
        <v>140</v>
      </c>
      <c r="B378" s="65"/>
      <c r="C378" s="65" t="str">
        <f t="shared" si="89"/>
        <v/>
      </c>
      <c r="D378" s="65" t="str">
        <f t="shared" si="89"/>
        <v/>
      </c>
      <c r="E378" s="65" t="str">
        <f t="shared" si="89"/>
        <v/>
      </c>
      <c r="F378" s="65" t="str">
        <f t="shared" si="89"/>
        <v/>
      </c>
      <c r="G378" s="65" t="str">
        <f t="shared" si="89"/>
        <v/>
      </c>
      <c r="H378" s="65" t="str">
        <f t="shared" si="89"/>
        <v/>
      </c>
      <c r="I378" s="65" t="str">
        <f t="shared" si="89"/>
        <v/>
      </c>
      <c r="J378" s="65" t="str">
        <f t="shared" si="89"/>
        <v/>
      </c>
      <c r="K378" s="65" t="str">
        <f t="shared" si="89"/>
        <v/>
      </c>
      <c r="L378" s="65" t="str">
        <f t="shared" si="89"/>
        <v/>
      </c>
      <c r="M378" s="65" t="str">
        <f t="shared" si="89"/>
        <v/>
      </c>
      <c r="N378" s="65" t="str">
        <f t="shared" si="89"/>
        <v/>
      </c>
      <c r="O378" s="65" t="str">
        <f t="shared" si="89"/>
        <v/>
      </c>
      <c r="P378" s="65" t="str">
        <f t="shared" si="89"/>
        <v/>
      </c>
      <c r="Q378" s="65" t="str">
        <f t="shared" si="89"/>
        <v/>
      </c>
    </row>
    <row r="380" spans="1:17" ht="12" customHeight="1" x14ac:dyDescent="0.25">
      <c r="A380" s="152" t="s">
        <v>190</v>
      </c>
      <c r="B380" s="168"/>
      <c r="C380" s="168">
        <f>SUM(C381,C384,C386,C396)</f>
        <v>0</v>
      </c>
      <c r="D380" s="168">
        <f t="shared" ref="D380:Q380" si="90">SUM(D381,D384,D386,D396)</f>
        <v>0</v>
      </c>
      <c r="E380" s="168">
        <f t="shared" si="90"/>
        <v>0</v>
      </c>
      <c r="F380" s="168">
        <f t="shared" si="90"/>
        <v>0</v>
      </c>
      <c r="G380" s="168">
        <f t="shared" si="90"/>
        <v>0</v>
      </c>
      <c r="H380" s="168">
        <f t="shared" si="90"/>
        <v>0</v>
      </c>
      <c r="I380" s="168">
        <f t="shared" si="90"/>
        <v>0</v>
      </c>
      <c r="J380" s="168">
        <f t="shared" si="90"/>
        <v>0</v>
      </c>
      <c r="K380" s="168">
        <f t="shared" si="90"/>
        <v>0</v>
      </c>
      <c r="L380" s="168">
        <f t="shared" si="90"/>
        <v>0</v>
      </c>
      <c r="M380" s="168">
        <f t="shared" si="90"/>
        <v>0</v>
      </c>
      <c r="N380" s="168">
        <f t="shared" si="90"/>
        <v>0</v>
      </c>
      <c r="O380" s="168">
        <f t="shared" si="90"/>
        <v>0</v>
      </c>
      <c r="P380" s="168">
        <f t="shared" si="90"/>
        <v>0</v>
      </c>
      <c r="Q380" s="168">
        <f t="shared" si="90"/>
        <v>0</v>
      </c>
    </row>
    <row r="381" spans="1:17" ht="12" customHeight="1" x14ac:dyDescent="0.25">
      <c r="A381" s="158" t="s">
        <v>65</v>
      </c>
      <c r="B381" s="157"/>
      <c r="C381" s="157">
        <f>SUM(C382:C383)</f>
        <v>0</v>
      </c>
      <c r="D381" s="157">
        <f t="shared" ref="D381:Q381" si="91">SUM(D382:D383)</f>
        <v>0</v>
      </c>
      <c r="E381" s="157">
        <f t="shared" si="91"/>
        <v>0</v>
      </c>
      <c r="F381" s="157">
        <f t="shared" si="91"/>
        <v>0</v>
      </c>
      <c r="G381" s="157">
        <f t="shared" si="91"/>
        <v>0</v>
      </c>
      <c r="H381" s="157">
        <f t="shared" si="91"/>
        <v>0</v>
      </c>
      <c r="I381" s="157">
        <f t="shared" si="91"/>
        <v>0</v>
      </c>
      <c r="J381" s="157">
        <f t="shared" si="91"/>
        <v>0</v>
      </c>
      <c r="K381" s="157">
        <f t="shared" si="91"/>
        <v>0</v>
      </c>
      <c r="L381" s="157">
        <f t="shared" si="91"/>
        <v>0</v>
      </c>
      <c r="M381" s="157">
        <f t="shared" si="91"/>
        <v>0</v>
      </c>
      <c r="N381" s="157">
        <f t="shared" si="91"/>
        <v>0</v>
      </c>
      <c r="O381" s="157">
        <f t="shared" si="91"/>
        <v>0</v>
      </c>
      <c r="P381" s="157">
        <f t="shared" si="91"/>
        <v>0</v>
      </c>
      <c r="Q381" s="157">
        <f t="shared" si="91"/>
        <v>0</v>
      </c>
    </row>
    <row r="382" spans="1:17" ht="12" customHeight="1" x14ac:dyDescent="0.25">
      <c r="A382" s="23" t="s">
        <v>58</v>
      </c>
      <c r="B382" s="156"/>
      <c r="C382" s="156">
        <f>RES_hhdet_in_emi!C$5</f>
        <v>0</v>
      </c>
      <c r="D382" s="156">
        <f>RES_hhdet_in_emi!D$5</f>
        <v>0</v>
      </c>
      <c r="E382" s="156">
        <f>RES_hhdet_in_emi!E$5</f>
        <v>0</v>
      </c>
      <c r="F382" s="156">
        <f>RES_hhdet_in_emi!F$5</f>
        <v>0</v>
      </c>
      <c r="G382" s="156">
        <f>RES_hhdet_in_emi!G$5</f>
        <v>0</v>
      </c>
      <c r="H382" s="156">
        <f>RES_hhdet_in_emi!H$5</f>
        <v>0</v>
      </c>
      <c r="I382" s="156">
        <f>RES_hhdet_in_emi!I$5</f>
        <v>0</v>
      </c>
      <c r="J382" s="156">
        <f>RES_hhdet_in_emi!J$5</f>
        <v>0</v>
      </c>
      <c r="K382" s="156">
        <f>RES_hhdet_in_emi!K$5</f>
        <v>0</v>
      </c>
      <c r="L382" s="156">
        <f>RES_hhdet_in_emi!L$5</f>
        <v>0</v>
      </c>
      <c r="M382" s="156">
        <f>RES_hhdet_in_emi!M$5</f>
        <v>0</v>
      </c>
      <c r="N382" s="156">
        <f>RES_hhdet_in_emi!N$5</f>
        <v>0</v>
      </c>
      <c r="O382" s="156">
        <f>RES_hhdet_in_emi!O$5</f>
        <v>0</v>
      </c>
      <c r="P382" s="156">
        <f>RES_hhdet_in_emi!P$5</f>
        <v>0</v>
      </c>
      <c r="Q382" s="156">
        <f>RES_hhdet_in_emi!Q$5</f>
        <v>0</v>
      </c>
    </row>
    <row r="383" spans="1:17" ht="12" customHeight="1" x14ac:dyDescent="0.25">
      <c r="A383" s="23" t="s">
        <v>60</v>
      </c>
      <c r="B383" s="156"/>
      <c r="C383" s="156">
        <f>RES_hhdet_in_emi!C$6</f>
        <v>0</v>
      </c>
      <c r="D383" s="156">
        <f>RES_hhdet_in_emi!D$6</f>
        <v>0</v>
      </c>
      <c r="E383" s="156">
        <f>RES_hhdet_in_emi!E$6</f>
        <v>0</v>
      </c>
      <c r="F383" s="156">
        <f>RES_hhdet_in_emi!F$6</f>
        <v>0</v>
      </c>
      <c r="G383" s="156">
        <f>RES_hhdet_in_emi!G$6</f>
        <v>0</v>
      </c>
      <c r="H383" s="156">
        <f>RES_hhdet_in_emi!H$6</f>
        <v>0</v>
      </c>
      <c r="I383" s="156">
        <f>RES_hhdet_in_emi!I$6</f>
        <v>0</v>
      </c>
      <c r="J383" s="156">
        <f>RES_hhdet_in_emi!J$6</f>
        <v>0</v>
      </c>
      <c r="K383" s="156">
        <f>RES_hhdet_in_emi!K$6</f>
        <v>0</v>
      </c>
      <c r="L383" s="156">
        <f>RES_hhdet_in_emi!L$6</f>
        <v>0</v>
      </c>
      <c r="M383" s="156">
        <f>RES_hhdet_in_emi!M$6</f>
        <v>0</v>
      </c>
      <c r="N383" s="156">
        <f>RES_hhdet_in_emi!N$6</f>
        <v>0</v>
      </c>
      <c r="O383" s="156">
        <f>RES_hhdet_in_emi!O$6</f>
        <v>0</v>
      </c>
      <c r="P383" s="156">
        <f>RES_hhdet_in_emi!P$6</f>
        <v>0</v>
      </c>
      <c r="Q383" s="156">
        <f>RES_hhdet_in_emi!Q$6</f>
        <v>0</v>
      </c>
    </row>
    <row r="384" spans="1:17" ht="12" customHeight="1" x14ac:dyDescent="0.25">
      <c r="A384" s="158" t="s">
        <v>112</v>
      </c>
      <c r="B384" s="157"/>
      <c r="C384" s="157">
        <f>C385</f>
        <v>0</v>
      </c>
      <c r="D384" s="157">
        <f t="shared" ref="D384:Q384" si="92">D385</f>
        <v>0</v>
      </c>
      <c r="E384" s="157">
        <f t="shared" si="92"/>
        <v>0</v>
      </c>
      <c r="F384" s="157">
        <f t="shared" si="92"/>
        <v>0</v>
      </c>
      <c r="G384" s="157">
        <f t="shared" si="92"/>
        <v>0</v>
      </c>
      <c r="H384" s="157">
        <f t="shared" si="92"/>
        <v>0</v>
      </c>
      <c r="I384" s="157">
        <f t="shared" si="92"/>
        <v>0</v>
      </c>
      <c r="J384" s="157">
        <f t="shared" si="92"/>
        <v>0</v>
      </c>
      <c r="K384" s="157">
        <f t="shared" si="92"/>
        <v>0</v>
      </c>
      <c r="L384" s="157">
        <f t="shared" si="92"/>
        <v>0</v>
      </c>
      <c r="M384" s="157">
        <f t="shared" si="92"/>
        <v>0</v>
      </c>
      <c r="N384" s="157">
        <f t="shared" si="92"/>
        <v>0</v>
      </c>
      <c r="O384" s="157">
        <f t="shared" si="92"/>
        <v>0</v>
      </c>
      <c r="P384" s="157">
        <f t="shared" si="92"/>
        <v>0</v>
      </c>
      <c r="Q384" s="157">
        <f t="shared" si="92"/>
        <v>0</v>
      </c>
    </row>
    <row r="385" spans="1:17" ht="12" customHeight="1" x14ac:dyDescent="0.25">
      <c r="A385" s="23" t="s">
        <v>60</v>
      </c>
      <c r="B385" s="156"/>
      <c r="C385" s="156">
        <f>RES_hhdet_in_emi!C$8</f>
        <v>0</v>
      </c>
      <c r="D385" s="156">
        <f>RES_hhdet_in_emi!D$8</f>
        <v>0</v>
      </c>
      <c r="E385" s="156">
        <f>RES_hhdet_in_emi!E$8</f>
        <v>0</v>
      </c>
      <c r="F385" s="156">
        <f>RES_hhdet_in_emi!F$8</f>
        <v>0</v>
      </c>
      <c r="G385" s="156">
        <f>RES_hhdet_in_emi!G$8</f>
        <v>0</v>
      </c>
      <c r="H385" s="156">
        <f>RES_hhdet_in_emi!H$8</f>
        <v>0</v>
      </c>
      <c r="I385" s="156">
        <f>RES_hhdet_in_emi!I$8</f>
        <v>0</v>
      </c>
      <c r="J385" s="156">
        <f>RES_hhdet_in_emi!J$8</f>
        <v>0</v>
      </c>
      <c r="K385" s="156">
        <f>RES_hhdet_in_emi!K$8</f>
        <v>0</v>
      </c>
      <c r="L385" s="156">
        <f>RES_hhdet_in_emi!L$8</f>
        <v>0</v>
      </c>
      <c r="M385" s="156">
        <f>RES_hhdet_in_emi!M$8</f>
        <v>0</v>
      </c>
      <c r="N385" s="156">
        <f>RES_hhdet_in_emi!N$8</f>
        <v>0</v>
      </c>
      <c r="O385" s="156">
        <f>RES_hhdet_in_emi!O$8</f>
        <v>0</v>
      </c>
      <c r="P385" s="156">
        <f>RES_hhdet_in_emi!P$8</f>
        <v>0</v>
      </c>
      <c r="Q385" s="156">
        <f>RES_hhdet_in_emi!Q$8</f>
        <v>0</v>
      </c>
    </row>
    <row r="386" spans="1:17" ht="12" customHeight="1" x14ac:dyDescent="0.25">
      <c r="A386" s="158" t="s">
        <v>63</v>
      </c>
      <c r="B386" s="157"/>
      <c r="C386" s="157">
        <f>SUM(C387:C389,C392:C393)</f>
        <v>0</v>
      </c>
      <c r="D386" s="157">
        <f t="shared" ref="D386:Q386" si="93">SUM(D387:D389,D392:D393)</f>
        <v>0</v>
      </c>
      <c r="E386" s="157">
        <f t="shared" si="93"/>
        <v>0</v>
      </c>
      <c r="F386" s="157">
        <f t="shared" si="93"/>
        <v>0</v>
      </c>
      <c r="G386" s="157">
        <f t="shared" si="93"/>
        <v>0</v>
      </c>
      <c r="H386" s="157">
        <f t="shared" si="93"/>
        <v>0</v>
      </c>
      <c r="I386" s="157">
        <f t="shared" si="93"/>
        <v>0</v>
      </c>
      <c r="J386" s="157">
        <f t="shared" si="93"/>
        <v>0</v>
      </c>
      <c r="K386" s="157">
        <f t="shared" si="93"/>
        <v>0</v>
      </c>
      <c r="L386" s="157">
        <f t="shared" si="93"/>
        <v>0</v>
      </c>
      <c r="M386" s="157">
        <f t="shared" si="93"/>
        <v>0</v>
      </c>
      <c r="N386" s="157">
        <f t="shared" si="93"/>
        <v>0</v>
      </c>
      <c r="O386" s="157">
        <f t="shared" si="93"/>
        <v>0</v>
      </c>
      <c r="P386" s="157">
        <f t="shared" si="93"/>
        <v>0</v>
      </c>
      <c r="Q386" s="157">
        <f t="shared" si="93"/>
        <v>0</v>
      </c>
    </row>
    <row r="387" spans="1:17" ht="12" customHeight="1" x14ac:dyDescent="0.25">
      <c r="A387" s="167" t="s">
        <v>171</v>
      </c>
      <c r="B387" s="132"/>
      <c r="C387" s="132">
        <f>RES_hhdet_in_emi!C$10</f>
        <v>0</v>
      </c>
      <c r="D387" s="132">
        <f>RES_hhdet_in_emi!D$10</f>
        <v>0</v>
      </c>
      <c r="E387" s="132">
        <f>RES_hhdet_in_emi!E$10</f>
        <v>0</v>
      </c>
      <c r="F387" s="132">
        <f>RES_hhdet_in_emi!F$10</f>
        <v>0</v>
      </c>
      <c r="G387" s="132">
        <f>RES_hhdet_in_emi!G$10</f>
        <v>0</v>
      </c>
      <c r="H387" s="132">
        <f>RES_hhdet_in_emi!H$10</f>
        <v>0</v>
      </c>
      <c r="I387" s="132">
        <f>RES_hhdet_in_emi!I$10</f>
        <v>0</v>
      </c>
      <c r="J387" s="132">
        <f>RES_hhdet_in_emi!J$10</f>
        <v>0</v>
      </c>
      <c r="K387" s="132">
        <f>RES_hhdet_in_emi!K$10</f>
        <v>0</v>
      </c>
      <c r="L387" s="132">
        <f>RES_hhdet_in_emi!L$10</f>
        <v>0</v>
      </c>
      <c r="M387" s="132">
        <f>RES_hhdet_in_emi!M$10</f>
        <v>0</v>
      </c>
      <c r="N387" s="132">
        <f>RES_hhdet_in_emi!N$10</f>
        <v>0</v>
      </c>
      <c r="O387" s="132">
        <f>RES_hhdet_in_emi!O$10</f>
        <v>0</v>
      </c>
      <c r="P387" s="132">
        <f>RES_hhdet_in_emi!P$10</f>
        <v>0</v>
      </c>
      <c r="Q387" s="132">
        <f>RES_hhdet_in_emi!Q$10</f>
        <v>0</v>
      </c>
    </row>
    <row r="388" spans="1:17" ht="12" customHeight="1" x14ac:dyDescent="0.25">
      <c r="A388" s="167" t="s">
        <v>144</v>
      </c>
      <c r="B388" s="132"/>
      <c r="C388" s="132">
        <f>RES_hhdet_in_emi!C$11</f>
        <v>0</v>
      </c>
      <c r="D388" s="132">
        <f>RES_hhdet_in_emi!D$11</f>
        <v>0</v>
      </c>
      <c r="E388" s="132">
        <f>RES_hhdet_in_emi!E$11</f>
        <v>0</v>
      </c>
      <c r="F388" s="132">
        <f>RES_hhdet_in_emi!F$11</f>
        <v>0</v>
      </c>
      <c r="G388" s="132">
        <f>RES_hhdet_in_emi!G$11</f>
        <v>0</v>
      </c>
      <c r="H388" s="132">
        <f>RES_hhdet_in_emi!H$11</f>
        <v>0</v>
      </c>
      <c r="I388" s="132">
        <f>RES_hhdet_in_emi!I$11</f>
        <v>0</v>
      </c>
      <c r="J388" s="132">
        <f>RES_hhdet_in_emi!J$11</f>
        <v>0</v>
      </c>
      <c r="K388" s="132">
        <f>RES_hhdet_in_emi!K$11</f>
        <v>0</v>
      </c>
      <c r="L388" s="132">
        <f>RES_hhdet_in_emi!L$11</f>
        <v>0</v>
      </c>
      <c r="M388" s="132">
        <f>RES_hhdet_in_emi!M$11</f>
        <v>0</v>
      </c>
      <c r="N388" s="132">
        <f>RES_hhdet_in_emi!N$11</f>
        <v>0</v>
      </c>
      <c r="O388" s="132">
        <f>RES_hhdet_in_emi!O$11</f>
        <v>0</v>
      </c>
      <c r="P388" s="132">
        <f>RES_hhdet_in_emi!P$11</f>
        <v>0</v>
      </c>
      <c r="Q388" s="132">
        <f>RES_hhdet_in_emi!Q$11</f>
        <v>0</v>
      </c>
    </row>
    <row r="389" spans="1:17" ht="12" customHeight="1" x14ac:dyDescent="0.25">
      <c r="A389" s="167" t="s">
        <v>143</v>
      </c>
      <c r="B389" s="132"/>
      <c r="C389" s="132">
        <f>SUM(C390:C391)</f>
        <v>0</v>
      </c>
      <c r="D389" s="132">
        <f t="shared" ref="D389:Q389" si="94">SUM(D390:D391)</f>
        <v>0</v>
      </c>
      <c r="E389" s="132">
        <f t="shared" si="94"/>
        <v>0</v>
      </c>
      <c r="F389" s="132">
        <f t="shared" si="94"/>
        <v>0</v>
      </c>
      <c r="G389" s="132">
        <f t="shared" si="94"/>
        <v>0</v>
      </c>
      <c r="H389" s="132">
        <f t="shared" si="94"/>
        <v>0</v>
      </c>
      <c r="I389" s="132">
        <f t="shared" si="94"/>
        <v>0</v>
      </c>
      <c r="J389" s="132">
        <f t="shared" si="94"/>
        <v>0</v>
      </c>
      <c r="K389" s="132">
        <f t="shared" si="94"/>
        <v>0</v>
      </c>
      <c r="L389" s="132">
        <f t="shared" si="94"/>
        <v>0</v>
      </c>
      <c r="M389" s="132">
        <f t="shared" si="94"/>
        <v>0</v>
      </c>
      <c r="N389" s="132">
        <f t="shared" si="94"/>
        <v>0</v>
      </c>
      <c r="O389" s="132">
        <f t="shared" si="94"/>
        <v>0</v>
      </c>
      <c r="P389" s="132">
        <f t="shared" si="94"/>
        <v>0</v>
      </c>
      <c r="Q389" s="132">
        <f t="shared" si="94"/>
        <v>0</v>
      </c>
    </row>
    <row r="390" spans="1:17" ht="12" customHeight="1" x14ac:dyDescent="0.25">
      <c r="A390" s="166" t="s">
        <v>57</v>
      </c>
      <c r="B390" s="165"/>
      <c r="C390" s="165">
        <f>RES_hhdet_in_emi!C$13</f>
        <v>0</v>
      </c>
      <c r="D390" s="165">
        <f>RES_hhdet_in_emi!D$13</f>
        <v>0</v>
      </c>
      <c r="E390" s="165">
        <f>RES_hhdet_in_emi!E$13</f>
        <v>0</v>
      </c>
      <c r="F390" s="165">
        <f>RES_hhdet_in_emi!F$13</f>
        <v>0</v>
      </c>
      <c r="G390" s="165">
        <f>RES_hhdet_in_emi!G$13</f>
        <v>0</v>
      </c>
      <c r="H390" s="165">
        <f>RES_hhdet_in_emi!H$13</f>
        <v>0</v>
      </c>
      <c r="I390" s="165">
        <f>RES_hhdet_in_emi!I$13</f>
        <v>0</v>
      </c>
      <c r="J390" s="165">
        <f>RES_hhdet_in_emi!J$13</f>
        <v>0</v>
      </c>
      <c r="K390" s="165">
        <f>RES_hhdet_in_emi!K$13</f>
        <v>0</v>
      </c>
      <c r="L390" s="165">
        <f>RES_hhdet_in_emi!L$13</f>
        <v>0</v>
      </c>
      <c r="M390" s="165">
        <f>RES_hhdet_in_emi!M$13</f>
        <v>0</v>
      </c>
      <c r="N390" s="165">
        <f>RES_hhdet_in_emi!N$13</f>
        <v>0</v>
      </c>
      <c r="O390" s="165">
        <f>RES_hhdet_in_emi!O$13</f>
        <v>0</v>
      </c>
      <c r="P390" s="165">
        <f>RES_hhdet_in_emi!P$13</f>
        <v>0</v>
      </c>
      <c r="Q390" s="165">
        <f>RES_hhdet_in_emi!Q$13</f>
        <v>0</v>
      </c>
    </row>
    <row r="391" spans="1:17" ht="12" customHeight="1" x14ac:dyDescent="0.25">
      <c r="A391" s="147" t="s">
        <v>59</v>
      </c>
      <c r="B391" s="164"/>
      <c r="C391" s="164">
        <f>RES_hhdet_in_emi!C$14</f>
        <v>0</v>
      </c>
      <c r="D391" s="164">
        <f>RES_hhdet_in_emi!D$14</f>
        <v>0</v>
      </c>
      <c r="E391" s="164">
        <f>RES_hhdet_in_emi!E$14</f>
        <v>0</v>
      </c>
      <c r="F391" s="164">
        <f>RES_hhdet_in_emi!F$14</f>
        <v>0</v>
      </c>
      <c r="G391" s="164">
        <f>RES_hhdet_in_emi!G$14</f>
        <v>0</v>
      </c>
      <c r="H391" s="164">
        <f>RES_hhdet_in_emi!H$14</f>
        <v>0</v>
      </c>
      <c r="I391" s="164">
        <f>RES_hhdet_in_emi!I$14</f>
        <v>0</v>
      </c>
      <c r="J391" s="164">
        <f>RES_hhdet_in_emi!J$14</f>
        <v>0</v>
      </c>
      <c r="K391" s="164">
        <f>RES_hhdet_in_emi!K$14</f>
        <v>0</v>
      </c>
      <c r="L391" s="164">
        <f>RES_hhdet_in_emi!L$14</f>
        <v>0</v>
      </c>
      <c r="M391" s="164">
        <f>RES_hhdet_in_emi!M$14</f>
        <v>0</v>
      </c>
      <c r="N391" s="164">
        <f>RES_hhdet_in_emi!N$14</f>
        <v>0</v>
      </c>
      <c r="O391" s="164">
        <f>RES_hhdet_in_emi!O$14</f>
        <v>0</v>
      </c>
      <c r="P391" s="164">
        <f>RES_hhdet_in_emi!P$14</f>
        <v>0</v>
      </c>
      <c r="Q391" s="164">
        <f>RES_hhdet_in_emi!Q$14</f>
        <v>0</v>
      </c>
    </row>
    <row r="392" spans="1:17" ht="12" customHeight="1" x14ac:dyDescent="0.25">
      <c r="A392" s="163" t="s">
        <v>142</v>
      </c>
      <c r="B392" s="162"/>
      <c r="C392" s="162">
        <f>RES_hhdet_in_emi!C$15</f>
        <v>0</v>
      </c>
      <c r="D392" s="162">
        <f>RES_hhdet_in_emi!D$15</f>
        <v>0</v>
      </c>
      <c r="E392" s="162">
        <f>RES_hhdet_in_emi!E$15</f>
        <v>0</v>
      </c>
      <c r="F392" s="162">
        <f>RES_hhdet_in_emi!F$15</f>
        <v>0</v>
      </c>
      <c r="G392" s="162">
        <f>RES_hhdet_in_emi!G$15</f>
        <v>0</v>
      </c>
      <c r="H392" s="162">
        <f>RES_hhdet_in_emi!H$15</f>
        <v>0</v>
      </c>
      <c r="I392" s="162">
        <f>RES_hhdet_in_emi!I$15</f>
        <v>0</v>
      </c>
      <c r="J392" s="162">
        <f>RES_hhdet_in_emi!J$15</f>
        <v>0</v>
      </c>
      <c r="K392" s="162">
        <f>RES_hhdet_in_emi!K$15</f>
        <v>0</v>
      </c>
      <c r="L392" s="162">
        <f>RES_hhdet_in_emi!L$15</f>
        <v>0</v>
      </c>
      <c r="M392" s="162">
        <f>RES_hhdet_in_emi!M$15</f>
        <v>0</v>
      </c>
      <c r="N392" s="162">
        <f>RES_hhdet_in_emi!N$15</f>
        <v>0</v>
      </c>
      <c r="O392" s="162">
        <f>RES_hhdet_in_emi!O$15</f>
        <v>0</v>
      </c>
      <c r="P392" s="162">
        <f>RES_hhdet_in_emi!P$15</f>
        <v>0</v>
      </c>
      <c r="Q392" s="162">
        <f>RES_hhdet_in_emi!Q$15</f>
        <v>0</v>
      </c>
    </row>
    <row r="393" spans="1:17" ht="12" customHeight="1" x14ac:dyDescent="0.25">
      <c r="A393" s="161" t="s">
        <v>141</v>
      </c>
      <c r="B393" s="160"/>
      <c r="C393" s="160">
        <f>SUM(C394:C395)</f>
        <v>0</v>
      </c>
      <c r="D393" s="160">
        <f t="shared" ref="D393:Q393" si="95">SUM(D394:D395)</f>
        <v>0</v>
      </c>
      <c r="E393" s="160">
        <f t="shared" si="95"/>
        <v>0</v>
      </c>
      <c r="F393" s="160">
        <f t="shared" si="95"/>
        <v>0</v>
      </c>
      <c r="G393" s="160">
        <f t="shared" si="95"/>
        <v>0</v>
      </c>
      <c r="H393" s="160">
        <f t="shared" si="95"/>
        <v>0</v>
      </c>
      <c r="I393" s="160">
        <f t="shared" si="95"/>
        <v>0</v>
      </c>
      <c r="J393" s="160">
        <f t="shared" si="95"/>
        <v>0</v>
      </c>
      <c r="K393" s="160">
        <f t="shared" si="95"/>
        <v>0</v>
      </c>
      <c r="L393" s="160">
        <f t="shared" si="95"/>
        <v>0</v>
      </c>
      <c r="M393" s="160">
        <f t="shared" si="95"/>
        <v>0</v>
      </c>
      <c r="N393" s="160">
        <f t="shared" si="95"/>
        <v>0</v>
      </c>
      <c r="O393" s="160">
        <f t="shared" si="95"/>
        <v>0</v>
      </c>
      <c r="P393" s="160">
        <f t="shared" si="95"/>
        <v>0</v>
      </c>
      <c r="Q393" s="160">
        <f t="shared" si="95"/>
        <v>0</v>
      </c>
    </row>
    <row r="394" spans="1:17" ht="12" customHeight="1" x14ac:dyDescent="0.25">
      <c r="A394" s="148" t="s">
        <v>60</v>
      </c>
      <c r="B394" s="156"/>
      <c r="C394" s="156">
        <f>RES_hhdet_in_emi!C$17</f>
        <v>0</v>
      </c>
      <c r="D394" s="156">
        <f>RES_hhdet_in_emi!D$17</f>
        <v>0</v>
      </c>
      <c r="E394" s="156">
        <f>RES_hhdet_in_emi!E$17</f>
        <v>0</v>
      </c>
      <c r="F394" s="156">
        <f>RES_hhdet_in_emi!F$17</f>
        <v>0</v>
      </c>
      <c r="G394" s="156">
        <f>RES_hhdet_in_emi!G$17</f>
        <v>0</v>
      </c>
      <c r="H394" s="156">
        <f>RES_hhdet_in_emi!H$17</f>
        <v>0</v>
      </c>
      <c r="I394" s="156">
        <f>RES_hhdet_in_emi!I$17</f>
        <v>0</v>
      </c>
      <c r="J394" s="156">
        <f>RES_hhdet_in_emi!J$17</f>
        <v>0</v>
      </c>
      <c r="K394" s="156">
        <f>RES_hhdet_in_emi!K$17</f>
        <v>0</v>
      </c>
      <c r="L394" s="156">
        <f>RES_hhdet_in_emi!L$17</f>
        <v>0</v>
      </c>
      <c r="M394" s="156">
        <f>RES_hhdet_in_emi!M$17</f>
        <v>0</v>
      </c>
      <c r="N394" s="156">
        <f>RES_hhdet_in_emi!N$17</f>
        <v>0</v>
      </c>
      <c r="O394" s="156">
        <f>RES_hhdet_in_emi!O$17</f>
        <v>0</v>
      </c>
      <c r="P394" s="156">
        <f>RES_hhdet_in_emi!P$17</f>
        <v>0</v>
      </c>
      <c r="Q394" s="156">
        <f>RES_hhdet_in_emi!Q$17</f>
        <v>0</v>
      </c>
    </row>
    <row r="395" spans="1:17" ht="12" customHeight="1" x14ac:dyDescent="0.25">
      <c r="A395" s="148" t="s">
        <v>59</v>
      </c>
      <c r="B395" s="156"/>
      <c r="C395" s="156">
        <f>RES_hhdet_in_emi!C$18</f>
        <v>0</v>
      </c>
      <c r="D395" s="156">
        <f>RES_hhdet_in_emi!D$18</f>
        <v>0</v>
      </c>
      <c r="E395" s="156">
        <f>RES_hhdet_in_emi!E$18</f>
        <v>0</v>
      </c>
      <c r="F395" s="156">
        <f>RES_hhdet_in_emi!F$18</f>
        <v>0</v>
      </c>
      <c r="G395" s="156">
        <f>RES_hhdet_in_emi!G$18</f>
        <v>0</v>
      </c>
      <c r="H395" s="156">
        <f>RES_hhdet_in_emi!H$18</f>
        <v>0</v>
      </c>
      <c r="I395" s="156">
        <f>RES_hhdet_in_emi!I$18</f>
        <v>0</v>
      </c>
      <c r="J395" s="156">
        <f>RES_hhdet_in_emi!J$18</f>
        <v>0</v>
      </c>
      <c r="K395" s="156">
        <f>RES_hhdet_in_emi!K$18</f>
        <v>0</v>
      </c>
      <c r="L395" s="156">
        <f>RES_hhdet_in_emi!L$18</f>
        <v>0</v>
      </c>
      <c r="M395" s="156">
        <f>RES_hhdet_in_emi!M$18</f>
        <v>0</v>
      </c>
      <c r="N395" s="156">
        <f>RES_hhdet_in_emi!N$18</f>
        <v>0</v>
      </c>
      <c r="O395" s="156">
        <f>RES_hhdet_in_emi!O$18</f>
        <v>0</v>
      </c>
      <c r="P395" s="156">
        <f>RES_hhdet_in_emi!P$18</f>
        <v>0</v>
      </c>
      <c r="Q395" s="156">
        <f>RES_hhdet_in_emi!Q$18</f>
        <v>0</v>
      </c>
    </row>
    <row r="396" spans="1:17" ht="12" customHeight="1" x14ac:dyDescent="0.25">
      <c r="A396" s="158" t="s">
        <v>62</v>
      </c>
      <c r="B396" s="157"/>
      <c r="C396" s="157">
        <f>SUM(C397:C399)</f>
        <v>0</v>
      </c>
      <c r="D396" s="157">
        <f t="shared" ref="D396:Q396" si="96">SUM(D397:D399)</f>
        <v>0</v>
      </c>
      <c r="E396" s="157">
        <f t="shared" si="96"/>
        <v>0</v>
      </c>
      <c r="F396" s="157">
        <f t="shared" si="96"/>
        <v>0</v>
      </c>
      <c r="G396" s="157">
        <f t="shared" si="96"/>
        <v>0</v>
      </c>
      <c r="H396" s="157">
        <f t="shared" si="96"/>
        <v>0</v>
      </c>
      <c r="I396" s="157">
        <f t="shared" si="96"/>
        <v>0</v>
      </c>
      <c r="J396" s="157">
        <f t="shared" si="96"/>
        <v>0</v>
      </c>
      <c r="K396" s="157">
        <f t="shared" si="96"/>
        <v>0</v>
      </c>
      <c r="L396" s="157">
        <f t="shared" si="96"/>
        <v>0</v>
      </c>
      <c r="M396" s="157">
        <f t="shared" si="96"/>
        <v>0</v>
      </c>
      <c r="N396" s="157">
        <f t="shared" si="96"/>
        <v>0</v>
      </c>
      <c r="O396" s="157">
        <f t="shared" si="96"/>
        <v>0</v>
      </c>
      <c r="P396" s="157">
        <f t="shared" si="96"/>
        <v>0</v>
      </c>
      <c r="Q396" s="157">
        <f t="shared" si="96"/>
        <v>0</v>
      </c>
    </row>
    <row r="397" spans="1:17" ht="12" customHeight="1" x14ac:dyDescent="0.25">
      <c r="A397" s="23" t="s">
        <v>58</v>
      </c>
      <c r="B397" s="156"/>
      <c r="C397" s="156">
        <f>RES_hhdet_in_emi!C$20</f>
        <v>0</v>
      </c>
      <c r="D397" s="156">
        <f>RES_hhdet_in_emi!D$20</f>
        <v>0</v>
      </c>
      <c r="E397" s="156">
        <f>RES_hhdet_in_emi!E$20</f>
        <v>0</v>
      </c>
      <c r="F397" s="156">
        <f>RES_hhdet_in_emi!F$20</f>
        <v>0</v>
      </c>
      <c r="G397" s="156">
        <f>RES_hhdet_in_emi!G$20</f>
        <v>0</v>
      </c>
      <c r="H397" s="156">
        <f>RES_hhdet_in_emi!H$20</f>
        <v>0</v>
      </c>
      <c r="I397" s="156">
        <f>RES_hhdet_in_emi!I$20</f>
        <v>0</v>
      </c>
      <c r="J397" s="156">
        <f>RES_hhdet_in_emi!J$20</f>
        <v>0</v>
      </c>
      <c r="K397" s="156">
        <f>RES_hhdet_in_emi!K$20</f>
        <v>0</v>
      </c>
      <c r="L397" s="156">
        <f>RES_hhdet_in_emi!L$20</f>
        <v>0</v>
      </c>
      <c r="M397" s="156">
        <f>RES_hhdet_in_emi!M$20</f>
        <v>0</v>
      </c>
      <c r="N397" s="156">
        <f>RES_hhdet_in_emi!N$20</f>
        <v>0</v>
      </c>
      <c r="O397" s="156">
        <f>RES_hhdet_in_emi!O$20</f>
        <v>0</v>
      </c>
      <c r="P397" s="156">
        <f>RES_hhdet_in_emi!P$20</f>
        <v>0</v>
      </c>
      <c r="Q397" s="156">
        <f>RES_hhdet_in_emi!Q$20</f>
        <v>0</v>
      </c>
    </row>
    <row r="398" spans="1:17" ht="12" customHeight="1" x14ac:dyDescent="0.25">
      <c r="A398" s="23" t="s">
        <v>57</v>
      </c>
      <c r="B398" s="156"/>
      <c r="C398" s="156">
        <f>RES_hhdet_in_emi!C$21</f>
        <v>0</v>
      </c>
      <c r="D398" s="156">
        <f>RES_hhdet_in_emi!D$21</f>
        <v>0</v>
      </c>
      <c r="E398" s="156">
        <f>RES_hhdet_in_emi!E$21</f>
        <v>0</v>
      </c>
      <c r="F398" s="156">
        <f>RES_hhdet_in_emi!F$21</f>
        <v>0</v>
      </c>
      <c r="G398" s="156">
        <f>RES_hhdet_in_emi!G$21</f>
        <v>0</v>
      </c>
      <c r="H398" s="156">
        <f>RES_hhdet_in_emi!H$21</f>
        <v>0</v>
      </c>
      <c r="I398" s="156">
        <f>RES_hhdet_in_emi!I$21</f>
        <v>0</v>
      </c>
      <c r="J398" s="156">
        <f>RES_hhdet_in_emi!J$21</f>
        <v>0</v>
      </c>
      <c r="K398" s="156">
        <f>RES_hhdet_in_emi!K$21</f>
        <v>0</v>
      </c>
      <c r="L398" s="156">
        <f>RES_hhdet_in_emi!L$21</f>
        <v>0</v>
      </c>
      <c r="M398" s="156">
        <f>RES_hhdet_in_emi!M$21</f>
        <v>0</v>
      </c>
      <c r="N398" s="156">
        <f>RES_hhdet_in_emi!N$21</f>
        <v>0</v>
      </c>
      <c r="O398" s="156">
        <f>RES_hhdet_in_emi!O$21</f>
        <v>0</v>
      </c>
      <c r="P398" s="156">
        <f>RES_hhdet_in_emi!P$21</f>
        <v>0</v>
      </c>
      <c r="Q398" s="156">
        <f>RES_hhdet_in_emi!Q$21</f>
        <v>0</v>
      </c>
    </row>
    <row r="399" spans="1:17" ht="12" customHeight="1" x14ac:dyDescent="0.25">
      <c r="A399" s="29" t="s">
        <v>140</v>
      </c>
      <c r="B399" s="57"/>
      <c r="C399" s="57">
        <f>RES_hhdet_in_emi!C$22</f>
        <v>0</v>
      </c>
      <c r="D399" s="57">
        <f>RES_hhdet_in_emi!D$22</f>
        <v>0</v>
      </c>
      <c r="E399" s="57">
        <f>RES_hhdet_in_emi!E$22</f>
        <v>0</v>
      </c>
      <c r="F399" s="57">
        <f>RES_hhdet_in_emi!F$22</f>
        <v>0</v>
      </c>
      <c r="G399" s="57">
        <f>RES_hhdet_in_emi!G$22</f>
        <v>0</v>
      </c>
      <c r="H399" s="57">
        <f>RES_hhdet_in_emi!H$22</f>
        <v>0</v>
      </c>
      <c r="I399" s="57">
        <f>RES_hhdet_in_emi!I$22</f>
        <v>0</v>
      </c>
      <c r="J399" s="57">
        <f>RES_hhdet_in_emi!J$22</f>
        <v>0</v>
      </c>
      <c r="K399" s="57">
        <f>RES_hhdet_in_emi!K$22</f>
        <v>0</v>
      </c>
      <c r="L399" s="57">
        <f>RES_hhdet_in_emi!L$22</f>
        <v>0</v>
      </c>
      <c r="M399" s="57">
        <f>RES_hhdet_in_emi!M$22</f>
        <v>0</v>
      </c>
      <c r="N399" s="57">
        <f>RES_hhdet_in_emi!N$22</f>
        <v>0</v>
      </c>
      <c r="O399" s="57">
        <f>RES_hhdet_in_emi!O$22</f>
        <v>0</v>
      </c>
      <c r="P399" s="57">
        <f>RES_hhdet_in_emi!P$22</f>
        <v>0</v>
      </c>
      <c r="Q399" s="57">
        <f>RES_hhdet_in_emi!Q$22</f>
        <v>0</v>
      </c>
    </row>
    <row r="401" spans="1:17" ht="12" customHeight="1" x14ac:dyDescent="0.25">
      <c r="A401" s="152" t="s">
        <v>189</v>
      </c>
      <c r="B401" s="168"/>
      <c r="C401" s="168">
        <f>SUM(C402,C405,C407,C417)</f>
        <v>0</v>
      </c>
      <c r="D401" s="168">
        <f t="shared" ref="D401:Q401" si="97">SUM(D402,D405,D407,D417)</f>
        <v>0</v>
      </c>
      <c r="E401" s="168">
        <f t="shared" si="97"/>
        <v>0</v>
      </c>
      <c r="F401" s="168">
        <f t="shared" si="97"/>
        <v>0</v>
      </c>
      <c r="G401" s="168">
        <f t="shared" si="97"/>
        <v>0</v>
      </c>
      <c r="H401" s="168">
        <f t="shared" si="97"/>
        <v>0</v>
      </c>
      <c r="I401" s="168">
        <f t="shared" si="97"/>
        <v>0</v>
      </c>
      <c r="J401" s="168">
        <f t="shared" si="97"/>
        <v>0</v>
      </c>
      <c r="K401" s="168">
        <f t="shared" si="97"/>
        <v>0</v>
      </c>
      <c r="L401" s="168">
        <f t="shared" si="97"/>
        <v>0</v>
      </c>
      <c r="M401" s="168">
        <f t="shared" si="97"/>
        <v>0</v>
      </c>
      <c r="N401" s="168">
        <f t="shared" si="97"/>
        <v>0</v>
      </c>
      <c r="O401" s="168">
        <f t="shared" si="97"/>
        <v>0</v>
      </c>
      <c r="P401" s="168">
        <f t="shared" si="97"/>
        <v>0</v>
      </c>
      <c r="Q401" s="168">
        <f t="shared" si="97"/>
        <v>0</v>
      </c>
    </row>
    <row r="402" spans="1:17" ht="12" customHeight="1" x14ac:dyDescent="0.25">
      <c r="A402" s="158" t="s">
        <v>65</v>
      </c>
      <c r="B402" s="157"/>
      <c r="C402" s="157">
        <f>SUM(C403:C404)</f>
        <v>0</v>
      </c>
      <c r="D402" s="157">
        <f t="shared" ref="D402:Q402" si="98">SUM(D403:D404)</f>
        <v>0</v>
      </c>
      <c r="E402" s="157">
        <f t="shared" si="98"/>
        <v>0</v>
      </c>
      <c r="F402" s="157">
        <f t="shared" si="98"/>
        <v>0</v>
      </c>
      <c r="G402" s="157">
        <f t="shared" si="98"/>
        <v>0</v>
      </c>
      <c r="H402" s="157">
        <f t="shared" si="98"/>
        <v>0</v>
      </c>
      <c r="I402" s="157">
        <f t="shared" si="98"/>
        <v>0</v>
      </c>
      <c r="J402" s="157">
        <f t="shared" si="98"/>
        <v>0</v>
      </c>
      <c r="K402" s="157">
        <f t="shared" si="98"/>
        <v>0</v>
      </c>
      <c r="L402" s="157">
        <f t="shared" si="98"/>
        <v>0</v>
      </c>
      <c r="M402" s="157">
        <f t="shared" si="98"/>
        <v>0</v>
      </c>
      <c r="N402" s="157">
        <f t="shared" si="98"/>
        <v>0</v>
      </c>
      <c r="O402" s="157">
        <f t="shared" si="98"/>
        <v>0</v>
      </c>
      <c r="P402" s="157">
        <f t="shared" si="98"/>
        <v>0</v>
      </c>
      <c r="Q402" s="157">
        <f t="shared" si="98"/>
        <v>0</v>
      </c>
    </row>
    <row r="403" spans="1:17" ht="12" customHeight="1" x14ac:dyDescent="0.25">
      <c r="A403" s="23" t="s">
        <v>58</v>
      </c>
      <c r="B403" s="156"/>
      <c r="C403" s="156">
        <f t="shared" ref="C403:Q406" si="99">IF(C319=0,0,C319/0.086*1000000/C$55)</f>
        <v>0</v>
      </c>
      <c r="D403" s="156">
        <f t="shared" si="99"/>
        <v>0</v>
      </c>
      <c r="E403" s="156">
        <f t="shared" si="99"/>
        <v>0</v>
      </c>
      <c r="F403" s="156">
        <f t="shared" si="99"/>
        <v>0</v>
      </c>
      <c r="G403" s="156">
        <f t="shared" si="99"/>
        <v>0</v>
      </c>
      <c r="H403" s="156">
        <f t="shared" si="99"/>
        <v>0</v>
      </c>
      <c r="I403" s="156">
        <f t="shared" si="99"/>
        <v>0</v>
      </c>
      <c r="J403" s="156">
        <f t="shared" si="99"/>
        <v>0</v>
      </c>
      <c r="K403" s="156">
        <f t="shared" si="99"/>
        <v>0</v>
      </c>
      <c r="L403" s="156">
        <f t="shared" si="99"/>
        <v>0</v>
      </c>
      <c r="M403" s="156">
        <f t="shared" si="99"/>
        <v>0</v>
      </c>
      <c r="N403" s="156">
        <f t="shared" si="99"/>
        <v>0</v>
      </c>
      <c r="O403" s="156">
        <f t="shared" si="99"/>
        <v>0</v>
      </c>
      <c r="P403" s="156">
        <f t="shared" si="99"/>
        <v>0</v>
      </c>
      <c r="Q403" s="156">
        <f t="shared" si="99"/>
        <v>0</v>
      </c>
    </row>
    <row r="404" spans="1:17" ht="12" customHeight="1" x14ac:dyDescent="0.25">
      <c r="A404" s="23" t="s">
        <v>60</v>
      </c>
      <c r="B404" s="156"/>
      <c r="C404" s="156">
        <f t="shared" si="99"/>
        <v>0</v>
      </c>
      <c r="D404" s="156">
        <f t="shared" si="99"/>
        <v>0</v>
      </c>
      <c r="E404" s="156">
        <f t="shared" si="99"/>
        <v>0</v>
      </c>
      <c r="F404" s="156">
        <f t="shared" si="99"/>
        <v>0</v>
      </c>
      <c r="G404" s="156">
        <f t="shared" si="99"/>
        <v>0</v>
      </c>
      <c r="H404" s="156">
        <f t="shared" si="99"/>
        <v>0</v>
      </c>
      <c r="I404" s="156">
        <f t="shared" si="99"/>
        <v>0</v>
      </c>
      <c r="J404" s="156">
        <f t="shared" si="99"/>
        <v>0</v>
      </c>
      <c r="K404" s="156">
        <f t="shared" si="99"/>
        <v>0</v>
      </c>
      <c r="L404" s="156">
        <f t="shared" si="99"/>
        <v>0</v>
      </c>
      <c r="M404" s="156">
        <f t="shared" si="99"/>
        <v>0</v>
      </c>
      <c r="N404" s="156">
        <f t="shared" si="99"/>
        <v>0</v>
      </c>
      <c r="O404" s="156">
        <f t="shared" si="99"/>
        <v>0</v>
      </c>
      <c r="P404" s="156">
        <f t="shared" si="99"/>
        <v>0</v>
      </c>
      <c r="Q404" s="156">
        <f t="shared" si="99"/>
        <v>0</v>
      </c>
    </row>
    <row r="405" spans="1:17" ht="12" customHeight="1" x14ac:dyDescent="0.25">
      <c r="A405" s="158" t="s">
        <v>112</v>
      </c>
      <c r="B405" s="157"/>
      <c r="C405" s="157">
        <f>C406</f>
        <v>0</v>
      </c>
      <c r="D405" s="157">
        <f t="shared" ref="D405:Q405" si="100">D406</f>
        <v>0</v>
      </c>
      <c r="E405" s="157">
        <f t="shared" si="100"/>
        <v>0</v>
      </c>
      <c r="F405" s="157">
        <f t="shared" si="100"/>
        <v>0</v>
      </c>
      <c r="G405" s="157">
        <f t="shared" si="100"/>
        <v>0</v>
      </c>
      <c r="H405" s="157">
        <f t="shared" si="100"/>
        <v>0</v>
      </c>
      <c r="I405" s="157">
        <f t="shared" si="100"/>
        <v>0</v>
      </c>
      <c r="J405" s="157">
        <f t="shared" si="100"/>
        <v>0</v>
      </c>
      <c r="K405" s="157">
        <f t="shared" si="100"/>
        <v>0</v>
      </c>
      <c r="L405" s="157">
        <f t="shared" si="100"/>
        <v>0</v>
      </c>
      <c r="M405" s="157">
        <f t="shared" si="100"/>
        <v>0</v>
      </c>
      <c r="N405" s="157">
        <f t="shared" si="100"/>
        <v>0</v>
      </c>
      <c r="O405" s="157">
        <f t="shared" si="100"/>
        <v>0</v>
      </c>
      <c r="P405" s="157">
        <f t="shared" si="100"/>
        <v>0</v>
      </c>
      <c r="Q405" s="157">
        <f t="shared" si="100"/>
        <v>0</v>
      </c>
    </row>
    <row r="406" spans="1:17" ht="12" customHeight="1" x14ac:dyDescent="0.25">
      <c r="A406" s="23" t="s">
        <v>60</v>
      </c>
      <c r="B406" s="156"/>
      <c r="C406" s="156">
        <f t="shared" si="99"/>
        <v>0</v>
      </c>
      <c r="D406" s="156">
        <f t="shared" si="99"/>
        <v>0</v>
      </c>
      <c r="E406" s="156">
        <f t="shared" si="99"/>
        <v>0</v>
      </c>
      <c r="F406" s="156">
        <f t="shared" si="99"/>
        <v>0</v>
      </c>
      <c r="G406" s="156">
        <f t="shared" si="99"/>
        <v>0</v>
      </c>
      <c r="H406" s="156">
        <f t="shared" si="99"/>
        <v>0</v>
      </c>
      <c r="I406" s="156">
        <f t="shared" si="99"/>
        <v>0</v>
      </c>
      <c r="J406" s="156">
        <f t="shared" si="99"/>
        <v>0</v>
      </c>
      <c r="K406" s="156">
        <f t="shared" si="99"/>
        <v>0</v>
      </c>
      <c r="L406" s="156">
        <f t="shared" si="99"/>
        <v>0</v>
      </c>
      <c r="M406" s="156">
        <f t="shared" si="99"/>
        <v>0</v>
      </c>
      <c r="N406" s="156">
        <f t="shared" si="99"/>
        <v>0</v>
      </c>
      <c r="O406" s="156">
        <f t="shared" si="99"/>
        <v>0</v>
      </c>
      <c r="P406" s="156">
        <f t="shared" si="99"/>
        <v>0</v>
      </c>
      <c r="Q406" s="156">
        <f t="shared" si="99"/>
        <v>0</v>
      </c>
    </row>
    <row r="407" spans="1:17" ht="12" customHeight="1" x14ac:dyDescent="0.25">
      <c r="A407" s="158" t="s">
        <v>63</v>
      </c>
      <c r="B407" s="157"/>
      <c r="C407" s="157">
        <f>IF(C323=0,0,C323/0.086*1000000/SUM(C$59:C$63))</f>
        <v>0</v>
      </c>
      <c r="D407" s="157">
        <f t="shared" ref="D407:Q407" si="101">IF(D323=0,0,D323/0.086*1000000/SUM(D$59:D$63))</f>
        <v>0</v>
      </c>
      <c r="E407" s="157">
        <f t="shared" si="101"/>
        <v>0</v>
      </c>
      <c r="F407" s="157">
        <f t="shared" si="101"/>
        <v>0</v>
      </c>
      <c r="G407" s="157">
        <f t="shared" si="101"/>
        <v>0</v>
      </c>
      <c r="H407" s="157">
        <f t="shared" si="101"/>
        <v>0</v>
      </c>
      <c r="I407" s="157">
        <f t="shared" si="101"/>
        <v>0</v>
      </c>
      <c r="J407" s="157">
        <f t="shared" si="101"/>
        <v>0</v>
      </c>
      <c r="K407" s="157">
        <f t="shared" si="101"/>
        <v>0</v>
      </c>
      <c r="L407" s="157">
        <f t="shared" si="101"/>
        <v>0</v>
      </c>
      <c r="M407" s="157">
        <f t="shared" si="101"/>
        <v>0</v>
      </c>
      <c r="N407" s="157">
        <f t="shared" si="101"/>
        <v>0</v>
      </c>
      <c r="O407" s="157">
        <f t="shared" si="101"/>
        <v>0</v>
      </c>
      <c r="P407" s="157">
        <f t="shared" si="101"/>
        <v>0</v>
      </c>
      <c r="Q407" s="157">
        <f t="shared" si="101"/>
        <v>0</v>
      </c>
    </row>
    <row r="408" spans="1:17" ht="12" customHeight="1" x14ac:dyDescent="0.25">
      <c r="A408" s="167" t="s">
        <v>171</v>
      </c>
      <c r="B408" s="132"/>
      <c r="C408" s="132">
        <f>IF(C324=0,0,C324/0.086*1000000/C$59)</f>
        <v>0</v>
      </c>
      <c r="D408" s="132">
        <f t="shared" ref="D408:Q408" si="102">IF(D324=0,0,D324/0.086*1000000/D$59)</f>
        <v>0</v>
      </c>
      <c r="E408" s="132">
        <f t="shared" si="102"/>
        <v>0</v>
      </c>
      <c r="F408" s="132">
        <f t="shared" si="102"/>
        <v>0</v>
      </c>
      <c r="G408" s="132">
        <f t="shared" si="102"/>
        <v>0</v>
      </c>
      <c r="H408" s="132">
        <f t="shared" si="102"/>
        <v>0</v>
      </c>
      <c r="I408" s="132">
        <f t="shared" si="102"/>
        <v>0</v>
      </c>
      <c r="J408" s="132">
        <f t="shared" si="102"/>
        <v>0</v>
      </c>
      <c r="K408" s="132">
        <f t="shared" si="102"/>
        <v>0</v>
      </c>
      <c r="L408" s="132">
        <f t="shared" si="102"/>
        <v>0</v>
      </c>
      <c r="M408" s="132">
        <f t="shared" si="102"/>
        <v>0</v>
      </c>
      <c r="N408" s="132">
        <f t="shared" si="102"/>
        <v>0</v>
      </c>
      <c r="O408" s="132">
        <f t="shared" si="102"/>
        <v>0</v>
      </c>
      <c r="P408" s="132">
        <f t="shared" si="102"/>
        <v>0</v>
      </c>
      <c r="Q408" s="132">
        <f t="shared" si="102"/>
        <v>0</v>
      </c>
    </row>
    <row r="409" spans="1:17" ht="12" customHeight="1" x14ac:dyDescent="0.25">
      <c r="A409" s="167" t="s">
        <v>144</v>
      </c>
      <c r="B409" s="132"/>
      <c r="C409" s="132">
        <f>IF(C325=0,0,C325/0.086*1000000/C$60)</f>
        <v>0</v>
      </c>
      <c r="D409" s="132">
        <f t="shared" ref="D409:Q409" si="103">IF(D325=0,0,D325/0.086*1000000/D$60)</f>
        <v>0</v>
      </c>
      <c r="E409" s="132">
        <f t="shared" si="103"/>
        <v>0</v>
      </c>
      <c r="F409" s="132">
        <f t="shared" si="103"/>
        <v>0</v>
      </c>
      <c r="G409" s="132">
        <f t="shared" si="103"/>
        <v>0</v>
      </c>
      <c r="H409" s="132">
        <f t="shared" si="103"/>
        <v>0</v>
      </c>
      <c r="I409" s="132">
        <f t="shared" si="103"/>
        <v>0</v>
      </c>
      <c r="J409" s="132">
        <f t="shared" si="103"/>
        <v>0</v>
      </c>
      <c r="K409" s="132">
        <f t="shared" si="103"/>
        <v>0</v>
      </c>
      <c r="L409" s="132">
        <f t="shared" si="103"/>
        <v>0</v>
      </c>
      <c r="M409" s="132">
        <f t="shared" si="103"/>
        <v>0</v>
      </c>
      <c r="N409" s="132">
        <f t="shared" si="103"/>
        <v>0</v>
      </c>
      <c r="O409" s="132">
        <f t="shared" si="103"/>
        <v>0</v>
      </c>
      <c r="P409" s="132">
        <f t="shared" si="103"/>
        <v>0</v>
      </c>
      <c r="Q409" s="132">
        <f t="shared" si="103"/>
        <v>0</v>
      </c>
    </row>
    <row r="410" spans="1:17" ht="12" customHeight="1" x14ac:dyDescent="0.25">
      <c r="A410" s="167" t="s">
        <v>143</v>
      </c>
      <c r="B410" s="132"/>
      <c r="C410" s="132">
        <f>IF(C326=0,0,C326/0.086*1000000/C$61)</f>
        <v>0</v>
      </c>
      <c r="D410" s="132">
        <f t="shared" ref="D410:Q410" si="104">IF(D326=0,0,D326/0.086*1000000/D$61)</f>
        <v>0</v>
      </c>
      <c r="E410" s="132">
        <f t="shared" si="104"/>
        <v>0</v>
      </c>
      <c r="F410" s="132">
        <f t="shared" si="104"/>
        <v>0</v>
      </c>
      <c r="G410" s="132">
        <f t="shared" si="104"/>
        <v>0</v>
      </c>
      <c r="H410" s="132">
        <f t="shared" si="104"/>
        <v>0</v>
      </c>
      <c r="I410" s="132">
        <f t="shared" si="104"/>
        <v>0</v>
      </c>
      <c r="J410" s="132">
        <f t="shared" si="104"/>
        <v>0</v>
      </c>
      <c r="K410" s="132">
        <f t="shared" si="104"/>
        <v>0</v>
      </c>
      <c r="L410" s="132">
        <f t="shared" si="104"/>
        <v>0</v>
      </c>
      <c r="M410" s="132">
        <f t="shared" si="104"/>
        <v>0</v>
      </c>
      <c r="N410" s="132">
        <f t="shared" si="104"/>
        <v>0</v>
      </c>
      <c r="O410" s="132">
        <f t="shared" si="104"/>
        <v>0</v>
      </c>
      <c r="P410" s="132">
        <f t="shared" si="104"/>
        <v>0</v>
      </c>
      <c r="Q410" s="132">
        <f t="shared" si="104"/>
        <v>0</v>
      </c>
    </row>
    <row r="411" spans="1:17" ht="12" customHeight="1" x14ac:dyDescent="0.25">
      <c r="A411" s="166" t="s">
        <v>57</v>
      </c>
      <c r="B411" s="165"/>
      <c r="C411" s="165">
        <f t="shared" ref="C411:Q412" si="105">IF(C327=0,0,C327/0.086*1000000/C$61)</f>
        <v>0</v>
      </c>
      <c r="D411" s="165">
        <f t="shared" si="105"/>
        <v>0</v>
      </c>
      <c r="E411" s="165">
        <f t="shared" si="105"/>
        <v>0</v>
      </c>
      <c r="F411" s="165">
        <f t="shared" si="105"/>
        <v>0</v>
      </c>
      <c r="G411" s="165">
        <f t="shared" si="105"/>
        <v>0</v>
      </c>
      <c r="H411" s="165">
        <f t="shared" si="105"/>
        <v>0</v>
      </c>
      <c r="I411" s="165">
        <f t="shared" si="105"/>
        <v>0</v>
      </c>
      <c r="J411" s="165">
        <f t="shared" si="105"/>
        <v>0</v>
      </c>
      <c r="K411" s="165">
        <f t="shared" si="105"/>
        <v>0</v>
      </c>
      <c r="L411" s="165">
        <f t="shared" si="105"/>
        <v>0</v>
      </c>
      <c r="M411" s="165">
        <f t="shared" si="105"/>
        <v>0</v>
      </c>
      <c r="N411" s="165">
        <f t="shared" si="105"/>
        <v>0</v>
      </c>
      <c r="O411" s="165">
        <f t="shared" si="105"/>
        <v>0</v>
      </c>
      <c r="P411" s="165">
        <f t="shared" si="105"/>
        <v>0</v>
      </c>
      <c r="Q411" s="165">
        <f t="shared" si="105"/>
        <v>0</v>
      </c>
    </row>
    <row r="412" spans="1:17" ht="12" customHeight="1" x14ac:dyDescent="0.25">
      <c r="A412" s="147" t="s">
        <v>59</v>
      </c>
      <c r="B412" s="164"/>
      <c r="C412" s="164">
        <f t="shared" si="105"/>
        <v>0</v>
      </c>
      <c r="D412" s="164">
        <f t="shared" si="105"/>
        <v>0</v>
      </c>
      <c r="E412" s="164">
        <f t="shared" si="105"/>
        <v>0</v>
      </c>
      <c r="F412" s="164">
        <f t="shared" si="105"/>
        <v>0</v>
      </c>
      <c r="G412" s="164">
        <f t="shared" si="105"/>
        <v>0</v>
      </c>
      <c r="H412" s="164">
        <f t="shared" si="105"/>
        <v>0</v>
      </c>
      <c r="I412" s="164">
        <f t="shared" si="105"/>
        <v>0</v>
      </c>
      <c r="J412" s="164">
        <f t="shared" si="105"/>
        <v>0</v>
      </c>
      <c r="K412" s="164">
        <f t="shared" si="105"/>
        <v>0</v>
      </c>
      <c r="L412" s="164">
        <f t="shared" si="105"/>
        <v>0</v>
      </c>
      <c r="M412" s="164">
        <f t="shared" si="105"/>
        <v>0</v>
      </c>
      <c r="N412" s="164">
        <f t="shared" si="105"/>
        <v>0</v>
      </c>
      <c r="O412" s="164">
        <f t="shared" si="105"/>
        <v>0</v>
      </c>
      <c r="P412" s="164">
        <f t="shared" si="105"/>
        <v>0</v>
      </c>
      <c r="Q412" s="164">
        <f t="shared" si="105"/>
        <v>0</v>
      </c>
    </row>
    <row r="413" spans="1:17" ht="12" customHeight="1" x14ac:dyDescent="0.25">
      <c r="A413" s="163" t="s">
        <v>142</v>
      </c>
      <c r="B413" s="162"/>
      <c r="C413" s="162">
        <f>IF(C329=0,0,C329/0.086*1000000/C$62)</f>
        <v>0</v>
      </c>
      <c r="D413" s="162">
        <f t="shared" ref="D413:Q413" si="106">IF(D329=0,0,D329/0.086*1000000/D$62)</f>
        <v>0</v>
      </c>
      <c r="E413" s="162">
        <f t="shared" si="106"/>
        <v>0</v>
      </c>
      <c r="F413" s="162">
        <f t="shared" si="106"/>
        <v>0</v>
      </c>
      <c r="G413" s="162">
        <f t="shared" si="106"/>
        <v>0</v>
      </c>
      <c r="H413" s="162">
        <f t="shared" si="106"/>
        <v>0</v>
      </c>
      <c r="I413" s="162">
        <f t="shared" si="106"/>
        <v>0</v>
      </c>
      <c r="J413" s="162">
        <f t="shared" si="106"/>
        <v>0</v>
      </c>
      <c r="K413" s="162">
        <f t="shared" si="106"/>
        <v>0</v>
      </c>
      <c r="L413" s="162">
        <f t="shared" si="106"/>
        <v>0</v>
      </c>
      <c r="M413" s="162">
        <f t="shared" si="106"/>
        <v>0</v>
      </c>
      <c r="N413" s="162">
        <f t="shared" si="106"/>
        <v>0</v>
      </c>
      <c r="O413" s="162">
        <f t="shared" si="106"/>
        <v>0</v>
      </c>
      <c r="P413" s="162">
        <f t="shared" si="106"/>
        <v>0</v>
      </c>
      <c r="Q413" s="162">
        <f t="shared" si="106"/>
        <v>0</v>
      </c>
    </row>
    <row r="414" spans="1:17" ht="12" customHeight="1" x14ac:dyDescent="0.25">
      <c r="A414" s="161" t="s">
        <v>141</v>
      </c>
      <c r="B414" s="160"/>
      <c r="C414" s="160">
        <f>IF(C330=0,0,C330/0.086*1000000/C$63)</f>
        <v>0</v>
      </c>
      <c r="D414" s="160">
        <f t="shared" ref="D414:Q414" si="107">IF(D330=0,0,D330/0.086*1000000/D$63)</f>
        <v>0</v>
      </c>
      <c r="E414" s="160">
        <f t="shared" si="107"/>
        <v>0</v>
      </c>
      <c r="F414" s="160">
        <f t="shared" si="107"/>
        <v>0</v>
      </c>
      <c r="G414" s="160">
        <f t="shared" si="107"/>
        <v>0</v>
      </c>
      <c r="H414" s="160">
        <f t="shared" si="107"/>
        <v>0</v>
      </c>
      <c r="I414" s="160">
        <f t="shared" si="107"/>
        <v>0</v>
      </c>
      <c r="J414" s="160">
        <f t="shared" si="107"/>
        <v>0</v>
      </c>
      <c r="K414" s="160">
        <f t="shared" si="107"/>
        <v>0</v>
      </c>
      <c r="L414" s="160">
        <f t="shared" si="107"/>
        <v>0</v>
      </c>
      <c r="M414" s="160">
        <f t="shared" si="107"/>
        <v>0</v>
      </c>
      <c r="N414" s="160">
        <f t="shared" si="107"/>
        <v>0</v>
      </c>
      <c r="O414" s="160">
        <f t="shared" si="107"/>
        <v>0</v>
      </c>
      <c r="P414" s="160">
        <f t="shared" si="107"/>
        <v>0</v>
      </c>
      <c r="Q414" s="160">
        <f t="shared" si="107"/>
        <v>0</v>
      </c>
    </row>
    <row r="415" spans="1:17" ht="12" customHeight="1" x14ac:dyDescent="0.25">
      <c r="A415" s="148" t="s">
        <v>60</v>
      </c>
      <c r="B415" s="156"/>
      <c r="C415" s="156">
        <f t="shared" ref="C415:Q416" si="108">IF(C331=0,0,C331/0.086*1000000/C$63)</f>
        <v>0</v>
      </c>
      <c r="D415" s="156">
        <f t="shared" si="108"/>
        <v>0</v>
      </c>
      <c r="E415" s="156">
        <f t="shared" si="108"/>
        <v>0</v>
      </c>
      <c r="F415" s="156">
        <f t="shared" si="108"/>
        <v>0</v>
      </c>
      <c r="G415" s="156">
        <f t="shared" si="108"/>
        <v>0</v>
      </c>
      <c r="H415" s="156">
        <f t="shared" si="108"/>
        <v>0</v>
      </c>
      <c r="I415" s="156">
        <f t="shared" si="108"/>
        <v>0</v>
      </c>
      <c r="J415" s="156">
        <f t="shared" si="108"/>
        <v>0</v>
      </c>
      <c r="K415" s="156">
        <f t="shared" si="108"/>
        <v>0</v>
      </c>
      <c r="L415" s="156">
        <f t="shared" si="108"/>
        <v>0</v>
      </c>
      <c r="M415" s="156">
        <f t="shared" si="108"/>
        <v>0</v>
      </c>
      <c r="N415" s="156">
        <f t="shared" si="108"/>
        <v>0</v>
      </c>
      <c r="O415" s="156">
        <f t="shared" si="108"/>
        <v>0</v>
      </c>
      <c r="P415" s="156">
        <f t="shared" si="108"/>
        <v>0</v>
      </c>
      <c r="Q415" s="156">
        <f t="shared" si="108"/>
        <v>0</v>
      </c>
    </row>
    <row r="416" spans="1:17" ht="12" customHeight="1" x14ac:dyDescent="0.25">
      <c r="A416" s="148" t="s">
        <v>59</v>
      </c>
      <c r="B416" s="156"/>
      <c r="C416" s="156">
        <f t="shared" si="108"/>
        <v>0</v>
      </c>
      <c r="D416" s="156">
        <f t="shared" si="108"/>
        <v>0</v>
      </c>
      <c r="E416" s="156">
        <f t="shared" si="108"/>
        <v>0</v>
      </c>
      <c r="F416" s="156">
        <f t="shared" si="108"/>
        <v>0</v>
      </c>
      <c r="G416" s="156">
        <f t="shared" si="108"/>
        <v>0</v>
      </c>
      <c r="H416" s="156">
        <f t="shared" si="108"/>
        <v>0</v>
      </c>
      <c r="I416" s="156">
        <f t="shared" si="108"/>
        <v>0</v>
      </c>
      <c r="J416" s="156">
        <f t="shared" si="108"/>
        <v>0</v>
      </c>
      <c r="K416" s="156">
        <f t="shared" si="108"/>
        <v>0</v>
      </c>
      <c r="L416" s="156">
        <f t="shared" si="108"/>
        <v>0</v>
      </c>
      <c r="M416" s="156">
        <f t="shared" si="108"/>
        <v>0</v>
      </c>
      <c r="N416" s="156">
        <f t="shared" si="108"/>
        <v>0</v>
      </c>
      <c r="O416" s="156">
        <f t="shared" si="108"/>
        <v>0</v>
      </c>
      <c r="P416" s="156">
        <f t="shared" si="108"/>
        <v>0</v>
      </c>
      <c r="Q416" s="156">
        <f t="shared" si="108"/>
        <v>0</v>
      </c>
    </row>
    <row r="417" spans="1:17" ht="12" customHeight="1" x14ac:dyDescent="0.25">
      <c r="A417" s="158" t="s">
        <v>62</v>
      </c>
      <c r="B417" s="157"/>
      <c r="C417" s="157">
        <f>IF(C333=0,0,C333/0.086*1000000/SUM(C$65:C$67))</f>
        <v>0</v>
      </c>
      <c r="D417" s="157">
        <f t="shared" ref="D417:Q417" si="109">IF(D333=0,0,D333/0.086*1000000/SUM(D$65:D$67))</f>
        <v>0</v>
      </c>
      <c r="E417" s="157">
        <f t="shared" si="109"/>
        <v>0</v>
      </c>
      <c r="F417" s="157">
        <f t="shared" si="109"/>
        <v>0</v>
      </c>
      <c r="G417" s="157">
        <f t="shared" si="109"/>
        <v>0</v>
      </c>
      <c r="H417" s="157">
        <f t="shared" si="109"/>
        <v>0</v>
      </c>
      <c r="I417" s="157">
        <f t="shared" si="109"/>
        <v>0</v>
      </c>
      <c r="J417" s="157">
        <f t="shared" si="109"/>
        <v>0</v>
      </c>
      <c r="K417" s="157">
        <f t="shared" si="109"/>
        <v>0</v>
      </c>
      <c r="L417" s="157">
        <f t="shared" si="109"/>
        <v>0</v>
      </c>
      <c r="M417" s="157">
        <f t="shared" si="109"/>
        <v>0</v>
      </c>
      <c r="N417" s="157">
        <f t="shared" si="109"/>
        <v>0</v>
      </c>
      <c r="O417" s="157">
        <f t="shared" si="109"/>
        <v>0</v>
      </c>
      <c r="P417" s="157">
        <f t="shared" si="109"/>
        <v>0</v>
      </c>
      <c r="Q417" s="157">
        <f t="shared" si="109"/>
        <v>0</v>
      </c>
    </row>
    <row r="418" spans="1:17" ht="12" customHeight="1" x14ac:dyDescent="0.25">
      <c r="A418" s="23" t="s">
        <v>58</v>
      </c>
      <c r="B418" s="156"/>
      <c r="C418" s="156">
        <f>IF(C334=0,0,C334/0.086*1000000/C$65)</f>
        <v>0</v>
      </c>
      <c r="D418" s="156">
        <f t="shared" ref="D418:Q418" si="110">IF(D334=0,0,D334/0.086*1000000/D$65)</f>
        <v>0</v>
      </c>
      <c r="E418" s="156">
        <f t="shared" si="110"/>
        <v>0</v>
      </c>
      <c r="F418" s="156">
        <f t="shared" si="110"/>
        <v>0</v>
      </c>
      <c r="G418" s="156">
        <f t="shared" si="110"/>
        <v>0</v>
      </c>
      <c r="H418" s="156">
        <f t="shared" si="110"/>
        <v>0</v>
      </c>
      <c r="I418" s="156">
        <f t="shared" si="110"/>
        <v>0</v>
      </c>
      <c r="J418" s="156">
        <f t="shared" si="110"/>
        <v>0</v>
      </c>
      <c r="K418" s="156">
        <f t="shared" si="110"/>
        <v>0</v>
      </c>
      <c r="L418" s="156">
        <f t="shared" si="110"/>
        <v>0</v>
      </c>
      <c r="M418" s="156">
        <f t="shared" si="110"/>
        <v>0</v>
      </c>
      <c r="N418" s="156">
        <f t="shared" si="110"/>
        <v>0</v>
      </c>
      <c r="O418" s="156">
        <f t="shared" si="110"/>
        <v>0</v>
      </c>
      <c r="P418" s="156">
        <f t="shared" si="110"/>
        <v>0</v>
      </c>
      <c r="Q418" s="156">
        <f t="shared" si="110"/>
        <v>0</v>
      </c>
    </row>
    <row r="419" spans="1:17" ht="12" customHeight="1" x14ac:dyDescent="0.25">
      <c r="A419" s="23" t="s">
        <v>57</v>
      </c>
      <c r="B419" s="156"/>
      <c r="C419" s="156">
        <f>IF(C335=0,0,C335/0.086*1000000/C$66)</f>
        <v>0</v>
      </c>
      <c r="D419" s="156">
        <f t="shared" ref="D419:Q419" si="111">IF(D335=0,0,D335/0.086*1000000/D$66)</f>
        <v>0</v>
      </c>
      <c r="E419" s="156">
        <f t="shared" si="111"/>
        <v>0</v>
      </c>
      <c r="F419" s="156">
        <f t="shared" si="111"/>
        <v>0</v>
      </c>
      <c r="G419" s="156">
        <f t="shared" si="111"/>
        <v>0</v>
      </c>
      <c r="H419" s="156">
        <f t="shared" si="111"/>
        <v>0</v>
      </c>
      <c r="I419" s="156">
        <f t="shared" si="111"/>
        <v>0</v>
      </c>
      <c r="J419" s="156">
        <f t="shared" si="111"/>
        <v>0</v>
      </c>
      <c r="K419" s="156">
        <f t="shared" si="111"/>
        <v>0</v>
      </c>
      <c r="L419" s="156">
        <f t="shared" si="111"/>
        <v>0</v>
      </c>
      <c r="M419" s="156">
        <f t="shared" si="111"/>
        <v>0</v>
      </c>
      <c r="N419" s="156">
        <f t="shared" si="111"/>
        <v>0</v>
      </c>
      <c r="O419" s="156">
        <f t="shared" si="111"/>
        <v>0</v>
      </c>
      <c r="P419" s="156">
        <f t="shared" si="111"/>
        <v>0</v>
      </c>
      <c r="Q419" s="156">
        <f t="shared" si="111"/>
        <v>0</v>
      </c>
    </row>
    <row r="420" spans="1:17" ht="12" customHeight="1" x14ac:dyDescent="0.25">
      <c r="A420" s="29" t="s">
        <v>140</v>
      </c>
      <c r="B420" s="57"/>
      <c r="C420" s="57">
        <f>IF(C336=0,0,C336/0.086*1000000/C$67)</f>
        <v>0</v>
      </c>
      <c r="D420" s="57">
        <f t="shared" ref="D420:Q420" si="112">IF(D336=0,0,D336/0.086*1000000/D$67)</f>
        <v>0</v>
      </c>
      <c r="E420" s="57">
        <f t="shared" si="112"/>
        <v>0</v>
      </c>
      <c r="F420" s="57">
        <f t="shared" si="112"/>
        <v>0</v>
      </c>
      <c r="G420" s="57">
        <f t="shared" si="112"/>
        <v>0</v>
      </c>
      <c r="H420" s="57">
        <f t="shared" si="112"/>
        <v>0</v>
      </c>
      <c r="I420" s="57">
        <f t="shared" si="112"/>
        <v>0</v>
      </c>
      <c r="J420" s="57">
        <f t="shared" si="112"/>
        <v>0</v>
      </c>
      <c r="K420" s="57">
        <f t="shared" si="112"/>
        <v>0</v>
      </c>
      <c r="L420" s="57">
        <f t="shared" si="112"/>
        <v>0</v>
      </c>
      <c r="M420" s="57">
        <f t="shared" si="112"/>
        <v>0</v>
      </c>
      <c r="N420" s="57">
        <f t="shared" si="112"/>
        <v>0</v>
      </c>
      <c r="O420" s="57">
        <f t="shared" si="112"/>
        <v>0</v>
      </c>
      <c r="P420" s="57">
        <f t="shared" si="112"/>
        <v>0</v>
      </c>
      <c r="Q420" s="57">
        <f t="shared" si="112"/>
        <v>0</v>
      </c>
    </row>
    <row r="422" spans="1:17" ht="12" customHeight="1" x14ac:dyDescent="0.25">
      <c r="A422" s="152" t="s">
        <v>188</v>
      </c>
      <c r="B422" s="168"/>
      <c r="C422" s="168">
        <f t="shared" ref="C422:Q422" si="113">SUM(C423,C426,C428,C438)</f>
        <v>0</v>
      </c>
      <c r="D422" s="168">
        <f t="shared" si="113"/>
        <v>0</v>
      </c>
      <c r="E422" s="168">
        <f t="shared" si="113"/>
        <v>0</v>
      </c>
      <c r="F422" s="168">
        <f t="shared" si="113"/>
        <v>0</v>
      </c>
      <c r="G422" s="168">
        <f t="shared" si="113"/>
        <v>0</v>
      </c>
      <c r="H422" s="168">
        <f t="shared" si="113"/>
        <v>0</v>
      </c>
      <c r="I422" s="168">
        <f t="shared" si="113"/>
        <v>0</v>
      </c>
      <c r="J422" s="168">
        <f t="shared" si="113"/>
        <v>0</v>
      </c>
      <c r="K422" s="168">
        <f t="shared" si="113"/>
        <v>0</v>
      </c>
      <c r="L422" s="168">
        <f t="shared" si="113"/>
        <v>0</v>
      </c>
      <c r="M422" s="168">
        <f t="shared" si="113"/>
        <v>0</v>
      </c>
      <c r="N422" s="168">
        <f t="shared" si="113"/>
        <v>0</v>
      </c>
      <c r="O422" s="168">
        <f t="shared" si="113"/>
        <v>0</v>
      </c>
      <c r="P422" s="168">
        <f t="shared" si="113"/>
        <v>0</v>
      </c>
      <c r="Q422" s="168">
        <f t="shared" si="113"/>
        <v>0</v>
      </c>
    </row>
    <row r="423" spans="1:17" ht="12" customHeight="1" x14ac:dyDescent="0.25">
      <c r="A423" s="158" t="s">
        <v>65</v>
      </c>
      <c r="B423" s="157"/>
      <c r="C423" s="157">
        <f t="shared" ref="C423:Q423" si="114">SUM(C424:C425)</f>
        <v>0</v>
      </c>
      <c r="D423" s="157">
        <f t="shared" si="114"/>
        <v>0</v>
      </c>
      <c r="E423" s="157">
        <f t="shared" si="114"/>
        <v>0</v>
      </c>
      <c r="F423" s="157">
        <f t="shared" si="114"/>
        <v>0</v>
      </c>
      <c r="G423" s="157">
        <f t="shared" si="114"/>
        <v>0</v>
      </c>
      <c r="H423" s="157">
        <f t="shared" si="114"/>
        <v>0</v>
      </c>
      <c r="I423" s="157">
        <f t="shared" si="114"/>
        <v>0</v>
      </c>
      <c r="J423" s="157">
        <f t="shared" si="114"/>
        <v>0</v>
      </c>
      <c r="K423" s="157">
        <f t="shared" si="114"/>
        <v>0</v>
      </c>
      <c r="L423" s="157">
        <f t="shared" si="114"/>
        <v>0</v>
      </c>
      <c r="M423" s="157">
        <f t="shared" si="114"/>
        <v>0</v>
      </c>
      <c r="N423" s="157">
        <f t="shared" si="114"/>
        <v>0</v>
      </c>
      <c r="O423" s="157">
        <f t="shared" si="114"/>
        <v>0</v>
      </c>
      <c r="P423" s="157">
        <f t="shared" si="114"/>
        <v>0</v>
      </c>
      <c r="Q423" s="157">
        <f t="shared" si="114"/>
        <v>0</v>
      </c>
    </row>
    <row r="424" spans="1:17" ht="12" customHeight="1" x14ac:dyDescent="0.25">
      <c r="A424" s="23" t="s">
        <v>58</v>
      </c>
      <c r="B424" s="156"/>
      <c r="C424" s="156">
        <f t="shared" ref="C424:Q425" si="115">IF(C340=0,0,C340/0.086*1000000/C$55)</f>
        <v>0</v>
      </c>
      <c r="D424" s="156">
        <f t="shared" si="115"/>
        <v>0</v>
      </c>
      <c r="E424" s="156">
        <f t="shared" si="115"/>
        <v>0</v>
      </c>
      <c r="F424" s="156">
        <f t="shared" si="115"/>
        <v>0</v>
      </c>
      <c r="G424" s="156">
        <f t="shared" si="115"/>
        <v>0</v>
      </c>
      <c r="H424" s="156">
        <f t="shared" si="115"/>
        <v>0</v>
      </c>
      <c r="I424" s="156">
        <f t="shared" si="115"/>
        <v>0</v>
      </c>
      <c r="J424" s="156">
        <f t="shared" si="115"/>
        <v>0</v>
      </c>
      <c r="K424" s="156">
        <f t="shared" si="115"/>
        <v>0</v>
      </c>
      <c r="L424" s="156">
        <f t="shared" si="115"/>
        <v>0</v>
      </c>
      <c r="M424" s="156">
        <f t="shared" si="115"/>
        <v>0</v>
      </c>
      <c r="N424" s="156">
        <f t="shared" si="115"/>
        <v>0</v>
      </c>
      <c r="O424" s="156">
        <f t="shared" si="115"/>
        <v>0</v>
      </c>
      <c r="P424" s="156">
        <f t="shared" si="115"/>
        <v>0</v>
      </c>
      <c r="Q424" s="156">
        <f t="shared" si="115"/>
        <v>0</v>
      </c>
    </row>
    <row r="425" spans="1:17" ht="12" customHeight="1" x14ac:dyDescent="0.25">
      <c r="A425" s="23" t="s">
        <v>60</v>
      </c>
      <c r="B425" s="156"/>
      <c r="C425" s="156">
        <f t="shared" si="115"/>
        <v>0</v>
      </c>
      <c r="D425" s="156">
        <f t="shared" si="115"/>
        <v>0</v>
      </c>
      <c r="E425" s="156">
        <f t="shared" si="115"/>
        <v>0</v>
      </c>
      <c r="F425" s="156">
        <f t="shared" si="115"/>
        <v>0</v>
      </c>
      <c r="G425" s="156">
        <f t="shared" si="115"/>
        <v>0</v>
      </c>
      <c r="H425" s="156">
        <f t="shared" si="115"/>
        <v>0</v>
      </c>
      <c r="I425" s="156">
        <f t="shared" si="115"/>
        <v>0</v>
      </c>
      <c r="J425" s="156">
        <f t="shared" si="115"/>
        <v>0</v>
      </c>
      <c r="K425" s="156">
        <f t="shared" si="115"/>
        <v>0</v>
      </c>
      <c r="L425" s="156">
        <f t="shared" si="115"/>
        <v>0</v>
      </c>
      <c r="M425" s="156">
        <f t="shared" si="115"/>
        <v>0</v>
      </c>
      <c r="N425" s="156">
        <f t="shared" si="115"/>
        <v>0</v>
      </c>
      <c r="O425" s="156">
        <f t="shared" si="115"/>
        <v>0</v>
      </c>
      <c r="P425" s="156">
        <f t="shared" si="115"/>
        <v>0</v>
      </c>
      <c r="Q425" s="156">
        <f t="shared" si="115"/>
        <v>0</v>
      </c>
    </row>
    <row r="426" spans="1:17" ht="12" customHeight="1" x14ac:dyDescent="0.25">
      <c r="A426" s="158" t="s">
        <v>112</v>
      </c>
      <c r="B426" s="157"/>
      <c r="C426" s="157">
        <f t="shared" ref="C426:Q426" si="116">C427</f>
        <v>0</v>
      </c>
      <c r="D426" s="157">
        <f t="shared" si="116"/>
        <v>0</v>
      </c>
      <c r="E426" s="157">
        <f t="shared" si="116"/>
        <v>0</v>
      </c>
      <c r="F426" s="157">
        <f t="shared" si="116"/>
        <v>0</v>
      </c>
      <c r="G426" s="157">
        <f t="shared" si="116"/>
        <v>0</v>
      </c>
      <c r="H426" s="157">
        <f t="shared" si="116"/>
        <v>0</v>
      </c>
      <c r="I426" s="157">
        <f t="shared" si="116"/>
        <v>0</v>
      </c>
      <c r="J426" s="157">
        <f t="shared" si="116"/>
        <v>0</v>
      </c>
      <c r="K426" s="157">
        <f t="shared" si="116"/>
        <v>0</v>
      </c>
      <c r="L426" s="157">
        <f t="shared" si="116"/>
        <v>0</v>
      </c>
      <c r="M426" s="157">
        <f t="shared" si="116"/>
        <v>0</v>
      </c>
      <c r="N426" s="157">
        <f t="shared" si="116"/>
        <v>0</v>
      </c>
      <c r="O426" s="157">
        <f t="shared" si="116"/>
        <v>0</v>
      </c>
      <c r="P426" s="157">
        <f t="shared" si="116"/>
        <v>0</v>
      </c>
      <c r="Q426" s="157">
        <f t="shared" si="116"/>
        <v>0</v>
      </c>
    </row>
    <row r="427" spans="1:17" ht="12" customHeight="1" x14ac:dyDescent="0.25">
      <c r="A427" s="23" t="s">
        <v>60</v>
      </c>
      <c r="B427" s="156"/>
      <c r="C427" s="156">
        <f t="shared" ref="C427:Q427" si="117">IF(C343=0,0,C343/0.086*1000000/C$55)</f>
        <v>0</v>
      </c>
      <c r="D427" s="156">
        <f t="shared" si="117"/>
        <v>0</v>
      </c>
      <c r="E427" s="156">
        <f t="shared" si="117"/>
        <v>0</v>
      </c>
      <c r="F427" s="156">
        <f t="shared" si="117"/>
        <v>0</v>
      </c>
      <c r="G427" s="156">
        <f t="shared" si="117"/>
        <v>0</v>
      </c>
      <c r="H427" s="156">
        <f t="shared" si="117"/>
        <v>0</v>
      </c>
      <c r="I427" s="156">
        <f t="shared" si="117"/>
        <v>0</v>
      </c>
      <c r="J427" s="156">
        <f t="shared" si="117"/>
        <v>0</v>
      </c>
      <c r="K427" s="156">
        <f t="shared" si="117"/>
        <v>0</v>
      </c>
      <c r="L427" s="156">
        <f t="shared" si="117"/>
        <v>0</v>
      </c>
      <c r="M427" s="156">
        <f t="shared" si="117"/>
        <v>0</v>
      </c>
      <c r="N427" s="156">
        <f t="shared" si="117"/>
        <v>0</v>
      </c>
      <c r="O427" s="156">
        <f t="shared" si="117"/>
        <v>0</v>
      </c>
      <c r="P427" s="156">
        <f t="shared" si="117"/>
        <v>0</v>
      </c>
      <c r="Q427" s="156">
        <f t="shared" si="117"/>
        <v>0</v>
      </c>
    </row>
    <row r="428" spans="1:17" ht="12" customHeight="1" x14ac:dyDescent="0.25">
      <c r="A428" s="158" t="s">
        <v>63</v>
      </c>
      <c r="B428" s="157"/>
      <c r="C428" s="157">
        <f t="shared" ref="C428:Q428" si="118">IF(C344=0,0,C344/0.086*1000000/SUM(C$59:C$63))</f>
        <v>0</v>
      </c>
      <c r="D428" s="157">
        <f t="shared" si="118"/>
        <v>0</v>
      </c>
      <c r="E428" s="157">
        <f t="shared" si="118"/>
        <v>0</v>
      </c>
      <c r="F428" s="157">
        <f t="shared" si="118"/>
        <v>0</v>
      </c>
      <c r="G428" s="157">
        <f t="shared" si="118"/>
        <v>0</v>
      </c>
      <c r="H428" s="157">
        <f t="shared" si="118"/>
        <v>0</v>
      </c>
      <c r="I428" s="157">
        <f t="shared" si="118"/>
        <v>0</v>
      </c>
      <c r="J428" s="157">
        <f t="shared" si="118"/>
        <v>0</v>
      </c>
      <c r="K428" s="157">
        <f t="shared" si="118"/>
        <v>0</v>
      </c>
      <c r="L428" s="157">
        <f t="shared" si="118"/>
        <v>0</v>
      </c>
      <c r="M428" s="157">
        <f t="shared" si="118"/>
        <v>0</v>
      </c>
      <c r="N428" s="157">
        <f t="shared" si="118"/>
        <v>0</v>
      </c>
      <c r="O428" s="157">
        <f t="shared" si="118"/>
        <v>0</v>
      </c>
      <c r="P428" s="157">
        <f t="shared" si="118"/>
        <v>0</v>
      </c>
      <c r="Q428" s="157">
        <f t="shared" si="118"/>
        <v>0</v>
      </c>
    </row>
    <row r="429" spans="1:17" ht="12" customHeight="1" x14ac:dyDescent="0.25">
      <c r="A429" s="167" t="s">
        <v>171</v>
      </c>
      <c r="B429" s="132"/>
      <c r="C429" s="132">
        <f t="shared" ref="C429:Q429" si="119">IF(C345=0,0,C345/0.086*1000000/C$59)</f>
        <v>0</v>
      </c>
      <c r="D429" s="132">
        <f t="shared" si="119"/>
        <v>0</v>
      </c>
      <c r="E429" s="132">
        <f t="shared" si="119"/>
        <v>0</v>
      </c>
      <c r="F429" s="132">
        <f t="shared" si="119"/>
        <v>0</v>
      </c>
      <c r="G429" s="132">
        <f t="shared" si="119"/>
        <v>0</v>
      </c>
      <c r="H429" s="132">
        <f t="shared" si="119"/>
        <v>0</v>
      </c>
      <c r="I429" s="132">
        <f t="shared" si="119"/>
        <v>0</v>
      </c>
      <c r="J429" s="132">
        <f t="shared" si="119"/>
        <v>0</v>
      </c>
      <c r="K429" s="132">
        <f t="shared" si="119"/>
        <v>0</v>
      </c>
      <c r="L429" s="132">
        <f t="shared" si="119"/>
        <v>0</v>
      </c>
      <c r="M429" s="132">
        <f t="shared" si="119"/>
        <v>0</v>
      </c>
      <c r="N429" s="132">
        <f t="shared" si="119"/>
        <v>0</v>
      </c>
      <c r="O429" s="132">
        <f t="shared" si="119"/>
        <v>0</v>
      </c>
      <c r="P429" s="132">
        <f t="shared" si="119"/>
        <v>0</v>
      </c>
      <c r="Q429" s="132">
        <f t="shared" si="119"/>
        <v>0</v>
      </c>
    </row>
    <row r="430" spans="1:17" ht="12" customHeight="1" x14ac:dyDescent="0.25">
      <c r="A430" s="167" t="s">
        <v>144</v>
      </c>
      <c r="B430" s="132"/>
      <c r="C430" s="132">
        <f t="shared" ref="C430:Q430" si="120">IF(C346=0,0,C346/0.086*1000000/C$60)</f>
        <v>0</v>
      </c>
      <c r="D430" s="132">
        <f t="shared" si="120"/>
        <v>0</v>
      </c>
      <c r="E430" s="132">
        <f t="shared" si="120"/>
        <v>0</v>
      </c>
      <c r="F430" s="132">
        <f t="shared" si="120"/>
        <v>0</v>
      </c>
      <c r="G430" s="132">
        <f t="shared" si="120"/>
        <v>0</v>
      </c>
      <c r="H430" s="132">
        <f t="shared" si="120"/>
        <v>0</v>
      </c>
      <c r="I430" s="132">
        <f t="shared" si="120"/>
        <v>0</v>
      </c>
      <c r="J430" s="132">
        <f t="shared" si="120"/>
        <v>0</v>
      </c>
      <c r="K430" s="132">
        <f t="shared" si="120"/>
        <v>0</v>
      </c>
      <c r="L430" s="132">
        <f t="shared" si="120"/>
        <v>0</v>
      </c>
      <c r="M430" s="132">
        <f t="shared" si="120"/>
        <v>0</v>
      </c>
      <c r="N430" s="132">
        <f t="shared" si="120"/>
        <v>0</v>
      </c>
      <c r="O430" s="132">
        <f t="shared" si="120"/>
        <v>0</v>
      </c>
      <c r="P430" s="132">
        <f t="shared" si="120"/>
        <v>0</v>
      </c>
      <c r="Q430" s="132">
        <f t="shared" si="120"/>
        <v>0</v>
      </c>
    </row>
    <row r="431" spans="1:17" ht="12" customHeight="1" x14ac:dyDescent="0.25">
      <c r="A431" s="167" t="s">
        <v>143</v>
      </c>
      <c r="B431" s="132"/>
      <c r="C431" s="132">
        <f t="shared" ref="C431:Q433" si="121">IF(C347=0,0,C347/0.086*1000000/C$61)</f>
        <v>0</v>
      </c>
      <c r="D431" s="132">
        <f t="shared" si="121"/>
        <v>0</v>
      </c>
      <c r="E431" s="132">
        <f t="shared" si="121"/>
        <v>0</v>
      </c>
      <c r="F431" s="132">
        <f t="shared" si="121"/>
        <v>0</v>
      </c>
      <c r="G431" s="132">
        <f t="shared" si="121"/>
        <v>0</v>
      </c>
      <c r="H431" s="132">
        <f t="shared" si="121"/>
        <v>0</v>
      </c>
      <c r="I431" s="132">
        <f t="shared" si="121"/>
        <v>0</v>
      </c>
      <c r="J431" s="132">
        <f t="shared" si="121"/>
        <v>0</v>
      </c>
      <c r="K431" s="132">
        <f t="shared" si="121"/>
        <v>0</v>
      </c>
      <c r="L431" s="132">
        <f t="shared" si="121"/>
        <v>0</v>
      </c>
      <c r="M431" s="132">
        <f t="shared" si="121"/>
        <v>0</v>
      </c>
      <c r="N431" s="132">
        <f t="shared" si="121"/>
        <v>0</v>
      </c>
      <c r="O431" s="132">
        <f t="shared" si="121"/>
        <v>0</v>
      </c>
      <c r="P431" s="132">
        <f t="shared" si="121"/>
        <v>0</v>
      </c>
      <c r="Q431" s="132">
        <f t="shared" si="121"/>
        <v>0</v>
      </c>
    </row>
    <row r="432" spans="1:17" ht="12" customHeight="1" x14ac:dyDescent="0.25">
      <c r="A432" s="166" t="s">
        <v>57</v>
      </c>
      <c r="B432" s="165"/>
      <c r="C432" s="165">
        <f t="shared" si="121"/>
        <v>0</v>
      </c>
      <c r="D432" s="165">
        <f t="shared" si="121"/>
        <v>0</v>
      </c>
      <c r="E432" s="165">
        <f t="shared" si="121"/>
        <v>0</v>
      </c>
      <c r="F432" s="165">
        <f t="shared" si="121"/>
        <v>0</v>
      </c>
      <c r="G432" s="165">
        <f t="shared" si="121"/>
        <v>0</v>
      </c>
      <c r="H432" s="165">
        <f t="shared" si="121"/>
        <v>0</v>
      </c>
      <c r="I432" s="165">
        <f t="shared" si="121"/>
        <v>0</v>
      </c>
      <c r="J432" s="165">
        <f t="shared" si="121"/>
        <v>0</v>
      </c>
      <c r="K432" s="165">
        <f t="shared" si="121"/>
        <v>0</v>
      </c>
      <c r="L432" s="165">
        <f t="shared" si="121"/>
        <v>0</v>
      </c>
      <c r="M432" s="165">
        <f t="shared" si="121"/>
        <v>0</v>
      </c>
      <c r="N432" s="165">
        <f t="shared" si="121"/>
        <v>0</v>
      </c>
      <c r="O432" s="165">
        <f t="shared" si="121"/>
        <v>0</v>
      </c>
      <c r="P432" s="165">
        <f t="shared" si="121"/>
        <v>0</v>
      </c>
      <c r="Q432" s="165">
        <f t="shared" si="121"/>
        <v>0</v>
      </c>
    </row>
    <row r="433" spans="1:17" ht="12" customHeight="1" x14ac:dyDescent="0.25">
      <c r="A433" s="147" t="s">
        <v>59</v>
      </c>
      <c r="B433" s="164"/>
      <c r="C433" s="164">
        <f t="shared" si="121"/>
        <v>0</v>
      </c>
      <c r="D433" s="164">
        <f t="shared" si="121"/>
        <v>0</v>
      </c>
      <c r="E433" s="164">
        <f t="shared" si="121"/>
        <v>0</v>
      </c>
      <c r="F433" s="164">
        <f t="shared" si="121"/>
        <v>0</v>
      </c>
      <c r="G433" s="164">
        <f t="shared" si="121"/>
        <v>0</v>
      </c>
      <c r="H433" s="164">
        <f t="shared" si="121"/>
        <v>0</v>
      </c>
      <c r="I433" s="164">
        <f t="shared" si="121"/>
        <v>0</v>
      </c>
      <c r="J433" s="164">
        <f t="shared" si="121"/>
        <v>0</v>
      </c>
      <c r="K433" s="164">
        <f t="shared" si="121"/>
        <v>0</v>
      </c>
      <c r="L433" s="164">
        <f t="shared" si="121"/>
        <v>0</v>
      </c>
      <c r="M433" s="164">
        <f t="shared" si="121"/>
        <v>0</v>
      </c>
      <c r="N433" s="164">
        <f t="shared" si="121"/>
        <v>0</v>
      </c>
      <c r="O433" s="164">
        <f t="shared" si="121"/>
        <v>0</v>
      </c>
      <c r="P433" s="164">
        <f t="shared" si="121"/>
        <v>0</v>
      </c>
      <c r="Q433" s="164">
        <f t="shared" si="121"/>
        <v>0</v>
      </c>
    </row>
    <row r="434" spans="1:17" ht="12" customHeight="1" x14ac:dyDescent="0.25">
      <c r="A434" s="163" t="s">
        <v>142</v>
      </c>
      <c r="B434" s="162"/>
      <c r="C434" s="162">
        <f t="shared" ref="C434:Q434" si="122">IF(C350=0,0,C350/0.086*1000000/C$62)</f>
        <v>0</v>
      </c>
      <c r="D434" s="162">
        <f t="shared" si="122"/>
        <v>0</v>
      </c>
      <c r="E434" s="162">
        <f t="shared" si="122"/>
        <v>0</v>
      </c>
      <c r="F434" s="162">
        <f t="shared" si="122"/>
        <v>0</v>
      </c>
      <c r="G434" s="162">
        <f t="shared" si="122"/>
        <v>0</v>
      </c>
      <c r="H434" s="162">
        <f t="shared" si="122"/>
        <v>0</v>
      </c>
      <c r="I434" s="162">
        <f t="shared" si="122"/>
        <v>0</v>
      </c>
      <c r="J434" s="162">
        <f t="shared" si="122"/>
        <v>0</v>
      </c>
      <c r="K434" s="162">
        <f t="shared" si="122"/>
        <v>0</v>
      </c>
      <c r="L434" s="162">
        <f t="shared" si="122"/>
        <v>0</v>
      </c>
      <c r="M434" s="162">
        <f t="shared" si="122"/>
        <v>0</v>
      </c>
      <c r="N434" s="162">
        <f t="shared" si="122"/>
        <v>0</v>
      </c>
      <c r="O434" s="162">
        <f t="shared" si="122"/>
        <v>0</v>
      </c>
      <c r="P434" s="162">
        <f t="shared" si="122"/>
        <v>0</v>
      </c>
      <c r="Q434" s="162">
        <f t="shared" si="122"/>
        <v>0</v>
      </c>
    </row>
    <row r="435" spans="1:17" ht="12" customHeight="1" x14ac:dyDescent="0.25">
      <c r="A435" s="161" t="s">
        <v>141</v>
      </c>
      <c r="B435" s="160"/>
      <c r="C435" s="160">
        <f t="shared" ref="C435:Q437" si="123">IF(C351=0,0,C351/0.086*1000000/C$63)</f>
        <v>0</v>
      </c>
      <c r="D435" s="160">
        <f t="shared" si="123"/>
        <v>0</v>
      </c>
      <c r="E435" s="160">
        <f t="shared" si="123"/>
        <v>0</v>
      </c>
      <c r="F435" s="160">
        <f t="shared" si="123"/>
        <v>0</v>
      </c>
      <c r="G435" s="160">
        <f t="shared" si="123"/>
        <v>0</v>
      </c>
      <c r="H435" s="160">
        <f t="shared" si="123"/>
        <v>0</v>
      </c>
      <c r="I435" s="160">
        <f t="shared" si="123"/>
        <v>0</v>
      </c>
      <c r="J435" s="160">
        <f t="shared" si="123"/>
        <v>0</v>
      </c>
      <c r="K435" s="160">
        <f t="shared" si="123"/>
        <v>0</v>
      </c>
      <c r="L435" s="160">
        <f t="shared" si="123"/>
        <v>0</v>
      </c>
      <c r="M435" s="160">
        <f t="shared" si="123"/>
        <v>0</v>
      </c>
      <c r="N435" s="160">
        <f t="shared" si="123"/>
        <v>0</v>
      </c>
      <c r="O435" s="160">
        <f t="shared" si="123"/>
        <v>0</v>
      </c>
      <c r="P435" s="160">
        <f t="shared" si="123"/>
        <v>0</v>
      </c>
      <c r="Q435" s="160">
        <f t="shared" si="123"/>
        <v>0</v>
      </c>
    </row>
    <row r="436" spans="1:17" ht="12" customHeight="1" x14ac:dyDescent="0.25">
      <c r="A436" s="148" t="s">
        <v>60</v>
      </c>
      <c r="B436" s="156"/>
      <c r="C436" s="156">
        <f t="shared" si="123"/>
        <v>0</v>
      </c>
      <c r="D436" s="156">
        <f t="shared" si="123"/>
        <v>0</v>
      </c>
      <c r="E436" s="156">
        <f t="shared" si="123"/>
        <v>0</v>
      </c>
      <c r="F436" s="156">
        <f t="shared" si="123"/>
        <v>0</v>
      </c>
      <c r="G436" s="156">
        <f t="shared" si="123"/>
        <v>0</v>
      </c>
      <c r="H436" s="156">
        <f t="shared" si="123"/>
        <v>0</v>
      </c>
      <c r="I436" s="156">
        <f t="shared" si="123"/>
        <v>0</v>
      </c>
      <c r="J436" s="156">
        <f t="shared" si="123"/>
        <v>0</v>
      </c>
      <c r="K436" s="156">
        <f t="shared" si="123"/>
        <v>0</v>
      </c>
      <c r="L436" s="156">
        <f t="shared" si="123"/>
        <v>0</v>
      </c>
      <c r="M436" s="156">
        <f t="shared" si="123"/>
        <v>0</v>
      </c>
      <c r="N436" s="156">
        <f t="shared" si="123"/>
        <v>0</v>
      </c>
      <c r="O436" s="156">
        <f t="shared" si="123"/>
        <v>0</v>
      </c>
      <c r="P436" s="156">
        <f t="shared" si="123"/>
        <v>0</v>
      </c>
      <c r="Q436" s="156">
        <f t="shared" si="123"/>
        <v>0</v>
      </c>
    </row>
    <row r="437" spans="1:17" ht="12" customHeight="1" x14ac:dyDescent="0.25">
      <c r="A437" s="148" t="s">
        <v>59</v>
      </c>
      <c r="B437" s="156"/>
      <c r="C437" s="156">
        <f t="shared" si="123"/>
        <v>0</v>
      </c>
      <c r="D437" s="156">
        <f t="shared" si="123"/>
        <v>0</v>
      </c>
      <c r="E437" s="156">
        <f t="shared" si="123"/>
        <v>0</v>
      </c>
      <c r="F437" s="156">
        <f t="shared" si="123"/>
        <v>0</v>
      </c>
      <c r="G437" s="156">
        <f t="shared" si="123"/>
        <v>0</v>
      </c>
      <c r="H437" s="156">
        <f t="shared" si="123"/>
        <v>0</v>
      </c>
      <c r="I437" s="156">
        <f t="shared" si="123"/>
        <v>0</v>
      </c>
      <c r="J437" s="156">
        <f t="shared" si="123"/>
        <v>0</v>
      </c>
      <c r="K437" s="156">
        <f t="shared" si="123"/>
        <v>0</v>
      </c>
      <c r="L437" s="156">
        <f t="shared" si="123"/>
        <v>0</v>
      </c>
      <c r="M437" s="156">
        <f t="shared" si="123"/>
        <v>0</v>
      </c>
      <c r="N437" s="156">
        <f t="shared" si="123"/>
        <v>0</v>
      </c>
      <c r="O437" s="156">
        <f t="shared" si="123"/>
        <v>0</v>
      </c>
      <c r="P437" s="156">
        <f t="shared" si="123"/>
        <v>0</v>
      </c>
      <c r="Q437" s="156">
        <f t="shared" si="123"/>
        <v>0</v>
      </c>
    </row>
    <row r="438" spans="1:17" ht="12" customHeight="1" x14ac:dyDescent="0.25">
      <c r="A438" s="158" t="s">
        <v>62</v>
      </c>
      <c r="B438" s="157"/>
      <c r="C438" s="157">
        <f t="shared" ref="C438:Q438" si="124">IF(C354=0,0,C354/0.086*1000000/SUM(C$65:C$67))</f>
        <v>0</v>
      </c>
      <c r="D438" s="157">
        <f t="shared" si="124"/>
        <v>0</v>
      </c>
      <c r="E438" s="157">
        <f t="shared" si="124"/>
        <v>0</v>
      </c>
      <c r="F438" s="157">
        <f t="shared" si="124"/>
        <v>0</v>
      </c>
      <c r="G438" s="157">
        <f t="shared" si="124"/>
        <v>0</v>
      </c>
      <c r="H438" s="157">
        <f t="shared" si="124"/>
        <v>0</v>
      </c>
      <c r="I438" s="157">
        <f t="shared" si="124"/>
        <v>0</v>
      </c>
      <c r="J438" s="157">
        <f t="shared" si="124"/>
        <v>0</v>
      </c>
      <c r="K438" s="157">
        <f t="shared" si="124"/>
        <v>0</v>
      </c>
      <c r="L438" s="157">
        <f t="shared" si="124"/>
        <v>0</v>
      </c>
      <c r="M438" s="157">
        <f t="shared" si="124"/>
        <v>0</v>
      </c>
      <c r="N438" s="157">
        <f t="shared" si="124"/>
        <v>0</v>
      </c>
      <c r="O438" s="157">
        <f t="shared" si="124"/>
        <v>0</v>
      </c>
      <c r="P438" s="157">
        <f t="shared" si="124"/>
        <v>0</v>
      </c>
      <c r="Q438" s="157">
        <f t="shared" si="124"/>
        <v>0</v>
      </c>
    </row>
    <row r="439" spans="1:17" ht="12" customHeight="1" x14ac:dyDescent="0.25">
      <c r="A439" s="23" t="s">
        <v>58</v>
      </c>
      <c r="B439" s="156"/>
      <c r="C439" s="156">
        <f t="shared" ref="C439:Q439" si="125">IF(C355=0,0,C355/0.086*1000000/C$65)</f>
        <v>0</v>
      </c>
      <c r="D439" s="156">
        <f t="shared" si="125"/>
        <v>0</v>
      </c>
      <c r="E439" s="156">
        <f t="shared" si="125"/>
        <v>0</v>
      </c>
      <c r="F439" s="156">
        <f t="shared" si="125"/>
        <v>0</v>
      </c>
      <c r="G439" s="156">
        <f t="shared" si="125"/>
        <v>0</v>
      </c>
      <c r="H439" s="156">
        <f t="shared" si="125"/>
        <v>0</v>
      </c>
      <c r="I439" s="156">
        <f t="shared" si="125"/>
        <v>0</v>
      </c>
      <c r="J439" s="156">
        <f t="shared" si="125"/>
        <v>0</v>
      </c>
      <c r="K439" s="156">
        <f t="shared" si="125"/>
        <v>0</v>
      </c>
      <c r="L439" s="156">
        <f t="shared" si="125"/>
        <v>0</v>
      </c>
      <c r="M439" s="156">
        <f t="shared" si="125"/>
        <v>0</v>
      </c>
      <c r="N439" s="156">
        <f t="shared" si="125"/>
        <v>0</v>
      </c>
      <c r="O439" s="156">
        <f t="shared" si="125"/>
        <v>0</v>
      </c>
      <c r="P439" s="156">
        <f t="shared" si="125"/>
        <v>0</v>
      </c>
      <c r="Q439" s="156">
        <f t="shared" si="125"/>
        <v>0</v>
      </c>
    </row>
    <row r="440" spans="1:17" ht="12" customHeight="1" x14ac:dyDescent="0.25">
      <c r="A440" s="23" t="s">
        <v>57</v>
      </c>
      <c r="B440" s="156"/>
      <c r="C440" s="156">
        <f t="shared" ref="C440:Q440" si="126">IF(C356=0,0,C356/0.086*1000000/C$66)</f>
        <v>0</v>
      </c>
      <c r="D440" s="156">
        <f t="shared" si="126"/>
        <v>0</v>
      </c>
      <c r="E440" s="156">
        <f t="shared" si="126"/>
        <v>0</v>
      </c>
      <c r="F440" s="156">
        <f t="shared" si="126"/>
        <v>0</v>
      </c>
      <c r="G440" s="156">
        <f t="shared" si="126"/>
        <v>0</v>
      </c>
      <c r="H440" s="156">
        <f t="shared" si="126"/>
        <v>0</v>
      </c>
      <c r="I440" s="156">
        <f t="shared" si="126"/>
        <v>0</v>
      </c>
      <c r="J440" s="156">
        <f t="shared" si="126"/>
        <v>0</v>
      </c>
      <c r="K440" s="156">
        <f t="shared" si="126"/>
        <v>0</v>
      </c>
      <c r="L440" s="156">
        <f t="shared" si="126"/>
        <v>0</v>
      </c>
      <c r="M440" s="156">
        <f t="shared" si="126"/>
        <v>0</v>
      </c>
      <c r="N440" s="156">
        <f t="shared" si="126"/>
        <v>0</v>
      </c>
      <c r="O440" s="156">
        <f t="shared" si="126"/>
        <v>0</v>
      </c>
      <c r="P440" s="156">
        <f t="shared" si="126"/>
        <v>0</v>
      </c>
      <c r="Q440" s="156">
        <f t="shared" si="126"/>
        <v>0</v>
      </c>
    </row>
    <row r="441" spans="1:17" ht="12" customHeight="1" x14ac:dyDescent="0.25">
      <c r="A441" s="29" t="s">
        <v>140</v>
      </c>
      <c r="B441" s="57"/>
      <c r="C441" s="57">
        <f t="shared" ref="C441:Q441" si="127">IF(C357=0,0,C357/0.086*1000000/C$67)</f>
        <v>0</v>
      </c>
      <c r="D441" s="57">
        <f t="shared" si="127"/>
        <v>0</v>
      </c>
      <c r="E441" s="57">
        <f t="shared" si="127"/>
        <v>0</v>
      </c>
      <c r="F441" s="57">
        <f t="shared" si="127"/>
        <v>0</v>
      </c>
      <c r="G441" s="57">
        <f t="shared" si="127"/>
        <v>0</v>
      </c>
      <c r="H441" s="57">
        <f t="shared" si="127"/>
        <v>0</v>
      </c>
      <c r="I441" s="57">
        <f t="shared" si="127"/>
        <v>0</v>
      </c>
      <c r="J441" s="57">
        <f t="shared" si="127"/>
        <v>0</v>
      </c>
      <c r="K441" s="57">
        <f t="shared" si="127"/>
        <v>0</v>
      </c>
      <c r="L441" s="57">
        <f t="shared" si="127"/>
        <v>0</v>
      </c>
      <c r="M441" s="57">
        <f t="shared" si="127"/>
        <v>0</v>
      </c>
      <c r="N441" s="57">
        <f t="shared" si="127"/>
        <v>0</v>
      </c>
      <c r="O441" s="57">
        <f t="shared" si="127"/>
        <v>0</v>
      </c>
      <c r="P441" s="57">
        <f t="shared" si="127"/>
        <v>0</v>
      </c>
      <c r="Q441" s="57">
        <f t="shared" si="127"/>
        <v>0</v>
      </c>
    </row>
    <row r="443" spans="1:17" ht="12" customHeight="1" x14ac:dyDescent="0.25">
      <c r="A443" s="152" t="s">
        <v>187</v>
      </c>
      <c r="B443" s="168"/>
      <c r="C443" s="168">
        <f t="shared" ref="C443:Q443" si="128">SUM(C444,C447,C449,C459)</f>
        <v>0</v>
      </c>
      <c r="D443" s="168">
        <f t="shared" si="128"/>
        <v>0</v>
      </c>
      <c r="E443" s="168">
        <f t="shared" si="128"/>
        <v>0</v>
      </c>
      <c r="F443" s="168">
        <f t="shared" si="128"/>
        <v>0</v>
      </c>
      <c r="G443" s="168">
        <f t="shared" si="128"/>
        <v>0</v>
      </c>
      <c r="H443" s="168">
        <f t="shared" si="128"/>
        <v>0</v>
      </c>
      <c r="I443" s="168">
        <f t="shared" si="128"/>
        <v>0</v>
      </c>
      <c r="J443" s="168">
        <f t="shared" si="128"/>
        <v>0</v>
      </c>
      <c r="K443" s="168">
        <f t="shared" si="128"/>
        <v>0</v>
      </c>
      <c r="L443" s="168">
        <f t="shared" si="128"/>
        <v>0</v>
      </c>
      <c r="M443" s="168">
        <f t="shared" si="128"/>
        <v>0</v>
      </c>
      <c r="N443" s="168">
        <f t="shared" si="128"/>
        <v>0</v>
      </c>
      <c r="O443" s="168">
        <f t="shared" si="128"/>
        <v>0</v>
      </c>
      <c r="P443" s="168">
        <f t="shared" si="128"/>
        <v>0</v>
      </c>
      <c r="Q443" s="168">
        <f t="shared" si="128"/>
        <v>0</v>
      </c>
    </row>
    <row r="444" spans="1:17" ht="12" customHeight="1" x14ac:dyDescent="0.25">
      <c r="A444" s="158" t="s">
        <v>65</v>
      </c>
      <c r="B444" s="157"/>
      <c r="C444" s="157">
        <f t="shared" ref="C444:Q444" si="129">SUM(C445:C446)</f>
        <v>0</v>
      </c>
      <c r="D444" s="157">
        <f t="shared" si="129"/>
        <v>0</v>
      </c>
      <c r="E444" s="157">
        <f t="shared" si="129"/>
        <v>0</v>
      </c>
      <c r="F444" s="157">
        <f t="shared" si="129"/>
        <v>0</v>
      </c>
      <c r="G444" s="157">
        <f t="shared" si="129"/>
        <v>0</v>
      </c>
      <c r="H444" s="157">
        <f t="shared" si="129"/>
        <v>0</v>
      </c>
      <c r="I444" s="157">
        <f t="shared" si="129"/>
        <v>0</v>
      </c>
      <c r="J444" s="157">
        <f t="shared" si="129"/>
        <v>0</v>
      </c>
      <c r="K444" s="157">
        <f t="shared" si="129"/>
        <v>0</v>
      </c>
      <c r="L444" s="157">
        <f t="shared" si="129"/>
        <v>0</v>
      </c>
      <c r="M444" s="157">
        <f t="shared" si="129"/>
        <v>0</v>
      </c>
      <c r="N444" s="157">
        <f t="shared" si="129"/>
        <v>0</v>
      </c>
      <c r="O444" s="157">
        <f t="shared" si="129"/>
        <v>0</v>
      </c>
      <c r="P444" s="157">
        <f t="shared" si="129"/>
        <v>0</v>
      </c>
      <c r="Q444" s="157">
        <f t="shared" si="129"/>
        <v>0</v>
      </c>
    </row>
    <row r="445" spans="1:17" ht="12" customHeight="1" x14ac:dyDescent="0.25">
      <c r="A445" s="23" t="s">
        <v>58</v>
      </c>
      <c r="B445" s="156"/>
      <c r="C445" s="156">
        <f t="shared" ref="C445:Q445" si="130">IF(C382=0,0,C382*1000000/C$55)</f>
        <v>0</v>
      </c>
      <c r="D445" s="156">
        <f t="shared" si="130"/>
        <v>0</v>
      </c>
      <c r="E445" s="156">
        <f t="shared" si="130"/>
        <v>0</v>
      </c>
      <c r="F445" s="156">
        <f t="shared" si="130"/>
        <v>0</v>
      </c>
      <c r="G445" s="156">
        <f t="shared" si="130"/>
        <v>0</v>
      </c>
      <c r="H445" s="156">
        <f t="shared" si="130"/>
        <v>0</v>
      </c>
      <c r="I445" s="156">
        <f t="shared" si="130"/>
        <v>0</v>
      </c>
      <c r="J445" s="156">
        <f t="shared" si="130"/>
        <v>0</v>
      </c>
      <c r="K445" s="156">
        <f t="shared" si="130"/>
        <v>0</v>
      </c>
      <c r="L445" s="156">
        <f t="shared" si="130"/>
        <v>0</v>
      </c>
      <c r="M445" s="156">
        <f t="shared" si="130"/>
        <v>0</v>
      </c>
      <c r="N445" s="156">
        <f t="shared" si="130"/>
        <v>0</v>
      </c>
      <c r="O445" s="156">
        <f t="shared" si="130"/>
        <v>0</v>
      </c>
      <c r="P445" s="156">
        <f t="shared" si="130"/>
        <v>0</v>
      </c>
      <c r="Q445" s="156">
        <f t="shared" si="130"/>
        <v>0</v>
      </c>
    </row>
    <row r="446" spans="1:17" ht="12" customHeight="1" x14ac:dyDescent="0.25">
      <c r="A446" s="23" t="s">
        <v>60</v>
      </c>
      <c r="B446" s="156"/>
      <c r="C446" s="156">
        <f t="shared" ref="C446:Q446" si="131">IF(C383=0,0,C383*1000000/C$55)</f>
        <v>0</v>
      </c>
      <c r="D446" s="156">
        <f t="shared" si="131"/>
        <v>0</v>
      </c>
      <c r="E446" s="156">
        <f t="shared" si="131"/>
        <v>0</v>
      </c>
      <c r="F446" s="156">
        <f t="shared" si="131"/>
        <v>0</v>
      </c>
      <c r="G446" s="156">
        <f t="shared" si="131"/>
        <v>0</v>
      </c>
      <c r="H446" s="156">
        <f t="shared" si="131"/>
        <v>0</v>
      </c>
      <c r="I446" s="156">
        <f t="shared" si="131"/>
        <v>0</v>
      </c>
      <c r="J446" s="156">
        <f t="shared" si="131"/>
        <v>0</v>
      </c>
      <c r="K446" s="156">
        <f t="shared" si="131"/>
        <v>0</v>
      </c>
      <c r="L446" s="156">
        <f t="shared" si="131"/>
        <v>0</v>
      </c>
      <c r="M446" s="156">
        <f t="shared" si="131"/>
        <v>0</v>
      </c>
      <c r="N446" s="156">
        <f t="shared" si="131"/>
        <v>0</v>
      </c>
      <c r="O446" s="156">
        <f t="shared" si="131"/>
        <v>0</v>
      </c>
      <c r="P446" s="156">
        <f t="shared" si="131"/>
        <v>0</v>
      </c>
      <c r="Q446" s="156">
        <f t="shared" si="131"/>
        <v>0</v>
      </c>
    </row>
    <row r="447" spans="1:17" ht="12" customHeight="1" x14ac:dyDescent="0.25">
      <c r="A447" s="158" t="s">
        <v>112</v>
      </c>
      <c r="B447" s="157"/>
      <c r="C447" s="157">
        <f t="shared" ref="C447:Q447" si="132">C448</f>
        <v>0</v>
      </c>
      <c r="D447" s="157">
        <f t="shared" si="132"/>
        <v>0</v>
      </c>
      <c r="E447" s="157">
        <f t="shared" si="132"/>
        <v>0</v>
      </c>
      <c r="F447" s="157">
        <f t="shared" si="132"/>
        <v>0</v>
      </c>
      <c r="G447" s="157">
        <f t="shared" si="132"/>
        <v>0</v>
      </c>
      <c r="H447" s="157">
        <f t="shared" si="132"/>
        <v>0</v>
      </c>
      <c r="I447" s="157">
        <f t="shared" si="132"/>
        <v>0</v>
      </c>
      <c r="J447" s="157">
        <f t="shared" si="132"/>
        <v>0</v>
      </c>
      <c r="K447" s="157">
        <f t="shared" si="132"/>
        <v>0</v>
      </c>
      <c r="L447" s="157">
        <f t="shared" si="132"/>
        <v>0</v>
      </c>
      <c r="M447" s="157">
        <f t="shared" si="132"/>
        <v>0</v>
      </c>
      <c r="N447" s="157">
        <f t="shared" si="132"/>
        <v>0</v>
      </c>
      <c r="O447" s="157">
        <f t="shared" si="132"/>
        <v>0</v>
      </c>
      <c r="P447" s="157">
        <f t="shared" si="132"/>
        <v>0</v>
      </c>
      <c r="Q447" s="157">
        <f t="shared" si="132"/>
        <v>0</v>
      </c>
    </row>
    <row r="448" spans="1:17" ht="12" customHeight="1" x14ac:dyDescent="0.25">
      <c r="A448" s="23" t="s">
        <v>60</v>
      </c>
      <c r="B448" s="156"/>
      <c r="C448" s="156">
        <f t="shared" ref="C448:Q448" si="133">IF(C385=0,0,C385*1000000/C$55)</f>
        <v>0</v>
      </c>
      <c r="D448" s="156">
        <f t="shared" si="133"/>
        <v>0</v>
      </c>
      <c r="E448" s="156">
        <f t="shared" si="133"/>
        <v>0</v>
      </c>
      <c r="F448" s="156">
        <f t="shared" si="133"/>
        <v>0</v>
      </c>
      <c r="G448" s="156">
        <f t="shared" si="133"/>
        <v>0</v>
      </c>
      <c r="H448" s="156">
        <f t="shared" si="133"/>
        <v>0</v>
      </c>
      <c r="I448" s="156">
        <f t="shared" si="133"/>
        <v>0</v>
      </c>
      <c r="J448" s="156">
        <f t="shared" si="133"/>
        <v>0</v>
      </c>
      <c r="K448" s="156">
        <f t="shared" si="133"/>
        <v>0</v>
      </c>
      <c r="L448" s="156">
        <f t="shared" si="133"/>
        <v>0</v>
      </c>
      <c r="M448" s="156">
        <f t="shared" si="133"/>
        <v>0</v>
      </c>
      <c r="N448" s="156">
        <f t="shared" si="133"/>
        <v>0</v>
      </c>
      <c r="O448" s="156">
        <f t="shared" si="133"/>
        <v>0</v>
      </c>
      <c r="P448" s="156">
        <f t="shared" si="133"/>
        <v>0</v>
      </c>
      <c r="Q448" s="156">
        <f t="shared" si="133"/>
        <v>0</v>
      </c>
    </row>
    <row r="449" spans="1:17" ht="12" customHeight="1" x14ac:dyDescent="0.25">
      <c r="A449" s="158" t="s">
        <v>63</v>
      </c>
      <c r="B449" s="157"/>
      <c r="C449" s="157">
        <f t="shared" ref="C449:Q449" si="134">IF(C386=0,0,C386*1000000/SUM(C$59:C$63))</f>
        <v>0</v>
      </c>
      <c r="D449" s="157">
        <f t="shared" si="134"/>
        <v>0</v>
      </c>
      <c r="E449" s="157">
        <f t="shared" si="134"/>
        <v>0</v>
      </c>
      <c r="F449" s="157">
        <f t="shared" si="134"/>
        <v>0</v>
      </c>
      <c r="G449" s="157">
        <f t="shared" si="134"/>
        <v>0</v>
      </c>
      <c r="H449" s="157">
        <f t="shared" si="134"/>
        <v>0</v>
      </c>
      <c r="I449" s="157">
        <f t="shared" si="134"/>
        <v>0</v>
      </c>
      <c r="J449" s="157">
        <f t="shared" si="134"/>
        <v>0</v>
      </c>
      <c r="K449" s="157">
        <f t="shared" si="134"/>
        <v>0</v>
      </c>
      <c r="L449" s="157">
        <f t="shared" si="134"/>
        <v>0</v>
      </c>
      <c r="M449" s="157">
        <f t="shared" si="134"/>
        <v>0</v>
      </c>
      <c r="N449" s="157">
        <f t="shared" si="134"/>
        <v>0</v>
      </c>
      <c r="O449" s="157">
        <f t="shared" si="134"/>
        <v>0</v>
      </c>
      <c r="P449" s="157">
        <f t="shared" si="134"/>
        <v>0</v>
      </c>
      <c r="Q449" s="157">
        <f t="shared" si="134"/>
        <v>0</v>
      </c>
    </row>
    <row r="450" spans="1:17" ht="12" customHeight="1" x14ac:dyDescent="0.25">
      <c r="A450" s="167" t="s">
        <v>171</v>
      </c>
      <c r="B450" s="132"/>
      <c r="C450" s="132">
        <f t="shared" ref="C450:Q450" si="135">IF(C387=0,0,C387*1000000/C$59)</f>
        <v>0</v>
      </c>
      <c r="D450" s="132">
        <f t="shared" si="135"/>
        <v>0</v>
      </c>
      <c r="E450" s="132">
        <f t="shared" si="135"/>
        <v>0</v>
      </c>
      <c r="F450" s="132">
        <f t="shared" si="135"/>
        <v>0</v>
      </c>
      <c r="G450" s="132">
        <f t="shared" si="135"/>
        <v>0</v>
      </c>
      <c r="H450" s="132">
        <f t="shared" si="135"/>
        <v>0</v>
      </c>
      <c r="I450" s="132">
        <f t="shared" si="135"/>
        <v>0</v>
      </c>
      <c r="J450" s="132">
        <f t="shared" si="135"/>
        <v>0</v>
      </c>
      <c r="K450" s="132">
        <f t="shared" si="135"/>
        <v>0</v>
      </c>
      <c r="L450" s="132">
        <f t="shared" si="135"/>
        <v>0</v>
      </c>
      <c r="M450" s="132">
        <f t="shared" si="135"/>
        <v>0</v>
      </c>
      <c r="N450" s="132">
        <f t="shared" si="135"/>
        <v>0</v>
      </c>
      <c r="O450" s="132">
        <f t="shared" si="135"/>
        <v>0</v>
      </c>
      <c r="P450" s="132">
        <f t="shared" si="135"/>
        <v>0</v>
      </c>
      <c r="Q450" s="132">
        <f t="shared" si="135"/>
        <v>0</v>
      </c>
    </row>
    <row r="451" spans="1:17" ht="12" customHeight="1" x14ac:dyDescent="0.25">
      <c r="A451" s="167" t="s">
        <v>144</v>
      </c>
      <c r="B451" s="132"/>
      <c r="C451" s="132">
        <f t="shared" ref="C451:Q451" si="136">IF(C388=0,0,C388*1000000/C$60)</f>
        <v>0</v>
      </c>
      <c r="D451" s="132">
        <f t="shared" si="136"/>
        <v>0</v>
      </c>
      <c r="E451" s="132">
        <f t="shared" si="136"/>
        <v>0</v>
      </c>
      <c r="F451" s="132">
        <f t="shared" si="136"/>
        <v>0</v>
      </c>
      <c r="G451" s="132">
        <f t="shared" si="136"/>
        <v>0</v>
      </c>
      <c r="H451" s="132">
        <f t="shared" si="136"/>
        <v>0</v>
      </c>
      <c r="I451" s="132">
        <f t="shared" si="136"/>
        <v>0</v>
      </c>
      <c r="J451" s="132">
        <f t="shared" si="136"/>
        <v>0</v>
      </c>
      <c r="K451" s="132">
        <f t="shared" si="136"/>
        <v>0</v>
      </c>
      <c r="L451" s="132">
        <f t="shared" si="136"/>
        <v>0</v>
      </c>
      <c r="M451" s="132">
        <f t="shared" si="136"/>
        <v>0</v>
      </c>
      <c r="N451" s="132">
        <f t="shared" si="136"/>
        <v>0</v>
      </c>
      <c r="O451" s="132">
        <f t="shared" si="136"/>
        <v>0</v>
      </c>
      <c r="P451" s="132">
        <f t="shared" si="136"/>
        <v>0</v>
      </c>
      <c r="Q451" s="132">
        <f t="shared" si="136"/>
        <v>0</v>
      </c>
    </row>
    <row r="452" spans="1:17" ht="12" customHeight="1" x14ac:dyDescent="0.25">
      <c r="A452" s="167" t="s">
        <v>143</v>
      </c>
      <c r="B452" s="132"/>
      <c r="C452" s="132">
        <f t="shared" ref="C452:Q452" si="137">IF(C389=0,0,C389*1000000/C$61)</f>
        <v>0</v>
      </c>
      <c r="D452" s="132">
        <f t="shared" si="137"/>
        <v>0</v>
      </c>
      <c r="E452" s="132">
        <f t="shared" si="137"/>
        <v>0</v>
      </c>
      <c r="F452" s="132">
        <f t="shared" si="137"/>
        <v>0</v>
      </c>
      <c r="G452" s="132">
        <f t="shared" si="137"/>
        <v>0</v>
      </c>
      <c r="H452" s="132">
        <f t="shared" si="137"/>
        <v>0</v>
      </c>
      <c r="I452" s="132">
        <f t="shared" si="137"/>
        <v>0</v>
      </c>
      <c r="J452" s="132">
        <f t="shared" si="137"/>
        <v>0</v>
      </c>
      <c r="K452" s="132">
        <f t="shared" si="137"/>
        <v>0</v>
      </c>
      <c r="L452" s="132">
        <f t="shared" si="137"/>
        <v>0</v>
      </c>
      <c r="M452" s="132">
        <f t="shared" si="137"/>
        <v>0</v>
      </c>
      <c r="N452" s="132">
        <f t="shared" si="137"/>
        <v>0</v>
      </c>
      <c r="O452" s="132">
        <f t="shared" si="137"/>
        <v>0</v>
      </c>
      <c r="P452" s="132">
        <f t="shared" si="137"/>
        <v>0</v>
      </c>
      <c r="Q452" s="132">
        <f t="shared" si="137"/>
        <v>0</v>
      </c>
    </row>
    <row r="453" spans="1:17" ht="12" customHeight="1" x14ac:dyDescent="0.25">
      <c r="A453" s="166" t="s">
        <v>57</v>
      </c>
      <c r="B453" s="165"/>
      <c r="C453" s="165">
        <f t="shared" ref="C453:Q453" si="138">IF(C390=0,0,C390*1000000/C$61)</f>
        <v>0</v>
      </c>
      <c r="D453" s="165">
        <f t="shared" si="138"/>
        <v>0</v>
      </c>
      <c r="E453" s="165">
        <f t="shared" si="138"/>
        <v>0</v>
      </c>
      <c r="F453" s="165">
        <f t="shared" si="138"/>
        <v>0</v>
      </c>
      <c r="G453" s="165">
        <f t="shared" si="138"/>
        <v>0</v>
      </c>
      <c r="H453" s="165">
        <f t="shared" si="138"/>
        <v>0</v>
      </c>
      <c r="I453" s="165">
        <f t="shared" si="138"/>
        <v>0</v>
      </c>
      <c r="J453" s="165">
        <f t="shared" si="138"/>
        <v>0</v>
      </c>
      <c r="K453" s="165">
        <f t="shared" si="138"/>
        <v>0</v>
      </c>
      <c r="L453" s="165">
        <f t="shared" si="138"/>
        <v>0</v>
      </c>
      <c r="M453" s="165">
        <f t="shared" si="138"/>
        <v>0</v>
      </c>
      <c r="N453" s="165">
        <f t="shared" si="138"/>
        <v>0</v>
      </c>
      <c r="O453" s="165">
        <f t="shared" si="138"/>
        <v>0</v>
      </c>
      <c r="P453" s="165">
        <f t="shared" si="138"/>
        <v>0</v>
      </c>
      <c r="Q453" s="165">
        <f t="shared" si="138"/>
        <v>0</v>
      </c>
    </row>
    <row r="454" spans="1:17" ht="12" customHeight="1" x14ac:dyDescent="0.25">
      <c r="A454" s="147" t="s">
        <v>59</v>
      </c>
      <c r="B454" s="164"/>
      <c r="C454" s="164">
        <f t="shared" ref="C454:Q454" si="139">IF(C391=0,0,C391*1000000/C$61)</f>
        <v>0</v>
      </c>
      <c r="D454" s="164">
        <f t="shared" si="139"/>
        <v>0</v>
      </c>
      <c r="E454" s="164">
        <f t="shared" si="139"/>
        <v>0</v>
      </c>
      <c r="F454" s="164">
        <f t="shared" si="139"/>
        <v>0</v>
      </c>
      <c r="G454" s="164">
        <f t="shared" si="139"/>
        <v>0</v>
      </c>
      <c r="H454" s="164">
        <f t="shared" si="139"/>
        <v>0</v>
      </c>
      <c r="I454" s="164">
        <f t="shared" si="139"/>
        <v>0</v>
      </c>
      <c r="J454" s="164">
        <f t="shared" si="139"/>
        <v>0</v>
      </c>
      <c r="K454" s="164">
        <f t="shared" si="139"/>
        <v>0</v>
      </c>
      <c r="L454" s="164">
        <f t="shared" si="139"/>
        <v>0</v>
      </c>
      <c r="M454" s="164">
        <f t="shared" si="139"/>
        <v>0</v>
      </c>
      <c r="N454" s="164">
        <f t="shared" si="139"/>
        <v>0</v>
      </c>
      <c r="O454" s="164">
        <f t="shared" si="139"/>
        <v>0</v>
      </c>
      <c r="P454" s="164">
        <f t="shared" si="139"/>
        <v>0</v>
      </c>
      <c r="Q454" s="164">
        <f t="shared" si="139"/>
        <v>0</v>
      </c>
    </row>
    <row r="455" spans="1:17" ht="12" customHeight="1" x14ac:dyDescent="0.25">
      <c r="A455" s="163" t="s">
        <v>142</v>
      </c>
      <c r="B455" s="162"/>
      <c r="C455" s="162">
        <f t="shared" ref="C455:Q455" si="140">IF(C392=0,0,C392*1000000/C$62)</f>
        <v>0</v>
      </c>
      <c r="D455" s="162">
        <f t="shared" si="140"/>
        <v>0</v>
      </c>
      <c r="E455" s="162">
        <f t="shared" si="140"/>
        <v>0</v>
      </c>
      <c r="F455" s="162">
        <f t="shared" si="140"/>
        <v>0</v>
      </c>
      <c r="G455" s="162">
        <f t="shared" si="140"/>
        <v>0</v>
      </c>
      <c r="H455" s="162">
        <f t="shared" si="140"/>
        <v>0</v>
      </c>
      <c r="I455" s="162">
        <f t="shared" si="140"/>
        <v>0</v>
      </c>
      <c r="J455" s="162">
        <f t="shared" si="140"/>
        <v>0</v>
      </c>
      <c r="K455" s="162">
        <f t="shared" si="140"/>
        <v>0</v>
      </c>
      <c r="L455" s="162">
        <f t="shared" si="140"/>
        <v>0</v>
      </c>
      <c r="M455" s="162">
        <f t="shared" si="140"/>
        <v>0</v>
      </c>
      <c r="N455" s="162">
        <f t="shared" si="140"/>
        <v>0</v>
      </c>
      <c r="O455" s="162">
        <f t="shared" si="140"/>
        <v>0</v>
      </c>
      <c r="P455" s="162">
        <f t="shared" si="140"/>
        <v>0</v>
      </c>
      <c r="Q455" s="162">
        <f t="shared" si="140"/>
        <v>0</v>
      </c>
    </row>
    <row r="456" spans="1:17" ht="12" customHeight="1" x14ac:dyDescent="0.25">
      <c r="A456" s="161" t="s">
        <v>141</v>
      </c>
      <c r="B456" s="160"/>
      <c r="C456" s="160">
        <f t="shared" ref="C456:Q456" si="141">IF(C393=0,0,C393*1000000/C$63)</f>
        <v>0</v>
      </c>
      <c r="D456" s="160">
        <f t="shared" si="141"/>
        <v>0</v>
      </c>
      <c r="E456" s="160">
        <f t="shared" si="141"/>
        <v>0</v>
      </c>
      <c r="F456" s="160">
        <f t="shared" si="141"/>
        <v>0</v>
      </c>
      <c r="G456" s="160">
        <f t="shared" si="141"/>
        <v>0</v>
      </c>
      <c r="H456" s="160">
        <f t="shared" si="141"/>
        <v>0</v>
      </c>
      <c r="I456" s="160">
        <f t="shared" si="141"/>
        <v>0</v>
      </c>
      <c r="J456" s="160">
        <f t="shared" si="141"/>
        <v>0</v>
      </c>
      <c r="K456" s="160">
        <f t="shared" si="141"/>
        <v>0</v>
      </c>
      <c r="L456" s="160">
        <f t="shared" si="141"/>
        <v>0</v>
      </c>
      <c r="M456" s="160">
        <f t="shared" si="141"/>
        <v>0</v>
      </c>
      <c r="N456" s="160">
        <f t="shared" si="141"/>
        <v>0</v>
      </c>
      <c r="O456" s="160">
        <f t="shared" si="141"/>
        <v>0</v>
      </c>
      <c r="P456" s="160">
        <f t="shared" si="141"/>
        <v>0</v>
      </c>
      <c r="Q456" s="160">
        <f t="shared" si="141"/>
        <v>0</v>
      </c>
    </row>
    <row r="457" spans="1:17" ht="12" customHeight="1" x14ac:dyDescent="0.25">
      <c r="A457" s="148" t="s">
        <v>60</v>
      </c>
      <c r="B457" s="156"/>
      <c r="C457" s="156">
        <f t="shared" ref="C457:Q457" si="142">IF(C394=0,0,C394*1000000/C$63)</f>
        <v>0</v>
      </c>
      <c r="D457" s="156">
        <f t="shared" si="142"/>
        <v>0</v>
      </c>
      <c r="E457" s="156">
        <f t="shared" si="142"/>
        <v>0</v>
      </c>
      <c r="F457" s="156">
        <f t="shared" si="142"/>
        <v>0</v>
      </c>
      <c r="G457" s="156">
        <f t="shared" si="142"/>
        <v>0</v>
      </c>
      <c r="H457" s="156">
        <f t="shared" si="142"/>
        <v>0</v>
      </c>
      <c r="I457" s="156">
        <f t="shared" si="142"/>
        <v>0</v>
      </c>
      <c r="J457" s="156">
        <f t="shared" si="142"/>
        <v>0</v>
      </c>
      <c r="K457" s="156">
        <f t="shared" si="142"/>
        <v>0</v>
      </c>
      <c r="L457" s="156">
        <f t="shared" si="142"/>
        <v>0</v>
      </c>
      <c r="M457" s="156">
        <f t="shared" si="142"/>
        <v>0</v>
      </c>
      <c r="N457" s="156">
        <f t="shared" si="142"/>
        <v>0</v>
      </c>
      <c r="O457" s="156">
        <f t="shared" si="142"/>
        <v>0</v>
      </c>
      <c r="P457" s="156">
        <f t="shared" si="142"/>
        <v>0</v>
      </c>
      <c r="Q457" s="156">
        <f t="shared" si="142"/>
        <v>0</v>
      </c>
    </row>
    <row r="458" spans="1:17" ht="12" customHeight="1" x14ac:dyDescent="0.25">
      <c r="A458" s="148" t="s">
        <v>59</v>
      </c>
      <c r="B458" s="156"/>
      <c r="C458" s="156">
        <f t="shared" ref="C458:Q458" si="143">IF(C395=0,0,C395*1000000/C$63)</f>
        <v>0</v>
      </c>
      <c r="D458" s="156">
        <f t="shared" si="143"/>
        <v>0</v>
      </c>
      <c r="E458" s="156">
        <f t="shared" si="143"/>
        <v>0</v>
      </c>
      <c r="F458" s="156">
        <f t="shared" si="143"/>
        <v>0</v>
      </c>
      <c r="G458" s="156">
        <f t="shared" si="143"/>
        <v>0</v>
      </c>
      <c r="H458" s="156">
        <f t="shared" si="143"/>
        <v>0</v>
      </c>
      <c r="I458" s="156">
        <f t="shared" si="143"/>
        <v>0</v>
      </c>
      <c r="J458" s="156">
        <f t="shared" si="143"/>
        <v>0</v>
      </c>
      <c r="K458" s="156">
        <f t="shared" si="143"/>
        <v>0</v>
      </c>
      <c r="L458" s="156">
        <f t="shared" si="143"/>
        <v>0</v>
      </c>
      <c r="M458" s="156">
        <f t="shared" si="143"/>
        <v>0</v>
      </c>
      <c r="N458" s="156">
        <f t="shared" si="143"/>
        <v>0</v>
      </c>
      <c r="O458" s="156">
        <f t="shared" si="143"/>
        <v>0</v>
      </c>
      <c r="P458" s="156">
        <f t="shared" si="143"/>
        <v>0</v>
      </c>
      <c r="Q458" s="156">
        <f t="shared" si="143"/>
        <v>0</v>
      </c>
    </row>
    <row r="459" spans="1:17" ht="12" customHeight="1" x14ac:dyDescent="0.25">
      <c r="A459" s="158" t="s">
        <v>62</v>
      </c>
      <c r="B459" s="157"/>
      <c r="C459" s="157">
        <f t="shared" ref="C459:Q459" si="144">IF(C396=0,0,C396*1000000/SUM(C$65:C$67))</f>
        <v>0</v>
      </c>
      <c r="D459" s="157">
        <f t="shared" si="144"/>
        <v>0</v>
      </c>
      <c r="E459" s="157">
        <f t="shared" si="144"/>
        <v>0</v>
      </c>
      <c r="F459" s="157">
        <f t="shared" si="144"/>
        <v>0</v>
      </c>
      <c r="G459" s="157">
        <f t="shared" si="144"/>
        <v>0</v>
      </c>
      <c r="H459" s="157">
        <f t="shared" si="144"/>
        <v>0</v>
      </c>
      <c r="I459" s="157">
        <f t="shared" si="144"/>
        <v>0</v>
      </c>
      <c r="J459" s="157">
        <f t="shared" si="144"/>
        <v>0</v>
      </c>
      <c r="K459" s="157">
        <f t="shared" si="144"/>
        <v>0</v>
      </c>
      <c r="L459" s="157">
        <f t="shared" si="144"/>
        <v>0</v>
      </c>
      <c r="M459" s="157">
        <f t="shared" si="144"/>
        <v>0</v>
      </c>
      <c r="N459" s="157">
        <f t="shared" si="144"/>
        <v>0</v>
      </c>
      <c r="O459" s="157">
        <f t="shared" si="144"/>
        <v>0</v>
      </c>
      <c r="P459" s="157">
        <f t="shared" si="144"/>
        <v>0</v>
      </c>
      <c r="Q459" s="157">
        <f t="shared" si="144"/>
        <v>0</v>
      </c>
    </row>
    <row r="460" spans="1:17" ht="12" customHeight="1" x14ac:dyDescent="0.25">
      <c r="A460" s="23" t="s">
        <v>58</v>
      </c>
      <c r="B460" s="156"/>
      <c r="C460" s="156">
        <f t="shared" ref="C460:Q460" si="145">IF(C397=0,0,C397*1000000/C$65)</f>
        <v>0</v>
      </c>
      <c r="D460" s="156">
        <f t="shared" si="145"/>
        <v>0</v>
      </c>
      <c r="E460" s="156">
        <f t="shared" si="145"/>
        <v>0</v>
      </c>
      <c r="F460" s="156">
        <f t="shared" si="145"/>
        <v>0</v>
      </c>
      <c r="G460" s="156">
        <f t="shared" si="145"/>
        <v>0</v>
      </c>
      <c r="H460" s="156">
        <f t="shared" si="145"/>
        <v>0</v>
      </c>
      <c r="I460" s="156">
        <f t="shared" si="145"/>
        <v>0</v>
      </c>
      <c r="J460" s="156">
        <f t="shared" si="145"/>
        <v>0</v>
      </c>
      <c r="K460" s="156">
        <f t="shared" si="145"/>
        <v>0</v>
      </c>
      <c r="L460" s="156">
        <f t="shared" si="145"/>
        <v>0</v>
      </c>
      <c r="M460" s="156">
        <f t="shared" si="145"/>
        <v>0</v>
      </c>
      <c r="N460" s="156">
        <f t="shared" si="145"/>
        <v>0</v>
      </c>
      <c r="O460" s="156">
        <f t="shared" si="145"/>
        <v>0</v>
      </c>
      <c r="P460" s="156">
        <f t="shared" si="145"/>
        <v>0</v>
      </c>
      <c r="Q460" s="156">
        <f t="shared" si="145"/>
        <v>0</v>
      </c>
    </row>
    <row r="461" spans="1:17" ht="12" customHeight="1" x14ac:dyDescent="0.25">
      <c r="A461" s="23" t="s">
        <v>57</v>
      </c>
      <c r="B461" s="156"/>
      <c r="C461" s="156">
        <f t="shared" ref="C461:Q461" si="146">IF(C398=0,0,C398*1000000/C$66)</f>
        <v>0</v>
      </c>
      <c r="D461" s="156">
        <f t="shared" si="146"/>
        <v>0</v>
      </c>
      <c r="E461" s="156">
        <f t="shared" si="146"/>
        <v>0</v>
      </c>
      <c r="F461" s="156">
        <f t="shared" si="146"/>
        <v>0</v>
      </c>
      <c r="G461" s="156">
        <f t="shared" si="146"/>
        <v>0</v>
      </c>
      <c r="H461" s="156">
        <f t="shared" si="146"/>
        <v>0</v>
      </c>
      <c r="I461" s="156">
        <f t="shared" si="146"/>
        <v>0</v>
      </c>
      <c r="J461" s="156">
        <f t="shared" si="146"/>
        <v>0</v>
      </c>
      <c r="K461" s="156">
        <f t="shared" si="146"/>
        <v>0</v>
      </c>
      <c r="L461" s="156">
        <f t="shared" si="146"/>
        <v>0</v>
      </c>
      <c r="M461" s="156">
        <f t="shared" si="146"/>
        <v>0</v>
      </c>
      <c r="N461" s="156">
        <f t="shared" si="146"/>
        <v>0</v>
      </c>
      <c r="O461" s="156">
        <f t="shared" si="146"/>
        <v>0</v>
      </c>
      <c r="P461" s="156">
        <f t="shared" si="146"/>
        <v>0</v>
      </c>
      <c r="Q461" s="156">
        <f t="shared" si="146"/>
        <v>0</v>
      </c>
    </row>
    <row r="462" spans="1:17" ht="12" customHeight="1" x14ac:dyDescent="0.25">
      <c r="A462" s="29" t="s">
        <v>140</v>
      </c>
      <c r="B462" s="57"/>
      <c r="C462" s="57">
        <f t="shared" ref="C462:Q462" si="147">IF(C399=0,0,C399*1000000/C$67)</f>
        <v>0</v>
      </c>
      <c r="D462" s="57">
        <f t="shared" si="147"/>
        <v>0</v>
      </c>
      <c r="E462" s="57">
        <f t="shared" si="147"/>
        <v>0</v>
      </c>
      <c r="F462" s="57">
        <f t="shared" si="147"/>
        <v>0</v>
      </c>
      <c r="G462" s="57">
        <f t="shared" si="147"/>
        <v>0</v>
      </c>
      <c r="H462" s="57">
        <f t="shared" si="147"/>
        <v>0</v>
      </c>
      <c r="I462" s="57">
        <f t="shared" si="147"/>
        <v>0</v>
      </c>
      <c r="J462" s="57">
        <f t="shared" si="147"/>
        <v>0</v>
      </c>
      <c r="K462" s="57">
        <f t="shared" si="147"/>
        <v>0</v>
      </c>
      <c r="L462" s="57">
        <f t="shared" si="147"/>
        <v>0</v>
      </c>
      <c r="M462" s="57">
        <f t="shared" si="147"/>
        <v>0</v>
      </c>
      <c r="N462" s="57">
        <f t="shared" si="147"/>
        <v>0</v>
      </c>
      <c r="O462" s="57">
        <f t="shared" si="147"/>
        <v>0</v>
      </c>
      <c r="P462" s="57">
        <f t="shared" si="147"/>
        <v>0</v>
      </c>
      <c r="Q462" s="57">
        <f t="shared" si="147"/>
        <v>0</v>
      </c>
    </row>
    <row r="464" spans="1:17" ht="12" customHeight="1" x14ac:dyDescent="0.25">
      <c r="A464" s="152" t="s">
        <v>186</v>
      </c>
      <c r="B464" s="168"/>
      <c r="C464" s="184">
        <f>C401/RES_summary!C$21</f>
        <v>0</v>
      </c>
      <c r="D464" s="184">
        <f>D401/RES_summary!D$21</f>
        <v>0</v>
      </c>
      <c r="E464" s="184">
        <f>E401/RES_summary!E$21</f>
        <v>0</v>
      </c>
      <c r="F464" s="184">
        <f>F401/RES_summary!F$21</f>
        <v>0</v>
      </c>
      <c r="G464" s="184">
        <f>G401/RES_summary!G$21</f>
        <v>0</v>
      </c>
      <c r="H464" s="184">
        <f>H401/RES_summary!H$21</f>
        <v>0</v>
      </c>
      <c r="I464" s="184">
        <f>I401/RES_summary!I$21</f>
        <v>0</v>
      </c>
      <c r="J464" s="184">
        <f>J401/RES_summary!J$21</f>
        <v>0</v>
      </c>
      <c r="K464" s="184">
        <f>K401/RES_summary!K$21</f>
        <v>0</v>
      </c>
      <c r="L464" s="184">
        <f>L401/RES_summary!L$21</f>
        <v>0</v>
      </c>
      <c r="M464" s="184">
        <f>M401/RES_summary!M$21</f>
        <v>0</v>
      </c>
      <c r="N464" s="184">
        <f>N401/RES_summary!N$21</f>
        <v>0</v>
      </c>
      <c r="O464" s="184">
        <f>O401/RES_summary!O$21</f>
        <v>0</v>
      </c>
      <c r="P464" s="184">
        <f>P401/RES_summary!P$21</f>
        <v>0</v>
      </c>
      <c r="Q464" s="184">
        <f>Q401/RES_summary!Q$21</f>
        <v>0</v>
      </c>
    </row>
    <row r="465" spans="1:17" ht="12" customHeight="1" x14ac:dyDescent="0.25">
      <c r="A465" s="158" t="s">
        <v>65</v>
      </c>
      <c r="B465" s="157"/>
      <c r="C465" s="178">
        <f>C402/RES_summary!C$21</f>
        <v>0</v>
      </c>
      <c r="D465" s="178">
        <f>D402/RES_summary!D$21</f>
        <v>0</v>
      </c>
      <c r="E465" s="178">
        <f>E402/RES_summary!E$21</f>
        <v>0</v>
      </c>
      <c r="F465" s="178">
        <f>F402/RES_summary!F$21</f>
        <v>0</v>
      </c>
      <c r="G465" s="178">
        <f>G402/RES_summary!G$21</f>
        <v>0</v>
      </c>
      <c r="H465" s="178">
        <f>H402/RES_summary!H$21</f>
        <v>0</v>
      </c>
      <c r="I465" s="178">
        <f>I402/RES_summary!I$21</f>
        <v>0</v>
      </c>
      <c r="J465" s="178">
        <f>J402/RES_summary!J$21</f>
        <v>0</v>
      </c>
      <c r="K465" s="178">
        <f>K402/RES_summary!K$21</f>
        <v>0</v>
      </c>
      <c r="L465" s="178">
        <f>L402/RES_summary!L$21</f>
        <v>0</v>
      </c>
      <c r="M465" s="178">
        <f>M402/RES_summary!M$21</f>
        <v>0</v>
      </c>
      <c r="N465" s="178">
        <f>N402/RES_summary!N$21</f>
        <v>0</v>
      </c>
      <c r="O465" s="178">
        <f>O402/RES_summary!O$21</f>
        <v>0</v>
      </c>
      <c r="P465" s="178">
        <f>P402/RES_summary!P$21</f>
        <v>0</v>
      </c>
      <c r="Q465" s="178">
        <f>Q402/RES_summary!Q$21</f>
        <v>0</v>
      </c>
    </row>
    <row r="466" spans="1:17" ht="12" customHeight="1" x14ac:dyDescent="0.25">
      <c r="A466" s="23" t="s">
        <v>58</v>
      </c>
      <c r="B466" s="156"/>
      <c r="C466" s="177">
        <f>C403/RES_summary!C$21</f>
        <v>0</v>
      </c>
      <c r="D466" s="177">
        <f>D403/RES_summary!D$21</f>
        <v>0</v>
      </c>
      <c r="E466" s="177">
        <f>E403/RES_summary!E$21</f>
        <v>0</v>
      </c>
      <c r="F466" s="177">
        <f>F403/RES_summary!F$21</f>
        <v>0</v>
      </c>
      <c r="G466" s="177">
        <f>G403/RES_summary!G$21</f>
        <v>0</v>
      </c>
      <c r="H466" s="177">
        <f>H403/RES_summary!H$21</f>
        <v>0</v>
      </c>
      <c r="I466" s="177">
        <f>I403/RES_summary!I$21</f>
        <v>0</v>
      </c>
      <c r="J466" s="177">
        <f>J403/RES_summary!J$21</f>
        <v>0</v>
      </c>
      <c r="K466" s="177">
        <f>K403/RES_summary!K$21</f>
        <v>0</v>
      </c>
      <c r="L466" s="177">
        <f>L403/RES_summary!L$21</f>
        <v>0</v>
      </c>
      <c r="M466" s="177">
        <f>M403/RES_summary!M$21</f>
        <v>0</v>
      </c>
      <c r="N466" s="177">
        <f>N403/RES_summary!N$21</f>
        <v>0</v>
      </c>
      <c r="O466" s="177">
        <f>O403/RES_summary!O$21</f>
        <v>0</v>
      </c>
      <c r="P466" s="177">
        <f>P403/RES_summary!P$21</f>
        <v>0</v>
      </c>
      <c r="Q466" s="177">
        <f>Q403/RES_summary!Q$21</f>
        <v>0</v>
      </c>
    </row>
    <row r="467" spans="1:17" ht="12" customHeight="1" x14ac:dyDescent="0.25">
      <c r="A467" s="23" t="s">
        <v>60</v>
      </c>
      <c r="B467" s="156"/>
      <c r="C467" s="177">
        <f>C404/RES_summary!C$21</f>
        <v>0</v>
      </c>
      <c r="D467" s="177">
        <f>D404/RES_summary!D$21</f>
        <v>0</v>
      </c>
      <c r="E467" s="177">
        <f>E404/RES_summary!E$21</f>
        <v>0</v>
      </c>
      <c r="F467" s="177">
        <f>F404/RES_summary!F$21</f>
        <v>0</v>
      </c>
      <c r="G467" s="177">
        <f>G404/RES_summary!G$21</f>
        <v>0</v>
      </c>
      <c r="H467" s="177">
        <f>H404/RES_summary!H$21</f>
        <v>0</v>
      </c>
      <c r="I467" s="177">
        <f>I404/RES_summary!I$21</f>
        <v>0</v>
      </c>
      <c r="J467" s="177">
        <f>J404/RES_summary!J$21</f>
        <v>0</v>
      </c>
      <c r="K467" s="177">
        <f>K404/RES_summary!K$21</f>
        <v>0</v>
      </c>
      <c r="L467" s="177">
        <f>L404/RES_summary!L$21</f>
        <v>0</v>
      </c>
      <c r="M467" s="177">
        <f>M404/RES_summary!M$21</f>
        <v>0</v>
      </c>
      <c r="N467" s="177">
        <f>N404/RES_summary!N$21</f>
        <v>0</v>
      </c>
      <c r="O467" s="177">
        <f>O404/RES_summary!O$21</f>
        <v>0</v>
      </c>
      <c r="P467" s="177">
        <f>P404/RES_summary!P$21</f>
        <v>0</v>
      </c>
      <c r="Q467" s="177">
        <f>Q404/RES_summary!Q$21</f>
        <v>0</v>
      </c>
    </row>
    <row r="468" spans="1:17" ht="12" customHeight="1" x14ac:dyDescent="0.25">
      <c r="A468" s="158" t="s">
        <v>112</v>
      </c>
      <c r="B468" s="157"/>
      <c r="C468" s="178">
        <f>C405/RES_summary!C$21</f>
        <v>0</v>
      </c>
      <c r="D468" s="178">
        <f>D405/RES_summary!D$21</f>
        <v>0</v>
      </c>
      <c r="E468" s="178">
        <f>E405/RES_summary!E$21</f>
        <v>0</v>
      </c>
      <c r="F468" s="178">
        <f>F405/RES_summary!F$21</f>
        <v>0</v>
      </c>
      <c r="G468" s="178">
        <f>G405/RES_summary!G$21</f>
        <v>0</v>
      </c>
      <c r="H468" s="178">
        <f>H405/RES_summary!H$21</f>
        <v>0</v>
      </c>
      <c r="I468" s="178">
        <f>I405/RES_summary!I$21</f>
        <v>0</v>
      </c>
      <c r="J468" s="178">
        <f>J405/RES_summary!J$21</f>
        <v>0</v>
      </c>
      <c r="K468" s="178">
        <f>K405/RES_summary!K$21</f>
        <v>0</v>
      </c>
      <c r="L468" s="178">
        <f>L405/RES_summary!L$21</f>
        <v>0</v>
      </c>
      <c r="M468" s="178">
        <f>M405/RES_summary!M$21</f>
        <v>0</v>
      </c>
      <c r="N468" s="178">
        <f>N405/RES_summary!N$21</f>
        <v>0</v>
      </c>
      <c r="O468" s="178">
        <f>O405/RES_summary!O$21</f>
        <v>0</v>
      </c>
      <c r="P468" s="178">
        <f>P405/RES_summary!P$21</f>
        <v>0</v>
      </c>
      <c r="Q468" s="178">
        <f>Q405/RES_summary!Q$21</f>
        <v>0</v>
      </c>
    </row>
    <row r="469" spans="1:17" ht="12" customHeight="1" x14ac:dyDescent="0.25">
      <c r="A469" s="23" t="s">
        <v>60</v>
      </c>
      <c r="B469" s="156"/>
      <c r="C469" s="177">
        <f>C406/RES_summary!C$21</f>
        <v>0</v>
      </c>
      <c r="D469" s="177">
        <f>D406/RES_summary!D$21</f>
        <v>0</v>
      </c>
      <c r="E469" s="177">
        <f>E406/RES_summary!E$21</f>
        <v>0</v>
      </c>
      <c r="F469" s="177">
        <f>F406/RES_summary!F$21</f>
        <v>0</v>
      </c>
      <c r="G469" s="177">
        <f>G406/RES_summary!G$21</f>
        <v>0</v>
      </c>
      <c r="H469" s="177">
        <f>H406/RES_summary!H$21</f>
        <v>0</v>
      </c>
      <c r="I469" s="177">
        <f>I406/RES_summary!I$21</f>
        <v>0</v>
      </c>
      <c r="J469" s="177">
        <f>J406/RES_summary!J$21</f>
        <v>0</v>
      </c>
      <c r="K469" s="177">
        <f>K406/RES_summary!K$21</f>
        <v>0</v>
      </c>
      <c r="L469" s="177">
        <f>L406/RES_summary!L$21</f>
        <v>0</v>
      </c>
      <c r="M469" s="177">
        <f>M406/RES_summary!M$21</f>
        <v>0</v>
      </c>
      <c r="N469" s="177">
        <f>N406/RES_summary!N$21</f>
        <v>0</v>
      </c>
      <c r="O469" s="177">
        <f>O406/RES_summary!O$21</f>
        <v>0</v>
      </c>
      <c r="P469" s="177">
        <f>P406/RES_summary!P$21</f>
        <v>0</v>
      </c>
      <c r="Q469" s="177">
        <f>Q406/RES_summary!Q$21</f>
        <v>0</v>
      </c>
    </row>
    <row r="470" spans="1:17" ht="12" customHeight="1" x14ac:dyDescent="0.25">
      <c r="A470" s="158" t="s">
        <v>63</v>
      </c>
      <c r="B470" s="157"/>
      <c r="C470" s="178">
        <f>C407/RES_summary!C$21</f>
        <v>0</v>
      </c>
      <c r="D470" s="178">
        <f>D407/RES_summary!D$21</f>
        <v>0</v>
      </c>
      <c r="E470" s="178">
        <f>E407/RES_summary!E$21</f>
        <v>0</v>
      </c>
      <c r="F470" s="178">
        <f>F407/RES_summary!F$21</f>
        <v>0</v>
      </c>
      <c r="G470" s="178">
        <f>G407/RES_summary!G$21</f>
        <v>0</v>
      </c>
      <c r="H470" s="178">
        <f>H407/RES_summary!H$21</f>
        <v>0</v>
      </c>
      <c r="I470" s="178">
        <f>I407/RES_summary!I$21</f>
        <v>0</v>
      </c>
      <c r="J470" s="178">
        <f>J407/RES_summary!J$21</f>
        <v>0</v>
      </c>
      <c r="K470" s="178">
        <f>K407/RES_summary!K$21</f>
        <v>0</v>
      </c>
      <c r="L470" s="178">
        <f>L407/RES_summary!L$21</f>
        <v>0</v>
      </c>
      <c r="M470" s="178">
        <f>M407/RES_summary!M$21</f>
        <v>0</v>
      </c>
      <c r="N470" s="178">
        <f>N407/RES_summary!N$21</f>
        <v>0</v>
      </c>
      <c r="O470" s="178">
        <f>O407/RES_summary!O$21</f>
        <v>0</v>
      </c>
      <c r="P470" s="178">
        <f>P407/RES_summary!P$21</f>
        <v>0</v>
      </c>
      <c r="Q470" s="178">
        <f>Q407/RES_summary!Q$21</f>
        <v>0</v>
      </c>
    </row>
    <row r="471" spans="1:17" ht="12" customHeight="1" x14ac:dyDescent="0.25">
      <c r="A471" s="167" t="s">
        <v>171</v>
      </c>
      <c r="B471" s="132"/>
      <c r="C471" s="183">
        <f>C408/RES_summary!C$21</f>
        <v>0</v>
      </c>
      <c r="D471" s="183">
        <f>D408/RES_summary!D$21</f>
        <v>0</v>
      </c>
      <c r="E471" s="183">
        <f>E408/RES_summary!E$21</f>
        <v>0</v>
      </c>
      <c r="F471" s="183">
        <f>F408/RES_summary!F$21</f>
        <v>0</v>
      </c>
      <c r="G471" s="183">
        <f>G408/RES_summary!G$21</f>
        <v>0</v>
      </c>
      <c r="H471" s="183">
        <f>H408/RES_summary!H$21</f>
        <v>0</v>
      </c>
      <c r="I471" s="183">
        <f>I408/RES_summary!I$21</f>
        <v>0</v>
      </c>
      <c r="J471" s="183">
        <f>J408/RES_summary!J$21</f>
        <v>0</v>
      </c>
      <c r="K471" s="183">
        <f>K408/RES_summary!K$21</f>
        <v>0</v>
      </c>
      <c r="L471" s="183">
        <f>L408/RES_summary!L$21</f>
        <v>0</v>
      </c>
      <c r="M471" s="183">
        <f>M408/RES_summary!M$21</f>
        <v>0</v>
      </c>
      <c r="N471" s="183">
        <f>N408/RES_summary!N$21</f>
        <v>0</v>
      </c>
      <c r="O471" s="183">
        <f>O408/RES_summary!O$21</f>
        <v>0</v>
      </c>
      <c r="P471" s="183">
        <f>P408/RES_summary!P$21</f>
        <v>0</v>
      </c>
      <c r="Q471" s="183">
        <f>Q408/RES_summary!Q$21</f>
        <v>0</v>
      </c>
    </row>
    <row r="472" spans="1:17" ht="12" customHeight="1" x14ac:dyDescent="0.25">
      <c r="A472" s="167" t="s">
        <v>144</v>
      </c>
      <c r="B472" s="132"/>
      <c r="C472" s="183">
        <f>C409/RES_summary!C$21</f>
        <v>0</v>
      </c>
      <c r="D472" s="183">
        <f>D409/RES_summary!D$21</f>
        <v>0</v>
      </c>
      <c r="E472" s="183">
        <f>E409/RES_summary!E$21</f>
        <v>0</v>
      </c>
      <c r="F472" s="183">
        <f>F409/RES_summary!F$21</f>
        <v>0</v>
      </c>
      <c r="G472" s="183">
        <f>G409/RES_summary!G$21</f>
        <v>0</v>
      </c>
      <c r="H472" s="183">
        <f>H409/RES_summary!H$21</f>
        <v>0</v>
      </c>
      <c r="I472" s="183">
        <f>I409/RES_summary!I$21</f>
        <v>0</v>
      </c>
      <c r="J472" s="183">
        <f>J409/RES_summary!J$21</f>
        <v>0</v>
      </c>
      <c r="K472" s="183">
        <f>K409/RES_summary!K$21</f>
        <v>0</v>
      </c>
      <c r="L472" s="183">
        <f>L409/RES_summary!L$21</f>
        <v>0</v>
      </c>
      <c r="M472" s="183">
        <f>M409/RES_summary!M$21</f>
        <v>0</v>
      </c>
      <c r="N472" s="183">
        <f>N409/RES_summary!N$21</f>
        <v>0</v>
      </c>
      <c r="O472" s="183">
        <f>O409/RES_summary!O$21</f>
        <v>0</v>
      </c>
      <c r="P472" s="183">
        <f>P409/RES_summary!P$21</f>
        <v>0</v>
      </c>
      <c r="Q472" s="183">
        <f>Q409/RES_summary!Q$21</f>
        <v>0</v>
      </c>
    </row>
    <row r="473" spans="1:17" ht="12" customHeight="1" x14ac:dyDescent="0.25">
      <c r="A473" s="167" t="s">
        <v>143</v>
      </c>
      <c r="B473" s="132"/>
      <c r="C473" s="183">
        <f>C410/RES_summary!C$21</f>
        <v>0</v>
      </c>
      <c r="D473" s="183">
        <f>D410/RES_summary!D$21</f>
        <v>0</v>
      </c>
      <c r="E473" s="183">
        <f>E410/RES_summary!E$21</f>
        <v>0</v>
      </c>
      <c r="F473" s="183">
        <f>F410/RES_summary!F$21</f>
        <v>0</v>
      </c>
      <c r="G473" s="183">
        <f>G410/RES_summary!G$21</f>
        <v>0</v>
      </c>
      <c r="H473" s="183">
        <f>H410/RES_summary!H$21</f>
        <v>0</v>
      </c>
      <c r="I473" s="183">
        <f>I410/RES_summary!I$21</f>
        <v>0</v>
      </c>
      <c r="J473" s="183">
        <f>J410/RES_summary!J$21</f>
        <v>0</v>
      </c>
      <c r="K473" s="183">
        <f>K410/RES_summary!K$21</f>
        <v>0</v>
      </c>
      <c r="L473" s="183">
        <f>L410/RES_summary!L$21</f>
        <v>0</v>
      </c>
      <c r="M473" s="183">
        <f>M410/RES_summary!M$21</f>
        <v>0</v>
      </c>
      <c r="N473" s="183">
        <f>N410/RES_summary!N$21</f>
        <v>0</v>
      </c>
      <c r="O473" s="183">
        <f>O410/RES_summary!O$21</f>
        <v>0</v>
      </c>
      <c r="P473" s="183">
        <f>P410/RES_summary!P$21</f>
        <v>0</v>
      </c>
      <c r="Q473" s="183">
        <f>Q410/RES_summary!Q$21</f>
        <v>0</v>
      </c>
    </row>
    <row r="474" spans="1:17" ht="12" customHeight="1" x14ac:dyDescent="0.25">
      <c r="A474" s="166" t="s">
        <v>57</v>
      </c>
      <c r="B474" s="165"/>
      <c r="C474" s="182">
        <f>C411/RES_summary!C$21</f>
        <v>0</v>
      </c>
      <c r="D474" s="182">
        <f>D411/RES_summary!D$21</f>
        <v>0</v>
      </c>
      <c r="E474" s="182">
        <f>E411/RES_summary!E$21</f>
        <v>0</v>
      </c>
      <c r="F474" s="182">
        <f>F411/RES_summary!F$21</f>
        <v>0</v>
      </c>
      <c r="G474" s="182">
        <f>G411/RES_summary!G$21</f>
        <v>0</v>
      </c>
      <c r="H474" s="182">
        <f>H411/RES_summary!H$21</f>
        <v>0</v>
      </c>
      <c r="I474" s="182">
        <f>I411/RES_summary!I$21</f>
        <v>0</v>
      </c>
      <c r="J474" s="182">
        <f>J411/RES_summary!J$21</f>
        <v>0</v>
      </c>
      <c r="K474" s="182">
        <f>K411/RES_summary!K$21</f>
        <v>0</v>
      </c>
      <c r="L474" s="182">
        <f>L411/RES_summary!L$21</f>
        <v>0</v>
      </c>
      <c r="M474" s="182">
        <f>M411/RES_summary!M$21</f>
        <v>0</v>
      </c>
      <c r="N474" s="182">
        <f>N411/RES_summary!N$21</f>
        <v>0</v>
      </c>
      <c r="O474" s="182">
        <f>O411/RES_summary!O$21</f>
        <v>0</v>
      </c>
      <c r="P474" s="182">
        <f>P411/RES_summary!P$21</f>
        <v>0</v>
      </c>
      <c r="Q474" s="182">
        <f>Q411/RES_summary!Q$21</f>
        <v>0</v>
      </c>
    </row>
    <row r="475" spans="1:17" ht="12" customHeight="1" x14ac:dyDescent="0.25">
      <c r="A475" s="147" t="s">
        <v>59</v>
      </c>
      <c r="B475" s="164"/>
      <c r="C475" s="181">
        <f>C412/RES_summary!C$21</f>
        <v>0</v>
      </c>
      <c r="D475" s="181">
        <f>D412/RES_summary!D$21</f>
        <v>0</v>
      </c>
      <c r="E475" s="181">
        <f>E412/RES_summary!E$21</f>
        <v>0</v>
      </c>
      <c r="F475" s="181">
        <f>F412/RES_summary!F$21</f>
        <v>0</v>
      </c>
      <c r="G475" s="181">
        <f>G412/RES_summary!G$21</f>
        <v>0</v>
      </c>
      <c r="H475" s="181">
        <f>H412/RES_summary!H$21</f>
        <v>0</v>
      </c>
      <c r="I475" s="181">
        <f>I412/RES_summary!I$21</f>
        <v>0</v>
      </c>
      <c r="J475" s="181">
        <f>J412/RES_summary!J$21</f>
        <v>0</v>
      </c>
      <c r="K475" s="181">
        <f>K412/RES_summary!K$21</f>
        <v>0</v>
      </c>
      <c r="L475" s="181">
        <f>L412/RES_summary!L$21</f>
        <v>0</v>
      </c>
      <c r="M475" s="181">
        <f>M412/RES_summary!M$21</f>
        <v>0</v>
      </c>
      <c r="N475" s="181">
        <f>N412/RES_summary!N$21</f>
        <v>0</v>
      </c>
      <c r="O475" s="181">
        <f>O412/RES_summary!O$21</f>
        <v>0</v>
      </c>
      <c r="P475" s="181">
        <f>P412/RES_summary!P$21</f>
        <v>0</v>
      </c>
      <c r="Q475" s="181">
        <f>Q412/RES_summary!Q$21</f>
        <v>0</v>
      </c>
    </row>
    <row r="476" spans="1:17" ht="12" customHeight="1" x14ac:dyDescent="0.25">
      <c r="A476" s="163" t="s">
        <v>142</v>
      </c>
      <c r="B476" s="162"/>
      <c r="C476" s="180">
        <f>C413/RES_summary!C$21</f>
        <v>0</v>
      </c>
      <c r="D476" s="180">
        <f>D413/RES_summary!D$21</f>
        <v>0</v>
      </c>
      <c r="E476" s="180">
        <f>E413/RES_summary!E$21</f>
        <v>0</v>
      </c>
      <c r="F476" s="180">
        <f>F413/RES_summary!F$21</f>
        <v>0</v>
      </c>
      <c r="G476" s="180">
        <f>G413/RES_summary!G$21</f>
        <v>0</v>
      </c>
      <c r="H476" s="180">
        <f>H413/RES_summary!H$21</f>
        <v>0</v>
      </c>
      <c r="I476" s="180">
        <f>I413/RES_summary!I$21</f>
        <v>0</v>
      </c>
      <c r="J476" s="180">
        <f>J413/RES_summary!J$21</f>
        <v>0</v>
      </c>
      <c r="K476" s="180">
        <f>K413/RES_summary!K$21</f>
        <v>0</v>
      </c>
      <c r="L476" s="180">
        <f>L413/RES_summary!L$21</f>
        <v>0</v>
      </c>
      <c r="M476" s="180">
        <f>M413/RES_summary!M$21</f>
        <v>0</v>
      </c>
      <c r="N476" s="180">
        <f>N413/RES_summary!N$21</f>
        <v>0</v>
      </c>
      <c r="O476" s="180">
        <f>O413/RES_summary!O$21</f>
        <v>0</v>
      </c>
      <c r="P476" s="180">
        <f>P413/RES_summary!P$21</f>
        <v>0</v>
      </c>
      <c r="Q476" s="180">
        <f>Q413/RES_summary!Q$21</f>
        <v>0</v>
      </c>
    </row>
    <row r="477" spans="1:17" ht="12" customHeight="1" x14ac:dyDescent="0.25">
      <c r="A477" s="161" t="s">
        <v>141</v>
      </c>
      <c r="B477" s="160"/>
      <c r="C477" s="179">
        <f>C414/RES_summary!C$21</f>
        <v>0</v>
      </c>
      <c r="D477" s="179">
        <f>D414/RES_summary!D$21</f>
        <v>0</v>
      </c>
      <c r="E477" s="179">
        <f>E414/RES_summary!E$21</f>
        <v>0</v>
      </c>
      <c r="F477" s="179">
        <f>F414/RES_summary!F$21</f>
        <v>0</v>
      </c>
      <c r="G477" s="179">
        <f>G414/RES_summary!G$21</f>
        <v>0</v>
      </c>
      <c r="H477" s="179">
        <f>H414/RES_summary!H$21</f>
        <v>0</v>
      </c>
      <c r="I477" s="179">
        <f>I414/RES_summary!I$21</f>
        <v>0</v>
      </c>
      <c r="J477" s="179">
        <f>J414/RES_summary!J$21</f>
        <v>0</v>
      </c>
      <c r="K477" s="179">
        <f>K414/RES_summary!K$21</f>
        <v>0</v>
      </c>
      <c r="L477" s="179">
        <f>L414/RES_summary!L$21</f>
        <v>0</v>
      </c>
      <c r="M477" s="179">
        <f>M414/RES_summary!M$21</f>
        <v>0</v>
      </c>
      <c r="N477" s="179">
        <f>N414/RES_summary!N$21</f>
        <v>0</v>
      </c>
      <c r="O477" s="179">
        <f>O414/RES_summary!O$21</f>
        <v>0</v>
      </c>
      <c r="P477" s="179">
        <f>P414/RES_summary!P$21</f>
        <v>0</v>
      </c>
      <c r="Q477" s="179">
        <f>Q414/RES_summary!Q$21</f>
        <v>0</v>
      </c>
    </row>
    <row r="478" spans="1:17" ht="12" customHeight="1" x14ac:dyDescent="0.25">
      <c r="A478" s="148" t="s">
        <v>60</v>
      </c>
      <c r="B478" s="156"/>
      <c r="C478" s="177">
        <f>C415/RES_summary!C$21</f>
        <v>0</v>
      </c>
      <c r="D478" s="177">
        <f>D415/RES_summary!D$21</f>
        <v>0</v>
      </c>
      <c r="E478" s="177">
        <f>E415/RES_summary!E$21</f>
        <v>0</v>
      </c>
      <c r="F478" s="177">
        <f>F415/RES_summary!F$21</f>
        <v>0</v>
      </c>
      <c r="G478" s="177">
        <f>G415/RES_summary!G$21</f>
        <v>0</v>
      </c>
      <c r="H478" s="177">
        <f>H415/RES_summary!H$21</f>
        <v>0</v>
      </c>
      <c r="I478" s="177">
        <f>I415/RES_summary!I$21</f>
        <v>0</v>
      </c>
      <c r="J478" s="177">
        <f>J415/RES_summary!J$21</f>
        <v>0</v>
      </c>
      <c r="K478" s="177">
        <f>K415/RES_summary!K$21</f>
        <v>0</v>
      </c>
      <c r="L478" s="177">
        <f>L415/RES_summary!L$21</f>
        <v>0</v>
      </c>
      <c r="M478" s="177">
        <f>M415/RES_summary!M$21</f>
        <v>0</v>
      </c>
      <c r="N478" s="177">
        <f>N415/RES_summary!N$21</f>
        <v>0</v>
      </c>
      <c r="O478" s="177">
        <f>O415/RES_summary!O$21</f>
        <v>0</v>
      </c>
      <c r="P478" s="177">
        <f>P415/RES_summary!P$21</f>
        <v>0</v>
      </c>
      <c r="Q478" s="177">
        <f>Q415/RES_summary!Q$21</f>
        <v>0</v>
      </c>
    </row>
    <row r="479" spans="1:17" ht="12" customHeight="1" x14ac:dyDescent="0.25">
      <c r="A479" s="148" t="s">
        <v>59</v>
      </c>
      <c r="B479" s="156"/>
      <c r="C479" s="177">
        <f>C416/RES_summary!C$21</f>
        <v>0</v>
      </c>
      <c r="D479" s="177">
        <f>D416/RES_summary!D$21</f>
        <v>0</v>
      </c>
      <c r="E479" s="177">
        <f>E416/RES_summary!E$21</f>
        <v>0</v>
      </c>
      <c r="F479" s="177">
        <f>F416/RES_summary!F$21</f>
        <v>0</v>
      </c>
      <c r="G479" s="177">
        <f>G416/RES_summary!G$21</f>
        <v>0</v>
      </c>
      <c r="H479" s="177">
        <f>H416/RES_summary!H$21</f>
        <v>0</v>
      </c>
      <c r="I479" s="177">
        <f>I416/RES_summary!I$21</f>
        <v>0</v>
      </c>
      <c r="J479" s="177">
        <f>J416/RES_summary!J$21</f>
        <v>0</v>
      </c>
      <c r="K479" s="177">
        <f>K416/RES_summary!K$21</f>
        <v>0</v>
      </c>
      <c r="L479" s="177">
        <f>L416/RES_summary!L$21</f>
        <v>0</v>
      </c>
      <c r="M479" s="177">
        <f>M416/RES_summary!M$21</f>
        <v>0</v>
      </c>
      <c r="N479" s="177">
        <f>N416/RES_summary!N$21</f>
        <v>0</v>
      </c>
      <c r="O479" s="177">
        <f>O416/RES_summary!O$21</f>
        <v>0</v>
      </c>
      <c r="P479" s="177">
        <f>P416/RES_summary!P$21</f>
        <v>0</v>
      </c>
      <c r="Q479" s="177">
        <f>Q416/RES_summary!Q$21</f>
        <v>0</v>
      </c>
    </row>
    <row r="480" spans="1:17" ht="12" customHeight="1" x14ac:dyDescent="0.25">
      <c r="A480" s="158" t="s">
        <v>62</v>
      </c>
      <c r="B480" s="157"/>
      <c r="C480" s="178">
        <f>C417/RES_summary!C$21</f>
        <v>0</v>
      </c>
      <c r="D480" s="178">
        <f>D417/RES_summary!D$21</f>
        <v>0</v>
      </c>
      <c r="E480" s="178">
        <f>E417/RES_summary!E$21</f>
        <v>0</v>
      </c>
      <c r="F480" s="178">
        <f>F417/RES_summary!F$21</f>
        <v>0</v>
      </c>
      <c r="G480" s="178">
        <f>G417/RES_summary!G$21</f>
        <v>0</v>
      </c>
      <c r="H480" s="178">
        <f>H417/RES_summary!H$21</f>
        <v>0</v>
      </c>
      <c r="I480" s="178">
        <f>I417/RES_summary!I$21</f>
        <v>0</v>
      </c>
      <c r="J480" s="178">
        <f>J417/RES_summary!J$21</f>
        <v>0</v>
      </c>
      <c r="K480" s="178">
        <f>K417/RES_summary!K$21</f>
        <v>0</v>
      </c>
      <c r="L480" s="178">
        <f>L417/RES_summary!L$21</f>
        <v>0</v>
      </c>
      <c r="M480" s="178">
        <f>M417/RES_summary!M$21</f>
        <v>0</v>
      </c>
      <c r="N480" s="178">
        <f>N417/RES_summary!N$21</f>
        <v>0</v>
      </c>
      <c r="O480" s="178">
        <f>O417/RES_summary!O$21</f>
        <v>0</v>
      </c>
      <c r="P480" s="178">
        <f>P417/RES_summary!P$21</f>
        <v>0</v>
      </c>
      <c r="Q480" s="178">
        <f>Q417/RES_summary!Q$21</f>
        <v>0</v>
      </c>
    </row>
    <row r="481" spans="1:17" ht="12" customHeight="1" x14ac:dyDescent="0.25">
      <c r="A481" s="23" t="s">
        <v>58</v>
      </c>
      <c r="B481" s="156"/>
      <c r="C481" s="177">
        <f>C418/RES_summary!C$21</f>
        <v>0</v>
      </c>
      <c r="D481" s="177">
        <f>D418/RES_summary!D$21</f>
        <v>0</v>
      </c>
      <c r="E481" s="177">
        <f>E418/RES_summary!E$21</f>
        <v>0</v>
      </c>
      <c r="F481" s="177">
        <f>F418/RES_summary!F$21</f>
        <v>0</v>
      </c>
      <c r="G481" s="177">
        <f>G418/RES_summary!G$21</f>
        <v>0</v>
      </c>
      <c r="H481" s="177">
        <f>H418/RES_summary!H$21</f>
        <v>0</v>
      </c>
      <c r="I481" s="177">
        <f>I418/RES_summary!I$21</f>
        <v>0</v>
      </c>
      <c r="J481" s="177">
        <f>J418/RES_summary!J$21</f>
        <v>0</v>
      </c>
      <c r="K481" s="177">
        <f>K418/RES_summary!K$21</f>
        <v>0</v>
      </c>
      <c r="L481" s="177">
        <f>L418/RES_summary!L$21</f>
        <v>0</v>
      </c>
      <c r="M481" s="177">
        <f>M418/RES_summary!M$21</f>
        <v>0</v>
      </c>
      <c r="N481" s="177">
        <f>N418/RES_summary!N$21</f>
        <v>0</v>
      </c>
      <c r="O481" s="177">
        <f>O418/RES_summary!O$21</f>
        <v>0</v>
      </c>
      <c r="P481" s="177">
        <f>P418/RES_summary!P$21</f>
        <v>0</v>
      </c>
      <c r="Q481" s="177">
        <f>Q418/RES_summary!Q$21</f>
        <v>0</v>
      </c>
    </row>
    <row r="482" spans="1:17" ht="12" customHeight="1" x14ac:dyDescent="0.25">
      <c r="A482" s="23" t="s">
        <v>57</v>
      </c>
      <c r="B482" s="156"/>
      <c r="C482" s="177">
        <f>C419/RES_summary!C$21</f>
        <v>0</v>
      </c>
      <c r="D482" s="177">
        <f>D419/RES_summary!D$21</f>
        <v>0</v>
      </c>
      <c r="E482" s="177">
        <f>E419/RES_summary!E$21</f>
        <v>0</v>
      </c>
      <c r="F482" s="177">
        <f>F419/RES_summary!F$21</f>
        <v>0</v>
      </c>
      <c r="G482" s="177">
        <f>G419/RES_summary!G$21</f>
        <v>0</v>
      </c>
      <c r="H482" s="177">
        <f>H419/RES_summary!H$21</f>
        <v>0</v>
      </c>
      <c r="I482" s="177">
        <f>I419/RES_summary!I$21</f>
        <v>0</v>
      </c>
      <c r="J482" s="177">
        <f>J419/RES_summary!J$21</f>
        <v>0</v>
      </c>
      <c r="K482" s="177">
        <f>K419/RES_summary!K$21</f>
        <v>0</v>
      </c>
      <c r="L482" s="177">
        <f>L419/RES_summary!L$21</f>
        <v>0</v>
      </c>
      <c r="M482" s="177">
        <f>M419/RES_summary!M$21</f>
        <v>0</v>
      </c>
      <c r="N482" s="177">
        <f>N419/RES_summary!N$21</f>
        <v>0</v>
      </c>
      <c r="O482" s="177">
        <f>O419/RES_summary!O$21</f>
        <v>0</v>
      </c>
      <c r="P482" s="177">
        <f>P419/RES_summary!P$21</f>
        <v>0</v>
      </c>
      <c r="Q482" s="177">
        <f>Q419/RES_summary!Q$21</f>
        <v>0</v>
      </c>
    </row>
    <row r="483" spans="1:17" ht="12" customHeight="1" x14ac:dyDescent="0.25">
      <c r="A483" s="29" t="s">
        <v>140</v>
      </c>
      <c r="B483" s="57"/>
      <c r="C483" s="176">
        <f>C420/RES_summary!C$21</f>
        <v>0</v>
      </c>
      <c r="D483" s="176">
        <f>D420/RES_summary!D$21</f>
        <v>0</v>
      </c>
      <c r="E483" s="176">
        <f>E420/RES_summary!E$21</f>
        <v>0</v>
      </c>
      <c r="F483" s="176">
        <f>F420/RES_summary!F$21</f>
        <v>0</v>
      </c>
      <c r="G483" s="176">
        <f>G420/RES_summary!G$21</f>
        <v>0</v>
      </c>
      <c r="H483" s="176">
        <f>H420/RES_summary!H$21</f>
        <v>0</v>
      </c>
      <c r="I483" s="176">
        <f>I420/RES_summary!I$21</f>
        <v>0</v>
      </c>
      <c r="J483" s="176">
        <f>J420/RES_summary!J$21</f>
        <v>0</v>
      </c>
      <c r="K483" s="176">
        <f>K420/RES_summary!K$21</f>
        <v>0</v>
      </c>
      <c r="L483" s="176">
        <f>L420/RES_summary!L$21</f>
        <v>0</v>
      </c>
      <c r="M483" s="176">
        <f>M420/RES_summary!M$21</f>
        <v>0</v>
      </c>
      <c r="N483" s="176">
        <f>N420/RES_summary!N$21</f>
        <v>0</v>
      </c>
      <c r="O483" s="176">
        <f>O420/RES_summary!O$21</f>
        <v>0</v>
      </c>
      <c r="P483" s="176">
        <f>P420/RES_summary!P$21</f>
        <v>0</v>
      </c>
      <c r="Q483" s="176">
        <f>Q420/RES_summary!Q$21</f>
        <v>0</v>
      </c>
    </row>
    <row r="485" spans="1:17" ht="12" customHeight="1" x14ac:dyDescent="0.25">
      <c r="A485" s="152" t="s">
        <v>185</v>
      </c>
      <c r="B485" s="168"/>
      <c r="C485" s="184">
        <f>C422/RES_summary!C$21</f>
        <v>0</v>
      </c>
      <c r="D485" s="184">
        <f>D422/RES_summary!D$21</f>
        <v>0</v>
      </c>
      <c r="E485" s="184">
        <f>E422/RES_summary!E$21</f>
        <v>0</v>
      </c>
      <c r="F485" s="184">
        <f>F422/RES_summary!F$21</f>
        <v>0</v>
      </c>
      <c r="G485" s="184">
        <f>G422/RES_summary!G$21</f>
        <v>0</v>
      </c>
      <c r="H485" s="184">
        <f>H422/RES_summary!H$21</f>
        <v>0</v>
      </c>
      <c r="I485" s="184">
        <f>I422/RES_summary!I$21</f>
        <v>0</v>
      </c>
      <c r="J485" s="184">
        <f>J422/RES_summary!J$21</f>
        <v>0</v>
      </c>
      <c r="K485" s="184">
        <f>K422/RES_summary!K$21</f>
        <v>0</v>
      </c>
      <c r="L485" s="184">
        <f>L422/RES_summary!L$21</f>
        <v>0</v>
      </c>
      <c r="M485" s="184">
        <f>M422/RES_summary!M$21</f>
        <v>0</v>
      </c>
      <c r="N485" s="184">
        <f>N422/RES_summary!N$21</f>
        <v>0</v>
      </c>
      <c r="O485" s="184">
        <f>O422/RES_summary!O$21</f>
        <v>0</v>
      </c>
      <c r="P485" s="184">
        <f>P422/RES_summary!P$21</f>
        <v>0</v>
      </c>
      <c r="Q485" s="184">
        <f>Q422/RES_summary!Q$21</f>
        <v>0</v>
      </c>
    </row>
    <row r="486" spans="1:17" ht="12" customHeight="1" x14ac:dyDescent="0.25">
      <c r="A486" s="158" t="s">
        <v>65</v>
      </c>
      <c r="B486" s="157"/>
      <c r="C486" s="178">
        <f>C423/RES_summary!C$21</f>
        <v>0</v>
      </c>
      <c r="D486" s="178">
        <f>D423/RES_summary!D$21</f>
        <v>0</v>
      </c>
      <c r="E486" s="178">
        <f>E423/RES_summary!E$21</f>
        <v>0</v>
      </c>
      <c r="F486" s="178">
        <f>F423/RES_summary!F$21</f>
        <v>0</v>
      </c>
      <c r="G486" s="178">
        <f>G423/RES_summary!G$21</f>
        <v>0</v>
      </c>
      <c r="H486" s="178">
        <f>H423/RES_summary!H$21</f>
        <v>0</v>
      </c>
      <c r="I486" s="178">
        <f>I423/RES_summary!I$21</f>
        <v>0</v>
      </c>
      <c r="J486" s="178">
        <f>J423/RES_summary!J$21</f>
        <v>0</v>
      </c>
      <c r="K486" s="178">
        <f>K423/RES_summary!K$21</f>
        <v>0</v>
      </c>
      <c r="L486" s="178">
        <f>L423/RES_summary!L$21</f>
        <v>0</v>
      </c>
      <c r="M486" s="178">
        <f>M423/RES_summary!M$21</f>
        <v>0</v>
      </c>
      <c r="N486" s="178">
        <f>N423/RES_summary!N$21</f>
        <v>0</v>
      </c>
      <c r="O486" s="178">
        <f>O423/RES_summary!O$21</f>
        <v>0</v>
      </c>
      <c r="P486" s="178">
        <f>P423/RES_summary!P$21</f>
        <v>0</v>
      </c>
      <c r="Q486" s="178">
        <f>Q423/RES_summary!Q$21</f>
        <v>0</v>
      </c>
    </row>
    <row r="487" spans="1:17" ht="12" customHeight="1" x14ac:dyDescent="0.25">
      <c r="A487" s="23" t="s">
        <v>58</v>
      </c>
      <c r="B487" s="156"/>
      <c r="C487" s="177">
        <f>C424/RES_summary!C$21</f>
        <v>0</v>
      </c>
      <c r="D487" s="177">
        <f>D424/RES_summary!D$21</f>
        <v>0</v>
      </c>
      <c r="E487" s="177">
        <f>E424/RES_summary!E$21</f>
        <v>0</v>
      </c>
      <c r="F487" s="177">
        <f>F424/RES_summary!F$21</f>
        <v>0</v>
      </c>
      <c r="G487" s="177">
        <f>G424/RES_summary!G$21</f>
        <v>0</v>
      </c>
      <c r="H487" s="177">
        <f>H424/RES_summary!H$21</f>
        <v>0</v>
      </c>
      <c r="I487" s="177">
        <f>I424/RES_summary!I$21</f>
        <v>0</v>
      </c>
      <c r="J487" s="177">
        <f>J424/RES_summary!J$21</f>
        <v>0</v>
      </c>
      <c r="K487" s="177">
        <f>K424/RES_summary!K$21</f>
        <v>0</v>
      </c>
      <c r="L487" s="177">
        <f>L424/RES_summary!L$21</f>
        <v>0</v>
      </c>
      <c r="M487" s="177">
        <f>M424/RES_summary!M$21</f>
        <v>0</v>
      </c>
      <c r="N487" s="177">
        <f>N424/RES_summary!N$21</f>
        <v>0</v>
      </c>
      <c r="O487" s="177">
        <f>O424/RES_summary!O$21</f>
        <v>0</v>
      </c>
      <c r="P487" s="177">
        <f>P424/RES_summary!P$21</f>
        <v>0</v>
      </c>
      <c r="Q487" s="177">
        <f>Q424/RES_summary!Q$21</f>
        <v>0</v>
      </c>
    </row>
    <row r="488" spans="1:17" ht="12" customHeight="1" x14ac:dyDescent="0.25">
      <c r="A488" s="23" t="s">
        <v>60</v>
      </c>
      <c r="B488" s="156"/>
      <c r="C488" s="177">
        <f>C425/RES_summary!C$21</f>
        <v>0</v>
      </c>
      <c r="D488" s="177">
        <f>D425/RES_summary!D$21</f>
        <v>0</v>
      </c>
      <c r="E488" s="177">
        <f>E425/RES_summary!E$21</f>
        <v>0</v>
      </c>
      <c r="F488" s="177">
        <f>F425/RES_summary!F$21</f>
        <v>0</v>
      </c>
      <c r="G488" s="177">
        <f>G425/RES_summary!G$21</f>
        <v>0</v>
      </c>
      <c r="H488" s="177">
        <f>H425/RES_summary!H$21</f>
        <v>0</v>
      </c>
      <c r="I488" s="177">
        <f>I425/RES_summary!I$21</f>
        <v>0</v>
      </c>
      <c r="J488" s="177">
        <f>J425/RES_summary!J$21</f>
        <v>0</v>
      </c>
      <c r="K488" s="177">
        <f>K425/RES_summary!K$21</f>
        <v>0</v>
      </c>
      <c r="L488" s="177">
        <f>L425/RES_summary!L$21</f>
        <v>0</v>
      </c>
      <c r="M488" s="177">
        <f>M425/RES_summary!M$21</f>
        <v>0</v>
      </c>
      <c r="N488" s="177">
        <f>N425/RES_summary!N$21</f>
        <v>0</v>
      </c>
      <c r="O488" s="177">
        <f>O425/RES_summary!O$21</f>
        <v>0</v>
      </c>
      <c r="P488" s="177">
        <f>P425/RES_summary!P$21</f>
        <v>0</v>
      </c>
      <c r="Q488" s="177">
        <f>Q425/RES_summary!Q$21</f>
        <v>0</v>
      </c>
    </row>
    <row r="489" spans="1:17" ht="12" customHeight="1" x14ac:dyDescent="0.25">
      <c r="A489" s="158" t="s">
        <v>112</v>
      </c>
      <c r="B489" s="157"/>
      <c r="C489" s="178">
        <f>C426/RES_summary!C$21</f>
        <v>0</v>
      </c>
      <c r="D489" s="178">
        <f>D426/RES_summary!D$21</f>
        <v>0</v>
      </c>
      <c r="E489" s="178">
        <f>E426/RES_summary!E$21</f>
        <v>0</v>
      </c>
      <c r="F489" s="178">
        <f>F426/RES_summary!F$21</f>
        <v>0</v>
      </c>
      <c r="G489" s="178">
        <f>G426/RES_summary!G$21</f>
        <v>0</v>
      </c>
      <c r="H489" s="178">
        <f>H426/RES_summary!H$21</f>
        <v>0</v>
      </c>
      <c r="I489" s="178">
        <f>I426/RES_summary!I$21</f>
        <v>0</v>
      </c>
      <c r="J489" s="178">
        <f>J426/RES_summary!J$21</f>
        <v>0</v>
      </c>
      <c r="K489" s="178">
        <f>K426/RES_summary!K$21</f>
        <v>0</v>
      </c>
      <c r="L489" s="178">
        <f>L426/RES_summary!L$21</f>
        <v>0</v>
      </c>
      <c r="M489" s="178">
        <f>M426/RES_summary!M$21</f>
        <v>0</v>
      </c>
      <c r="N489" s="178">
        <f>N426/RES_summary!N$21</f>
        <v>0</v>
      </c>
      <c r="O489" s="178">
        <f>O426/RES_summary!O$21</f>
        <v>0</v>
      </c>
      <c r="P489" s="178">
        <f>P426/RES_summary!P$21</f>
        <v>0</v>
      </c>
      <c r="Q489" s="178">
        <f>Q426/RES_summary!Q$21</f>
        <v>0</v>
      </c>
    </row>
    <row r="490" spans="1:17" ht="12" customHeight="1" x14ac:dyDescent="0.25">
      <c r="A490" s="23" t="s">
        <v>60</v>
      </c>
      <c r="B490" s="156"/>
      <c r="C490" s="177">
        <f>C427/RES_summary!C$21</f>
        <v>0</v>
      </c>
      <c r="D490" s="177">
        <f>D427/RES_summary!D$21</f>
        <v>0</v>
      </c>
      <c r="E490" s="177">
        <f>E427/RES_summary!E$21</f>
        <v>0</v>
      </c>
      <c r="F490" s="177">
        <f>F427/RES_summary!F$21</f>
        <v>0</v>
      </c>
      <c r="G490" s="177">
        <f>G427/RES_summary!G$21</f>
        <v>0</v>
      </c>
      <c r="H490" s="177">
        <f>H427/RES_summary!H$21</f>
        <v>0</v>
      </c>
      <c r="I490" s="177">
        <f>I427/RES_summary!I$21</f>
        <v>0</v>
      </c>
      <c r="J490" s="177">
        <f>J427/RES_summary!J$21</f>
        <v>0</v>
      </c>
      <c r="K490" s="177">
        <f>K427/RES_summary!K$21</f>
        <v>0</v>
      </c>
      <c r="L490" s="177">
        <f>L427/RES_summary!L$21</f>
        <v>0</v>
      </c>
      <c r="M490" s="177">
        <f>M427/RES_summary!M$21</f>
        <v>0</v>
      </c>
      <c r="N490" s="177">
        <f>N427/RES_summary!N$21</f>
        <v>0</v>
      </c>
      <c r="O490" s="177">
        <f>O427/RES_summary!O$21</f>
        <v>0</v>
      </c>
      <c r="P490" s="177">
        <f>P427/RES_summary!P$21</f>
        <v>0</v>
      </c>
      <c r="Q490" s="177">
        <f>Q427/RES_summary!Q$21</f>
        <v>0</v>
      </c>
    </row>
    <row r="491" spans="1:17" ht="12" customHeight="1" x14ac:dyDescent="0.25">
      <c r="A491" s="158" t="s">
        <v>63</v>
      </c>
      <c r="B491" s="157"/>
      <c r="C491" s="178">
        <f>C428/RES_summary!C$21</f>
        <v>0</v>
      </c>
      <c r="D491" s="178">
        <f>D428/RES_summary!D$21</f>
        <v>0</v>
      </c>
      <c r="E491" s="178">
        <f>E428/RES_summary!E$21</f>
        <v>0</v>
      </c>
      <c r="F491" s="178">
        <f>F428/RES_summary!F$21</f>
        <v>0</v>
      </c>
      <c r="G491" s="178">
        <f>G428/RES_summary!G$21</f>
        <v>0</v>
      </c>
      <c r="H491" s="178">
        <f>H428/RES_summary!H$21</f>
        <v>0</v>
      </c>
      <c r="I491" s="178">
        <f>I428/RES_summary!I$21</f>
        <v>0</v>
      </c>
      <c r="J491" s="178">
        <f>J428/RES_summary!J$21</f>
        <v>0</v>
      </c>
      <c r="K491" s="178">
        <f>K428/RES_summary!K$21</f>
        <v>0</v>
      </c>
      <c r="L491" s="178">
        <f>L428/RES_summary!L$21</f>
        <v>0</v>
      </c>
      <c r="M491" s="178">
        <f>M428/RES_summary!M$21</f>
        <v>0</v>
      </c>
      <c r="N491" s="178">
        <f>N428/RES_summary!N$21</f>
        <v>0</v>
      </c>
      <c r="O491" s="178">
        <f>O428/RES_summary!O$21</f>
        <v>0</v>
      </c>
      <c r="P491" s="178">
        <f>P428/RES_summary!P$21</f>
        <v>0</v>
      </c>
      <c r="Q491" s="178">
        <f>Q428/RES_summary!Q$21</f>
        <v>0</v>
      </c>
    </row>
    <row r="492" spans="1:17" ht="12" customHeight="1" x14ac:dyDescent="0.25">
      <c r="A492" s="167" t="s">
        <v>171</v>
      </c>
      <c r="B492" s="132"/>
      <c r="C492" s="183">
        <f>C429/RES_summary!C$21</f>
        <v>0</v>
      </c>
      <c r="D492" s="183">
        <f>D429/RES_summary!D$21</f>
        <v>0</v>
      </c>
      <c r="E492" s="183">
        <f>E429/RES_summary!E$21</f>
        <v>0</v>
      </c>
      <c r="F492" s="183">
        <f>F429/RES_summary!F$21</f>
        <v>0</v>
      </c>
      <c r="G492" s="183">
        <f>G429/RES_summary!G$21</f>
        <v>0</v>
      </c>
      <c r="H492" s="183">
        <f>H429/RES_summary!H$21</f>
        <v>0</v>
      </c>
      <c r="I492" s="183">
        <f>I429/RES_summary!I$21</f>
        <v>0</v>
      </c>
      <c r="J492" s="183">
        <f>J429/RES_summary!J$21</f>
        <v>0</v>
      </c>
      <c r="K492" s="183">
        <f>K429/RES_summary!K$21</f>
        <v>0</v>
      </c>
      <c r="L492" s="183">
        <f>L429/RES_summary!L$21</f>
        <v>0</v>
      </c>
      <c r="M492" s="183">
        <f>M429/RES_summary!M$21</f>
        <v>0</v>
      </c>
      <c r="N492" s="183">
        <f>N429/RES_summary!N$21</f>
        <v>0</v>
      </c>
      <c r="O492" s="183">
        <f>O429/RES_summary!O$21</f>
        <v>0</v>
      </c>
      <c r="P492" s="183">
        <f>P429/RES_summary!P$21</f>
        <v>0</v>
      </c>
      <c r="Q492" s="183">
        <f>Q429/RES_summary!Q$21</f>
        <v>0</v>
      </c>
    </row>
    <row r="493" spans="1:17" ht="12" customHeight="1" x14ac:dyDescent="0.25">
      <c r="A493" s="167" t="s">
        <v>144</v>
      </c>
      <c r="B493" s="132"/>
      <c r="C493" s="183">
        <f>C430/RES_summary!C$21</f>
        <v>0</v>
      </c>
      <c r="D493" s="183">
        <f>D430/RES_summary!D$21</f>
        <v>0</v>
      </c>
      <c r="E493" s="183">
        <f>E430/RES_summary!E$21</f>
        <v>0</v>
      </c>
      <c r="F493" s="183">
        <f>F430/RES_summary!F$21</f>
        <v>0</v>
      </c>
      <c r="G493" s="183">
        <f>G430/RES_summary!G$21</f>
        <v>0</v>
      </c>
      <c r="H493" s="183">
        <f>H430/RES_summary!H$21</f>
        <v>0</v>
      </c>
      <c r="I493" s="183">
        <f>I430/RES_summary!I$21</f>
        <v>0</v>
      </c>
      <c r="J493" s="183">
        <f>J430/RES_summary!J$21</f>
        <v>0</v>
      </c>
      <c r="K493" s="183">
        <f>K430/RES_summary!K$21</f>
        <v>0</v>
      </c>
      <c r="L493" s="183">
        <f>L430/RES_summary!L$21</f>
        <v>0</v>
      </c>
      <c r="M493" s="183">
        <f>M430/RES_summary!M$21</f>
        <v>0</v>
      </c>
      <c r="N493" s="183">
        <f>N430/RES_summary!N$21</f>
        <v>0</v>
      </c>
      <c r="O493" s="183">
        <f>O430/RES_summary!O$21</f>
        <v>0</v>
      </c>
      <c r="P493" s="183">
        <f>P430/RES_summary!P$21</f>
        <v>0</v>
      </c>
      <c r="Q493" s="183">
        <f>Q430/RES_summary!Q$21</f>
        <v>0</v>
      </c>
    </row>
    <row r="494" spans="1:17" ht="12" customHeight="1" x14ac:dyDescent="0.25">
      <c r="A494" s="167" t="s">
        <v>143</v>
      </c>
      <c r="B494" s="132"/>
      <c r="C494" s="183">
        <f>C431/RES_summary!C$21</f>
        <v>0</v>
      </c>
      <c r="D494" s="183">
        <f>D431/RES_summary!D$21</f>
        <v>0</v>
      </c>
      <c r="E494" s="183">
        <f>E431/RES_summary!E$21</f>
        <v>0</v>
      </c>
      <c r="F494" s="183">
        <f>F431/RES_summary!F$21</f>
        <v>0</v>
      </c>
      <c r="G494" s="183">
        <f>G431/RES_summary!G$21</f>
        <v>0</v>
      </c>
      <c r="H494" s="183">
        <f>H431/RES_summary!H$21</f>
        <v>0</v>
      </c>
      <c r="I494" s="183">
        <f>I431/RES_summary!I$21</f>
        <v>0</v>
      </c>
      <c r="J494" s="183">
        <f>J431/RES_summary!J$21</f>
        <v>0</v>
      </c>
      <c r="K494" s="183">
        <f>K431/RES_summary!K$21</f>
        <v>0</v>
      </c>
      <c r="L494" s="183">
        <f>L431/RES_summary!L$21</f>
        <v>0</v>
      </c>
      <c r="M494" s="183">
        <f>M431/RES_summary!M$21</f>
        <v>0</v>
      </c>
      <c r="N494" s="183">
        <f>N431/RES_summary!N$21</f>
        <v>0</v>
      </c>
      <c r="O494" s="183">
        <f>O431/RES_summary!O$21</f>
        <v>0</v>
      </c>
      <c r="P494" s="183">
        <f>P431/RES_summary!P$21</f>
        <v>0</v>
      </c>
      <c r="Q494" s="183">
        <f>Q431/RES_summary!Q$21</f>
        <v>0</v>
      </c>
    </row>
    <row r="495" spans="1:17" ht="12" customHeight="1" x14ac:dyDescent="0.25">
      <c r="A495" s="166" t="s">
        <v>57</v>
      </c>
      <c r="B495" s="165"/>
      <c r="C495" s="182">
        <f>C432/RES_summary!C$21</f>
        <v>0</v>
      </c>
      <c r="D495" s="182">
        <f>D432/RES_summary!D$21</f>
        <v>0</v>
      </c>
      <c r="E495" s="182">
        <f>E432/RES_summary!E$21</f>
        <v>0</v>
      </c>
      <c r="F495" s="182">
        <f>F432/RES_summary!F$21</f>
        <v>0</v>
      </c>
      <c r="G495" s="182">
        <f>G432/RES_summary!G$21</f>
        <v>0</v>
      </c>
      <c r="H495" s="182">
        <f>H432/RES_summary!H$21</f>
        <v>0</v>
      </c>
      <c r="I495" s="182">
        <f>I432/RES_summary!I$21</f>
        <v>0</v>
      </c>
      <c r="J495" s="182">
        <f>J432/RES_summary!J$21</f>
        <v>0</v>
      </c>
      <c r="K495" s="182">
        <f>K432/RES_summary!K$21</f>
        <v>0</v>
      </c>
      <c r="L495" s="182">
        <f>L432/RES_summary!L$21</f>
        <v>0</v>
      </c>
      <c r="M495" s="182">
        <f>M432/RES_summary!M$21</f>
        <v>0</v>
      </c>
      <c r="N495" s="182">
        <f>N432/RES_summary!N$21</f>
        <v>0</v>
      </c>
      <c r="O495" s="182">
        <f>O432/RES_summary!O$21</f>
        <v>0</v>
      </c>
      <c r="P495" s="182">
        <f>P432/RES_summary!P$21</f>
        <v>0</v>
      </c>
      <c r="Q495" s="182">
        <f>Q432/RES_summary!Q$21</f>
        <v>0</v>
      </c>
    </row>
    <row r="496" spans="1:17" ht="12" customHeight="1" x14ac:dyDescent="0.25">
      <c r="A496" s="147" t="s">
        <v>59</v>
      </c>
      <c r="B496" s="164"/>
      <c r="C496" s="181">
        <f>C433/RES_summary!C$21</f>
        <v>0</v>
      </c>
      <c r="D496" s="181">
        <f>D433/RES_summary!D$21</f>
        <v>0</v>
      </c>
      <c r="E496" s="181">
        <f>E433/RES_summary!E$21</f>
        <v>0</v>
      </c>
      <c r="F496" s="181">
        <f>F433/RES_summary!F$21</f>
        <v>0</v>
      </c>
      <c r="G496" s="181">
        <f>G433/RES_summary!G$21</f>
        <v>0</v>
      </c>
      <c r="H496" s="181">
        <f>H433/RES_summary!H$21</f>
        <v>0</v>
      </c>
      <c r="I496" s="181">
        <f>I433/RES_summary!I$21</f>
        <v>0</v>
      </c>
      <c r="J496" s="181">
        <f>J433/RES_summary!J$21</f>
        <v>0</v>
      </c>
      <c r="K496" s="181">
        <f>K433/RES_summary!K$21</f>
        <v>0</v>
      </c>
      <c r="L496" s="181">
        <f>L433/RES_summary!L$21</f>
        <v>0</v>
      </c>
      <c r="M496" s="181">
        <f>M433/RES_summary!M$21</f>
        <v>0</v>
      </c>
      <c r="N496" s="181">
        <f>N433/RES_summary!N$21</f>
        <v>0</v>
      </c>
      <c r="O496" s="181">
        <f>O433/RES_summary!O$21</f>
        <v>0</v>
      </c>
      <c r="P496" s="181">
        <f>P433/RES_summary!P$21</f>
        <v>0</v>
      </c>
      <c r="Q496" s="181">
        <f>Q433/RES_summary!Q$21</f>
        <v>0</v>
      </c>
    </row>
    <row r="497" spans="1:17" ht="12" customHeight="1" x14ac:dyDescent="0.25">
      <c r="A497" s="163" t="s">
        <v>142</v>
      </c>
      <c r="B497" s="162"/>
      <c r="C497" s="180">
        <f>C434/RES_summary!C$21</f>
        <v>0</v>
      </c>
      <c r="D497" s="180">
        <f>D434/RES_summary!D$21</f>
        <v>0</v>
      </c>
      <c r="E497" s="180">
        <f>E434/RES_summary!E$21</f>
        <v>0</v>
      </c>
      <c r="F497" s="180">
        <f>F434/RES_summary!F$21</f>
        <v>0</v>
      </c>
      <c r="G497" s="180">
        <f>G434/RES_summary!G$21</f>
        <v>0</v>
      </c>
      <c r="H497" s="180">
        <f>H434/RES_summary!H$21</f>
        <v>0</v>
      </c>
      <c r="I497" s="180">
        <f>I434/RES_summary!I$21</f>
        <v>0</v>
      </c>
      <c r="J497" s="180">
        <f>J434/RES_summary!J$21</f>
        <v>0</v>
      </c>
      <c r="K497" s="180">
        <f>K434/RES_summary!K$21</f>
        <v>0</v>
      </c>
      <c r="L497" s="180">
        <f>L434/RES_summary!L$21</f>
        <v>0</v>
      </c>
      <c r="M497" s="180">
        <f>M434/RES_summary!M$21</f>
        <v>0</v>
      </c>
      <c r="N497" s="180">
        <f>N434/RES_summary!N$21</f>
        <v>0</v>
      </c>
      <c r="O497" s="180">
        <f>O434/RES_summary!O$21</f>
        <v>0</v>
      </c>
      <c r="P497" s="180">
        <f>P434/RES_summary!P$21</f>
        <v>0</v>
      </c>
      <c r="Q497" s="180">
        <f>Q434/RES_summary!Q$21</f>
        <v>0</v>
      </c>
    </row>
    <row r="498" spans="1:17" ht="12" customHeight="1" x14ac:dyDescent="0.25">
      <c r="A498" s="161" t="s">
        <v>141</v>
      </c>
      <c r="B498" s="160"/>
      <c r="C498" s="179">
        <f>C435/RES_summary!C$21</f>
        <v>0</v>
      </c>
      <c r="D498" s="179">
        <f>D435/RES_summary!D$21</f>
        <v>0</v>
      </c>
      <c r="E498" s="179">
        <f>E435/RES_summary!E$21</f>
        <v>0</v>
      </c>
      <c r="F498" s="179">
        <f>F435/RES_summary!F$21</f>
        <v>0</v>
      </c>
      <c r="G498" s="179">
        <f>G435/RES_summary!G$21</f>
        <v>0</v>
      </c>
      <c r="H498" s="179">
        <f>H435/RES_summary!H$21</f>
        <v>0</v>
      </c>
      <c r="I498" s="179">
        <f>I435/RES_summary!I$21</f>
        <v>0</v>
      </c>
      <c r="J498" s="179">
        <f>J435/RES_summary!J$21</f>
        <v>0</v>
      </c>
      <c r="K498" s="179">
        <f>K435/RES_summary!K$21</f>
        <v>0</v>
      </c>
      <c r="L498" s="179">
        <f>L435/RES_summary!L$21</f>
        <v>0</v>
      </c>
      <c r="M498" s="179">
        <f>M435/RES_summary!M$21</f>
        <v>0</v>
      </c>
      <c r="N498" s="179">
        <f>N435/RES_summary!N$21</f>
        <v>0</v>
      </c>
      <c r="O498" s="179">
        <f>O435/RES_summary!O$21</f>
        <v>0</v>
      </c>
      <c r="P498" s="179">
        <f>P435/RES_summary!P$21</f>
        <v>0</v>
      </c>
      <c r="Q498" s="179">
        <f>Q435/RES_summary!Q$21</f>
        <v>0</v>
      </c>
    </row>
    <row r="499" spans="1:17" ht="12" customHeight="1" x14ac:dyDescent="0.25">
      <c r="A499" s="148" t="s">
        <v>60</v>
      </c>
      <c r="B499" s="156"/>
      <c r="C499" s="177">
        <f>C436/RES_summary!C$21</f>
        <v>0</v>
      </c>
      <c r="D499" s="177">
        <f>D436/RES_summary!D$21</f>
        <v>0</v>
      </c>
      <c r="E499" s="177">
        <f>E436/RES_summary!E$21</f>
        <v>0</v>
      </c>
      <c r="F499" s="177">
        <f>F436/RES_summary!F$21</f>
        <v>0</v>
      </c>
      <c r="G499" s="177">
        <f>G436/RES_summary!G$21</f>
        <v>0</v>
      </c>
      <c r="H499" s="177">
        <f>H436/RES_summary!H$21</f>
        <v>0</v>
      </c>
      <c r="I499" s="177">
        <f>I436/RES_summary!I$21</f>
        <v>0</v>
      </c>
      <c r="J499" s="177">
        <f>J436/RES_summary!J$21</f>
        <v>0</v>
      </c>
      <c r="K499" s="177">
        <f>K436/RES_summary!K$21</f>
        <v>0</v>
      </c>
      <c r="L499" s="177">
        <f>L436/RES_summary!L$21</f>
        <v>0</v>
      </c>
      <c r="M499" s="177">
        <f>M436/RES_summary!M$21</f>
        <v>0</v>
      </c>
      <c r="N499" s="177">
        <f>N436/RES_summary!N$21</f>
        <v>0</v>
      </c>
      <c r="O499" s="177">
        <f>O436/RES_summary!O$21</f>
        <v>0</v>
      </c>
      <c r="P499" s="177">
        <f>P436/RES_summary!P$21</f>
        <v>0</v>
      </c>
      <c r="Q499" s="177">
        <f>Q436/RES_summary!Q$21</f>
        <v>0</v>
      </c>
    </row>
    <row r="500" spans="1:17" ht="12" customHeight="1" x14ac:dyDescent="0.25">
      <c r="A500" s="148" t="s">
        <v>59</v>
      </c>
      <c r="B500" s="156"/>
      <c r="C500" s="177">
        <f>C437/RES_summary!C$21</f>
        <v>0</v>
      </c>
      <c r="D500" s="177">
        <f>D437/RES_summary!D$21</f>
        <v>0</v>
      </c>
      <c r="E500" s="177">
        <f>E437/RES_summary!E$21</f>
        <v>0</v>
      </c>
      <c r="F500" s="177">
        <f>F437/RES_summary!F$21</f>
        <v>0</v>
      </c>
      <c r="G500" s="177">
        <f>G437/RES_summary!G$21</f>
        <v>0</v>
      </c>
      <c r="H500" s="177">
        <f>H437/RES_summary!H$21</f>
        <v>0</v>
      </c>
      <c r="I500" s="177">
        <f>I437/RES_summary!I$21</f>
        <v>0</v>
      </c>
      <c r="J500" s="177">
        <f>J437/RES_summary!J$21</f>
        <v>0</v>
      </c>
      <c r="K500" s="177">
        <f>K437/RES_summary!K$21</f>
        <v>0</v>
      </c>
      <c r="L500" s="177">
        <f>L437/RES_summary!L$21</f>
        <v>0</v>
      </c>
      <c r="M500" s="177">
        <f>M437/RES_summary!M$21</f>
        <v>0</v>
      </c>
      <c r="N500" s="177">
        <f>N437/RES_summary!N$21</f>
        <v>0</v>
      </c>
      <c r="O500" s="177">
        <f>O437/RES_summary!O$21</f>
        <v>0</v>
      </c>
      <c r="P500" s="177">
        <f>P437/RES_summary!P$21</f>
        <v>0</v>
      </c>
      <c r="Q500" s="177">
        <f>Q437/RES_summary!Q$21</f>
        <v>0</v>
      </c>
    </row>
    <row r="501" spans="1:17" ht="12" customHeight="1" x14ac:dyDescent="0.25">
      <c r="A501" s="158" t="s">
        <v>62</v>
      </c>
      <c r="B501" s="157"/>
      <c r="C501" s="178">
        <f>C438/RES_summary!C$21</f>
        <v>0</v>
      </c>
      <c r="D501" s="178">
        <f>D438/RES_summary!D$21</f>
        <v>0</v>
      </c>
      <c r="E501" s="178">
        <f>E438/RES_summary!E$21</f>
        <v>0</v>
      </c>
      <c r="F501" s="178">
        <f>F438/RES_summary!F$21</f>
        <v>0</v>
      </c>
      <c r="G501" s="178">
        <f>G438/RES_summary!G$21</f>
        <v>0</v>
      </c>
      <c r="H501" s="178">
        <f>H438/RES_summary!H$21</f>
        <v>0</v>
      </c>
      <c r="I501" s="178">
        <f>I438/RES_summary!I$21</f>
        <v>0</v>
      </c>
      <c r="J501" s="178">
        <f>J438/RES_summary!J$21</f>
        <v>0</v>
      </c>
      <c r="K501" s="178">
        <f>K438/RES_summary!K$21</f>
        <v>0</v>
      </c>
      <c r="L501" s="178">
        <f>L438/RES_summary!L$21</f>
        <v>0</v>
      </c>
      <c r="M501" s="178">
        <f>M438/RES_summary!M$21</f>
        <v>0</v>
      </c>
      <c r="N501" s="178">
        <f>N438/RES_summary!N$21</f>
        <v>0</v>
      </c>
      <c r="O501" s="178">
        <f>O438/RES_summary!O$21</f>
        <v>0</v>
      </c>
      <c r="P501" s="178">
        <f>P438/RES_summary!P$21</f>
        <v>0</v>
      </c>
      <c r="Q501" s="178">
        <f>Q438/RES_summary!Q$21</f>
        <v>0</v>
      </c>
    </row>
    <row r="502" spans="1:17" ht="12" customHeight="1" x14ac:dyDescent="0.25">
      <c r="A502" s="23" t="s">
        <v>58</v>
      </c>
      <c r="B502" s="156"/>
      <c r="C502" s="177">
        <f>C439/RES_summary!C$21</f>
        <v>0</v>
      </c>
      <c r="D502" s="177">
        <f>D439/RES_summary!D$21</f>
        <v>0</v>
      </c>
      <c r="E502" s="177">
        <f>E439/RES_summary!E$21</f>
        <v>0</v>
      </c>
      <c r="F502" s="177">
        <f>F439/RES_summary!F$21</f>
        <v>0</v>
      </c>
      <c r="G502" s="177">
        <f>G439/RES_summary!G$21</f>
        <v>0</v>
      </c>
      <c r="H502" s="177">
        <f>H439/RES_summary!H$21</f>
        <v>0</v>
      </c>
      <c r="I502" s="177">
        <f>I439/RES_summary!I$21</f>
        <v>0</v>
      </c>
      <c r="J502" s="177">
        <f>J439/RES_summary!J$21</f>
        <v>0</v>
      </c>
      <c r="K502" s="177">
        <f>K439/RES_summary!K$21</f>
        <v>0</v>
      </c>
      <c r="L502" s="177">
        <f>L439/RES_summary!L$21</f>
        <v>0</v>
      </c>
      <c r="M502" s="177">
        <f>M439/RES_summary!M$21</f>
        <v>0</v>
      </c>
      <c r="N502" s="177">
        <f>N439/RES_summary!N$21</f>
        <v>0</v>
      </c>
      <c r="O502" s="177">
        <f>O439/RES_summary!O$21</f>
        <v>0</v>
      </c>
      <c r="P502" s="177">
        <f>P439/RES_summary!P$21</f>
        <v>0</v>
      </c>
      <c r="Q502" s="177">
        <f>Q439/RES_summary!Q$21</f>
        <v>0</v>
      </c>
    </row>
    <row r="503" spans="1:17" ht="12" customHeight="1" x14ac:dyDescent="0.25">
      <c r="A503" s="23" t="s">
        <v>57</v>
      </c>
      <c r="B503" s="156"/>
      <c r="C503" s="177">
        <f>C440/RES_summary!C$21</f>
        <v>0</v>
      </c>
      <c r="D503" s="177">
        <f>D440/RES_summary!D$21</f>
        <v>0</v>
      </c>
      <c r="E503" s="177">
        <f>E440/RES_summary!E$21</f>
        <v>0</v>
      </c>
      <c r="F503" s="177">
        <f>F440/RES_summary!F$21</f>
        <v>0</v>
      </c>
      <c r="G503" s="177">
        <f>G440/RES_summary!G$21</f>
        <v>0</v>
      </c>
      <c r="H503" s="177">
        <f>H440/RES_summary!H$21</f>
        <v>0</v>
      </c>
      <c r="I503" s="177">
        <f>I440/RES_summary!I$21</f>
        <v>0</v>
      </c>
      <c r="J503" s="177">
        <f>J440/RES_summary!J$21</f>
        <v>0</v>
      </c>
      <c r="K503" s="177">
        <f>K440/RES_summary!K$21</f>
        <v>0</v>
      </c>
      <c r="L503" s="177">
        <f>L440/RES_summary!L$21</f>
        <v>0</v>
      </c>
      <c r="M503" s="177">
        <f>M440/RES_summary!M$21</f>
        <v>0</v>
      </c>
      <c r="N503" s="177">
        <f>N440/RES_summary!N$21</f>
        <v>0</v>
      </c>
      <c r="O503" s="177">
        <f>O440/RES_summary!O$21</f>
        <v>0</v>
      </c>
      <c r="P503" s="177">
        <f>P440/RES_summary!P$21</f>
        <v>0</v>
      </c>
      <c r="Q503" s="177">
        <f>Q440/RES_summary!Q$21</f>
        <v>0</v>
      </c>
    </row>
    <row r="504" spans="1:17" ht="12" customHeight="1" x14ac:dyDescent="0.25">
      <c r="A504" s="29" t="s">
        <v>140</v>
      </c>
      <c r="B504" s="57"/>
      <c r="C504" s="176">
        <f>C441/RES_summary!C$21</f>
        <v>0</v>
      </c>
      <c r="D504" s="176">
        <f>D441/RES_summary!D$21</f>
        <v>0</v>
      </c>
      <c r="E504" s="176">
        <f>E441/RES_summary!E$21</f>
        <v>0</v>
      </c>
      <c r="F504" s="176">
        <f>F441/RES_summary!F$21</f>
        <v>0</v>
      </c>
      <c r="G504" s="176">
        <f>G441/RES_summary!G$21</f>
        <v>0</v>
      </c>
      <c r="H504" s="176">
        <f>H441/RES_summary!H$21</f>
        <v>0</v>
      </c>
      <c r="I504" s="176">
        <f>I441/RES_summary!I$21</f>
        <v>0</v>
      </c>
      <c r="J504" s="176">
        <f>J441/RES_summary!J$21</f>
        <v>0</v>
      </c>
      <c r="K504" s="176">
        <f>K441/RES_summary!K$21</f>
        <v>0</v>
      </c>
      <c r="L504" s="176">
        <f>L441/RES_summary!L$21</f>
        <v>0</v>
      </c>
      <c r="M504" s="176">
        <f>M441/RES_summary!M$21</f>
        <v>0</v>
      </c>
      <c r="N504" s="176">
        <f>N441/RES_summary!N$21</f>
        <v>0</v>
      </c>
      <c r="O504" s="176">
        <f>O441/RES_summary!O$21</f>
        <v>0</v>
      </c>
      <c r="P504" s="176">
        <f>P441/RES_summary!P$21</f>
        <v>0</v>
      </c>
      <c r="Q504" s="176">
        <f>Q441/RES_summary!Q$21</f>
        <v>0</v>
      </c>
    </row>
    <row r="506" spans="1:17" ht="12" customHeight="1" x14ac:dyDescent="0.25">
      <c r="A506" s="152" t="s">
        <v>184</v>
      </c>
      <c r="B506" s="168"/>
      <c r="C506" s="184">
        <f>C443/RES_summary!C$21</f>
        <v>0</v>
      </c>
      <c r="D506" s="184">
        <f>D443/RES_summary!D$21</f>
        <v>0</v>
      </c>
      <c r="E506" s="184">
        <f>E443/RES_summary!E$21</f>
        <v>0</v>
      </c>
      <c r="F506" s="184">
        <f>F443/RES_summary!F$21</f>
        <v>0</v>
      </c>
      <c r="G506" s="184">
        <f>G443/RES_summary!G$21</f>
        <v>0</v>
      </c>
      <c r="H506" s="184">
        <f>H443/RES_summary!H$21</f>
        <v>0</v>
      </c>
      <c r="I506" s="184">
        <f>I443/RES_summary!I$21</f>
        <v>0</v>
      </c>
      <c r="J506" s="184">
        <f>J443/RES_summary!J$21</f>
        <v>0</v>
      </c>
      <c r="K506" s="184">
        <f>K443/RES_summary!K$21</f>
        <v>0</v>
      </c>
      <c r="L506" s="184">
        <f>L443/RES_summary!L$21</f>
        <v>0</v>
      </c>
      <c r="M506" s="184">
        <f>M443/RES_summary!M$21</f>
        <v>0</v>
      </c>
      <c r="N506" s="184">
        <f>N443/RES_summary!N$21</f>
        <v>0</v>
      </c>
      <c r="O506" s="184">
        <f>O443/RES_summary!O$21</f>
        <v>0</v>
      </c>
      <c r="P506" s="184">
        <f>P443/RES_summary!P$21</f>
        <v>0</v>
      </c>
      <c r="Q506" s="184">
        <f>Q443/RES_summary!Q$21</f>
        <v>0</v>
      </c>
    </row>
    <row r="507" spans="1:17" ht="12" customHeight="1" x14ac:dyDescent="0.25">
      <c r="A507" s="158" t="s">
        <v>65</v>
      </c>
      <c r="B507" s="157"/>
      <c r="C507" s="178">
        <f>C444/RES_summary!C$21</f>
        <v>0</v>
      </c>
      <c r="D507" s="178">
        <f>D444/RES_summary!D$21</f>
        <v>0</v>
      </c>
      <c r="E507" s="178">
        <f>E444/RES_summary!E$21</f>
        <v>0</v>
      </c>
      <c r="F507" s="178">
        <f>F444/RES_summary!F$21</f>
        <v>0</v>
      </c>
      <c r="G507" s="178">
        <f>G444/RES_summary!G$21</f>
        <v>0</v>
      </c>
      <c r="H507" s="178">
        <f>H444/RES_summary!H$21</f>
        <v>0</v>
      </c>
      <c r="I507" s="178">
        <f>I444/RES_summary!I$21</f>
        <v>0</v>
      </c>
      <c r="J507" s="178">
        <f>J444/RES_summary!J$21</f>
        <v>0</v>
      </c>
      <c r="K507" s="178">
        <f>K444/RES_summary!K$21</f>
        <v>0</v>
      </c>
      <c r="L507" s="178">
        <f>L444/RES_summary!L$21</f>
        <v>0</v>
      </c>
      <c r="M507" s="178">
        <f>M444/RES_summary!M$21</f>
        <v>0</v>
      </c>
      <c r="N507" s="178">
        <f>N444/RES_summary!N$21</f>
        <v>0</v>
      </c>
      <c r="O507" s="178">
        <f>O444/RES_summary!O$21</f>
        <v>0</v>
      </c>
      <c r="P507" s="178">
        <f>P444/RES_summary!P$21</f>
        <v>0</v>
      </c>
      <c r="Q507" s="178">
        <f>Q444/RES_summary!Q$21</f>
        <v>0</v>
      </c>
    </row>
    <row r="508" spans="1:17" ht="12" customHeight="1" x14ac:dyDescent="0.25">
      <c r="A508" s="23" t="s">
        <v>58</v>
      </c>
      <c r="B508" s="156"/>
      <c r="C508" s="177">
        <f>C445/RES_summary!C$21</f>
        <v>0</v>
      </c>
      <c r="D508" s="177">
        <f>D445/RES_summary!D$21</f>
        <v>0</v>
      </c>
      <c r="E508" s="177">
        <f>E445/RES_summary!E$21</f>
        <v>0</v>
      </c>
      <c r="F508" s="177">
        <f>F445/RES_summary!F$21</f>
        <v>0</v>
      </c>
      <c r="G508" s="177">
        <f>G445/RES_summary!G$21</f>
        <v>0</v>
      </c>
      <c r="H508" s="177">
        <f>H445/RES_summary!H$21</f>
        <v>0</v>
      </c>
      <c r="I508" s="177">
        <f>I445/RES_summary!I$21</f>
        <v>0</v>
      </c>
      <c r="J508" s="177">
        <f>J445/RES_summary!J$21</f>
        <v>0</v>
      </c>
      <c r="K508" s="177">
        <f>K445/RES_summary!K$21</f>
        <v>0</v>
      </c>
      <c r="L508" s="177">
        <f>L445/RES_summary!L$21</f>
        <v>0</v>
      </c>
      <c r="M508" s="177">
        <f>M445/RES_summary!M$21</f>
        <v>0</v>
      </c>
      <c r="N508" s="177">
        <f>N445/RES_summary!N$21</f>
        <v>0</v>
      </c>
      <c r="O508" s="177">
        <f>O445/RES_summary!O$21</f>
        <v>0</v>
      </c>
      <c r="P508" s="177">
        <f>P445/RES_summary!P$21</f>
        <v>0</v>
      </c>
      <c r="Q508" s="177">
        <f>Q445/RES_summary!Q$21</f>
        <v>0</v>
      </c>
    </row>
    <row r="509" spans="1:17" ht="12" customHeight="1" x14ac:dyDescent="0.25">
      <c r="A509" s="23" t="s">
        <v>60</v>
      </c>
      <c r="B509" s="156"/>
      <c r="C509" s="177">
        <f>C446/RES_summary!C$21</f>
        <v>0</v>
      </c>
      <c r="D509" s="177">
        <f>D446/RES_summary!D$21</f>
        <v>0</v>
      </c>
      <c r="E509" s="177">
        <f>E446/RES_summary!E$21</f>
        <v>0</v>
      </c>
      <c r="F509" s="177">
        <f>F446/RES_summary!F$21</f>
        <v>0</v>
      </c>
      <c r="G509" s="177">
        <f>G446/RES_summary!G$21</f>
        <v>0</v>
      </c>
      <c r="H509" s="177">
        <f>H446/RES_summary!H$21</f>
        <v>0</v>
      </c>
      <c r="I509" s="177">
        <f>I446/RES_summary!I$21</f>
        <v>0</v>
      </c>
      <c r="J509" s="177">
        <f>J446/RES_summary!J$21</f>
        <v>0</v>
      </c>
      <c r="K509" s="177">
        <f>K446/RES_summary!K$21</f>
        <v>0</v>
      </c>
      <c r="L509" s="177">
        <f>L446/RES_summary!L$21</f>
        <v>0</v>
      </c>
      <c r="M509" s="177">
        <f>M446/RES_summary!M$21</f>
        <v>0</v>
      </c>
      <c r="N509" s="177">
        <f>N446/RES_summary!N$21</f>
        <v>0</v>
      </c>
      <c r="O509" s="177">
        <f>O446/RES_summary!O$21</f>
        <v>0</v>
      </c>
      <c r="P509" s="177">
        <f>P446/RES_summary!P$21</f>
        <v>0</v>
      </c>
      <c r="Q509" s="177">
        <f>Q446/RES_summary!Q$21</f>
        <v>0</v>
      </c>
    </row>
    <row r="510" spans="1:17" ht="12" customHeight="1" x14ac:dyDescent="0.25">
      <c r="A510" s="158" t="s">
        <v>112</v>
      </c>
      <c r="B510" s="157"/>
      <c r="C510" s="178">
        <f>C447/RES_summary!C$21</f>
        <v>0</v>
      </c>
      <c r="D510" s="178">
        <f>D447/RES_summary!D$21</f>
        <v>0</v>
      </c>
      <c r="E510" s="178">
        <f>E447/RES_summary!E$21</f>
        <v>0</v>
      </c>
      <c r="F510" s="178">
        <f>F447/RES_summary!F$21</f>
        <v>0</v>
      </c>
      <c r="G510" s="178">
        <f>G447/RES_summary!G$21</f>
        <v>0</v>
      </c>
      <c r="H510" s="178">
        <f>H447/RES_summary!H$21</f>
        <v>0</v>
      </c>
      <c r="I510" s="178">
        <f>I447/RES_summary!I$21</f>
        <v>0</v>
      </c>
      <c r="J510" s="178">
        <f>J447/RES_summary!J$21</f>
        <v>0</v>
      </c>
      <c r="K510" s="178">
        <f>K447/RES_summary!K$21</f>
        <v>0</v>
      </c>
      <c r="L510" s="178">
        <f>L447/RES_summary!L$21</f>
        <v>0</v>
      </c>
      <c r="M510" s="178">
        <f>M447/RES_summary!M$21</f>
        <v>0</v>
      </c>
      <c r="N510" s="178">
        <f>N447/RES_summary!N$21</f>
        <v>0</v>
      </c>
      <c r="O510" s="178">
        <f>O447/RES_summary!O$21</f>
        <v>0</v>
      </c>
      <c r="P510" s="178">
        <f>P447/RES_summary!P$21</f>
        <v>0</v>
      </c>
      <c r="Q510" s="178">
        <f>Q447/RES_summary!Q$21</f>
        <v>0</v>
      </c>
    </row>
    <row r="511" spans="1:17" ht="12" customHeight="1" x14ac:dyDescent="0.25">
      <c r="A511" s="23" t="s">
        <v>60</v>
      </c>
      <c r="B511" s="156"/>
      <c r="C511" s="177">
        <f>C448/RES_summary!C$21</f>
        <v>0</v>
      </c>
      <c r="D511" s="177">
        <f>D448/RES_summary!D$21</f>
        <v>0</v>
      </c>
      <c r="E511" s="177">
        <f>E448/RES_summary!E$21</f>
        <v>0</v>
      </c>
      <c r="F511" s="177">
        <f>F448/RES_summary!F$21</f>
        <v>0</v>
      </c>
      <c r="G511" s="177">
        <f>G448/RES_summary!G$21</f>
        <v>0</v>
      </c>
      <c r="H511" s="177">
        <f>H448/RES_summary!H$21</f>
        <v>0</v>
      </c>
      <c r="I511" s="177">
        <f>I448/RES_summary!I$21</f>
        <v>0</v>
      </c>
      <c r="J511" s="177">
        <f>J448/RES_summary!J$21</f>
        <v>0</v>
      </c>
      <c r="K511" s="177">
        <f>K448/RES_summary!K$21</f>
        <v>0</v>
      </c>
      <c r="L511" s="177">
        <f>L448/RES_summary!L$21</f>
        <v>0</v>
      </c>
      <c r="M511" s="177">
        <f>M448/RES_summary!M$21</f>
        <v>0</v>
      </c>
      <c r="N511" s="177">
        <f>N448/RES_summary!N$21</f>
        <v>0</v>
      </c>
      <c r="O511" s="177">
        <f>O448/RES_summary!O$21</f>
        <v>0</v>
      </c>
      <c r="P511" s="177">
        <f>P448/RES_summary!P$21</f>
        <v>0</v>
      </c>
      <c r="Q511" s="177">
        <f>Q448/RES_summary!Q$21</f>
        <v>0</v>
      </c>
    </row>
    <row r="512" spans="1:17" ht="12" customHeight="1" x14ac:dyDescent="0.25">
      <c r="A512" s="158" t="s">
        <v>63</v>
      </c>
      <c r="B512" s="157"/>
      <c r="C512" s="178">
        <f>C449/RES_summary!C$21</f>
        <v>0</v>
      </c>
      <c r="D512" s="178">
        <f>D449/RES_summary!D$21</f>
        <v>0</v>
      </c>
      <c r="E512" s="178">
        <f>E449/RES_summary!E$21</f>
        <v>0</v>
      </c>
      <c r="F512" s="178">
        <f>F449/RES_summary!F$21</f>
        <v>0</v>
      </c>
      <c r="G512" s="178">
        <f>G449/RES_summary!G$21</f>
        <v>0</v>
      </c>
      <c r="H512" s="178">
        <f>H449/RES_summary!H$21</f>
        <v>0</v>
      </c>
      <c r="I512" s="178">
        <f>I449/RES_summary!I$21</f>
        <v>0</v>
      </c>
      <c r="J512" s="178">
        <f>J449/RES_summary!J$21</f>
        <v>0</v>
      </c>
      <c r="K512" s="178">
        <f>K449/RES_summary!K$21</f>
        <v>0</v>
      </c>
      <c r="L512" s="178">
        <f>L449/RES_summary!L$21</f>
        <v>0</v>
      </c>
      <c r="M512" s="178">
        <f>M449/RES_summary!M$21</f>
        <v>0</v>
      </c>
      <c r="N512" s="178">
        <f>N449/RES_summary!N$21</f>
        <v>0</v>
      </c>
      <c r="O512" s="178">
        <f>O449/RES_summary!O$21</f>
        <v>0</v>
      </c>
      <c r="P512" s="178">
        <f>P449/RES_summary!P$21</f>
        <v>0</v>
      </c>
      <c r="Q512" s="178">
        <f>Q449/RES_summary!Q$21</f>
        <v>0</v>
      </c>
    </row>
    <row r="513" spans="1:17" ht="12" customHeight="1" x14ac:dyDescent="0.25">
      <c r="A513" s="167" t="s">
        <v>171</v>
      </c>
      <c r="B513" s="132"/>
      <c r="C513" s="183">
        <f>C450/RES_summary!C$21</f>
        <v>0</v>
      </c>
      <c r="D513" s="183">
        <f>D450/RES_summary!D$21</f>
        <v>0</v>
      </c>
      <c r="E513" s="183">
        <f>E450/RES_summary!E$21</f>
        <v>0</v>
      </c>
      <c r="F513" s="183">
        <f>F450/RES_summary!F$21</f>
        <v>0</v>
      </c>
      <c r="G513" s="183">
        <f>G450/RES_summary!G$21</f>
        <v>0</v>
      </c>
      <c r="H513" s="183">
        <f>H450/RES_summary!H$21</f>
        <v>0</v>
      </c>
      <c r="I513" s="183">
        <f>I450/RES_summary!I$21</f>
        <v>0</v>
      </c>
      <c r="J513" s="183">
        <f>J450/RES_summary!J$21</f>
        <v>0</v>
      </c>
      <c r="K513" s="183">
        <f>K450/RES_summary!K$21</f>
        <v>0</v>
      </c>
      <c r="L513" s="183">
        <f>L450/RES_summary!L$21</f>
        <v>0</v>
      </c>
      <c r="M513" s="183">
        <f>M450/RES_summary!M$21</f>
        <v>0</v>
      </c>
      <c r="N513" s="183">
        <f>N450/RES_summary!N$21</f>
        <v>0</v>
      </c>
      <c r="O513" s="183">
        <f>O450/RES_summary!O$21</f>
        <v>0</v>
      </c>
      <c r="P513" s="183">
        <f>P450/RES_summary!P$21</f>
        <v>0</v>
      </c>
      <c r="Q513" s="183">
        <f>Q450/RES_summary!Q$21</f>
        <v>0</v>
      </c>
    </row>
    <row r="514" spans="1:17" ht="12" customHeight="1" x14ac:dyDescent="0.25">
      <c r="A514" s="167" t="s">
        <v>144</v>
      </c>
      <c r="B514" s="132"/>
      <c r="C514" s="183">
        <f>C451/RES_summary!C$21</f>
        <v>0</v>
      </c>
      <c r="D514" s="183">
        <f>D451/RES_summary!D$21</f>
        <v>0</v>
      </c>
      <c r="E514" s="183">
        <f>E451/RES_summary!E$21</f>
        <v>0</v>
      </c>
      <c r="F514" s="183">
        <f>F451/RES_summary!F$21</f>
        <v>0</v>
      </c>
      <c r="G514" s="183">
        <f>G451/RES_summary!G$21</f>
        <v>0</v>
      </c>
      <c r="H514" s="183">
        <f>H451/RES_summary!H$21</f>
        <v>0</v>
      </c>
      <c r="I514" s="183">
        <f>I451/RES_summary!I$21</f>
        <v>0</v>
      </c>
      <c r="J514" s="183">
        <f>J451/RES_summary!J$21</f>
        <v>0</v>
      </c>
      <c r="K514" s="183">
        <f>K451/RES_summary!K$21</f>
        <v>0</v>
      </c>
      <c r="L514" s="183">
        <f>L451/RES_summary!L$21</f>
        <v>0</v>
      </c>
      <c r="M514" s="183">
        <f>M451/RES_summary!M$21</f>
        <v>0</v>
      </c>
      <c r="N514" s="183">
        <f>N451/RES_summary!N$21</f>
        <v>0</v>
      </c>
      <c r="O514" s="183">
        <f>O451/RES_summary!O$21</f>
        <v>0</v>
      </c>
      <c r="P514" s="183">
        <f>P451/RES_summary!P$21</f>
        <v>0</v>
      </c>
      <c r="Q514" s="183">
        <f>Q451/RES_summary!Q$21</f>
        <v>0</v>
      </c>
    </row>
    <row r="515" spans="1:17" ht="12" customHeight="1" x14ac:dyDescent="0.25">
      <c r="A515" s="167" t="s">
        <v>143</v>
      </c>
      <c r="B515" s="132"/>
      <c r="C515" s="183">
        <f>C452/RES_summary!C$21</f>
        <v>0</v>
      </c>
      <c r="D515" s="183">
        <f>D452/RES_summary!D$21</f>
        <v>0</v>
      </c>
      <c r="E515" s="183">
        <f>E452/RES_summary!E$21</f>
        <v>0</v>
      </c>
      <c r="F515" s="183">
        <f>F452/RES_summary!F$21</f>
        <v>0</v>
      </c>
      <c r="G515" s="183">
        <f>G452/RES_summary!G$21</f>
        <v>0</v>
      </c>
      <c r="H515" s="183">
        <f>H452/RES_summary!H$21</f>
        <v>0</v>
      </c>
      <c r="I515" s="183">
        <f>I452/RES_summary!I$21</f>
        <v>0</v>
      </c>
      <c r="J515" s="183">
        <f>J452/RES_summary!J$21</f>
        <v>0</v>
      </c>
      <c r="K515" s="183">
        <f>K452/RES_summary!K$21</f>
        <v>0</v>
      </c>
      <c r="L515" s="183">
        <f>L452/RES_summary!L$21</f>
        <v>0</v>
      </c>
      <c r="M515" s="183">
        <f>M452/RES_summary!M$21</f>
        <v>0</v>
      </c>
      <c r="N515" s="183">
        <f>N452/RES_summary!N$21</f>
        <v>0</v>
      </c>
      <c r="O515" s="183">
        <f>O452/RES_summary!O$21</f>
        <v>0</v>
      </c>
      <c r="P515" s="183">
        <f>P452/RES_summary!P$21</f>
        <v>0</v>
      </c>
      <c r="Q515" s="183">
        <f>Q452/RES_summary!Q$21</f>
        <v>0</v>
      </c>
    </row>
    <row r="516" spans="1:17" ht="12" customHeight="1" x14ac:dyDescent="0.25">
      <c r="A516" s="166" t="s">
        <v>57</v>
      </c>
      <c r="B516" s="165"/>
      <c r="C516" s="182">
        <f>C453/RES_summary!C$21</f>
        <v>0</v>
      </c>
      <c r="D516" s="182">
        <f>D453/RES_summary!D$21</f>
        <v>0</v>
      </c>
      <c r="E516" s="182">
        <f>E453/RES_summary!E$21</f>
        <v>0</v>
      </c>
      <c r="F516" s="182">
        <f>F453/RES_summary!F$21</f>
        <v>0</v>
      </c>
      <c r="G516" s="182">
        <f>G453/RES_summary!G$21</f>
        <v>0</v>
      </c>
      <c r="H516" s="182">
        <f>H453/RES_summary!H$21</f>
        <v>0</v>
      </c>
      <c r="I516" s="182">
        <f>I453/RES_summary!I$21</f>
        <v>0</v>
      </c>
      <c r="J516" s="182">
        <f>J453/RES_summary!J$21</f>
        <v>0</v>
      </c>
      <c r="K516" s="182">
        <f>K453/RES_summary!K$21</f>
        <v>0</v>
      </c>
      <c r="L516" s="182">
        <f>L453/RES_summary!L$21</f>
        <v>0</v>
      </c>
      <c r="M516" s="182">
        <f>M453/RES_summary!M$21</f>
        <v>0</v>
      </c>
      <c r="N516" s="182">
        <f>N453/RES_summary!N$21</f>
        <v>0</v>
      </c>
      <c r="O516" s="182">
        <f>O453/RES_summary!O$21</f>
        <v>0</v>
      </c>
      <c r="P516" s="182">
        <f>P453/RES_summary!P$21</f>
        <v>0</v>
      </c>
      <c r="Q516" s="182">
        <f>Q453/RES_summary!Q$21</f>
        <v>0</v>
      </c>
    </row>
    <row r="517" spans="1:17" ht="12" customHeight="1" x14ac:dyDescent="0.25">
      <c r="A517" s="147" t="s">
        <v>59</v>
      </c>
      <c r="B517" s="164"/>
      <c r="C517" s="181">
        <f>C454/RES_summary!C$21</f>
        <v>0</v>
      </c>
      <c r="D517" s="181">
        <f>D454/RES_summary!D$21</f>
        <v>0</v>
      </c>
      <c r="E517" s="181">
        <f>E454/RES_summary!E$21</f>
        <v>0</v>
      </c>
      <c r="F517" s="181">
        <f>F454/RES_summary!F$21</f>
        <v>0</v>
      </c>
      <c r="G517" s="181">
        <f>G454/RES_summary!G$21</f>
        <v>0</v>
      </c>
      <c r="H517" s="181">
        <f>H454/RES_summary!H$21</f>
        <v>0</v>
      </c>
      <c r="I517" s="181">
        <f>I454/RES_summary!I$21</f>
        <v>0</v>
      </c>
      <c r="J517" s="181">
        <f>J454/RES_summary!J$21</f>
        <v>0</v>
      </c>
      <c r="K517" s="181">
        <f>K454/RES_summary!K$21</f>
        <v>0</v>
      </c>
      <c r="L517" s="181">
        <f>L454/RES_summary!L$21</f>
        <v>0</v>
      </c>
      <c r="M517" s="181">
        <f>M454/RES_summary!M$21</f>
        <v>0</v>
      </c>
      <c r="N517" s="181">
        <f>N454/RES_summary!N$21</f>
        <v>0</v>
      </c>
      <c r="O517" s="181">
        <f>O454/RES_summary!O$21</f>
        <v>0</v>
      </c>
      <c r="P517" s="181">
        <f>P454/RES_summary!P$21</f>
        <v>0</v>
      </c>
      <c r="Q517" s="181">
        <f>Q454/RES_summary!Q$21</f>
        <v>0</v>
      </c>
    </row>
    <row r="518" spans="1:17" ht="12" customHeight="1" x14ac:dyDescent="0.25">
      <c r="A518" s="163" t="s">
        <v>142</v>
      </c>
      <c r="B518" s="162"/>
      <c r="C518" s="180">
        <f>C455/RES_summary!C$21</f>
        <v>0</v>
      </c>
      <c r="D518" s="180">
        <f>D455/RES_summary!D$21</f>
        <v>0</v>
      </c>
      <c r="E518" s="180">
        <f>E455/RES_summary!E$21</f>
        <v>0</v>
      </c>
      <c r="F518" s="180">
        <f>F455/RES_summary!F$21</f>
        <v>0</v>
      </c>
      <c r="G518" s="180">
        <f>G455/RES_summary!G$21</f>
        <v>0</v>
      </c>
      <c r="H518" s="180">
        <f>H455/RES_summary!H$21</f>
        <v>0</v>
      </c>
      <c r="I518" s="180">
        <f>I455/RES_summary!I$21</f>
        <v>0</v>
      </c>
      <c r="J518" s="180">
        <f>J455/RES_summary!J$21</f>
        <v>0</v>
      </c>
      <c r="K518" s="180">
        <f>K455/RES_summary!K$21</f>
        <v>0</v>
      </c>
      <c r="L518" s="180">
        <f>L455/RES_summary!L$21</f>
        <v>0</v>
      </c>
      <c r="M518" s="180">
        <f>M455/RES_summary!M$21</f>
        <v>0</v>
      </c>
      <c r="N518" s="180">
        <f>N455/RES_summary!N$21</f>
        <v>0</v>
      </c>
      <c r="O518" s="180">
        <f>O455/RES_summary!O$21</f>
        <v>0</v>
      </c>
      <c r="P518" s="180">
        <f>P455/RES_summary!P$21</f>
        <v>0</v>
      </c>
      <c r="Q518" s="180">
        <f>Q455/RES_summary!Q$21</f>
        <v>0</v>
      </c>
    </row>
    <row r="519" spans="1:17" ht="12" customHeight="1" x14ac:dyDescent="0.25">
      <c r="A519" s="161" t="s">
        <v>141</v>
      </c>
      <c r="B519" s="160"/>
      <c r="C519" s="179">
        <f>C456/RES_summary!C$21</f>
        <v>0</v>
      </c>
      <c r="D519" s="179">
        <f>D456/RES_summary!D$21</f>
        <v>0</v>
      </c>
      <c r="E519" s="179">
        <f>E456/RES_summary!E$21</f>
        <v>0</v>
      </c>
      <c r="F519" s="179">
        <f>F456/RES_summary!F$21</f>
        <v>0</v>
      </c>
      <c r="G519" s="179">
        <f>G456/RES_summary!G$21</f>
        <v>0</v>
      </c>
      <c r="H519" s="179">
        <f>H456/RES_summary!H$21</f>
        <v>0</v>
      </c>
      <c r="I519" s="179">
        <f>I456/RES_summary!I$21</f>
        <v>0</v>
      </c>
      <c r="J519" s="179">
        <f>J456/RES_summary!J$21</f>
        <v>0</v>
      </c>
      <c r="K519" s="179">
        <f>K456/RES_summary!K$21</f>
        <v>0</v>
      </c>
      <c r="L519" s="179">
        <f>L456/RES_summary!L$21</f>
        <v>0</v>
      </c>
      <c r="M519" s="179">
        <f>M456/RES_summary!M$21</f>
        <v>0</v>
      </c>
      <c r="N519" s="179">
        <f>N456/RES_summary!N$21</f>
        <v>0</v>
      </c>
      <c r="O519" s="179">
        <f>O456/RES_summary!O$21</f>
        <v>0</v>
      </c>
      <c r="P519" s="179">
        <f>P456/RES_summary!P$21</f>
        <v>0</v>
      </c>
      <c r="Q519" s="179">
        <f>Q456/RES_summary!Q$21</f>
        <v>0</v>
      </c>
    </row>
    <row r="520" spans="1:17" ht="12" customHeight="1" x14ac:dyDescent="0.25">
      <c r="A520" s="148" t="s">
        <v>60</v>
      </c>
      <c r="B520" s="156"/>
      <c r="C520" s="177">
        <f>C457/RES_summary!C$21</f>
        <v>0</v>
      </c>
      <c r="D520" s="177">
        <f>D457/RES_summary!D$21</f>
        <v>0</v>
      </c>
      <c r="E520" s="177">
        <f>E457/RES_summary!E$21</f>
        <v>0</v>
      </c>
      <c r="F520" s="177">
        <f>F457/RES_summary!F$21</f>
        <v>0</v>
      </c>
      <c r="G520" s="177">
        <f>G457/RES_summary!G$21</f>
        <v>0</v>
      </c>
      <c r="H520" s="177">
        <f>H457/RES_summary!H$21</f>
        <v>0</v>
      </c>
      <c r="I520" s="177">
        <f>I457/RES_summary!I$21</f>
        <v>0</v>
      </c>
      <c r="J520" s="177">
        <f>J457/RES_summary!J$21</f>
        <v>0</v>
      </c>
      <c r="K520" s="177">
        <f>K457/RES_summary!K$21</f>
        <v>0</v>
      </c>
      <c r="L520" s="177">
        <f>L457/RES_summary!L$21</f>
        <v>0</v>
      </c>
      <c r="M520" s="177">
        <f>M457/RES_summary!M$21</f>
        <v>0</v>
      </c>
      <c r="N520" s="177">
        <f>N457/RES_summary!N$21</f>
        <v>0</v>
      </c>
      <c r="O520" s="177">
        <f>O457/RES_summary!O$21</f>
        <v>0</v>
      </c>
      <c r="P520" s="177">
        <f>P457/RES_summary!P$21</f>
        <v>0</v>
      </c>
      <c r="Q520" s="177">
        <f>Q457/RES_summary!Q$21</f>
        <v>0</v>
      </c>
    </row>
    <row r="521" spans="1:17" ht="12" customHeight="1" x14ac:dyDescent="0.25">
      <c r="A521" s="148" t="s">
        <v>59</v>
      </c>
      <c r="B521" s="156"/>
      <c r="C521" s="177">
        <f>C458/RES_summary!C$21</f>
        <v>0</v>
      </c>
      <c r="D521" s="177">
        <f>D458/RES_summary!D$21</f>
        <v>0</v>
      </c>
      <c r="E521" s="177">
        <f>E458/RES_summary!E$21</f>
        <v>0</v>
      </c>
      <c r="F521" s="177">
        <f>F458/RES_summary!F$21</f>
        <v>0</v>
      </c>
      <c r="G521" s="177">
        <f>G458/RES_summary!G$21</f>
        <v>0</v>
      </c>
      <c r="H521" s="177">
        <f>H458/RES_summary!H$21</f>
        <v>0</v>
      </c>
      <c r="I521" s="177">
        <f>I458/RES_summary!I$21</f>
        <v>0</v>
      </c>
      <c r="J521" s="177">
        <f>J458/RES_summary!J$21</f>
        <v>0</v>
      </c>
      <c r="K521" s="177">
        <f>K458/RES_summary!K$21</f>
        <v>0</v>
      </c>
      <c r="L521" s="177">
        <f>L458/RES_summary!L$21</f>
        <v>0</v>
      </c>
      <c r="M521" s="177">
        <f>M458/RES_summary!M$21</f>
        <v>0</v>
      </c>
      <c r="N521" s="177">
        <f>N458/RES_summary!N$21</f>
        <v>0</v>
      </c>
      <c r="O521" s="177">
        <f>O458/RES_summary!O$21</f>
        <v>0</v>
      </c>
      <c r="P521" s="177">
        <f>P458/RES_summary!P$21</f>
        <v>0</v>
      </c>
      <c r="Q521" s="177">
        <f>Q458/RES_summary!Q$21</f>
        <v>0</v>
      </c>
    </row>
    <row r="522" spans="1:17" ht="12" customHeight="1" x14ac:dyDescent="0.25">
      <c r="A522" s="158" t="s">
        <v>62</v>
      </c>
      <c r="B522" s="157"/>
      <c r="C522" s="178">
        <f>C459/RES_summary!C$21</f>
        <v>0</v>
      </c>
      <c r="D522" s="178">
        <f>D459/RES_summary!D$21</f>
        <v>0</v>
      </c>
      <c r="E522" s="178">
        <f>E459/RES_summary!E$21</f>
        <v>0</v>
      </c>
      <c r="F522" s="178">
        <f>F459/RES_summary!F$21</f>
        <v>0</v>
      </c>
      <c r="G522" s="178">
        <f>G459/RES_summary!G$21</f>
        <v>0</v>
      </c>
      <c r="H522" s="178">
        <f>H459/RES_summary!H$21</f>
        <v>0</v>
      </c>
      <c r="I522" s="178">
        <f>I459/RES_summary!I$21</f>
        <v>0</v>
      </c>
      <c r="J522" s="178">
        <f>J459/RES_summary!J$21</f>
        <v>0</v>
      </c>
      <c r="K522" s="178">
        <f>K459/RES_summary!K$21</f>
        <v>0</v>
      </c>
      <c r="L522" s="178">
        <f>L459/RES_summary!L$21</f>
        <v>0</v>
      </c>
      <c r="M522" s="178">
        <f>M459/RES_summary!M$21</f>
        <v>0</v>
      </c>
      <c r="N522" s="178">
        <f>N459/RES_summary!N$21</f>
        <v>0</v>
      </c>
      <c r="O522" s="178">
        <f>O459/RES_summary!O$21</f>
        <v>0</v>
      </c>
      <c r="P522" s="178">
        <f>P459/RES_summary!P$21</f>
        <v>0</v>
      </c>
      <c r="Q522" s="178">
        <f>Q459/RES_summary!Q$21</f>
        <v>0</v>
      </c>
    </row>
    <row r="523" spans="1:17" ht="12" customHeight="1" x14ac:dyDescent="0.25">
      <c r="A523" s="23" t="s">
        <v>58</v>
      </c>
      <c r="B523" s="156"/>
      <c r="C523" s="177">
        <f>C460/RES_summary!C$21</f>
        <v>0</v>
      </c>
      <c r="D523" s="177">
        <f>D460/RES_summary!D$21</f>
        <v>0</v>
      </c>
      <c r="E523" s="177">
        <f>E460/RES_summary!E$21</f>
        <v>0</v>
      </c>
      <c r="F523" s="177">
        <f>F460/RES_summary!F$21</f>
        <v>0</v>
      </c>
      <c r="G523" s="177">
        <f>G460/RES_summary!G$21</f>
        <v>0</v>
      </c>
      <c r="H523" s="177">
        <f>H460/RES_summary!H$21</f>
        <v>0</v>
      </c>
      <c r="I523" s="177">
        <f>I460/RES_summary!I$21</f>
        <v>0</v>
      </c>
      <c r="J523" s="177">
        <f>J460/RES_summary!J$21</f>
        <v>0</v>
      </c>
      <c r="K523" s="177">
        <f>K460/RES_summary!K$21</f>
        <v>0</v>
      </c>
      <c r="L523" s="177">
        <f>L460/RES_summary!L$21</f>
        <v>0</v>
      </c>
      <c r="M523" s="177">
        <f>M460/RES_summary!M$21</f>
        <v>0</v>
      </c>
      <c r="N523" s="177">
        <f>N460/RES_summary!N$21</f>
        <v>0</v>
      </c>
      <c r="O523" s="177">
        <f>O460/RES_summary!O$21</f>
        <v>0</v>
      </c>
      <c r="P523" s="177">
        <f>P460/RES_summary!P$21</f>
        <v>0</v>
      </c>
      <c r="Q523" s="177">
        <f>Q460/RES_summary!Q$21</f>
        <v>0</v>
      </c>
    </row>
    <row r="524" spans="1:17" ht="12" customHeight="1" x14ac:dyDescent="0.25">
      <c r="A524" s="23" t="s">
        <v>57</v>
      </c>
      <c r="B524" s="156"/>
      <c r="C524" s="177">
        <f>C461/RES_summary!C$21</f>
        <v>0</v>
      </c>
      <c r="D524" s="177">
        <f>D461/RES_summary!D$21</f>
        <v>0</v>
      </c>
      <c r="E524" s="177">
        <f>E461/RES_summary!E$21</f>
        <v>0</v>
      </c>
      <c r="F524" s="177">
        <f>F461/RES_summary!F$21</f>
        <v>0</v>
      </c>
      <c r="G524" s="177">
        <f>G461/RES_summary!G$21</f>
        <v>0</v>
      </c>
      <c r="H524" s="177">
        <f>H461/RES_summary!H$21</f>
        <v>0</v>
      </c>
      <c r="I524" s="177">
        <f>I461/RES_summary!I$21</f>
        <v>0</v>
      </c>
      <c r="J524" s="177">
        <f>J461/RES_summary!J$21</f>
        <v>0</v>
      </c>
      <c r="K524" s="177">
        <f>K461/RES_summary!K$21</f>
        <v>0</v>
      </c>
      <c r="L524" s="177">
        <f>L461/RES_summary!L$21</f>
        <v>0</v>
      </c>
      <c r="M524" s="177">
        <f>M461/RES_summary!M$21</f>
        <v>0</v>
      </c>
      <c r="N524" s="177">
        <f>N461/RES_summary!N$21</f>
        <v>0</v>
      </c>
      <c r="O524" s="177">
        <f>O461/RES_summary!O$21</f>
        <v>0</v>
      </c>
      <c r="P524" s="177">
        <f>P461/RES_summary!P$21</f>
        <v>0</v>
      </c>
      <c r="Q524" s="177">
        <f>Q461/RES_summary!Q$21</f>
        <v>0</v>
      </c>
    </row>
    <row r="525" spans="1:17" ht="12" customHeight="1" x14ac:dyDescent="0.25">
      <c r="A525" s="29" t="s">
        <v>140</v>
      </c>
      <c r="B525" s="57"/>
      <c r="C525" s="176">
        <f>C462/RES_summary!C$21</f>
        <v>0</v>
      </c>
      <c r="D525" s="176">
        <f>D462/RES_summary!D$21</f>
        <v>0</v>
      </c>
      <c r="E525" s="176">
        <f>E462/RES_summary!E$21</f>
        <v>0</v>
      </c>
      <c r="F525" s="176">
        <f>F462/RES_summary!F$21</f>
        <v>0</v>
      </c>
      <c r="G525" s="176">
        <f>G462/RES_summary!G$21</f>
        <v>0</v>
      </c>
      <c r="H525" s="176">
        <f>H462/RES_summary!H$21</f>
        <v>0</v>
      </c>
      <c r="I525" s="176">
        <f>I462/RES_summary!I$21</f>
        <v>0</v>
      </c>
      <c r="J525" s="176">
        <f>J462/RES_summary!J$21</f>
        <v>0</v>
      </c>
      <c r="K525" s="176">
        <f>K462/RES_summary!K$21</f>
        <v>0</v>
      </c>
      <c r="L525" s="176">
        <f>L462/RES_summary!L$21</f>
        <v>0</v>
      </c>
      <c r="M525" s="176">
        <f>M462/RES_summary!M$21</f>
        <v>0</v>
      </c>
      <c r="N525" s="176">
        <f>N462/RES_summary!N$21</f>
        <v>0</v>
      </c>
      <c r="O525" s="176">
        <f>O462/RES_summary!O$21</f>
        <v>0</v>
      </c>
      <c r="P525" s="176">
        <f>P462/RES_summary!P$21</f>
        <v>0</v>
      </c>
      <c r="Q525" s="176">
        <f>Q462/RES_summary!Q$21</f>
        <v>0</v>
      </c>
    </row>
  </sheetData>
  <mergeCells count="1">
    <mergeCell ref="B85:Q85"/>
  </mergeCells>
  <pageMargins left="0.39370078740157483" right="0.39370078740157483" top="0.39370078740157483" bottom="0.39370078740157483" header="0.31496062992125984" footer="0.31496062992125984"/>
  <pageSetup paperSize="9" scale="13" orientation="portrait" horizontalDpi="1200" verticalDpi="1200" r:id="rId1"/>
  <headerFooter alignWithMargins="0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RES_hhdet_num!B$24</f>
        <v>20160</v>
      </c>
      <c r="C5" s="151">
        <f>RES_hhdet_num!C$24</f>
        <v>20534</v>
      </c>
      <c r="D5" s="151">
        <f>RES_hhdet_num!D$24</f>
        <v>20784</v>
      </c>
      <c r="E5" s="151">
        <f>RES_hhdet_num!E$24</f>
        <v>21591</v>
      </c>
      <c r="F5" s="151">
        <f>RES_hhdet_num!F$24</f>
        <v>22071</v>
      </c>
      <c r="G5" s="151">
        <f>RES_hhdet_num!G$24</f>
        <v>22555.000000000007</v>
      </c>
      <c r="H5" s="151">
        <f>RES_hhdet_num!H$24</f>
        <v>22561</v>
      </c>
      <c r="I5" s="151">
        <f>RES_hhdet_num!I$24</f>
        <v>23330</v>
      </c>
      <c r="J5" s="151">
        <f>RES_hhdet_num!J$24</f>
        <v>23343.999999999993</v>
      </c>
      <c r="K5" s="151">
        <f>RES_hhdet_num!K$24</f>
        <v>24671.999999999993</v>
      </c>
      <c r="L5" s="151">
        <f>RES_hhdet_num!L$24</f>
        <v>25998.999999999985</v>
      </c>
      <c r="M5" s="151">
        <f>RES_hhdet_num!M$24</f>
        <v>26673</v>
      </c>
      <c r="N5" s="151">
        <f>RES_hhdet_num!N$24</f>
        <v>27914.999999999993</v>
      </c>
      <c r="O5" s="151">
        <f>RES_hhdet_num!O$24</f>
        <v>29006.999999999985</v>
      </c>
      <c r="P5" s="151">
        <f>RES_hhdet_num!P$24</f>
        <v>28436.999999999985</v>
      </c>
      <c r="Q5" s="151">
        <f>RES_hhdet_num!Q$24</f>
        <v>28013.999999999985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84</v>
      </c>
      <c r="B7" s="67">
        <f>RES_hhdet_num!B$26</f>
        <v>20160</v>
      </c>
      <c r="C7" s="67">
        <f>RES_hhdet_num!C$26</f>
        <v>20534</v>
      </c>
      <c r="D7" s="67">
        <f>RES_hhdet_num!D$26</f>
        <v>20784</v>
      </c>
      <c r="E7" s="67">
        <f>RES_hhdet_num!E$26</f>
        <v>21591</v>
      </c>
      <c r="F7" s="67">
        <f>RES_hhdet_num!F$26</f>
        <v>22071</v>
      </c>
      <c r="G7" s="67">
        <f>RES_hhdet_num!G$26</f>
        <v>22555.000000000007</v>
      </c>
      <c r="H7" s="67">
        <f>RES_hhdet_num!H$26</f>
        <v>22561</v>
      </c>
      <c r="I7" s="67">
        <f>RES_hhdet_num!I$26</f>
        <v>23330</v>
      </c>
      <c r="J7" s="67">
        <f>RES_hhdet_num!J$26</f>
        <v>23343.999999999993</v>
      </c>
      <c r="K7" s="67">
        <f>RES_hhdet_num!K$26</f>
        <v>24671.999999999993</v>
      </c>
      <c r="L7" s="67">
        <f>RES_hhdet_num!L$26</f>
        <v>25998.999999999985</v>
      </c>
      <c r="M7" s="67">
        <f>RES_hhdet_num!M$26</f>
        <v>26673</v>
      </c>
      <c r="N7" s="67">
        <f>RES_hhdet_num!N$26</f>
        <v>27914.999999999993</v>
      </c>
      <c r="O7" s="67">
        <f>RES_hhdet_num!O$26</f>
        <v>29006.999999999985</v>
      </c>
      <c r="P7" s="67">
        <f>RES_hhdet_num!P$26</f>
        <v>28436.999999999985</v>
      </c>
      <c r="Q7" s="67">
        <f>RES_hhdet_num!Q$26</f>
        <v>28013.999999999985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RES_hhdet_num!B$29</f>
        <v>2162</v>
      </c>
      <c r="C9" s="67">
        <f>RES_hhdet_num!C$29</f>
        <v>2362</v>
      </c>
      <c r="D9" s="67">
        <f>RES_hhdet_num!D$29</f>
        <v>2483</v>
      </c>
      <c r="E9" s="67">
        <f>RES_hhdet_num!E$29</f>
        <v>2672</v>
      </c>
      <c r="F9" s="67">
        <f>RES_hhdet_num!F$29</f>
        <v>2929</v>
      </c>
      <c r="G9" s="67">
        <f>RES_hhdet_num!G$29</f>
        <v>3094.0000000000005</v>
      </c>
      <c r="H9" s="67">
        <f>RES_hhdet_num!H$29</f>
        <v>3202.0000000000005</v>
      </c>
      <c r="I9" s="67">
        <f>RES_hhdet_num!I$29</f>
        <v>3348.0000000000005</v>
      </c>
      <c r="J9" s="67">
        <f>RES_hhdet_num!J$29</f>
        <v>3292.9999999999995</v>
      </c>
      <c r="K9" s="67">
        <f>RES_hhdet_num!K$29</f>
        <v>3999</v>
      </c>
      <c r="L9" s="67">
        <f>RES_hhdet_num!L$29</f>
        <v>4744.9999999999991</v>
      </c>
      <c r="M9" s="67">
        <f>RES_hhdet_num!M$29</f>
        <v>5264</v>
      </c>
      <c r="N9" s="67">
        <f>RES_hhdet_num!N$29</f>
        <v>5761</v>
      </c>
      <c r="O9" s="67">
        <f>RES_hhdet_num!O$29</f>
        <v>6324.9999999999982</v>
      </c>
      <c r="P9" s="67">
        <f>RES_hhdet_num!P$29</f>
        <v>6451.9999999999991</v>
      </c>
      <c r="Q9" s="67">
        <f>RES_hhdet_num!Q$29</f>
        <v>6561.9999999999964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169</v>
      </c>
      <c r="B11" s="67">
        <f>RES_hhdet_num!B$31</f>
        <v>1952</v>
      </c>
      <c r="C11" s="67">
        <f>RES_hhdet_num!C$31</f>
        <v>2026</v>
      </c>
      <c r="D11" s="67">
        <f>RES_hhdet_num!D$31</f>
        <v>2230</v>
      </c>
      <c r="E11" s="67">
        <f>RES_hhdet_num!E$31</f>
        <v>2347</v>
      </c>
      <c r="F11" s="67">
        <f>RES_hhdet_num!F$31</f>
        <v>1718.9999999999998</v>
      </c>
      <c r="G11" s="67">
        <f>RES_hhdet_num!G$31</f>
        <v>1954.0000000000005</v>
      </c>
      <c r="H11" s="67">
        <f>RES_hhdet_num!H$31</f>
        <v>1985.0000000000005</v>
      </c>
      <c r="I11" s="67">
        <f>RES_hhdet_num!I$31</f>
        <v>889.00000000000011</v>
      </c>
      <c r="J11" s="67">
        <f>RES_hhdet_num!J$31</f>
        <v>1019.9999999999997</v>
      </c>
      <c r="K11" s="67">
        <f>RES_hhdet_num!K$31</f>
        <v>1069</v>
      </c>
      <c r="L11" s="67">
        <f>RES_hhdet_num!L$31</f>
        <v>766.99999999999989</v>
      </c>
      <c r="M11" s="67">
        <f>RES_hhdet_num!M$31</f>
        <v>720</v>
      </c>
      <c r="N11" s="67">
        <f>RES_hhdet_num!N$31</f>
        <v>549</v>
      </c>
      <c r="O11" s="67">
        <f>RES_hhdet_num!O$31</f>
        <v>183.99999999999994</v>
      </c>
      <c r="P11" s="67">
        <f>RES_hhdet_num!P$31</f>
        <v>250.00000000000006</v>
      </c>
      <c r="Q11" s="67">
        <f>RES_hhdet_num!Q$31</f>
        <v>94.999999999999943</v>
      </c>
    </row>
    <row r="12" spans="1:17" ht="12" customHeight="1" x14ac:dyDescent="0.25">
      <c r="A12" s="23" t="s">
        <v>168</v>
      </c>
      <c r="B12" s="67">
        <f>RES_hhdet_num!B$32</f>
        <v>7055</v>
      </c>
      <c r="C12" s="67">
        <f>RES_hhdet_num!C$32</f>
        <v>7221.9999999999991</v>
      </c>
      <c r="D12" s="67">
        <f>RES_hhdet_num!D$32</f>
        <v>7206</v>
      </c>
      <c r="E12" s="67">
        <f>RES_hhdet_num!E$32</f>
        <v>7533</v>
      </c>
      <c r="F12" s="67">
        <f>RES_hhdet_num!F$32</f>
        <v>8460.0000000000018</v>
      </c>
      <c r="G12" s="67">
        <f>RES_hhdet_num!G$32</f>
        <v>8529.0000000000018</v>
      </c>
      <c r="H12" s="67">
        <f>RES_hhdet_num!H$32</f>
        <v>8581</v>
      </c>
      <c r="I12" s="67">
        <f>RES_hhdet_num!I$32</f>
        <v>10120.000000000002</v>
      </c>
      <c r="J12" s="67">
        <f>RES_hhdet_num!J$32</f>
        <v>10078.999999999996</v>
      </c>
      <c r="K12" s="67">
        <f>RES_hhdet_num!K$32</f>
        <v>10748.999999999998</v>
      </c>
      <c r="L12" s="67">
        <f>RES_hhdet_num!L$32</f>
        <v>11778.999999999995</v>
      </c>
      <c r="M12" s="67">
        <f>RES_hhdet_num!M$32</f>
        <v>12244.999999999998</v>
      </c>
      <c r="N12" s="67">
        <f>RES_hhdet_num!N$32</f>
        <v>13117.999999999998</v>
      </c>
      <c r="O12" s="67">
        <f>RES_hhdet_num!O$32</f>
        <v>14118.999999999995</v>
      </c>
      <c r="P12" s="67">
        <f>RES_hhdet_num!P$32</f>
        <v>13870.999999999995</v>
      </c>
      <c r="Q12" s="67">
        <f>RES_hhdet_num!Q$32</f>
        <v>13913.999999999995</v>
      </c>
    </row>
    <row r="13" spans="1:17" ht="12" customHeight="1" x14ac:dyDescent="0.25">
      <c r="A13" s="23" t="s">
        <v>142</v>
      </c>
      <c r="B13" s="67">
        <f>RES_hhdet_num!B$35</f>
        <v>2418</v>
      </c>
      <c r="C13" s="67">
        <f>RES_hhdet_num!C$35</f>
        <v>2472.0000000000005</v>
      </c>
      <c r="D13" s="67">
        <f>RES_hhdet_num!D$35</f>
        <v>2681.9999999999991</v>
      </c>
      <c r="E13" s="67">
        <f>RES_hhdet_num!E$35</f>
        <v>2782</v>
      </c>
      <c r="F13" s="67">
        <f>RES_hhdet_num!F$35</f>
        <v>2008.0000000000002</v>
      </c>
      <c r="G13" s="67">
        <f>RES_hhdet_num!G$35</f>
        <v>2250</v>
      </c>
      <c r="H13" s="67">
        <f>RES_hhdet_num!H$35</f>
        <v>2254</v>
      </c>
      <c r="I13" s="67">
        <f>RES_hhdet_num!I$35</f>
        <v>995.00000000000034</v>
      </c>
      <c r="J13" s="67">
        <f>RES_hhdet_num!J$35</f>
        <v>1124.9999999999993</v>
      </c>
      <c r="K13" s="67">
        <f>RES_hhdet_num!K$35</f>
        <v>1163</v>
      </c>
      <c r="L13" s="67">
        <f>RES_hhdet_num!L$35</f>
        <v>822.99999999999989</v>
      </c>
      <c r="M13" s="67">
        <f>RES_hhdet_num!M$35</f>
        <v>760.99999999999932</v>
      </c>
      <c r="N13" s="67">
        <f>RES_hhdet_num!N$35</f>
        <v>572.00000000000011</v>
      </c>
      <c r="O13" s="67">
        <f>RES_hhdet_num!O$35</f>
        <v>189.00000000000003</v>
      </c>
      <c r="P13" s="67">
        <f>RES_hhdet_num!P$35</f>
        <v>254.00000000000017</v>
      </c>
      <c r="Q13" s="67">
        <f>RES_hhdet_num!Q$35</f>
        <v>94.999999999999957</v>
      </c>
    </row>
    <row r="14" spans="1:17" ht="12" customHeight="1" x14ac:dyDescent="0.25">
      <c r="A14" s="23" t="s">
        <v>141</v>
      </c>
      <c r="B14" s="67">
        <f>RES_hhdet_num!B$36</f>
        <v>8735</v>
      </c>
      <c r="C14" s="67">
        <f>RES_hhdet_num!C$36</f>
        <v>8814.0000000000018</v>
      </c>
      <c r="D14" s="67">
        <f>RES_hhdet_num!D$36</f>
        <v>8666</v>
      </c>
      <c r="E14" s="67">
        <f>RES_hhdet_num!E$36</f>
        <v>8929</v>
      </c>
      <c r="F14" s="67">
        <f>RES_hhdet_num!F$36</f>
        <v>9883.9999999999982</v>
      </c>
      <c r="G14" s="67">
        <f>RES_hhdet_num!G$36</f>
        <v>9822.0000000000036</v>
      </c>
      <c r="H14" s="67">
        <f>RES_hhdet_num!H$36</f>
        <v>9741.0000000000018</v>
      </c>
      <c r="I14" s="67">
        <f>RES_hhdet_num!I$36</f>
        <v>11325.999999999996</v>
      </c>
      <c r="J14" s="67">
        <f>RES_hhdet_num!J$36</f>
        <v>11119.999999999998</v>
      </c>
      <c r="K14" s="67">
        <f>RES_hhdet_num!K$36</f>
        <v>11690.999999999996</v>
      </c>
      <c r="L14" s="67">
        <f>RES_hhdet_num!L$36</f>
        <v>12629.999999999993</v>
      </c>
      <c r="M14" s="67">
        <f>RES_hhdet_num!M$36</f>
        <v>12947</v>
      </c>
      <c r="N14" s="67">
        <f>RES_hhdet_num!N$36</f>
        <v>13675.999999999996</v>
      </c>
      <c r="O14" s="67">
        <f>RES_hhdet_num!O$36</f>
        <v>14514.999999999993</v>
      </c>
      <c r="P14" s="67">
        <f>RES_hhdet_num!P$36</f>
        <v>14061.999999999993</v>
      </c>
      <c r="Q14" s="67">
        <f>RES_hhdet_num!Q$36</f>
        <v>13909.999999999993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RES_hhdet_num!B$40</f>
        <v>10102</v>
      </c>
      <c r="C16" s="67">
        <f>RES_hhdet_num!C$40</f>
        <v>13093</v>
      </c>
      <c r="D16" s="67">
        <f>RES_hhdet_num!D$40</f>
        <v>12999</v>
      </c>
      <c r="E16" s="67">
        <f>RES_hhdet_num!E$40</f>
        <v>13181</v>
      </c>
      <c r="F16" s="67">
        <f>RES_hhdet_num!F$40</f>
        <v>13169</v>
      </c>
      <c r="G16" s="67">
        <f>RES_hhdet_num!G$40</f>
        <v>12616.000000000004</v>
      </c>
      <c r="H16" s="67">
        <f>RES_hhdet_num!H$40</f>
        <v>11268</v>
      </c>
      <c r="I16" s="67">
        <f>RES_hhdet_num!I$40</f>
        <v>11564.000000000002</v>
      </c>
      <c r="J16" s="67">
        <f>RES_hhdet_num!J$40</f>
        <v>11117.999999999998</v>
      </c>
      <c r="K16" s="67">
        <f>RES_hhdet_num!K$40</f>
        <v>11394</v>
      </c>
      <c r="L16" s="67">
        <f>RES_hhdet_num!L$40</f>
        <v>11849</v>
      </c>
      <c r="M16" s="67">
        <f>RES_hhdet_num!M$40</f>
        <v>13394</v>
      </c>
      <c r="N16" s="67">
        <f>RES_hhdet_num!N$40</f>
        <v>13718</v>
      </c>
      <c r="O16" s="67">
        <f>RES_hhdet_num!O$40</f>
        <v>15191.999999999995</v>
      </c>
      <c r="P16" s="67">
        <f>RES_hhdet_num!P$40</f>
        <v>14406.999999999996</v>
      </c>
      <c r="Q16" s="67">
        <f>RES_hhdet_num!Q$40</f>
        <v>14093.999999999993</v>
      </c>
    </row>
    <row r="17" spans="1:17" ht="12" customHeight="1" x14ac:dyDescent="0.25">
      <c r="A17" s="29" t="s">
        <v>140</v>
      </c>
      <c r="B17" s="83">
        <f>RES_hhdet_num!B$41</f>
        <v>10058</v>
      </c>
      <c r="C17" s="83">
        <f>RES_hhdet_num!C$41</f>
        <v>7441</v>
      </c>
      <c r="D17" s="83">
        <f>RES_hhdet_num!D$41</f>
        <v>7785</v>
      </c>
      <c r="E17" s="83">
        <f>RES_hhdet_num!E$41</f>
        <v>8410.0000000000018</v>
      </c>
      <c r="F17" s="83">
        <f>RES_hhdet_num!F$41</f>
        <v>8902.0000000000018</v>
      </c>
      <c r="G17" s="83">
        <f>RES_hhdet_num!G$41</f>
        <v>9939.0000000000036</v>
      </c>
      <c r="H17" s="83">
        <f>RES_hhdet_num!H$41</f>
        <v>11293.000000000002</v>
      </c>
      <c r="I17" s="83">
        <f>RES_hhdet_num!I$41</f>
        <v>11766.000000000002</v>
      </c>
      <c r="J17" s="83">
        <f>RES_hhdet_num!J$41</f>
        <v>12225.999999999998</v>
      </c>
      <c r="K17" s="83">
        <f>RES_hhdet_num!K$41</f>
        <v>13278</v>
      </c>
      <c r="L17" s="83">
        <f>RES_hhdet_num!L$41</f>
        <v>14149.999999999998</v>
      </c>
      <c r="M17" s="83">
        <f>RES_hhdet_num!M$41</f>
        <v>13278.999999999998</v>
      </c>
      <c r="N17" s="83">
        <f>RES_hhdet_num!N$41</f>
        <v>14197</v>
      </c>
      <c r="O17" s="83">
        <f>RES_hhdet_num!O$41</f>
        <v>13814.999999999993</v>
      </c>
      <c r="P17" s="83">
        <f>RES_hhdet_num!P$41</f>
        <v>14029.999999999991</v>
      </c>
      <c r="Q17" s="83">
        <f>RES_hhdet_num!Q$41</f>
        <v>13919.999999999991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84</v>
      </c>
      <c r="B21" s="67"/>
      <c r="C21" s="67">
        <f>B7+C35-C7</f>
        <v>1260</v>
      </c>
      <c r="D21" s="67">
        <f t="shared" ref="D21:Q21" si="0">C7+D35-D7</f>
        <v>1260</v>
      </c>
      <c r="E21" s="67">
        <f t="shared" si="0"/>
        <v>1260</v>
      </c>
      <c r="F21" s="67">
        <f t="shared" si="0"/>
        <v>1260</v>
      </c>
      <c r="G21" s="67">
        <f t="shared" si="0"/>
        <v>1259.9999999999927</v>
      </c>
      <c r="H21" s="67">
        <f t="shared" si="0"/>
        <v>1260.0000000000073</v>
      </c>
      <c r="I21" s="67">
        <f t="shared" si="0"/>
        <v>1260</v>
      </c>
      <c r="J21" s="67">
        <f t="shared" si="0"/>
        <v>1260.0000000000073</v>
      </c>
      <c r="K21" s="67">
        <f t="shared" si="0"/>
        <v>1260</v>
      </c>
      <c r="L21" s="67">
        <f t="shared" si="0"/>
        <v>1260.0000000000073</v>
      </c>
      <c r="M21" s="67">
        <f t="shared" si="0"/>
        <v>1259.9999999999854</v>
      </c>
      <c r="N21" s="67">
        <f t="shared" si="0"/>
        <v>1260.0000000000073</v>
      </c>
      <c r="O21" s="67">
        <f t="shared" si="0"/>
        <v>1260.0000000000073</v>
      </c>
      <c r="P21" s="67">
        <f t="shared" si="0"/>
        <v>1260</v>
      </c>
      <c r="Q21" s="67">
        <f t="shared" si="0"/>
        <v>1260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>B9+C37-C9</f>
        <v>274</v>
      </c>
      <c r="D23" s="67">
        <f t="shared" ref="D23:Q23" si="1">C9+D37-D9</f>
        <v>267</v>
      </c>
      <c r="E23" s="67">
        <f t="shared" si="1"/>
        <v>257</v>
      </c>
      <c r="F23" s="67">
        <f t="shared" si="1"/>
        <v>275</v>
      </c>
      <c r="G23" s="67">
        <f t="shared" si="1"/>
        <v>270.99999999999955</v>
      </c>
      <c r="H23" s="67">
        <f t="shared" si="1"/>
        <v>246</v>
      </c>
      <c r="I23" s="67">
        <f t="shared" si="1"/>
        <v>202.5</v>
      </c>
      <c r="J23" s="67">
        <f t="shared" si="1"/>
        <v>504.00000000000091</v>
      </c>
      <c r="K23" s="67">
        <f t="shared" si="1"/>
        <v>474</v>
      </c>
      <c r="L23" s="67">
        <f t="shared" si="1"/>
        <v>388.00000000000091</v>
      </c>
      <c r="M23" s="67">
        <f t="shared" si="1"/>
        <v>525.99999999999909</v>
      </c>
      <c r="N23" s="67">
        <f t="shared" si="1"/>
        <v>543</v>
      </c>
      <c r="O23" s="67">
        <f t="shared" si="1"/>
        <v>465.00000000000182</v>
      </c>
      <c r="P23" s="67">
        <f t="shared" si="1"/>
        <v>523.99999999999909</v>
      </c>
      <c r="Q23" s="67">
        <f t="shared" si="1"/>
        <v>727.00000000000273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169</v>
      </c>
      <c r="B25" s="67"/>
      <c r="C25" s="67">
        <f t="shared" ref="C25:Q28" si="2">B11+C39-C11</f>
        <v>154.80921025955968</v>
      </c>
      <c r="D25" s="67">
        <f t="shared" si="2"/>
        <v>91.5</v>
      </c>
      <c r="E25" s="67">
        <f t="shared" si="2"/>
        <v>143.29129588974001</v>
      </c>
      <c r="F25" s="67">
        <f t="shared" si="2"/>
        <v>687.23614896739423</v>
      </c>
      <c r="G25" s="67">
        <f t="shared" si="2"/>
        <v>91.499999999999318</v>
      </c>
      <c r="H25" s="67">
        <f t="shared" si="2"/>
        <v>123.49179587224944</v>
      </c>
      <c r="I25" s="67">
        <f t="shared" si="2"/>
        <v>1096.0000000000005</v>
      </c>
      <c r="J25" s="67">
        <f t="shared" si="2"/>
        <v>0</v>
      </c>
      <c r="K25" s="67">
        <f t="shared" si="2"/>
        <v>41.252965131880501</v>
      </c>
      <c r="L25" s="67">
        <f t="shared" si="2"/>
        <v>341.4360098562471</v>
      </c>
      <c r="M25" s="67">
        <f t="shared" si="2"/>
        <v>84.582267558067201</v>
      </c>
      <c r="N25" s="67">
        <f t="shared" si="2"/>
        <v>200.24648104649282</v>
      </c>
      <c r="O25" s="67">
        <f t="shared" si="2"/>
        <v>366.58352507054593</v>
      </c>
      <c r="P25" s="67">
        <f t="shared" si="2"/>
        <v>0</v>
      </c>
      <c r="Q25" s="67">
        <f t="shared" si="2"/>
        <v>157.86580384276755</v>
      </c>
    </row>
    <row r="26" spans="1:17" ht="12" customHeight="1" x14ac:dyDescent="0.25">
      <c r="A26" s="23" t="s">
        <v>168</v>
      </c>
      <c r="B26" s="67"/>
      <c r="C26" s="67">
        <f t="shared" si="2"/>
        <v>809.28027940821084</v>
      </c>
      <c r="D26" s="67">
        <f t="shared" si="2"/>
        <v>864.24152537199006</v>
      </c>
      <c r="E26" s="67">
        <f t="shared" si="2"/>
        <v>806.37797232064804</v>
      </c>
      <c r="F26" s="67">
        <f t="shared" si="2"/>
        <v>330.74999999999818</v>
      </c>
      <c r="G26" s="67">
        <f t="shared" si="2"/>
        <v>968.26374303535158</v>
      </c>
      <c r="H26" s="67">
        <f t="shared" si="2"/>
        <v>634.4674468568428</v>
      </c>
      <c r="I26" s="67">
        <f t="shared" si="2"/>
        <v>330.74999999999818</v>
      </c>
      <c r="J26" s="67">
        <f t="shared" si="2"/>
        <v>974.76893893001034</v>
      </c>
      <c r="K26" s="67">
        <f t="shared" si="2"/>
        <v>844.48249121657682</v>
      </c>
      <c r="L26" s="67">
        <f t="shared" si="2"/>
        <v>646.67919488310872</v>
      </c>
      <c r="M26" s="67">
        <f t="shared" si="2"/>
        <v>639.15953645629452</v>
      </c>
      <c r="N26" s="67">
        <f t="shared" si="2"/>
        <v>698.82575294698472</v>
      </c>
      <c r="O26" s="67">
        <f t="shared" si="2"/>
        <v>121.50973082086603</v>
      </c>
      <c r="P26" s="67">
        <f t="shared" si="2"/>
        <v>674.91576237579648</v>
      </c>
      <c r="Q26" s="67">
        <f t="shared" si="2"/>
        <v>419.7346807185877</v>
      </c>
    </row>
    <row r="27" spans="1:17" ht="12" customHeight="1" x14ac:dyDescent="0.25">
      <c r="A27" s="23" t="s">
        <v>142</v>
      </c>
      <c r="B27" s="67"/>
      <c r="C27" s="67">
        <f t="shared" si="2"/>
        <v>226.5</v>
      </c>
      <c r="D27" s="67">
        <f t="shared" si="2"/>
        <v>226.5</v>
      </c>
      <c r="E27" s="67">
        <f t="shared" si="2"/>
        <v>226.5</v>
      </c>
      <c r="F27" s="67">
        <f t="shared" si="2"/>
        <v>850.29230642004381</v>
      </c>
      <c r="G27" s="67">
        <f t="shared" si="2"/>
        <v>226.5</v>
      </c>
      <c r="H27" s="67">
        <f t="shared" si="2"/>
        <v>226.5</v>
      </c>
      <c r="I27" s="67">
        <f t="shared" si="2"/>
        <v>1284.9679107158004</v>
      </c>
      <c r="J27" s="67">
        <f t="shared" si="2"/>
        <v>226.50000000000068</v>
      </c>
      <c r="K27" s="67">
        <f t="shared" si="2"/>
        <v>320.44531114134952</v>
      </c>
      <c r="L27" s="67">
        <f t="shared" si="2"/>
        <v>384.90343878219471</v>
      </c>
      <c r="M27" s="67">
        <f t="shared" si="2"/>
        <v>340.4612426211886</v>
      </c>
      <c r="N27" s="67">
        <f t="shared" si="2"/>
        <v>236.93630310435549</v>
      </c>
      <c r="O27" s="67">
        <f t="shared" si="2"/>
        <v>398.31029821817208</v>
      </c>
      <c r="P27" s="67">
        <f t="shared" si="2"/>
        <v>35.191596755552894</v>
      </c>
      <c r="Q27" s="67">
        <f t="shared" si="2"/>
        <v>168.55850589075362</v>
      </c>
    </row>
    <row r="28" spans="1:17" ht="12" customHeight="1" x14ac:dyDescent="0.25">
      <c r="A28" s="23" t="s">
        <v>141</v>
      </c>
      <c r="B28" s="67"/>
      <c r="C28" s="67">
        <f t="shared" si="2"/>
        <v>819</v>
      </c>
      <c r="D28" s="67">
        <f t="shared" si="2"/>
        <v>957.38897835055832</v>
      </c>
      <c r="E28" s="67">
        <f t="shared" si="2"/>
        <v>819</v>
      </c>
      <c r="F28" s="67">
        <f t="shared" si="2"/>
        <v>819</v>
      </c>
      <c r="G28" s="67">
        <f t="shared" si="2"/>
        <v>952.8190794423208</v>
      </c>
      <c r="H28" s="67">
        <f t="shared" si="2"/>
        <v>819</v>
      </c>
      <c r="I28" s="67">
        <f t="shared" si="2"/>
        <v>819.00000000000546</v>
      </c>
      <c r="J28" s="67">
        <f t="shared" si="2"/>
        <v>1168.0928832707268</v>
      </c>
      <c r="K28" s="67">
        <f t="shared" si="2"/>
        <v>1153.9651991908831</v>
      </c>
      <c r="L28" s="67">
        <f t="shared" si="2"/>
        <v>1121.5936837925565</v>
      </c>
      <c r="M28" s="67">
        <f t="shared" si="2"/>
        <v>1359.1545761816178</v>
      </c>
      <c r="N28" s="67">
        <f t="shared" si="2"/>
        <v>1614.902344076123</v>
      </c>
      <c r="O28" s="67">
        <f t="shared" si="2"/>
        <v>1649.9178117107585</v>
      </c>
      <c r="P28" s="67">
        <f t="shared" si="2"/>
        <v>1606.2954495114864</v>
      </c>
      <c r="Q28" s="67">
        <f t="shared" si="2"/>
        <v>2214.2885714619442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947.25</v>
      </c>
      <c r="D30" s="67">
        <f t="shared" si="3"/>
        <v>1331.5101332800841</v>
      </c>
      <c r="E30" s="67">
        <f t="shared" si="3"/>
        <v>1481.7461549406107</v>
      </c>
      <c r="F30" s="67">
        <f t="shared" si="3"/>
        <v>1392.741072289813</v>
      </c>
      <c r="G30" s="67">
        <f t="shared" si="3"/>
        <v>1889.5637783310704</v>
      </c>
      <c r="H30" s="67">
        <f t="shared" si="3"/>
        <v>1882.1974062004429</v>
      </c>
      <c r="I30" s="67">
        <f t="shared" si="3"/>
        <v>1158.2086296082889</v>
      </c>
      <c r="J30" s="67">
        <f t="shared" si="3"/>
        <v>1444.9391237227992</v>
      </c>
      <c r="K30" s="67">
        <f t="shared" si="3"/>
        <v>2298.4639724098761</v>
      </c>
      <c r="L30" s="67">
        <f t="shared" si="3"/>
        <v>1731.4606669185723</v>
      </c>
      <c r="M30" s="67">
        <f t="shared" si="3"/>
        <v>1710.127550401663</v>
      </c>
      <c r="N30" s="67">
        <f t="shared" si="3"/>
        <v>1452.3827718045959</v>
      </c>
      <c r="O30" s="67">
        <f t="shared" si="3"/>
        <v>1336.5637783310794</v>
      </c>
      <c r="P30" s="67">
        <f t="shared" si="3"/>
        <v>819.49646986001426</v>
      </c>
      <c r="Q30" s="67">
        <f t="shared" si="3"/>
        <v>1454.2086296082925</v>
      </c>
    </row>
    <row r="31" spans="1:17" ht="12" customHeight="1" x14ac:dyDescent="0.25">
      <c r="A31" s="29" t="s">
        <v>140</v>
      </c>
      <c r="B31" s="83"/>
      <c r="C31" s="83">
        <f t="shared" si="3"/>
        <v>2899.7860275901221</v>
      </c>
      <c r="D31" s="83">
        <f t="shared" si="3"/>
        <v>942.75</v>
      </c>
      <c r="E31" s="83">
        <f t="shared" si="3"/>
        <v>942.74999999999818</v>
      </c>
      <c r="F31" s="83">
        <f t="shared" si="3"/>
        <v>942.75</v>
      </c>
      <c r="G31" s="83">
        <f t="shared" si="3"/>
        <v>942.74999999999636</v>
      </c>
      <c r="H31" s="83">
        <f t="shared" si="3"/>
        <v>942.75</v>
      </c>
      <c r="I31" s="83">
        <f t="shared" si="3"/>
        <v>942.75000000000182</v>
      </c>
      <c r="J31" s="83">
        <f t="shared" si="3"/>
        <v>942.75000000000182</v>
      </c>
      <c r="K31" s="83">
        <f t="shared" si="3"/>
        <v>1225.5360275901203</v>
      </c>
      <c r="L31" s="83">
        <f t="shared" si="3"/>
        <v>1215.2398667199177</v>
      </c>
      <c r="M31" s="83">
        <f t="shared" si="3"/>
        <v>1616.872449598337</v>
      </c>
      <c r="N31" s="83">
        <f t="shared" si="3"/>
        <v>1619.2589277101852</v>
      </c>
      <c r="O31" s="83">
        <f t="shared" si="3"/>
        <v>1667.4362216689315</v>
      </c>
      <c r="P31" s="83">
        <f t="shared" si="3"/>
        <v>1991.8025937995608</v>
      </c>
      <c r="Q31" s="83">
        <f t="shared" si="3"/>
        <v>1834.7913703917111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84</v>
      </c>
      <c r="B35" s="67"/>
      <c r="C35" s="67">
        <f>RES_hhdet_in!C$26</f>
        <v>1633.9999999999998</v>
      </c>
      <c r="D35" s="67">
        <f>RES_hhdet_in!D$26</f>
        <v>1509.9999999999998</v>
      </c>
      <c r="E35" s="67">
        <f>RES_hhdet_in!E$26</f>
        <v>2067</v>
      </c>
      <c r="F35" s="67">
        <f>RES_hhdet_in!F$26</f>
        <v>1740</v>
      </c>
      <c r="G35" s="67">
        <f>RES_hhdet_in!G$26</f>
        <v>1743.9999999999998</v>
      </c>
      <c r="H35" s="67">
        <f>RES_hhdet_in!H$26</f>
        <v>1266</v>
      </c>
      <c r="I35" s="67">
        <f>RES_hhdet_in!I$26</f>
        <v>2029</v>
      </c>
      <c r="J35" s="67">
        <f>RES_hhdet_in!J$26</f>
        <v>1274</v>
      </c>
      <c r="K35" s="67">
        <f>RES_hhdet_in!K$26</f>
        <v>2587.9999999999995</v>
      </c>
      <c r="L35" s="67">
        <f>RES_hhdet_in!L$26</f>
        <v>2587</v>
      </c>
      <c r="M35" s="67">
        <f>RES_hhdet_in!M$26</f>
        <v>1934</v>
      </c>
      <c r="N35" s="67">
        <f>RES_hhdet_in!N$26</f>
        <v>2502</v>
      </c>
      <c r="O35" s="67">
        <f>RES_hhdet_in!O$26</f>
        <v>2352</v>
      </c>
      <c r="P35" s="67">
        <f>RES_hhdet_in!P$26</f>
        <v>690</v>
      </c>
      <c r="Q35" s="67">
        <f>RES_hhdet_in!Q$26</f>
        <v>837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RES_hhdet_in!C$29</f>
        <v>474</v>
      </c>
      <c r="D37" s="67">
        <f>RES_hhdet_in!D$29</f>
        <v>388</v>
      </c>
      <c r="E37" s="67">
        <f>RES_hhdet_in!E$29</f>
        <v>446</v>
      </c>
      <c r="F37" s="67">
        <f>RES_hhdet_in!F$29</f>
        <v>532</v>
      </c>
      <c r="G37" s="67">
        <f>RES_hhdet_in!G$29</f>
        <v>436</v>
      </c>
      <c r="H37" s="67">
        <f>RES_hhdet_in!H$29</f>
        <v>354</v>
      </c>
      <c r="I37" s="67">
        <f>RES_hhdet_in!I$29</f>
        <v>348.5</v>
      </c>
      <c r="J37" s="67">
        <f>RES_hhdet_in!J$29</f>
        <v>449</v>
      </c>
      <c r="K37" s="67">
        <f>RES_hhdet_in!K$29</f>
        <v>1180</v>
      </c>
      <c r="L37" s="67">
        <f>RES_hhdet_in!L$29</f>
        <v>1134</v>
      </c>
      <c r="M37" s="67">
        <f>RES_hhdet_in!M$29</f>
        <v>1045</v>
      </c>
      <c r="N37" s="67">
        <f>RES_hhdet_in!N$29</f>
        <v>1040</v>
      </c>
      <c r="O37" s="67">
        <f>RES_hhdet_in!O$29</f>
        <v>1029</v>
      </c>
      <c r="P37" s="67">
        <f>RES_hhdet_in!P$29</f>
        <v>651</v>
      </c>
      <c r="Q37" s="67">
        <f>RES_hhdet_in!Q$29</f>
        <v>837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169</v>
      </c>
      <c r="B39" s="67"/>
      <c r="C39" s="67">
        <f>RES_hhdet_in!C$31</f>
        <v>228.80921025955962</v>
      </c>
      <c r="D39" s="67">
        <f>RES_hhdet_in!D$31</f>
        <v>295.49999999999983</v>
      </c>
      <c r="E39" s="67">
        <f>RES_hhdet_in!E$31</f>
        <v>260.29129588974013</v>
      </c>
      <c r="F39" s="67">
        <f>RES_hhdet_in!F$31</f>
        <v>59.23614896739398</v>
      </c>
      <c r="G39" s="67">
        <f>RES_hhdet_in!G$31</f>
        <v>326.50000000000006</v>
      </c>
      <c r="H39" s="67">
        <f>RES_hhdet_in!H$31</f>
        <v>154.49179587224921</v>
      </c>
      <c r="I39" s="67">
        <f>RES_hhdet_in!I$31</f>
        <v>0</v>
      </c>
      <c r="J39" s="67">
        <f>RES_hhdet_in!J$31</f>
        <v>130.99999999999994</v>
      </c>
      <c r="K39" s="67">
        <f>RES_hhdet_in!K$31</f>
        <v>90.252965131880856</v>
      </c>
      <c r="L39" s="67">
        <f>RES_hhdet_in!L$31</f>
        <v>39.436009856246983</v>
      </c>
      <c r="M39" s="67">
        <f>RES_hhdet_in!M$31</f>
        <v>37.582267558067315</v>
      </c>
      <c r="N39" s="67">
        <f>RES_hhdet_in!N$31</f>
        <v>29.246481046492818</v>
      </c>
      <c r="O39" s="67">
        <f>RES_hhdet_in!O$31</f>
        <v>1.5835250705458748</v>
      </c>
      <c r="P39" s="67">
        <f>RES_hhdet_in!P$31</f>
        <v>66.000000000000128</v>
      </c>
      <c r="Q39" s="67">
        <f>RES_hhdet_in!Q$31</f>
        <v>2.8658038427674342</v>
      </c>
    </row>
    <row r="40" spans="1:17" ht="12" customHeight="1" x14ac:dyDescent="0.25">
      <c r="A40" s="23" t="s">
        <v>168</v>
      </c>
      <c r="B40" s="67"/>
      <c r="C40" s="67">
        <f>RES_hhdet_in!C$32</f>
        <v>976.28027940820982</v>
      </c>
      <c r="D40" s="67">
        <f>RES_hhdet_in!D$32</f>
        <v>848.2415253719912</v>
      </c>
      <c r="E40" s="67">
        <f>RES_hhdet_in!E$32</f>
        <v>1133.3779723206483</v>
      </c>
      <c r="F40" s="67">
        <f>RES_hhdet_in!F$32</f>
        <v>1257.7500000000007</v>
      </c>
      <c r="G40" s="67">
        <f>RES_hhdet_in!G$32</f>
        <v>1037.2637430353507</v>
      </c>
      <c r="H40" s="67">
        <f>RES_hhdet_in!H$32</f>
        <v>686.4674468568403</v>
      </c>
      <c r="I40" s="67">
        <f>RES_hhdet_in!I$32</f>
        <v>1869.7500000000007</v>
      </c>
      <c r="J40" s="67">
        <f>RES_hhdet_in!J$32</f>
        <v>933.76893893000465</v>
      </c>
      <c r="K40" s="67">
        <f>RES_hhdet_in!K$32</f>
        <v>1514.482491216578</v>
      </c>
      <c r="L40" s="67">
        <f>RES_hhdet_in!L$32</f>
        <v>1676.6791948831051</v>
      </c>
      <c r="M40" s="67">
        <f>RES_hhdet_in!M$32</f>
        <v>1105.1595364562986</v>
      </c>
      <c r="N40" s="67">
        <f>RES_hhdet_in!N$32</f>
        <v>1571.8257529469843</v>
      </c>
      <c r="O40" s="67">
        <f>RES_hhdet_in!O$32</f>
        <v>1122.5097308208622</v>
      </c>
      <c r="P40" s="67">
        <f>RES_hhdet_in!P$32</f>
        <v>426.91576237579579</v>
      </c>
      <c r="Q40" s="67">
        <f>RES_hhdet_in!Q$32</f>
        <v>462.73468071858741</v>
      </c>
    </row>
    <row r="41" spans="1:17" ht="12" customHeight="1" x14ac:dyDescent="0.25">
      <c r="A41" s="23" t="s">
        <v>142</v>
      </c>
      <c r="B41" s="67"/>
      <c r="C41" s="67">
        <f>RES_hhdet_in!C$35</f>
        <v>280.5000000000004</v>
      </c>
      <c r="D41" s="67">
        <f>RES_hhdet_in!D$35</f>
        <v>436.49999999999875</v>
      </c>
      <c r="E41" s="67">
        <f>RES_hhdet_in!E$35</f>
        <v>326.5000000000008</v>
      </c>
      <c r="F41" s="67">
        <f>RES_hhdet_in!F$35</f>
        <v>76.292306420044</v>
      </c>
      <c r="G41" s="67">
        <f>RES_hhdet_in!G$35</f>
        <v>468.49999999999955</v>
      </c>
      <c r="H41" s="67">
        <f>RES_hhdet_in!H$35</f>
        <v>230.50000000000017</v>
      </c>
      <c r="I41" s="67">
        <f>RES_hhdet_in!I$35</f>
        <v>25.967910715801022</v>
      </c>
      <c r="J41" s="67">
        <f>RES_hhdet_in!J$35</f>
        <v>356.49999999999977</v>
      </c>
      <c r="K41" s="67">
        <f>RES_hhdet_in!K$35</f>
        <v>358.4453111413502</v>
      </c>
      <c r="L41" s="67">
        <f>RES_hhdet_in!L$35</f>
        <v>44.903438782194669</v>
      </c>
      <c r="M41" s="67">
        <f>RES_hhdet_in!M$35</f>
        <v>278.46124262118803</v>
      </c>
      <c r="N41" s="67">
        <f>RES_hhdet_in!N$35</f>
        <v>47.936303104356305</v>
      </c>
      <c r="O41" s="67">
        <f>RES_hhdet_in!O$35</f>
        <v>15.310298218171965</v>
      </c>
      <c r="P41" s="67">
        <f>RES_hhdet_in!P$35</f>
        <v>100.19159675555302</v>
      </c>
      <c r="Q41" s="67">
        <f>RES_hhdet_in!Q$35</f>
        <v>9.5585058907533931</v>
      </c>
    </row>
    <row r="42" spans="1:17" ht="12" customHeight="1" x14ac:dyDescent="0.25">
      <c r="A42" s="23" t="s">
        <v>141</v>
      </c>
      <c r="B42" s="67"/>
      <c r="C42" s="67">
        <f>RES_hhdet_in!C$36</f>
        <v>898.00000000000114</v>
      </c>
      <c r="D42" s="67">
        <f>RES_hhdet_in!D$36</f>
        <v>809.38897835055673</v>
      </c>
      <c r="E42" s="67">
        <f>RES_hhdet_in!E$36</f>
        <v>1082.0000000000002</v>
      </c>
      <c r="F42" s="67">
        <f>RES_hhdet_in!F$36</f>
        <v>1773.9999999999986</v>
      </c>
      <c r="G42" s="67">
        <f>RES_hhdet_in!G$36</f>
        <v>890.81907944232717</v>
      </c>
      <c r="H42" s="67">
        <f>RES_hhdet_in!H$36</f>
        <v>737.99999999999841</v>
      </c>
      <c r="I42" s="67">
        <f>RES_hhdet_in!I$36</f>
        <v>2403.9999999999995</v>
      </c>
      <c r="J42" s="67">
        <f>RES_hhdet_in!J$36</f>
        <v>962.09288327072875</v>
      </c>
      <c r="K42" s="67">
        <f>RES_hhdet_in!K$36</f>
        <v>1724.9651991908809</v>
      </c>
      <c r="L42" s="67">
        <f>RES_hhdet_in!L$36</f>
        <v>2060.5936837925524</v>
      </c>
      <c r="M42" s="67">
        <f>RES_hhdet_in!M$36</f>
        <v>1676.1545761816244</v>
      </c>
      <c r="N42" s="67">
        <f>RES_hhdet_in!N$36</f>
        <v>2343.9023440761202</v>
      </c>
      <c r="O42" s="67">
        <f>RES_hhdet_in!O$36</f>
        <v>2488.9178117107549</v>
      </c>
      <c r="P42" s="67">
        <f>RES_hhdet_in!P$36</f>
        <v>1153.2954495114859</v>
      </c>
      <c r="Q42" s="67">
        <f>RES_hhdet_in!Q$36</f>
        <v>2062.2885714619442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RES_hhdet_in!C$40</f>
        <v>3938.2499999999991</v>
      </c>
      <c r="D44" s="67">
        <f>RES_hhdet_in!D$40</f>
        <v>1237.5101332800837</v>
      </c>
      <c r="E44" s="67">
        <f>RES_hhdet_in!E$40</f>
        <v>1663.7461549406098</v>
      </c>
      <c r="F44" s="67">
        <f>RES_hhdet_in!F$40</f>
        <v>1380.7410722898135</v>
      </c>
      <c r="G44" s="67">
        <f>RES_hhdet_in!G$40</f>
        <v>1336.5637783310749</v>
      </c>
      <c r="H44" s="67">
        <f>RES_hhdet_in!H$40</f>
        <v>534.19740620043888</v>
      </c>
      <c r="I44" s="67">
        <f>RES_hhdet_in!I$40</f>
        <v>1454.20862960829</v>
      </c>
      <c r="J44" s="67">
        <f>RES_hhdet_in!J$40</f>
        <v>998.93912372279647</v>
      </c>
      <c r="K44" s="67">
        <f>RES_hhdet_in!K$40</f>
        <v>2574.4639724098774</v>
      </c>
      <c r="L44" s="67">
        <f>RES_hhdet_in!L$40</f>
        <v>2186.4606669185723</v>
      </c>
      <c r="M44" s="67">
        <f>RES_hhdet_in!M$40</f>
        <v>3255.127550401663</v>
      </c>
      <c r="N44" s="67">
        <f>RES_hhdet_in!N$40</f>
        <v>1776.3827718045961</v>
      </c>
      <c r="O44" s="67">
        <f>RES_hhdet_in!O$40</f>
        <v>2810.5637783310754</v>
      </c>
      <c r="P44" s="67">
        <f>RES_hhdet_in!P$40</f>
        <v>34.49646986001698</v>
      </c>
      <c r="Q44" s="67">
        <f>RES_hhdet_in!Q$40</f>
        <v>1141.2086296082889</v>
      </c>
    </row>
    <row r="45" spans="1:17" ht="12" customHeight="1" x14ac:dyDescent="0.25">
      <c r="A45" s="29" t="s">
        <v>140</v>
      </c>
      <c r="B45" s="83"/>
      <c r="C45" s="83">
        <f>RES_hhdet_in!C$41</f>
        <v>282.7860275901229</v>
      </c>
      <c r="D45" s="83">
        <f>RES_hhdet_in!D$41</f>
        <v>1286.7500000000005</v>
      </c>
      <c r="E45" s="83">
        <f>RES_hhdet_in!E$41</f>
        <v>1567.7500000000009</v>
      </c>
      <c r="F45" s="83">
        <f>RES_hhdet_in!F$41</f>
        <v>1434.7499999999995</v>
      </c>
      <c r="G45" s="83">
        <f>RES_hhdet_in!G$41</f>
        <v>1979.7499999999991</v>
      </c>
      <c r="H45" s="83">
        <f>RES_hhdet_in!H$41</f>
        <v>2296.7499999999986</v>
      </c>
      <c r="I45" s="83">
        <f>RES_hhdet_in!I$41</f>
        <v>1415.7500000000009</v>
      </c>
      <c r="J45" s="83">
        <f>RES_hhdet_in!J$41</f>
        <v>1402.7499999999991</v>
      </c>
      <c r="K45" s="83">
        <f>RES_hhdet_in!K$41</f>
        <v>2277.5360275901226</v>
      </c>
      <c r="L45" s="83">
        <f>RES_hhdet_in!L$41</f>
        <v>2087.2398667199159</v>
      </c>
      <c r="M45" s="83">
        <f>RES_hhdet_in!M$41</f>
        <v>745.8724495983364</v>
      </c>
      <c r="N45" s="83">
        <f>RES_hhdet_in!N$41</f>
        <v>2537.258927710187</v>
      </c>
      <c r="O45" s="83">
        <f>RES_hhdet_in!O$41</f>
        <v>1285.4362216689249</v>
      </c>
      <c r="P45" s="83">
        <f>RES_hhdet_in!P$41</f>
        <v>2206.8025937995599</v>
      </c>
      <c r="Q45" s="83">
        <f>RES_hhdet_in!Q$41</f>
        <v>1724.7913703917111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84</v>
      </c>
      <c r="B49" s="67"/>
      <c r="C49" s="67">
        <f>RES_hhdet_in_new!C$26</f>
        <v>887.35342837565429</v>
      </c>
      <c r="D49" s="67">
        <f>RES_hhdet_in_new!D$26</f>
        <v>845.14458108348549</v>
      </c>
      <c r="E49" s="67">
        <f>RES_hhdet_in_new!E$26</f>
        <v>1180.55776094665</v>
      </c>
      <c r="F49" s="67">
        <f>RES_hhdet_in_new!F$26</f>
        <v>1023.7758932956353</v>
      </c>
      <c r="G49" s="67">
        <f>RES_hhdet_in_new!G$26</f>
        <v>1056.4883557384239</v>
      </c>
      <c r="H49" s="67">
        <f>RES_hhdet_in_new!H$26</f>
        <v>679.00443231906297</v>
      </c>
      <c r="I49" s="67">
        <f>RES_hhdet_in_new!I$26</f>
        <v>1282.7212097511958</v>
      </c>
      <c r="J49" s="67">
        <f>RES_hhdet_in_new!J$26</f>
        <v>963.13821669647541</v>
      </c>
      <c r="K49" s="67">
        <f>RES_hhdet_in_new!K$26</f>
        <v>1567.0888911238239</v>
      </c>
      <c r="L49" s="67">
        <f>RES_hhdet_in_new!L$26</f>
        <v>1743.7255893035156</v>
      </c>
      <c r="M49" s="67">
        <f>RES_hhdet_in_new!M$26</f>
        <v>1142.7418040143659</v>
      </c>
      <c r="N49" s="67">
        <f>RES_hhdet_in_new!N$26</f>
        <v>1711.6284372859632</v>
      </c>
      <c r="O49" s="67">
        <f>RES_hhdet_in_new!O$26</f>
        <v>1405.1410823684528</v>
      </c>
      <c r="P49" s="67">
        <f>RES_hhdet_in_new!P$26</f>
        <v>434.61015647816379</v>
      </c>
      <c r="Q49" s="67">
        <f>RES_hhdet_in_new!Q$26</f>
        <v>465.60048456135456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RES_hhdet_in_new!C$29</f>
        <v>257</v>
      </c>
      <c r="D51" s="67">
        <f>RES_hhdet_in_new!D$29</f>
        <v>217</v>
      </c>
      <c r="E51" s="67">
        <f>RES_hhdet_in_new!E$29</f>
        <v>255</v>
      </c>
      <c r="F51" s="67">
        <f>RES_hhdet_in_new!F$29</f>
        <v>313</v>
      </c>
      <c r="G51" s="67">
        <f>RES_hhdet_in_new!G$29</f>
        <v>264.00000000000006</v>
      </c>
      <c r="H51" s="67">
        <f>RES_hhdet_in_new!H$29</f>
        <v>190.00000000000003</v>
      </c>
      <c r="I51" s="67">
        <f>RES_hhdet_in_new!I$29</f>
        <v>135.00000000000003</v>
      </c>
      <c r="J51" s="67">
        <f>RES_hhdet_in_new!J$29</f>
        <v>338.99999999999994</v>
      </c>
      <c r="K51" s="67">
        <f>RES_hhdet_in_new!K$29</f>
        <v>715</v>
      </c>
      <c r="L51" s="67">
        <f>RES_hhdet_in_new!L$29</f>
        <v>763.99999999999989</v>
      </c>
      <c r="M51" s="67">
        <f>RES_hhdet_in_new!M$29</f>
        <v>617</v>
      </c>
      <c r="N51" s="67">
        <f>RES_hhdet_in_new!N$29</f>
        <v>711</v>
      </c>
      <c r="O51" s="67">
        <f>RES_hhdet_in_new!O$29</f>
        <v>614.99999999999977</v>
      </c>
      <c r="P51" s="67">
        <f>RES_hhdet_in_new!P$29</f>
        <v>409.99999999999989</v>
      </c>
      <c r="Q51" s="67">
        <f>RES_hhdet_in_new!Q$29</f>
        <v>465.60048456135456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169</v>
      </c>
      <c r="B53" s="67"/>
      <c r="C53" s="67">
        <f>RES_hhdet_in_new!C$31</f>
        <v>157.81099112122365</v>
      </c>
      <c r="D53" s="67">
        <f>RES_hhdet_in_new!D$31</f>
        <v>199.73213393558422</v>
      </c>
      <c r="E53" s="67">
        <f>RES_hhdet_in_new!E$31</f>
        <v>174.09663382911549</v>
      </c>
      <c r="F53" s="67">
        <f>RES_hhdet_in_new!F$31</f>
        <v>16.34323220111969</v>
      </c>
      <c r="G53" s="67">
        <f>RES_hhdet_in_new!G$31</f>
        <v>184.06489050013172</v>
      </c>
      <c r="H53" s="67">
        <f>RES_hhdet_in_new!H$31</f>
        <v>117.79328015837032</v>
      </c>
      <c r="I53" s="67">
        <f>RES_hhdet_in_new!I$31</f>
        <v>0</v>
      </c>
      <c r="J53" s="67">
        <f>RES_hhdet_in_new!J$31</f>
        <v>88.51256699075644</v>
      </c>
      <c r="K53" s="67">
        <f>RES_hhdet_in_new!K$31</f>
        <v>71.881570321079835</v>
      </c>
      <c r="L53" s="67">
        <f>RES_hhdet_in_new!L$31</f>
        <v>39.436009856246976</v>
      </c>
      <c r="M53" s="67">
        <f>RES_hhdet_in_new!M$31</f>
        <v>37.582267558067315</v>
      </c>
      <c r="N53" s="67">
        <f>RES_hhdet_in_new!N$31</f>
        <v>29.246481046492818</v>
      </c>
      <c r="O53" s="67">
        <f>RES_hhdet_in_new!O$31</f>
        <v>1.5835250705458743</v>
      </c>
      <c r="P53" s="67">
        <f>RES_hhdet_in_new!P$31</f>
        <v>7.6943941023681619</v>
      </c>
      <c r="Q53" s="67">
        <f>RES_hhdet_in_new!Q$31</f>
        <v>2.8658038427674324</v>
      </c>
    </row>
    <row r="54" spans="1:17" ht="12" customHeight="1" x14ac:dyDescent="0.25">
      <c r="A54" s="148" t="s">
        <v>168</v>
      </c>
      <c r="B54" s="67"/>
      <c r="C54" s="67">
        <f>RES_hhdet_in_new!C$32</f>
        <v>729.54243725443064</v>
      </c>
      <c r="D54" s="67">
        <f>RES_hhdet_in_new!D$32</f>
        <v>645.41244714790128</v>
      </c>
      <c r="E54" s="67">
        <f>RES_hhdet_in_new!E$32</f>
        <v>885.78565940976887</v>
      </c>
      <c r="F54" s="67">
        <f>RES_hhdet_in_new!F$32</f>
        <v>1007.4326610945157</v>
      </c>
      <c r="G54" s="67">
        <f>RES_hhdet_in_new!G$32</f>
        <v>872.42346523829224</v>
      </c>
      <c r="H54" s="67">
        <f>RES_hhdet_in_new!H$32</f>
        <v>561.21115216069268</v>
      </c>
      <c r="I54" s="67">
        <f>RES_hhdet_in_new!I$32</f>
        <v>1087.3832106124798</v>
      </c>
      <c r="J54" s="67">
        <f>RES_hhdet_in_new!J$32</f>
        <v>874.62564970571896</v>
      </c>
      <c r="K54" s="67">
        <f>RES_hhdet_in_new!K$32</f>
        <v>1392.7829741639725</v>
      </c>
      <c r="L54" s="67">
        <f>RES_hhdet_in_new!L$32</f>
        <v>1635.6281096437197</v>
      </c>
      <c r="M54" s="67">
        <f>RES_hhdet_in_new!M$32</f>
        <v>1105.1595364562986</v>
      </c>
      <c r="N54" s="67">
        <f>RES_hhdet_in_new!N$32</f>
        <v>1571.8257529469843</v>
      </c>
      <c r="O54" s="67">
        <f>RES_hhdet_in_new!O$32</f>
        <v>1122.5097308208617</v>
      </c>
      <c r="P54" s="67">
        <f>RES_hhdet_in_new!P$32</f>
        <v>426.91576237579562</v>
      </c>
      <c r="Q54" s="67">
        <f>RES_hhdet_in_new!Q$32</f>
        <v>462.73468071858713</v>
      </c>
    </row>
    <row r="55" spans="1:17" ht="12" customHeight="1" x14ac:dyDescent="0.25">
      <c r="A55" s="148" t="s">
        <v>142</v>
      </c>
      <c r="B55" s="67"/>
      <c r="C55" s="67">
        <f>RES_hhdet_in_new!C$35</f>
        <v>0</v>
      </c>
      <c r="D55" s="67">
        <f>RES_hhdet_in_new!D$35</f>
        <v>0</v>
      </c>
      <c r="E55" s="67">
        <f>RES_hhdet_in_new!E$35</f>
        <v>0</v>
      </c>
      <c r="F55" s="67">
        <f>RES_hhdet_in_new!F$35</f>
        <v>0</v>
      </c>
      <c r="G55" s="67">
        <f>RES_hhdet_in_new!G$35</f>
        <v>0</v>
      </c>
      <c r="H55" s="67">
        <f>RES_hhdet_in_new!H$35</f>
        <v>0</v>
      </c>
      <c r="I55" s="67">
        <f>RES_hhdet_in_new!I$35</f>
        <v>0</v>
      </c>
      <c r="J55" s="67">
        <f>RES_hhdet_in_new!J$35</f>
        <v>0</v>
      </c>
      <c r="K55" s="67">
        <f>RES_hhdet_in_new!K$35</f>
        <v>0</v>
      </c>
      <c r="L55" s="67">
        <f>RES_hhdet_in_new!L$35</f>
        <v>0</v>
      </c>
      <c r="M55" s="67">
        <f>RES_hhdet_in_new!M$35</f>
        <v>0</v>
      </c>
      <c r="N55" s="67">
        <f>RES_hhdet_in_new!N$35</f>
        <v>0</v>
      </c>
      <c r="O55" s="67">
        <f>RES_hhdet_in_new!O$35</f>
        <v>0</v>
      </c>
      <c r="P55" s="67">
        <f>RES_hhdet_in_new!P$35</f>
        <v>0</v>
      </c>
      <c r="Q55" s="67">
        <f>RES_hhdet_in_new!Q$35</f>
        <v>0</v>
      </c>
    </row>
    <row r="56" spans="1:17" ht="12" customHeight="1" x14ac:dyDescent="0.25">
      <c r="A56" s="148" t="s">
        <v>141</v>
      </c>
      <c r="B56" s="67"/>
      <c r="C56" s="67">
        <f>RES_hhdet_in_new!C$36</f>
        <v>0</v>
      </c>
      <c r="D56" s="67">
        <f>RES_hhdet_in_new!D$36</f>
        <v>0</v>
      </c>
      <c r="E56" s="67">
        <f>RES_hhdet_in_new!E$36</f>
        <v>120.67546770776562</v>
      </c>
      <c r="F56" s="67">
        <f>RES_hhdet_in_new!F$36</f>
        <v>0</v>
      </c>
      <c r="G56" s="67">
        <f>RES_hhdet_in_new!G$36</f>
        <v>0</v>
      </c>
      <c r="H56" s="67">
        <f>RES_hhdet_in_new!H$36</f>
        <v>0</v>
      </c>
      <c r="I56" s="67">
        <f>RES_hhdet_in_new!I$36</f>
        <v>195.33799913871604</v>
      </c>
      <c r="J56" s="67">
        <f>RES_hhdet_in_new!J$36</f>
        <v>0</v>
      </c>
      <c r="K56" s="67">
        <f>RES_hhdet_in_new!K$36</f>
        <v>102.42434663877157</v>
      </c>
      <c r="L56" s="67">
        <f>RES_hhdet_in_new!L$36</f>
        <v>68.661469803548911</v>
      </c>
      <c r="M56" s="67">
        <f>RES_hhdet_in_new!M$36</f>
        <v>0</v>
      </c>
      <c r="N56" s="67">
        <f>RES_hhdet_in_new!N$36</f>
        <v>110.55620329248609</v>
      </c>
      <c r="O56" s="67">
        <f>RES_hhdet_in_new!O$36</f>
        <v>281.04782647704508</v>
      </c>
      <c r="P56" s="67">
        <f>RES_hhdet_in_new!P$36</f>
        <v>0</v>
      </c>
      <c r="Q56" s="67">
        <f>RES_hhdet_in_new!Q$36</f>
        <v>0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RES_hhdet_in_new!C$40</f>
        <v>887.35342837565429</v>
      </c>
      <c r="D58" s="67">
        <f>RES_hhdet_in_new!D$40</f>
        <v>845.14458108348549</v>
      </c>
      <c r="E58" s="67">
        <f>RES_hhdet_in_new!E$40</f>
        <v>1180.55776094665</v>
      </c>
      <c r="F58" s="67">
        <f>RES_hhdet_in_new!F$40</f>
        <v>1023.7758932956353</v>
      </c>
      <c r="G58" s="67">
        <f>RES_hhdet_in_new!G$40</f>
        <v>1056.4883557384239</v>
      </c>
      <c r="H58" s="67">
        <f>RES_hhdet_in_new!H$40</f>
        <v>358.84284676512368</v>
      </c>
      <c r="I58" s="67">
        <f>RES_hhdet_in_new!I$40</f>
        <v>1282.7212097511958</v>
      </c>
      <c r="J58" s="67">
        <f>RES_hhdet_in_new!J$40</f>
        <v>963.13821669647541</v>
      </c>
      <c r="K58" s="67">
        <f>RES_hhdet_in_new!K$40</f>
        <v>1567.0888911238239</v>
      </c>
      <c r="L58" s="67">
        <f>RES_hhdet_in_new!L$40</f>
        <v>1743.7255893035156</v>
      </c>
      <c r="M58" s="67">
        <f>RES_hhdet_in_new!M$40</f>
        <v>1142.7418040143659</v>
      </c>
      <c r="N58" s="67">
        <f>RES_hhdet_in_new!N$40</f>
        <v>1711.6284372859632</v>
      </c>
      <c r="O58" s="67">
        <f>RES_hhdet_in_new!O$40</f>
        <v>1405.1410823684528</v>
      </c>
      <c r="P58" s="67">
        <f>RES_hhdet_in_new!P$40</f>
        <v>0</v>
      </c>
      <c r="Q58" s="67">
        <f>RES_hhdet_in_new!Q$40</f>
        <v>0</v>
      </c>
    </row>
    <row r="59" spans="1:17" ht="12" customHeight="1" x14ac:dyDescent="0.25">
      <c r="A59" s="159" t="s">
        <v>140</v>
      </c>
      <c r="B59" s="83"/>
      <c r="C59" s="83">
        <f>RES_hhdet_in_new!C$41</f>
        <v>0</v>
      </c>
      <c r="D59" s="83">
        <f>RES_hhdet_in_new!D$41</f>
        <v>0</v>
      </c>
      <c r="E59" s="83">
        <f>RES_hhdet_in_new!E$41</f>
        <v>0</v>
      </c>
      <c r="F59" s="83">
        <f>RES_hhdet_in_new!F$41</f>
        <v>0</v>
      </c>
      <c r="G59" s="83">
        <f>RES_hhdet_in_new!G$41</f>
        <v>0</v>
      </c>
      <c r="H59" s="83">
        <f>RES_hhdet_in_new!H$41</f>
        <v>320.16158555393929</v>
      </c>
      <c r="I59" s="83">
        <f>RES_hhdet_in_new!I$41</f>
        <v>0</v>
      </c>
      <c r="J59" s="83">
        <f>RES_hhdet_in_new!J$41</f>
        <v>0</v>
      </c>
      <c r="K59" s="83">
        <f>RES_hhdet_in_new!K$41</f>
        <v>0</v>
      </c>
      <c r="L59" s="83">
        <f>RES_hhdet_in_new!L$41</f>
        <v>0</v>
      </c>
      <c r="M59" s="83">
        <f>RES_hhdet_in_new!M$41</f>
        <v>0</v>
      </c>
      <c r="N59" s="83">
        <f>RES_hhdet_in_new!N$41</f>
        <v>0</v>
      </c>
      <c r="O59" s="83">
        <f>RES_hhdet_in_new!O$41</f>
        <v>0</v>
      </c>
      <c r="P59" s="83">
        <f>RES_hhdet_in_new!P$41</f>
        <v>434.61015647816379</v>
      </c>
      <c r="Q59" s="83">
        <f>RES_hhdet_in_new!Q$41</f>
        <v>465.60048456135456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84</v>
      </c>
      <c r="B63" s="67"/>
      <c r="C63" s="67">
        <f t="shared" ref="C63:Q63" si="4">C35-C49</f>
        <v>746.64657162434548</v>
      </c>
      <c r="D63" s="67">
        <f t="shared" si="4"/>
        <v>664.85541891651428</v>
      </c>
      <c r="E63" s="67">
        <f t="shared" si="4"/>
        <v>886.44223905335002</v>
      </c>
      <c r="F63" s="67">
        <f t="shared" si="4"/>
        <v>716.22410670436466</v>
      </c>
      <c r="G63" s="67">
        <f t="shared" si="4"/>
        <v>687.51164426157584</v>
      </c>
      <c r="H63" s="67">
        <f t="shared" si="4"/>
        <v>586.99556768093703</v>
      </c>
      <c r="I63" s="67">
        <f t="shared" si="4"/>
        <v>746.27879024880417</v>
      </c>
      <c r="J63" s="67">
        <f t="shared" si="4"/>
        <v>310.86178330352459</v>
      </c>
      <c r="K63" s="67">
        <f t="shared" si="4"/>
        <v>1020.9111088761756</v>
      </c>
      <c r="L63" s="67">
        <f t="shared" si="4"/>
        <v>843.27441069648444</v>
      </c>
      <c r="M63" s="67">
        <f t="shared" si="4"/>
        <v>791.25819598563407</v>
      </c>
      <c r="N63" s="67">
        <f t="shared" si="4"/>
        <v>790.37156271403683</v>
      </c>
      <c r="O63" s="67">
        <f t="shared" si="4"/>
        <v>946.85891763154723</v>
      </c>
      <c r="P63" s="67">
        <f t="shared" si="4"/>
        <v>255.38984352183621</v>
      </c>
      <c r="Q63" s="67">
        <f t="shared" si="4"/>
        <v>371.39951543864544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217</v>
      </c>
      <c r="D65" s="67">
        <f t="shared" si="5"/>
        <v>171</v>
      </c>
      <c r="E65" s="67">
        <f t="shared" si="5"/>
        <v>191</v>
      </c>
      <c r="F65" s="67">
        <f t="shared" si="5"/>
        <v>219</v>
      </c>
      <c r="G65" s="67">
        <f t="shared" si="5"/>
        <v>171.99999999999994</v>
      </c>
      <c r="H65" s="67">
        <f t="shared" si="5"/>
        <v>163.99999999999997</v>
      </c>
      <c r="I65" s="67">
        <f t="shared" si="5"/>
        <v>213.49999999999997</v>
      </c>
      <c r="J65" s="67">
        <f t="shared" si="5"/>
        <v>110.00000000000006</v>
      </c>
      <c r="K65" s="67">
        <f t="shared" si="5"/>
        <v>465</v>
      </c>
      <c r="L65" s="67">
        <f t="shared" si="5"/>
        <v>370.00000000000011</v>
      </c>
      <c r="M65" s="67">
        <f t="shared" si="5"/>
        <v>428</v>
      </c>
      <c r="N65" s="67">
        <f t="shared" si="5"/>
        <v>329</v>
      </c>
      <c r="O65" s="67">
        <f t="shared" si="5"/>
        <v>414.00000000000023</v>
      </c>
      <c r="P65" s="67">
        <f t="shared" si="5"/>
        <v>241.00000000000011</v>
      </c>
      <c r="Q65" s="67">
        <f t="shared" si="5"/>
        <v>371.39951543864544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169</v>
      </c>
      <c r="B67" s="67"/>
      <c r="C67" s="67">
        <f t="shared" ref="C67:Q70" si="6">C39-C53</f>
        <v>70.998219138335969</v>
      </c>
      <c r="D67" s="67">
        <f t="shared" si="6"/>
        <v>95.767866064415614</v>
      </c>
      <c r="E67" s="67">
        <f t="shared" si="6"/>
        <v>86.194662060624637</v>
      </c>
      <c r="F67" s="67">
        <f t="shared" si="6"/>
        <v>42.89291676627429</v>
      </c>
      <c r="G67" s="67">
        <f t="shared" si="6"/>
        <v>142.43510949986833</v>
      </c>
      <c r="H67" s="67">
        <f t="shared" si="6"/>
        <v>36.698515713878891</v>
      </c>
      <c r="I67" s="67">
        <f t="shared" si="6"/>
        <v>0</v>
      </c>
      <c r="J67" s="67">
        <f t="shared" si="6"/>
        <v>42.487433009243503</v>
      </c>
      <c r="K67" s="67">
        <f t="shared" si="6"/>
        <v>18.371394810801021</v>
      </c>
      <c r="L67" s="67">
        <f t="shared" si="6"/>
        <v>0</v>
      </c>
      <c r="M67" s="67">
        <f t="shared" si="6"/>
        <v>0</v>
      </c>
      <c r="N67" s="67">
        <f t="shared" si="6"/>
        <v>0</v>
      </c>
      <c r="O67" s="67">
        <f t="shared" si="6"/>
        <v>0</v>
      </c>
      <c r="P67" s="67">
        <f t="shared" si="6"/>
        <v>58.305605897631963</v>
      </c>
      <c r="Q67" s="67">
        <f t="shared" si="6"/>
        <v>0</v>
      </c>
    </row>
    <row r="68" spans="1:17" ht="12" customHeight="1" x14ac:dyDescent="0.25">
      <c r="A68" s="148" t="s">
        <v>168</v>
      </c>
      <c r="B68" s="67"/>
      <c r="C68" s="67">
        <f t="shared" si="6"/>
        <v>246.73784215377918</v>
      </c>
      <c r="D68" s="67">
        <f t="shared" si="6"/>
        <v>202.82907822408993</v>
      </c>
      <c r="E68" s="67">
        <f t="shared" si="6"/>
        <v>247.5923129108794</v>
      </c>
      <c r="F68" s="67">
        <f t="shared" si="6"/>
        <v>250.31733890548503</v>
      </c>
      <c r="G68" s="67">
        <f t="shared" si="6"/>
        <v>164.84027779705843</v>
      </c>
      <c r="H68" s="67">
        <f t="shared" si="6"/>
        <v>125.25629469614762</v>
      </c>
      <c r="I68" s="67">
        <f t="shared" si="6"/>
        <v>782.36678938752084</v>
      </c>
      <c r="J68" s="67">
        <f t="shared" si="6"/>
        <v>59.143289224285695</v>
      </c>
      <c r="K68" s="67">
        <f t="shared" si="6"/>
        <v>121.69951705260542</v>
      </c>
      <c r="L68" s="67">
        <f t="shared" si="6"/>
        <v>41.051085239385429</v>
      </c>
      <c r="M68" s="67">
        <f t="shared" si="6"/>
        <v>0</v>
      </c>
      <c r="N68" s="67">
        <f t="shared" si="6"/>
        <v>0</v>
      </c>
      <c r="O68" s="67">
        <f t="shared" si="6"/>
        <v>0</v>
      </c>
      <c r="P68" s="67">
        <f t="shared" si="6"/>
        <v>0</v>
      </c>
      <c r="Q68" s="67">
        <f t="shared" si="6"/>
        <v>0</v>
      </c>
    </row>
    <row r="69" spans="1:17" ht="12" customHeight="1" x14ac:dyDescent="0.25">
      <c r="A69" s="148" t="s">
        <v>142</v>
      </c>
      <c r="B69" s="67"/>
      <c r="C69" s="67">
        <f t="shared" si="6"/>
        <v>280.5000000000004</v>
      </c>
      <c r="D69" s="67">
        <f t="shared" si="6"/>
        <v>436.49999999999875</v>
      </c>
      <c r="E69" s="67">
        <f t="shared" si="6"/>
        <v>326.5000000000008</v>
      </c>
      <c r="F69" s="67">
        <f t="shared" si="6"/>
        <v>76.292306420044</v>
      </c>
      <c r="G69" s="67">
        <f t="shared" si="6"/>
        <v>468.49999999999955</v>
      </c>
      <c r="H69" s="67">
        <f t="shared" si="6"/>
        <v>230.50000000000017</v>
      </c>
      <c r="I69" s="67">
        <f t="shared" si="6"/>
        <v>25.967910715801022</v>
      </c>
      <c r="J69" s="67">
        <f t="shared" si="6"/>
        <v>356.49999999999977</v>
      </c>
      <c r="K69" s="67">
        <f t="shared" si="6"/>
        <v>358.4453111413502</v>
      </c>
      <c r="L69" s="67">
        <f t="shared" si="6"/>
        <v>44.903438782194669</v>
      </c>
      <c r="M69" s="67">
        <f t="shared" si="6"/>
        <v>278.46124262118803</v>
      </c>
      <c r="N69" s="67">
        <f t="shared" si="6"/>
        <v>47.936303104356305</v>
      </c>
      <c r="O69" s="67">
        <f t="shared" si="6"/>
        <v>15.310298218171965</v>
      </c>
      <c r="P69" s="67">
        <f t="shared" si="6"/>
        <v>100.19159675555302</v>
      </c>
      <c r="Q69" s="67">
        <f t="shared" si="6"/>
        <v>9.5585058907533931</v>
      </c>
    </row>
    <row r="70" spans="1:17" ht="12" customHeight="1" x14ac:dyDescent="0.25">
      <c r="A70" s="148" t="s">
        <v>141</v>
      </c>
      <c r="B70" s="67"/>
      <c r="C70" s="67">
        <f t="shared" si="6"/>
        <v>898.00000000000114</v>
      </c>
      <c r="D70" s="67">
        <f t="shared" si="6"/>
        <v>809.38897835055673</v>
      </c>
      <c r="E70" s="67">
        <f t="shared" si="6"/>
        <v>961.32453229223461</v>
      </c>
      <c r="F70" s="67">
        <f t="shared" si="6"/>
        <v>1773.9999999999986</v>
      </c>
      <c r="G70" s="67">
        <f t="shared" si="6"/>
        <v>890.81907944232717</v>
      </c>
      <c r="H70" s="67">
        <f t="shared" si="6"/>
        <v>737.99999999999841</v>
      </c>
      <c r="I70" s="67">
        <f t="shared" si="6"/>
        <v>2208.6620008612836</v>
      </c>
      <c r="J70" s="67">
        <f t="shared" si="6"/>
        <v>962.09288327072875</v>
      </c>
      <c r="K70" s="67">
        <f t="shared" si="6"/>
        <v>1622.5408525521093</v>
      </c>
      <c r="L70" s="67">
        <f t="shared" si="6"/>
        <v>1991.9322139890035</v>
      </c>
      <c r="M70" s="67">
        <f t="shared" si="6"/>
        <v>1676.1545761816244</v>
      </c>
      <c r="N70" s="67">
        <f t="shared" si="6"/>
        <v>2233.3461407836339</v>
      </c>
      <c r="O70" s="67">
        <f t="shared" si="6"/>
        <v>2207.8699852337099</v>
      </c>
      <c r="P70" s="67">
        <f t="shared" si="6"/>
        <v>1153.2954495114859</v>
      </c>
      <c r="Q70" s="67">
        <f t="shared" si="6"/>
        <v>2062.2885714619442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3050.8965716243447</v>
      </c>
      <c r="D72" s="67">
        <f t="shared" si="7"/>
        <v>392.36555219659817</v>
      </c>
      <c r="E72" s="67">
        <f t="shared" si="7"/>
        <v>483.18839399395983</v>
      </c>
      <c r="F72" s="67">
        <f t="shared" si="7"/>
        <v>356.96517899417813</v>
      </c>
      <c r="G72" s="67">
        <f t="shared" si="7"/>
        <v>280.07542259265097</v>
      </c>
      <c r="H72" s="67">
        <f t="shared" si="7"/>
        <v>175.3545594353152</v>
      </c>
      <c r="I72" s="67">
        <f t="shared" si="7"/>
        <v>171.48741985709421</v>
      </c>
      <c r="J72" s="67">
        <f t="shared" si="7"/>
        <v>35.800907026321056</v>
      </c>
      <c r="K72" s="67">
        <f t="shared" si="7"/>
        <v>1007.3750812860535</v>
      </c>
      <c r="L72" s="67">
        <f t="shared" si="7"/>
        <v>442.73507761505675</v>
      </c>
      <c r="M72" s="67">
        <f t="shared" si="7"/>
        <v>2112.3857463872973</v>
      </c>
      <c r="N72" s="67">
        <f t="shared" si="7"/>
        <v>64.754334518632959</v>
      </c>
      <c r="O72" s="67">
        <f t="shared" si="7"/>
        <v>1405.4226959626226</v>
      </c>
      <c r="P72" s="67">
        <f t="shared" si="7"/>
        <v>34.49646986001698</v>
      </c>
      <c r="Q72" s="67">
        <f t="shared" si="7"/>
        <v>1141.2086296082889</v>
      </c>
    </row>
    <row r="73" spans="1:17" ht="12" customHeight="1" x14ac:dyDescent="0.25">
      <c r="A73" s="159" t="s">
        <v>140</v>
      </c>
      <c r="B73" s="83"/>
      <c r="C73" s="83">
        <f t="shared" si="7"/>
        <v>282.7860275901229</v>
      </c>
      <c r="D73" s="83">
        <f t="shared" si="7"/>
        <v>1286.7500000000005</v>
      </c>
      <c r="E73" s="83">
        <f t="shared" si="7"/>
        <v>1567.7500000000009</v>
      </c>
      <c r="F73" s="83">
        <f t="shared" si="7"/>
        <v>1434.7499999999995</v>
      </c>
      <c r="G73" s="83">
        <f t="shared" si="7"/>
        <v>1979.7499999999991</v>
      </c>
      <c r="H73" s="83">
        <f t="shared" si="7"/>
        <v>1976.5884144460592</v>
      </c>
      <c r="I73" s="83">
        <f t="shared" si="7"/>
        <v>1415.7500000000009</v>
      </c>
      <c r="J73" s="83">
        <f t="shared" si="7"/>
        <v>1402.7499999999991</v>
      </c>
      <c r="K73" s="83">
        <f t="shared" si="7"/>
        <v>2277.5360275901226</v>
      </c>
      <c r="L73" s="83">
        <f t="shared" si="7"/>
        <v>2087.2398667199159</v>
      </c>
      <c r="M73" s="83">
        <f t="shared" si="7"/>
        <v>745.8724495983364</v>
      </c>
      <c r="N73" s="83">
        <f t="shared" si="7"/>
        <v>2537.258927710187</v>
      </c>
      <c r="O73" s="83">
        <f t="shared" si="7"/>
        <v>1285.4362216689249</v>
      </c>
      <c r="P73" s="83">
        <f t="shared" si="7"/>
        <v>1772.192437321396</v>
      </c>
      <c r="Q73" s="83">
        <f t="shared" si="7"/>
        <v>1259.1908858303566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RES_hhdet_numvin!B25</f>
        <v>0</v>
      </c>
      <c r="C78" s="189">
        <f>RES_hhdet_numvin!C25</f>
        <v>0</v>
      </c>
      <c r="D78" s="189">
        <f>RES_hhdet_numvin!D25</f>
        <v>0</v>
      </c>
      <c r="E78" s="189">
        <f>RES_hhdet_numvin!E25</f>
        <v>0</v>
      </c>
      <c r="F78" s="189">
        <f>RES_hhdet_numvin!F25</f>
        <v>0</v>
      </c>
      <c r="G78" s="189">
        <f>RES_hhdet_numvin!G25</f>
        <v>0</v>
      </c>
      <c r="H78" s="189">
        <f>RES_hhdet_numvin!H25</f>
        <v>0</v>
      </c>
      <c r="I78" s="189">
        <f>RES_hhdet_numvin!I25</f>
        <v>0</v>
      </c>
      <c r="J78" s="189">
        <f>RES_hhdet_numvin!J25</f>
        <v>0</v>
      </c>
      <c r="K78" s="189">
        <f>RES_hhdet_numvin!K25</f>
        <v>0</v>
      </c>
      <c r="L78" s="189">
        <f>RES_hhdet_numvin!L25</f>
        <v>0</v>
      </c>
      <c r="M78" s="189">
        <f>RES_hhdet_numvin!M25</f>
        <v>0</v>
      </c>
      <c r="N78" s="189">
        <f>RES_hhdet_numvin!N25</f>
        <v>0</v>
      </c>
      <c r="O78" s="189">
        <f>RES_hhdet_numvin!O25</f>
        <v>0</v>
      </c>
      <c r="P78" s="189">
        <f>RES_hhdet_numvin!P25</f>
        <v>0</v>
      </c>
      <c r="Q78" s="189">
        <f>RES_hhdet_numvin!Q25</f>
        <v>0</v>
      </c>
    </row>
    <row r="79" spans="1:17" ht="12" customHeight="1" x14ac:dyDescent="0.25">
      <c r="A79" s="23" t="s">
        <v>84</v>
      </c>
      <c r="B79" s="80">
        <f>RES_hhdet_numvin!B26</f>
        <v>1259.9999999999993</v>
      </c>
      <c r="C79" s="80">
        <f>RES_hhdet_numvin!C26</f>
        <v>1633.9999999999991</v>
      </c>
      <c r="D79" s="80">
        <f>RES_hhdet_numvin!D26</f>
        <v>1509.9999999999991</v>
      </c>
      <c r="E79" s="80">
        <f>RES_hhdet_numvin!E26</f>
        <v>2066.9999999999991</v>
      </c>
      <c r="F79" s="80">
        <f>RES_hhdet_numvin!F26</f>
        <v>1739.9999999999991</v>
      </c>
      <c r="G79" s="80">
        <f>RES_hhdet_numvin!G26</f>
        <v>1743.9999999999991</v>
      </c>
      <c r="H79" s="80">
        <f>RES_hhdet_numvin!H26</f>
        <v>1265.9999999999991</v>
      </c>
      <c r="I79" s="80">
        <f>RES_hhdet_numvin!I26</f>
        <v>2028.9999999999986</v>
      </c>
      <c r="J79" s="80">
        <f>RES_hhdet_numvin!J26</f>
        <v>1273.9999999999993</v>
      </c>
      <c r="K79" s="80">
        <f>RES_hhdet_numvin!K26</f>
        <v>2587.9999999999986</v>
      </c>
      <c r="L79" s="80">
        <f>RES_hhdet_numvin!L26</f>
        <v>2586.9999999999986</v>
      </c>
      <c r="M79" s="80">
        <f>RES_hhdet_numvin!M26</f>
        <v>1933.9999999999989</v>
      </c>
      <c r="N79" s="80">
        <f>RES_hhdet_numvin!N26</f>
        <v>2501.9999999999986</v>
      </c>
      <c r="O79" s="80">
        <f>RES_hhdet_numvin!O26</f>
        <v>2351.9999999999986</v>
      </c>
      <c r="P79" s="80">
        <f>RES_hhdet_numvin!P26</f>
        <v>689.99999999999966</v>
      </c>
      <c r="Q79" s="80">
        <f>RES_hhdet_numvin!Q26</f>
        <v>836.99999999999955</v>
      </c>
    </row>
    <row r="80" spans="1:17" ht="12.95" customHeight="1" x14ac:dyDescent="0.25">
      <c r="A80" s="146" t="s">
        <v>112</v>
      </c>
      <c r="B80" s="188">
        <f>RES_hhdet_numvin!B28</f>
        <v>0</v>
      </c>
      <c r="C80" s="188">
        <f>RES_hhdet_numvin!C28</f>
        <v>0</v>
      </c>
      <c r="D80" s="188">
        <f>RES_hhdet_numvin!D28</f>
        <v>0</v>
      </c>
      <c r="E80" s="188">
        <f>RES_hhdet_numvin!E28</f>
        <v>0</v>
      </c>
      <c r="F80" s="188">
        <f>RES_hhdet_numvin!F28</f>
        <v>0</v>
      </c>
      <c r="G80" s="188">
        <f>RES_hhdet_numvin!G28</f>
        <v>0</v>
      </c>
      <c r="H80" s="188">
        <f>RES_hhdet_numvin!H28</f>
        <v>0</v>
      </c>
      <c r="I80" s="188">
        <f>RES_hhdet_numvin!I28</f>
        <v>0</v>
      </c>
      <c r="J80" s="188">
        <f>RES_hhdet_numvin!J28</f>
        <v>0</v>
      </c>
      <c r="K80" s="188">
        <f>RES_hhdet_numvin!K28</f>
        <v>0</v>
      </c>
      <c r="L80" s="188">
        <f>RES_hhdet_numvin!L28</f>
        <v>0</v>
      </c>
      <c r="M80" s="188">
        <f>RES_hhdet_numvin!M28</f>
        <v>0</v>
      </c>
      <c r="N80" s="188">
        <f>RES_hhdet_numvin!N28</f>
        <v>0</v>
      </c>
      <c r="O80" s="188">
        <f>RES_hhdet_numvin!O28</f>
        <v>0</v>
      </c>
      <c r="P80" s="188">
        <f>RES_hhdet_numvin!P28</f>
        <v>0</v>
      </c>
      <c r="Q80" s="188">
        <f>RES_hhdet_numvin!Q28</f>
        <v>0</v>
      </c>
    </row>
    <row r="81" spans="1:17" ht="12" customHeight="1" x14ac:dyDescent="0.25">
      <c r="A81" s="23" t="s">
        <v>60</v>
      </c>
      <c r="B81" s="80">
        <f>RES_hhdet_numvin!B29</f>
        <v>0</v>
      </c>
      <c r="C81" s="80">
        <f>RES_hhdet_numvin!C29</f>
        <v>0</v>
      </c>
      <c r="D81" s="80">
        <f>RES_hhdet_numvin!D29</f>
        <v>0</v>
      </c>
      <c r="E81" s="80">
        <f>RES_hhdet_numvin!E29</f>
        <v>0</v>
      </c>
      <c r="F81" s="80">
        <f>RES_hhdet_numvin!F29</f>
        <v>0</v>
      </c>
      <c r="G81" s="80">
        <f>RES_hhdet_numvin!G29</f>
        <v>0</v>
      </c>
      <c r="H81" s="80">
        <f>RES_hhdet_numvin!H29</f>
        <v>0</v>
      </c>
      <c r="I81" s="80">
        <f>RES_hhdet_numvin!I29</f>
        <v>0</v>
      </c>
      <c r="J81" s="80">
        <f>RES_hhdet_numvin!J29</f>
        <v>0</v>
      </c>
      <c r="K81" s="80">
        <f>RES_hhdet_numvin!K29</f>
        <v>825.99999999999955</v>
      </c>
      <c r="L81" s="80">
        <f>RES_hhdet_numvin!L29</f>
        <v>1133.9999999999993</v>
      </c>
      <c r="M81" s="80">
        <f>RES_hhdet_numvin!M29</f>
        <v>1044.9999999999995</v>
      </c>
      <c r="N81" s="80">
        <f>RES_hhdet_numvin!N29</f>
        <v>1039.9999999999995</v>
      </c>
      <c r="O81" s="80">
        <f>RES_hhdet_numvin!O29</f>
        <v>1028.9999999999995</v>
      </c>
      <c r="P81" s="80">
        <f>RES_hhdet_numvin!P29</f>
        <v>650.99999999999966</v>
      </c>
      <c r="Q81" s="80">
        <f>RES_hhdet_numvin!Q29</f>
        <v>836.99999999999955</v>
      </c>
    </row>
    <row r="82" spans="1:17" ht="12" customHeight="1" x14ac:dyDescent="0.25">
      <c r="A82" s="146" t="s">
        <v>63</v>
      </c>
      <c r="B82" s="188">
        <f>RES_hhdet_numvin!B30</f>
        <v>0</v>
      </c>
      <c r="C82" s="188">
        <f>RES_hhdet_numvin!C30</f>
        <v>0</v>
      </c>
      <c r="D82" s="188">
        <f>RES_hhdet_numvin!D30</f>
        <v>0</v>
      </c>
      <c r="E82" s="188">
        <f>RES_hhdet_numvin!E30</f>
        <v>0</v>
      </c>
      <c r="F82" s="188">
        <f>RES_hhdet_numvin!F30</f>
        <v>0</v>
      </c>
      <c r="G82" s="188">
        <f>RES_hhdet_numvin!G30</f>
        <v>0</v>
      </c>
      <c r="H82" s="188">
        <f>RES_hhdet_numvin!H30</f>
        <v>0</v>
      </c>
      <c r="I82" s="188">
        <f>RES_hhdet_numvin!I30</f>
        <v>0</v>
      </c>
      <c r="J82" s="188">
        <f>RES_hhdet_numvin!J30</f>
        <v>0</v>
      </c>
      <c r="K82" s="188">
        <f>RES_hhdet_numvin!K30</f>
        <v>0</v>
      </c>
      <c r="L82" s="188">
        <f>RES_hhdet_numvin!L30</f>
        <v>0</v>
      </c>
      <c r="M82" s="188">
        <f>RES_hhdet_numvin!M30</f>
        <v>0</v>
      </c>
      <c r="N82" s="188">
        <f>RES_hhdet_numvin!N30</f>
        <v>0</v>
      </c>
      <c r="O82" s="188">
        <f>RES_hhdet_numvin!O30</f>
        <v>0</v>
      </c>
      <c r="P82" s="188">
        <f>RES_hhdet_numvin!P30</f>
        <v>0</v>
      </c>
      <c r="Q82" s="188">
        <f>RES_hhdet_numvin!Q30</f>
        <v>0</v>
      </c>
    </row>
    <row r="83" spans="1:17" ht="12" customHeight="1" x14ac:dyDescent="0.25">
      <c r="A83" s="23" t="s">
        <v>169</v>
      </c>
      <c r="B83" s="80">
        <f>RES_hhdet_numvin!B31</f>
        <v>0</v>
      </c>
      <c r="C83" s="80">
        <f>RES_hhdet_numvin!C31</f>
        <v>0</v>
      </c>
      <c r="D83" s="80">
        <f>RES_hhdet_numvin!D31</f>
        <v>0</v>
      </c>
      <c r="E83" s="80">
        <f>RES_hhdet_numvin!E31</f>
        <v>0</v>
      </c>
      <c r="F83" s="80">
        <f>RES_hhdet_numvin!F31</f>
        <v>0</v>
      </c>
      <c r="G83" s="80">
        <f>RES_hhdet_numvin!G31</f>
        <v>0</v>
      </c>
      <c r="H83" s="80">
        <f>RES_hhdet_numvin!H31</f>
        <v>0</v>
      </c>
      <c r="I83" s="80">
        <f>RES_hhdet_numvin!I31</f>
        <v>0</v>
      </c>
      <c r="J83" s="80">
        <f>RES_hhdet_numvin!J31</f>
        <v>0</v>
      </c>
      <c r="K83" s="80">
        <f>RES_hhdet_numvin!K31</f>
        <v>0</v>
      </c>
      <c r="L83" s="80">
        <f>RES_hhdet_numvin!L31</f>
        <v>12.866913078647549</v>
      </c>
      <c r="M83" s="80">
        <f>RES_hhdet_numvin!M31</f>
        <v>37.582267558067294</v>
      </c>
      <c r="N83" s="80">
        <f>RES_hhdet_numvin!N31</f>
        <v>29.2464810464928</v>
      </c>
      <c r="O83" s="80">
        <f>RES_hhdet_numvin!O31</f>
        <v>1.5835250705458739</v>
      </c>
      <c r="P83" s="80">
        <f>RES_hhdet_numvin!P31</f>
        <v>10.855009403478991</v>
      </c>
      <c r="Q83" s="80">
        <f>RES_hhdet_numvin!Q31</f>
        <v>2.8658038427674324</v>
      </c>
    </row>
    <row r="84" spans="1:17" ht="12" customHeight="1" x14ac:dyDescent="0.25">
      <c r="A84" s="23" t="s">
        <v>168</v>
      </c>
      <c r="B84" s="80">
        <f>RES_hhdet_numvin!B32</f>
        <v>0</v>
      </c>
      <c r="C84" s="80">
        <f>RES_hhdet_numvin!C32</f>
        <v>0</v>
      </c>
      <c r="D84" s="80">
        <f>RES_hhdet_numvin!D32</f>
        <v>0</v>
      </c>
      <c r="E84" s="80">
        <f>RES_hhdet_numvin!E32</f>
        <v>889.01995551756181</v>
      </c>
      <c r="F84" s="80">
        <f>RES_hhdet_numvin!F32</f>
        <v>1210.712763579535</v>
      </c>
      <c r="G84" s="80">
        <f>RES_hhdet_numvin!G32</f>
        <v>1037.2637430353502</v>
      </c>
      <c r="H84" s="80">
        <f>RES_hhdet_numvin!H32</f>
        <v>686.46744685683984</v>
      </c>
      <c r="I84" s="80">
        <f>RES_hhdet_numvin!I32</f>
        <v>1276.4600026624939</v>
      </c>
      <c r="J84" s="80">
        <f>RES_hhdet_numvin!J32</f>
        <v>933.7689389300042</v>
      </c>
      <c r="K84" s="80">
        <f>RES_hhdet_numvin!K32</f>
        <v>1514.4824912165773</v>
      </c>
      <c r="L84" s="80">
        <f>RES_hhdet_numvin!L32</f>
        <v>1676.6791948831042</v>
      </c>
      <c r="M84" s="80">
        <f>RES_hhdet_numvin!M32</f>
        <v>1105.1595364562979</v>
      </c>
      <c r="N84" s="80">
        <f>RES_hhdet_numvin!N32</f>
        <v>1571.8257529469834</v>
      </c>
      <c r="O84" s="80">
        <f>RES_hhdet_numvin!O32</f>
        <v>1122.5097308208615</v>
      </c>
      <c r="P84" s="80">
        <f>RES_hhdet_numvin!P32</f>
        <v>426.91576237579557</v>
      </c>
      <c r="Q84" s="80">
        <f>RES_hhdet_numvin!Q32</f>
        <v>462.73468071858713</v>
      </c>
    </row>
    <row r="85" spans="1:17" ht="12" customHeight="1" x14ac:dyDescent="0.25">
      <c r="A85" s="23" t="s">
        <v>142</v>
      </c>
      <c r="B85" s="80">
        <f>RES_hhdet_numvin!B35</f>
        <v>0</v>
      </c>
      <c r="C85" s="80">
        <f>RES_hhdet_numvin!C35</f>
        <v>0</v>
      </c>
      <c r="D85" s="80">
        <f>RES_hhdet_numvin!D35</f>
        <v>0</v>
      </c>
      <c r="E85" s="80">
        <f>RES_hhdet_numvin!E35</f>
        <v>0</v>
      </c>
      <c r="F85" s="80">
        <f>RES_hhdet_numvin!F35</f>
        <v>0</v>
      </c>
      <c r="G85" s="80">
        <f>RES_hhdet_numvin!G35</f>
        <v>0</v>
      </c>
      <c r="H85" s="80">
        <f>RES_hhdet_numvin!H35</f>
        <v>0</v>
      </c>
      <c r="I85" s="80">
        <f>RES_hhdet_numvin!I35</f>
        <v>0</v>
      </c>
      <c r="J85" s="80">
        <f>RES_hhdet_numvin!J35</f>
        <v>0</v>
      </c>
      <c r="K85" s="80">
        <f>RES_hhdet_numvin!K35</f>
        <v>46.263256843840551</v>
      </c>
      <c r="L85" s="80">
        <f>RES_hhdet_numvin!L35</f>
        <v>23.37656381945559</v>
      </c>
      <c r="M85" s="80">
        <f>RES_hhdet_numvin!M35</f>
        <v>14.125625130176573</v>
      </c>
      <c r="N85" s="80">
        <f>RES_hhdet_numvin!N35</f>
        <v>7.7110509102421707</v>
      </c>
      <c r="O85" s="80">
        <f>RES_hhdet_numvin!O35</f>
        <v>0</v>
      </c>
      <c r="P85" s="80">
        <f>RES_hhdet_numvin!P35</f>
        <v>3.5235032962850674</v>
      </c>
      <c r="Q85" s="80">
        <f>RES_hhdet_numvin!Q35</f>
        <v>0</v>
      </c>
    </row>
    <row r="86" spans="1:17" ht="12" customHeight="1" x14ac:dyDescent="0.25">
      <c r="A86" s="23" t="s">
        <v>141</v>
      </c>
      <c r="B86" s="80">
        <f>RES_hhdet_numvin!B36</f>
        <v>1259.9999999999993</v>
      </c>
      <c r="C86" s="80">
        <f>RES_hhdet_numvin!C36</f>
        <v>1633.9999999999991</v>
      </c>
      <c r="D86" s="80">
        <f>RES_hhdet_numvin!D36</f>
        <v>1509.9999999999991</v>
      </c>
      <c r="E86" s="80">
        <f>RES_hhdet_numvin!E36</f>
        <v>1177.9800444824371</v>
      </c>
      <c r="F86" s="80">
        <f>RES_hhdet_numvin!F36</f>
        <v>529.28723642046396</v>
      </c>
      <c r="G86" s="80">
        <f>RES_hhdet_numvin!G36</f>
        <v>706.73625696464887</v>
      </c>
      <c r="H86" s="80">
        <f>RES_hhdet_numvin!H36</f>
        <v>579.53255314315925</v>
      </c>
      <c r="I86" s="80">
        <f>RES_hhdet_numvin!I36</f>
        <v>752.5399973375047</v>
      </c>
      <c r="J86" s="80">
        <f>RES_hhdet_numvin!J36</f>
        <v>340.23106106999506</v>
      </c>
      <c r="K86" s="80">
        <f>RES_hhdet_numvin!K36</f>
        <v>1027.2542519395809</v>
      </c>
      <c r="L86" s="80">
        <f>RES_hhdet_numvin!L36</f>
        <v>874.07732821879131</v>
      </c>
      <c r="M86" s="80">
        <f>RES_hhdet_numvin!M36</f>
        <v>777.13257085545706</v>
      </c>
      <c r="N86" s="80">
        <f>RES_hhdet_numvin!N36</f>
        <v>893.21671509628027</v>
      </c>
      <c r="O86" s="80">
        <f>RES_hhdet_numvin!O36</f>
        <v>1227.9067441085913</v>
      </c>
      <c r="P86" s="80">
        <f>RES_hhdet_numvin!P36</f>
        <v>248.70572492444001</v>
      </c>
      <c r="Q86" s="80">
        <f>RES_hhdet_numvin!Q36</f>
        <v>371.39951543864493</v>
      </c>
    </row>
    <row r="87" spans="1:17" ht="12" customHeight="1" x14ac:dyDescent="0.25">
      <c r="A87" s="146" t="s">
        <v>62</v>
      </c>
      <c r="B87" s="188">
        <f>RES_hhdet_numvin!B39</f>
        <v>0</v>
      </c>
      <c r="C87" s="188">
        <f>RES_hhdet_numvin!C39</f>
        <v>0</v>
      </c>
      <c r="D87" s="188">
        <f>RES_hhdet_numvin!D39</f>
        <v>0</v>
      </c>
      <c r="E87" s="188">
        <f>RES_hhdet_numvin!E39</f>
        <v>0</v>
      </c>
      <c r="F87" s="188">
        <f>RES_hhdet_numvin!F39</f>
        <v>0</v>
      </c>
      <c r="G87" s="188">
        <f>RES_hhdet_numvin!G39</f>
        <v>0</v>
      </c>
      <c r="H87" s="188">
        <f>RES_hhdet_numvin!H39</f>
        <v>0</v>
      </c>
      <c r="I87" s="188">
        <f>RES_hhdet_numvin!I39</f>
        <v>0</v>
      </c>
      <c r="J87" s="188">
        <f>RES_hhdet_numvin!J39</f>
        <v>0</v>
      </c>
      <c r="K87" s="188">
        <f>RES_hhdet_numvin!K39</f>
        <v>0</v>
      </c>
      <c r="L87" s="188">
        <f>RES_hhdet_numvin!L39</f>
        <v>0</v>
      </c>
      <c r="M87" s="188">
        <f>RES_hhdet_numvin!M39</f>
        <v>0</v>
      </c>
      <c r="N87" s="188">
        <f>RES_hhdet_numvin!N39</f>
        <v>0</v>
      </c>
      <c r="O87" s="188">
        <f>RES_hhdet_numvin!O39</f>
        <v>0</v>
      </c>
      <c r="P87" s="188">
        <f>RES_hhdet_numvin!P39</f>
        <v>0</v>
      </c>
      <c r="Q87" s="188">
        <f>RES_hhdet_numvin!Q39</f>
        <v>0</v>
      </c>
    </row>
    <row r="88" spans="1:17" ht="12" customHeight="1" x14ac:dyDescent="0.25">
      <c r="A88" s="23" t="s">
        <v>57</v>
      </c>
      <c r="B88" s="80">
        <f>RES_hhdet_numvin!B40</f>
        <v>0</v>
      </c>
      <c r="C88" s="80">
        <f>RES_hhdet_numvin!C40</f>
        <v>370.11351369022134</v>
      </c>
      <c r="D88" s="80">
        <f>RES_hhdet_numvin!D40</f>
        <v>396.35368215400206</v>
      </c>
      <c r="E88" s="80">
        <f>RES_hhdet_numvin!E40</f>
        <v>2034.6520197563102</v>
      </c>
      <c r="F88" s="80">
        <f>RES_hhdet_numvin!F40</f>
        <v>0</v>
      </c>
      <c r="G88" s="80">
        <f>RES_hhdet_numvin!G40</f>
        <v>1395.4510397625882</v>
      </c>
      <c r="H88" s="80">
        <f>RES_hhdet_numvin!H40</f>
        <v>1.4844594693795273E-12</v>
      </c>
      <c r="I88" s="80">
        <f>RES_hhdet_numvin!I40</f>
        <v>1141.2086296082882</v>
      </c>
      <c r="J88" s="80">
        <f>RES_hhdet_numvin!J40</f>
        <v>998.9391237227959</v>
      </c>
      <c r="K88" s="80">
        <f>RES_hhdet_numvin!K40</f>
        <v>1567.088891123823</v>
      </c>
      <c r="L88" s="80">
        <f>RES_hhdet_numvin!L40</f>
        <v>1743.7255893035151</v>
      </c>
      <c r="M88" s="80">
        <f>RES_hhdet_numvin!M40</f>
        <v>1220.4755306453512</v>
      </c>
      <c r="N88" s="80">
        <f>RES_hhdet_numvin!N40</f>
        <v>1776.3827718045952</v>
      </c>
      <c r="O88" s="80">
        <f>RES_hhdet_numvin!O40</f>
        <v>1415.1127385684854</v>
      </c>
      <c r="P88" s="80">
        <f>RES_hhdet_numvin!P40</f>
        <v>34.496469860015139</v>
      </c>
      <c r="Q88" s="80">
        <f>RES_hhdet_numvin!Q40</f>
        <v>0</v>
      </c>
    </row>
    <row r="89" spans="1:17" ht="12" customHeight="1" x14ac:dyDescent="0.25">
      <c r="A89" s="29" t="s">
        <v>140</v>
      </c>
      <c r="B89" s="78">
        <f>RES_hhdet_numvin!B41</f>
        <v>1259.9999999999993</v>
      </c>
      <c r="C89" s="78">
        <f>RES_hhdet_numvin!C41</f>
        <v>1263.8864863097774</v>
      </c>
      <c r="D89" s="78">
        <f>RES_hhdet_numvin!D41</f>
        <v>1113.6463178459971</v>
      </c>
      <c r="E89" s="78">
        <f>RES_hhdet_numvin!E41</f>
        <v>32.347980243688639</v>
      </c>
      <c r="F89" s="78">
        <f>RES_hhdet_numvin!F41</f>
        <v>1739.9999999999991</v>
      </c>
      <c r="G89" s="78">
        <f>RES_hhdet_numvin!G41</f>
        <v>348.54896023741082</v>
      </c>
      <c r="H89" s="78">
        <f>RES_hhdet_numvin!H41</f>
        <v>1265.999999999998</v>
      </c>
      <c r="I89" s="78">
        <f>RES_hhdet_numvin!I41</f>
        <v>887.79137039171064</v>
      </c>
      <c r="J89" s="78">
        <f>RES_hhdet_numvin!J41</f>
        <v>275.06087627720336</v>
      </c>
      <c r="K89" s="78">
        <f>RES_hhdet_numvin!K41</f>
        <v>1020.9111088761755</v>
      </c>
      <c r="L89" s="78">
        <f>RES_hhdet_numvin!L41</f>
        <v>843.27441069648353</v>
      </c>
      <c r="M89" s="78">
        <f>RES_hhdet_numvin!M41</f>
        <v>713.52446935464729</v>
      </c>
      <c r="N89" s="78">
        <f>RES_hhdet_numvin!N41</f>
        <v>725.61722819540364</v>
      </c>
      <c r="O89" s="78">
        <f>RES_hhdet_numvin!O41</f>
        <v>936.88726143151325</v>
      </c>
      <c r="P89" s="78">
        <f>RES_hhdet_numvin!P41</f>
        <v>655.50353013998449</v>
      </c>
      <c r="Q89" s="78">
        <f>RES_hhdet_numvin!Q41</f>
        <v>836.99999999999955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25.513151532625127</v>
      </c>
      <c r="C93" s="168">
        <f t="shared" ref="C93:Q93" si="8">SUM(C94,C97,C99,C108)</f>
        <v>24.537492478850325</v>
      </c>
      <c r="D93" s="168">
        <f t="shared" si="8"/>
        <v>25.416831943360169</v>
      </c>
      <c r="E93" s="168">
        <f t="shared" si="8"/>
        <v>27.179485114655961</v>
      </c>
      <c r="F93" s="168">
        <f t="shared" si="8"/>
        <v>24.95717013014109</v>
      </c>
      <c r="G93" s="168">
        <f t="shared" si="8"/>
        <v>23.282139618557469</v>
      </c>
      <c r="H93" s="168">
        <f t="shared" si="8"/>
        <v>24.020395027621667</v>
      </c>
      <c r="I93" s="168">
        <f t="shared" si="8"/>
        <v>24.910530563865812</v>
      </c>
      <c r="J93" s="168">
        <f t="shared" si="8"/>
        <v>22.712621068503147</v>
      </c>
      <c r="K93" s="168">
        <f t="shared" si="8"/>
        <v>25.001618044309325</v>
      </c>
      <c r="L93" s="168">
        <f t="shared" si="8"/>
        <v>23.58513669834738</v>
      </c>
      <c r="M93" s="168">
        <f t="shared" si="8"/>
        <v>25.314411934807815</v>
      </c>
      <c r="N93" s="168">
        <f t="shared" si="8"/>
        <v>25.096201438181623</v>
      </c>
      <c r="O93" s="168">
        <f t="shared" si="8"/>
        <v>22.676386990314448</v>
      </c>
      <c r="P93" s="168">
        <f t="shared" si="8"/>
        <v>21.181618588047041</v>
      </c>
      <c r="Q93" s="168">
        <f t="shared" si="8"/>
        <v>23.720663666758604</v>
      </c>
    </row>
    <row r="94" spans="1:17" ht="12" customHeight="1" x14ac:dyDescent="0.25">
      <c r="A94" s="158" t="s">
        <v>65</v>
      </c>
      <c r="B94" s="157">
        <f>SUM(B95:B96)</f>
        <v>15.657410940966603</v>
      </c>
      <c r="C94" s="157">
        <f t="shared" ref="C94:Q94" si="9">SUM(C95:C96)</f>
        <v>15.51024274568158</v>
      </c>
      <c r="D94" s="157">
        <f t="shared" si="9"/>
        <v>16.022092003972514</v>
      </c>
      <c r="E94" s="157">
        <f t="shared" si="9"/>
        <v>17.083459989675685</v>
      </c>
      <c r="F94" s="157">
        <f t="shared" si="9"/>
        <v>15.06508051014424</v>
      </c>
      <c r="G94" s="157">
        <f t="shared" si="9"/>
        <v>12.94579685563275</v>
      </c>
      <c r="H94" s="157">
        <f t="shared" si="9"/>
        <v>14.464333763532384</v>
      </c>
      <c r="I94" s="157">
        <f t="shared" si="9"/>
        <v>15.214941183720265</v>
      </c>
      <c r="J94" s="157">
        <f t="shared" si="9"/>
        <v>13.217377909886135</v>
      </c>
      <c r="K94" s="157">
        <f t="shared" si="9"/>
        <v>14.911732434416084</v>
      </c>
      <c r="L94" s="157">
        <f t="shared" si="9"/>
        <v>13.109093002951662</v>
      </c>
      <c r="M94" s="157">
        <f t="shared" si="9"/>
        <v>14.617551412782849</v>
      </c>
      <c r="N94" s="157">
        <f t="shared" si="9"/>
        <v>14.327615445132622</v>
      </c>
      <c r="O94" s="157">
        <f t="shared" si="9"/>
        <v>12.134795768756629</v>
      </c>
      <c r="P94" s="157">
        <f t="shared" si="9"/>
        <v>10.717331982997033</v>
      </c>
      <c r="Q94" s="157">
        <f t="shared" si="9"/>
        <v>12.713979272767556</v>
      </c>
    </row>
    <row r="95" spans="1:17" ht="12" customHeight="1" x14ac:dyDescent="0.25">
      <c r="A95" s="23" t="s">
        <v>84</v>
      </c>
      <c r="B95" s="156">
        <f>RES_hhdet_fec!B$26</f>
        <v>15.316342542721767</v>
      </c>
      <c r="C95" s="156">
        <f>RES_hhdet_fec!C$26</f>
        <v>15.415686275111385</v>
      </c>
      <c r="D95" s="156">
        <f>RES_hhdet_fec!D$26</f>
        <v>15.88678220633464</v>
      </c>
      <c r="E95" s="156">
        <f>RES_hhdet_fec!E$26</f>
        <v>16.767181404153135</v>
      </c>
      <c r="F95" s="156">
        <f>RES_hhdet_fec!F$26</f>
        <v>14.800688246821874</v>
      </c>
      <c r="G95" s="156">
        <f>RES_hhdet_fec!G$26</f>
        <v>12.848230230540558</v>
      </c>
      <c r="H95" s="156">
        <f>RES_hhdet_fec!H$26</f>
        <v>14.3320420254271</v>
      </c>
      <c r="I95" s="156">
        <f>RES_hhdet_fec!I$26</f>
        <v>14.541274517318442</v>
      </c>
      <c r="J95" s="156">
        <f>RES_hhdet_fec!J$26</f>
        <v>12.841460515574362</v>
      </c>
      <c r="K95" s="156">
        <f>RES_hhdet_fec!K$26</f>
        <v>14.797862272541179</v>
      </c>
      <c r="L95" s="156">
        <f>RES_hhdet_fec!L$26</f>
        <v>12.84692175368061</v>
      </c>
      <c r="M95" s="156">
        <f>RES_hhdet_fec!M$26</f>
        <v>14.442390322985592</v>
      </c>
      <c r="N95" s="156">
        <f>RES_hhdet_fec!N$26</f>
        <v>14.206309606634338</v>
      </c>
      <c r="O95" s="156">
        <f>RES_hhdet_fec!O$26</f>
        <v>12.029274819546936</v>
      </c>
      <c r="P95" s="156">
        <f>RES_hhdet_fec!P$26</f>
        <v>10.564697967706223</v>
      </c>
      <c r="Q95" s="156">
        <f>RES_hhdet_fec!Q$26</f>
        <v>12.477742237179271</v>
      </c>
    </row>
    <row r="96" spans="1:17" ht="12" customHeight="1" x14ac:dyDescent="0.25">
      <c r="A96" s="23" t="s">
        <v>60</v>
      </c>
      <c r="B96" s="156">
        <f>RES_hhdet_fec!B$27</f>
        <v>0.34106839824483665</v>
      </c>
      <c r="C96" s="156">
        <f>RES_hhdet_fec!C$27</f>
        <v>9.4556470570194992E-2</v>
      </c>
      <c r="D96" s="156">
        <f>RES_hhdet_fec!D$27</f>
        <v>0.13530979763787462</v>
      </c>
      <c r="E96" s="156">
        <f>RES_hhdet_fec!E$27</f>
        <v>0.31627858552255084</v>
      </c>
      <c r="F96" s="156">
        <f>RES_hhdet_fec!F$27</f>
        <v>0.26439226332236621</v>
      </c>
      <c r="G96" s="156">
        <f>RES_hhdet_fec!G$27</f>
        <v>9.7566625092192508E-2</v>
      </c>
      <c r="H96" s="156">
        <f>RES_hhdet_fec!H$27</f>
        <v>0.13229173810528311</v>
      </c>
      <c r="I96" s="156">
        <f>RES_hhdet_fec!I$27</f>
        <v>0.67366666640182271</v>
      </c>
      <c r="J96" s="156">
        <f>RES_hhdet_fec!J$27</f>
        <v>0.37591739431177318</v>
      </c>
      <c r="K96" s="156">
        <f>RES_hhdet_fec!K$27</f>
        <v>0.11387016187490447</v>
      </c>
      <c r="L96" s="156">
        <f>RES_hhdet_fec!L$27</f>
        <v>0.26217124927105218</v>
      </c>
      <c r="M96" s="156">
        <f>RES_hhdet_fec!M$27</f>
        <v>0.1751610897972567</v>
      </c>
      <c r="N96" s="156">
        <f>RES_hhdet_fec!N$27</f>
        <v>0.12130583849828405</v>
      </c>
      <c r="O96" s="156">
        <f>RES_hhdet_fec!O$27</f>
        <v>0.10552094920969236</v>
      </c>
      <c r="P96" s="156">
        <f>RES_hhdet_fec!P$27</f>
        <v>0.15263401529080897</v>
      </c>
      <c r="Q96" s="156">
        <f>RES_hhdet_fec!Q$27</f>
        <v>0.23623703558828477</v>
      </c>
    </row>
    <row r="97" spans="1:17" ht="12" customHeight="1" x14ac:dyDescent="0.25">
      <c r="A97" s="158" t="s">
        <v>112</v>
      </c>
      <c r="B97" s="157">
        <f>B98</f>
        <v>0.6183028826464535</v>
      </c>
      <c r="C97" s="157">
        <f t="shared" ref="C97:Q97" si="10">C98</f>
        <v>0.65665602188117533</v>
      </c>
      <c r="D97" s="157">
        <f t="shared" si="10"/>
        <v>0.67367322732742307</v>
      </c>
      <c r="E97" s="157">
        <f t="shared" si="10"/>
        <v>0.70697951965589323</v>
      </c>
      <c r="F97" s="157">
        <f t="shared" si="10"/>
        <v>0.75387007178213949</v>
      </c>
      <c r="G97" s="157">
        <f t="shared" si="10"/>
        <v>0.7764596675115123</v>
      </c>
      <c r="H97" s="157">
        <f t="shared" si="10"/>
        <v>0.78778323282731388</v>
      </c>
      <c r="I97" s="157">
        <f t="shared" si="10"/>
        <v>0.81729121395951843</v>
      </c>
      <c r="J97" s="157">
        <f t="shared" si="10"/>
        <v>0.77890210797455595</v>
      </c>
      <c r="K97" s="157">
        <f t="shared" si="10"/>
        <v>0.88480723058618638</v>
      </c>
      <c r="L97" s="157">
        <f t="shared" si="10"/>
        <v>0.98141551002227478</v>
      </c>
      <c r="M97" s="157">
        <f t="shared" si="10"/>
        <v>1.0165913432562812</v>
      </c>
      <c r="N97" s="157">
        <f t="shared" si="10"/>
        <v>1.0509465665419002</v>
      </c>
      <c r="O97" s="157">
        <f t="shared" si="10"/>
        <v>1.0927094337279306</v>
      </c>
      <c r="P97" s="157">
        <f t="shared" si="10"/>
        <v>1.0729260731665318</v>
      </c>
      <c r="Q97" s="157">
        <f t="shared" si="10"/>
        <v>1.0433809280766451</v>
      </c>
    </row>
    <row r="98" spans="1:17" ht="12" customHeight="1" x14ac:dyDescent="0.25">
      <c r="A98" s="23" t="s">
        <v>60</v>
      </c>
      <c r="B98" s="156">
        <f>RES_hhdet_fec!B$29</f>
        <v>0.6183028826464535</v>
      </c>
      <c r="C98" s="156">
        <f>RES_hhdet_fec!C$29</f>
        <v>0.65665602188117533</v>
      </c>
      <c r="D98" s="156">
        <f>RES_hhdet_fec!D$29</f>
        <v>0.67367322732742307</v>
      </c>
      <c r="E98" s="156">
        <f>RES_hhdet_fec!E$29</f>
        <v>0.70697951965589323</v>
      </c>
      <c r="F98" s="156">
        <f>RES_hhdet_fec!F$29</f>
        <v>0.75387007178213949</v>
      </c>
      <c r="G98" s="156">
        <f>RES_hhdet_fec!G$29</f>
        <v>0.7764596675115123</v>
      </c>
      <c r="H98" s="156">
        <f>RES_hhdet_fec!H$29</f>
        <v>0.78778323282731388</v>
      </c>
      <c r="I98" s="156">
        <f>RES_hhdet_fec!I$29</f>
        <v>0.81729121395951843</v>
      </c>
      <c r="J98" s="156">
        <f>RES_hhdet_fec!J$29</f>
        <v>0.77890210797455595</v>
      </c>
      <c r="K98" s="156">
        <f>RES_hhdet_fec!K$29</f>
        <v>0.88480723058618638</v>
      </c>
      <c r="L98" s="156">
        <f>RES_hhdet_fec!L$29</f>
        <v>0.98141551002227478</v>
      </c>
      <c r="M98" s="156">
        <f>RES_hhdet_fec!M$29</f>
        <v>1.0165913432562812</v>
      </c>
      <c r="N98" s="156">
        <f>RES_hhdet_fec!N$29</f>
        <v>1.0509465665419002</v>
      </c>
      <c r="O98" s="156">
        <f>RES_hhdet_fec!O$29</f>
        <v>1.0927094337279306</v>
      </c>
      <c r="P98" s="156">
        <f>RES_hhdet_fec!P$29</f>
        <v>1.0729260731665318</v>
      </c>
      <c r="Q98" s="156">
        <f>RES_hhdet_fec!Q$29</f>
        <v>1.0433809280766451</v>
      </c>
    </row>
    <row r="99" spans="1:17" ht="12" customHeight="1" x14ac:dyDescent="0.25">
      <c r="A99" s="158" t="s">
        <v>63</v>
      </c>
      <c r="B99" s="157">
        <f>SUM(B100:B101,B104:B105)</f>
        <v>5.6226111624747634</v>
      </c>
      <c r="C99" s="157">
        <f t="shared" ref="C99:Q99" si="11">SUM(C100:C101,C104:C105)</f>
        <v>5.3032011039560114</v>
      </c>
      <c r="D99" s="157">
        <f t="shared" si="11"/>
        <v>5.6571366295931549</v>
      </c>
      <c r="E99" s="157">
        <f t="shared" si="11"/>
        <v>5.8978521070102286</v>
      </c>
      <c r="F99" s="157">
        <f t="shared" si="11"/>
        <v>5.5018532664663873</v>
      </c>
      <c r="G99" s="157">
        <f t="shared" si="11"/>
        <v>6.0346768042078542</v>
      </c>
      <c r="H99" s="157">
        <f t="shared" si="11"/>
        <v>5.4657475066986922</v>
      </c>
      <c r="I99" s="157">
        <f t="shared" si="11"/>
        <v>5.1929575065063505</v>
      </c>
      <c r="J99" s="157">
        <f t="shared" si="11"/>
        <v>5.2098589561968645</v>
      </c>
      <c r="K99" s="157">
        <f t="shared" si="11"/>
        <v>5.4645488556778155</v>
      </c>
      <c r="L99" s="157">
        <f t="shared" si="11"/>
        <v>5.5207313970656333</v>
      </c>
      <c r="M99" s="157">
        <f t="shared" si="11"/>
        <v>5.5594374482945357</v>
      </c>
      <c r="N99" s="157">
        <f t="shared" si="11"/>
        <v>5.5932915943458852</v>
      </c>
      <c r="O99" s="157">
        <f t="shared" si="11"/>
        <v>5.5352714445733575</v>
      </c>
      <c r="P99" s="157">
        <f t="shared" si="11"/>
        <v>5.6806990345581978</v>
      </c>
      <c r="Q99" s="157">
        <f t="shared" si="11"/>
        <v>6.1304192720303288</v>
      </c>
    </row>
    <row r="100" spans="1:17" ht="12" customHeight="1" x14ac:dyDescent="0.25">
      <c r="A100" s="167" t="s">
        <v>169</v>
      </c>
      <c r="B100" s="132">
        <f>RES_hhdet_fec!B$31</f>
        <v>1.0908605225096404</v>
      </c>
      <c r="C100" s="132">
        <f>RES_hhdet_fec!C$31</f>
        <v>1.0538401077299107</v>
      </c>
      <c r="D100" s="132">
        <f>RES_hhdet_fec!D$31</f>
        <v>1.1846418802729801</v>
      </c>
      <c r="E100" s="132">
        <f>RES_hhdet_fec!E$31</f>
        <v>1.2364014970759258</v>
      </c>
      <c r="F100" s="132">
        <f>RES_hhdet_fec!F$31</f>
        <v>0.87827298284643041</v>
      </c>
      <c r="G100" s="132">
        <f>RES_hhdet_fec!G$31</f>
        <v>0.97159686328839556</v>
      </c>
      <c r="H100" s="132">
        <f>RES_hhdet_fec!H$31</f>
        <v>0.93677045494424116</v>
      </c>
      <c r="I100" s="132">
        <f>RES_hhdet_fec!I$31</f>
        <v>0.42785245589316745</v>
      </c>
      <c r="J100" s="132">
        <f>RES_hhdet_fec!J$31</f>
        <v>0.47807333142845654</v>
      </c>
      <c r="K100" s="132">
        <f>RES_hhdet_fec!K$31</f>
        <v>0.49414700851156779</v>
      </c>
      <c r="L100" s="132">
        <f>RES_hhdet_fec!L$31</f>
        <v>0.3470925396806509</v>
      </c>
      <c r="M100" s="132">
        <f>RES_hhdet_fec!M$31</f>
        <v>0.30294817950523684</v>
      </c>
      <c r="N100" s="132">
        <f>RES_hhdet_fec!N$31</f>
        <v>0.21564112325645107</v>
      </c>
      <c r="O100" s="132">
        <f>RES_hhdet_fec!O$31</f>
        <v>6.8716250551313529E-2</v>
      </c>
      <c r="P100" s="132">
        <f>RES_hhdet_fec!P$31</f>
        <v>9.344138826194831E-2</v>
      </c>
      <c r="Q100" s="132">
        <f>RES_hhdet_fec!Q$31</f>
        <v>3.6703185254946244E-2</v>
      </c>
    </row>
    <row r="101" spans="1:17" ht="12" customHeight="1" x14ac:dyDescent="0.25">
      <c r="A101" s="167" t="s">
        <v>168</v>
      </c>
      <c r="B101" s="132">
        <f>SUM(B102:B103)</f>
        <v>1.5401270263282656</v>
      </c>
      <c r="C101" s="132">
        <f t="shared" ref="C101:Q101" si="12">SUM(C102:C103)</f>
        <v>1.4583981670725394</v>
      </c>
      <c r="D101" s="132">
        <f t="shared" si="12"/>
        <v>1.5241928942905101</v>
      </c>
      <c r="E101" s="132">
        <f t="shared" si="12"/>
        <v>1.5957381070397898</v>
      </c>
      <c r="F101" s="132">
        <f t="shared" si="12"/>
        <v>1.7556272625661316</v>
      </c>
      <c r="G101" s="132">
        <f t="shared" si="12"/>
        <v>1.9955324500394771</v>
      </c>
      <c r="H101" s="132">
        <f t="shared" si="12"/>
        <v>1.7354025113616203</v>
      </c>
      <c r="I101" s="132">
        <f t="shared" si="12"/>
        <v>2.0360951386606785</v>
      </c>
      <c r="J101" s="132">
        <f t="shared" si="12"/>
        <v>2.0065336185809741</v>
      </c>
      <c r="K101" s="132">
        <f t="shared" si="12"/>
        <v>2.1342405831588276</v>
      </c>
      <c r="L101" s="132">
        <f t="shared" si="12"/>
        <v>2.311925457036379</v>
      </c>
      <c r="M101" s="132">
        <f t="shared" si="12"/>
        <v>2.3834860088156749</v>
      </c>
      <c r="N101" s="132">
        <f t="shared" si="12"/>
        <v>2.5103338295295594</v>
      </c>
      <c r="O101" s="132">
        <f t="shared" si="12"/>
        <v>2.6523754014140106</v>
      </c>
      <c r="P101" s="132">
        <f t="shared" si="12"/>
        <v>2.7192667648903082</v>
      </c>
      <c r="Q101" s="132">
        <f t="shared" si="12"/>
        <v>3.0136408391484171</v>
      </c>
    </row>
    <row r="102" spans="1:17" ht="12" customHeight="1" x14ac:dyDescent="0.25">
      <c r="A102" s="166" t="s">
        <v>57</v>
      </c>
      <c r="B102" s="165">
        <f>RES_hhdet_fec!B$33</f>
        <v>7.8852674040014878E-2</v>
      </c>
      <c r="C102" s="165">
        <f>RES_hhdet_fec!C$33</f>
        <v>3.7565810750371839E-2</v>
      </c>
      <c r="D102" s="165">
        <f>RES_hhdet_fec!D$33</f>
        <v>7.6560801697283271E-2</v>
      </c>
      <c r="E102" s="165">
        <f>RES_hhdet_fec!E$33</f>
        <v>7.9367809778209689E-2</v>
      </c>
      <c r="F102" s="165">
        <f>RES_hhdet_fec!F$33</f>
        <v>8.6447811924150894E-2</v>
      </c>
      <c r="G102" s="165">
        <f>RES_hhdet_fec!G$33</f>
        <v>0.50890990667267511</v>
      </c>
      <c r="H102" s="165">
        <f>RES_hhdet_fec!H$33</f>
        <v>0.18223134877805799</v>
      </c>
      <c r="I102" s="165">
        <f>RES_hhdet_fec!I$33</f>
        <v>9.7409827978377814E-2</v>
      </c>
      <c r="J102" s="165">
        <f>RES_hhdet_fec!J$33</f>
        <v>9.4480413871910404E-2</v>
      </c>
      <c r="K102" s="165">
        <f>RES_hhdet_fec!K$33</f>
        <v>9.9374858643420313E-2</v>
      </c>
      <c r="L102" s="165">
        <f>RES_hhdet_fec!L$33</f>
        <v>0.10660764080569428</v>
      </c>
      <c r="M102" s="165">
        <f>RES_hhdet_fec!M$33</f>
        <v>0.10304445716782243</v>
      </c>
      <c r="N102" s="165">
        <f>RES_hhdet_fec!N$33</f>
        <v>0.10305210400284573</v>
      </c>
      <c r="O102" s="165">
        <f>RES_hhdet_fec!O$33</f>
        <v>0.10545703712325993</v>
      </c>
      <c r="P102" s="165">
        <f>RES_hhdet_fec!P$33</f>
        <v>0.18145756952140726</v>
      </c>
      <c r="Q102" s="165">
        <f>RES_hhdet_fec!Q$33</f>
        <v>0.45693147546497231</v>
      </c>
    </row>
    <row r="103" spans="1:17" ht="12" customHeight="1" x14ac:dyDescent="0.25">
      <c r="A103" s="147" t="s">
        <v>59</v>
      </c>
      <c r="B103" s="164">
        <f>RES_hhdet_fec!B$34</f>
        <v>1.4612743522882508</v>
      </c>
      <c r="C103" s="164">
        <f>RES_hhdet_fec!C$34</f>
        <v>1.4208323563221676</v>
      </c>
      <c r="D103" s="164">
        <f>RES_hhdet_fec!D$34</f>
        <v>1.4476320925932269</v>
      </c>
      <c r="E103" s="164">
        <f>RES_hhdet_fec!E$34</f>
        <v>1.51637029726158</v>
      </c>
      <c r="F103" s="164">
        <f>RES_hhdet_fec!F$34</f>
        <v>1.6691794506419806</v>
      </c>
      <c r="G103" s="164">
        <f>RES_hhdet_fec!G$34</f>
        <v>1.4866225433668021</v>
      </c>
      <c r="H103" s="164">
        <f>RES_hhdet_fec!H$34</f>
        <v>1.5531711625835622</v>
      </c>
      <c r="I103" s="164">
        <f>RES_hhdet_fec!I$34</f>
        <v>1.9386853106823005</v>
      </c>
      <c r="J103" s="164">
        <f>RES_hhdet_fec!J$34</f>
        <v>1.9120532047090639</v>
      </c>
      <c r="K103" s="164">
        <f>RES_hhdet_fec!K$34</f>
        <v>2.0348657245154071</v>
      </c>
      <c r="L103" s="164">
        <f>RES_hhdet_fec!L$34</f>
        <v>2.2053178162306848</v>
      </c>
      <c r="M103" s="164">
        <f>RES_hhdet_fec!M$34</f>
        <v>2.2804415516478524</v>
      </c>
      <c r="N103" s="164">
        <f>RES_hhdet_fec!N$34</f>
        <v>2.4072817255267136</v>
      </c>
      <c r="O103" s="164">
        <f>RES_hhdet_fec!O$34</f>
        <v>2.5469183642907507</v>
      </c>
      <c r="P103" s="164">
        <f>RES_hhdet_fec!P$34</f>
        <v>2.5378091953689008</v>
      </c>
      <c r="Q103" s="164">
        <f>RES_hhdet_fec!Q$34</f>
        <v>2.5567093636834448</v>
      </c>
    </row>
    <row r="104" spans="1:17" ht="12" customHeight="1" x14ac:dyDescent="0.25">
      <c r="A104" s="163" t="s">
        <v>142</v>
      </c>
      <c r="B104" s="162">
        <f>RES_hhdet_fec!B$35</f>
        <v>1.1027071194311309</v>
      </c>
      <c r="C104" s="162">
        <f>RES_hhdet_fec!C$35</f>
        <v>1.0205380360482958</v>
      </c>
      <c r="D104" s="162">
        <f>RES_hhdet_fec!D$35</f>
        <v>1.1340785347871534</v>
      </c>
      <c r="E104" s="162">
        <f>RES_hhdet_fec!E$35</f>
        <v>1.1918267688811583</v>
      </c>
      <c r="F104" s="162">
        <f>RES_hhdet_fec!F$35</f>
        <v>0.83555730554437768</v>
      </c>
      <c r="G104" s="162">
        <f>RES_hhdet_fec!G$35</f>
        <v>0.88956343346495759</v>
      </c>
      <c r="H104" s="162">
        <f>RES_hhdet_fec!H$35</f>
        <v>0.86267409155656793</v>
      </c>
      <c r="I104" s="162">
        <f>RES_hhdet_fec!I$35</f>
        <v>0.45557591498866312</v>
      </c>
      <c r="J104" s="162">
        <f>RES_hhdet_fec!J$35</f>
        <v>0.51408524951739409</v>
      </c>
      <c r="K104" s="162">
        <f>RES_hhdet_fec!K$35</f>
        <v>0.51868651542191335</v>
      </c>
      <c r="L104" s="162">
        <f>RES_hhdet_fec!L$35</f>
        <v>0.3803333538299874</v>
      </c>
      <c r="M104" s="162">
        <f>RES_hhdet_fec!M$35</f>
        <v>0.34457800326618643</v>
      </c>
      <c r="N104" s="162">
        <f>RES_hhdet_fec!N$35</f>
        <v>0.2419434713917141</v>
      </c>
      <c r="O104" s="162">
        <f>RES_hhdet_fec!O$35</f>
        <v>7.7219577387449084E-2</v>
      </c>
      <c r="P104" s="162">
        <f>RES_hhdet_fec!P$35</f>
        <v>0.10050005778519189</v>
      </c>
      <c r="Q104" s="162">
        <f>RES_hhdet_fec!Q$35</f>
        <v>3.8978811053070085E-2</v>
      </c>
    </row>
    <row r="105" spans="1:17" ht="12" customHeight="1" x14ac:dyDescent="0.25">
      <c r="A105" s="161" t="s">
        <v>141</v>
      </c>
      <c r="B105" s="160">
        <f>SUM(B106:B107)</f>
        <v>1.8889164942057262</v>
      </c>
      <c r="C105" s="160">
        <f t="shared" ref="C105:Q105" si="13">SUM(C106:C107)</f>
        <v>1.7704247931052648</v>
      </c>
      <c r="D105" s="160">
        <f t="shared" si="13"/>
        <v>1.8142233202425111</v>
      </c>
      <c r="E105" s="160">
        <f t="shared" si="13"/>
        <v>1.8738857340133541</v>
      </c>
      <c r="F105" s="160">
        <f t="shared" si="13"/>
        <v>2.032395715509447</v>
      </c>
      <c r="G105" s="160">
        <f t="shared" si="13"/>
        <v>2.1779840574150238</v>
      </c>
      <c r="H105" s="160">
        <f t="shared" si="13"/>
        <v>1.9309004488362633</v>
      </c>
      <c r="I105" s="160">
        <f t="shared" si="13"/>
        <v>2.2734339969638415</v>
      </c>
      <c r="J105" s="160">
        <f t="shared" si="13"/>
        <v>2.2111667566700399</v>
      </c>
      <c r="K105" s="160">
        <f t="shared" si="13"/>
        <v>2.3174747485855063</v>
      </c>
      <c r="L105" s="160">
        <f t="shared" si="13"/>
        <v>2.4813800465186162</v>
      </c>
      <c r="M105" s="160">
        <f t="shared" si="13"/>
        <v>2.5284252567074379</v>
      </c>
      <c r="N105" s="160">
        <f t="shared" si="13"/>
        <v>2.6253731701681611</v>
      </c>
      <c r="O105" s="160">
        <f t="shared" si="13"/>
        <v>2.7369602152205839</v>
      </c>
      <c r="P105" s="160">
        <f t="shared" si="13"/>
        <v>2.7674908236207494</v>
      </c>
      <c r="Q105" s="160">
        <f t="shared" si="13"/>
        <v>3.0410964365738953</v>
      </c>
    </row>
    <row r="106" spans="1:17" ht="12" customHeight="1" x14ac:dyDescent="0.25">
      <c r="A106" s="148" t="s">
        <v>60</v>
      </c>
      <c r="B106" s="156">
        <f>RES_hhdet_fec!B$37</f>
        <v>7.9670361358402192E-2</v>
      </c>
      <c r="C106" s="156">
        <f>RES_hhdet_fec!C$37</f>
        <v>3.6387630460071159E-2</v>
      </c>
      <c r="D106" s="156">
        <f>RES_hhdet_fec!D$37</f>
        <v>7.3288028206304895E-2</v>
      </c>
      <c r="E106" s="156">
        <f>RES_hhdet_fec!E$37</f>
        <v>7.6504825444570712E-2</v>
      </c>
      <c r="F106" s="156">
        <f>RES_hhdet_fec!F$37</f>
        <v>8.2257454262953986E-2</v>
      </c>
      <c r="G106" s="156">
        <f>RES_hhdet_fec!G$37</f>
        <v>0.46598890898628309</v>
      </c>
      <c r="H106" s="156">
        <f>RES_hhdet_fec!H$37</f>
        <v>0.16776791245047246</v>
      </c>
      <c r="I106" s="156">
        <f>RES_hhdet_fec!I$37</f>
        <v>0.10371563443540976</v>
      </c>
      <c r="J106" s="156">
        <f>RES_hhdet_fec!J$37</f>
        <v>0.10162894177126085</v>
      </c>
      <c r="K106" s="156">
        <f>RES_hhdet_fec!K$37</f>
        <v>0.10428141103693131</v>
      </c>
      <c r="L106" s="156">
        <f>RES_hhdet_fec!L$37</f>
        <v>0.11673414966883879</v>
      </c>
      <c r="M106" s="156">
        <f>RES_hhdet_fec!M$37</f>
        <v>0.11724708037548751</v>
      </c>
      <c r="N106" s="156">
        <f>RES_hhdet_fec!N$37</f>
        <v>0.11569296904731013</v>
      </c>
      <c r="O106" s="156">
        <f>RES_hhdet_fec!O$37</f>
        <v>0.11860763659035081</v>
      </c>
      <c r="P106" s="156">
        <f>RES_hhdet_fec!P$37</f>
        <v>0.19473666708715676</v>
      </c>
      <c r="Q106" s="156">
        <f>RES_hhdet_fec!Q$37</f>
        <v>0.48512207630102527</v>
      </c>
    </row>
    <row r="107" spans="1:17" ht="12" customHeight="1" x14ac:dyDescent="0.25">
      <c r="A107" s="148" t="s">
        <v>59</v>
      </c>
      <c r="B107" s="156">
        <f>RES_hhdet_fec!B$38</f>
        <v>1.8092461328473239</v>
      </c>
      <c r="C107" s="156">
        <f>RES_hhdet_fec!C$38</f>
        <v>1.7340371626451936</v>
      </c>
      <c r="D107" s="156">
        <f>RES_hhdet_fec!D$38</f>
        <v>1.7409352920362062</v>
      </c>
      <c r="E107" s="156">
        <f>RES_hhdet_fec!E$38</f>
        <v>1.7973809085687833</v>
      </c>
      <c r="F107" s="156">
        <f>RES_hhdet_fec!F$38</f>
        <v>1.950138261246493</v>
      </c>
      <c r="G107" s="156">
        <f>RES_hhdet_fec!G$38</f>
        <v>1.7119951484287408</v>
      </c>
      <c r="H107" s="156">
        <f>RES_hhdet_fec!H$38</f>
        <v>1.7631325363857908</v>
      </c>
      <c r="I107" s="156">
        <f>RES_hhdet_fec!I$38</f>
        <v>2.1697183625284318</v>
      </c>
      <c r="J107" s="156">
        <f>RES_hhdet_fec!J$38</f>
        <v>2.1095378148987791</v>
      </c>
      <c r="K107" s="156">
        <f>RES_hhdet_fec!K$38</f>
        <v>2.2131933375485748</v>
      </c>
      <c r="L107" s="156">
        <f>RES_hhdet_fec!L$38</f>
        <v>2.3646458968497774</v>
      </c>
      <c r="M107" s="156">
        <f>RES_hhdet_fec!M$38</f>
        <v>2.4111781763319504</v>
      </c>
      <c r="N107" s="156">
        <f>RES_hhdet_fec!N$38</f>
        <v>2.509680201120851</v>
      </c>
      <c r="O107" s="156">
        <f>RES_hhdet_fec!O$38</f>
        <v>2.6183525786302329</v>
      </c>
      <c r="P107" s="156">
        <f>RES_hhdet_fec!P$38</f>
        <v>2.5727541565335925</v>
      </c>
      <c r="Q107" s="156">
        <f>RES_hhdet_fec!Q$38</f>
        <v>2.5559743602728702</v>
      </c>
    </row>
    <row r="108" spans="1:17" ht="12" customHeight="1" x14ac:dyDescent="0.25">
      <c r="A108" s="158" t="s">
        <v>62</v>
      </c>
      <c r="B108" s="157">
        <f>SUM(B109:B110)</f>
        <v>3.6148265465373042</v>
      </c>
      <c r="C108" s="157">
        <f t="shared" ref="C108:Q108" si="14">SUM(C109:C110)</f>
        <v>3.0673926073315543</v>
      </c>
      <c r="D108" s="157">
        <f t="shared" si="14"/>
        <v>3.0639300824670777</v>
      </c>
      <c r="E108" s="157">
        <f t="shared" si="14"/>
        <v>3.4911934983141548</v>
      </c>
      <c r="F108" s="157">
        <f t="shared" si="14"/>
        <v>3.6363662817483222</v>
      </c>
      <c r="G108" s="157">
        <f t="shared" si="14"/>
        <v>3.5252062912053548</v>
      </c>
      <c r="H108" s="157">
        <f t="shared" si="14"/>
        <v>3.3025305245632772</v>
      </c>
      <c r="I108" s="157">
        <f t="shared" si="14"/>
        <v>3.6853406596796763</v>
      </c>
      <c r="J108" s="157">
        <f t="shared" si="14"/>
        <v>3.5064820944455928</v>
      </c>
      <c r="K108" s="157">
        <f t="shared" si="14"/>
        <v>3.7405295236292364</v>
      </c>
      <c r="L108" s="157">
        <f t="shared" si="14"/>
        <v>3.9738967883078091</v>
      </c>
      <c r="M108" s="157">
        <f t="shared" si="14"/>
        <v>4.1208317304741513</v>
      </c>
      <c r="N108" s="157">
        <f t="shared" si="14"/>
        <v>4.1243478321612157</v>
      </c>
      <c r="O108" s="157">
        <f t="shared" si="14"/>
        <v>3.913610343256531</v>
      </c>
      <c r="P108" s="157">
        <f t="shared" si="14"/>
        <v>3.7106614973252809</v>
      </c>
      <c r="Q108" s="157">
        <f t="shared" si="14"/>
        <v>3.8328841938840741</v>
      </c>
    </row>
    <row r="109" spans="1:17" ht="12" customHeight="1" x14ac:dyDescent="0.25">
      <c r="A109" s="23" t="s">
        <v>57</v>
      </c>
      <c r="B109" s="156">
        <f>RES_hhdet_fec!B$40</f>
        <v>2.3900748758470582</v>
      </c>
      <c r="C109" s="156">
        <f>RES_hhdet_fec!C$40</f>
        <v>2.3820665748722365</v>
      </c>
      <c r="D109" s="156">
        <f>RES_hhdet_fec!D$40</f>
        <v>2.3479733869776789</v>
      </c>
      <c r="E109" s="156">
        <f>RES_hhdet_fec!E$40</f>
        <v>2.5912675120052153</v>
      </c>
      <c r="F109" s="156">
        <f>RES_hhdet_fec!F$40</f>
        <v>2.6827708134891397</v>
      </c>
      <c r="G109" s="156">
        <f>RES_hhdet_fec!G$40</f>
        <v>2.5048935458816044</v>
      </c>
      <c r="H109" s="156">
        <f>RES_hhdet_fec!H$40</f>
        <v>2.0314886814375921</v>
      </c>
      <c r="I109" s="156">
        <f>RES_hhdet_fec!I$40</f>
        <v>2.2542154177802964</v>
      </c>
      <c r="J109" s="156">
        <f>RES_hhdet_fec!J$40</f>
        <v>2.0556245847252148</v>
      </c>
      <c r="K109" s="156">
        <f>RES_hhdet_fec!K$40</f>
        <v>2.1367726230094495</v>
      </c>
      <c r="L109" s="156">
        <f>RES_hhdet_fec!L$40</f>
        <v>2.1918975686815343</v>
      </c>
      <c r="M109" s="156">
        <f>RES_hhdet_fec!M$40</f>
        <v>2.4495903399676111</v>
      </c>
      <c r="N109" s="156">
        <f>RES_hhdet_fec!N$40</f>
        <v>2.4330270000081398</v>
      </c>
      <c r="O109" s="156">
        <f>RES_hhdet_fec!O$40</f>
        <v>2.4214552851231961</v>
      </c>
      <c r="P109" s="156">
        <f>RES_hhdet_fec!P$40</f>
        <v>2.2657570089872592</v>
      </c>
      <c r="Q109" s="156">
        <f>RES_hhdet_fec!Q$40</f>
        <v>2.3241727880098373</v>
      </c>
    </row>
    <row r="110" spans="1:17" ht="12" customHeight="1" x14ac:dyDescent="0.25">
      <c r="A110" s="29" t="s">
        <v>140</v>
      </c>
      <c r="B110" s="57">
        <f>RES_hhdet_fec!B$41</f>
        <v>1.2247516706902457</v>
      </c>
      <c r="C110" s="57">
        <f>RES_hhdet_fec!C$41</f>
        <v>0.68532603245931767</v>
      </c>
      <c r="D110" s="57">
        <f>RES_hhdet_fec!D$41</f>
        <v>0.71595669548939889</v>
      </c>
      <c r="E110" s="57">
        <f>RES_hhdet_fec!E$41</f>
        <v>0.89992598630893961</v>
      </c>
      <c r="F110" s="57">
        <f>RES_hhdet_fec!F$41</f>
        <v>0.95359546825918273</v>
      </c>
      <c r="G110" s="57">
        <f>RES_hhdet_fec!G$41</f>
        <v>1.0203127453237502</v>
      </c>
      <c r="H110" s="57">
        <f>RES_hhdet_fec!H$41</f>
        <v>1.2710418431256851</v>
      </c>
      <c r="I110" s="57">
        <f>RES_hhdet_fec!I$41</f>
        <v>1.4311252418993796</v>
      </c>
      <c r="J110" s="57">
        <f>RES_hhdet_fec!J$41</f>
        <v>1.4508575097203782</v>
      </c>
      <c r="K110" s="57">
        <f>RES_hhdet_fec!K$41</f>
        <v>1.6037569006197867</v>
      </c>
      <c r="L110" s="57">
        <f>RES_hhdet_fec!L$41</f>
        <v>1.7819992196262746</v>
      </c>
      <c r="M110" s="57">
        <f>RES_hhdet_fec!M$41</f>
        <v>1.67124139050654</v>
      </c>
      <c r="N110" s="57">
        <f>RES_hhdet_fec!N$41</f>
        <v>1.6913208321530757</v>
      </c>
      <c r="O110" s="57">
        <f>RES_hhdet_fec!O$41</f>
        <v>1.4921550581333349</v>
      </c>
      <c r="P110" s="57">
        <f>RES_hhdet_fec!P$41</f>
        <v>1.4449044883380218</v>
      </c>
      <c r="Q110" s="57">
        <f>RES_hhdet_fec!Q$41</f>
        <v>1.5087114058742366</v>
      </c>
    </row>
    <row r="112" spans="1:17" ht="12" customHeight="1" x14ac:dyDescent="0.25">
      <c r="A112" s="152" t="s">
        <v>119</v>
      </c>
      <c r="B112" s="168">
        <f>SUM(B113,B116,B118,B127)</f>
        <v>14.059981561220628</v>
      </c>
      <c r="C112" s="168">
        <f t="shared" ref="C112:Q112" si="15">SUM(C113,C116,C118,C127)</f>
        <v>13.434706260512208</v>
      </c>
      <c r="D112" s="168">
        <f t="shared" si="15"/>
        <v>14.014405843550501</v>
      </c>
      <c r="E112" s="168">
        <f t="shared" si="15"/>
        <v>15.215618582843243</v>
      </c>
      <c r="F112" s="168">
        <f t="shared" si="15"/>
        <v>14.563890976287928</v>
      </c>
      <c r="G112" s="168">
        <f t="shared" si="15"/>
        <v>13.674751349666856</v>
      </c>
      <c r="H112" s="168">
        <f t="shared" si="15"/>
        <v>14.35499828885801</v>
      </c>
      <c r="I112" s="168">
        <f t="shared" si="15"/>
        <v>15.717278731816876</v>
      </c>
      <c r="J112" s="168">
        <f t="shared" si="15"/>
        <v>14.613292625058877</v>
      </c>
      <c r="K112" s="168">
        <f t="shared" si="15"/>
        <v>16.153836623469605</v>
      </c>
      <c r="L112" s="168">
        <f t="shared" si="15"/>
        <v>16.159483292690712</v>
      </c>
      <c r="M112" s="168">
        <f t="shared" si="15"/>
        <v>17.278712430529641</v>
      </c>
      <c r="N112" s="168">
        <f t="shared" si="15"/>
        <v>17.580689332096128</v>
      </c>
      <c r="O112" s="168">
        <f t="shared" si="15"/>
        <v>16.722377032157613</v>
      </c>
      <c r="P112" s="168">
        <f t="shared" si="15"/>
        <v>16.074947313570867</v>
      </c>
      <c r="Q112" s="168">
        <f t="shared" si="15"/>
        <v>17.57976360413619</v>
      </c>
    </row>
    <row r="113" spans="1:17" ht="12" customHeight="1" x14ac:dyDescent="0.25">
      <c r="A113" s="158" t="s">
        <v>65</v>
      </c>
      <c r="B113" s="157">
        <f>SUM(B114:B115)</f>
        <v>7.0871034333281457</v>
      </c>
      <c r="C113" s="157">
        <f t="shared" ref="C113:Q113" si="16">SUM(C114:C115)</f>
        <v>6.9485207079061704</v>
      </c>
      <c r="D113" s="157">
        <f t="shared" si="16"/>
        <v>7.2623801220663964</v>
      </c>
      <c r="E113" s="157">
        <f t="shared" si="16"/>
        <v>7.9285452891967383</v>
      </c>
      <c r="F113" s="157">
        <f t="shared" si="16"/>
        <v>7.0531137055784097</v>
      </c>
      <c r="G113" s="157">
        <f t="shared" si="16"/>
        <v>6.0521361722029354</v>
      </c>
      <c r="H113" s="157">
        <f t="shared" si="16"/>
        <v>6.8306291522168587</v>
      </c>
      <c r="I113" s="157">
        <f t="shared" si="16"/>
        <v>7.5502261457093311</v>
      </c>
      <c r="J113" s="157">
        <f t="shared" si="16"/>
        <v>6.5044347619276603</v>
      </c>
      <c r="K113" s="157">
        <f t="shared" si="16"/>
        <v>7.2774290130234887</v>
      </c>
      <c r="L113" s="157">
        <f t="shared" si="16"/>
        <v>6.565277312604481</v>
      </c>
      <c r="M113" s="157">
        <f t="shared" si="16"/>
        <v>7.3386952759633468</v>
      </c>
      <c r="N113" s="157">
        <f t="shared" si="16"/>
        <v>7.2533840514216843</v>
      </c>
      <c r="O113" s="157">
        <f t="shared" si="16"/>
        <v>6.2120963600211763</v>
      </c>
      <c r="P113" s="157">
        <f t="shared" si="16"/>
        <v>5.5556866003781522</v>
      </c>
      <c r="Q113" s="157">
        <f t="shared" si="16"/>
        <v>6.6693465530108096</v>
      </c>
    </row>
    <row r="114" spans="1:17" ht="12" customHeight="1" x14ac:dyDescent="0.25">
      <c r="A114" s="23" t="s">
        <v>84</v>
      </c>
      <c r="B114" s="156">
        <f>RES_hhdet_tes!B$26</f>
        <v>6.7460350350833096</v>
      </c>
      <c r="C114" s="156">
        <f>RES_hhdet_tes!C$26</f>
        <v>6.8539642373359753</v>
      </c>
      <c r="D114" s="156">
        <f>RES_hhdet_tes!D$26</f>
        <v>7.1270703244285221</v>
      </c>
      <c r="E114" s="156">
        <f>RES_hhdet_tes!E$26</f>
        <v>7.6122667036741873</v>
      </c>
      <c r="F114" s="156">
        <f>RES_hhdet_tes!F$26</f>
        <v>6.7887214422560431</v>
      </c>
      <c r="G114" s="156">
        <f>RES_hhdet_tes!G$26</f>
        <v>5.9545695471107427</v>
      </c>
      <c r="H114" s="156">
        <f>RES_hhdet_tes!H$26</f>
        <v>6.6983374141115757</v>
      </c>
      <c r="I114" s="156">
        <f>RES_hhdet_tes!I$26</f>
        <v>6.8765594793075078</v>
      </c>
      <c r="J114" s="156">
        <f>RES_hhdet_tes!J$26</f>
        <v>6.1285173676158866</v>
      </c>
      <c r="K114" s="156">
        <f>RES_hhdet_tes!K$26</f>
        <v>7.1635588511485837</v>
      </c>
      <c r="L114" s="156">
        <f>RES_hhdet_tes!L$26</f>
        <v>6.3031060633334288</v>
      </c>
      <c r="M114" s="156">
        <f>RES_hhdet_tes!M$26</f>
        <v>7.1635341861660899</v>
      </c>
      <c r="N114" s="156">
        <f>RES_hhdet_tes!N$26</f>
        <v>7.1320782129234006</v>
      </c>
      <c r="O114" s="156">
        <f>RES_hhdet_tes!O$26</f>
        <v>6.1065754108114838</v>
      </c>
      <c r="P114" s="156">
        <f>RES_hhdet_tes!P$26</f>
        <v>5.4030525850873437</v>
      </c>
      <c r="Q114" s="156">
        <f>RES_hhdet_tes!Q$26</f>
        <v>6.4331095174225243</v>
      </c>
    </row>
    <row r="115" spans="1:17" ht="12" customHeight="1" x14ac:dyDescent="0.25">
      <c r="A115" s="23" t="s">
        <v>60</v>
      </c>
      <c r="B115" s="156">
        <f>RES_hhdet_tes!B$27</f>
        <v>0.34106839824483653</v>
      </c>
      <c r="C115" s="156">
        <f>RES_hhdet_tes!C$27</f>
        <v>9.4556470570194992E-2</v>
      </c>
      <c r="D115" s="156">
        <f>RES_hhdet_tes!D$27</f>
        <v>0.1353097976378746</v>
      </c>
      <c r="E115" s="156">
        <f>RES_hhdet_tes!E$27</f>
        <v>0.31627858552255078</v>
      </c>
      <c r="F115" s="156">
        <f>RES_hhdet_tes!F$27</f>
        <v>0.26439226332236609</v>
      </c>
      <c r="G115" s="156">
        <f>RES_hhdet_tes!G$27</f>
        <v>9.7566625092192508E-2</v>
      </c>
      <c r="H115" s="156">
        <f>RES_hhdet_tes!H$27</f>
        <v>0.13229173810528314</v>
      </c>
      <c r="I115" s="156">
        <f>RES_hhdet_tes!I$27</f>
        <v>0.67366666640182293</v>
      </c>
      <c r="J115" s="156">
        <f>RES_hhdet_tes!J$27</f>
        <v>0.37591739431177335</v>
      </c>
      <c r="K115" s="156">
        <f>RES_hhdet_tes!K$27</f>
        <v>0.11387016187490452</v>
      </c>
      <c r="L115" s="156">
        <f>RES_hhdet_tes!L$27</f>
        <v>0.26217124927105223</v>
      </c>
      <c r="M115" s="156">
        <f>RES_hhdet_tes!M$27</f>
        <v>0.17516108979725664</v>
      </c>
      <c r="N115" s="156">
        <f>RES_hhdet_tes!N$27</f>
        <v>0.12130583849828401</v>
      </c>
      <c r="O115" s="156">
        <f>RES_hhdet_tes!O$27</f>
        <v>0.10552094920969232</v>
      </c>
      <c r="P115" s="156">
        <f>RES_hhdet_tes!P$27</f>
        <v>0.15263401529080897</v>
      </c>
      <c r="Q115" s="156">
        <f>RES_hhdet_tes!Q$27</f>
        <v>0.23623703558828482</v>
      </c>
    </row>
    <row r="116" spans="1:17" ht="12" customHeight="1" x14ac:dyDescent="0.25">
      <c r="A116" s="158" t="s">
        <v>112</v>
      </c>
      <c r="B116" s="157">
        <f>B117</f>
        <v>0.86304747825160655</v>
      </c>
      <c r="C116" s="157">
        <f t="shared" ref="C116:Q116" si="17">C117</f>
        <v>0.94870575277430658</v>
      </c>
      <c r="D116" s="157">
        <f t="shared" si="17"/>
        <v>1.0017047989966756</v>
      </c>
      <c r="E116" s="157">
        <f t="shared" si="17"/>
        <v>1.0862017662646757</v>
      </c>
      <c r="F116" s="157">
        <f t="shared" si="17"/>
        <v>1.2030175590224259</v>
      </c>
      <c r="G116" s="157">
        <f t="shared" si="17"/>
        <v>1.2818828696439071</v>
      </c>
      <c r="H116" s="157">
        <f t="shared" si="17"/>
        <v>1.3420268551152408</v>
      </c>
      <c r="I116" s="157">
        <f t="shared" si="17"/>
        <v>1.4157086510379533</v>
      </c>
      <c r="J116" s="157">
        <f t="shared" si="17"/>
        <v>1.4368206774938865</v>
      </c>
      <c r="K116" s="157">
        <f t="shared" si="17"/>
        <v>1.7805734456916582</v>
      </c>
      <c r="L116" s="157">
        <f t="shared" si="17"/>
        <v>2.1188806488189202</v>
      </c>
      <c r="M116" s="157">
        <f t="shared" si="17"/>
        <v>2.3442037152313935</v>
      </c>
      <c r="N116" s="157">
        <f t="shared" si="17"/>
        <v>2.5777911723775833</v>
      </c>
      <c r="O116" s="157">
        <f t="shared" si="17"/>
        <v>2.8262468233054925</v>
      </c>
      <c r="P116" s="157">
        <f t="shared" si="17"/>
        <v>2.8871447371368717</v>
      </c>
      <c r="Q116" s="157">
        <f t="shared" si="17"/>
        <v>2.9577385550660251</v>
      </c>
    </row>
    <row r="117" spans="1:17" ht="12" customHeight="1" x14ac:dyDescent="0.25">
      <c r="A117" s="23" t="s">
        <v>60</v>
      </c>
      <c r="B117" s="156">
        <f>RES_hhdet_tes!B$29</f>
        <v>0.86304747825160655</v>
      </c>
      <c r="C117" s="156">
        <f>RES_hhdet_tes!C$29</f>
        <v>0.94870575277430658</v>
      </c>
      <c r="D117" s="156">
        <f>RES_hhdet_tes!D$29</f>
        <v>1.0017047989966756</v>
      </c>
      <c r="E117" s="156">
        <f>RES_hhdet_tes!E$29</f>
        <v>1.0862017662646757</v>
      </c>
      <c r="F117" s="156">
        <f>RES_hhdet_tes!F$29</f>
        <v>1.2030175590224259</v>
      </c>
      <c r="G117" s="156">
        <f>RES_hhdet_tes!G$29</f>
        <v>1.2818828696439071</v>
      </c>
      <c r="H117" s="156">
        <f>RES_hhdet_tes!H$29</f>
        <v>1.3420268551152408</v>
      </c>
      <c r="I117" s="156">
        <f>RES_hhdet_tes!I$29</f>
        <v>1.4157086510379533</v>
      </c>
      <c r="J117" s="156">
        <f>RES_hhdet_tes!J$29</f>
        <v>1.4368206774938865</v>
      </c>
      <c r="K117" s="156">
        <f>RES_hhdet_tes!K$29</f>
        <v>1.7805734456916582</v>
      </c>
      <c r="L117" s="156">
        <f>RES_hhdet_tes!L$29</f>
        <v>2.1188806488189202</v>
      </c>
      <c r="M117" s="156">
        <f>RES_hhdet_tes!M$29</f>
        <v>2.3442037152313935</v>
      </c>
      <c r="N117" s="156">
        <f>RES_hhdet_tes!N$29</f>
        <v>2.5777911723775833</v>
      </c>
      <c r="O117" s="156">
        <f>RES_hhdet_tes!O$29</f>
        <v>2.8262468233054925</v>
      </c>
      <c r="P117" s="156">
        <f>RES_hhdet_tes!P$29</f>
        <v>2.8871447371368717</v>
      </c>
      <c r="Q117" s="156">
        <f>RES_hhdet_tes!Q$29</f>
        <v>2.9577385550660251</v>
      </c>
    </row>
    <row r="118" spans="1:17" ht="12" customHeight="1" x14ac:dyDescent="0.25">
      <c r="A118" s="158" t="s">
        <v>63</v>
      </c>
      <c r="B118" s="157">
        <f>SUM(B119:B120,B123:B124)</f>
        <v>4.2844652910807541</v>
      </c>
      <c r="C118" s="157">
        <f t="shared" ref="C118:Q118" si="18">SUM(C119:C120,C123:C124)</f>
        <v>4.0902207872785068</v>
      </c>
      <c r="D118" s="157">
        <f t="shared" si="18"/>
        <v>4.2766176699927438</v>
      </c>
      <c r="E118" s="157">
        <f t="shared" si="18"/>
        <v>4.4679125999541416</v>
      </c>
      <c r="F118" s="157">
        <f t="shared" si="18"/>
        <v>4.4748787532494738</v>
      </c>
      <c r="G118" s="157">
        <f t="shared" si="18"/>
        <v>4.5027369377008135</v>
      </c>
      <c r="H118" s="157">
        <f t="shared" si="18"/>
        <v>4.3160519766842</v>
      </c>
      <c r="I118" s="157">
        <f t="shared" si="18"/>
        <v>4.6413809328784144</v>
      </c>
      <c r="J118" s="157">
        <f t="shared" si="18"/>
        <v>4.6099355983855457</v>
      </c>
      <c r="K118" s="157">
        <f t="shared" si="18"/>
        <v>4.8533024402050815</v>
      </c>
      <c r="L118" s="157">
        <f t="shared" si="18"/>
        <v>5.0491941288691438</v>
      </c>
      <c r="M118" s="157">
        <f t="shared" si="18"/>
        <v>5.133150381005108</v>
      </c>
      <c r="N118" s="157">
        <f t="shared" si="18"/>
        <v>5.2641156345035967</v>
      </c>
      <c r="O118" s="157">
        <f t="shared" si="18"/>
        <v>5.3570386384821287</v>
      </c>
      <c r="P118" s="157">
        <f t="shared" si="18"/>
        <v>5.4063777382292155</v>
      </c>
      <c r="Q118" s="157">
        <f t="shared" si="18"/>
        <v>5.6408549256067184</v>
      </c>
    </row>
    <row r="119" spans="1:17" ht="12" customHeight="1" x14ac:dyDescent="0.25">
      <c r="A119" s="167" t="s">
        <v>169</v>
      </c>
      <c r="B119" s="132">
        <f>RES_hhdet_tes!B$31</f>
        <v>0.41263213937151666</v>
      </c>
      <c r="C119" s="132">
        <f>RES_hhdet_tes!C$31</f>
        <v>0.40231665972550501</v>
      </c>
      <c r="D119" s="132">
        <f>RES_hhdet_tes!D$31</f>
        <v>0.45706943298497177</v>
      </c>
      <c r="E119" s="132">
        <f>RES_hhdet_tes!E$31</f>
        <v>0.48125243885512403</v>
      </c>
      <c r="F119" s="132">
        <f>RES_hhdet_tes!F$31</f>
        <v>0.34582904185330238</v>
      </c>
      <c r="G119" s="132">
        <f>RES_hhdet_tes!G$31</f>
        <v>0.38747475866141462</v>
      </c>
      <c r="H119" s="132">
        <f>RES_hhdet_tes!H$31</f>
        <v>0.37662019261185981</v>
      </c>
      <c r="I119" s="132">
        <f>RES_hhdet_tes!I$31</f>
        <v>0.18420972144132938</v>
      </c>
      <c r="J119" s="132">
        <f>RES_hhdet_tes!J$31</f>
        <v>0.20683916551778822</v>
      </c>
      <c r="K119" s="132">
        <f>RES_hhdet_tes!K$31</f>
        <v>0.2144885525710479</v>
      </c>
      <c r="L119" s="132">
        <f>RES_hhdet_tes!L$31</f>
        <v>0.15236138734522167</v>
      </c>
      <c r="M119" s="132">
        <f>RES_hhdet_tes!M$31</f>
        <v>0.13361276857497023</v>
      </c>
      <c r="N119" s="132">
        <f>RES_hhdet_tes!N$31</f>
        <v>9.5942100758740934E-2</v>
      </c>
      <c r="O119" s="132">
        <f>RES_hhdet_tes!O$31</f>
        <v>3.120108521840332E-2</v>
      </c>
      <c r="P119" s="132">
        <f>RES_hhdet_tes!P$31</f>
        <v>4.2684423857777952E-2</v>
      </c>
      <c r="Q119" s="132">
        <f>RES_hhdet_tes!Q$31</f>
        <v>1.7003115854041274E-2</v>
      </c>
    </row>
    <row r="120" spans="1:17" ht="12" customHeight="1" x14ac:dyDescent="0.25">
      <c r="A120" s="167" t="s">
        <v>168</v>
      </c>
      <c r="B120" s="132">
        <f>SUM(B121:B122)</f>
        <v>1.4911013988381072</v>
      </c>
      <c r="C120" s="132">
        <f t="shared" ref="C120:Q120" si="19">SUM(C121:C122)</f>
        <v>1.4352126022149643</v>
      </c>
      <c r="D120" s="132">
        <f t="shared" si="19"/>
        <v>1.4772692799330813</v>
      </c>
      <c r="E120" s="132">
        <f t="shared" si="19"/>
        <v>1.5475397509883821</v>
      </c>
      <c r="F120" s="132">
        <f t="shared" si="19"/>
        <v>1.703550078532283</v>
      </c>
      <c r="G120" s="132">
        <f t="shared" si="19"/>
        <v>1.6918685058236962</v>
      </c>
      <c r="H120" s="132">
        <f t="shared" si="19"/>
        <v>1.6273533019044248</v>
      </c>
      <c r="I120" s="132">
        <f t="shared" si="19"/>
        <v>1.9788507039549244</v>
      </c>
      <c r="J120" s="132">
        <f t="shared" si="19"/>
        <v>1.951586919849386</v>
      </c>
      <c r="K120" s="132">
        <f t="shared" si="19"/>
        <v>2.0771295244494778</v>
      </c>
      <c r="L120" s="132">
        <f t="shared" si="19"/>
        <v>2.2513391613273659</v>
      </c>
      <c r="M120" s="132">
        <f t="shared" si="19"/>
        <v>2.3254470749827001</v>
      </c>
      <c r="N120" s="132">
        <f t="shared" si="19"/>
        <v>2.4528951634702234</v>
      </c>
      <c r="O120" s="132">
        <f t="shared" si="19"/>
        <v>2.5938188817896042</v>
      </c>
      <c r="P120" s="132">
        <f t="shared" si="19"/>
        <v>2.6189135107802017</v>
      </c>
      <c r="Q120" s="132">
        <f t="shared" si="19"/>
        <v>2.7615453514822152</v>
      </c>
    </row>
    <row r="121" spans="1:17" ht="12" customHeight="1" x14ac:dyDescent="0.25">
      <c r="A121" s="166" t="s">
        <v>57</v>
      </c>
      <c r="B121" s="165">
        <f>RES_hhdet_tes!B$33</f>
        <v>2.9827046549856861E-2</v>
      </c>
      <c r="C121" s="165">
        <f>RES_hhdet_tes!C$33</f>
        <v>1.4380245892796611E-2</v>
      </c>
      <c r="D121" s="165">
        <f>RES_hhdet_tes!D$33</f>
        <v>2.9637187339854931E-2</v>
      </c>
      <c r="E121" s="165">
        <f>RES_hhdet_tes!E$33</f>
        <v>3.1169453726802129E-2</v>
      </c>
      <c r="F121" s="165">
        <f>RES_hhdet_tes!F$33</f>
        <v>3.4370627890302034E-2</v>
      </c>
      <c r="G121" s="165">
        <f>RES_hhdet_tes!G$33</f>
        <v>0.20524596245689405</v>
      </c>
      <c r="H121" s="165">
        <f>RES_hhdet_tes!H$33</f>
        <v>7.4182139320862595E-2</v>
      </c>
      <c r="I121" s="165">
        <f>RES_hhdet_tes!I$33</f>
        <v>4.0165393272624049E-2</v>
      </c>
      <c r="J121" s="165">
        <f>RES_hhdet_tes!J$33</f>
        <v>3.9533715140322376E-2</v>
      </c>
      <c r="K121" s="165">
        <f>RES_hhdet_tes!K$33</f>
        <v>4.2263799934070673E-2</v>
      </c>
      <c r="L121" s="165">
        <f>RES_hhdet_tes!L$33</f>
        <v>4.6021345096680606E-2</v>
      </c>
      <c r="M121" s="165">
        <f>RES_hhdet_tes!M$33</f>
        <v>4.5005523334846788E-2</v>
      </c>
      <c r="N121" s="165">
        <f>RES_hhdet_tes!N$33</f>
        <v>4.5613437943509839E-2</v>
      </c>
      <c r="O121" s="165">
        <f>RES_hhdet_tes!O$33</f>
        <v>4.6900517498853558E-2</v>
      </c>
      <c r="P121" s="165">
        <f>RES_hhdet_tes!P$33</f>
        <v>8.1104315411301683E-2</v>
      </c>
      <c r="Q121" s="165">
        <f>RES_hhdet_tes!Q$33</f>
        <v>0.20483598779877044</v>
      </c>
    </row>
    <row r="122" spans="1:17" ht="12" customHeight="1" x14ac:dyDescent="0.25">
      <c r="A122" s="147" t="s">
        <v>59</v>
      </c>
      <c r="B122" s="164">
        <f>RES_hhdet_tes!B$34</f>
        <v>1.4612743522882503</v>
      </c>
      <c r="C122" s="164">
        <f>RES_hhdet_tes!C$34</f>
        <v>1.4208323563221676</v>
      </c>
      <c r="D122" s="164">
        <f>RES_hhdet_tes!D$34</f>
        <v>1.4476320925932264</v>
      </c>
      <c r="E122" s="164">
        <f>RES_hhdet_tes!E$34</f>
        <v>1.51637029726158</v>
      </c>
      <c r="F122" s="164">
        <f>RES_hhdet_tes!F$34</f>
        <v>1.669179450641981</v>
      </c>
      <c r="G122" s="164">
        <f>RES_hhdet_tes!G$34</f>
        <v>1.4866225433668021</v>
      </c>
      <c r="H122" s="164">
        <f>RES_hhdet_tes!H$34</f>
        <v>1.5531711625835622</v>
      </c>
      <c r="I122" s="164">
        <f>RES_hhdet_tes!I$34</f>
        <v>1.9386853106823003</v>
      </c>
      <c r="J122" s="164">
        <f>RES_hhdet_tes!J$34</f>
        <v>1.9120532047090637</v>
      </c>
      <c r="K122" s="164">
        <f>RES_hhdet_tes!K$34</f>
        <v>2.0348657245154071</v>
      </c>
      <c r="L122" s="164">
        <f>RES_hhdet_tes!L$34</f>
        <v>2.2053178162306852</v>
      </c>
      <c r="M122" s="164">
        <f>RES_hhdet_tes!M$34</f>
        <v>2.2804415516478533</v>
      </c>
      <c r="N122" s="164">
        <f>RES_hhdet_tes!N$34</f>
        <v>2.4072817255267136</v>
      </c>
      <c r="O122" s="164">
        <f>RES_hhdet_tes!O$34</f>
        <v>2.5469183642907507</v>
      </c>
      <c r="P122" s="164">
        <f>RES_hhdet_tes!P$34</f>
        <v>2.5378091953688999</v>
      </c>
      <c r="Q122" s="164">
        <f>RES_hhdet_tes!Q$34</f>
        <v>2.5567093636834448</v>
      </c>
    </row>
    <row r="123" spans="1:17" ht="12" customHeight="1" x14ac:dyDescent="0.25">
      <c r="A123" s="163" t="s">
        <v>142</v>
      </c>
      <c r="B123" s="162">
        <f>RES_hhdet_tes!B$35</f>
        <v>0.53297806503550849</v>
      </c>
      <c r="C123" s="162">
        <f>RES_hhdet_tes!C$35</f>
        <v>0.50078015304556067</v>
      </c>
      <c r="D123" s="162">
        <f>RES_hhdet_tes!D$35</f>
        <v>0.56475727741933479</v>
      </c>
      <c r="E123" s="162">
        <f>RES_hhdet_tes!E$35</f>
        <v>0.60279984178827251</v>
      </c>
      <c r="F123" s="162">
        <f>RES_hhdet_tes!F$35</f>
        <v>0.43285050595004471</v>
      </c>
      <c r="G123" s="162">
        <f>RES_hhdet_tes!G$35</f>
        <v>0.46601779140269867</v>
      </c>
      <c r="H123" s="162">
        <f>RES_hhdet_tes!H$35</f>
        <v>0.45913019692796775</v>
      </c>
      <c r="I123" s="162">
        <f>RES_hhdet_tes!I$35</f>
        <v>0.25256462984534017</v>
      </c>
      <c r="J123" s="162">
        <f>RES_hhdet_tes!J$35</f>
        <v>0.28599425077955626</v>
      </c>
      <c r="K123" s="162">
        <f>RES_hhdet_tes!K$35</f>
        <v>0.29013916134249862</v>
      </c>
      <c r="L123" s="162">
        <f>RES_hhdet_tes!L$35</f>
        <v>0.21499129196095565</v>
      </c>
      <c r="M123" s="162">
        <f>RES_hhdet_tes!M$35</f>
        <v>0.196178771738202</v>
      </c>
      <c r="N123" s="162">
        <f>RES_hhdet_tes!N$35</f>
        <v>0.13923339660710909</v>
      </c>
      <c r="O123" s="162">
        <f>RES_hhdet_tes!O$35</f>
        <v>4.5171771193728866E-2</v>
      </c>
      <c r="P123" s="162">
        <f>RES_hhdet_tes!P$35</f>
        <v>5.90090326735421E-2</v>
      </c>
      <c r="Q123" s="162">
        <f>RES_hhdet_tes!Q$35</f>
        <v>2.3112530131547303E-2</v>
      </c>
    </row>
    <row r="124" spans="1:17" ht="12" customHeight="1" x14ac:dyDescent="0.25">
      <c r="A124" s="161" t="s">
        <v>141</v>
      </c>
      <c r="B124" s="160">
        <f>SUM(B125:B126)</f>
        <v>1.8477536878356215</v>
      </c>
      <c r="C124" s="160">
        <f t="shared" ref="C124:Q124" si="20">SUM(C125:C126)</f>
        <v>1.7519113722924768</v>
      </c>
      <c r="D124" s="160">
        <f t="shared" si="20"/>
        <v>1.7775216796553559</v>
      </c>
      <c r="E124" s="160">
        <f t="shared" si="20"/>
        <v>1.8363205683223622</v>
      </c>
      <c r="F124" s="160">
        <f t="shared" si="20"/>
        <v>1.9926491269138435</v>
      </c>
      <c r="G124" s="160">
        <f t="shared" si="20"/>
        <v>1.9573758818130034</v>
      </c>
      <c r="H124" s="160">
        <f t="shared" si="20"/>
        <v>1.8529482852399479</v>
      </c>
      <c r="I124" s="160">
        <f t="shared" si="20"/>
        <v>2.2257558776368205</v>
      </c>
      <c r="J124" s="160">
        <f t="shared" si="20"/>
        <v>2.1655152622388156</v>
      </c>
      <c r="K124" s="160">
        <f t="shared" si="20"/>
        <v>2.2715452018420574</v>
      </c>
      <c r="L124" s="160">
        <f t="shared" si="20"/>
        <v>2.4305022882356004</v>
      </c>
      <c r="M124" s="160">
        <f t="shared" si="20"/>
        <v>2.4779117657092358</v>
      </c>
      <c r="N124" s="160">
        <f t="shared" si="20"/>
        <v>2.5760449736675226</v>
      </c>
      <c r="O124" s="160">
        <f t="shared" si="20"/>
        <v>2.6868469002803925</v>
      </c>
      <c r="P124" s="160">
        <f t="shared" si="20"/>
        <v>2.685770770917693</v>
      </c>
      <c r="Q124" s="160">
        <f t="shared" si="20"/>
        <v>2.8391939281389145</v>
      </c>
    </row>
    <row r="125" spans="1:17" ht="12" customHeight="1" x14ac:dyDescent="0.25">
      <c r="A125" s="148" t="s">
        <v>60</v>
      </c>
      <c r="B125" s="156">
        <f>RES_hhdet_tes!B$37</f>
        <v>3.8507554988297089E-2</v>
      </c>
      <c r="C125" s="156">
        <f>RES_hhdet_tes!C$37</f>
        <v>1.7874209647284232E-2</v>
      </c>
      <c r="D125" s="156">
        <f>RES_hhdet_tes!D$37</f>
        <v>3.6586387619149605E-2</v>
      </c>
      <c r="E125" s="156">
        <f>RES_hhdet_tes!E$37</f>
        <v>3.8939659753578625E-2</v>
      </c>
      <c r="F125" s="156">
        <f>RES_hhdet_tes!F$37</f>
        <v>4.2510865667350517E-2</v>
      </c>
      <c r="G125" s="156">
        <f>RES_hhdet_tes!G$37</f>
        <v>0.24538073338426269</v>
      </c>
      <c r="H125" s="156">
        <f>RES_hhdet_tes!H$37</f>
        <v>8.9815748854156496E-2</v>
      </c>
      <c r="I125" s="156">
        <f>RES_hhdet_tes!I$37</f>
        <v>5.6037515108387836E-2</v>
      </c>
      <c r="J125" s="156">
        <f>RES_hhdet_tes!J$37</f>
        <v>5.5977447340035978E-2</v>
      </c>
      <c r="K125" s="156">
        <f>RES_hhdet_tes!K$37</f>
        <v>5.8351864293483137E-2</v>
      </c>
      <c r="L125" s="156">
        <f>RES_hhdet_tes!L$37</f>
        <v>6.5856391385822097E-2</v>
      </c>
      <c r="M125" s="156">
        <f>RES_hhdet_tes!M$37</f>
        <v>6.6733589377285407E-2</v>
      </c>
      <c r="N125" s="156">
        <f>RES_hhdet_tes!N$37</f>
        <v>6.6364772546670392E-2</v>
      </c>
      <c r="O125" s="156">
        <f>RES_hhdet_tes!O$37</f>
        <v>6.8494321650160214E-2</v>
      </c>
      <c r="P125" s="156">
        <f>RES_hhdet_tes!P$37</f>
        <v>0.113016614384101</v>
      </c>
      <c r="Q125" s="156">
        <f>RES_hhdet_tes!Q$37</f>
        <v>0.28321956786604435</v>
      </c>
    </row>
    <row r="126" spans="1:17" ht="12" customHeight="1" x14ac:dyDescent="0.25">
      <c r="A126" s="148" t="s">
        <v>59</v>
      </c>
      <c r="B126" s="156">
        <f>RES_hhdet_tes!B$38</f>
        <v>1.8092461328473244</v>
      </c>
      <c r="C126" s="156">
        <f>RES_hhdet_tes!C$38</f>
        <v>1.7340371626451927</v>
      </c>
      <c r="D126" s="156">
        <f>RES_hhdet_tes!D$38</f>
        <v>1.7409352920362062</v>
      </c>
      <c r="E126" s="156">
        <f>RES_hhdet_tes!E$38</f>
        <v>1.7973809085687835</v>
      </c>
      <c r="F126" s="156">
        <f>RES_hhdet_tes!F$38</f>
        <v>1.950138261246493</v>
      </c>
      <c r="G126" s="156">
        <f>RES_hhdet_tes!G$38</f>
        <v>1.7119951484287408</v>
      </c>
      <c r="H126" s="156">
        <f>RES_hhdet_tes!H$38</f>
        <v>1.7631325363857915</v>
      </c>
      <c r="I126" s="156">
        <f>RES_hhdet_tes!I$38</f>
        <v>2.1697183625284326</v>
      </c>
      <c r="J126" s="156">
        <f>RES_hhdet_tes!J$38</f>
        <v>2.1095378148987796</v>
      </c>
      <c r="K126" s="156">
        <f>RES_hhdet_tes!K$38</f>
        <v>2.2131933375485744</v>
      </c>
      <c r="L126" s="156">
        <f>RES_hhdet_tes!L$38</f>
        <v>2.3646458968497783</v>
      </c>
      <c r="M126" s="156">
        <f>RES_hhdet_tes!M$38</f>
        <v>2.4111781763319504</v>
      </c>
      <c r="N126" s="156">
        <f>RES_hhdet_tes!N$38</f>
        <v>2.5096802011208523</v>
      </c>
      <c r="O126" s="156">
        <f>RES_hhdet_tes!O$38</f>
        <v>2.6183525786302324</v>
      </c>
      <c r="P126" s="156">
        <f>RES_hhdet_tes!P$38</f>
        <v>2.5727541565335921</v>
      </c>
      <c r="Q126" s="156">
        <f>RES_hhdet_tes!Q$38</f>
        <v>2.5559743602728702</v>
      </c>
    </row>
    <row r="127" spans="1:17" ht="12" customHeight="1" x14ac:dyDescent="0.25">
      <c r="A127" s="158" t="s">
        <v>62</v>
      </c>
      <c r="B127" s="157">
        <f>SUM(B128:B129)</f>
        <v>1.8253653585601217</v>
      </c>
      <c r="C127" s="157">
        <f t="shared" ref="C127:Q127" si="21">SUM(C128:C129)</f>
        <v>1.447259012553225</v>
      </c>
      <c r="D127" s="157">
        <f t="shared" si="21"/>
        <v>1.4737032524946851</v>
      </c>
      <c r="E127" s="157">
        <f t="shared" si="21"/>
        <v>1.7329589274276889</v>
      </c>
      <c r="F127" s="157">
        <f t="shared" si="21"/>
        <v>1.8328809584376189</v>
      </c>
      <c r="G127" s="157">
        <f t="shared" si="21"/>
        <v>1.8379953701192002</v>
      </c>
      <c r="H127" s="157">
        <f t="shared" si="21"/>
        <v>1.8662903048417094</v>
      </c>
      <c r="I127" s="157">
        <f t="shared" si="21"/>
        <v>2.1099630021911775</v>
      </c>
      <c r="J127" s="157">
        <f t="shared" si="21"/>
        <v>2.0621015872517829</v>
      </c>
      <c r="K127" s="157">
        <f t="shared" si="21"/>
        <v>2.2425317245493765</v>
      </c>
      <c r="L127" s="157">
        <f t="shared" si="21"/>
        <v>2.4261312023981683</v>
      </c>
      <c r="M127" s="157">
        <f t="shared" si="21"/>
        <v>2.462663058329793</v>
      </c>
      <c r="N127" s="157">
        <f t="shared" si="21"/>
        <v>2.4853984737932624</v>
      </c>
      <c r="O127" s="157">
        <f t="shared" si="21"/>
        <v>2.3269952103488158</v>
      </c>
      <c r="P127" s="157">
        <f t="shared" si="21"/>
        <v>2.2257382378266257</v>
      </c>
      <c r="Q127" s="157">
        <f t="shared" si="21"/>
        <v>2.3118235704526371</v>
      </c>
    </row>
    <row r="128" spans="1:17" ht="12" customHeight="1" x14ac:dyDescent="0.25">
      <c r="A128" s="23" t="s">
        <v>57</v>
      </c>
      <c r="B128" s="156">
        <f>RES_hhdet_tes!B$40</f>
        <v>0.89550234617957947</v>
      </c>
      <c r="C128" s="156">
        <f>RES_hhdet_tes!C$40</f>
        <v>0.92694183785096085</v>
      </c>
      <c r="D128" s="156">
        <f>RES_hhdet_tes!D$40</f>
        <v>0.92394797056550027</v>
      </c>
      <c r="E128" s="156">
        <f>RES_hhdet_tes!E$40</f>
        <v>1.0333651527551628</v>
      </c>
      <c r="F128" s="156">
        <f>RES_hhdet_tes!F$40</f>
        <v>1.0835865705640886</v>
      </c>
      <c r="G128" s="156">
        <f>RES_hhdet_tes!G$40</f>
        <v>1.0268804438525048</v>
      </c>
      <c r="H128" s="156">
        <f>RES_hhdet_tes!H$40</f>
        <v>0.84522509128461409</v>
      </c>
      <c r="I128" s="156">
        <f>RES_hhdet_tes!I$40</f>
        <v>0.95120394567032251</v>
      </c>
      <c r="J128" s="156">
        <f>RES_hhdet_tes!J$40</f>
        <v>0.87797971331835745</v>
      </c>
      <c r="K128" s="156">
        <f>RES_hhdet_tes!K$40</f>
        <v>0.93189536348326885</v>
      </c>
      <c r="L128" s="156">
        <f>RES_hhdet_tes!L$40</f>
        <v>0.96354513641297335</v>
      </c>
      <c r="M128" s="156">
        <f>RES_hhdet_tes!M$40</f>
        <v>1.0871493821374261</v>
      </c>
      <c r="N128" s="156">
        <f>RES_hhdet_tes!N$40</f>
        <v>1.0870336291301752</v>
      </c>
      <c r="O128" s="156">
        <f>RES_hhdet_tes!O$40</f>
        <v>1.0883088780676617</v>
      </c>
      <c r="P128" s="156">
        <f>RES_hhdet_tes!P$40</f>
        <v>1.0200006571536993</v>
      </c>
      <c r="Q128" s="156">
        <f>RES_hhdet_tes!Q$40</f>
        <v>1.0491618577571682</v>
      </c>
    </row>
    <row r="129" spans="1:17" ht="12" customHeight="1" x14ac:dyDescent="0.25">
      <c r="A129" s="29" t="s">
        <v>140</v>
      </c>
      <c r="B129" s="57">
        <f>RES_hhdet_tes!B$41</f>
        <v>0.92986301238054214</v>
      </c>
      <c r="C129" s="57">
        <f>RES_hhdet_tes!C$41</f>
        <v>0.52031717470226402</v>
      </c>
      <c r="D129" s="57">
        <f>RES_hhdet_tes!D$41</f>
        <v>0.54975528192918499</v>
      </c>
      <c r="E129" s="57">
        <f>RES_hhdet_tes!E$41</f>
        <v>0.69959377467252615</v>
      </c>
      <c r="F129" s="57">
        <f>RES_hhdet_tes!F$41</f>
        <v>0.74929438787353031</v>
      </c>
      <c r="G129" s="57">
        <f>RES_hhdet_tes!G$41</f>
        <v>0.81111492626669546</v>
      </c>
      <c r="H129" s="57">
        <f>RES_hhdet_tes!H$41</f>
        <v>1.0210652135570952</v>
      </c>
      <c r="I129" s="57">
        <f>RES_hhdet_tes!I$41</f>
        <v>1.158759056520855</v>
      </c>
      <c r="J129" s="57">
        <f>RES_hhdet_tes!J$41</f>
        <v>1.1841218739334256</v>
      </c>
      <c r="K129" s="57">
        <f>RES_hhdet_tes!K$41</f>
        <v>1.3106363610661078</v>
      </c>
      <c r="L129" s="57">
        <f>RES_hhdet_tes!L$41</f>
        <v>1.4625860659851948</v>
      </c>
      <c r="M129" s="57">
        <f>RES_hhdet_tes!M$41</f>
        <v>1.375513676192367</v>
      </c>
      <c r="N129" s="57">
        <f>RES_hhdet_tes!N$41</f>
        <v>1.3983648446630872</v>
      </c>
      <c r="O129" s="57">
        <f>RES_hhdet_tes!O$41</f>
        <v>1.2386863322811541</v>
      </c>
      <c r="P129" s="57">
        <f>RES_hhdet_tes!P$41</f>
        <v>1.2057375806729267</v>
      </c>
      <c r="Q129" s="57">
        <f>RES_hhdet_tes!Q$41</f>
        <v>1.2626617126954689</v>
      </c>
    </row>
    <row r="131" spans="1:17" ht="12" customHeight="1" x14ac:dyDescent="0.25">
      <c r="A131" s="152" t="s">
        <v>199</v>
      </c>
      <c r="B131" s="175">
        <f t="shared" ref="B131:Q146" si="22">IF(B112=0,"",B112/B93)</f>
        <v>0.55108760449454175</v>
      </c>
      <c r="C131" s="175">
        <f t="shared" si="22"/>
        <v>0.54751748867949834</v>
      </c>
      <c r="D131" s="175">
        <f t="shared" si="22"/>
        <v>0.55138287394671115</v>
      </c>
      <c r="E131" s="175">
        <f t="shared" si="22"/>
        <v>0.55981997152104046</v>
      </c>
      <c r="F131" s="175">
        <f t="shared" si="22"/>
        <v>0.58355538309605592</v>
      </c>
      <c r="G131" s="175">
        <f t="shared" si="22"/>
        <v>0.58734942637175569</v>
      </c>
      <c r="H131" s="175">
        <f t="shared" si="22"/>
        <v>0.59761707800187425</v>
      </c>
      <c r="I131" s="175">
        <f t="shared" si="22"/>
        <v>0.63094917595274791</v>
      </c>
      <c r="J131" s="175">
        <f t="shared" si="22"/>
        <v>0.64339965788113918</v>
      </c>
      <c r="K131" s="175">
        <f t="shared" si="22"/>
        <v>0.64611164744781058</v>
      </c>
      <c r="L131" s="175">
        <f t="shared" si="22"/>
        <v>0.68515537982118258</v>
      </c>
      <c r="M131" s="175">
        <f t="shared" si="22"/>
        <v>0.68256424344470235</v>
      </c>
      <c r="N131" s="175">
        <f t="shared" si="22"/>
        <v>0.70053188628573415</v>
      </c>
      <c r="O131" s="175">
        <f t="shared" si="22"/>
        <v>0.73743568758550848</v>
      </c>
      <c r="P131" s="175">
        <f t="shared" si="22"/>
        <v>0.75891024317858746</v>
      </c>
      <c r="Q131" s="175">
        <f t="shared" si="22"/>
        <v>0.74111600969967462</v>
      </c>
    </row>
    <row r="132" spans="1:17" ht="12" customHeight="1" x14ac:dyDescent="0.25">
      <c r="A132" s="158" t="s">
        <v>65</v>
      </c>
      <c r="B132" s="169">
        <f t="shared" si="22"/>
        <v>0.45263571736405017</v>
      </c>
      <c r="C132" s="169">
        <f t="shared" si="22"/>
        <v>0.44799561308225194</v>
      </c>
      <c r="D132" s="169">
        <f t="shared" si="22"/>
        <v>0.45327290095861161</v>
      </c>
      <c r="E132" s="169">
        <f t="shared" si="22"/>
        <v>0.46410652724848012</v>
      </c>
      <c r="F132" s="169">
        <f t="shared" si="22"/>
        <v>0.46817630352716116</v>
      </c>
      <c r="G132" s="169">
        <f t="shared" si="22"/>
        <v>0.46749815710028192</v>
      </c>
      <c r="H132" s="169">
        <f t="shared" si="22"/>
        <v>0.47223945906435771</v>
      </c>
      <c r="I132" s="169">
        <f t="shared" si="22"/>
        <v>0.4962376163364961</v>
      </c>
      <c r="J132" s="169">
        <f t="shared" si="22"/>
        <v>0.49211233924563597</v>
      </c>
      <c r="K132" s="169">
        <f t="shared" si="22"/>
        <v>0.48803377106118651</v>
      </c>
      <c r="L132" s="169">
        <f t="shared" si="22"/>
        <v>0.50081857769459981</v>
      </c>
      <c r="M132" s="169">
        <f t="shared" si="22"/>
        <v>0.50204682499325837</v>
      </c>
      <c r="N132" s="169">
        <f t="shared" si="22"/>
        <v>0.50625200538068627</v>
      </c>
      <c r="O132" s="169">
        <f t="shared" si="22"/>
        <v>0.51192426130610424</v>
      </c>
      <c r="P132" s="169">
        <f t="shared" si="22"/>
        <v>0.51838336343338132</v>
      </c>
      <c r="Q132" s="169">
        <f t="shared" si="22"/>
        <v>0.52456799007814003</v>
      </c>
    </row>
    <row r="133" spans="1:17" ht="12" customHeight="1" x14ac:dyDescent="0.25">
      <c r="A133" s="23" t="s">
        <v>84</v>
      </c>
      <c r="B133" s="73">
        <f t="shared" si="22"/>
        <v>0.44044686362077901</v>
      </c>
      <c r="C133" s="73">
        <f t="shared" si="22"/>
        <v>0.4446097380952605</v>
      </c>
      <c r="D133" s="73">
        <f t="shared" si="22"/>
        <v>0.44861635489575091</v>
      </c>
      <c r="E133" s="73">
        <f t="shared" si="22"/>
        <v>0.45399799287605203</v>
      </c>
      <c r="F133" s="73">
        <f t="shared" si="22"/>
        <v>0.45867606485892798</v>
      </c>
      <c r="G133" s="73">
        <f t="shared" si="22"/>
        <v>0.46345445561495191</v>
      </c>
      <c r="H133" s="73">
        <f t="shared" si="22"/>
        <v>0.46736797186526269</v>
      </c>
      <c r="I133" s="73">
        <f t="shared" si="22"/>
        <v>0.47289936457204129</v>
      </c>
      <c r="J133" s="73">
        <f t="shared" si="22"/>
        <v>0.47724457511535445</v>
      </c>
      <c r="K133" s="73">
        <f t="shared" si="22"/>
        <v>0.48409416976675335</v>
      </c>
      <c r="L133" s="73">
        <f t="shared" si="22"/>
        <v>0.49063162243730529</v>
      </c>
      <c r="M133" s="73">
        <f t="shared" si="22"/>
        <v>0.4960075185591033</v>
      </c>
      <c r="N133" s="73">
        <f t="shared" si="22"/>
        <v>0.50203595517816424</v>
      </c>
      <c r="O133" s="73">
        <f t="shared" si="22"/>
        <v>0.50764285482019422</v>
      </c>
      <c r="P133" s="73">
        <f t="shared" si="22"/>
        <v>0.51142518239548296</v>
      </c>
      <c r="Q133" s="73">
        <f t="shared" si="22"/>
        <v>0.51556679046102805</v>
      </c>
    </row>
    <row r="134" spans="1:17" ht="12" customHeight="1" x14ac:dyDescent="0.25">
      <c r="A134" s="23" t="s">
        <v>60</v>
      </c>
      <c r="B134" s="73">
        <f t="shared" si="22"/>
        <v>0.99999999999999967</v>
      </c>
      <c r="C134" s="73">
        <f t="shared" si="22"/>
        <v>1</v>
      </c>
      <c r="D134" s="73">
        <f t="shared" si="22"/>
        <v>0.99999999999999978</v>
      </c>
      <c r="E134" s="73">
        <f t="shared" si="22"/>
        <v>0.99999999999999978</v>
      </c>
      <c r="F134" s="73">
        <f t="shared" si="22"/>
        <v>0.99999999999999956</v>
      </c>
      <c r="G134" s="73">
        <f t="shared" si="22"/>
        <v>1</v>
      </c>
      <c r="H134" s="73">
        <f t="shared" si="22"/>
        <v>1.0000000000000002</v>
      </c>
      <c r="I134" s="73">
        <f t="shared" si="22"/>
        <v>1.0000000000000002</v>
      </c>
      <c r="J134" s="73">
        <f t="shared" si="22"/>
        <v>1.0000000000000004</v>
      </c>
      <c r="K134" s="73">
        <f t="shared" si="22"/>
        <v>1.0000000000000004</v>
      </c>
      <c r="L134" s="73">
        <f t="shared" si="22"/>
        <v>1.0000000000000002</v>
      </c>
      <c r="M134" s="73">
        <f t="shared" si="22"/>
        <v>0.99999999999999967</v>
      </c>
      <c r="N134" s="73">
        <f t="shared" si="22"/>
        <v>0.99999999999999967</v>
      </c>
      <c r="O134" s="73">
        <f t="shared" si="22"/>
        <v>0.99999999999999956</v>
      </c>
      <c r="P134" s="73">
        <f t="shared" si="22"/>
        <v>1</v>
      </c>
      <c r="Q134" s="73">
        <f t="shared" si="22"/>
        <v>1.0000000000000002</v>
      </c>
    </row>
    <row r="135" spans="1:17" ht="12" customHeight="1" x14ac:dyDescent="0.25">
      <c r="A135" s="158" t="s">
        <v>112</v>
      </c>
      <c r="B135" s="169">
        <f t="shared" si="22"/>
        <v>1.3958328555053792</v>
      </c>
      <c r="C135" s="169">
        <f t="shared" si="22"/>
        <v>1.4447529926802054</v>
      </c>
      <c r="D135" s="169">
        <f t="shared" si="22"/>
        <v>1.4869298027036193</v>
      </c>
      <c r="E135" s="169">
        <f t="shared" si="22"/>
        <v>1.5363977824893154</v>
      </c>
      <c r="F135" s="169">
        <f t="shared" si="22"/>
        <v>1.5957889881190102</v>
      </c>
      <c r="G135" s="169">
        <f t="shared" si="22"/>
        <v>1.6509329760195188</v>
      </c>
      <c r="H135" s="169">
        <f t="shared" si="22"/>
        <v>1.7035483863991048</v>
      </c>
      <c r="I135" s="169">
        <f t="shared" si="22"/>
        <v>1.7321960971283308</v>
      </c>
      <c r="J135" s="169">
        <f t="shared" si="22"/>
        <v>1.8446742700827592</v>
      </c>
      <c r="K135" s="169">
        <f t="shared" si="22"/>
        <v>2.0123857311970936</v>
      </c>
      <c r="L135" s="169">
        <f t="shared" si="22"/>
        <v>2.1590046490816399</v>
      </c>
      <c r="M135" s="169">
        <f t="shared" si="22"/>
        <v>2.3059449903661271</v>
      </c>
      <c r="N135" s="169">
        <f t="shared" si="22"/>
        <v>2.4528280070981223</v>
      </c>
      <c r="O135" s="169">
        <f t="shared" si="22"/>
        <v>2.5864577865529697</v>
      </c>
      <c r="P135" s="169">
        <f t="shared" si="22"/>
        <v>2.6909074253513365</v>
      </c>
      <c r="Q135" s="169">
        <f t="shared" si="22"/>
        <v>2.8347638676109232</v>
      </c>
    </row>
    <row r="136" spans="1:17" ht="12" customHeight="1" x14ac:dyDescent="0.25">
      <c r="A136" s="23" t="s">
        <v>60</v>
      </c>
      <c r="B136" s="73">
        <f t="shared" si="22"/>
        <v>1.3958328555053792</v>
      </c>
      <c r="C136" s="73">
        <f t="shared" si="22"/>
        <v>1.4447529926802054</v>
      </c>
      <c r="D136" s="73">
        <f t="shared" si="22"/>
        <v>1.4869298027036193</v>
      </c>
      <c r="E136" s="73">
        <f t="shared" si="22"/>
        <v>1.5363977824893154</v>
      </c>
      <c r="F136" s="73">
        <f t="shared" si="22"/>
        <v>1.5957889881190102</v>
      </c>
      <c r="G136" s="73">
        <f t="shared" si="22"/>
        <v>1.6509329760195188</v>
      </c>
      <c r="H136" s="73">
        <f t="shared" si="22"/>
        <v>1.7035483863991048</v>
      </c>
      <c r="I136" s="73">
        <f t="shared" si="22"/>
        <v>1.7321960971283308</v>
      </c>
      <c r="J136" s="73">
        <f t="shared" si="22"/>
        <v>1.8446742700827592</v>
      </c>
      <c r="K136" s="73">
        <f t="shared" si="22"/>
        <v>2.0123857311970936</v>
      </c>
      <c r="L136" s="73">
        <f t="shared" si="22"/>
        <v>2.1590046490816399</v>
      </c>
      <c r="M136" s="73">
        <f t="shared" si="22"/>
        <v>2.3059449903661271</v>
      </c>
      <c r="N136" s="73">
        <f t="shared" si="22"/>
        <v>2.4528280070981223</v>
      </c>
      <c r="O136" s="73">
        <f t="shared" si="22"/>
        <v>2.5864577865529697</v>
      </c>
      <c r="P136" s="73">
        <f t="shared" si="22"/>
        <v>2.6909074253513365</v>
      </c>
      <c r="Q136" s="73">
        <f t="shared" si="22"/>
        <v>2.8347638676109232</v>
      </c>
    </row>
    <row r="137" spans="1:17" ht="12" customHeight="1" x14ac:dyDescent="0.25">
      <c r="A137" s="158" t="s">
        <v>63</v>
      </c>
      <c r="B137" s="169">
        <f t="shared" si="22"/>
        <v>0.76200632895890474</v>
      </c>
      <c r="C137" s="169">
        <f t="shared" si="22"/>
        <v>0.77127393570410485</v>
      </c>
      <c r="D137" s="169">
        <f t="shared" si="22"/>
        <v>0.75596860214074513</v>
      </c>
      <c r="E137" s="169">
        <f t="shared" si="22"/>
        <v>0.75754910752060889</v>
      </c>
      <c r="F137" s="169">
        <f t="shared" si="22"/>
        <v>0.81334025764076823</v>
      </c>
      <c r="G137" s="169">
        <f t="shared" si="22"/>
        <v>0.74614384229510833</v>
      </c>
      <c r="H137" s="169">
        <f t="shared" si="22"/>
        <v>0.78965447478035666</v>
      </c>
      <c r="I137" s="169">
        <f t="shared" si="22"/>
        <v>0.89378373057417548</v>
      </c>
      <c r="J137" s="169">
        <f t="shared" si="22"/>
        <v>0.88484844544635122</v>
      </c>
      <c r="K137" s="169">
        <f t="shared" si="22"/>
        <v>0.88814329753175647</v>
      </c>
      <c r="L137" s="169">
        <f t="shared" si="22"/>
        <v>0.91458789890645287</v>
      </c>
      <c r="M137" s="169">
        <f t="shared" si="22"/>
        <v>0.92332190599244901</v>
      </c>
      <c r="N137" s="169">
        <f t="shared" si="22"/>
        <v>0.94114807814149293</v>
      </c>
      <c r="O137" s="169">
        <f t="shared" si="22"/>
        <v>0.96780053013191181</v>
      </c>
      <c r="P137" s="169">
        <f t="shared" si="22"/>
        <v>0.9517099401569834</v>
      </c>
      <c r="Q137" s="169">
        <f t="shared" si="22"/>
        <v>0.92014178399555502</v>
      </c>
    </row>
    <row r="138" spans="1:17" ht="12" customHeight="1" x14ac:dyDescent="0.25">
      <c r="A138" s="167" t="s">
        <v>169</v>
      </c>
      <c r="B138" s="174">
        <f t="shared" si="22"/>
        <v>0.37826296841525864</v>
      </c>
      <c r="C138" s="174">
        <f t="shared" si="22"/>
        <v>0.38176252429046381</v>
      </c>
      <c r="D138" s="174">
        <f t="shared" si="22"/>
        <v>0.38582920340419508</v>
      </c>
      <c r="E138" s="174">
        <f t="shared" si="22"/>
        <v>0.38923637668935218</v>
      </c>
      <c r="F138" s="174">
        <f t="shared" si="22"/>
        <v>0.39376030984408861</v>
      </c>
      <c r="G138" s="174">
        <f t="shared" si="22"/>
        <v>0.3988019859903581</v>
      </c>
      <c r="H138" s="174">
        <f t="shared" si="22"/>
        <v>0.40204106632961345</v>
      </c>
      <c r="I138" s="174">
        <f t="shared" si="22"/>
        <v>0.43054496685494215</v>
      </c>
      <c r="J138" s="174">
        <f t="shared" si="22"/>
        <v>0.43265154510870601</v>
      </c>
      <c r="K138" s="174">
        <f t="shared" si="22"/>
        <v>0.43405818284140602</v>
      </c>
      <c r="L138" s="174">
        <f t="shared" si="22"/>
        <v>0.4389647426170688</v>
      </c>
      <c r="M138" s="174">
        <f t="shared" si="22"/>
        <v>0.44104166195413819</v>
      </c>
      <c r="N138" s="174">
        <f t="shared" si="22"/>
        <v>0.44491560473204295</v>
      </c>
      <c r="O138" s="174">
        <f t="shared" si="22"/>
        <v>0.4540568638142452</v>
      </c>
      <c r="P138" s="174">
        <f t="shared" si="22"/>
        <v>0.45680425614096026</v>
      </c>
      <c r="Q138" s="174">
        <f t="shared" si="22"/>
        <v>0.46325995239745243</v>
      </c>
    </row>
    <row r="139" spans="1:17" ht="12" customHeight="1" x14ac:dyDescent="0.25">
      <c r="A139" s="167" t="s">
        <v>168</v>
      </c>
      <c r="B139" s="174">
        <f t="shared" si="22"/>
        <v>0.96816780262142543</v>
      </c>
      <c r="C139" s="174">
        <f t="shared" si="22"/>
        <v>0.98410203373738747</v>
      </c>
      <c r="D139" s="174">
        <f t="shared" si="22"/>
        <v>0.96921412340052204</v>
      </c>
      <c r="E139" s="174">
        <f t="shared" si="22"/>
        <v>0.96979557244464187</v>
      </c>
      <c r="F139" s="174">
        <f t="shared" si="22"/>
        <v>0.97033699285477637</v>
      </c>
      <c r="G139" s="174">
        <f t="shared" si="22"/>
        <v>0.84782811013182291</v>
      </c>
      <c r="H139" s="174">
        <f t="shared" si="22"/>
        <v>0.93773824300137809</v>
      </c>
      <c r="I139" s="174">
        <f t="shared" si="22"/>
        <v>0.97188518668955282</v>
      </c>
      <c r="J139" s="174">
        <f t="shared" si="22"/>
        <v>0.97261610858508984</v>
      </c>
      <c r="K139" s="174">
        <f t="shared" si="22"/>
        <v>0.97324057130203134</v>
      </c>
      <c r="L139" s="174">
        <f t="shared" si="22"/>
        <v>0.97379400986973097</v>
      </c>
      <c r="M139" s="174">
        <f t="shared" si="22"/>
        <v>0.97564955967087319</v>
      </c>
      <c r="N139" s="174">
        <f t="shared" si="22"/>
        <v>0.97711911245282457</v>
      </c>
      <c r="O139" s="174">
        <f t="shared" si="22"/>
        <v>0.97792298948588152</v>
      </c>
      <c r="P139" s="174">
        <f t="shared" si="22"/>
        <v>0.96309547286576913</v>
      </c>
      <c r="Q139" s="174">
        <f t="shared" si="22"/>
        <v>0.91634852952900714</v>
      </c>
    </row>
    <row r="140" spans="1:17" ht="12" customHeight="1" x14ac:dyDescent="0.25">
      <c r="A140" s="166" t="s">
        <v>57</v>
      </c>
      <c r="B140" s="173">
        <f t="shared" si="22"/>
        <v>0.37826296841525897</v>
      </c>
      <c r="C140" s="173">
        <f t="shared" si="22"/>
        <v>0.38280142516701227</v>
      </c>
      <c r="D140" s="173">
        <f t="shared" si="22"/>
        <v>0.38710654385567378</v>
      </c>
      <c r="E140" s="173">
        <f t="shared" si="22"/>
        <v>0.39272160607561146</v>
      </c>
      <c r="F140" s="173">
        <f t="shared" si="22"/>
        <v>0.39758817632606758</v>
      </c>
      <c r="G140" s="173">
        <f t="shared" si="22"/>
        <v>0.40330510325259961</v>
      </c>
      <c r="H140" s="173">
        <f t="shared" si="22"/>
        <v>0.40707671769037951</v>
      </c>
      <c r="I140" s="173">
        <f t="shared" si="22"/>
        <v>0.41233409509294705</v>
      </c>
      <c r="J140" s="173">
        <f t="shared" si="22"/>
        <v>0.41843291662459564</v>
      </c>
      <c r="K140" s="173">
        <f t="shared" si="22"/>
        <v>0.42529670493140359</v>
      </c>
      <c r="L140" s="173">
        <f t="shared" si="22"/>
        <v>0.43168899291712354</v>
      </c>
      <c r="M140" s="173">
        <f t="shared" si="22"/>
        <v>0.43675831356507555</v>
      </c>
      <c r="N140" s="173">
        <f t="shared" si="22"/>
        <v>0.44262500397129445</v>
      </c>
      <c r="O140" s="173">
        <f t="shared" si="22"/>
        <v>0.44473577845768086</v>
      </c>
      <c r="P140" s="173">
        <f t="shared" si="22"/>
        <v>0.44696022119779077</v>
      </c>
      <c r="Q140" s="173">
        <f t="shared" si="22"/>
        <v>0.44828600960424064</v>
      </c>
    </row>
    <row r="141" spans="1:17" ht="12" customHeight="1" x14ac:dyDescent="0.25">
      <c r="A141" s="147" t="s">
        <v>59</v>
      </c>
      <c r="B141" s="172">
        <f t="shared" si="22"/>
        <v>0.99999999999999967</v>
      </c>
      <c r="C141" s="172">
        <f t="shared" si="22"/>
        <v>1</v>
      </c>
      <c r="D141" s="172">
        <f t="shared" si="22"/>
        <v>0.99999999999999967</v>
      </c>
      <c r="E141" s="172">
        <f t="shared" si="22"/>
        <v>1</v>
      </c>
      <c r="F141" s="172">
        <f t="shared" si="22"/>
        <v>1.0000000000000002</v>
      </c>
      <c r="G141" s="172">
        <f t="shared" si="22"/>
        <v>1</v>
      </c>
      <c r="H141" s="172">
        <f t="shared" si="22"/>
        <v>1</v>
      </c>
      <c r="I141" s="172">
        <f t="shared" si="22"/>
        <v>0.99999999999999989</v>
      </c>
      <c r="J141" s="172">
        <f t="shared" si="22"/>
        <v>0.99999999999999989</v>
      </c>
      <c r="K141" s="172">
        <f t="shared" si="22"/>
        <v>1</v>
      </c>
      <c r="L141" s="172">
        <f t="shared" si="22"/>
        <v>1.0000000000000002</v>
      </c>
      <c r="M141" s="172">
        <f t="shared" si="22"/>
        <v>1.0000000000000004</v>
      </c>
      <c r="N141" s="172">
        <f t="shared" si="22"/>
        <v>1</v>
      </c>
      <c r="O141" s="172">
        <f t="shared" si="22"/>
        <v>1</v>
      </c>
      <c r="P141" s="172">
        <f t="shared" si="22"/>
        <v>0.99999999999999967</v>
      </c>
      <c r="Q141" s="172">
        <f t="shared" si="22"/>
        <v>1</v>
      </c>
    </row>
    <row r="142" spans="1:17" ht="12" customHeight="1" x14ac:dyDescent="0.25">
      <c r="A142" s="163" t="s">
        <v>142</v>
      </c>
      <c r="B142" s="171">
        <f t="shared" si="22"/>
        <v>0.48333601519727509</v>
      </c>
      <c r="C142" s="171">
        <f t="shared" si="22"/>
        <v>0.49070209571479589</v>
      </c>
      <c r="D142" s="171">
        <f t="shared" si="22"/>
        <v>0.49798780251610159</v>
      </c>
      <c r="E142" s="171">
        <f t="shared" si="22"/>
        <v>0.50577806903444367</v>
      </c>
      <c r="F142" s="171">
        <f t="shared" si="22"/>
        <v>0.51803808437535748</v>
      </c>
      <c r="G142" s="171">
        <f t="shared" si="22"/>
        <v>0.52387246807965426</v>
      </c>
      <c r="H142" s="171">
        <f t="shared" si="22"/>
        <v>0.53221744042357311</v>
      </c>
      <c r="I142" s="171">
        <f t="shared" si="22"/>
        <v>0.55438538679470173</v>
      </c>
      <c r="J142" s="171">
        <f t="shared" si="22"/>
        <v>0.55631678023837106</v>
      </c>
      <c r="K142" s="171">
        <f t="shared" si="22"/>
        <v>0.55937286340766301</v>
      </c>
      <c r="L142" s="171">
        <f t="shared" si="22"/>
        <v>0.56527067583207224</v>
      </c>
      <c r="M142" s="171">
        <f t="shared" si="22"/>
        <v>0.56933051407420787</v>
      </c>
      <c r="N142" s="171">
        <f t="shared" si="22"/>
        <v>0.57547903981953641</v>
      </c>
      <c r="O142" s="171">
        <f t="shared" si="22"/>
        <v>0.58497822342486527</v>
      </c>
      <c r="P142" s="171">
        <f t="shared" si="22"/>
        <v>0.58715421636540344</v>
      </c>
      <c r="Q142" s="171">
        <f t="shared" si="22"/>
        <v>0.5929511318362003</v>
      </c>
    </row>
    <row r="143" spans="1:17" ht="12" customHeight="1" x14ac:dyDescent="0.25">
      <c r="A143" s="161" t="s">
        <v>141</v>
      </c>
      <c r="B143" s="170">
        <f t="shared" si="22"/>
        <v>0.97820824451669941</v>
      </c>
      <c r="C143" s="170">
        <f t="shared" si="22"/>
        <v>0.98954294987006142</v>
      </c>
      <c r="D143" s="170">
        <f t="shared" si="22"/>
        <v>0.97977005356636626</v>
      </c>
      <c r="E143" s="170">
        <f t="shared" si="22"/>
        <v>0.97995333172714993</v>
      </c>
      <c r="F143" s="170">
        <f t="shared" si="22"/>
        <v>0.9804434794404</v>
      </c>
      <c r="G143" s="170">
        <f t="shared" si="22"/>
        <v>0.89870992175036724</v>
      </c>
      <c r="H143" s="170">
        <f t="shared" si="22"/>
        <v>0.9596291131201008</v>
      </c>
      <c r="I143" s="170">
        <f t="shared" si="22"/>
        <v>0.97902814887492007</v>
      </c>
      <c r="J143" s="170">
        <f t="shared" si="22"/>
        <v>0.97935411506458503</v>
      </c>
      <c r="K143" s="170">
        <f t="shared" si="22"/>
        <v>0.980181209408438</v>
      </c>
      <c r="L143" s="170">
        <f t="shared" si="22"/>
        <v>0.97949618465160249</v>
      </c>
      <c r="M143" s="170">
        <f t="shared" si="22"/>
        <v>0.98002175826072002</v>
      </c>
      <c r="N143" s="170">
        <f t="shared" si="22"/>
        <v>0.98121097714368777</v>
      </c>
      <c r="O143" s="170">
        <f t="shared" si="22"/>
        <v>0.98169015586653219</v>
      </c>
      <c r="P143" s="170">
        <f t="shared" si="22"/>
        <v>0.97047142776208351</v>
      </c>
      <c r="Q143" s="170">
        <f t="shared" si="22"/>
        <v>0.93360864653721909</v>
      </c>
    </row>
    <row r="144" spans="1:17" ht="12" customHeight="1" x14ac:dyDescent="0.25">
      <c r="A144" s="148" t="s">
        <v>60</v>
      </c>
      <c r="B144" s="73">
        <f t="shared" si="22"/>
        <v>0.4833360151972752</v>
      </c>
      <c r="C144" s="73">
        <f t="shared" si="22"/>
        <v>0.4912166420646143</v>
      </c>
      <c r="D144" s="73">
        <f t="shared" si="22"/>
        <v>0.49921369853421865</v>
      </c>
      <c r="E144" s="73">
        <f t="shared" si="22"/>
        <v>0.50898305469360483</v>
      </c>
      <c r="F144" s="73">
        <f t="shared" si="22"/>
        <v>0.5168025931297997</v>
      </c>
      <c r="G144" s="73">
        <f t="shared" si="22"/>
        <v>0.52658063025162205</v>
      </c>
      <c r="H144" s="73">
        <f t="shared" si="22"/>
        <v>0.53535713440239308</v>
      </c>
      <c r="I144" s="73">
        <f t="shared" si="22"/>
        <v>0.54029959333938138</v>
      </c>
      <c r="J144" s="73">
        <f t="shared" si="22"/>
        <v>0.55080222586619088</v>
      </c>
      <c r="K144" s="73">
        <f t="shared" si="22"/>
        <v>0.55956151449482971</v>
      </c>
      <c r="L144" s="73">
        <f t="shared" si="22"/>
        <v>0.56415703179103138</v>
      </c>
      <c r="M144" s="73">
        <f t="shared" si="22"/>
        <v>0.56917058543009313</v>
      </c>
      <c r="N144" s="73">
        <f t="shared" si="22"/>
        <v>0.57362839845117952</v>
      </c>
      <c r="O144" s="73">
        <f t="shared" si="22"/>
        <v>0.57748660726397516</v>
      </c>
      <c r="P144" s="73">
        <f t="shared" si="22"/>
        <v>0.58035610896800982</v>
      </c>
      <c r="Q144" s="73">
        <f t="shared" si="22"/>
        <v>0.58381092451109673</v>
      </c>
    </row>
    <row r="145" spans="1:17" ht="12" customHeight="1" x14ac:dyDescent="0.25">
      <c r="A145" s="148" t="s">
        <v>59</v>
      </c>
      <c r="B145" s="73">
        <f t="shared" si="22"/>
        <v>1.0000000000000002</v>
      </c>
      <c r="C145" s="73">
        <f t="shared" si="22"/>
        <v>0.99999999999999944</v>
      </c>
      <c r="D145" s="73">
        <f t="shared" si="22"/>
        <v>1</v>
      </c>
      <c r="E145" s="73">
        <f t="shared" si="22"/>
        <v>1.0000000000000002</v>
      </c>
      <c r="F145" s="73">
        <f t="shared" si="22"/>
        <v>1</v>
      </c>
      <c r="G145" s="73">
        <f t="shared" si="22"/>
        <v>1</v>
      </c>
      <c r="H145" s="73">
        <f t="shared" si="22"/>
        <v>1.0000000000000004</v>
      </c>
      <c r="I145" s="73">
        <f t="shared" si="22"/>
        <v>1.0000000000000004</v>
      </c>
      <c r="J145" s="73">
        <f t="shared" si="22"/>
        <v>1.0000000000000002</v>
      </c>
      <c r="K145" s="73">
        <f t="shared" si="22"/>
        <v>0.99999999999999978</v>
      </c>
      <c r="L145" s="73">
        <f t="shared" si="22"/>
        <v>1.0000000000000004</v>
      </c>
      <c r="M145" s="73">
        <f t="shared" si="22"/>
        <v>1</v>
      </c>
      <c r="N145" s="73">
        <f t="shared" si="22"/>
        <v>1.0000000000000004</v>
      </c>
      <c r="O145" s="73">
        <f t="shared" si="22"/>
        <v>0.99999999999999978</v>
      </c>
      <c r="P145" s="73">
        <f t="shared" si="22"/>
        <v>0.99999999999999978</v>
      </c>
      <c r="Q145" s="73">
        <f t="shared" si="22"/>
        <v>1</v>
      </c>
    </row>
    <row r="146" spans="1:17" ht="12" customHeight="1" x14ac:dyDescent="0.25">
      <c r="A146" s="158" t="s">
        <v>62</v>
      </c>
      <c r="B146" s="169">
        <f t="shared" si="22"/>
        <v>0.50496623698546927</v>
      </c>
      <c r="C146" s="169">
        <f t="shared" si="22"/>
        <v>0.47182059743315763</v>
      </c>
      <c r="D146" s="169">
        <f t="shared" si="22"/>
        <v>0.48098462198199338</v>
      </c>
      <c r="E146" s="169">
        <f t="shared" si="22"/>
        <v>0.49638008556801816</v>
      </c>
      <c r="F146" s="169">
        <f t="shared" si="22"/>
        <v>0.50404189688954859</v>
      </c>
      <c r="G146" s="169">
        <f t="shared" si="22"/>
        <v>0.52138661351666438</v>
      </c>
      <c r="H146" s="169">
        <f t="shared" si="22"/>
        <v>0.56510917642116432</v>
      </c>
      <c r="I146" s="169">
        <f t="shared" si="22"/>
        <v>0.57252862002031912</v>
      </c>
      <c r="J146" s="169">
        <f t="shared" si="22"/>
        <v>0.58808273697396996</v>
      </c>
      <c r="K146" s="169">
        <f t="shared" si="22"/>
        <v>0.59952253026827274</v>
      </c>
      <c r="L146" s="169">
        <f t="shared" si="22"/>
        <v>0.61051691365926986</v>
      </c>
      <c r="M146" s="169">
        <f t="shared" si="22"/>
        <v>0.59761310808156543</v>
      </c>
      <c r="N146" s="169">
        <f t="shared" si="22"/>
        <v>0.60261611651965807</v>
      </c>
      <c r="O146" s="169">
        <f t="shared" si="22"/>
        <v>0.59459041811825186</v>
      </c>
      <c r="P146" s="169">
        <f t="shared" si="22"/>
        <v>0.59982249510794294</v>
      </c>
      <c r="Q146" s="169">
        <f t="shared" ref="Q146" si="23">IF(Q127=0,"",Q127/Q108)</f>
        <v>0.60315507944160929</v>
      </c>
    </row>
    <row r="147" spans="1:17" ht="12" customHeight="1" x14ac:dyDescent="0.25">
      <c r="A147" s="23" t="s">
        <v>57</v>
      </c>
      <c r="B147" s="73">
        <f t="shared" ref="B147:Q148" si="24">IF(B128=0,"",B128/B109)</f>
        <v>0.37467543599955527</v>
      </c>
      <c r="C147" s="73">
        <f t="shared" si="24"/>
        <v>0.38913347243482393</v>
      </c>
      <c r="D147" s="73">
        <f t="shared" si="24"/>
        <v>0.39350870656792664</v>
      </c>
      <c r="E147" s="73">
        <f t="shared" si="24"/>
        <v>0.39878752308190207</v>
      </c>
      <c r="F147" s="73">
        <f t="shared" si="24"/>
        <v>0.40390575486946084</v>
      </c>
      <c r="G147" s="73">
        <f t="shared" si="24"/>
        <v>0.40994973440721261</v>
      </c>
      <c r="H147" s="73">
        <f t="shared" si="24"/>
        <v>0.41606192493599659</v>
      </c>
      <c r="I147" s="73">
        <f t="shared" si="24"/>
        <v>0.42196674646425919</v>
      </c>
      <c r="J147" s="73">
        <f t="shared" si="24"/>
        <v>0.42711092280292084</v>
      </c>
      <c r="K147" s="73">
        <f t="shared" si="24"/>
        <v>0.43612284875251683</v>
      </c>
      <c r="L147" s="73">
        <f t="shared" si="24"/>
        <v>0.43959405319864608</v>
      </c>
      <c r="M147" s="73">
        <f t="shared" si="24"/>
        <v>0.44380865012384091</v>
      </c>
      <c r="N147" s="73">
        <f t="shared" si="24"/>
        <v>0.446782394575374</v>
      </c>
      <c r="O147" s="73">
        <f t="shared" si="24"/>
        <v>0.44944413582772064</v>
      </c>
      <c r="P147" s="73">
        <f t="shared" si="24"/>
        <v>0.45018095634607169</v>
      </c>
      <c r="Q147" s="73">
        <f t="shared" si="24"/>
        <v>0.45141302022366142</v>
      </c>
    </row>
    <row r="148" spans="1:17" ht="12" customHeight="1" x14ac:dyDescent="0.25">
      <c r="A148" s="29" t="s">
        <v>140</v>
      </c>
      <c r="B148" s="65">
        <f t="shared" si="24"/>
        <v>0.75922575541904735</v>
      </c>
      <c r="C148" s="65">
        <f t="shared" si="24"/>
        <v>0.75922575541904735</v>
      </c>
      <c r="D148" s="65">
        <f t="shared" si="24"/>
        <v>0.76786108069482417</v>
      </c>
      <c r="E148" s="65">
        <f t="shared" si="24"/>
        <v>0.7773903468905492</v>
      </c>
      <c r="F148" s="65">
        <f t="shared" si="24"/>
        <v>0.78575707709831066</v>
      </c>
      <c r="G148" s="65">
        <f t="shared" si="24"/>
        <v>0.79496696477051731</v>
      </c>
      <c r="H148" s="65">
        <f t="shared" si="24"/>
        <v>0.80332934677126022</v>
      </c>
      <c r="I148" s="65">
        <f t="shared" si="24"/>
        <v>0.80968389250332684</v>
      </c>
      <c r="J148" s="65">
        <f t="shared" si="24"/>
        <v>0.81615311358979681</v>
      </c>
      <c r="K148" s="65">
        <f t="shared" si="24"/>
        <v>0.81722882100123795</v>
      </c>
      <c r="L148" s="65">
        <f t="shared" si="24"/>
        <v>0.82075572754287296</v>
      </c>
      <c r="M148" s="65">
        <f t="shared" si="24"/>
        <v>0.82304907238771752</v>
      </c>
      <c r="N148" s="65">
        <f t="shared" si="24"/>
        <v>0.82678863647824208</v>
      </c>
      <c r="O148" s="65">
        <f t="shared" si="24"/>
        <v>0.83013244872200709</v>
      </c>
      <c r="P148" s="65">
        <f t="shared" si="24"/>
        <v>0.83447562825402188</v>
      </c>
      <c r="Q148" s="65">
        <f t="shared" si="24"/>
        <v>0.8369140100480702</v>
      </c>
    </row>
    <row r="150" spans="1:17" ht="12" customHeight="1" x14ac:dyDescent="0.25">
      <c r="A150" s="152" t="s">
        <v>121</v>
      </c>
      <c r="B150" s="168">
        <f>SUM(B151,B154,B156,B165)</f>
        <v>49.868298289067575</v>
      </c>
      <c r="C150" s="168">
        <f t="shared" ref="C150:Q150" si="25">SUM(C151,C154,C156,C165)</f>
        <v>49.902716986968763</v>
      </c>
      <c r="D150" s="168">
        <f t="shared" si="25"/>
        <v>51.505802885487427</v>
      </c>
      <c r="E150" s="168">
        <f t="shared" si="25"/>
        <v>54.618613436204598</v>
      </c>
      <c r="F150" s="168">
        <f t="shared" si="25"/>
        <v>48.737707672288302</v>
      </c>
      <c r="G150" s="168">
        <f t="shared" si="25"/>
        <v>44.472276998477916</v>
      </c>
      <c r="H150" s="168">
        <f t="shared" si="25"/>
        <v>46.186592149770469</v>
      </c>
      <c r="I150" s="168">
        <f t="shared" si="25"/>
        <v>45.759189521332814</v>
      </c>
      <c r="J150" s="168">
        <f t="shared" si="25"/>
        <v>40.868787152736203</v>
      </c>
      <c r="K150" s="168">
        <f t="shared" si="25"/>
        <v>46.307125529214517</v>
      </c>
      <c r="L150" s="168">
        <f t="shared" si="25"/>
        <v>40.929234893005948</v>
      </c>
      <c r="M150" s="168">
        <f t="shared" si="25"/>
        <v>45.699010559462295</v>
      </c>
      <c r="N150" s="168">
        <f t="shared" si="25"/>
        <v>44.80092384371396</v>
      </c>
      <c r="O150" s="168">
        <f t="shared" si="25"/>
        <v>38.637105225056438</v>
      </c>
      <c r="P150" s="168">
        <f t="shared" si="25"/>
        <v>34.622651883159477</v>
      </c>
      <c r="Q150" s="168">
        <f t="shared" si="25"/>
        <v>40.408866085152241</v>
      </c>
    </row>
    <row r="151" spans="1:17" ht="12" customHeight="1" x14ac:dyDescent="0.25">
      <c r="A151" s="158" t="s">
        <v>65</v>
      </c>
      <c r="B151" s="157">
        <f>SUM(B152:B153)</f>
        <v>40.463798126414403</v>
      </c>
      <c r="C151" s="157">
        <f t="shared" ref="C151:Q151" si="26">SUM(C152:C153)</f>
        <v>40.726251432177548</v>
      </c>
      <c r="D151" s="157">
        <f t="shared" si="26"/>
        <v>41.970826016875073</v>
      </c>
      <c r="E151" s="157">
        <f t="shared" si="26"/>
        <v>44.296726949935184</v>
      </c>
      <c r="F151" s="157">
        <f t="shared" si="26"/>
        <v>39.101506099181904</v>
      </c>
      <c r="G151" s="157">
        <f t="shared" si="26"/>
        <v>33.943364277742376</v>
      </c>
      <c r="H151" s="157">
        <f t="shared" si="26"/>
        <v>37.863403331348721</v>
      </c>
      <c r="I151" s="157">
        <f t="shared" si="26"/>
        <v>38.416168542087703</v>
      </c>
      <c r="J151" s="157">
        <f t="shared" si="26"/>
        <v>33.925479565448853</v>
      </c>
      <c r="K151" s="157">
        <f t="shared" si="26"/>
        <v>39.094040240248198</v>
      </c>
      <c r="L151" s="157">
        <f t="shared" si="26"/>
        <v>33.939907450933603</v>
      </c>
      <c r="M151" s="157">
        <f t="shared" si="26"/>
        <v>38.154929276498223</v>
      </c>
      <c r="N151" s="157">
        <f t="shared" si="26"/>
        <v>37.531234525526756</v>
      </c>
      <c r="O151" s="157">
        <f t="shared" si="26"/>
        <v>31.779789890936328</v>
      </c>
      <c r="P151" s="157">
        <f t="shared" si="26"/>
        <v>27.91056707170242</v>
      </c>
      <c r="Q151" s="157">
        <f t="shared" si="26"/>
        <v>32.964582866330602</v>
      </c>
    </row>
    <row r="152" spans="1:17" ht="12" customHeight="1" x14ac:dyDescent="0.25">
      <c r="A152" s="23" t="s">
        <v>84</v>
      </c>
      <c r="B152" s="156">
        <f>RES_hhdet_emi!B$26</f>
        <v>40.463798126414403</v>
      </c>
      <c r="C152" s="156">
        <f>RES_hhdet_emi!C$26</f>
        <v>40.726251432177548</v>
      </c>
      <c r="D152" s="156">
        <f>RES_hhdet_emi!D$26</f>
        <v>41.970826016875073</v>
      </c>
      <c r="E152" s="156">
        <f>RES_hhdet_emi!E$26</f>
        <v>44.296726949935184</v>
      </c>
      <c r="F152" s="156">
        <f>RES_hhdet_emi!F$26</f>
        <v>39.101506099181904</v>
      </c>
      <c r="G152" s="156">
        <f>RES_hhdet_emi!G$26</f>
        <v>33.943364277742376</v>
      </c>
      <c r="H152" s="156">
        <f>RES_hhdet_emi!H$26</f>
        <v>37.863403331348721</v>
      </c>
      <c r="I152" s="156">
        <f>RES_hhdet_emi!I$26</f>
        <v>38.416168542087703</v>
      </c>
      <c r="J152" s="156">
        <f>RES_hhdet_emi!J$26</f>
        <v>33.925479565448853</v>
      </c>
      <c r="K152" s="156">
        <f>RES_hhdet_emi!K$26</f>
        <v>39.094040240248198</v>
      </c>
      <c r="L152" s="156">
        <f>RES_hhdet_emi!L$26</f>
        <v>33.939907450933603</v>
      </c>
      <c r="M152" s="156">
        <f>RES_hhdet_emi!M$26</f>
        <v>38.154929276498223</v>
      </c>
      <c r="N152" s="156">
        <f>RES_hhdet_emi!N$26</f>
        <v>37.531234525526756</v>
      </c>
      <c r="O152" s="156">
        <f>RES_hhdet_emi!O$26</f>
        <v>31.779789890936328</v>
      </c>
      <c r="P152" s="156">
        <f>RES_hhdet_emi!P$26</f>
        <v>27.91056707170242</v>
      </c>
      <c r="Q152" s="156">
        <f>RES_hhdet_emi!Q$26</f>
        <v>32.964582866330602</v>
      </c>
    </row>
    <row r="153" spans="1:17" ht="12" customHeight="1" x14ac:dyDescent="0.25">
      <c r="A153" s="23" t="s">
        <v>60</v>
      </c>
      <c r="B153" s="156">
        <f>RES_hhdet_emi!B$27</f>
        <v>0</v>
      </c>
      <c r="C153" s="156">
        <f>RES_hhdet_emi!C$27</f>
        <v>0</v>
      </c>
      <c r="D153" s="156">
        <f>RES_hhdet_emi!D$27</f>
        <v>0</v>
      </c>
      <c r="E153" s="156">
        <f>RES_hhdet_emi!E$27</f>
        <v>0</v>
      </c>
      <c r="F153" s="156">
        <f>RES_hhdet_emi!F$27</f>
        <v>0</v>
      </c>
      <c r="G153" s="156">
        <f>RES_hhdet_emi!G$27</f>
        <v>0</v>
      </c>
      <c r="H153" s="156">
        <f>RES_hhdet_emi!H$27</f>
        <v>0</v>
      </c>
      <c r="I153" s="156">
        <f>RES_hhdet_emi!I$27</f>
        <v>0</v>
      </c>
      <c r="J153" s="156">
        <f>RES_hhdet_emi!J$27</f>
        <v>0</v>
      </c>
      <c r="K153" s="156">
        <f>RES_hhdet_emi!K$27</f>
        <v>0</v>
      </c>
      <c r="L153" s="156">
        <f>RES_hhdet_emi!L$27</f>
        <v>0</v>
      </c>
      <c r="M153" s="156">
        <f>RES_hhdet_emi!M$27</f>
        <v>0</v>
      </c>
      <c r="N153" s="156">
        <f>RES_hhdet_emi!N$27</f>
        <v>0</v>
      </c>
      <c r="O153" s="156">
        <f>RES_hhdet_emi!O$27</f>
        <v>0</v>
      </c>
      <c r="P153" s="156">
        <f>RES_hhdet_emi!P$27</f>
        <v>0</v>
      </c>
      <c r="Q153" s="156">
        <f>RES_hhdet_emi!Q$27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RES_hhdet_emi!B$29</f>
        <v>0</v>
      </c>
      <c r="C155" s="156">
        <f>RES_hhdet_emi!C$29</f>
        <v>0</v>
      </c>
      <c r="D155" s="156">
        <f>RES_hhdet_emi!D$29</f>
        <v>0</v>
      </c>
      <c r="E155" s="156">
        <f>RES_hhdet_emi!E$29</f>
        <v>0</v>
      </c>
      <c r="F155" s="156">
        <f>RES_hhdet_emi!F$29</f>
        <v>0</v>
      </c>
      <c r="G155" s="156">
        <f>RES_hhdet_emi!G$29</f>
        <v>0</v>
      </c>
      <c r="H155" s="156">
        <f>RES_hhdet_emi!H$29</f>
        <v>0</v>
      </c>
      <c r="I155" s="156">
        <f>RES_hhdet_emi!I$29</f>
        <v>0</v>
      </c>
      <c r="J155" s="156">
        <f>RES_hhdet_emi!J$29</f>
        <v>0</v>
      </c>
      <c r="K155" s="156">
        <f>RES_hhdet_emi!K$29</f>
        <v>0</v>
      </c>
      <c r="L155" s="156">
        <f>RES_hhdet_emi!L$29</f>
        <v>0</v>
      </c>
      <c r="M155" s="156">
        <f>RES_hhdet_emi!M$29</f>
        <v>0</v>
      </c>
      <c r="N155" s="156">
        <f>RES_hhdet_emi!N$29</f>
        <v>0</v>
      </c>
      <c r="O155" s="156">
        <f>RES_hhdet_emi!O$29</f>
        <v>0</v>
      </c>
      <c r="P155" s="156">
        <f>RES_hhdet_emi!P$29</f>
        <v>0</v>
      </c>
      <c r="Q155" s="156">
        <f>RES_hhdet_emi!Q$29</f>
        <v>0</v>
      </c>
    </row>
    <row r="156" spans="1:17" ht="12" customHeight="1" x14ac:dyDescent="0.25">
      <c r="A156" s="158" t="s">
        <v>63</v>
      </c>
      <c r="B156" s="157">
        <f>SUM(B157:B158,B161:B162)</f>
        <v>3.0902311383391958</v>
      </c>
      <c r="C156" s="157">
        <f t="shared" ref="C156:Q156" si="28">SUM(C157:C158,C161:C162)</f>
        <v>2.8833534269802392</v>
      </c>
      <c r="D156" s="157">
        <f t="shared" si="28"/>
        <v>3.3319345383789267</v>
      </c>
      <c r="E156" s="157">
        <f t="shared" si="28"/>
        <v>3.4760925113141816</v>
      </c>
      <c r="F156" s="157">
        <f t="shared" si="28"/>
        <v>2.548667697857192</v>
      </c>
      <c r="G156" s="157">
        <f t="shared" si="28"/>
        <v>3.9113076047624702</v>
      </c>
      <c r="H156" s="157">
        <f t="shared" si="28"/>
        <v>2.9562581904012744</v>
      </c>
      <c r="I156" s="157">
        <f t="shared" si="28"/>
        <v>1.3876750901015469</v>
      </c>
      <c r="J156" s="157">
        <f t="shared" si="28"/>
        <v>1.5126130211396771</v>
      </c>
      <c r="K156" s="157">
        <f t="shared" si="28"/>
        <v>1.5680080899982427</v>
      </c>
      <c r="L156" s="157">
        <f t="shared" si="28"/>
        <v>1.1986172587816055</v>
      </c>
      <c r="M156" s="157">
        <f t="shared" si="28"/>
        <v>1.0725800918415649</v>
      </c>
      <c r="N156" s="157">
        <f t="shared" si="28"/>
        <v>0.84194633125410057</v>
      </c>
      <c r="O156" s="157">
        <f t="shared" si="28"/>
        <v>0.46014332284745574</v>
      </c>
      <c r="P156" s="157">
        <f t="shared" si="28"/>
        <v>0.72624752951828009</v>
      </c>
      <c r="Q156" s="157">
        <f t="shared" si="28"/>
        <v>1.3041189960238602</v>
      </c>
    </row>
    <row r="157" spans="1:17" ht="12" customHeight="1" x14ac:dyDescent="0.25">
      <c r="A157" s="167" t="s">
        <v>169</v>
      </c>
      <c r="B157" s="132">
        <f>RES_hhdet_emi!B$31</f>
        <v>2.8819125612909624</v>
      </c>
      <c r="C157" s="132">
        <f>RES_hhdet_emi!C$31</f>
        <v>2.7841094084805058</v>
      </c>
      <c r="D157" s="132">
        <f>RES_hhdet_emi!D$31</f>
        <v>3.1296707919502835</v>
      </c>
      <c r="E157" s="132">
        <f>RES_hhdet_emi!E$31</f>
        <v>3.2664130122011747</v>
      </c>
      <c r="F157" s="132">
        <f>RES_hhdet_emi!F$31</f>
        <v>2.320283747810886</v>
      </c>
      <c r="G157" s="132">
        <f>RES_hhdet_emi!G$31</f>
        <v>2.5668333824932046</v>
      </c>
      <c r="H157" s="132">
        <f>RES_hhdet_emi!H$31</f>
        <v>2.474826511219907</v>
      </c>
      <c r="I157" s="132">
        <f>RES_hhdet_emi!I$31</f>
        <v>1.1303309099324474</v>
      </c>
      <c r="J157" s="132">
        <f>RES_hhdet_emi!J$31</f>
        <v>1.2630079745595619</v>
      </c>
      <c r="K157" s="132">
        <f>RES_hhdet_emi!K$31</f>
        <v>1.3054725526940629</v>
      </c>
      <c r="L157" s="132">
        <f>RES_hhdet_emi!L$31</f>
        <v>0.91697364548015325</v>
      </c>
      <c r="M157" s="132">
        <f>RES_hhdet_emi!M$31</f>
        <v>0.80034994934804393</v>
      </c>
      <c r="N157" s="132">
        <f>RES_hhdet_emi!N$31</f>
        <v>0.56969598681041922</v>
      </c>
      <c r="O157" s="132">
        <f>RES_hhdet_emi!O$31</f>
        <v>0.18153945581699918</v>
      </c>
      <c r="P157" s="132">
        <f>RES_hhdet_emi!P$31</f>
        <v>0.24686007516070405</v>
      </c>
      <c r="Q157" s="132">
        <f>RES_hhdet_emi!Q$31</f>
        <v>9.6965073392033058E-2</v>
      </c>
    </row>
    <row r="158" spans="1:17" ht="12" customHeight="1" x14ac:dyDescent="0.25">
      <c r="A158" s="167" t="s">
        <v>168</v>
      </c>
      <c r="B158" s="132">
        <f>SUM(B159:B160)</f>
        <v>0.20831857704823342</v>
      </c>
      <c r="C158" s="132">
        <f t="shared" ref="C158:Q158" si="29">SUM(C159:C160)</f>
        <v>9.9244018499733494E-2</v>
      </c>
      <c r="D158" s="132">
        <f t="shared" si="29"/>
        <v>0.20226374642864317</v>
      </c>
      <c r="E158" s="132">
        <f t="shared" si="29"/>
        <v>0.20967949911300671</v>
      </c>
      <c r="F158" s="132">
        <f t="shared" si="29"/>
        <v>0.22838395004630613</v>
      </c>
      <c r="G158" s="132">
        <f t="shared" si="29"/>
        <v>1.3444742222692658</v>
      </c>
      <c r="H158" s="132">
        <f t="shared" si="29"/>
        <v>0.48143167918136726</v>
      </c>
      <c r="I158" s="132">
        <f t="shared" si="29"/>
        <v>0.25734418016909943</v>
      </c>
      <c r="J158" s="132">
        <f t="shared" si="29"/>
        <v>0.24960504658011509</v>
      </c>
      <c r="K158" s="132">
        <f t="shared" si="29"/>
        <v>0.26253553730417978</v>
      </c>
      <c r="L158" s="132">
        <f t="shared" si="29"/>
        <v>0.28164361330145227</v>
      </c>
      <c r="M158" s="132">
        <f t="shared" si="29"/>
        <v>0.2722301424935209</v>
      </c>
      <c r="N158" s="132">
        <f t="shared" si="29"/>
        <v>0.27225034444368135</v>
      </c>
      <c r="O158" s="132">
        <f t="shared" si="29"/>
        <v>0.27860386703045653</v>
      </c>
      <c r="P158" s="132">
        <f t="shared" si="29"/>
        <v>0.47938745435757601</v>
      </c>
      <c r="Q158" s="132">
        <f t="shared" si="29"/>
        <v>1.2071539226318271</v>
      </c>
    </row>
    <row r="159" spans="1:17" ht="12" customHeight="1" x14ac:dyDescent="0.25">
      <c r="A159" s="166" t="s">
        <v>57</v>
      </c>
      <c r="B159" s="165">
        <f>RES_hhdet_emi!B$33</f>
        <v>0.20831857704823342</v>
      </c>
      <c r="C159" s="165">
        <f>RES_hhdet_emi!C$33</f>
        <v>9.9244018499733494E-2</v>
      </c>
      <c r="D159" s="165">
        <f>RES_hhdet_emi!D$33</f>
        <v>0.20226374642864317</v>
      </c>
      <c r="E159" s="165">
        <f>RES_hhdet_emi!E$33</f>
        <v>0.20967949911300671</v>
      </c>
      <c r="F159" s="165">
        <f>RES_hhdet_emi!F$33</f>
        <v>0.22838395004630613</v>
      </c>
      <c r="G159" s="165">
        <f>RES_hhdet_emi!G$33</f>
        <v>1.3444742222692658</v>
      </c>
      <c r="H159" s="165">
        <f>RES_hhdet_emi!H$33</f>
        <v>0.48143167918136726</v>
      </c>
      <c r="I159" s="165">
        <f>RES_hhdet_emi!I$33</f>
        <v>0.25734418016909943</v>
      </c>
      <c r="J159" s="165">
        <f>RES_hhdet_emi!J$33</f>
        <v>0.24960504658011509</v>
      </c>
      <c r="K159" s="165">
        <f>RES_hhdet_emi!K$33</f>
        <v>0.26253553730417978</v>
      </c>
      <c r="L159" s="165">
        <f>RES_hhdet_emi!L$33</f>
        <v>0.28164361330145227</v>
      </c>
      <c r="M159" s="165">
        <f>RES_hhdet_emi!M$33</f>
        <v>0.2722301424935209</v>
      </c>
      <c r="N159" s="165">
        <f>RES_hhdet_emi!N$33</f>
        <v>0.27225034444368135</v>
      </c>
      <c r="O159" s="165">
        <f>RES_hhdet_emi!O$33</f>
        <v>0.27860386703045653</v>
      </c>
      <c r="P159" s="165">
        <f>RES_hhdet_emi!P$33</f>
        <v>0.47938745435757601</v>
      </c>
      <c r="Q159" s="165">
        <f>RES_hhdet_emi!Q$33</f>
        <v>1.2071539226318271</v>
      </c>
    </row>
    <row r="160" spans="1:17" ht="12" customHeight="1" x14ac:dyDescent="0.25">
      <c r="A160" s="147" t="s">
        <v>59</v>
      </c>
      <c r="B160" s="164">
        <f>RES_hhdet_emi!B$34</f>
        <v>0</v>
      </c>
      <c r="C160" s="164">
        <f>RES_hhdet_emi!C$34</f>
        <v>0</v>
      </c>
      <c r="D160" s="164">
        <f>RES_hhdet_emi!D$34</f>
        <v>0</v>
      </c>
      <c r="E160" s="164">
        <f>RES_hhdet_emi!E$34</f>
        <v>0</v>
      </c>
      <c r="F160" s="164">
        <f>RES_hhdet_emi!F$34</f>
        <v>0</v>
      </c>
      <c r="G160" s="164">
        <f>RES_hhdet_emi!G$34</f>
        <v>0</v>
      </c>
      <c r="H160" s="164">
        <f>RES_hhdet_emi!H$34</f>
        <v>0</v>
      </c>
      <c r="I160" s="164">
        <f>RES_hhdet_emi!I$34</f>
        <v>0</v>
      </c>
      <c r="J160" s="164">
        <f>RES_hhdet_emi!J$34</f>
        <v>0</v>
      </c>
      <c r="K160" s="164">
        <f>RES_hhdet_emi!K$34</f>
        <v>0</v>
      </c>
      <c r="L160" s="164">
        <f>RES_hhdet_emi!L$34</f>
        <v>0</v>
      </c>
      <c r="M160" s="164">
        <f>RES_hhdet_emi!M$34</f>
        <v>0</v>
      </c>
      <c r="N160" s="164">
        <f>RES_hhdet_emi!N$34</f>
        <v>0</v>
      </c>
      <c r="O160" s="164">
        <f>RES_hhdet_emi!O$34</f>
        <v>0</v>
      </c>
      <c r="P160" s="164">
        <f>RES_hhdet_emi!P$34</f>
        <v>0</v>
      </c>
      <c r="Q160" s="164">
        <f>RES_hhdet_emi!Q$34</f>
        <v>0</v>
      </c>
    </row>
    <row r="161" spans="1:17" ht="12" customHeight="1" x14ac:dyDescent="0.25">
      <c r="A161" s="163" t="s">
        <v>142</v>
      </c>
      <c r="B161" s="162">
        <f>RES_hhdet_emi!B$35</f>
        <v>0</v>
      </c>
      <c r="C161" s="162">
        <f>RES_hhdet_emi!C$35</f>
        <v>0</v>
      </c>
      <c r="D161" s="162">
        <f>RES_hhdet_emi!D$35</f>
        <v>0</v>
      </c>
      <c r="E161" s="162">
        <f>RES_hhdet_emi!E$35</f>
        <v>0</v>
      </c>
      <c r="F161" s="162">
        <f>RES_hhdet_emi!F$35</f>
        <v>0</v>
      </c>
      <c r="G161" s="162">
        <f>RES_hhdet_emi!G$35</f>
        <v>0</v>
      </c>
      <c r="H161" s="162">
        <f>RES_hhdet_emi!H$35</f>
        <v>0</v>
      </c>
      <c r="I161" s="162">
        <f>RES_hhdet_emi!I$35</f>
        <v>0</v>
      </c>
      <c r="J161" s="162">
        <f>RES_hhdet_emi!J$35</f>
        <v>0</v>
      </c>
      <c r="K161" s="162">
        <f>RES_hhdet_emi!K$35</f>
        <v>0</v>
      </c>
      <c r="L161" s="162">
        <f>RES_hhdet_emi!L$35</f>
        <v>0</v>
      </c>
      <c r="M161" s="162">
        <f>RES_hhdet_emi!M$35</f>
        <v>0</v>
      </c>
      <c r="N161" s="162">
        <f>RES_hhdet_emi!N$35</f>
        <v>0</v>
      </c>
      <c r="O161" s="162">
        <f>RES_hhdet_emi!O$35</f>
        <v>0</v>
      </c>
      <c r="P161" s="162">
        <f>RES_hhdet_emi!P$35</f>
        <v>0</v>
      </c>
      <c r="Q161" s="162">
        <f>RES_hhdet_emi!Q$35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RES_hhdet_emi!B$37</f>
        <v>0</v>
      </c>
      <c r="C163" s="156">
        <f>RES_hhdet_emi!C$37</f>
        <v>0</v>
      </c>
      <c r="D163" s="156">
        <f>RES_hhdet_emi!D$37</f>
        <v>0</v>
      </c>
      <c r="E163" s="156">
        <f>RES_hhdet_emi!E$37</f>
        <v>0</v>
      </c>
      <c r="F163" s="156">
        <f>RES_hhdet_emi!F$37</f>
        <v>0</v>
      </c>
      <c r="G163" s="156">
        <f>RES_hhdet_emi!G$37</f>
        <v>0</v>
      </c>
      <c r="H163" s="156">
        <f>RES_hhdet_emi!H$37</f>
        <v>0</v>
      </c>
      <c r="I163" s="156">
        <f>RES_hhdet_emi!I$37</f>
        <v>0</v>
      </c>
      <c r="J163" s="156">
        <f>RES_hhdet_emi!J$37</f>
        <v>0</v>
      </c>
      <c r="K163" s="156">
        <f>RES_hhdet_emi!K$37</f>
        <v>0</v>
      </c>
      <c r="L163" s="156">
        <f>RES_hhdet_emi!L$37</f>
        <v>0</v>
      </c>
      <c r="M163" s="156">
        <f>RES_hhdet_emi!M$37</f>
        <v>0</v>
      </c>
      <c r="N163" s="156">
        <f>RES_hhdet_emi!N$37</f>
        <v>0</v>
      </c>
      <c r="O163" s="156">
        <f>RES_hhdet_emi!O$37</f>
        <v>0</v>
      </c>
      <c r="P163" s="156">
        <f>RES_hhdet_emi!P$37</f>
        <v>0</v>
      </c>
      <c r="Q163" s="156">
        <f>RES_hhdet_emi!Q$37</f>
        <v>0</v>
      </c>
    </row>
    <row r="164" spans="1:17" ht="12" customHeight="1" x14ac:dyDescent="0.25">
      <c r="A164" s="148" t="s">
        <v>59</v>
      </c>
      <c r="B164" s="156">
        <f>RES_hhdet_emi!B$38</f>
        <v>0</v>
      </c>
      <c r="C164" s="156">
        <f>RES_hhdet_emi!C$38</f>
        <v>0</v>
      </c>
      <c r="D164" s="156">
        <f>RES_hhdet_emi!D$38</f>
        <v>0</v>
      </c>
      <c r="E164" s="156">
        <f>RES_hhdet_emi!E$38</f>
        <v>0</v>
      </c>
      <c r="F164" s="156">
        <f>RES_hhdet_emi!F$38</f>
        <v>0</v>
      </c>
      <c r="G164" s="156">
        <f>RES_hhdet_emi!G$38</f>
        <v>0</v>
      </c>
      <c r="H164" s="156">
        <f>RES_hhdet_emi!H$38</f>
        <v>0</v>
      </c>
      <c r="I164" s="156">
        <f>RES_hhdet_emi!I$38</f>
        <v>0</v>
      </c>
      <c r="J164" s="156">
        <f>RES_hhdet_emi!J$38</f>
        <v>0</v>
      </c>
      <c r="K164" s="156">
        <f>RES_hhdet_emi!K$38</f>
        <v>0</v>
      </c>
      <c r="L164" s="156">
        <f>RES_hhdet_emi!L$38</f>
        <v>0</v>
      </c>
      <c r="M164" s="156">
        <f>RES_hhdet_emi!M$38</f>
        <v>0</v>
      </c>
      <c r="N164" s="156">
        <f>RES_hhdet_emi!N$38</f>
        <v>0</v>
      </c>
      <c r="O164" s="156">
        <f>RES_hhdet_emi!O$38</f>
        <v>0</v>
      </c>
      <c r="P164" s="156">
        <f>RES_hhdet_emi!P$38</f>
        <v>0</v>
      </c>
      <c r="Q164" s="156">
        <f>RES_hhdet_emi!Q$38</f>
        <v>0</v>
      </c>
    </row>
    <row r="165" spans="1:17" ht="12" customHeight="1" x14ac:dyDescent="0.25">
      <c r="A165" s="158" t="s">
        <v>62</v>
      </c>
      <c r="B165" s="157">
        <f>SUM(B166:B167)</f>
        <v>6.3142690243139707</v>
      </c>
      <c r="C165" s="157">
        <f t="shared" ref="C165:Q165" si="31">SUM(C166:C167)</f>
        <v>6.2931121278109767</v>
      </c>
      <c r="D165" s="157">
        <f t="shared" si="31"/>
        <v>6.2030423302334325</v>
      </c>
      <c r="E165" s="157">
        <f t="shared" si="31"/>
        <v>6.8457939749552299</v>
      </c>
      <c r="F165" s="157">
        <f t="shared" si="31"/>
        <v>7.0875338752492061</v>
      </c>
      <c r="G165" s="157">
        <f t="shared" si="31"/>
        <v>6.6176051159730731</v>
      </c>
      <c r="H165" s="157">
        <f t="shared" si="31"/>
        <v>5.3669306280204774</v>
      </c>
      <c r="I165" s="157">
        <f t="shared" si="31"/>
        <v>5.955345889143568</v>
      </c>
      <c r="J165" s="157">
        <f t="shared" si="31"/>
        <v>5.4306945661476727</v>
      </c>
      <c r="K165" s="157">
        <f t="shared" si="31"/>
        <v>5.6450771989680746</v>
      </c>
      <c r="L165" s="157">
        <f t="shared" si="31"/>
        <v>5.7907101832907424</v>
      </c>
      <c r="M165" s="157">
        <f t="shared" si="31"/>
        <v>6.4715011911225062</v>
      </c>
      <c r="N165" s="157">
        <f t="shared" si="31"/>
        <v>6.4277429869331062</v>
      </c>
      <c r="O165" s="157">
        <f t="shared" si="31"/>
        <v>6.3971720112726489</v>
      </c>
      <c r="P165" s="157">
        <f t="shared" si="31"/>
        <v>5.98583728193878</v>
      </c>
      <c r="Q165" s="157">
        <f t="shared" si="31"/>
        <v>6.1401642227977815</v>
      </c>
    </row>
    <row r="166" spans="1:17" ht="12" customHeight="1" x14ac:dyDescent="0.25">
      <c r="A166" s="23" t="s">
        <v>57</v>
      </c>
      <c r="B166" s="156">
        <f>RES_hhdet_emi!B$40</f>
        <v>6.3142690243139707</v>
      </c>
      <c r="C166" s="156">
        <f>RES_hhdet_emi!C$40</f>
        <v>6.2931121278109767</v>
      </c>
      <c r="D166" s="156">
        <f>RES_hhdet_emi!D$40</f>
        <v>6.2030423302334325</v>
      </c>
      <c r="E166" s="156">
        <f>RES_hhdet_emi!E$40</f>
        <v>6.8457939749552299</v>
      </c>
      <c r="F166" s="156">
        <f>RES_hhdet_emi!F$40</f>
        <v>7.0875338752492061</v>
      </c>
      <c r="G166" s="156">
        <f>RES_hhdet_emi!G$40</f>
        <v>6.6176051159730731</v>
      </c>
      <c r="H166" s="156">
        <f>RES_hhdet_emi!H$40</f>
        <v>5.3669306280204774</v>
      </c>
      <c r="I166" s="156">
        <f>RES_hhdet_emi!I$40</f>
        <v>5.955345889143568</v>
      </c>
      <c r="J166" s="156">
        <f>RES_hhdet_emi!J$40</f>
        <v>5.4306945661476727</v>
      </c>
      <c r="K166" s="156">
        <f>RES_hhdet_emi!K$40</f>
        <v>5.6450771989680746</v>
      </c>
      <c r="L166" s="156">
        <f>RES_hhdet_emi!L$40</f>
        <v>5.7907101832907424</v>
      </c>
      <c r="M166" s="156">
        <f>RES_hhdet_emi!M$40</f>
        <v>6.4715011911225062</v>
      </c>
      <c r="N166" s="156">
        <f>RES_hhdet_emi!N$40</f>
        <v>6.4277429869331062</v>
      </c>
      <c r="O166" s="156">
        <f>RES_hhdet_emi!O$40</f>
        <v>6.3971720112726489</v>
      </c>
      <c r="P166" s="156">
        <f>RES_hhdet_emi!P$40</f>
        <v>5.98583728193878</v>
      </c>
      <c r="Q166" s="156">
        <f>RES_hhdet_emi!Q$40</f>
        <v>6.1401642227977815</v>
      </c>
    </row>
    <row r="167" spans="1:17" ht="12" customHeight="1" x14ac:dyDescent="0.25">
      <c r="A167" s="29" t="s">
        <v>140</v>
      </c>
      <c r="B167" s="57">
        <f>RES_hhdet_emi!B$41</f>
        <v>0</v>
      </c>
      <c r="C167" s="57">
        <f>RES_hhdet_emi!C$41</f>
        <v>0</v>
      </c>
      <c r="D167" s="57">
        <f>RES_hhdet_emi!D$41</f>
        <v>0</v>
      </c>
      <c r="E167" s="57">
        <f>RES_hhdet_emi!E$41</f>
        <v>0</v>
      </c>
      <c r="F167" s="57">
        <f>RES_hhdet_emi!F$41</f>
        <v>0</v>
      </c>
      <c r="G167" s="57">
        <f>RES_hhdet_emi!G$41</f>
        <v>0</v>
      </c>
      <c r="H167" s="57">
        <f>RES_hhdet_emi!H$41</f>
        <v>0</v>
      </c>
      <c r="I167" s="57">
        <f>RES_hhdet_emi!I$41</f>
        <v>0</v>
      </c>
      <c r="J167" s="57">
        <f>RES_hhdet_emi!J$41</f>
        <v>0</v>
      </c>
      <c r="K167" s="57">
        <f>RES_hhdet_emi!K$41</f>
        <v>0</v>
      </c>
      <c r="L167" s="57">
        <f>RES_hhdet_emi!L$41</f>
        <v>0</v>
      </c>
      <c r="M167" s="57">
        <f>RES_hhdet_emi!M$41</f>
        <v>0</v>
      </c>
      <c r="N167" s="57">
        <f>RES_hhdet_emi!N$41</f>
        <v>0</v>
      </c>
      <c r="O167" s="57">
        <f>RES_hhdet_emi!O$41</f>
        <v>0</v>
      </c>
      <c r="P167" s="57">
        <f>RES_hhdet_emi!P$41</f>
        <v>0</v>
      </c>
      <c r="Q167" s="57">
        <f>RES_hhdet_emi!Q$41</f>
        <v>0</v>
      </c>
    </row>
    <row r="169" spans="1:17" ht="12" customHeight="1" x14ac:dyDescent="0.25">
      <c r="A169" s="152" t="s">
        <v>198</v>
      </c>
      <c r="B169" s="168">
        <f>SUM(B170,B173,B175,B184)</f>
        <v>14715.503606396</v>
      </c>
      <c r="C169" s="168">
        <f t="shared" ref="C169:Q169" si="32">SUM(C170,C173,C175,C184)</f>
        <v>13894.987824419579</v>
      </c>
      <c r="D169" s="168">
        <f t="shared" si="32"/>
        <v>14219.811272177265</v>
      </c>
      <c r="E169" s="168">
        <f t="shared" si="32"/>
        <v>14637.604769997815</v>
      </c>
      <c r="F169" s="168">
        <f t="shared" si="32"/>
        <v>13148.459638261033</v>
      </c>
      <c r="G169" s="168">
        <f t="shared" si="32"/>
        <v>12002.773385243032</v>
      </c>
      <c r="H169" s="168">
        <f t="shared" si="32"/>
        <v>12380.077076629288</v>
      </c>
      <c r="I169" s="168">
        <f t="shared" si="32"/>
        <v>12415.659328674436</v>
      </c>
      <c r="J169" s="168">
        <f t="shared" si="32"/>
        <v>11313.410083216022</v>
      </c>
      <c r="K169" s="168">
        <f t="shared" si="32"/>
        <v>11783.255872540443</v>
      </c>
      <c r="L169" s="168">
        <f t="shared" si="32"/>
        <v>10548.32014932032</v>
      </c>
      <c r="M169" s="168">
        <f t="shared" si="32"/>
        <v>11035.64005357208</v>
      </c>
      <c r="N169" s="168">
        <f t="shared" si="32"/>
        <v>10453.745147512436</v>
      </c>
      <c r="O169" s="168">
        <f t="shared" si="32"/>
        <v>9090.182317786348</v>
      </c>
      <c r="P169" s="168">
        <f t="shared" si="32"/>
        <v>8661.177007373728</v>
      </c>
      <c r="Q169" s="168">
        <f t="shared" si="32"/>
        <v>9845.8510224782203</v>
      </c>
    </row>
    <row r="170" spans="1:17" ht="12" customHeight="1" x14ac:dyDescent="0.25">
      <c r="A170" s="158" t="s">
        <v>65</v>
      </c>
      <c r="B170" s="157">
        <f>SUM(B171:B172)</f>
        <v>9030.8987062607321</v>
      </c>
      <c r="C170" s="157">
        <f t="shared" ref="C170:Q170" si="33">SUM(C171:C172)</f>
        <v>8783.0748920574042</v>
      </c>
      <c r="D170" s="157">
        <f t="shared" si="33"/>
        <v>8963.7892318624563</v>
      </c>
      <c r="E170" s="157">
        <f t="shared" si="33"/>
        <v>9200.3558705423584</v>
      </c>
      <c r="F170" s="157">
        <f t="shared" si="33"/>
        <v>7936.9015798613163</v>
      </c>
      <c r="G170" s="157">
        <f t="shared" si="33"/>
        <v>6674.0200211538449</v>
      </c>
      <c r="H170" s="157">
        <f t="shared" si="33"/>
        <v>7454.8968344902578</v>
      </c>
      <c r="I170" s="157">
        <f t="shared" si="33"/>
        <v>7583.2799288869837</v>
      </c>
      <c r="J170" s="157">
        <f t="shared" si="33"/>
        <v>6583.7234755238842</v>
      </c>
      <c r="K170" s="157">
        <f t="shared" si="33"/>
        <v>7027.8954932510296</v>
      </c>
      <c r="L170" s="157">
        <f t="shared" si="33"/>
        <v>5862.9683444674847</v>
      </c>
      <c r="M170" s="157">
        <f t="shared" si="33"/>
        <v>6372.4188526080507</v>
      </c>
      <c r="N170" s="157">
        <f t="shared" si="33"/>
        <v>5968.1239331744737</v>
      </c>
      <c r="O170" s="157">
        <f t="shared" si="33"/>
        <v>4864.4215665491474</v>
      </c>
      <c r="P170" s="157">
        <f t="shared" si="33"/>
        <v>4382.3237098559921</v>
      </c>
      <c r="Q170" s="157">
        <f t="shared" si="33"/>
        <v>5277.2530980222364</v>
      </c>
    </row>
    <row r="171" spans="1:17" ht="12" customHeight="1" x14ac:dyDescent="0.25">
      <c r="A171" s="23" t="s">
        <v>84</v>
      </c>
      <c r="B171" s="156">
        <f>IF(B95=0,0,B95/0.086*1000000/B$7)</f>
        <v>8834.1769003332465</v>
      </c>
      <c r="C171" s="156">
        <f t="shared" ref="C171:Q172" si="34">IF(C95=0,0,C95/0.086*1000000/C$7)</f>
        <v>8729.5298524236514</v>
      </c>
      <c r="D171" s="156">
        <f t="shared" si="34"/>
        <v>8888.0882243578708</v>
      </c>
      <c r="E171" s="156">
        <f t="shared" si="34"/>
        <v>9030.0229553836143</v>
      </c>
      <c r="F171" s="156">
        <f t="shared" si="34"/>
        <v>7797.6089042560725</v>
      </c>
      <c r="G171" s="156">
        <f t="shared" si="34"/>
        <v>6623.7209459773039</v>
      </c>
      <c r="H171" s="156">
        <f t="shared" si="34"/>
        <v>7386.7138627921931</v>
      </c>
      <c r="I171" s="156">
        <f t="shared" si="34"/>
        <v>7247.5176772687346</v>
      </c>
      <c r="J171" s="156">
        <f t="shared" si="34"/>
        <v>6396.4748252498366</v>
      </c>
      <c r="K171" s="156">
        <f t="shared" si="34"/>
        <v>6974.2285165280973</v>
      </c>
      <c r="L171" s="156">
        <f t="shared" si="34"/>
        <v>5745.7137231935658</v>
      </c>
      <c r="M171" s="156">
        <f t="shared" si="34"/>
        <v>6296.0586059875868</v>
      </c>
      <c r="N171" s="156">
        <f t="shared" si="34"/>
        <v>5917.5943610521736</v>
      </c>
      <c r="O171" s="156">
        <f t="shared" si="34"/>
        <v>4822.1218533244755</v>
      </c>
      <c r="P171" s="156">
        <f t="shared" si="34"/>
        <v>4319.9115661246396</v>
      </c>
      <c r="Q171" s="156">
        <f t="shared" si="34"/>
        <v>5179.1970448244647</v>
      </c>
    </row>
    <row r="172" spans="1:17" ht="12" customHeight="1" x14ac:dyDescent="0.25">
      <c r="A172" s="23" t="s">
        <v>60</v>
      </c>
      <c r="B172" s="156">
        <f>IF(B96=0,0,B96/0.086*1000000/B$7)</f>
        <v>196.72180592748518</v>
      </c>
      <c r="C172" s="156">
        <f t="shared" si="34"/>
        <v>53.545039633752644</v>
      </c>
      <c r="D172" s="156">
        <f t="shared" si="34"/>
        <v>75.701007504584609</v>
      </c>
      <c r="E172" s="156">
        <f t="shared" si="34"/>
        <v>170.33291515874447</v>
      </c>
      <c r="F172" s="156">
        <f t="shared" si="34"/>
        <v>139.29267560524346</v>
      </c>
      <c r="G172" s="156">
        <f t="shared" si="34"/>
        <v>50.299075176541315</v>
      </c>
      <c r="H172" s="156">
        <f t="shared" si="34"/>
        <v>68.182971698064634</v>
      </c>
      <c r="I172" s="156">
        <f t="shared" si="34"/>
        <v>335.76225161824914</v>
      </c>
      <c r="J172" s="156">
        <f t="shared" si="34"/>
        <v>187.24865027404749</v>
      </c>
      <c r="K172" s="156">
        <f t="shared" si="34"/>
        <v>53.666976722932546</v>
      </c>
      <c r="L172" s="156">
        <f t="shared" si="34"/>
        <v>117.25462127391856</v>
      </c>
      <c r="M172" s="156">
        <f t="shared" si="34"/>
        <v>76.360246620463982</v>
      </c>
      <c r="N172" s="156">
        <f t="shared" si="34"/>
        <v>50.529572122299875</v>
      </c>
      <c r="O172" s="156">
        <f t="shared" si="34"/>
        <v>42.299713224671684</v>
      </c>
      <c r="P172" s="156">
        <f t="shared" si="34"/>
        <v>62.412143731352735</v>
      </c>
      <c r="Q172" s="156">
        <f t="shared" si="34"/>
        <v>98.056053197771917</v>
      </c>
    </row>
    <row r="173" spans="1:17" ht="12" customHeight="1" x14ac:dyDescent="0.25">
      <c r="A173" s="158" t="s">
        <v>112</v>
      </c>
      <c r="B173" s="157">
        <f>B174</f>
        <v>356.6254168088164</v>
      </c>
      <c r="C173" s="157">
        <f t="shared" ref="C173:Q173" si="35">C174</f>
        <v>371.8484045073148</v>
      </c>
      <c r="D173" s="157">
        <f t="shared" si="35"/>
        <v>376.89615185172801</v>
      </c>
      <c r="E173" s="157">
        <f t="shared" si="35"/>
        <v>380.74624098105761</v>
      </c>
      <c r="F173" s="157">
        <f t="shared" si="35"/>
        <v>397.16963740810024</v>
      </c>
      <c r="G173" s="157">
        <f t="shared" si="35"/>
        <v>400.29265284937185</v>
      </c>
      <c r="H173" s="157">
        <f t="shared" si="35"/>
        <v>406.02234604648794</v>
      </c>
      <c r="I173" s="157">
        <f t="shared" si="35"/>
        <v>407.34617268888172</v>
      </c>
      <c r="J173" s="157">
        <f t="shared" si="35"/>
        <v>387.97983445502467</v>
      </c>
      <c r="K173" s="157">
        <f t="shared" si="35"/>
        <v>417.00941024670976</v>
      </c>
      <c r="L173" s="157">
        <f t="shared" si="35"/>
        <v>438.93258417912114</v>
      </c>
      <c r="M173" s="157">
        <f t="shared" si="35"/>
        <v>443.1758547125354</v>
      </c>
      <c r="N173" s="157">
        <f t="shared" si="35"/>
        <v>437.76854426931448</v>
      </c>
      <c r="O173" s="157">
        <f t="shared" si="35"/>
        <v>438.02956693209222</v>
      </c>
      <c r="P173" s="157">
        <f t="shared" si="35"/>
        <v>438.72013826014927</v>
      </c>
      <c r="Q173" s="157">
        <f t="shared" si="35"/>
        <v>433.08118701307393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356.6254168088164</v>
      </c>
      <c r="C174" s="156">
        <f t="shared" si="36"/>
        <v>371.8484045073148</v>
      </c>
      <c r="D174" s="156">
        <f t="shared" si="36"/>
        <v>376.89615185172801</v>
      </c>
      <c r="E174" s="156">
        <f t="shared" si="36"/>
        <v>380.74624098105761</v>
      </c>
      <c r="F174" s="156">
        <f t="shared" si="36"/>
        <v>397.16963740810024</v>
      </c>
      <c r="G174" s="156">
        <f t="shared" si="36"/>
        <v>400.29265284937185</v>
      </c>
      <c r="H174" s="156">
        <f t="shared" si="36"/>
        <v>406.02234604648794</v>
      </c>
      <c r="I174" s="156">
        <f t="shared" si="36"/>
        <v>407.34617268888172</v>
      </c>
      <c r="J174" s="156">
        <f t="shared" si="36"/>
        <v>387.97983445502467</v>
      </c>
      <c r="K174" s="156">
        <f t="shared" si="36"/>
        <v>417.00941024670976</v>
      </c>
      <c r="L174" s="156">
        <f t="shared" si="36"/>
        <v>438.93258417912114</v>
      </c>
      <c r="M174" s="156">
        <f t="shared" si="36"/>
        <v>443.1758547125354</v>
      </c>
      <c r="N174" s="156">
        <f t="shared" si="36"/>
        <v>437.76854426931448</v>
      </c>
      <c r="O174" s="156">
        <f t="shared" si="36"/>
        <v>438.02956693209222</v>
      </c>
      <c r="P174" s="156">
        <f t="shared" si="36"/>
        <v>438.72013826014927</v>
      </c>
      <c r="Q174" s="156">
        <f t="shared" si="36"/>
        <v>433.08118701307393</v>
      </c>
    </row>
    <row r="175" spans="1:17" ht="12" customHeight="1" x14ac:dyDescent="0.25">
      <c r="A175" s="158" t="s">
        <v>63</v>
      </c>
      <c r="B175" s="157">
        <f t="shared" si="36"/>
        <v>3243.0158513720266</v>
      </c>
      <c r="C175" s="157">
        <f t="shared" si="36"/>
        <v>3003.0743701065344</v>
      </c>
      <c r="D175" s="157">
        <f t="shared" si="36"/>
        <v>3164.9662472883638</v>
      </c>
      <c r="E175" s="157">
        <f t="shared" si="36"/>
        <v>3176.3084462465677</v>
      </c>
      <c r="F175" s="157">
        <f t="shared" si="36"/>
        <v>2898.6016937233157</v>
      </c>
      <c r="G175" s="157">
        <f t="shared" si="36"/>
        <v>3111.0911334092129</v>
      </c>
      <c r="H175" s="157">
        <f t="shared" si="36"/>
        <v>2817.0384099226039</v>
      </c>
      <c r="I175" s="157">
        <f t="shared" si="36"/>
        <v>2588.2223240394892</v>
      </c>
      <c r="J175" s="157">
        <f t="shared" si="36"/>
        <v>2595.0889009858947</v>
      </c>
      <c r="K175" s="157">
        <f t="shared" si="36"/>
        <v>2575.4404087100988</v>
      </c>
      <c r="L175" s="157">
        <f t="shared" si="36"/>
        <v>2469.116163262825</v>
      </c>
      <c r="M175" s="157">
        <f t="shared" si="36"/>
        <v>2423.5977014882815</v>
      </c>
      <c r="N175" s="157">
        <f t="shared" si="36"/>
        <v>2329.8683271667255</v>
      </c>
      <c r="O175" s="157">
        <f t="shared" si="36"/>
        <v>2218.8996259015912</v>
      </c>
      <c r="P175" s="157">
        <f t="shared" si="36"/>
        <v>2322.8413664142936</v>
      </c>
      <c r="Q175" s="157">
        <f t="shared" si="36"/>
        <v>2544.5828879706046</v>
      </c>
    </row>
    <row r="176" spans="1:17" ht="12" customHeight="1" x14ac:dyDescent="0.25">
      <c r="A176" s="167" t="s">
        <v>169</v>
      </c>
      <c r="B176" s="132">
        <f>IF(B100=0,0,B100/0.086*1000000/B$11)</f>
        <v>6498.168381324107</v>
      </c>
      <c r="C176" s="132">
        <f t="shared" ref="C176:Q176" si="37">IF(C100=0,0,C100/0.086*1000000/C$11)</f>
        <v>6048.3488356591679</v>
      </c>
      <c r="D176" s="132">
        <f t="shared" si="37"/>
        <v>6177.0877060849944</v>
      </c>
      <c r="E176" s="132">
        <f t="shared" si="37"/>
        <v>6125.5907941653668</v>
      </c>
      <c r="F176" s="132">
        <f t="shared" si="37"/>
        <v>5940.9403983280608</v>
      </c>
      <c r="G176" s="132">
        <f t="shared" si="37"/>
        <v>5781.800381378659</v>
      </c>
      <c r="H176" s="132">
        <f t="shared" si="37"/>
        <v>5487.4960748886479</v>
      </c>
      <c r="I176" s="132">
        <f t="shared" si="37"/>
        <v>5596.2076005593881</v>
      </c>
      <c r="J176" s="132">
        <f t="shared" si="37"/>
        <v>5449.9923783453805</v>
      </c>
      <c r="K176" s="132">
        <f t="shared" si="37"/>
        <v>5375.0191279784176</v>
      </c>
      <c r="L176" s="132">
        <f t="shared" si="37"/>
        <v>5262.0075146395047</v>
      </c>
      <c r="M176" s="132">
        <f t="shared" si="37"/>
        <v>4892.5739584179082</v>
      </c>
      <c r="N176" s="132">
        <f t="shared" si="37"/>
        <v>4567.313154074026</v>
      </c>
      <c r="O176" s="132">
        <f t="shared" si="37"/>
        <v>4342.5335282680453</v>
      </c>
      <c r="P176" s="132">
        <f t="shared" si="37"/>
        <v>4346.1110819510832</v>
      </c>
      <c r="Q176" s="132">
        <f t="shared" si="37"/>
        <v>4492.4339357339377</v>
      </c>
    </row>
    <row r="177" spans="1:17" ht="12" customHeight="1" x14ac:dyDescent="0.25">
      <c r="A177" s="167" t="s">
        <v>168</v>
      </c>
      <c r="B177" s="132">
        <f>IF(B101=0,0,B101/0.086*1000000/B$12)</f>
        <v>2538.4059240984716</v>
      </c>
      <c r="C177" s="132">
        <f t="shared" ref="C177:Q179" si="38">IF(C101=0,0,C101/0.086*1000000/C$12)</f>
        <v>2348.119388226768</v>
      </c>
      <c r="D177" s="132">
        <f t="shared" si="38"/>
        <v>2459.5022466589699</v>
      </c>
      <c r="E177" s="132">
        <f t="shared" si="38"/>
        <v>2463.1746008103719</v>
      </c>
      <c r="F177" s="132">
        <f t="shared" si="38"/>
        <v>2413.0343374651316</v>
      </c>
      <c r="G177" s="132">
        <f t="shared" si="38"/>
        <v>2720.5845583460487</v>
      </c>
      <c r="H177" s="132">
        <f t="shared" si="38"/>
        <v>2351.6022572335582</v>
      </c>
      <c r="I177" s="132">
        <f t="shared" si="38"/>
        <v>2339.4787419118006</v>
      </c>
      <c r="J177" s="132">
        <f t="shared" si="38"/>
        <v>2314.890987456045</v>
      </c>
      <c r="K177" s="132">
        <f t="shared" si="38"/>
        <v>2308.7497410887631</v>
      </c>
      <c r="L177" s="132">
        <f t="shared" si="38"/>
        <v>2282.2696452657965</v>
      </c>
      <c r="M177" s="132">
        <f t="shared" si="38"/>
        <v>2263.3690151800693</v>
      </c>
      <c r="N177" s="132">
        <f t="shared" si="38"/>
        <v>2225.1812967177707</v>
      </c>
      <c r="O177" s="132">
        <f t="shared" si="38"/>
        <v>2184.4021839398438</v>
      </c>
      <c r="P177" s="132">
        <f t="shared" si="38"/>
        <v>2279.5314676012272</v>
      </c>
      <c r="Q177" s="132">
        <f t="shared" si="38"/>
        <v>2518.4947059749243</v>
      </c>
    </row>
    <row r="178" spans="1:17" ht="12" customHeight="1" x14ac:dyDescent="0.25">
      <c r="A178" s="166" t="s">
        <v>57</v>
      </c>
      <c r="B178" s="165">
        <f t="shared" ref="B178:B179" si="39">IF(B102=0,0,B102/0.086*1000000/B$12)</f>
        <v>129.9633676264811</v>
      </c>
      <c r="C178" s="165">
        <f t="shared" si="38"/>
        <v>60.483488356591046</v>
      </c>
      <c r="D178" s="165">
        <f t="shared" si="38"/>
        <v>123.54175412169973</v>
      </c>
      <c r="E178" s="165">
        <f t="shared" si="38"/>
        <v>122.51181588330677</v>
      </c>
      <c r="F178" s="165">
        <f t="shared" si="38"/>
        <v>118.81880796656066</v>
      </c>
      <c r="G178" s="165">
        <f t="shared" si="38"/>
        <v>693.81604576543918</v>
      </c>
      <c r="H178" s="165">
        <f t="shared" si="38"/>
        <v>246.93732336998997</v>
      </c>
      <c r="I178" s="165">
        <f t="shared" si="38"/>
        <v>111.92415201118877</v>
      </c>
      <c r="J178" s="165">
        <f t="shared" si="38"/>
        <v>108.999847566908</v>
      </c>
      <c r="K178" s="165">
        <f t="shared" si="38"/>
        <v>107.50038255956784</v>
      </c>
      <c r="L178" s="165">
        <f t="shared" si="38"/>
        <v>105.24015029278983</v>
      </c>
      <c r="M178" s="165">
        <f t="shared" si="38"/>
        <v>97.851479168357699</v>
      </c>
      <c r="N178" s="165">
        <f t="shared" si="38"/>
        <v>91.346263081480231</v>
      </c>
      <c r="O178" s="165">
        <f t="shared" si="38"/>
        <v>86.850670565360531</v>
      </c>
      <c r="P178" s="165">
        <f t="shared" si="38"/>
        <v>152.11388786828746</v>
      </c>
      <c r="Q178" s="165">
        <f t="shared" si="38"/>
        <v>381.85688453738459</v>
      </c>
    </row>
    <row r="179" spans="1:17" ht="12" customHeight="1" x14ac:dyDescent="0.25">
      <c r="A179" s="147" t="s">
        <v>59</v>
      </c>
      <c r="B179" s="164">
        <f t="shared" si="39"/>
        <v>2408.4425564719909</v>
      </c>
      <c r="C179" s="164">
        <f t="shared" si="38"/>
        <v>2287.6358998701771</v>
      </c>
      <c r="D179" s="164">
        <f t="shared" si="38"/>
        <v>2335.9604925372705</v>
      </c>
      <c r="E179" s="164">
        <f t="shared" si="38"/>
        <v>2340.6627849270658</v>
      </c>
      <c r="F179" s="164">
        <f t="shared" si="38"/>
        <v>2294.215529498571</v>
      </c>
      <c r="G179" s="164">
        <f t="shared" si="38"/>
        <v>2026.7685125806101</v>
      </c>
      <c r="H179" s="164">
        <f t="shared" si="38"/>
        <v>2104.6649338635689</v>
      </c>
      <c r="I179" s="164">
        <f t="shared" si="38"/>
        <v>2227.5545899006115</v>
      </c>
      <c r="J179" s="164">
        <f t="shared" si="38"/>
        <v>2205.8911398891369</v>
      </c>
      <c r="K179" s="164">
        <f t="shared" si="38"/>
        <v>2201.2493585291954</v>
      </c>
      <c r="L179" s="164">
        <f t="shared" si="38"/>
        <v>2177.0294949730069</v>
      </c>
      <c r="M179" s="164">
        <f t="shared" si="38"/>
        <v>2165.5175360117114</v>
      </c>
      <c r="N179" s="164">
        <f t="shared" si="38"/>
        <v>2133.835033636291</v>
      </c>
      <c r="O179" s="164">
        <f t="shared" si="38"/>
        <v>2097.551513374483</v>
      </c>
      <c r="P179" s="164">
        <f t="shared" si="38"/>
        <v>2127.4175797329394</v>
      </c>
      <c r="Q179" s="164">
        <f t="shared" si="38"/>
        <v>2136.63782143754</v>
      </c>
    </row>
    <row r="180" spans="1:17" ht="12" customHeight="1" x14ac:dyDescent="0.25">
      <c r="A180" s="163" t="s">
        <v>142</v>
      </c>
      <c r="B180" s="162">
        <f>IF(B104=0,0,B104/0.086*1000000/B$13)</f>
        <v>5302.8022362856627</v>
      </c>
      <c r="C180" s="162">
        <f t="shared" ref="C180:Q180" si="40">IF(C104=0,0,C104/0.086*1000000/C$13)</f>
        <v>4800.4536203069529</v>
      </c>
      <c r="D180" s="162">
        <f t="shared" si="40"/>
        <v>4916.8380711511454</v>
      </c>
      <c r="E180" s="162">
        <f t="shared" si="40"/>
        <v>4981.4704532507913</v>
      </c>
      <c r="F180" s="162">
        <f t="shared" si="40"/>
        <v>4838.5371626539054</v>
      </c>
      <c r="G180" s="162">
        <f t="shared" si="40"/>
        <v>4597.2270463305304</v>
      </c>
      <c r="H180" s="162">
        <f t="shared" si="40"/>
        <v>4450.3523016269164</v>
      </c>
      <c r="I180" s="162">
        <f t="shared" si="40"/>
        <v>5324.0144324957701</v>
      </c>
      <c r="J180" s="162">
        <f t="shared" si="40"/>
        <v>5313.5426306707432</v>
      </c>
      <c r="K180" s="162">
        <f t="shared" si="40"/>
        <v>5185.9316865155615</v>
      </c>
      <c r="L180" s="162">
        <f t="shared" si="40"/>
        <v>5373.6097916017325</v>
      </c>
      <c r="M180" s="162">
        <f t="shared" si="40"/>
        <v>5265.0735456129751</v>
      </c>
      <c r="N180" s="162">
        <f t="shared" si="40"/>
        <v>4918.3499632402436</v>
      </c>
      <c r="O180" s="162">
        <f t="shared" si="40"/>
        <v>4750.8045642579718</v>
      </c>
      <c r="P180" s="162">
        <f t="shared" si="40"/>
        <v>4600.8083585969516</v>
      </c>
      <c r="Q180" s="162">
        <f t="shared" si="40"/>
        <v>4770.9683051493394</v>
      </c>
    </row>
    <row r="181" spans="1:17" ht="12" customHeight="1" x14ac:dyDescent="0.25">
      <c r="A181" s="161" t="s">
        <v>141</v>
      </c>
      <c r="B181" s="160">
        <f>IF(B105=0,0,B105/0.086*1000000/B$14)</f>
        <v>2514.498601197703</v>
      </c>
      <c r="C181" s="160">
        <f t="shared" ref="C181:Q183" si="41">IF(C105=0,0,C105/0.086*1000000/C$14)</f>
        <v>2335.6404360732463</v>
      </c>
      <c r="D181" s="160">
        <f t="shared" si="41"/>
        <v>2434.2972539602929</v>
      </c>
      <c r="E181" s="160">
        <f t="shared" si="41"/>
        <v>2440.2921939920798</v>
      </c>
      <c r="F181" s="160">
        <f t="shared" si="41"/>
        <v>2390.9862727516488</v>
      </c>
      <c r="G181" s="160">
        <f t="shared" si="41"/>
        <v>2578.4357581402724</v>
      </c>
      <c r="H181" s="160">
        <f t="shared" si="41"/>
        <v>2304.9307874367792</v>
      </c>
      <c r="I181" s="160">
        <f t="shared" si="41"/>
        <v>2334.0348785505284</v>
      </c>
      <c r="J181" s="160">
        <f t="shared" si="41"/>
        <v>2312.161992502552</v>
      </c>
      <c r="K181" s="160">
        <f t="shared" si="41"/>
        <v>2304.9679922595069</v>
      </c>
      <c r="L181" s="160">
        <f t="shared" si="41"/>
        <v>2284.5016908050397</v>
      </c>
      <c r="M181" s="160">
        <f t="shared" si="41"/>
        <v>2270.8190069239695</v>
      </c>
      <c r="N181" s="160">
        <f t="shared" si="41"/>
        <v>2232.2020329010948</v>
      </c>
      <c r="O181" s="160">
        <f t="shared" si="41"/>
        <v>2192.5676046596427</v>
      </c>
      <c r="P181" s="160">
        <f t="shared" si="41"/>
        <v>2288.4458722838317</v>
      </c>
      <c r="Q181" s="160">
        <f t="shared" si="41"/>
        <v>2542.1701273752333</v>
      </c>
    </row>
    <row r="182" spans="1:17" ht="12" customHeight="1" x14ac:dyDescent="0.25">
      <c r="A182" s="148" t="s">
        <v>60</v>
      </c>
      <c r="B182" s="156">
        <f t="shared" ref="B182:B183" si="42">IF(B106=0,0,B106/0.086*1000000/B$14)</f>
        <v>106.05604472571211</v>
      </c>
      <c r="C182" s="156">
        <f t="shared" si="41"/>
        <v>48.004536203069051</v>
      </c>
      <c r="D182" s="156">
        <f t="shared" si="41"/>
        <v>98.33676142302302</v>
      </c>
      <c r="E182" s="156">
        <f t="shared" si="41"/>
        <v>99.629409065015111</v>
      </c>
      <c r="F182" s="156">
        <f t="shared" si="41"/>
        <v>96.770743253077569</v>
      </c>
      <c r="G182" s="156">
        <f t="shared" si="41"/>
        <v>551.66724555966312</v>
      </c>
      <c r="H182" s="156">
        <f t="shared" si="41"/>
        <v>200.26585357321181</v>
      </c>
      <c r="I182" s="156">
        <f t="shared" si="41"/>
        <v>106.48028864991622</v>
      </c>
      <c r="J182" s="156">
        <f t="shared" si="41"/>
        <v>106.27085261341483</v>
      </c>
      <c r="K182" s="156">
        <f t="shared" si="41"/>
        <v>103.71863373031067</v>
      </c>
      <c r="L182" s="156">
        <f t="shared" si="41"/>
        <v>107.47219583203416</v>
      </c>
      <c r="M182" s="156">
        <f t="shared" si="41"/>
        <v>105.30147091225903</v>
      </c>
      <c r="N182" s="156">
        <f t="shared" si="41"/>
        <v>98.366999264804562</v>
      </c>
      <c r="O182" s="156">
        <f t="shared" si="41"/>
        <v>95.016091285158808</v>
      </c>
      <c r="P182" s="156">
        <f t="shared" si="41"/>
        <v>161.0282925508933</v>
      </c>
      <c r="Q182" s="156">
        <f t="shared" si="41"/>
        <v>405.53230593769376</v>
      </c>
    </row>
    <row r="183" spans="1:17" ht="12" customHeight="1" x14ac:dyDescent="0.25">
      <c r="A183" s="148" t="s">
        <v>59</v>
      </c>
      <c r="B183" s="156">
        <f t="shared" si="42"/>
        <v>2408.4425564719904</v>
      </c>
      <c r="C183" s="156">
        <f t="shared" si="41"/>
        <v>2287.6358998701767</v>
      </c>
      <c r="D183" s="156">
        <f t="shared" si="41"/>
        <v>2335.9604925372701</v>
      </c>
      <c r="E183" s="156">
        <f t="shared" si="41"/>
        <v>2340.6627849270649</v>
      </c>
      <c r="F183" s="156">
        <f t="shared" si="41"/>
        <v>2294.2155294985714</v>
      </c>
      <c r="G183" s="156">
        <f t="shared" si="41"/>
        <v>2026.7685125806097</v>
      </c>
      <c r="H183" s="156">
        <f t="shared" si="41"/>
        <v>2104.6649338635671</v>
      </c>
      <c r="I183" s="156">
        <f t="shared" si="41"/>
        <v>2227.5545899006124</v>
      </c>
      <c r="J183" s="156">
        <f t="shared" si="41"/>
        <v>2205.8911398891373</v>
      </c>
      <c r="K183" s="156">
        <f t="shared" si="41"/>
        <v>2201.2493585291963</v>
      </c>
      <c r="L183" s="156">
        <f t="shared" si="41"/>
        <v>2177.0294949730055</v>
      </c>
      <c r="M183" s="156">
        <f t="shared" si="41"/>
        <v>2165.51753601171</v>
      </c>
      <c r="N183" s="156">
        <f t="shared" si="41"/>
        <v>2133.8350336362901</v>
      </c>
      <c r="O183" s="156">
        <f t="shared" si="41"/>
        <v>2097.5515133744839</v>
      </c>
      <c r="P183" s="156">
        <f t="shared" si="41"/>
        <v>2127.4175797329385</v>
      </c>
      <c r="Q183" s="156">
        <f t="shared" si="41"/>
        <v>2136.63782143754</v>
      </c>
    </row>
    <row r="184" spans="1:17" ht="12" customHeight="1" x14ac:dyDescent="0.25">
      <c r="A184" s="158" t="s">
        <v>62</v>
      </c>
      <c r="B184" s="157">
        <f t="shared" si="36"/>
        <v>2084.9636319544252</v>
      </c>
      <c r="C184" s="157">
        <f t="shared" si="36"/>
        <v>1736.9901577483261</v>
      </c>
      <c r="D184" s="157">
        <f t="shared" si="36"/>
        <v>1714.1596411747175</v>
      </c>
      <c r="E184" s="157">
        <f t="shared" si="36"/>
        <v>1880.1942122278313</v>
      </c>
      <c r="F184" s="157">
        <f t="shared" si="36"/>
        <v>1915.7867272682993</v>
      </c>
      <c r="G184" s="157">
        <f t="shared" si="36"/>
        <v>1817.3695778306021</v>
      </c>
      <c r="H184" s="157">
        <f t="shared" si="36"/>
        <v>1702.119486169938</v>
      </c>
      <c r="I184" s="157">
        <f t="shared" si="36"/>
        <v>1836.8109030590799</v>
      </c>
      <c r="J184" s="157">
        <f t="shared" si="36"/>
        <v>1746.6178722512202</v>
      </c>
      <c r="K184" s="157">
        <f t="shared" si="36"/>
        <v>1762.9105603326045</v>
      </c>
      <c r="L184" s="157">
        <f t="shared" si="36"/>
        <v>1777.3030574108893</v>
      </c>
      <c r="M184" s="157">
        <f t="shared" si="36"/>
        <v>1796.4476447632139</v>
      </c>
      <c r="N184" s="157">
        <f t="shared" si="36"/>
        <v>1717.9843429019229</v>
      </c>
      <c r="O184" s="157">
        <f t="shared" si="36"/>
        <v>1568.8315584035181</v>
      </c>
      <c r="P184" s="157">
        <f t="shared" si="36"/>
        <v>1517.2917928432917</v>
      </c>
      <c r="Q184" s="157">
        <f t="shared" si="36"/>
        <v>1590.9338494723058</v>
      </c>
    </row>
    <row r="185" spans="1:17" ht="12" customHeight="1" x14ac:dyDescent="0.25">
      <c r="A185" s="23" t="s">
        <v>57</v>
      </c>
      <c r="B185" s="156">
        <f>IF(B109=0,0,B109/0.086*1000000/B$16)</f>
        <v>2751.0956566821424</v>
      </c>
      <c r="C185" s="156">
        <f t="shared" ref="C185:Q185" si="43">IF(C109=0,0,C109/0.086*1000000/C$16)</f>
        <v>2115.5158134137332</v>
      </c>
      <c r="D185" s="156">
        <f t="shared" si="43"/>
        <v>2100.3166495613068</v>
      </c>
      <c r="E185" s="156">
        <f t="shared" si="43"/>
        <v>2285.9432198965173</v>
      </c>
      <c r="F185" s="156">
        <f t="shared" si="43"/>
        <v>2368.8214336074147</v>
      </c>
      <c r="G185" s="156">
        <f t="shared" si="43"/>
        <v>2308.7087141850175</v>
      </c>
      <c r="H185" s="156">
        <f t="shared" si="43"/>
        <v>2096.3757021711949</v>
      </c>
      <c r="I185" s="156">
        <f t="shared" si="43"/>
        <v>2266.673052878919</v>
      </c>
      <c r="J185" s="156">
        <f t="shared" si="43"/>
        <v>2149.9020912298256</v>
      </c>
      <c r="K185" s="156">
        <f t="shared" si="43"/>
        <v>2180.6383439360679</v>
      </c>
      <c r="L185" s="156">
        <f t="shared" si="43"/>
        <v>2150.9984835159617</v>
      </c>
      <c r="M185" s="156">
        <f t="shared" si="43"/>
        <v>2126.5946397099115</v>
      </c>
      <c r="N185" s="156">
        <f t="shared" si="43"/>
        <v>2062.327717451642</v>
      </c>
      <c r="O185" s="156">
        <f t="shared" si="43"/>
        <v>1853.3739338966632</v>
      </c>
      <c r="P185" s="156">
        <f t="shared" si="43"/>
        <v>1828.6951990289442</v>
      </c>
      <c r="Q185" s="156">
        <f t="shared" si="43"/>
        <v>1917.5014174016312</v>
      </c>
    </row>
    <row r="186" spans="1:17" ht="12" customHeight="1" x14ac:dyDescent="0.25">
      <c r="A186" s="29" t="s">
        <v>140</v>
      </c>
      <c r="B186" s="57">
        <f>IF(B110=0,0,B110/0.086*1000000/B$17)</f>
        <v>1415.9175279775509</v>
      </c>
      <c r="C186" s="57">
        <f t="shared" ref="C186:Q186" si="44">IF(C110=0,0,C110/0.086*1000000/C$17)</f>
        <v>1070.9457538204695</v>
      </c>
      <c r="D186" s="57">
        <f t="shared" si="44"/>
        <v>1069.3741624313288</v>
      </c>
      <c r="E186" s="57">
        <f t="shared" si="44"/>
        <v>1244.2634547865766</v>
      </c>
      <c r="F186" s="57">
        <f t="shared" si="44"/>
        <v>1245.5986742712412</v>
      </c>
      <c r="G186" s="57">
        <f t="shared" si="44"/>
        <v>1193.6916882796102</v>
      </c>
      <c r="H186" s="57">
        <f t="shared" si="44"/>
        <v>1308.7360590998799</v>
      </c>
      <c r="I186" s="57">
        <f t="shared" si="44"/>
        <v>1414.3286745603014</v>
      </c>
      <c r="J186" s="57">
        <f t="shared" si="44"/>
        <v>1379.8819041010374</v>
      </c>
      <c r="K186" s="57">
        <f t="shared" si="44"/>
        <v>1404.453686829225</v>
      </c>
      <c r="L186" s="57">
        <f t="shared" si="44"/>
        <v>1464.3760536003576</v>
      </c>
      <c r="M186" s="57">
        <f t="shared" si="44"/>
        <v>1463.441480871651</v>
      </c>
      <c r="N186" s="57">
        <f t="shared" si="44"/>
        <v>1385.2589493629309</v>
      </c>
      <c r="O186" s="57">
        <f t="shared" si="44"/>
        <v>1255.9276301739228</v>
      </c>
      <c r="P186" s="57">
        <f t="shared" si="44"/>
        <v>1197.5206686154443</v>
      </c>
      <c r="Q186" s="57">
        <f t="shared" si="44"/>
        <v>1260.2841869438635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8109.531631379562</v>
      </c>
      <c r="C188" s="168">
        <f t="shared" ref="C188:Q188" si="45">SUM(C189,C192,C194,C203)</f>
        <v>7607.7488388584161</v>
      </c>
      <c r="D188" s="168">
        <f t="shared" si="45"/>
        <v>7840.5604062329376</v>
      </c>
      <c r="E188" s="168">
        <f t="shared" si="45"/>
        <v>8194.4234854764218</v>
      </c>
      <c r="F188" s="168">
        <f t="shared" si="45"/>
        <v>7672.8544013284445</v>
      </c>
      <c r="G188" s="168">
        <f t="shared" si="45"/>
        <v>7049.8220626926695</v>
      </c>
      <c r="H188" s="168">
        <f t="shared" si="45"/>
        <v>7398.5454879731797</v>
      </c>
      <c r="I188" s="168">
        <f t="shared" si="45"/>
        <v>7833.6500223371831</v>
      </c>
      <c r="J188" s="168">
        <f t="shared" si="45"/>
        <v>7279.0441770102188</v>
      </c>
      <c r="K188" s="168">
        <f t="shared" si="45"/>
        <v>7613.2988641061947</v>
      </c>
      <c r="L188" s="168">
        <f t="shared" si="45"/>
        <v>7227.2382983829984</v>
      </c>
      <c r="M188" s="168">
        <f t="shared" si="45"/>
        <v>7532.5333040944815</v>
      </c>
      <c r="N188" s="168">
        <f t="shared" si="45"/>
        <v>7323.1818069372275</v>
      </c>
      <c r="O188" s="168">
        <f t="shared" si="45"/>
        <v>6703.4248477944057</v>
      </c>
      <c r="P188" s="168">
        <f t="shared" si="45"/>
        <v>6573.0559488787849</v>
      </c>
      <c r="Q188" s="168">
        <f t="shared" si="45"/>
        <v>7296.917821876521</v>
      </c>
    </row>
    <row r="189" spans="1:17" ht="12" customHeight="1" x14ac:dyDescent="0.25">
      <c r="A189" s="158" t="s">
        <v>65</v>
      </c>
      <c r="B189" s="157">
        <f>SUM(B190:B191)</f>
        <v>4087.7073143503985</v>
      </c>
      <c r="C189" s="157">
        <f t="shared" ref="C189:Q189" si="46">SUM(C190:C191)</f>
        <v>3934.7790210145909</v>
      </c>
      <c r="D189" s="157">
        <f t="shared" si="46"/>
        <v>4063.04274870786</v>
      </c>
      <c r="E189" s="157">
        <f t="shared" si="46"/>
        <v>4269.9452125275802</v>
      </c>
      <c r="F189" s="157">
        <f t="shared" si="46"/>
        <v>3715.8692431183554</v>
      </c>
      <c r="G189" s="157">
        <f t="shared" si="46"/>
        <v>3120.0920603398067</v>
      </c>
      <c r="H189" s="157">
        <f t="shared" si="46"/>
        <v>3520.4964485002724</v>
      </c>
      <c r="I189" s="157">
        <f t="shared" si="46"/>
        <v>3763.1087559232701</v>
      </c>
      <c r="J189" s="157">
        <f t="shared" si="46"/>
        <v>3239.9315604864664</v>
      </c>
      <c r="K189" s="157">
        <f t="shared" si="46"/>
        <v>3429.850340195218</v>
      </c>
      <c r="L189" s="157">
        <f t="shared" si="46"/>
        <v>2936.2834673446678</v>
      </c>
      <c r="M189" s="157">
        <f t="shared" si="46"/>
        <v>3199.2526524790537</v>
      </c>
      <c r="N189" s="157">
        <f t="shared" si="46"/>
        <v>3021.3747095300464</v>
      </c>
      <c r="O189" s="157">
        <f t="shared" si="46"/>
        <v>2490.2154171371544</v>
      </c>
      <c r="P189" s="157">
        <f t="shared" si="46"/>
        <v>2271.7237043690034</v>
      </c>
      <c r="Q189" s="157">
        <f t="shared" si="46"/>
        <v>2768.2780507631628</v>
      </c>
    </row>
    <row r="190" spans="1:17" ht="12" customHeight="1" x14ac:dyDescent="0.25">
      <c r="A190" s="23" t="s">
        <v>84</v>
      </c>
      <c r="B190" s="156">
        <f>IF(B114=0,0,B114/0.086*1000000/B$7)</f>
        <v>3890.9855084229134</v>
      </c>
      <c r="C190" s="156">
        <f t="shared" ref="C190:Q191" si="47">IF(C114=0,0,C114/0.086*1000000/C$7)</f>
        <v>3881.233981380838</v>
      </c>
      <c r="D190" s="156">
        <f t="shared" si="47"/>
        <v>3987.3417412032754</v>
      </c>
      <c r="E190" s="156">
        <f t="shared" si="47"/>
        <v>4099.6122973688362</v>
      </c>
      <c r="F190" s="156">
        <f t="shared" si="47"/>
        <v>3576.576567513112</v>
      </c>
      <c r="G190" s="156">
        <f t="shared" si="47"/>
        <v>3069.7929851632653</v>
      </c>
      <c r="H190" s="156">
        <f t="shared" si="47"/>
        <v>3452.3134768022078</v>
      </c>
      <c r="I190" s="156">
        <f t="shared" si="47"/>
        <v>3427.346504305021</v>
      </c>
      <c r="J190" s="156">
        <f t="shared" si="47"/>
        <v>3052.6829102124188</v>
      </c>
      <c r="K190" s="156">
        <f t="shared" si="47"/>
        <v>3376.1833634722852</v>
      </c>
      <c r="L190" s="156">
        <f t="shared" si="47"/>
        <v>2819.0288460707493</v>
      </c>
      <c r="M190" s="156">
        <f t="shared" si="47"/>
        <v>3122.8924058585899</v>
      </c>
      <c r="N190" s="156">
        <f t="shared" si="47"/>
        <v>2970.8451374077467</v>
      </c>
      <c r="O190" s="156">
        <f t="shared" si="47"/>
        <v>2447.915703912483</v>
      </c>
      <c r="P190" s="156">
        <f t="shared" si="47"/>
        <v>2209.3115606376505</v>
      </c>
      <c r="Q190" s="156">
        <f t="shared" si="47"/>
        <v>2670.2219975653907</v>
      </c>
    </row>
    <row r="191" spans="1:17" ht="12" customHeight="1" x14ac:dyDescent="0.25">
      <c r="A191" s="23" t="s">
        <v>60</v>
      </c>
      <c r="B191" s="156">
        <f>IF(B115=0,0,B115/0.086*1000000/B$7)</f>
        <v>196.72180592748509</v>
      </c>
      <c r="C191" s="156">
        <f t="shared" si="47"/>
        <v>53.545039633752644</v>
      </c>
      <c r="D191" s="156">
        <f t="shared" si="47"/>
        <v>75.701007504584595</v>
      </c>
      <c r="E191" s="156">
        <f t="shared" si="47"/>
        <v>170.33291515874444</v>
      </c>
      <c r="F191" s="156">
        <f t="shared" si="47"/>
        <v>139.2926756052434</v>
      </c>
      <c r="G191" s="156">
        <f t="shared" si="47"/>
        <v>50.299075176541315</v>
      </c>
      <c r="H191" s="156">
        <f t="shared" si="47"/>
        <v>68.182971698064662</v>
      </c>
      <c r="I191" s="156">
        <f t="shared" si="47"/>
        <v>335.76225161824925</v>
      </c>
      <c r="J191" s="156">
        <f t="shared" si="47"/>
        <v>187.24865027404755</v>
      </c>
      <c r="K191" s="156">
        <f t="shared" si="47"/>
        <v>53.666976722932574</v>
      </c>
      <c r="L191" s="156">
        <f t="shared" si="47"/>
        <v>117.25462127391859</v>
      </c>
      <c r="M191" s="156">
        <f t="shared" si="47"/>
        <v>76.360246620463968</v>
      </c>
      <c r="N191" s="156">
        <f t="shared" si="47"/>
        <v>50.529572122299854</v>
      </c>
      <c r="O191" s="156">
        <f t="shared" si="47"/>
        <v>42.299713224671663</v>
      </c>
      <c r="P191" s="156">
        <f t="shared" si="47"/>
        <v>62.412143731352735</v>
      </c>
      <c r="Q191" s="156">
        <f t="shared" si="47"/>
        <v>98.056053197771945</v>
      </c>
    </row>
    <row r="192" spans="1:17" ht="12" customHeight="1" x14ac:dyDescent="0.25">
      <c r="A192" s="158" t="s">
        <v>112</v>
      </c>
      <c r="B192" s="157">
        <f>B193</f>
        <v>497.78947389004622</v>
      </c>
      <c r="C192" s="157">
        <f t="shared" ref="C192:Q192" si="48">C193</f>
        <v>537.22909523530268</v>
      </c>
      <c r="D192" s="157">
        <f t="shared" si="48"/>
        <v>560.41812071264326</v>
      </c>
      <c r="E192" s="157">
        <f t="shared" si="48"/>
        <v>584.97768033443947</v>
      </c>
      <c r="F192" s="157">
        <f t="shared" si="48"/>
        <v>633.79893379106647</v>
      </c>
      <c r="G192" s="157">
        <f t="shared" si="48"/>
        <v>660.85634064736166</v>
      </c>
      <c r="H192" s="157">
        <f t="shared" si="48"/>
        <v>691.67871244947332</v>
      </c>
      <c r="I192" s="157">
        <f t="shared" si="48"/>
        <v>705.6034505118439</v>
      </c>
      <c r="J192" s="157">
        <f t="shared" si="48"/>
        <v>715.69641793015239</v>
      </c>
      <c r="K192" s="157">
        <f t="shared" si="48"/>
        <v>839.18378695539366</v>
      </c>
      <c r="L192" s="157">
        <f t="shared" si="48"/>
        <v>947.65748987614086</v>
      </c>
      <c r="M192" s="157">
        <f t="shared" si="48"/>
        <v>1021.9391420255976</v>
      </c>
      <c r="N192" s="157">
        <f t="shared" si="48"/>
        <v>1073.7709460103488</v>
      </c>
      <c r="O192" s="157">
        <f t="shared" si="48"/>
        <v>1132.9449841319354</v>
      </c>
      <c r="P192" s="157">
        <f t="shared" si="48"/>
        <v>1180.5552776954005</v>
      </c>
      <c r="Q192" s="157">
        <f t="shared" si="48"/>
        <v>1227.682900686711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497.78947389004622</v>
      </c>
      <c r="C193" s="156">
        <f t="shared" si="49"/>
        <v>537.22909523530268</v>
      </c>
      <c r="D193" s="156">
        <f t="shared" si="49"/>
        <v>560.41812071264326</v>
      </c>
      <c r="E193" s="156">
        <f t="shared" si="49"/>
        <v>584.97768033443947</v>
      </c>
      <c r="F193" s="156">
        <f t="shared" si="49"/>
        <v>633.79893379106647</v>
      </c>
      <c r="G193" s="156">
        <f t="shared" si="49"/>
        <v>660.85634064736166</v>
      </c>
      <c r="H193" s="156">
        <f t="shared" si="49"/>
        <v>691.67871244947332</v>
      </c>
      <c r="I193" s="156">
        <f t="shared" si="49"/>
        <v>705.6034505118439</v>
      </c>
      <c r="J193" s="156">
        <f t="shared" si="49"/>
        <v>715.69641793015239</v>
      </c>
      <c r="K193" s="156">
        <f t="shared" si="49"/>
        <v>839.18378695539366</v>
      </c>
      <c r="L193" s="156">
        <f t="shared" si="49"/>
        <v>947.65748987614086</v>
      </c>
      <c r="M193" s="156">
        <f t="shared" si="49"/>
        <v>1021.9391420255976</v>
      </c>
      <c r="N193" s="156">
        <f t="shared" si="49"/>
        <v>1073.7709460103488</v>
      </c>
      <c r="O193" s="156">
        <f t="shared" si="49"/>
        <v>1132.9449841319354</v>
      </c>
      <c r="P193" s="156">
        <f t="shared" si="49"/>
        <v>1180.5552776954005</v>
      </c>
      <c r="Q193" s="156">
        <f t="shared" si="49"/>
        <v>1227.682900686711</v>
      </c>
    </row>
    <row r="194" spans="1:17" ht="12" customHeight="1" x14ac:dyDescent="0.25">
      <c r="A194" s="158" t="s">
        <v>63</v>
      </c>
      <c r="B194" s="157">
        <f t="shared" si="49"/>
        <v>2471.1986036595345</v>
      </c>
      <c r="C194" s="157">
        <f t="shared" si="49"/>
        <v>2316.1929886441931</v>
      </c>
      <c r="D194" s="157">
        <f t="shared" si="49"/>
        <v>2392.6151097852239</v>
      </c>
      <c r="E194" s="157">
        <f t="shared" si="49"/>
        <v>2406.2096286642591</v>
      </c>
      <c r="F194" s="157">
        <f t="shared" si="49"/>
        <v>2357.549448370889</v>
      </c>
      <c r="G194" s="157">
        <f t="shared" si="49"/>
        <v>2321.3214920121936</v>
      </c>
      <c r="H194" s="157">
        <f t="shared" si="49"/>
        <v>2224.4869860235249</v>
      </c>
      <c r="I194" s="157">
        <f t="shared" si="49"/>
        <v>2313.3110043353777</v>
      </c>
      <c r="J194" s="157">
        <f t="shared" si="49"/>
        <v>2296.2603798324494</v>
      </c>
      <c r="K194" s="157">
        <f t="shared" si="49"/>
        <v>2287.3601371883215</v>
      </c>
      <c r="L194" s="157">
        <f t="shared" si="49"/>
        <v>2258.2237639145096</v>
      </c>
      <c r="M194" s="157">
        <f t="shared" si="49"/>
        <v>2237.7608490970783</v>
      </c>
      <c r="N194" s="157">
        <f t="shared" si="49"/>
        <v>2192.7510984356991</v>
      </c>
      <c r="O194" s="157">
        <f t="shared" si="49"/>
        <v>2147.4522342570604</v>
      </c>
      <c r="P194" s="157">
        <f t="shared" si="49"/>
        <v>2210.6712178243129</v>
      </c>
      <c r="Q194" s="157">
        <f t="shared" si="49"/>
        <v>2341.3770380618339</v>
      </c>
    </row>
    <row r="195" spans="1:17" ht="12" customHeight="1" x14ac:dyDescent="0.25">
      <c r="A195" s="167" t="s">
        <v>169</v>
      </c>
      <c r="B195" s="132">
        <f>IF(B119=0,0,B119/0.086*1000000/B$11)</f>
        <v>2458.0164611818332</v>
      </c>
      <c r="C195" s="132">
        <f t="shared" ref="C195:Q195" si="50">IF(C119=0,0,C119/0.086*1000000/C$11)</f>
        <v>2309.0329192905315</v>
      </c>
      <c r="D195" s="132">
        <f t="shared" si="50"/>
        <v>2383.3008289966201</v>
      </c>
      <c r="E195" s="132">
        <f t="shared" si="50"/>
        <v>2384.3027658025785</v>
      </c>
      <c r="F195" s="132">
        <f t="shared" si="50"/>
        <v>2339.3065320109204</v>
      </c>
      <c r="G195" s="132">
        <f t="shared" si="50"/>
        <v>2305.7934746936189</v>
      </c>
      <c r="H195" s="132">
        <f t="shared" si="50"/>
        <v>2206.1987734278</v>
      </c>
      <c r="I195" s="132">
        <f t="shared" si="50"/>
        <v>2409.4190158962165</v>
      </c>
      <c r="J195" s="132">
        <f t="shared" si="50"/>
        <v>2357.9476233218002</v>
      </c>
      <c r="K195" s="132">
        <f t="shared" si="50"/>
        <v>2333.0710354281105</v>
      </c>
      <c r="L195" s="132">
        <f t="shared" si="50"/>
        <v>2309.8357743128122</v>
      </c>
      <c r="M195" s="132">
        <f t="shared" si="50"/>
        <v>2157.8289498541703</v>
      </c>
      <c r="N195" s="132">
        <f t="shared" si="50"/>
        <v>2032.0688939454599</v>
      </c>
      <c r="O195" s="132">
        <f t="shared" si="50"/>
        <v>1971.757154853598</v>
      </c>
      <c r="P195" s="132">
        <f t="shared" si="50"/>
        <v>1985.3220398966487</v>
      </c>
      <c r="Q195" s="132">
        <f t="shared" si="50"/>
        <v>2081.1647312168034</v>
      </c>
    </row>
    <row r="196" spans="1:17" ht="12" customHeight="1" x14ac:dyDescent="0.25">
      <c r="A196" s="167" t="s">
        <v>168</v>
      </c>
      <c r="B196" s="132">
        <f>IF(B120=0,0,B120/0.086*1000000/B$12)</f>
        <v>2457.6028856956268</v>
      </c>
      <c r="C196" s="132">
        <f t="shared" ref="C196:Q198" si="51">IF(C120=0,0,C120/0.086*1000000/C$12)</f>
        <v>2310.7890654121525</v>
      </c>
      <c r="D196" s="132">
        <f t="shared" si="51"/>
        <v>2383.7843139971883</v>
      </c>
      <c r="E196" s="132">
        <f t="shared" si="51"/>
        <v>2388.7758220239971</v>
      </c>
      <c r="F196" s="132">
        <f t="shared" si="51"/>
        <v>2341.456482671234</v>
      </c>
      <c r="G196" s="132">
        <f t="shared" si="51"/>
        <v>2306.5880645563511</v>
      </c>
      <c r="H196" s="132">
        <f t="shared" si="51"/>
        <v>2205.1873689362719</v>
      </c>
      <c r="I196" s="132">
        <f t="shared" si="51"/>
        <v>2273.7047338391903</v>
      </c>
      <c r="J196" s="132">
        <f t="shared" si="51"/>
        <v>2251.5002640181947</v>
      </c>
      <c r="K196" s="132">
        <f t="shared" si="51"/>
        <v>2246.9689170106449</v>
      </c>
      <c r="L196" s="132">
        <f t="shared" si="51"/>
        <v>2222.4605094673484</v>
      </c>
      <c r="M196" s="132">
        <f t="shared" si="51"/>
        <v>2208.2549830331322</v>
      </c>
      <c r="N196" s="132">
        <f t="shared" si="51"/>
        <v>2174.267173695494</v>
      </c>
      <c r="O196" s="132">
        <f t="shared" si="51"/>
        <v>2136.17711395794</v>
      </c>
      <c r="P196" s="132">
        <f t="shared" si="51"/>
        <v>2195.406436701805</v>
      </c>
      <c r="Q196" s="132">
        <f t="shared" si="51"/>
        <v>2307.8189204467112</v>
      </c>
    </row>
    <row r="197" spans="1:17" ht="12" customHeight="1" x14ac:dyDescent="0.25">
      <c r="A197" s="166" t="s">
        <v>57</v>
      </c>
      <c r="B197" s="165">
        <f t="shared" ref="B197:B198" si="52">IF(B121=0,0,B121/0.086*1000000/B$12)</f>
        <v>49.160329223636317</v>
      </c>
      <c r="C197" s="165">
        <f t="shared" si="51"/>
        <v>23.153165541975447</v>
      </c>
      <c r="D197" s="165">
        <f t="shared" si="51"/>
        <v>47.823821459918634</v>
      </c>
      <c r="E197" s="165">
        <f t="shared" si="51"/>
        <v>48.113037096931841</v>
      </c>
      <c r="F197" s="165">
        <f t="shared" si="51"/>
        <v>47.240953172662088</v>
      </c>
      <c r="G197" s="165">
        <f t="shared" si="51"/>
        <v>279.81955197574081</v>
      </c>
      <c r="H197" s="165">
        <f t="shared" si="51"/>
        <v>100.52243507270336</v>
      </c>
      <c r="I197" s="165">
        <f t="shared" si="51"/>
        <v>46.150143938578964</v>
      </c>
      <c r="J197" s="165">
        <f t="shared" si="51"/>
        <v>45.609124129057648</v>
      </c>
      <c r="K197" s="165">
        <f t="shared" si="51"/>
        <v>45.719558481449525</v>
      </c>
      <c r="L197" s="165">
        <f t="shared" si="51"/>
        <v>45.431014494341163</v>
      </c>
      <c r="M197" s="165">
        <f t="shared" si="51"/>
        <v>42.737447021420039</v>
      </c>
      <c r="N197" s="165">
        <f t="shared" si="51"/>
        <v>40.432140059203093</v>
      </c>
      <c r="O197" s="165">
        <f t="shared" si="51"/>
        <v>38.625600583457199</v>
      </c>
      <c r="P197" s="165">
        <f t="shared" si="51"/>
        <v>67.988856968865704</v>
      </c>
      <c r="Q197" s="165">
        <f t="shared" si="51"/>
        <v>171.18109900917142</v>
      </c>
    </row>
    <row r="198" spans="1:17" ht="12" customHeight="1" x14ac:dyDescent="0.25">
      <c r="A198" s="147" t="s">
        <v>59</v>
      </c>
      <c r="B198" s="164">
        <f t="shared" si="52"/>
        <v>2408.44255647199</v>
      </c>
      <c r="C198" s="164">
        <f t="shared" si="51"/>
        <v>2287.6358998701771</v>
      </c>
      <c r="D198" s="164">
        <f t="shared" si="51"/>
        <v>2335.9604925372696</v>
      </c>
      <c r="E198" s="164">
        <f t="shared" si="51"/>
        <v>2340.6627849270658</v>
      </c>
      <c r="F198" s="164">
        <f t="shared" si="51"/>
        <v>2294.2155294985719</v>
      </c>
      <c r="G198" s="164">
        <f t="shared" si="51"/>
        <v>2026.7685125806101</v>
      </c>
      <c r="H198" s="164">
        <f t="shared" si="51"/>
        <v>2104.6649338635689</v>
      </c>
      <c r="I198" s="164">
        <f t="shared" si="51"/>
        <v>2227.5545899006115</v>
      </c>
      <c r="J198" s="164">
        <f t="shared" si="51"/>
        <v>2205.8911398891364</v>
      </c>
      <c r="K198" s="164">
        <f t="shared" si="51"/>
        <v>2201.2493585291954</v>
      </c>
      <c r="L198" s="164">
        <f t="shared" si="51"/>
        <v>2177.0294949730073</v>
      </c>
      <c r="M198" s="164">
        <f t="shared" si="51"/>
        <v>2165.5175360117123</v>
      </c>
      <c r="N198" s="164">
        <f t="shared" si="51"/>
        <v>2133.835033636291</v>
      </c>
      <c r="O198" s="164">
        <f t="shared" si="51"/>
        <v>2097.551513374483</v>
      </c>
      <c r="P198" s="164">
        <f t="shared" si="51"/>
        <v>2127.4175797329385</v>
      </c>
      <c r="Q198" s="164">
        <f t="shared" si="51"/>
        <v>2136.63782143754</v>
      </c>
    </row>
    <row r="199" spans="1:17" ht="12" customHeight="1" x14ac:dyDescent="0.25">
      <c r="A199" s="163" t="s">
        <v>142</v>
      </c>
      <c r="B199" s="162">
        <f>IF(B123=0,0,B123/0.086*1000000/B$13)</f>
        <v>2563.0353022655108</v>
      </c>
      <c r="C199" s="162">
        <f t="shared" ref="C199:Q199" si="53">IF(C123=0,0,C123/0.086*1000000/C$13)</f>
        <v>2355.5926518663005</v>
      </c>
      <c r="D199" s="162">
        <f t="shared" si="53"/>
        <v>2448.5253863800663</v>
      </c>
      <c r="E199" s="162">
        <f t="shared" si="53"/>
        <v>2519.5185067973207</v>
      </c>
      <c r="F199" s="162">
        <f t="shared" si="53"/>
        <v>2506.5465229202064</v>
      </c>
      <c r="G199" s="162">
        <f t="shared" si="53"/>
        <v>2408.3606790837139</v>
      </c>
      <c r="H199" s="162">
        <f t="shared" si="53"/>
        <v>2368.5551109550347</v>
      </c>
      <c r="I199" s="162">
        <f t="shared" si="53"/>
        <v>2951.5558004597419</v>
      </c>
      <c r="J199" s="162">
        <f t="shared" si="53"/>
        <v>2956.0129279540715</v>
      </c>
      <c r="K199" s="162">
        <f t="shared" si="53"/>
        <v>2900.8694569227405</v>
      </c>
      <c r="L199" s="162">
        <f t="shared" si="53"/>
        <v>3037.544038556553</v>
      </c>
      <c r="M199" s="162">
        <f t="shared" si="53"/>
        <v>2997.5670283623476</v>
      </c>
      <c r="N199" s="162">
        <f t="shared" si="53"/>
        <v>2830.4073143419473</v>
      </c>
      <c r="O199" s="162">
        <f t="shared" si="53"/>
        <v>2779.1172138383699</v>
      </c>
      <c r="P199" s="162">
        <f t="shared" si="53"/>
        <v>2701.3840264393912</v>
      </c>
      <c r="Q199" s="162">
        <f t="shared" si="53"/>
        <v>2828.9510564929396</v>
      </c>
    </row>
    <row r="200" spans="1:17" ht="12" customHeight="1" x14ac:dyDescent="0.25">
      <c r="A200" s="161" t="s">
        <v>141</v>
      </c>
      <c r="B200" s="160">
        <f>IF(B124=0,0,B124/0.086*1000000/B$14)</f>
        <v>2459.703262517301</v>
      </c>
      <c r="C200" s="160">
        <f t="shared" ref="C200:Q202" si="54">IF(C124=0,0,C124/0.086*1000000/C$14)</f>
        <v>2311.2165269477159</v>
      </c>
      <c r="D200" s="160">
        <f t="shared" si="54"/>
        <v>2385.0515509091342</v>
      </c>
      <c r="E200" s="160">
        <f t="shared" si="54"/>
        <v>2391.3724658902956</v>
      </c>
      <c r="F200" s="160">
        <f t="shared" si="54"/>
        <v>2344.2269005508597</v>
      </c>
      <c r="G200" s="160">
        <f t="shared" si="54"/>
        <v>2317.2657984365928</v>
      </c>
      <c r="H200" s="160">
        <f t="shared" si="54"/>
        <v>2211.8786873511717</v>
      </c>
      <c r="I200" s="160">
        <f t="shared" si="54"/>
        <v>2285.0858465568226</v>
      </c>
      <c r="J200" s="160">
        <f t="shared" si="54"/>
        <v>2264.4253620533045</v>
      </c>
      <c r="K200" s="160">
        <f t="shared" si="54"/>
        <v>2259.286314300663</v>
      </c>
      <c r="L200" s="160">
        <f t="shared" si="54"/>
        <v>2237.6606899736712</v>
      </c>
      <c r="M200" s="160">
        <f t="shared" si="54"/>
        <v>2225.4520358574905</v>
      </c>
      <c r="N200" s="160">
        <f t="shared" si="54"/>
        <v>2190.2611378850092</v>
      </c>
      <c r="O200" s="160">
        <f t="shared" si="54"/>
        <v>2152.4220335662339</v>
      </c>
      <c r="P200" s="160">
        <f t="shared" si="54"/>
        <v>2220.8713330315372</v>
      </c>
      <c r="Q200" s="160">
        <f t="shared" si="54"/>
        <v>2373.392011886142</v>
      </c>
    </row>
    <row r="201" spans="1:17" ht="12" customHeight="1" x14ac:dyDescent="0.25">
      <c r="A201" s="148" t="s">
        <v>60</v>
      </c>
      <c r="B201" s="156">
        <f t="shared" ref="B201:B202" si="55">IF(B125=0,0,B125/0.086*1000000/B$14)</f>
        <v>51.260706045309689</v>
      </c>
      <c r="C201" s="156">
        <f t="shared" si="54"/>
        <v>23.58062707754079</v>
      </c>
      <c r="D201" s="156">
        <f t="shared" si="54"/>
        <v>49.091058371864392</v>
      </c>
      <c r="E201" s="156">
        <f t="shared" si="54"/>
        <v>50.709680963230113</v>
      </c>
      <c r="F201" s="156">
        <f t="shared" si="54"/>
        <v>50.01137105228856</v>
      </c>
      <c r="G201" s="156">
        <f t="shared" si="54"/>
        <v>290.49728585598376</v>
      </c>
      <c r="H201" s="156">
        <f t="shared" si="54"/>
        <v>107.21375348760392</v>
      </c>
      <c r="I201" s="156">
        <f t="shared" si="54"/>
        <v>57.531256656209692</v>
      </c>
      <c r="J201" s="156">
        <f t="shared" si="54"/>
        <v>58.534222164166799</v>
      </c>
      <c r="K201" s="156">
        <f t="shared" si="54"/>
        <v>58.036955771467184</v>
      </c>
      <c r="L201" s="156">
        <f t="shared" si="54"/>
        <v>60.631195000664853</v>
      </c>
      <c r="M201" s="156">
        <f t="shared" si="54"/>
        <v>59.934499845780387</v>
      </c>
      <c r="N201" s="156">
        <f t="shared" si="54"/>
        <v>56.426104248718197</v>
      </c>
      <c r="O201" s="156">
        <f t="shared" si="54"/>
        <v>54.870520191750522</v>
      </c>
      <c r="P201" s="156">
        <f t="shared" si="54"/>
        <v>93.453753298598798</v>
      </c>
      <c r="Q201" s="156">
        <f t="shared" si="54"/>
        <v>236.75419044860195</v>
      </c>
    </row>
    <row r="202" spans="1:17" ht="12" customHeight="1" x14ac:dyDescent="0.25">
      <c r="A202" s="148" t="s">
        <v>59</v>
      </c>
      <c r="B202" s="156">
        <f t="shared" si="55"/>
        <v>2408.4425564719913</v>
      </c>
      <c r="C202" s="156">
        <f t="shared" si="54"/>
        <v>2287.6358998701753</v>
      </c>
      <c r="D202" s="156">
        <f t="shared" si="54"/>
        <v>2335.9604925372701</v>
      </c>
      <c r="E202" s="156">
        <f t="shared" si="54"/>
        <v>2340.6627849270653</v>
      </c>
      <c r="F202" s="156">
        <f t="shared" si="54"/>
        <v>2294.2155294985714</v>
      </c>
      <c r="G202" s="156">
        <f t="shared" si="54"/>
        <v>2026.7685125806097</v>
      </c>
      <c r="H202" s="156">
        <f t="shared" si="54"/>
        <v>2104.664933863568</v>
      </c>
      <c r="I202" s="156">
        <f t="shared" si="54"/>
        <v>2227.5545899006129</v>
      </c>
      <c r="J202" s="156">
        <f t="shared" si="54"/>
        <v>2205.8911398891378</v>
      </c>
      <c r="K202" s="156">
        <f t="shared" si="54"/>
        <v>2201.2493585291959</v>
      </c>
      <c r="L202" s="156">
        <f t="shared" si="54"/>
        <v>2177.029494973006</v>
      </c>
      <c r="M202" s="156">
        <f t="shared" si="54"/>
        <v>2165.51753601171</v>
      </c>
      <c r="N202" s="156">
        <f t="shared" si="54"/>
        <v>2133.8350336362914</v>
      </c>
      <c r="O202" s="156">
        <f t="shared" si="54"/>
        <v>2097.5515133744834</v>
      </c>
      <c r="P202" s="156">
        <f t="shared" si="54"/>
        <v>2127.4175797329381</v>
      </c>
      <c r="Q202" s="156">
        <f t="shared" si="54"/>
        <v>2136.63782143754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1052.8362394795831</v>
      </c>
      <c r="C203" s="157">
        <f t="shared" si="56"/>
        <v>819.54773396432972</v>
      </c>
      <c r="D203" s="157">
        <f t="shared" si="56"/>
        <v>824.4844270272107</v>
      </c>
      <c r="E203" s="157">
        <f t="shared" si="56"/>
        <v>933.29096395014346</v>
      </c>
      <c r="F203" s="157">
        <f t="shared" si="56"/>
        <v>965.63677604813381</v>
      </c>
      <c r="G203" s="157">
        <f t="shared" si="56"/>
        <v>947.55216969330763</v>
      </c>
      <c r="H203" s="157">
        <f t="shared" si="56"/>
        <v>961.88334099990914</v>
      </c>
      <c r="I203" s="157">
        <f t="shared" si="56"/>
        <v>1051.626811566691</v>
      </c>
      <c r="J203" s="157">
        <f t="shared" si="56"/>
        <v>1027.1558187611495</v>
      </c>
      <c r="K203" s="157">
        <f t="shared" si="56"/>
        <v>1056.9045997672615</v>
      </c>
      <c r="L203" s="157">
        <f t="shared" si="56"/>
        <v>1085.0735772476803</v>
      </c>
      <c r="M203" s="157">
        <f t="shared" si="56"/>
        <v>1073.580660492752</v>
      </c>
      <c r="N203" s="157">
        <f t="shared" si="56"/>
        <v>1035.2850529611333</v>
      </c>
      <c r="O203" s="157">
        <f t="shared" si="56"/>
        <v>932.81221226825664</v>
      </c>
      <c r="P203" s="157">
        <f t="shared" si="56"/>
        <v>910.10574899006747</v>
      </c>
      <c r="Q203" s="157">
        <f t="shared" si="56"/>
        <v>959.57983236481368</v>
      </c>
    </row>
    <row r="204" spans="1:17" ht="12" customHeight="1" x14ac:dyDescent="0.25">
      <c r="A204" s="23" t="s">
        <v>57</v>
      </c>
      <c r="B204" s="156">
        <f>IF(B128=0,0,B128/0.086*1000000/B$16)</f>
        <v>1030.7679646438646</v>
      </c>
      <c r="C204" s="156">
        <f t="shared" ref="C204:Q204" si="57">IF(C128=0,0,C128/0.086*1000000/C$16)</f>
        <v>823.21801446446705</v>
      </c>
      <c r="D204" s="156">
        <f t="shared" si="57"/>
        <v>826.49288815195121</v>
      </c>
      <c r="E204" s="156">
        <f t="shared" si="57"/>
        <v>911.60563456839998</v>
      </c>
      <c r="F204" s="156">
        <f t="shared" si="57"/>
        <v>956.78060929216144</v>
      </c>
      <c r="G204" s="156">
        <f t="shared" si="57"/>
        <v>946.45452420376546</v>
      </c>
      <c r="H204" s="156">
        <f t="shared" si="57"/>
        <v>872.22211003439884</v>
      </c>
      <c r="I204" s="156">
        <f t="shared" si="57"/>
        <v>956.46065342152724</v>
      </c>
      <c r="J204" s="156">
        <f t="shared" si="57"/>
        <v>918.24666612110025</v>
      </c>
      <c r="K204" s="156">
        <f t="shared" si="57"/>
        <v>951.02620665636846</v>
      </c>
      <c r="L204" s="156">
        <f t="shared" si="57"/>
        <v>945.56614179292285</v>
      </c>
      <c r="M204" s="156">
        <f t="shared" si="57"/>
        <v>943.80109641025149</v>
      </c>
      <c r="N204" s="156">
        <f t="shared" si="57"/>
        <v>921.41171600221003</v>
      </c>
      <c r="O204" s="156">
        <f t="shared" si="57"/>
        <v>832.98804608580872</v>
      </c>
      <c r="P204" s="156">
        <f t="shared" si="57"/>
        <v>823.24375356431995</v>
      </c>
      <c r="Q204" s="156">
        <f t="shared" si="57"/>
        <v>865.58510611242195</v>
      </c>
    </row>
    <row r="205" spans="1:17" ht="12" customHeight="1" x14ac:dyDescent="0.25">
      <c r="A205" s="29" t="s">
        <v>140</v>
      </c>
      <c r="B205" s="57">
        <f>IF(B129=0,0,B129/0.086*1000000/B$17)</f>
        <v>1075.0010547898264</v>
      </c>
      <c r="C205" s="57">
        <f t="shared" ref="C205:Q205" si="58">IF(C129=0,0,C129/0.086*1000000/C$17)</f>
        <v>813.08959895716691</v>
      </c>
      <c r="D205" s="57">
        <f t="shared" si="58"/>
        <v>821.13080003164259</v>
      </c>
      <c r="E205" s="57">
        <f t="shared" si="58"/>
        <v>967.27839873977007</v>
      </c>
      <c r="F205" s="57">
        <f t="shared" si="58"/>
        <v>978.73797353290126</v>
      </c>
      <c r="G205" s="57">
        <f t="shared" si="58"/>
        <v>948.94545830343611</v>
      </c>
      <c r="H205" s="57">
        <f t="shared" si="58"/>
        <v>1051.3460834526998</v>
      </c>
      <c r="I205" s="57">
        <f t="shared" si="58"/>
        <v>1145.1591464970561</v>
      </c>
      <c r="J205" s="57">
        <f t="shared" si="58"/>
        <v>1126.1949124182793</v>
      </c>
      <c r="K205" s="57">
        <f t="shared" si="58"/>
        <v>1147.7600306382894</v>
      </c>
      <c r="L205" s="57">
        <f t="shared" si="58"/>
        <v>1201.8950332691225</v>
      </c>
      <c r="M205" s="57">
        <f t="shared" si="58"/>
        <v>1204.4841533251201</v>
      </c>
      <c r="N205" s="57">
        <f t="shared" si="58"/>
        <v>1145.3163579130598</v>
      </c>
      <c r="O205" s="57">
        <f t="shared" si="58"/>
        <v>1042.5862790539056</v>
      </c>
      <c r="P205" s="57">
        <f t="shared" si="58"/>
        <v>999.30181229004904</v>
      </c>
      <c r="Q205" s="57">
        <f t="shared" si="58"/>
        <v>1054.7494926953602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2473.6259071958116</v>
      </c>
      <c r="C207" s="168">
        <f t="shared" ref="C207:Q207" si="59">SUM(C208,C211,C213,C222)</f>
        <v>2430.2482218256923</v>
      </c>
      <c r="D207" s="168">
        <f t="shared" si="59"/>
        <v>2478.1467901023593</v>
      </c>
      <c r="E207" s="168">
        <f t="shared" si="59"/>
        <v>2529.6935499145288</v>
      </c>
      <c r="F207" s="168">
        <f t="shared" si="59"/>
        <v>2208.2238082682388</v>
      </c>
      <c r="G207" s="168">
        <f t="shared" si="59"/>
        <v>1971.7258700278389</v>
      </c>
      <c r="H207" s="168">
        <f t="shared" si="59"/>
        <v>2047.1872767062839</v>
      </c>
      <c r="I207" s="168">
        <f t="shared" si="59"/>
        <v>1961.3883206743599</v>
      </c>
      <c r="J207" s="168">
        <f t="shared" si="59"/>
        <v>1750.7191206621067</v>
      </c>
      <c r="K207" s="168">
        <f t="shared" si="59"/>
        <v>1876.9100814370349</v>
      </c>
      <c r="L207" s="168">
        <f t="shared" si="59"/>
        <v>1574.2618905729444</v>
      </c>
      <c r="M207" s="168">
        <f t="shared" si="59"/>
        <v>1713.3059858082067</v>
      </c>
      <c r="N207" s="168">
        <f t="shared" si="59"/>
        <v>1604.9050275376669</v>
      </c>
      <c r="O207" s="168">
        <f t="shared" si="59"/>
        <v>1331.9924578569467</v>
      </c>
      <c r="P207" s="168">
        <f t="shared" si="59"/>
        <v>1217.5212534078664</v>
      </c>
      <c r="Q207" s="168">
        <f t="shared" si="59"/>
        <v>1442.4525624742009</v>
      </c>
    </row>
    <row r="208" spans="1:17" ht="12" customHeight="1" x14ac:dyDescent="0.25">
      <c r="A208" s="158" t="s">
        <v>65</v>
      </c>
      <c r="B208" s="157">
        <f>SUM(B209:B210)</f>
        <v>2007.132843572143</v>
      </c>
      <c r="C208" s="157">
        <f t="shared" ref="C208:Q208" si="60">SUM(C209:C210)</f>
        <v>1983.3569412767874</v>
      </c>
      <c r="D208" s="157">
        <f t="shared" si="60"/>
        <v>2019.3815443069223</v>
      </c>
      <c r="E208" s="157">
        <f t="shared" si="60"/>
        <v>2051.6292413475608</v>
      </c>
      <c r="F208" s="157">
        <f t="shared" si="60"/>
        <v>1771.6236735617736</v>
      </c>
      <c r="G208" s="157">
        <f t="shared" si="60"/>
        <v>1504.9152860892204</v>
      </c>
      <c r="H208" s="157">
        <f t="shared" si="60"/>
        <v>1678.2679549376676</v>
      </c>
      <c r="I208" s="157">
        <f t="shared" si="60"/>
        <v>1646.6424578691685</v>
      </c>
      <c r="J208" s="157">
        <f t="shared" si="60"/>
        <v>1453.2847654835873</v>
      </c>
      <c r="K208" s="157">
        <f t="shared" si="60"/>
        <v>1584.5509176494895</v>
      </c>
      <c r="L208" s="157">
        <f t="shared" si="60"/>
        <v>1305.4312646999356</v>
      </c>
      <c r="M208" s="157">
        <f t="shared" si="60"/>
        <v>1430.4701112172693</v>
      </c>
      <c r="N208" s="157">
        <f t="shared" si="60"/>
        <v>1344.4826983889222</v>
      </c>
      <c r="O208" s="157">
        <f t="shared" si="60"/>
        <v>1095.5903709772242</v>
      </c>
      <c r="P208" s="157">
        <f t="shared" si="60"/>
        <v>981.48774736091832</v>
      </c>
      <c r="Q208" s="157">
        <f t="shared" si="60"/>
        <v>1176.7181718544521</v>
      </c>
    </row>
    <row r="209" spans="1:17" ht="12" customHeight="1" x14ac:dyDescent="0.25">
      <c r="A209" s="23" t="s">
        <v>84</v>
      </c>
      <c r="B209" s="156">
        <f>IF(B152=0,0,B152*1000000/B$7)</f>
        <v>2007.132843572143</v>
      </c>
      <c r="C209" s="156">
        <f t="shared" ref="C209:Q210" si="61">IF(C152=0,0,C152*1000000/C$7)</f>
        <v>1983.3569412767874</v>
      </c>
      <c r="D209" s="156">
        <f t="shared" si="61"/>
        <v>2019.3815443069223</v>
      </c>
      <c r="E209" s="156">
        <f t="shared" si="61"/>
        <v>2051.6292413475608</v>
      </c>
      <c r="F209" s="156">
        <f t="shared" si="61"/>
        <v>1771.6236735617736</v>
      </c>
      <c r="G209" s="156">
        <f t="shared" si="61"/>
        <v>1504.9152860892204</v>
      </c>
      <c r="H209" s="156">
        <f t="shared" si="61"/>
        <v>1678.2679549376676</v>
      </c>
      <c r="I209" s="156">
        <f t="shared" si="61"/>
        <v>1646.6424578691685</v>
      </c>
      <c r="J209" s="156">
        <f t="shared" si="61"/>
        <v>1453.2847654835873</v>
      </c>
      <c r="K209" s="156">
        <f t="shared" si="61"/>
        <v>1584.5509176494895</v>
      </c>
      <c r="L209" s="156">
        <f t="shared" si="61"/>
        <v>1305.4312646999356</v>
      </c>
      <c r="M209" s="156">
        <f t="shared" si="61"/>
        <v>1430.4701112172693</v>
      </c>
      <c r="N209" s="156">
        <f t="shared" si="61"/>
        <v>1344.4826983889222</v>
      </c>
      <c r="O209" s="156">
        <f t="shared" si="61"/>
        <v>1095.5903709772242</v>
      </c>
      <c r="P209" s="156">
        <f t="shared" si="61"/>
        <v>981.48774736091832</v>
      </c>
      <c r="Q209" s="156">
        <f t="shared" si="61"/>
        <v>1176.7181718544521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153.28527471920614</v>
      </c>
      <c r="C213" s="157">
        <f t="shared" si="63"/>
        <v>140.41849746665235</v>
      </c>
      <c r="D213" s="157">
        <f t="shared" si="63"/>
        <v>160.31247778959425</v>
      </c>
      <c r="E213" s="157">
        <f t="shared" si="63"/>
        <v>160.99729106174709</v>
      </c>
      <c r="F213" s="157">
        <f t="shared" si="63"/>
        <v>115.47585962834454</v>
      </c>
      <c r="G213" s="157">
        <f t="shared" si="63"/>
        <v>173.41199755098512</v>
      </c>
      <c r="H213" s="157">
        <f t="shared" si="63"/>
        <v>131.03400515940226</v>
      </c>
      <c r="I213" s="157">
        <f t="shared" si="63"/>
        <v>59.480286759603381</v>
      </c>
      <c r="J213" s="157">
        <f t="shared" si="63"/>
        <v>64.796651008382355</v>
      </c>
      <c r="K213" s="157">
        <f t="shared" si="63"/>
        <v>63.554154101744615</v>
      </c>
      <c r="L213" s="157">
        <f t="shared" si="63"/>
        <v>46.102436969945238</v>
      </c>
      <c r="M213" s="157">
        <f t="shared" si="63"/>
        <v>40.212203045835302</v>
      </c>
      <c r="N213" s="157">
        <f t="shared" si="63"/>
        <v>30.161072228339631</v>
      </c>
      <c r="O213" s="157">
        <f t="shared" si="63"/>
        <v>15.863182088718446</v>
      </c>
      <c r="P213" s="157">
        <f t="shared" si="63"/>
        <v>25.538823698641924</v>
      </c>
      <c r="Q213" s="157">
        <f t="shared" si="63"/>
        <v>46.55240222830944</v>
      </c>
    </row>
    <row r="214" spans="1:17" ht="12" customHeight="1" x14ac:dyDescent="0.25">
      <c r="A214" s="167" t="s">
        <v>169</v>
      </c>
      <c r="B214" s="132">
        <f>IF(B157=0,0,B157*1000000/B$11)</f>
        <v>1476.3896318088948</v>
      </c>
      <c r="C214" s="132">
        <f t="shared" ref="C214:Q214" si="64">IF(C157=0,0,C157*1000000/C$11)</f>
        <v>1374.1902312342083</v>
      </c>
      <c r="D214" s="132">
        <f t="shared" si="64"/>
        <v>1403.4398170180643</v>
      </c>
      <c r="E214" s="132">
        <f t="shared" si="64"/>
        <v>1391.7396728594695</v>
      </c>
      <c r="F214" s="132">
        <f t="shared" si="64"/>
        <v>1349.7869388079616</v>
      </c>
      <c r="G214" s="132">
        <f t="shared" si="64"/>
        <v>1313.6301855134104</v>
      </c>
      <c r="H214" s="132">
        <f t="shared" si="64"/>
        <v>1246.7639855012123</v>
      </c>
      <c r="I214" s="132">
        <f t="shared" si="64"/>
        <v>1271.4633407564086</v>
      </c>
      <c r="J214" s="132">
        <f t="shared" si="64"/>
        <v>1238.2431123132963</v>
      </c>
      <c r="K214" s="132">
        <f t="shared" si="64"/>
        <v>1221.2091231936977</v>
      </c>
      <c r="L214" s="132">
        <f t="shared" si="64"/>
        <v>1195.5327841983747</v>
      </c>
      <c r="M214" s="132">
        <f t="shared" si="64"/>
        <v>1111.5971518722831</v>
      </c>
      <c r="N214" s="132">
        <f t="shared" si="64"/>
        <v>1037.6976080335505</v>
      </c>
      <c r="O214" s="132">
        <f t="shared" si="64"/>
        <v>986.62747726630016</v>
      </c>
      <c r="P214" s="132">
        <f t="shared" si="64"/>
        <v>987.44030064281606</v>
      </c>
      <c r="Q214" s="132">
        <f t="shared" si="64"/>
        <v>1020.6849830740327</v>
      </c>
    </row>
    <row r="215" spans="1:17" ht="12" customHeight="1" x14ac:dyDescent="0.25">
      <c r="A215" s="167" t="s">
        <v>168</v>
      </c>
      <c r="B215" s="132">
        <f>IF(B158=0,0,B158*1000000/B$12)</f>
        <v>29.527792636177665</v>
      </c>
      <c r="C215" s="132">
        <f t="shared" ref="C215:Q217" si="65">IF(C158=0,0,C158*1000000/C$12)</f>
        <v>13.74190231234194</v>
      </c>
      <c r="D215" s="132">
        <f t="shared" si="65"/>
        <v>28.068796340361253</v>
      </c>
      <c r="E215" s="132">
        <f t="shared" si="65"/>
        <v>27.834793457189264</v>
      </c>
      <c r="F215" s="132">
        <f t="shared" si="65"/>
        <v>26.995738776159111</v>
      </c>
      <c r="G215" s="132">
        <f t="shared" si="65"/>
        <v>157.63562226160929</v>
      </c>
      <c r="H215" s="132">
        <f t="shared" si="65"/>
        <v>56.104379347554747</v>
      </c>
      <c r="I215" s="132">
        <f t="shared" si="65"/>
        <v>25.4292668151284</v>
      </c>
      <c r="J215" s="132">
        <f t="shared" si="65"/>
        <v>24.764862246266016</v>
      </c>
      <c r="K215" s="132">
        <f t="shared" si="65"/>
        <v>24.424182463873834</v>
      </c>
      <c r="L215" s="132">
        <f t="shared" si="65"/>
        <v>23.91065568396743</v>
      </c>
      <c r="M215" s="132">
        <f t="shared" si="65"/>
        <v>22.231943037445568</v>
      </c>
      <c r="N215" s="132">
        <f t="shared" si="65"/>
        <v>20.753952160670941</v>
      </c>
      <c r="O215" s="132">
        <f t="shared" si="65"/>
        <v>19.73254954532592</v>
      </c>
      <c r="P215" s="132">
        <f t="shared" si="65"/>
        <v>34.560410522498465</v>
      </c>
      <c r="Q215" s="132">
        <f t="shared" si="65"/>
        <v>86.75822356129278</v>
      </c>
    </row>
    <row r="216" spans="1:17" ht="12" customHeight="1" x14ac:dyDescent="0.25">
      <c r="A216" s="166" t="s">
        <v>57</v>
      </c>
      <c r="B216" s="165">
        <f>IF(B159=0,0,B159*1000000/B$12)</f>
        <v>29.527792636177665</v>
      </c>
      <c r="C216" s="165">
        <f t="shared" si="65"/>
        <v>13.74190231234194</v>
      </c>
      <c r="D216" s="165">
        <f t="shared" si="65"/>
        <v>28.068796340361253</v>
      </c>
      <c r="E216" s="165">
        <f t="shared" si="65"/>
        <v>27.834793457189264</v>
      </c>
      <c r="F216" s="165">
        <f t="shared" si="65"/>
        <v>26.995738776159111</v>
      </c>
      <c r="G216" s="165">
        <f t="shared" si="65"/>
        <v>157.63562226160929</v>
      </c>
      <c r="H216" s="165">
        <f t="shared" si="65"/>
        <v>56.104379347554747</v>
      </c>
      <c r="I216" s="165">
        <f t="shared" si="65"/>
        <v>25.4292668151284</v>
      </c>
      <c r="J216" s="165">
        <f t="shared" si="65"/>
        <v>24.764862246266016</v>
      </c>
      <c r="K216" s="165">
        <f t="shared" si="65"/>
        <v>24.424182463873834</v>
      </c>
      <c r="L216" s="165">
        <f t="shared" si="65"/>
        <v>23.91065568396743</v>
      </c>
      <c r="M216" s="165">
        <f t="shared" si="65"/>
        <v>22.231943037445568</v>
      </c>
      <c r="N216" s="165">
        <f t="shared" si="65"/>
        <v>20.753952160670941</v>
      </c>
      <c r="O216" s="165">
        <f t="shared" si="65"/>
        <v>19.73254954532592</v>
      </c>
      <c r="P216" s="165">
        <f t="shared" si="65"/>
        <v>34.560410522498465</v>
      </c>
      <c r="Q216" s="165">
        <f t="shared" si="65"/>
        <v>86.75822356129278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313.2077889044628</v>
      </c>
      <c r="C222" s="157">
        <f t="shared" ref="C222:Q222" si="68">IF(C165=0,0,C165*1000000/C$5)</f>
        <v>306.4727830822527</v>
      </c>
      <c r="D222" s="157">
        <f t="shared" si="68"/>
        <v>298.45276800584259</v>
      </c>
      <c r="E222" s="157">
        <f t="shared" si="68"/>
        <v>317.06701750522114</v>
      </c>
      <c r="F222" s="157">
        <f t="shared" si="68"/>
        <v>321.12427507812089</v>
      </c>
      <c r="G222" s="157">
        <f t="shared" si="68"/>
        <v>293.39858638763337</v>
      </c>
      <c r="H222" s="157">
        <f t="shared" si="68"/>
        <v>237.88531660921402</v>
      </c>
      <c r="I222" s="157">
        <f t="shared" si="68"/>
        <v>255.26557604558798</v>
      </c>
      <c r="J222" s="157">
        <f t="shared" si="68"/>
        <v>232.63770417013686</v>
      </c>
      <c r="K222" s="157">
        <f t="shared" si="68"/>
        <v>228.80500968580074</v>
      </c>
      <c r="L222" s="157">
        <f t="shared" si="68"/>
        <v>222.7281889030634</v>
      </c>
      <c r="M222" s="157">
        <f t="shared" si="68"/>
        <v>242.62367154510201</v>
      </c>
      <c r="N222" s="157">
        <f t="shared" si="68"/>
        <v>230.26125692040509</v>
      </c>
      <c r="O222" s="157">
        <f t="shared" si="68"/>
        <v>220.53890479100397</v>
      </c>
      <c r="P222" s="157">
        <f t="shared" si="68"/>
        <v>210.49468234830618</v>
      </c>
      <c r="Q222" s="157">
        <f t="shared" si="68"/>
        <v>219.18198839143943</v>
      </c>
    </row>
    <row r="223" spans="1:17" ht="12" customHeight="1" x14ac:dyDescent="0.25">
      <c r="A223" s="23" t="s">
        <v>57</v>
      </c>
      <c r="B223" s="156">
        <f>IF(B166=0,0,B166*1000000/B$16)</f>
        <v>625.05137837200266</v>
      </c>
      <c r="C223" s="156">
        <f t="shared" ref="C223:Q223" si="69">IF(C166=0,0,C166*1000000/C$16)</f>
        <v>480.6470730780552</v>
      </c>
      <c r="D223" s="156">
        <f t="shared" si="69"/>
        <v>477.19380954176722</v>
      </c>
      <c r="E223" s="156">
        <f t="shared" si="69"/>
        <v>519.36833130682271</v>
      </c>
      <c r="F223" s="156">
        <f t="shared" si="69"/>
        <v>538.19833512409491</v>
      </c>
      <c r="G223" s="156">
        <f t="shared" si="69"/>
        <v>524.54067184314135</v>
      </c>
      <c r="H223" s="156">
        <f t="shared" si="69"/>
        <v>476.29842279201966</v>
      </c>
      <c r="I223" s="156">
        <f t="shared" si="69"/>
        <v>514.99013223309987</v>
      </c>
      <c r="J223" s="156">
        <f t="shared" si="69"/>
        <v>488.45966596039523</v>
      </c>
      <c r="K223" s="156">
        <f t="shared" si="69"/>
        <v>495.44296989363477</v>
      </c>
      <c r="L223" s="156">
        <f t="shared" si="69"/>
        <v>488.70876726227885</v>
      </c>
      <c r="M223" s="156">
        <f t="shared" si="69"/>
        <v>483.16419225940763</v>
      </c>
      <c r="N223" s="156">
        <f t="shared" si="69"/>
        <v>468.56269040188852</v>
      </c>
      <c r="O223" s="156">
        <f t="shared" si="69"/>
        <v>421.08820506007447</v>
      </c>
      <c r="P223" s="156">
        <f t="shared" si="69"/>
        <v>415.48117456366919</v>
      </c>
      <c r="Q223" s="156">
        <f t="shared" si="69"/>
        <v>435.65802630891051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107.8113419707355</v>
      </c>
      <c r="C226" s="184">
        <f>C169/RES_summary!C$19</f>
        <v>101.77623926538274</v>
      </c>
      <c r="D226" s="184">
        <f>D169/RES_summary!D$19</f>
        <v>104.07489338304963</v>
      </c>
      <c r="E226" s="184">
        <f>E169/RES_summary!E$19</f>
        <v>107.02918620937234</v>
      </c>
      <c r="F226" s="184">
        <f>F169/RES_summary!F$19</f>
        <v>96.004381521942705</v>
      </c>
      <c r="G226" s="184">
        <f>G169/RES_summary!G$19</f>
        <v>87.454331693151417</v>
      </c>
      <c r="H226" s="184">
        <f>H169/RES_summary!H$19</f>
        <v>90.029835360185317</v>
      </c>
      <c r="I226" s="184">
        <f>I169/RES_summary!I$19</f>
        <v>89.939186397330275</v>
      </c>
      <c r="J226" s="184">
        <f>J169/RES_summary!J$19</f>
        <v>81.420982934668146</v>
      </c>
      <c r="K226" s="184">
        <f>K169/RES_summary!K$19</f>
        <v>84.441012003214269</v>
      </c>
      <c r="L226" s="184">
        <f>L169/RES_summary!L$19</f>
        <v>75.285685644844008</v>
      </c>
      <c r="M226" s="184">
        <f>M169/RES_summary!M$19</f>
        <v>78.403025128984183</v>
      </c>
      <c r="N226" s="184">
        <f>N169/RES_summary!N$19</f>
        <v>73.930305145066725</v>
      </c>
      <c r="O226" s="184">
        <f>O169/RES_summary!O$19</f>
        <v>64.096604279123412</v>
      </c>
      <c r="P226" s="184">
        <f>P169/RES_summary!P$19</f>
        <v>60.889021229292787</v>
      </c>
      <c r="Q226" s="184">
        <f>Q169/RES_summary!Q$19</f>
        <v>69.054908187195664</v>
      </c>
    </row>
    <row r="227" spans="1:17" ht="12" customHeight="1" x14ac:dyDescent="0.25">
      <c r="A227" s="158" t="s">
        <v>65</v>
      </c>
      <c r="B227" s="178">
        <f>B170/RES_summary!B$19</f>
        <v>66.163777656958004</v>
      </c>
      <c r="C227" s="178">
        <f>C170/RES_summary!C$19</f>
        <v>64.33314969364865</v>
      </c>
      <c r="D227" s="178">
        <f>D170/RES_summary!D$19</f>
        <v>65.606033072995331</v>
      </c>
      <c r="E227" s="178">
        <f>E170/RES_summary!E$19</f>
        <v>67.272386236243278</v>
      </c>
      <c r="F227" s="178">
        <f>F170/RES_summary!F$19</f>
        <v>57.951832255530427</v>
      </c>
      <c r="G227" s="178">
        <f>G170/RES_summary!G$19</f>
        <v>48.628091352147415</v>
      </c>
      <c r="H227" s="178">
        <f>H170/RES_summary!H$19</f>
        <v>54.213162848826265</v>
      </c>
      <c r="I227" s="178">
        <f>I170/RES_summary!I$19</f>
        <v>54.933371557007568</v>
      </c>
      <c r="J227" s="178">
        <f>J170/RES_summary!J$19</f>
        <v>47.382109620729167</v>
      </c>
      <c r="K227" s="178">
        <f>K170/RES_summary!K$19</f>
        <v>50.363211503019059</v>
      </c>
      <c r="L227" s="178">
        <f>L170/RES_summary!L$19</f>
        <v>41.845297211204944</v>
      </c>
      <c r="M227" s="178">
        <f>M170/RES_summary!M$19</f>
        <v>45.273034731838919</v>
      </c>
      <c r="N227" s="178">
        <f>N170/RES_summary!N$19</f>
        <v>42.207382837160353</v>
      </c>
      <c r="O227" s="178">
        <f>O170/RES_summary!O$19</f>
        <v>34.29996157369289</v>
      </c>
      <c r="P227" s="178">
        <f>P170/RES_summary!P$19</f>
        <v>30.808214769872873</v>
      </c>
      <c r="Q227" s="178">
        <f>Q170/RES_summary!Q$19</f>
        <v>37.012567764080806</v>
      </c>
    </row>
    <row r="228" spans="1:17" ht="12" customHeight="1" x14ac:dyDescent="0.25">
      <c r="A228" s="23" t="s">
        <v>84</v>
      </c>
      <c r="B228" s="177">
        <f>B171/RES_summary!B$19</f>
        <v>64.722519344688592</v>
      </c>
      <c r="C228" s="177">
        <f>C171/RES_summary!C$19</f>
        <v>63.940949798686383</v>
      </c>
      <c r="D228" s="177">
        <f>D171/RES_summary!D$19</f>
        <v>65.051976895017461</v>
      </c>
      <c r="E228" s="177">
        <f>E171/RES_summary!E$19</f>
        <v>66.026923363008919</v>
      </c>
      <c r="F228" s="177">
        <f>F171/RES_summary!F$19</f>
        <v>56.934777213348568</v>
      </c>
      <c r="G228" s="177">
        <f>G171/RES_summary!G$19</f>
        <v>48.261603386144806</v>
      </c>
      <c r="H228" s="177">
        <f>H171/RES_summary!H$19</f>
        <v>53.717325732599178</v>
      </c>
      <c r="I228" s="177">
        <f>I171/RES_summary!I$19</f>
        <v>52.501105743806882</v>
      </c>
      <c r="J228" s="177">
        <f>J171/RES_summary!J$19</f>
        <v>46.034508053530523</v>
      </c>
      <c r="K228" s="177">
        <f>K171/RES_summary!K$19</f>
        <v>49.978623925981204</v>
      </c>
      <c r="L228" s="177">
        <f>L171/RES_summary!L$19</f>
        <v>41.00842513748406</v>
      </c>
      <c r="M228" s="177">
        <f>M171/RES_summary!M$19</f>
        <v>44.730531142959926</v>
      </c>
      <c r="N228" s="177">
        <f>N171/RES_summary!N$19</f>
        <v>41.850030841953135</v>
      </c>
      <c r="O228" s="177">
        <f>O171/RES_summary!O$19</f>
        <v>34.001698251253558</v>
      </c>
      <c r="P228" s="177">
        <f>P171/RES_summary!P$19</f>
        <v>30.369450576347138</v>
      </c>
      <c r="Q228" s="177">
        <f>Q171/RES_summary!Q$19</f>
        <v>36.324841356753289</v>
      </c>
    </row>
    <row r="229" spans="1:17" ht="12" customHeight="1" x14ac:dyDescent="0.25">
      <c r="A229" s="23" t="s">
        <v>60</v>
      </c>
      <c r="B229" s="177">
        <f>B172/RES_summary!B$19</f>
        <v>1.4412583122694134</v>
      </c>
      <c r="C229" s="177">
        <f>C172/RES_summary!C$19</f>
        <v>0.39219989496225788</v>
      </c>
      <c r="D229" s="177">
        <f>D172/RES_summary!D$19</f>
        <v>0.554056177977864</v>
      </c>
      <c r="E229" s="177">
        <f>E172/RES_summary!E$19</f>
        <v>1.2454628732343622</v>
      </c>
      <c r="F229" s="177">
        <f>F172/RES_summary!F$19</f>
        <v>1.0170550421818552</v>
      </c>
      <c r="G229" s="177">
        <f>G172/RES_summary!G$19</f>
        <v>0.36648796600261191</v>
      </c>
      <c r="H229" s="177">
        <f>H172/RES_summary!H$19</f>
        <v>0.4958371162270872</v>
      </c>
      <c r="I229" s="177">
        <f>I172/RES_summary!I$19</f>
        <v>2.4322658132006869</v>
      </c>
      <c r="J229" s="177">
        <f>J172/RES_summary!J$19</f>
        <v>1.347601567198645</v>
      </c>
      <c r="K229" s="177">
        <f>K172/RES_summary!K$19</f>
        <v>0.38458757703785185</v>
      </c>
      <c r="L229" s="177">
        <f>L172/RES_summary!L$19</f>
        <v>0.83687207372088301</v>
      </c>
      <c r="M229" s="177">
        <f>M172/RES_summary!M$19</f>
        <v>0.54250358887899763</v>
      </c>
      <c r="N229" s="177">
        <f>N172/RES_summary!N$19</f>
        <v>0.35735199520721267</v>
      </c>
      <c r="O229" s="177">
        <f>O172/RES_summary!O$19</f>
        <v>0.29826332243932763</v>
      </c>
      <c r="P229" s="177">
        <f>P172/RES_summary!P$19</f>
        <v>0.43876419352573925</v>
      </c>
      <c r="Q229" s="177">
        <f>Q172/RES_summary!Q$19</f>
        <v>0.68772640732751777</v>
      </c>
    </row>
    <row r="230" spans="1:17" ht="12" customHeight="1" x14ac:dyDescent="0.25">
      <c r="A230" s="158" t="s">
        <v>112</v>
      </c>
      <c r="B230" s="178">
        <f>B173/RES_summary!B$19</f>
        <v>2.6127726101280078</v>
      </c>
      <c r="C230" s="178">
        <f>C173/RES_summary!C$19</f>
        <v>2.7236678913152033</v>
      </c>
      <c r="D230" s="178">
        <f>D173/RES_summary!D$19</f>
        <v>2.7585054449491495</v>
      </c>
      <c r="E230" s="178">
        <f>E173/RES_summary!E$19</f>
        <v>2.7839910261825067</v>
      </c>
      <c r="F230" s="178">
        <f>F173/RES_summary!F$19</f>
        <v>2.8999613983453534</v>
      </c>
      <c r="G230" s="178">
        <f>G173/RES_summary!G$19</f>
        <v>2.9166031310447549</v>
      </c>
      <c r="H230" s="178">
        <f>H173/RES_summary!H$19</f>
        <v>2.9526573009894426</v>
      </c>
      <c r="I230" s="178">
        <f>I173/RES_summary!I$19</f>
        <v>2.9508206035495279</v>
      </c>
      <c r="J230" s="178">
        <f>J173/RES_summary!J$19</f>
        <v>2.7922349890792653</v>
      </c>
      <c r="K230" s="178">
        <f>K173/RES_summary!K$19</f>
        <v>2.9883673067097667</v>
      </c>
      <c r="L230" s="178">
        <f>L173/RES_summary!L$19</f>
        <v>3.1327585894250296</v>
      </c>
      <c r="M230" s="178">
        <f>M173/RES_summary!M$19</f>
        <v>3.1485557253508878</v>
      </c>
      <c r="N230" s="178">
        <f>N173/RES_summary!N$19</f>
        <v>3.0959585874774715</v>
      </c>
      <c r="O230" s="178">
        <f>O173/RES_summary!O$19</f>
        <v>3.0886297802043723</v>
      </c>
      <c r="P230" s="178">
        <f>P173/RES_summary!P$19</f>
        <v>3.0842505342516464</v>
      </c>
      <c r="Q230" s="178">
        <f>Q173/RES_summary!Q$19</f>
        <v>3.037460300639613</v>
      </c>
    </row>
    <row r="231" spans="1:17" ht="12" customHeight="1" x14ac:dyDescent="0.25">
      <c r="A231" s="23" t="s">
        <v>60</v>
      </c>
      <c r="B231" s="177">
        <f>B174/RES_summary!B$19</f>
        <v>2.6127726101280078</v>
      </c>
      <c r="C231" s="177">
        <f>C174/RES_summary!C$19</f>
        <v>2.7236678913152033</v>
      </c>
      <c r="D231" s="177">
        <f>D174/RES_summary!D$19</f>
        <v>2.7585054449491495</v>
      </c>
      <c r="E231" s="177">
        <f>E174/RES_summary!E$19</f>
        <v>2.7839910261825067</v>
      </c>
      <c r="F231" s="177">
        <f>F174/RES_summary!F$19</f>
        <v>2.8999613983453534</v>
      </c>
      <c r="G231" s="177">
        <f>G174/RES_summary!G$19</f>
        <v>2.9166031310447549</v>
      </c>
      <c r="H231" s="177">
        <f>H174/RES_summary!H$19</f>
        <v>2.9526573009894426</v>
      </c>
      <c r="I231" s="177">
        <f>I174/RES_summary!I$19</f>
        <v>2.9508206035495279</v>
      </c>
      <c r="J231" s="177">
        <f>J174/RES_summary!J$19</f>
        <v>2.7922349890792653</v>
      </c>
      <c r="K231" s="177">
        <f>K174/RES_summary!K$19</f>
        <v>2.9883673067097667</v>
      </c>
      <c r="L231" s="177">
        <f>L174/RES_summary!L$19</f>
        <v>3.1327585894250296</v>
      </c>
      <c r="M231" s="177">
        <f>M174/RES_summary!M$19</f>
        <v>3.1485557253508878</v>
      </c>
      <c r="N231" s="177">
        <f>N174/RES_summary!N$19</f>
        <v>3.0959585874774715</v>
      </c>
      <c r="O231" s="177">
        <f>O174/RES_summary!O$19</f>
        <v>3.0886297802043723</v>
      </c>
      <c r="P231" s="177">
        <f>P174/RES_summary!P$19</f>
        <v>3.0842505342516464</v>
      </c>
      <c r="Q231" s="177">
        <f>Q174/RES_summary!Q$19</f>
        <v>3.037460300639613</v>
      </c>
    </row>
    <row r="232" spans="1:17" ht="12" customHeight="1" x14ac:dyDescent="0.25">
      <c r="A232" s="158" t="s">
        <v>63</v>
      </c>
      <c r="B232" s="178">
        <f>B175/RES_summary!B$19</f>
        <v>23.759560006958875</v>
      </c>
      <c r="C232" s="178">
        <f>C175/RES_summary!C$19</f>
        <v>21.996537131652254</v>
      </c>
      <c r="D232" s="178">
        <f>D175/RES_summary!D$19</f>
        <v>23.164409037691264</v>
      </c>
      <c r="E232" s="178">
        <f>E175/RES_summary!E$19</f>
        <v>23.224954730880931</v>
      </c>
      <c r="F232" s="178">
        <f>F175/RES_summary!F$19</f>
        <v>21.164339439016342</v>
      </c>
      <c r="G232" s="178">
        <f>G175/RES_summary!G$19</f>
        <v>22.667960743414692</v>
      </c>
      <c r="H232" s="178">
        <f>H175/RES_summary!H$19</f>
        <v>20.485939035664103</v>
      </c>
      <c r="I232" s="178">
        <f>I175/RES_summary!I$19</f>
        <v>18.749113830942409</v>
      </c>
      <c r="J232" s="178">
        <f>J175/RES_summary!J$19</f>
        <v>18.676481058048527</v>
      </c>
      <c r="K232" s="178">
        <f>K175/RES_summary!K$19</f>
        <v>18.456086909921773</v>
      </c>
      <c r="L232" s="178">
        <f>L175/RES_summary!L$19</f>
        <v>17.622626224516527</v>
      </c>
      <c r="M232" s="178">
        <f>M175/RES_summary!M$19</f>
        <v>17.218520228088455</v>
      </c>
      <c r="N232" s="178">
        <f>N175/RES_summary!N$19</f>
        <v>16.477145170910365</v>
      </c>
      <c r="O232" s="178">
        <f>O175/RES_summary!O$19</f>
        <v>15.645883249032986</v>
      </c>
      <c r="P232" s="178">
        <f>P175/RES_summary!P$19</f>
        <v>16.329828746308692</v>
      </c>
      <c r="Q232" s="178">
        <f>Q175/RES_summary!Q$19</f>
        <v>17.84669880768633</v>
      </c>
    </row>
    <row r="233" spans="1:17" ht="12" customHeight="1" x14ac:dyDescent="0.25">
      <c r="A233" s="167" t="s">
        <v>169</v>
      </c>
      <c r="B233" s="183">
        <f>B176/RES_summary!B$19</f>
        <v>47.608037908933888</v>
      </c>
      <c r="C233" s="183">
        <f>C176/RES_summary!C$19</f>
        <v>44.302176154246503</v>
      </c>
      <c r="D233" s="183">
        <f>D176/RES_summary!D$19</f>
        <v>45.210146050701269</v>
      </c>
      <c r="E233" s="183">
        <f>E176/RES_summary!E$19</f>
        <v>44.789909828344129</v>
      </c>
      <c r="F233" s="183">
        <f>F176/RES_summary!F$19</f>
        <v>43.37818453961826</v>
      </c>
      <c r="G233" s="183">
        <f>G176/RES_summary!G$19</f>
        <v>42.127221110276786</v>
      </c>
      <c r="H233" s="183">
        <f>H176/RES_summary!H$19</f>
        <v>39.90592022197648</v>
      </c>
      <c r="I233" s="183">
        <f>I176/RES_summary!I$19</f>
        <v>40.538995568478143</v>
      </c>
      <c r="J233" s="183">
        <f>J176/RES_summary!J$19</f>
        <v>39.222810201996076</v>
      </c>
      <c r="K233" s="183">
        <f>K176/RES_summary!K$19</f>
        <v>38.518390809184567</v>
      </c>
      <c r="L233" s="183">
        <f>L176/RES_summary!L$19</f>
        <v>37.556107323257798</v>
      </c>
      <c r="M233" s="183">
        <f>M176/RES_summary!M$19</f>
        <v>34.759433720664838</v>
      </c>
      <c r="N233" s="183">
        <f>N176/RES_summary!N$19</f>
        <v>32.300658798260436</v>
      </c>
      <c r="O233" s="183">
        <f>O176/RES_summary!O$19</f>
        <v>30.620029763935975</v>
      </c>
      <c r="P233" s="183">
        <f>P176/RES_summary!P$19</f>
        <v>30.553636036821548</v>
      </c>
      <c r="Q233" s="183">
        <f>Q176/RES_summary!Q$19</f>
        <v>31.508156304711687</v>
      </c>
    </row>
    <row r="234" spans="1:17" ht="12" customHeight="1" x14ac:dyDescent="0.25">
      <c r="A234" s="167" t="s">
        <v>168</v>
      </c>
      <c r="B234" s="183">
        <f>B177/RES_summary!B$19</f>
        <v>18.597321332894968</v>
      </c>
      <c r="C234" s="183">
        <f>C177/RES_summary!C$19</f>
        <v>17.199206195766095</v>
      </c>
      <c r="D234" s="183">
        <f>D177/RES_summary!D$19</f>
        <v>18.001113319783894</v>
      </c>
      <c r="E234" s="183">
        <f>E177/RES_summary!E$19</f>
        <v>18.010567791575166</v>
      </c>
      <c r="F234" s="183">
        <f>F177/RES_summary!F$19</f>
        <v>17.618936022393989</v>
      </c>
      <c r="G234" s="183">
        <f>G177/RES_summary!G$19</f>
        <v>19.822660707514778</v>
      </c>
      <c r="H234" s="183">
        <f>H177/RES_summary!H$19</f>
        <v>17.101215343080941</v>
      </c>
      <c r="I234" s="183">
        <f>I177/RES_summary!I$19</f>
        <v>16.947212312393706</v>
      </c>
      <c r="J234" s="183">
        <f>J177/RES_summary!J$19</f>
        <v>16.659937030382711</v>
      </c>
      <c r="K234" s="183">
        <f>K177/RES_summary!K$19</f>
        <v>16.544931783583738</v>
      </c>
      <c r="L234" s="183">
        <f>L177/RES_summary!L$19</f>
        <v>16.289061446558556</v>
      </c>
      <c r="M234" s="183">
        <f>M177/RES_summary!M$19</f>
        <v>16.080170874718544</v>
      </c>
      <c r="N234" s="183">
        <f>N177/RES_summary!N$19</f>
        <v>15.736784276646185</v>
      </c>
      <c r="O234" s="183">
        <f>O177/RES_summary!O$19</f>
        <v>15.402635225092075</v>
      </c>
      <c r="P234" s="183">
        <f>P177/RES_summary!P$19</f>
        <v>16.025355422876757</v>
      </c>
      <c r="Q234" s="183">
        <f>Q177/RES_summary!Q$19</f>
        <v>17.663726608699196</v>
      </c>
    </row>
    <row r="235" spans="1:17" ht="12" customHeight="1" x14ac:dyDescent="0.25">
      <c r="A235" s="166" t="s">
        <v>57</v>
      </c>
      <c r="B235" s="182">
        <f>B178/RES_summary!B$19</f>
        <v>0.95216075817867007</v>
      </c>
      <c r="C235" s="182">
        <f>C178/RES_summary!C$19</f>
        <v>0.44302176154246042</v>
      </c>
      <c r="D235" s="182">
        <f>D178/RES_summary!D$19</f>
        <v>0.90420292101402422</v>
      </c>
      <c r="E235" s="182">
        <f>E178/RES_summary!E$19</f>
        <v>0.89579819656687842</v>
      </c>
      <c r="F235" s="182">
        <f>F178/RES_summary!F$19</f>
        <v>0.86756369079236106</v>
      </c>
      <c r="G235" s="182">
        <f>G178/RES_summary!G$19</f>
        <v>5.0552665332332154</v>
      </c>
      <c r="H235" s="182">
        <f>H178/RES_summary!H$19</f>
        <v>1.7957664099889474</v>
      </c>
      <c r="I235" s="182">
        <f>I178/RES_summary!I$19</f>
        <v>0.81077991136957017</v>
      </c>
      <c r="J235" s="182">
        <f>J178/RES_summary!J$19</f>
        <v>0.78445620403992444</v>
      </c>
      <c r="K235" s="182">
        <f>K178/RES_summary!K$19</f>
        <v>0.77036781618368766</v>
      </c>
      <c r="L235" s="182">
        <f>L178/RES_summary!L$19</f>
        <v>0.75112214646515407</v>
      </c>
      <c r="M235" s="182">
        <f>M178/RES_summary!M$19</f>
        <v>0.69518867441329335</v>
      </c>
      <c r="N235" s="182">
        <f>N178/RES_summary!N$19</f>
        <v>0.64601317596520669</v>
      </c>
      <c r="O235" s="182">
        <f>O178/RES_summary!O$19</f>
        <v>0.61240059527871682</v>
      </c>
      <c r="P235" s="182">
        <f>P178/RES_summary!P$19</f>
        <v>1.0693772612887511</v>
      </c>
      <c r="Q235" s="182">
        <f>Q178/RES_summary!Q$19</f>
        <v>2.6781932859004924</v>
      </c>
    </row>
    <row r="236" spans="1:17" ht="12" customHeight="1" x14ac:dyDescent="0.25">
      <c r="A236" s="147" t="s">
        <v>59</v>
      </c>
      <c r="B236" s="181">
        <f>B179/RES_summary!B$19</f>
        <v>17.6451605747163</v>
      </c>
      <c r="C236" s="181">
        <f>C179/RES_summary!C$19</f>
        <v>16.756184434223638</v>
      </c>
      <c r="D236" s="181">
        <f>D179/RES_summary!D$19</f>
        <v>17.096910398769872</v>
      </c>
      <c r="E236" s="181">
        <f>E179/RES_summary!E$19</f>
        <v>17.114769595008294</v>
      </c>
      <c r="F236" s="181">
        <f>F179/RES_summary!F$19</f>
        <v>16.751372331601626</v>
      </c>
      <c r="G236" s="181">
        <f>G179/RES_summary!G$19</f>
        <v>14.76739417428157</v>
      </c>
      <c r="H236" s="181">
        <f>H179/RES_summary!H$19</f>
        <v>15.305448933091997</v>
      </c>
      <c r="I236" s="181">
        <f>I179/RES_summary!I$19</f>
        <v>16.136432401024134</v>
      </c>
      <c r="J236" s="181">
        <f>J179/RES_summary!J$19</f>
        <v>15.875480826342784</v>
      </c>
      <c r="K236" s="181">
        <f>K179/RES_summary!K$19</f>
        <v>15.77456396740005</v>
      </c>
      <c r="L236" s="181">
        <f>L179/RES_summary!L$19</f>
        <v>15.537939300093402</v>
      </c>
      <c r="M236" s="181">
        <f>M179/RES_summary!M$19</f>
        <v>15.384982200305247</v>
      </c>
      <c r="N236" s="181">
        <f>N179/RES_summary!N$19</f>
        <v>15.090771100680982</v>
      </c>
      <c r="O236" s="181">
        <f>O179/RES_summary!O$19</f>
        <v>14.790234629813355</v>
      </c>
      <c r="P236" s="181">
        <f>P179/RES_summary!P$19</f>
        <v>14.955978161588005</v>
      </c>
      <c r="Q236" s="181">
        <f>Q179/RES_summary!Q$19</f>
        <v>14.985533322798707</v>
      </c>
    </row>
    <row r="237" spans="1:17" ht="12" customHeight="1" x14ac:dyDescent="0.25">
      <c r="A237" s="163" t="s">
        <v>142</v>
      </c>
      <c r="B237" s="180">
        <f>B180/RES_summary!B$19</f>
        <v>38.850333674675447</v>
      </c>
      <c r="C237" s="180">
        <f>C180/RES_summary!C$19</f>
        <v>35.161752022847985</v>
      </c>
      <c r="D237" s="180">
        <f>D180/RES_summary!D$19</f>
        <v>35.986370581303994</v>
      </c>
      <c r="E237" s="180">
        <f>E180/RES_summary!E$19</f>
        <v>36.424178485148765</v>
      </c>
      <c r="F237" s="180">
        <f>F180/RES_summary!F$19</f>
        <v>35.328911564652259</v>
      </c>
      <c r="G237" s="180">
        <f>G180/RES_summary!G$19</f>
        <v>33.496210090312921</v>
      </c>
      <c r="H237" s="180">
        <f>H180/RES_summary!H$19</f>
        <v>32.363650285074122</v>
      </c>
      <c r="I237" s="180">
        <f>I180/RES_summary!I$19</f>
        <v>38.567224965686698</v>
      </c>
      <c r="J237" s="180">
        <f>J180/RES_summary!J$19</f>
        <v>38.240801020402067</v>
      </c>
      <c r="K237" s="180">
        <f>K180/RES_summary!K$19</f>
        <v>37.163354893225993</v>
      </c>
      <c r="L237" s="180">
        <f>L180/RES_summary!L$19</f>
        <v>38.352637369908727</v>
      </c>
      <c r="M237" s="180">
        <f>M180/RES_summary!M$19</f>
        <v>37.405867851681798</v>
      </c>
      <c r="N237" s="180">
        <f>N180/RES_summary!N$19</f>
        <v>34.783238778219541</v>
      </c>
      <c r="O237" s="180">
        <f>O180/RES_summary!O$19</f>
        <v>33.498826483037064</v>
      </c>
      <c r="P237" s="180">
        <f>P180/RES_summary!P$19</f>
        <v>32.344185735959471</v>
      </c>
      <c r="Q237" s="180">
        <f>Q180/RES_summary!Q$19</f>
        <v>33.461686300549239</v>
      </c>
    </row>
    <row r="238" spans="1:17" ht="12" customHeight="1" x14ac:dyDescent="0.25">
      <c r="A238" s="161" t="s">
        <v>141</v>
      </c>
      <c r="B238" s="179">
        <f>B181/RES_summary!B$19</f>
        <v>18.422167248209803</v>
      </c>
      <c r="C238" s="179">
        <f>C181/RES_summary!C$19</f>
        <v>17.107801954452114</v>
      </c>
      <c r="D238" s="179">
        <f>D181/RES_summary!D$19</f>
        <v>17.81663781039595</v>
      </c>
      <c r="E238" s="179">
        <f>E181/RES_summary!E$19</f>
        <v>17.843253164711257</v>
      </c>
      <c r="F238" s="179">
        <f>F181/RES_summary!F$19</f>
        <v>17.45795056289467</v>
      </c>
      <c r="G238" s="179">
        <f>G181/RES_summary!G$19</f>
        <v>18.786939385119108</v>
      </c>
      <c r="H238" s="179">
        <f>H181/RES_summary!H$19</f>
        <v>16.761813195920325</v>
      </c>
      <c r="I238" s="179">
        <f>I181/RES_summary!I$19</f>
        <v>16.907776900337879</v>
      </c>
      <c r="J238" s="179">
        <f>J181/RES_summary!J$19</f>
        <v>16.640296846750829</v>
      </c>
      <c r="K238" s="179">
        <f>K181/RES_summary!K$19</f>
        <v>16.51783106526457</v>
      </c>
      <c r="L238" s="179">
        <f>L181/RES_summary!L$19</f>
        <v>16.304992047491563</v>
      </c>
      <c r="M238" s="179">
        <f>M181/RES_summary!M$19</f>
        <v>16.133099557338873</v>
      </c>
      <c r="N238" s="179">
        <f>N181/RES_summary!N$19</f>
        <v>15.786435876245365</v>
      </c>
      <c r="O238" s="179">
        <f>O181/RES_summary!O$19</f>
        <v>15.460211159474099</v>
      </c>
      <c r="P238" s="179">
        <f>P181/RES_summary!P$19</f>
        <v>16.08802466234658</v>
      </c>
      <c r="Q238" s="179">
        <f>Q181/RES_summary!Q$19</f>
        <v>17.829776658345388</v>
      </c>
    </row>
    <row r="239" spans="1:17" ht="12" customHeight="1" x14ac:dyDescent="0.25">
      <c r="A239" s="148" t="s">
        <v>60</v>
      </c>
      <c r="B239" s="177">
        <f>B182/RES_summary!B$19</f>
        <v>0.77700667349350061</v>
      </c>
      <c r="C239" s="177">
        <f>C182/RES_summary!C$19</f>
        <v>0.35161752022847637</v>
      </c>
      <c r="D239" s="177">
        <f>D182/RES_summary!D$19</f>
        <v>0.71972741162608067</v>
      </c>
      <c r="E239" s="177">
        <f>E182/RES_summary!E$19</f>
        <v>0.72848356970297012</v>
      </c>
      <c r="F239" s="177">
        <f>F182/RES_summary!F$19</f>
        <v>0.70657823129304131</v>
      </c>
      <c r="G239" s="177">
        <f>G182/RES_summary!G$19</f>
        <v>4.0195452108375465</v>
      </c>
      <c r="H239" s="177">
        <f>H182/RES_summary!H$19</f>
        <v>1.4563642628283398</v>
      </c>
      <c r="I239" s="177">
        <f>I182/RES_summary!I$19</f>
        <v>0.77134449931373994</v>
      </c>
      <c r="J239" s="177">
        <f>J182/RES_summary!J$19</f>
        <v>0.76481602040804109</v>
      </c>
      <c r="K239" s="177">
        <f>K182/RES_summary!K$19</f>
        <v>0.74326709786451584</v>
      </c>
      <c r="L239" s="177">
        <f>L182/RES_summary!L$19</f>
        <v>0.76705274739817109</v>
      </c>
      <c r="M239" s="177">
        <f>M182/RES_summary!M$19</f>
        <v>0.74811735703363269</v>
      </c>
      <c r="N239" s="177">
        <f>N182/RES_summary!N$19</f>
        <v>0.69566477556438866</v>
      </c>
      <c r="O239" s="177">
        <f>O182/RES_summary!O$19</f>
        <v>0.66997652966073684</v>
      </c>
      <c r="P239" s="177">
        <f>P182/RES_summary!P$19</f>
        <v>1.1320465007585814</v>
      </c>
      <c r="Q239" s="177">
        <f>Q182/RES_summary!Q$19</f>
        <v>2.8442433355466843</v>
      </c>
    </row>
    <row r="240" spans="1:17" ht="12" customHeight="1" x14ac:dyDescent="0.25">
      <c r="A240" s="148" t="s">
        <v>59</v>
      </c>
      <c r="B240" s="177">
        <f>B183/RES_summary!B$19</f>
        <v>17.645160574716297</v>
      </c>
      <c r="C240" s="177">
        <f>C183/RES_summary!C$19</f>
        <v>16.756184434223634</v>
      </c>
      <c r="D240" s="177">
        <f>D183/RES_summary!D$19</f>
        <v>17.096910398769868</v>
      </c>
      <c r="E240" s="177">
        <f>E183/RES_summary!E$19</f>
        <v>17.114769595008287</v>
      </c>
      <c r="F240" s="177">
        <f>F183/RES_summary!F$19</f>
        <v>16.75137233160163</v>
      </c>
      <c r="G240" s="177">
        <f>G183/RES_summary!G$19</f>
        <v>14.767394174281566</v>
      </c>
      <c r="H240" s="177">
        <f>H183/RES_summary!H$19</f>
        <v>15.305448933091984</v>
      </c>
      <c r="I240" s="177">
        <f>I183/RES_summary!I$19</f>
        <v>16.136432401024141</v>
      </c>
      <c r="J240" s="177">
        <f>J183/RES_summary!J$19</f>
        <v>15.875480826342788</v>
      </c>
      <c r="K240" s="177">
        <f>K183/RES_summary!K$19</f>
        <v>15.774563967400056</v>
      </c>
      <c r="L240" s="177">
        <f>L183/RES_summary!L$19</f>
        <v>15.537939300093392</v>
      </c>
      <c r="M240" s="177">
        <f>M183/RES_summary!M$19</f>
        <v>15.384982200305238</v>
      </c>
      <c r="N240" s="177">
        <f>N183/RES_summary!N$19</f>
        <v>15.090771100680977</v>
      </c>
      <c r="O240" s="177">
        <f>O183/RES_summary!O$19</f>
        <v>14.790234629813362</v>
      </c>
      <c r="P240" s="177">
        <f>P183/RES_summary!P$19</f>
        <v>14.955978161587998</v>
      </c>
      <c r="Q240" s="177">
        <f>Q183/RES_summary!Q$19</f>
        <v>14.985533322798707</v>
      </c>
    </row>
    <row r="241" spans="1:17" ht="12" customHeight="1" x14ac:dyDescent="0.25">
      <c r="A241" s="158" t="s">
        <v>62</v>
      </c>
      <c r="B241" s="178">
        <f>B184/RES_summary!B$19</f>
        <v>15.275231696690616</v>
      </c>
      <c r="C241" s="178">
        <f>C184/RES_summary!C$19</f>
        <v>12.722884548766647</v>
      </c>
      <c r="D241" s="178">
        <f>D184/RES_summary!D$19</f>
        <v>12.545945827413888</v>
      </c>
      <c r="E241" s="178">
        <f>E184/RES_summary!E$19</f>
        <v>13.747854216065621</v>
      </c>
      <c r="F241" s="178">
        <f>F184/RES_summary!F$19</f>
        <v>13.988248429050577</v>
      </c>
      <c r="G241" s="178">
        <f>G184/RES_summary!G$19</f>
        <v>13.241676466544561</v>
      </c>
      <c r="H241" s="178">
        <f>H184/RES_summary!H$19</f>
        <v>12.378076174705503</v>
      </c>
      <c r="I241" s="178">
        <f>I184/RES_summary!I$19</f>
        <v>13.305880405830766</v>
      </c>
      <c r="J241" s="178">
        <f>J184/RES_summary!J$19</f>
        <v>12.570157266811201</v>
      </c>
      <c r="K241" s="178">
        <f>K184/RES_summary!K$19</f>
        <v>12.633346283563675</v>
      </c>
      <c r="L241" s="178">
        <f>L184/RES_summary!L$19</f>
        <v>12.685003619697502</v>
      </c>
      <c r="M241" s="178">
        <f>M184/RES_summary!M$19</f>
        <v>12.762914443705922</v>
      </c>
      <c r="N241" s="178">
        <f>N184/RES_summary!N$19</f>
        <v>12.14981854951855</v>
      </c>
      <c r="O241" s="178">
        <f>O184/RES_summary!O$19</f>
        <v>11.062129676193171</v>
      </c>
      <c r="P241" s="178">
        <f>P184/RES_summary!P$19</f>
        <v>10.666727178859565</v>
      </c>
      <c r="Q241" s="178">
        <f>Q184/RES_summary!Q$19</f>
        <v>11.158181314788919</v>
      </c>
    </row>
    <row r="242" spans="1:17" ht="12" customHeight="1" x14ac:dyDescent="0.25">
      <c r="A242" s="23" t="s">
        <v>57</v>
      </c>
      <c r="B242" s="177">
        <f>B185/RES_summary!B$19</f>
        <v>20.155566711821443</v>
      </c>
      <c r="C242" s="177">
        <f>C185/RES_summary!C$19</f>
        <v>15.495461119966171</v>
      </c>
      <c r="D242" s="177">
        <f>D185/RES_summary!D$19</f>
        <v>15.372231543004691</v>
      </c>
      <c r="E242" s="177">
        <f>E185/RES_summary!E$19</f>
        <v>16.714663798535739</v>
      </c>
      <c r="F242" s="177">
        <f>F185/RES_summary!F$19</f>
        <v>17.296112466865274</v>
      </c>
      <c r="G242" s="177">
        <f>G185/RES_summary!G$19</f>
        <v>16.821660394042127</v>
      </c>
      <c r="H242" s="177">
        <f>H185/RES_summary!H$19</f>
        <v>15.245168358107884</v>
      </c>
      <c r="I242" s="177">
        <f>I185/RES_summary!I$19</f>
        <v>16.419807020143832</v>
      </c>
      <c r="J242" s="177">
        <f>J185/RES_summary!J$19</f>
        <v>15.472535707065166</v>
      </c>
      <c r="K242" s="177">
        <f>K185/RES_summary!K$19</f>
        <v>15.626861587897917</v>
      </c>
      <c r="L242" s="177">
        <f>L185/RES_summary!L$19</f>
        <v>15.352150234362522</v>
      </c>
      <c r="M242" s="177">
        <f>M185/RES_summary!M$19</f>
        <v>15.108453353584203</v>
      </c>
      <c r="N242" s="177">
        <f>N185/RES_summary!N$19</f>
        <v>14.585061651001711</v>
      </c>
      <c r="O242" s="177">
        <f>O185/RES_summary!O$19</f>
        <v>13.068492079611639</v>
      </c>
      <c r="P242" s="177">
        <f>P185/RES_summary!P$19</f>
        <v>12.855927167956857</v>
      </c>
      <c r="Q242" s="177">
        <f>Q185/RES_summary!Q$19</f>
        <v>13.448597183238572</v>
      </c>
    </row>
    <row r="243" spans="1:17" ht="12" customHeight="1" x14ac:dyDescent="0.25">
      <c r="A243" s="29" t="s">
        <v>140</v>
      </c>
      <c r="B243" s="176">
        <f>B186/RES_summary!B$19</f>
        <v>10.373547035440701</v>
      </c>
      <c r="C243" s="176">
        <f>C186/RES_summary!C$19</f>
        <v>7.8443272249236964</v>
      </c>
      <c r="D243" s="176">
        <f>D186/RES_summary!D$19</f>
        <v>7.8267566152154444</v>
      </c>
      <c r="E243" s="176">
        <f>E186/RES_summary!E$19</f>
        <v>9.097971088058646</v>
      </c>
      <c r="F243" s="176">
        <f>F186/RES_summary!F$19</f>
        <v>9.094824309304256</v>
      </c>
      <c r="G243" s="176">
        <f>G186/RES_summary!G$19</f>
        <v>8.697448955798075</v>
      </c>
      <c r="H243" s="176">
        <f>H186/RES_summary!H$19</f>
        <v>9.5173310474073496</v>
      </c>
      <c r="I243" s="176">
        <f>I186/RES_summary!I$19</f>
        <v>10.245414030859123</v>
      </c>
      <c r="J243" s="176">
        <f>J186/RES_summary!J$19</f>
        <v>9.9308113238418247</v>
      </c>
      <c r="K243" s="176">
        <f>K186/RES_summary!K$19</f>
        <v>10.064577389333788</v>
      </c>
      <c r="L243" s="176">
        <f>L186/RES_summary!L$19</f>
        <v>10.451574627671638</v>
      </c>
      <c r="M243" s="176">
        <f>M186/RES_summary!M$19</f>
        <v>10.3970624850562</v>
      </c>
      <c r="N243" s="176">
        <f>N186/RES_summary!N$19</f>
        <v>9.7967393872908826</v>
      </c>
      <c r="O243" s="176">
        <f>O186/RES_summary!O$19</f>
        <v>8.8557845706750147</v>
      </c>
      <c r="P243" s="176">
        <f>P186/RES_summary!P$19</f>
        <v>8.4187012171400575</v>
      </c>
      <c r="Q243" s="176">
        <f>Q186/RES_summary!Q$19</f>
        <v>8.8391352479836431</v>
      </c>
    </row>
    <row r="245" spans="1:17" ht="12" customHeight="1" x14ac:dyDescent="0.25">
      <c r="A245" s="152" t="s">
        <v>71</v>
      </c>
      <c r="B245" s="184">
        <f>B188/RES_summary!B$19</f>
        <v>59.413494183994473</v>
      </c>
      <c r="C245" s="184">
        <f>C188/RES_summary!C$19</f>
        <v>55.724270929826126</v>
      </c>
      <c r="D245" s="184">
        <f>D188/RES_summary!D$19</f>
        <v>57.385113819243443</v>
      </c>
      <c r="E245" s="184">
        <f>E188/RES_summary!E$19</f>
        <v>59.917075975650953</v>
      </c>
      <c r="F245" s="184">
        <f>F188/RES_summary!F$19</f>
        <v>56.023873637937179</v>
      </c>
      <c r="G245" s="184">
        <f>G188/RES_summary!G$19</f>
        <v>51.36625155369773</v>
      </c>
      <c r="H245" s="184">
        <f>H188/RES_summary!H$19</f>
        <v>53.803367140943756</v>
      </c>
      <c r="I245" s="184">
        <f>I188/RES_summary!I$19</f>
        <v>56.747055543256138</v>
      </c>
      <c r="J245" s="184">
        <f>J188/RES_summary!J$19</f>
        <v>52.386232564511559</v>
      </c>
      <c r="K245" s="184">
        <f>K188/RES_summary!K$19</f>
        <v>54.558321377557121</v>
      </c>
      <c r="L245" s="184">
        <f>L188/RES_summary!L$19</f>
        <v>51.58239254309126</v>
      </c>
      <c r="M245" s="184">
        <f>M188/RES_summary!M$19</f>
        <v>53.515101530941074</v>
      </c>
      <c r="N245" s="184">
        <f>N188/RES_summary!N$19</f>
        <v>51.790536116953518</v>
      </c>
      <c r="O245" s="184">
        <f>O188/RES_summary!O$19</f>
        <v>47.267123448471615</v>
      </c>
      <c r="P245" s="184">
        <f>P188/RES_summary!P$19</f>
        <v>46.209301908028756</v>
      </c>
      <c r="Q245" s="184">
        <f>Q188/RES_summary!Q$19</f>
        <v>51.177698005871854</v>
      </c>
    </row>
    <row r="246" spans="1:17" ht="12" customHeight="1" x14ac:dyDescent="0.25">
      <c r="A246" s="158" t="s">
        <v>65</v>
      </c>
      <c r="B246" s="178">
        <f>B189/RES_summary!B$19</f>
        <v>29.948088963272696</v>
      </c>
      <c r="C246" s="178">
        <f>C189/RES_summary!C$19</f>
        <v>28.820968838518414</v>
      </c>
      <c r="D246" s="178">
        <f>D189/RES_summary!D$19</f>
        <v>29.737436931383208</v>
      </c>
      <c r="E246" s="178">
        <f>E189/RES_summary!E$19</f>
        <v>31.221553555821316</v>
      </c>
      <c r="F246" s="178">
        <f>F189/RES_summary!F$19</f>
        <v>27.131674608020333</v>
      </c>
      <c r="G246" s="178">
        <f>G189/RES_summary!G$19</f>
        <v>22.73354309043307</v>
      </c>
      <c r="H246" s="178">
        <f>H189/RES_summary!H$19</f>
        <v>25.601594697897653</v>
      </c>
      <c r="I246" s="178">
        <f>I189/RES_summary!I$19</f>
        <v>27.260005358776507</v>
      </c>
      <c r="J246" s="178">
        <f>J189/RES_summary!J$19</f>
        <v>23.31732080385018</v>
      </c>
      <c r="K246" s="178">
        <f>K189/RES_summary!K$19</f>
        <v>24.578948032570523</v>
      </c>
      <c r="L246" s="178">
        <f>L189/RES_summary!L$19</f>
        <v>20.956902232523461</v>
      </c>
      <c r="M246" s="178">
        <f>M189/RES_summary!M$19</f>
        <v>22.72918334492924</v>
      </c>
      <c r="N246" s="178">
        <f>N189/RES_summary!N$19</f>
        <v>21.367572203182789</v>
      </c>
      <c r="O246" s="178">
        <f>O189/RES_summary!O$19</f>
        <v>17.558982491440492</v>
      </c>
      <c r="P246" s="178">
        <f>P189/RES_summary!P$19</f>
        <v>15.970465993784682</v>
      </c>
      <c r="Q246" s="178">
        <f>Q189/RES_summary!Q$19</f>
        <v>19.415608279634831</v>
      </c>
    </row>
    <row r="247" spans="1:17" ht="12" customHeight="1" x14ac:dyDescent="0.25">
      <c r="A247" s="23" t="s">
        <v>84</v>
      </c>
      <c r="B247" s="177">
        <f>B190/RES_summary!B$19</f>
        <v>28.506830651003284</v>
      </c>
      <c r="C247" s="177">
        <f>C190/RES_summary!C$19</f>
        <v>28.428768943556157</v>
      </c>
      <c r="D247" s="177">
        <f>D190/RES_summary!D$19</f>
        <v>29.183380753405345</v>
      </c>
      <c r="E247" s="177">
        <f>E190/RES_summary!E$19</f>
        <v>29.976090682586957</v>
      </c>
      <c r="F247" s="177">
        <f>F190/RES_summary!F$19</f>
        <v>26.114619565838478</v>
      </c>
      <c r="G247" s="177">
        <f>G190/RES_summary!G$19</f>
        <v>22.367055124430458</v>
      </c>
      <c r="H247" s="177">
        <f>H190/RES_summary!H$19</f>
        <v>25.105757581670566</v>
      </c>
      <c r="I247" s="177">
        <f>I190/RES_summary!I$19</f>
        <v>24.82773954557582</v>
      </c>
      <c r="J247" s="177">
        <f>J190/RES_summary!J$19</f>
        <v>21.969719236651532</v>
      </c>
      <c r="K247" s="177">
        <f>K190/RES_summary!K$19</f>
        <v>24.194360455532667</v>
      </c>
      <c r="L247" s="177">
        <f>L190/RES_summary!L$19</f>
        <v>20.120030158802582</v>
      </c>
      <c r="M247" s="177">
        <f>M190/RES_summary!M$19</f>
        <v>22.186679756050243</v>
      </c>
      <c r="N247" s="177">
        <f>N190/RES_summary!N$19</f>
        <v>21.010220207975578</v>
      </c>
      <c r="O247" s="177">
        <f>O190/RES_summary!O$19</f>
        <v>17.260719169001167</v>
      </c>
      <c r="P247" s="177">
        <f>P190/RES_summary!P$19</f>
        <v>15.53170180025894</v>
      </c>
      <c r="Q247" s="177">
        <f>Q190/RES_summary!Q$19</f>
        <v>18.727881872307311</v>
      </c>
    </row>
    <row r="248" spans="1:17" ht="12" customHeight="1" x14ac:dyDescent="0.25">
      <c r="A248" s="23" t="s">
        <v>60</v>
      </c>
      <c r="B248" s="177">
        <f>B191/RES_summary!B$19</f>
        <v>1.4412583122694129</v>
      </c>
      <c r="C248" s="177">
        <f>C191/RES_summary!C$19</f>
        <v>0.39219989496225788</v>
      </c>
      <c r="D248" s="177">
        <f>D191/RES_summary!D$19</f>
        <v>0.55405617797786388</v>
      </c>
      <c r="E248" s="177">
        <f>E191/RES_summary!E$19</f>
        <v>1.245462873234362</v>
      </c>
      <c r="F248" s="177">
        <f>F191/RES_summary!F$19</f>
        <v>1.0170550421818547</v>
      </c>
      <c r="G248" s="177">
        <f>G191/RES_summary!G$19</f>
        <v>0.36648796600261191</v>
      </c>
      <c r="H248" s="177">
        <f>H191/RES_summary!H$19</f>
        <v>0.49583711622708743</v>
      </c>
      <c r="I248" s="177">
        <f>I191/RES_summary!I$19</f>
        <v>2.4322658132006878</v>
      </c>
      <c r="J248" s="177">
        <f>J191/RES_summary!J$19</f>
        <v>1.3476015671986454</v>
      </c>
      <c r="K248" s="177">
        <f>K191/RES_summary!K$19</f>
        <v>0.38458757703785207</v>
      </c>
      <c r="L248" s="177">
        <f>L191/RES_summary!L$19</f>
        <v>0.83687207372088324</v>
      </c>
      <c r="M248" s="177">
        <f>M191/RES_summary!M$19</f>
        <v>0.54250358887899752</v>
      </c>
      <c r="N248" s="177">
        <f>N191/RES_summary!N$19</f>
        <v>0.3573519952072125</v>
      </c>
      <c r="O248" s="177">
        <f>O191/RES_summary!O$19</f>
        <v>0.29826332243932752</v>
      </c>
      <c r="P248" s="177">
        <f>P191/RES_summary!P$19</f>
        <v>0.43876419352573925</v>
      </c>
      <c r="Q248" s="177">
        <f>Q191/RES_summary!Q$19</f>
        <v>0.687726407327518</v>
      </c>
    </row>
    <row r="249" spans="1:17" ht="12" customHeight="1" x14ac:dyDescent="0.25">
      <c r="A249" s="158" t="s">
        <v>112</v>
      </c>
      <c r="B249" s="178">
        <f>B192/RES_summary!B$19</f>
        <v>3.6469938531812196</v>
      </c>
      <c r="C249" s="178">
        <f>C192/RES_summary!C$19</f>
        <v>3.9350273370446245</v>
      </c>
      <c r="D249" s="178">
        <f>D192/RES_summary!D$19</f>
        <v>4.1017039570150979</v>
      </c>
      <c r="E249" s="178">
        <f>E192/RES_summary!E$19</f>
        <v>4.2773176390969567</v>
      </c>
      <c r="F249" s="178">
        <f>F192/RES_summary!F$19</f>
        <v>4.6277264654497214</v>
      </c>
      <c r="G249" s="178">
        <f>G192/RES_summary!G$19</f>
        <v>4.8151162870035646</v>
      </c>
      <c r="H249" s="178">
        <f>H192/RES_summary!H$19</f>
        <v>5.029994580690099</v>
      </c>
      <c r="I249" s="178">
        <f>I192/RES_summary!I$19</f>
        <v>5.1113999327943569</v>
      </c>
      <c r="J249" s="178">
        <f>J192/RES_summary!J$19</f>
        <v>5.1507640403793342</v>
      </c>
      <c r="K249" s="178">
        <f>K192/RES_summary!K$19</f>
        <v>6.0137477275986218</v>
      </c>
      <c r="L249" s="178">
        <f>L192/RES_summary!L$19</f>
        <v>6.7636403590190799</v>
      </c>
      <c r="M249" s="178">
        <f>M192/RES_summary!M$19</f>
        <v>7.2603963017614674</v>
      </c>
      <c r="N249" s="178">
        <f>N192/RES_summary!N$19</f>
        <v>7.5938539321806839</v>
      </c>
      <c r="O249" s="178">
        <f>O192/RES_summary!O$19</f>
        <v>7.9886105447889868</v>
      </c>
      <c r="P249" s="178">
        <f>P192/RES_summary!P$19</f>
        <v>8.2994326642615803</v>
      </c>
      <c r="Q249" s="178">
        <f>Q192/RES_summary!Q$19</f>
        <v>8.6104827095557877</v>
      </c>
    </row>
    <row r="250" spans="1:17" ht="12" customHeight="1" x14ac:dyDescent="0.25">
      <c r="A250" s="23" t="s">
        <v>60</v>
      </c>
      <c r="B250" s="177">
        <f>B193/RES_summary!B$19</f>
        <v>3.6469938531812196</v>
      </c>
      <c r="C250" s="177">
        <f>C193/RES_summary!C$19</f>
        <v>3.9350273370446245</v>
      </c>
      <c r="D250" s="177">
        <f>D193/RES_summary!D$19</f>
        <v>4.1017039570150979</v>
      </c>
      <c r="E250" s="177">
        <f>E193/RES_summary!E$19</f>
        <v>4.2773176390969567</v>
      </c>
      <c r="F250" s="177">
        <f>F193/RES_summary!F$19</f>
        <v>4.6277264654497214</v>
      </c>
      <c r="G250" s="177">
        <f>G193/RES_summary!G$19</f>
        <v>4.8151162870035646</v>
      </c>
      <c r="H250" s="177">
        <f>H193/RES_summary!H$19</f>
        <v>5.029994580690099</v>
      </c>
      <c r="I250" s="177">
        <f>I193/RES_summary!I$19</f>
        <v>5.1113999327943569</v>
      </c>
      <c r="J250" s="177">
        <f>J193/RES_summary!J$19</f>
        <v>5.1507640403793342</v>
      </c>
      <c r="K250" s="177">
        <f>K193/RES_summary!K$19</f>
        <v>6.0137477275986218</v>
      </c>
      <c r="L250" s="177">
        <f>L193/RES_summary!L$19</f>
        <v>6.7636403590190799</v>
      </c>
      <c r="M250" s="177">
        <f>M193/RES_summary!M$19</f>
        <v>7.2603963017614674</v>
      </c>
      <c r="N250" s="177">
        <f>N193/RES_summary!N$19</f>
        <v>7.5938539321806839</v>
      </c>
      <c r="O250" s="177">
        <f>O193/RES_summary!O$19</f>
        <v>7.9886105447889868</v>
      </c>
      <c r="P250" s="177">
        <f>P193/RES_summary!P$19</f>
        <v>8.2994326642615803</v>
      </c>
      <c r="Q250" s="177">
        <f>Q193/RES_summary!Q$19</f>
        <v>8.6104827095557877</v>
      </c>
    </row>
    <row r="251" spans="1:17" ht="12" customHeight="1" x14ac:dyDescent="0.25">
      <c r="A251" s="158" t="s">
        <v>63</v>
      </c>
      <c r="B251" s="178">
        <f>B194/RES_summary!B$19</f>
        <v>18.104935098581535</v>
      </c>
      <c r="C251" s="178">
        <f>C194/RES_summary!C$19</f>
        <v>16.965355765390921</v>
      </c>
      <c r="D251" s="178">
        <f>D194/RES_summary!D$19</f>
        <v>17.511565919639906</v>
      </c>
      <c r="E251" s="178">
        <f>E194/RES_summary!E$19</f>
        <v>17.59404372858539</v>
      </c>
      <c r="F251" s="178">
        <f>F194/RES_summary!F$19</f>
        <v>17.213809292126225</v>
      </c>
      <c r="G251" s="178">
        <f>G194/RES_summary!G$19</f>
        <v>16.913559326086119</v>
      </c>
      <c r="H251" s="178">
        <f>H194/RES_summary!H$19</f>
        <v>16.176813429589743</v>
      </c>
      <c r="I251" s="178">
        <f>I194/RES_summary!I$19</f>
        <v>16.757652904779579</v>
      </c>
      <c r="J251" s="178">
        <f>J194/RES_summary!J$19</f>
        <v>16.525855230622469</v>
      </c>
      <c r="K251" s="178">
        <f>K194/RES_summary!K$19</f>
        <v>16.391649887710606</v>
      </c>
      <c r="L251" s="178">
        <f>L194/RES_summary!L$19</f>
        <v>16.11744069189433</v>
      </c>
      <c r="M251" s="178">
        <f>M194/RES_summary!M$19</f>
        <v>15.89823691536817</v>
      </c>
      <c r="N251" s="178">
        <f>N194/RES_summary!N$19</f>
        <v>15.507433510860672</v>
      </c>
      <c r="O251" s="178">
        <f>O194/RES_summary!O$19</f>
        <v>15.14209410279612</v>
      </c>
      <c r="P251" s="178">
        <f>P194/RES_summary!P$19</f>
        <v>15.541260338923232</v>
      </c>
      <c r="Q251" s="178">
        <f>Q194/RES_summary!Q$19</f>
        <v>16.421493279335849</v>
      </c>
    </row>
    <row r="252" spans="1:17" ht="12" customHeight="1" x14ac:dyDescent="0.25">
      <c r="A252" s="167" t="s">
        <v>169</v>
      </c>
      <c r="B252" s="183">
        <f>B195/RES_summary!B$19</f>
        <v>18.008357739859495</v>
      </c>
      <c r="C252" s="183">
        <f>C195/RES_summary!C$19</f>
        <v>16.912910600205937</v>
      </c>
      <c r="D252" s="183">
        <f>D195/RES_summary!D$19</f>
        <v>17.443394636529387</v>
      </c>
      <c r="E252" s="183">
        <f>E195/RES_summary!E$19</f>
        <v>17.433862213827471</v>
      </c>
      <c r="F252" s="183">
        <f>F195/RES_summary!F$19</f>
        <v>17.080607384794138</v>
      </c>
      <c r="G252" s="183">
        <f>G195/RES_summary!G$19</f>
        <v>16.80041944303332</v>
      </c>
      <c r="H252" s="183">
        <f>H195/RES_summary!H$19</f>
        <v>16.043818718907904</v>
      </c>
      <c r="I252" s="183">
        <f>I195/RES_summary!I$19</f>
        <v>17.453860503363064</v>
      </c>
      <c r="J252" s="183">
        <f>J195/RES_summary!J$19</f>
        <v>16.969809437399121</v>
      </c>
      <c r="K252" s="183">
        <f>K195/RES_summary!K$19</f>
        <v>16.719222720609768</v>
      </c>
      <c r="L252" s="183">
        <f>L195/RES_summary!L$19</f>
        <v>16.485806984852871</v>
      </c>
      <c r="M252" s="183">
        <f>M195/RES_summary!M$19</f>
        <v>15.330358416746728</v>
      </c>
      <c r="N252" s="183">
        <f>N195/RES_summary!N$19</f>
        <v>14.371067142471427</v>
      </c>
      <c r="O252" s="183">
        <f>O195/RES_summary!O$19</f>
        <v>13.903234684511615</v>
      </c>
      <c r="P252" s="183">
        <f>P195/RES_summary!P$19</f>
        <v>13.957030982201905</v>
      </c>
      <c r="Q252" s="183">
        <f>Q195/RES_summary!Q$19</f>
        <v>14.596466989852225</v>
      </c>
    </row>
    <row r="253" spans="1:17" ht="12" customHeight="1" x14ac:dyDescent="0.25">
      <c r="A253" s="167" t="s">
        <v>168</v>
      </c>
      <c r="B253" s="183">
        <f>B196/RES_summary!B$19</f>
        <v>18.005327729513485</v>
      </c>
      <c r="C253" s="183">
        <f>C196/RES_summary!C$19</f>
        <v>16.92577379592209</v>
      </c>
      <c r="D253" s="183">
        <f>D196/RES_summary!D$19</f>
        <v>17.446933266467809</v>
      </c>
      <c r="E253" s="183">
        <f>E196/RES_summary!E$19</f>
        <v>17.466568901483672</v>
      </c>
      <c r="F253" s="183">
        <f>F196/RES_summary!F$19</f>
        <v>17.096305397270481</v>
      </c>
      <c r="G253" s="183">
        <f>G196/RES_summary!G$19</f>
        <v>16.806208965436603</v>
      </c>
      <c r="H253" s="183">
        <f>H196/RES_summary!H$19</f>
        <v>16.036463629008932</v>
      </c>
      <c r="I253" s="183">
        <f>I196/RES_summary!I$19</f>
        <v>16.470744602098243</v>
      </c>
      <c r="J253" s="183">
        <f>J196/RES_summary!J$19</f>
        <v>16.203723123763471</v>
      </c>
      <c r="K253" s="183">
        <f>K196/RES_summary!K$19</f>
        <v>16.102198861208173</v>
      </c>
      <c r="L253" s="183">
        <f>L196/RES_summary!L$19</f>
        <v>15.862190463058695</v>
      </c>
      <c r="M253" s="183">
        <f>M196/RES_summary!M$19</f>
        <v>15.688611633351544</v>
      </c>
      <c r="N253" s="183">
        <f>N196/RES_summary!N$19</f>
        <v>15.37671268525809</v>
      </c>
      <c r="O253" s="183">
        <f>O196/RES_summary!O$19</f>
        <v>15.062591085282582</v>
      </c>
      <c r="P253" s="183">
        <f>P196/RES_summary!P$19</f>
        <v>15.433947258837511</v>
      </c>
      <c r="Q253" s="183">
        <f>Q196/RES_summary!Q$19</f>
        <v>16.186129903883906</v>
      </c>
    </row>
    <row r="254" spans="1:17" ht="12" customHeight="1" x14ac:dyDescent="0.25">
      <c r="A254" s="166" t="s">
        <v>57</v>
      </c>
      <c r="B254" s="182">
        <f>B197/RES_summary!B$19</f>
        <v>0.36016715479718736</v>
      </c>
      <c r="C254" s="182">
        <f>C197/RES_summary!C$19</f>
        <v>0.16958936169845412</v>
      </c>
      <c r="D254" s="182">
        <f>D197/RES_summary!D$19</f>
        <v>0.35002286769794383</v>
      </c>
      <c r="E254" s="182">
        <f>E197/RES_summary!E$19</f>
        <v>0.35179930647538082</v>
      </c>
      <c r="F254" s="182">
        <f>F197/RES_summary!F$19</f>
        <v>0.34493306566884729</v>
      </c>
      <c r="G254" s="182">
        <f>G197/RES_summary!G$19</f>
        <v>2.0388147911550329</v>
      </c>
      <c r="H254" s="182">
        <f>H197/RES_summary!H$19</f>
        <v>0.73101469591693702</v>
      </c>
      <c r="I254" s="182">
        <f>I197/RES_summary!I$19</f>
        <v>0.33431220107411147</v>
      </c>
      <c r="J254" s="182">
        <f>J197/RES_summary!J$19</f>
        <v>0.32824229742068445</v>
      </c>
      <c r="K254" s="182">
        <f>K197/RES_summary!K$19</f>
        <v>0.32763489380812355</v>
      </c>
      <c r="L254" s="182">
        <f>L197/RES_summary!L$19</f>
        <v>0.3242511629652905</v>
      </c>
      <c r="M254" s="182">
        <f>M197/RES_summary!M$19</f>
        <v>0.30362943304629048</v>
      </c>
      <c r="N254" s="182">
        <f>N197/RES_summary!N$19</f>
        <v>0.28594158457710817</v>
      </c>
      <c r="O254" s="182">
        <f>O197/RES_summary!O$19</f>
        <v>0.27235645546922727</v>
      </c>
      <c r="P254" s="182">
        <f>P197/RES_summary!P$19</f>
        <v>0.47796909724950781</v>
      </c>
      <c r="Q254" s="182">
        <f>Q197/RES_summary!Q$19</f>
        <v>1.2005965810852013</v>
      </c>
    </row>
    <row r="255" spans="1:17" ht="12" customHeight="1" x14ac:dyDescent="0.25">
      <c r="A255" s="147" t="s">
        <v>59</v>
      </c>
      <c r="B255" s="181">
        <f>B198/RES_summary!B$19</f>
        <v>17.645160574716297</v>
      </c>
      <c r="C255" s="181">
        <f>C198/RES_summary!C$19</f>
        <v>16.756184434223638</v>
      </c>
      <c r="D255" s="181">
        <f>D198/RES_summary!D$19</f>
        <v>17.096910398769865</v>
      </c>
      <c r="E255" s="181">
        <f>E198/RES_summary!E$19</f>
        <v>17.114769595008294</v>
      </c>
      <c r="F255" s="181">
        <f>F198/RES_summary!F$19</f>
        <v>16.751372331601633</v>
      </c>
      <c r="G255" s="181">
        <f>G198/RES_summary!G$19</f>
        <v>14.76739417428157</v>
      </c>
      <c r="H255" s="181">
        <f>H198/RES_summary!H$19</f>
        <v>15.305448933091997</v>
      </c>
      <c r="I255" s="181">
        <f>I198/RES_summary!I$19</f>
        <v>16.136432401024134</v>
      </c>
      <c r="J255" s="181">
        <f>J198/RES_summary!J$19</f>
        <v>15.87548082634278</v>
      </c>
      <c r="K255" s="181">
        <f>K198/RES_summary!K$19</f>
        <v>15.77456396740005</v>
      </c>
      <c r="L255" s="181">
        <f>L198/RES_summary!L$19</f>
        <v>15.537939300093404</v>
      </c>
      <c r="M255" s="181">
        <f>M198/RES_summary!M$19</f>
        <v>15.384982200305254</v>
      </c>
      <c r="N255" s="181">
        <f>N198/RES_summary!N$19</f>
        <v>15.090771100680982</v>
      </c>
      <c r="O255" s="181">
        <f>O198/RES_summary!O$19</f>
        <v>14.790234629813355</v>
      </c>
      <c r="P255" s="181">
        <f>P198/RES_summary!P$19</f>
        <v>14.955978161587998</v>
      </c>
      <c r="Q255" s="181">
        <f>Q198/RES_summary!Q$19</f>
        <v>14.985533322798707</v>
      </c>
    </row>
    <row r="256" spans="1:17" ht="12" customHeight="1" x14ac:dyDescent="0.25">
      <c r="A256" s="163" t="s">
        <v>142</v>
      </c>
      <c r="B256" s="180">
        <f>B199/RES_summary!B$19</f>
        <v>18.777765467402137</v>
      </c>
      <c r="C256" s="180">
        <f>C199/RES_summary!C$19</f>
        <v>17.253945406615468</v>
      </c>
      <c r="D256" s="180">
        <f>D199/RES_summary!D$19</f>
        <v>17.920773606313659</v>
      </c>
      <c r="E256" s="180">
        <f>E199/RES_summary!E$19</f>
        <v>18.422550660384477</v>
      </c>
      <c r="F256" s="180">
        <f>F199/RES_summary!F$19</f>
        <v>18.301721670018868</v>
      </c>
      <c r="G256" s="180">
        <f>G199/RES_summary!G$19</f>
        <v>17.547742251326849</v>
      </c>
      <c r="H256" s="180">
        <f>H199/RES_summary!H$19</f>
        <v>17.224499117485792</v>
      </c>
      <c r="I256" s="180">
        <f>I199/RES_summary!I$19</f>
        <v>21.381105930200498</v>
      </c>
      <c r="J256" s="180">
        <f>J199/RES_summary!J$19</f>
        <v>21.273999297406288</v>
      </c>
      <c r="K256" s="180">
        <f>K199/RES_summary!K$19</f>
        <v>20.788172240459005</v>
      </c>
      <c r="L256" s="180">
        <f>L199/RES_summary!L$19</f>
        <v>21.679621246030703</v>
      </c>
      <c r="M256" s="180">
        <f>M199/RES_summary!M$19</f>
        <v>21.296301973389888</v>
      </c>
      <c r="N256" s="180">
        <f>N199/RES_summary!N$19</f>
        <v>20.017024853903447</v>
      </c>
      <c r="O256" s="180">
        <f>O199/RES_summary!O$19</f>
        <v>19.596084002864853</v>
      </c>
      <c r="P256" s="180">
        <f>P199/RES_summary!P$19</f>
        <v>18.991025029774345</v>
      </c>
      <c r="Q256" s="180">
        <f>Q199/RES_summary!Q$19</f>
        <v>19.841144765058552</v>
      </c>
    </row>
    <row r="257" spans="1:17" ht="12" customHeight="1" x14ac:dyDescent="0.25">
      <c r="A257" s="161" t="s">
        <v>141</v>
      </c>
      <c r="B257" s="179">
        <f>B200/RES_summary!B$19</f>
        <v>18.020715884064344</v>
      </c>
      <c r="C257" s="179">
        <f>C200/RES_summary!C$19</f>
        <v>16.928904811801342</v>
      </c>
      <c r="D257" s="179">
        <f>D200/RES_summary!D$19</f>
        <v>17.456208181864184</v>
      </c>
      <c r="E257" s="179">
        <f>E200/RES_summary!E$19</f>
        <v>17.485555387609811</v>
      </c>
      <c r="F257" s="179">
        <f>F200/RES_summary!F$19</f>
        <v>17.116533793782938</v>
      </c>
      <c r="G257" s="179">
        <f>G200/RES_summary!G$19</f>
        <v>16.884008824729285</v>
      </c>
      <c r="H257" s="179">
        <f>H200/RES_summary!H$19</f>
        <v>16.085123931485821</v>
      </c>
      <c r="I257" s="179">
        <f>I200/RES_summary!I$19</f>
        <v>16.553189520327926</v>
      </c>
      <c r="J257" s="179">
        <f>J200/RES_summary!J$19</f>
        <v>16.29674319276166</v>
      </c>
      <c r="K257" s="179">
        <f>K200/RES_summary!K$19</f>
        <v>16.190467630355297</v>
      </c>
      <c r="L257" s="179">
        <f>L200/RES_summary!L$19</f>
        <v>15.970677501292705</v>
      </c>
      <c r="M257" s="179">
        <f>M200/RES_summary!M$19</f>
        <v>15.810788594378485</v>
      </c>
      <c r="N257" s="179">
        <f>N200/RES_summary!N$19</f>
        <v>15.489824171746882</v>
      </c>
      <c r="O257" s="179">
        <f>O200/RES_summary!O$19</f>
        <v>15.17713710287363</v>
      </c>
      <c r="P257" s="179">
        <f>P200/RES_summary!P$19</f>
        <v>15.6129682639391</v>
      </c>
      <c r="Q257" s="179">
        <f>Q200/RES_summary!Q$19</f>
        <v>16.646033654058744</v>
      </c>
    </row>
    <row r="258" spans="1:17" ht="12" customHeight="1" x14ac:dyDescent="0.25">
      <c r="A258" s="148" t="s">
        <v>60</v>
      </c>
      <c r="B258" s="177">
        <f>B201/RES_summary!B$19</f>
        <v>0.37555530934803888</v>
      </c>
      <c r="C258" s="177">
        <f>C201/RES_summary!C$19</f>
        <v>0.17272037757771874</v>
      </c>
      <c r="D258" s="177">
        <f>D201/RES_summary!D$19</f>
        <v>0.3592977830943157</v>
      </c>
      <c r="E258" s="177">
        <f>E201/RES_summary!E$19</f>
        <v>0.37078579260151934</v>
      </c>
      <c r="F258" s="177">
        <f>F201/RES_summary!F$19</f>
        <v>0.36516146218131112</v>
      </c>
      <c r="G258" s="177">
        <f>G201/RES_summary!G$19</f>
        <v>2.1166146504477243</v>
      </c>
      <c r="H258" s="177">
        <f>H201/RES_summary!H$19</f>
        <v>0.77967499839383358</v>
      </c>
      <c r="I258" s="177">
        <f>I201/RES_summary!I$19</f>
        <v>0.41675711930378251</v>
      </c>
      <c r="J258" s="177">
        <f>J201/RES_summary!J$19</f>
        <v>0.4212623664188711</v>
      </c>
      <c r="K258" s="177">
        <f>K201/RES_summary!K$19</f>
        <v>0.41590366295524539</v>
      </c>
      <c r="L258" s="177">
        <f>L201/RES_summary!L$19</f>
        <v>0.432738201199308</v>
      </c>
      <c r="M258" s="177">
        <f>M201/RES_summary!M$19</f>
        <v>0.42580639407324666</v>
      </c>
      <c r="N258" s="177">
        <f>N201/RES_summary!N$19</f>
        <v>0.39905307106589955</v>
      </c>
      <c r="O258" s="177">
        <f>O201/RES_summary!O$19</f>
        <v>0.38690247306027098</v>
      </c>
      <c r="P258" s="177">
        <f>P201/RES_summary!P$19</f>
        <v>0.65699010235110156</v>
      </c>
      <c r="Q258" s="177">
        <f>Q201/RES_summary!Q$19</f>
        <v>1.6605003312600355</v>
      </c>
    </row>
    <row r="259" spans="1:17" ht="12" customHeight="1" x14ac:dyDescent="0.25">
      <c r="A259" s="148" t="s">
        <v>59</v>
      </c>
      <c r="B259" s="177">
        <f>B202/RES_summary!B$19</f>
        <v>17.645160574716304</v>
      </c>
      <c r="C259" s="177">
        <f>C202/RES_summary!C$19</f>
        <v>16.756184434223623</v>
      </c>
      <c r="D259" s="177">
        <f>D202/RES_summary!D$19</f>
        <v>17.096910398769868</v>
      </c>
      <c r="E259" s="177">
        <f>E202/RES_summary!E$19</f>
        <v>17.114769595008291</v>
      </c>
      <c r="F259" s="177">
        <f>F202/RES_summary!F$19</f>
        <v>16.75137233160163</v>
      </c>
      <c r="G259" s="177">
        <f>G202/RES_summary!G$19</f>
        <v>14.767394174281566</v>
      </c>
      <c r="H259" s="177">
        <f>H202/RES_summary!H$19</f>
        <v>15.305448933091991</v>
      </c>
      <c r="I259" s="177">
        <f>I202/RES_summary!I$19</f>
        <v>16.136432401024145</v>
      </c>
      <c r="J259" s="177">
        <f>J202/RES_summary!J$19</f>
        <v>15.875480826342791</v>
      </c>
      <c r="K259" s="177">
        <f>K202/RES_summary!K$19</f>
        <v>15.774563967400054</v>
      </c>
      <c r="L259" s="177">
        <f>L202/RES_summary!L$19</f>
        <v>15.537939300093395</v>
      </c>
      <c r="M259" s="177">
        <f>M202/RES_summary!M$19</f>
        <v>15.384982200305238</v>
      </c>
      <c r="N259" s="177">
        <f>N202/RES_summary!N$19</f>
        <v>15.090771100680985</v>
      </c>
      <c r="O259" s="177">
        <f>O202/RES_summary!O$19</f>
        <v>14.790234629813359</v>
      </c>
      <c r="P259" s="177">
        <f>P202/RES_summary!P$19</f>
        <v>14.955978161587996</v>
      </c>
      <c r="Q259" s="177">
        <f>Q202/RES_summary!Q$19</f>
        <v>14.985533322798707</v>
      </c>
    </row>
    <row r="260" spans="1:17" ht="12" customHeight="1" x14ac:dyDescent="0.25">
      <c r="A260" s="158" t="s">
        <v>62</v>
      </c>
      <c r="B260" s="178">
        <f>B203/RES_summary!B$19</f>
        <v>7.7134762689590257</v>
      </c>
      <c r="C260" s="178">
        <f>C203/RES_summary!C$19</f>
        <v>6.0029189888721683</v>
      </c>
      <c r="D260" s="178">
        <f>D203/RES_summary!D$19</f>
        <v>6.0344070112052348</v>
      </c>
      <c r="E260" s="178">
        <f>E203/RES_summary!E$19</f>
        <v>6.8241610521472928</v>
      </c>
      <c r="F260" s="178">
        <f>F203/RES_summary!F$19</f>
        <v>7.0506632723409002</v>
      </c>
      <c r="G260" s="178">
        <f>G203/RES_summary!G$19</f>
        <v>6.9040328501749793</v>
      </c>
      <c r="H260" s="178">
        <f>H203/RES_summary!H$19</f>
        <v>6.9949644327662641</v>
      </c>
      <c r="I260" s="178">
        <f>I203/RES_summary!I$19</f>
        <v>7.6179973469056916</v>
      </c>
      <c r="J260" s="178">
        <f>J203/RES_summary!J$19</f>
        <v>7.3922924896595692</v>
      </c>
      <c r="K260" s="178">
        <f>K203/RES_summary!K$19</f>
        <v>7.5739757296773744</v>
      </c>
      <c r="L260" s="178">
        <f>L203/RES_summary!L$19</f>
        <v>7.7444092596543861</v>
      </c>
      <c r="M260" s="178">
        <f>M203/RES_summary!M$19</f>
        <v>7.6272849688821989</v>
      </c>
      <c r="N260" s="178">
        <f>N203/RES_summary!N$19</f>
        <v>7.321676470729372</v>
      </c>
      <c r="O260" s="178">
        <f>O203/RES_summary!O$19</f>
        <v>6.5774363094460213</v>
      </c>
      <c r="P260" s="178">
        <f>P203/RES_summary!P$19</f>
        <v>6.3981429110592547</v>
      </c>
      <c r="Q260" s="178">
        <f>Q203/RES_summary!Q$19</f>
        <v>6.7301137373453894</v>
      </c>
    </row>
    <row r="261" spans="1:17" ht="12" customHeight="1" x14ac:dyDescent="0.25">
      <c r="A261" s="23" t="s">
        <v>57</v>
      </c>
      <c r="B261" s="177">
        <f>B204/RES_summary!B$19</f>
        <v>7.5517957455698221</v>
      </c>
      <c r="C261" s="177">
        <f>C204/RES_summary!C$19</f>
        <v>6.0298025925912411</v>
      </c>
      <c r="D261" s="177">
        <f>D204/RES_summary!D$19</f>
        <v>6.0491069515504599</v>
      </c>
      <c r="E261" s="177">
        <f>E204/RES_summary!E$19</f>
        <v>6.6655993753648044</v>
      </c>
      <c r="F261" s="177">
        <f>F204/RES_summary!F$19</f>
        <v>6.9859993622363117</v>
      </c>
      <c r="G261" s="177">
        <f>G204/RES_summary!G$19</f>
        <v>6.8960352108258984</v>
      </c>
      <c r="H261" s="177">
        <f>H204/RES_summary!H$19</f>
        <v>6.3429340930477123</v>
      </c>
      <c r="I261" s="177">
        <f>I204/RES_summary!I$19</f>
        <v>6.928612545861097</v>
      </c>
      <c r="J261" s="177">
        <f>J204/RES_summary!J$19</f>
        <v>6.6084890039457473</v>
      </c>
      <c r="K261" s="177">
        <f>K204/RES_summary!K$19</f>
        <v>6.8152313927753179</v>
      </c>
      <c r="L261" s="177">
        <f>L204/RES_summary!L$19</f>
        <v>6.7487139468379667</v>
      </c>
      <c r="M261" s="177">
        <f>M204/RES_summary!M$19</f>
        <v>6.7052622883132216</v>
      </c>
      <c r="N261" s="177">
        <f>N204/RES_summary!N$19</f>
        <v>6.5163487694640025</v>
      </c>
      <c r="O261" s="177">
        <f>O204/RES_summary!O$19</f>
        <v>5.8735571292924638</v>
      </c>
      <c r="P261" s="177">
        <f>P204/RES_summary!P$19</f>
        <v>5.7874935871862627</v>
      </c>
      <c r="Q261" s="177">
        <f>Q204/RES_summary!Q$19</f>
        <v>6.0708718722571486</v>
      </c>
    </row>
    <row r="262" spans="1:17" ht="12" customHeight="1" x14ac:dyDescent="0.25">
      <c r="A262" s="29" t="s">
        <v>140</v>
      </c>
      <c r="B262" s="176">
        <f>B205/RES_summary!B$19</f>
        <v>7.8758640843574881</v>
      </c>
      <c r="C262" s="176">
        <f>C205/RES_summary!C$19</f>
        <v>5.9556152630968917</v>
      </c>
      <c r="D262" s="176">
        <f>D205/RES_summary!D$19</f>
        <v>6.0098617928946947</v>
      </c>
      <c r="E262" s="176">
        <f>E205/RES_summary!E$19</f>
        <v>7.0726749001460991</v>
      </c>
      <c r="F262" s="176">
        <f>F205/RES_summary!F$19</f>
        <v>7.1463225660015741</v>
      </c>
      <c r="G262" s="176">
        <f>G205/RES_summary!G$19</f>
        <v>6.9141845976373011</v>
      </c>
      <c r="H262" s="176">
        <f>H205/RES_summary!H$19</f>
        <v>7.6455513333195793</v>
      </c>
      <c r="I262" s="176">
        <f>I205/RES_summary!I$19</f>
        <v>8.2955467128142164</v>
      </c>
      <c r="J262" s="176">
        <f>J205/RES_summary!J$19</f>
        <v>8.1050625824263189</v>
      </c>
      <c r="K262" s="176">
        <f>K205/RES_summary!K$19</f>
        <v>8.2250627137609698</v>
      </c>
      <c r="L262" s="176">
        <f>L205/RES_summary!L$19</f>
        <v>8.5781897375032656</v>
      </c>
      <c r="M262" s="176">
        <f>M205/RES_summary!M$19</f>
        <v>8.5572926338826427</v>
      </c>
      <c r="N262" s="176">
        <f>N205/RES_summary!N$19</f>
        <v>8.0998327999509172</v>
      </c>
      <c r="O262" s="176">
        <f>O205/RES_summary!O$19</f>
        <v>7.3514741310090166</v>
      </c>
      <c r="P262" s="176">
        <f>P205/RES_summary!P$19</f>
        <v>7.0252009872558467</v>
      </c>
      <c r="Q262" s="176">
        <f>Q205/RES_summary!Q$19</f>
        <v>7.3975961257472322</v>
      </c>
    </row>
    <row r="264" spans="1:17" ht="12" customHeight="1" x14ac:dyDescent="0.25">
      <c r="A264" s="152" t="s">
        <v>195</v>
      </c>
      <c r="B264" s="184">
        <f>B207/RES_summary!B$19</f>
        <v>18.122718441823871</v>
      </c>
      <c r="C264" s="184">
        <f>C207/RES_summary!C$19</f>
        <v>17.800773028682706</v>
      </c>
      <c r="D264" s="184">
        <f>D207/RES_summary!D$19</f>
        <v>18.13757285738993</v>
      </c>
      <c r="E264" s="184">
        <f>E207/RES_summary!E$19</f>
        <v>18.496949894520938</v>
      </c>
      <c r="F264" s="184">
        <f>F207/RES_summary!F$19</f>
        <v>16.123497870269119</v>
      </c>
      <c r="G264" s="184">
        <f>G207/RES_summary!G$19</f>
        <v>14.366343736638889</v>
      </c>
      <c r="H264" s="184">
        <f>H207/RES_summary!H$19</f>
        <v>14.88746252002449</v>
      </c>
      <c r="I264" s="184">
        <f>I207/RES_summary!I$19</f>
        <v>14.20832072633165</v>
      </c>
      <c r="J264" s="184">
        <f>J207/RES_summary!J$19</f>
        <v>12.599673360934672</v>
      </c>
      <c r="K264" s="184">
        <f>K207/RES_summary!K$19</f>
        <v>13.450288140217467</v>
      </c>
      <c r="L264" s="184">
        <f>L207/RES_summary!L$19</f>
        <v>11.235854063831129</v>
      </c>
      <c r="M264" s="184">
        <f>M207/RES_summary!M$19</f>
        <v>12.172232114029457</v>
      </c>
      <c r="N264" s="184">
        <f>N207/RES_summary!N$19</f>
        <v>11.350106276786894</v>
      </c>
      <c r="O264" s="184">
        <f>O207/RES_summary!O$19</f>
        <v>9.3921321365559365</v>
      </c>
      <c r="P264" s="184">
        <f>P207/RES_summary!P$19</f>
        <v>8.5593075147584141</v>
      </c>
      <c r="Q264" s="184">
        <f>Q207/RES_summary!Q$19</f>
        <v>10.116792244635185</v>
      </c>
    </row>
    <row r="265" spans="1:17" ht="12" customHeight="1" x14ac:dyDescent="0.25">
      <c r="A265" s="158" t="s">
        <v>65</v>
      </c>
      <c r="B265" s="178">
        <f>B208/RES_summary!B$19</f>
        <v>14.705013920488444</v>
      </c>
      <c r="C265" s="178">
        <f>C208/RES_summary!C$19</f>
        <v>14.527440624977736</v>
      </c>
      <c r="D265" s="178">
        <f>D208/RES_summary!D$19</f>
        <v>14.779866968745033</v>
      </c>
      <c r="E265" s="178">
        <f>E208/RES_summary!E$19</f>
        <v>15.00137567280512</v>
      </c>
      <c r="F265" s="178">
        <f>F208/RES_summary!F$19</f>
        <v>12.935631986502781</v>
      </c>
      <c r="G265" s="178">
        <f>G208/RES_summary!G$19</f>
        <v>10.965079184245191</v>
      </c>
      <c r="H265" s="178">
        <f>H208/RES_summary!H$19</f>
        <v>12.204624150405644</v>
      </c>
      <c r="I265" s="178">
        <f>I208/RES_summary!I$19</f>
        <v>11.928297887975713</v>
      </c>
      <c r="J265" s="178">
        <f>J208/RES_summary!J$19</f>
        <v>10.45908114523289</v>
      </c>
      <c r="K265" s="178">
        <f>K208/RES_summary!K$19</f>
        <v>11.355187776983877</v>
      </c>
      <c r="L265" s="178">
        <f>L208/RES_summary!L$19</f>
        <v>9.3171506395246428</v>
      </c>
      <c r="M265" s="178">
        <f>M208/RES_summary!M$19</f>
        <v>10.162816432176578</v>
      </c>
      <c r="N265" s="178">
        <f>N208/RES_summary!N$19</f>
        <v>9.5083642035991662</v>
      </c>
      <c r="O265" s="178">
        <f>O208/RES_summary!O$19</f>
        <v>7.7252160633942157</v>
      </c>
      <c r="P265" s="178">
        <f>P208/RES_summary!P$19</f>
        <v>6.899966163313743</v>
      </c>
      <c r="Q265" s="178">
        <f>Q208/RES_summary!Q$19</f>
        <v>8.2530362417733478</v>
      </c>
    </row>
    <row r="266" spans="1:17" ht="12" customHeight="1" x14ac:dyDescent="0.25">
      <c r="A266" s="23" t="s">
        <v>84</v>
      </c>
      <c r="B266" s="177">
        <f>B209/RES_summary!B$19</f>
        <v>14.705013920488444</v>
      </c>
      <c r="C266" s="177">
        <f>C209/RES_summary!C$19</f>
        <v>14.527440624977736</v>
      </c>
      <c r="D266" s="177">
        <f>D209/RES_summary!D$19</f>
        <v>14.779866968745033</v>
      </c>
      <c r="E266" s="177">
        <f>E209/RES_summary!E$19</f>
        <v>15.00137567280512</v>
      </c>
      <c r="F266" s="177">
        <f>F209/RES_summary!F$19</f>
        <v>12.935631986502781</v>
      </c>
      <c r="G266" s="177">
        <f>G209/RES_summary!G$19</f>
        <v>10.965079184245191</v>
      </c>
      <c r="H266" s="177">
        <f>H209/RES_summary!H$19</f>
        <v>12.204624150405644</v>
      </c>
      <c r="I266" s="177">
        <f>I209/RES_summary!I$19</f>
        <v>11.928297887975713</v>
      </c>
      <c r="J266" s="177">
        <f>J209/RES_summary!J$19</f>
        <v>10.45908114523289</v>
      </c>
      <c r="K266" s="177">
        <f>K209/RES_summary!K$19</f>
        <v>11.355187776983877</v>
      </c>
      <c r="L266" s="177">
        <f>L209/RES_summary!L$19</f>
        <v>9.3171506395246428</v>
      </c>
      <c r="M266" s="177">
        <f>M209/RES_summary!M$19</f>
        <v>10.162816432176578</v>
      </c>
      <c r="N266" s="177">
        <f>N209/RES_summary!N$19</f>
        <v>9.5083642035991662</v>
      </c>
      <c r="O266" s="177">
        <f>O209/RES_summary!O$19</f>
        <v>7.7252160633942157</v>
      </c>
      <c r="P266" s="177">
        <f>P209/RES_summary!P$19</f>
        <v>6.899966163313743</v>
      </c>
      <c r="Q266" s="177">
        <f>Q209/RES_summary!Q$19</f>
        <v>8.2530362417733478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1.1230258653633571</v>
      </c>
      <c r="C270" s="178">
        <f>C213/RES_summary!C$19</f>
        <v>1.0285195479146472</v>
      </c>
      <c r="D270" s="178">
        <f>D213/RES_summary!D$19</f>
        <v>1.1733280923755811</v>
      </c>
      <c r="E270" s="178">
        <f>E213/RES_summary!E$19</f>
        <v>1.1772014147813898</v>
      </c>
      <c r="F270" s="178">
        <f>F213/RES_summary!F$19</f>
        <v>0.8431549237960857</v>
      </c>
      <c r="G270" s="178">
        <f>G213/RES_summary!G$19</f>
        <v>1.2635105126654644</v>
      </c>
      <c r="H270" s="178">
        <f>H213/RES_summary!H$19</f>
        <v>0.95289955289184747</v>
      </c>
      <c r="I270" s="178">
        <f>I213/RES_summary!I$19</f>
        <v>0.43087591695460759</v>
      </c>
      <c r="J270" s="178">
        <f>J213/RES_summary!J$19</f>
        <v>0.46633216485311146</v>
      </c>
      <c r="K270" s="178">
        <f>K213/RES_summary!K$19</f>
        <v>0.4554409364788346</v>
      </c>
      <c r="L270" s="178">
        <f>L213/RES_summary!L$19</f>
        <v>0.32904325314814947</v>
      </c>
      <c r="M270" s="178">
        <f>M213/RES_summary!M$19</f>
        <v>0.28568876391305786</v>
      </c>
      <c r="N270" s="178">
        <f>N213/RES_summary!N$19</f>
        <v>0.2133031982202237</v>
      </c>
      <c r="O270" s="178">
        <f>O213/RES_summary!O$19</f>
        <v>0.11185431374228709</v>
      </c>
      <c r="P270" s="178">
        <f>P213/RES_summary!P$19</f>
        <v>0.17954072258699821</v>
      </c>
      <c r="Q270" s="178">
        <f>Q213/RES_summary!Q$19</f>
        <v>0.32650015264604038</v>
      </c>
    </row>
    <row r="271" spans="1:17" ht="12" customHeight="1" x14ac:dyDescent="0.25">
      <c r="A271" s="167" t="s">
        <v>169</v>
      </c>
      <c r="B271" s="183">
        <f>B214/RES_summary!B$19</f>
        <v>10.816588526933876</v>
      </c>
      <c r="C271" s="183">
        <f>C214/RES_summary!C$19</f>
        <v>10.065493798018974</v>
      </c>
      <c r="D271" s="183">
        <f>D214/RES_summary!D$19</f>
        <v>10.271785365497141</v>
      </c>
      <c r="E271" s="183">
        <f>E214/RES_summary!E$19</f>
        <v>10.176307322271644</v>
      </c>
      <c r="F271" s="183">
        <f>F214/RES_summary!F$19</f>
        <v>9.8555620819316889</v>
      </c>
      <c r="G271" s="183">
        <f>G214/RES_summary!G$19</f>
        <v>9.5713420789290105</v>
      </c>
      <c r="H271" s="183">
        <f>H214/RES_summary!H$19</f>
        <v>9.0666605428149509</v>
      </c>
      <c r="I271" s="183">
        <f>I214/RES_summary!I$19</f>
        <v>9.2104958242174959</v>
      </c>
      <c r="J271" s="183">
        <f>J214/RES_summary!J$19</f>
        <v>8.9114573391272156</v>
      </c>
      <c r="K271" s="183">
        <f>K214/RES_summary!K$19</f>
        <v>8.7514126269924866</v>
      </c>
      <c r="L271" s="183">
        <f>L214/RES_summary!L$19</f>
        <v>8.5327809637123622</v>
      </c>
      <c r="M271" s="183">
        <f>M214/RES_summary!M$19</f>
        <v>7.8973742355197425</v>
      </c>
      <c r="N271" s="183">
        <f>N214/RES_summary!N$19</f>
        <v>7.3387383877903147</v>
      </c>
      <c r="O271" s="183">
        <f>O214/RES_summary!O$19</f>
        <v>6.9568979774487101</v>
      </c>
      <c r="P271" s="183">
        <f>P214/RES_summary!P$19</f>
        <v>6.9418132636375676</v>
      </c>
      <c r="Q271" s="183">
        <f>Q214/RES_summary!Q$19</f>
        <v>7.1586811168798192</v>
      </c>
    </row>
    <row r="272" spans="1:17" ht="12" customHeight="1" x14ac:dyDescent="0.25">
      <c r="A272" s="167" t="s">
        <v>168</v>
      </c>
      <c r="B272" s="183">
        <f>B215/RES_summary!B$19</f>
        <v>0.2163317705386758</v>
      </c>
      <c r="C272" s="183">
        <f>C215/RES_summary!C$19</f>
        <v>0.10065493798018869</v>
      </c>
      <c r="D272" s="183">
        <f>D215/RES_summary!D$19</f>
        <v>0.20543570730994259</v>
      </c>
      <c r="E272" s="183">
        <f>E215/RES_summary!E$19</f>
        <v>0.20352614644543196</v>
      </c>
      <c r="F272" s="183">
        <f>F215/RES_summary!F$19</f>
        <v>0.19711124163863289</v>
      </c>
      <c r="G272" s="183">
        <f>G215/RES_summary!G$19</f>
        <v>1.1485610494714815</v>
      </c>
      <c r="H272" s="183">
        <f>H215/RES_summary!H$19</f>
        <v>0.40799972442667415</v>
      </c>
      <c r="I272" s="183">
        <f>I215/RES_summary!I$19</f>
        <v>0.18420991648435159</v>
      </c>
      <c r="J272" s="183">
        <f>J215/RES_summary!J$19</f>
        <v>0.17822914678254498</v>
      </c>
      <c r="K272" s="183">
        <f>K215/RES_summary!K$19</f>
        <v>0.17502825253984888</v>
      </c>
      <c r="L272" s="183">
        <f>L215/RES_summary!L$19</f>
        <v>0.17065561927424677</v>
      </c>
      <c r="M272" s="183">
        <f>M215/RES_summary!M$19</f>
        <v>0.15794748471039416</v>
      </c>
      <c r="N272" s="183">
        <f>N215/RES_summary!N$19</f>
        <v>0.14677476775580581</v>
      </c>
      <c r="O272" s="183">
        <f>O215/RES_summary!O$19</f>
        <v>0.13913795954897362</v>
      </c>
      <c r="P272" s="183">
        <f>P215/RES_summary!P$19</f>
        <v>0.24296346422731419</v>
      </c>
      <c r="Q272" s="183">
        <f>Q215/RES_summary!Q$19</f>
        <v>0.60848789493478461</v>
      </c>
    </row>
    <row r="273" spans="1:17" ht="12" customHeight="1" x14ac:dyDescent="0.25">
      <c r="A273" s="166" t="s">
        <v>57</v>
      </c>
      <c r="B273" s="182">
        <f>B216/RES_summary!B$19</f>
        <v>0.2163317705386758</v>
      </c>
      <c r="C273" s="182">
        <f>C216/RES_summary!C$19</f>
        <v>0.10065493798018869</v>
      </c>
      <c r="D273" s="182">
        <f>D216/RES_summary!D$19</f>
        <v>0.20543570730994259</v>
      </c>
      <c r="E273" s="182">
        <f>E216/RES_summary!E$19</f>
        <v>0.20352614644543196</v>
      </c>
      <c r="F273" s="182">
        <f>F216/RES_summary!F$19</f>
        <v>0.19711124163863289</v>
      </c>
      <c r="G273" s="182">
        <f>G216/RES_summary!G$19</f>
        <v>1.1485610494714815</v>
      </c>
      <c r="H273" s="182">
        <f>H216/RES_summary!H$19</f>
        <v>0.40799972442667415</v>
      </c>
      <c r="I273" s="182">
        <f>I216/RES_summary!I$19</f>
        <v>0.18420991648435159</v>
      </c>
      <c r="J273" s="182">
        <f>J216/RES_summary!J$19</f>
        <v>0.17822914678254498</v>
      </c>
      <c r="K273" s="182">
        <f>K216/RES_summary!K$19</f>
        <v>0.17502825253984888</v>
      </c>
      <c r="L273" s="182">
        <f>L216/RES_summary!L$19</f>
        <v>0.17065561927424677</v>
      </c>
      <c r="M273" s="182">
        <f>M216/RES_summary!M$19</f>
        <v>0.15794748471039416</v>
      </c>
      <c r="N273" s="182">
        <f>N216/RES_summary!N$19</f>
        <v>0.14677476775580581</v>
      </c>
      <c r="O273" s="182">
        <f>O216/RES_summary!O$19</f>
        <v>0.13913795954897362</v>
      </c>
      <c r="P273" s="182">
        <f>P216/RES_summary!P$19</f>
        <v>0.24296346422731419</v>
      </c>
      <c r="Q273" s="182">
        <f>Q216/RES_summary!Q$19</f>
        <v>0.60848789493478461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2.2946786559720738</v>
      </c>
      <c r="C279" s="178">
        <f>C222/RES_summary!C$19</f>
        <v>2.244812855790324</v>
      </c>
      <c r="D279" s="178">
        <f>D222/RES_summary!D$19</f>
        <v>2.1843777962693132</v>
      </c>
      <c r="E279" s="178">
        <f>E222/RES_summary!E$19</f>
        <v>2.31837280693443</v>
      </c>
      <c r="F279" s="178">
        <f>F222/RES_summary!F$19</f>
        <v>2.3447109599702562</v>
      </c>
      <c r="G279" s="178">
        <f>G222/RES_summary!G$19</f>
        <v>2.1377540397282346</v>
      </c>
      <c r="H279" s="178">
        <f>H222/RES_summary!H$19</f>
        <v>1.7299388167269973</v>
      </c>
      <c r="I279" s="178">
        <f>I222/RES_summary!I$19</f>
        <v>1.849146921401329</v>
      </c>
      <c r="J279" s="178">
        <f>J222/RES_summary!J$19</f>
        <v>1.674260050848668</v>
      </c>
      <c r="K279" s="178">
        <f>K222/RES_summary!K$19</f>
        <v>1.6396594267547546</v>
      </c>
      <c r="L279" s="178">
        <f>L222/RES_summary!L$19</f>
        <v>1.589660171158336</v>
      </c>
      <c r="M279" s="178">
        <f>M222/RES_summary!M$19</f>
        <v>1.7237269179398205</v>
      </c>
      <c r="N279" s="178">
        <f>N222/RES_summary!N$19</f>
        <v>1.6284388749675041</v>
      </c>
      <c r="O279" s="178">
        <f>O222/RES_summary!O$19</f>
        <v>1.5550617594194329</v>
      </c>
      <c r="P279" s="178">
        <f>P222/RES_summary!P$19</f>
        <v>1.4798006288576726</v>
      </c>
      <c r="Q279" s="178">
        <f>Q222/RES_summary!Q$19</f>
        <v>1.5372558502157976</v>
      </c>
    </row>
    <row r="280" spans="1:17" ht="12" customHeight="1" x14ac:dyDescent="0.25">
      <c r="A280" s="23" t="s">
        <v>57</v>
      </c>
      <c r="B280" s="177">
        <f>B223/RES_summary!B$19</f>
        <v>4.5793626711935271</v>
      </c>
      <c r="C280" s="177">
        <f>C223/RES_summary!C$19</f>
        <v>3.5205825388221577</v>
      </c>
      <c r="D280" s="177">
        <f>D223/RES_summary!D$19</f>
        <v>3.4925846694100628</v>
      </c>
      <c r="E280" s="177">
        <f>E223/RES_summary!E$19</f>
        <v>3.7975864710205052</v>
      </c>
      <c r="F280" s="177">
        <f>F223/RES_summary!F$19</f>
        <v>3.9296921252565515</v>
      </c>
      <c r="G280" s="177">
        <f>G223/RES_summary!G$19</f>
        <v>3.821896192618131</v>
      </c>
      <c r="H280" s="177">
        <f>H223/RES_summary!H$19</f>
        <v>3.4637158008677487</v>
      </c>
      <c r="I280" s="177">
        <f>I223/RES_summary!I$19</f>
        <v>3.7305947489011588</v>
      </c>
      <c r="J280" s="177">
        <f>J223/RES_summary!J$19</f>
        <v>3.5153738646349435</v>
      </c>
      <c r="K280" s="177">
        <f>K223/RES_summary!K$19</f>
        <v>3.5504368419249865</v>
      </c>
      <c r="L280" s="177">
        <f>L223/RES_summary!L$19</f>
        <v>3.4880221782382947</v>
      </c>
      <c r="M280" s="177">
        <f>M223/RES_summary!M$19</f>
        <v>3.4326540303276714</v>
      </c>
      <c r="N280" s="177">
        <f>N223/RES_summary!N$19</f>
        <v>3.3137389703103852</v>
      </c>
      <c r="O280" s="177">
        <f>O223/RES_summary!O$19</f>
        <v>2.9691730157635257</v>
      </c>
      <c r="P280" s="177">
        <f>P223/RES_summary!P$19</f>
        <v>2.9208780789078661</v>
      </c>
      <c r="Q280" s="177">
        <f>Q223/RES_summary!Q$19</f>
        <v>3.0555332331449807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1.0525659512571139</v>
      </c>
      <c r="D285" s="168">
        <f t="shared" ref="D285:Q285" si="71">SUM(D286,D289,D291,D300)</f>
        <v>1.0363471243916451</v>
      </c>
      <c r="E285" s="168">
        <f t="shared" si="71"/>
        <v>1.4517792212552729</v>
      </c>
      <c r="F285" s="168">
        <f t="shared" si="71"/>
        <v>1.143844617556572</v>
      </c>
      <c r="G285" s="168">
        <f t="shared" si="71"/>
        <v>1.1487385975374944</v>
      </c>
      <c r="H285" s="168">
        <f t="shared" si="71"/>
        <v>0.72578934973147968</v>
      </c>
      <c r="I285" s="168">
        <f t="shared" si="71"/>
        <v>1.3524140821805031</v>
      </c>
      <c r="J285" s="168">
        <f t="shared" si="71"/>
        <v>1.0029579933390733</v>
      </c>
      <c r="K285" s="168">
        <f t="shared" si="71"/>
        <v>1.7086069877146166</v>
      </c>
      <c r="L285" s="168">
        <f t="shared" si="71"/>
        <v>1.6935553821783351</v>
      </c>
      <c r="M285" s="168">
        <f t="shared" si="71"/>
        <v>1.1726545591531559</v>
      </c>
      <c r="N285" s="168">
        <f t="shared" si="71"/>
        <v>1.6328500029460757</v>
      </c>
      <c r="O285" s="168">
        <f t="shared" si="71"/>
        <v>1.174408037098406</v>
      </c>
      <c r="P285" s="168">
        <f t="shared" si="71"/>
        <v>0.35684093580255782</v>
      </c>
      <c r="Q285" s="168">
        <f t="shared" si="71"/>
        <v>0.43160327117014707</v>
      </c>
    </row>
    <row r="286" spans="1:17" ht="12" customHeight="1" x14ac:dyDescent="0.25">
      <c r="A286" s="158" t="s">
        <v>65</v>
      </c>
      <c r="B286" s="157"/>
      <c r="C286" s="157">
        <f>SUM(C287:C288)</f>
        <v>0.62497948444178153</v>
      </c>
      <c r="D286" s="157">
        <f t="shared" ref="D286:Q286" si="72">SUM(D287:D288)</f>
        <v>0.61534274060292593</v>
      </c>
      <c r="E286" s="157">
        <f t="shared" si="72"/>
        <v>0.8875563591726281</v>
      </c>
      <c r="F286" s="157">
        <f t="shared" si="72"/>
        <v>0.6722616187072662</v>
      </c>
      <c r="G286" s="157">
        <f t="shared" si="72"/>
        <v>0.5917429801468802</v>
      </c>
      <c r="H286" s="157">
        <f t="shared" si="72"/>
        <v>0.42971834229004019</v>
      </c>
      <c r="I286" s="157">
        <f t="shared" si="72"/>
        <v>0.83575255788001979</v>
      </c>
      <c r="J286" s="157">
        <f t="shared" si="72"/>
        <v>0.54828358633877528</v>
      </c>
      <c r="K286" s="157">
        <f t="shared" si="72"/>
        <v>0.95401571684194586</v>
      </c>
      <c r="L286" s="157">
        <f t="shared" si="72"/>
        <v>0.88859647753840521</v>
      </c>
      <c r="M286" s="157">
        <f t="shared" si="72"/>
        <v>0.63480359647335016</v>
      </c>
      <c r="N286" s="157">
        <f t="shared" si="72"/>
        <v>0.89135704025990492</v>
      </c>
      <c r="O286" s="157">
        <f t="shared" si="72"/>
        <v>0.59905701057034688</v>
      </c>
      <c r="P286" s="157">
        <f t="shared" si="72"/>
        <v>0.16584049865678238</v>
      </c>
      <c r="Q286" s="157">
        <f t="shared" si="72"/>
        <v>0.21315769190027634</v>
      </c>
    </row>
    <row r="287" spans="1:17" ht="12" customHeight="1" x14ac:dyDescent="0.25">
      <c r="A287" s="23" t="s">
        <v>84</v>
      </c>
      <c r="B287" s="156"/>
      <c r="C287" s="156">
        <f>RES_hhdet_in_fec!C$26</f>
        <v>0.62116936649607446</v>
      </c>
      <c r="D287" s="156">
        <f>RES_hhdet_in_fec!D$26</f>
        <v>0.61014604708198794</v>
      </c>
      <c r="E287" s="156">
        <f>RES_hhdet_in_fec!E$26</f>
        <v>0.87112437935002118</v>
      </c>
      <c r="F287" s="156">
        <f>RES_hhdet_in_fec!F$26</f>
        <v>0.66046342282008941</v>
      </c>
      <c r="G287" s="156">
        <f>RES_hhdet_in_fec!G$26</f>
        <v>0.58728328051318734</v>
      </c>
      <c r="H287" s="156">
        <f>RES_hhdet_in_fec!H$26</f>
        <v>0.42578811036047864</v>
      </c>
      <c r="I287" s="156">
        <f>RES_hhdet_in_fec!I$26</f>
        <v>0.79874823214485036</v>
      </c>
      <c r="J287" s="156">
        <f>RES_hhdet_in_fec!J$26</f>
        <v>0.53268977200391965</v>
      </c>
      <c r="K287" s="156">
        <f>RES_hhdet_in_fec!K$26</f>
        <v>0.94673058584956904</v>
      </c>
      <c r="L287" s="156">
        <f>RES_hhdet_in_fec!L$26</f>
        <v>0.87082526723715514</v>
      </c>
      <c r="M287" s="156">
        <f>RES_hhdet_in_fec!M$26</f>
        <v>0.62719678965423731</v>
      </c>
      <c r="N287" s="156">
        <f>RES_hhdet_in_fec!N$26</f>
        <v>0.88381029854394066</v>
      </c>
      <c r="O287" s="156">
        <f>RES_hhdet_in_fec!O$26</f>
        <v>0.59384777049818527</v>
      </c>
      <c r="P287" s="156">
        <f>RES_hhdet_in_fec!P$26</f>
        <v>0.16347863273269106</v>
      </c>
      <c r="Q287" s="156">
        <f>RES_hhdet_in_fec!Q$26</f>
        <v>0.20919703252157021</v>
      </c>
    </row>
    <row r="288" spans="1:17" ht="12" customHeight="1" x14ac:dyDescent="0.25">
      <c r="A288" s="23" t="s">
        <v>60</v>
      </c>
      <c r="B288" s="156"/>
      <c r="C288" s="156">
        <f>RES_hhdet_in_fec!C$27</f>
        <v>3.8101179457071138E-3</v>
      </c>
      <c r="D288" s="156">
        <f>RES_hhdet_in_fec!D$27</f>
        <v>5.1966935209380363E-3</v>
      </c>
      <c r="E288" s="156">
        <f>RES_hhdet_in_fec!E$27</f>
        <v>1.643197982260694E-2</v>
      </c>
      <c r="F288" s="156">
        <f>RES_hhdet_in_fec!F$27</f>
        <v>1.1798195887176836E-2</v>
      </c>
      <c r="G288" s="156">
        <f>RES_hhdet_in_fec!G$27</f>
        <v>4.4596996336928457E-3</v>
      </c>
      <c r="H288" s="156">
        <f>RES_hhdet_in_fec!H$27</f>
        <v>3.9302319295615677E-3</v>
      </c>
      <c r="I288" s="156">
        <f>RES_hhdet_in_fec!I$27</f>
        <v>3.7004325735169444E-2</v>
      </c>
      <c r="J288" s="156">
        <f>RES_hhdet_in_fec!J$27</f>
        <v>1.5593814334855629E-2</v>
      </c>
      <c r="K288" s="156">
        <f>RES_hhdet_in_fec!K$27</f>
        <v>7.2851309923768282E-3</v>
      </c>
      <c r="L288" s="156">
        <f>RES_hhdet_in_fec!L$27</f>
        <v>1.7771210301250104E-2</v>
      </c>
      <c r="M288" s="156">
        <f>RES_hhdet_in_fec!M$27</f>
        <v>7.6068068191128997E-3</v>
      </c>
      <c r="N288" s="156">
        <f>RES_hhdet_in_fec!N$27</f>
        <v>7.5467417159642818E-3</v>
      </c>
      <c r="O288" s="156">
        <f>RES_hhdet_in_fec!O$27</f>
        <v>5.2092400721615705E-3</v>
      </c>
      <c r="P288" s="156">
        <f>RES_hhdet_in_fec!P$27</f>
        <v>2.3618659240913164E-3</v>
      </c>
      <c r="Q288" s="156">
        <f>RES_hhdet_in_fec!Q$27</f>
        <v>3.9606593787061342E-3</v>
      </c>
    </row>
    <row r="289" spans="1:17" ht="12" customHeight="1" x14ac:dyDescent="0.25">
      <c r="A289" s="158" t="s">
        <v>112</v>
      </c>
      <c r="B289" s="157"/>
      <c r="C289" s="157">
        <f>C290</f>
        <v>5.9415816180341349E-2</v>
      </c>
      <c r="D289" s="157">
        <f t="shared" ref="D289:Q289" si="73">D290</f>
        <v>4.7160231927467801E-2</v>
      </c>
      <c r="E289" s="157">
        <f t="shared" si="73"/>
        <v>5.2258047091449468E-2</v>
      </c>
      <c r="F289" s="157">
        <f t="shared" si="73"/>
        <v>6.0741200967072584E-2</v>
      </c>
      <c r="G289" s="157">
        <f t="shared" si="73"/>
        <v>4.8459919993416214E-2</v>
      </c>
      <c r="H289" s="157">
        <f t="shared" si="73"/>
        <v>3.3057610333193752E-2</v>
      </c>
      <c r="I289" s="157">
        <f t="shared" si="73"/>
        <v>2.439860040060016E-2</v>
      </c>
      <c r="J289" s="157">
        <f t="shared" si="73"/>
        <v>7.3092037538473431E-2</v>
      </c>
      <c r="K289" s="157">
        <f t="shared" si="73"/>
        <v>0.14531137490466819</v>
      </c>
      <c r="L289" s="157">
        <f t="shared" si="73"/>
        <v>0.14373861360059484</v>
      </c>
      <c r="M289" s="157">
        <f t="shared" si="73"/>
        <v>0.10614964508415073</v>
      </c>
      <c r="N289" s="157">
        <f t="shared" si="73"/>
        <v>0.11560685873193356</v>
      </c>
      <c r="O289" s="157">
        <f t="shared" si="73"/>
        <v>9.4259074943962406E-2</v>
      </c>
      <c r="P289" s="157">
        <f t="shared" si="73"/>
        <v>6.0548310294000061E-2</v>
      </c>
      <c r="Q289" s="157">
        <f t="shared" si="73"/>
        <v>6.2863712432970689E-2</v>
      </c>
    </row>
    <row r="290" spans="1:17" ht="12" customHeight="1" x14ac:dyDescent="0.25">
      <c r="A290" s="23" t="s">
        <v>60</v>
      </c>
      <c r="B290" s="156"/>
      <c r="C290" s="156">
        <f>RES_hhdet_in_fec!C$29</f>
        <v>5.9415816180341349E-2</v>
      </c>
      <c r="D290" s="156">
        <f>RES_hhdet_in_fec!D$29</f>
        <v>4.7160231927467801E-2</v>
      </c>
      <c r="E290" s="156">
        <f>RES_hhdet_in_fec!E$29</f>
        <v>5.2258047091449468E-2</v>
      </c>
      <c r="F290" s="156">
        <f>RES_hhdet_in_fec!F$29</f>
        <v>6.0741200967072584E-2</v>
      </c>
      <c r="G290" s="156">
        <f>RES_hhdet_in_fec!G$29</f>
        <v>4.8459919993416214E-2</v>
      </c>
      <c r="H290" s="156">
        <f>RES_hhdet_in_fec!H$29</f>
        <v>3.3057610333193752E-2</v>
      </c>
      <c r="I290" s="156">
        <f>RES_hhdet_in_fec!I$29</f>
        <v>2.439860040060016E-2</v>
      </c>
      <c r="J290" s="156">
        <f>RES_hhdet_in_fec!J$29</f>
        <v>7.3092037538473431E-2</v>
      </c>
      <c r="K290" s="156">
        <f>RES_hhdet_in_fec!K$29</f>
        <v>0.14531137490466819</v>
      </c>
      <c r="L290" s="156">
        <f>RES_hhdet_in_fec!L$29</f>
        <v>0.14373861360059484</v>
      </c>
      <c r="M290" s="156">
        <f>RES_hhdet_in_fec!M$29</f>
        <v>0.10614964508415073</v>
      </c>
      <c r="N290" s="156">
        <f>RES_hhdet_in_fec!N$29</f>
        <v>0.11560685873193356</v>
      </c>
      <c r="O290" s="156">
        <f>RES_hhdet_in_fec!O$29</f>
        <v>9.4259074943962406E-2</v>
      </c>
      <c r="P290" s="156">
        <f>RES_hhdet_in_fec!P$29</f>
        <v>6.0548310294000061E-2</v>
      </c>
      <c r="Q290" s="156">
        <f>RES_hhdet_in_fec!Q$29</f>
        <v>6.2863712432970689E-2</v>
      </c>
    </row>
    <row r="291" spans="1:17" ht="12" customHeight="1" x14ac:dyDescent="0.25">
      <c r="A291" s="158" t="s">
        <v>63</v>
      </c>
      <c r="B291" s="157"/>
      <c r="C291" s="157">
        <f>SUM(C292:C293,C296:C297)</f>
        <v>0.219124415987351</v>
      </c>
      <c r="D291" s="157">
        <f t="shared" ref="D291:Q291" si="74">SUM(D292:D293,D296:D297)</f>
        <v>0.23267343199356999</v>
      </c>
      <c r="E291" s="157">
        <f t="shared" si="74"/>
        <v>0.29622694118559678</v>
      </c>
      <c r="F291" s="157">
        <f t="shared" si="74"/>
        <v>0.21619578750042262</v>
      </c>
      <c r="G291" s="157">
        <f t="shared" si="74"/>
        <v>0.31145105670007206</v>
      </c>
      <c r="H291" s="157">
        <f t="shared" si="74"/>
        <v>0.16684142161883758</v>
      </c>
      <c r="I291" s="157">
        <f t="shared" si="74"/>
        <v>0.25399918453192794</v>
      </c>
      <c r="J291" s="157">
        <f t="shared" si="74"/>
        <v>0.21115047212029808</v>
      </c>
      <c r="K291" s="157">
        <f t="shared" si="74"/>
        <v>0.32412913294002987</v>
      </c>
      <c r="L291" s="157">
        <f t="shared" si="74"/>
        <v>0.34702048704282118</v>
      </c>
      <c r="M291" s="157">
        <f t="shared" si="74"/>
        <v>0.22712557955856583</v>
      </c>
      <c r="N291" s="157">
        <f t="shared" si="74"/>
        <v>0.32842369509992647</v>
      </c>
      <c r="O291" s="157">
        <f t="shared" si="74"/>
        <v>0.26112478567713432</v>
      </c>
      <c r="P291" s="157">
        <f t="shared" si="74"/>
        <v>8.6430944587778488E-2</v>
      </c>
      <c r="Q291" s="157">
        <f t="shared" si="74"/>
        <v>0.10575856038682242</v>
      </c>
    </row>
    <row r="292" spans="1:17" ht="12" customHeight="1" x14ac:dyDescent="0.25">
      <c r="A292" s="167" t="s">
        <v>169</v>
      </c>
      <c r="B292" s="132"/>
      <c r="C292" s="132">
        <f>RES_hhdet_in_fec!C$31</f>
        <v>7.4233443021297696E-2</v>
      </c>
      <c r="D292" s="132">
        <f>RES_hhdet_in_fec!D$31</f>
        <v>9.6591707015365513E-2</v>
      </c>
      <c r="E292" s="132">
        <f>RES_hhdet_in_fec!E$31</f>
        <v>8.3889515930038794E-2</v>
      </c>
      <c r="F292" s="132">
        <f>RES_hhdet_in_fec!F$31</f>
        <v>7.7188927576279662E-3</v>
      </c>
      <c r="G292" s="132">
        <f>RES_hhdet_in_fec!G$31</f>
        <v>8.5345862269458936E-2</v>
      </c>
      <c r="H292" s="132">
        <f>RES_hhdet_in_fec!H$31</f>
        <v>5.2027740549370594E-2</v>
      </c>
      <c r="I292" s="132">
        <f>RES_hhdet_in_fec!I$31</f>
        <v>0</v>
      </c>
      <c r="J292" s="132">
        <f>RES_hhdet_in_fec!J$31</f>
        <v>4.0189541019747213E-2</v>
      </c>
      <c r="K292" s="132">
        <f>RES_hhdet_in_fec!K$31</f>
        <v>3.2003411383966812E-2</v>
      </c>
      <c r="L292" s="132">
        <f>RES_hhdet_in_fec!L$31</f>
        <v>1.7220986212169796E-2</v>
      </c>
      <c r="M292" s="132">
        <f>RES_hhdet_in_fec!M$31</f>
        <v>1.523216750599168E-2</v>
      </c>
      <c r="N292" s="132">
        <f>RES_hhdet_in_fec!N$31</f>
        <v>1.1094557953686758E-2</v>
      </c>
      <c r="O292" s="132">
        <f>RES_hhdet_in_fec!O$31</f>
        <v>5.8121254079819529E-4</v>
      </c>
      <c r="P292" s="132">
        <f>RES_hhdet_in_fec!P$31</f>
        <v>2.8276004471515679E-3</v>
      </c>
      <c r="Q292" s="132">
        <f>RES_hhdet_in_fec!Q$31</f>
        <v>1.0883941198785165E-3</v>
      </c>
    </row>
    <row r="293" spans="1:17" ht="12" customHeight="1" x14ac:dyDescent="0.25">
      <c r="A293" s="167" t="s">
        <v>168</v>
      </c>
      <c r="B293" s="132"/>
      <c r="C293" s="132">
        <f>SUM(C294:C295)</f>
        <v>0.1448909729660533</v>
      </c>
      <c r="D293" s="132">
        <f t="shared" ref="D293:Q293" si="75">SUM(D294:D295)</f>
        <v>0.13608172497820448</v>
      </c>
      <c r="E293" s="132">
        <f t="shared" si="75"/>
        <v>0.18710427122943296</v>
      </c>
      <c r="F293" s="132">
        <f t="shared" si="75"/>
        <v>0.20847689474279466</v>
      </c>
      <c r="G293" s="132">
        <f t="shared" si="75"/>
        <v>0.22610519443061311</v>
      </c>
      <c r="H293" s="132">
        <f t="shared" si="75"/>
        <v>0.11481368106946697</v>
      </c>
      <c r="I293" s="132">
        <f t="shared" si="75"/>
        <v>0.21510248672873181</v>
      </c>
      <c r="J293" s="132">
        <f t="shared" si="75"/>
        <v>0.17096093110055088</v>
      </c>
      <c r="K293" s="132">
        <f t="shared" si="75"/>
        <v>0.27200171663931938</v>
      </c>
      <c r="L293" s="132">
        <f t="shared" si="75"/>
        <v>0.31640527497383902</v>
      </c>
      <c r="M293" s="132">
        <f t="shared" si="75"/>
        <v>0.21189341205257414</v>
      </c>
      <c r="N293" s="132">
        <f t="shared" si="75"/>
        <v>0.29624988772384908</v>
      </c>
      <c r="O293" s="132">
        <f t="shared" si="75"/>
        <v>0.20776818853993514</v>
      </c>
      <c r="P293" s="132">
        <f t="shared" si="75"/>
        <v>8.3603344140626923E-2</v>
      </c>
      <c r="Q293" s="132">
        <f t="shared" si="75"/>
        <v>0.10467016626694391</v>
      </c>
    </row>
    <row r="294" spans="1:17" ht="12" customHeight="1" x14ac:dyDescent="0.25">
      <c r="A294" s="166" t="s">
        <v>57</v>
      </c>
      <c r="B294" s="165"/>
      <c r="C294" s="165">
        <f>RES_hhdet_in_fec!C$33</f>
        <v>3.7321405037183306E-3</v>
      </c>
      <c r="D294" s="165">
        <f>RES_hhdet_in_fec!D$33</f>
        <v>6.8354379552006935E-3</v>
      </c>
      <c r="E294" s="165">
        <f>RES_hhdet_in_fec!E$33</f>
        <v>9.3060735606396716E-3</v>
      </c>
      <c r="F294" s="165">
        <f>RES_hhdet_in_fec!F$33</f>
        <v>1.0265488450500323E-2</v>
      </c>
      <c r="G294" s="165">
        <f>RES_hhdet_in_fec!G$33</f>
        <v>5.7662391505391965E-2</v>
      </c>
      <c r="H294" s="165">
        <f>RES_hhdet_in_fec!H$33</f>
        <v>1.2056368377066917E-2</v>
      </c>
      <c r="I294" s="165">
        <f>RES_hhdet_in_fec!I$33</f>
        <v>1.0290823759713795E-2</v>
      </c>
      <c r="J294" s="165">
        <f>RES_hhdet_in_fec!J$33</f>
        <v>8.0499321699530092E-3</v>
      </c>
      <c r="K294" s="165">
        <f>RES_hhdet_in_fec!K$33</f>
        <v>1.2664988359369271E-2</v>
      </c>
      <c r="L294" s="165">
        <f>RES_hhdet_in_fec!L$33</f>
        <v>1.459009839645845E-2</v>
      </c>
      <c r="M294" s="165">
        <f>RES_hhdet_in_fec!M$33</f>
        <v>9.1607173449465736E-3</v>
      </c>
      <c r="N294" s="165">
        <f>RES_hhdet_in_fec!N$33</f>
        <v>1.2161400161774773E-2</v>
      </c>
      <c r="O294" s="165">
        <f>RES_hhdet_in_fec!O$33</f>
        <v>8.2607528180994386E-3</v>
      </c>
      <c r="P294" s="165">
        <f>RES_hhdet_in_fec!P$33</f>
        <v>5.5788787725767359E-3</v>
      </c>
      <c r="Q294" s="165">
        <f>RES_hhdet_in_fec!Q$33</f>
        <v>1.5870203538598665E-2</v>
      </c>
    </row>
    <row r="295" spans="1:17" ht="12" customHeight="1" x14ac:dyDescent="0.25">
      <c r="A295" s="147" t="s">
        <v>59</v>
      </c>
      <c r="B295" s="164"/>
      <c r="C295" s="164">
        <f>RES_hhdet_in_fec!C$34</f>
        <v>0.14115883246233496</v>
      </c>
      <c r="D295" s="164">
        <f>RES_hhdet_in_fec!D$34</f>
        <v>0.12924628702300378</v>
      </c>
      <c r="E295" s="164">
        <f>RES_hhdet_in_fec!E$34</f>
        <v>0.17779819766879329</v>
      </c>
      <c r="F295" s="164">
        <f>RES_hhdet_in_fec!F$34</f>
        <v>0.19821140629229433</v>
      </c>
      <c r="G295" s="164">
        <f>RES_hhdet_in_fec!G$34</f>
        <v>0.16844280292522115</v>
      </c>
      <c r="H295" s="164">
        <f>RES_hhdet_in_fec!H$34</f>
        <v>0.10275731269240006</v>
      </c>
      <c r="I295" s="164">
        <f>RES_hhdet_in_fec!I$34</f>
        <v>0.20481166296901801</v>
      </c>
      <c r="J295" s="164">
        <f>RES_hhdet_in_fec!J$34</f>
        <v>0.16291099893059788</v>
      </c>
      <c r="K295" s="164">
        <f>RES_hhdet_in_fec!K$34</f>
        <v>0.25933672827995013</v>
      </c>
      <c r="L295" s="164">
        <f>RES_hhdet_in_fec!L$34</f>
        <v>0.30181517657738055</v>
      </c>
      <c r="M295" s="164">
        <f>RES_hhdet_in_fec!M$34</f>
        <v>0.20273269470762756</v>
      </c>
      <c r="N295" s="164">
        <f>RES_hhdet_in_fec!N$34</f>
        <v>0.28408848756207433</v>
      </c>
      <c r="O295" s="164">
        <f>RES_hhdet_in_fec!O$34</f>
        <v>0.19950743572183571</v>
      </c>
      <c r="P295" s="164">
        <f>RES_hhdet_in_fec!P$34</f>
        <v>7.8024465368050189E-2</v>
      </c>
      <c r="Q295" s="164">
        <f>RES_hhdet_in_fec!Q$34</f>
        <v>8.8799962728345241E-2</v>
      </c>
    </row>
    <row r="296" spans="1:17" ht="12" customHeight="1" x14ac:dyDescent="0.25">
      <c r="A296" s="163" t="s">
        <v>142</v>
      </c>
      <c r="B296" s="162"/>
      <c r="C296" s="162">
        <f>RES_hhdet_in_fec!C$35</f>
        <v>0</v>
      </c>
      <c r="D296" s="162">
        <f>RES_hhdet_in_fec!D$35</f>
        <v>0</v>
      </c>
      <c r="E296" s="162">
        <f>RES_hhdet_in_fec!E$35</f>
        <v>0</v>
      </c>
      <c r="F296" s="162">
        <f>RES_hhdet_in_fec!F$35</f>
        <v>0</v>
      </c>
      <c r="G296" s="162">
        <f>RES_hhdet_in_fec!G$35</f>
        <v>0</v>
      </c>
      <c r="H296" s="162">
        <f>RES_hhdet_in_fec!H$35</f>
        <v>0</v>
      </c>
      <c r="I296" s="162">
        <f>RES_hhdet_in_fec!I$35</f>
        <v>0</v>
      </c>
      <c r="J296" s="162">
        <f>RES_hhdet_in_fec!J$35</f>
        <v>0</v>
      </c>
      <c r="K296" s="162">
        <f>RES_hhdet_in_fec!K$35</f>
        <v>0</v>
      </c>
      <c r="L296" s="162">
        <f>RES_hhdet_in_fec!L$35</f>
        <v>0</v>
      </c>
      <c r="M296" s="162">
        <f>RES_hhdet_in_fec!M$35</f>
        <v>0</v>
      </c>
      <c r="N296" s="162">
        <f>RES_hhdet_in_fec!N$35</f>
        <v>0</v>
      </c>
      <c r="O296" s="162">
        <f>RES_hhdet_in_fec!O$35</f>
        <v>0</v>
      </c>
      <c r="P296" s="162">
        <f>RES_hhdet_in_fec!P$35</f>
        <v>0</v>
      </c>
      <c r="Q296" s="162">
        <f>RES_hhdet_in_fec!Q$35</f>
        <v>0</v>
      </c>
    </row>
    <row r="297" spans="1:17" ht="12" customHeight="1" x14ac:dyDescent="0.25">
      <c r="A297" s="161" t="s">
        <v>141</v>
      </c>
      <c r="B297" s="160"/>
      <c r="C297" s="160">
        <f>SUM(C298:C299)</f>
        <v>0</v>
      </c>
      <c r="D297" s="160">
        <f t="shared" ref="D297:Q297" si="76">SUM(D298:D299)</f>
        <v>0</v>
      </c>
      <c r="E297" s="160">
        <f t="shared" si="76"/>
        <v>2.5233154026125026E-2</v>
      </c>
      <c r="F297" s="160">
        <f t="shared" si="76"/>
        <v>0</v>
      </c>
      <c r="G297" s="160">
        <f t="shared" si="76"/>
        <v>0</v>
      </c>
      <c r="H297" s="160">
        <f t="shared" si="76"/>
        <v>0</v>
      </c>
      <c r="I297" s="160">
        <f t="shared" si="76"/>
        <v>3.8896697803196136E-2</v>
      </c>
      <c r="J297" s="160">
        <f t="shared" si="76"/>
        <v>0</v>
      </c>
      <c r="K297" s="160">
        <f t="shared" si="76"/>
        <v>2.0124004916743692E-2</v>
      </c>
      <c r="L297" s="160">
        <f t="shared" si="76"/>
        <v>1.3394225856812381E-2</v>
      </c>
      <c r="M297" s="160">
        <f t="shared" si="76"/>
        <v>0</v>
      </c>
      <c r="N297" s="160">
        <f t="shared" si="76"/>
        <v>2.1079249422390645E-2</v>
      </c>
      <c r="O297" s="160">
        <f t="shared" si="76"/>
        <v>5.2775384596400986E-2</v>
      </c>
      <c r="P297" s="160">
        <f t="shared" si="76"/>
        <v>0</v>
      </c>
      <c r="Q297" s="160">
        <f t="shared" si="76"/>
        <v>0</v>
      </c>
    </row>
    <row r="298" spans="1:17" ht="12" customHeight="1" x14ac:dyDescent="0.25">
      <c r="A298" s="148" t="s">
        <v>60</v>
      </c>
      <c r="B298" s="156"/>
      <c r="C298" s="156">
        <f>RES_hhdet_in_fec!C$37</f>
        <v>0</v>
      </c>
      <c r="D298" s="156">
        <f>RES_hhdet_in_fec!D$37</f>
        <v>0</v>
      </c>
      <c r="E298" s="156">
        <f>RES_hhdet_in_fec!E$37</f>
        <v>1.0301898398309191E-3</v>
      </c>
      <c r="F298" s="156">
        <f>RES_hhdet_in_fec!F$37</f>
        <v>0</v>
      </c>
      <c r="G298" s="156">
        <f>RES_hhdet_in_fec!G$37</f>
        <v>0</v>
      </c>
      <c r="H298" s="156">
        <f>RES_hhdet_in_fec!H$37</f>
        <v>0</v>
      </c>
      <c r="I298" s="156">
        <f>RES_hhdet_in_fec!I$37</f>
        <v>1.7744943092645501E-3</v>
      </c>
      <c r="J298" s="156">
        <f>RES_hhdet_in_fec!J$37</f>
        <v>0</v>
      </c>
      <c r="K298" s="156">
        <f>RES_hhdet_in_fec!K$37</f>
        <v>9.0553721446719247E-4</v>
      </c>
      <c r="L298" s="156">
        <f>RES_hhdet_in_fec!L$37</f>
        <v>6.3011853748926928E-4</v>
      </c>
      <c r="M298" s="156">
        <f>RES_hhdet_in_fec!M$37</f>
        <v>0</v>
      </c>
      <c r="N298" s="156">
        <f>RES_hhdet_in_fec!N$37</f>
        <v>9.2890449962546257E-4</v>
      </c>
      <c r="O298" s="156">
        <f>RES_hhdet_in_fec!O$37</f>
        <v>2.2870495531194428E-3</v>
      </c>
      <c r="P298" s="156">
        <f>RES_hhdet_in_fec!P$37</f>
        <v>0</v>
      </c>
      <c r="Q298" s="156">
        <f>RES_hhdet_in_fec!Q$37</f>
        <v>0</v>
      </c>
    </row>
    <row r="299" spans="1:17" ht="12" customHeight="1" x14ac:dyDescent="0.25">
      <c r="A299" s="148" t="s">
        <v>59</v>
      </c>
      <c r="B299" s="156"/>
      <c r="C299" s="156">
        <f>RES_hhdet_in_fec!C$38</f>
        <v>0</v>
      </c>
      <c r="D299" s="156">
        <f>RES_hhdet_in_fec!D$38</f>
        <v>0</v>
      </c>
      <c r="E299" s="156">
        <f>RES_hhdet_in_fec!E$38</f>
        <v>2.4202964186294106E-2</v>
      </c>
      <c r="F299" s="156">
        <f>RES_hhdet_in_fec!F$38</f>
        <v>0</v>
      </c>
      <c r="G299" s="156">
        <f>RES_hhdet_in_fec!G$38</f>
        <v>0</v>
      </c>
      <c r="H299" s="156">
        <f>RES_hhdet_in_fec!H$38</f>
        <v>0</v>
      </c>
      <c r="I299" s="156">
        <f>RES_hhdet_in_fec!I$38</f>
        <v>3.7122203493931583E-2</v>
      </c>
      <c r="J299" s="156">
        <f>RES_hhdet_in_fec!J$38</f>
        <v>0</v>
      </c>
      <c r="K299" s="156">
        <f>RES_hhdet_in_fec!K$38</f>
        <v>1.92184677022765E-2</v>
      </c>
      <c r="L299" s="156">
        <f>RES_hhdet_in_fec!L$38</f>
        <v>1.2764107319323112E-2</v>
      </c>
      <c r="M299" s="156">
        <f>RES_hhdet_in_fec!M$38</f>
        <v>0</v>
      </c>
      <c r="N299" s="156">
        <f>RES_hhdet_in_fec!N$38</f>
        <v>2.0150344922765181E-2</v>
      </c>
      <c r="O299" s="156">
        <f>RES_hhdet_in_fec!O$38</f>
        <v>5.048833504328154E-2</v>
      </c>
      <c r="P299" s="156">
        <f>RES_hhdet_in_fec!P$38</f>
        <v>0</v>
      </c>
      <c r="Q299" s="156">
        <f>RES_hhdet_in_fec!Q$38</f>
        <v>0</v>
      </c>
    </row>
    <row r="300" spans="1:17" ht="12" customHeight="1" x14ac:dyDescent="0.25">
      <c r="A300" s="158" t="s">
        <v>62</v>
      </c>
      <c r="B300" s="157"/>
      <c r="C300" s="157">
        <f>SUM(C301:C302)</f>
        <v>0.14904623464764011</v>
      </c>
      <c r="D300" s="157">
        <f t="shared" ref="D300:Q300" si="77">SUM(D301:D302)</f>
        <v>0.14117071986768145</v>
      </c>
      <c r="E300" s="157">
        <f t="shared" si="77"/>
        <v>0.2157378738055987</v>
      </c>
      <c r="F300" s="157">
        <f t="shared" si="77"/>
        <v>0.1946460103818107</v>
      </c>
      <c r="G300" s="157">
        <f t="shared" si="77"/>
        <v>0.19708464069712586</v>
      </c>
      <c r="H300" s="157">
        <f t="shared" si="77"/>
        <v>9.6171975489408118E-2</v>
      </c>
      <c r="I300" s="157">
        <f t="shared" si="77"/>
        <v>0.23826373936795528</v>
      </c>
      <c r="J300" s="157">
        <f t="shared" si="77"/>
        <v>0.17043189734152642</v>
      </c>
      <c r="K300" s="157">
        <f t="shared" si="77"/>
        <v>0.28515076302797276</v>
      </c>
      <c r="L300" s="157">
        <f t="shared" si="77"/>
        <v>0.31419980399651359</v>
      </c>
      <c r="M300" s="157">
        <f t="shared" si="77"/>
        <v>0.20457573803708914</v>
      </c>
      <c r="N300" s="157">
        <f t="shared" si="77"/>
        <v>0.29746240885431074</v>
      </c>
      <c r="O300" s="157">
        <f t="shared" si="77"/>
        <v>0.2199671659069625</v>
      </c>
      <c r="P300" s="157">
        <f t="shared" si="77"/>
        <v>4.4021182263996872E-2</v>
      </c>
      <c r="Q300" s="157">
        <f t="shared" si="77"/>
        <v>4.9823306450077647E-2</v>
      </c>
    </row>
    <row r="301" spans="1:17" ht="12" customHeight="1" x14ac:dyDescent="0.25">
      <c r="A301" s="23" t="s">
        <v>57</v>
      </c>
      <c r="B301" s="156"/>
      <c r="C301" s="156">
        <f>RES_hhdet_in_fec!C$40</f>
        <v>0.14904623464764011</v>
      </c>
      <c r="D301" s="156">
        <f>RES_hhdet_in_fec!D$40</f>
        <v>0.14117071986768145</v>
      </c>
      <c r="E301" s="156">
        <f>RES_hhdet_in_fec!E$40</f>
        <v>0.2157378738055987</v>
      </c>
      <c r="F301" s="156">
        <f>RES_hhdet_in_fec!F$40</f>
        <v>0.1946460103818107</v>
      </c>
      <c r="G301" s="156">
        <f>RES_hhdet_in_fec!G$40</f>
        <v>0.19708464069712586</v>
      </c>
      <c r="H301" s="156">
        <f>RES_hhdet_in_fec!H$40</f>
        <v>6.1208049248456978E-2</v>
      </c>
      <c r="I301" s="156">
        <f>RES_hhdet_in_fec!I$40</f>
        <v>0.23826373936795528</v>
      </c>
      <c r="J301" s="156">
        <f>RES_hhdet_in_fec!J$40</f>
        <v>0.17043189734152642</v>
      </c>
      <c r="K301" s="156">
        <f>RES_hhdet_in_fec!K$40</f>
        <v>0.28515076302797276</v>
      </c>
      <c r="L301" s="156">
        <f>RES_hhdet_in_fec!L$40</f>
        <v>0.31419980399651359</v>
      </c>
      <c r="M301" s="156">
        <f>RES_hhdet_in_fec!M$40</f>
        <v>0.20457573803708914</v>
      </c>
      <c r="N301" s="156">
        <f>RES_hhdet_in_fec!N$40</f>
        <v>0.29746240885431074</v>
      </c>
      <c r="O301" s="156">
        <f>RES_hhdet_in_fec!O$40</f>
        <v>0.2199671659069625</v>
      </c>
      <c r="P301" s="156">
        <f>RES_hhdet_in_fec!P$40</f>
        <v>0</v>
      </c>
      <c r="Q301" s="156">
        <f>RES_hhdet_in_fec!Q$40</f>
        <v>0</v>
      </c>
    </row>
    <row r="302" spans="1:17" ht="12" customHeight="1" x14ac:dyDescent="0.25">
      <c r="A302" s="29" t="s">
        <v>140</v>
      </c>
      <c r="B302" s="57"/>
      <c r="C302" s="57">
        <f>RES_hhdet_in_fec!C$41</f>
        <v>0</v>
      </c>
      <c r="D302" s="57">
        <f>RES_hhdet_in_fec!D$41</f>
        <v>0</v>
      </c>
      <c r="E302" s="57">
        <f>RES_hhdet_in_fec!E$41</f>
        <v>0</v>
      </c>
      <c r="F302" s="57">
        <f>RES_hhdet_in_fec!F$41</f>
        <v>0</v>
      </c>
      <c r="G302" s="57">
        <f>RES_hhdet_in_fec!G$41</f>
        <v>0</v>
      </c>
      <c r="H302" s="57">
        <f>RES_hhdet_in_fec!H$41</f>
        <v>3.4963926240951147E-2</v>
      </c>
      <c r="I302" s="57">
        <f>RES_hhdet_in_fec!I$41</f>
        <v>0</v>
      </c>
      <c r="J302" s="57">
        <f>RES_hhdet_in_fec!J$41</f>
        <v>0</v>
      </c>
      <c r="K302" s="57">
        <f>RES_hhdet_in_fec!K$41</f>
        <v>0</v>
      </c>
      <c r="L302" s="57">
        <f>RES_hhdet_in_fec!L$41</f>
        <v>0</v>
      </c>
      <c r="M302" s="57">
        <f>RES_hhdet_in_fec!M$41</f>
        <v>0</v>
      </c>
      <c r="N302" s="57">
        <f>RES_hhdet_in_fec!N$41</f>
        <v>0</v>
      </c>
      <c r="O302" s="57">
        <f>RES_hhdet_in_fec!O$41</f>
        <v>0</v>
      </c>
      <c r="P302" s="57">
        <f>RES_hhdet_in_fec!P$41</f>
        <v>4.4021182263996872E-2</v>
      </c>
      <c r="Q302" s="57">
        <f>RES_hhdet_in_fec!Q$41</f>
        <v>4.9823306450077647E-2</v>
      </c>
    </row>
    <row r="304" spans="1:17" ht="12" customHeight="1" x14ac:dyDescent="0.25">
      <c r="A304" s="152" t="s">
        <v>192</v>
      </c>
      <c r="B304" s="168"/>
      <c r="C304" s="168">
        <f>SUM(C305,C308,C310,C319)</f>
        <v>0.63859256965258604</v>
      </c>
      <c r="D304" s="168">
        <f t="shared" ref="D304:Q304" si="78">SUM(D305,D308,D310,D319)</f>
        <v>0.6128669693681188</v>
      </c>
      <c r="E304" s="168">
        <f t="shared" si="78"/>
        <v>0.86757803568969849</v>
      </c>
      <c r="F304" s="168">
        <f t="shared" si="78"/>
        <v>0.73634421775298853</v>
      </c>
      <c r="G304" s="168">
        <f t="shared" si="78"/>
        <v>0.68153873435654932</v>
      </c>
      <c r="H304" s="168">
        <f t="shared" si="78"/>
        <v>0.46594472693449485</v>
      </c>
      <c r="I304" s="168">
        <f t="shared" si="78"/>
        <v>0.84704598440716627</v>
      </c>
      <c r="J304" s="168">
        <f t="shared" si="78"/>
        <v>0.70628834709752064</v>
      </c>
      <c r="K304" s="168">
        <f t="shared" si="78"/>
        <v>1.2611512826536282</v>
      </c>
      <c r="L304" s="168">
        <f t="shared" si="78"/>
        <v>1.3039396996863535</v>
      </c>
      <c r="M304" s="168">
        <f t="shared" si="78"/>
        <v>0.92990953779030261</v>
      </c>
      <c r="N304" s="168">
        <f t="shared" si="78"/>
        <v>1.2596966337488995</v>
      </c>
      <c r="O304" s="168">
        <f t="shared" si="78"/>
        <v>0.96885065160708495</v>
      </c>
      <c r="P304" s="168">
        <f t="shared" si="78"/>
        <v>0.4029025421920302</v>
      </c>
      <c r="Q304" s="168">
        <f t="shared" si="78"/>
        <v>0.46463675303858659</v>
      </c>
    </row>
    <row r="305" spans="1:17" ht="12" customHeight="1" x14ac:dyDescent="0.25">
      <c r="A305" s="158" t="s">
        <v>65</v>
      </c>
      <c r="B305" s="157"/>
      <c r="C305" s="157">
        <f>SUM(C306:C307)</f>
        <v>0.30154158036454376</v>
      </c>
      <c r="D305" s="157">
        <f t="shared" ref="D305:Q305" si="79">SUM(D306:D307)</f>
        <v>0.29942420373157186</v>
      </c>
      <c r="E305" s="157">
        <f t="shared" si="79"/>
        <v>0.44049905863177657</v>
      </c>
      <c r="F305" s="157">
        <f t="shared" si="79"/>
        <v>0.33414746182785238</v>
      </c>
      <c r="G305" s="157">
        <f t="shared" si="79"/>
        <v>0.2923536847294636</v>
      </c>
      <c r="H305" s="157">
        <f t="shared" si="79"/>
        <v>0.21374499946305653</v>
      </c>
      <c r="I305" s="157">
        <f t="shared" si="79"/>
        <v>0.43976629137537843</v>
      </c>
      <c r="J305" s="157">
        <f t="shared" si="79"/>
        <v>0.28313517752847478</v>
      </c>
      <c r="K305" s="157">
        <f t="shared" si="79"/>
        <v>0.48767747690743046</v>
      </c>
      <c r="L305" s="157">
        <f t="shared" si="79"/>
        <v>0.4629087290073316</v>
      </c>
      <c r="M305" s="157">
        <f t="shared" si="79"/>
        <v>0.33005383100240304</v>
      </c>
      <c r="N305" s="157">
        <f t="shared" si="79"/>
        <v>0.46842397221548798</v>
      </c>
      <c r="O305" s="157">
        <f t="shared" si="79"/>
        <v>0.32035709785293881</v>
      </c>
      <c r="P305" s="157">
        <f t="shared" si="79"/>
        <v>8.9179376528755128E-2</v>
      </c>
      <c r="Q305" s="157">
        <f t="shared" si="79"/>
        <v>0.11621264046604383</v>
      </c>
    </row>
    <row r="306" spans="1:17" ht="12" customHeight="1" x14ac:dyDescent="0.25">
      <c r="A306" s="23" t="s">
        <v>84</v>
      </c>
      <c r="B306" s="156"/>
      <c r="C306" s="156">
        <f>RES_hhdet_in_tes!C$26</f>
        <v>0.29743815910870902</v>
      </c>
      <c r="D306" s="156">
        <f>RES_hhdet_in_tes!D$26</f>
        <v>0.2938454502466506</v>
      </c>
      <c r="E306" s="156">
        <f>RES_hhdet_in_tes!E$26</f>
        <v>0.42292705593691798</v>
      </c>
      <c r="F306" s="156">
        <f>RES_hhdet_in_tes!F$26</f>
        <v>0.32162164593944331</v>
      </c>
      <c r="G306" s="156">
        <f>RES_hhdet_in_tes!G$26</f>
        <v>0.28764064431848785</v>
      </c>
      <c r="H306" s="156">
        <f>RES_hhdet_in_tes!H$26</f>
        <v>0.20960530795585422</v>
      </c>
      <c r="I306" s="156">
        <f>RES_hhdet_in_tes!I$26</f>
        <v>0.40052827574652189</v>
      </c>
      <c r="J306" s="156">
        <f>RES_hhdet_in_tes!J$26</f>
        <v>0.26677165908756384</v>
      </c>
      <c r="K306" s="156">
        <f>RES_hhdet_in_tes!K$26</f>
        <v>0.48004677200617812</v>
      </c>
      <c r="L306" s="156">
        <f>RES_hhdet_in_tes!L$26</f>
        <v>0.44442339259216923</v>
      </c>
      <c r="M306" s="156">
        <f>RES_hhdet_in_tes!M$26</f>
        <v>0.32217605619963996</v>
      </c>
      <c r="N306" s="156">
        <f>RES_hhdet_in_tes!N$26</f>
        <v>0.46059003397101306</v>
      </c>
      <c r="O306" s="156">
        <f>RES_hhdet_in_tes!O$26</f>
        <v>0.31491539458686307</v>
      </c>
      <c r="P306" s="156">
        <f>RES_hhdet_in_tes!P$26</f>
        <v>8.6729309183381773E-2</v>
      </c>
      <c r="Q306" s="156">
        <f>RES_hhdet_in_tes!Q$26</f>
        <v>0.11209623573832855</v>
      </c>
    </row>
    <row r="307" spans="1:17" ht="12" customHeight="1" x14ac:dyDescent="0.25">
      <c r="A307" s="23" t="s">
        <v>60</v>
      </c>
      <c r="B307" s="156"/>
      <c r="C307" s="156">
        <f>RES_hhdet_in_tes!C$27</f>
        <v>4.1034212558347469E-3</v>
      </c>
      <c r="D307" s="156">
        <f>RES_hhdet_in_tes!D$27</f>
        <v>5.5787534849212487E-3</v>
      </c>
      <c r="E307" s="156">
        <f>RES_hhdet_in_tes!E$27</f>
        <v>1.7572002694858587E-2</v>
      </c>
      <c r="F307" s="156">
        <f>RES_hhdet_in_tes!F$27</f>
        <v>1.2525815888409075E-2</v>
      </c>
      <c r="G307" s="156">
        <f>RES_hhdet_in_tes!G$27</f>
        <v>4.7130404109757672E-3</v>
      </c>
      <c r="H307" s="156">
        <f>RES_hhdet_in_tes!H$27</f>
        <v>4.1396915072022967E-3</v>
      </c>
      <c r="I307" s="156">
        <f>RES_hhdet_in_tes!I$27</f>
        <v>3.9238015628856537E-2</v>
      </c>
      <c r="J307" s="156">
        <f>RES_hhdet_in_tes!J$27</f>
        <v>1.6363518440910961E-2</v>
      </c>
      <c r="K307" s="156">
        <f>RES_hhdet_in_tes!K$27</f>
        <v>7.6307049012523144E-3</v>
      </c>
      <c r="L307" s="156">
        <f>RES_hhdet_in_tes!L$27</f>
        <v>1.8485336415162396E-2</v>
      </c>
      <c r="M307" s="156">
        <f>RES_hhdet_in_tes!M$27</f>
        <v>7.8777748027630771E-3</v>
      </c>
      <c r="N307" s="156">
        <f>RES_hhdet_in_tes!N$27</f>
        <v>7.8339382444749042E-3</v>
      </c>
      <c r="O307" s="156">
        <f>RES_hhdet_in_tes!O$27</f>
        <v>5.4417032660757309E-3</v>
      </c>
      <c r="P307" s="156">
        <f>RES_hhdet_in_tes!P$27</f>
        <v>2.4500673453733551E-3</v>
      </c>
      <c r="Q307" s="156">
        <f>RES_hhdet_in_tes!Q$27</f>
        <v>4.1164047277152871E-3</v>
      </c>
    </row>
    <row r="308" spans="1:17" ht="12" customHeight="1" x14ac:dyDescent="0.25">
      <c r="A308" s="158" t="s">
        <v>112</v>
      </c>
      <c r="B308" s="157"/>
      <c r="C308" s="157">
        <f>C309</f>
        <v>9.7983798015653156E-2</v>
      </c>
      <c r="D308" s="157">
        <f t="shared" ref="D308:Q308" si="80">D309</f>
        <v>8.0249203059406499E-2</v>
      </c>
      <c r="E308" s="157">
        <f t="shared" si="80"/>
        <v>9.2279000440611214E-2</v>
      </c>
      <c r="F308" s="157">
        <f t="shared" si="80"/>
        <v>0.11204415135560762</v>
      </c>
      <c r="G308" s="157">
        <f t="shared" si="80"/>
        <v>9.3901381894618455E-2</v>
      </c>
      <c r="H308" s="157">
        <f t="shared" si="80"/>
        <v>6.7681434287155798E-2</v>
      </c>
      <c r="I308" s="157">
        <f t="shared" si="80"/>
        <v>5.1040186531778352E-2</v>
      </c>
      <c r="J308" s="157">
        <f t="shared" si="80"/>
        <v>0.16025718646744172</v>
      </c>
      <c r="K308" s="157">
        <f t="shared" si="80"/>
        <v>0.34245203344225583</v>
      </c>
      <c r="L308" s="157">
        <f t="shared" si="80"/>
        <v>0.3660167457548118</v>
      </c>
      <c r="M308" s="157">
        <f t="shared" si="80"/>
        <v>0.29046373511932833</v>
      </c>
      <c r="N308" s="157">
        <f t="shared" si="80"/>
        <v>0.33599955010355714</v>
      </c>
      <c r="O308" s="157">
        <f t="shared" si="80"/>
        <v>0.28947888783308501</v>
      </c>
      <c r="P308" s="157">
        <f t="shared" si="80"/>
        <v>0.19450483868365542</v>
      </c>
      <c r="Q308" s="157">
        <f t="shared" si="80"/>
        <v>0.21389478387383581</v>
      </c>
    </row>
    <row r="309" spans="1:17" ht="12" customHeight="1" x14ac:dyDescent="0.25">
      <c r="A309" s="23" t="s">
        <v>60</v>
      </c>
      <c r="B309" s="156"/>
      <c r="C309" s="156">
        <f>RES_hhdet_in_tes!C$29</f>
        <v>9.7983798015653156E-2</v>
      </c>
      <c r="D309" s="156">
        <f>RES_hhdet_in_tes!D$29</f>
        <v>8.0249203059406499E-2</v>
      </c>
      <c r="E309" s="156">
        <f>RES_hhdet_in_tes!E$29</f>
        <v>9.2279000440611214E-2</v>
      </c>
      <c r="F309" s="156">
        <f>RES_hhdet_in_tes!F$29</f>
        <v>0.11204415135560762</v>
      </c>
      <c r="G309" s="156">
        <f>RES_hhdet_in_tes!G$29</f>
        <v>9.3901381894618455E-2</v>
      </c>
      <c r="H309" s="156">
        <f>RES_hhdet_in_tes!H$29</f>
        <v>6.7681434287155798E-2</v>
      </c>
      <c r="I309" s="156">
        <f>RES_hhdet_in_tes!I$29</f>
        <v>5.1040186531778352E-2</v>
      </c>
      <c r="J309" s="156">
        <f>RES_hhdet_in_tes!J$29</f>
        <v>0.16025718646744172</v>
      </c>
      <c r="K309" s="156">
        <f>RES_hhdet_in_tes!K$29</f>
        <v>0.34245203344225583</v>
      </c>
      <c r="L309" s="156">
        <f>RES_hhdet_in_tes!L$29</f>
        <v>0.3660167457548118</v>
      </c>
      <c r="M309" s="156">
        <f>RES_hhdet_in_tes!M$29</f>
        <v>0.29046373511932833</v>
      </c>
      <c r="N309" s="156">
        <f>RES_hhdet_in_tes!N$29</f>
        <v>0.33599955010355714</v>
      </c>
      <c r="O309" s="156">
        <f>RES_hhdet_in_tes!O$29</f>
        <v>0.28947888783308501</v>
      </c>
      <c r="P309" s="156">
        <f>RES_hhdet_in_tes!P$29</f>
        <v>0.19450483868365542</v>
      </c>
      <c r="Q309" s="156">
        <f>RES_hhdet_in_tes!Q$29</f>
        <v>0.21389478387383581</v>
      </c>
    </row>
    <row r="310" spans="1:17" ht="12" customHeight="1" x14ac:dyDescent="0.25">
      <c r="A310" s="158" t="s">
        <v>63</v>
      </c>
      <c r="B310" s="157"/>
      <c r="C310" s="157">
        <f>SUM(C311:C312,C315:C316)</f>
        <v>0.17625157372168682</v>
      </c>
      <c r="D310" s="157">
        <f t="shared" ref="D310:Q310" si="81">SUM(D311:D312,D315:D316)</f>
        <v>0.17313275336284864</v>
      </c>
      <c r="E310" s="157">
        <f t="shared" si="81"/>
        <v>0.24226808105385342</v>
      </c>
      <c r="F310" s="157">
        <f t="shared" si="81"/>
        <v>0.20593658309329149</v>
      </c>
      <c r="G310" s="157">
        <f t="shared" si="81"/>
        <v>0.20931689508416843</v>
      </c>
      <c r="H310" s="157">
        <f t="shared" si="81"/>
        <v>0.12866966141529171</v>
      </c>
      <c r="I310" s="157">
        <f t="shared" si="81"/>
        <v>0.25075221804919218</v>
      </c>
      <c r="J310" s="157">
        <f t="shared" si="81"/>
        <v>0.18687969626141612</v>
      </c>
      <c r="K310" s="157">
        <f t="shared" si="81"/>
        <v>0.30290640081266762</v>
      </c>
      <c r="L310" s="157">
        <f t="shared" si="81"/>
        <v>0.33325471516974875</v>
      </c>
      <c r="M310" s="157">
        <f t="shared" si="81"/>
        <v>0.21666014744926546</v>
      </c>
      <c r="N310" s="157">
        <f t="shared" si="81"/>
        <v>0.31965918985655772</v>
      </c>
      <c r="O310" s="157">
        <f t="shared" si="81"/>
        <v>0.25836479437034049</v>
      </c>
      <c r="P310" s="157">
        <f t="shared" si="81"/>
        <v>8.1880016240103687E-2</v>
      </c>
      <c r="Q310" s="157">
        <f t="shared" si="81"/>
        <v>9.230750386718127E-2</v>
      </c>
    </row>
    <row r="311" spans="1:17" ht="12" customHeight="1" x14ac:dyDescent="0.25">
      <c r="A311" s="167" t="s">
        <v>169</v>
      </c>
      <c r="B311" s="132"/>
      <c r="C311" s="132">
        <f>RES_hhdet_in_tes!C$31</f>
        <v>3.1325549412681716E-2</v>
      </c>
      <c r="D311" s="132">
        <f>RES_hhdet_in_tes!D$31</f>
        <v>4.0909530148105548E-2</v>
      </c>
      <c r="E311" s="132">
        <f>RES_hhdet_in_tes!E$31</f>
        <v>3.5665131766978886E-2</v>
      </c>
      <c r="F311" s="132">
        <f>RES_hhdet_in_tes!F$31</f>
        <v>3.2842298761186278E-3</v>
      </c>
      <c r="G311" s="132">
        <f>RES_hhdet_in_tes!G$31</f>
        <v>3.6453011679527747E-2</v>
      </c>
      <c r="H311" s="132">
        <f>RES_hhdet_in_tes!H$31</f>
        <v>2.2327085079306985E-2</v>
      </c>
      <c r="I311" s="132">
        <f>RES_hhdet_in_tes!I$31</f>
        <v>0</v>
      </c>
      <c r="J311" s="132">
        <f>RES_hhdet_in_tes!J$31</f>
        <v>1.7912005916205124E-2</v>
      </c>
      <c r="K311" s="132">
        <f>RES_hhdet_in_tes!K$31</f>
        <v>1.4396816259942191E-2</v>
      </c>
      <c r="L311" s="132">
        <f>RES_hhdet_in_tes!L$31</f>
        <v>7.8251664227018992E-3</v>
      </c>
      <c r="M311" s="132">
        <f>RES_hhdet_in_tes!M$31</f>
        <v>6.9683789543922969E-3</v>
      </c>
      <c r="N311" s="132">
        <f>RES_hhdet_in_tes!N$31</f>
        <v>5.1091691360769303E-3</v>
      </c>
      <c r="O311" s="132">
        <f>RES_hhdet_in_tes!O$31</f>
        <v>2.6863495232790546E-4</v>
      </c>
      <c r="P311" s="132">
        <f>RES_hhdet_in_tes!P$31</f>
        <v>1.3134172922654411E-3</v>
      </c>
      <c r="Q311" s="132">
        <f>RES_hhdet_in_tes!Q$31</f>
        <v>5.1289390166199956E-4</v>
      </c>
    </row>
    <row r="312" spans="1:17" ht="12" customHeight="1" x14ac:dyDescent="0.25">
      <c r="A312" s="167" t="s">
        <v>168</v>
      </c>
      <c r="B312" s="132"/>
      <c r="C312" s="132">
        <f>SUM(C313:C314)</f>
        <v>0.14492602430900509</v>
      </c>
      <c r="D312" s="132">
        <f t="shared" ref="D312:Q312" si="82">SUM(D313:D314)</f>
        <v>0.13222322321474309</v>
      </c>
      <c r="E312" s="132">
        <f t="shared" si="82"/>
        <v>0.18181207459323373</v>
      </c>
      <c r="F312" s="132">
        <f t="shared" si="82"/>
        <v>0.20265235321717287</v>
      </c>
      <c r="G312" s="132">
        <f t="shared" si="82"/>
        <v>0.17286388340464068</v>
      </c>
      <c r="H312" s="132">
        <f t="shared" si="82"/>
        <v>0.10634257633598472</v>
      </c>
      <c r="I312" s="132">
        <f t="shared" si="82"/>
        <v>0.21242392276124922</v>
      </c>
      <c r="J312" s="132">
        <f t="shared" si="82"/>
        <v>0.168967690345211</v>
      </c>
      <c r="K312" s="132">
        <f t="shared" si="82"/>
        <v>0.2686637538996256</v>
      </c>
      <c r="L312" s="132">
        <f t="shared" si="82"/>
        <v>0.31224688748702989</v>
      </c>
      <c r="M312" s="132">
        <f t="shared" si="82"/>
        <v>0.20969176849487317</v>
      </c>
      <c r="N312" s="132">
        <f t="shared" si="82"/>
        <v>0.29375951145946405</v>
      </c>
      <c r="O312" s="132">
        <f t="shared" si="82"/>
        <v>0.20613929906596684</v>
      </c>
      <c r="P312" s="132">
        <f t="shared" si="82"/>
        <v>8.0566598947838242E-2</v>
      </c>
      <c r="Q312" s="132">
        <f t="shared" si="82"/>
        <v>9.1794609965519275E-2</v>
      </c>
    </row>
    <row r="313" spans="1:17" ht="12" customHeight="1" x14ac:dyDescent="0.25">
      <c r="A313" s="166" t="s">
        <v>57</v>
      </c>
      <c r="B313" s="165"/>
      <c r="C313" s="165">
        <f>RES_hhdet_in_tes!C$33</f>
        <v>1.4520997534529468E-3</v>
      </c>
      <c r="D313" s="165">
        <f>RES_hhdet_in_tes!D$33</f>
        <v>2.6526811938256171E-3</v>
      </c>
      <c r="E313" s="165">
        <f>RES_hhdet_in_tes!E$33</f>
        <v>3.6619305206139663E-3</v>
      </c>
      <c r="F313" s="165">
        <f>RES_hhdet_in_tes!F$33</f>
        <v>4.0886902658726311E-3</v>
      </c>
      <c r="G313" s="165">
        <f>RES_hhdet_in_tes!G$33</f>
        <v>2.0970668820475696E-2</v>
      </c>
      <c r="H313" s="165">
        <f>RES_hhdet_in_tes!H$33</f>
        <v>4.8475766167455098E-3</v>
      </c>
      <c r="I313" s="165">
        <f>RES_hhdet_in_tes!I$33</f>
        <v>4.3116392667556375E-3</v>
      </c>
      <c r="J313" s="165">
        <f>RES_hhdet_in_tes!J$33</f>
        <v>3.4228147719607047E-3</v>
      </c>
      <c r="K313" s="165">
        <f>RES_hhdet_in_tes!K$33</f>
        <v>5.4665590232557291E-3</v>
      </c>
      <c r="L313" s="165">
        <f>RES_hhdet_in_tes!L$33</f>
        <v>6.382877360838245E-3</v>
      </c>
      <c r="M313" s="165">
        <f>RES_hhdet_in_tes!M$33</f>
        <v>4.0582681419191269E-3</v>
      </c>
      <c r="N313" s="165">
        <f>RES_hhdet_in_tes!N$33</f>
        <v>5.4626799570656383E-3</v>
      </c>
      <c r="O313" s="165">
        <f>RES_hhdet_in_tes!O$33</f>
        <v>3.7273380461994039E-3</v>
      </c>
      <c r="P313" s="165">
        <f>RES_hhdet_in_tes!P$33</f>
        <v>2.4950418659433634E-3</v>
      </c>
      <c r="Q313" s="165">
        <f>RES_hhdet_in_tes!Q$33</f>
        <v>6.8088107250521427E-3</v>
      </c>
    </row>
    <row r="314" spans="1:17" ht="12" customHeight="1" x14ac:dyDescent="0.25">
      <c r="A314" s="147" t="s">
        <v>59</v>
      </c>
      <c r="B314" s="164"/>
      <c r="C314" s="164">
        <f>RES_hhdet_in_tes!C$34</f>
        <v>0.14347392455555213</v>
      </c>
      <c r="D314" s="164">
        <f>RES_hhdet_in_tes!D$34</f>
        <v>0.12957054202091747</v>
      </c>
      <c r="E314" s="164">
        <f>RES_hhdet_in_tes!E$34</f>
        <v>0.17815014407261975</v>
      </c>
      <c r="F314" s="164">
        <f>RES_hhdet_in_tes!F$34</f>
        <v>0.19856366295130023</v>
      </c>
      <c r="G314" s="164">
        <f>RES_hhdet_in_tes!G$34</f>
        <v>0.15189321458416499</v>
      </c>
      <c r="H314" s="164">
        <f>RES_hhdet_in_tes!H$34</f>
        <v>0.10149499971923921</v>
      </c>
      <c r="I314" s="164">
        <f>RES_hhdet_in_tes!I$34</f>
        <v>0.20811228349449359</v>
      </c>
      <c r="J314" s="164">
        <f>RES_hhdet_in_tes!J$34</f>
        <v>0.16554487557325029</v>
      </c>
      <c r="K314" s="164">
        <f>RES_hhdet_in_tes!K$34</f>
        <v>0.26319719487636989</v>
      </c>
      <c r="L314" s="164">
        <f>RES_hhdet_in_tes!L$34</f>
        <v>0.30586401012619163</v>
      </c>
      <c r="M314" s="164">
        <f>RES_hhdet_in_tes!M$34</f>
        <v>0.20563350035295405</v>
      </c>
      <c r="N314" s="164">
        <f>RES_hhdet_in_tes!N$34</f>
        <v>0.28829683150239843</v>
      </c>
      <c r="O314" s="164">
        <f>RES_hhdet_in_tes!O$34</f>
        <v>0.20241196101976744</v>
      </c>
      <c r="P314" s="164">
        <f>RES_hhdet_in_tes!P$34</f>
        <v>7.807155708189488E-2</v>
      </c>
      <c r="Q314" s="164">
        <f>RES_hhdet_in_tes!Q$34</f>
        <v>8.4985799240467133E-2</v>
      </c>
    </row>
    <row r="315" spans="1:17" ht="12" customHeight="1" x14ac:dyDescent="0.25">
      <c r="A315" s="163" t="s">
        <v>142</v>
      </c>
      <c r="B315" s="162"/>
      <c r="C315" s="162">
        <f>RES_hhdet_in_tes!C$35</f>
        <v>0</v>
      </c>
      <c r="D315" s="162">
        <f>RES_hhdet_in_tes!D$35</f>
        <v>0</v>
      </c>
      <c r="E315" s="162">
        <f>RES_hhdet_in_tes!E$35</f>
        <v>0</v>
      </c>
      <c r="F315" s="162">
        <f>RES_hhdet_in_tes!F$35</f>
        <v>0</v>
      </c>
      <c r="G315" s="162">
        <f>RES_hhdet_in_tes!G$35</f>
        <v>0</v>
      </c>
      <c r="H315" s="162">
        <f>RES_hhdet_in_tes!H$35</f>
        <v>0</v>
      </c>
      <c r="I315" s="162">
        <f>RES_hhdet_in_tes!I$35</f>
        <v>0</v>
      </c>
      <c r="J315" s="162">
        <f>RES_hhdet_in_tes!J$35</f>
        <v>0</v>
      </c>
      <c r="K315" s="162">
        <f>RES_hhdet_in_tes!K$35</f>
        <v>0</v>
      </c>
      <c r="L315" s="162">
        <f>RES_hhdet_in_tes!L$35</f>
        <v>0</v>
      </c>
      <c r="M315" s="162">
        <f>RES_hhdet_in_tes!M$35</f>
        <v>0</v>
      </c>
      <c r="N315" s="162">
        <f>RES_hhdet_in_tes!N$35</f>
        <v>0</v>
      </c>
      <c r="O315" s="162">
        <f>RES_hhdet_in_tes!O$35</f>
        <v>0</v>
      </c>
      <c r="P315" s="162">
        <f>RES_hhdet_in_tes!P$35</f>
        <v>0</v>
      </c>
      <c r="Q315" s="162">
        <f>RES_hhdet_in_tes!Q$35</f>
        <v>0</v>
      </c>
    </row>
    <row r="316" spans="1:17" ht="12" customHeight="1" x14ac:dyDescent="0.25">
      <c r="A316" s="161" t="s">
        <v>141</v>
      </c>
      <c r="B316" s="160"/>
      <c r="C316" s="160">
        <f>SUM(C317:C318)</f>
        <v>0</v>
      </c>
      <c r="D316" s="160">
        <f t="shared" ref="D316:Q316" si="83">SUM(D317:D318)</f>
        <v>0</v>
      </c>
      <c r="E316" s="160">
        <f t="shared" si="83"/>
        <v>2.4790874693640812E-2</v>
      </c>
      <c r="F316" s="160">
        <f t="shared" si="83"/>
        <v>0</v>
      </c>
      <c r="G316" s="160">
        <f t="shared" si="83"/>
        <v>0</v>
      </c>
      <c r="H316" s="160">
        <f t="shared" si="83"/>
        <v>0</v>
      </c>
      <c r="I316" s="160">
        <f t="shared" si="83"/>
        <v>3.8328295287942959E-2</v>
      </c>
      <c r="J316" s="160">
        <f t="shared" si="83"/>
        <v>0</v>
      </c>
      <c r="K316" s="160">
        <f t="shared" si="83"/>
        <v>1.9845830653099823E-2</v>
      </c>
      <c r="L316" s="160">
        <f t="shared" si="83"/>
        <v>1.3182661260016952E-2</v>
      </c>
      <c r="M316" s="160">
        <f t="shared" si="83"/>
        <v>0</v>
      </c>
      <c r="N316" s="160">
        <f t="shared" si="83"/>
        <v>2.0790509261016728E-2</v>
      </c>
      <c r="O316" s="160">
        <f t="shared" si="83"/>
        <v>5.195686035204574E-2</v>
      </c>
      <c r="P316" s="160">
        <f t="shared" si="83"/>
        <v>0</v>
      </c>
      <c r="Q316" s="160">
        <f t="shared" si="83"/>
        <v>0</v>
      </c>
    </row>
    <row r="317" spans="1:17" ht="12" customHeight="1" x14ac:dyDescent="0.25">
      <c r="A317" s="148" t="s">
        <v>60</v>
      </c>
      <c r="B317" s="156"/>
      <c r="C317" s="156">
        <f>RES_hhdet_in_tes!C$37</f>
        <v>0</v>
      </c>
      <c r="D317" s="156">
        <f>RES_hhdet_in_tes!D$37</f>
        <v>0</v>
      </c>
      <c r="E317" s="156">
        <f>RES_hhdet_in_tes!E$37</f>
        <v>5.2569700640335646E-4</v>
      </c>
      <c r="F317" s="156">
        <f>RES_hhdet_in_tes!F$37</f>
        <v>0</v>
      </c>
      <c r="G317" s="156">
        <f>RES_hhdet_in_tes!G$37</f>
        <v>0</v>
      </c>
      <c r="H317" s="156">
        <f>RES_hhdet_in_tes!H$37</f>
        <v>0</v>
      </c>
      <c r="I317" s="156">
        <f>RES_hhdet_in_tes!I$37</f>
        <v>9.6498562481941573E-4</v>
      </c>
      <c r="J317" s="156">
        <f>RES_hhdet_in_tes!J$37</f>
        <v>0</v>
      </c>
      <c r="K317" s="156">
        <f>RES_hhdet_in_tes!K$37</f>
        <v>5.0980328990241628E-4</v>
      </c>
      <c r="L317" s="156">
        <f>RES_hhdet_in_tes!L$37</f>
        <v>3.5719468508570097E-4</v>
      </c>
      <c r="M317" s="156">
        <f>RES_hhdet_in_tes!M$37</f>
        <v>0</v>
      </c>
      <c r="N317" s="156">
        <f>RES_hhdet_in_tes!N$37</f>
        <v>5.3561076469579459E-4</v>
      </c>
      <c r="O317" s="156">
        <f>RES_hhdet_in_tes!O$37</f>
        <v>1.3245078848795196E-3</v>
      </c>
      <c r="P317" s="156">
        <f>RES_hhdet_in_tes!P$37</f>
        <v>0</v>
      </c>
      <c r="Q317" s="156">
        <f>RES_hhdet_in_tes!Q$37</f>
        <v>0</v>
      </c>
    </row>
    <row r="318" spans="1:17" ht="12" customHeight="1" x14ac:dyDescent="0.25">
      <c r="A318" s="148" t="s">
        <v>59</v>
      </c>
      <c r="B318" s="156"/>
      <c r="C318" s="156">
        <f>RES_hhdet_in_tes!C$38</f>
        <v>0</v>
      </c>
      <c r="D318" s="156">
        <f>RES_hhdet_in_tes!D$38</f>
        <v>0</v>
      </c>
      <c r="E318" s="156">
        <f>RES_hhdet_in_tes!E$38</f>
        <v>2.4265177687237457E-2</v>
      </c>
      <c r="F318" s="156">
        <f>RES_hhdet_in_tes!F$38</f>
        <v>0</v>
      </c>
      <c r="G318" s="156">
        <f>RES_hhdet_in_tes!G$38</f>
        <v>0</v>
      </c>
      <c r="H318" s="156">
        <f>RES_hhdet_in_tes!H$38</f>
        <v>0</v>
      </c>
      <c r="I318" s="156">
        <f>RES_hhdet_in_tes!I$38</f>
        <v>3.7363309663123546E-2</v>
      </c>
      <c r="J318" s="156">
        <f>RES_hhdet_in_tes!J$38</f>
        <v>0</v>
      </c>
      <c r="K318" s="156">
        <f>RES_hhdet_in_tes!K$38</f>
        <v>1.9336027363197405E-2</v>
      </c>
      <c r="L318" s="156">
        <f>RES_hhdet_in_tes!L$38</f>
        <v>1.2825466574931251E-2</v>
      </c>
      <c r="M318" s="156">
        <f>RES_hhdet_in_tes!M$38</f>
        <v>0</v>
      </c>
      <c r="N318" s="156">
        <f>RES_hhdet_in_tes!N$38</f>
        <v>2.0254898496320933E-2</v>
      </c>
      <c r="O318" s="156">
        <f>RES_hhdet_in_tes!O$38</f>
        <v>5.0632352467166221E-2</v>
      </c>
      <c r="P318" s="156">
        <f>RES_hhdet_in_tes!P$38</f>
        <v>0</v>
      </c>
      <c r="Q318" s="156">
        <f>RES_hhdet_in_tes!Q$38</f>
        <v>0</v>
      </c>
    </row>
    <row r="319" spans="1:17" ht="12" customHeight="1" x14ac:dyDescent="0.25">
      <c r="A319" s="158" t="s">
        <v>62</v>
      </c>
      <c r="B319" s="157"/>
      <c r="C319" s="157">
        <f>SUM(C320:C321)</f>
        <v>6.2815617550702307E-2</v>
      </c>
      <c r="D319" s="157">
        <f t="shared" ref="D319:Q319" si="84">SUM(D320:D321)</f>
        <v>6.0060809214291806E-2</v>
      </c>
      <c r="E319" s="157">
        <f t="shared" si="84"/>
        <v>9.2531895563457256E-2</v>
      </c>
      <c r="F319" s="157">
        <f t="shared" si="84"/>
        <v>8.4216021476236955E-2</v>
      </c>
      <c r="G319" s="157">
        <f t="shared" si="84"/>
        <v>8.5966772648298884E-2</v>
      </c>
      <c r="H319" s="157">
        <f t="shared" si="84"/>
        <v>5.5848631768990797E-2</v>
      </c>
      <c r="I319" s="157">
        <f t="shared" si="84"/>
        <v>0.10548728845081728</v>
      </c>
      <c r="J319" s="157">
        <f t="shared" si="84"/>
        <v>7.6016286840188046E-2</v>
      </c>
      <c r="K319" s="157">
        <f t="shared" si="84"/>
        <v>0.12811537149127422</v>
      </c>
      <c r="L319" s="157">
        <f t="shared" si="84"/>
        <v>0.1417595097544613</v>
      </c>
      <c r="M319" s="157">
        <f t="shared" si="84"/>
        <v>9.2731824219305814E-2</v>
      </c>
      <c r="N319" s="157">
        <f t="shared" si="84"/>
        <v>0.13561392157329663</v>
      </c>
      <c r="O319" s="157">
        <f t="shared" si="84"/>
        <v>0.10064987155072071</v>
      </c>
      <c r="P319" s="157">
        <f t="shared" si="84"/>
        <v>3.7338310739515913E-2</v>
      </c>
      <c r="Q319" s="157">
        <f t="shared" si="84"/>
        <v>4.2221824831525645E-2</v>
      </c>
    </row>
    <row r="320" spans="1:17" ht="12" customHeight="1" x14ac:dyDescent="0.25">
      <c r="A320" s="23" t="s">
        <v>57</v>
      </c>
      <c r="B320" s="156"/>
      <c r="C320" s="156">
        <f>RES_hhdet_in_tes!C$40</f>
        <v>6.2815617550702307E-2</v>
      </c>
      <c r="D320" s="156">
        <f>RES_hhdet_in_tes!D$40</f>
        <v>6.0060809214291806E-2</v>
      </c>
      <c r="E320" s="156">
        <f>RES_hhdet_in_tes!E$40</f>
        <v>9.2531895563457256E-2</v>
      </c>
      <c r="F320" s="156">
        <f>RES_hhdet_in_tes!F$40</f>
        <v>8.4216021476236955E-2</v>
      </c>
      <c r="G320" s="156">
        <f>RES_hhdet_in_tes!G$40</f>
        <v>8.5966772648298884E-2</v>
      </c>
      <c r="H320" s="156">
        <f>RES_hhdet_in_tes!H$40</f>
        <v>2.6911174510395316E-2</v>
      </c>
      <c r="I320" s="156">
        <f>RES_hhdet_in_tes!I$40</f>
        <v>0.10548728845081728</v>
      </c>
      <c r="J320" s="156">
        <f>RES_hhdet_in_tes!J$40</f>
        <v>7.6016286840188046E-2</v>
      </c>
      <c r="K320" s="156">
        <f>RES_hhdet_in_tes!K$40</f>
        <v>0.12811537149127422</v>
      </c>
      <c r="L320" s="156">
        <f>RES_hhdet_in_tes!L$40</f>
        <v>0.1417595097544613</v>
      </c>
      <c r="M320" s="156">
        <f>RES_hhdet_in_tes!M$40</f>
        <v>9.2731824219305814E-2</v>
      </c>
      <c r="N320" s="156">
        <f>RES_hhdet_in_tes!N$40</f>
        <v>0.13561392157329663</v>
      </c>
      <c r="O320" s="156">
        <f>RES_hhdet_in_tes!O$40</f>
        <v>0.10064987155072071</v>
      </c>
      <c r="P320" s="156">
        <f>RES_hhdet_in_tes!P$40</f>
        <v>0</v>
      </c>
      <c r="Q320" s="156">
        <f>RES_hhdet_in_tes!Q$40</f>
        <v>0</v>
      </c>
    </row>
    <row r="321" spans="1:17" ht="12" customHeight="1" x14ac:dyDescent="0.25">
      <c r="A321" s="29" t="s">
        <v>140</v>
      </c>
      <c r="B321" s="57"/>
      <c r="C321" s="57">
        <f>RES_hhdet_in_tes!C$41</f>
        <v>0</v>
      </c>
      <c r="D321" s="57">
        <f>RES_hhdet_in_tes!D$41</f>
        <v>0</v>
      </c>
      <c r="E321" s="57">
        <f>RES_hhdet_in_tes!E$41</f>
        <v>0</v>
      </c>
      <c r="F321" s="57">
        <f>RES_hhdet_in_tes!F$41</f>
        <v>0</v>
      </c>
      <c r="G321" s="57">
        <f>RES_hhdet_in_tes!G$41</f>
        <v>0</v>
      </c>
      <c r="H321" s="57">
        <f>RES_hhdet_in_tes!H$41</f>
        <v>2.8937457258595482E-2</v>
      </c>
      <c r="I321" s="57">
        <f>RES_hhdet_in_tes!I$41</f>
        <v>0</v>
      </c>
      <c r="J321" s="57">
        <f>RES_hhdet_in_tes!J$41</f>
        <v>0</v>
      </c>
      <c r="K321" s="57">
        <f>RES_hhdet_in_tes!K$41</f>
        <v>0</v>
      </c>
      <c r="L321" s="57">
        <f>RES_hhdet_in_tes!L$41</f>
        <v>0</v>
      </c>
      <c r="M321" s="57">
        <f>RES_hhdet_in_tes!M$41</f>
        <v>0</v>
      </c>
      <c r="N321" s="57">
        <f>RES_hhdet_in_tes!N$41</f>
        <v>0</v>
      </c>
      <c r="O321" s="57">
        <f>RES_hhdet_in_tes!O$41</f>
        <v>0</v>
      </c>
      <c r="P321" s="57">
        <f>RES_hhdet_in_tes!P$41</f>
        <v>3.7338310739515913E-2</v>
      </c>
      <c r="Q321" s="57">
        <f>RES_hhdet_in_tes!Q$41</f>
        <v>4.2221824831525645E-2</v>
      </c>
    </row>
    <row r="323" spans="1:17" ht="12" customHeight="1" x14ac:dyDescent="0.25">
      <c r="A323" s="152" t="s">
        <v>191</v>
      </c>
      <c r="B323" s="175"/>
      <c r="C323" s="175">
        <f t="shared" ref="C323:Q338" si="85">IF(C304=0,"",C304/C285)</f>
        <v>0.60670076672145246</v>
      </c>
      <c r="D323" s="175">
        <f t="shared" si="85"/>
        <v>0.59137228728056057</v>
      </c>
      <c r="E323" s="175">
        <f t="shared" si="85"/>
        <v>0.59759639963682076</v>
      </c>
      <c r="F323" s="175">
        <f t="shared" si="85"/>
        <v>0.64374496889790245</v>
      </c>
      <c r="G323" s="175">
        <f t="shared" si="85"/>
        <v>0.5932931441648579</v>
      </c>
      <c r="H323" s="175">
        <f t="shared" si="85"/>
        <v>0.64198341723653074</v>
      </c>
      <c r="I323" s="175">
        <f t="shared" si="85"/>
        <v>0.62632147621641909</v>
      </c>
      <c r="J323" s="175">
        <f t="shared" si="85"/>
        <v>0.70420531247388285</v>
      </c>
      <c r="K323" s="175">
        <f t="shared" si="85"/>
        <v>0.73811665978289587</v>
      </c>
      <c r="L323" s="175">
        <f t="shared" si="85"/>
        <v>0.76994216628992751</v>
      </c>
      <c r="M323" s="175">
        <f t="shared" si="85"/>
        <v>0.79299528623488746</v>
      </c>
      <c r="N323" s="175">
        <f t="shared" si="85"/>
        <v>0.77147112807427942</v>
      </c>
      <c r="O323" s="175">
        <f t="shared" si="85"/>
        <v>0.82496936414094291</v>
      </c>
      <c r="P323" s="175">
        <f t="shared" si="85"/>
        <v>1.1290816208792775</v>
      </c>
      <c r="Q323" s="175">
        <f t="shared" si="85"/>
        <v>1.0765366809637016</v>
      </c>
    </row>
    <row r="324" spans="1:17" ht="12" customHeight="1" x14ac:dyDescent="0.25">
      <c r="A324" s="158" t="s">
        <v>65</v>
      </c>
      <c r="B324" s="169"/>
      <c r="C324" s="169">
        <f t="shared" si="85"/>
        <v>0.48248236601538103</v>
      </c>
      <c r="D324" s="169">
        <f t="shared" si="85"/>
        <v>0.48659744232651486</v>
      </c>
      <c r="E324" s="169">
        <f t="shared" si="85"/>
        <v>0.49630545044193675</v>
      </c>
      <c r="F324" s="169">
        <f t="shared" si="85"/>
        <v>0.49704973856815649</v>
      </c>
      <c r="G324" s="169">
        <f t="shared" si="85"/>
        <v>0.49405518026913758</v>
      </c>
      <c r="H324" s="169">
        <f t="shared" si="85"/>
        <v>0.49740720473781508</v>
      </c>
      <c r="I324" s="169">
        <f t="shared" si="85"/>
        <v>0.52619197779172222</v>
      </c>
      <c r="J324" s="169">
        <f t="shared" si="85"/>
        <v>0.51640279698894775</v>
      </c>
      <c r="K324" s="169">
        <f t="shared" si="85"/>
        <v>0.51118390221261434</v>
      </c>
      <c r="L324" s="169">
        <f t="shared" si="85"/>
        <v>0.52094369121255568</v>
      </c>
      <c r="M324" s="169">
        <f t="shared" si="85"/>
        <v>0.51993062552892944</v>
      </c>
      <c r="N324" s="169">
        <f t="shared" si="85"/>
        <v>0.52551777913696995</v>
      </c>
      <c r="O324" s="169">
        <f t="shared" si="85"/>
        <v>0.53476896555794418</v>
      </c>
      <c r="P324" s="169">
        <f t="shared" si="85"/>
        <v>0.53774184985609341</v>
      </c>
      <c r="Q324" s="169">
        <f t="shared" si="85"/>
        <v>0.54519562221762441</v>
      </c>
    </row>
    <row r="325" spans="1:17" ht="12" customHeight="1" x14ac:dyDescent="0.25">
      <c r="A325" s="23" t="s">
        <v>84</v>
      </c>
      <c r="B325" s="73"/>
      <c r="C325" s="73">
        <f t="shared" si="85"/>
        <v>0.47883584598917711</v>
      </c>
      <c r="D325" s="73">
        <f t="shared" si="85"/>
        <v>0.48159854784270251</v>
      </c>
      <c r="E325" s="73">
        <f t="shared" si="85"/>
        <v>0.48549560311063711</v>
      </c>
      <c r="F325" s="73">
        <f t="shared" si="85"/>
        <v>0.48696359984049142</v>
      </c>
      <c r="G325" s="73">
        <f t="shared" si="85"/>
        <v>0.48978176948463109</v>
      </c>
      <c r="H325" s="73">
        <f t="shared" si="85"/>
        <v>0.49227609427233465</v>
      </c>
      <c r="I325" s="73">
        <f t="shared" si="85"/>
        <v>0.5014449605365604</v>
      </c>
      <c r="J325" s="73">
        <f t="shared" si="85"/>
        <v>0.50080116628483129</v>
      </c>
      <c r="K325" s="73">
        <f t="shared" si="85"/>
        <v>0.50705742391896824</v>
      </c>
      <c r="L325" s="73">
        <f t="shared" si="85"/>
        <v>0.51034737887450121</v>
      </c>
      <c r="M325" s="73">
        <f t="shared" si="85"/>
        <v>0.51367618826182138</v>
      </c>
      <c r="N325" s="73">
        <f t="shared" si="85"/>
        <v>0.5211412841984594</v>
      </c>
      <c r="O325" s="73">
        <f t="shared" si="85"/>
        <v>0.53029650060431677</v>
      </c>
      <c r="P325" s="73">
        <f t="shared" si="85"/>
        <v>0.53052382279949417</v>
      </c>
      <c r="Q325" s="73">
        <f t="shared" si="85"/>
        <v>0.53584046765467552</v>
      </c>
    </row>
    <row r="326" spans="1:17" ht="12" customHeight="1" x14ac:dyDescent="0.25">
      <c r="A326" s="23" t="s">
        <v>60</v>
      </c>
      <c r="B326" s="73"/>
      <c r="C326" s="73">
        <f t="shared" si="85"/>
        <v>1.076980113032485</v>
      </c>
      <c r="D326" s="73">
        <f t="shared" si="85"/>
        <v>1.0735198184083499</v>
      </c>
      <c r="E326" s="73">
        <f t="shared" si="85"/>
        <v>1.0693783028313615</v>
      </c>
      <c r="F326" s="73">
        <f t="shared" si="85"/>
        <v>1.0616721410790502</v>
      </c>
      <c r="G326" s="73">
        <f t="shared" si="85"/>
        <v>1.0568066906051121</v>
      </c>
      <c r="H326" s="73">
        <f t="shared" si="85"/>
        <v>1.0532944572724223</v>
      </c>
      <c r="I326" s="73">
        <f t="shared" si="85"/>
        <v>1.0603629399890446</v>
      </c>
      <c r="J326" s="73">
        <f t="shared" si="85"/>
        <v>1.0493595787103143</v>
      </c>
      <c r="K326" s="73">
        <f t="shared" si="85"/>
        <v>1.0474355106637196</v>
      </c>
      <c r="L326" s="73">
        <f t="shared" si="85"/>
        <v>1.0401844388652617</v>
      </c>
      <c r="M326" s="73">
        <f t="shared" si="85"/>
        <v>1.0356217779803927</v>
      </c>
      <c r="N326" s="73">
        <f t="shared" si="85"/>
        <v>1.0380556986471514</v>
      </c>
      <c r="O326" s="73">
        <f t="shared" si="85"/>
        <v>1.0446251642646409</v>
      </c>
      <c r="P326" s="73">
        <f t="shared" si="85"/>
        <v>1.0373439577506809</v>
      </c>
      <c r="Q326" s="73">
        <f t="shared" si="85"/>
        <v>1.0393230859100111</v>
      </c>
    </row>
    <row r="327" spans="1:17" ht="12" customHeight="1" x14ac:dyDescent="0.25">
      <c r="A327" s="158" t="s">
        <v>112</v>
      </c>
      <c r="B327" s="169"/>
      <c r="C327" s="169">
        <f t="shared" si="85"/>
        <v>1.6491197851805766</v>
      </c>
      <c r="D327" s="169">
        <f t="shared" si="85"/>
        <v>1.7016286769503035</v>
      </c>
      <c r="E327" s="169">
        <f t="shared" si="85"/>
        <v>1.7658333132718622</v>
      </c>
      <c r="F327" s="169">
        <f t="shared" si="85"/>
        <v>1.8446153446380824</v>
      </c>
      <c r="G327" s="169">
        <f t="shared" si="85"/>
        <v>1.9377122766066459</v>
      </c>
      <c r="H327" s="169">
        <f t="shared" si="85"/>
        <v>2.0473783072939074</v>
      </c>
      <c r="I327" s="169">
        <f t="shared" si="85"/>
        <v>2.0919309179112937</v>
      </c>
      <c r="J327" s="169">
        <f t="shared" si="85"/>
        <v>2.1925395961644552</v>
      </c>
      <c r="K327" s="169">
        <f t="shared" si="85"/>
        <v>2.3566774016619285</v>
      </c>
      <c r="L327" s="169">
        <f t="shared" si="85"/>
        <v>2.5464051488061457</v>
      </c>
      <c r="M327" s="169">
        <f t="shared" si="85"/>
        <v>2.7363608694976</v>
      </c>
      <c r="N327" s="169">
        <f t="shared" si="85"/>
        <v>2.9063980614045133</v>
      </c>
      <c r="O327" s="169">
        <f t="shared" si="85"/>
        <v>3.0710983319662533</v>
      </c>
      <c r="P327" s="169">
        <f t="shared" si="85"/>
        <v>3.2123908617633146</v>
      </c>
      <c r="Q327" s="169">
        <f t="shared" si="85"/>
        <v>3.4025159443439508</v>
      </c>
    </row>
    <row r="328" spans="1:17" ht="12" customHeight="1" x14ac:dyDescent="0.25">
      <c r="A328" s="23" t="s">
        <v>60</v>
      </c>
      <c r="B328" s="73"/>
      <c r="C328" s="73">
        <f t="shared" si="85"/>
        <v>1.6491197851805766</v>
      </c>
      <c r="D328" s="73">
        <f t="shared" si="85"/>
        <v>1.7016286769503035</v>
      </c>
      <c r="E328" s="73">
        <f t="shared" si="85"/>
        <v>1.7658333132718622</v>
      </c>
      <c r="F328" s="73">
        <f t="shared" si="85"/>
        <v>1.8446153446380824</v>
      </c>
      <c r="G328" s="73">
        <f t="shared" si="85"/>
        <v>1.9377122766066459</v>
      </c>
      <c r="H328" s="73">
        <f t="shared" si="85"/>
        <v>2.0473783072939074</v>
      </c>
      <c r="I328" s="73">
        <f t="shared" si="85"/>
        <v>2.0919309179112937</v>
      </c>
      <c r="J328" s="73">
        <f t="shared" si="85"/>
        <v>2.1925395961644552</v>
      </c>
      <c r="K328" s="73">
        <f t="shared" si="85"/>
        <v>2.3566774016619285</v>
      </c>
      <c r="L328" s="73">
        <f t="shared" si="85"/>
        <v>2.5464051488061457</v>
      </c>
      <c r="M328" s="73">
        <f t="shared" si="85"/>
        <v>2.7363608694976</v>
      </c>
      <c r="N328" s="73">
        <f t="shared" si="85"/>
        <v>2.9063980614045133</v>
      </c>
      <c r="O328" s="73">
        <f t="shared" si="85"/>
        <v>3.0710983319662533</v>
      </c>
      <c r="P328" s="73">
        <f t="shared" si="85"/>
        <v>3.2123908617633146</v>
      </c>
      <c r="Q328" s="73">
        <f t="shared" si="85"/>
        <v>3.4025159443439508</v>
      </c>
    </row>
    <row r="329" spans="1:17" ht="12" customHeight="1" x14ac:dyDescent="0.25">
      <c r="A329" s="158" t="s">
        <v>63</v>
      </c>
      <c r="B329" s="169"/>
      <c r="C329" s="169">
        <f t="shared" si="85"/>
        <v>0.80434475057248289</v>
      </c>
      <c r="D329" s="169">
        <f t="shared" si="85"/>
        <v>0.74410194528627238</v>
      </c>
      <c r="E329" s="169">
        <f t="shared" si="85"/>
        <v>0.8178462096803808</v>
      </c>
      <c r="F329" s="169">
        <f t="shared" si="85"/>
        <v>0.95254669609549592</v>
      </c>
      <c r="G329" s="169">
        <f t="shared" si="85"/>
        <v>0.67206994672598264</v>
      </c>
      <c r="H329" s="169">
        <f t="shared" si="85"/>
        <v>0.77120933259156543</v>
      </c>
      <c r="I329" s="169">
        <f t="shared" si="85"/>
        <v>0.98721662634972907</v>
      </c>
      <c r="J329" s="169">
        <f t="shared" si="85"/>
        <v>0.88505459819642629</v>
      </c>
      <c r="K329" s="169">
        <f t="shared" si="85"/>
        <v>0.93452383642636383</v>
      </c>
      <c r="L329" s="169">
        <f t="shared" si="85"/>
        <v>0.96033152973076841</v>
      </c>
      <c r="M329" s="169">
        <f t="shared" si="85"/>
        <v>0.95392226569265925</v>
      </c>
      <c r="N329" s="169">
        <f t="shared" si="85"/>
        <v>0.97331341990807929</v>
      </c>
      <c r="O329" s="169">
        <f t="shared" si="85"/>
        <v>0.98943037406565304</v>
      </c>
      <c r="P329" s="169">
        <f t="shared" si="85"/>
        <v>0.9473460764616205</v>
      </c>
      <c r="Q329" s="169">
        <f t="shared" si="85"/>
        <v>0.87281354369383835</v>
      </c>
    </row>
    <row r="330" spans="1:17" ht="12" customHeight="1" x14ac:dyDescent="0.25">
      <c r="A330" s="167" t="s">
        <v>169</v>
      </c>
      <c r="B330" s="174"/>
      <c r="C330" s="174">
        <f t="shared" si="85"/>
        <v>0.42198702010486522</v>
      </c>
      <c r="D330" s="174">
        <f t="shared" si="85"/>
        <v>0.42353046045244636</v>
      </c>
      <c r="E330" s="174">
        <f t="shared" si="85"/>
        <v>0.42514408828777223</v>
      </c>
      <c r="F330" s="174">
        <f t="shared" si="85"/>
        <v>0.42547940219445146</v>
      </c>
      <c r="G330" s="174">
        <f t="shared" si="85"/>
        <v>0.42712101922921786</v>
      </c>
      <c r="H330" s="174">
        <f t="shared" si="85"/>
        <v>0.4291380875577363</v>
      </c>
      <c r="I330" s="174" t="str">
        <f t="shared" si="85"/>
        <v/>
      </c>
      <c r="J330" s="174">
        <f t="shared" si="85"/>
        <v>0.44568824280436603</v>
      </c>
      <c r="K330" s="174">
        <f t="shared" si="85"/>
        <v>0.44985255125504403</v>
      </c>
      <c r="L330" s="174">
        <f t="shared" si="85"/>
        <v>0.45439711328332516</v>
      </c>
      <c r="M330" s="174">
        <f t="shared" si="85"/>
        <v>0.4574778311524762</v>
      </c>
      <c r="N330" s="174">
        <f t="shared" si="85"/>
        <v>0.46051128466809593</v>
      </c>
      <c r="O330" s="174">
        <f t="shared" si="85"/>
        <v>0.46219744666724094</v>
      </c>
      <c r="P330" s="174">
        <f t="shared" si="85"/>
        <v>0.4644988982048488</v>
      </c>
      <c r="Q330" s="174">
        <f t="shared" si="85"/>
        <v>0.47123913322799588</v>
      </c>
    </row>
    <row r="331" spans="1:17" ht="12" customHeight="1" x14ac:dyDescent="0.25">
      <c r="A331" s="167" t="s">
        <v>168</v>
      </c>
      <c r="B331" s="174"/>
      <c r="C331" s="174">
        <f t="shared" si="85"/>
        <v>1.0002419152983395</v>
      </c>
      <c r="D331" s="174">
        <f t="shared" si="85"/>
        <v>0.97164570213906831</v>
      </c>
      <c r="E331" s="174">
        <f t="shared" si="85"/>
        <v>0.97171525480725252</v>
      </c>
      <c r="F331" s="174">
        <f t="shared" si="85"/>
        <v>0.97206145298351776</v>
      </c>
      <c r="G331" s="174">
        <f t="shared" si="85"/>
        <v>0.76452858077831087</v>
      </c>
      <c r="H331" s="174">
        <f t="shared" si="85"/>
        <v>0.92621868182802281</v>
      </c>
      <c r="I331" s="174">
        <f t="shared" si="85"/>
        <v>0.98754749883082216</v>
      </c>
      <c r="J331" s="174">
        <f t="shared" si="85"/>
        <v>0.98834095753627149</v>
      </c>
      <c r="K331" s="174">
        <f t="shared" si="85"/>
        <v>0.98772815561263538</v>
      </c>
      <c r="L331" s="174">
        <f t="shared" si="85"/>
        <v>0.98685740151723778</v>
      </c>
      <c r="M331" s="174">
        <f t="shared" si="85"/>
        <v>0.98960966489531677</v>
      </c>
      <c r="N331" s="174">
        <f t="shared" si="85"/>
        <v>0.9915936634321818</v>
      </c>
      <c r="O331" s="174">
        <f t="shared" si="85"/>
        <v>0.99216006316744099</v>
      </c>
      <c r="P331" s="174">
        <f t="shared" si="85"/>
        <v>0.96367674972808914</v>
      </c>
      <c r="Q331" s="174">
        <f t="shared" si="85"/>
        <v>0.8769892438253355</v>
      </c>
    </row>
    <row r="332" spans="1:17" ht="12" customHeight="1" x14ac:dyDescent="0.25">
      <c r="A332" s="166" t="s">
        <v>57</v>
      </c>
      <c r="B332" s="173"/>
      <c r="C332" s="173">
        <f t="shared" si="85"/>
        <v>0.38907960512371392</v>
      </c>
      <c r="D332" s="173">
        <f t="shared" si="85"/>
        <v>0.38807772248263095</v>
      </c>
      <c r="E332" s="173">
        <f t="shared" si="85"/>
        <v>0.39349898716707071</v>
      </c>
      <c r="F332" s="173">
        <f t="shared" si="85"/>
        <v>0.39829476070116809</v>
      </c>
      <c r="G332" s="173">
        <f t="shared" si="85"/>
        <v>0.36368017824086857</v>
      </c>
      <c r="H332" s="173">
        <f t="shared" si="85"/>
        <v>0.40207602033514112</v>
      </c>
      <c r="I332" s="173">
        <f t="shared" si="85"/>
        <v>0.41897902125529662</v>
      </c>
      <c r="J332" s="173">
        <f t="shared" si="85"/>
        <v>0.42519796436752894</v>
      </c>
      <c r="K332" s="173">
        <f t="shared" si="85"/>
        <v>0.43162763897936729</v>
      </c>
      <c r="L332" s="173">
        <f t="shared" si="85"/>
        <v>0.43748007637752478</v>
      </c>
      <c r="M332" s="173">
        <f t="shared" si="85"/>
        <v>0.44300768041466027</v>
      </c>
      <c r="N332" s="173">
        <f t="shared" si="85"/>
        <v>0.44918182811184154</v>
      </c>
      <c r="O332" s="173">
        <f t="shared" si="85"/>
        <v>0.45121045602923116</v>
      </c>
      <c r="P332" s="173">
        <f t="shared" si="85"/>
        <v>0.44722998431295358</v>
      </c>
      <c r="Q332" s="173">
        <f t="shared" si="85"/>
        <v>0.42903109014904034</v>
      </c>
    </row>
    <row r="333" spans="1:17" ht="12" customHeight="1" x14ac:dyDescent="0.25">
      <c r="A333" s="147" t="s">
        <v>59</v>
      </c>
      <c r="B333" s="172"/>
      <c r="C333" s="172">
        <f t="shared" si="85"/>
        <v>1.0164006180331289</v>
      </c>
      <c r="D333" s="172">
        <f t="shared" si="85"/>
        <v>1.0025088148014341</v>
      </c>
      <c r="E333" s="172">
        <f t="shared" si="85"/>
        <v>1.0019794711557317</v>
      </c>
      <c r="F333" s="172">
        <f t="shared" si="85"/>
        <v>1.0017771765288142</v>
      </c>
      <c r="G333" s="172">
        <f t="shared" si="85"/>
        <v>0.90174950752628347</v>
      </c>
      <c r="H333" s="172">
        <f t="shared" si="85"/>
        <v>0.98771558986814367</v>
      </c>
      <c r="I333" s="172">
        <f t="shared" si="85"/>
        <v>1.0161153934186593</v>
      </c>
      <c r="J333" s="172">
        <f t="shared" si="85"/>
        <v>1.016167580212153</v>
      </c>
      <c r="K333" s="172">
        <f t="shared" si="85"/>
        <v>1.0148859231086329</v>
      </c>
      <c r="L333" s="172">
        <f t="shared" si="85"/>
        <v>1.0134149435251247</v>
      </c>
      <c r="M333" s="172">
        <f t="shared" si="85"/>
        <v>1.014308524086408</v>
      </c>
      <c r="N333" s="172">
        <f t="shared" si="85"/>
        <v>1.014813496936952</v>
      </c>
      <c r="O333" s="172">
        <f t="shared" si="85"/>
        <v>1.0145584814291402</v>
      </c>
      <c r="P333" s="172">
        <f t="shared" si="85"/>
        <v>1.000603550612267</v>
      </c>
      <c r="Q333" s="172">
        <f t="shared" si="85"/>
        <v>0.95704769044164684</v>
      </c>
    </row>
    <row r="334" spans="1:17" ht="12" customHeight="1" x14ac:dyDescent="0.25">
      <c r="A334" s="163" t="s">
        <v>142</v>
      </c>
      <c r="B334" s="171"/>
      <c r="C334" s="171" t="str">
        <f t="shared" si="85"/>
        <v/>
      </c>
      <c r="D334" s="171" t="str">
        <f t="shared" si="85"/>
        <v/>
      </c>
      <c r="E334" s="171" t="str">
        <f t="shared" si="85"/>
        <v/>
      </c>
      <c r="F334" s="171" t="str">
        <f t="shared" si="85"/>
        <v/>
      </c>
      <c r="G334" s="171" t="str">
        <f t="shared" si="85"/>
        <v/>
      </c>
      <c r="H334" s="171" t="str">
        <f t="shared" si="85"/>
        <v/>
      </c>
      <c r="I334" s="171" t="str">
        <f t="shared" si="85"/>
        <v/>
      </c>
      <c r="J334" s="171" t="str">
        <f t="shared" si="85"/>
        <v/>
      </c>
      <c r="K334" s="171" t="str">
        <f t="shared" si="85"/>
        <v/>
      </c>
      <c r="L334" s="171" t="str">
        <f t="shared" si="85"/>
        <v/>
      </c>
      <c r="M334" s="171" t="str">
        <f t="shared" si="85"/>
        <v/>
      </c>
      <c r="N334" s="171" t="str">
        <f t="shared" si="85"/>
        <v/>
      </c>
      <c r="O334" s="171" t="str">
        <f t="shared" si="85"/>
        <v/>
      </c>
      <c r="P334" s="171" t="str">
        <f t="shared" si="85"/>
        <v/>
      </c>
      <c r="Q334" s="171" t="str">
        <f t="shared" si="85"/>
        <v/>
      </c>
    </row>
    <row r="335" spans="1:17" ht="12" customHeight="1" x14ac:dyDescent="0.25">
      <c r="A335" s="161" t="s">
        <v>141</v>
      </c>
      <c r="B335" s="170"/>
      <c r="C335" s="170" t="str">
        <f t="shared" si="85"/>
        <v/>
      </c>
      <c r="D335" s="170" t="str">
        <f t="shared" si="85"/>
        <v/>
      </c>
      <c r="E335" s="170">
        <f t="shared" si="85"/>
        <v>0.98247229291961269</v>
      </c>
      <c r="F335" s="170" t="str">
        <f t="shared" si="85"/>
        <v/>
      </c>
      <c r="G335" s="170" t="str">
        <f t="shared" si="85"/>
        <v/>
      </c>
      <c r="H335" s="170" t="str">
        <f t="shared" si="85"/>
        <v/>
      </c>
      <c r="I335" s="170">
        <f t="shared" si="85"/>
        <v>0.98538686964818722</v>
      </c>
      <c r="J335" s="170" t="str">
        <f t="shared" si="85"/>
        <v/>
      </c>
      <c r="K335" s="170">
        <f t="shared" si="85"/>
        <v>0.98617699286028193</v>
      </c>
      <c r="L335" s="170">
        <f t="shared" si="85"/>
        <v>0.98420479100045744</v>
      </c>
      <c r="M335" s="170" t="str">
        <f t="shared" si="85"/>
        <v/>
      </c>
      <c r="N335" s="170">
        <f t="shared" si="85"/>
        <v>0.98630216116389735</v>
      </c>
      <c r="O335" s="170">
        <f t="shared" si="85"/>
        <v>0.98449041630648648</v>
      </c>
      <c r="P335" s="170" t="str">
        <f t="shared" si="85"/>
        <v/>
      </c>
      <c r="Q335" s="170" t="str">
        <f t="shared" si="85"/>
        <v/>
      </c>
    </row>
    <row r="336" spans="1:17" ht="12" customHeight="1" x14ac:dyDescent="0.25">
      <c r="A336" s="148" t="s">
        <v>60</v>
      </c>
      <c r="B336" s="73"/>
      <c r="C336" s="73" t="str">
        <f t="shared" si="85"/>
        <v/>
      </c>
      <c r="D336" s="73" t="str">
        <f t="shared" si="85"/>
        <v/>
      </c>
      <c r="E336" s="73">
        <f t="shared" si="85"/>
        <v>0.51029139104073962</v>
      </c>
      <c r="F336" s="73" t="str">
        <f t="shared" si="85"/>
        <v/>
      </c>
      <c r="G336" s="73" t="str">
        <f t="shared" si="85"/>
        <v/>
      </c>
      <c r="H336" s="73" t="str">
        <f t="shared" si="85"/>
        <v/>
      </c>
      <c r="I336" s="73">
        <f t="shared" si="85"/>
        <v>0.54380880219298078</v>
      </c>
      <c r="J336" s="73" t="str">
        <f t="shared" si="85"/>
        <v/>
      </c>
      <c r="K336" s="73">
        <f t="shared" si="85"/>
        <v>0.56298436083864156</v>
      </c>
      <c r="L336" s="73">
        <f t="shared" si="85"/>
        <v>0.56686903151422341</v>
      </c>
      <c r="M336" s="73" t="str">
        <f t="shared" si="85"/>
        <v/>
      </c>
      <c r="N336" s="73">
        <f t="shared" si="85"/>
        <v>0.5766047692865679</v>
      </c>
      <c r="O336" s="73">
        <f t="shared" si="85"/>
        <v>0.57913388149939493</v>
      </c>
      <c r="P336" s="73" t="str">
        <f t="shared" si="85"/>
        <v/>
      </c>
      <c r="Q336" s="73" t="str">
        <f t="shared" si="85"/>
        <v/>
      </c>
    </row>
    <row r="337" spans="1:17" ht="12" customHeight="1" x14ac:dyDescent="0.25">
      <c r="A337" s="148" t="s">
        <v>59</v>
      </c>
      <c r="B337" s="73"/>
      <c r="C337" s="73" t="str">
        <f t="shared" si="85"/>
        <v/>
      </c>
      <c r="D337" s="73" t="str">
        <f t="shared" si="85"/>
        <v/>
      </c>
      <c r="E337" s="73">
        <f t="shared" si="85"/>
        <v>1.0025704909722828</v>
      </c>
      <c r="F337" s="73" t="str">
        <f t="shared" si="85"/>
        <v/>
      </c>
      <c r="G337" s="73" t="str">
        <f t="shared" si="85"/>
        <v/>
      </c>
      <c r="H337" s="73" t="str">
        <f t="shared" si="85"/>
        <v/>
      </c>
      <c r="I337" s="73">
        <f t="shared" si="85"/>
        <v>1.0064949315099623</v>
      </c>
      <c r="J337" s="73" t="str">
        <f t="shared" si="85"/>
        <v/>
      </c>
      <c r="K337" s="73">
        <f t="shared" si="85"/>
        <v>1.0061170152970613</v>
      </c>
      <c r="L337" s="73">
        <f t="shared" si="85"/>
        <v>1.004807171709944</v>
      </c>
      <c r="M337" s="73" t="str">
        <f t="shared" si="85"/>
        <v/>
      </c>
      <c r="N337" s="73">
        <f t="shared" si="85"/>
        <v>1.0051886741371674</v>
      </c>
      <c r="O337" s="73">
        <f t="shared" si="85"/>
        <v>1.0028524890702222</v>
      </c>
      <c r="P337" s="73" t="str">
        <f t="shared" si="85"/>
        <v/>
      </c>
      <c r="Q337" s="73" t="str">
        <f t="shared" si="85"/>
        <v/>
      </c>
    </row>
    <row r="338" spans="1:17" ht="12" customHeight="1" x14ac:dyDescent="0.25">
      <c r="A338" s="158" t="s">
        <v>62</v>
      </c>
      <c r="B338" s="169"/>
      <c r="C338" s="169">
        <f t="shared" si="85"/>
        <v>0.42145054988611136</v>
      </c>
      <c r="D338" s="169">
        <f t="shared" si="85"/>
        <v>0.42544806225105658</v>
      </c>
      <c r="E338" s="169">
        <f t="shared" si="85"/>
        <v>0.42890890658743447</v>
      </c>
      <c r="F338" s="169">
        <f t="shared" si="85"/>
        <v>0.43266245894812744</v>
      </c>
      <c r="G338" s="169">
        <f t="shared" si="85"/>
        <v>0.43619214741553708</v>
      </c>
      <c r="H338" s="169">
        <f t="shared" si="85"/>
        <v>0.58071627919446944</v>
      </c>
      <c r="I338" s="169">
        <f t="shared" si="85"/>
        <v>0.44273328677978663</v>
      </c>
      <c r="J338" s="169">
        <f t="shared" si="85"/>
        <v>0.44602147852558333</v>
      </c>
      <c r="K338" s="169">
        <f t="shared" si="85"/>
        <v>0.44928994799395411</v>
      </c>
      <c r="L338" s="169">
        <f t="shared" si="85"/>
        <v>0.45117631504325917</v>
      </c>
      <c r="M338" s="169">
        <f t="shared" si="85"/>
        <v>0.4532884745232777</v>
      </c>
      <c r="N338" s="169">
        <f t="shared" si="85"/>
        <v>0.45590272093747736</v>
      </c>
      <c r="O338" s="169">
        <f t="shared" si="85"/>
        <v>0.45756770623344606</v>
      </c>
      <c r="P338" s="169">
        <f t="shared" si="85"/>
        <v>0.84818964006001707</v>
      </c>
      <c r="Q338" s="169">
        <f t="shared" si="85"/>
        <v>0.84743120920389747</v>
      </c>
    </row>
    <row r="339" spans="1:17" ht="12" customHeight="1" x14ac:dyDescent="0.25">
      <c r="A339" s="23" t="s">
        <v>57</v>
      </c>
      <c r="B339" s="73"/>
      <c r="C339" s="73">
        <f t="shared" ref="C339:Q340" si="86">IF(C320=0,"",C320/C301)</f>
        <v>0.42145054988611136</v>
      </c>
      <c r="D339" s="73">
        <f t="shared" si="86"/>
        <v>0.42544806225105658</v>
      </c>
      <c r="E339" s="73">
        <f t="shared" si="86"/>
        <v>0.42890890658743447</v>
      </c>
      <c r="F339" s="73">
        <f t="shared" si="86"/>
        <v>0.43266245894812744</v>
      </c>
      <c r="G339" s="73">
        <f t="shared" si="86"/>
        <v>0.43619214741553708</v>
      </c>
      <c r="H339" s="73">
        <f t="shared" si="86"/>
        <v>0.43966724705041521</v>
      </c>
      <c r="I339" s="73">
        <f t="shared" si="86"/>
        <v>0.44273328677978663</v>
      </c>
      <c r="J339" s="73">
        <f t="shared" si="86"/>
        <v>0.44602147852558333</v>
      </c>
      <c r="K339" s="73">
        <f t="shared" si="86"/>
        <v>0.44928994799395411</v>
      </c>
      <c r="L339" s="73">
        <f t="shared" si="86"/>
        <v>0.45117631504325917</v>
      </c>
      <c r="M339" s="73">
        <f t="shared" si="86"/>
        <v>0.4532884745232777</v>
      </c>
      <c r="N339" s="73">
        <f t="shared" si="86"/>
        <v>0.45590272093747736</v>
      </c>
      <c r="O339" s="73">
        <f t="shared" si="86"/>
        <v>0.45756770623344606</v>
      </c>
      <c r="P339" s="73" t="str">
        <f t="shared" si="86"/>
        <v/>
      </c>
      <c r="Q339" s="73" t="str">
        <f t="shared" si="86"/>
        <v/>
      </c>
    </row>
    <row r="340" spans="1:17" ht="12" customHeight="1" x14ac:dyDescent="0.25">
      <c r="A340" s="29" t="s">
        <v>140</v>
      </c>
      <c r="B340" s="65"/>
      <c r="C340" s="65" t="str">
        <f t="shared" si="86"/>
        <v/>
      </c>
      <c r="D340" s="65" t="str">
        <f t="shared" si="86"/>
        <v/>
      </c>
      <c r="E340" s="65" t="str">
        <f t="shared" si="86"/>
        <v/>
      </c>
      <c r="F340" s="65" t="str">
        <f t="shared" si="86"/>
        <v/>
      </c>
      <c r="G340" s="65" t="str">
        <f t="shared" si="86"/>
        <v/>
      </c>
      <c r="H340" s="65">
        <f t="shared" si="86"/>
        <v>0.82763752157510206</v>
      </c>
      <c r="I340" s="65" t="str">
        <f t="shared" si="86"/>
        <v/>
      </c>
      <c r="J340" s="65" t="str">
        <f t="shared" si="86"/>
        <v/>
      </c>
      <c r="K340" s="65" t="str">
        <f t="shared" si="86"/>
        <v/>
      </c>
      <c r="L340" s="65" t="str">
        <f t="shared" si="86"/>
        <v/>
      </c>
      <c r="M340" s="65" t="str">
        <f t="shared" si="86"/>
        <v/>
      </c>
      <c r="N340" s="65" t="str">
        <f t="shared" si="86"/>
        <v/>
      </c>
      <c r="O340" s="65" t="str">
        <f t="shared" si="86"/>
        <v/>
      </c>
      <c r="P340" s="65">
        <f t="shared" si="86"/>
        <v>0.84818964006001707</v>
      </c>
      <c r="Q340" s="65">
        <f t="shared" si="86"/>
        <v>0.84743120920389747</v>
      </c>
    </row>
    <row r="342" spans="1:17" ht="12" customHeight="1" x14ac:dyDescent="0.25">
      <c r="A342" s="152" t="s">
        <v>190</v>
      </c>
      <c r="B342" s="168"/>
      <c r="C342" s="168">
        <f>SUM(C343,C346,C348,C357)</f>
        <v>2.2407851048857275</v>
      </c>
      <c r="D342" s="168">
        <f t="shared" ref="D342:Q342" si="87">SUM(D343,D346,D348,D357)</f>
        <v>2.258122982379843</v>
      </c>
      <c r="E342" s="168">
        <f t="shared" si="87"/>
        <v>3.1175603567982515</v>
      </c>
      <c r="F342" s="168">
        <f t="shared" si="87"/>
        <v>2.306601053950474</v>
      </c>
      <c r="G342" s="168">
        <f t="shared" si="87"/>
        <v>2.4500080373089963</v>
      </c>
      <c r="H342" s="168">
        <f t="shared" si="87"/>
        <v>1.4558828698997617</v>
      </c>
      <c r="I342" s="168">
        <f t="shared" si="87"/>
        <v>2.7668386735888482</v>
      </c>
      <c r="J342" s="168">
        <f t="shared" si="87"/>
        <v>1.9849990627182414</v>
      </c>
      <c r="K342" s="168">
        <f t="shared" si="87"/>
        <v>3.3724795056288381</v>
      </c>
      <c r="L342" s="168">
        <f t="shared" si="87"/>
        <v>3.2147239085040149</v>
      </c>
      <c r="M342" s="168">
        <f t="shared" si="87"/>
        <v>2.2618784033653636</v>
      </c>
      <c r="N342" s="168">
        <f t="shared" si="87"/>
        <v>3.1822091091836464</v>
      </c>
      <c r="O342" s="168">
        <f t="shared" si="87"/>
        <v>2.1733532471889005</v>
      </c>
      <c r="P342" s="168">
        <f t="shared" si="87"/>
        <v>0.45409825822182787</v>
      </c>
      <c r="Q342" s="168">
        <f t="shared" si="87"/>
        <v>0.59747395562826622</v>
      </c>
    </row>
    <row r="343" spans="1:17" ht="12" customHeight="1" x14ac:dyDescent="0.25">
      <c r="A343" s="158" t="s">
        <v>65</v>
      </c>
      <c r="B343" s="157"/>
      <c r="C343" s="157">
        <f>SUM(C344:C345)</f>
        <v>1.6410492112004778</v>
      </c>
      <c r="D343" s="157">
        <f t="shared" ref="D343:Q343" si="88">SUM(D344:D345)</f>
        <v>1.6119270255213294</v>
      </c>
      <c r="E343" s="157">
        <f t="shared" si="88"/>
        <v>2.3013980609729447</v>
      </c>
      <c r="F343" s="157">
        <f t="shared" si="88"/>
        <v>1.7448590312164485</v>
      </c>
      <c r="G343" s="157">
        <f t="shared" si="88"/>
        <v>1.5515265501159992</v>
      </c>
      <c r="H343" s="157">
        <f t="shared" si="88"/>
        <v>1.1248771757485265</v>
      </c>
      <c r="I343" s="157">
        <f t="shared" si="88"/>
        <v>2.1101896310551025</v>
      </c>
      <c r="J343" s="157">
        <f t="shared" si="88"/>
        <v>1.407297554115813</v>
      </c>
      <c r="K343" s="157">
        <f t="shared" si="88"/>
        <v>2.5011398902228699</v>
      </c>
      <c r="L343" s="157">
        <f t="shared" si="88"/>
        <v>2.3006078454160375</v>
      </c>
      <c r="M343" s="157">
        <f t="shared" si="88"/>
        <v>1.6569728844412721</v>
      </c>
      <c r="N343" s="157">
        <f t="shared" si="88"/>
        <v>2.3349126204625206</v>
      </c>
      <c r="O343" s="157">
        <f t="shared" si="88"/>
        <v>1.5688690845242577</v>
      </c>
      <c r="P343" s="157">
        <f t="shared" si="88"/>
        <v>0.43188942624042087</v>
      </c>
      <c r="Q343" s="157">
        <f t="shared" si="88"/>
        <v>0.55267153166538696</v>
      </c>
    </row>
    <row r="344" spans="1:17" ht="12" customHeight="1" x14ac:dyDescent="0.25">
      <c r="A344" s="23" t="s">
        <v>84</v>
      </c>
      <c r="B344" s="156"/>
      <c r="C344" s="156">
        <f>RES_hhdet_in_emi!C$26</f>
        <v>1.6410492112004778</v>
      </c>
      <c r="D344" s="156">
        <f>RES_hhdet_in_emi!D$26</f>
        <v>1.6119270255213294</v>
      </c>
      <c r="E344" s="156">
        <f>RES_hhdet_in_emi!E$26</f>
        <v>2.3013980609729447</v>
      </c>
      <c r="F344" s="156">
        <f>RES_hhdet_in_emi!F$26</f>
        <v>1.7448590312164485</v>
      </c>
      <c r="G344" s="156">
        <f>RES_hhdet_in_emi!G$26</f>
        <v>1.5515265501159992</v>
      </c>
      <c r="H344" s="156">
        <f>RES_hhdet_in_emi!H$26</f>
        <v>1.1248771757485265</v>
      </c>
      <c r="I344" s="156">
        <f>RES_hhdet_in_emi!I$26</f>
        <v>2.1101896310551025</v>
      </c>
      <c r="J344" s="156">
        <f>RES_hhdet_in_emi!J$26</f>
        <v>1.407297554115813</v>
      </c>
      <c r="K344" s="156">
        <f>RES_hhdet_in_emi!K$26</f>
        <v>2.5011398902228699</v>
      </c>
      <c r="L344" s="156">
        <f>RES_hhdet_in_emi!L$26</f>
        <v>2.3006078454160375</v>
      </c>
      <c r="M344" s="156">
        <f>RES_hhdet_in_emi!M$26</f>
        <v>1.6569728844412721</v>
      </c>
      <c r="N344" s="156">
        <f>RES_hhdet_in_emi!N$26</f>
        <v>2.3349126204625206</v>
      </c>
      <c r="O344" s="156">
        <f>RES_hhdet_in_emi!O$26</f>
        <v>1.5688690845242577</v>
      </c>
      <c r="P344" s="156">
        <f>RES_hhdet_in_emi!P$26</f>
        <v>0.43188942624042087</v>
      </c>
      <c r="Q344" s="156">
        <f>RES_hhdet_in_emi!Q$26</f>
        <v>0.55267153166538696</v>
      </c>
    </row>
    <row r="345" spans="1:17" ht="12" customHeight="1" x14ac:dyDescent="0.25">
      <c r="A345" s="23" t="s">
        <v>60</v>
      </c>
      <c r="B345" s="156"/>
      <c r="C345" s="156">
        <f>RES_hhdet_in_emi!C$27</f>
        <v>0</v>
      </c>
      <c r="D345" s="156">
        <f>RES_hhdet_in_emi!D$27</f>
        <v>0</v>
      </c>
      <c r="E345" s="156">
        <f>RES_hhdet_in_emi!E$27</f>
        <v>0</v>
      </c>
      <c r="F345" s="156">
        <f>RES_hhdet_in_emi!F$27</f>
        <v>0</v>
      </c>
      <c r="G345" s="156">
        <f>RES_hhdet_in_emi!G$27</f>
        <v>0</v>
      </c>
      <c r="H345" s="156">
        <f>RES_hhdet_in_emi!H$27</f>
        <v>0</v>
      </c>
      <c r="I345" s="156">
        <f>RES_hhdet_in_emi!I$27</f>
        <v>0</v>
      </c>
      <c r="J345" s="156">
        <f>RES_hhdet_in_emi!J$27</f>
        <v>0</v>
      </c>
      <c r="K345" s="156">
        <f>RES_hhdet_in_emi!K$27</f>
        <v>0</v>
      </c>
      <c r="L345" s="156">
        <f>RES_hhdet_in_emi!L$27</f>
        <v>0</v>
      </c>
      <c r="M345" s="156">
        <f>RES_hhdet_in_emi!M$27</f>
        <v>0</v>
      </c>
      <c r="N345" s="156">
        <f>RES_hhdet_in_emi!N$27</f>
        <v>0</v>
      </c>
      <c r="O345" s="156">
        <f>RES_hhdet_in_emi!O$27</f>
        <v>0</v>
      </c>
      <c r="P345" s="156">
        <f>RES_hhdet_in_emi!P$27</f>
        <v>0</v>
      </c>
      <c r="Q345" s="156">
        <f>RES_hhdet_in_emi!Q$27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RES_hhdet_in_emi!C$29</f>
        <v>0</v>
      </c>
      <c r="D347" s="156">
        <f>RES_hhdet_in_emi!D$29</f>
        <v>0</v>
      </c>
      <c r="E347" s="156">
        <f>RES_hhdet_in_emi!E$29</f>
        <v>0</v>
      </c>
      <c r="F347" s="156">
        <f>RES_hhdet_in_emi!F$29</f>
        <v>0</v>
      </c>
      <c r="G347" s="156">
        <f>RES_hhdet_in_emi!G$29</f>
        <v>0</v>
      </c>
      <c r="H347" s="156">
        <f>RES_hhdet_in_emi!H$29</f>
        <v>0</v>
      </c>
      <c r="I347" s="156">
        <f>RES_hhdet_in_emi!I$29</f>
        <v>0</v>
      </c>
      <c r="J347" s="156">
        <f>RES_hhdet_in_emi!J$29</f>
        <v>0</v>
      </c>
      <c r="K347" s="156">
        <f>RES_hhdet_in_emi!K$29</f>
        <v>0</v>
      </c>
      <c r="L347" s="156">
        <f>RES_hhdet_in_emi!L$29</f>
        <v>0</v>
      </c>
      <c r="M347" s="156">
        <f>RES_hhdet_in_emi!M$29</f>
        <v>0</v>
      </c>
      <c r="N347" s="156">
        <f>RES_hhdet_in_emi!N$29</f>
        <v>0</v>
      </c>
      <c r="O347" s="156">
        <f>RES_hhdet_in_emi!O$29</f>
        <v>0</v>
      </c>
      <c r="P347" s="156">
        <f>RES_hhdet_in_emi!P$29</f>
        <v>0</v>
      </c>
      <c r="Q347" s="156">
        <f>RES_hhdet_in_emi!Q$29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0.205974998519701</v>
      </c>
      <c r="D348" s="157">
        <f t="shared" ref="D348:Q348" si="90">SUM(D349:D350,D353:D354)</f>
        <v>0.27324115422510581</v>
      </c>
      <c r="E348" s="157">
        <f t="shared" si="90"/>
        <v>0.24621070656421035</v>
      </c>
      <c r="F348" s="157">
        <f t="shared" si="90"/>
        <v>4.751241156982286E-2</v>
      </c>
      <c r="G348" s="157">
        <f t="shared" si="90"/>
        <v>0.37780932980676851</v>
      </c>
      <c r="H348" s="157">
        <f t="shared" si="90"/>
        <v>0.16930193611677463</v>
      </c>
      <c r="I348" s="157">
        <f t="shared" si="90"/>
        <v>2.7187026798734099E-2</v>
      </c>
      <c r="J348" s="157">
        <f t="shared" si="90"/>
        <v>0.12744245562725193</v>
      </c>
      <c r="K348" s="157">
        <f t="shared" si="90"/>
        <v>0.11800814096464712</v>
      </c>
      <c r="L348" s="157">
        <f t="shared" si="90"/>
        <v>8.404077554386441E-2</v>
      </c>
      <c r="M348" s="157">
        <f t="shared" si="90"/>
        <v>6.4442850215456149E-2</v>
      </c>
      <c r="N348" s="157">
        <f t="shared" si="90"/>
        <v>6.1439236671260861E-2</v>
      </c>
      <c r="O348" s="157">
        <f t="shared" si="90"/>
        <v>2.3359330096283184E-2</v>
      </c>
      <c r="P348" s="157">
        <f t="shared" si="90"/>
        <v>2.2208831981406999E-2</v>
      </c>
      <c r="Q348" s="157">
        <f t="shared" si="90"/>
        <v>4.4802423962879249E-2</v>
      </c>
    </row>
    <row r="349" spans="1:17" ht="12" customHeight="1" x14ac:dyDescent="0.25">
      <c r="A349" s="167" t="s">
        <v>169</v>
      </c>
      <c r="B349" s="132"/>
      <c r="C349" s="132">
        <f>RES_hhdet_in_emi!C$31</f>
        <v>0.19611516550143024</v>
      </c>
      <c r="D349" s="132">
        <f>RES_hhdet_in_emi!D$31</f>
        <v>0.25518281028604939</v>
      </c>
      <c r="E349" s="132">
        <f>RES_hhdet_in_emi!E$31</f>
        <v>0.22162526256170437</v>
      </c>
      <c r="F349" s="132">
        <f>RES_hhdet_in_emi!F$31</f>
        <v>2.0392317384708807E-2</v>
      </c>
      <c r="G349" s="132">
        <f>RES_hhdet_in_emi!G$31</f>
        <v>0.22547274143050536</v>
      </c>
      <c r="H349" s="132">
        <f>RES_hhdet_in_emi!H$31</f>
        <v>0.13745056854735815</v>
      </c>
      <c r="I349" s="132">
        <f>RES_hhdet_in_emi!I$31</f>
        <v>0</v>
      </c>
      <c r="J349" s="132">
        <f>RES_hhdet_in_emi!J$31</f>
        <v>0.10617557488547241</v>
      </c>
      <c r="K349" s="132">
        <f>RES_hhdet_in_emi!K$31</f>
        <v>8.4548878035689529E-2</v>
      </c>
      <c r="L349" s="132">
        <f>RES_hhdet_in_emi!L$31</f>
        <v>4.5495620621134006E-2</v>
      </c>
      <c r="M349" s="132">
        <f>RES_hhdet_in_emi!M$31</f>
        <v>4.0241418554788265E-2</v>
      </c>
      <c r="N349" s="132">
        <f>RES_hhdet_in_emi!N$31</f>
        <v>2.9310388696752808E-2</v>
      </c>
      <c r="O349" s="132">
        <f>RES_hhdet_in_emi!O$31</f>
        <v>1.5354884401285614E-3</v>
      </c>
      <c r="P349" s="132">
        <f>RES_hhdet_in_emi!P$31</f>
        <v>7.4701550553966734E-3</v>
      </c>
      <c r="Q349" s="132">
        <f>RES_hhdet_in_emi!Q$31</f>
        <v>2.8753966441987535E-3</v>
      </c>
    </row>
    <row r="350" spans="1:17" ht="12" customHeight="1" x14ac:dyDescent="0.25">
      <c r="A350" s="167" t="s">
        <v>168</v>
      </c>
      <c r="B350" s="132"/>
      <c r="C350" s="132">
        <f>SUM(C351:C352)</f>
        <v>9.8598330182707531E-3</v>
      </c>
      <c r="D350" s="132">
        <f t="shared" ref="D350:Q350" si="91">SUM(D351:D352)</f>
        <v>1.8058343939056424E-2</v>
      </c>
      <c r="E350" s="132">
        <f t="shared" si="91"/>
        <v>2.4585444002505986E-2</v>
      </c>
      <c r="F350" s="132">
        <f t="shared" si="91"/>
        <v>2.7120094185114057E-2</v>
      </c>
      <c r="G350" s="132">
        <f t="shared" si="91"/>
        <v>0.15233658837626313</v>
      </c>
      <c r="H350" s="132">
        <f t="shared" si="91"/>
        <v>3.1851367569416485E-2</v>
      </c>
      <c r="I350" s="132">
        <f t="shared" si="91"/>
        <v>2.7187026798734099E-2</v>
      </c>
      <c r="J350" s="132">
        <f t="shared" si="91"/>
        <v>2.1266880741779501E-2</v>
      </c>
      <c r="K350" s="132">
        <f t="shared" si="91"/>
        <v>3.3459262928957595E-2</v>
      </c>
      <c r="L350" s="132">
        <f t="shared" si="91"/>
        <v>3.8545154922730411E-2</v>
      </c>
      <c r="M350" s="132">
        <f t="shared" si="91"/>
        <v>2.4201431660667887E-2</v>
      </c>
      <c r="N350" s="132">
        <f t="shared" si="91"/>
        <v>3.2128847974508053E-2</v>
      </c>
      <c r="O350" s="132">
        <f t="shared" si="91"/>
        <v>2.1823841656154624E-2</v>
      </c>
      <c r="P350" s="132">
        <f t="shared" si="91"/>
        <v>1.4738676926010325E-2</v>
      </c>
      <c r="Q350" s="132">
        <f t="shared" si="91"/>
        <v>4.1927027318680497E-2</v>
      </c>
    </row>
    <row r="351" spans="1:17" ht="12" customHeight="1" x14ac:dyDescent="0.25">
      <c r="A351" s="166" t="s">
        <v>57</v>
      </c>
      <c r="B351" s="165"/>
      <c r="C351" s="165">
        <f>RES_hhdet_in_emi!C$33</f>
        <v>9.8598330182707531E-3</v>
      </c>
      <c r="D351" s="165">
        <f>RES_hhdet_in_emi!D$33</f>
        <v>1.8058343939056424E-2</v>
      </c>
      <c r="E351" s="165">
        <f>RES_hhdet_in_emi!E$33</f>
        <v>2.4585444002505986E-2</v>
      </c>
      <c r="F351" s="165">
        <f>RES_hhdet_in_emi!F$33</f>
        <v>2.7120094185114057E-2</v>
      </c>
      <c r="G351" s="165">
        <f>RES_hhdet_in_emi!G$33</f>
        <v>0.15233658837626313</v>
      </c>
      <c r="H351" s="165">
        <f>RES_hhdet_in_emi!H$33</f>
        <v>3.1851367569416485E-2</v>
      </c>
      <c r="I351" s="165">
        <f>RES_hhdet_in_emi!I$33</f>
        <v>2.7187026798734099E-2</v>
      </c>
      <c r="J351" s="165">
        <f>RES_hhdet_in_emi!J$33</f>
        <v>2.1266880741779501E-2</v>
      </c>
      <c r="K351" s="165">
        <f>RES_hhdet_in_emi!K$33</f>
        <v>3.3459262928957595E-2</v>
      </c>
      <c r="L351" s="165">
        <f>RES_hhdet_in_emi!L$33</f>
        <v>3.8545154922730411E-2</v>
      </c>
      <c r="M351" s="165">
        <f>RES_hhdet_in_emi!M$33</f>
        <v>2.4201431660667887E-2</v>
      </c>
      <c r="N351" s="165">
        <f>RES_hhdet_in_emi!N$33</f>
        <v>3.2128847974508053E-2</v>
      </c>
      <c r="O351" s="165">
        <f>RES_hhdet_in_emi!O$33</f>
        <v>2.1823841656154624E-2</v>
      </c>
      <c r="P351" s="165">
        <f>RES_hhdet_in_emi!P$33</f>
        <v>1.4738676926010325E-2</v>
      </c>
      <c r="Q351" s="165">
        <f>RES_hhdet_in_emi!Q$33</f>
        <v>4.1927027318680497E-2</v>
      </c>
    </row>
    <row r="352" spans="1:17" ht="12" customHeight="1" x14ac:dyDescent="0.25">
      <c r="A352" s="147" t="s">
        <v>59</v>
      </c>
      <c r="B352" s="164"/>
      <c r="C352" s="164">
        <f>RES_hhdet_in_emi!C$34</f>
        <v>0</v>
      </c>
      <c r="D352" s="164">
        <f>RES_hhdet_in_emi!D$34</f>
        <v>0</v>
      </c>
      <c r="E352" s="164">
        <f>RES_hhdet_in_emi!E$34</f>
        <v>0</v>
      </c>
      <c r="F352" s="164">
        <f>RES_hhdet_in_emi!F$34</f>
        <v>0</v>
      </c>
      <c r="G352" s="164">
        <f>RES_hhdet_in_emi!G$34</f>
        <v>0</v>
      </c>
      <c r="H352" s="164">
        <f>RES_hhdet_in_emi!H$34</f>
        <v>0</v>
      </c>
      <c r="I352" s="164">
        <f>RES_hhdet_in_emi!I$34</f>
        <v>0</v>
      </c>
      <c r="J352" s="164">
        <f>RES_hhdet_in_emi!J$34</f>
        <v>0</v>
      </c>
      <c r="K352" s="164">
        <f>RES_hhdet_in_emi!K$34</f>
        <v>0</v>
      </c>
      <c r="L352" s="164">
        <f>RES_hhdet_in_emi!L$34</f>
        <v>0</v>
      </c>
      <c r="M352" s="164">
        <f>RES_hhdet_in_emi!M$34</f>
        <v>0</v>
      </c>
      <c r="N352" s="164">
        <f>RES_hhdet_in_emi!N$34</f>
        <v>0</v>
      </c>
      <c r="O352" s="164">
        <f>RES_hhdet_in_emi!O$34</f>
        <v>0</v>
      </c>
      <c r="P352" s="164">
        <f>RES_hhdet_in_emi!P$34</f>
        <v>0</v>
      </c>
      <c r="Q352" s="164">
        <f>RES_hhdet_in_emi!Q$34</f>
        <v>0</v>
      </c>
    </row>
    <row r="353" spans="1:17" ht="12" customHeight="1" x14ac:dyDescent="0.25">
      <c r="A353" s="163" t="s">
        <v>142</v>
      </c>
      <c r="B353" s="162"/>
      <c r="C353" s="162">
        <f>RES_hhdet_in_emi!C$35</f>
        <v>0</v>
      </c>
      <c r="D353" s="162">
        <f>RES_hhdet_in_emi!D$35</f>
        <v>0</v>
      </c>
      <c r="E353" s="162">
        <f>RES_hhdet_in_emi!E$35</f>
        <v>0</v>
      </c>
      <c r="F353" s="162">
        <f>RES_hhdet_in_emi!F$35</f>
        <v>0</v>
      </c>
      <c r="G353" s="162">
        <f>RES_hhdet_in_emi!G$35</f>
        <v>0</v>
      </c>
      <c r="H353" s="162">
        <f>RES_hhdet_in_emi!H$35</f>
        <v>0</v>
      </c>
      <c r="I353" s="162">
        <f>RES_hhdet_in_emi!I$35</f>
        <v>0</v>
      </c>
      <c r="J353" s="162">
        <f>RES_hhdet_in_emi!J$35</f>
        <v>0</v>
      </c>
      <c r="K353" s="162">
        <f>RES_hhdet_in_emi!K$35</f>
        <v>0</v>
      </c>
      <c r="L353" s="162">
        <f>RES_hhdet_in_emi!L$35</f>
        <v>0</v>
      </c>
      <c r="M353" s="162">
        <f>RES_hhdet_in_emi!M$35</f>
        <v>0</v>
      </c>
      <c r="N353" s="162">
        <f>RES_hhdet_in_emi!N$35</f>
        <v>0</v>
      </c>
      <c r="O353" s="162">
        <f>RES_hhdet_in_emi!O$35</f>
        <v>0</v>
      </c>
      <c r="P353" s="162">
        <f>RES_hhdet_in_emi!P$35</f>
        <v>0</v>
      </c>
      <c r="Q353" s="162">
        <f>RES_hhdet_in_emi!Q$35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RES_hhdet_in_emi!C$37</f>
        <v>0</v>
      </c>
      <c r="D355" s="156">
        <f>RES_hhdet_in_emi!D$37</f>
        <v>0</v>
      </c>
      <c r="E355" s="156">
        <f>RES_hhdet_in_emi!E$37</f>
        <v>0</v>
      </c>
      <c r="F355" s="156">
        <f>RES_hhdet_in_emi!F$37</f>
        <v>0</v>
      </c>
      <c r="G355" s="156">
        <f>RES_hhdet_in_emi!G$37</f>
        <v>0</v>
      </c>
      <c r="H355" s="156">
        <f>RES_hhdet_in_emi!H$37</f>
        <v>0</v>
      </c>
      <c r="I355" s="156">
        <f>RES_hhdet_in_emi!I$37</f>
        <v>0</v>
      </c>
      <c r="J355" s="156">
        <f>RES_hhdet_in_emi!J$37</f>
        <v>0</v>
      </c>
      <c r="K355" s="156">
        <f>RES_hhdet_in_emi!K$37</f>
        <v>0</v>
      </c>
      <c r="L355" s="156">
        <f>RES_hhdet_in_emi!L$37</f>
        <v>0</v>
      </c>
      <c r="M355" s="156">
        <f>RES_hhdet_in_emi!M$37</f>
        <v>0</v>
      </c>
      <c r="N355" s="156">
        <f>RES_hhdet_in_emi!N$37</f>
        <v>0</v>
      </c>
      <c r="O355" s="156">
        <f>RES_hhdet_in_emi!O$37</f>
        <v>0</v>
      </c>
      <c r="P355" s="156">
        <f>RES_hhdet_in_emi!P$37</f>
        <v>0</v>
      </c>
      <c r="Q355" s="156">
        <f>RES_hhdet_in_emi!Q$37</f>
        <v>0</v>
      </c>
    </row>
    <row r="356" spans="1:17" ht="12" customHeight="1" x14ac:dyDescent="0.25">
      <c r="A356" s="148" t="s">
        <v>59</v>
      </c>
      <c r="B356" s="156"/>
      <c r="C356" s="156">
        <f>RES_hhdet_in_emi!C$38</f>
        <v>0</v>
      </c>
      <c r="D356" s="156">
        <f>RES_hhdet_in_emi!D$38</f>
        <v>0</v>
      </c>
      <c r="E356" s="156">
        <f>RES_hhdet_in_emi!E$38</f>
        <v>0</v>
      </c>
      <c r="F356" s="156">
        <f>RES_hhdet_in_emi!F$38</f>
        <v>0</v>
      </c>
      <c r="G356" s="156">
        <f>RES_hhdet_in_emi!G$38</f>
        <v>0</v>
      </c>
      <c r="H356" s="156">
        <f>RES_hhdet_in_emi!H$38</f>
        <v>0</v>
      </c>
      <c r="I356" s="156">
        <f>RES_hhdet_in_emi!I$38</f>
        <v>0</v>
      </c>
      <c r="J356" s="156">
        <f>RES_hhdet_in_emi!J$38</f>
        <v>0</v>
      </c>
      <c r="K356" s="156">
        <f>RES_hhdet_in_emi!K$38</f>
        <v>0</v>
      </c>
      <c r="L356" s="156">
        <f>RES_hhdet_in_emi!L$38</f>
        <v>0</v>
      </c>
      <c r="M356" s="156">
        <f>RES_hhdet_in_emi!M$38</f>
        <v>0</v>
      </c>
      <c r="N356" s="156">
        <f>RES_hhdet_in_emi!N$38</f>
        <v>0</v>
      </c>
      <c r="O356" s="156">
        <f>RES_hhdet_in_emi!O$38</f>
        <v>0</v>
      </c>
      <c r="P356" s="156">
        <f>RES_hhdet_in_emi!P$38</f>
        <v>0</v>
      </c>
      <c r="Q356" s="156">
        <f>RES_hhdet_in_emi!Q$38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0.39376089516554885</v>
      </c>
      <c r="D357" s="157">
        <f t="shared" ref="D357:Q357" si="93">SUM(D358:D359)</f>
        <v>0.37295480263340763</v>
      </c>
      <c r="E357" s="157">
        <f t="shared" si="93"/>
        <v>0.56995158926109624</v>
      </c>
      <c r="F357" s="157">
        <f t="shared" si="93"/>
        <v>0.51422961116420263</v>
      </c>
      <c r="G357" s="157">
        <f t="shared" si="93"/>
        <v>0.52067215738622863</v>
      </c>
      <c r="H357" s="157">
        <f t="shared" si="93"/>
        <v>0.16170375803446047</v>
      </c>
      <c r="I357" s="157">
        <f t="shared" si="93"/>
        <v>0.62946201573501159</v>
      </c>
      <c r="J357" s="157">
        <f t="shared" si="93"/>
        <v>0.45025905297517643</v>
      </c>
      <c r="K357" s="157">
        <f t="shared" si="93"/>
        <v>0.75333147444132098</v>
      </c>
      <c r="L357" s="157">
        <f t="shared" si="93"/>
        <v>0.83007528754411275</v>
      </c>
      <c r="M357" s="157">
        <f t="shared" si="93"/>
        <v>0.54046266870863535</v>
      </c>
      <c r="N357" s="157">
        <f t="shared" si="93"/>
        <v>0.78585725204986523</v>
      </c>
      <c r="O357" s="157">
        <f t="shared" si="93"/>
        <v>0.58112483256835989</v>
      </c>
      <c r="P357" s="157">
        <f t="shared" si="93"/>
        <v>0</v>
      </c>
      <c r="Q357" s="157">
        <f t="shared" si="93"/>
        <v>0</v>
      </c>
    </row>
    <row r="358" spans="1:17" ht="12" customHeight="1" x14ac:dyDescent="0.25">
      <c r="A358" s="23" t="s">
        <v>57</v>
      </c>
      <c r="B358" s="156"/>
      <c r="C358" s="156">
        <f>RES_hhdet_in_emi!C$40</f>
        <v>0.39376089516554885</v>
      </c>
      <c r="D358" s="156">
        <f>RES_hhdet_in_emi!D$40</f>
        <v>0.37295480263340763</v>
      </c>
      <c r="E358" s="156">
        <f>RES_hhdet_in_emi!E$40</f>
        <v>0.56995158926109624</v>
      </c>
      <c r="F358" s="156">
        <f>RES_hhdet_in_emi!F$40</f>
        <v>0.51422961116420263</v>
      </c>
      <c r="G358" s="156">
        <f>RES_hhdet_in_emi!G$40</f>
        <v>0.52067215738622863</v>
      </c>
      <c r="H358" s="156">
        <f>RES_hhdet_in_emi!H$40</f>
        <v>0.16170375803446047</v>
      </c>
      <c r="I358" s="156">
        <f>RES_hhdet_in_emi!I$40</f>
        <v>0.62946201573501159</v>
      </c>
      <c r="J358" s="156">
        <f>RES_hhdet_in_emi!J$40</f>
        <v>0.45025905297517643</v>
      </c>
      <c r="K358" s="156">
        <f>RES_hhdet_in_emi!K$40</f>
        <v>0.75333147444132098</v>
      </c>
      <c r="L358" s="156">
        <f>RES_hhdet_in_emi!L$40</f>
        <v>0.83007528754411275</v>
      </c>
      <c r="M358" s="156">
        <f>RES_hhdet_in_emi!M$40</f>
        <v>0.54046266870863535</v>
      </c>
      <c r="N358" s="156">
        <f>RES_hhdet_in_emi!N$40</f>
        <v>0.78585725204986523</v>
      </c>
      <c r="O358" s="156">
        <f>RES_hhdet_in_emi!O$40</f>
        <v>0.58112483256835989</v>
      </c>
      <c r="P358" s="156">
        <f>RES_hhdet_in_emi!P$40</f>
        <v>0</v>
      </c>
      <c r="Q358" s="156">
        <f>RES_hhdet_in_emi!Q$40</f>
        <v>0</v>
      </c>
    </row>
    <row r="359" spans="1:17" ht="12" customHeight="1" x14ac:dyDescent="0.25">
      <c r="A359" s="29" t="s">
        <v>140</v>
      </c>
      <c r="B359" s="57"/>
      <c r="C359" s="57">
        <f>RES_hhdet_in_emi!C$41</f>
        <v>0</v>
      </c>
      <c r="D359" s="57">
        <f>RES_hhdet_in_emi!D$41</f>
        <v>0</v>
      </c>
      <c r="E359" s="57">
        <f>RES_hhdet_in_emi!E$41</f>
        <v>0</v>
      </c>
      <c r="F359" s="57">
        <f>RES_hhdet_in_emi!F$41</f>
        <v>0</v>
      </c>
      <c r="G359" s="57">
        <f>RES_hhdet_in_emi!G$41</f>
        <v>0</v>
      </c>
      <c r="H359" s="57">
        <f>RES_hhdet_in_emi!H$41</f>
        <v>0</v>
      </c>
      <c r="I359" s="57">
        <f>RES_hhdet_in_emi!I$41</f>
        <v>0</v>
      </c>
      <c r="J359" s="57">
        <f>RES_hhdet_in_emi!J$41</f>
        <v>0</v>
      </c>
      <c r="K359" s="57">
        <f>RES_hhdet_in_emi!K$41</f>
        <v>0</v>
      </c>
      <c r="L359" s="57">
        <f>RES_hhdet_in_emi!L$41</f>
        <v>0</v>
      </c>
      <c r="M359" s="57">
        <f>RES_hhdet_in_emi!M$41</f>
        <v>0</v>
      </c>
      <c r="N359" s="57">
        <f>RES_hhdet_in_emi!N$41</f>
        <v>0</v>
      </c>
      <c r="O359" s="57">
        <f>RES_hhdet_in_emi!O$41</f>
        <v>0</v>
      </c>
      <c r="P359" s="57">
        <f>RES_hhdet_in_emi!P$41</f>
        <v>0</v>
      </c>
      <c r="Q359" s="57">
        <f>RES_hhdet_in_emi!Q$41</f>
        <v>0</v>
      </c>
    </row>
    <row r="361" spans="1:17" ht="12" customHeight="1" x14ac:dyDescent="0.25">
      <c r="A361" s="152" t="s">
        <v>189</v>
      </c>
      <c r="B361" s="168"/>
      <c r="C361" s="168">
        <f t="shared" ref="C361:Q361" si="94">SUM(C362,C365,C367,C376)</f>
        <v>13792.857024861387</v>
      </c>
      <c r="D361" s="168">
        <f t="shared" si="94"/>
        <v>14258.563833650143</v>
      </c>
      <c r="E361" s="168">
        <f t="shared" si="94"/>
        <v>14299.303510562666</v>
      </c>
      <c r="F361" s="168">
        <f t="shared" si="94"/>
        <v>12991.631172308298</v>
      </c>
      <c r="G361" s="168">
        <f t="shared" si="94"/>
        <v>12643.230263929885</v>
      </c>
      <c r="H361" s="168">
        <f t="shared" si="94"/>
        <v>12429.095660783012</v>
      </c>
      <c r="I361" s="168">
        <f t="shared" si="94"/>
        <v>12259.674995694519</v>
      </c>
      <c r="J361" s="168">
        <f t="shared" si="94"/>
        <v>12108.648630027346</v>
      </c>
      <c r="K361" s="168">
        <f t="shared" si="94"/>
        <v>12677.980952767039</v>
      </c>
      <c r="L361" s="168">
        <f t="shared" si="94"/>
        <v>11293.350607878485</v>
      </c>
      <c r="M361" s="168">
        <f t="shared" si="94"/>
        <v>11932.282587184007</v>
      </c>
      <c r="N361" s="168">
        <f t="shared" si="94"/>
        <v>11092.727561444066</v>
      </c>
      <c r="O361" s="168">
        <f t="shared" si="94"/>
        <v>9718.5311706231805</v>
      </c>
      <c r="P361" s="168">
        <f t="shared" si="94"/>
        <v>9547.2071813281727</v>
      </c>
      <c r="Q361" s="168">
        <f t="shared" si="94"/>
        <v>10778.860534806068</v>
      </c>
    </row>
    <row r="362" spans="1:17" ht="12" customHeight="1" x14ac:dyDescent="0.25">
      <c r="A362" s="158" t="s">
        <v>65</v>
      </c>
      <c r="B362" s="157"/>
      <c r="C362" s="157">
        <f t="shared" ref="C362:Q362" si="95">SUM(C363:C364)</f>
        <v>8189.7506394555367</v>
      </c>
      <c r="D362" s="157">
        <f t="shared" si="95"/>
        <v>8466.1823629900882</v>
      </c>
      <c r="E362" s="157">
        <f t="shared" si="95"/>
        <v>8741.988848391009</v>
      </c>
      <c r="F362" s="157">
        <f t="shared" si="95"/>
        <v>7635.4557843708189</v>
      </c>
      <c r="G362" s="157">
        <f t="shared" si="95"/>
        <v>6512.8330945778134</v>
      </c>
      <c r="H362" s="157">
        <f t="shared" si="95"/>
        <v>7358.8988120203494</v>
      </c>
      <c r="I362" s="157">
        <f t="shared" si="95"/>
        <v>7576.1224845497436</v>
      </c>
      <c r="J362" s="157">
        <f t="shared" si="95"/>
        <v>6619.3931756651673</v>
      </c>
      <c r="K362" s="157">
        <f t="shared" si="95"/>
        <v>7078.8620049719548</v>
      </c>
      <c r="L362" s="157">
        <f t="shared" si="95"/>
        <v>5925.5408328360763</v>
      </c>
      <c r="M362" s="157">
        <f t="shared" si="95"/>
        <v>6459.4094154640507</v>
      </c>
      <c r="N362" s="157">
        <f t="shared" si="95"/>
        <v>6055.4127995459176</v>
      </c>
      <c r="O362" s="157">
        <f t="shared" si="95"/>
        <v>4957.3521691766337</v>
      </c>
      <c r="P362" s="157">
        <f t="shared" si="95"/>
        <v>4437.0290537718311</v>
      </c>
      <c r="Q362" s="157">
        <f t="shared" si="95"/>
        <v>5323.4004151198351</v>
      </c>
    </row>
    <row r="363" spans="1:17" ht="12" customHeight="1" x14ac:dyDescent="0.25">
      <c r="A363" s="23" t="s">
        <v>84</v>
      </c>
      <c r="B363" s="156"/>
      <c r="C363" s="156">
        <f t="shared" ref="C363:Q366" si="96">IF(C287=0,0,C287/0.086*1000000/C$49)</f>
        <v>8139.8227351658043</v>
      </c>
      <c r="D363" s="156">
        <f t="shared" si="96"/>
        <v>8394.6837458296377</v>
      </c>
      <c r="E363" s="156">
        <f t="shared" si="96"/>
        <v>8580.1420170527454</v>
      </c>
      <c r="F363" s="156">
        <f t="shared" si="96"/>
        <v>7501.4534844847813</v>
      </c>
      <c r="G363" s="156">
        <f t="shared" si="96"/>
        <v>6463.7488124812489</v>
      </c>
      <c r="H363" s="156">
        <f t="shared" si="96"/>
        <v>7291.5938444844423</v>
      </c>
      <c r="I363" s="156">
        <f t="shared" si="96"/>
        <v>7240.6771406085209</v>
      </c>
      <c r="J363" s="156">
        <f t="shared" si="96"/>
        <v>6431.1300381891642</v>
      </c>
      <c r="K363" s="156">
        <f t="shared" si="96"/>
        <v>7024.8058337026887</v>
      </c>
      <c r="L363" s="156">
        <f t="shared" si="96"/>
        <v>5807.0348124423335</v>
      </c>
      <c r="M363" s="156">
        <f t="shared" si="96"/>
        <v>6382.0067670512726</v>
      </c>
      <c r="N363" s="156">
        <f t="shared" si="96"/>
        <v>6004.1441896425367</v>
      </c>
      <c r="O363" s="156">
        <f t="shared" si="96"/>
        <v>4914.2443562041999</v>
      </c>
      <c r="P363" s="156">
        <f t="shared" si="96"/>
        <v>4373.8378078989208</v>
      </c>
      <c r="Q363" s="156">
        <f t="shared" si="96"/>
        <v>5224.4869037527833</v>
      </c>
    </row>
    <row r="364" spans="1:17" ht="12" customHeight="1" x14ac:dyDescent="0.25">
      <c r="A364" s="23" t="s">
        <v>60</v>
      </c>
      <c r="B364" s="156"/>
      <c r="C364" s="156">
        <f t="shared" si="96"/>
        <v>49.927904289732851</v>
      </c>
      <c r="D364" s="156">
        <f t="shared" si="96"/>
        <v>71.498617160449626</v>
      </c>
      <c r="E364" s="156">
        <f t="shared" si="96"/>
        <v>161.84683133826391</v>
      </c>
      <c r="F364" s="156">
        <f t="shared" si="96"/>
        <v>134.00229988603795</v>
      </c>
      <c r="G364" s="156">
        <f t="shared" si="96"/>
        <v>49.084282096564642</v>
      </c>
      <c r="H364" s="156">
        <f t="shared" si="96"/>
        <v>67.304967535907338</v>
      </c>
      <c r="I364" s="156">
        <f t="shared" si="96"/>
        <v>335.44534394122275</v>
      </c>
      <c r="J364" s="156">
        <f t="shared" si="96"/>
        <v>188.26313747600338</v>
      </c>
      <c r="K364" s="156">
        <f t="shared" si="96"/>
        <v>54.056171269266166</v>
      </c>
      <c r="L364" s="156">
        <f t="shared" si="96"/>
        <v>118.50602039374317</v>
      </c>
      <c r="M364" s="156">
        <f t="shared" si="96"/>
        <v>77.402648412778461</v>
      </c>
      <c r="N364" s="156">
        <f t="shared" si="96"/>
        <v>51.268609903380884</v>
      </c>
      <c r="O364" s="156">
        <f t="shared" si="96"/>
        <v>43.107812972434125</v>
      </c>
      <c r="P364" s="156">
        <f t="shared" si="96"/>
        <v>63.19124587291055</v>
      </c>
      <c r="Q364" s="156">
        <f t="shared" si="96"/>
        <v>98.913511367051754</v>
      </c>
    </row>
    <row r="365" spans="1:17" ht="12" customHeight="1" x14ac:dyDescent="0.25">
      <c r="A365" s="158" t="s">
        <v>112</v>
      </c>
      <c r="B365" s="157"/>
      <c r="C365" s="157">
        <f t="shared" ref="C365:Q365" si="97">C366</f>
        <v>778.58670671621257</v>
      </c>
      <c r="D365" s="157">
        <f t="shared" si="97"/>
        <v>648.85322834497003</v>
      </c>
      <c r="E365" s="157">
        <f t="shared" si="97"/>
        <v>514.71578135951256</v>
      </c>
      <c r="F365" s="157">
        <f t="shared" si="97"/>
        <v>689.89027689176896</v>
      </c>
      <c r="G365" s="157">
        <f t="shared" si="97"/>
        <v>533.35887586765182</v>
      </c>
      <c r="H365" s="157">
        <f t="shared" si="97"/>
        <v>566.10943836550655</v>
      </c>
      <c r="I365" s="157">
        <f t="shared" si="97"/>
        <v>221.17405845028566</v>
      </c>
      <c r="J365" s="157">
        <f t="shared" si="97"/>
        <v>882.43556169249598</v>
      </c>
      <c r="K365" s="157">
        <f t="shared" si="97"/>
        <v>1078.2203610942272</v>
      </c>
      <c r="L365" s="157">
        <f t="shared" si="97"/>
        <v>958.51046642119957</v>
      </c>
      <c r="M365" s="157">
        <f t="shared" si="97"/>
        <v>1080.1199311313535</v>
      </c>
      <c r="N365" s="157">
        <f t="shared" si="97"/>
        <v>785.37243827291127</v>
      </c>
      <c r="O365" s="157">
        <f t="shared" si="97"/>
        <v>780.01829774624275</v>
      </c>
      <c r="P365" s="157">
        <f t="shared" si="97"/>
        <v>1619.9578155349643</v>
      </c>
      <c r="Q365" s="157">
        <f t="shared" si="97"/>
        <v>1569.9584184755206</v>
      </c>
    </row>
    <row r="366" spans="1:17" ht="12" customHeight="1" x14ac:dyDescent="0.25">
      <c r="A366" s="23" t="s">
        <v>60</v>
      </c>
      <c r="B366" s="156"/>
      <c r="C366" s="156">
        <f t="shared" si="96"/>
        <v>778.58670671621257</v>
      </c>
      <c r="D366" s="156">
        <f t="shared" si="96"/>
        <v>648.85322834497003</v>
      </c>
      <c r="E366" s="156">
        <f t="shared" si="96"/>
        <v>514.71578135951256</v>
      </c>
      <c r="F366" s="156">
        <f t="shared" si="96"/>
        <v>689.89027689176896</v>
      </c>
      <c r="G366" s="156">
        <f t="shared" si="96"/>
        <v>533.35887586765182</v>
      </c>
      <c r="H366" s="156">
        <f t="shared" si="96"/>
        <v>566.10943836550655</v>
      </c>
      <c r="I366" s="156">
        <f t="shared" si="96"/>
        <v>221.17405845028566</v>
      </c>
      <c r="J366" s="156">
        <f t="shared" si="96"/>
        <v>882.43556169249598</v>
      </c>
      <c r="K366" s="156">
        <f t="shared" si="96"/>
        <v>1078.2203610942272</v>
      </c>
      <c r="L366" s="156">
        <f t="shared" si="96"/>
        <v>958.51046642119957</v>
      </c>
      <c r="M366" s="156">
        <f t="shared" si="96"/>
        <v>1080.1199311313535</v>
      </c>
      <c r="N366" s="156">
        <f t="shared" si="96"/>
        <v>785.37243827291127</v>
      </c>
      <c r="O366" s="156">
        <f t="shared" si="96"/>
        <v>780.01829774624275</v>
      </c>
      <c r="P366" s="156">
        <f t="shared" si="96"/>
        <v>1619.9578155349643</v>
      </c>
      <c r="Q366" s="156">
        <f t="shared" si="96"/>
        <v>1569.9584184755206</v>
      </c>
    </row>
    <row r="367" spans="1:17" ht="12" customHeight="1" x14ac:dyDescent="0.25">
      <c r="A367" s="158" t="s">
        <v>63</v>
      </c>
      <c r="B367" s="157"/>
      <c r="C367" s="157">
        <f t="shared" ref="C367:Q367" si="98">IF(C291=0,0,C291/0.086*1000000/SUM(C$53:C$56))</f>
        <v>2871.413175355035</v>
      </c>
      <c r="D367" s="157">
        <f t="shared" si="98"/>
        <v>3201.2333554958805</v>
      </c>
      <c r="E367" s="157">
        <f t="shared" si="98"/>
        <v>2917.6880878319425</v>
      </c>
      <c r="F367" s="157">
        <f t="shared" si="98"/>
        <v>2455.522270334342</v>
      </c>
      <c r="G367" s="157">
        <f t="shared" si="98"/>
        <v>3427.8881498754267</v>
      </c>
      <c r="H367" s="157">
        <f t="shared" si="98"/>
        <v>2857.14855177851</v>
      </c>
      <c r="I367" s="157">
        <f t="shared" si="98"/>
        <v>2302.5103720542779</v>
      </c>
      <c r="J367" s="157">
        <f t="shared" si="98"/>
        <v>2549.2063395966247</v>
      </c>
      <c r="K367" s="157">
        <f t="shared" si="98"/>
        <v>2405.0603814672904</v>
      </c>
      <c r="L367" s="157">
        <f t="shared" si="98"/>
        <v>2314.0808204633317</v>
      </c>
      <c r="M367" s="157">
        <f t="shared" si="98"/>
        <v>2311.1039623023307</v>
      </c>
      <c r="N367" s="157">
        <f t="shared" si="98"/>
        <v>2231.1385417479582</v>
      </c>
      <c r="O367" s="157">
        <f t="shared" si="98"/>
        <v>2160.8753421813344</v>
      </c>
      <c r="P367" s="157">
        <f t="shared" si="98"/>
        <v>2312.4424696442056</v>
      </c>
      <c r="Q367" s="157">
        <f t="shared" si="98"/>
        <v>2641.2143950642803</v>
      </c>
    </row>
    <row r="368" spans="1:17" ht="12" customHeight="1" x14ac:dyDescent="0.25">
      <c r="A368" s="167" t="s">
        <v>169</v>
      </c>
      <c r="B368" s="132"/>
      <c r="C368" s="132">
        <f t="shared" ref="C368:Q368" si="99">IF(C292=0,0,C292/0.086*1000000/C$53)</f>
        <v>5469.7050178972131</v>
      </c>
      <c r="D368" s="132">
        <f t="shared" si="99"/>
        <v>5623.3284137535438</v>
      </c>
      <c r="E368" s="132">
        <f t="shared" si="99"/>
        <v>5602.9773011926973</v>
      </c>
      <c r="F368" s="132">
        <f t="shared" si="99"/>
        <v>5491.8492159105008</v>
      </c>
      <c r="G368" s="132">
        <f t="shared" si="99"/>
        <v>5391.5428663381072</v>
      </c>
      <c r="H368" s="132">
        <f t="shared" si="99"/>
        <v>5135.8933761322342</v>
      </c>
      <c r="I368" s="132">
        <f t="shared" si="99"/>
        <v>0</v>
      </c>
      <c r="J368" s="132">
        <f t="shared" si="99"/>
        <v>5279.7050215984427</v>
      </c>
      <c r="K368" s="132">
        <f t="shared" si="99"/>
        <v>5177.025054530719</v>
      </c>
      <c r="L368" s="132">
        <f t="shared" si="99"/>
        <v>5077.6948898440442</v>
      </c>
      <c r="M368" s="132">
        <f t="shared" si="99"/>
        <v>4712.8137369624201</v>
      </c>
      <c r="N368" s="132">
        <f t="shared" si="99"/>
        <v>4411.0088878209563</v>
      </c>
      <c r="O368" s="132">
        <f t="shared" si="99"/>
        <v>4267.8739249697055</v>
      </c>
      <c r="P368" s="132">
        <f t="shared" si="99"/>
        <v>4273.1207330229226</v>
      </c>
      <c r="Q368" s="132">
        <f t="shared" si="99"/>
        <v>4416.1241572491672</v>
      </c>
    </row>
    <row r="369" spans="1:17" ht="12" customHeight="1" x14ac:dyDescent="0.25">
      <c r="A369" s="167" t="s">
        <v>168</v>
      </c>
      <c r="B369" s="132"/>
      <c r="C369" s="132">
        <f t="shared" ref="C369:Q369" si="100">IF(C293=0,0,C293/0.086*1000000/C$54)</f>
        <v>2309.36360845538</v>
      </c>
      <c r="D369" s="132">
        <f t="shared" si="100"/>
        <v>2451.6813183165041</v>
      </c>
      <c r="E369" s="132">
        <f t="shared" si="100"/>
        <v>2456.1597240771116</v>
      </c>
      <c r="F369" s="132">
        <f t="shared" si="100"/>
        <v>2406.2649867198179</v>
      </c>
      <c r="G369" s="132">
        <f t="shared" si="100"/>
        <v>3013.5940544420259</v>
      </c>
      <c r="H369" s="132">
        <f t="shared" si="100"/>
        <v>2378.8600743113379</v>
      </c>
      <c r="I369" s="132">
        <f t="shared" si="100"/>
        <v>2300.1934200724158</v>
      </c>
      <c r="J369" s="132">
        <f t="shared" si="100"/>
        <v>2272.8784642476962</v>
      </c>
      <c r="K369" s="132">
        <f t="shared" si="100"/>
        <v>2270.8567790292204</v>
      </c>
      <c r="L369" s="132">
        <f t="shared" si="100"/>
        <v>2249.3689626967657</v>
      </c>
      <c r="M369" s="132">
        <f t="shared" si="100"/>
        <v>2229.4309582059936</v>
      </c>
      <c r="N369" s="132">
        <f t="shared" si="100"/>
        <v>2191.569981510549</v>
      </c>
      <c r="O369" s="132">
        <f t="shared" si="100"/>
        <v>2152.2389541356788</v>
      </c>
      <c r="P369" s="132">
        <f t="shared" si="100"/>
        <v>2277.104745915226</v>
      </c>
      <c r="Q369" s="132">
        <f t="shared" si="100"/>
        <v>2630.2220414997369</v>
      </c>
    </row>
    <row r="370" spans="1:17" ht="12" customHeight="1" x14ac:dyDescent="0.25">
      <c r="A370" s="166" t="s">
        <v>57</v>
      </c>
      <c r="B370" s="165"/>
      <c r="C370" s="165">
        <f t="shared" ref="C370:Q371" si="101">IF(C294=0,0,C294/0.086*1000000/C$54)</f>
        <v>59.485206597023613</v>
      </c>
      <c r="D370" s="165">
        <f t="shared" si="101"/>
        <v>123.14890585022492</v>
      </c>
      <c r="E370" s="165">
        <f t="shared" si="101"/>
        <v>122.16291439394155</v>
      </c>
      <c r="F370" s="165">
        <f t="shared" si="101"/>
        <v>118.4854823384179</v>
      </c>
      <c r="G370" s="165">
        <f t="shared" si="101"/>
        <v>768.54068144323082</v>
      </c>
      <c r="H370" s="165">
        <f t="shared" si="101"/>
        <v>249.79961539636943</v>
      </c>
      <c r="I370" s="165">
        <f t="shared" si="101"/>
        <v>110.04468362595071</v>
      </c>
      <c r="J370" s="165">
        <f t="shared" si="101"/>
        <v>107.02162973702922</v>
      </c>
      <c r="K370" s="165">
        <f t="shared" si="101"/>
        <v>105.73600427065249</v>
      </c>
      <c r="L370" s="165">
        <f t="shared" si="101"/>
        <v>103.72303210936983</v>
      </c>
      <c r="M370" s="165">
        <f t="shared" si="101"/>
        <v>96.384246449017425</v>
      </c>
      <c r="N370" s="165">
        <f t="shared" si="101"/>
        <v>89.966479759571939</v>
      </c>
      <c r="O370" s="165">
        <f t="shared" si="101"/>
        <v>85.571877632183174</v>
      </c>
      <c r="P370" s="165">
        <f t="shared" si="101"/>
        <v>151.95195192852165</v>
      </c>
      <c r="Q370" s="165">
        <f t="shared" si="101"/>
        <v>398.79710369287909</v>
      </c>
    </row>
    <row r="371" spans="1:17" ht="12" customHeight="1" x14ac:dyDescent="0.25">
      <c r="A371" s="147" t="s">
        <v>59</v>
      </c>
      <c r="B371" s="164"/>
      <c r="C371" s="164">
        <f t="shared" si="101"/>
        <v>2249.878401858356</v>
      </c>
      <c r="D371" s="164">
        <f t="shared" si="101"/>
        <v>2328.5324124662789</v>
      </c>
      <c r="E371" s="164">
        <f t="shared" si="101"/>
        <v>2333.9968096831699</v>
      </c>
      <c r="F371" s="164">
        <f t="shared" si="101"/>
        <v>2287.7795043814003</v>
      </c>
      <c r="G371" s="164">
        <f t="shared" si="101"/>
        <v>2245.0533729987951</v>
      </c>
      <c r="H371" s="164">
        <f t="shared" si="101"/>
        <v>2129.0604589149684</v>
      </c>
      <c r="I371" s="164">
        <f t="shared" si="101"/>
        <v>2190.1487364464656</v>
      </c>
      <c r="J371" s="164">
        <f t="shared" si="101"/>
        <v>2165.8568345106669</v>
      </c>
      <c r="K371" s="164">
        <f t="shared" si="101"/>
        <v>2165.1207747585686</v>
      </c>
      <c r="L371" s="164">
        <f t="shared" si="101"/>
        <v>2145.6459305873959</v>
      </c>
      <c r="M371" s="164">
        <f t="shared" si="101"/>
        <v>2133.046711756976</v>
      </c>
      <c r="N371" s="164">
        <f t="shared" si="101"/>
        <v>2101.6035017509771</v>
      </c>
      <c r="O371" s="164">
        <f t="shared" si="101"/>
        <v>2066.6670765034951</v>
      </c>
      <c r="P371" s="164">
        <f t="shared" si="101"/>
        <v>2125.1527939867042</v>
      </c>
      <c r="Q371" s="164">
        <f t="shared" si="101"/>
        <v>2231.4249378068575</v>
      </c>
    </row>
    <row r="372" spans="1:17" ht="12" customHeight="1" x14ac:dyDescent="0.25">
      <c r="A372" s="163" t="s">
        <v>142</v>
      </c>
      <c r="B372" s="162"/>
      <c r="C372" s="162">
        <f t="shared" ref="C372:Q372" si="102">IF(C296=0,0,C296/0.086*1000000/C$55)</f>
        <v>0</v>
      </c>
      <c r="D372" s="162">
        <f t="shared" si="102"/>
        <v>0</v>
      </c>
      <c r="E372" s="162">
        <f t="shared" si="102"/>
        <v>0</v>
      </c>
      <c r="F372" s="162">
        <f t="shared" si="102"/>
        <v>0</v>
      </c>
      <c r="G372" s="162">
        <f t="shared" si="102"/>
        <v>0</v>
      </c>
      <c r="H372" s="162">
        <f t="shared" si="102"/>
        <v>0</v>
      </c>
      <c r="I372" s="162">
        <f t="shared" si="102"/>
        <v>0</v>
      </c>
      <c r="J372" s="162">
        <f t="shared" si="102"/>
        <v>0</v>
      </c>
      <c r="K372" s="162">
        <f t="shared" si="102"/>
        <v>0</v>
      </c>
      <c r="L372" s="162">
        <f t="shared" si="102"/>
        <v>0</v>
      </c>
      <c r="M372" s="162">
        <f t="shared" si="102"/>
        <v>0</v>
      </c>
      <c r="N372" s="162">
        <f t="shared" si="102"/>
        <v>0</v>
      </c>
      <c r="O372" s="162">
        <f t="shared" si="102"/>
        <v>0</v>
      </c>
      <c r="P372" s="162">
        <f t="shared" si="102"/>
        <v>0</v>
      </c>
      <c r="Q372" s="162">
        <f t="shared" si="102"/>
        <v>0</v>
      </c>
    </row>
    <row r="373" spans="1:17" ht="12" customHeight="1" x14ac:dyDescent="0.25">
      <c r="A373" s="161" t="s">
        <v>141</v>
      </c>
      <c r="B373" s="160"/>
      <c r="C373" s="160">
        <f t="shared" ref="C373:Q373" si="103">IF(C297=0,0,C297/0.086*1000000/C$56)</f>
        <v>0</v>
      </c>
      <c r="D373" s="160">
        <f t="shared" si="103"/>
        <v>0</v>
      </c>
      <c r="E373" s="160">
        <f t="shared" si="103"/>
        <v>2431.3870359812877</v>
      </c>
      <c r="F373" s="160">
        <f t="shared" si="103"/>
        <v>0</v>
      </c>
      <c r="G373" s="160">
        <f t="shared" si="103"/>
        <v>0</v>
      </c>
      <c r="H373" s="160">
        <f t="shared" si="103"/>
        <v>0</v>
      </c>
      <c r="I373" s="160">
        <f t="shared" si="103"/>
        <v>2315.4080913714611</v>
      </c>
      <c r="J373" s="160">
        <f t="shared" si="103"/>
        <v>0</v>
      </c>
      <c r="K373" s="160">
        <f t="shared" si="103"/>
        <v>2284.6136182513878</v>
      </c>
      <c r="L373" s="160">
        <f t="shared" si="103"/>
        <v>2268.3291332698204</v>
      </c>
      <c r="M373" s="160">
        <f t="shared" si="103"/>
        <v>0</v>
      </c>
      <c r="N373" s="160">
        <f t="shared" si="103"/>
        <v>2217.0402394761481</v>
      </c>
      <c r="O373" s="160">
        <f t="shared" si="103"/>
        <v>2183.4976290021968</v>
      </c>
      <c r="P373" s="160">
        <f t="shared" si="103"/>
        <v>0</v>
      </c>
      <c r="Q373" s="160">
        <f t="shared" si="103"/>
        <v>0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0</v>
      </c>
      <c r="D374" s="156">
        <f t="shared" si="104"/>
        <v>0</v>
      </c>
      <c r="E374" s="156">
        <f t="shared" si="104"/>
        <v>99.265839639833118</v>
      </c>
      <c r="F374" s="156">
        <f t="shared" si="104"/>
        <v>0</v>
      </c>
      <c r="G374" s="156">
        <f t="shared" si="104"/>
        <v>0</v>
      </c>
      <c r="H374" s="156">
        <f t="shared" si="104"/>
        <v>0</v>
      </c>
      <c r="I374" s="156">
        <f t="shared" si="104"/>
        <v>105.63052171040961</v>
      </c>
      <c r="J374" s="156">
        <f t="shared" si="104"/>
        <v>0</v>
      </c>
      <c r="K374" s="156">
        <f t="shared" si="104"/>
        <v>102.80273039905086</v>
      </c>
      <c r="L374" s="156">
        <f t="shared" si="104"/>
        <v>106.71137333952919</v>
      </c>
      <c r="M374" s="156">
        <f t="shared" si="104"/>
        <v>0</v>
      </c>
      <c r="N374" s="156">
        <f t="shared" si="104"/>
        <v>97.698860762687616</v>
      </c>
      <c r="O374" s="156">
        <f t="shared" si="104"/>
        <v>94.623039032999984</v>
      </c>
      <c r="P374" s="156">
        <f t="shared" si="104"/>
        <v>0</v>
      </c>
      <c r="Q374" s="156">
        <f t="shared" si="104"/>
        <v>0</v>
      </c>
    </row>
    <row r="375" spans="1:17" ht="12" customHeight="1" x14ac:dyDescent="0.25">
      <c r="A375" s="148" t="s">
        <v>59</v>
      </c>
      <c r="B375" s="156"/>
      <c r="C375" s="156">
        <f t="shared" si="104"/>
        <v>0</v>
      </c>
      <c r="D375" s="156">
        <f t="shared" si="104"/>
        <v>0</v>
      </c>
      <c r="E375" s="156">
        <f t="shared" si="104"/>
        <v>2332.1211963414544</v>
      </c>
      <c r="F375" s="156">
        <f t="shared" si="104"/>
        <v>0</v>
      </c>
      <c r="G375" s="156">
        <f t="shared" si="104"/>
        <v>0</v>
      </c>
      <c r="H375" s="156">
        <f t="shared" si="104"/>
        <v>0</v>
      </c>
      <c r="I375" s="156">
        <f t="shared" si="104"/>
        <v>2209.7775696610515</v>
      </c>
      <c r="J375" s="156">
        <f t="shared" si="104"/>
        <v>0</v>
      </c>
      <c r="K375" s="156">
        <f t="shared" si="104"/>
        <v>2181.8108878523371</v>
      </c>
      <c r="L375" s="156">
        <f t="shared" si="104"/>
        <v>2161.617759930291</v>
      </c>
      <c r="M375" s="156">
        <f t="shared" si="104"/>
        <v>0</v>
      </c>
      <c r="N375" s="156">
        <f t="shared" si="104"/>
        <v>2119.34137871346</v>
      </c>
      <c r="O375" s="156">
        <f t="shared" si="104"/>
        <v>2088.8745899691967</v>
      </c>
      <c r="P375" s="156">
        <f t="shared" si="104"/>
        <v>0</v>
      </c>
      <c r="Q375" s="156">
        <f t="shared" si="104"/>
        <v>0</v>
      </c>
    </row>
    <row r="376" spans="1:17" ht="12" customHeight="1" x14ac:dyDescent="0.25">
      <c r="A376" s="158" t="s">
        <v>62</v>
      </c>
      <c r="B376" s="157"/>
      <c r="C376" s="157">
        <f t="shared" ref="C376:Q376" si="105">IF(C300=0,0,C300/0.086*1000000/SUM(C$58:C$59))</f>
        <v>1953.1065033346022</v>
      </c>
      <c r="D376" s="157">
        <f t="shared" si="105"/>
        <v>1942.2948868192045</v>
      </c>
      <c r="E376" s="157">
        <f t="shared" si="105"/>
        <v>2124.9107929802021</v>
      </c>
      <c r="F376" s="157">
        <f t="shared" si="105"/>
        <v>2210.7628407113689</v>
      </c>
      <c r="G376" s="157">
        <f t="shared" si="105"/>
        <v>2169.1501436089929</v>
      </c>
      <c r="H376" s="157">
        <f t="shared" si="105"/>
        <v>1646.9388586186462</v>
      </c>
      <c r="I376" s="157">
        <f t="shared" si="105"/>
        <v>2159.8680806402117</v>
      </c>
      <c r="J376" s="157">
        <f t="shared" si="105"/>
        <v>2057.6135530730585</v>
      </c>
      <c r="K376" s="157">
        <f t="shared" si="105"/>
        <v>2115.8382052335674</v>
      </c>
      <c r="L376" s="157">
        <f t="shared" si="105"/>
        <v>2095.2184881578783</v>
      </c>
      <c r="M376" s="157">
        <f t="shared" si="105"/>
        <v>2081.6492782862742</v>
      </c>
      <c r="N376" s="157">
        <f t="shared" si="105"/>
        <v>2020.8037818772791</v>
      </c>
      <c r="O376" s="157">
        <f t="shared" si="105"/>
        <v>1820.2853615189695</v>
      </c>
      <c r="P376" s="157">
        <f t="shared" si="105"/>
        <v>1177.7778423771715</v>
      </c>
      <c r="Q376" s="157">
        <f t="shared" si="105"/>
        <v>1244.2873061464325</v>
      </c>
    </row>
    <row r="377" spans="1:17" ht="12" customHeight="1" x14ac:dyDescent="0.25">
      <c r="A377" s="23" t="s">
        <v>57</v>
      </c>
      <c r="B377" s="156"/>
      <c r="C377" s="156">
        <f t="shared" ref="C377:Q377" si="106">IF(C301=0,0,C301/0.086*1000000/C$58)</f>
        <v>1953.1065033346022</v>
      </c>
      <c r="D377" s="156">
        <f t="shared" si="106"/>
        <v>1942.2948868192045</v>
      </c>
      <c r="E377" s="156">
        <f t="shared" si="106"/>
        <v>2124.9107929802021</v>
      </c>
      <c r="F377" s="156">
        <f t="shared" si="106"/>
        <v>2210.7628407113689</v>
      </c>
      <c r="G377" s="156">
        <f t="shared" si="106"/>
        <v>2169.1501436089929</v>
      </c>
      <c r="H377" s="156">
        <f t="shared" si="106"/>
        <v>1983.3793798734507</v>
      </c>
      <c r="I377" s="156">
        <f t="shared" si="106"/>
        <v>2159.8680806402117</v>
      </c>
      <c r="J377" s="156">
        <f t="shared" si="106"/>
        <v>2057.6135530730585</v>
      </c>
      <c r="K377" s="156">
        <f t="shared" si="106"/>
        <v>2115.8382052335674</v>
      </c>
      <c r="L377" s="156">
        <f t="shared" si="106"/>
        <v>2095.2184881578783</v>
      </c>
      <c r="M377" s="156">
        <f t="shared" si="106"/>
        <v>2081.6492782862742</v>
      </c>
      <c r="N377" s="156">
        <f t="shared" si="106"/>
        <v>2020.8037818772791</v>
      </c>
      <c r="O377" s="156">
        <f t="shared" si="106"/>
        <v>1820.2853615189695</v>
      </c>
      <c r="P377" s="156">
        <f t="shared" si="106"/>
        <v>0</v>
      </c>
      <c r="Q377" s="156">
        <f t="shared" si="106"/>
        <v>0</v>
      </c>
    </row>
    <row r="378" spans="1:17" ht="12" customHeight="1" x14ac:dyDescent="0.25">
      <c r="A378" s="29" t="s">
        <v>140</v>
      </c>
      <c r="B378" s="57"/>
      <c r="C378" s="57">
        <f t="shared" ref="C378:Q378" si="107">IF(C302=0,0,C302/0.086*1000000/C$59)</f>
        <v>0</v>
      </c>
      <c r="D378" s="57">
        <f t="shared" si="107"/>
        <v>0</v>
      </c>
      <c r="E378" s="57">
        <f t="shared" si="107"/>
        <v>0</v>
      </c>
      <c r="F378" s="57">
        <f t="shared" si="107"/>
        <v>0</v>
      </c>
      <c r="G378" s="57">
        <f t="shared" si="107"/>
        <v>0</v>
      </c>
      <c r="H378" s="57">
        <f t="shared" si="107"/>
        <v>1269.8502887787272</v>
      </c>
      <c r="I378" s="57">
        <f t="shared" si="107"/>
        <v>0</v>
      </c>
      <c r="J378" s="57">
        <f t="shared" si="107"/>
        <v>0</v>
      </c>
      <c r="K378" s="57">
        <f t="shared" si="107"/>
        <v>0</v>
      </c>
      <c r="L378" s="57">
        <f t="shared" si="107"/>
        <v>0</v>
      </c>
      <c r="M378" s="57">
        <f t="shared" si="107"/>
        <v>0</v>
      </c>
      <c r="N378" s="57">
        <f t="shared" si="107"/>
        <v>0</v>
      </c>
      <c r="O378" s="57">
        <f t="shared" si="107"/>
        <v>0</v>
      </c>
      <c r="P378" s="57">
        <f t="shared" si="107"/>
        <v>1177.7778423771715</v>
      </c>
      <c r="Q378" s="57">
        <f t="shared" si="107"/>
        <v>1244.2873061464325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8368.1369322627743</v>
      </c>
      <c r="D380" s="168">
        <f t="shared" si="108"/>
        <v>8432.1195076415624</v>
      </c>
      <c r="E380" s="168">
        <f t="shared" si="108"/>
        <v>8545.2122952263999</v>
      </c>
      <c r="F380" s="168">
        <f t="shared" si="108"/>
        <v>8363.2972049506225</v>
      </c>
      <c r="G380" s="168">
        <f t="shared" si="108"/>
        <v>7501.1418356872491</v>
      </c>
      <c r="H380" s="168">
        <f t="shared" si="108"/>
        <v>7979.2733054692153</v>
      </c>
      <c r="I380" s="168">
        <f t="shared" si="108"/>
        <v>7678.4977412369117</v>
      </c>
      <c r="J380" s="168">
        <f t="shared" si="108"/>
        <v>8526.9746921448641</v>
      </c>
      <c r="K380" s="168">
        <f t="shared" si="108"/>
        <v>9357.8289536475804</v>
      </c>
      <c r="L380" s="168">
        <f t="shared" si="108"/>
        <v>8695.2268317016333</v>
      </c>
      <c r="M380" s="168">
        <f t="shared" si="108"/>
        <v>9462.2438456595464</v>
      </c>
      <c r="N380" s="168">
        <f t="shared" si="108"/>
        <v>8557.7190452479026</v>
      </c>
      <c r="O380" s="168">
        <f t="shared" si="108"/>
        <v>8017.4904802129395</v>
      </c>
      <c r="P380" s="168">
        <f t="shared" si="108"/>
        <v>10779.576159164293</v>
      </c>
      <c r="Q380" s="168">
        <f t="shared" si="108"/>
        <v>11603.838744710754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3951.4102656004866</v>
      </c>
      <c r="D381" s="157">
        <f t="shared" si="109"/>
        <v>4119.6226841008265</v>
      </c>
      <c r="E381" s="157">
        <f t="shared" si="109"/>
        <v>4338.6967131590873</v>
      </c>
      <c r="F381" s="157">
        <f t="shared" si="109"/>
        <v>3795.2013014702343</v>
      </c>
      <c r="G381" s="157">
        <f t="shared" si="109"/>
        <v>3217.6989286044472</v>
      </c>
      <c r="H381" s="157">
        <f t="shared" si="109"/>
        <v>3660.3692880354702</v>
      </c>
      <c r="I381" s="157">
        <f t="shared" si="109"/>
        <v>3986.4948741375656</v>
      </c>
      <c r="J381" s="157">
        <f t="shared" si="109"/>
        <v>3418.2731502830457</v>
      </c>
      <c r="K381" s="157">
        <f t="shared" si="109"/>
        <v>3618.6003029261742</v>
      </c>
      <c r="L381" s="157">
        <f t="shared" si="109"/>
        <v>3086.8731138883468</v>
      </c>
      <c r="M381" s="157">
        <f t="shared" si="109"/>
        <v>3358.4447779296802</v>
      </c>
      <c r="N381" s="157">
        <f t="shared" si="109"/>
        <v>3182.2270861749521</v>
      </c>
      <c r="O381" s="157">
        <f t="shared" si="109"/>
        <v>2651.0380914170187</v>
      </c>
      <c r="P381" s="157">
        <f t="shared" si="109"/>
        <v>2385.9762112404965</v>
      </c>
      <c r="Q381" s="157">
        <f t="shared" si="109"/>
        <v>2902.2946016348187</v>
      </c>
    </row>
    <row r="382" spans="1:17" ht="12" customHeight="1" x14ac:dyDescent="0.25">
      <c r="A382" s="23" t="s">
        <v>84</v>
      </c>
      <c r="B382" s="156"/>
      <c r="C382" s="156">
        <f t="shared" ref="C382:Q383" si="110">IF(C306=0,0,C306/0.086*1000000/C$49)</f>
        <v>3897.6389055950549</v>
      </c>
      <c r="D382" s="156">
        <f t="shared" si="110"/>
        <v>4042.8675015902927</v>
      </c>
      <c r="E382" s="156">
        <f t="shared" si="110"/>
        <v>4165.621223343941</v>
      </c>
      <c r="F382" s="156">
        <f t="shared" si="110"/>
        <v>3652.9347928407074</v>
      </c>
      <c r="G382" s="156">
        <f t="shared" si="110"/>
        <v>3165.8263308812489</v>
      </c>
      <c r="H382" s="156">
        <f t="shared" si="110"/>
        <v>3589.4773387829987</v>
      </c>
      <c r="I382" s="156">
        <f t="shared" si="110"/>
        <v>3630.8010630304143</v>
      </c>
      <c r="J382" s="156">
        <f t="shared" si="110"/>
        <v>3220.7174236545447</v>
      </c>
      <c r="K382" s="156">
        <f t="shared" si="110"/>
        <v>3561.979949568225</v>
      </c>
      <c r="L382" s="156">
        <f t="shared" si="110"/>
        <v>2963.604995562926</v>
      </c>
      <c r="M382" s="156">
        <f t="shared" si="110"/>
        <v>3278.2849095600473</v>
      </c>
      <c r="N382" s="156">
        <f t="shared" si="110"/>
        <v>3129.00741350303</v>
      </c>
      <c r="O382" s="156">
        <f t="shared" si="110"/>
        <v>2606.0065852096004</v>
      </c>
      <c r="P382" s="156">
        <f t="shared" si="110"/>
        <v>2320.425154151495</v>
      </c>
      <c r="Q382" s="156">
        <f t="shared" si="110"/>
        <v>2799.4915057626195</v>
      </c>
    </row>
    <row r="383" spans="1:17" ht="12" customHeight="1" x14ac:dyDescent="0.25">
      <c r="A383" s="23" t="s">
        <v>60</v>
      </c>
      <c r="B383" s="156"/>
      <c r="C383" s="156">
        <f t="shared" si="110"/>
        <v>53.771360005431575</v>
      </c>
      <c r="D383" s="156">
        <f t="shared" si="110"/>
        <v>76.755182510533999</v>
      </c>
      <c r="E383" s="156">
        <f t="shared" si="110"/>
        <v>173.07548981514628</v>
      </c>
      <c r="F383" s="156">
        <f t="shared" si="110"/>
        <v>142.26650862952684</v>
      </c>
      <c r="G383" s="156">
        <f t="shared" si="110"/>
        <v>51.872597723198233</v>
      </c>
      <c r="H383" s="156">
        <f t="shared" si="110"/>
        <v>70.89194925247152</v>
      </c>
      <c r="I383" s="156">
        <f t="shared" si="110"/>
        <v>355.69381110715125</v>
      </c>
      <c r="J383" s="156">
        <f t="shared" si="110"/>
        <v>197.55572662850085</v>
      </c>
      <c r="K383" s="156">
        <f t="shared" si="110"/>
        <v>56.620353357949298</v>
      </c>
      <c r="L383" s="156">
        <f t="shared" si="110"/>
        <v>123.26811832542099</v>
      </c>
      <c r="M383" s="156">
        <f t="shared" si="110"/>
        <v>80.159868369632846</v>
      </c>
      <c r="N383" s="156">
        <f t="shared" si="110"/>
        <v>53.219672671922297</v>
      </c>
      <c r="O383" s="156">
        <f t="shared" si="110"/>
        <v>45.031506207418417</v>
      </c>
      <c r="P383" s="156">
        <f t="shared" si="110"/>
        <v>65.551057089001404</v>
      </c>
      <c r="Q383" s="156">
        <f t="shared" si="110"/>
        <v>102.80309587219922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1283.9827425242931</v>
      </c>
      <c r="D384" s="157">
        <f t="shared" si="111"/>
        <v>1104.1072604835845</v>
      </c>
      <c r="E384" s="157">
        <f t="shared" si="111"/>
        <v>908.90227359138328</v>
      </c>
      <c r="F384" s="157">
        <f t="shared" si="111"/>
        <v>1272.5821908711725</v>
      </c>
      <c r="G384" s="157">
        <f t="shared" si="111"/>
        <v>1033.4960416058691</v>
      </c>
      <c r="H384" s="157">
        <f t="shared" si="111"/>
        <v>1159.0401836638753</v>
      </c>
      <c r="I384" s="157">
        <f t="shared" si="111"/>
        <v>462.68085111207228</v>
      </c>
      <c r="J384" s="157">
        <f t="shared" si="111"/>
        <v>1934.7749100744193</v>
      </c>
      <c r="K384" s="157">
        <f t="shared" si="111"/>
        <v>2541.0175590025297</v>
      </c>
      <c r="L384" s="157">
        <f t="shared" si="111"/>
        <v>2440.7559868795229</v>
      </c>
      <c r="M384" s="157">
        <f t="shared" si="111"/>
        <v>2955.5979139122783</v>
      </c>
      <c r="N384" s="157">
        <f t="shared" si="111"/>
        <v>2282.6049320769253</v>
      </c>
      <c r="O384" s="157">
        <f t="shared" si="111"/>
        <v>2395.5128931116424</v>
      </c>
      <c r="P384" s="157">
        <f t="shared" si="111"/>
        <v>5203.9376830665806</v>
      </c>
      <c r="Q384" s="157">
        <f t="shared" si="111"/>
        <v>5341.8085508199711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1283.9827425242931</v>
      </c>
      <c r="D385" s="156">
        <f t="shared" si="112"/>
        <v>1104.1072604835845</v>
      </c>
      <c r="E385" s="156">
        <f t="shared" si="112"/>
        <v>908.90227359138328</v>
      </c>
      <c r="F385" s="156">
        <f t="shared" si="112"/>
        <v>1272.5821908711725</v>
      </c>
      <c r="G385" s="156">
        <f t="shared" si="112"/>
        <v>1033.4960416058691</v>
      </c>
      <c r="H385" s="156">
        <f t="shared" si="112"/>
        <v>1159.0401836638753</v>
      </c>
      <c r="I385" s="156">
        <f t="shared" si="112"/>
        <v>462.68085111207228</v>
      </c>
      <c r="J385" s="156">
        <f t="shared" si="112"/>
        <v>1934.7749100744193</v>
      </c>
      <c r="K385" s="156">
        <f t="shared" si="112"/>
        <v>2541.0175590025297</v>
      </c>
      <c r="L385" s="156">
        <f t="shared" si="112"/>
        <v>2440.7559868795229</v>
      </c>
      <c r="M385" s="156">
        <f t="shared" si="112"/>
        <v>2955.5979139122783</v>
      </c>
      <c r="N385" s="156">
        <f t="shared" si="112"/>
        <v>2282.6049320769253</v>
      </c>
      <c r="O385" s="156">
        <f t="shared" si="112"/>
        <v>2395.5128931116424</v>
      </c>
      <c r="P385" s="156">
        <f t="shared" si="112"/>
        <v>5203.9376830665806</v>
      </c>
      <c r="Q385" s="156">
        <f t="shared" si="112"/>
        <v>5341.8085508199711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2309.6061143214865</v>
      </c>
      <c r="D386" s="157">
        <f t="shared" si="113"/>
        <v>2382.0439671397858</v>
      </c>
      <c r="E386" s="157">
        <f t="shared" si="113"/>
        <v>2386.2201436629521</v>
      </c>
      <c r="F386" s="157">
        <f t="shared" si="113"/>
        <v>2338.9996257958887</v>
      </c>
      <c r="G386" s="157">
        <f t="shared" si="113"/>
        <v>2303.7806062694053</v>
      </c>
      <c r="H386" s="157">
        <f t="shared" si="113"/>
        <v>2203.4596277320625</v>
      </c>
      <c r="I386" s="157">
        <f t="shared" si="113"/>
        <v>2273.0765216346836</v>
      </c>
      <c r="J386" s="157">
        <f t="shared" si="113"/>
        <v>2256.1867926114733</v>
      </c>
      <c r="K386" s="157">
        <f t="shared" si="113"/>
        <v>2247.5862545258665</v>
      </c>
      <c r="L386" s="157">
        <f t="shared" si="113"/>
        <v>2222.2847742361828</v>
      </c>
      <c r="M386" s="157">
        <f t="shared" si="113"/>
        <v>2204.6135279707219</v>
      </c>
      <c r="N386" s="157">
        <f t="shared" si="113"/>
        <v>2171.59708435743</v>
      </c>
      <c r="O386" s="157">
        <f t="shared" si="113"/>
        <v>2138.0356981237237</v>
      </c>
      <c r="P386" s="157">
        <f t="shared" si="113"/>
        <v>2190.6833006606585</v>
      </c>
      <c r="Q386" s="157">
        <f t="shared" si="113"/>
        <v>2305.2876958112315</v>
      </c>
    </row>
    <row r="387" spans="1:17" ht="12" customHeight="1" x14ac:dyDescent="0.25">
      <c r="A387" s="167" t="s">
        <v>169</v>
      </c>
      <c r="B387" s="132"/>
      <c r="C387" s="132">
        <f t="shared" ref="C387:Q387" si="114">IF(C311=0,0,C311/0.086*1000000/C$53)</f>
        <v>2308.1445213550733</v>
      </c>
      <c r="D387" s="132">
        <f t="shared" si="114"/>
        <v>2381.650872352363</v>
      </c>
      <c r="E387" s="132">
        <f t="shared" si="114"/>
        <v>2382.0726764126516</v>
      </c>
      <c r="F387" s="132">
        <f t="shared" si="114"/>
        <v>2336.6687213276664</v>
      </c>
      <c r="G387" s="132">
        <f t="shared" si="114"/>
        <v>2302.8412842883508</v>
      </c>
      <c r="H387" s="132">
        <f t="shared" si="114"/>
        <v>2204.0074613338329</v>
      </c>
      <c r="I387" s="132">
        <f t="shared" si="114"/>
        <v>0</v>
      </c>
      <c r="J387" s="132">
        <f t="shared" si="114"/>
        <v>2353.1024536015971</v>
      </c>
      <c r="K387" s="132">
        <f t="shared" si="114"/>
        <v>2328.8979286919275</v>
      </c>
      <c r="L387" s="132">
        <f t="shared" si="114"/>
        <v>2307.2899000786256</v>
      </c>
      <c r="M387" s="132">
        <f t="shared" si="114"/>
        <v>2156.0078070111649</v>
      </c>
      <c r="N387" s="132">
        <f t="shared" si="114"/>
        <v>2031.3193696128176</v>
      </c>
      <c r="O387" s="132">
        <f t="shared" si="114"/>
        <v>1972.6004308186937</v>
      </c>
      <c r="P387" s="132">
        <f t="shared" si="114"/>
        <v>1984.8598723854441</v>
      </c>
      <c r="Q387" s="132">
        <f t="shared" si="114"/>
        <v>2081.0505200893112</v>
      </c>
    </row>
    <row r="388" spans="1:17" ht="12" customHeight="1" x14ac:dyDescent="0.25">
      <c r="A388" s="167" t="s">
        <v>168</v>
      </c>
      <c r="B388" s="132"/>
      <c r="C388" s="132">
        <f t="shared" ref="C388:Q390" si="115">IF(C312=0,0,C312/0.086*1000000/C$54)</f>
        <v>2309.9222788416942</v>
      </c>
      <c r="D388" s="132">
        <f t="shared" si="115"/>
        <v>2382.1656159568765</v>
      </c>
      <c r="E388" s="132">
        <f t="shared" si="115"/>
        <v>2386.6878721289017</v>
      </c>
      <c r="F388" s="132">
        <f t="shared" si="115"/>
        <v>2339.0374392542317</v>
      </c>
      <c r="G388" s="132">
        <f t="shared" si="115"/>
        <v>2303.9787854845176</v>
      </c>
      <c r="H388" s="132">
        <f t="shared" si="115"/>
        <v>2203.3446422819598</v>
      </c>
      <c r="I388" s="132">
        <f t="shared" si="115"/>
        <v>2271.5502588196296</v>
      </c>
      <c r="J388" s="132">
        <f t="shared" si="115"/>
        <v>2246.378877718138</v>
      </c>
      <c r="K388" s="132">
        <f t="shared" si="115"/>
        <v>2242.989178010982</v>
      </c>
      <c r="L388" s="132">
        <f t="shared" si="115"/>
        <v>2219.8064095804552</v>
      </c>
      <c r="M388" s="132">
        <f t="shared" si="115"/>
        <v>2206.2664234574786</v>
      </c>
      <c r="N388" s="132">
        <f t="shared" si="115"/>
        <v>2173.1469066340442</v>
      </c>
      <c r="O388" s="132">
        <f t="shared" si="115"/>
        <v>2135.3655366866819</v>
      </c>
      <c r="P388" s="132">
        <f t="shared" si="115"/>
        <v>2194.3929003339913</v>
      </c>
      <c r="Q388" s="132">
        <f t="shared" si="115"/>
        <v>2306.6764392675846</v>
      </c>
    </row>
    <row r="389" spans="1:17" ht="12" customHeight="1" x14ac:dyDescent="0.25">
      <c r="A389" s="166" t="s">
        <v>57</v>
      </c>
      <c r="B389" s="165"/>
      <c r="C389" s="165">
        <f t="shared" si="115"/>
        <v>23.144480693472488</v>
      </c>
      <c r="D389" s="165">
        <f t="shared" si="115"/>
        <v>47.791346908583229</v>
      </c>
      <c r="E389" s="165">
        <f t="shared" si="115"/>
        <v>48.070983083393564</v>
      </c>
      <c r="F389" s="165">
        <f t="shared" si="115"/>
        <v>47.19214683454264</v>
      </c>
      <c r="G389" s="165">
        <f t="shared" si="115"/>
        <v>279.50301201263278</v>
      </c>
      <c r="H389" s="165">
        <f t="shared" si="115"/>
        <v>100.43843523982106</v>
      </c>
      <c r="I389" s="165">
        <f t="shared" si="115"/>
        <v>46.106413839949596</v>
      </c>
      <c r="J389" s="165">
        <f t="shared" si="115"/>
        <v>45.505379107480231</v>
      </c>
      <c r="K389" s="165">
        <f t="shared" si="115"/>
        <v>45.638581878454026</v>
      </c>
      <c r="L389" s="165">
        <f t="shared" si="115"/>
        <v>45.376760009315561</v>
      </c>
      <c r="M389" s="165">
        <f t="shared" si="115"/>
        <v>42.698961447894163</v>
      </c>
      <c r="N389" s="165">
        <f t="shared" si="115"/>
        <v>40.411307847191509</v>
      </c>
      <c r="O389" s="165">
        <f t="shared" si="115"/>
        <v>38.610925929694936</v>
      </c>
      <c r="P389" s="165">
        <f t="shared" si="115"/>
        <v>67.957469077315423</v>
      </c>
      <c r="Q389" s="165">
        <f t="shared" si="115"/>
        <v>171.09635614563581</v>
      </c>
    </row>
    <row r="390" spans="1:17" ht="12" customHeight="1" x14ac:dyDescent="0.25">
      <c r="A390" s="147" t="s">
        <v>59</v>
      </c>
      <c r="B390" s="164"/>
      <c r="C390" s="164">
        <f t="shared" si="115"/>
        <v>2286.7777981482213</v>
      </c>
      <c r="D390" s="164">
        <f t="shared" si="115"/>
        <v>2334.3742690482927</v>
      </c>
      <c r="E390" s="164">
        <f t="shared" si="115"/>
        <v>2338.6168890455078</v>
      </c>
      <c r="F390" s="164">
        <f t="shared" si="115"/>
        <v>2291.8452924196886</v>
      </c>
      <c r="G390" s="164">
        <f t="shared" si="115"/>
        <v>2024.4757734718853</v>
      </c>
      <c r="H390" s="164">
        <f t="shared" si="115"/>
        <v>2102.9062070421392</v>
      </c>
      <c r="I390" s="164">
        <f t="shared" si="115"/>
        <v>2225.4438449796799</v>
      </c>
      <c r="J390" s="164">
        <f t="shared" si="115"/>
        <v>2200.8734986106579</v>
      </c>
      <c r="K390" s="164">
        <f t="shared" si="115"/>
        <v>2197.3505961325282</v>
      </c>
      <c r="L390" s="164">
        <f t="shared" si="115"/>
        <v>2174.4296495711392</v>
      </c>
      <c r="M390" s="164">
        <f t="shared" si="115"/>
        <v>2163.5674620095842</v>
      </c>
      <c r="N390" s="164">
        <f t="shared" si="115"/>
        <v>2132.7355987868527</v>
      </c>
      <c r="O390" s="164">
        <f t="shared" si="115"/>
        <v>2096.7546107569869</v>
      </c>
      <c r="P390" s="164">
        <f t="shared" si="115"/>
        <v>2126.4354312566757</v>
      </c>
      <c r="Q390" s="164">
        <f t="shared" si="115"/>
        <v>2135.5800831219485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0</v>
      </c>
      <c r="D391" s="162">
        <f t="shared" si="116"/>
        <v>0</v>
      </c>
      <c r="E391" s="162">
        <f t="shared" si="116"/>
        <v>0</v>
      </c>
      <c r="F391" s="162">
        <f t="shared" si="116"/>
        <v>0</v>
      </c>
      <c r="G391" s="162">
        <f t="shared" si="116"/>
        <v>0</v>
      </c>
      <c r="H391" s="162">
        <f t="shared" si="116"/>
        <v>0</v>
      </c>
      <c r="I391" s="162">
        <f t="shared" si="116"/>
        <v>0</v>
      </c>
      <c r="J391" s="162">
        <f t="shared" si="116"/>
        <v>0</v>
      </c>
      <c r="K391" s="162">
        <f t="shared" si="116"/>
        <v>0</v>
      </c>
      <c r="L391" s="162">
        <f t="shared" si="116"/>
        <v>0</v>
      </c>
      <c r="M391" s="162">
        <f t="shared" si="116"/>
        <v>0</v>
      </c>
      <c r="N391" s="162">
        <f t="shared" si="116"/>
        <v>0</v>
      </c>
      <c r="O391" s="162">
        <f t="shared" si="116"/>
        <v>0</v>
      </c>
      <c r="P391" s="162">
        <f t="shared" si="116"/>
        <v>0</v>
      </c>
      <c r="Q391" s="162">
        <f t="shared" si="116"/>
        <v>0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0</v>
      </c>
      <c r="D392" s="160">
        <f t="shared" si="117"/>
        <v>0</v>
      </c>
      <c r="E392" s="160">
        <f t="shared" si="117"/>
        <v>2388.7703962155565</v>
      </c>
      <c r="F392" s="160">
        <f t="shared" si="117"/>
        <v>0</v>
      </c>
      <c r="G392" s="160">
        <f t="shared" si="117"/>
        <v>0</v>
      </c>
      <c r="H392" s="160">
        <f t="shared" si="117"/>
        <v>0</v>
      </c>
      <c r="I392" s="160">
        <f t="shared" si="117"/>
        <v>2281.5727311146079</v>
      </c>
      <c r="J392" s="160">
        <f t="shared" si="117"/>
        <v>0</v>
      </c>
      <c r="K392" s="160">
        <f t="shared" si="117"/>
        <v>2253.0333878948018</v>
      </c>
      <c r="L392" s="160">
        <f t="shared" si="117"/>
        <v>2232.5004005300725</v>
      </c>
      <c r="M392" s="160">
        <f t="shared" si="117"/>
        <v>0</v>
      </c>
      <c r="N392" s="160">
        <f t="shared" si="117"/>
        <v>2186.6715795826494</v>
      </c>
      <c r="O392" s="160">
        <f t="shared" si="117"/>
        <v>2149.6324897805985</v>
      </c>
      <c r="P392" s="160">
        <f t="shared" si="117"/>
        <v>0</v>
      </c>
      <c r="Q392" s="160">
        <f t="shared" si="117"/>
        <v>0</v>
      </c>
    </row>
    <row r="393" spans="1:17" ht="12" customHeight="1" x14ac:dyDescent="0.25">
      <c r="A393" s="148" t="s">
        <v>60</v>
      </c>
      <c r="B393" s="156"/>
      <c r="C393" s="156">
        <f t="shared" si="117"/>
        <v>0</v>
      </c>
      <c r="D393" s="156">
        <f t="shared" si="117"/>
        <v>0</v>
      </c>
      <c r="E393" s="156">
        <f t="shared" si="117"/>
        <v>50.65450339263743</v>
      </c>
      <c r="F393" s="156">
        <f t="shared" si="117"/>
        <v>0</v>
      </c>
      <c r="G393" s="156">
        <f t="shared" si="117"/>
        <v>0</v>
      </c>
      <c r="H393" s="156">
        <f t="shared" si="117"/>
        <v>0</v>
      </c>
      <c r="I393" s="156">
        <f t="shared" si="117"/>
        <v>57.442807486357495</v>
      </c>
      <c r="J393" s="156">
        <f t="shared" si="117"/>
        <v>0</v>
      </c>
      <c r="K393" s="156">
        <f t="shared" si="117"/>
        <v>57.876329466176841</v>
      </c>
      <c r="L393" s="156">
        <f t="shared" si="117"/>
        <v>60.491372856531633</v>
      </c>
      <c r="M393" s="156">
        <f t="shared" si="117"/>
        <v>0</v>
      </c>
      <c r="N393" s="156">
        <f t="shared" si="117"/>
        <v>56.333629069630014</v>
      </c>
      <c r="O393" s="156">
        <f t="shared" si="117"/>
        <v>54.79940787445004</v>
      </c>
      <c r="P393" s="156">
        <f t="shared" si="117"/>
        <v>0</v>
      </c>
      <c r="Q393" s="156">
        <f t="shared" si="117"/>
        <v>0</v>
      </c>
    </row>
    <row r="394" spans="1:17" ht="12" customHeight="1" x14ac:dyDescent="0.25">
      <c r="A394" s="148" t="s">
        <v>59</v>
      </c>
      <c r="B394" s="156"/>
      <c r="C394" s="156">
        <f t="shared" si="117"/>
        <v>0</v>
      </c>
      <c r="D394" s="156">
        <f t="shared" si="117"/>
        <v>0</v>
      </c>
      <c r="E394" s="156">
        <f t="shared" si="117"/>
        <v>2338.1158928229197</v>
      </c>
      <c r="F394" s="156">
        <f t="shared" si="117"/>
        <v>0</v>
      </c>
      <c r="G394" s="156">
        <f t="shared" si="117"/>
        <v>0</v>
      </c>
      <c r="H394" s="156">
        <f t="shared" si="117"/>
        <v>0</v>
      </c>
      <c r="I394" s="156">
        <f t="shared" si="117"/>
        <v>2224.1299236282503</v>
      </c>
      <c r="J394" s="156">
        <f t="shared" si="117"/>
        <v>0</v>
      </c>
      <c r="K394" s="156">
        <f t="shared" si="117"/>
        <v>2195.1570584286251</v>
      </c>
      <c r="L394" s="156">
        <f t="shared" si="117"/>
        <v>2172.0090276735414</v>
      </c>
      <c r="M394" s="156">
        <f t="shared" si="117"/>
        <v>0</v>
      </c>
      <c r="N394" s="156">
        <f t="shared" si="117"/>
        <v>2130.3379505130192</v>
      </c>
      <c r="O394" s="156">
        <f t="shared" si="117"/>
        <v>2094.8330819061484</v>
      </c>
      <c r="P394" s="156">
        <f t="shared" si="117"/>
        <v>0</v>
      </c>
      <c r="Q394" s="156">
        <f t="shared" si="117"/>
        <v>0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823.13780981650848</v>
      </c>
      <c r="D395" s="157">
        <f t="shared" si="118"/>
        <v>826.3455959173657</v>
      </c>
      <c r="E395" s="157">
        <f t="shared" si="118"/>
        <v>911.39316481297681</v>
      </c>
      <c r="F395" s="157">
        <f t="shared" si="118"/>
        <v>956.51408681332828</v>
      </c>
      <c r="G395" s="157">
        <f t="shared" si="118"/>
        <v>946.16625920752733</v>
      </c>
      <c r="H395" s="157">
        <f t="shared" si="118"/>
        <v>956.40420603780672</v>
      </c>
      <c r="I395" s="157">
        <f t="shared" si="118"/>
        <v>956.24549435259019</v>
      </c>
      <c r="J395" s="157">
        <f t="shared" si="118"/>
        <v>917.73983917592432</v>
      </c>
      <c r="K395" s="157">
        <f t="shared" si="118"/>
        <v>950.62483719301065</v>
      </c>
      <c r="L395" s="157">
        <f t="shared" si="118"/>
        <v>945.31295669757992</v>
      </c>
      <c r="M395" s="157">
        <f t="shared" si="118"/>
        <v>943.58762584686713</v>
      </c>
      <c r="N395" s="157">
        <f t="shared" si="118"/>
        <v>921.28994263859613</v>
      </c>
      <c r="O395" s="157">
        <f t="shared" si="118"/>
        <v>832.90379756055404</v>
      </c>
      <c r="P395" s="157">
        <f t="shared" si="118"/>
        <v>998.97896419655672</v>
      </c>
      <c r="Q395" s="157">
        <f t="shared" si="118"/>
        <v>1054.4478964447314</v>
      </c>
    </row>
    <row r="396" spans="1:17" ht="12" customHeight="1" x14ac:dyDescent="0.25">
      <c r="A396" s="23" t="s">
        <v>57</v>
      </c>
      <c r="B396" s="156"/>
      <c r="C396" s="156">
        <f t="shared" ref="C396:Q396" si="119">IF(C320=0,0,C320/0.086*1000000/C$58)</f>
        <v>823.13780981650848</v>
      </c>
      <c r="D396" s="156">
        <f t="shared" si="119"/>
        <v>826.3455959173657</v>
      </c>
      <c r="E396" s="156">
        <f t="shared" si="119"/>
        <v>911.39316481297681</v>
      </c>
      <c r="F396" s="156">
        <f t="shared" si="119"/>
        <v>956.51408681332828</v>
      </c>
      <c r="G396" s="156">
        <f t="shared" si="119"/>
        <v>946.16625920752733</v>
      </c>
      <c r="H396" s="156">
        <f t="shared" si="119"/>
        <v>872.02695180551984</v>
      </c>
      <c r="I396" s="156">
        <f t="shared" si="119"/>
        <v>956.24549435259019</v>
      </c>
      <c r="J396" s="156">
        <f t="shared" si="119"/>
        <v>917.73983917592432</v>
      </c>
      <c r="K396" s="156">
        <f t="shared" si="119"/>
        <v>950.62483719301065</v>
      </c>
      <c r="L396" s="156">
        <f t="shared" si="119"/>
        <v>945.31295669757992</v>
      </c>
      <c r="M396" s="156">
        <f t="shared" si="119"/>
        <v>943.58762584686713</v>
      </c>
      <c r="N396" s="156">
        <f t="shared" si="119"/>
        <v>921.28994263859613</v>
      </c>
      <c r="O396" s="156">
        <f t="shared" si="119"/>
        <v>832.90379756055404</v>
      </c>
      <c r="P396" s="156">
        <f t="shared" si="119"/>
        <v>0</v>
      </c>
      <c r="Q396" s="156">
        <f t="shared" si="119"/>
        <v>0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0</v>
      </c>
      <c r="D397" s="57">
        <f t="shared" si="120"/>
        <v>0</v>
      </c>
      <c r="E397" s="57">
        <f t="shared" si="120"/>
        <v>0</v>
      </c>
      <c r="F397" s="57">
        <f t="shared" si="120"/>
        <v>0</v>
      </c>
      <c r="G397" s="57">
        <f t="shared" si="120"/>
        <v>0</v>
      </c>
      <c r="H397" s="57">
        <f t="shared" si="120"/>
        <v>1050.9757457762535</v>
      </c>
      <c r="I397" s="57">
        <f t="shared" si="120"/>
        <v>0</v>
      </c>
      <c r="J397" s="57">
        <f t="shared" si="120"/>
        <v>0</v>
      </c>
      <c r="K397" s="57">
        <f t="shared" si="120"/>
        <v>0</v>
      </c>
      <c r="L397" s="57">
        <f t="shared" si="120"/>
        <v>0</v>
      </c>
      <c r="M397" s="57">
        <f t="shared" si="120"/>
        <v>0</v>
      </c>
      <c r="N397" s="57">
        <f t="shared" si="120"/>
        <v>0</v>
      </c>
      <c r="O397" s="57">
        <f t="shared" si="120"/>
        <v>0</v>
      </c>
      <c r="P397" s="57">
        <f t="shared" si="120"/>
        <v>998.97896419655672</v>
      </c>
      <c r="Q397" s="57">
        <f t="shared" si="120"/>
        <v>1054.4478964447314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2525.2453343056318</v>
      </c>
      <c r="D399" s="168">
        <f t="shared" si="121"/>
        <v>2671.8777271042809</v>
      </c>
      <c r="E399" s="168">
        <f t="shared" si="121"/>
        <v>2640.7520749331093</v>
      </c>
      <c r="F399" s="168">
        <f t="shared" si="121"/>
        <v>2253.0331775299946</v>
      </c>
      <c r="G399" s="168">
        <f t="shared" si="121"/>
        <v>2319.0109233116755</v>
      </c>
      <c r="H399" s="168">
        <f t="shared" si="121"/>
        <v>2144.1433967188668</v>
      </c>
      <c r="I399" s="168">
        <f t="shared" si="121"/>
        <v>2157.0070351651243</v>
      </c>
      <c r="J399" s="168">
        <f t="shared" si="121"/>
        <v>2060.9700957840782</v>
      </c>
      <c r="K399" s="168">
        <f t="shared" si="121"/>
        <v>2152.066500331257</v>
      </c>
      <c r="L399" s="168">
        <f t="shared" si="121"/>
        <v>1843.5950749498663</v>
      </c>
      <c r="M399" s="168">
        <f t="shared" si="121"/>
        <v>1979.3433612208419</v>
      </c>
      <c r="N399" s="168">
        <f t="shared" si="121"/>
        <v>1859.1705067891394</v>
      </c>
      <c r="O399" s="168">
        <f t="shared" si="121"/>
        <v>1546.7153259269728</v>
      </c>
      <c r="P399" s="168">
        <f t="shared" si="121"/>
        <v>1044.8404195189194</v>
      </c>
      <c r="Q399" s="168">
        <f t="shared" si="121"/>
        <v>1283.2331052901516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1849.3749601041177</v>
      </c>
      <c r="D400" s="157">
        <f t="shared" si="122"/>
        <v>1907.2796082474074</v>
      </c>
      <c r="E400" s="157">
        <f t="shared" si="122"/>
        <v>1949.4158923046089</v>
      </c>
      <c r="F400" s="157">
        <f t="shared" si="122"/>
        <v>1704.3368989667997</v>
      </c>
      <c r="G400" s="157">
        <f t="shared" si="122"/>
        <v>1468.5694751756844</v>
      </c>
      <c r="H400" s="157">
        <f t="shared" si="122"/>
        <v>1656.6566022354752</v>
      </c>
      <c r="I400" s="157">
        <f t="shared" si="122"/>
        <v>1645.0882818600992</v>
      </c>
      <c r="J400" s="157">
        <f t="shared" si="122"/>
        <v>1461.1584606649562</v>
      </c>
      <c r="K400" s="157">
        <f t="shared" si="122"/>
        <v>1596.0421290646757</v>
      </c>
      <c r="L400" s="157">
        <f t="shared" si="122"/>
        <v>1319.3634706794396</v>
      </c>
      <c r="M400" s="157">
        <f t="shared" si="122"/>
        <v>1449.9976098016639</v>
      </c>
      <c r="N400" s="157">
        <f t="shared" si="122"/>
        <v>1364.1468963701407</v>
      </c>
      <c r="O400" s="157">
        <f t="shared" si="122"/>
        <v>1116.5206855099782</v>
      </c>
      <c r="P400" s="157">
        <f t="shared" si="122"/>
        <v>993.73983742167877</v>
      </c>
      <c r="Q400" s="157">
        <f t="shared" si="122"/>
        <v>1187.0080680565929</v>
      </c>
    </row>
    <row r="401" spans="1:17" ht="12" customHeight="1" x14ac:dyDescent="0.25">
      <c r="A401" s="23" t="s">
        <v>84</v>
      </c>
      <c r="B401" s="156"/>
      <c r="C401" s="156">
        <f t="shared" ref="C401:Q401" si="123">IF(C344=0,0,C344*1000000/C$49)</f>
        <v>1849.3749601041177</v>
      </c>
      <c r="D401" s="156">
        <f t="shared" si="123"/>
        <v>1907.2796082474074</v>
      </c>
      <c r="E401" s="156">
        <f t="shared" si="123"/>
        <v>1949.4158923046089</v>
      </c>
      <c r="F401" s="156">
        <f t="shared" si="123"/>
        <v>1704.3368989667997</v>
      </c>
      <c r="G401" s="156">
        <f t="shared" si="123"/>
        <v>1468.5694751756844</v>
      </c>
      <c r="H401" s="156">
        <f t="shared" si="123"/>
        <v>1656.6566022354752</v>
      </c>
      <c r="I401" s="156">
        <f t="shared" si="123"/>
        <v>1645.0882818600992</v>
      </c>
      <c r="J401" s="156">
        <f t="shared" si="123"/>
        <v>1461.1584606649562</v>
      </c>
      <c r="K401" s="156">
        <f t="shared" si="123"/>
        <v>1596.0421290646757</v>
      </c>
      <c r="L401" s="156">
        <f t="shared" si="123"/>
        <v>1319.3634706794396</v>
      </c>
      <c r="M401" s="156">
        <f t="shared" si="123"/>
        <v>1449.9976098016639</v>
      </c>
      <c r="N401" s="156">
        <f t="shared" si="123"/>
        <v>1364.1468963701407</v>
      </c>
      <c r="O401" s="156">
        <f t="shared" si="123"/>
        <v>1116.5206855099782</v>
      </c>
      <c r="P401" s="156">
        <f t="shared" si="123"/>
        <v>993.73983742167877</v>
      </c>
      <c r="Q401" s="156">
        <f t="shared" si="123"/>
        <v>1187.0080680565929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232.12284072283211</v>
      </c>
      <c r="D405" s="157">
        <f t="shared" si="127"/>
        <v>323.30699425985478</v>
      </c>
      <c r="E405" s="157">
        <f t="shared" si="127"/>
        <v>208.55456184268542</v>
      </c>
      <c r="F405" s="157">
        <f t="shared" si="127"/>
        <v>46.40899622755888</v>
      </c>
      <c r="G405" s="157">
        <f t="shared" si="127"/>
        <v>357.60860756737992</v>
      </c>
      <c r="H405" s="157">
        <f t="shared" si="127"/>
        <v>249.33848449051058</v>
      </c>
      <c r="I405" s="157">
        <f t="shared" si="127"/>
        <v>21.194805692818829</v>
      </c>
      <c r="J405" s="157">
        <f t="shared" si="127"/>
        <v>132.32000705399722</v>
      </c>
      <c r="K405" s="157">
        <f t="shared" si="127"/>
        <v>75.304050480517816</v>
      </c>
      <c r="L405" s="157">
        <f t="shared" si="127"/>
        <v>48.196101530764508</v>
      </c>
      <c r="M405" s="157">
        <f t="shared" si="127"/>
        <v>56.393185222657706</v>
      </c>
      <c r="N405" s="157">
        <f t="shared" si="127"/>
        <v>35.895195086079397</v>
      </c>
      <c r="O405" s="157">
        <f t="shared" si="127"/>
        <v>16.624188410255275</v>
      </c>
      <c r="P405" s="157">
        <f t="shared" si="127"/>
        <v>51.100582097240611</v>
      </c>
      <c r="Q405" s="157">
        <f t="shared" si="127"/>
        <v>96.225037233558552</v>
      </c>
    </row>
    <row r="406" spans="1:17" ht="12" customHeight="1" x14ac:dyDescent="0.25">
      <c r="A406" s="167" t="s">
        <v>169</v>
      </c>
      <c r="B406" s="132"/>
      <c r="C406" s="132">
        <f t="shared" ref="C406:Q406" si="128">IF(C349=0,0,C349*1000000/C$53)</f>
        <v>1242.7218415400673</v>
      </c>
      <c r="D406" s="132">
        <f t="shared" si="128"/>
        <v>1277.6252136190994</v>
      </c>
      <c r="E406" s="132">
        <f t="shared" si="128"/>
        <v>1273.0014227572062</v>
      </c>
      <c r="F406" s="132">
        <f t="shared" si="128"/>
        <v>1247.7530230104489</v>
      </c>
      <c r="G406" s="132">
        <f t="shared" si="128"/>
        <v>1224.9633312353178</v>
      </c>
      <c r="H406" s="132">
        <f t="shared" si="128"/>
        <v>1166.8795398392765</v>
      </c>
      <c r="I406" s="132">
        <f t="shared" si="128"/>
        <v>0</v>
      </c>
      <c r="J406" s="132">
        <f t="shared" si="128"/>
        <v>1199.5536735089895</v>
      </c>
      <c r="K406" s="132">
        <f t="shared" si="128"/>
        <v>1176.224693729248</v>
      </c>
      <c r="L406" s="132">
        <f t="shared" si="128"/>
        <v>1153.6567920277851</v>
      </c>
      <c r="M406" s="132">
        <f t="shared" si="128"/>
        <v>1070.7554697867117</v>
      </c>
      <c r="N406" s="132">
        <f t="shared" si="128"/>
        <v>1002.185139817621</v>
      </c>
      <c r="O406" s="132">
        <f t="shared" si="128"/>
        <v>969.66474903946198</v>
      </c>
      <c r="P406" s="132">
        <f t="shared" si="128"/>
        <v>970.856828492516</v>
      </c>
      <c r="Q406" s="132">
        <f t="shared" si="128"/>
        <v>1003.3473335781621</v>
      </c>
    </row>
    <row r="407" spans="1:17" ht="12" customHeight="1" x14ac:dyDescent="0.25">
      <c r="A407" s="167" t="s">
        <v>168</v>
      </c>
      <c r="B407" s="132"/>
      <c r="C407" s="132">
        <f t="shared" ref="C407:Q407" si="129">IF(C350=0,0,C350*1000000/C$54)</f>
        <v>13.515091809295392</v>
      </c>
      <c r="D407" s="132">
        <f t="shared" si="129"/>
        <v>27.979540863918626</v>
      </c>
      <c r="E407" s="132">
        <f t="shared" si="129"/>
        <v>27.755522728701838</v>
      </c>
      <c r="F407" s="132">
        <f t="shared" si="129"/>
        <v>26.920006897185253</v>
      </c>
      <c r="G407" s="132">
        <f t="shared" si="129"/>
        <v>174.61312590285976</v>
      </c>
      <c r="H407" s="132">
        <f t="shared" si="129"/>
        <v>56.754694639953307</v>
      </c>
      <c r="I407" s="132">
        <f t="shared" si="129"/>
        <v>25.002249927530816</v>
      </c>
      <c r="J407" s="132">
        <f t="shared" si="129"/>
        <v>24.315409397077556</v>
      </c>
      <c r="K407" s="132">
        <f t="shared" si="129"/>
        <v>24.023314148452844</v>
      </c>
      <c r="L407" s="132">
        <f t="shared" si="129"/>
        <v>23.565965084279764</v>
      </c>
      <c r="M407" s="132">
        <f t="shared" si="129"/>
        <v>21.898586459535007</v>
      </c>
      <c r="N407" s="132">
        <f t="shared" si="129"/>
        <v>20.440464163581954</v>
      </c>
      <c r="O407" s="132">
        <f t="shared" si="129"/>
        <v>19.442006654316863</v>
      </c>
      <c r="P407" s="132">
        <f t="shared" si="129"/>
        <v>34.523618533055007</v>
      </c>
      <c r="Q407" s="132">
        <f t="shared" si="129"/>
        <v>90.607056409887917</v>
      </c>
    </row>
    <row r="408" spans="1:17" ht="12" customHeight="1" x14ac:dyDescent="0.25">
      <c r="A408" s="166" t="s">
        <v>57</v>
      </c>
      <c r="B408" s="165"/>
      <c r="C408" s="165">
        <f t="shared" ref="C408:Q408" si="130">IF(C351=0,0,C351*1000000/C$54)</f>
        <v>13.515091809295392</v>
      </c>
      <c r="D408" s="165">
        <f t="shared" si="130"/>
        <v>27.979540863918626</v>
      </c>
      <c r="E408" s="165">
        <f t="shared" si="130"/>
        <v>27.755522728701838</v>
      </c>
      <c r="F408" s="165">
        <f t="shared" si="130"/>
        <v>26.920006897185253</v>
      </c>
      <c r="G408" s="165">
        <f t="shared" si="130"/>
        <v>174.61312590285976</v>
      </c>
      <c r="H408" s="165">
        <f t="shared" si="130"/>
        <v>56.754694639953307</v>
      </c>
      <c r="I408" s="165">
        <f t="shared" si="130"/>
        <v>25.002249927530816</v>
      </c>
      <c r="J408" s="165">
        <f t="shared" si="130"/>
        <v>24.315409397077556</v>
      </c>
      <c r="K408" s="165">
        <f t="shared" si="130"/>
        <v>24.023314148452844</v>
      </c>
      <c r="L408" s="165">
        <f t="shared" si="130"/>
        <v>23.565965084279764</v>
      </c>
      <c r="M408" s="165">
        <f t="shared" si="130"/>
        <v>21.898586459535007</v>
      </c>
      <c r="N408" s="165">
        <f t="shared" si="130"/>
        <v>20.440464163581954</v>
      </c>
      <c r="O408" s="165">
        <f t="shared" si="130"/>
        <v>19.442006654316863</v>
      </c>
      <c r="P408" s="165">
        <f t="shared" si="130"/>
        <v>34.523618533055007</v>
      </c>
      <c r="Q408" s="165">
        <f t="shared" si="130"/>
        <v>90.607056409887917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443.74753347868193</v>
      </c>
      <c r="D414" s="157">
        <f t="shared" si="136"/>
        <v>441.29112459701878</v>
      </c>
      <c r="E414" s="157">
        <f t="shared" si="136"/>
        <v>482.78162078581482</v>
      </c>
      <c r="F414" s="157">
        <f t="shared" si="136"/>
        <v>502.28728233563589</v>
      </c>
      <c r="G414" s="157">
        <f t="shared" si="136"/>
        <v>492.83284056861095</v>
      </c>
      <c r="H414" s="157">
        <f t="shared" si="136"/>
        <v>238.14830999288114</v>
      </c>
      <c r="I414" s="157">
        <f t="shared" si="136"/>
        <v>490.72394761220619</v>
      </c>
      <c r="J414" s="157">
        <f t="shared" si="136"/>
        <v>467.49162806512498</v>
      </c>
      <c r="K414" s="157">
        <f t="shared" si="136"/>
        <v>480.72032078606338</v>
      </c>
      <c r="L414" s="157">
        <f t="shared" si="136"/>
        <v>476.03550273966221</v>
      </c>
      <c r="M414" s="157">
        <f t="shared" si="136"/>
        <v>472.95256619652025</v>
      </c>
      <c r="N414" s="157">
        <f t="shared" si="136"/>
        <v>459.12841533291925</v>
      </c>
      <c r="O414" s="157">
        <f t="shared" si="136"/>
        <v>413.57045200673929</v>
      </c>
      <c r="P414" s="157">
        <f t="shared" si="136"/>
        <v>0</v>
      </c>
      <c r="Q414" s="157">
        <f t="shared" si="136"/>
        <v>0</v>
      </c>
    </row>
    <row r="415" spans="1:17" ht="12" customHeight="1" x14ac:dyDescent="0.25">
      <c r="A415" s="23" t="s">
        <v>57</v>
      </c>
      <c r="B415" s="156"/>
      <c r="C415" s="156">
        <f t="shared" ref="C415:Q415" si="137">IF(C358=0,0,C358*1000000/C$58)</f>
        <v>443.74753347868193</v>
      </c>
      <c r="D415" s="156">
        <f t="shared" si="137"/>
        <v>441.29112459701878</v>
      </c>
      <c r="E415" s="156">
        <f t="shared" si="137"/>
        <v>482.78162078581482</v>
      </c>
      <c r="F415" s="156">
        <f t="shared" si="137"/>
        <v>502.28728233563589</v>
      </c>
      <c r="G415" s="156">
        <f t="shared" si="137"/>
        <v>492.83284056861095</v>
      </c>
      <c r="H415" s="156">
        <f t="shared" si="137"/>
        <v>450.62555793484091</v>
      </c>
      <c r="I415" s="156">
        <f t="shared" si="137"/>
        <v>490.72394761220619</v>
      </c>
      <c r="J415" s="156">
        <f t="shared" si="137"/>
        <v>467.49162806512498</v>
      </c>
      <c r="K415" s="156">
        <f t="shared" si="137"/>
        <v>480.72032078606338</v>
      </c>
      <c r="L415" s="156">
        <f t="shared" si="137"/>
        <v>476.03550273966221</v>
      </c>
      <c r="M415" s="156">
        <f t="shared" si="137"/>
        <v>472.95256619652025</v>
      </c>
      <c r="N415" s="156">
        <f t="shared" si="137"/>
        <v>459.12841533291925</v>
      </c>
      <c r="O415" s="156">
        <f t="shared" si="137"/>
        <v>413.57045200673929</v>
      </c>
      <c r="P415" s="156">
        <f t="shared" si="137"/>
        <v>0</v>
      </c>
      <c r="Q415" s="156">
        <f t="shared" si="137"/>
        <v>0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100.53811026283078</v>
      </c>
      <c r="D418" s="184">
        <f>D361/RES_summary!D$21</f>
        <v>102.74359303180169</v>
      </c>
      <c r="E418" s="184">
        <f>E361/RES_summary!E$21</f>
        <v>102.55505714621714</v>
      </c>
      <c r="F418" s="184">
        <f>F361/RES_summary!F$21</f>
        <v>92.296036048803217</v>
      </c>
      <c r="G418" s="184">
        <f>G361/RES_summary!G$21</f>
        <v>88.564733664561558</v>
      </c>
      <c r="H418" s="184">
        <f>H361/RES_summary!H$21</f>
        <v>85.995416238665186</v>
      </c>
      <c r="I418" s="184">
        <f>I361/RES_summary!I$21</f>
        <v>82.942278533947203</v>
      </c>
      <c r="J418" s="184">
        <f>J361/RES_summary!J$21</f>
        <v>81.475749534438364</v>
      </c>
      <c r="K418" s="184">
        <f>K361/RES_summary!K$21</f>
        <v>84.610635009522397</v>
      </c>
      <c r="L418" s="184">
        <f>L361/RES_summary!L$21</f>
        <v>74.786102564582833</v>
      </c>
      <c r="M418" s="184">
        <f>M361/RES_summary!M$21</f>
        <v>78.282957629719661</v>
      </c>
      <c r="N418" s="184">
        <f>N361/RES_summary!N$21</f>
        <v>72.092296874878414</v>
      </c>
      <c r="O418" s="184">
        <f>O361/RES_summary!O$21</f>
        <v>62.681053080865823</v>
      </c>
      <c r="P418" s="184">
        <f>P361/RES_summary!P$21</f>
        <v>61.266817846930856</v>
      </c>
      <c r="Q418" s="184">
        <f>Q361/RES_summary!Q$21</f>
        <v>68.930774791054091</v>
      </c>
    </row>
    <row r="419" spans="1:17" ht="12" customHeight="1" x14ac:dyDescent="0.25">
      <c r="A419" s="158" t="s">
        <v>65</v>
      </c>
      <c r="B419" s="157"/>
      <c r="C419" s="178">
        <f>C362/RES_summary!C$21</f>
        <v>59.696265344485028</v>
      </c>
      <c r="D419" s="178">
        <f>D362/RES_summary!D$21</f>
        <v>61.005161907206833</v>
      </c>
      <c r="E419" s="178">
        <f>E362/RES_summary!E$21</f>
        <v>62.697820579588139</v>
      </c>
      <c r="F419" s="178">
        <f>F362/RES_summary!F$21</f>
        <v>54.244327981343091</v>
      </c>
      <c r="G419" s="178">
        <f>G362/RES_summary!G$21</f>
        <v>45.621832109521172</v>
      </c>
      <c r="H419" s="178">
        <f>H362/RES_summary!H$21</f>
        <v>50.915334765235961</v>
      </c>
      <c r="I419" s="178">
        <f>I362/RES_summary!I$21</f>
        <v>51.255915147955086</v>
      </c>
      <c r="J419" s="178">
        <f>J362/RES_summary!J$21</f>
        <v>44.540066933071763</v>
      </c>
      <c r="K419" s="178">
        <f>K362/RES_summary!K$21</f>
        <v>47.243091121282568</v>
      </c>
      <c r="L419" s="178">
        <f>L362/RES_summary!L$21</f>
        <v>39.239736714270848</v>
      </c>
      <c r="M419" s="178">
        <f>M362/RES_summary!M$21</f>
        <v>42.377614667531908</v>
      </c>
      <c r="N419" s="178">
        <f>N362/RES_summary!N$21</f>
        <v>39.354488319189592</v>
      </c>
      <c r="O419" s="178">
        <f>O362/RES_summary!O$21</f>
        <v>31.973149954591424</v>
      </c>
      <c r="P419" s="178">
        <f>P362/RES_summary!P$21</f>
        <v>28.473525886254098</v>
      </c>
      <c r="Q419" s="178">
        <f>Q362/RES_summary!Q$21</f>
        <v>34.043126724974485</v>
      </c>
    </row>
    <row r="420" spans="1:17" ht="12" customHeight="1" x14ac:dyDescent="0.25">
      <c r="A420" s="23" t="s">
        <v>84</v>
      </c>
      <c r="B420" s="156"/>
      <c r="C420" s="177">
        <f>C363/RES_summary!C$21</f>
        <v>59.332333699458523</v>
      </c>
      <c r="D420" s="177">
        <f>D363/RES_summary!D$21</f>
        <v>60.489961013935009</v>
      </c>
      <c r="E420" s="177">
        <f>E363/RES_summary!E$21</f>
        <v>61.537049985092473</v>
      </c>
      <c r="F420" s="177">
        <f>F363/RES_summary!F$21</f>
        <v>53.292339663874039</v>
      </c>
      <c r="G420" s="177">
        <f>G363/RES_summary!G$21</f>
        <v>45.278000961922722</v>
      </c>
      <c r="H420" s="177">
        <f>H363/RES_summary!H$21</f>
        <v>50.449659799321701</v>
      </c>
      <c r="I420" s="177">
        <f>I363/RES_summary!I$21</f>
        <v>48.986474794939234</v>
      </c>
      <c r="J420" s="177">
        <f>J363/RES_summary!J$21</f>
        <v>43.273296321070966</v>
      </c>
      <c r="K420" s="177">
        <f>K363/RES_summary!K$21</f>
        <v>46.882329656636422</v>
      </c>
      <c r="L420" s="177">
        <f>L363/RES_summary!L$21</f>
        <v>38.454973741490718</v>
      </c>
      <c r="M420" s="177">
        <f>M363/RES_summary!M$21</f>
        <v>41.869806693504067</v>
      </c>
      <c r="N420" s="177">
        <f>N363/RES_summary!N$21</f>
        <v>39.021290570931207</v>
      </c>
      <c r="O420" s="177">
        <f>O363/RES_summary!O$21</f>
        <v>31.695119965729241</v>
      </c>
      <c r="P420" s="177">
        <f>P363/RES_summary!P$21</f>
        <v>28.068011846715088</v>
      </c>
      <c r="Q420" s="177">
        <f>Q363/RES_summary!Q$21</f>
        <v>33.410575171513152</v>
      </c>
    </row>
    <row r="421" spans="1:17" ht="12" customHeight="1" x14ac:dyDescent="0.25">
      <c r="A421" s="23" t="s">
        <v>60</v>
      </c>
      <c r="B421" s="156"/>
      <c r="C421" s="177">
        <f>C364/RES_summary!C$21</f>
        <v>0.36393164502650743</v>
      </c>
      <c r="D421" s="177">
        <f>D364/RES_summary!D$21</f>
        <v>0.51520089327182061</v>
      </c>
      <c r="E421" s="177">
        <f>E364/RES_summary!E$21</f>
        <v>1.1607705944956683</v>
      </c>
      <c r="F421" s="177">
        <f>F364/RES_summary!F$21</f>
        <v>0.95198831746905466</v>
      </c>
      <c r="G421" s="177">
        <f>G364/RES_summary!G$21</f>
        <v>0.34383114759844907</v>
      </c>
      <c r="H421" s="177">
        <f>H364/RES_summary!H$21</f>
        <v>0.46567496591425944</v>
      </c>
      <c r="I421" s="177">
        <f>I364/RES_summary!I$21</f>
        <v>2.2694403530158547</v>
      </c>
      <c r="J421" s="177">
        <f>J364/RES_summary!J$21</f>
        <v>1.2667706120007998</v>
      </c>
      <c r="K421" s="177">
        <f>K364/RES_summary!K$21</f>
        <v>0.36076146464614062</v>
      </c>
      <c r="L421" s="177">
        <f>L364/RES_summary!L$21</f>
        <v>0.78476297278013118</v>
      </c>
      <c r="M421" s="177">
        <f>M364/RES_summary!M$21</f>
        <v>0.50780797402784339</v>
      </c>
      <c r="N421" s="177">
        <f>N364/RES_summary!N$21</f>
        <v>0.333197748258383</v>
      </c>
      <c r="O421" s="177">
        <f>O364/RES_summary!O$21</f>
        <v>0.27802998886218694</v>
      </c>
      <c r="P421" s="177">
        <f>P364/RES_summary!P$21</f>
        <v>0.40551403953900989</v>
      </c>
      <c r="Q421" s="177">
        <f>Q364/RES_summary!Q$21</f>
        <v>0.63255155346133118</v>
      </c>
    </row>
    <row r="422" spans="1:17" ht="12" customHeight="1" x14ac:dyDescent="0.25">
      <c r="A422" s="158" t="s">
        <v>112</v>
      </c>
      <c r="B422" s="157"/>
      <c r="C422" s="178">
        <f>C365/RES_summary!C$21</f>
        <v>5.6752300141961003</v>
      </c>
      <c r="D422" s="178">
        <f>D365/RES_summary!D$21</f>
        <v>4.6754717240958028</v>
      </c>
      <c r="E422" s="178">
        <f>E365/RES_summary!E$21</f>
        <v>3.6915578673039509</v>
      </c>
      <c r="F422" s="178">
        <f>F365/RES_summary!F$21</f>
        <v>4.9011657598041394</v>
      </c>
      <c r="G422" s="178">
        <f>G365/RES_summary!G$21</f>
        <v>3.7361327605976826</v>
      </c>
      <c r="H422" s="178">
        <f>H365/RES_summary!H$21</f>
        <v>3.9168430364958486</v>
      </c>
      <c r="I422" s="178">
        <f>I365/RES_summary!I$21</f>
        <v>1.4963431222205799</v>
      </c>
      <c r="J422" s="178">
        <f>J365/RES_summary!J$21</f>
        <v>5.937664970015474</v>
      </c>
      <c r="K422" s="178">
        <f>K365/RES_summary!K$21</f>
        <v>7.1958547478703929</v>
      </c>
      <c r="L422" s="178">
        <f>L365/RES_summary!L$21</f>
        <v>6.3473865763978115</v>
      </c>
      <c r="M422" s="178">
        <f>M365/RES_summary!M$21</f>
        <v>7.0862370368757972</v>
      </c>
      <c r="N422" s="178">
        <f>N365/RES_summary!N$21</f>
        <v>5.1041822368480734</v>
      </c>
      <c r="O422" s="178">
        <f>O365/RES_summary!O$21</f>
        <v>5.0308392767076677</v>
      </c>
      <c r="P422" s="178">
        <f>P365/RES_summary!P$21</f>
        <v>10.395674726552381</v>
      </c>
      <c r="Q422" s="178">
        <f>Q365/RES_summary!Q$21</f>
        <v>10.039878503465824</v>
      </c>
    </row>
    <row r="423" spans="1:17" ht="12" customHeight="1" x14ac:dyDescent="0.25">
      <c r="A423" s="23" t="s">
        <v>60</v>
      </c>
      <c r="B423" s="156"/>
      <c r="C423" s="177">
        <f>C366/RES_summary!C$21</f>
        <v>5.6752300141961003</v>
      </c>
      <c r="D423" s="177">
        <f>D366/RES_summary!D$21</f>
        <v>4.6754717240958028</v>
      </c>
      <c r="E423" s="177">
        <f>E366/RES_summary!E$21</f>
        <v>3.6915578673039509</v>
      </c>
      <c r="F423" s="177">
        <f>F366/RES_summary!F$21</f>
        <v>4.9011657598041394</v>
      </c>
      <c r="G423" s="177">
        <f>G366/RES_summary!G$21</f>
        <v>3.7361327605976826</v>
      </c>
      <c r="H423" s="177">
        <f>H366/RES_summary!H$21</f>
        <v>3.9168430364958486</v>
      </c>
      <c r="I423" s="177">
        <f>I366/RES_summary!I$21</f>
        <v>1.4963431222205799</v>
      </c>
      <c r="J423" s="177">
        <f>J366/RES_summary!J$21</f>
        <v>5.937664970015474</v>
      </c>
      <c r="K423" s="177">
        <f>K366/RES_summary!K$21</f>
        <v>7.1958547478703929</v>
      </c>
      <c r="L423" s="177">
        <f>L366/RES_summary!L$21</f>
        <v>6.3473865763978115</v>
      </c>
      <c r="M423" s="177">
        <f>M366/RES_summary!M$21</f>
        <v>7.0862370368757972</v>
      </c>
      <c r="N423" s="177">
        <f>N366/RES_summary!N$21</f>
        <v>5.1041822368480734</v>
      </c>
      <c r="O423" s="177">
        <f>O366/RES_summary!O$21</f>
        <v>5.0308392767076677</v>
      </c>
      <c r="P423" s="177">
        <f>P366/RES_summary!P$21</f>
        <v>10.395674726552381</v>
      </c>
      <c r="Q423" s="177">
        <f>Q366/RES_summary!Q$21</f>
        <v>10.039878503465824</v>
      </c>
    </row>
    <row r="424" spans="1:17" ht="12" customHeight="1" x14ac:dyDescent="0.25">
      <c r="A424" s="158" t="s">
        <v>63</v>
      </c>
      <c r="B424" s="157"/>
      <c r="C424" s="178">
        <f>C367/RES_summary!C$21</f>
        <v>20.930141878048705</v>
      </c>
      <c r="D424" s="178">
        <f>D367/RES_summary!D$21</f>
        <v>23.067275282008456</v>
      </c>
      <c r="E424" s="178">
        <f>E367/RES_summary!E$21</f>
        <v>20.925751269032798</v>
      </c>
      <c r="F424" s="178">
        <f>F367/RES_summary!F$21</f>
        <v>17.444689506310084</v>
      </c>
      <c r="G424" s="178">
        <f>G367/RES_summary!G$21</f>
        <v>24.012059789161761</v>
      </c>
      <c r="H424" s="178">
        <f>H367/RES_summary!H$21</f>
        <v>19.768266788801398</v>
      </c>
      <c r="I424" s="178">
        <f>I367/RES_summary!I$21</f>
        <v>15.577530128106746</v>
      </c>
      <c r="J424" s="178">
        <f>J367/RES_summary!J$21</f>
        <v>17.15290480240056</v>
      </c>
      <c r="K424" s="178">
        <f>K367/RES_summary!K$21</f>
        <v>16.050953765455688</v>
      </c>
      <c r="L424" s="178">
        <f>L367/RES_summary!L$21</f>
        <v>15.324157691621968</v>
      </c>
      <c r="M424" s="178">
        <f>M367/RES_summary!M$21</f>
        <v>15.162233398085098</v>
      </c>
      <c r="N424" s="178">
        <f>N367/RES_summary!N$21</f>
        <v>14.500302223210621</v>
      </c>
      <c r="O424" s="178">
        <f>O367/RES_summary!O$21</f>
        <v>13.936873756584054</v>
      </c>
      <c r="P424" s="178">
        <f>P367/RES_summary!P$21</f>
        <v>14.839522059003755</v>
      </c>
      <c r="Q424" s="178">
        <f>Q367/RES_summary!Q$21</f>
        <v>16.890556664424057</v>
      </c>
    </row>
    <row r="425" spans="1:17" ht="12" customHeight="1" x14ac:dyDescent="0.25">
      <c r="A425" s="167" t="s">
        <v>169</v>
      </c>
      <c r="B425" s="132"/>
      <c r="C425" s="183">
        <f>C368/RES_summary!C$21</f>
        <v>39.869463244873678</v>
      </c>
      <c r="D425" s="183">
        <f>D368/RES_summary!D$21</f>
        <v>40.520277691877205</v>
      </c>
      <c r="E425" s="183">
        <f>E368/RES_summary!E$21</f>
        <v>40.184730458257398</v>
      </c>
      <c r="F425" s="183">
        <f>F368/RES_summary!F$21</f>
        <v>39.015571369257685</v>
      </c>
      <c r="G425" s="183">
        <f>G368/RES_summary!G$21</f>
        <v>37.767291113930888</v>
      </c>
      <c r="H425" s="183">
        <f>H368/RES_summary!H$21</f>
        <v>35.534627835511472</v>
      </c>
      <c r="I425" s="183">
        <f>I368/RES_summary!I$21</f>
        <v>0</v>
      </c>
      <c r="J425" s="183">
        <f>J368/RES_summary!J$21</f>
        <v>35.525675663651633</v>
      </c>
      <c r="K425" s="183">
        <f>K368/RES_summary!K$21</f>
        <v>34.550562818794006</v>
      </c>
      <c r="L425" s="183">
        <f>L368/RES_summary!L$21</f>
        <v>33.625185652043719</v>
      </c>
      <c r="M425" s="183">
        <f>M368/RES_summary!M$21</f>
        <v>30.918895474671903</v>
      </c>
      <c r="N425" s="183">
        <f>N368/RES_summary!N$21</f>
        <v>28.66740939025803</v>
      </c>
      <c r="O425" s="183">
        <f>O368/RES_summary!O$21</f>
        <v>27.526261668234731</v>
      </c>
      <c r="P425" s="183">
        <f>P368/RES_summary!P$21</f>
        <v>27.42168517093376</v>
      </c>
      <c r="Q425" s="183">
        <f>Q368/RES_summary!Q$21</f>
        <v>28.241098282115658</v>
      </c>
    </row>
    <row r="426" spans="1:17" ht="12" customHeight="1" x14ac:dyDescent="0.25">
      <c r="A426" s="167" t="s">
        <v>168</v>
      </c>
      <c r="B426" s="132"/>
      <c r="C426" s="183">
        <f>C369/RES_summary!C$21</f>
        <v>16.8332820883561</v>
      </c>
      <c r="D426" s="183">
        <f>D369/RES_summary!D$21</f>
        <v>17.666193492665229</v>
      </c>
      <c r="E426" s="183">
        <f>E369/RES_summary!E$21</f>
        <v>17.615655243410757</v>
      </c>
      <c r="F426" s="183">
        <f>F369/RES_summary!F$21</f>
        <v>17.094752538129939</v>
      </c>
      <c r="G426" s="183">
        <f>G369/RES_summary!G$21</f>
        <v>21.10996550985891</v>
      </c>
      <c r="H426" s="183">
        <f>H369/RES_summary!H$21</f>
        <v>16.45904640587969</v>
      </c>
      <c r="I426" s="183">
        <f>I369/RES_summary!I$21</f>
        <v>15.561854893918493</v>
      </c>
      <c r="J426" s="183">
        <f>J369/RES_summary!J$21</f>
        <v>15.293570912284865</v>
      </c>
      <c r="K426" s="183">
        <f>K369/RES_summary!K$21</f>
        <v>15.155302315500458</v>
      </c>
      <c r="L426" s="183">
        <f>L369/RES_summary!L$21</f>
        <v>14.895626974732782</v>
      </c>
      <c r="M426" s="183">
        <f>M369/RES_summary!M$21</f>
        <v>14.626409319795785</v>
      </c>
      <c r="N426" s="183">
        <f>N369/RES_summary!N$21</f>
        <v>14.243143794343965</v>
      </c>
      <c r="O426" s="183">
        <f>O369/RES_summary!O$21</f>
        <v>13.881172139949534</v>
      </c>
      <c r="P426" s="183">
        <f>P369/RES_summary!P$21</f>
        <v>14.61275104191901</v>
      </c>
      <c r="Q426" s="183">
        <f>Q369/RES_summary!Q$21</f>
        <v>16.820260602467002</v>
      </c>
    </row>
    <row r="427" spans="1:17" ht="12" customHeight="1" x14ac:dyDescent="0.25">
      <c r="A427" s="166" t="s">
        <v>57</v>
      </c>
      <c r="B427" s="165"/>
      <c r="C427" s="182">
        <f>C370/RES_summary!C$21</f>
        <v>0.43359619033816027</v>
      </c>
      <c r="D427" s="182">
        <f>D370/RES_summary!D$21</f>
        <v>0.88737976787863548</v>
      </c>
      <c r="E427" s="182">
        <f>E370/RES_summary!E$21</f>
        <v>0.87615628674253687</v>
      </c>
      <c r="F427" s="182">
        <f>F370/RES_summary!F$21</f>
        <v>0.84175267940764975</v>
      </c>
      <c r="G427" s="182">
        <f>G370/RES_summary!G$21</f>
        <v>5.3835609525032577</v>
      </c>
      <c r="H427" s="182">
        <f>H370/RES_summary!H$21</f>
        <v>1.7283334595331259</v>
      </c>
      <c r="I427" s="182">
        <f>I370/RES_summary!I$21</f>
        <v>0.7445023464071554</v>
      </c>
      <c r="J427" s="182">
        <f>J370/RES_summary!J$21</f>
        <v>0.72011896336626124</v>
      </c>
      <c r="K427" s="182">
        <f>K370/RES_summary!K$21</f>
        <v>0.70566366190642371</v>
      </c>
      <c r="L427" s="182">
        <f>L370/RES_summary!L$21</f>
        <v>0.68686801525752428</v>
      </c>
      <c r="M427" s="182">
        <f>M370/RES_summary!M$21</f>
        <v>0.63233868505971669</v>
      </c>
      <c r="N427" s="182">
        <f>N370/RES_summary!N$21</f>
        <v>0.58469750849722113</v>
      </c>
      <c r="O427" s="182">
        <f>O370/RES_summary!O$21</f>
        <v>0.55190803115449494</v>
      </c>
      <c r="P427" s="182">
        <f>P370/RES_summary!P$21</f>
        <v>0.97511370429851829</v>
      </c>
      <c r="Q427" s="182">
        <f>Q370/RES_summary!Q$21</f>
        <v>2.5503060600155618</v>
      </c>
    </row>
    <row r="428" spans="1:17" ht="12" customHeight="1" x14ac:dyDescent="0.25">
      <c r="A428" s="147" t="s">
        <v>59</v>
      </c>
      <c r="B428" s="164"/>
      <c r="C428" s="181">
        <f>C371/RES_summary!C$21</f>
        <v>16.399685898017935</v>
      </c>
      <c r="D428" s="181">
        <f>D371/RES_summary!D$21</f>
        <v>16.778813724786591</v>
      </c>
      <c r="E428" s="181">
        <f>E371/RES_summary!E$21</f>
        <v>16.739498956668221</v>
      </c>
      <c r="F428" s="181">
        <f>F371/RES_summary!F$21</f>
        <v>16.252999858722291</v>
      </c>
      <c r="G428" s="181">
        <f>G371/RES_summary!G$21</f>
        <v>15.726404557355654</v>
      </c>
      <c r="H428" s="181">
        <f>H371/RES_summary!H$21</f>
        <v>14.730712946346564</v>
      </c>
      <c r="I428" s="181">
        <f>I371/RES_summary!I$21</f>
        <v>14.817352547511341</v>
      </c>
      <c r="J428" s="181">
        <f>J371/RES_summary!J$21</f>
        <v>14.573451948918603</v>
      </c>
      <c r="K428" s="181">
        <f>K371/RES_summary!K$21</f>
        <v>14.44963865359404</v>
      </c>
      <c r="L428" s="181">
        <f>L371/RES_summary!L$21</f>
        <v>14.208758959475258</v>
      </c>
      <c r="M428" s="181">
        <f>M371/RES_summary!M$21</f>
        <v>13.994070634736067</v>
      </c>
      <c r="N428" s="181">
        <f>N371/RES_summary!N$21</f>
        <v>13.658446285846743</v>
      </c>
      <c r="O428" s="181">
        <f>O371/RES_summary!O$21</f>
        <v>13.329264108795035</v>
      </c>
      <c r="P428" s="181">
        <f>P371/RES_summary!P$21</f>
        <v>13.637637337620491</v>
      </c>
      <c r="Q428" s="181">
        <f>Q371/RES_summary!Q$21</f>
        <v>14.269954542451439</v>
      </c>
    </row>
    <row r="429" spans="1:17" ht="12" customHeight="1" x14ac:dyDescent="0.25">
      <c r="A429" s="163" t="s">
        <v>142</v>
      </c>
      <c r="B429" s="162"/>
      <c r="C429" s="180">
        <f>C372/RES_summary!C$21</f>
        <v>0</v>
      </c>
      <c r="D429" s="180">
        <f>D372/RES_summary!D$21</f>
        <v>0</v>
      </c>
      <c r="E429" s="180">
        <f>E372/RES_summary!E$21</f>
        <v>0</v>
      </c>
      <c r="F429" s="180">
        <f>F372/RES_summary!F$21</f>
        <v>0</v>
      </c>
      <c r="G429" s="180">
        <f>G372/RES_summary!G$21</f>
        <v>0</v>
      </c>
      <c r="H429" s="180">
        <f>H372/RES_summary!H$21</f>
        <v>0</v>
      </c>
      <c r="I429" s="180">
        <f>I372/RES_summary!I$21</f>
        <v>0</v>
      </c>
      <c r="J429" s="180">
        <f>J372/RES_summary!J$21</f>
        <v>0</v>
      </c>
      <c r="K429" s="180">
        <f>K372/RES_summary!K$21</f>
        <v>0</v>
      </c>
      <c r="L429" s="180">
        <f>L372/RES_summary!L$21</f>
        <v>0</v>
      </c>
      <c r="M429" s="180">
        <f>M372/RES_summary!M$21</f>
        <v>0</v>
      </c>
      <c r="N429" s="180">
        <f>N372/RES_summary!N$21</f>
        <v>0</v>
      </c>
      <c r="O429" s="180">
        <f>O372/RES_summary!O$21</f>
        <v>0</v>
      </c>
      <c r="P429" s="180">
        <f>P372/RES_summary!P$21</f>
        <v>0</v>
      </c>
      <c r="Q429" s="180">
        <f>Q372/RES_summary!Q$21</f>
        <v>0</v>
      </c>
    </row>
    <row r="430" spans="1:17" ht="12" customHeight="1" x14ac:dyDescent="0.25">
      <c r="A430" s="161" t="s">
        <v>141</v>
      </c>
      <c r="B430" s="160"/>
      <c r="C430" s="179">
        <f>C373/RES_summary!C$21</f>
        <v>0</v>
      </c>
      <c r="D430" s="179">
        <f>D373/RES_summary!D$21</f>
        <v>0</v>
      </c>
      <c r="E430" s="179">
        <f>E373/RES_summary!E$21</f>
        <v>17.437984740686204</v>
      </c>
      <c r="F430" s="179">
        <f>F373/RES_summary!F$21</f>
        <v>0</v>
      </c>
      <c r="G430" s="179">
        <f>G373/RES_summary!G$21</f>
        <v>0</v>
      </c>
      <c r="H430" s="179">
        <f>H373/RES_summary!H$21</f>
        <v>0</v>
      </c>
      <c r="I430" s="179">
        <f>I373/RES_summary!I$21</f>
        <v>15.664789066735558</v>
      </c>
      <c r="J430" s="179">
        <f>J373/RES_summary!J$21</f>
        <v>0</v>
      </c>
      <c r="K430" s="179">
        <f>K373/RES_summary!K$21</f>
        <v>15.247113062546696</v>
      </c>
      <c r="L430" s="179">
        <f>L373/RES_summary!L$21</f>
        <v>15.021183801077061</v>
      </c>
      <c r="M430" s="179">
        <f>M373/RES_summary!M$21</f>
        <v>0</v>
      </c>
      <c r="N430" s="179">
        <f>N373/RES_summary!N$21</f>
        <v>14.408676517343309</v>
      </c>
      <c r="O430" s="179">
        <f>O373/RES_summary!O$21</f>
        <v>14.082779422382123</v>
      </c>
      <c r="P430" s="179">
        <f>P373/RES_summary!P$21</f>
        <v>0</v>
      </c>
      <c r="Q430" s="179">
        <f>Q373/RES_summary!Q$21</f>
        <v>0</v>
      </c>
    </row>
    <row r="431" spans="1:17" ht="12" customHeight="1" x14ac:dyDescent="0.25">
      <c r="A431" s="148" t="s">
        <v>60</v>
      </c>
      <c r="B431" s="156"/>
      <c r="C431" s="177">
        <f>C374/RES_summary!C$21</f>
        <v>0</v>
      </c>
      <c r="D431" s="177">
        <f>D374/RES_summary!D$21</f>
        <v>0</v>
      </c>
      <c r="E431" s="177">
        <f>E374/RES_summary!E$21</f>
        <v>0.7119377422411064</v>
      </c>
      <c r="F431" s="177">
        <f>F374/RES_summary!F$21</f>
        <v>0</v>
      </c>
      <c r="G431" s="177">
        <f>G374/RES_summary!G$21</f>
        <v>0</v>
      </c>
      <c r="H431" s="177">
        <f>H374/RES_summary!H$21</f>
        <v>0</v>
      </c>
      <c r="I431" s="177">
        <f>I374/RES_summary!I$21</f>
        <v>0.71463853295195945</v>
      </c>
      <c r="J431" s="177">
        <f>J374/RES_summary!J$21</f>
        <v>0</v>
      </c>
      <c r="K431" s="177">
        <f>K374/RES_summary!K$21</f>
        <v>0.686087503379471</v>
      </c>
      <c r="L431" s="177">
        <f>L374/RES_summary!L$21</f>
        <v>0.70665721701849327</v>
      </c>
      <c r="M431" s="177">
        <f>M374/RES_summary!M$21</f>
        <v>0</v>
      </c>
      <c r="N431" s="177">
        <f>N374/RES_summary!N$21</f>
        <v>0.63495071301689621</v>
      </c>
      <c r="O431" s="177">
        <f>O374/RES_summary!O$21</f>
        <v>0.61028478770830474</v>
      </c>
      <c r="P431" s="177">
        <f>P374/RES_summary!P$21</f>
        <v>0</v>
      </c>
      <c r="Q431" s="177">
        <f>Q374/RES_summary!Q$21</f>
        <v>0</v>
      </c>
    </row>
    <row r="432" spans="1:17" ht="12" customHeight="1" x14ac:dyDescent="0.25">
      <c r="A432" s="148" t="s">
        <v>59</v>
      </c>
      <c r="B432" s="156"/>
      <c r="C432" s="177">
        <f>C375/RES_summary!C$21</f>
        <v>0</v>
      </c>
      <c r="D432" s="177">
        <f>D375/RES_summary!D$21</f>
        <v>0</v>
      </c>
      <c r="E432" s="177">
        <f>E375/RES_summary!E$21</f>
        <v>16.726046998445099</v>
      </c>
      <c r="F432" s="177">
        <f>F375/RES_summary!F$21</f>
        <v>0</v>
      </c>
      <c r="G432" s="177">
        <f>G375/RES_summary!G$21</f>
        <v>0</v>
      </c>
      <c r="H432" s="177">
        <f>H375/RES_summary!H$21</f>
        <v>0</v>
      </c>
      <c r="I432" s="177">
        <f>I375/RES_summary!I$21</f>
        <v>14.950150533783599</v>
      </c>
      <c r="J432" s="177">
        <f>J375/RES_summary!J$21</f>
        <v>0</v>
      </c>
      <c r="K432" s="177">
        <f>K375/RES_summary!K$21</f>
        <v>14.561025559167225</v>
      </c>
      <c r="L432" s="177">
        <f>L375/RES_summary!L$21</f>
        <v>14.314526584058566</v>
      </c>
      <c r="M432" s="177">
        <f>M375/RES_summary!M$21</f>
        <v>0</v>
      </c>
      <c r="N432" s="177">
        <f>N375/RES_summary!N$21</f>
        <v>13.773725804326409</v>
      </c>
      <c r="O432" s="177">
        <f>O375/RES_summary!O$21</f>
        <v>13.472494634673817</v>
      </c>
      <c r="P432" s="177">
        <f>P375/RES_summary!P$21</f>
        <v>0</v>
      </c>
      <c r="Q432" s="177">
        <f>Q375/RES_summary!Q$21</f>
        <v>0</v>
      </c>
    </row>
    <row r="433" spans="1:17" ht="12" customHeight="1" x14ac:dyDescent="0.25">
      <c r="A433" s="158" t="s">
        <v>62</v>
      </c>
      <c r="B433" s="157"/>
      <c r="C433" s="178">
        <f>C376/RES_summary!C$21</f>
        <v>14.236473026100947</v>
      </c>
      <c r="D433" s="178">
        <f>D376/RES_summary!D$21</f>
        <v>13.995684118490594</v>
      </c>
      <c r="E433" s="178">
        <f>E376/RES_summary!E$21</f>
        <v>15.239927430292248</v>
      </c>
      <c r="F433" s="178">
        <f>F376/RES_summary!F$21</f>
        <v>15.705852801345909</v>
      </c>
      <c r="G433" s="178">
        <f>G376/RES_summary!G$21</f>
        <v>15.194709005280938</v>
      </c>
      <c r="H433" s="178">
        <f>H376/RES_summary!H$21</f>
        <v>11.39497164813198</v>
      </c>
      <c r="I433" s="178">
        <f>I376/RES_summary!I$21</f>
        <v>14.612490135664785</v>
      </c>
      <c r="J433" s="178">
        <f>J376/RES_summary!J$21</f>
        <v>13.845112828950565</v>
      </c>
      <c r="K433" s="178">
        <f>K376/RES_summary!K$21</f>
        <v>14.120735374913755</v>
      </c>
      <c r="L433" s="178">
        <f>L376/RES_summary!L$21</f>
        <v>13.874821582292212</v>
      </c>
      <c r="M433" s="178">
        <f>M376/RES_summary!M$21</f>
        <v>13.656872527226879</v>
      </c>
      <c r="N433" s="178">
        <f>N376/RES_summary!N$21</f>
        <v>13.133324095630135</v>
      </c>
      <c r="O433" s="178">
        <f>O376/RES_summary!O$21</f>
        <v>11.740190092982672</v>
      </c>
      <c r="P433" s="178">
        <f>P376/RES_summary!P$21</f>
        <v>7.5580951751206209</v>
      </c>
      <c r="Q433" s="178">
        <f>Q376/RES_summary!Q$21</f>
        <v>7.9572128981897317</v>
      </c>
    </row>
    <row r="434" spans="1:17" ht="12" customHeight="1" x14ac:dyDescent="0.25">
      <c r="A434" s="23" t="s">
        <v>57</v>
      </c>
      <c r="B434" s="156"/>
      <c r="C434" s="177">
        <f>C377/RES_summary!C$21</f>
        <v>14.236473026100947</v>
      </c>
      <c r="D434" s="177">
        <f>D377/RES_summary!D$21</f>
        <v>13.995684118490594</v>
      </c>
      <c r="E434" s="177">
        <f>E377/RES_summary!E$21</f>
        <v>15.239927430292248</v>
      </c>
      <c r="F434" s="177">
        <f>F377/RES_summary!F$21</f>
        <v>15.705852801345909</v>
      </c>
      <c r="G434" s="177">
        <f>G377/RES_summary!G$21</f>
        <v>15.194709005280938</v>
      </c>
      <c r="H434" s="177">
        <f>H377/RES_summary!H$21</f>
        <v>13.72276310251344</v>
      </c>
      <c r="I434" s="177">
        <f>I377/RES_summary!I$21</f>
        <v>14.612490135664785</v>
      </c>
      <c r="J434" s="177">
        <f>J377/RES_summary!J$21</f>
        <v>13.845112828950565</v>
      </c>
      <c r="K434" s="177">
        <f>K377/RES_summary!K$21</f>
        <v>14.120735374913755</v>
      </c>
      <c r="L434" s="177">
        <f>L377/RES_summary!L$21</f>
        <v>13.874821582292212</v>
      </c>
      <c r="M434" s="177">
        <f>M377/RES_summary!M$21</f>
        <v>13.656872527226879</v>
      </c>
      <c r="N434" s="177">
        <f>N377/RES_summary!N$21</f>
        <v>13.133324095630135</v>
      </c>
      <c r="O434" s="177">
        <f>O377/RES_summary!O$21</f>
        <v>11.740190092982672</v>
      </c>
      <c r="P434" s="177">
        <f>P377/RES_summary!P$21</f>
        <v>0</v>
      </c>
      <c r="Q434" s="177">
        <f>Q377/RES_summary!Q$21</f>
        <v>0</v>
      </c>
    </row>
    <row r="435" spans="1:17" ht="12" customHeight="1" x14ac:dyDescent="0.25">
      <c r="A435" s="29" t="s">
        <v>140</v>
      </c>
      <c r="B435" s="57"/>
      <c r="C435" s="176">
        <f>C378/RES_summary!C$21</f>
        <v>0</v>
      </c>
      <c r="D435" s="176">
        <f>D378/RES_summary!D$21</f>
        <v>0</v>
      </c>
      <c r="E435" s="176">
        <f>E378/RES_summary!E$21</f>
        <v>0</v>
      </c>
      <c r="F435" s="176">
        <f>F378/RES_summary!F$21</f>
        <v>0</v>
      </c>
      <c r="G435" s="176">
        <f>G378/RES_summary!G$21</f>
        <v>0</v>
      </c>
      <c r="H435" s="176">
        <f>H378/RES_summary!H$21</f>
        <v>8.7859412401880519</v>
      </c>
      <c r="I435" s="176">
        <f>I378/RES_summary!I$21</f>
        <v>0</v>
      </c>
      <c r="J435" s="176">
        <f>J378/RES_summary!J$21</f>
        <v>0</v>
      </c>
      <c r="K435" s="176">
        <f>K378/RES_summary!K$21</f>
        <v>0</v>
      </c>
      <c r="L435" s="176">
        <f>L378/RES_summary!L$21</f>
        <v>0</v>
      </c>
      <c r="M435" s="176">
        <f>M378/RES_summary!M$21</f>
        <v>0</v>
      </c>
      <c r="N435" s="176">
        <f>N378/RES_summary!N$21</f>
        <v>0</v>
      </c>
      <c r="O435" s="176">
        <f>O378/RES_summary!O$21</f>
        <v>0</v>
      </c>
      <c r="P435" s="176">
        <f>P378/RES_summary!P$21</f>
        <v>7.5580951751206209</v>
      </c>
      <c r="Q435" s="176">
        <f>Q378/RES_summary!Q$21</f>
        <v>7.9572128981897317</v>
      </c>
    </row>
    <row r="437" spans="1:17" ht="12" customHeight="1" x14ac:dyDescent="0.25">
      <c r="A437" s="152" t="s">
        <v>185</v>
      </c>
      <c r="B437" s="168"/>
      <c r="C437" s="184">
        <f>C380/RES_summary!C$21</f>
        <v>60.996548581185358</v>
      </c>
      <c r="D437" s="184">
        <f>D380/RES_summary!D$21</f>
        <v>60.759713614639622</v>
      </c>
      <c r="E437" s="184">
        <f>E380/RES_summary!E$21</f>
        <v>61.286532915127758</v>
      </c>
      <c r="F437" s="184">
        <f>F380/RES_summary!F$21</f>
        <v>59.415108855636497</v>
      </c>
      <c r="G437" s="184">
        <f>G380/RES_summary!G$21</f>
        <v>52.54484929797097</v>
      </c>
      <c r="H437" s="184">
        <f>H380/RES_summary!H$21</f>
        <v>55.207631183576133</v>
      </c>
      <c r="I437" s="184">
        <f>I380/RES_summary!I$21</f>
        <v>51.948530332135213</v>
      </c>
      <c r="J437" s="184">
        <f>J380/RES_summary!J$21</f>
        <v>57.375655659943</v>
      </c>
      <c r="K437" s="184">
        <f>K380/RES_summary!K$21</f>
        <v>62.452519295338405</v>
      </c>
      <c r="L437" s="184">
        <f>L380/RES_summary!L$21</f>
        <v>57.580973816955627</v>
      </c>
      <c r="M437" s="184">
        <f>M380/RES_summary!M$21</f>
        <v>62.078016392893126</v>
      </c>
      <c r="N437" s="184">
        <f>N380/RES_summary!N$21</f>
        <v>55.617125595528293</v>
      </c>
      <c r="O437" s="184">
        <f>O380/RES_summary!O$21</f>
        <v>51.709948503806572</v>
      </c>
      <c r="P437" s="184">
        <f>P380/RES_summary!P$21</f>
        <v>69.175238000728143</v>
      </c>
      <c r="Q437" s="184">
        <f>Q380/RES_summary!Q$21</f>
        <v>74.206507509817769</v>
      </c>
    </row>
    <row r="438" spans="1:17" ht="12" customHeight="1" x14ac:dyDescent="0.25">
      <c r="A438" s="158" t="s">
        <v>65</v>
      </c>
      <c r="B438" s="157"/>
      <c r="C438" s="178">
        <f>C381/RES_summary!C$21</f>
        <v>28.802395345689128</v>
      </c>
      <c r="D438" s="178">
        <f>D381/RES_summary!D$21</f>
        <v>29.684955752761777</v>
      </c>
      <c r="E438" s="178">
        <f>E381/RES_summary!E$21</f>
        <v>31.117270084480221</v>
      </c>
      <c r="F438" s="178">
        <f>F381/RES_summary!F$21</f>
        <v>26.962129041931924</v>
      </c>
      <c r="G438" s="178">
        <f>G381/RES_summary!G$21</f>
        <v>22.539702487077815</v>
      </c>
      <c r="H438" s="178">
        <f>H381/RES_summary!H$21</f>
        <v>25.325654343866116</v>
      </c>
      <c r="I438" s="178">
        <f>I381/RES_summary!I$21</f>
        <v>26.970451365227181</v>
      </c>
      <c r="J438" s="178">
        <f>J381/RES_summary!J$21</f>
        <v>23.000615142313205</v>
      </c>
      <c r="K438" s="178">
        <f>K381/RES_summary!K$21</f>
        <v>24.14990767196333</v>
      </c>
      <c r="L438" s="178">
        <f>L381/RES_summary!L$21</f>
        <v>20.441693286141096</v>
      </c>
      <c r="M438" s="178">
        <f>M381/RES_summary!M$21</f>
        <v>22.0334197025138</v>
      </c>
      <c r="N438" s="178">
        <f>N381/RES_summary!N$21</f>
        <v>20.681483300572339</v>
      </c>
      <c r="O438" s="178">
        <f>O381/RES_summary!O$21</f>
        <v>17.098248326845884</v>
      </c>
      <c r="P438" s="178">
        <f>P381/RES_summary!P$21</f>
        <v>15.311406481999642</v>
      </c>
      <c r="Q438" s="178">
        <f>Q381/RES_summary!Q$21</f>
        <v>18.560163657055906</v>
      </c>
    </row>
    <row r="439" spans="1:17" ht="12" customHeight="1" x14ac:dyDescent="0.25">
      <c r="A439" s="23" t="s">
        <v>84</v>
      </c>
      <c r="B439" s="156"/>
      <c r="C439" s="177">
        <f>C382/RES_summary!C$21</f>
        <v>28.410448201492379</v>
      </c>
      <c r="D439" s="177">
        <f>D382/RES_summary!D$21</f>
        <v>29.131877383372796</v>
      </c>
      <c r="E439" s="177">
        <f>E382/RES_summary!E$21</f>
        <v>29.875967196161891</v>
      </c>
      <c r="F439" s="177">
        <f>F382/RES_summary!F$21</f>
        <v>25.951429566642311</v>
      </c>
      <c r="G439" s="177">
        <f>G382/RES_summary!G$21</f>
        <v>22.17633942985734</v>
      </c>
      <c r="H439" s="177">
        <f>H382/RES_summary!H$21</f>
        <v>24.835161483378105</v>
      </c>
      <c r="I439" s="177">
        <f>I382/RES_summary!I$21</f>
        <v>24.564020920373512</v>
      </c>
      <c r="J439" s="177">
        <f>J382/RES_summary!J$21</f>
        <v>21.671317266581436</v>
      </c>
      <c r="K439" s="177">
        <f>K382/RES_summary!K$21</f>
        <v>23.772033303013909</v>
      </c>
      <c r="L439" s="177">
        <f>L382/RES_summary!L$21</f>
        <v>19.625395053657563</v>
      </c>
      <c r="M439" s="177">
        <f>M382/RES_summary!M$21</f>
        <v>21.507522705578463</v>
      </c>
      <c r="N439" s="177">
        <f>N382/RES_summary!N$21</f>
        <v>20.335605479216326</v>
      </c>
      <c r="O439" s="177">
        <f>O382/RES_summary!O$21</f>
        <v>16.807811204060226</v>
      </c>
      <c r="P439" s="177">
        <f>P382/RES_summary!P$21</f>
        <v>14.890748943300778</v>
      </c>
      <c r="Q439" s="177">
        <f>Q382/RES_summary!Q$21</f>
        <v>17.902738224515304</v>
      </c>
    </row>
    <row r="440" spans="1:17" ht="12" customHeight="1" x14ac:dyDescent="0.25">
      <c r="A440" s="23" t="s">
        <v>60</v>
      </c>
      <c r="B440" s="156"/>
      <c r="C440" s="177">
        <f>C383/RES_summary!C$21</f>
        <v>0.39194714419674614</v>
      </c>
      <c r="D440" s="177">
        <f>D383/RES_summary!D$21</f>
        <v>0.55307836938898447</v>
      </c>
      <c r="E440" s="177">
        <f>E383/RES_summary!E$21</f>
        <v>1.2413028883183284</v>
      </c>
      <c r="F440" s="177">
        <f>F383/RES_summary!F$21</f>
        <v>1.0106994752896135</v>
      </c>
      <c r="G440" s="177">
        <f>G383/RES_summary!G$21</f>
        <v>0.36336305722047479</v>
      </c>
      <c r="H440" s="177">
        <f>H383/RES_summary!H$21</f>
        <v>0.4904928604880136</v>
      </c>
      <c r="I440" s="177">
        <f>I383/RES_summary!I$21</f>
        <v>2.4064304448536671</v>
      </c>
      <c r="J440" s="177">
        <f>J383/RES_summary!J$21</f>
        <v>1.3292978757317659</v>
      </c>
      <c r="K440" s="177">
        <f>K383/RES_summary!K$21</f>
        <v>0.37787436894942178</v>
      </c>
      <c r="L440" s="177">
        <f>L383/RES_summary!L$21</f>
        <v>0.81629823248353528</v>
      </c>
      <c r="M440" s="177">
        <f>M383/RES_summary!M$21</f>
        <v>0.52589699693533631</v>
      </c>
      <c r="N440" s="177">
        <f>N383/RES_summary!N$21</f>
        <v>0.34587782135601336</v>
      </c>
      <c r="O440" s="177">
        <f>O383/RES_summary!O$21</f>
        <v>0.29043712278565836</v>
      </c>
      <c r="P440" s="177">
        <f>P383/RES_summary!P$21</f>
        <v>0.42065753869886258</v>
      </c>
      <c r="Q440" s="177">
        <f>Q383/RES_summary!Q$21</f>
        <v>0.65742543254060237</v>
      </c>
    </row>
    <row r="441" spans="1:17" ht="12" customHeight="1" x14ac:dyDescent="0.25">
      <c r="A441" s="158" t="s">
        <v>112</v>
      </c>
      <c r="B441" s="157"/>
      <c r="C441" s="178">
        <f>C384/RES_summary!C$21</f>
        <v>9.359134101861434</v>
      </c>
      <c r="D441" s="178">
        <f>D384/RES_summary!D$21</f>
        <v>7.955916763991695</v>
      </c>
      <c r="E441" s="178">
        <f>E384/RES_summary!E$21</f>
        <v>6.5186758599561436</v>
      </c>
      <c r="F441" s="178">
        <f>F384/RES_summary!F$21</f>
        <v>9.0407655671494815</v>
      </c>
      <c r="G441" s="178">
        <f>G384/RES_summary!G$21</f>
        <v>7.2395503172424087</v>
      </c>
      <c r="H441" s="178">
        <f>H384/RES_summary!H$21</f>
        <v>8.0192594659967984</v>
      </c>
      <c r="I441" s="178">
        <f>I384/RES_summary!I$21</f>
        <v>3.1302464411771496</v>
      </c>
      <c r="J441" s="178">
        <f>J384/RES_summary!J$21</f>
        <v>13.018565555517558</v>
      </c>
      <c r="K441" s="178">
        <f>K384/RES_summary!K$21</f>
        <v>16.95830826994785</v>
      </c>
      <c r="L441" s="178">
        <f>L384/RES_summary!L$21</f>
        <v>16.163017859602402</v>
      </c>
      <c r="M441" s="178">
        <f>M384/RES_summary!M$21</f>
        <v>19.390501739691555</v>
      </c>
      <c r="N441" s="178">
        <f>N384/RES_summary!N$21</f>
        <v>14.834785358230594</v>
      </c>
      <c r="O441" s="178">
        <f>O384/RES_summary!O$21</f>
        <v>15.450202111087229</v>
      </c>
      <c r="P441" s="178">
        <f>P384/RES_summary!P$21</f>
        <v>33.394970493440709</v>
      </c>
      <c r="Q441" s="178">
        <f>Q384/RES_summary!Q$21</f>
        <v>34.160846687318546</v>
      </c>
    </row>
    <row r="442" spans="1:17" ht="12" customHeight="1" x14ac:dyDescent="0.25">
      <c r="A442" s="23" t="s">
        <v>60</v>
      </c>
      <c r="B442" s="156"/>
      <c r="C442" s="177">
        <f>C385/RES_summary!C$21</f>
        <v>9.359134101861434</v>
      </c>
      <c r="D442" s="177">
        <f>D385/RES_summary!D$21</f>
        <v>7.955916763991695</v>
      </c>
      <c r="E442" s="177">
        <f>E385/RES_summary!E$21</f>
        <v>6.5186758599561436</v>
      </c>
      <c r="F442" s="177">
        <f>F385/RES_summary!F$21</f>
        <v>9.0407655671494815</v>
      </c>
      <c r="G442" s="177">
        <f>G385/RES_summary!G$21</f>
        <v>7.2395503172424087</v>
      </c>
      <c r="H442" s="177">
        <f>H385/RES_summary!H$21</f>
        <v>8.0192594659967984</v>
      </c>
      <c r="I442" s="177">
        <f>I385/RES_summary!I$21</f>
        <v>3.1302464411771496</v>
      </c>
      <c r="J442" s="177">
        <f>J385/RES_summary!J$21</f>
        <v>13.018565555517558</v>
      </c>
      <c r="K442" s="177">
        <f>K385/RES_summary!K$21</f>
        <v>16.95830826994785</v>
      </c>
      <c r="L442" s="177">
        <f>L385/RES_summary!L$21</f>
        <v>16.163017859602402</v>
      </c>
      <c r="M442" s="177">
        <f>M385/RES_summary!M$21</f>
        <v>19.390501739691555</v>
      </c>
      <c r="N442" s="177">
        <f>N385/RES_summary!N$21</f>
        <v>14.834785358230594</v>
      </c>
      <c r="O442" s="177">
        <f>O385/RES_summary!O$21</f>
        <v>15.450202111087229</v>
      </c>
      <c r="P442" s="177">
        <f>P385/RES_summary!P$21</f>
        <v>33.394970493440709</v>
      </c>
      <c r="Q442" s="177">
        <f>Q385/RES_summary!Q$21</f>
        <v>34.160846687318546</v>
      </c>
    </row>
    <row r="443" spans="1:17" ht="12" customHeight="1" x14ac:dyDescent="0.25">
      <c r="A443" s="158" t="s">
        <v>63</v>
      </c>
      <c r="B443" s="157"/>
      <c r="C443" s="178">
        <f>C386/RES_summary!C$21</f>
        <v>16.83504974834576</v>
      </c>
      <c r="D443" s="178">
        <f>D386/RES_summary!D$21</f>
        <v>17.16440440979644</v>
      </c>
      <c r="E443" s="178">
        <f>E386/RES_summary!E$21</f>
        <v>17.114046360092892</v>
      </c>
      <c r="F443" s="178">
        <f>F386/RES_summary!F$21</f>
        <v>16.61688135364744</v>
      </c>
      <c r="G443" s="178">
        <f>G386/RES_summary!G$21</f>
        <v>16.137783743283055</v>
      </c>
      <c r="H443" s="178">
        <f>H386/RES_summary!H$21</f>
        <v>15.245471836683535</v>
      </c>
      <c r="I443" s="178">
        <f>I386/RES_summary!I$21</f>
        <v>15.378396739930803</v>
      </c>
      <c r="J443" s="178">
        <f>J386/RES_summary!J$21</f>
        <v>15.181257267790176</v>
      </c>
      <c r="K443" s="178">
        <f>K386/RES_summary!K$21</f>
        <v>14.999998891195842</v>
      </c>
      <c r="L443" s="178">
        <f>L386/RES_summary!L$21</f>
        <v>14.716271797830844</v>
      </c>
      <c r="M443" s="178">
        <f>M386/RES_summary!M$21</f>
        <v>14.463592036062247</v>
      </c>
      <c r="N443" s="178">
        <f>N386/RES_summary!N$21</f>
        <v>14.113338746573854</v>
      </c>
      <c r="O443" s="178">
        <f>O386/RES_summary!O$21</f>
        <v>13.789566214282745</v>
      </c>
      <c r="P443" s="178">
        <f>P386/RES_summary!P$21</f>
        <v>14.058162999162876</v>
      </c>
      <c r="Q443" s="178">
        <f>Q386/RES_summary!Q$21</f>
        <v>14.742306617237535</v>
      </c>
    </row>
    <row r="444" spans="1:17" ht="12" customHeight="1" x14ac:dyDescent="0.25">
      <c r="A444" s="167" t="s">
        <v>169</v>
      </c>
      <c r="B444" s="132"/>
      <c r="C444" s="183">
        <f>C387/RES_summary!C$21</f>
        <v>16.824395987884692</v>
      </c>
      <c r="D444" s="183">
        <f>D387/RES_summary!D$21</f>
        <v>17.161571868501742</v>
      </c>
      <c r="E444" s="183">
        <f>E387/RES_summary!E$21</f>
        <v>17.084300593765711</v>
      </c>
      <c r="F444" s="183">
        <f>F387/RES_summary!F$21</f>
        <v>16.600321982466713</v>
      </c>
      <c r="G444" s="183">
        <f>G387/RES_summary!G$21</f>
        <v>16.131203874108742</v>
      </c>
      <c r="H444" s="183">
        <f>H387/RES_summary!H$21</f>
        <v>15.249262231407299</v>
      </c>
      <c r="I444" s="183">
        <f>I387/RES_summary!I$21</f>
        <v>0</v>
      </c>
      <c r="J444" s="183">
        <f>J387/RES_summary!J$21</f>
        <v>15.833375960970725</v>
      </c>
      <c r="K444" s="183">
        <f>K387/RES_summary!K$21</f>
        <v>15.542658831332149</v>
      </c>
      <c r="L444" s="183">
        <f>L387/RES_summary!L$21</f>
        <v>15.279187293904549</v>
      </c>
      <c r="M444" s="183">
        <f>M387/RES_summary!M$21</f>
        <v>14.144709243383017</v>
      </c>
      <c r="N444" s="183">
        <f>N387/RES_summary!N$21</f>
        <v>13.201665526413962</v>
      </c>
      <c r="O444" s="183">
        <f>O387/RES_summary!O$21</f>
        <v>12.72256785935244</v>
      </c>
      <c r="P444" s="183">
        <f>P387/RES_summary!P$21</f>
        <v>12.737342548818976</v>
      </c>
      <c r="Q444" s="183">
        <f>Q387/RES_summary!Q$21</f>
        <v>13.308310675870827</v>
      </c>
    </row>
    <row r="445" spans="1:17" ht="12" customHeight="1" x14ac:dyDescent="0.25">
      <c r="A445" s="167" t="s">
        <v>168</v>
      </c>
      <c r="B445" s="132"/>
      <c r="C445" s="183">
        <f>C388/RES_summary!C$21</f>
        <v>16.837354316814537</v>
      </c>
      <c r="D445" s="183">
        <f>D388/RES_summary!D$21</f>
        <v>17.165280980305347</v>
      </c>
      <c r="E445" s="183">
        <f>E388/RES_summary!E$21</f>
        <v>17.117400923447601</v>
      </c>
      <c r="F445" s="183">
        <f>F388/RES_summary!F$21</f>
        <v>16.617149990608269</v>
      </c>
      <c r="G445" s="183">
        <f>G388/RES_summary!G$21</f>
        <v>16.139171971531525</v>
      </c>
      <c r="H445" s="183">
        <f>H388/RES_summary!H$21</f>
        <v>15.244676266200143</v>
      </c>
      <c r="I445" s="183">
        <f>I388/RES_summary!I$21</f>
        <v>15.368070877657402</v>
      </c>
      <c r="J445" s="183">
        <f>J388/RES_summary!J$21</f>
        <v>15.115262519596492</v>
      </c>
      <c r="K445" s="183">
        <f>K388/RES_summary!K$21</f>
        <v>14.969318803841173</v>
      </c>
      <c r="L445" s="183">
        <f>L388/RES_summary!L$21</f>
        <v>14.69985973025487</v>
      </c>
      <c r="M445" s="183">
        <f>M388/RES_summary!M$21</f>
        <v>14.474436025584847</v>
      </c>
      <c r="N445" s="183">
        <f>N388/RES_summary!N$21</f>
        <v>14.123411133824877</v>
      </c>
      <c r="O445" s="183">
        <f>O388/RES_summary!O$21</f>
        <v>13.772344627210449</v>
      </c>
      <c r="P445" s="183">
        <f>P388/RES_summary!P$21</f>
        <v>14.081968428662261</v>
      </c>
      <c r="Q445" s="183">
        <f>Q388/RES_summary!Q$21</f>
        <v>14.751187626702619</v>
      </c>
    </row>
    <row r="446" spans="1:17" ht="12" customHeight="1" x14ac:dyDescent="0.25">
      <c r="A446" s="166" t="s">
        <v>57</v>
      </c>
      <c r="B446" s="165"/>
      <c r="C446" s="182">
        <f>C389/RES_summary!C$21</f>
        <v>0.16870343451991809</v>
      </c>
      <c r="D446" s="182">
        <f>D389/RES_summary!D$21</f>
        <v>0.34437231929550655</v>
      </c>
      <c r="E446" s="182">
        <f>E389/RES_summary!E$21</f>
        <v>0.34476661143324983</v>
      </c>
      <c r="F446" s="182">
        <f>F389/RES_summary!F$21</f>
        <v>0.33526568201423695</v>
      </c>
      <c r="G446" s="182">
        <f>G389/RES_summary!G$21</f>
        <v>1.9578944067769648</v>
      </c>
      <c r="H446" s="182">
        <f>H389/RES_summary!H$21</f>
        <v>0.6949214392211458</v>
      </c>
      <c r="I446" s="182">
        <f>I389/RES_summary!I$21</f>
        <v>0.31193086441994178</v>
      </c>
      <c r="J446" s="182">
        <f>J389/RES_summary!J$21</f>
        <v>0.30619311732578952</v>
      </c>
      <c r="K446" s="182">
        <f>K389/RES_summary!K$21</f>
        <v>0.30458394030220409</v>
      </c>
      <c r="L446" s="182">
        <f>L389/RES_summary!L$21</f>
        <v>0.30049107177614054</v>
      </c>
      <c r="M446" s="182">
        <f>M389/RES_summary!M$21</f>
        <v>0.2801308941047615</v>
      </c>
      <c r="N446" s="182">
        <f>N389/RES_summary!N$21</f>
        <v>0.26263549575922074</v>
      </c>
      <c r="O446" s="182">
        <f>O389/RES_summary!O$21</f>
        <v>0.24902667442341478</v>
      </c>
      <c r="P446" s="182">
        <f>P389/RES_summary!P$21</f>
        <v>0.43610008667677241</v>
      </c>
      <c r="Q446" s="182">
        <f>Q389/RES_summary!Q$21</f>
        <v>1.0941605891421806</v>
      </c>
    </row>
    <row r="447" spans="1:17" ht="12" customHeight="1" x14ac:dyDescent="0.25">
      <c r="A447" s="147" t="s">
        <v>59</v>
      </c>
      <c r="B447" s="164"/>
      <c r="C447" s="181">
        <f>C390/RES_summary!C$21</f>
        <v>16.668650882294617</v>
      </c>
      <c r="D447" s="181">
        <f>D390/RES_summary!D$21</f>
        <v>16.820908661009838</v>
      </c>
      <c r="E447" s="181">
        <f>E390/RES_summary!E$21</f>
        <v>16.772634312014347</v>
      </c>
      <c r="F447" s="181">
        <f>F390/RES_summary!F$21</f>
        <v>16.28188430859403</v>
      </c>
      <c r="G447" s="181">
        <f>G390/RES_summary!G$21</f>
        <v>14.181277564754561</v>
      </c>
      <c r="H447" s="181">
        <f>H390/RES_summary!H$21</f>
        <v>14.549754826979001</v>
      </c>
      <c r="I447" s="181">
        <f>I390/RES_summary!I$21</f>
        <v>15.05614001323746</v>
      </c>
      <c r="J447" s="181">
        <f>J390/RES_summary!J$21</f>
        <v>14.809069402270703</v>
      </c>
      <c r="K447" s="181">
        <f>K390/RES_summary!K$21</f>
        <v>14.664734863538969</v>
      </c>
      <c r="L447" s="181">
        <f>L390/RES_summary!L$21</f>
        <v>14.399368658478727</v>
      </c>
      <c r="M447" s="181">
        <f>M390/RES_summary!M$21</f>
        <v>14.194305131480084</v>
      </c>
      <c r="N447" s="181">
        <f>N390/RES_summary!N$21</f>
        <v>13.860775638065657</v>
      </c>
      <c r="O447" s="181">
        <f>O390/RES_summary!O$21</f>
        <v>13.523317952787036</v>
      </c>
      <c r="P447" s="181">
        <f>P390/RES_summary!P$21</f>
        <v>13.645868341985487</v>
      </c>
      <c r="Q447" s="181">
        <f>Q390/RES_summary!Q$21</f>
        <v>13.657027037560438</v>
      </c>
    </row>
    <row r="448" spans="1:17" ht="12" customHeight="1" x14ac:dyDescent="0.25">
      <c r="A448" s="163" t="s">
        <v>142</v>
      </c>
      <c r="B448" s="162"/>
      <c r="C448" s="180">
        <f>C391/RES_summary!C$21</f>
        <v>0</v>
      </c>
      <c r="D448" s="180">
        <f>D391/RES_summary!D$21</f>
        <v>0</v>
      </c>
      <c r="E448" s="180">
        <f>E391/RES_summary!E$21</f>
        <v>0</v>
      </c>
      <c r="F448" s="180">
        <f>F391/RES_summary!F$21</f>
        <v>0</v>
      </c>
      <c r="G448" s="180">
        <f>G391/RES_summary!G$21</f>
        <v>0</v>
      </c>
      <c r="H448" s="180">
        <f>H391/RES_summary!H$21</f>
        <v>0</v>
      </c>
      <c r="I448" s="180">
        <f>I391/RES_summary!I$21</f>
        <v>0</v>
      </c>
      <c r="J448" s="180">
        <f>J391/RES_summary!J$21</f>
        <v>0</v>
      </c>
      <c r="K448" s="180">
        <f>K391/RES_summary!K$21</f>
        <v>0</v>
      </c>
      <c r="L448" s="180">
        <f>L391/RES_summary!L$21</f>
        <v>0</v>
      </c>
      <c r="M448" s="180">
        <f>M391/RES_summary!M$21</f>
        <v>0</v>
      </c>
      <c r="N448" s="180">
        <f>N391/RES_summary!N$21</f>
        <v>0</v>
      </c>
      <c r="O448" s="180">
        <f>O391/RES_summary!O$21</f>
        <v>0</v>
      </c>
      <c r="P448" s="180">
        <f>P391/RES_summary!P$21</f>
        <v>0</v>
      </c>
      <c r="Q448" s="180">
        <f>Q391/RES_summary!Q$21</f>
        <v>0</v>
      </c>
    </row>
    <row r="449" spans="1:17" ht="12" customHeight="1" x14ac:dyDescent="0.25">
      <c r="A449" s="161" t="s">
        <v>141</v>
      </c>
      <c r="B449" s="160"/>
      <c r="C449" s="179">
        <f>C392/RES_summary!C$21</f>
        <v>0</v>
      </c>
      <c r="D449" s="179">
        <f>D392/RES_summary!D$21</f>
        <v>0</v>
      </c>
      <c r="E449" s="179">
        <f>E392/RES_summary!E$21</f>
        <v>17.132336852079192</v>
      </c>
      <c r="F449" s="179">
        <f>F392/RES_summary!F$21</f>
        <v>0</v>
      </c>
      <c r="G449" s="179">
        <f>G392/RES_summary!G$21</f>
        <v>0</v>
      </c>
      <c r="H449" s="179">
        <f>H392/RES_summary!H$21</f>
        <v>0</v>
      </c>
      <c r="I449" s="179">
        <f>I392/RES_summary!I$21</f>
        <v>15.435877462169699</v>
      </c>
      <c r="J449" s="179">
        <f>J392/RES_summary!J$21</f>
        <v>0</v>
      </c>
      <c r="K449" s="179">
        <f>K392/RES_summary!K$21</f>
        <v>15.036352109823023</v>
      </c>
      <c r="L449" s="179">
        <f>L392/RES_summary!L$21</f>
        <v>14.783921063518505</v>
      </c>
      <c r="M449" s="179">
        <f>M392/RES_summary!M$21</f>
        <v>0</v>
      </c>
      <c r="N449" s="179">
        <f>N392/RES_summary!N$21</f>
        <v>14.211308788567203</v>
      </c>
      <c r="O449" s="179">
        <f>O392/RES_summary!O$21</f>
        <v>13.864361376293393</v>
      </c>
      <c r="P449" s="179">
        <f>P392/RES_summary!P$21</f>
        <v>0</v>
      </c>
      <c r="Q449" s="179">
        <f>Q392/RES_summary!Q$21</f>
        <v>0</v>
      </c>
    </row>
    <row r="450" spans="1:17" ht="12" customHeight="1" x14ac:dyDescent="0.25">
      <c r="A450" s="148" t="s">
        <v>60</v>
      </c>
      <c r="B450" s="156"/>
      <c r="C450" s="177">
        <f>C393/RES_summary!C$21</f>
        <v>0</v>
      </c>
      <c r="D450" s="177">
        <f>D393/RES_summary!D$21</f>
        <v>0</v>
      </c>
      <c r="E450" s="177">
        <f>E393/RES_summary!E$21</f>
        <v>0.3632957008226177</v>
      </c>
      <c r="F450" s="177">
        <f>F393/RES_summary!F$21</f>
        <v>0</v>
      </c>
      <c r="G450" s="177">
        <f>G393/RES_summary!G$21</f>
        <v>0</v>
      </c>
      <c r="H450" s="177">
        <f>H393/RES_summary!H$21</f>
        <v>0</v>
      </c>
      <c r="I450" s="177">
        <f>I393/RES_summary!I$21</f>
        <v>0.38862672460555403</v>
      </c>
      <c r="J450" s="177">
        <f>J393/RES_summary!J$21</f>
        <v>0</v>
      </c>
      <c r="K450" s="177">
        <f>K393/RES_summary!K$21</f>
        <v>0.38625653456947084</v>
      </c>
      <c r="L450" s="177">
        <f>L393/RES_summary!L$21</f>
        <v>0.40058209222380969</v>
      </c>
      <c r="M450" s="177">
        <f>M393/RES_summary!M$21</f>
        <v>0</v>
      </c>
      <c r="N450" s="177">
        <f>N393/RES_summary!N$21</f>
        <v>0.36611560938744925</v>
      </c>
      <c r="O450" s="177">
        <f>O393/RES_summary!O$21</f>
        <v>0.35343659792554483</v>
      </c>
      <c r="P450" s="177">
        <f>P393/RES_summary!P$21</f>
        <v>0</v>
      </c>
      <c r="Q450" s="177">
        <f>Q393/RES_summary!Q$21</f>
        <v>0</v>
      </c>
    </row>
    <row r="451" spans="1:17" ht="12" customHeight="1" x14ac:dyDescent="0.25">
      <c r="A451" s="148" t="s">
        <v>59</v>
      </c>
      <c r="B451" s="156"/>
      <c r="C451" s="177">
        <f>C394/RES_summary!C$21</f>
        <v>0</v>
      </c>
      <c r="D451" s="177">
        <f>D394/RES_summary!D$21</f>
        <v>0</v>
      </c>
      <c r="E451" s="177">
        <f>E394/RES_summary!E$21</f>
        <v>16.76904115125658</v>
      </c>
      <c r="F451" s="177">
        <f>F394/RES_summary!F$21</f>
        <v>0</v>
      </c>
      <c r="G451" s="177">
        <f>G394/RES_summary!G$21</f>
        <v>0</v>
      </c>
      <c r="H451" s="177">
        <f>H394/RES_summary!H$21</f>
        <v>0</v>
      </c>
      <c r="I451" s="177">
        <f>I394/RES_summary!I$21</f>
        <v>15.047250737564145</v>
      </c>
      <c r="J451" s="177">
        <f>J394/RES_summary!J$21</f>
        <v>0</v>
      </c>
      <c r="K451" s="177">
        <f>K394/RES_summary!K$21</f>
        <v>14.650095575253554</v>
      </c>
      <c r="L451" s="177">
        <f>L394/RES_summary!L$21</f>
        <v>14.3833389712947</v>
      </c>
      <c r="M451" s="177">
        <f>M394/RES_summary!M$21</f>
        <v>0</v>
      </c>
      <c r="N451" s="177">
        <f>N394/RES_summary!N$21</f>
        <v>13.845193179179754</v>
      </c>
      <c r="O451" s="177">
        <f>O394/RES_summary!O$21</f>
        <v>13.510924778367849</v>
      </c>
      <c r="P451" s="177">
        <f>P394/RES_summary!P$21</f>
        <v>0</v>
      </c>
      <c r="Q451" s="177">
        <f>Q394/RES_summary!Q$21</f>
        <v>0</v>
      </c>
    </row>
    <row r="452" spans="1:17" ht="12" customHeight="1" x14ac:dyDescent="0.25">
      <c r="A452" s="158" t="s">
        <v>62</v>
      </c>
      <c r="B452" s="157"/>
      <c r="C452" s="178">
        <f>C395/RES_summary!C$21</f>
        <v>5.9999693852890381</v>
      </c>
      <c r="D452" s="178">
        <f>D395/RES_summary!D$21</f>
        <v>5.9544366880897091</v>
      </c>
      <c r="E452" s="178">
        <f>E395/RES_summary!E$21</f>
        <v>6.5365406105984976</v>
      </c>
      <c r="F452" s="178">
        <f>F395/RES_summary!F$21</f>
        <v>6.7953328929076573</v>
      </c>
      <c r="G452" s="178">
        <f>G395/RES_summary!G$21</f>
        <v>6.627812750367692</v>
      </c>
      <c r="H452" s="178">
        <f>H395/RES_summary!H$21</f>
        <v>6.6172455370296754</v>
      </c>
      <c r="I452" s="178">
        <f>I395/RES_summary!I$21</f>
        <v>6.4694357858000808</v>
      </c>
      <c r="J452" s="178">
        <f>J395/RES_summary!J$21</f>
        <v>6.1752176943220523</v>
      </c>
      <c r="K452" s="178">
        <f>K395/RES_summary!K$21</f>
        <v>6.3443044622313884</v>
      </c>
      <c r="L452" s="178">
        <f>L395/RES_summary!L$21</f>
        <v>6.2599908733812812</v>
      </c>
      <c r="M452" s="178">
        <f>M395/RES_summary!M$21</f>
        <v>6.1905029146255313</v>
      </c>
      <c r="N452" s="178">
        <f>N395/RES_summary!N$21</f>
        <v>5.9875181901515138</v>
      </c>
      <c r="O452" s="178">
        <f>O395/RES_summary!O$21</f>
        <v>5.37193185159071</v>
      </c>
      <c r="P452" s="178">
        <f>P395/RES_summary!P$21</f>
        <v>6.410698026124912</v>
      </c>
      <c r="Q452" s="178">
        <f>Q395/RES_summary!Q$21</f>
        <v>6.7431905482057743</v>
      </c>
    </row>
    <row r="453" spans="1:17" ht="12" customHeight="1" x14ac:dyDescent="0.25">
      <c r="A453" s="23" t="s">
        <v>57</v>
      </c>
      <c r="B453" s="156"/>
      <c r="C453" s="177">
        <f>C396/RES_summary!C$21</f>
        <v>5.9999693852890381</v>
      </c>
      <c r="D453" s="177">
        <f>D396/RES_summary!D$21</f>
        <v>5.9544366880897091</v>
      </c>
      <c r="E453" s="177">
        <f>E396/RES_summary!E$21</f>
        <v>6.5365406105984976</v>
      </c>
      <c r="F453" s="177">
        <f>F396/RES_summary!F$21</f>
        <v>6.7953328929076573</v>
      </c>
      <c r="G453" s="177">
        <f>G396/RES_summary!G$21</f>
        <v>6.627812750367692</v>
      </c>
      <c r="H453" s="177">
        <f>H396/RES_summary!H$21</f>
        <v>6.0334494752070995</v>
      </c>
      <c r="I453" s="177">
        <f>I396/RES_summary!I$21</f>
        <v>6.4694357858000808</v>
      </c>
      <c r="J453" s="177">
        <f>J396/RES_summary!J$21</f>
        <v>6.1752176943220523</v>
      </c>
      <c r="K453" s="177">
        <f>K396/RES_summary!K$21</f>
        <v>6.3443044622313884</v>
      </c>
      <c r="L453" s="177">
        <f>L396/RES_summary!L$21</f>
        <v>6.2599908733812812</v>
      </c>
      <c r="M453" s="177">
        <f>M396/RES_summary!M$21</f>
        <v>6.1905029146255313</v>
      </c>
      <c r="N453" s="177">
        <f>N396/RES_summary!N$21</f>
        <v>5.9875181901515138</v>
      </c>
      <c r="O453" s="177">
        <f>O396/RES_summary!O$21</f>
        <v>5.37193185159071</v>
      </c>
      <c r="P453" s="177">
        <f>P396/RES_summary!P$21</f>
        <v>0</v>
      </c>
      <c r="Q453" s="177">
        <f>Q396/RES_summary!Q$21</f>
        <v>0</v>
      </c>
    </row>
    <row r="454" spans="1:17" ht="12" customHeight="1" x14ac:dyDescent="0.25">
      <c r="A454" s="29" t="s">
        <v>140</v>
      </c>
      <c r="B454" s="57"/>
      <c r="C454" s="176">
        <f>C397/RES_summary!C$21</f>
        <v>0</v>
      </c>
      <c r="D454" s="176">
        <f>D397/RES_summary!D$21</f>
        <v>0</v>
      </c>
      <c r="E454" s="176">
        <f>E397/RES_summary!E$21</f>
        <v>0</v>
      </c>
      <c r="F454" s="176">
        <f>F397/RES_summary!F$21</f>
        <v>0</v>
      </c>
      <c r="G454" s="176">
        <f>G397/RES_summary!G$21</f>
        <v>0</v>
      </c>
      <c r="H454" s="176">
        <f>H397/RES_summary!H$21</f>
        <v>7.2715746327337181</v>
      </c>
      <c r="I454" s="176">
        <f>I397/RES_summary!I$21</f>
        <v>0</v>
      </c>
      <c r="J454" s="176">
        <f>J397/RES_summary!J$21</f>
        <v>0</v>
      </c>
      <c r="K454" s="176">
        <f>K397/RES_summary!K$21</f>
        <v>0</v>
      </c>
      <c r="L454" s="176">
        <f>L397/RES_summary!L$21</f>
        <v>0</v>
      </c>
      <c r="M454" s="176">
        <f>M397/RES_summary!M$21</f>
        <v>0</v>
      </c>
      <c r="N454" s="176">
        <f>N397/RES_summary!N$21</f>
        <v>0</v>
      </c>
      <c r="O454" s="176">
        <f>O397/RES_summary!O$21</f>
        <v>0</v>
      </c>
      <c r="P454" s="176">
        <f>P397/RES_summary!P$21</f>
        <v>6.410698026124912</v>
      </c>
      <c r="Q454" s="176">
        <f>Q397/RES_summary!Q$21</f>
        <v>6.7431905482057743</v>
      </c>
    </row>
    <row r="456" spans="1:17" ht="12" customHeight="1" x14ac:dyDescent="0.25">
      <c r="A456" s="152" t="s">
        <v>184</v>
      </c>
      <c r="B456" s="168"/>
      <c r="C456" s="184">
        <f>C399/RES_summary!C$21</f>
        <v>18.40687490659101</v>
      </c>
      <c r="D456" s="184">
        <f>D399/RES_summary!D$21</f>
        <v>19.252872941977198</v>
      </c>
      <c r="E456" s="184">
        <f>E399/RES_summary!E$21</f>
        <v>18.939557423458023</v>
      </c>
      <c r="F456" s="184">
        <f>F399/RES_summary!F$21</f>
        <v>16.006152623520876</v>
      </c>
      <c r="G456" s="184">
        <f>G399/RES_summary!G$21</f>
        <v>16.244470795904704</v>
      </c>
      <c r="H456" s="184">
        <f>H399/RES_summary!H$21</f>
        <v>14.835069976813449</v>
      </c>
      <c r="I456" s="184">
        <f>I399/RES_summary!I$21</f>
        <v>14.593133861475108</v>
      </c>
      <c r="J456" s="184">
        <f>J399/RES_summary!J$21</f>
        <v>13.867698077030729</v>
      </c>
      <c r="K456" s="184">
        <f>K399/RES_summary!K$21</f>
        <v>14.362516701526243</v>
      </c>
      <c r="L456" s="184">
        <f>L399/RES_summary!L$21</f>
        <v>12.208537142783445</v>
      </c>
      <c r="M456" s="184">
        <f>M399/RES_summary!M$21</f>
        <v>12.985684117768256</v>
      </c>
      <c r="N456" s="184">
        <f>N399/RES_summary!N$21</f>
        <v>12.082859817302893</v>
      </c>
      <c r="O456" s="184">
        <f>O399/RES_summary!O$21</f>
        <v>9.9757611251454748</v>
      </c>
      <c r="P456" s="184">
        <f>P399/RES_summary!P$21</f>
        <v>6.7050024626019535</v>
      </c>
      <c r="Q456" s="184">
        <f>Q399/RES_summary!Q$21</f>
        <v>8.2062711452247115</v>
      </c>
    </row>
    <row r="457" spans="1:17" ht="12" customHeight="1" x14ac:dyDescent="0.25">
      <c r="A457" s="158" t="s">
        <v>65</v>
      </c>
      <c r="B457" s="157"/>
      <c r="C457" s="178">
        <f>C400/RES_summary!C$21</f>
        <v>13.480358951095168</v>
      </c>
      <c r="D457" s="178">
        <f>D400/RES_summary!D$21</f>
        <v>13.743372905843387</v>
      </c>
      <c r="E457" s="178">
        <f>E400/RES_summary!E$21</f>
        <v>13.98127245074304</v>
      </c>
      <c r="F457" s="178">
        <f>F400/RES_summary!F$21</f>
        <v>12.108066937863677</v>
      </c>
      <c r="G457" s="178">
        <f>G400/RES_summary!G$21</f>
        <v>10.287202061636098</v>
      </c>
      <c r="H457" s="178">
        <f>H400/RES_summary!H$21</f>
        <v>11.462207546063526</v>
      </c>
      <c r="I457" s="178">
        <f>I400/RES_summary!I$21</f>
        <v>11.129770612588997</v>
      </c>
      <c r="J457" s="178">
        <f>J400/RES_summary!J$21</f>
        <v>9.8317313854530948</v>
      </c>
      <c r="K457" s="178">
        <f>K400/RES_summary!K$21</f>
        <v>10.651706967002394</v>
      </c>
      <c r="L457" s="178">
        <f>L400/RES_summary!L$21</f>
        <v>8.7370042128473528</v>
      </c>
      <c r="M457" s="178">
        <f>M400/RES_summary!M$21</f>
        <v>9.512857294648315</v>
      </c>
      <c r="N457" s="178">
        <f>N400/RES_summary!N$21</f>
        <v>8.8656718998386346</v>
      </c>
      <c r="O457" s="178">
        <f>O400/RES_summary!O$21</f>
        <v>7.2011594268363099</v>
      </c>
      <c r="P457" s="178">
        <f>P400/RES_summary!P$21</f>
        <v>6.3770772384225998</v>
      </c>
      <c r="Q457" s="178">
        <f>Q400/RES_summary!Q$21</f>
        <v>7.5909123742870044</v>
      </c>
    </row>
    <row r="458" spans="1:17" ht="12" customHeight="1" x14ac:dyDescent="0.25">
      <c r="A458" s="23" t="s">
        <v>84</v>
      </c>
      <c r="B458" s="156"/>
      <c r="C458" s="177">
        <f>C401/RES_summary!C$21</f>
        <v>13.480358951095168</v>
      </c>
      <c r="D458" s="177">
        <f>D401/RES_summary!D$21</f>
        <v>13.743372905843387</v>
      </c>
      <c r="E458" s="177">
        <f>E401/RES_summary!E$21</f>
        <v>13.98127245074304</v>
      </c>
      <c r="F458" s="177">
        <f>F401/RES_summary!F$21</f>
        <v>12.108066937863677</v>
      </c>
      <c r="G458" s="177">
        <f>G401/RES_summary!G$21</f>
        <v>10.287202061636098</v>
      </c>
      <c r="H458" s="177">
        <f>H401/RES_summary!H$21</f>
        <v>11.462207546063526</v>
      </c>
      <c r="I458" s="177">
        <f>I401/RES_summary!I$21</f>
        <v>11.129770612588997</v>
      </c>
      <c r="J458" s="177">
        <f>J401/RES_summary!J$21</f>
        <v>9.8317313854530948</v>
      </c>
      <c r="K458" s="177">
        <f>K401/RES_summary!K$21</f>
        <v>10.651706967002394</v>
      </c>
      <c r="L458" s="177">
        <f>L401/RES_summary!L$21</f>
        <v>8.7370042128473528</v>
      </c>
      <c r="M458" s="177">
        <f>M401/RES_summary!M$21</f>
        <v>9.512857294648315</v>
      </c>
      <c r="N458" s="177">
        <f>N401/RES_summary!N$21</f>
        <v>8.8656718998386346</v>
      </c>
      <c r="O458" s="177">
        <f>O401/RES_summary!O$21</f>
        <v>7.2011594268363099</v>
      </c>
      <c r="P458" s="177">
        <f>P401/RES_summary!P$21</f>
        <v>6.3770772384225998</v>
      </c>
      <c r="Q458" s="177">
        <f>Q401/RES_summary!Q$21</f>
        <v>7.5909123742870044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1.6919766305884789</v>
      </c>
      <c r="D462" s="178">
        <f>D405/RES_summary!D$21</f>
        <v>2.3296681650487052</v>
      </c>
      <c r="E462" s="178">
        <f>E405/RES_summary!E$21</f>
        <v>1.4957599153050822</v>
      </c>
      <c r="F462" s="178">
        <f>F405/RES_summary!F$21</f>
        <v>0.32970196982943573</v>
      </c>
      <c r="G462" s="178">
        <f>G405/RES_summary!G$21</f>
        <v>2.5050173432114082</v>
      </c>
      <c r="H462" s="178">
        <f>H405/RES_summary!H$21</f>
        <v>1.7251429503221487</v>
      </c>
      <c r="I462" s="178">
        <f>I405/RES_summary!I$21</f>
        <v>0.14339250248183927</v>
      </c>
      <c r="J462" s="178">
        <f>J405/RES_summary!J$21</f>
        <v>0.89034475130378332</v>
      </c>
      <c r="K462" s="178">
        <f>K405/RES_summary!K$21</f>
        <v>0.50256610683384273</v>
      </c>
      <c r="L462" s="178">
        <f>L405/RES_summary!L$21</f>
        <v>0.31916113449787842</v>
      </c>
      <c r="M462" s="178">
        <f>M405/RES_summary!M$21</f>
        <v>0.36997324670569076</v>
      </c>
      <c r="N462" s="178">
        <f>N405/RES_summary!N$21</f>
        <v>0.23328501003863419</v>
      </c>
      <c r="O462" s="178">
        <f>O405/RES_summary!O$21</f>
        <v>0.10722007450254521</v>
      </c>
      <c r="P462" s="178">
        <f>P405/RES_summary!P$21</f>
        <v>0.32792522417935366</v>
      </c>
      <c r="Q462" s="178">
        <f>Q405/RES_summary!Q$21</f>
        <v>0.61535877093770719</v>
      </c>
    </row>
    <row r="463" spans="1:17" ht="12" customHeight="1" x14ac:dyDescent="0.25">
      <c r="A463" s="167" t="s">
        <v>169</v>
      </c>
      <c r="B463" s="132"/>
      <c r="C463" s="183">
        <f>C406/RES_summary!C$21</f>
        <v>9.0583774852142369</v>
      </c>
      <c r="D463" s="183">
        <f>D406/RES_summary!D$21</f>
        <v>9.2062431060173147</v>
      </c>
      <c r="E463" s="183">
        <f>E406/RES_summary!E$21</f>
        <v>9.1300064763045139</v>
      </c>
      <c r="F463" s="183">
        <f>F406/RES_summary!F$21</f>
        <v>8.8643724921351801</v>
      </c>
      <c r="G463" s="183">
        <f>G406/RES_summary!G$21</f>
        <v>8.5807621086534418</v>
      </c>
      <c r="H463" s="183">
        <f>H406/RES_summary!H$21</f>
        <v>8.073499027405429</v>
      </c>
      <c r="I463" s="183">
        <f>I406/RES_summary!I$21</f>
        <v>0</v>
      </c>
      <c r="J463" s="183">
        <f>J406/RES_summary!J$21</f>
        <v>8.0714650860021813</v>
      </c>
      <c r="K463" s="183">
        <f>K406/RES_summary!K$21</f>
        <v>7.8499185809702325</v>
      </c>
      <c r="L463" s="183">
        <f>L406/RES_summary!L$21</f>
        <v>7.6396720662093411</v>
      </c>
      <c r="M463" s="183">
        <f>M406/RES_summary!M$21</f>
        <v>7.0248005325597571</v>
      </c>
      <c r="N463" s="183">
        <f>N406/RES_summary!N$21</f>
        <v>6.5132608930600915</v>
      </c>
      <c r="O463" s="183">
        <f>O406/RES_summary!O$21</f>
        <v>6.253991116364304</v>
      </c>
      <c r="P463" s="183">
        <f>P406/RES_summary!P$21</f>
        <v>6.2302312432299329</v>
      </c>
      <c r="Q463" s="183">
        <f>Q406/RES_summary!Q$21</f>
        <v>6.4164026303848329</v>
      </c>
    </row>
    <row r="464" spans="1:17" ht="12" customHeight="1" x14ac:dyDescent="0.25">
      <c r="A464" s="167" t="s">
        <v>168</v>
      </c>
      <c r="B464" s="132"/>
      <c r="C464" s="183">
        <f>C407/RES_summary!C$21</f>
        <v>9.8513439825124005E-2</v>
      </c>
      <c r="D464" s="183">
        <f>D407/RES_summary!D$21</f>
        <v>0.20161347196516372</v>
      </c>
      <c r="E464" s="183">
        <f>E407/RES_summary!E$21</f>
        <v>0.19906348707561206</v>
      </c>
      <c r="F464" s="183">
        <f>F407/RES_summary!F$21</f>
        <v>0.19124695691119953</v>
      </c>
      <c r="G464" s="183">
        <f>G407/RES_summary!G$21</f>
        <v>1.2231498333177151</v>
      </c>
      <c r="H464" s="183">
        <f>H407/RES_summary!H$21</f>
        <v>0.39267889814870505</v>
      </c>
      <c r="I464" s="183">
        <f>I407/RES_summary!I$21</f>
        <v>0.16915159481739125</v>
      </c>
      <c r="J464" s="183">
        <f>J407/RES_summary!J$21</f>
        <v>0.16361166851854925</v>
      </c>
      <c r="K464" s="183">
        <f>K407/RES_summary!K$21</f>
        <v>0.16032741117900218</v>
      </c>
      <c r="L464" s="183">
        <f>L407/RES_summary!L$21</f>
        <v>0.15605702355480147</v>
      </c>
      <c r="M464" s="183">
        <f>M407/RES_summary!M$21</f>
        <v>0.14366791126819095</v>
      </c>
      <c r="N464" s="183">
        <f>N407/RES_summary!N$21</f>
        <v>0.13284379360971418</v>
      </c>
      <c r="O464" s="183">
        <f>O407/RES_summary!O$21</f>
        <v>0.12539399521415937</v>
      </c>
      <c r="P464" s="183">
        <f>P407/RES_summary!P$21</f>
        <v>0.22154670029768381</v>
      </c>
      <c r="Q464" s="183">
        <f>Q407/RES_summary!Q$21</f>
        <v>0.57943180354756196</v>
      </c>
    </row>
    <row r="465" spans="1:17" ht="12" customHeight="1" x14ac:dyDescent="0.25">
      <c r="A465" s="166" t="s">
        <v>57</v>
      </c>
      <c r="B465" s="165"/>
      <c r="C465" s="182">
        <f>C408/RES_summary!C$21</f>
        <v>9.8513439825124005E-2</v>
      </c>
      <c r="D465" s="182">
        <f>D408/RES_summary!D$21</f>
        <v>0.20161347196516372</v>
      </c>
      <c r="E465" s="182">
        <f>E408/RES_summary!E$21</f>
        <v>0.19906348707561206</v>
      </c>
      <c r="F465" s="182">
        <f>F408/RES_summary!F$21</f>
        <v>0.19124695691119953</v>
      </c>
      <c r="G465" s="182">
        <f>G408/RES_summary!G$21</f>
        <v>1.2231498333177151</v>
      </c>
      <c r="H465" s="182">
        <f>H408/RES_summary!H$21</f>
        <v>0.39267889814870505</v>
      </c>
      <c r="I465" s="182">
        <f>I408/RES_summary!I$21</f>
        <v>0.16915159481739125</v>
      </c>
      <c r="J465" s="182">
        <f>J408/RES_summary!J$21</f>
        <v>0.16361166851854925</v>
      </c>
      <c r="K465" s="182">
        <f>K408/RES_summary!K$21</f>
        <v>0.16032741117900218</v>
      </c>
      <c r="L465" s="182">
        <f>L408/RES_summary!L$21</f>
        <v>0.15605702355480147</v>
      </c>
      <c r="M465" s="182">
        <f>M408/RES_summary!M$21</f>
        <v>0.14366791126819095</v>
      </c>
      <c r="N465" s="182">
        <f>N408/RES_summary!N$21</f>
        <v>0.13284379360971418</v>
      </c>
      <c r="O465" s="182">
        <f>O408/RES_summary!O$21</f>
        <v>0.12539399521415937</v>
      </c>
      <c r="P465" s="182">
        <f>P408/RES_summary!P$21</f>
        <v>0.22154670029768381</v>
      </c>
      <c r="Q465" s="182">
        <f>Q408/RES_summary!Q$21</f>
        <v>0.57943180354756196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3.2345393249073622</v>
      </c>
      <c r="D471" s="178">
        <f>D414/RES_summary!D$21</f>
        <v>3.1798318710851081</v>
      </c>
      <c r="E471" s="178">
        <f>E414/RES_summary!E$21</f>
        <v>3.4625250574098994</v>
      </c>
      <c r="F471" s="178">
        <f>F414/RES_summary!F$21</f>
        <v>3.5683837158277609</v>
      </c>
      <c r="G471" s="178">
        <f>G414/RES_summary!G$21</f>
        <v>3.4522513910571937</v>
      </c>
      <c r="H471" s="178">
        <f>H414/RES_summary!H$21</f>
        <v>1.6477194804277737</v>
      </c>
      <c r="I471" s="178">
        <f>I414/RES_summary!I$21</f>
        <v>3.3199707464042718</v>
      </c>
      <c r="J471" s="178">
        <f>J414/RES_summary!J$21</f>
        <v>3.1456219402738519</v>
      </c>
      <c r="K471" s="178">
        <f>K414/RES_summary!K$21</f>
        <v>3.2082436276900066</v>
      </c>
      <c r="L471" s="178">
        <f>L414/RES_summary!L$21</f>
        <v>3.1523717954382127</v>
      </c>
      <c r="M471" s="178">
        <f>M414/RES_summary!M$21</f>
        <v>3.1028535764142506</v>
      </c>
      <c r="N471" s="178">
        <f>N414/RES_summary!N$21</f>
        <v>2.9839029074256236</v>
      </c>
      <c r="O471" s="178">
        <f>O414/RES_summary!O$21</f>
        <v>2.6673816238066186</v>
      </c>
      <c r="P471" s="178">
        <f>P414/RES_summary!P$21</f>
        <v>0</v>
      </c>
      <c r="Q471" s="178">
        <f>Q414/RES_summary!Q$21</f>
        <v>0</v>
      </c>
    </row>
    <row r="472" spans="1:17" ht="12" customHeight="1" x14ac:dyDescent="0.25">
      <c r="A472" s="23" t="s">
        <v>57</v>
      </c>
      <c r="B472" s="156"/>
      <c r="C472" s="177">
        <f>C415/RES_summary!C$21</f>
        <v>3.2345393249073622</v>
      </c>
      <c r="D472" s="177">
        <f>D415/RES_summary!D$21</f>
        <v>3.1798318710851081</v>
      </c>
      <c r="E472" s="177">
        <f>E415/RES_summary!E$21</f>
        <v>3.4625250574098994</v>
      </c>
      <c r="F472" s="177">
        <f>F415/RES_summary!F$21</f>
        <v>3.5683837158277609</v>
      </c>
      <c r="G472" s="177">
        <f>G415/RES_summary!G$21</f>
        <v>3.4522513910571937</v>
      </c>
      <c r="H472" s="177">
        <f>H415/RES_summary!H$21</f>
        <v>3.1178239736828997</v>
      </c>
      <c r="I472" s="177">
        <f>I415/RES_summary!I$21</f>
        <v>3.3199707464042718</v>
      </c>
      <c r="J472" s="177">
        <f>J415/RES_summary!J$21</f>
        <v>3.1456219402738519</v>
      </c>
      <c r="K472" s="177">
        <f>K415/RES_summary!K$21</f>
        <v>3.2082436276900066</v>
      </c>
      <c r="L472" s="177">
        <f>L415/RES_summary!L$21</f>
        <v>3.1523717954382127</v>
      </c>
      <c r="M472" s="177">
        <f>M415/RES_summary!M$21</f>
        <v>3.1028535764142506</v>
      </c>
      <c r="N472" s="177">
        <f>N415/RES_summary!N$21</f>
        <v>2.9839029074256236</v>
      </c>
      <c r="O472" s="177">
        <f>O415/RES_summary!O$21</f>
        <v>2.6673816238066186</v>
      </c>
      <c r="P472" s="177">
        <f>P415/RES_summary!P$21</f>
        <v>0</v>
      </c>
      <c r="Q472" s="177">
        <f>Q415/RES_summary!Q$21</f>
        <v>0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RES_hhdet_num!B$43</f>
        <v>174662</v>
      </c>
      <c r="C5" s="151">
        <f>RES_hhdet_num!C$43</f>
        <v>178276</v>
      </c>
      <c r="D5" s="151">
        <f>RES_hhdet_num!D$43</f>
        <v>178635</v>
      </c>
      <c r="E5" s="151">
        <f>RES_hhdet_num!E$43</f>
        <v>179144</v>
      </c>
      <c r="F5" s="151">
        <f>RES_hhdet_num!F$43</f>
        <v>180975.00000000003</v>
      </c>
      <c r="G5" s="151">
        <f>RES_hhdet_num!G$43</f>
        <v>182077.00000000006</v>
      </c>
      <c r="H5" s="151">
        <f>RES_hhdet_num!H$43</f>
        <v>177955.00000000003</v>
      </c>
      <c r="I5" s="151">
        <f>RES_hhdet_num!I$43</f>
        <v>168583.00000000006</v>
      </c>
      <c r="J5" s="151">
        <f>RES_hhdet_num!J$43</f>
        <v>167895</v>
      </c>
      <c r="K5" s="151">
        <f>RES_hhdet_num!K$43</f>
        <v>173444</v>
      </c>
      <c r="L5" s="151">
        <f>RES_hhdet_num!L$43</f>
        <v>171082.99999999997</v>
      </c>
      <c r="M5" s="151">
        <f>RES_hhdet_num!M$43</f>
        <v>181598</v>
      </c>
      <c r="N5" s="151">
        <f>RES_hhdet_num!N$43</f>
        <v>185180</v>
      </c>
      <c r="O5" s="151">
        <f>RES_hhdet_num!O$43</f>
        <v>183540.99999999994</v>
      </c>
      <c r="P5" s="151">
        <f>RES_hhdet_num!P$43</f>
        <v>183688.99999999991</v>
      </c>
      <c r="Q5" s="151">
        <f>RES_hhdet_num!Q$43</f>
        <v>180387.99999999988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166</v>
      </c>
      <c r="B7" s="67">
        <f>RES_hhdet_num!B$45</f>
        <v>174662</v>
      </c>
      <c r="C7" s="67">
        <f>RES_hhdet_num!C$45</f>
        <v>178276</v>
      </c>
      <c r="D7" s="67">
        <f>RES_hhdet_num!D$45</f>
        <v>178635</v>
      </c>
      <c r="E7" s="67">
        <f>RES_hhdet_num!E$45</f>
        <v>179144</v>
      </c>
      <c r="F7" s="67">
        <f>RES_hhdet_num!F$45</f>
        <v>180975.00000000003</v>
      </c>
      <c r="G7" s="67">
        <f>RES_hhdet_num!G$45</f>
        <v>182077.00000000006</v>
      </c>
      <c r="H7" s="67">
        <f>RES_hhdet_num!H$45</f>
        <v>177955.00000000003</v>
      </c>
      <c r="I7" s="67">
        <f>RES_hhdet_num!I$45</f>
        <v>168583.00000000006</v>
      </c>
      <c r="J7" s="67">
        <f>RES_hhdet_num!J$45</f>
        <v>167895</v>
      </c>
      <c r="K7" s="67">
        <f>RES_hhdet_num!K$45</f>
        <v>173444</v>
      </c>
      <c r="L7" s="67">
        <f>RES_hhdet_num!L$45</f>
        <v>171082.99999999997</v>
      </c>
      <c r="M7" s="67">
        <f>RES_hhdet_num!M$45</f>
        <v>181598</v>
      </c>
      <c r="N7" s="67">
        <f>RES_hhdet_num!N$45</f>
        <v>185180</v>
      </c>
      <c r="O7" s="67">
        <f>RES_hhdet_num!O$45</f>
        <v>183540.99999999994</v>
      </c>
      <c r="P7" s="67">
        <f>RES_hhdet_num!P$45</f>
        <v>183688.99999999991</v>
      </c>
      <c r="Q7" s="67">
        <f>RES_hhdet_num!Q$45</f>
        <v>180387.99999999988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RES_hhdet_num!B$48</f>
        <v>18733</v>
      </c>
      <c r="C9" s="67">
        <f>RES_hhdet_num!C$48</f>
        <v>20504</v>
      </c>
      <c r="D9" s="67">
        <f>RES_hhdet_num!D$48</f>
        <v>21337</v>
      </c>
      <c r="E9" s="67">
        <f>RES_hhdet_num!E$48</f>
        <v>22171</v>
      </c>
      <c r="F9" s="67">
        <f>RES_hhdet_num!F$48</f>
        <v>24019</v>
      </c>
      <c r="G9" s="67">
        <f>RES_hhdet_num!G$48</f>
        <v>24974.000000000004</v>
      </c>
      <c r="H9" s="67">
        <f>RES_hhdet_num!H$48</f>
        <v>25256.000000000004</v>
      </c>
      <c r="I9" s="67">
        <f>RES_hhdet_num!I$48</f>
        <v>24192.000000000004</v>
      </c>
      <c r="J9" s="67">
        <f>RES_hhdet_num!J$48</f>
        <v>23685.999999999996</v>
      </c>
      <c r="K9" s="67">
        <f>RES_hhdet_num!K$48</f>
        <v>28116</v>
      </c>
      <c r="L9" s="67">
        <f>RES_hhdet_num!L$48</f>
        <v>31225.999999999996</v>
      </c>
      <c r="M9" s="67">
        <f>RES_hhdet_num!M$48</f>
        <v>35837</v>
      </c>
      <c r="N9" s="67">
        <f>RES_hhdet_num!N$48</f>
        <v>38217</v>
      </c>
      <c r="O9" s="67">
        <f>RES_hhdet_num!O$48</f>
        <v>40022.999999999993</v>
      </c>
      <c r="P9" s="67">
        <f>RES_hhdet_num!P$48</f>
        <v>41675.999999999993</v>
      </c>
      <c r="Q9" s="67">
        <f>RES_hhdet_num!Q$48</f>
        <v>42253.999999999978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165</v>
      </c>
      <c r="B11" s="67">
        <f>RES_hhdet_num!B$50</f>
        <v>0</v>
      </c>
      <c r="C11" s="67">
        <f>RES_hhdet_num!C$50</f>
        <v>0</v>
      </c>
      <c r="D11" s="67">
        <f>RES_hhdet_num!D$50</f>
        <v>0</v>
      </c>
      <c r="E11" s="67">
        <f>RES_hhdet_num!E$50</f>
        <v>0</v>
      </c>
      <c r="F11" s="67">
        <f>RES_hhdet_num!F$50</f>
        <v>0</v>
      </c>
      <c r="G11" s="67">
        <f>RES_hhdet_num!G$50</f>
        <v>0</v>
      </c>
      <c r="H11" s="67">
        <f>RES_hhdet_num!H$50</f>
        <v>0</v>
      </c>
      <c r="I11" s="67">
        <f>RES_hhdet_num!I$50</f>
        <v>0</v>
      </c>
      <c r="J11" s="67">
        <f>RES_hhdet_num!J$50</f>
        <v>0</v>
      </c>
      <c r="K11" s="67">
        <f>RES_hhdet_num!K$50</f>
        <v>0</v>
      </c>
      <c r="L11" s="67">
        <f>RES_hhdet_num!L$50</f>
        <v>0</v>
      </c>
      <c r="M11" s="67">
        <f>RES_hhdet_num!M$50</f>
        <v>0</v>
      </c>
      <c r="N11" s="67">
        <f>RES_hhdet_num!N$50</f>
        <v>0</v>
      </c>
      <c r="O11" s="67">
        <f>RES_hhdet_num!O$50</f>
        <v>0</v>
      </c>
      <c r="P11" s="67">
        <f>RES_hhdet_num!P$50</f>
        <v>0</v>
      </c>
      <c r="Q11" s="67">
        <f>RES_hhdet_num!Q$50</f>
        <v>0</v>
      </c>
    </row>
    <row r="12" spans="1:17" ht="12" customHeight="1" x14ac:dyDescent="0.25">
      <c r="A12" s="23" t="s">
        <v>164</v>
      </c>
      <c r="B12" s="67">
        <f>RES_hhdet_num!B$51</f>
        <v>0</v>
      </c>
      <c r="C12" s="67">
        <f>RES_hhdet_num!C$51</f>
        <v>0</v>
      </c>
      <c r="D12" s="67">
        <f>RES_hhdet_num!D$51</f>
        <v>0</v>
      </c>
      <c r="E12" s="67">
        <f>RES_hhdet_num!E$51</f>
        <v>0</v>
      </c>
      <c r="F12" s="67">
        <f>RES_hhdet_num!F$51</f>
        <v>0</v>
      </c>
      <c r="G12" s="67">
        <f>RES_hhdet_num!G$51</f>
        <v>0</v>
      </c>
      <c r="H12" s="67">
        <f>RES_hhdet_num!H$51</f>
        <v>0</v>
      </c>
      <c r="I12" s="67">
        <f>RES_hhdet_num!I$51</f>
        <v>0</v>
      </c>
      <c r="J12" s="67">
        <f>RES_hhdet_num!J$51</f>
        <v>0</v>
      </c>
      <c r="K12" s="67">
        <f>RES_hhdet_num!K$51</f>
        <v>0</v>
      </c>
      <c r="L12" s="67">
        <f>RES_hhdet_num!L$51</f>
        <v>0</v>
      </c>
      <c r="M12" s="67">
        <f>RES_hhdet_num!M$51</f>
        <v>0</v>
      </c>
      <c r="N12" s="67">
        <f>RES_hhdet_num!N$51</f>
        <v>0</v>
      </c>
      <c r="O12" s="67">
        <f>RES_hhdet_num!O$51</f>
        <v>0</v>
      </c>
      <c r="P12" s="67">
        <f>RES_hhdet_num!P$51</f>
        <v>0</v>
      </c>
      <c r="Q12" s="67">
        <f>RES_hhdet_num!Q$51</f>
        <v>0</v>
      </c>
    </row>
    <row r="13" spans="1:17" ht="12" customHeight="1" x14ac:dyDescent="0.25">
      <c r="A13" s="23" t="s">
        <v>142</v>
      </c>
      <c r="B13" s="67">
        <f>RES_hhdet_num!B$54</f>
        <v>37862</v>
      </c>
      <c r="C13" s="67">
        <f>RES_hhdet_num!C$54</f>
        <v>39052.000000000007</v>
      </c>
      <c r="D13" s="67">
        <f>RES_hhdet_num!D$54</f>
        <v>42225.000000000007</v>
      </c>
      <c r="E13" s="67">
        <f>RES_hhdet_num!E$54</f>
        <v>42562.000000000007</v>
      </c>
      <c r="F13" s="67">
        <f>RES_hhdet_num!F$54</f>
        <v>30554.999999999996</v>
      </c>
      <c r="G13" s="67">
        <f>RES_hhdet_num!G$54</f>
        <v>33931.000000000015</v>
      </c>
      <c r="H13" s="67">
        <f>RES_hhdet_num!H$54</f>
        <v>33434.000000000007</v>
      </c>
      <c r="I13" s="67">
        <f>RES_hhdet_num!I$54</f>
        <v>13607.000000000005</v>
      </c>
      <c r="J13" s="67">
        <f>RES_hhdet_num!J$54</f>
        <v>15424.999999999987</v>
      </c>
      <c r="K13" s="67">
        <f>RES_hhdet_num!K$54</f>
        <v>15693.000000000005</v>
      </c>
      <c r="L13" s="67">
        <f>RES_hhdet_num!L$54</f>
        <v>10462.000000000002</v>
      </c>
      <c r="M13" s="67">
        <f>RES_hhdet_num!M$54</f>
        <v>10079.999999999998</v>
      </c>
      <c r="N13" s="67">
        <f>RES_hhdet_num!N$54</f>
        <v>7434.9999999999991</v>
      </c>
      <c r="O13" s="67">
        <f>RES_hhdet_num!O$54</f>
        <v>2364.9999999999991</v>
      </c>
      <c r="P13" s="67">
        <f>RES_hhdet_num!P$54</f>
        <v>3253.9999999999991</v>
      </c>
      <c r="Q13" s="67">
        <f>RES_hhdet_num!Q$54</f>
        <v>1218.9999999999993</v>
      </c>
    </row>
    <row r="14" spans="1:17" ht="12" customHeight="1" x14ac:dyDescent="0.25">
      <c r="A14" s="23" t="s">
        <v>141</v>
      </c>
      <c r="B14" s="67">
        <f>RES_hhdet_num!B$55</f>
        <v>136800</v>
      </c>
      <c r="C14" s="67">
        <f>RES_hhdet_num!C$55</f>
        <v>139224</v>
      </c>
      <c r="D14" s="67">
        <f>RES_hhdet_num!D$55</f>
        <v>136410</v>
      </c>
      <c r="E14" s="67">
        <f>RES_hhdet_num!E$55</f>
        <v>136582</v>
      </c>
      <c r="F14" s="67">
        <f>RES_hhdet_num!F$55</f>
        <v>150420.00000000003</v>
      </c>
      <c r="G14" s="67">
        <f>RES_hhdet_num!G$55</f>
        <v>148146.00000000003</v>
      </c>
      <c r="H14" s="67">
        <f>RES_hhdet_num!H$55</f>
        <v>144521.00000000003</v>
      </c>
      <c r="I14" s="67">
        <f>RES_hhdet_num!I$55</f>
        <v>154976.00000000006</v>
      </c>
      <c r="J14" s="67">
        <f>RES_hhdet_num!J$55</f>
        <v>152470</v>
      </c>
      <c r="K14" s="67">
        <f>RES_hhdet_num!K$55</f>
        <v>157751</v>
      </c>
      <c r="L14" s="67">
        <f>RES_hhdet_num!L$55</f>
        <v>160620.99999999997</v>
      </c>
      <c r="M14" s="67">
        <f>RES_hhdet_num!M$55</f>
        <v>171518</v>
      </c>
      <c r="N14" s="67">
        <f>RES_hhdet_num!N$55</f>
        <v>177745</v>
      </c>
      <c r="O14" s="67">
        <f>RES_hhdet_num!O$55</f>
        <v>181175.99999999994</v>
      </c>
      <c r="P14" s="67">
        <f>RES_hhdet_num!P$55</f>
        <v>180434.99999999991</v>
      </c>
      <c r="Q14" s="67">
        <f>RES_hhdet_num!Q$55</f>
        <v>179168.99999999988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RES_hhdet_num!B$59</f>
        <v>87520</v>
      </c>
      <c r="C16" s="67">
        <f>RES_hhdet_num!C$59</f>
        <v>113674</v>
      </c>
      <c r="D16" s="67">
        <f>RES_hhdet_num!D$59</f>
        <v>111728</v>
      </c>
      <c r="E16" s="67">
        <f>RES_hhdet_num!E$59</f>
        <v>109363</v>
      </c>
      <c r="F16" s="67">
        <f>RES_hhdet_num!F$59</f>
        <v>107978</v>
      </c>
      <c r="G16" s="67">
        <f>RES_hhdet_num!G$59</f>
        <v>101844.00000000004</v>
      </c>
      <c r="H16" s="67">
        <f>RES_hhdet_num!H$59</f>
        <v>88878.000000000015</v>
      </c>
      <c r="I16" s="67">
        <f>RES_hhdet_num!I$59</f>
        <v>83558</v>
      </c>
      <c r="J16" s="67">
        <f>RES_hhdet_num!J$59</f>
        <v>79961.999999999985</v>
      </c>
      <c r="K16" s="67">
        <f>RES_hhdet_num!K$59</f>
        <v>80096.999999999985</v>
      </c>
      <c r="L16" s="67">
        <f>RES_hhdet_num!L$59</f>
        <v>77970.999999999985</v>
      </c>
      <c r="M16" s="67">
        <f>RES_hhdet_num!M$59</f>
        <v>91187</v>
      </c>
      <c r="N16" s="67">
        <f>RES_hhdet_num!N$59</f>
        <v>90998.999999999985</v>
      </c>
      <c r="O16" s="67">
        <f>RES_hhdet_num!O$59</f>
        <v>96127.999999999956</v>
      </c>
      <c r="P16" s="67">
        <f>RES_hhdet_num!P$59</f>
        <v>93059.999999999956</v>
      </c>
      <c r="Q16" s="67">
        <f>RES_hhdet_num!Q$59</f>
        <v>90751.999999999956</v>
      </c>
    </row>
    <row r="17" spans="1:17" ht="12" customHeight="1" x14ac:dyDescent="0.25">
      <c r="A17" s="29" t="s">
        <v>140</v>
      </c>
      <c r="B17" s="83">
        <f>RES_hhdet_num!B$60</f>
        <v>87142</v>
      </c>
      <c r="C17" s="83">
        <f>RES_hhdet_num!C$60</f>
        <v>64602</v>
      </c>
      <c r="D17" s="83">
        <f>RES_hhdet_num!D$60</f>
        <v>66907</v>
      </c>
      <c r="E17" s="83">
        <f>RES_hhdet_num!E$60</f>
        <v>69781</v>
      </c>
      <c r="F17" s="83">
        <f>RES_hhdet_num!F$60</f>
        <v>72997</v>
      </c>
      <c r="G17" s="83">
        <f>RES_hhdet_num!G$60</f>
        <v>80232.999999999985</v>
      </c>
      <c r="H17" s="83">
        <f>RES_hhdet_num!H$60</f>
        <v>89077</v>
      </c>
      <c r="I17" s="83">
        <f>RES_hhdet_num!I$60</f>
        <v>85025</v>
      </c>
      <c r="J17" s="83">
        <f>RES_hhdet_num!J$60</f>
        <v>87932.999999999956</v>
      </c>
      <c r="K17" s="83">
        <f>RES_hhdet_num!K$60</f>
        <v>93347</v>
      </c>
      <c r="L17" s="83">
        <f>RES_hhdet_num!L$60</f>
        <v>93111.999999999985</v>
      </c>
      <c r="M17" s="83">
        <f>RES_hhdet_num!M$60</f>
        <v>90411.000000000015</v>
      </c>
      <c r="N17" s="83">
        <f>RES_hhdet_num!N$60</f>
        <v>94181.000000000029</v>
      </c>
      <c r="O17" s="83">
        <f>RES_hhdet_num!O$60</f>
        <v>87412.999999999985</v>
      </c>
      <c r="P17" s="83">
        <f>RES_hhdet_num!P$60</f>
        <v>90628.999999999985</v>
      </c>
      <c r="Q17" s="83">
        <f>RES_hhdet_num!Q$60</f>
        <v>89635.999999999956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166</v>
      </c>
      <c r="B21" s="67"/>
      <c r="C21" s="67">
        <f t="shared" ref="C21:Q21" si="0">B7+C35-C7</f>
        <v>10916.375</v>
      </c>
      <c r="D21" s="67">
        <f t="shared" si="0"/>
        <v>10916.375</v>
      </c>
      <c r="E21" s="67">
        <f t="shared" si="0"/>
        <v>10916.375</v>
      </c>
      <c r="F21" s="67">
        <f t="shared" si="0"/>
        <v>10916.374999999971</v>
      </c>
      <c r="G21" s="67">
        <f t="shared" si="0"/>
        <v>10916.374999999971</v>
      </c>
      <c r="H21" s="67">
        <f t="shared" si="0"/>
        <v>10916.375000000029</v>
      </c>
      <c r="I21" s="67">
        <f t="shared" si="0"/>
        <v>10916.374999999971</v>
      </c>
      <c r="J21" s="67">
        <f t="shared" si="0"/>
        <v>10916.375000000058</v>
      </c>
      <c r="K21" s="67">
        <f t="shared" si="0"/>
        <v>10916.375</v>
      </c>
      <c r="L21" s="67">
        <f t="shared" si="0"/>
        <v>10916.375000000029</v>
      </c>
      <c r="M21" s="67">
        <f t="shared" si="0"/>
        <v>10916.374999999971</v>
      </c>
      <c r="N21" s="67">
        <f t="shared" si="0"/>
        <v>10916.375</v>
      </c>
      <c r="O21" s="67">
        <f t="shared" si="0"/>
        <v>10916.375000000058</v>
      </c>
      <c r="P21" s="67">
        <f t="shared" si="0"/>
        <v>10916.375000000029</v>
      </c>
      <c r="Q21" s="67">
        <f t="shared" si="0"/>
        <v>10916.375000000029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2374</v>
      </c>
      <c r="D23" s="67">
        <f t="shared" si="1"/>
        <v>2318</v>
      </c>
      <c r="E23" s="67">
        <f t="shared" si="1"/>
        <v>2210</v>
      </c>
      <c r="F23" s="67">
        <f t="shared" si="1"/>
        <v>2282</v>
      </c>
      <c r="G23" s="67">
        <f t="shared" si="1"/>
        <v>2223.9999999999964</v>
      </c>
      <c r="H23" s="67">
        <f t="shared" si="1"/>
        <v>1988</v>
      </c>
      <c r="I23" s="67">
        <f t="shared" si="1"/>
        <v>1756.5</v>
      </c>
      <c r="J23" s="67">
        <f t="shared" si="1"/>
        <v>3735.0000000000073</v>
      </c>
      <c r="K23" s="67">
        <f t="shared" si="1"/>
        <v>4144.9999999999964</v>
      </c>
      <c r="L23" s="67">
        <f t="shared" si="1"/>
        <v>3151.0000000000036</v>
      </c>
      <c r="M23" s="67">
        <f t="shared" si="1"/>
        <v>3570</v>
      </c>
      <c r="N23" s="67">
        <f t="shared" si="1"/>
        <v>4205</v>
      </c>
      <c r="O23" s="67">
        <f t="shared" si="1"/>
        <v>3370.0000000000073</v>
      </c>
      <c r="P23" s="67">
        <f t="shared" si="1"/>
        <v>3344</v>
      </c>
      <c r="Q23" s="67">
        <f t="shared" si="1"/>
        <v>4535.0000000000146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165</v>
      </c>
      <c r="B25" s="67"/>
      <c r="C25" s="67">
        <f t="shared" ref="C25:Q28" si="2">B11+C39-C11</f>
        <v>0</v>
      </c>
      <c r="D25" s="67">
        <f t="shared" si="2"/>
        <v>0</v>
      </c>
      <c r="E25" s="67">
        <f t="shared" si="2"/>
        <v>0</v>
      </c>
      <c r="F25" s="67">
        <f t="shared" si="2"/>
        <v>0</v>
      </c>
      <c r="G25" s="67">
        <f t="shared" si="2"/>
        <v>0</v>
      </c>
      <c r="H25" s="67">
        <f t="shared" si="2"/>
        <v>0</v>
      </c>
      <c r="I25" s="67">
        <f t="shared" si="2"/>
        <v>0</v>
      </c>
      <c r="J25" s="67">
        <f t="shared" si="2"/>
        <v>0</v>
      </c>
      <c r="K25" s="67">
        <f t="shared" si="2"/>
        <v>0</v>
      </c>
      <c r="L25" s="67">
        <f t="shared" si="2"/>
        <v>0</v>
      </c>
      <c r="M25" s="67">
        <f t="shared" si="2"/>
        <v>0</v>
      </c>
      <c r="N25" s="67">
        <f t="shared" si="2"/>
        <v>0</v>
      </c>
      <c r="O25" s="67">
        <f t="shared" si="2"/>
        <v>0</v>
      </c>
      <c r="P25" s="67">
        <f t="shared" si="2"/>
        <v>0</v>
      </c>
      <c r="Q25" s="67">
        <f t="shared" si="2"/>
        <v>0</v>
      </c>
    </row>
    <row r="26" spans="1:17" ht="12" customHeight="1" x14ac:dyDescent="0.25">
      <c r="A26" s="23" t="s">
        <v>164</v>
      </c>
      <c r="B26" s="67"/>
      <c r="C26" s="67">
        <f t="shared" si="2"/>
        <v>0</v>
      </c>
      <c r="D26" s="67">
        <f t="shared" si="2"/>
        <v>0</v>
      </c>
      <c r="E26" s="67">
        <f t="shared" si="2"/>
        <v>0</v>
      </c>
      <c r="F26" s="67">
        <f t="shared" si="2"/>
        <v>0</v>
      </c>
      <c r="G26" s="67">
        <f t="shared" si="2"/>
        <v>0</v>
      </c>
      <c r="H26" s="67">
        <f t="shared" si="2"/>
        <v>0</v>
      </c>
      <c r="I26" s="67">
        <f t="shared" si="2"/>
        <v>0</v>
      </c>
      <c r="J26" s="67">
        <f t="shared" si="2"/>
        <v>0</v>
      </c>
      <c r="K26" s="67">
        <f t="shared" si="2"/>
        <v>0</v>
      </c>
      <c r="L26" s="67">
        <f t="shared" si="2"/>
        <v>0</v>
      </c>
      <c r="M26" s="67">
        <f t="shared" si="2"/>
        <v>0</v>
      </c>
      <c r="N26" s="67">
        <f t="shared" si="2"/>
        <v>0</v>
      </c>
      <c r="O26" s="67">
        <f t="shared" si="2"/>
        <v>0</v>
      </c>
      <c r="P26" s="67">
        <f t="shared" si="2"/>
        <v>0</v>
      </c>
      <c r="Q26" s="67">
        <f t="shared" si="2"/>
        <v>0</v>
      </c>
    </row>
    <row r="27" spans="1:17" ht="12" customHeight="1" x14ac:dyDescent="0.25">
      <c r="A27" s="23" t="s">
        <v>142</v>
      </c>
      <c r="B27" s="67"/>
      <c r="C27" s="67">
        <f t="shared" si="2"/>
        <v>3549.75</v>
      </c>
      <c r="D27" s="67">
        <f t="shared" si="2"/>
        <v>3549.75</v>
      </c>
      <c r="E27" s="67">
        <f t="shared" si="2"/>
        <v>3549.7499999999927</v>
      </c>
      <c r="F27" s="67">
        <f t="shared" si="2"/>
        <v>12873.247122192111</v>
      </c>
      <c r="G27" s="67">
        <f t="shared" si="2"/>
        <v>3549.7499999999927</v>
      </c>
      <c r="H27" s="67">
        <f t="shared" si="2"/>
        <v>3549.75</v>
      </c>
      <c r="I27" s="67">
        <f t="shared" si="2"/>
        <v>19982.371121387398</v>
      </c>
      <c r="J27" s="67">
        <f t="shared" si="2"/>
        <v>1127.8614074376619</v>
      </c>
      <c r="K27" s="67">
        <f t="shared" si="2"/>
        <v>4845.9709251381701</v>
      </c>
      <c r="L27" s="67">
        <f t="shared" si="2"/>
        <v>6091.0445832170208</v>
      </c>
      <c r="M27" s="67">
        <f t="shared" si="2"/>
        <v>2521.3504287925516</v>
      </c>
      <c r="N27" s="67">
        <f t="shared" si="2"/>
        <v>3340.6953485826043</v>
      </c>
      <c r="O27" s="67">
        <f t="shared" si="2"/>
        <v>5272.9866632806243</v>
      </c>
      <c r="P27" s="67">
        <f t="shared" si="2"/>
        <v>553.08160412034067</v>
      </c>
      <c r="Q27" s="67">
        <f t="shared" si="2"/>
        <v>2068.2714710125974</v>
      </c>
    </row>
    <row r="28" spans="1:17" ht="12" customHeight="1" x14ac:dyDescent="0.25">
      <c r="A28" s="23" t="s">
        <v>141</v>
      </c>
      <c r="B28" s="67"/>
      <c r="C28" s="67">
        <f t="shared" si="2"/>
        <v>12825</v>
      </c>
      <c r="D28" s="67">
        <f t="shared" si="2"/>
        <v>12825</v>
      </c>
      <c r="E28" s="67">
        <f t="shared" si="2"/>
        <v>12825</v>
      </c>
      <c r="F28" s="67">
        <f t="shared" si="2"/>
        <v>12824.999999999971</v>
      </c>
      <c r="G28" s="67">
        <f t="shared" si="2"/>
        <v>12825</v>
      </c>
      <c r="H28" s="67">
        <f t="shared" si="2"/>
        <v>12825</v>
      </c>
      <c r="I28" s="67">
        <f t="shared" si="2"/>
        <v>12824.999999999971</v>
      </c>
      <c r="J28" s="67">
        <f t="shared" si="2"/>
        <v>12825.000000000058</v>
      </c>
      <c r="K28" s="67">
        <f t="shared" si="2"/>
        <v>24682.738491727767</v>
      </c>
      <c r="L28" s="67">
        <f t="shared" si="2"/>
        <v>21411.174543342495</v>
      </c>
      <c r="M28" s="67">
        <f t="shared" si="2"/>
        <v>21549.700610054133</v>
      </c>
      <c r="N28" s="67">
        <f t="shared" si="2"/>
        <v>24706.127877807885</v>
      </c>
      <c r="O28" s="67">
        <f t="shared" si="2"/>
        <v>22589.074397878372</v>
      </c>
      <c r="P28" s="67">
        <f t="shared" si="2"/>
        <v>18329.816372440866</v>
      </c>
      <c r="Q28" s="67">
        <f t="shared" si="2"/>
        <v>14362.854114186222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8205</v>
      </c>
      <c r="D30" s="67">
        <f t="shared" si="3"/>
        <v>8205</v>
      </c>
      <c r="E30" s="67">
        <f t="shared" si="3"/>
        <v>8205</v>
      </c>
      <c r="F30" s="67">
        <f t="shared" si="3"/>
        <v>8205</v>
      </c>
      <c r="G30" s="67">
        <f t="shared" si="3"/>
        <v>9433.3646844731556</v>
      </c>
      <c r="H30" s="67">
        <f t="shared" si="3"/>
        <v>14947.834971132383</v>
      </c>
      <c r="I30" s="67">
        <f t="shared" si="3"/>
        <v>9562.8130281411577</v>
      </c>
      <c r="J30" s="67">
        <f t="shared" si="3"/>
        <v>8276.7741144180181</v>
      </c>
      <c r="K30" s="67">
        <f t="shared" si="3"/>
        <v>32559.697365309956</v>
      </c>
      <c r="L30" s="67">
        <f t="shared" si="3"/>
        <v>11580.85929507915</v>
      </c>
      <c r="M30" s="67">
        <f t="shared" si="3"/>
        <v>11594.446485223103</v>
      </c>
      <c r="N30" s="67">
        <f t="shared" si="3"/>
        <v>11932.379272823149</v>
      </c>
      <c r="O30" s="67">
        <f t="shared" si="3"/>
        <v>11504.364684473214</v>
      </c>
      <c r="P30" s="67">
        <f t="shared" si="3"/>
        <v>12418.17802452427</v>
      </c>
      <c r="Q30" s="67">
        <f t="shared" si="3"/>
        <v>11280.561971858886</v>
      </c>
    </row>
    <row r="31" spans="1:17" ht="12" customHeight="1" x14ac:dyDescent="0.25">
      <c r="A31" s="29" t="s">
        <v>140</v>
      </c>
      <c r="B31" s="83"/>
      <c r="C31" s="83">
        <f t="shared" si="3"/>
        <v>32640.727814142883</v>
      </c>
      <c r="D31" s="83">
        <f t="shared" si="3"/>
        <v>8169.75</v>
      </c>
      <c r="E31" s="83">
        <f t="shared" si="3"/>
        <v>8169.75</v>
      </c>
      <c r="F31" s="83">
        <f t="shared" si="3"/>
        <v>8169.75</v>
      </c>
      <c r="G31" s="83">
        <f t="shared" si="3"/>
        <v>8169.75</v>
      </c>
      <c r="H31" s="83">
        <f t="shared" si="3"/>
        <v>8169.75</v>
      </c>
      <c r="I31" s="83">
        <f t="shared" si="3"/>
        <v>8169.75</v>
      </c>
      <c r="J31" s="83">
        <f t="shared" si="3"/>
        <v>8169.7500000000437</v>
      </c>
      <c r="K31" s="83">
        <f t="shared" si="3"/>
        <v>18270.477814142854</v>
      </c>
      <c r="L31" s="83">
        <f t="shared" si="3"/>
        <v>16069.26570492085</v>
      </c>
      <c r="M31" s="83">
        <f t="shared" si="3"/>
        <v>16567.969542579842</v>
      </c>
      <c r="N31" s="83">
        <f t="shared" si="3"/>
        <v>17189.745727176836</v>
      </c>
      <c r="O31" s="83">
        <f t="shared" si="3"/>
        <v>14660.521367135123</v>
      </c>
      <c r="P31" s="83">
        <f t="shared" si="3"/>
        <v>9976.4834696681501</v>
      </c>
      <c r="Q31" s="83">
        <f t="shared" si="3"/>
        <v>5229.2273478093848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166</v>
      </c>
      <c r="B35" s="67"/>
      <c r="C35" s="67">
        <f>RES_hhdet_in!C$45</f>
        <v>14530.375</v>
      </c>
      <c r="D35" s="67">
        <f>RES_hhdet_in!D$45</f>
        <v>11275.375</v>
      </c>
      <c r="E35" s="67">
        <f>RES_hhdet_in!E$45</f>
        <v>11425.375</v>
      </c>
      <c r="F35" s="67">
        <f>RES_hhdet_in!F$45</f>
        <v>12747.375000000002</v>
      </c>
      <c r="G35" s="67">
        <f>RES_hhdet_in!G$45</f>
        <v>12018.375</v>
      </c>
      <c r="H35" s="67">
        <f>RES_hhdet_in!H$45</f>
        <v>6794.375</v>
      </c>
      <c r="I35" s="67">
        <f>RES_hhdet_in!I$45</f>
        <v>1544.375</v>
      </c>
      <c r="J35" s="67">
        <f>RES_hhdet_in!J$45</f>
        <v>10228.375</v>
      </c>
      <c r="K35" s="67">
        <f>RES_hhdet_in!K$45</f>
        <v>16465.375</v>
      </c>
      <c r="L35" s="67">
        <f>RES_hhdet_in!L$45</f>
        <v>8555.375</v>
      </c>
      <c r="M35" s="67">
        <f>RES_hhdet_in!M$45</f>
        <v>21431.375</v>
      </c>
      <c r="N35" s="67">
        <f>RES_hhdet_in!N$45</f>
        <v>14498.375000000002</v>
      </c>
      <c r="O35" s="67">
        <f>RES_hhdet_in!O$45</f>
        <v>9277.375</v>
      </c>
      <c r="P35" s="67">
        <f>RES_hhdet_in!P$45</f>
        <v>11064.375</v>
      </c>
      <c r="Q35" s="67">
        <f>RES_hhdet_in!Q$45</f>
        <v>7615.375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RES_hhdet_in!C$48</f>
        <v>4145</v>
      </c>
      <c r="D37" s="67">
        <f>RES_hhdet_in!D$48</f>
        <v>3151</v>
      </c>
      <c r="E37" s="67">
        <f>RES_hhdet_in!E$48</f>
        <v>3044</v>
      </c>
      <c r="F37" s="67">
        <f>RES_hhdet_in!F$48</f>
        <v>4130</v>
      </c>
      <c r="G37" s="67">
        <f>RES_hhdet_in!G$48</f>
        <v>3179</v>
      </c>
      <c r="H37" s="67">
        <f>RES_hhdet_in!H$48</f>
        <v>2270</v>
      </c>
      <c r="I37" s="67">
        <f>RES_hhdet_in!I$48</f>
        <v>692.5</v>
      </c>
      <c r="J37" s="67">
        <f>RES_hhdet_in!J$48</f>
        <v>3229</v>
      </c>
      <c r="K37" s="67">
        <f>RES_hhdet_in!K$48</f>
        <v>8575</v>
      </c>
      <c r="L37" s="67">
        <f>RES_hhdet_in!L$48</f>
        <v>6261</v>
      </c>
      <c r="M37" s="67">
        <f>RES_hhdet_in!M$48</f>
        <v>8181</v>
      </c>
      <c r="N37" s="67">
        <f>RES_hhdet_in!N$48</f>
        <v>6585</v>
      </c>
      <c r="O37" s="67">
        <f>RES_hhdet_in!O$48</f>
        <v>5176</v>
      </c>
      <c r="P37" s="67">
        <f>RES_hhdet_in!P$48</f>
        <v>4997</v>
      </c>
      <c r="Q37" s="67">
        <f>RES_hhdet_in!Q$48</f>
        <v>5113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165</v>
      </c>
      <c r="B39" s="67"/>
      <c r="C39" s="67">
        <f>RES_hhdet_in!C$50</f>
        <v>0</v>
      </c>
      <c r="D39" s="67">
        <f>RES_hhdet_in!D$50</f>
        <v>0</v>
      </c>
      <c r="E39" s="67">
        <f>RES_hhdet_in!E$50</f>
        <v>0</v>
      </c>
      <c r="F39" s="67">
        <f>RES_hhdet_in!F$50</f>
        <v>0</v>
      </c>
      <c r="G39" s="67">
        <f>RES_hhdet_in!G$50</f>
        <v>0</v>
      </c>
      <c r="H39" s="67">
        <f>RES_hhdet_in!H$50</f>
        <v>0</v>
      </c>
      <c r="I39" s="67">
        <f>RES_hhdet_in!I$50</f>
        <v>0</v>
      </c>
      <c r="J39" s="67">
        <f>RES_hhdet_in!J$50</f>
        <v>0</v>
      </c>
      <c r="K39" s="67">
        <f>RES_hhdet_in!K$50</f>
        <v>0</v>
      </c>
      <c r="L39" s="67">
        <f>RES_hhdet_in!L$50</f>
        <v>0</v>
      </c>
      <c r="M39" s="67">
        <f>RES_hhdet_in!M$50</f>
        <v>0</v>
      </c>
      <c r="N39" s="67">
        <f>RES_hhdet_in!N$50</f>
        <v>0</v>
      </c>
      <c r="O39" s="67">
        <f>RES_hhdet_in!O$50</f>
        <v>0</v>
      </c>
      <c r="P39" s="67">
        <f>RES_hhdet_in!P$50</f>
        <v>0</v>
      </c>
      <c r="Q39" s="67">
        <f>RES_hhdet_in!Q$50</f>
        <v>0</v>
      </c>
    </row>
    <row r="40" spans="1:17" ht="12" customHeight="1" x14ac:dyDescent="0.25">
      <c r="A40" s="23" t="s">
        <v>164</v>
      </c>
      <c r="B40" s="67"/>
      <c r="C40" s="67">
        <f>RES_hhdet_in!C$51</f>
        <v>0</v>
      </c>
      <c r="D40" s="67">
        <f>RES_hhdet_in!D$51</f>
        <v>0</v>
      </c>
      <c r="E40" s="67">
        <f>RES_hhdet_in!E$51</f>
        <v>0</v>
      </c>
      <c r="F40" s="67">
        <f>RES_hhdet_in!F$51</f>
        <v>0</v>
      </c>
      <c r="G40" s="67">
        <f>RES_hhdet_in!G$51</f>
        <v>0</v>
      </c>
      <c r="H40" s="67">
        <f>RES_hhdet_in!H$51</f>
        <v>0</v>
      </c>
      <c r="I40" s="67">
        <f>RES_hhdet_in!I$51</f>
        <v>0</v>
      </c>
      <c r="J40" s="67">
        <f>RES_hhdet_in!J$51</f>
        <v>0</v>
      </c>
      <c r="K40" s="67">
        <f>RES_hhdet_in!K$51</f>
        <v>0</v>
      </c>
      <c r="L40" s="67">
        <f>RES_hhdet_in!L$51</f>
        <v>0</v>
      </c>
      <c r="M40" s="67">
        <f>RES_hhdet_in!M$51</f>
        <v>0</v>
      </c>
      <c r="N40" s="67">
        <f>RES_hhdet_in!N$51</f>
        <v>0</v>
      </c>
      <c r="O40" s="67">
        <f>RES_hhdet_in!O$51</f>
        <v>0</v>
      </c>
      <c r="P40" s="67">
        <f>RES_hhdet_in!P$51</f>
        <v>0</v>
      </c>
      <c r="Q40" s="67">
        <f>RES_hhdet_in!Q$51</f>
        <v>0</v>
      </c>
    </row>
    <row r="41" spans="1:17" ht="12" customHeight="1" x14ac:dyDescent="0.25">
      <c r="A41" s="23" t="s">
        <v>142</v>
      </c>
      <c r="B41" s="67"/>
      <c r="C41" s="67">
        <f>RES_hhdet_in!C$54</f>
        <v>4739.7500000000055</v>
      </c>
      <c r="D41" s="67">
        <f>RES_hhdet_in!D$54</f>
        <v>6722.75</v>
      </c>
      <c r="E41" s="67">
        <f>RES_hhdet_in!E$54</f>
        <v>3886.7499999999964</v>
      </c>
      <c r="F41" s="67">
        <f>RES_hhdet_in!F$54</f>
        <v>866.247122192098</v>
      </c>
      <c r="G41" s="67">
        <f>RES_hhdet_in!G$54</f>
        <v>6925.7500000000091</v>
      </c>
      <c r="H41" s="67">
        <f>RES_hhdet_in!H$54</f>
        <v>3052.7499999999941</v>
      </c>
      <c r="I41" s="67">
        <f>RES_hhdet_in!I$54</f>
        <v>155.37112138739857</v>
      </c>
      <c r="J41" s="67">
        <f>RES_hhdet_in!J$54</f>
        <v>2945.8614074376428</v>
      </c>
      <c r="K41" s="67">
        <f>RES_hhdet_in!K$54</f>
        <v>5113.9709251381892</v>
      </c>
      <c r="L41" s="67">
        <f>RES_hhdet_in!L$54</f>
        <v>860.04458321701554</v>
      </c>
      <c r="M41" s="67">
        <f>RES_hhdet_in!M$54</f>
        <v>2139.350428792548</v>
      </c>
      <c r="N41" s="67">
        <f>RES_hhdet_in!N$54</f>
        <v>695.69534858260533</v>
      </c>
      <c r="O41" s="67">
        <f>RES_hhdet_in!O$54</f>
        <v>202.98666328062427</v>
      </c>
      <c r="P41" s="67">
        <f>RES_hhdet_in!P$54</f>
        <v>1442.0816041203409</v>
      </c>
      <c r="Q41" s="67">
        <f>RES_hhdet_in!Q$54</f>
        <v>33.271471012597431</v>
      </c>
    </row>
    <row r="42" spans="1:17" ht="12" customHeight="1" x14ac:dyDescent="0.25">
      <c r="A42" s="23" t="s">
        <v>141</v>
      </c>
      <c r="B42" s="67"/>
      <c r="C42" s="67">
        <f>RES_hhdet_in!C$55</f>
        <v>15248.999999999995</v>
      </c>
      <c r="D42" s="67">
        <f>RES_hhdet_in!D$55</f>
        <v>10011</v>
      </c>
      <c r="E42" s="67">
        <f>RES_hhdet_in!E$55</f>
        <v>12997.000000000004</v>
      </c>
      <c r="F42" s="67">
        <f>RES_hhdet_in!F$55</f>
        <v>26663.000000000004</v>
      </c>
      <c r="G42" s="67">
        <f>RES_hhdet_in!G$55</f>
        <v>10550.999999999991</v>
      </c>
      <c r="H42" s="67">
        <f>RES_hhdet_in!H$55</f>
        <v>9200.0000000000073</v>
      </c>
      <c r="I42" s="67">
        <f>RES_hhdet_in!I$55</f>
        <v>23280.000000000004</v>
      </c>
      <c r="J42" s="67">
        <f>RES_hhdet_in!J$55</f>
        <v>10319.000000000011</v>
      </c>
      <c r="K42" s="67">
        <f>RES_hhdet_in!K$55</f>
        <v>29963.738491727767</v>
      </c>
      <c r="L42" s="67">
        <f>RES_hhdet_in!L$55</f>
        <v>24281.174543342458</v>
      </c>
      <c r="M42" s="67">
        <f>RES_hhdet_in!M$55</f>
        <v>32446.700610054166</v>
      </c>
      <c r="N42" s="67">
        <f>RES_hhdet_in!N$55</f>
        <v>30933.127877807899</v>
      </c>
      <c r="O42" s="67">
        <f>RES_hhdet_in!O$55</f>
        <v>26020.074397878299</v>
      </c>
      <c r="P42" s="67">
        <f>RES_hhdet_in!P$55</f>
        <v>17588.81637244084</v>
      </c>
      <c r="Q42" s="67">
        <f>RES_hhdet_in!Q$55</f>
        <v>13096.854114186197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RES_hhdet_in!C$59</f>
        <v>34359</v>
      </c>
      <c r="D44" s="67">
        <f>RES_hhdet_in!D$59</f>
        <v>6258.9999999999964</v>
      </c>
      <c r="E44" s="67">
        <f>RES_hhdet_in!E$59</f>
        <v>5839.9999999999991</v>
      </c>
      <c r="F44" s="67">
        <f>RES_hhdet_in!F$59</f>
        <v>6820.0000000000055</v>
      </c>
      <c r="G44" s="67">
        <f>RES_hhdet_in!G$59</f>
        <v>3299.3646844731975</v>
      </c>
      <c r="H44" s="67">
        <f>RES_hhdet_in!H$59</f>
        <v>1981.8349711323569</v>
      </c>
      <c r="I44" s="67">
        <f>RES_hhdet_in!I$59</f>
        <v>4242.8130281411413</v>
      </c>
      <c r="J44" s="67">
        <f>RES_hhdet_in!J$59</f>
        <v>4680.774114418009</v>
      </c>
      <c r="K44" s="67">
        <f>RES_hhdet_in!K$59</f>
        <v>32694.697365309956</v>
      </c>
      <c r="L44" s="67">
        <f>RES_hhdet_in!L$59</f>
        <v>9454.8592950791572</v>
      </c>
      <c r="M44" s="67">
        <f>RES_hhdet_in!M$59</f>
        <v>24810.44648522311</v>
      </c>
      <c r="N44" s="67">
        <f>RES_hhdet_in!N$59</f>
        <v>11744.379272823142</v>
      </c>
      <c r="O44" s="67">
        <f>RES_hhdet_in!O$59</f>
        <v>16633.364684473185</v>
      </c>
      <c r="P44" s="67">
        <f>RES_hhdet_in!P$59</f>
        <v>9350.1780245242662</v>
      </c>
      <c r="Q44" s="67">
        <f>RES_hhdet_in!Q$59</f>
        <v>8972.5619718588805</v>
      </c>
    </row>
    <row r="45" spans="1:17" ht="12" customHeight="1" x14ac:dyDescent="0.25">
      <c r="A45" s="29" t="s">
        <v>140</v>
      </c>
      <c r="B45" s="83"/>
      <c r="C45" s="83">
        <f>RES_hhdet_in!C$60</f>
        <v>10100.72781414288</v>
      </c>
      <c r="D45" s="83">
        <f>RES_hhdet_in!D$60</f>
        <v>10474.750000000004</v>
      </c>
      <c r="E45" s="83">
        <f>RES_hhdet_in!E$60</f>
        <v>11043.750000000002</v>
      </c>
      <c r="F45" s="83">
        <f>RES_hhdet_in!F$60</f>
        <v>11385.749999999995</v>
      </c>
      <c r="G45" s="83">
        <f>RES_hhdet_in!G$60</f>
        <v>15405.749999999987</v>
      </c>
      <c r="H45" s="83">
        <f>RES_hhdet_in!H$60</f>
        <v>17013.750000000011</v>
      </c>
      <c r="I45" s="83">
        <f>RES_hhdet_in!I$60</f>
        <v>4117.7499999999982</v>
      </c>
      <c r="J45" s="83">
        <f>RES_hhdet_in!J$60</f>
        <v>11077.750000000005</v>
      </c>
      <c r="K45" s="83">
        <f>RES_hhdet_in!K$60</f>
        <v>23684.477814142891</v>
      </c>
      <c r="L45" s="83">
        <f>RES_hhdet_in!L$60</f>
        <v>15834.265704920839</v>
      </c>
      <c r="M45" s="83">
        <f>RES_hhdet_in!M$60</f>
        <v>13866.969542579869</v>
      </c>
      <c r="N45" s="83">
        <f>RES_hhdet_in!N$60</f>
        <v>20959.745727176858</v>
      </c>
      <c r="O45" s="83">
        <f>RES_hhdet_in!O$60</f>
        <v>7892.5213671350739</v>
      </c>
      <c r="P45" s="83">
        <f>RES_hhdet_in!P$60</f>
        <v>13192.483469668146</v>
      </c>
      <c r="Q45" s="83">
        <f>RES_hhdet_in!Q$60</f>
        <v>4236.2273478093521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166</v>
      </c>
      <c r="B49" s="67"/>
      <c r="C49" s="67">
        <f>RES_hhdet_in_new!C$45</f>
        <v>7890.8066535091175</v>
      </c>
      <c r="D49" s="67">
        <f>RES_hhdet_in_new!D$45</f>
        <v>6310.8093251219898</v>
      </c>
      <c r="E49" s="67">
        <f>RES_hhdet_in_new!E$45</f>
        <v>6525.5515858615545</v>
      </c>
      <c r="F49" s="67">
        <f>RES_hhdet_in_new!F$45</f>
        <v>7500.2616251720974</v>
      </c>
      <c r="G49" s="67">
        <f>RES_hhdet_in_new!G$45</f>
        <v>7280.5465839436811</v>
      </c>
      <c r="H49" s="67">
        <f>RES_hhdet_in_new!H$45</f>
        <v>3644.0843126681148</v>
      </c>
      <c r="I49" s="67">
        <f>RES_hhdet_in_new!I$45</f>
        <v>976.34429192188429</v>
      </c>
      <c r="J49" s="67">
        <f>RES_hhdet_in_new!J$45</f>
        <v>7732.6050684480469</v>
      </c>
      <c r="K49" s="67">
        <f>RES_hhdet_in_new!K$45</f>
        <v>9970.1337908376863</v>
      </c>
      <c r="L49" s="67">
        <f>RES_hhdet_in_new!L$45</f>
        <v>5766.6124134470683</v>
      </c>
      <c r="M49" s="67">
        <f>RES_hhdet_in_new!M$45</f>
        <v>12663.147947263898</v>
      </c>
      <c r="N49" s="67">
        <f>RES_hhdet_in_new!N$45</f>
        <v>9918.3976596466327</v>
      </c>
      <c r="O49" s="67">
        <f>RES_hhdet_in_new!O$45</f>
        <v>5542.5258286726294</v>
      </c>
      <c r="P49" s="67">
        <f>RES_hhdet_in_new!P$45</f>
        <v>6969.1155798305554</v>
      </c>
      <c r="Q49" s="67">
        <f>RES_hhdet_in_new!Q$45</f>
        <v>4236.2273478093493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RES_hhdet_in_new!C$48</f>
        <v>2251</v>
      </c>
      <c r="D51" s="67">
        <f>RES_hhdet_in_new!D$48</f>
        <v>1764</v>
      </c>
      <c r="E51" s="67">
        <f>RES_hhdet_in_new!E$48</f>
        <v>1739</v>
      </c>
      <c r="F51" s="67">
        <f>RES_hhdet_in_new!F$48</f>
        <v>2430</v>
      </c>
      <c r="G51" s="67">
        <f>RES_hhdet_in_new!G$48</f>
        <v>1926.0000000000005</v>
      </c>
      <c r="H51" s="67">
        <f>RES_hhdet_in_new!H$48</f>
        <v>1217.0000000000002</v>
      </c>
      <c r="I51" s="67">
        <f>RES_hhdet_in_new!I$48</f>
        <v>340.00000000000006</v>
      </c>
      <c r="J51" s="67">
        <f>RES_hhdet_in_new!J$48</f>
        <v>2440.9999999999995</v>
      </c>
      <c r="K51" s="67">
        <f>RES_hhdet_in_new!K$48</f>
        <v>5192</v>
      </c>
      <c r="L51" s="67">
        <f>RES_hhdet_in_new!L$48</f>
        <v>4219.9999999999991</v>
      </c>
      <c r="M51" s="67">
        <f>RES_hhdet_in_new!M$48</f>
        <v>4834</v>
      </c>
      <c r="N51" s="67">
        <f>RES_hhdet_in_new!N$48</f>
        <v>4505</v>
      </c>
      <c r="O51" s="67">
        <f>RES_hhdet_in_new!O$48</f>
        <v>3091.9999999999991</v>
      </c>
      <c r="P51" s="67">
        <f>RES_hhdet_in_new!P$48</f>
        <v>3146.9999999999991</v>
      </c>
      <c r="Q51" s="67">
        <f>RES_hhdet_in_new!Q$48</f>
        <v>2843.9999999999986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165</v>
      </c>
      <c r="B53" s="67"/>
      <c r="C53" s="67">
        <f>RES_hhdet_in_new!C$50</f>
        <v>0</v>
      </c>
      <c r="D53" s="67">
        <f>RES_hhdet_in_new!D$50</f>
        <v>0</v>
      </c>
      <c r="E53" s="67">
        <f>RES_hhdet_in_new!E$50</f>
        <v>0</v>
      </c>
      <c r="F53" s="67">
        <f>RES_hhdet_in_new!F$50</f>
        <v>0</v>
      </c>
      <c r="G53" s="67">
        <f>RES_hhdet_in_new!G$50</f>
        <v>0</v>
      </c>
      <c r="H53" s="67">
        <f>RES_hhdet_in_new!H$50</f>
        <v>0</v>
      </c>
      <c r="I53" s="67">
        <f>RES_hhdet_in_new!I$50</f>
        <v>0</v>
      </c>
      <c r="J53" s="67">
        <f>RES_hhdet_in_new!J$50</f>
        <v>0</v>
      </c>
      <c r="K53" s="67">
        <f>RES_hhdet_in_new!K$50</f>
        <v>0</v>
      </c>
      <c r="L53" s="67">
        <f>RES_hhdet_in_new!L$50</f>
        <v>0</v>
      </c>
      <c r="M53" s="67">
        <f>RES_hhdet_in_new!M$50</f>
        <v>0</v>
      </c>
      <c r="N53" s="67">
        <f>RES_hhdet_in_new!N$50</f>
        <v>0</v>
      </c>
      <c r="O53" s="67">
        <f>RES_hhdet_in_new!O$50</f>
        <v>0</v>
      </c>
      <c r="P53" s="67">
        <f>RES_hhdet_in_new!P$50</f>
        <v>0</v>
      </c>
      <c r="Q53" s="67">
        <f>RES_hhdet_in_new!Q$50</f>
        <v>0</v>
      </c>
    </row>
    <row r="54" spans="1:17" ht="12" customHeight="1" x14ac:dyDescent="0.25">
      <c r="A54" s="148" t="s">
        <v>164</v>
      </c>
      <c r="B54" s="67"/>
      <c r="C54" s="67">
        <f>RES_hhdet_in_new!C$51</f>
        <v>0</v>
      </c>
      <c r="D54" s="67">
        <f>RES_hhdet_in_new!D$51</f>
        <v>0</v>
      </c>
      <c r="E54" s="67">
        <f>RES_hhdet_in_new!E$51</f>
        <v>0</v>
      </c>
      <c r="F54" s="67">
        <f>RES_hhdet_in_new!F$51</f>
        <v>0</v>
      </c>
      <c r="G54" s="67">
        <f>RES_hhdet_in_new!G$51</f>
        <v>0</v>
      </c>
      <c r="H54" s="67">
        <f>RES_hhdet_in_new!H$51</f>
        <v>0</v>
      </c>
      <c r="I54" s="67">
        <f>RES_hhdet_in_new!I$51</f>
        <v>0</v>
      </c>
      <c r="J54" s="67">
        <f>RES_hhdet_in_new!J$51</f>
        <v>0</v>
      </c>
      <c r="K54" s="67">
        <f>RES_hhdet_in_new!K$51</f>
        <v>0</v>
      </c>
      <c r="L54" s="67">
        <f>RES_hhdet_in_new!L$51</f>
        <v>0</v>
      </c>
      <c r="M54" s="67">
        <f>RES_hhdet_in_new!M$51</f>
        <v>0</v>
      </c>
      <c r="N54" s="67">
        <f>RES_hhdet_in_new!N$51</f>
        <v>0</v>
      </c>
      <c r="O54" s="67">
        <f>RES_hhdet_in_new!O$51</f>
        <v>0</v>
      </c>
      <c r="P54" s="67">
        <f>RES_hhdet_in_new!P$51</f>
        <v>0</v>
      </c>
      <c r="Q54" s="67">
        <f>RES_hhdet_in_new!Q$51</f>
        <v>0</v>
      </c>
    </row>
    <row r="55" spans="1:17" ht="12" customHeight="1" x14ac:dyDescent="0.25">
      <c r="A55" s="148" t="s">
        <v>142</v>
      </c>
      <c r="B55" s="67"/>
      <c r="C55" s="67">
        <f>RES_hhdet_in_new!C$54</f>
        <v>1197.5236904173189</v>
      </c>
      <c r="D55" s="67">
        <f>RES_hhdet_in_new!D$54</f>
        <v>1491.7229196589469</v>
      </c>
      <c r="E55" s="67">
        <f>RES_hhdet_in_new!E$54</f>
        <v>1509.5111340454578</v>
      </c>
      <c r="F55" s="67">
        <f>RES_hhdet_in_new!F$54</f>
        <v>0</v>
      </c>
      <c r="G55" s="67">
        <f>RES_hhdet_in_new!G$54</f>
        <v>1356.7678846850124</v>
      </c>
      <c r="H55" s="67">
        <f>RES_hhdet_in_new!H$54</f>
        <v>684.64676412433312</v>
      </c>
      <c r="I55" s="67">
        <f>RES_hhdet_in_new!I$54</f>
        <v>0</v>
      </c>
      <c r="J55" s="67">
        <f>RES_hhdet_in_new!J$54</f>
        <v>710.41682706936615</v>
      </c>
      <c r="K55" s="67">
        <f>RES_hhdet_in_new!K$54</f>
        <v>424.26706360332901</v>
      </c>
      <c r="L55" s="67">
        <f>RES_hhdet_in_new!L$54</f>
        <v>177.13249749819167</v>
      </c>
      <c r="M55" s="67">
        <f>RES_hhdet_in_new!M$54</f>
        <v>98.033961323473704</v>
      </c>
      <c r="N55" s="67">
        <f>RES_hhdet_in_new!N$54</f>
        <v>148.21007451923833</v>
      </c>
      <c r="O55" s="67">
        <f>RES_hhdet_in_new!O$54</f>
        <v>27.207864100178075</v>
      </c>
      <c r="P55" s="67">
        <f>RES_hhdet_in_new!P$54</f>
        <v>123.45596141722395</v>
      </c>
      <c r="Q55" s="67">
        <f>RES_hhdet_in_new!Q$54</f>
        <v>28.626965967689998</v>
      </c>
    </row>
    <row r="56" spans="1:17" ht="12" customHeight="1" x14ac:dyDescent="0.25">
      <c r="A56" s="148" t="s">
        <v>141</v>
      </c>
      <c r="B56" s="67"/>
      <c r="C56" s="67">
        <f>RES_hhdet_in_new!C$55</f>
        <v>6693.2829630917986</v>
      </c>
      <c r="D56" s="67">
        <f>RES_hhdet_in_new!D$55</f>
        <v>4819.0864054630429</v>
      </c>
      <c r="E56" s="67">
        <f>RES_hhdet_in_new!E$55</f>
        <v>5016.0404518160967</v>
      </c>
      <c r="F56" s="67">
        <f>RES_hhdet_in_new!F$55</f>
        <v>7500.2616251720974</v>
      </c>
      <c r="G56" s="67">
        <f>RES_hhdet_in_new!G$55</f>
        <v>5923.7786992586689</v>
      </c>
      <c r="H56" s="67">
        <f>RES_hhdet_in_new!H$55</f>
        <v>2959.4375485437818</v>
      </c>
      <c r="I56" s="67">
        <f>RES_hhdet_in_new!I$55</f>
        <v>976.34429192188429</v>
      </c>
      <c r="J56" s="67">
        <f>RES_hhdet_in_new!J$55</f>
        <v>7022.1882413786807</v>
      </c>
      <c r="K56" s="67">
        <f>RES_hhdet_in_new!K$55</f>
        <v>9545.8667272343573</v>
      </c>
      <c r="L56" s="67">
        <f>RES_hhdet_in_new!L$55</f>
        <v>5589.4799159488766</v>
      </c>
      <c r="M56" s="67">
        <f>RES_hhdet_in_new!M$55</f>
        <v>12565.113985940425</v>
      </c>
      <c r="N56" s="67">
        <f>RES_hhdet_in_new!N$55</f>
        <v>9770.1875851273944</v>
      </c>
      <c r="O56" s="67">
        <f>RES_hhdet_in_new!O$55</f>
        <v>5515.3179645724513</v>
      </c>
      <c r="P56" s="67">
        <f>RES_hhdet_in_new!P$55</f>
        <v>6845.6596184133314</v>
      </c>
      <c r="Q56" s="67">
        <f>RES_hhdet_in_new!Q$55</f>
        <v>4207.6003818416593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RES_hhdet_in_new!C$59</f>
        <v>0</v>
      </c>
      <c r="D58" s="67">
        <f>RES_hhdet_in_new!D$59</f>
        <v>0</v>
      </c>
      <c r="E58" s="67">
        <f>RES_hhdet_in_new!E$59</f>
        <v>0</v>
      </c>
      <c r="F58" s="67">
        <f>RES_hhdet_in_new!F$59</f>
        <v>0</v>
      </c>
      <c r="G58" s="67">
        <f>RES_hhdet_in_new!G$59</f>
        <v>0</v>
      </c>
      <c r="H58" s="67">
        <f>RES_hhdet_in_new!H$59</f>
        <v>0</v>
      </c>
      <c r="I58" s="67">
        <f>RES_hhdet_in_new!I$59</f>
        <v>0</v>
      </c>
      <c r="J58" s="67">
        <f>RES_hhdet_in_new!J$59</f>
        <v>0</v>
      </c>
      <c r="K58" s="67">
        <f>RES_hhdet_in_new!K$59</f>
        <v>0</v>
      </c>
      <c r="L58" s="67">
        <f>RES_hhdet_in_new!L$59</f>
        <v>0</v>
      </c>
      <c r="M58" s="67">
        <f>RES_hhdet_in_new!M$59</f>
        <v>0</v>
      </c>
      <c r="N58" s="67">
        <f>RES_hhdet_in_new!N$59</f>
        <v>0</v>
      </c>
      <c r="O58" s="67">
        <f>RES_hhdet_in_new!O$59</f>
        <v>0</v>
      </c>
      <c r="P58" s="67">
        <f>RES_hhdet_in_new!P$59</f>
        <v>0</v>
      </c>
      <c r="Q58" s="67">
        <f>RES_hhdet_in_new!Q$59</f>
        <v>0</v>
      </c>
    </row>
    <row r="59" spans="1:17" ht="12" customHeight="1" x14ac:dyDescent="0.25">
      <c r="A59" s="159" t="s">
        <v>140</v>
      </c>
      <c r="B59" s="83"/>
      <c r="C59" s="83">
        <f>RES_hhdet_in_new!C$60</f>
        <v>7890.8066535091175</v>
      </c>
      <c r="D59" s="83">
        <f>RES_hhdet_in_new!D$60</f>
        <v>6310.8093251219898</v>
      </c>
      <c r="E59" s="83">
        <f>RES_hhdet_in_new!E$60</f>
        <v>6525.5515858615545</v>
      </c>
      <c r="F59" s="83">
        <f>RES_hhdet_in_new!F$60</f>
        <v>7500.2616251720974</v>
      </c>
      <c r="G59" s="83">
        <f>RES_hhdet_in_new!G$60</f>
        <v>7280.546583943682</v>
      </c>
      <c r="H59" s="83">
        <f>RES_hhdet_in_new!H$60</f>
        <v>3644.0843126681152</v>
      </c>
      <c r="I59" s="83">
        <f>RES_hhdet_in_new!I$60</f>
        <v>976.34429192188429</v>
      </c>
      <c r="J59" s="83">
        <f>RES_hhdet_in_new!J$60</f>
        <v>7732.6050684480469</v>
      </c>
      <c r="K59" s="83">
        <f>RES_hhdet_in_new!K$60</f>
        <v>9970.1337908376863</v>
      </c>
      <c r="L59" s="83">
        <f>RES_hhdet_in_new!L$60</f>
        <v>5766.6124134470683</v>
      </c>
      <c r="M59" s="83">
        <f>RES_hhdet_in_new!M$60</f>
        <v>12663.147947263898</v>
      </c>
      <c r="N59" s="83">
        <f>RES_hhdet_in_new!N$60</f>
        <v>9918.3976596466327</v>
      </c>
      <c r="O59" s="83">
        <f>RES_hhdet_in_new!O$60</f>
        <v>5542.5258286726294</v>
      </c>
      <c r="P59" s="83">
        <f>RES_hhdet_in_new!P$60</f>
        <v>6969.1155798305554</v>
      </c>
      <c r="Q59" s="83">
        <f>RES_hhdet_in_new!Q$60</f>
        <v>4236.2273478093493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166</v>
      </c>
      <c r="B63" s="67"/>
      <c r="C63" s="67">
        <f t="shared" ref="C63:Q63" si="4">C35-C49</f>
        <v>6639.5683464908825</v>
      </c>
      <c r="D63" s="67">
        <f t="shared" si="4"/>
        <v>4964.5656748780102</v>
      </c>
      <c r="E63" s="67">
        <f t="shared" si="4"/>
        <v>4899.8234141384455</v>
      </c>
      <c r="F63" s="67">
        <f t="shared" si="4"/>
        <v>5247.1133748279044</v>
      </c>
      <c r="G63" s="67">
        <f t="shared" si="4"/>
        <v>4737.8284160563189</v>
      </c>
      <c r="H63" s="67">
        <f t="shared" si="4"/>
        <v>3150.2906873318852</v>
      </c>
      <c r="I63" s="67">
        <f t="shared" si="4"/>
        <v>568.03070807811571</v>
      </c>
      <c r="J63" s="67">
        <f t="shared" si="4"/>
        <v>2495.7699315519531</v>
      </c>
      <c r="K63" s="67">
        <f t="shared" si="4"/>
        <v>6495.2412091623137</v>
      </c>
      <c r="L63" s="67">
        <f t="shared" si="4"/>
        <v>2788.7625865529317</v>
      </c>
      <c r="M63" s="67">
        <f t="shared" si="4"/>
        <v>8768.2270527361015</v>
      </c>
      <c r="N63" s="67">
        <f t="shared" si="4"/>
        <v>4579.9773403533691</v>
      </c>
      <c r="O63" s="67">
        <f t="shared" si="4"/>
        <v>3734.8491713273706</v>
      </c>
      <c r="P63" s="67">
        <f t="shared" si="4"/>
        <v>4095.2594201694446</v>
      </c>
      <c r="Q63" s="67">
        <f t="shared" si="4"/>
        <v>3379.1476521906507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1894</v>
      </c>
      <c r="D65" s="67">
        <f t="shared" si="5"/>
        <v>1387</v>
      </c>
      <c r="E65" s="67">
        <f t="shared" si="5"/>
        <v>1305</v>
      </c>
      <c r="F65" s="67">
        <f t="shared" si="5"/>
        <v>1700</v>
      </c>
      <c r="G65" s="67">
        <f t="shared" si="5"/>
        <v>1252.9999999999995</v>
      </c>
      <c r="H65" s="67">
        <f t="shared" si="5"/>
        <v>1052.9999999999998</v>
      </c>
      <c r="I65" s="67">
        <f t="shared" si="5"/>
        <v>352.49999999999994</v>
      </c>
      <c r="J65" s="67">
        <f t="shared" si="5"/>
        <v>788.00000000000045</v>
      </c>
      <c r="K65" s="67">
        <f t="shared" si="5"/>
        <v>3383</v>
      </c>
      <c r="L65" s="67">
        <f t="shared" si="5"/>
        <v>2041.0000000000009</v>
      </c>
      <c r="M65" s="67">
        <f t="shared" si="5"/>
        <v>3347</v>
      </c>
      <c r="N65" s="67">
        <f t="shared" si="5"/>
        <v>2080</v>
      </c>
      <c r="O65" s="67">
        <f t="shared" si="5"/>
        <v>2084.0000000000009</v>
      </c>
      <c r="P65" s="67">
        <f t="shared" si="5"/>
        <v>1850.0000000000009</v>
      </c>
      <c r="Q65" s="67">
        <f t="shared" si="5"/>
        <v>2269.0000000000014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165</v>
      </c>
      <c r="B67" s="67"/>
      <c r="C67" s="67">
        <f t="shared" ref="C67:Q70" si="6">C39-C53</f>
        <v>0</v>
      </c>
      <c r="D67" s="67">
        <f t="shared" si="6"/>
        <v>0</v>
      </c>
      <c r="E67" s="67">
        <f t="shared" si="6"/>
        <v>0</v>
      </c>
      <c r="F67" s="67">
        <f t="shared" si="6"/>
        <v>0</v>
      </c>
      <c r="G67" s="67">
        <f t="shared" si="6"/>
        <v>0</v>
      </c>
      <c r="H67" s="67">
        <f t="shared" si="6"/>
        <v>0</v>
      </c>
      <c r="I67" s="67">
        <f t="shared" si="6"/>
        <v>0</v>
      </c>
      <c r="J67" s="67">
        <f t="shared" si="6"/>
        <v>0</v>
      </c>
      <c r="K67" s="67">
        <f t="shared" si="6"/>
        <v>0</v>
      </c>
      <c r="L67" s="67">
        <f t="shared" si="6"/>
        <v>0</v>
      </c>
      <c r="M67" s="67">
        <f t="shared" si="6"/>
        <v>0</v>
      </c>
      <c r="N67" s="67">
        <f t="shared" si="6"/>
        <v>0</v>
      </c>
      <c r="O67" s="67">
        <f t="shared" si="6"/>
        <v>0</v>
      </c>
      <c r="P67" s="67">
        <f t="shared" si="6"/>
        <v>0</v>
      </c>
      <c r="Q67" s="67">
        <f t="shared" si="6"/>
        <v>0</v>
      </c>
    </row>
    <row r="68" spans="1:17" ht="12" customHeight="1" x14ac:dyDescent="0.25">
      <c r="A68" s="148" t="s">
        <v>164</v>
      </c>
      <c r="B68" s="67"/>
      <c r="C68" s="67">
        <f t="shared" si="6"/>
        <v>0</v>
      </c>
      <c r="D68" s="67">
        <f t="shared" si="6"/>
        <v>0</v>
      </c>
      <c r="E68" s="67">
        <f t="shared" si="6"/>
        <v>0</v>
      </c>
      <c r="F68" s="67">
        <f t="shared" si="6"/>
        <v>0</v>
      </c>
      <c r="G68" s="67">
        <f t="shared" si="6"/>
        <v>0</v>
      </c>
      <c r="H68" s="67">
        <f t="shared" si="6"/>
        <v>0</v>
      </c>
      <c r="I68" s="67">
        <f t="shared" si="6"/>
        <v>0</v>
      </c>
      <c r="J68" s="67">
        <f t="shared" si="6"/>
        <v>0</v>
      </c>
      <c r="K68" s="67">
        <f t="shared" si="6"/>
        <v>0</v>
      </c>
      <c r="L68" s="67">
        <f t="shared" si="6"/>
        <v>0</v>
      </c>
      <c r="M68" s="67">
        <f t="shared" si="6"/>
        <v>0</v>
      </c>
      <c r="N68" s="67">
        <f t="shared" si="6"/>
        <v>0</v>
      </c>
      <c r="O68" s="67">
        <f t="shared" si="6"/>
        <v>0</v>
      </c>
      <c r="P68" s="67">
        <f t="shared" si="6"/>
        <v>0</v>
      </c>
      <c r="Q68" s="67">
        <f t="shared" si="6"/>
        <v>0</v>
      </c>
    </row>
    <row r="69" spans="1:17" ht="12" customHeight="1" x14ac:dyDescent="0.25">
      <c r="A69" s="148" t="s">
        <v>142</v>
      </c>
      <c r="B69" s="67"/>
      <c r="C69" s="67">
        <f t="shared" si="6"/>
        <v>3542.2263095826866</v>
      </c>
      <c r="D69" s="67">
        <f t="shared" si="6"/>
        <v>5231.0270803410531</v>
      </c>
      <c r="E69" s="67">
        <f t="shared" si="6"/>
        <v>2377.2388659545386</v>
      </c>
      <c r="F69" s="67">
        <f t="shared" si="6"/>
        <v>866.247122192098</v>
      </c>
      <c r="G69" s="67">
        <f t="shared" si="6"/>
        <v>5568.9821153149969</v>
      </c>
      <c r="H69" s="67">
        <f t="shared" si="6"/>
        <v>2368.1032358756611</v>
      </c>
      <c r="I69" s="67">
        <f t="shared" si="6"/>
        <v>155.37112138739857</v>
      </c>
      <c r="J69" s="67">
        <f t="shared" si="6"/>
        <v>2235.4445803682765</v>
      </c>
      <c r="K69" s="67">
        <f t="shared" si="6"/>
        <v>4689.7038615348602</v>
      </c>
      <c r="L69" s="67">
        <f t="shared" si="6"/>
        <v>682.91208571882385</v>
      </c>
      <c r="M69" s="67">
        <f t="shared" si="6"/>
        <v>2041.3164674690743</v>
      </c>
      <c r="N69" s="67">
        <f t="shared" si="6"/>
        <v>547.485274063367</v>
      </c>
      <c r="O69" s="67">
        <f t="shared" si="6"/>
        <v>175.77879918044619</v>
      </c>
      <c r="P69" s="67">
        <f t="shared" si="6"/>
        <v>1318.6256427031169</v>
      </c>
      <c r="Q69" s="67">
        <f t="shared" si="6"/>
        <v>4.644505044907433</v>
      </c>
    </row>
    <row r="70" spans="1:17" ht="12" customHeight="1" x14ac:dyDescent="0.25">
      <c r="A70" s="148" t="s">
        <v>141</v>
      </c>
      <c r="B70" s="67"/>
      <c r="C70" s="67">
        <f t="shared" si="6"/>
        <v>8555.717036908196</v>
      </c>
      <c r="D70" s="67">
        <f t="shared" si="6"/>
        <v>5191.9135945369571</v>
      </c>
      <c r="E70" s="67">
        <f t="shared" si="6"/>
        <v>7980.9595481839069</v>
      </c>
      <c r="F70" s="67">
        <f t="shared" si="6"/>
        <v>19162.738374827906</v>
      </c>
      <c r="G70" s="67">
        <f t="shared" si="6"/>
        <v>4627.221300741322</v>
      </c>
      <c r="H70" s="67">
        <f t="shared" si="6"/>
        <v>6240.562451456226</v>
      </c>
      <c r="I70" s="67">
        <f t="shared" si="6"/>
        <v>22303.65570807812</v>
      </c>
      <c r="J70" s="67">
        <f t="shared" si="6"/>
        <v>3296.8117586213302</v>
      </c>
      <c r="K70" s="67">
        <f t="shared" si="6"/>
        <v>20417.871764493408</v>
      </c>
      <c r="L70" s="67">
        <f t="shared" si="6"/>
        <v>18691.694627393583</v>
      </c>
      <c r="M70" s="67">
        <f t="shared" si="6"/>
        <v>19881.586624113741</v>
      </c>
      <c r="N70" s="67">
        <f t="shared" si="6"/>
        <v>21162.940292680505</v>
      </c>
      <c r="O70" s="67">
        <f t="shared" si="6"/>
        <v>20504.756433305847</v>
      </c>
      <c r="P70" s="67">
        <f t="shared" si="6"/>
        <v>10743.15675402751</v>
      </c>
      <c r="Q70" s="67">
        <f t="shared" si="6"/>
        <v>8889.2537323445376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34359</v>
      </c>
      <c r="D72" s="67">
        <f t="shared" si="7"/>
        <v>6258.9999999999964</v>
      </c>
      <c r="E72" s="67">
        <f t="shared" si="7"/>
        <v>5839.9999999999991</v>
      </c>
      <c r="F72" s="67">
        <f t="shared" si="7"/>
        <v>6820.0000000000055</v>
      </c>
      <c r="G72" s="67">
        <f t="shared" si="7"/>
        <v>3299.3646844731975</v>
      </c>
      <c r="H72" s="67">
        <f t="shared" si="7"/>
        <v>1981.8349711323569</v>
      </c>
      <c r="I72" s="67">
        <f t="shared" si="7"/>
        <v>4242.8130281411413</v>
      </c>
      <c r="J72" s="67">
        <f t="shared" si="7"/>
        <v>4680.774114418009</v>
      </c>
      <c r="K72" s="67">
        <f t="shared" si="7"/>
        <v>32694.697365309956</v>
      </c>
      <c r="L72" s="67">
        <f t="shared" si="7"/>
        <v>9454.8592950791572</v>
      </c>
      <c r="M72" s="67">
        <f t="shared" si="7"/>
        <v>24810.44648522311</v>
      </c>
      <c r="N72" s="67">
        <f t="shared" si="7"/>
        <v>11744.379272823142</v>
      </c>
      <c r="O72" s="67">
        <f t="shared" si="7"/>
        <v>16633.364684473185</v>
      </c>
      <c r="P72" s="67">
        <f t="shared" si="7"/>
        <v>9350.1780245242662</v>
      </c>
      <c r="Q72" s="67">
        <f t="shared" si="7"/>
        <v>8972.5619718588805</v>
      </c>
    </row>
    <row r="73" spans="1:17" ht="12" customHeight="1" x14ac:dyDescent="0.25">
      <c r="A73" s="159" t="s">
        <v>140</v>
      </c>
      <c r="B73" s="83"/>
      <c r="C73" s="83">
        <f t="shared" si="7"/>
        <v>2209.9211606337622</v>
      </c>
      <c r="D73" s="83">
        <f t="shared" si="7"/>
        <v>4163.9406748780139</v>
      </c>
      <c r="E73" s="83">
        <f t="shared" si="7"/>
        <v>4518.1984141384473</v>
      </c>
      <c r="F73" s="83">
        <f t="shared" si="7"/>
        <v>3885.4883748278971</v>
      </c>
      <c r="G73" s="83">
        <f t="shared" si="7"/>
        <v>8125.2034160563053</v>
      </c>
      <c r="H73" s="83">
        <f t="shared" si="7"/>
        <v>13369.665687331895</v>
      </c>
      <c r="I73" s="83">
        <f t="shared" si="7"/>
        <v>3141.405708078114</v>
      </c>
      <c r="J73" s="83">
        <f t="shared" si="7"/>
        <v>3345.1449315519585</v>
      </c>
      <c r="K73" s="83">
        <f t="shared" si="7"/>
        <v>13714.344023305204</v>
      </c>
      <c r="L73" s="83">
        <f t="shared" si="7"/>
        <v>10067.653291473771</v>
      </c>
      <c r="M73" s="83">
        <f t="shared" si="7"/>
        <v>1203.8215953159706</v>
      </c>
      <c r="N73" s="83">
        <f t="shared" si="7"/>
        <v>11041.348067530225</v>
      </c>
      <c r="O73" s="83">
        <f t="shared" si="7"/>
        <v>2349.9955384624445</v>
      </c>
      <c r="P73" s="83">
        <f t="shared" si="7"/>
        <v>6223.3678898375911</v>
      </c>
      <c r="Q73" s="83">
        <f t="shared" si="7"/>
        <v>0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RES_hhdet_numvin!B44</f>
        <v>0</v>
      </c>
      <c r="C78" s="189">
        <f>RES_hhdet_numvin!C44</f>
        <v>0</v>
      </c>
      <c r="D78" s="189">
        <f>RES_hhdet_numvin!D44</f>
        <v>0</v>
      </c>
      <c r="E78" s="189">
        <f>RES_hhdet_numvin!E44</f>
        <v>0</v>
      </c>
      <c r="F78" s="189">
        <f>RES_hhdet_numvin!F44</f>
        <v>0</v>
      </c>
      <c r="G78" s="189">
        <f>RES_hhdet_numvin!G44</f>
        <v>0</v>
      </c>
      <c r="H78" s="189">
        <f>RES_hhdet_numvin!H44</f>
        <v>0</v>
      </c>
      <c r="I78" s="189">
        <f>RES_hhdet_numvin!I44</f>
        <v>0</v>
      </c>
      <c r="J78" s="189">
        <f>RES_hhdet_numvin!J44</f>
        <v>0</v>
      </c>
      <c r="K78" s="189">
        <f>RES_hhdet_numvin!K44</f>
        <v>0</v>
      </c>
      <c r="L78" s="189">
        <f>RES_hhdet_numvin!L44</f>
        <v>0</v>
      </c>
      <c r="M78" s="189">
        <f>RES_hhdet_numvin!M44</f>
        <v>0</v>
      </c>
      <c r="N78" s="189">
        <f>RES_hhdet_numvin!N44</f>
        <v>0</v>
      </c>
      <c r="O78" s="189">
        <f>RES_hhdet_numvin!O44</f>
        <v>0</v>
      </c>
      <c r="P78" s="189">
        <f>RES_hhdet_numvin!P44</f>
        <v>0</v>
      </c>
      <c r="Q78" s="189">
        <f>RES_hhdet_numvin!Q44</f>
        <v>0</v>
      </c>
    </row>
    <row r="79" spans="1:17" ht="12" customHeight="1" x14ac:dyDescent="0.25">
      <c r="A79" s="23" t="s">
        <v>166</v>
      </c>
      <c r="B79" s="80">
        <f>RES_hhdet_numvin!B45</f>
        <v>10916.374999999995</v>
      </c>
      <c r="C79" s="80">
        <f>RES_hhdet_numvin!C45</f>
        <v>14530.374999999993</v>
      </c>
      <c r="D79" s="80">
        <f>RES_hhdet_numvin!D45</f>
        <v>11275.374999999993</v>
      </c>
      <c r="E79" s="80">
        <f>RES_hhdet_numvin!E45</f>
        <v>11425.374999999993</v>
      </c>
      <c r="F79" s="80">
        <f>RES_hhdet_numvin!F45</f>
        <v>12747.374999999993</v>
      </c>
      <c r="G79" s="80">
        <f>RES_hhdet_numvin!G45</f>
        <v>12018.374999999993</v>
      </c>
      <c r="H79" s="80">
        <f>RES_hhdet_numvin!H45</f>
        <v>6794.3749999999964</v>
      </c>
      <c r="I79" s="80">
        <f>RES_hhdet_numvin!I45</f>
        <v>1544.3749999999989</v>
      </c>
      <c r="J79" s="80">
        <f>RES_hhdet_numvin!J45</f>
        <v>10228.374999999995</v>
      </c>
      <c r="K79" s="80">
        <f>RES_hhdet_numvin!K45</f>
        <v>16465.374999999989</v>
      </c>
      <c r="L79" s="80">
        <f>RES_hhdet_numvin!L45</f>
        <v>8555.3749999999964</v>
      </c>
      <c r="M79" s="80">
        <f>RES_hhdet_numvin!M45</f>
        <v>21431.374999999982</v>
      </c>
      <c r="N79" s="80">
        <f>RES_hhdet_numvin!N45</f>
        <v>14498.374999999993</v>
      </c>
      <c r="O79" s="80">
        <f>RES_hhdet_numvin!O45</f>
        <v>9277.3749999999945</v>
      </c>
      <c r="P79" s="80">
        <f>RES_hhdet_numvin!P45</f>
        <v>11064.374999999995</v>
      </c>
      <c r="Q79" s="80">
        <f>RES_hhdet_numvin!Q45</f>
        <v>7615.3749999999955</v>
      </c>
    </row>
    <row r="80" spans="1:17" ht="12.95" customHeight="1" x14ac:dyDescent="0.25">
      <c r="A80" s="146" t="s">
        <v>112</v>
      </c>
      <c r="B80" s="188">
        <f>RES_hhdet_numvin!B47</f>
        <v>0</v>
      </c>
      <c r="C80" s="188">
        <f>RES_hhdet_numvin!C47</f>
        <v>0</v>
      </c>
      <c r="D80" s="188">
        <f>RES_hhdet_numvin!D47</f>
        <v>0</v>
      </c>
      <c r="E80" s="188">
        <f>RES_hhdet_numvin!E47</f>
        <v>0</v>
      </c>
      <c r="F80" s="188">
        <f>RES_hhdet_numvin!F47</f>
        <v>0</v>
      </c>
      <c r="G80" s="188">
        <f>RES_hhdet_numvin!G47</f>
        <v>0</v>
      </c>
      <c r="H80" s="188">
        <f>RES_hhdet_numvin!H47</f>
        <v>0</v>
      </c>
      <c r="I80" s="188">
        <f>RES_hhdet_numvin!I47</f>
        <v>0</v>
      </c>
      <c r="J80" s="188">
        <f>RES_hhdet_numvin!J47</f>
        <v>0</v>
      </c>
      <c r="K80" s="188">
        <f>RES_hhdet_numvin!K47</f>
        <v>0</v>
      </c>
      <c r="L80" s="188">
        <f>RES_hhdet_numvin!L47</f>
        <v>0</v>
      </c>
      <c r="M80" s="188">
        <f>RES_hhdet_numvin!M47</f>
        <v>0</v>
      </c>
      <c r="N80" s="188">
        <f>RES_hhdet_numvin!N47</f>
        <v>0</v>
      </c>
      <c r="O80" s="188">
        <f>RES_hhdet_numvin!O47</f>
        <v>0</v>
      </c>
      <c r="P80" s="188">
        <f>RES_hhdet_numvin!P47</f>
        <v>0</v>
      </c>
      <c r="Q80" s="188">
        <f>RES_hhdet_numvin!Q47</f>
        <v>0</v>
      </c>
    </row>
    <row r="81" spans="1:17" ht="12" customHeight="1" x14ac:dyDescent="0.25">
      <c r="A81" s="23" t="s">
        <v>60</v>
      </c>
      <c r="B81" s="80">
        <f>RES_hhdet_numvin!B48</f>
        <v>0</v>
      </c>
      <c r="C81" s="80">
        <f>RES_hhdet_numvin!C48</f>
        <v>0</v>
      </c>
      <c r="D81" s="80">
        <f>RES_hhdet_numvin!D48</f>
        <v>0</v>
      </c>
      <c r="E81" s="80">
        <f>RES_hhdet_numvin!E48</f>
        <v>0</v>
      </c>
      <c r="F81" s="80">
        <f>RES_hhdet_numvin!F48</f>
        <v>0</v>
      </c>
      <c r="G81" s="80">
        <f>RES_hhdet_numvin!G48</f>
        <v>0</v>
      </c>
      <c r="H81" s="80">
        <f>RES_hhdet_numvin!H48</f>
        <v>0</v>
      </c>
      <c r="I81" s="80">
        <f>RES_hhdet_numvin!I48</f>
        <v>0</v>
      </c>
      <c r="J81" s="80">
        <f>RES_hhdet_numvin!J48</f>
        <v>0</v>
      </c>
      <c r="K81" s="80">
        <f>RES_hhdet_numvin!K48</f>
        <v>5940.9999999999964</v>
      </c>
      <c r="L81" s="80">
        <f>RES_hhdet_numvin!L48</f>
        <v>6260.9999999999964</v>
      </c>
      <c r="M81" s="80">
        <f>RES_hhdet_numvin!M48</f>
        <v>8180.9999999999955</v>
      </c>
      <c r="N81" s="80">
        <f>RES_hhdet_numvin!N48</f>
        <v>6584.9999999999964</v>
      </c>
      <c r="O81" s="80">
        <f>RES_hhdet_numvin!O48</f>
        <v>5175.9999999999973</v>
      </c>
      <c r="P81" s="80">
        <f>RES_hhdet_numvin!P48</f>
        <v>4996.9999999999973</v>
      </c>
      <c r="Q81" s="80">
        <f>RES_hhdet_numvin!Q48</f>
        <v>5112.9999999999973</v>
      </c>
    </row>
    <row r="82" spans="1:17" ht="12" customHeight="1" x14ac:dyDescent="0.25">
      <c r="A82" s="146" t="s">
        <v>63</v>
      </c>
      <c r="B82" s="188">
        <f>RES_hhdet_numvin!B49</f>
        <v>0</v>
      </c>
      <c r="C82" s="188">
        <f>RES_hhdet_numvin!C49</f>
        <v>0</v>
      </c>
      <c r="D82" s="188">
        <f>RES_hhdet_numvin!D49</f>
        <v>0</v>
      </c>
      <c r="E82" s="188">
        <f>RES_hhdet_numvin!E49</f>
        <v>0</v>
      </c>
      <c r="F82" s="188">
        <f>RES_hhdet_numvin!F49</f>
        <v>0</v>
      </c>
      <c r="G82" s="188">
        <f>RES_hhdet_numvin!G49</f>
        <v>0</v>
      </c>
      <c r="H82" s="188">
        <f>RES_hhdet_numvin!H49</f>
        <v>0</v>
      </c>
      <c r="I82" s="188">
        <f>RES_hhdet_numvin!I49</f>
        <v>0</v>
      </c>
      <c r="J82" s="188">
        <f>RES_hhdet_numvin!J49</f>
        <v>0</v>
      </c>
      <c r="K82" s="188">
        <f>RES_hhdet_numvin!K49</f>
        <v>0</v>
      </c>
      <c r="L82" s="188">
        <f>RES_hhdet_numvin!L49</f>
        <v>0</v>
      </c>
      <c r="M82" s="188">
        <f>RES_hhdet_numvin!M49</f>
        <v>0</v>
      </c>
      <c r="N82" s="188">
        <f>RES_hhdet_numvin!N49</f>
        <v>0</v>
      </c>
      <c r="O82" s="188">
        <f>RES_hhdet_numvin!O49</f>
        <v>0</v>
      </c>
      <c r="P82" s="188">
        <f>RES_hhdet_numvin!P49</f>
        <v>0</v>
      </c>
      <c r="Q82" s="188">
        <f>RES_hhdet_numvin!Q49</f>
        <v>0</v>
      </c>
    </row>
    <row r="83" spans="1:17" ht="12" customHeight="1" x14ac:dyDescent="0.25">
      <c r="A83" s="23" t="s">
        <v>165</v>
      </c>
      <c r="B83" s="80">
        <f>RES_hhdet_numvin!B50</f>
        <v>0</v>
      </c>
      <c r="C83" s="80">
        <f>RES_hhdet_numvin!C50</f>
        <v>0</v>
      </c>
      <c r="D83" s="80">
        <f>RES_hhdet_numvin!D50</f>
        <v>0</v>
      </c>
      <c r="E83" s="80">
        <f>RES_hhdet_numvin!E50</f>
        <v>0</v>
      </c>
      <c r="F83" s="80">
        <f>RES_hhdet_numvin!F50</f>
        <v>0</v>
      </c>
      <c r="G83" s="80">
        <f>RES_hhdet_numvin!G50</f>
        <v>0</v>
      </c>
      <c r="H83" s="80">
        <f>RES_hhdet_numvin!H50</f>
        <v>0</v>
      </c>
      <c r="I83" s="80">
        <f>RES_hhdet_numvin!I50</f>
        <v>0</v>
      </c>
      <c r="J83" s="80">
        <f>RES_hhdet_numvin!J50</f>
        <v>0</v>
      </c>
      <c r="K83" s="80">
        <f>RES_hhdet_numvin!K50</f>
        <v>0</v>
      </c>
      <c r="L83" s="80">
        <f>RES_hhdet_numvin!L50</f>
        <v>0</v>
      </c>
      <c r="M83" s="80">
        <f>RES_hhdet_numvin!M50</f>
        <v>0</v>
      </c>
      <c r="N83" s="80">
        <f>RES_hhdet_numvin!N50</f>
        <v>0</v>
      </c>
      <c r="O83" s="80">
        <f>RES_hhdet_numvin!O50</f>
        <v>0</v>
      </c>
      <c r="P83" s="80">
        <f>RES_hhdet_numvin!P50</f>
        <v>0</v>
      </c>
      <c r="Q83" s="80">
        <f>RES_hhdet_numvin!Q50</f>
        <v>0</v>
      </c>
    </row>
    <row r="84" spans="1:17" ht="12" customHeight="1" x14ac:dyDescent="0.25">
      <c r="A84" s="23" t="s">
        <v>164</v>
      </c>
      <c r="B84" s="80">
        <f>RES_hhdet_numvin!B51</f>
        <v>0</v>
      </c>
      <c r="C84" s="80">
        <f>RES_hhdet_numvin!C51</f>
        <v>0</v>
      </c>
      <c r="D84" s="80">
        <f>RES_hhdet_numvin!D51</f>
        <v>0</v>
      </c>
      <c r="E84" s="80">
        <f>RES_hhdet_numvin!E51</f>
        <v>0</v>
      </c>
      <c r="F84" s="80">
        <f>RES_hhdet_numvin!F51</f>
        <v>0</v>
      </c>
      <c r="G84" s="80">
        <f>RES_hhdet_numvin!G51</f>
        <v>0</v>
      </c>
      <c r="H84" s="80">
        <f>RES_hhdet_numvin!H51</f>
        <v>0</v>
      </c>
      <c r="I84" s="80">
        <f>RES_hhdet_numvin!I51</f>
        <v>0</v>
      </c>
      <c r="J84" s="80">
        <f>RES_hhdet_numvin!J51</f>
        <v>0</v>
      </c>
      <c r="K84" s="80">
        <f>RES_hhdet_numvin!K51</f>
        <v>0</v>
      </c>
      <c r="L84" s="80">
        <f>RES_hhdet_numvin!L51</f>
        <v>0</v>
      </c>
      <c r="M84" s="80">
        <f>RES_hhdet_numvin!M51</f>
        <v>0</v>
      </c>
      <c r="N84" s="80">
        <f>RES_hhdet_numvin!N51</f>
        <v>0</v>
      </c>
      <c r="O84" s="80">
        <f>RES_hhdet_numvin!O51</f>
        <v>0</v>
      </c>
      <c r="P84" s="80">
        <f>RES_hhdet_numvin!P51</f>
        <v>0</v>
      </c>
      <c r="Q84" s="80">
        <f>RES_hhdet_numvin!Q51</f>
        <v>0</v>
      </c>
    </row>
    <row r="85" spans="1:17" ht="12" customHeight="1" x14ac:dyDescent="0.25">
      <c r="A85" s="23" t="s">
        <v>142</v>
      </c>
      <c r="B85" s="80">
        <f>RES_hhdet_numvin!B54</f>
        <v>0</v>
      </c>
      <c r="C85" s="80">
        <f>RES_hhdet_numvin!C54</f>
        <v>0</v>
      </c>
      <c r="D85" s="80">
        <f>RES_hhdet_numvin!D54</f>
        <v>0</v>
      </c>
      <c r="E85" s="80">
        <f>RES_hhdet_numvin!E54</f>
        <v>0</v>
      </c>
      <c r="F85" s="80">
        <f>RES_hhdet_numvin!F54</f>
        <v>0</v>
      </c>
      <c r="G85" s="80">
        <f>RES_hhdet_numvin!G54</f>
        <v>0</v>
      </c>
      <c r="H85" s="80">
        <f>RES_hhdet_numvin!H54</f>
        <v>0</v>
      </c>
      <c r="I85" s="80">
        <f>RES_hhdet_numvin!I54</f>
        <v>0</v>
      </c>
      <c r="J85" s="80">
        <f>RES_hhdet_numvin!J54</f>
        <v>0</v>
      </c>
      <c r="K85" s="80">
        <f>RES_hhdet_numvin!K54</f>
        <v>539.47178089834267</v>
      </c>
      <c r="L85" s="80">
        <f>RES_hhdet_numvin!L54</f>
        <v>177.13249749819161</v>
      </c>
      <c r="M85" s="80">
        <f>RES_hhdet_numvin!M54</f>
        <v>98.033961323473648</v>
      </c>
      <c r="N85" s="80">
        <f>RES_hhdet_numvin!N54</f>
        <v>148.21007451923825</v>
      </c>
      <c r="O85" s="80">
        <f>RES_hhdet_numvin!O54</f>
        <v>27.207864100178071</v>
      </c>
      <c r="P85" s="80">
        <f>RES_hhdet_numvin!P54</f>
        <v>200.31685569288499</v>
      </c>
      <c r="Q85" s="80">
        <f>RES_hhdet_numvin!Q54</f>
        <v>28.626965967689998</v>
      </c>
    </row>
    <row r="86" spans="1:17" ht="12" customHeight="1" x14ac:dyDescent="0.25">
      <c r="A86" s="23" t="s">
        <v>141</v>
      </c>
      <c r="B86" s="80">
        <f>RES_hhdet_numvin!B55</f>
        <v>10916.374999999995</v>
      </c>
      <c r="C86" s="80">
        <f>RES_hhdet_numvin!C55</f>
        <v>14530.374999999993</v>
      </c>
      <c r="D86" s="80">
        <f>RES_hhdet_numvin!D55</f>
        <v>11275.374999999993</v>
      </c>
      <c r="E86" s="80">
        <f>RES_hhdet_numvin!E55</f>
        <v>11425.374999999993</v>
      </c>
      <c r="F86" s="80">
        <f>RES_hhdet_numvin!F55</f>
        <v>12747.374999999993</v>
      </c>
      <c r="G86" s="80">
        <f>RES_hhdet_numvin!G55</f>
        <v>12018.374999999993</v>
      </c>
      <c r="H86" s="80">
        <f>RES_hhdet_numvin!H55</f>
        <v>6794.3749999999964</v>
      </c>
      <c r="I86" s="80">
        <f>RES_hhdet_numvin!I55</f>
        <v>1544.3749999999989</v>
      </c>
      <c r="J86" s="80">
        <f>RES_hhdet_numvin!J55</f>
        <v>10228.374999999995</v>
      </c>
      <c r="K86" s="80">
        <f>RES_hhdet_numvin!K55</f>
        <v>15925.903219101647</v>
      </c>
      <c r="L86" s="80">
        <f>RES_hhdet_numvin!L55</f>
        <v>8378.2425025018056</v>
      </c>
      <c r="M86" s="80">
        <f>RES_hhdet_numvin!M55</f>
        <v>21333.34103867651</v>
      </c>
      <c r="N86" s="80">
        <f>RES_hhdet_numvin!N55</f>
        <v>14350.164925480754</v>
      </c>
      <c r="O86" s="80">
        <f>RES_hhdet_numvin!O55</f>
        <v>9250.1671358998174</v>
      </c>
      <c r="P86" s="80">
        <f>RES_hhdet_numvin!P55</f>
        <v>10864.05814430711</v>
      </c>
      <c r="Q86" s="80">
        <f>RES_hhdet_numvin!Q55</f>
        <v>7586.7480340323054</v>
      </c>
    </row>
    <row r="87" spans="1:17" ht="12" customHeight="1" x14ac:dyDescent="0.25">
      <c r="A87" s="146" t="s">
        <v>62</v>
      </c>
      <c r="B87" s="188">
        <f>RES_hhdet_numvin!B58</f>
        <v>0</v>
      </c>
      <c r="C87" s="188">
        <f>RES_hhdet_numvin!C58</f>
        <v>0</v>
      </c>
      <c r="D87" s="188">
        <f>RES_hhdet_numvin!D58</f>
        <v>0</v>
      </c>
      <c r="E87" s="188">
        <f>RES_hhdet_numvin!E58</f>
        <v>0</v>
      </c>
      <c r="F87" s="188">
        <f>RES_hhdet_numvin!F58</f>
        <v>0</v>
      </c>
      <c r="G87" s="188">
        <f>RES_hhdet_numvin!G58</f>
        <v>0</v>
      </c>
      <c r="H87" s="188">
        <f>RES_hhdet_numvin!H58</f>
        <v>0</v>
      </c>
      <c r="I87" s="188">
        <f>RES_hhdet_numvin!I58</f>
        <v>0</v>
      </c>
      <c r="J87" s="188">
        <f>RES_hhdet_numvin!J58</f>
        <v>0</v>
      </c>
      <c r="K87" s="188">
        <f>RES_hhdet_numvin!K58</f>
        <v>0</v>
      </c>
      <c r="L87" s="188">
        <f>RES_hhdet_numvin!L58</f>
        <v>0</v>
      </c>
      <c r="M87" s="188">
        <f>RES_hhdet_numvin!M58</f>
        <v>0</v>
      </c>
      <c r="N87" s="188">
        <f>RES_hhdet_numvin!N58</f>
        <v>0</v>
      </c>
      <c r="O87" s="188">
        <f>RES_hhdet_numvin!O58</f>
        <v>0</v>
      </c>
      <c r="P87" s="188">
        <f>RES_hhdet_numvin!P58</f>
        <v>0</v>
      </c>
      <c r="Q87" s="188">
        <f>RES_hhdet_numvin!Q58</f>
        <v>0</v>
      </c>
    </row>
    <row r="88" spans="1:17" ht="12" customHeight="1" x14ac:dyDescent="0.25">
      <c r="A88" s="23" t="s">
        <v>57</v>
      </c>
      <c r="B88" s="80">
        <f>RES_hhdet_numvin!B59</f>
        <v>10916.374999999995</v>
      </c>
      <c r="C88" s="80">
        <f>RES_hhdet_numvin!C59</f>
        <v>10101.614784482264</v>
      </c>
      <c r="D88" s="80">
        <f>RES_hhdet_numvin!D59</f>
        <v>5108.1401127468098</v>
      </c>
      <c r="E88" s="80">
        <f>RES_hhdet_numvin!E59</f>
        <v>11425.374999999993</v>
      </c>
      <c r="F88" s="80">
        <f>RES_hhdet_numvin!F59</f>
        <v>5272.3228199966525</v>
      </c>
      <c r="G88" s="80">
        <f>RES_hhdet_numvin!G59</f>
        <v>10232.318978166673</v>
      </c>
      <c r="H88" s="80">
        <f>RES_hhdet_numvin!H59</f>
        <v>5254.9186043548225</v>
      </c>
      <c r="I88" s="80">
        <f>RES_hhdet_numvin!I59</f>
        <v>1478.2991703639511</v>
      </c>
      <c r="J88" s="80">
        <f>RES_hhdet_numvin!J59</f>
        <v>1650.2258855819905</v>
      </c>
      <c r="K88" s="80">
        <f>RES_hhdet_numvin!K59</f>
        <v>4534.3026346900451</v>
      </c>
      <c r="L88" s="80">
        <f>RES_hhdet_numvin!L59</f>
        <v>1873.8839739322359</v>
      </c>
      <c r="M88" s="80">
        <f>RES_hhdet_numvin!M59</f>
        <v>7564.4054574201273</v>
      </c>
      <c r="N88" s="80">
        <f>RES_hhdet_numvin!N59</f>
        <v>4214.4689045979867</v>
      </c>
      <c r="O88" s="80">
        <f>RES_hhdet_numvin!O59</f>
        <v>3650.9416013063219</v>
      </c>
      <c r="P88" s="80">
        <f>RES_hhdet_numvin!P59</f>
        <v>4095.2594201694396</v>
      </c>
      <c r="Q88" s="80">
        <f>RES_hhdet_numvin!Q59</f>
        <v>3379.1476521906457</v>
      </c>
    </row>
    <row r="89" spans="1:17" ht="12" customHeight="1" x14ac:dyDescent="0.25">
      <c r="A89" s="29" t="s">
        <v>140</v>
      </c>
      <c r="B89" s="78">
        <f>RES_hhdet_numvin!B60</f>
        <v>0</v>
      </c>
      <c r="C89" s="78">
        <f>RES_hhdet_numvin!C60</f>
        <v>4428.7602155177274</v>
      </c>
      <c r="D89" s="78">
        <f>RES_hhdet_numvin!D60</f>
        <v>6167.2348872531838</v>
      </c>
      <c r="E89" s="78">
        <f>RES_hhdet_numvin!E60</f>
        <v>0</v>
      </c>
      <c r="F89" s="78">
        <f>RES_hhdet_numvin!F60</f>
        <v>7475.0521800033403</v>
      </c>
      <c r="G89" s="78">
        <f>RES_hhdet_numvin!G60</f>
        <v>1786.0560218333198</v>
      </c>
      <c r="H89" s="78">
        <f>RES_hhdet_numvin!H60</f>
        <v>1539.4563956451739</v>
      </c>
      <c r="I89" s="78">
        <f>RES_hhdet_numvin!I60</f>
        <v>66.075829636047914</v>
      </c>
      <c r="J89" s="78">
        <f>RES_hhdet_numvin!J60</f>
        <v>8578.1491144180036</v>
      </c>
      <c r="K89" s="78">
        <f>RES_hhdet_numvin!K60</f>
        <v>11931.072365309945</v>
      </c>
      <c r="L89" s="78">
        <f>RES_hhdet_numvin!L60</f>
        <v>6681.4910260677589</v>
      </c>
      <c r="M89" s="78">
        <f>RES_hhdet_numvin!M60</f>
        <v>13866.969542579862</v>
      </c>
      <c r="N89" s="78">
        <f>RES_hhdet_numvin!N60</f>
        <v>10283.906095402006</v>
      </c>
      <c r="O89" s="78">
        <f>RES_hhdet_numvin!O60</f>
        <v>5626.4333986936736</v>
      </c>
      <c r="P89" s="78">
        <f>RES_hhdet_numvin!P60</f>
        <v>6969.1155798305545</v>
      </c>
      <c r="Q89" s="78">
        <f>RES_hhdet_numvin!Q60</f>
        <v>4236.2273478093493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222.71759692954814</v>
      </c>
      <c r="C93" s="168">
        <f t="shared" ref="C93:Q93" si="8">SUM(C94,C97,C99,C108)</f>
        <v>214.59875718708659</v>
      </c>
      <c r="D93" s="168">
        <f t="shared" si="8"/>
        <v>219.75270049485312</v>
      </c>
      <c r="E93" s="168">
        <f t="shared" si="8"/>
        <v>227.35389364951669</v>
      </c>
      <c r="F93" s="168">
        <f t="shared" si="8"/>
        <v>206.4934811707171</v>
      </c>
      <c r="G93" s="168">
        <f t="shared" si="8"/>
        <v>186.91942001520522</v>
      </c>
      <c r="H93" s="168">
        <f t="shared" si="8"/>
        <v>192.42784023124733</v>
      </c>
      <c r="I93" s="168">
        <f t="shared" si="8"/>
        <v>183.0007341080067</v>
      </c>
      <c r="J93" s="168">
        <f t="shared" si="8"/>
        <v>165.68010139318349</v>
      </c>
      <c r="K93" s="168">
        <f t="shared" si="8"/>
        <v>177.59410353157705</v>
      </c>
      <c r="L93" s="168">
        <f t="shared" si="8"/>
        <v>158.29446642389772</v>
      </c>
      <c r="M93" s="168">
        <f t="shared" si="8"/>
        <v>175.06126181980756</v>
      </c>
      <c r="N93" s="168">
        <f t="shared" si="8"/>
        <v>168.99283247334813</v>
      </c>
      <c r="O93" s="168">
        <f t="shared" si="8"/>
        <v>145.36732501224171</v>
      </c>
      <c r="P93" s="168">
        <f t="shared" si="8"/>
        <v>138.48591589328683</v>
      </c>
      <c r="Q93" s="168">
        <f t="shared" si="8"/>
        <v>155.09309695972564</v>
      </c>
    </row>
    <row r="94" spans="1:17" ht="12" customHeight="1" x14ac:dyDescent="0.25">
      <c r="A94" s="158" t="s">
        <v>65</v>
      </c>
      <c r="B94" s="157">
        <f>SUM(B95:B96)</f>
        <v>139.19310119673079</v>
      </c>
      <c r="C94" s="157">
        <f t="shared" ref="C94:Q94" si="9">SUM(C95:C96)</f>
        <v>138.22739370972914</v>
      </c>
      <c r="D94" s="157">
        <f t="shared" si="9"/>
        <v>141.23145669662037</v>
      </c>
      <c r="E94" s="157">
        <f t="shared" si="9"/>
        <v>145.54783526696073</v>
      </c>
      <c r="F94" s="157">
        <f t="shared" si="9"/>
        <v>126.75456677704749</v>
      </c>
      <c r="G94" s="157">
        <f t="shared" si="9"/>
        <v>105.73690226482343</v>
      </c>
      <c r="H94" s="157">
        <f t="shared" si="9"/>
        <v>118.47946197619548</v>
      </c>
      <c r="I94" s="157">
        <f t="shared" si="9"/>
        <v>112.8649877850942</v>
      </c>
      <c r="J94" s="157">
        <f t="shared" si="9"/>
        <v>97.338776592427166</v>
      </c>
      <c r="K94" s="157">
        <f t="shared" si="9"/>
        <v>106.84662295138807</v>
      </c>
      <c r="L94" s="157">
        <f t="shared" si="9"/>
        <v>89.263779394557289</v>
      </c>
      <c r="M94" s="157">
        <f t="shared" si="9"/>
        <v>102.07722913267224</v>
      </c>
      <c r="N94" s="157">
        <f t="shared" si="9"/>
        <v>97.43237727156577</v>
      </c>
      <c r="O94" s="157">
        <f t="shared" si="9"/>
        <v>78.533232496804231</v>
      </c>
      <c r="P94" s="157">
        <f t="shared" si="9"/>
        <v>70.778932727965369</v>
      </c>
      <c r="Q94" s="157">
        <f t="shared" si="9"/>
        <v>83.911514793505106</v>
      </c>
    </row>
    <row r="95" spans="1:17" ht="12" customHeight="1" x14ac:dyDescent="0.25">
      <c r="A95" s="23" t="s">
        <v>166</v>
      </c>
      <c r="B95" s="156">
        <f>RES_hhdet_fec!B$45</f>
        <v>136.23811420886926</v>
      </c>
      <c r="C95" s="156">
        <f>RES_hhdet_fec!C$45</f>
        <v>137.40627849979975</v>
      </c>
      <c r="D95" s="156">
        <f>RES_hhdet_fec!D$45</f>
        <v>140.07045502199401</v>
      </c>
      <c r="E95" s="156">
        <f>RES_hhdet_fec!E$45</f>
        <v>142.93331760187289</v>
      </c>
      <c r="F95" s="156">
        <f>RES_hhdet_fec!F$45</f>
        <v>124.59776458849251</v>
      </c>
      <c r="G95" s="156">
        <f>RES_hhdet_fec!G$45</f>
        <v>104.965243898808</v>
      </c>
      <c r="H95" s="156">
        <f>RES_hhdet_fec!H$45</f>
        <v>117.43178999999999</v>
      </c>
      <c r="I95" s="156">
        <f>RES_hhdet_fec!I$45</f>
        <v>108.06250000000003</v>
      </c>
      <c r="J95" s="156">
        <f>RES_hhdet_fec!J$45</f>
        <v>94.676149999999978</v>
      </c>
      <c r="K95" s="156">
        <f>RES_hhdet_fec!K$45</f>
        <v>106.06210000000003</v>
      </c>
      <c r="L95" s="156">
        <f>RES_hhdet_fec!L$45</f>
        <v>87.551758191769423</v>
      </c>
      <c r="M95" s="156">
        <f>RES_hhdet_fec!M$45</f>
        <v>100.897262243954</v>
      </c>
      <c r="N95" s="156">
        <f>RES_hhdet_fec!N$45</f>
        <v>96.635944183555281</v>
      </c>
      <c r="O95" s="156">
        <f>RES_hhdet_fec!O$45</f>
        <v>77.874042591729335</v>
      </c>
      <c r="P95" s="156">
        <f>RES_hhdet_fec!P$45</f>
        <v>69.801469970985693</v>
      </c>
      <c r="Q95" s="156">
        <f>RES_hhdet_fec!Q$45</f>
        <v>82.395172674055971</v>
      </c>
    </row>
    <row r="96" spans="1:17" ht="12" customHeight="1" x14ac:dyDescent="0.25">
      <c r="A96" s="23" t="s">
        <v>60</v>
      </c>
      <c r="B96" s="156">
        <f>RES_hhdet_fec!B$46</f>
        <v>2.9549869878615351</v>
      </c>
      <c r="C96" s="156">
        <f>RES_hhdet_fec!C$46</f>
        <v>0.82111520992939879</v>
      </c>
      <c r="D96" s="156">
        <f>RES_hhdet_fec!D$46</f>
        <v>1.1610016746263756</v>
      </c>
      <c r="E96" s="156">
        <f>RES_hhdet_fec!E$46</f>
        <v>2.6145176650878361</v>
      </c>
      <c r="F96" s="156">
        <f>RES_hhdet_fec!F$46</f>
        <v>2.1568021885549751</v>
      </c>
      <c r="G96" s="156">
        <f>RES_hhdet_fec!G$46</f>
        <v>0.7716583660154277</v>
      </c>
      <c r="H96" s="156">
        <f>RES_hhdet_fec!H$46</f>
        <v>1.0476719761954945</v>
      </c>
      <c r="I96" s="156">
        <f>RES_hhdet_fec!I$46</f>
        <v>4.8024877850941676</v>
      </c>
      <c r="J96" s="156">
        <f>RES_hhdet_fec!J$46</f>
        <v>2.6626265924271877</v>
      </c>
      <c r="K96" s="156">
        <f>RES_hhdet_fec!K$46</f>
        <v>0.7845229513880474</v>
      </c>
      <c r="L96" s="156">
        <f>RES_hhdet_fec!L$46</f>
        <v>1.712021202787873</v>
      </c>
      <c r="M96" s="156">
        <f>RES_hhdet_fec!M$46</f>
        <v>1.1799668887182406</v>
      </c>
      <c r="N96" s="156">
        <f>RES_hhdet_fec!N$46</f>
        <v>0.79643308801048707</v>
      </c>
      <c r="O96" s="156">
        <f>RES_hhdet_fec!O$46</f>
        <v>0.65918990507489195</v>
      </c>
      <c r="P96" s="156">
        <f>RES_hhdet_fec!P$46</f>
        <v>0.97746275697968132</v>
      </c>
      <c r="Q96" s="156">
        <f>RES_hhdet_fec!Q$46</f>
        <v>1.5163421194491362</v>
      </c>
    </row>
    <row r="97" spans="1:17" ht="12" customHeight="1" x14ac:dyDescent="0.25">
      <c r="A97" s="158" t="s">
        <v>112</v>
      </c>
      <c r="B97" s="157">
        <f>B98</f>
        <v>5.3573857079630045</v>
      </c>
      <c r="C97" s="157">
        <f t="shared" ref="C97:Q97" si="10">C98</f>
        <v>5.6988643212060728</v>
      </c>
      <c r="D97" s="157">
        <f t="shared" si="10"/>
        <v>5.7953757441024587</v>
      </c>
      <c r="E97" s="157">
        <f t="shared" si="10"/>
        <v>5.8987076483915928</v>
      </c>
      <c r="F97" s="157">
        <f t="shared" si="10"/>
        <v>6.2215188676638284</v>
      </c>
      <c r="G97" s="157">
        <f t="shared" si="10"/>
        <v>6.317456435411918</v>
      </c>
      <c r="H97" s="157">
        <f t="shared" si="10"/>
        <v>6.2824045977079459</v>
      </c>
      <c r="I97" s="157">
        <f t="shared" si="10"/>
        <v>5.9743219723467007</v>
      </c>
      <c r="J97" s="157">
        <f t="shared" si="10"/>
        <v>5.6602175315183985</v>
      </c>
      <c r="K97" s="157">
        <f t="shared" si="10"/>
        <v>6.2366705177473092</v>
      </c>
      <c r="L97" s="157">
        <f t="shared" si="10"/>
        <v>6.511283526230895</v>
      </c>
      <c r="M97" s="157">
        <f t="shared" si="10"/>
        <v>6.9196665453276669</v>
      </c>
      <c r="N97" s="157">
        <f t="shared" si="10"/>
        <v>6.9603937313659809</v>
      </c>
      <c r="O97" s="157">
        <f t="shared" si="10"/>
        <v>6.9380077421460289</v>
      </c>
      <c r="P97" s="157">
        <f t="shared" si="10"/>
        <v>6.9317146394330713</v>
      </c>
      <c r="Q97" s="157">
        <f t="shared" si="10"/>
        <v>6.7746588044462843</v>
      </c>
    </row>
    <row r="98" spans="1:17" ht="12" customHeight="1" x14ac:dyDescent="0.25">
      <c r="A98" s="23" t="s">
        <v>60</v>
      </c>
      <c r="B98" s="156">
        <f>RES_hhdet_fec!B$48</f>
        <v>5.3573857079630045</v>
      </c>
      <c r="C98" s="156">
        <f>RES_hhdet_fec!C$48</f>
        <v>5.6988643212060728</v>
      </c>
      <c r="D98" s="156">
        <f>RES_hhdet_fec!D$48</f>
        <v>5.7953757441024587</v>
      </c>
      <c r="E98" s="156">
        <f>RES_hhdet_fec!E$48</f>
        <v>5.8987076483915928</v>
      </c>
      <c r="F98" s="156">
        <f>RES_hhdet_fec!F$48</f>
        <v>6.2215188676638284</v>
      </c>
      <c r="G98" s="156">
        <f>RES_hhdet_fec!G$48</f>
        <v>6.317456435411918</v>
      </c>
      <c r="H98" s="156">
        <f>RES_hhdet_fec!H$48</f>
        <v>6.2824045977079459</v>
      </c>
      <c r="I98" s="156">
        <f>RES_hhdet_fec!I$48</f>
        <v>5.9743219723467007</v>
      </c>
      <c r="J98" s="156">
        <f>RES_hhdet_fec!J$48</f>
        <v>5.6602175315183985</v>
      </c>
      <c r="K98" s="156">
        <f>RES_hhdet_fec!K$48</f>
        <v>6.2366705177473092</v>
      </c>
      <c r="L98" s="156">
        <f>RES_hhdet_fec!L$48</f>
        <v>6.511283526230895</v>
      </c>
      <c r="M98" s="156">
        <f>RES_hhdet_fec!M$48</f>
        <v>6.9196665453276669</v>
      </c>
      <c r="N98" s="156">
        <f>RES_hhdet_fec!N$48</f>
        <v>6.9603937313659809</v>
      </c>
      <c r="O98" s="156">
        <f>RES_hhdet_fec!O$48</f>
        <v>6.9380077421460289</v>
      </c>
      <c r="P98" s="156">
        <f>RES_hhdet_fec!P$48</f>
        <v>6.9317146394330713</v>
      </c>
      <c r="Q98" s="156">
        <f>RES_hhdet_fec!Q$48</f>
        <v>6.7746588044462843</v>
      </c>
    </row>
    <row r="99" spans="1:17" ht="12" customHeight="1" x14ac:dyDescent="0.25">
      <c r="A99" s="158" t="s">
        <v>63</v>
      </c>
      <c r="B99" s="157">
        <f>SUM(B100:B101,B104:B105)</f>
        <v>46.849197194612046</v>
      </c>
      <c r="C99" s="157">
        <f t="shared" ref="C99:Q99" si="11">SUM(C100:C101,C104:C105)</f>
        <v>44.087428621279628</v>
      </c>
      <c r="D99" s="157">
        <f t="shared" si="11"/>
        <v>46.412133933168946</v>
      </c>
      <c r="E99" s="157">
        <f t="shared" si="11"/>
        <v>46.897634712913437</v>
      </c>
      <c r="F99" s="157">
        <f t="shared" si="11"/>
        <v>43.64445460108859</v>
      </c>
      <c r="G99" s="157">
        <f t="shared" si="11"/>
        <v>46.265717107166168</v>
      </c>
      <c r="H99" s="157">
        <f t="shared" si="11"/>
        <v>41.443742381802082</v>
      </c>
      <c r="I99" s="157">
        <f t="shared" si="11"/>
        <v>37.338039820024647</v>
      </c>
      <c r="J99" s="157">
        <f t="shared" si="11"/>
        <v>37.366719130446562</v>
      </c>
      <c r="K99" s="157">
        <f t="shared" si="11"/>
        <v>38.269469526493936</v>
      </c>
      <c r="L99" s="157">
        <f t="shared" si="11"/>
        <v>36.391558047793907</v>
      </c>
      <c r="M99" s="157">
        <f t="shared" si="11"/>
        <v>38.06001171616532</v>
      </c>
      <c r="N99" s="157">
        <f t="shared" si="11"/>
        <v>37.266438679063867</v>
      </c>
      <c r="O99" s="157">
        <f t="shared" si="11"/>
        <v>35.128960177720529</v>
      </c>
      <c r="P99" s="157">
        <f t="shared" si="11"/>
        <v>36.798261477339061</v>
      </c>
      <c r="Q99" s="157">
        <f t="shared" si="11"/>
        <v>39.671274532747631</v>
      </c>
    </row>
    <row r="100" spans="1:17" ht="12" customHeight="1" x14ac:dyDescent="0.25">
      <c r="A100" s="167" t="s">
        <v>165</v>
      </c>
      <c r="B100" s="132">
        <f>RES_hhdet_fec!B$50</f>
        <v>0</v>
      </c>
      <c r="C100" s="132">
        <f>RES_hhdet_fec!C$50</f>
        <v>0</v>
      </c>
      <c r="D100" s="132">
        <f>RES_hhdet_fec!D$50</f>
        <v>0</v>
      </c>
      <c r="E100" s="132">
        <f>RES_hhdet_fec!E$50</f>
        <v>0</v>
      </c>
      <c r="F100" s="132">
        <f>RES_hhdet_fec!F$50</f>
        <v>0</v>
      </c>
      <c r="G100" s="132">
        <f>RES_hhdet_fec!G$50</f>
        <v>0</v>
      </c>
      <c r="H100" s="132">
        <f>RES_hhdet_fec!H$50</f>
        <v>0</v>
      </c>
      <c r="I100" s="132">
        <f>RES_hhdet_fec!I$50</f>
        <v>0</v>
      </c>
      <c r="J100" s="132">
        <f>RES_hhdet_fec!J$50</f>
        <v>0</v>
      </c>
      <c r="K100" s="132">
        <f>RES_hhdet_fec!K$50</f>
        <v>0</v>
      </c>
      <c r="L100" s="132">
        <f>RES_hhdet_fec!L$50</f>
        <v>0</v>
      </c>
      <c r="M100" s="132">
        <f>RES_hhdet_fec!M$50</f>
        <v>0</v>
      </c>
      <c r="N100" s="132">
        <f>RES_hhdet_fec!N$50</f>
        <v>0</v>
      </c>
      <c r="O100" s="132">
        <f>RES_hhdet_fec!O$50</f>
        <v>0</v>
      </c>
      <c r="P100" s="132">
        <f>RES_hhdet_fec!P$50</f>
        <v>0</v>
      </c>
      <c r="Q100" s="132">
        <f>RES_hhdet_fec!Q$50</f>
        <v>0</v>
      </c>
    </row>
    <row r="101" spans="1:17" ht="12" customHeight="1" x14ac:dyDescent="0.25">
      <c r="A101" s="167" t="s">
        <v>164</v>
      </c>
      <c r="B101" s="132">
        <f>SUM(B102:B103)</f>
        <v>0</v>
      </c>
      <c r="C101" s="132">
        <f t="shared" ref="C101:Q101" si="12">SUM(C102:C103)</f>
        <v>0</v>
      </c>
      <c r="D101" s="132">
        <f t="shared" si="12"/>
        <v>0</v>
      </c>
      <c r="E101" s="132">
        <f t="shared" si="12"/>
        <v>0</v>
      </c>
      <c r="F101" s="132">
        <f t="shared" si="12"/>
        <v>0</v>
      </c>
      <c r="G101" s="132">
        <f t="shared" si="12"/>
        <v>0</v>
      </c>
      <c r="H101" s="132">
        <f t="shared" si="12"/>
        <v>0</v>
      </c>
      <c r="I101" s="132">
        <f t="shared" si="12"/>
        <v>0</v>
      </c>
      <c r="J101" s="132">
        <f t="shared" si="12"/>
        <v>0</v>
      </c>
      <c r="K101" s="132">
        <f t="shared" si="12"/>
        <v>0</v>
      </c>
      <c r="L101" s="132">
        <f t="shared" si="12"/>
        <v>0</v>
      </c>
      <c r="M101" s="132">
        <f t="shared" si="12"/>
        <v>0</v>
      </c>
      <c r="N101" s="132">
        <f t="shared" si="12"/>
        <v>0</v>
      </c>
      <c r="O101" s="132">
        <f t="shared" si="12"/>
        <v>0</v>
      </c>
      <c r="P101" s="132">
        <f t="shared" si="12"/>
        <v>0</v>
      </c>
      <c r="Q101" s="132">
        <f t="shared" si="12"/>
        <v>0</v>
      </c>
    </row>
    <row r="102" spans="1:17" ht="12" customHeight="1" x14ac:dyDescent="0.25">
      <c r="A102" s="166" t="s">
        <v>163</v>
      </c>
      <c r="B102" s="165">
        <f>RES_hhdet_fec!B$52</f>
        <v>0</v>
      </c>
      <c r="C102" s="165">
        <f>RES_hhdet_fec!C$52</f>
        <v>0</v>
      </c>
      <c r="D102" s="165">
        <f>RES_hhdet_fec!D$52</f>
        <v>0</v>
      </c>
      <c r="E102" s="165">
        <f>RES_hhdet_fec!E$52</f>
        <v>0</v>
      </c>
      <c r="F102" s="165">
        <f>RES_hhdet_fec!F$52</f>
        <v>0</v>
      </c>
      <c r="G102" s="165">
        <f>RES_hhdet_fec!G$52</f>
        <v>0</v>
      </c>
      <c r="H102" s="165">
        <f>RES_hhdet_fec!H$52</f>
        <v>0</v>
      </c>
      <c r="I102" s="165">
        <f>RES_hhdet_fec!I$52</f>
        <v>0</v>
      </c>
      <c r="J102" s="165">
        <f>RES_hhdet_fec!J$52</f>
        <v>0</v>
      </c>
      <c r="K102" s="165">
        <f>RES_hhdet_fec!K$52</f>
        <v>0</v>
      </c>
      <c r="L102" s="165">
        <f>RES_hhdet_fec!L$52</f>
        <v>0</v>
      </c>
      <c r="M102" s="165">
        <f>RES_hhdet_fec!M$52</f>
        <v>0</v>
      </c>
      <c r="N102" s="165">
        <f>RES_hhdet_fec!N$52</f>
        <v>0</v>
      </c>
      <c r="O102" s="165">
        <f>RES_hhdet_fec!O$52</f>
        <v>0</v>
      </c>
      <c r="P102" s="165">
        <f>RES_hhdet_fec!P$52</f>
        <v>0</v>
      </c>
      <c r="Q102" s="165">
        <f>RES_hhdet_fec!Q$52</f>
        <v>0</v>
      </c>
    </row>
    <row r="103" spans="1:17" ht="12" customHeight="1" x14ac:dyDescent="0.25">
      <c r="A103" s="147" t="s">
        <v>59</v>
      </c>
      <c r="B103" s="164">
        <f>RES_hhdet_fec!B$53</f>
        <v>0</v>
      </c>
      <c r="C103" s="164">
        <f>RES_hhdet_fec!C$53</f>
        <v>0</v>
      </c>
      <c r="D103" s="164">
        <f>RES_hhdet_fec!D$53</f>
        <v>0</v>
      </c>
      <c r="E103" s="164">
        <f>RES_hhdet_fec!E$53</f>
        <v>0</v>
      </c>
      <c r="F103" s="164">
        <f>RES_hhdet_fec!F$53</f>
        <v>0</v>
      </c>
      <c r="G103" s="164">
        <f>RES_hhdet_fec!G$53</f>
        <v>0</v>
      </c>
      <c r="H103" s="164">
        <f>RES_hhdet_fec!H$53</f>
        <v>0</v>
      </c>
      <c r="I103" s="164">
        <f>RES_hhdet_fec!I$53</f>
        <v>0</v>
      </c>
      <c r="J103" s="164">
        <f>RES_hhdet_fec!J$53</f>
        <v>0</v>
      </c>
      <c r="K103" s="164">
        <f>RES_hhdet_fec!K$53</f>
        <v>0</v>
      </c>
      <c r="L103" s="164">
        <f>RES_hhdet_fec!L$53</f>
        <v>0</v>
      </c>
      <c r="M103" s="164">
        <f>RES_hhdet_fec!M$53</f>
        <v>0</v>
      </c>
      <c r="N103" s="164">
        <f>RES_hhdet_fec!N$53</f>
        <v>0</v>
      </c>
      <c r="O103" s="164">
        <f>RES_hhdet_fec!O$53</f>
        <v>0</v>
      </c>
      <c r="P103" s="164">
        <f>RES_hhdet_fec!P$53</f>
        <v>0</v>
      </c>
      <c r="Q103" s="164">
        <f>RES_hhdet_fec!Q$53</f>
        <v>0</v>
      </c>
    </row>
    <row r="104" spans="1:17" ht="12" customHeight="1" x14ac:dyDescent="0.25">
      <c r="A104" s="163" t="s">
        <v>142</v>
      </c>
      <c r="B104" s="162">
        <f>RES_hhdet_fec!B$54</f>
        <v>17.266624051241305</v>
      </c>
      <c r="C104" s="162">
        <f>RES_hhdet_fec!C$54</f>
        <v>16.122189071099537</v>
      </c>
      <c r="D104" s="162">
        <f>RES_hhdet_fec!D$54</f>
        <v>17.85475992967471</v>
      </c>
      <c r="E104" s="162">
        <f>RES_hhdet_fec!E$54</f>
        <v>18.233835707088367</v>
      </c>
      <c r="F104" s="162">
        <f>RES_hhdet_fec!F$54</f>
        <v>12.714369258420545</v>
      </c>
      <c r="G104" s="162">
        <f>RES_hhdet_fec!G$54</f>
        <v>13.415011938177546</v>
      </c>
      <c r="H104" s="162">
        <f>RES_hhdet_fec!H$54</f>
        <v>12.796204781323105</v>
      </c>
      <c r="I104" s="162">
        <f>RES_hhdet_fec!I$54</f>
        <v>6.2301723369354187</v>
      </c>
      <c r="J104" s="162">
        <f>RES_hhdet_fec!J$54</f>
        <v>7.0486799767162704</v>
      </c>
      <c r="K104" s="162">
        <f>RES_hhdet_fec!K$54</f>
        <v>6.9989230322580269</v>
      </c>
      <c r="L104" s="162">
        <f>RES_hhdet_fec!L$54</f>
        <v>4.8348086850174115</v>
      </c>
      <c r="M104" s="162">
        <f>RES_hhdet_fec!M$54</f>
        <v>4.5641869552209711</v>
      </c>
      <c r="N104" s="162">
        <f>RES_hhdet_fec!N$54</f>
        <v>3.1448421499954442</v>
      </c>
      <c r="O104" s="162">
        <f>RES_hhdet_fec!O$54</f>
        <v>0.96626614032442926</v>
      </c>
      <c r="P104" s="162">
        <f>RES_hhdet_fec!P$54</f>
        <v>1.2875086143032062</v>
      </c>
      <c r="Q104" s="162">
        <f>RES_hhdet_fec!Q$54</f>
        <v>0.50015969130202564</v>
      </c>
    </row>
    <row r="105" spans="1:17" ht="12" customHeight="1" x14ac:dyDescent="0.25">
      <c r="A105" s="161" t="s">
        <v>141</v>
      </c>
      <c r="B105" s="160">
        <f>SUM(B106:B107)</f>
        <v>29.582573143370741</v>
      </c>
      <c r="C105" s="160">
        <f t="shared" ref="C105:Q105" si="13">SUM(C106:C107)</f>
        <v>27.96523955018009</v>
      </c>
      <c r="D105" s="160">
        <f t="shared" si="13"/>
        <v>28.557374003494232</v>
      </c>
      <c r="E105" s="160">
        <f t="shared" si="13"/>
        <v>28.663799005825069</v>
      </c>
      <c r="F105" s="160">
        <f t="shared" si="13"/>
        <v>30.930085342668047</v>
      </c>
      <c r="G105" s="160">
        <f t="shared" si="13"/>
        <v>32.850705168988625</v>
      </c>
      <c r="H105" s="160">
        <f t="shared" si="13"/>
        <v>28.64753760047898</v>
      </c>
      <c r="I105" s="160">
        <f t="shared" si="13"/>
        <v>31.107867483089226</v>
      </c>
      <c r="J105" s="160">
        <f t="shared" si="13"/>
        <v>30.318039153730293</v>
      </c>
      <c r="K105" s="160">
        <f t="shared" si="13"/>
        <v>31.270546494235909</v>
      </c>
      <c r="L105" s="160">
        <f t="shared" si="13"/>
        <v>31.556749362776493</v>
      </c>
      <c r="M105" s="160">
        <f t="shared" si="13"/>
        <v>33.495824760944352</v>
      </c>
      <c r="N105" s="160">
        <f t="shared" si="13"/>
        <v>34.121596529068427</v>
      </c>
      <c r="O105" s="160">
        <f t="shared" si="13"/>
        <v>34.162694037396101</v>
      </c>
      <c r="P105" s="160">
        <f t="shared" si="13"/>
        <v>35.510752863035854</v>
      </c>
      <c r="Q105" s="160">
        <f t="shared" si="13"/>
        <v>39.171114841445608</v>
      </c>
    </row>
    <row r="106" spans="1:17" ht="12" customHeight="1" x14ac:dyDescent="0.25">
      <c r="A106" s="148" t="s">
        <v>60</v>
      </c>
      <c r="B106" s="156">
        <f>RES_hhdet_fec!B$56</f>
        <v>1.247728154989058</v>
      </c>
      <c r="C106" s="156">
        <f>RES_hhdet_fec!C$56</f>
        <v>0.57477098515690661</v>
      </c>
      <c r="D106" s="156">
        <f>RES_hhdet_fec!D$56</f>
        <v>1.1536141158114501</v>
      </c>
      <c r="E106" s="156">
        <f>RES_hhdet_fec!E$56</f>
        <v>1.1702522196069391</v>
      </c>
      <c r="F106" s="156">
        <f>RES_hhdet_fec!F$56</f>
        <v>1.2518379472110051</v>
      </c>
      <c r="G106" s="156">
        <f>RES_hhdet_fec!G$56</f>
        <v>7.0285474354186483</v>
      </c>
      <c r="H106" s="156">
        <f>RES_hhdet_fec!H$56</f>
        <v>2.4890654424858574</v>
      </c>
      <c r="I106" s="156">
        <f>RES_hhdet_fec!I$56</f>
        <v>1.4191624723876068</v>
      </c>
      <c r="J106" s="156">
        <f>RES_hhdet_fec!J$56</f>
        <v>1.3934680532251915</v>
      </c>
      <c r="K106" s="156">
        <f>RES_hhdet_fec!K$56</f>
        <v>1.4071077643047598</v>
      </c>
      <c r="L106" s="156">
        <f>RES_hhdet_fec!L$56</f>
        <v>1.4845570747393959</v>
      </c>
      <c r="M106" s="156">
        <f>RES_hhdet_fec!M$56</f>
        <v>1.5532544011618807</v>
      </c>
      <c r="N106" s="156">
        <f>RES_hhdet_fec!N$56</f>
        <v>1.5036448364517498</v>
      </c>
      <c r="O106" s="156">
        <f>RES_hhdet_fec!O$56</f>
        <v>1.4804586405024773</v>
      </c>
      <c r="P106" s="156">
        <f>RES_hhdet_fec!P$56</f>
        <v>2.4987420371121525</v>
      </c>
      <c r="Q106" s="156">
        <f>RES_hhdet_fec!Q$56</f>
        <v>6.2486583241393507</v>
      </c>
    </row>
    <row r="107" spans="1:17" ht="12" customHeight="1" x14ac:dyDescent="0.25">
      <c r="A107" s="148" t="s">
        <v>59</v>
      </c>
      <c r="B107" s="156">
        <f>RES_hhdet_fec!B$57</f>
        <v>28.334844988381683</v>
      </c>
      <c r="C107" s="156">
        <f>RES_hhdet_fec!C$57</f>
        <v>27.390468565023184</v>
      </c>
      <c r="D107" s="156">
        <f>RES_hhdet_fec!D$57</f>
        <v>27.403759887682781</v>
      </c>
      <c r="E107" s="156">
        <f>RES_hhdet_fec!E$57</f>
        <v>27.493546786218129</v>
      </c>
      <c r="F107" s="156">
        <f>RES_hhdet_fec!F$57</f>
        <v>29.678247395457042</v>
      </c>
      <c r="G107" s="156">
        <f>RES_hhdet_fec!G$57</f>
        <v>25.822157733569981</v>
      </c>
      <c r="H107" s="156">
        <f>RES_hhdet_fec!H$57</f>
        <v>26.158472157993124</v>
      </c>
      <c r="I107" s="156">
        <f>RES_hhdet_fec!I$57</f>
        <v>29.688705010701618</v>
      </c>
      <c r="J107" s="156">
        <f>RES_hhdet_fec!J$57</f>
        <v>28.924571100505101</v>
      </c>
      <c r="K107" s="156">
        <f>RES_hhdet_fec!K$57</f>
        <v>29.863438729931147</v>
      </c>
      <c r="L107" s="156">
        <f>RES_hhdet_fec!L$57</f>
        <v>30.072192288037098</v>
      </c>
      <c r="M107" s="156">
        <f>RES_hhdet_fec!M$57</f>
        <v>31.942570359782469</v>
      </c>
      <c r="N107" s="156">
        <f>RES_hhdet_fec!N$57</f>
        <v>32.617951692616678</v>
      </c>
      <c r="O107" s="156">
        <f>RES_hhdet_fec!O$57</f>
        <v>32.682235396893624</v>
      </c>
      <c r="P107" s="156">
        <f>RES_hhdet_fec!P$57</f>
        <v>33.012010825923703</v>
      </c>
      <c r="Q107" s="156">
        <f>RES_hhdet_fec!Q$57</f>
        <v>32.922456517306259</v>
      </c>
    </row>
    <row r="108" spans="1:17" ht="12" customHeight="1" x14ac:dyDescent="0.25">
      <c r="A108" s="158" t="s">
        <v>62</v>
      </c>
      <c r="B108" s="157">
        <f>SUM(B109:B110)</f>
        <v>31.31791283024231</v>
      </c>
      <c r="C108" s="157">
        <f t="shared" ref="C108:Q108" si="14">SUM(C109:C110)</f>
        <v>26.585070534871772</v>
      </c>
      <c r="D108" s="157">
        <f t="shared" si="14"/>
        <v>26.313734120961321</v>
      </c>
      <c r="E108" s="157">
        <f t="shared" si="14"/>
        <v>29.009716021250942</v>
      </c>
      <c r="F108" s="157">
        <f t="shared" si="14"/>
        <v>29.872940924917195</v>
      </c>
      <c r="G108" s="157">
        <f t="shared" si="14"/>
        <v>28.599344207803711</v>
      </c>
      <c r="H108" s="157">
        <f t="shared" si="14"/>
        <v>26.222231275541816</v>
      </c>
      <c r="I108" s="157">
        <f t="shared" si="14"/>
        <v>26.823384530541148</v>
      </c>
      <c r="J108" s="157">
        <f t="shared" si="14"/>
        <v>25.314388138791372</v>
      </c>
      <c r="K108" s="157">
        <f t="shared" si="14"/>
        <v>26.241340535947725</v>
      </c>
      <c r="L108" s="157">
        <f t="shared" si="14"/>
        <v>26.127845455315622</v>
      </c>
      <c r="M108" s="157">
        <f t="shared" si="14"/>
        <v>28.004354425642305</v>
      </c>
      <c r="N108" s="157">
        <f t="shared" si="14"/>
        <v>27.333622791352511</v>
      </c>
      <c r="O108" s="157">
        <f t="shared" si="14"/>
        <v>24.76712459557092</v>
      </c>
      <c r="P108" s="157">
        <f t="shared" si="14"/>
        <v>23.977007048549318</v>
      </c>
      <c r="Q108" s="157">
        <f t="shared" si="14"/>
        <v>24.735648829026601</v>
      </c>
    </row>
    <row r="109" spans="1:17" ht="12" customHeight="1" x14ac:dyDescent="0.25">
      <c r="A109" s="23" t="s">
        <v>57</v>
      </c>
      <c r="B109" s="156">
        <f>RES_hhdet_fec!B$59</f>
        <v>20.706726701062617</v>
      </c>
      <c r="C109" s="156">
        <f>RES_hhdet_fec!C$59</f>
        <v>20.677820654418397</v>
      </c>
      <c r="D109" s="156">
        <f>RES_hhdet_fec!D$59</f>
        <v>20.193176076014105</v>
      </c>
      <c r="E109" s="156">
        <f>RES_hhdet_fec!E$59</f>
        <v>21.561937868165625</v>
      </c>
      <c r="F109" s="156">
        <f>RES_hhdet_fec!F$59</f>
        <v>22.064040433463589</v>
      </c>
      <c r="G109" s="156">
        <f>RES_hhdet_fec!G$59</f>
        <v>20.364992521487327</v>
      </c>
      <c r="H109" s="156">
        <f>RES_hhdet_fec!H$59</f>
        <v>16.190494788526987</v>
      </c>
      <c r="I109" s="156">
        <f>RES_hhdet_fec!I$59</f>
        <v>16.458672177037236</v>
      </c>
      <c r="J109" s="156">
        <f>RES_hhdet_fec!J$59</f>
        <v>14.860697626192637</v>
      </c>
      <c r="K109" s="156">
        <f>RES_hhdet_fec!K$59</f>
        <v>14.973507741401123</v>
      </c>
      <c r="L109" s="156">
        <f>RES_hhdet_fec!L$59</f>
        <v>14.399089201582598</v>
      </c>
      <c r="M109" s="156">
        <f>RES_hhdet_fec!M$59</f>
        <v>16.643551799589119</v>
      </c>
      <c r="N109" s="156">
        <f>RES_hhdet_fec!N$59</f>
        <v>16.113221502859659</v>
      </c>
      <c r="O109" s="156">
        <f>RES_hhdet_fec!O$59</f>
        <v>15.324129072434436</v>
      </c>
      <c r="P109" s="156">
        <f>RES_hhdet_fec!P$59</f>
        <v>14.64869855443852</v>
      </c>
      <c r="Q109" s="156">
        <f>RES_hhdet_fec!Q$59</f>
        <v>15.011159064065975</v>
      </c>
    </row>
    <row r="110" spans="1:17" ht="12" customHeight="1" x14ac:dyDescent="0.25">
      <c r="A110" s="29" t="s">
        <v>140</v>
      </c>
      <c r="B110" s="57">
        <f>RES_hhdet_fec!B$60</f>
        <v>10.611186129179693</v>
      </c>
      <c r="C110" s="57">
        <f>RES_hhdet_fec!C$60</f>
        <v>5.9072498804533744</v>
      </c>
      <c r="D110" s="57">
        <f>RES_hhdet_fec!D$60</f>
        <v>6.1205580449472157</v>
      </c>
      <c r="E110" s="57">
        <f>RES_hhdet_fec!E$60</f>
        <v>7.4477781530853164</v>
      </c>
      <c r="F110" s="57">
        <f>RES_hhdet_fec!F$60</f>
        <v>7.8089004914536062</v>
      </c>
      <c r="G110" s="57">
        <f>RES_hhdet_fec!G$60</f>
        <v>8.2343516863163835</v>
      </c>
      <c r="H110" s="57">
        <f>RES_hhdet_fec!H$60</f>
        <v>10.031736487014829</v>
      </c>
      <c r="I110" s="57">
        <f>RES_hhdet_fec!I$60</f>
        <v>10.36471235350391</v>
      </c>
      <c r="J110" s="57">
        <f>RES_hhdet_fec!J$60</f>
        <v>10.453690512598733</v>
      </c>
      <c r="K110" s="57">
        <f>RES_hhdet_fec!K$60</f>
        <v>11.267832794546601</v>
      </c>
      <c r="L110" s="57">
        <f>RES_hhdet_fec!L$60</f>
        <v>11.728756253733026</v>
      </c>
      <c r="M110" s="57">
        <f>RES_hhdet_fec!M$60</f>
        <v>11.360802626053188</v>
      </c>
      <c r="N110" s="57">
        <f>RES_hhdet_fec!N$60</f>
        <v>11.220401288492853</v>
      </c>
      <c r="O110" s="57">
        <f>RES_hhdet_fec!O$60</f>
        <v>9.442995523136485</v>
      </c>
      <c r="P110" s="57">
        <f>RES_hhdet_fec!P$60</f>
        <v>9.3283084941107983</v>
      </c>
      <c r="Q110" s="57">
        <f>RES_hhdet_fec!Q$60</f>
        <v>9.7244897649606283</v>
      </c>
    </row>
    <row r="112" spans="1:17" ht="12" customHeight="1" x14ac:dyDescent="0.25">
      <c r="A112" s="152" t="s">
        <v>119</v>
      </c>
      <c r="B112" s="168">
        <f>SUM(B113,B116,B118,B127)</f>
        <v>121.97814964040295</v>
      </c>
      <c r="C112" s="168">
        <f t="shared" ref="C112:Q112" si="15">SUM(C113,C116,C118,C127)</f>
        <v>116.72565171252685</v>
      </c>
      <c r="D112" s="168">
        <f t="shared" si="15"/>
        <v>120.45589430103792</v>
      </c>
      <c r="E112" s="168">
        <f t="shared" si="15"/>
        <v>126.24231774009641</v>
      </c>
      <c r="F112" s="168">
        <f t="shared" si="15"/>
        <v>119.34446770877882</v>
      </c>
      <c r="G112" s="168">
        <f t="shared" si="15"/>
        <v>109.59578658842422</v>
      </c>
      <c r="H112" s="168">
        <f t="shared" si="15"/>
        <v>113.69990297788593</v>
      </c>
      <c r="I112" s="168">
        <f t="shared" si="15"/>
        <v>113.20684644005499</v>
      </c>
      <c r="J112" s="168">
        <f t="shared" si="15"/>
        <v>104.85038859647274</v>
      </c>
      <c r="K112" s="168">
        <f t="shared" si="15"/>
        <v>112.99642910538364</v>
      </c>
      <c r="L112" s="168">
        <f t="shared" si="15"/>
        <v>106.43124770548725</v>
      </c>
      <c r="M112" s="168">
        <f t="shared" si="15"/>
        <v>117.59425194884329</v>
      </c>
      <c r="N112" s="168">
        <f t="shared" si="15"/>
        <v>116.50737247139389</v>
      </c>
      <c r="O112" s="168">
        <f t="shared" si="15"/>
        <v>105.51801925979069</v>
      </c>
      <c r="P112" s="168">
        <f t="shared" si="15"/>
        <v>103.82562460769729</v>
      </c>
      <c r="Q112" s="168">
        <f t="shared" si="15"/>
        <v>113.60208421281845</v>
      </c>
    </row>
    <row r="113" spans="1:17" ht="12" customHeight="1" x14ac:dyDescent="0.25">
      <c r="A113" s="158" t="s">
        <v>65</v>
      </c>
      <c r="B113" s="157">
        <f>SUM(B114:B115)</f>
        <v>61.402048782250468</v>
      </c>
      <c r="C113" s="157">
        <f t="shared" ref="C113:Q113" si="16">SUM(C114:C115)</f>
        <v>60.339985252892681</v>
      </c>
      <c r="D113" s="157">
        <f t="shared" si="16"/>
        <v>62.313562141728376</v>
      </c>
      <c r="E113" s="157">
        <f t="shared" si="16"/>
        <v>65.541338130133397</v>
      </c>
      <c r="F113" s="157">
        <f t="shared" si="16"/>
        <v>57.536369957130063</v>
      </c>
      <c r="G113" s="157">
        <f t="shared" si="16"/>
        <v>47.866588652954228</v>
      </c>
      <c r="H113" s="157">
        <f t="shared" si="16"/>
        <v>54.094525062981269</v>
      </c>
      <c r="I113" s="157">
        <f t="shared" si="16"/>
        <v>53.824644513195672</v>
      </c>
      <c r="J113" s="157">
        <f t="shared" si="16"/>
        <v>46.070975240514414</v>
      </c>
      <c r="K113" s="157">
        <f t="shared" si="16"/>
        <v>50.138772034822622</v>
      </c>
      <c r="L113" s="157">
        <f t="shared" si="16"/>
        <v>42.872336278721448</v>
      </c>
      <c r="M113" s="157">
        <f t="shared" si="16"/>
        <v>49.436878030690018</v>
      </c>
      <c r="N113" s="157">
        <f t="shared" si="16"/>
        <v>47.622069391833122</v>
      </c>
      <c r="O113" s="157">
        <f t="shared" si="16"/>
        <v>38.806997478206085</v>
      </c>
      <c r="P113" s="157">
        <f t="shared" si="16"/>
        <v>35.578417634982458</v>
      </c>
      <c r="Q113" s="157">
        <f t="shared" si="16"/>
        <v>42.808745302570671</v>
      </c>
    </row>
    <row r="114" spans="1:17" ht="12" customHeight="1" x14ac:dyDescent="0.25">
      <c r="A114" s="23" t="s">
        <v>166</v>
      </c>
      <c r="B114" s="156">
        <f>RES_hhdet_tes!B$45</f>
        <v>58.447061794388929</v>
      </c>
      <c r="C114" s="156">
        <f>RES_hhdet_tes!C$45</f>
        <v>59.518870042963286</v>
      </c>
      <c r="D114" s="156">
        <f>RES_hhdet_tes!D$45</f>
        <v>61.152560467101999</v>
      </c>
      <c r="E114" s="156">
        <f>RES_hhdet_tes!E$45</f>
        <v>62.926820465045559</v>
      </c>
      <c r="F114" s="156">
        <f>RES_hhdet_tes!F$45</f>
        <v>55.379567768575086</v>
      </c>
      <c r="G114" s="156">
        <f>RES_hhdet_tes!G$45</f>
        <v>47.094930286938798</v>
      </c>
      <c r="H114" s="156">
        <f>RES_hhdet_tes!H$45</f>
        <v>53.046853086785774</v>
      </c>
      <c r="I114" s="156">
        <f>RES_hhdet_tes!I$45</f>
        <v>49.0221567281015</v>
      </c>
      <c r="J114" s="156">
        <f>RES_hhdet_tes!J$45</f>
        <v>43.408348648087227</v>
      </c>
      <c r="K114" s="156">
        <f>RES_hhdet_tes!K$45</f>
        <v>49.354249083434574</v>
      </c>
      <c r="L114" s="156">
        <f>RES_hhdet_tes!L$45</f>
        <v>41.160315075933575</v>
      </c>
      <c r="M114" s="156">
        <f>RES_hhdet_tes!M$45</f>
        <v>48.256911141971777</v>
      </c>
      <c r="N114" s="156">
        <f>RES_hhdet_tes!N$45</f>
        <v>46.825636303822634</v>
      </c>
      <c r="O114" s="156">
        <f>RES_hhdet_tes!O$45</f>
        <v>38.147807573131196</v>
      </c>
      <c r="P114" s="156">
        <f>RES_hhdet_tes!P$45</f>
        <v>34.600954878002774</v>
      </c>
      <c r="Q114" s="156">
        <f>RES_hhdet_tes!Q$45</f>
        <v>41.292403183121536</v>
      </c>
    </row>
    <row r="115" spans="1:17" ht="12" customHeight="1" x14ac:dyDescent="0.25">
      <c r="A115" s="23" t="s">
        <v>60</v>
      </c>
      <c r="B115" s="156">
        <f>RES_hhdet_tes!B$46</f>
        <v>2.9549869878615356</v>
      </c>
      <c r="C115" s="156">
        <f>RES_hhdet_tes!C$46</f>
        <v>0.82111520992939879</v>
      </c>
      <c r="D115" s="156">
        <f>RES_hhdet_tes!D$46</f>
        <v>1.1610016746263758</v>
      </c>
      <c r="E115" s="156">
        <f>RES_hhdet_tes!E$46</f>
        <v>2.6145176650878357</v>
      </c>
      <c r="F115" s="156">
        <f>RES_hhdet_tes!F$46</f>
        <v>2.156802188554976</v>
      </c>
      <c r="G115" s="156">
        <f>RES_hhdet_tes!G$46</f>
        <v>0.77165836601542748</v>
      </c>
      <c r="H115" s="156">
        <f>RES_hhdet_tes!H$46</f>
        <v>1.0476719761954945</v>
      </c>
      <c r="I115" s="156">
        <f>RES_hhdet_tes!I$46</f>
        <v>4.8024877850941721</v>
      </c>
      <c r="J115" s="156">
        <f>RES_hhdet_tes!J$46</f>
        <v>2.6626265924271881</v>
      </c>
      <c r="K115" s="156">
        <f>RES_hhdet_tes!K$46</f>
        <v>0.78452295138804706</v>
      </c>
      <c r="L115" s="156">
        <f>RES_hhdet_tes!L$46</f>
        <v>1.7120212027878732</v>
      </c>
      <c r="M115" s="156">
        <f>RES_hhdet_tes!M$46</f>
        <v>1.1799668887182402</v>
      </c>
      <c r="N115" s="156">
        <f>RES_hhdet_tes!N$46</f>
        <v>0.79643308801048673</v>
      </c>
      <c r="O115" s="156">
        <f>RES_hhdet_tes!O$46</f>
        <v>0.65918990507489195</v>
      </c>
      <c r="P115" s="156">
        <f>RES_hhdet_tes!P$46</f>
        <v>0.97746275697968155</v>
      </c>
      <c r="Q115" s="156">
        <f>RES_hhdet_tes!Q$46</f>
        <v>1.5163421194491362</v>
      </c>
    </row>
    <row r="116" spans="1:17" ht="12" customHeight="1" x14ac:dyDescent="0.25">
      <c r="A116" s="158" t="s">
        <v>112</v>
      </c>
      <c r="B116" s="157">
        <f>B117</f>
        <v>7.4780149907897062</v>
      </c>
      <c r="C116" s="157">
        <f t="shared" ref="C116:Q116" si="17">C117</f>
        <v>8.2355049766657018</v>
      </c>
      <c r="D116" s="157">
        <f t="shared" si="17"/>
        <v>8.6078837278260494</v>
      </c>
      <c r="E116" s="157">
        <f t="shared" si="17"/>
        <v>9.0127916765921157</v>
      </c>
      <c r="F116" s="157">
        <f t="shared" si="17"/>
        <v>9.8652368556366135</v>
      </c>
      <c r="G116" s="157">
        <f t="shared" si="17"/>
        <v>10.34704033176695</v>
      </c>
      <c r="H116" s="157">
        <f t="shared" si="17"/>
        <v>10.585331122045762</v>
      </c>
      <c r="I116" s="157">
        <f t="shared" si="17"/>
        <v>10.229636704274249</v>
      </c>
      <c r="J116" s="157">
        <f t="shared" si="17"/>
        <v>10.334811590379651</v>
      </c>
      <c r="K116" s="157">
        <f t="shared" si="17"/>
        <v>12.518780444877889</v>
      </c>
      <c r="L116" s="157">
        <f t="shared" si="17"/>
        <v>13.943976214967245</v>
      </c>
      <c r="M116" s="157">
        <f t="shared" si="17"/>
        <v>15.959199951129838</v>
      </c>
      <c r="N116" s="157">
        <f t="shared" si="17"/>
        <v>17.100407088136453</v>
      </c>
      <c r="O116" s="157">
        <f t="shared" si="17"/>
        <v>17.883774957969287</v>
      </c>
      <c r="P116" s="157">
        <f t="shared" si="17"/>
        <v>18.649200878009349</v>
      </c>
      <c r="Q116" s="157">
        <f t="shared" si="17"/>
        <v>19.04545640136541</v>
      </c>
    </row>
    <row r="117" spans="1:17" ht="12" customHeight="1" x14ac:dyDescent="0.25">
      <c r="A117" s="23" t="s">
        <v>60</v>
      </c>
      <c r="B117" s="156">
        <f>RES_hhdet_tes!B$48</f>
        <v>7.4780149907897062</v>
      </c>
      <c r="C117" s="156">
        <f>RES_hhdet_tes!C$48</f>
        <v>8.2355049766657018</v>
      </c>
      <c r="D117" s="156">
        <f>RES_hhdet_tes!D$48</f>
        <v>8.6078837278260494</v>
      </c>
      <c r="E117" s="156">
        <f>RES_hhdet_tes!E$48</f>
        <v>9.0127916765921157</v>
      </c>
      <c r="F117" s="156">
        <f>RES_hhdet_tes!F$48</f>
        <v>9.8652368556366135</v>
      </c>
      <c r="G117" s="156">
        <f>RES_hhdet_tes!G$48</f>
        <v>10.34704033176695</v>
      </c>
      <c r="H117" s="156">
        <f>RES_hhdet_tes!H$48</f>
        <v>10.585331122045762</v>
      </c>
      <c r="I117" s="156">
        <f>RES_hhdet_tes!I$48</f>
        <v>10.229636704274249</v>
      </c>
      <c r="J117" s="156">
        <f>RES_hhdet_tes!J$48</f>
        <v>10.334811590379651</v>
      </c>
      <c r="K117" s="156">
        <f>RES_hhdet_tes!K$48</f>
        <v>12.518780444877889</v>
      </c>
      <c r="L117" s="156">
        <f>RES_hhdet_tes!L$48</f>
        <v>13.943976214967245</v>
      </c>
      <c r="M117" s="156">
        <f>RES_hhdet_tes!M$48</f>
        <v>15.959199951129838</v>
      </c>
      <c r="N117" s="156">
        <f>RES_hhdet_tes!N$48</f>
        <v>17.100407088136453</v>
      </c>
      <c r="O117" s="156">
        <f>RES_hhdet_tes!O$48</f>
        <v>17.883774957969287</v>
      </c>
      <c r="P117" s="156">
        <f>RES_hhdet_tes!P$48</f>
        <v>18.649200878009349</v>
      </c>
      <c r="Q117" s="156">
        <f>RES_hhdet_tes!Q$48</f>
        <v>19.04545640136541</v>
      </c>
    </row>
    <row r="118" spans="1:17" ht="12" customHeight="1" x14ac:dyDescent="0.25">
      <c r="A118" s="158" t="s">
        <v>63</v>
      </c>
      <c r="B118" s="157">
        <f>SUM(B119:B120,B123:B124)</f>
        <v>37.283498207699935</v>
      </c>
      <c r="C118" s="157">
        <f t="shared" ref="C118:Q118" si="18">SUM(C119:C120,C123:C124)</f>
        <v>35.585071382034904</v>
      </c>
      <c r="D118" s="157">
        <f t="shared" si="18"/>
        <v>36.868213988799873</v>
      </c>
      <c r="E118" s="157">
        <f t="shared" si="18"/>
        <v>37.309539971175212</v>
      </c>
      <c r="F118" s="157">
        <f t="shared" si="18"/>
        <v>36.913828342376959</v>
      </c>
      <c r="G118" s="157">
        <f t="shared" si="18"/>
        <v>36.544796429063211</v>
      </c>
      <c r="H118" s="157">
        <f t="shared" si="18"/>
        <v>34.29924518052249</v>
      </c>
      <c r="I118" s="157">
        <f t="shared" si="18"/>
        <v>33.905874991567359</v>
      </c>
      <c r="J118" s="157">
        <f t="shared" si="18"/>
        <v>33.61351157067422</v>
      </c>
      <c r="K118" s="157">
        <f t="shared" si="18"/>
        <v>34.573846683392055</v>
      </c>
      <c r="L118" s="157">
        <f t="shared" si="18"/>
        <v>33.650102645562384</v>
      </c>
      <c r="M118" s="157">
        <f t="shared" si="18"/>
        <v>35.431527333664469</v>
      </c>
      <c r="N118" s="157">
        <f t="shared" si="18"/>
        <v>35.297441711602147</v>
      </c>
      <c r="O118" s="157">
        <f t="shared" si="18"/>
        <v>34.103266863378821</v>
      </c>
      <c r="P118" s="157">
        <f t="shared" si="18"/>
        <v>35.22080235657068</v>
      </c>
      <c r="Q118" s="157">
        <f t="shared" si="18"/>
        <v>36.86153147224698</v>
      </c>
    </row>
    <row r="119" spans="1:17" ht="12" customHeight="1" x14ac:dyDescent="0.25">
      <c r="A119" s="167" t="s">
        <v>165</v>
      </c>
      <c r="B119" s="132">
        <f>RES_hhdet_tes!B$50</f>
        <v>0</v>
      </c>
      <c r="C119" s="132">
        <f>RES_hhdet_tes!C$50</f>
        <v>0</v>
      </c>
      <c r="D119" s="132">
        <f>RES_hhdet_tes!D$50</f>
        <v>0</v>
      </c>
      <c r="E119" s="132">
        <f>RES_hhdet_tes!E$50</f>
        <v>0</v>
      </c>
      <c r="F119" s="132">
        <f>RES_hhdet_tes!F$50</f>
        <v>0</v>
      </c>
      <c r="G119" s="132">
        <f>RES_hhdet_tes!G$50</f>
        <v>0</v>
      </c>
      <c r="H119" s="132">
        <f>RES_hhdet_tes!H$50</f>
        <v>0</v>
      </c>
      <c r="I119" s="132">
        <f>RES_hhdet_tes!I$50</f>
        <v>0</v>
      </c>
      <c r="J119" s="132">
        <f>RES_hhdet_tes!J$50</f>
        <v>0</v>
      </c>
      <c r="K119" s="132">
        <f>RES_hhdet_tes!K$50</f>
        <v>0</v>
      </c>
      <c r="L119" s="132">
        <f>RES_hhdet_tes!L$50</f>
        <v>0</v>
      </c>
      <c r="M119" s="132">
        <f>RES_hhdet_tes!M$50</f>
        <v>0</v>
      </c>
      <c r="N119" s="132">
        <f>RES_hhdet_tes!N$50</f>
        <v>0</v>
      </c>
      <c r="O119" s="132">
        <f>RES_hhdet_tes!O$50</f>
        <v>0</v>
      </c>
      <c r="P119" s="132">
        <f>RES_hhdet_tes!P$50</f>
        <v>0</v>
      </c>
      <c r="Q119" s="132">
        <f>RES_hhdet_tes!Q$50</f>
        <v>0</v>
      </c>
    </row>
    <row r="120" spans="1:17" ht="12" customHeight="1" x14ac:dyDescent="0.25">
      <c r="A120" s="167" t="s">
        <v>164</v>
      </c>
      <c r="B120" s="132">
        <f>SUM(B121:B122)</f>
        <v>0</v>
      </c>
      <c r="C120" s="132">
        <f t="shared" ref="C120:Q120" si="19">SUM(C121:C122)</f>
        <v>0</v>
      </c>
      <c r="D120" s="132">
        <f t="shared" si="19"/>
        <v>0</v>
      </c>
      <c r="E120" s="132">
        <f t="shared" si="19"/>
        <v>0</v>
      </c>
      <c r="F120" s="132">
        <f t="shared" si="19"/>
        <v>0</v>
      </c>
      <c r="G120" s="132">
        <f t="shared" si="19"/>
        <v>0</v>
      </c>
      <c r="H120" s="132">
        <f t="shared" si="19"/>
        <v>0</v>
      </c>
      <c r="I120" s="132">
        <f t="shared" si="19"/>
        <v>0</v>
      </c>
      <c r="J120" s="132">
        <f t="shared" si="19"/>
        <v>0</v>
      </c>
      <c r="K120" s="132">
        <f t="shared" si="19"/>
        <v>0</v>
      </c>
      <c r="L120" s="132">
        <f t="shared" si="19"/>
        <v>0</v>
      </c>
      <c r="M120" s="132">
        <f t="shared" si="19"/>
        <v>0</v>
      </c>
      <c r="N120" s="132">
        <f t="shared" si="19"/>
        <v>0</v>
      </c>
      <c r="O120" s="132">
        <f t="shared" si="19"/>
        <v>0</v>
      </c>
      <c r="P120" s="132">
        <f t="shared" si="19"/>
        <v>0</v>
      </c>
      <c r="Q120" s="132">
        <f t="shared" si="19"/>
        <v>0</v>
      </c>
    </row>
    <row r="121" spans="1:17" ht="12" customHeight="1" x14ac:dyDescent="0.25">
      <c r="A121" s="166" t="s">
        <v>163</v>
      </c>
      <c r="B121" s="165">
        <f>RES_hhdet_tes!B$52</f>
        <v>0</v>
      </c>
      <c r="C121" s="165">
        <f>RES_hhdet_tes!C$52</f>
        <v>0</v>
      </c>
      <c r="D121" s="165">
        <f>RES_hhdet_tes!D$52</f>
        <v>0</v>
      </c>
      <c r="E121" s="165">
        <f>RES_hhdet_tes!E$52</f>
        <v>0</v>
      </c>
      <c r="F121" s="165">
        <f>RES_hhdet_tes!F$52</f>
        <v>0</v>
      </c>
      <c r="G121" s="165">
        <f>RES_hhdet_tes!G$52</f>
        <v>0</v>
      </c>
      <c r="H121" s="165">
        <f>RES_hhdet_tes!H$52</f>
        <v>0</v>
      </c>
      <c r="I121" s="165">
        <f>RES_hhdet_tes!I$52</f>
        <v>0</v>
      </c>
      <c r="J121" s="165">
        <f>RES_hhdet_tes!J$52</f>
        <v>0</v>
      </c>
      <c r="K121" s="165">
        <f>RES_hhdet_tes!K$52</f>
        <v>0</v>
      </c>
      <c r="L121" s="165">
        <f>RES_hhdet_tes!L$52</f>
        <v>0</v>
      </c>
      <c r="M121" s="165">
        <f>RES_hhdet_tes!M$52</f>
        <v>0</v>
      </c>
      <c r="N121" s="165">
        <f>RES_hhdet_tes!N$52</f>
        <v>0</v>
      </c>
      <c r="O121" s="165">
        <f>RES_hhdet_tes!O$52</f>
        <v>0</v>
      </c>
      <c r="P121" s="165">
        <f>RES_hhdet_tes!P$52</f>
        <v>0</v>
      </c>
      <c r="Q121" s="165">
        <f>RES_hhdet_tes!Q$52</f>
        <v>0</v>
      </c>
    </row>
    <row r="122" spans="1:17" ht="12" customHeight="1" x14ac:dyDescent="0.25">
      <c r="A122" s="147" t="s">
        <v>59</v>
      </c>
      <c r="B122" s="164">
        <f>RES_hhdet_tes!B$53</f>
        <v>0</v>
      </c>
      <c r="C122" s="164">
        <f>RES_hhdet_tes!C$53</f>
        <v>0</v>
      </c>
      <c r="D122" s="164">
        <f>RES_hhdet_tes!D$53</f>
        <v>0</v>
      </c>
      <c r="E122" s="164">
        <f>RES_hhdet_tes!E$53</f>
        <v>0</v>
      </c>
      <c r="F122" s="164">
        <f>RES_hhdet_tes!F$53</f>
        <v>0</v>
      </c>
      <c r="G122" s="164">
        <f>RES_hhdet_tes!G$53</f>
        <v>0</v>
      </c>
      <c r="H122" s="164">
        <f>RES_hhdet_tes!H$53</f>
        <v>0</v>
      </c>
      <c r="I122" s="164">
        <f>RES_hhdet_tes!I$53</f>
        <v>0</v>
      </c>
      <c r="J122" s="164">
        <f>RES_hhdet_tes!J$53</f>
        <v>0</v>
      </c>
      <c r="K122" s="164">
        <f>RES_hhdet_tes!K$53</f>
        <v>0</v>
      </c>
      <c r="L122" s="164">
        <f>RES_hhdet_tes!L$53</f>
        <v>0</v>
      </c>
      <c r="M122" s="164">
        <f>RES_hhdet_tes!M$53</f>
        <v>0</v>
      </c>
      <c r="N122" s="164">
        <f>RES_hhdet_tes!N$53</f>
        <v>0</v>
      </c>
      <c r="O122" s="164">
        <f>RES_hhdet_tes!O$53</f>
        <v>0</v>
      </c>
      <c r="P122" s="164">
        <f>RES_hhdet_tes!P$53</f>
        <v>0</v>
      </c>
      <c r="Q122" s="164">
        <f>RES_hhdet_tes!Q$53</f>
        <v>0</v>
      </c>
    </row>
    <row r="123" spans="1:17" ht="12" customHeight="1" x14ac:dyDescent="0.25">
      <c r="A123" s="163" t="s">
        <v>142</v>
      </c>
      <c r="B123" s="162">
        <f>RES_hhdet_tes!B$54</f>
        <v>8.3455812648364027</v>
      </c>
      <c r="C123" s="162">
        <f>RES_hhdet_tes!C$54</f>
        <v>7.9119596302925075</v>
      </c>
      <c r="D123" s="162">
        <f>RES_hhdet_tes!D$54</f>
        <v>8.8881836077719729</v>
      </c>
      <c r="E123" s="162">
        <f>RES_hhdet_tes!E$54</f>
        <v>9.2218983964955932</v>
      </c>
      <c r="F123" s="162">
        <f>RES_hhdet_tes!F$54</f>
        <v>6.5901935501242157</v>
      </c>
      <c r="G123" s="162">
        <f>RES_hhdet_tes!G$54</f>
        <v>7.0306275763599313</v>
      </c>
      <c r="H123" s="162">
        <f>RES_hhdet_tes!H$54</f>
        <v>6.8116893883949299</v>
      </c>
      <c r="I123" s="162">
        <f>RES_hhdet_tes!I$54</f>
        <v>3.4551072556902036</v>
      </c>
      <c r="J123" s="162">
        <f>RES_hhdet_tes!J$54</f>
        <v>3.9240445985433743</v>
      </c>
      <c r="K123" s="162">
        <f>RES_hhdet_tes!K$54</f>
        <v>3.9235804996760111</v>
      </c>
      <c r="L123" s="162">
        <f>RES_hhdet_tes!L$54</f>
        <v>2.7417092788321522</v>
      </c>
      <c r="M123" s="162">
        <f>RES_hhdet_tes!M$54</f>
        <v>2.6050451046114587</v>
      </c>
      <c r="N123" s="162">
        <f>RES_hhdet_tes!N$54</f>
        <v>1.8166943974215652</v>
      </c>
      <c r="O123" s="162">
        <f>RES_hhdet_tes!O$54</f>
        <v>0.56592418435901515</v>
      </c>
      <c r="P123" s="162">
        <f>RES_hhdet_tes!P$54</f>
        <v>0.75681355224684987</v>
      </c>
      <c r="Q123" s="162">
        <f>RES_hhdet_tes!Q$54</f>
        <v>0.29653493753837512</v>
      </c>
    </row>
    <row r="124" spans="1:17" ht="12" customHeight="1" x14ac:dyDescent="0.25">
      <c r="A124" s="161" t="s">
        <v>141</v>
      </c>
      <c r="B124" s="160">
        <f>SUM(B125:B126)</f>
        <v>28.937916942863534</v>
      </c>
      <c r="C124" s="160">
        <f t="shared" ref="C124:Q124" si="20">SUM(C125:C126)</f>
        <v>27.673111751742397</v>
      </c>
      <c r="D124" s="160">
        <f t="shared" si="20"/>
        <v>27.980030381027898</v>
      </c>
      <c r="E124" s="160">
        <f t="shared" si="20"/>
        <v>28.087641574679623</v>
      </c>
      <c r="F124" s="160">
        <f t="shared" si="20"/>
        <v>30.323634792252747</v>
      </c>
      <c r="G124" s="160">
        <f t="shared" si="20"/>
        <v>29.514168852703278</v>
      </c>
      <c r="H124" s="160">
        <f t="shared" si="20"/>
        <v>27.487555792127562</v>
      </c>
      <c r="I124" s="160">
        <f t="shared" si="20"/>
        <v>30.450767735877154</v>
      </c>
      <c r="J124" s="160">
        <f t="shared" si="20"/>
        <v>29.689466972130845</v>
      </c>
      <c r="K124" s="160">
        <f t="shared" si="20"/>
        <v>30.650266183716045</v>
      </c>
      <c r="L124" s="160">
        <f t="shared" si="20"/>
        <v>30.908393366730234</v>
      </c>
      <c r="M124" s="160">
        <f t="shared" si="20"/>
        <v>32.826482229053013</v>
      </c>
      <c r="N124" s="160">
        <f t="shared" si="20"/>
        <v>33.480747314180583</v>
      </c>
      <c r="O124" s="160">
        <f t="shared" si="20"/>
        <v>33.537342679019808</v>
      </c>
      <c r="P124" s="160">
        <f t="shared" si="20"/>
        <v>34.463988804323833</v>
      </c>
      <c r="Q124" s="160">
        <f t="shared" si="20"/>
        <v>36.564996534708605</v>
      </c>
    </row>
    <row r="125" spans="1:17" ht="12" customHeight="1" x14ac:dyDescent="0.25">
      <c r="A125" s="148" t="s">
        <v>60</v>
      </c>
      <c r="B125" s="156">
        <f>RES_hhdet_tes!B$56</f>
        <v>0.60307195448185935</v>
      </c>
      <c r="C125" s="156">
        <f>RES_hhdet_tes!C$56</f>
        <v>0.28264318671920874</v>
      </c>
      <c r="D125" s="156">
        <f>RES_hhdet_tes!D$56</f>
        <v>0.57627049334512637</v>
      </c>
      <c r="E125" s="156">
        <f>RES_hhdet_tes!E$56</f>
        <v>0.59409478846149144</v>
      </c>
      <c r="F125" s="156">
        <f>RES_hhdet_tes!F$56</f>
        <v>0.64538739679568546</v>
      </c>
      <c r="G125" s="156">
        <f>RES_hhdet_tes!G$56</f>
        <v>3.6920111191333072</v>
      </c>
      <c r="H125" s="156">
        <f>RES_hhdet_tes!H$56</f>
        <v>1.3290836341344381</v>
      </c>
      <c r="I125" s="156">
        <f>RES_hhdet_tes!I$56</f>
        <v>0.76206272517553098</v>
      </c>
      <c r="J125" s="156">
        <f>RES_hhdet_tes!J$56</f>
        <v>0.76489587162574413</v>
      </c>
      <c r="K125" s="156">
        <f>RES_hhdet_tes!K$56</f>
        <v>0.78682745378489904</v>
      </c>
      <c r="L125" s="156">
        <f>RES_hhdet_tes!L$56</f>
        <v>0.83620107869316274</v>
      </c>
      <c r="M125" s="156">
        <f>RES_hhdet_tes!M$56</f>
        <v>0.88391186927054133</v>
      </c>
      <c r="N125" s="156">
        <f>RES_hhdet_tes!N$56</f>
        <v>0.86279562156391154</v>
      </c>
      <c r="O125" s="156">
        <f>RES_hhdet_tes!O$56</f>
        <v>0.85510728212619258</v>
      </c>
      <c r="P125" s="156">
        <f>RES_hhdet_tes!P$56</f>
        <v>1.4519779784001596</v>
      </c>
      <c r="Q125" s="156">
        <f>RES_hhdet_tes!Q$56</f>
        <v>3.6425400174023483</v>
      </c>
    </row>
    <row r="126" spans="1:17" ht="12" customHeight="1" x14ac:dyDescent="0.25">
      <c r="A126" s="148" t="s">
        <v>59</v>
      </c>
      <c r="B126" s="156">
        <f>RES_hhdet_tes!B$57</f>
        <v>28.334844988381676</v>
      </c>
      <c r="C126" s="156">
        <f>RES_hhdet_tes!C$57</f>
        <v>27.390468565023188</v>
      </c>
      <c r="D126" s="156">
        <f>RES_hhdet_tes!D$57</f>
        <v>27.403759887682771</v>
      </c>
      <c r="E126" s="156">
        <f>RES_hhdet_tes!E$57</f>
        <v>27.493546786218133</v>
      </c>
      <c r="F126" s="156">
        <f>RES_hhdet_tes!F$57</f>
        <v>29.678247395457063</v>
      </c>
      <c r="G126" s="156">
        <f>RES_hhdet_tes!G$57</f>
        <v>25.82215773356997</v>
      </c>
      <c r="H126" s="156">
        <f>RES_hhdet_tes!H$57</f>
        <v>26.158472157993124</v>
      </c>
      <c r="I126" s="156">
        <f>RES_hhdet_tes!I$57</f>
        <v>29.688705010701621</v>
      </c>
      <c r="J126" s="156">
        <f>RES_hhdet_tes!J$57</f>
        <v>28.924571100505101</v>
      </c>
      <c r="K126" s="156">
        <f>RES_hhdet_tes!K$57</f>
        <v>29.863438729931147</v>
      </c>
      <c r="L126" s="156">
        <f>RES_hhdet_tes!L$57</f>
        <v>30.072192288037073</v>
      </c>
      <c r="M126" s="156">
        <f>RES_hhdet_tes!M$57</f>
        <v>31.942570359782469</v>
      </c>
      <c r="N126" s="156">
        <f>RES_hhdet_tes!N$57</f>
        <v>32.617951692616671</v>
      </c>
      <c r="O126" s="156">
        <f>RES_hhdet_tes!O$57</f>
        <v>32.682235396893617</v>
      </c>
      <c r="P126" s="156">
        <f>RES_hhdet_tes!P$57</f>
        <v>33.012010825923674</v>
      </c>
      <c r="Q126" s="156">
        <f>RES_hhdet_tes!Q$57</f>
        <v>32.922456517306259</v>
      </c>
    </row>
    <row r="127" spans="1:17" ht="12" customHeight="1" x14ac:dyDescent="0.25">
      <c r="A127" s="158" t="s">
        <v>62</v>
      </c>
      <c r="B127" s="157">
        <f>SUM(B128:B129)</f>
        <v>15.814587659662839</v>
      </c>
      <c r="C127" s="157">
        <f t="shared" ref="C127:Q127" si="21">SUM(C128:C129)</f>
        <v>12.565090100933567</v>
      </c>
      <c r="D127" s="157">
        <f t="shared" si="21"/>
        <v>12.666234442683614</v>
      </c>
      <c r="E127" s="157">
        <f t="shared" si="21"/>
        <v>14.378647962195691</v>
      </c>
      <c r="F127" s="157">
        <f t="shared" si="21"/>
        <v>15.029032553635194</v>
      </c>
      <c r="G127" s="157">
        <f t="shared" si="21"/>
        <v>14.837361174639838</v>
      </c>
      <c r="H127" s="157">
        <f t="shared" si="21"/>
        <v>14.720801612336395</v>
      </c>
      <c r="I127" s="157">
        <f t="shared" si="21"/>
        <v>15.246690231017702</v>
      </c>
      <c r="J127" s="157">
        <f t="shared" si="21"/>
        <v>14.831090194904464</v>
      </c>
      <c r="K127" s="157">
        <f t="shared" si="21"/>
        <v>15.765029942291083</v>
      </c>
      <c r="L127" s="157">
        <f t="shared" si="21"/>
        <v>15.964832566236179</v>
      </c>
      <c r="M127" s="157">
        <f t="shared" si="21"/>
        <v>16.76664663335896</v>
      </c>
      <c r="N127" s="157">
        <f t="shared" si="21"/>
        <v>16.487454279822177</v>
      </c>
      <c r="O127" s="157">
        <f t="shared" si="21"/>
        <v>14.723979960236502</v>
      </c>
      <c r="P127" s="157">
        <f t="shared" si="21"/>
        <v>14.377203738134815</v>
      </c>
      <c r="Q127" s="157">
        <f t="shared" si="21"/>
        <v>14.886351036635396</v>
      </c>
    </row>
    <row r="128" spans="1:17" ht="12" customHeight="1" x14ac:dyDescent="0.25">
      <c r="A128" s="23" t="s">
        <v>57</v>
      </c>
      <c r="B128" s="156">
        <f>RES_hhdet_tes!B$59</f>
        <v>7.7583018548442677</v>
      </c>
      <c r="C128" s="156">
        <f>RES_hhdet_tes!C$59</f>
        <v>8.0477496735561083</v>
      </c>
      <c r="D128" s="156">
        <f>RES_hhdet_tes!D$59</f>
        <v>7.9414461770399409</v>
      </c>
      <c r="E128" s="156">
        <f>RES_hhdet_tes!E$59</f>
        <v>8.5738497231441393</v>
      </c>
      <c r="F128" s="156">
        <f>RES_hhdet_tes!F$59</f>
        <v>8.8847680701928109</v>
      </c>
      <c r="G128" s="156">
        <f>RES_hhdet_tes!G$59</f>
        <v>8.2896014524187116</v>
      </c>
      <c r="H128" s="156">
        <f>RES_hhdet_tes!H$59</f>
        <v>6.6668366758248059</v>
      </c>
      <c r="I128" s="156">
        <f>RES_hhdet_tes!I$59</f>
        <v>6.8731147779592536</v>
      </c>
      <c r="J128" s="156">
        <f>RES_hhdet_tes!J$59</f>
        <v>6.3145362328082832</v>
      </c>
      <c r="K128" s="156">
        <f>RES_hhdet_tes!K$59</f>
        <v>6.55099376241174</v>
      </c>
      <c r="L128" s="156">
        <f>RES_hhdet_tes!L$59</f>
        <v>6.3404994371892931</v>
      </c>
      <c r="M128" s="156">
        <f>RES_hhdet_tes!M$59</f>
        <v>7.4013655897390995</v>
      </c>
      <c r="N128" s="156">
        <f>RES_hhdet_tes!N$59</f>
        <v>7.2108888480257241</v>
      </c>
      <c r="O128" s="156">
        <f>RES_hhdet_tes!O$59</f>
        <v>6.8863188408957452</v>
      </c>
      <c r="P128" s="156">
        <f>RES_hhdet_tes!P$59</f>
        <v>6.5885514787758233</v>
      </c>
      <c r="Q128" s="156">
        <f>RES_hhdet_tes!Q$59</f>
        <v>6.7556078412926448</v>
      </c>
    </row>
    <row r="129" spans="1:17" ht="12" customHeight="1" x14ac:dyDescent="0.25">
      <c r="A129" s="29" t="s">
        <v>140</v>
      </c>
      <c r="B129" s="57">
        <f>RES_hhdet_tes!B$60</f>
        <v>8.0562858048185717</v>
      </c>
      <c r="C129" s="57">
        <f>RES_hhdet_tes!C$60</f>
        <v>4.5173404273774587</v>
      </c>
      <c r="D129" s="57">
        <f>RES_hhdet_tes!D$60</f>
        <v>4.7247882656436726</v>
      </c>
      <c r="E129" s="57">
        <f>RES_hhdet_tes!E$60</f>
        <v>5.8047982390515518</v>
      </c>
      <c r="F129" s="57">
        <f>RES_hhdet_tes!F$60</f>
        <v>6.1442644834423836</v>
      </c>
      <c r="G129" s="57">
        <f>RES_hhdet_tes!G$60</f>
        <v>6.5477597222211275</v>
      </c>
      <c r="H129" s="57">
        <f>RES_hhdet_tes!H$60</f>
        <v>8.0539649365115888</v>
      </c>
      <c r="I129" s="57">
        <f>RES_hhdet_tes!I$60</f>
        <v>8.3735754530584483</v>
      </c>
      <c r="J129" s="57">
        <f>RES_hhdet_tes!J$60</f>
        <v>8.5165539620961805</v>
      </c>
      <c r="K129" s="57">
        <f>RES_hhdet_tes!K$60</f>
        <v>9.2140361798793418</v>
      </c>
      <c r="L129" s="57">
        <f>RES_hhdet_tes!L$60</f>
        <v>9.6243331290468852</v>
      </c>
      <c r="M129" s="57">
        <f>RES_hhdet_tes!M$60</f>
        <v>9.365281043619861</v>
      </c>
      <c r="N129" s="57">
        <f>RES_hhdet_tes!N$60</f>
        <v>9.2765654317964525</v>
      </c>
      <c r="O129" s="57">
        <f>RES_hhdet_tes!O$60</f>
        <v>7.8376611193407566</v>
      </c>
      <c r="P129" s="57">
        <f>RES_hhdet_tes!P$60</f>
        <v>7.788652259358992</v>
      </c>
      <c r="Q129" s="57">
        <f>RES_hhdet_tes!Q$60</f>
        <v>8.1307431953427507</v>
      </c>
    </row>
    <row r="131" spans="1:17" ht="12" customHeight="1" x14ac:dyDescent="0.25">
      <c r="A131" s="152" t="s">
        <v>199</v>
      </c>
      <c r="B131" s="175">
        <f t="shared" ref="B131:Q146" si="22">IF(B112=0,"",B112/B93)</f>
        <v>0.54768079092999589</v>
      </c>
      <c r="C131" s="175">
        <f t="shared" si="22"/>
        <v>0.54392510582326326</v>
      </c>
      <c r="D131" s="175">
        <f t="shared" si="22"/>
        <v>0.54814295355546339</v>
      </c>
      <c r="E131" s="175">
        <f t="shared" si="22"/>
        <v>0.55526789409073651</v>
      </c>
      <c r="F131" s="175">
        <f t="shared" si="22"/>
        <v>0.5779575560068726</v>
      </c>
      <c r="G131" s="175">
        <f t="shared" si="22"/>
        <v>0.58632637839080071</v>
      </c>
      <c r="H131" s="175">
        <f t="shared" si="22"/>
        <v>0.59087033789522736</v>
      </c>
      <c r="I131" s="175">
        <f t="shared" si="22"/>
        <v>0.61861416563083571</v>
      </c>
      <c r="J131" s="175">
        <f t="shared" si="22"/>
        <v>0.63284840916198615</v>
      </c>
      <c r="K131" s="175">
        <f t="shared" si="22"/>
        <v>0.63626227931206258</v>
      </c>
      <c r="L131" s="175">
        <f t="shared" si="22"/>
        <v>0.67236240223631294</v>
      </c>
      <c r="M131" s="175">
        <f t="shared" si="22"/>
        <v>0.67173200242258235</v>
      </c>
      <c r="N131" s="175">
        <f t="shared" si="22"/>
        <v>0.68942197586852261</v>
      </c>
      <c r="O131" s="175">
        <f t="shared" si="22"/>
        <v>0.72587164447653407</v>
      </c>
      <c r="P131" s="175">
        <f t="shared" si="22"/>
        <v>0.74971973819852022</v>
      </c>
      <c r="Q131" s="175">
        <f t="shared" si="22"/>
        <v>0.73247672810556153</v>
      </c>
    </row>
    <row r="132" spans="1:17" ht="12" customHeight="1" x14ac:dyDescent="0.25">
      <c r="A132" s="158" t="s">
        <v>65</v>
      </c>
      <c r="B132" s="169">
        <f t="shared" si="22"/>
        <v>0.44112853477893921</v>
      </c>
      <c r="C132" s="169">
        <f t="shared" si="22"/>
        <v>0.43652696931842422</v>
      </c>
      <c r="D132" s="169">
        <f t="shared" si="22"/>
        <v>0.44121588489725971</v>
      </c>
      <c r="E132" s="169">
        <f t="shared" si="22"/>
        <v>0.4503078868189202</v>
      </c>
      <c r="F132" s="169">
        <f t="shared" si="22"/>
        <v>0.4539195030213985</v>
      </c>
      <c r="G132" s="169">
        <f t="shared" si="22"/>
        <v>0.45269520505783245</v>
      </c>
      <c r="H132" s="169">
        <f t="shared" si="22"/>
        <v>0.45657301409631462</v>
      </c>
      <c r="I132" s="169">
        <f t="shared" si="22"/>
        <v>0.47689407999301764</v>
      </c>
      <c r="J132" s="169">
        <f t="shared" si="22"/>
        <v>0.47330546831732706</v>
      </c>
      <c r="K132" s="169">
        <f t="shared" si="22"/>
        <v>0.4692593050660499</v>
      </c>
      <c r="L132" s="169">
        <f t="shared" si="22"/>
        <v>0.48028815908880862</v>
      </c>
      <c r="M132" s="169">
        <f t="shared" si="22"/>
        <v>0.48430858136280042</v>
      </c>
      <c r="N132" s="169">
        <f t="shared" si="22"/>
        <v>0.48877047574339472</v>
      </c>
      <c r="O132" s="169">
        <f t="shared" si="22"/>
        <v>0.49414746145569988</v>
      </c>
      <c r="P132" s="169">
        <f t="shared" si="22"/>
        <v>0.50266959762908547</v>
      </c>
      <c r="Q132" s="169">
        <f t="shared" si="22"/>
        <v>0.51016532603322928</v>
      </c>
    </row>
    <row r="133" spans="1:17" ht="12" customHeight="1" x14ac:dyDescent="0.25">
      <c r="A133" s="23" t="s">
        <v>166</v>
      </c>
      <c r="B133" s="73">
        <f t="shared" si="22"/>
        <v>0.42900668534491471</v>
      </c>
      <c r="C133" s="73">
        <f t="shared" si="22"/>
        <v>0.4331597558189455</v>
      </c>
      <c r="D133" s="73">
        <f t="shared" si="22"/>
        <v>0.43658429222279432</v>
      </c>
      <c r="E133" s="73">
        <f t="shared" si="22"/>
        <v>0.4402529901413344</v>
      </c>
      <c r="F133" s="73">
        <f t="shared" si="22"/>
        <v>0.44446678438795828</v>
      </c>
      <c r="G133" s="73">
        <f t="shared" si="22"/>
        <v>0.44867166061502017</v>
      </c>
      <c r="H133" s="73">
        <f t="shared" si="22"/>
        <v>0.45172481052009661</v>
      </c>
      <c r="I133" s="73">
        <f t="shared" si="22"/>
        <v>0.45364633178115893</v>
      </c>
      <c r="J133" s="73">
        <f t="shared" si="22"/>
        <v>0.45849296415292801</v>
      </c>
      <c r="K133" s="73">
        <f t="shared" si="22"/>
        <v>0.46533350823182418</v>
      </c>
      <c r="L133" s="73">
        <f t="shared" si="22"/>
        <v>0.47012551119507934</v>
      </c>
      <c r="M133" s="73">
        <f t="shared" si="22"/>
        <v>0.47827770614126291</v>
      </c>
      <c r="N133" s="73">
        <f t="shared" si="22"/>
        <v>0.48455713554037005</v>
      </c>
      <c r="O133" s="73">
        <f t="shared" si="22"/>
        <v>0.48986550978390725</v>
      </c>
      <c r="P133" s="73">
        <f t="shared" si="22"/>
        <v>0.49570524649961267</v>
      </c>
      <c r="Q133" s="73">
        <f t="shared" si="22"/>
        <v>0.50115075729580216</v>
      </c>
    </row>
    <row r="134" spans="1:17" ht="12" customHeight="1" x14ac:dyDescent="0.25">
      <c r="A134" s="23" t="s">
        <v>60</v>
      </c>
      <c r="B134" s="73">
        <f t="shared" si="22"/>
        <v>1.0000000000000002</v>
      </c>
      <c r="C134" s="73">
        <f t="shared" si="22"/>
        <v>1</v>
      </c>
      <c r="D134" s="73">
        <f t="shared" si="22"/>
        <v>1.0000000000000002</v>
      </c>
      <c r="E134" s="73">
        <f t="shared" si="22"/>
        <v>0.99999999999999978</v>
      </c>
      <c r="F134" s="73">
        <f t="shared" si="22"/>
        <v>1.0000000000000004</v>
      </c>
      <c r="G134" s="73">
        <f t="shared" si="22"/>
        <v>0.99999999999999967</v>
      </c>
      <c r="H134" s="73">
        <f t="shared" si="22"/>
        <v>1</v>
      </c>
      <c r="I134" s="73">
        <f t="shared" si="22"/>
        <v>1.0000000000000009</v>
      </c>
      <c r="J134" s="73">
        <f t="shared" si="22"/>
        <v>1.0000000000000002</v>
      </c>
      <c r="K134" s="73">
        <f t="shared" si="22"/>
        <v>0.99999999999999956</v>
      </c>
      <c r="L134" s="73">
        <f t="shared" si="22"/>
        <v>1.0000000000000002</v>
      </c>
      <c r="M134" s="73">
        <f t="shared" si="22"/>
        <v>0.99999999999999967</v>
      </c>
      <c r="N134" s="73">
        <f t="shared" si="22"/>
        <v>0.99999999999999956</v>
      </c>
      <c r="O134" s="73">
        <f t="shared" si="22"/>
        <v>1</v>
      </c>
      <c r="P134" s="73">
        <f t="shared" si="22"/>
        <v>1.0000000000000002</v>
      </c>
      <c r="Q134" s="73">
        <f t="shared" si="22"/>
        <v>1</v>
      </c>
    </row>
    <row r="135" spans="1:17" ht="12" customHeight="1" x14ac:dyDescent="0.25">
      <c r="A135" s="158" t="s">
        <v>112</v>
      </c>
      <c r="B135" s="169">
        <f t="shared" si="22"/>
        <v>1.3958328555053789</v>
      </c>
      <c r="C135" s="169">
        <f t="shared" si="22"/>
        <v>1.445113361625495</v>
      </c>
      <c r="D135" s="169">
        <f t="shared" si="22"/>
        <v>1.48530209392992</v>
      </c>
      <c r="E135" s="169">
        <f t="shared" si="22"/>
        <v>1.527926490652515</v>
      </c>
      <c r="F135" s="169">
        <f t="shared" si="22"/>
        <v>1.5856637366979482</v>
      </c>
      <c r="G135" s="169">
        <f t="shared" si="22"/>
        <v>1.6378490991671224</v>
      </c>
      <c r="H135" s="169">
        <f t="shared" si="22"/>
        <v>1.6849171296461363</v>
      </c>
      <c r="I135" s="169">
        <f t="shared" si="22"/>
        <v>1.7122673922872071</v>
      </c>
      <c r="J135" s="169">
        <f t="shared" si="22"/>
        <v>1.8258682696965634</v>
      </c>
      <c r="K135" s="169">
        <f t="shared" si="22"/>
        <v>2.0072858441461618</v>
      </c>
      <c r="L135" s="169">
        <f t="shared" si="22"/>
        <v>2.1415096054093685</v>
      </c>
      <c r="M135" s="169">
        <f t="shared" si="22"/>
        <v>2.3063539039906327</v>
      </c>
      <c r="N135" s="169">
        <f t="shared" si="22"/>
        <v>2.4568160578439704</v>
      </c>
      <c r="O135" s="169">
        <f t="shared" si="22"/>
        <v>2.5776527819840065</v>
      </c>
      <c r="P135" s="169">
        <f t="shared" si="22"/>
        <v>2.6904167075658245</v>
      </c>
      <c r="Q135" s="169">
        <f t="shared" si="22"/>
        <v>2.8112790549489612</v>
      </c>
    </row>
    <row r="136" spans="1:17" ht="12" customHeight="1" x14ac:dyDescent="0.25">
      <c r="A136" s="23" t="s">
        <v>60</v>
      </c>
      <c r="B136" s="73">
        <f t="shared" si="22"/>
        <v>1.3958328555053789</v>
      </c>
      <c r="C136" s="73">
        <f t="shared" si="22"/>
        <v>1.445113361625495</v>
      </c>
      <c r="D136" s="73">
        <f t="shared" si="22"/>
        <v>1.48530209392992</v>
      </c>
      <c r="E136" s="73">
        <f t="shared" si="22"/>
        <v>1.527926490652515</v>
      </c>
      <c r="F136" s="73">
        <f t="shared" si="22"/>
        <v>1.5856637366979482</v>
      </c>
      <c r="G136" s="73">
        <f t="shared" si="22"/>
        <v>1.6378490991671224</v>
      </c>
      <c r="H136" s="73">
        <f t="shared" si="22"/>
        <v>1.6849171296461363</v>
      </c>
      <c r="I136" s="73">
        <f t="shared" si="22"/>
        <v>1.7122673922872071</v>
      </c>
      <c r="J136" s="73">
        <f t="shared" si="22"/>
        <v>1.8258682696965634</v>
      </c>
      <c r="K136" s="73">
        <f t="shared" si="22"/>
        <v>2.0072858441461618</v>
      </c>
      <c r="L136" s="73">
        <f t="shared" si="22"/>
        <v>2.1415096054093685</v>
      </c>
      <c r="M136" s="73">
        <f t="shared" si="22"/>
        <v>2.3063539039906327</v>
      </c>
      <c r="N136" s="73">
        <f t="shared" si="22"/>
        <v>2.4568160578439704</v>
      </c>
      <c r="O136" s="73">
        <f t="shared" si="22"/>
        <v>2.5776527819840065</v>
      </c>
      <c r="P136" s="73">
        <f t="shared" si="22"/>
        <v>2.6904167075658245</v>
      </c>
      <c r="Q136" s="73">
        <f t="shared" si="22"/>
        <v>2.8112790549489612</v>
      </c>
    </row>
    <row r="137" spans="1:17" ht="12" customHeight="1" x14ac:dyDescent="0.25">
      <c r="A137" s="158" t="s">
        <v>63</v>
      </c>
      <c r="B137" s="169">
        <f t="shared" si="22"/>
        <v>0.79581936170269685</v>
      </c>
      <c r="C137" s="169">
        <f t="shared" si="22"/>
        <v>0.80714780822710763</v>
      </c>
      <c r="D137" s="169">
        <f t="shared" si="22"/>
        <v>0.79436584497252771</v>
      </c>
      <c r="E137" s="169">
        <f t="shared" si="22"/>
        <v>0.79555270110246934</v>
      </c>
      <c r="F137" s="169">
        <f t="shared" si="22"/>
        <v>0.84578507578500584</v>
      </c>
      <c r="G137" s="169">
        <f t="shared" si="22"/>
        <v>0.7898893330544039</v>
      </c>
      <c r="H137" s="169">
        <f t="shared" si="22"/>
        <v>0.82760974780075036</v>
      </c>
      <c r="I137" s="169">
        <f t="shared" si="22"/>
        <v>0.90807860174232835</v>
      </c>
      <c r="J137" s="169">
        <f t="shared" si="22"/>
        <v>0.8995574766232497</v>
      </c>
      <c r="K137" s="169">
        <f t="shared" si="22"/>
        <v>0.90343156336297259</v>
      </c>
      <c r="L137" s="169">
        <f t="shared" si="22"/>
        <v>0.92466781997541558</v>
      </c>
      <c r="M137" s="169">
        <f t="shared" si="22"/>
        <v>0.93093842424161821</v>
      </c>
      <c r="N137" s="169">
        <f t="shared" si="22"/>
        <v>0.94716433774585773</v>
      </c>
      <c r="O137" s="169">
        <f t="shared" si="22"/>
        <v>0.97080205878134063</v>
      </c>
      <c r="P137" s="169">
        <f t="shared" si="22"/>
        <v>0.95713223784390455</v>
      </c>
      <c r="Q137" s="169">
        <f t="shared" si="22"/>
        <v>0.92917436876949144</v>
      </c>
    </row>
    <row r="138" spans="1:17" ht="12" customHeight="1" x14ac:dyDescent="0.25">
      <c r="A138" s="167" t="s">
        <v>165</v>
      </c>
      <c r="B138" s="174" t="str">
        <f t="shared" si="22"/>
        <v/>
      </c>
      <c r="C138" s="174" t="str">
        <f t="shared" si="22"/>
        <v/>
      </c>
      <c r="D138" s="174" t="str">
        <f t="shared" si="22"/>
        <v/>
      </c>
      <c r="E138" s="174" t="str">
        <f t="shared" si="22"/>
        <v/>
      </c>
      <c r="F138" s="174" t="str">
        <f t="shared" si="22"/>
        <v/>
      </c>
      <c r="G138" s="174" t="str">
        <f t="shared" si="22"/>
        <v/>
      </c>
      <c r="H138" s="174" t="str">
        <f t="shared" si="22"/>
        <v/>
      </c>
      <c r="I138" s="174" t="str">
        <f t="shared" si="22"/>
        <v/>
      </c>
      <c r="J138" s="174" t="str">
        <f t="shared" si="22"/>
        <v/>
      </c>
      <c r="K138" s="174" t="str">
        <f t="shared" si="22"/>
        <v/>
      </c>
      <c r="L138" s="174" t="str">
        <f t="shared" si="22"/>
        <v/>
      </c>
      <c r="M138" s="174" t="str">
        <f t="shared" si="22"/>
        <v/>
      </c>
      <c r="N138" s="174" t="str">
        <f t="shared" si="22"/>
        <v/>
      </c>
      <c r="O138" s="174" t="str">
        <f t="shared" si="22"/>
        <v/>
      </c>
      <c r="P138" s="174" t="str">
        <f t="shared" si="22"/>
        <v/>
      </c>
      <c r="Q138" s="174" t="str">
        <f t="shared" si="22"/>
        <v/>
      </c>
    </row>
    <row r="139" spans="1:17" ht="12" customHeight="1" x14ac:dyDescent="0.25">
      <c r="A139" s="167" t="s">
        <v>164</v>
      </c>
      <c r="B139" s="174" t="str">
        <f t="shared" si="22"/>
        <v/>
      </c>
      <c r="C139" s="174" t="str">
        <f t="shared" si="22"/>
        <v/>
      </c>
      <c r="D139" s="174" t="str">
        <f t="shared" si="22"/>
        <v/>
      </c>
      <c r="E139" s="174" t="str">
        <f t="shared" si="22"/>
        <v/>
      </c>
      <c r="F139" s="174" t="str">
        <f t="shared" si="22"/>
        <v/>
      </c>
      <c r="G139" s="174" t="str">
        <f t="shared" si="22"/>
        <v/>
      </c>
      <c r="H139" s="174" t="str">
        <f t="shared" si="22"/>
        <v/>
      </c>
      <c r="I139" s="174" t="str">
        <f t="shared" si="22"/>
        <v/>
      </c>
      <c r="J139" s="174" t="str">
        <f t="shared" si="22"/>
        <v/>
      </c>
      <c r="K139" s="174" t="str">
        <f t="shared" si="22"/>
        <v/>
      </c>
      <c r="L139" s="174" t="str">
        <f t="shared" si="22"/>
        <v/>
      </c>
      <c r="M139" s="174" t="str">
        <f t="shared" si="22"/>
        <v/>
      </c>
      <c r="N139" s="174" t="str">
        <f t="shared" si="22"/>
        <v/>
      </c>
      <c r="O139" s="174" t="str">
        <f t="shared" si="22"/>
        <v/>
      </c>
      <c r="P139" s="174" t="str">
        <f t="shared" si="22"/>
        <v/>
      </c>
      <c r="Q139" s="174" t="str">
        <f t="shared" si="22"/>
        <v/>
      </c>
    </row>
    <row r="140" spans="1:17" ht="12" customHeight="1" x14ac:dyDescent="0.25">
      <c r="A140" s="166" t="s">
        <v>163</v>
      </c>
      <c r="B140" s="173" t="str">
        <f t="shared" si="22"/>
        <v/>
      </c>
      <c r="C140" s="173" t="str">
        <f t="shared" si="22"/>
        <v/>
      </c>
      <c r="D140" s="173" t="str">
        <f t="shared" si="22"/>
        <v/>
      </c>
      <c r="E140" s="173" t="str">
        <f t="shared" si="22"/>
        <v/>
      </c>
      <c r="F140" s="173" t="str">
        <f t="shared" si="22"/>
        <v/>
      </c>
      <c r="G140" s="173" t="str">
        <f t="shared" si="22"/>
        <v/>
      </c>
      <c r="H140" s="173" t="str">
        <f t="shared" si="22"/>
        <v/>
      </c>
      <c r="I140" s="173" t="str">
        <f t="shared" si="22"/>
        <v/>
      </c>
      <c r="J140" s="173" t="str">
        <f t="shared" si="22"/>
        <v/>
      </c>
      <c r="K140" s="173" t="str">
        <f t="shared" si="22"/>
        <v/>
      </c>
      <c r="L140" s="173" t="str">
        <f t="shared" si="22"/>
        <v/>
      </c>
      <c r="M140" s="173" t="str">
        <f t="shared" si="22"/>
        <v/>
      </c>
      <c r="N140" s="173" t="str">
        <f t="shared" si="22"/>
        <v/>
      </c>
      <c r="O140" s="173" t="str">
        <f t="shared" si="22"/>
        <v/>
      </c>
      <c r="P140" s="173" t="str">
        <f t="shared" si="22"/>
        <v/>
      </c>
      <c r="Q140" s="173" t="str">
        <f t="shared" si="22"/>
        <v/>
      </c>
    </row>
    <row r="141" spans="1:17" ht="12" customHeight="1" x14ac:dyDescent="0.25">
      <c r="A141" s="147" t="s">
        <v>59</v>
      </c>
      <c r="B141" s="172" t="str">
        <f t="shared" si="22"/>
        <v/>
      </c>
      <c r="C141" s="172" t="str">
        <f t="shared" si="22"/>
        <v/>
      </c>
      <c r="D141" s="172" t="str">
        <f t="shared" si="22"/>
        <v/>
      </c>
      <c r="E141" s="172" t="str">
        <f t="shared" si="22"/>
        <v/>
      </c>
      <c r="F141" s="172" t="str">
        <f t="shared" si="22"/>
        <v/>
      </c>
      <c r="G141" s="172" t="str">
        <f t="shared" si="22"/>
        <v/>
      </c>
      <c r="H141" s="172" t="str">
        <f t="shared" si="22"/>
        <v/>
      </c>
      <c r="I141" s="172" t="str">
        <f t="shared" si="22"/>
        <v/>
      </c>
      <c r="J141" s="172" t="str">
        <f t="shared" si="22"/>
        <v/>
      </c>
      <c r="K141" s="172" t="str">
        <f t="shared" si="22"/>
        <v/>
      </c>
      <c r="L141" s="172" t="str">
        <f t="shared" si="22"/>
        <v/>
      </c>
      <c r="M141" s="172" t="str">
        <f t="shared" si="22"/>
        <v/>
      </c>
      <c r="N141" s="172" t="str">
        <f t="shared" si="22"/>
        <v/>
      </c>
      <c r="O141" s="172" t="str">
        <f t="shared" si="22"/>
        <v/>
      </c>
      <c r="P141" s="172" t="str">
        <f t="shared" si="22"/>
        <v/>
      </c>
      <c r="Q141" s="172" t="str">
        <f t="shared" si="22"/>
        <v/>
      </c>
    </row>
    <row r="142" spans="1:17" ht="12" customHeight="1" x14ac:dyDescent="0.25">
      <c r="A142" s="163" t="s">
        <v>142</v>
      </c>
      <c r="B142" s="171">
        <f t="shared" si="22"/>
        <v>0.48333601519727509</v>
      </c>
      <c r="C142" s="171">
        <f t="shared" si="22"/>
        <v>0.49074971118378713</v>
      </c>
      <c r="D142" s="171">
        <f t="shared" si="22"/>
        <v>0.49780471105633645</v>
      </c>
      <c r="E142" s="171">
        <f t="shared" si="22"/>
        <v>0.50575745798294092</v>
      </c>
      <c r="F142" s="171">
        <f t="shared" si="22"/>
        <v>0.51832642392068518</v>
      </c>
      <c r="G142" s="171">
        <f t="shared" si="22"/>
        <v>0.52408656874554038</v>
      </c>
      <c r="H142" s="171">
        <f t="shared" si="22"/>
        <v>0.53232106744157726</v>
      </c>
      <c r="I142" s="171">
        <f t="shared" si="22"/>
        <v>0.55457651391225371</v>
      </c>
      <c r="J142" s="171">
        <f t="shared" si="22"/>
        <v>0.55670630692634271</v>
      </c>
      <c r="K142" s="171">
        <f t="shared" si="22"/>
        <v>0.5605977493383244</v>
      </c>
      <c r="L142" s="171">
        <f t="shared" si="22"/>
        <v>0.5670770980718296</v>
      </c>
      <c r="M142" s="171">
        <f t="shared" si="22"/>
        <v>0.57075775601863743</v>
      </c>
      <c r="N142" s="171">
        <f t="shared" si="22"/>
        <v>0.57767427132207483</v>
      </c>
      <c r="O142" s="171">
        <f t="shared" si="22"/>
        <v>0.58568148126250485</v>
      </c>
      <c r="P142" s="171">
        <f t="shared" si="22"/>
        <v>0.58781241837083464</v>
      </c>
      <c r="Q142" s="171">
        <f t="shared" si="22"/>
        <v>0.59288051935258812</v>
      </c>
    </row>
    <row r="143" spans="1:17" ht="12" customHeight="1" x14ac:dyDescent="0.25">
      <c r="A143" s="161" t="s">
        <v>141</v>
      </c>
      <c r="B143" s="170">
        <f t="shared" si="22"/>
        <v>0.97820824451669885</v>
      </c>
      <c r="C143" s="170">
        <f t="shared" si="22"/>
        <v>0.9895538960818302</v>
      </c>
      <c r="D143" s="170">
        <f t="shared" si="22"/>
        <v>0.97978302828559483</v>
      </c>
      <c r="E143" s="170">
        <f t="shared" si="22"/>
        <v>0.97989947421036694</v>
      </c>
      <c r="F143" s="170">
        <f t="shared" si="22"/>
        <v>0.98039285880732108</v>
      </c>
      <c r="G143" s="170">
        <f t="shared" si="22"/>
        <v>0.89843334262927577</v>
      </c>
      <c r="H143" s="170">
        <f t="shared" si="22"/>
        <v>0.95950849861762555</v>
      </c>
      <c r="I143" s="170">
        <f t="shared" si="22"/>
        <v>0.97887673439623324</v>
      </c>
      <c r="J143" s="170">
        <f t="shared" si="22"/>
        <v>0.97926738670623725</v>
      </c>
      <c r="K143" s="170">
        <f t="shared" si="22"/>
        <v>0.98016407194437105</v>
      </c>
      <c r="L143" s="170">
        <f t="shared" si="22"/>
        <v>0.97945428445139404</v>
      </c>
      <c r="M143" s="170">
        <f t="shared" si="22"/>
        <v>0.98001713536930779</v>
      </c>
      <c r="N143" s="170">
        <f t="shared" si="22"/>
        <v>0.9812186626630468</v>
      </c>
      <c r="O143" s="170">
        <f t="shared" si="22"/>
        <v>0.98169490504198076</v>
      </c>
      <c r="P143" s="170">
        <f t="shared" si="22"/>
        <v>0.97052261711405086</v>
      </c>
      <c r="Q143" s="170">
        <f t="shared" si="22"/>
        <v>0.93346836521539189</v>
      </c>
    </row>
    <row r="144" spans="1:17" ht="12" customHeight="1" x14ac:dyDescent="0.25">
      <c r="A144" s="148" t="s">
        <v>60</v>
      </c>
      <c r="B144" s="73">
        <f t="shared" si="22"/>
        <v>0.48333601519727509</v>
      </c>
      <c r="C144" s="73">
        <f t="shared" si="22"/>
        <v>0.49174922537547722</v>
      </c>
      <c r="D144" s="73">
        <f t="shared" si="22"/>
        <v>0.49953488384612799</v>
      </c>
      <c r="E144" s="73">
        <f t="shared" si="22"/>
        <v>0.50766388519308614</v>
      </c>
      <c r="F144" s="73">
        <f t="shared" si="22"/>
        <v>0.51555187173671879</v>
      </c>
      <c r="G144" s="73">
        <f t="shared" si="22"/>
        <v>0.5252879279904008</v>
      </c>
      <c r="H144" s="73">
        <f t="shared" si="22"/>
        <v>0.53396893928472511</v>
      </c>
      <c r="I144" s="73">
        <f t="shared" si="22"/>
        <v>0.53698060652169899</v>
      </c>
      <c r="J144" s="73">
        <f t="shared" si="22"/>
        <v>0.54891525489614723</v>
      </c>
      <c r="K144" s="73">
        <f t="shared" si="22"/>
        <v>0.55918066387307863</v>
      </c>
      <c r="L144" s="73">
        <f t="shared" si="22"/>
        <v>0.56326637279334801</v>
      </c>
      <c r="M144" s="73">
        <f t="shared" si="22"/>
        <v>0.56907089309346159</v>
      </c>
      <c r="N144" s="73">
        <f t="shared" si="22"/>
        <v>0.57380280279477924</v>
      </c>
      <c r="O144" s="73">
        <f t="shared" si="22"/>
        <v>0.57759619805114149</v>
      </c>
      <c r="P144" s="73">
        <f t="shared" si="22"/>
        <v>0.5810835839934243</v>
      </c>
      <c r="Q144" s="73">
        <f t="shared" si="22"/>
        <v>0.58293153961239319</v>
      </c>
    </row>
    <row r="145" spans="1:17" ht="12" customHeight="1" x14ac:dyDescent="0.25">
      <c r="A145" s="148" t="s">
        <v>59</v>
      </c>
      <c r="B145" s="73">
        <f t="shared" si="22"/>
        <v>0.99999999999999978</v>
      </c>
      <c r="C145" s="73">
        <f t="shared" si="22"/>
        <v>1.0000000000000002</v>
      </c>
      <c r="D145" s="73">
        <f t="shared" si="22"/>
        <v>0.99999999999999956</v>
      </c>
      <c r="E145" s="73">
        <f t="shared" si="22"/>
        <v>1.0000000000000002</v>
      </c>
      <c r="F145" s="73">
        <f t="shared" si="22"/>
        <v>1.0000000000000007</v>
      </c>
      <c r="G145" s="73">
        <f t="shared" si="22"/>
        <v>0.99999999999999956</v>
      </c>
      <c r="H145" s="73">
        <f t="shared" si="22"/>
        <v>1</v>
      </c>
      <c r="I145" s="73">
        <f t="shared" si="22"/>
        <v>1.0000000000000002</v>
      </c>
      <c r="J145" s="73">
        <f t="shared" si="22"/>
        <v>1</v>
      </c>
      <c r="K145" s="73">
        <f t="shared" si="22"/>
        <v>1</v>
      </c>
      <c r="L145" s="73">
        <f t="shared" si="22"/>
        <v>0.99999999999999922</v>
      </c>
      <c r="M145" s="73">
        <f t="shared" si="22"/>
        <v>1</v>
      </c>
      <c r="N145" s="73">
        <f t="shared" si="22"/>
        <v>0.99999999999999978</v>
      </c>
      <c r="O145" s="73">
        <f t="shared" si="22"/>
        <v>0.99999999999999978</v>
      </c>
      <c r="P145" s="73">
        <f t="shared" si="22"/>
        <v>0.99999999999999911</v>
      </c>
      <c r="Q145" s="73">
        <f t="shared" si="22"/>
        <v>1</v>
      </c>
    </row>
    <row r="146" spans="1:17" ht="12" customHeight="1" x14ac:dyDescent="0.25">
      <c r="A146" s="158" t="s">
        <v>62</v>
      </c>
      <c r="B146" s="169">
        <f t="shared" si="22"/>
        <v>0.5049694002721471</v>
      </c>
      <c r="C146" s="169">
        <f t="shared" si="22"/>
        <v>0.47263707968921409</v>
      </c>
      <c r="D146" s="169">
        <f t="shared" si="22"/>
        <v>0.48135450424703452</v>
      </c>
      <c r="E146" s="169">
        <f t="shared" si="22"/>
        <v>0.4956493869730636</v>
      </c>
      <c r="F146" s="169">
        <f t="shared" si="22"/>
        <v>0.5030985262351384</v>
      </c>
      <c r="G146" s="169">
        <f t="shared" si="22"/>
        <v>0.51880074825601308</v>
      </c>
      <c r="H146" s="169">
        <f t="shared" si="22"/>
        <v>0.56138630834466341</v>
      </c>
      <c r="I146" s="169">
        <f t="shared" si="22"/>
        <v>0.56841038138411637</v>
      </c>
      <c r="J146" s="169">
        <f t="shared" si="22"/>
        <v>0.5858759103159018</v>
      </c>
      <c r="K146" s="169">
        <f t="shared" si="22"/>
        <v>0.60077075409675584</v>
      </c>
      <c r="L146" s="169">
        <f t="shared" si="22"/>
        <v>0.61102751826741952</v>
      </c>
      <c r="M146" s="169">
        <f t="shared" si="22"/>
        <v>0.59871569894167986</v>
      </c>
      <c r="N146" s="169">
        <f t="shared" si="22"/>
        <v>0.60319315905092108</v>
      </c>
      <c r="O146" s="169">
        <f t="shared" si="22"/>
        <v>0.59449694708886702</v>
      </c>
      <c r="P146" s="169">
        <f t="shared" si="22"/>
        <v>0.59962461991287941</v>
      </c>
      <c r="Q146" s="169">
        <f t="shared" ref="Q146" si="23">IF(Q127=0,"",Q127/Q108)</f>
        <v>0.60181768990699258</v>
      </c>
    </row>
    <row r="147" spans="1:17" ht="12" customHeight="1" x14ac:dyDescent="0.25">
      <c r="A147" s="23" t="s">
        <v>57</v>
      </c>
      <c r="B147" s="73">
        <f t="shared" ref="B147:Q148" si="24">IF(B128=0,"",B128/B109)</f>
        <v>0.37467543599955522</v>
      </c>
      <c r="C147" s="73">
        <f t="shared" si="24"/>
        <v>0.38919718901017164</v>
      </c>
      <c r="D147" s="73">
        <f t="shared" si="24"/>
        <v>0.39327375481427929</v>
      </c>
      <c r="E147" s="73">
        <f t="shared" si="24"/>
        <v>0.39763817962775516</v>
      </c>
      <c r="F147" s="73">
        <f t="shared" si="24"/>
        <v>0.40268091861895167</v>
      </c>
      <c r="G147" s="73">
        <f t="shared" si="24"/>
        <v>0.40705153432648022</v>
      </c>
      <c r="H147" s="73">
        <f t="shared" si="24"/>
        <v>0.41177473344107451</v>
      </c>
      <c r="I147" s="73">
        <f t="shared" si="24"/>
        <v>0.41759837634705832</v>
      </c>
      <c r="J147" s="73">
        <f t="shared" si="24"/>
        <v>0.42491519521120152</v>
      </c>
      <c r="K147" s="73">
        <f t="shared" si="24"/>
        <v>0.43750561829266738</v>
      </c>
      <c r="L147" s="73">
        <f t="shared" si="24"/>
        <v>0.44034031239228738</v>
      </c>
      <c r="M147" s="73">
        <f t="shared" si="24"/>
        <v>0.44469868444317384</v>
      </c>
      <c r="N147" s="73">
        <f t="shared" si="24"/>
        <v>0.44751379150010362</v>
      </c>
      <c r="O147" s="73">
        <f t="shared" si="24"/>
        <v>0.44937750186945952</v>
      </c>
      <c r="P147" s="73">
        <f t="shared" si="24"/>
        <v>0.44977043211661344</v>
      </c>
      <c r="Q147" s="73">
        <f t="shared" si="24"/>
        <v>0.45003905510963238</v>
      </c>
    </row>
    <row r="148" spans="1:17" ht="12" customHeight="1" x14ac:dyDescent="0.25">
      <c r="A148" s="29" t="s">
        <v>140</v>
      </c>
      <c r="B148" s="65">
        <f t="shared" si="24"/>
        <v>0.75922575541904758</v>
      </c>
      <c r="C148" s="65">
        <f t="shared" si="24"/>
        <v>0.76471124783886035</v>
      </c>
      <c r="D148" s="65">
        <f t="shared" si="24"/>
        <v>0.77195383671660278</v>
      </c>
      <c r="E148" s="65">
        <f t="shared" si="24"/>
        <v>0.77939999282159822</v>
      </c>
      <c r="F148" s="65">
        <f t="shared" si="24"/>
        <v>0.78682837489950463</v>
      </c>
      <c r="G148" s="65">
        <f t="shared" si="24"/>
        <v>0.79517610756193624</v>
      </c>
      <c r="H148" s="65">
        <f t="shared" si="24"/>
        <v>0.8028485344423385</v>
      </c>
      <c r="I148" s="65">
        <f t="shared" si="24"/>
        <v>0.80789270048846706</v>
      </c>
      <c r="J148" s="65">
        <f t="shared" si="24"/>
        <v>0.8146935239599904</v>
      </c>
      <c r="K148" s="65">
        <f t="shared" si="24"/>
        <v>0.81772922512115598</v>
      </c>
      <c r="L148" s="65">
        <f t="shared" si="24"/>
        <v>0.82057576445786007</v>
      </c>
      <c r="M148" s="65">
        <f t="shared" si="24"/>
        <v>0.82435029917190072</v>
      </c>
      <c r="N148" s="65">
        <f t="shared" si="24"/>
        <v>0.82675879349431891</v>
      </c>
      <c r="O148" s="65">
        <f t="shared" si="24"/>
        <v>0.82999733507630447</v>
      </c>
      <c r="P148" s="65">
        <f t="shared" si="24"/>
        <v>0.83494797200115856</v>
      </c>
      <c r="Q148" s="65">
        <f t="shared" si="24"/>
        <v>0.83611000596036611</v>
      </c>
    </row>
    <row r="150" spans="1:17" ht="12" customHeight="1" x14ac:dyDescent="0.25">
      <c r="A150" s="152" t="s">
        <v>121</v>
      </c>
      <c r="B150" s="168">
        <f>SUM(B151,B154,B156,B165)</f>
        <v>475.05996499128327</v>
      </c>
      <c r="C150" s="168">
        <f t="shared" ref="C150:Q150" si="25">SUM(C151,C154,C156,C165)</f>
        <v>478.60800129035948</v>
      </c>
      <c r="D150" s="168">
        <f t="shared" si="25"/>
        <v>484.92062417926888</v>
      </c>
      <c r="E150" s="168">
        <f t="shared" si="25"/>
        <v>497.41888956581448</v>
      </c>
      <c r="F150" s="168">
        <f t="shared" si="25"/>
        <v>442.53241494214836</v>
      </c>
      <c r="G150" s="168">
        <f t="shared" si="25"/>
        <v>378.19423801818857</v>
      </c>
      <c r="H150" s="168">
        <f t="shared" si="25"/>
        <v>405.55026855926963</v>
      </c>
      <c r="I150" s="168">
        <f t="shared" si="25"/>
        <v>377.19847891805523</v>
      </c>
      <c r="J150" s="168">
        <f t="shared" si="25"/>
        <v>331.64001588716752</v>
      </c>
      <c r="K150" s="168">
        <f t="shared" si="25"/>
        <v>366.67294770992578</v>
      </c>
      <c r="L150" s="168">
        <f t="shared" si="25"/>
        <v>308.21748423537099</v>
      </c>
      <c r="M150" s="168">
        <f t="shared" si="25"/>
        <v>355.25993860020219</v>
      </c>
      <c r="N150" s="168">
        <f t="shared" si="25"/>
        <v>340.63829535439891</v>
      </c>
      <c r="O150" s="168">
        <f t="shared" si="25"/>
        <v>280.73348962713942</v>
      </c>
      <c r="P150" s="168">
        <f t="shared" si="25"/>
        <v>254.19279333010104</v>
      </c>
      <c r="Q150" s="168">
        <f t="shared" si="25"/>
        <v>293.83455769909506</v>
      </c>
    </row>
    <row r="151" spans="1:17" ht="12" customHeight="1" x14ac:dyDescent="0.25">
      <c r="A151" s="158" t="s">
        <v>65</v>
      </c>
      <c r="B151" s="157">
        <f>SUM(B152:B153)</f>
        <v>420.3554683561656</v>
      </c>
      <c r="C151" s="157">
        <f t="shared" ref="C151:Q151" si="26">SUM(C152:C153)</f>
        <v>423.97987069581461</v>
      </c>
      <c r="D151" s="157">
        <f t="shared" si="26"/>
        <v>431.57286194478866</v>
      </c>
      <c r="E151" s="157">
        <f t="shared" si="26"/>
        <v>440.45503552049342</v>
      </c>
      <c r="F151" s="157">
        <f t="shared" si="26"/>
        <v>384.24207079096158</v>
      </c>
      <c r="G151" s="157">
        <f t="shared" si="26"/>
        <v>324.39255893345279</v>
      </c>
      <c r="H151" s="157">
        <f t="shared" si="26"/>
        <v>362.777073139908</v>
      </c>
      <c r="I151" s="157">
        <f t="shared" si="26"/>
        <v>333.7167934867681</v>
      </c>
      <c r="J151" s="157">
        <f t="shared" si="26"/>
        <v>292.37997276089988</v>
      </c>
      <c r="K151" s="157">
        <f t="shared" si="26"/>
        <v>327.11487483434416</v>
      </c>
      <c r="L151" s="157">
        <f t="shared" si="26"/>
        <v>270.1769509271146</v>
      </c>
      <c r="M151" s="157">
        <f t="shared" si="26"/>
        <v>311.28982509258026</v>
      </c>
      <c r="N151" s="157">
        <f t="shared" si="26"/>
        <v>298.06924597206182</v>
      </c>
      <c r="O151" s="157">
        <f t="shared" si="26"/>
        <v>240.2491204952438</v>
      </c>
      <c r="P151" s="157">
        <f t="shared" si="26"/>
        <v>215.4928243611277</v>
      </c>
      <c r="Q151" s="157">
        <f t="shared" si="26"/>
        <v>254.17701489358384</v>
      </c>
    </row>
    <row r="152" spans="1:17" ht="12" customHeight="1" x14ac:dyDescent="0.25">
      <c r="A152" s="23" t="s">
        <v>166</v>
      </c>
      <c r="B152" s="156">
        <f>RES_hhdet_emi!B$45</f>
        <v>420.3554683561656</v>
      </c>
      <c r="C152" s="156">
        <f>RES_hhdet_emi!C$45</f>
        <v>423.97987069581461</v>
      </c>
      <c r="D152" s="156">
        <f>RES_hhdet_emi!D$45</f>
        <v>431.57286194478866</v>
      </c>
      <c r="E152" s="156">
        <f>RES_hhdet_emi!E$45</f>
        <v>440.45503552049342</v>
      </c>
      <c r="F152" s="156">
        <f>RES_hhdet_emi!F$45</f>
        <v>384.24207079096158</v>
      </c>
      <c r="G152" s="156">
        <f>RES_hhdet_emi!G$45</f>
        <v>324.39255893345279</v>
      </c>
      <c r="H152" s="156">
        <f>RES_hhdet_emi!H$45</f>
        <v>362.777073139908</v>
      </c>
      <c r="I152" s="156">
        <f>RES_hhdet_emi!I$45</f>
        <v>333.7167934867681</v>
      </c>
      <c r="J152" s="156">
        <f>RES_hhdet_emi!J$45</f>
        <v>292.37997276089988</v>
      </c>
      <c r="K152" s="156">
        <f>RES_hhdet_emi!K$45</f>
        <v>327.11487483434416</v>
      </c>
      <c r="L152" s="156">
        <f>RES_hhdet_emi!L$45</f>
        <v>270.1769509271146</v>
      </c>
      <c r="M152" s="156">
        <f>RES_hhdet_emi!M$45</f>
        <v>311.28982509258026</v>
      </c>
      <c r="N152" s="156">
        <f>RES_hhdet_emi!N$45</f>
        <v>298.06924597206182</v>
      </c>
      <c r="O152" s="156">
        <f>RES_hhdet_emi!O$45</f>
        <v>240.2491204952438</v>
      </c>
      <c r="P152" s="156">
        <f>RES_hhdet_emi!P$45</f>
        <v>215.4928243611277</v>
      </c>
      <c r="Q152" s="156">
        <f>RES_hhdet_emi!Q$45</f>
        <v>254.17701489358384</v>
      </c>
    </row>
    <row r="153" spans="1:17" ht="12" customHeight="1" x14ac:dyDescent="0.25">
      <c r="A153" s="23" t="s">
        <v>60</v>
      </c>
      <c r="B153" s="156">
        <f>RES_hhdet_emi!B$46</f>
        <v>0</v>
      </c>
      <c r="C153" s="156">
        <f>RES_hhdet_emi!C$46</f>
        <v>0</v>
      </c>
      <c r="D153" s="156">
        <f>RES_hhdet_emi!D$46</f>
        <v>0</v>
      </c>
      <c r="E153" s="156">
        <f>RES_hhdet_emi!E$46</f>
        <v>0</v>
      </c>
      <c r="F153" s="156">
        <f>RES_hhdet_emi!F$46</f>
        <v>0</v>
      </c>
      <c r="G153" s="156">
        <f>RES_hhdet_emi!G$46</f>
        <v>0</v>
      </c>
      <c r="H153" s="156">
        <f>RES_hhdet_emi!H$46</f>
        <v>0</v>
      </c>
      <c r="I153" s="156">
        <f>RES_hhdet_emi!I$46</f>
        <v>0</v>
      </c>
      <c r="J153" s="156">
        <f>RES_hhdet_emi!J$46</f>
        <v>0</v>
      </c>
      <c r="K153" s="156">
        <f>RES_hhdet_emi!K$46</f>
        <v>0</v>
      </c>
      <c r="L153" s="156">
        <f>RES_hhdet_emi!L$46</f>
        <v>0</v>
      </c>
      <c r="M153" s="156">
        <f>RES_hhdet_emi!M$46</f>
        <v>0</v>
      </c>
      <c r="N153" s="156">
        <f>RES_hhdet_emi!N$46</f>
        <v>0</v>
      </c>
      <c r="O153" s="156">
        <f>RES_hhdet_emi!O$46</f>
        <v>0</v>
      </c>
      <c r="P153" s="156">
        <f>RES_hhdet_emi!P$46</f>
        <v>0</v>
      </c>
      <c r="Q153" s="156">
        <f>RES_hhdet_emi!Q$46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RES_hhdet_emi!B$48</f>
        <v>0</v>
      </c>
      <c r="C155" s="156">
        <f>RES_hhdet_emi!C$48</f>
        <v>0</v>
      </c>
      <c r="D155" s="156">
        <f>RES_hhdet_emi!D$48</f>
        <v>0</v>
      </c>
      <c r="E155" s="156">
        <f>RES_hhdet_emi!E$48</f>
        <v>0</v>
      </c>
      <c r="F155" s="156">
        <f>RES_hhdet_emi!F$48</f>
        <v>0</v>
      </c>
      <c r="G155" s="156">
        <f>RES_hhdet_emi!G$48</f>
        <v>0</v>
      </c>
      <c r="H155" s="156">
        <f>RES_hhdet_emi!H$48</f>
        <v>0</v>
      </c>
      <c r="I155" s="156">
        <f>RES_hhdet_emi!I$48</f>
        <v>0</v>
      </c>
      <c r="J155" s="156">
        <f>RES_hhdet_emi!J$48</f>
        <v>0</v>
      </c>
      <c r="K155" s="156">
        <f>RES_hhdet_emi!K$48</f>
        <v>0</v>
      </c>
      <c r="L155" s="156">
        <f>RES_hhdet_emi!L$48</f>
        <v>0</v>
      </c>
      <c r="M155" s="156">
        <f>RES_hhdet_emi!M$48</f>
        <v>0</v>
      </c>
      <c r="N155" s="156">
        <f>RES_hhdet_emi!N$48</f>
        <v>0</v>
      </c>
      <c r="O155" s="156">
        <f>RES_hhdet_emi!O$48</f>
        <v>0</v>
      </c>
      <c r="P155" s="156">
        <f>RES_hhdet_emi!P$48</f>
        <v>0</v>
      </c>
      <c r="Q155" s="156">
        <f>RES_hhdet_emi!Q$48</f>
        <v>0</v>
      </c>
    </row>
    <row r="156" spans="1:17" ht="12" customHeight="1" x14ac:dyDescent="0.25">
      <c r="A156" s="158" t="s">
        <v>63</v>
      </c>
      <c r="B156" s="157">
        <f>SUM(B157:B158,B161:B162)</f>
        <v>0</v>
      </c>
      <c r="C156" s="157">
        <f t="shared" ref="C156:Q156" si="28">SUM(C157:C158,C161:C162)</f>
        <v>0</v>
      </c>
      <c r="D156" s="157">
        <f t="shared" si="28"/>
        <v>0</v>
      </c>
      <c r="E156" s="157">
        <f t="shared" si="28"/>
        <v>0</v>
      </c>
      <c r="F156" s="157">
        <f t="shared" si="28"/>
        <v>0</v>
      </c>
      <c r="G156" s="157">
        <f t="shared" si="28"/>
        <v>0</v>
      </c>
      <c r="H156" s="157">
        <f t="shared" si="28"/>
        <v>0</v>
      </c>
      <c r="I156" s="157">
        <f t="shared" si="28"/>
        <v>0</v>
      </c>
      <c r="J156" s="157">
        <f t="shared" si="28"/>
        <v>0</v>
      </c>
      <c r="K156" s="157">
        <f t="shared" si="28"/>
        <v>0</v>
      </c>
      <c r="L156" s="157">
        <f t="shared" si="28"/>
        <v>0</v>
      </c>
      <c r="M156" s="157">
        <f t="shared" si="28"/>
        <v>0</v>
      </c>
      <c r="N156" s="157">
        <f t="shared" si="28"/>
        <v>0</v>
      </c>
      <c r="O156" s="157">
        <f t="shared" si="28"/>
        <v>0</v>
      </c>
      <c r="P156" s="157">
        <f t="shared" si="28"/>
        <v>0</v>
      </c>
      <c r="Q156" s="157">
        <f t="shared" si="28"/>
        <v>0</v>
      </c>
    </row>
    <row r="157" spans="1:17" ht="12" customHeight="1" x14ac:dyDescent="0.25">
      <c r="A157" s="167" t="s">
        <v>165</v>
      </c>
      <c r="B157" s="132">
        <f>RES_hhdet_emi!B$50</f>
        <v>0</v>
      </c>
      <c r="C157" s="132">
        <f>RES_hhdet_emi!C$50</f>
        <v>0</v>
      </c>
      <c r="D157" s="132">
        <f>RES_hhdet_emi!D$50</f>
        <v>0</v>
      </c>
      <c r="E157" s="132">
        <f>RES_hhdet_emi!E$50</f>
        <v>0</v>
      </c>
      <c r="F157" s="132">
        <f>RES_hhdet_emi!F$50</f>
        <v>0</v>
      </c>
      <c r="G157" s="132">
        <f>RES_hhdet_emi!G$50</f>
        <v>0</v>
      </c>
      <c r="H157" s="132">
        <f>RES_hhdet_emi!H$50</f>
        <v>0</v>
      </c>
      <c r="I157" s="132">
        <f>RES_hhdet_emi!I$50</f>
        <v>0</v>
      </c>
      <c r="J157" s="132">
        <f>RES_hhdet_emi!J$50</f>
        <v>0</v>
      </c>
      <c r="K157" s="132">
        <f>RES_hhdet_emi!K$50</f>
        <v>0</v>
      </c>
      <c r="L157" s="132">
        <f>RES_hhdet_emi!L$50</f>
        <v>0</v>
      </c>
      <c r="M157" s="132">
        <f>RES_hhdet_emi!M$50</f>
        <v>0</v>
      </c>
      <c r="N157" s="132">
        <f>RES_hhdet_emi!N$50</f>
        <v>0</v>
      </c>
      <c r="O157" s="132">
        <f>RES_hhdet_emi!O$50</f>
        <v>0</v>
      </c>
      <c r="P157" s="132">
        <f>RES_hhdet_emi!P$50</f>
        <v>0</v>
      </c>
      <c r="Q157" s="132">
        <f>RES_hhdet_emi!Q$50</f>
        <v>0</v>
      </c>
    </row>
    <row r="158" spans="1:17" ht="12" customHeight="1" x14ac:dyDescent="0.25">
      <c r="A158" s="167" t="s">
        <v>164</v>
      </c>
      <c r="B158" s="132">
        <f>SUM(B159:B160)</f>
        <v>0</v>
      </c>
      <c r="C158" s="132">
        <f t="shared" ref="C158:Q158" si="29">SUM(C159:C160)</f>
        <v>0</v>
      </c>
      <c r="D158" s="132">
        <f t="shared" si="29"/>
        <v>0</v>
      </c>
      <c r="E158" s="132">
        <f t="shared" si="29"/>
        <v>0</v>
      </c>
      <c r="F158" s="132">
        <f t="shared" si="29"/>
        <v>0</v>
      </c>
      <c r="G158" s="132">
        <f t="shared" si="29"/>
        <v>0</v>
      </c>
      <c r="H158" s="132">
        <f t="shared" si="29"/>
        <v>0</v>
      </c>
      <c r="I158" s="132">
        <f t="shared" si="29"/>
        <v>0</v>
      </c>
      <c r="J158" s="132">
        <f t="shared" si="29"/>
        <v>0</v>
      </c>
      <c r="K158" s="132">
        <f t="shared" si="29"/>
        <v>0</v>
      </c>
      <c r="L158" s="132">
        <f t="shared" si="29"/>
        <v>0</v>
      </c>
      <c r="M158" s="132">
        <f t="shared" si="29"/>
        <v>0</v>
      </c>
      <c r="N158" s="132">
        <f t="shared" si="29"/>
        <v>0</v>
      </c>
      <c r="O158" s="132">
        <f t="shared" si="29"/>
        <v>0</v>
      </c>
      <c r="P158" s="132">
        <f t="shared" si="29"/>
        <v>0</v>
      </c>
      <c r="Q158" s="132">
        <f t="shared" si="29"/>
        <v>0</v>
      </c>
    </row>
    <row r="159" spans="1:17" ht="12" customHeight="1" x14ac:dyDescent="0.25">
      <c r="A159" s="166" t="s">
        <v>163</v>
      </c>
      <c r="B159" s="165">
        <f>RES_hhdet_emi!B$52</f>
        <v>0</v>
      </c>
      <c r="C159" s="165">
        <f>RES_hhdet_emi!C$52</f>
        <v>0</v>
      </c>
      <c r="D159" s="165">
        <f>RES_hhdet_emi!D$52</f>
        <v>0</v>
      </c>
      <c r="E159" s="165">
        <f>RES_hhdet_emi!E$52</f>
        <v>0</v>
      </c>
      <c r="F159" s="165">
        <f>RES_hhdet_emi!F$52</f>
        <v>0</v>
      </c>
      <c r="G159" s="165">
        <f>RES_hhdet_emi!G$52</f>
        <v>0</v>
      </c>
      <c r="H159" s="165">
        <f>RES_hhdet_emi!H$52</f>
        <v>0</v>
      </c>
      <c r="I159" s="165">
        <f>RES_hhdet_emi!I$52</f>
        <v>0</v>
      </c>
      <c r="J159" s="165">
        <f>RES_hhdet_emi!J$52</f>
        <v>0</v>
      </c>
      <c r="K159" s="165">
        <f>RES_hhdet_emi!K$52</f>
        <v>0</v>
      </c>
      <c r="L159" s="165">
        <f>RES_hhdet_emi!L$52</f>
        <v>0</v>
      </c>
      <c r="M159" s="165">
        <f>RES_hhdet_emi!M$52</f>
        <v>0</v>
      </c>
      <c r="N159" s="165">
        <f>RES_hhdet_emi!N$52</f>
        <v>0</v>
      </c>
      <c r="O159" s="165">
        <f>RES_hhdet_emi!O$52</f>
        <v>0</v>
      </c>
      <c r="P159" s="165">
        <f>RES_hhdet_emi!P$52</f>
        <v>0</v>
      </c>
      <c r="Q159" s="165">
        <f>RES_hhdet_emi!Q$52</f>
        <v>0</v>
      </c>
    </row>
    <row r="160" spans="1:17" ht="12" customHeight="1" x14ac:dyDescent="0.25">
      <c r="A160" s="147" t="s">
        <v>59</v>
      </c>
      <c r="B160" s="164">
        <f>RES_hhdet_emi!B$53</f>
        <v>0</v>
      </c>
      <c r="C160" s="164">
        <f>RES_hhdet_emi!C$53</f>
        <v>0</v>
      </c>
      <c r="D160" s="164">
        <f>RES_hhdet_emi!D$53</f>
        <v>0</v>
      </c>
      <c r="E160" s="164">
        <f>RES_hhdet_emi!E$53</f>
        <v>0</v>
      </c>
      <c r="F160" s="164">
        <f>RES_hhdet_emi!F$53</f>
        <v>0</v>
      </c>
      <c r="G160" s="164">
        <f>RES_hhdet_emi!G$53</f>
        <v>0</v>
      </c>
      <c r="H160" s="164">
        <f>RES_hhdet_emi!H$53</f>
        <v>0</v>
      </c>
      <c r="I160" s="164">
        <f>RES_hhdet_emi!I$53</f>
        <v>0</v>
      </c>
      <c r="J160" s="164">
        <f>RES_hhdet_emi!J$53</f>
        <v>0</v>
      </c>
      <c r="K160" s="164">
        <f>RES_hhdet_emi!K$53</f>
        <v>0</v>
      </c>
      <c r="L160" s="164">
        <f>RES_hhdet_emi!L$53</f>
        <v>0</v>
      </c>
      <c r="M160" s="164">
        <f>RES_hhdet_emi!M$53</f>
        <v>0</v>
      </c>
      <c r="N160" s="164">
        <f>RES_hhdet_emi!N$53</f>
        <v>0</v>
      </c>
      <c r="O160" s="164">
        <f>RES_hhdet_emi!O$53</f>
        <v>0</v>
      </c>
      <c r="P160" s="164">
        <f>RES_hhdet_emi!P$53</f>
        <v>0</v>
      </c>
      <c r="Q160" s="164">
        <f>RES_hhdet_emi!Q$53</f>
        <v>0</v>
      </c>
    </row>
    <row r="161" spans="1:17" ht="12" customHeight="1" x14ac:dyDescent="0.25">
      <c r="A161" s="163" t="s">
        <v>142</v>
      </c>
      <c r="B161" s="162">
        <f>RES_hhdet_emi!B$54</f>
        <v>0</v>
      </c>
      <c r="C161" s="162">
        <f>RES_hhdet_emi!C$54</f>
        <v>0</v>
      </c>
      <c r="D161" s="162">
        <f>RES_hhdet_emi!D$54</f>
        <v>0</v>
      </c>
      <c r="E161" s="162">
        <f>RES_hhdet_emi!E$54</f>
        <v>0</v>
      </c>
      <c r="F161" s="162">
        <f>RES_hhdet_emi!F$54</f>
        <v>0</v>
      </c>
      <c r="G161" s="162">
        <f>RES_hhdet_emi!G$54</f>
        <v>0</v>
      </c>
      <c r="H161" s="162">
        <f>RES_hhdet_emi!H$54</f>
        <v>0</v>
      </c>
      <c r="I161" s="162">
        <f>RES_hhdet_emi!I$54</f>
        <v>0</v>
      </c>
      <c r="J161" s="162">
        <f>RES_hhdet_emi!J$54</f>
        <v>0</v>
      </c>
      <c r="K161" s="162">
        <f>RES_hhdet_emi!K$54</f>
        <v>0</v>
      </c>
      <c r="L161" s="162">
        <f>RES_hhdet_emi!L$54</f>
        <v>0</v>
      </c>
      <c r="M161" s="162">
        <f>RES_hhdet_emi!M$54</f>
        <v>0</v>
      </c>
      <c r="N161" s="162">
        <f>RES_hhdet_emi!N$54</f>
        <v>0</v>
      </c>
      <c r="O161" s="162">
        <f>RES_hhdet_emi!O$54</f>
        <v>0</v>
      </c>
      <c r="P161" s="162">
        <f>RES_hhdet_emi!P$54</f>
        <v>0</v>
      </c>
      <c r="Q161" s="162">
        <f>RES_hhdet_emi!Q$54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RES_hhdet_emi!B$56</f>
        <v>0</v>
      </c>
      <c r="C163" s="156">
        <f>RES_hhdet_emi!C$56</f>
        <v>0</v>
      </c>
      <c r="D163" s="156">
        <f>RES_hhdet_emi!D$56</f>
        <v>0</v>
      </c>
      <c r="E163" s="156">
        <f>RES_hhdet_emi!E$56</f>
        <v>0</v>
      </c>
      <c r="F163" s="156">
        <f>RES_hhdet_emi!F$56</f>
        <v>0</v>
      </c>
      <c r="G163" s="156">
        <f>RES_hhdet_emi!G$56</f>
        <v>0</v>
      </c>
      <c r="H163" s="156">
        <f>RES_hhdet_emi!H$56</f>
        <v>0</v>
      </c>
      <c r="I163" s="156">
        <f>RES_hhdet_emi!I$56</f>
        <v>0</v>
      </c>
      <c r="J163" s="156">
        <f>RES_hhdet_emi!J$56</f>
        <v>0</v>
      </c>
      <c r="K163" s="156">
        <f>RES_hhdet_emi!K$56</f>
        <v>0</v>
      </c>
      <c r="L163" s="156">
        <f>RES_hhdet_emi!L$56</f>
        <v>0</v>
      </c>
      <c r="M163" s="156">
        <f>RES_hhdet_emi!M$56</f>
        <v>0</v>
      </c>
      <c r="N163" s="156">
        <f>RES_hhdet_emi!N$56</f>
        <v>0</v>
      </c>
      <c r="O163" s="156">
        <f>RES_hhdet_emi!O$56</f>
        <v>0</v>
      </c>
      <c r="P163" s="156">
        <f>RES_hhdet_emi!P$56</f>
        <v>0</v>
      </c>
      <c r="Q163" s="156">
        <f>RES_hhdet_emi!Q$56</f>
        <v>0</v>
      </c>
    </row>
    <row r="164" spans="1:17" ht="12" customHeight="1" x14ac:dyDescent="0.25">
      <c r="A164" s="148" t="s">
        <v>59</v>
      </c>
      <c r="B164" s="156">
        <f>RES_hhdet_emi!B$57</f>
        <v>0</v>
      </c>
      <c r="C164" s="156">
        <f>RES_hhdet_emi!C$57</f>
        <v>0</v>
      </c>
      <c r="D164" s="156">
        <f>RES_hhdet_emi!D$57</f>
        <v>0</v>
      </c>
      <c r="E164" s="156">
        <f>RES_hhdet_emi!E$57</f>
        <v>0</v>
      </c>
      <c r="F164" s="156">
        <f>RES_hhdet_emi!F$57</f>
        <v>0</v>
      </c>
      <c r="G164" s="156">
        <f>RES_hhdet_emi!G$57</f>
        <v>0</v>
      </c>
      <c r="H164" s="156">
        <f>RES_hhdet_emi!H$57</f>
        <v>0</v>
      </c>
      <c r="I164" s="156">
        <f>RES_hhdet_emi!I$57</f>
        <v>0</v>
      </c>
      <c r="J164" s="156">
        <f>RES_hhdet_emi!J$57</f>
        <v>0</v>
      </c>
      <c r="K164" s="156">
        <f>RES_hhdet_emi!K$57</f>
        <v>0</v>
      </c>
      <c r="L164" s="156">
        <f>RES_hhdet_emi!L$57</f>
        <v>0</v>
      </c>
      <c r="M164" s="156">
        <f>RES_hhdet_emi!M$57</f>
        <v>0</v>
      </c>
      <c r="N164" s="156">
        <f>RES_hhdet_emi!N$57</f>
        <v>0</v>
      </c>
      <c r="O164" s="156">
        <f>RES_hhdet_emi!O$57</f>
        <v>0</v>
      </c>
      <c r="P164" s="156">
        <f>RES_hhdet_emi!P$57</f>
        <v>0</v>
      </c>
      <c r="Q164" s="156">
        <f>RES_hhdet_emi!Q$57</f>
        <v>0</v>
      </c>
    </row>
    <row r="165" spans="1:17" ht="12" customHeight="1" x14ac:dyDescent="0.25">
      <c r="A165" s="158" t="s">
        <v>62</v>
      </c>
      <c r="B165" s="157">
        <f>SUM(B166:B167)</f>
        <v>54.704496635117671</v>
      </c>
      <c r="C165" s="157">
        <f t="shared" ref="C165:Q165" si="31">SUM(C166:C167)</f>
        <v>54.628130594544878</v>
      </c>
      <c r="D165" s="157">
        <f t="shared" si="31"/>
        <v>53.347762234480257</v>
      </c>
      <c r="E165" s="157">
        <f t="shared" si="31"/>
        <v>56.963854045321035</v>
      </c>
      <c r="F165" s="157">
        <f t="shared" si="31"/>
        <v>58.290344151186808</v>
      </c>
      <c r="G165" s="157">
        <f t="shared" si="31"/>
        <v>53.801679084735767</v>
      </c>
      <c r="H165" s="157">
        <f t="shared" si="31"/>
        <v>42.773195419361635</v>
      </c>
      <c r="I165" s="157">
        <f t="shared" si="31"/>
        <v>43.481685431287126</v>
      </c>
      <c r="J165" s="157">
        <f t="shared" si="31"/>
        <v>39.260043126267661</v>
      </c>
      <c r="K165" s="157">
        <f t="shared" si="31"/>
        <v>39.558072875581587</v>
      </c>
      <c r="L165" s="157">
        <f t="shared" si="31"/>
        <v>38.040533308256386</v>
      </c>
      <c r="M165" s="157">
        <f t="shared" si="31"/>
        <v>43.97011350762196</v>
      </c>
      <c r="N165" s="157">
        <f t="shared" si="31"/>
        <v>42.569049382337056</v>
      </c>
      <c r="O165" s="157">
        <f t="shared" si="31"/>
        <v>40.484369131895633</v>
      </c>
      <c r="P165" s="157">
        <f t="shared" si="31"/>
        <v>38.699968968973344</v>
      </c>
      <c r="Q165" s="157">
        <f t="shared" si="31"/>
        <v>39.657542805511241</v>
      </c>
    </row>
    <row r="166" spans="1:17" ht="12" customHeight="1" x14ac:dyDescent="0.25">
      <c r="A166" s="23" t="s">
        <v>57</v>
      </c>
      <c r="B166" s="156">
        <f>RES_hhdet_emi!B$59</f>
        <v>54.704496635117671</v>
      </c>
      <c r="C166" s="156">
        <f>RES_hhdet_emi!C$59</f>
        <v>54.628130594544878</v>
      </c>
      <c r="D166" s="156">
        <f>RES_hhdet_emi!D$59</f>
        <v>53.347762234480257</v>
      </c>
      <c r="E166" s="156">
        <f>RES_hhdet_emi!E$59</f>
        <v>56.963854045321035</v>
      </c>
      <c r="F166" s="156">
        <f>RES_hhdet_emi!F$59</f>
        <v>58.290344151186808</v>
      </c>
      <c r="G166" s="156">
        <f>RES_hhdet_emi!G$59</f>
        <v>53.801679084735767</v>
      </c>
      <c r="H166" s="156">
        <f>RES_hhdet_emi!H$59</f>
        <v>42.773195419361635</v>
      </c>
      <c r="I166" s="156">
        <f>RES_hhdet_emi!I$59</f>
        <v>43.481685431287126</v>
      </c>
      <c r="J166" s="156">
        <f>RES_hhdet_emi!J$59</f>
        <v>39.260043126267661</v>
      </c>
      <c r="K166" s="156">
        <f>RES_hhdet_emi!K$59</f>
        <v>39.558072875581587</v>
      </c>
      <c r="L166" s="156">
        <f>RES_hhdet_emi!L$59</f>
        <v>38.040533308256386</v>
      </c>
      <c r="M166" s="156">
        <f>RES_hhdet_emi!M$59</f>
        <v>43.97011350762196</v>
      </c>
      <c r="N166" s="156">
        <f>RES_hhdet_emi!N$59</f>
        <v>42.569049382337056</v>
      </c>
      <c r="O166" s="156">
        <f>RES_hhdet_emi!O$59</f>
        <v>40.484369131895633</v>
      </c>
      <c r="P166" s="156">
        <f>RES_hhdet_emi!P$59</f>
        <v>38.699968968973344</v>
      </c>
      <c r="Q166" s="156">
        <f>RES_hhdet_emi!Q$59</f>
        <v>39.657542805511241</v>
      </c>
    </row>
    <row r="167" spans="1:17" ht="12" customHeight="1" x14ac:dyDescent="0.25">
      <c r="A167" s="29" t="s">
        <v>140</v>
      </c>
      <c r="B167" s="57">
        <f>RES_hhdet_emi!B$60</f>
        <v>0</v>
      </c>
      <c r="C167" s="57">
        <f>RES_hhdet_emi!C$60</f>
        <v>0</v>
      </c>
      <c r="D167" s="57">
        <f>RES_hhdet_emi!D$60</f>
        <v>0</v>
      </c>
      <c r="E167" s="57">
        <f>RES_hhdet_emi!E$60</f>
        <v>0</v>
      </c>
      <c r="F167" s="57">
        <f>RES_hhdet_emi!F$60</f>
        <v>0</v>
      </c>
      <c r="G167" s="57">
        <f>RES_hhdet_emi!G$60</f>
        <v>0</v>
      </c>
      <c r="H167" s="57">
        <f>RES_hhdet_emi!H$60</f>
        <v>0</v>
      </c>
      <c r="I167" s="57">
        <f>RES_hhdet_emi!I$60</f>
        <v>0</v>
      </c>
      <c r="J167" s="57">
        <f>RES_hhdet_emi!J$60</f>
        <v>0</v>
      </c>
      <c r="K167" s="57">
        <f>RES_hhdet_emi!K$60</f>
        <v>0</v>
      </c>
      <c r="L167" s="57">
        <f>RES_hhdet_emi!L$60</f>
        <v>0</v>
      </c>
      <c r="M167" s="57">
        <f>RES_hhdet_emi!M$60</f>
        <v>0</v>
      </c>
      <c r="N167" s="57">
        <f>RES_hhdet_emi!N$60</f>
        <v>0</v>
      </c>
      <c r="O167" s="57">
        <f>RES_hhdet_emi!O$60</f>
        <v>0</v>
      </c>
      <c r="P167" s="57">
        <f>RES_hhdet_emi!P$60</f>
        <v>0</v>
      </c>
      <c r="Q167" s="57">
        <f>RES_hhdet_emi!Q$60</f>
        <v>0</v>
      </c>
    </row>
    <row r="169" spans="1:17" ht="12" customHeight="1" x14ac:dyDescent="0.25">
      <c r="A169" s="152" t="s">
        <v>198</v>
      </c>
      <c r="B169" s="168">
        <f>SUM(B170,B173,B175,B184)</f>
        <v>14827.149003107674</v>
      </c>
      <c r="C169" s="168">
        <f t="shared" ref="C169:Q169" si="32">SUM(C170,C173,C175,C184)</f>
        <v>13997.029246204518</v>
      </c>
      <c r="D169" s="168">
        <f t="shared" si="32"/>
        <v>14304.385810409374</v>
      </c>
      <c r="E169" s="168">
        <f t="shared" si="32"/>
        <v>14757.122349379109</v>
      </c>
      <c r="F169" s="168">
        <f t="shared" si="32"/>
        <v>13267.506508397155</v>
      </c>
      <c r="G169" s="168">
        <f t="shared" si="32"/>
        <v>11937.156412307875</v>
      </c>
      <c r="H169" s="168">
        <f t="shared" si="32"/>
        <v>12573.588974430255</v>
      </c>
      <c r="I169" s="168">
        <f t="shared" si="32"/>
        <v>12622.361168586383</v>
      </c>
      <c r="J169" s="168">
        <f t="shared" si="32"/>
        <v>11474.509704860078</v>
      </c>
      <c r="K169" s="168">
        <f t="shared" si="32"/>
        <v>11906.135210693101</v>
      </c>
      <c r="L169" s="168">
        <f t="shared" si="32"/>
        <v>10758.715538717694</v>
      </c>
      <c r="M169" s="168">
        <f t="shared" si="32"/>
        <v>11209.352898557147</v>
      </c>
      <c r="N169" s="168">
        <f t="shared" si="32"/>
        <v>10611.474974276955</v>
      </c>
      <c r="O169" s="168">
        <f t="shared" si="32"/>
        <v>9209.4830729945097</v>
      </c>
      <c r="P169" s="168">
        <f t="shared" si="32"/>
        <v>8766.4549733318781</v>
      </c>
      <c r="Q169" s="168">
        <f t="shared" si="32"/>
        <v>9997.3839955144304</v>
      </c>
    </row>
    <row r="170" spans="1:17" ht="12" customHeight="1" x14ac:dyDescent="0.25">
      <c r="A170" s="158" t="s">
        <v>65</v>
      </c>
      <c r="B170" s="157">
        <f>SUM(B171:B172)</f>
        <v>9266.6088360383237</v>
      </c>
      <c r="C170" s="157">
        <f t="shared" ref="C170:Q170" si="33">SUM(C171:C172)</f>
        <v>9015.7692325076023</v>
      </c>
      <c r="D170" s="157">
        <f t="shared" si="33"/>
        <v>9193.1941705621903</v>
      </c>
      <c r="E170" s="157">
        <f t="shared" si="33"/>
        <v>9447.241823062488</v>
      </c>
      <c r="F170" s="157">
        <f t="shared" si="33"/>
        <v>8144.1652789668024</v>
      </c>
      <c r="G170" s="157">
        <f t="shared" si="33"/>
        <v>6752.6313787269019</v>
      </c>
      <c r="H170" s="157">
        <f t="shared" si="33"/>
        <v>7741.6659409058511</v>
      </c>
      <c r="I170" s="157">
        <f t="shared" si="33"/>
        <v>7784.7919357019628</v>
      </c>
      <c r="J170" s="157">
        <f t="shared" si="33"/>
        <v>6741.3933675620337</v>
      </c>
      <c r="K170" s="157">
        <f t="shared" si="33"/>
        <v>7163.1338787043705</v>
      </c>
      <c r="L170" s="157">
        <f t="shared" si="33"/>
        <v>6066.9436658962441</v>
      </c>
      <c r="M170" s="157">
        <f t="shared" si="33"/>
        <v>6536.1101157419926</v>
      </c>
      <c r="N170" s="157">
        <f t="shared" si="33"/>
        <v>6118.0182494697665</v>
      </c>
      <c r="O170" s="157">
        <f t="shared" si="33"/>
        <v>4975.3304278382666</v>
      </c>
      <c r="P170" s="157">
        <f t="shared" si="33"/>
        <v>4480.4579788338788</v>
      </c>
      <c r="Q170" s="157">
        <f t="shared" si="33"/>
        <v>5408.9811312092352</v>
      </c>
    </row>
    <row r="171" spans="1:17" ht="12" customHeight="1" x14ac:dyDescent="0.25">
      <c r="A171" s="23" t="s">
        <v>166</v>
      </c>
      <c r="B171" s="156">
        <f>IF(B95=0,0,B95/0.086*1000000/B$7)</f>
        <v>9069.8842261498339</v>
      </c>
      <c r="C171" s="156">
        <f t="shared" ref="C171:Q172" si="34">IF(C95=0,0,C95/0.086*1000000/C$7)</f>
        <v>8962.2126613580986</v>
      </c>
      <c r="D171" s="156">
        <f t="shared" si="34"/>
        <v>9117.6209655777257</v>
      </c>
      <c r="E171" s="156">
        <f t="shared" si="34"/>
        <v>9277.5382985308497</v>
      </c>
      <c r="F171" s="156">
        <f t="shared" si="34"/>
        <v>8005.587601299967</v>
      </c>
      <c r="G171" s="156">
        <f t="shared" si="34"/>
        <v>6703.3512846026915</v>
      </c>
      <c r="H171" s="156">
        <f t="shared" si="34"/>
        <v>7673.2091272094503</v>
      </c>
      <c r="I171" s="156">
        <f t="shared" si="34"/>
        <v>7453.5433446695024</v>
      </c>
      <c r="J171" s="156">
        <f t="shared" si="34"/>
        <v>6556.9877906803595</v>
      </c>
      <c r="K171" s="156">
        <f t="shared" si="34"/>
        <v>7110.5384594343986</v>
      </c>
      <c r="L171" s="156">
        <f t="shared" si="34"/>
        <v>5950.583634284505</v>
      </c>
      <c r="M171" s="156">
        <f t="shared" si="34"/>
        <v>6460.5556205512194</v>
      </c>
      <c r="N171" s="156">
        <f t="shared" si="34"/>
        <v>6068.0082599428897</v>
      </c>
      <c r="O171" s="156">
        <f t="shared" si="34"/>
        <v>4933.5686476571645</v>
      </c>
      <c r="P171" s="156">
        <f t="shared" si="34"/>
        <v>4418.5824935767778</v>
      </c>
      <c r="Q171" s="156">
        <f t="shared" si="34"/>
        <v>5311.2369070375962</v>
      </c>
    </row>
    <row r="172" spans="1:17" ht="12" customHeight="1" x14ac:dyDescent="0.25">
      <c r="A172" s="23" t="s">
        <v>60</v>
      </c>
      <c r="B172" s="156">
        <f>IF(B96=0,0,B96/0.086*1000000/B$7)</f>
        <v>196.72460988848997</v>
      </c>
      <c r="C172" s="156">
        <f t="shared" si="34"/>
        <v>53.556571149503156</v>
      </c>
      <c r="D172" s="156">
        <f t="shared" si="34"/>
        <v>75.573204984463942</v>
      </c>
      <c r="E172" s="156">
        <f t="shared" si="34"/>
        <v>169.70352453163807</v>
      </c>
      <c r="F172" s="156">
        <f t="shared" si="34"/>
        <v>138.57767766683531</v>
      </c>
      <c r="G172" s="156">
        <f t="shared" si="34"/>
        <v>49.28009412421013</v>
      </c>
      <c r="H172" s="156">
        <f t="shared" si="34"/>
        <v>68.456813696400545</v>
      </c>
      <c r="I172" s="156">
        <f t="shared" si="34"/>
        <v>331.24859103245996</v>
      </c>
      <c r="J172" s="156">
        <f t="shared" si="34"/>
        <v>184.40557688167425</v>
      </c>
      <c r="K172" s="156">
        <f t="shared" si="34"/>
        <v>52.595419269971963</v>
      </c>
      <c r="L172" s="156">
        <f t="shared" si="34"/>
        <v>116.36003161173866</v>
      </c>
      <c r="M172" s="156">
        <f t="shared" si="34"/>
        <v>75.554495190772812</v>
      </c>
      <c r="N172" s="156">
        <f t="shared" si="34"/>
        <v>50.009989526876879</v>
      </c>
      <c r="O172" s="156">
        <f t="shared" si="34"/>
        <v>41.761780181102189</v>
      </c>
      <c r="P172" s="156">
        <f t="shared" si="34"/>
        <v>61.87548525710114</v>
      </c>
      <c r="Q172" s="156">
        <f t="shared" si="34"/>
        <v>97.744224171639416</v>
      </c>
    </row>
    <row r="173" spans="1:17" ht="12" customHeight="1" x14ac:dyDescent="0.25">
      <c r="A173" s="158" t="s">
        <v>112</v>
      </c>
      <c r="B173" s="157">
        <f>B174</f>
        <v>356.66133818880246</v>
      </c>
      <c r="C173" s="157">
        <f t="shared" ref="C173:Q173" si="35">C174</f>
        <v>371.70378626439134</v>
      </c>
      <c r="D173" s="157">
        <f t="shared" si="35"/>
        <v>377.23900718058059</v>
      </c>
      <c r="E173" s="157">
        <f t="shared" si="35"/>
        <v>382.87424540317789</v>
      </c>
      <c r="F173" s="157">
        <f t="shared" si="35"/>
        <v>399.74163639869494</v>
      </c>
      <c r="G173" s="157">
        <f t="shared" si="35"/>
        <v>403.4490669365361</v>
      </c>
      <c r="H173" s="157">
        <f t="shared" si="35"/>
        <v>410.50387037407194</v>
      </c>
      <c r="I173" s="157">
        <f t="shared" si="35"/>
        <v>412.07512111877395</v>
      </c>
      <c r="J173" s="157">
        <f t="shared" si="35"/>
        <v>392.00978542918222</v>
      </c>
      <c r="K173" s="157">
        <f t="shared" si="35"/>
        <v>418.11434598469089</v>
      </c>
      <c r="L173" s="157">
        <f t="shared" si="35"/>
        <v>442.54893322083279</v>
      </c>
      <c r="M173" s="157">
        <f t="shared" si="35"/>
        <v>443.07337580347212</v>
      </c>
      <c r="N173" s="157">
        <f t="shared" si="35"/>
        <v>437.06021616717243</v>
      </c>
      <c r="O173" s="157">
        <f t="shared" si="35"/>
        <v>439.54488985896893</v>
      </c>
      <c r="P173" s="157">
        <f t="shared" si="35"/>
        <v>438.79237742414443</v>
      </c>
      <c r="Q173" s="157">
        <f t="shared" si="35"/>
        <v>436.69813057011794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356.66133818880246</v>
      </c>
      <c r="C174" s="156">
        <f t="shared" si="36"/>
        <v>371.70378626439134</v>
      </c>
      <c r="D174" s="156">
        <f t="shared" si="36"/>
        <v>377.23900718058059</v>
      </c>
      <c r="E174" s="156">
        <f t="shared" si="36"/>
        <v>382.87424540317789</v>
      </c>
      <c r="F174" s="156">
        <f t="shared" si="36"/>
        <v>399.74163639869494</v>
      </c>
      <c r="G174" s="156">
        <f t="shared" si="36"/>
        <v>403.4490669365361</v>
      </c>
      <c r="H174" s="156">
        <f t="shared" si="36"/>
        <v>410.50387037407194</v>
      </c>
      <c r="I174" s="156">
        <f t="shared" si="36"/>
        <v>412.07512111877395</v>
      </c>
      <c r="J174" s="156">
        <f t="shared" si="36"/>
        <v>392.00978542918222</v>
      </c>
      <c r="K174" s="156">
        <f t="shared" si="36"/>
        <v>418.11434598469089</v>
      </c>
      <c r="L174" s="156">
        <f t="shared" si="36"/>
        <v>442.54893322083279</v>
      </c>
      <c r="M174" s="156">
        <f t="shared" si="36"/>
        <v>443.07337580347212</v>
      </c>
      <c r="N174" s="156">
        <f t="shared" si="36"/>
        <v>437.06021616717243</v>
      </c>
      <c r="O174" s="156">
        <f t="shared" si="36"/>
        <v>439.54488985896893</v>
      </c>
      <c r="P174" s="156">
        <f t="shared" si="36"/>
        <v>438.79237742414443</v>
      </c>
      <c r="Q174" s="156">
        <f t="shared" si="36"/>
        <v>436.69813057011794</v>
      </c>
    </row>
    <row r="175" spans="1:17" ht="12" customHeight="1" x14ac:dyDescent="0.25">
      <c r="A175" s="158" t="s">
        <v>63</v>
      </c>
      <c r="B175" s="157">
        <f t="shared" si="36"/>
        <v>3118.9274536767794</v>
      </c>
      <c r="C175" s="157">
        <f t="shared" si="36"/>
        <v>2875.5666430259189</v>
      </c>
      <c r="D175" s="157">
        <f t="shared" si="36"/>
        <v>3021.1099502733555</v>
      </c>
      <c r="E175" s="157">
        <f t="shared" si="36"/>
        <v>3044.0390628270357</v>
      </c>
      <c r="F175" s="157">
        <f t="shared" si="36"/>
        <v>2804.2196886431434</v>
      </c>
      <c r="G175" s="157">
        <f t="shared" si="36"/>
        <v>2954.6480595269595</v>
      </c>
      <c r="H175" s="157">
        <f t="shared" si="36"/>
        <v>2708.0103463445539</v>
      </c>
      <c r="I175" s="157">
        <f t="shared" si="36"/>
        <v>2575.3679417332514</v>
      </c>
      <c r="J175" s="157">
        <f t="shared" si="36"/>
        <v>2587.9075259832634</v>
      </c>
      <c r="K175" s="157">
        <f t="shared" si="36"/>
        <v>2565.6340473202758</v>
      </c>
      <c r="L175" s="157">
        <f t="shared" si="36"/>
        <v>2473.4056084972435</v>
      </c>
      <c r="M175" s="157">
        <f t="shared" si="36"/>
        <v>2437.0217500708391</v>
      </c>
      <c r="N175" s="157">
        <f t="shared" si="36"/>
        <v>2340.0512059331254</v>
      </c>
      <c r="O175" s="157">
        <f t="shared" si="36"/>
        <v>2225.5315223099219</v>
      </c>
      <c r="P175" s="157">
        <f t="shared" si="36"/>
        <v>2329.4087363119615</v>
      </c>
      <c r="Q175" s="157">
        <f t="shared" si="36"/>
        <v>2557.2315781297561</v>
      </c>
    </row>
    <row r="176" spans="1:17" ht="12" customHeight="1" x14ac:dyDescent="0.25">
      <c r="A176" s="167" t="s">
        <v>165</v>
      </c>
      <c r="B176" s="132">
        <f>IF(B100=0,0,B100/0.086*1000000/B$11)</f>
        <v>0</v>
      </c>
      <c r="C176" s="132">
        <f t="shared" ref="C176:Q176" si="37">IF(C100=0,0,C100/0.086*1000000/C$11)</f>
        <v>0</v>
      </c>
      <c r="D176" s="132">
        <f t="shared" si="37"/>
        <v>0</v>
      </c>
      <c r="E176" s="132">
        <f t="shared" si="37"/>
        <v>0</v>
      </c>
      <c r="F176" s="132">
        <f t="shared" si="37"/>
        <v>0</v>
      </c>
      <c r="G176" s="132">
        <f t="shared" si="37"/>
        <v>0</v>
      </c>
      <c r="H176" s="132">
        <f t="shared" si="37"/>
        <v>0</v>
      </c>
      <c r="I176" s="132">
        <f t="shared" si="37"/>
        <v>0</v>
      </c>
      <c r="J176" s="132">
        <f t="shared" si="37"/>
        <v>0</v>
      </c>
      <c r="K176" s="132">
        <f t="shared" si="37"/>
        <v>0</v>
      </c>
      <c r="L176" s="132">
        <f t="shared" si="37"/>
        <v>0</v>
      </c>
      <c r="M176" s="132">
        <f t="shared" si="37"/>
        <v>0</v>
      </c>
      <c r="N176" s="132">
        <f t="shared" si="37"/>
        <v>0</v>
      </c>
      <c r="O176" s="132">
        <f t="shared" si="37"/>
        <v>0</v>
      </c>
      <c r="P176" s="132">
        <f t="shared" si="37"/>
        <v>0</v>
      </c>
      <c r="Q176" s="132">
        <f t="shared" si="37"/>
        <v>0</v>
      </c>
    </row>
    <row r="177" spans="1:17" ht="12" customHeight="1" x14ac:dyDescent="0.25">
      <c r="A177" s="167" t="s">
        <v>164</v>
      </c>
      <c r="B177" s="132">
        <f>IF(B101=0,0,B101/0.086*1000000/B$12)</f>
        <v>0</v>
      </c>
      <c r="C177" s="132">
        <f t="shared" ref="C177:Q177" si="38">IF(C101=0,0,C101/0.086*1000000/C$12)</f>
        <v>0</v>
      </c>
      <c r="D177" s="132">
        <f t="shared" si="38"/>
        <v>0</v>
      </c>
      <c r="E177" s="132">
        <f t="shared" si="38"/>
        <v>0</v>
      </c>
      <c r="F177" s="132">
        <f t="shared" si="38"/>
        <v>0</v>
      </c>
      <c r="G177" s="132">
        <f t="shared" si="38"/>
        <v>0</v>
      </c>
      <c r="H177" s="132">
        <f t="shared" si="38"/>
        <v>0</v>
      </c>
      <c r="I177" s="132">
        <f t="shared" si="38"/>
        <v>0</v>
      </c>
      <c r="J177" s="132">
        <f t="shared" si="38"/>
        <v>0</v>
      </c>
      <c r="K177" s="132">
        <f t="shared" si="38"/>
        <v>0</v>
      </c>
      <c r="L177" s="132">
        <f t="shared" si="38"/>
        <v>0</v>
      </c>
      <c r="M177" s="132">
        <f t="shared" si="38"/>
        <v>0</v>
      </c>
      <c r="N177" s="132">
        <f t="shared" si="38"/>
        <v>0</v>
      </c>
      <c r="O177" s="132">
        <f t="shared" si="38"/>
        <v>0</v>
      </c>
      <c r="P177" s="132">
        <f t="shared" si="38"/>
        <v>0</v>
      </c>
      <c r="Q177" s="132">
        <f t="shared" si="38"/>
        <v>0</v>
      </c>
    </row>
    <row r="178" spans="1:17" ht="12" customHeight="1" x14ac:dyDescent="0.25">
      <c r="A178" s="166" t="s">
        <v>163</v>
      </c>
      <c r="B178" s="165">
        <f t="shared" ref="B178:Q179" si="39">IF(B102=0,0,B102/0.086*1000000/B$12)</f>
        <v>0</v>
      </c>
      <c r="C178" s="165">
        <f t="shared" si="39"/>
        <v>0</v>
      </c>
      <c r="D178" s="165">
        <f t="shared" si="39"/>
        <v>0</v>
      </c>
      <c r="E178" s="165">
        <f t="shared" si="39"/>
        <v>0</v>
      </c>
      <c r="F178" s="165">
        <f t="shared" si="39"/>
        <v>0</v>
      </c>
      <c r="G178" s="165">
        <f t="shared" si="39"/>
        <v>0</v>
      </c>
      <c r="H178" s="165">
        <f t="shared" si="39"/>
        <v>0</v>
      </c>
      <c r="I178" s="165">
        <f t="shared" si="39"/>
        <v>0</v>
      </c>
      <c r="J178" s="165">
        <f t="shared" si="39"/>
        <v>0</v>
      </c>
      <c r="K178" s="165">
        <f t="shared" si="39"/>
        <v>0</v>
      </c>
      <c r="L178" s="165">
        <f t="shared" si="39"/>
        <v>0</v>
      </c>
      <c r="M178" s="165">
        <f t="shared" si="39"/>
        <v>0</v>
      </c>
      <c r="N178" s="165">
        <f t="shared" si="39"/>
        <v>0</v>
      </c>
      <c r="O178" s="165">
        <f t="shared" si="39"/>
        <v>0</v>
      </c>
      <c r="P178" s="165">
        <f t="shared" si="39"/>
        <v>0</v>
      </c>
      <c r="Q178" s="165">
        <f t="shared" si="39"/>
        <v>0</v>
      </c>
    </row>
    <row r="179" spans="1:17" ht="12" customHeight="1" x14ac:dyDescent="0.25">
      <c r="A179" s="147" t="s">
        <v>59</v>
      </c>
      <c r="B179" s="164">
        <f t="shared" si="39"/>
        <v>0</v>
      </c>
      <c r="C179" s="164">
        <f t="shared" si="39"/>
        <v>0</v>
      </c>
      <c r="D179" s="164">
        <f t="shared" si="39"/>
        <v>0</v>
      </c>
      <c r="E179" s="164">
        <f t="shared" si="39"/>
        <v>0</v>
      </c>
      <c r="F179" s="164">
        <f t="shared" si="39"/>
        <v>0</v>
      </c>
      <c r="G179" s="164">
        <f t="shared" si="39"/>
        <v>0</v>
      </c>
      <c r="H179" s="164">
        <f t="shared" si="39"/>
        <v>0</v>
      </c>
      <c r="I179" s="164">
        <f t="shared" si="39"/>
        <v>0</v>
      </c>
      <c r="J179" s="164">
        <f t="shared" si="39"/>
        <v>0</v>
      </c>
      <c r="K179" s="164">
        <f t="shared" si="39"/>
        <v>0</v>
      </c>
      <c r="L179" s="164">
        <f t="shared" si="39"/>
        <v>0</v>
      </c>
      <c r="M179" s="164">
        <f t="shared" si="39"/>
        <v>0</v>
      </c>
      <c r="N179" s="164">
        <f t="shared" si="39"/>
        <v>0</v>
      </c>
      <c r="O179" s="164">
        <f t="shared" si="39"/>
        <v>0</v>
      </c>
      <c r="P179" s="164">
        <f t="shared" si="39"/>
        <v>0</v>
      </c>
      <c r="Q179" s="164">
        <f t="shared" si="39"/>
        <v>0</v>
      </c>
    </row>
    <row r="180" spans="1:17" ht="12" customHeight="1" x14ac:dyDescent="0.25">
      <c r="A180" s="163" t="s">
        <v>142</v>
      </c>
      <c r="B180" s="162">
        <f>IF(B104=0,0,B104/0.086*1000000/B$13)</f>
        <v>5302.8022362856618</v>
      </c>
      <c r="C180" s="162">
        <f t="shared" ref="C180:Q180" si="40">IF(C104=0,0,C104/0.086*1000000/C$13)</f>
        <v>4800.4536203069538</v>
      </c>
      <c r="D180" s="162">
        <f t="shared" si="40"/>
        <v>4916.8380711511445</v>
      </c>
      <c r="E180" s="162">
        <f t="shared" si="40"/>
        <v>4981.4704532507885</v>
      </c>
      <c r="F180" s="162">
        <f t="shared" si="40"/>
        <v>4838.5371626539054</v>
      </c>
      <c r="G180" s="162">
        <f t="shared" si="40"/>
        <v>4597.2270463305294</v>
      </c>
      <c r="H180" s="162">
        <f t="shared" si="40"/>
        <v>4450.3523016269137</v>
      </c>
      <c r="I180" s="162">
        <f t="shared" si="40"/>
        <v>5324.014432495771</v>
      </c>
      <c r="J180" s="162">
        <f t="shared" si="40"/>
        <v>5313.5426306707459</v>
      </c>
      <c r="K180" s="162">
        <f t="shared" si="40"/>
        <v>5185.9316865155579</v>
      </c>
      <c r="L180" s="162">
        <f t="shared" si="40"/>
        <v>5373.6097916017334</v>
      </c>
      <c r="M180" s="162">
        <f t="shared" si="40"/>
        <v>5265.0735456129705</v>
      </c>
      <c r="N180" s="162">
        <f t="shared" si="40"/>
        <v>4918.3499632402445</v>
      </c>
      <c r="O180" s="162">
        <f t="shared" si="40"/>
        <v>4750.8045642579764</v>
      </c>
      <c r="P180" s="162">
        <f t="shared" si="40"/>
        <v>4600.8083585969562</v>
      </c>
      <c r="Q180" s="162">
        <f t="shared" si="40"/>
        <v>4770.9683051493403</v>
      </c>
    </row>
    <row r="181" spans="1:17" ht="12" customHeight="1" x14ac:dyDescent="0.25">
      <c r="A181" s="161" t="s">
        <v>141</v>
      </c>
      <c r="B181" s="160">
        <f>IF(B105=0,0,B105/0.086*1000000/B$14)</f>
        <v>2514.4986011977035</v>
      </c>
      <c r="C181" s="160">
        <f t="shared" ref="C181:Q181" si="41">IF(C105=0,0,C105/0.086*1000000/C$14)</f>
        <v>2335.6404360732454</v>
      </c>
      <c r="D181" s="160">
        <f t="shared" si="41"/>
        <v>2434.2972539602938</v>
      </c>
      <c r="E181" s="160">
        <f t="shared" si="41"/>
        <v>2440.2921939920807</v>
      </c>
      <c r="F181" s="160">
        <f t="shared" si="41"/>
        <v>2390.9862727516474</v>
      </c>
      <c r="G181" s="160">
        <f t="shared" si="41"/>
        <v>2578.4357581402742</v>
      </c>
      <c r="H181" s="160">
        <f t="shared" si="41"/>
        <v>2304.9307874367801</v>
      </c>
      <c r="I181" s="160">
        <f t="shared" si="41"/>
        <v>2334.0348785505289</v>
      </c>
      <c r="J181" s="160">
        <f t="shared" si="41"/>
        <v>2312.1619925025507</v>
      </c>
      <c r="K181" s="160">
        <f t="shared" si="41"/>
        <v>2304.9679922595055</v>
      </c>
      <c r="L181" s="160">
        <f t="shared" si="41"/>
        <v>2284.5016908050411</v>
      </c>
      <c r="M181" s="160">
        <f t="shared" si="41"/>
        <v>2270.8190069239704</v>
      </c>
      <c r="N181" s="160">
        <f t="shared" si="41"/>
        <v>2232.2020329010943</v>
      </c>
      <c r="O181" s="160">
        <f t="shared" si="41"/>
        <v>2192.5676046596418</v>
      </c>
      <c r="P181" s="160">
        <f t="shared" si="41"/>
        <v>2288.4458722838331</v>
      </c>
      <c r="Q181" s="160">
        <f t="shared" si="41"/>
        <v>2542.1701273752346</v>
      </c>
    </row>
    <row r="182" spans="1:17" ht="12" customHeight="1" x14ac:dyDescent="0.25">
      <c r="A182" s="148" t="s">
        <v>60</v>
      </c>
      <c r="B182" s="156">
        <f t="shared" ref="B182:Q183" si="42">IF(B106=0,0,B106/0.086*1000000/B$14)</f>
        <v>106.05604472571213</v>
      </c>
      <c r="C182" s="156">
        <f t="shared" si="42"/>
        <v>48.004536203069328</v>
      </c>
      <c r="D182" s="156">
        <f t="shared" si="42"/>
        <v>98.336761423022779</v>
      </c>
      <c r="E182" s="156">
        <f t="shared" si="42"/>
        <v>99.629409065015153</v>
      </c>
      <c r="F182" s="156">
        <f t="shared" si="42"/>
        <v>96.770743253077825</v>
      </c>
      <c r="G182" s="156">
        <f t="shared" si="42"/>
        <v>551.6672455596638</v>
      </c>
      <c r="H182" s="156">
        <f t="shared" si="42"/>
        <v>200.26585357321187</v>
      </c>
      <c r="I182" s="156">
        <f t="shared" si="42"/>
        <v>106.48028864991598</v>
      </c>
      <c r="J182" s="156">
        <f t="shared" si="42"/>
        <v>106.27085261341473</v>
      </c>
      <c r="K182" s="156">
        <f t="shared" si="42"/>
        <v>103.71863373031061</v>
      </c>
      <c r="L182" s="156">
        <f t="shared" si="42"/>
        <v>107.47219583203419</v>
      </c>
      <c r="M182" s="156">
        <f t="shared" si="42"/>
        <v>105.30147091225905</v>
      </c>
      <c r="N182" s="156">
        <f t="shared" si="42"/>
        <v>98.366999264804491</v>
      </c>
      <c r="O182" s="156">
        <f t="shared" si="42"/>
        <v>95.016091285159064</v>
      </c>
      <c r="P182" s="156">
        <f t="shared" si="42"/>
        <v>161.0282925508931</v>
      </c>
      <c r="Q182" s="156">
        <f t="shared" si="42"/>
        <v>405.53230593769371</v>
      </c>
    </row>
    <row r="183" spans="1:17" ht="12" customHeight="1" x14ac:dyDescent="0.25">
      <c r="A183" s="148" t="s">
        <v>59</v>
      </c>
      <c r="B183" s="156">
        <f t="shared" si="42"/>
        <v>2408.4425564719909</v>
      </c>
      <c r="C183" s="156">
        <f t="shared" si="42"/>
        <v>2287.6358998701762</v>
      </c>
      <c r="D183" s="156">
        <f t="shared" si="42"/>
        <v>2335.960492537271</v>
      </c>
      <c r="E183" s="156">
        <f t="shared" si="42"/>
        <v>2340.6627849270658</v>
      </c>
      <c r="F183" s="156">
        <f t="shared" si="42"/>
        <v>2294.2155294985696</v>
      </c>
      <c r="G183" s="156">
        <f t="shared" si="42"/>
        <v>2026.7685125806108</v>
      </c>
      <c r="H183" s="156">
        <f t="shared" si="42"/>
        <v>2104.6649338635684</v>
      </c>
      <c r="I183" s="156">
        <f t="shared" si="42"/>
        <v>2227.5545899006124</v>
      </c>
      <c r="J183" s="156">
        <f t="shared" si="42"/>
        <v>2205.891139889136</v>
      </c>
      <c r="K183" s="156">
        <f t="shared" si="42"/>
        <v>2201.2493585291945</v>
      </c>
      <c r="L183" s="156">
        <f t="shared" si="42"/>
        <v>2177.0294949730073</v>
      </c>
      <c r="M183" s="156">
        <f t="shared" si="42"/>
        <v>2165.5175360117109</v>
      </c>
      <c r="N183" s="156">
        <f t="shared" si="42"/>
        <v>2133.8350336362896</v>
      </c>
      <c r="O183" s="156">
        <f t="shared" si="42"/>
        <v>2097.551513374483</v>
      </c>
      <c r="P183" s="156">
        <f t="shared" si="42"/>
        <v>2127.4175797329399</v>
      </c>
      <c r="Q183" s="156">
        <f t="shared" si="42"/>
        <v>2136.6378214375413</v>
      </c>
    </row>
    <row r="184" spans="1:17" ht="12" customHeight="1" x14ac:dyDescent="0.25">
      <c r="A184" s="158" t="s">
        <v>62</v>
      </c>
      <c r="B184" s="157">
        <f t="shared" si="36"/>
        <v>2084.9513752037697</v>
      </c>
      <c r="C184" s="157">
        <f t="shared" si="36"/>
        <v>1733.9895844066041</v>
      </c>
      <c r="D184" s="157">
        <f t="shared" si="36"/>
        <v>1712.8426823932471</v>
      </c>
      <c r="E184" s="157">
        <f t="shared" si="36"/>
        <v>1882.9672180864079</v>
      </c>
      <c r="F184" s="157">
        <f t="shared" si="36"/>
        <v>1919.3799043885153</v>
      </c>
      <c r="G184" s="157">
        <f t="shared" si="36"/>
        <v>1826.4279071174783</v>
      </c>
      <c r="H184" s="157">
        <f t="shared" si="36"/>
        <v>1713.4088168057781</v>
      </c>
      <c r="I184" s="157">
        <f t="shared" si="36"/>
        <v>1850.1261700323957</v>
      </c>
      <c r="J184" s="157">
        <f t="shared" si="36"/>
        <v>1753.1990258855981</v>
      </c>
      <c r="K184" s="157">
        <f t="shared" si="36"/>
        <v>1759.252938683763</v>
      </c>
      <c r="L184" s="157">
        <f t="shared" si="36"/>
        <v>1775.8173311033738</v>
      </c>
      <c r="M184" s="157">
        <f t="shared" si="36"/>
        <v>1793.1476569408424</v>
      </c>
      <c r="N184" s="157">
        <f t="shared" si="36"/>
        <v>1716.3453027068897</v>
      </c>
      <c r="O184" s="157">
        <f t="shared" si="36"/>
        <v>1569.0762329873528</v>
      </c>
      <c r="P184" s="157">
        <f t="shared" si="36"/>
        <v>1517.7958807618925</v>
      </c>
      <c r="Q184" s="157">
        <f t="shared" si="36"/>
        <v>1594.4731556053216</v>
      </c>
    </row>
    <row r="185" spans="1:17" ht="12" customHeight="1" x14ac:dyDescent="0.25">
      <c r="A185" s="23" t="s">
        <v>57</v>
      </c>
      <c r="B185" s="156">
        <f>IF(B109=0,0,B109/0.086*1000000/B$16)</f>
        <v>2751.0956566821428</v>
      </c>
      <c r="C185" s="156">
        <f t="shared" ref="C185:Q185" si="43">IF(C109=0,0,C109/0.086*1000000/C$16)</f>
        <v>2115.1694763215573</v>
      </c>
      <c r="D185" s="156">
        <f t="shared" si="43"/>
        <v>2101.5714322005961</v>
      </c>
      <c r="E185" s="156">
        <f t="shared" si="43"/>
        <v>2292.550568010824</v>
      </c>
      <c r="F185" s="156">
        <f t="shared" si="43"/>
        <v>2376.0266877645176</v>
      </c>
      <c r="G185" s="156">
        <f t="shared" si="43"/>
        <v>2325.1466814141781</v>
      </c>
      <c r="H185" s="156">
        <f t="shared" si="43"/>
        <v>2118.2021119788174</v>
      </c>
      <c r="I185" s="156">
        <f t="shared" si="43"/>
        <v>2290.3840330706425</v>
      </c>
      <c r="J185" s="156">
        <f t="shared" si="43"/>
        <v>2161.0116005964232</v>
      </c>
      <c r="K185" s="156">
        <f t="shared" si="43"/>
        <v>2173.7462718025799</v>
      </c>
      <c r="L185" s="156">
        <f t="shared" si="43"/>
        <v>2147.3531157205143</v>
      </c>
      <c r="M185" s="156">
        <f t="shared" si="43"/>
        <v>2122.3384044682421</v>
      </c>
      <c r="N185" s="156">
        <f t="shared" si="43"/>
        <v>2058.9571394292939</v>
      </c>
      <c r="O185" s="156">
        <f t="shared" si="43"/>
        <v>1853.6487532653223</v>
      </c>
      <c r="P185" s="156">
        <f t="shared" si="43"/>
        <v>1830.3643253962846</v>
      </c>
      <c r="Q185" s="156">
        <f t="shared" si="43"/>
        <v>1923.3555316694901</v>
      </c>
    </row>
    <row r="186" spans="1:17" ht="12" customHeight="1" x14ac:dyDescent="0.25">
      <c r="A186" s="29" t="s">
        <v>140</v>
      </c>
      <c r="B186" s="57">
        <f>IF(B110=0,0,B110/0.086*1000000/B$17)</f>
        <v>1415.9175279775504</v>
      </c>
      <c r="C186" s="57">
        <f t="shared" ref="C186:Q186" si="44">IF(C110=0,0,C110/0.086*1000000/C$17)</f>
        <v>1063.2635537335541</v>
      </c>
      <c r="D186" s="57">
        <f t="shared" si="44"/>
        <v>1063.7045390229646</v>
      </c>
      <c r="E186" s="57">
        <f t="shared" si="44"/>
        <v>1241.0551804574839</v>
      </c>
      <c r="F186" s="57">
        <f t="shared" si="44"/>
        <v>1243.9027426507187</v>
      </c>
      <c r="G186" s="57">
        <f t="shared" si="44"/>
        <v>1193.3777301395132</v>
      </c>
      <c r="H186" s="57">
        <f t="shared" si="44"/>
        <v>1309.5198388609736</v>
      </c>
      <c r="I186" s="57">
        <f t="shared" si="44"/>
        <v>1417.464405613111</v>
      </c>
      <c r="J186" s="57">
        <f t="shared" si="44"/>
        <v>1382.3540746269477</v>
      </c>
      <c r="K186" s="57">
        <f t="shared" si="44"/>
        <v>1403.5942404629541</v>
      </c>
      <c r="L186" s="57">
        <f t="shared" si="44"/>
        <v>1464.6972105777375</v>
      </c>
      <c r="M186" s="57">
        <f t="shared" si="44"/>
        <v>1461.1314565362347</v>
      </c>
      <c r="N186" s="57">
        <f t="shared" si="44"/>
        <v>1385.3089521701349</v>
      </c>
      <c r="O186" s="57">
        <f t="shared" si="44"/>
        <v>1256.132080180784</v>
      </c>
      <c r="P186" s="57">
        <f t="shared" si="44"/>
        <v>1196.84321155362</v>
      </c>
      <c r="Q186" s="57">
        <f t="shared" si="44"/>
        <v>1261.4960772821544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8120.5446932589111</v>
      </c>
      <c r="C188" s="168">
        <f t="shared" ref="C188:Q188" si="45">SUM(C189,C192,C194,C203)</f>
        <v>7613.3356139531006</v>
      </c>
      <c r="D188" s="168">
        <f t="shared" si="45"/>
        <v>7840.8482869146537</v>
      </c>
      <c r="E188" s="168">
        <f t="shared" si="45"/>
        <v>8194.1562497790801</v>
      </c>
      <c r="F188" s="168">
        <f t="shared" si="45"/>
        <v>7668.0556358984968</v>
      </c>
      <c r="G188" s="168">
        <f t="shared" si="45"/>
        <v>6999.0696875130016</v>
      </c>
      <c r="H188" s="168">
        <f t="shared" si="45"/>
        <v>7429.3607658773089</v>
      </c>
      <c r="I188" s="168">
        <f t="shared" si="45"/>
        <v>7808.3714225961266</v>
      </c>
      <c r="J188" s="168">
        <f t="shared" si="45"/>
        <v>7261.6252126344716</v>
      </c>
      <c r="K188" s="168">
        <f t="shared" si="45"/>
        <v>7575.4247269531988</v>
      </c>
      <c r="L188" s="168">
        <f t="shared" si="45"/>
        <v>7233.7558245893761</v>
      </c>
      <c r="M188" s="168">
        <f t="shared" si="45"/>
        <v>7529.6810684091706</v>
      </c>
      <c r="N188" s="168">
        <f t="shared" si="45"/>
        <v>7315.784043645398</v>
      </c>
      <c r="O188" s="168">
        <f t="shared" si="45"/>
        <v>6684.9026229733308</v>
      </c>
      <c r="P188" s="168">
        <f t="shared" si="45"/>
        <v>6572.384327535492</v>
      </c>
      <c r="Q188" s="168">
        <f t="shared" si="45"/>
        <v>7322.8511186493188</v>
      </c>
    </row>
    <row r="189" spans="1:17" ht="12" customHeight="1" x14ac:dyDescent="0.25">
      <c r="A189" s="158" t="s">
        <v>65</v>
      </c>
      <c r="B189" s="157">
        <f>SUM(B190:B191)</f>
        <v>4087.7655782111569</v>
      </c>
      <c r="C189" s="157">
        <f t="shared" ref="C189:Q189" si="46">SUM(C190:C191)</f>
        <v>3935.6264191408386</v>
      </c>
      <c r="D189" s="157">
        <f t="shared" si="46"/>
        <v>4056.1833009969259</v>
      </c>
      <c r="E189" s="157">
        <f t="shared" si="46"/>
        <v>4254.1675016105919</v>
      </c>
      <c r="F189" s="157">
        <f t="shared" si="46"/>
        <v>3696.7954559527407</v>
      </c>
      <c r="G189" s="157">
        <f t="shared" si="46"/>
        <v>3056.8838466727289</v>
      </c>
      <c r="H189" s="157">
        <f t="shared" si="46"/>
        <v>3534.6357527661658</v>
      </c>
      <c r="I189" s="157">
        <f t="shared" si="46"/>
        <v>3712.5211881136502</v>
      </c>
      <c r="J189" s="157">
        <f t="shared" si="46"/>
        <v>3190.7383449452709</v>
      </c>
      <c r="K189" s="157">
        <f t="shared" si="46"/>
        <v>3361.3672260158919</v>
      </c>
      <c r="L189" s="157">
        <f t="shared" si="46"/>
        <v>2913.8812045888139</v>
      </c>
      <c r="M189" s="157">
        <f t="shared" si="46"/>
        <v>3165.4942177860539</v>
      </c>
      <c r="N189" s="157">
        <f t="shared" si="46"/>
        <v>2990.3066904001084</v>
      </c>
      <c r="O189" s="157">
        <f t="shared" si="46"/>
        <v>2458.546900819581</v>
      </c>
      <c r="P189" s="157">
        <f t="shared" si="46"/>
        <v>2252.1900094144512</v>
      </c>
      <c r="Q189" s="157">
        <f t="shared" si="46"/>
        <v>2759.4746223109451</v>
      </c>
    </row>
    <row r="190" spans="1:17" ht="12" customHeight="1" x14ac:dyDescent="0.25">
      <c r="A190" s="23" t="s">
        <v>166</v>
      </c>
      <c r="B190" s="156">
        <f>IF(B114=0,0,B114/0.086*1000000/B$7)</f>
        <v>3891.0409683226671</v>
      </c>
      <c r="C190" s="156">
        <f t="shared" ref="C190:Q191" si="47">IF(C114=0,0,C114/0.086*1000000/C$7)</f>
        <v>3882.0698479913353</v>
      </c>
      <c r="D190" s="156">
        <f t="shared" si="47"/>
        <v>3980.6100960124618</v>
      </c>
      <c r="E190" s="156">
        <f t="shared" si="47"/>
        <v>4084.4639770789536</v>
      </c>
      <c r="F190" s="156">
        <f t="shared" si="47"/>
        <v>3558.2177782859053</v>
      </c>
      <c r="G190" s="156">
        <f t="shared" si="47"/>
        <v>3007.6037525485185</v>
      </c>
      <c r="H190" s="156">
        <f t="shared" si="47"/>
        <v>3466.1789390697654</v>
      </c>
      <c r="I190" s="156">
        <f t="shared" si="47"/>
        <v>3381.2725970811898</v>
      </c>
      <c r="J190" s="156">
        <f t="shared" si="47"/>
        <v>3006.3327680635966</v>
      </c>
      <c r="K190" s="156">
        <f t="shared" si="47"/>
        <v>3308.77180674592</v>
      </c>
      <c r="L190" s="156">
        <f t="shared" si="47"/>
        <v>2797.5211729770754</v>
      </c>
      <c r="M190" s="156">
        <f t="shared" si="47"/>
        <v>3089.9397225952812</v>
      </c>
      <c r="N190" s="156">
        <f t="shared" si="47"/>
        <v>2940.2967008732317</v>
      </c>
      <c r="O190" s="156">
        <f t="shared" si="47"/>
        <v>2416.7851206384789</v>
      </c>
      <c r="P190" s="156">
        <f t="shared" si="47"/>
        <v>2190.3145241573502</v>
      </c>
      <c r="Q190" s="156">
        <f t="shared" si="47"/>
        <v>2661.7303981393056</v>
      </c>
    </row>
    <row r="191" spans="1:17" ht="12" customHeight="1" x14ac:dyDescent="0.25">
      <c r="A191" s="23" t="s">
        <v>60</v>
      </c>
      <c r="B191" s="156">
        <f>IF(B115=0,0,B115/0.086*1000000/B$7)</f>
        <v>196.72460988848999</v>
      </c>
      <c r="C191" s="156">
        <f t="shared" si="47"/>
        <v>53.556571149503156</v>
      </c>
      <c r="D191" s="156">
        <f t="shared" si="47"/>
        <v>75.573204984463956</v>
      </c>
      <c r="E191" s="156">
        <f t="shared" si="47"/>
        <v>169.70352453163807</v>
      </c>
      <c r="F191" s="156">
        <f t="shared" si="47"/>
        <v>138.57767766683537</v>
      </c>
      <c r="G191" s="156">
        <f t="shared" si="47"/>
        <v>49.280094124210123</v>
      </c>
      <c r="H191" s="156">
        <f t="shared" si="47"/>
        <v>68.456813696400545</v>
      </c>
      <c r="I191" s="156">
        <f t="shared" si="47"/>
        <v>331.24859103246024</v>
      </c>
      <c r="J191" s="156">
        <f t="shared" si="47"/>
        <v>184.40557688167428</v>
      </c>
      <c r="K191" s="156">
        <f t="shared" si="47"/>
        <v>52.595419269971941</v>
      </c>
      <c r="L191" s="156">
        <f t="shared" si="47"/>
        <v>116.36003161173866</v>
      </c>
      <c r="M191" s="156">
        <f t="shared" si="47"/>
        <v>75.554495190772784</v>
      </c>
      <c r="N191" s="156">
        <f t="shared" si="47"/>
        <v>50.009989526876858</v>
      </c>
      <c r="O191" s="156">
        <f t="shared" si="47"/>
        <v>41.761780181102189</v>
      </c>
      <c r="P191" s="156">
        <f t="shared" si="47"/>
        <v>61.87548525710114</v>
      </c>
      <c r="Q191" s="156">
        <f t="shared" si="47"/>
        <v>97.744224171639416</v>
      </c>
    </row>
    <row r="192" spans="1:17" ht="12" customHeight="1" x14ac:dyDescent="0.25">
      <c r="A192" s="158" t="s">
        <v>112</v>
      </c>
      <c r="B192" s="157">
        <f>B193</f>
        <v>497.83961413244572</v>
      </c>
      <c r="C192" s="157">
        <f t="shared" ref="C192:Q192" si="48">C193</f>
        <v>537.1541080974589</v>
      </c>
      <c r="D192" s="157">
        <f t="shared" si="48"/>
        <v>560.31388727736044</v>
      </c>
      <c r="E192" s="157">
        <f t="shared" si="48"/>
        <v>585.00370214010741</v>
      </c>
      <c r="F192" s="157">
        <f t="shared" si="48"/>
        <v>633.8558168857071</v>
      </c>
      <c r="G192" s="157">
        <f t="shared" si="48"/>
        <v>660.78869084182168</v>
      </c>
      <c r="H192" s="157">
        <f t="shared" si="48"/>
        <v>691.66500297931088</v>
      </c>
      <c r="I192" s="157">
        <f t="shared" si="48"/>
        <v>705.58279306447798</v>
      </c>
      <c r="J192" s="157">
        <f t="shared" si="48"/>
        <v>715.75822862570203</v>
      </c>
      <c r="K192" s="157">
        <f t="shared" si="48"/>
        <v>839.27500792950059</v>
      </c>
      <c r="L192" s="157">
        <f t="shared" si="48"/>
        <v>947.72279135608255</v>
      </c>
      <c r="M192" s="157">
        <f t="shared" si="48"/>
        <v>1021.8840100386466</v>
      </c>
      <c r="N192" s="157">
        <f t="shared" si="48"/>
        <v>1073.7765573242662</v>
      </c>
      <c r="O192" s="157">
        <f t="shared" si="48"/>
        <v>1132.994108151825</v>
      </c>
      <c r="P192" s="157">
        <f t="shared" si="48"/>
        <v>1180.5343433744472</v>
      </c>
      <c r="Q192" s="157">
        <f t="shared" si="48"/>
        <v>1227.6803078071391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497.83961413244572</v>
      </c>
      <c r="C193" s="156">
        <f t="shared" si="49"/>
        <v>537.1541080974589</v>
      </c>
      <c r="D193" s="156">
        <f t="shared" si="49"/>
        <v>560.31388727736044</v>
      </c>
      <c r="E193" s="156">
        <f t="shared" si="49"/>
        <v>585.00370214010741</v>
      </c>
      <c r="F193" s="156">
        <f t="shared" si="49"/>
        <v>633.8558168857071</v>
      </c>
      <c r="G193" s="156">
        <f t="shared" si="49"/>
        <v>660.78869084182168</v>
      </c>
      <c r="H193" s="156">
        <f t="shared" si="49"/>
        <v>691.66500297931088</v>
      </c>
      <c r="I193" s="156">
        <f t="shared" si="49"/>
        <v>705.58279306447798</v>
      </c>
      <c r="J193" s="156">
        <f t="shared" si="49"/>
        <v>715.75822862570203</v>
      </c>
      <c r="K193" s="156">
        <f t="shared" si="49"/>
        <v>839.27500792950059</v>
      </c>
      <c r="L193" s="156">
        <f t="shared" si="49"/>
        <v>947.72279135608255</v>
      </c>
      <c r="M193" s="156">
        <f t="shared" si="49"/>
        <v>1021.8840100386466</v>
      </c>
      <c r="N193" s="156">
        <f t="shared" si="49"/>
        <v>1073.7765573242662</v>
      </c>
      <c r="O193" s="156">
        <f t="shared" si="49"/>
        <v>1132.994108151825</v>
      </c>
      <c r="P193" s="156">
        <f t="shared" si="49"/>
        <v>1180.5343433744472</v>
      </c>
      <c r="Q193" s="156">
        <f t="shared" si="49"/>
        <v>1227.6803078071391</v>
      </c>
    </row>
    <row r="194" spans="1:17" ht="12" customHeight="1" x14ac:dyDescent="0.25">
      <c r="A194" s="158" t="s">
        <v>63</v>
      </c>
      <c r="B194" s="157">
        <f t="shared" si="49"/>
        <v>2482.1028553820724</v>
      </c>
      <c r="C194" s="157">
        <f t="shared" si="49"/>
        <v>2321.0073133293517</v>
      </c>
      <c r="D194" s="157">
        <f t="shared" si="49"/>
        <v>2399.8665584038049</v>
      </c>
      <c r="E194" s="157">
        <f t="shared" si="49"/>
        <v>2421.6934986934775</v>
      </c>
      <c r="F194" s="157">
        <f t="shared" si="49"/>
        <v>2371.7671618768463</v>
      </c>
      <c r="G194" s="157">
        <f t="shared" si="49"/>
        <v>2333.8449851502387</v>
      </c>
      <c r="H194" s="157">
        <f t="shared" si="49"/>
        <v>2241.1757597800388</v>
      </c>
      <c r="I194" s="157">
        <f t="shared" si="49"/>
        <v>2338.6365195011495</v>
      </c>
      <c r="J194" s="157">
        <f t="shared" si="49"/>
        <v>2327.9715638078214</v>
      </c>
      <c r="K194" s="157">
        <f t="shared" si="49"/>
        <v>2317.8747783878275</v>
      </c>
      <c r="L194" s="157">
        <f t="shared" si="49"/>
        <v>2287.0785719241126</v>
      </c>
      <c r="M194" s="157">
        <f t="shared" si="49"/>
        <v>2268.7171878534978</v>
      </c>
      <c r="N194" s="157">
        <f t="shared" si="49"/>
        <v>2216.4130507590448</v>
      </c>
      <c r="O194" s="157">
        <f t="shared" si="49"/>
        <v>2160.5505837412434</v>
      </c>
      <c r="P194" s="157">
        <f t="shared" si="49"/>
        <v>2229.5521966394094</v>
      </c>
      <c r="Q194" s="157">
        <f t="shared" si="49"/>
        <v>2376.1140374061265</v>
      </c>
    </row>
    <row r="195" spans="1:17" ht="12" customHeight="1" x14ac:dyDescent="0.25">
      <c r="A195" s="167" t="s">
        <v>165</v>
      </c>
      <c r="B195" s="132">
        <f>IF(B119=0,0,B119/0.086*1000000/B$11)</f>
        <v>0</v>
      </c>
      <c r="C195" s="132">
        <f t="shared" ref="C195:Q195" si="50">IF(C119=0,0,C119/0.086*1000000/C$11)</f>
        <v>0</v>
      </c>
      <c r="D195" s="132">
        <f t="shared" si="50"/>
        <v>0</v>
      </c>
      <c r="E195" s="132">
        <f t="shared" si="50"/>
        <v>0</v>
      </c>
      <c r="F195" s="132">
        <f t="shared" si="50"/>
        <v>0</v>
      </c>
      <c r="G195" s="132">
        <f t="shared" si="50"/>
        <v>0</v>
      </c>
      <c r="H195" s="132">
        <f t="shared" si="50"/>
        <v>0</v>
      </c>
      <c r="I195" s="132">
        <f t="shared" si="50"/>
        <v>0</v>
      </c>
      <c r="J195" s="132">
        <f t="shared" si="50"/>
        <v>0</v>
      </c>
      <c r="K195" s="132">
        <f t="shared" si="50"/>
        <v>0</v>
      </c>
      <c r="L195" s="132">
        <f t="shared" si="50"/>
        <v>0</v>
      </c>
      <c r="M195" s="132">
        <f t="shared" si="50"/>
        <v>0</v>
      </c>
      <c r="N195" s="132">
        <f t="shared" si="50"/>
        <v>0</v>
      </c>
      <c r="O195" s="132">
        <f t="shared" si="50"/>
        <v>0</v>
      </c>
      <c r="P195" s="132">
        <f t="shared" si="50"/>
        <v>0</v>
      </c>
      <c r="Q195" s="132">
        <f t="shared" si="50"/>
        <v>0</v>
      </c>
    </row>
    <row r="196" spans="1:17" ht="12" customHeight="1" x14ac:dyDescent="0.25">
      <c r="A196" s="167" t="s">
        <v>164</v>
      </c>
      <c r="B196" s="132">
        <f>IF(B120=0,0,B120/0.086*1000000/B$12)</f>
        <v>0</v>
      </c>
      <c r="C196" s="132">
        <f t="shared" ref="C196:Q196" si="51">IF(C120=0,0,C120/0.086*1000000/C$12)</f>
        <v>0</v>
      </c>
      <c r="D196" s="132">
        <f t="shared" si="51"/>
        <v>0</v>
      </c>
      <c r="E196" s="132">
        <f t="shared" si="51"/>
        <v>0</v>
      </c>
      <c r="F196" s="132">
        <f t="shared" si="51"/>
        <v>0</v>
      </c>
      <c r="G196" s="132">
        <f t="shared" si="51"/>
        <v>0</v>
      </c>
      <c r="H196" s="132">
        <f t="shared" si="51"/>
        <v>0</v>
      </c>
      <c r="I196" s="132">
        <f t="shared" si="51"/>
        <v>0</v>
      </c>
      <c r="J196" s="132">
        <f t="shared" si="51"/>
        <v>0</v>
      </c>
      <c r="K196" s="132">
        <f t="shared" si="51"/>
        <v>0</v>
      </c>
      <c r="L196" s="132">
        <f t="shared" si="51"/>
        <v>0</v>
      </c>
      <c r="M196" s="132">
        <f t="shared" si="51"/>
        <v>0</v>
      </c>
      <c r="N196" s="132">
        <f t="shared" si="51"/>
        <v>0</v>
      </c>
      <c r="O196" s="132">
        <f t="shared" si="51"/>
        <v>0</v>
      </c>
      <c r="P196" s="132">
        <f t="shared" si="51"/>
        <v>0</v>
      </c>
      <c r="Q196" s="132">
        <f t="shared" si="51"/>
        <v>0</v>
      </c>
    </row>
    <row r="197" spans="1:17" ht="12" customHeight="1" x14ac:dyDescent="0.25">
      <c r="A197" s="166" t="s">
        <v>163</v>
      </c>
      <c r="B197" s="165">
        <f t="shared" ref="B197:Q198" si="52">IF(B121=0,0,B121/0.086*1000000/B$12)</f>
        <v>0</v>
      </c>
      <c r="C197" s="165">
        <f t="shared" si="52"/>
        <v>0</v>
      </c>
      <c r="D197" s="165">
        <f t="shared" si="52"/>
        <v>0</v>
      </c>
      <c r="E197" s="165">
        <f t="shared" si="52"/>
        <v>0</v>
      </c>
      <c r="F197" s="165">
        <f t="shared" si="52"/>
        <v>0</v>
      </c>
      <c r="G197" s="165">
        <f t="shared" si="52"/>
        <v>0</v>
      </c>
      <c r="H197" s="165">
        <f t="shared" si="52"/>
        <v>0</v>
      </c>
      <c r="I197" s="165">
        <f t="shared" si="52"/>
        <v>0</v>
      </c>
      <c r="J197" s="165">
        <f t="shared" si="52"/>
        <v>0</v>
      </c>
      <c r="K197" s="165">
        <f t="shared" si="52"/>
        <v>0</v>
      </c>
      <c r="L197" s="165">
        <f t="shared" si="52"/>
        <v>0</v>
      </c>
      <c r="M197" s="165">
        <f t="shared" si="52"/>
        <v>0</v>
      </c>
      <c r="N197" s="165">
        <f t="shared" si="52"/>
        <v>0</v>
      </c>
      <c r="O197" s="165">
        <f t="shared" si="52"/>
        <v>0</v>
      </c>
      <c r="P197" s="165">
        <f t="shared" si="52"/>
        <v>0</v>
      </c>
      <c r="Q197" s="165">
        <f t="shared" si="52"/>
        <v>0</v>
      </c>
    </row>
    <row r="198" spans="1:17" ht="12" customHeight="1" x14ac:dyDescent="0.25">
      <c r="A198" s="147" t="s">
        <v>59</v>
      </c>
      <c r="B198" s="164">
        <f t="shared" si="52"/>
        <v>0</v>
      </c>
      <c r="C198" s="164">
        <f t="shared" si="52"/>
        <v>0</v>
      </c>
      <c r="D198" s="164">
        <f t="shared" si="52"/>
        <v>0</v>
      </c>
      <c r="E198" s="164">
        <f t="shared" si="52"/>
        <v>0</v>
      </c>
      <c r="F198" s="164">
        <f t="shared" si="52"/>
        <v>0</v>
      </c>
      <c r="G198" s="164">
        <f t="shared" si="52"/>
        <v>0</v>
      </c>
      <c r="H198" s="164">
        <f t="shared" si="52"/>
        <v>0</v>
      </c>
      <c r="I198" s="164">
        <f t="shared" si="52"/>
        <v>0</v>
      </c>
      <c r="J198" s="164">
        <f t="shared" si="52"/>
        <v>0</v>
      </c>
      <c r="K198" s="164">
        <f t="shared" si="52"/>
        <v>0</v>
      </c>
      <c r="L198" s="164">
        <f t="shared" si="52"/>
        <v>0</v>
      </c>
      <c r="M198" s="164">
        <f t="shared" si="52"/>
        <v>0</v>
      </c>
      <c r="N198" s="164">
        <f t="shared" si="52"/>
        <v>0</v>
      </c>
      <c r="O198" s="164">
        <f t="shared" si="52"/>
        <v>0</v>
      </c>
      <c r="P198" s="164">
        <f t="shared" si="52"/>
        <v>0</v>
      </c>
      <c r="Q198" s="164">
        <f t="shared" si="52"/>
        <v>0</v>
      </c>
    </row>
    <row r="199" spans="1:17" ht="12" customHeight="1" x14ac:dyDescent="0.25">
      <c r="A199" s="163" t="s">
        <v>142</v>
      </c>
      <c r="B199" s="162">
        <f>IF(B123=0,0,B123/0.086*1000000/B$13)</f>
        <v>2563.0353022655113</v>
      </c>
      <c r="C199" s="162">
        <f t="shared" ref="C199:Q199" si="53">IF(C123=0,0,C123/0.086*1000000/C$13)</f>
        <v>2355.8212277168032</v>
      </c>
      <c r="D199" s="162">
        <f t="shared" si="53"/>
        <v>2447.6251553201901</v>
      </c>
      <c r="E199" s="162">
        <f t="shared" si="53"/>
        <v>2519.4158334532476</v>
      </c>
      <c r="F199" s="162">
        <f t="shared" si="53"/>
        <v>2507.9416645257375</v>
      </c>
      <c r="G199" s="162">
        <f t="shared" si="53"/>
        <v>2409.3449484555626</v>
      </c>
      <c r="H199" s="162">
        <f t="shared" si="53"/>
        <v>2369.0162876931186</v>
      </c>
      <c r="I199" s="162">
        <f t="shared" si="53"/>
        <v>2952.5733639920309</v>
      </c>
      <c r="J199" s="162">
        <f t="shared" si="53"/>
        <v>2958.0826946163943</v>
      </c>
      <c r="K199" s="162">
        <f t="shared" si="53"/>
        <v>2907.2216316829235</v>
      </c>
      <c r="L199" s="162">
        <f t="shared" si="53"/>
        <v>3047.2510467918805</v>
      </c>
      <c r="M199" s="162">
        <f t="shared" si="53"/>
        <v>3005.0815621671504</v>
      </c>
      <c r="N199" s="162">
        <f t="shared" si="53"/>
        <v>2841.2042311217615</v>
      </c>
      <c r="O199" s="162">
        <f t="shared" si="53"/>
        <v>2782.4582543832807</v>
      </c>
      <c r="P199" s="162">
        <f t="shared" si="53"/>
        <v>2704.4122877276277</v>
      </c>
      <c r="Q199" s="162">
        <f t="shared" si="53"/>
        <v>2828.6141665716782</v>
      </c>
    </row>
    <row r="200" spans="1:17" ht="12" customHeight="1" x14ac:dyDescent="0.25">
      <c r="A200" s="161" t="s">
        <v>141</v>
      </c>
      <c r="B200" s="160">
        <f>IF(B124=0,0,B124/0.086*1000000/B$14)</f>
        <v>2459.7032625173006</v>
      </c>
      <c r="C200" s="160">
        <f t="shared" ref="C200:Q200" si="54">IF(C124=0,0,C124/0.086*1000000/C$14)</f>
        <v>2311.2420933625449</v>
      </c>
      <c r="D200" s="160">
        <f t="shared" si="54"/>
        <v>2385.083135232524</v>
      </c>
      <c r="E200" s="160">
        <f t="shared" si="54"/>
        <v>2391.2410378125028</v>
      </c>
      <c r="F200" s="160">
        <f t="shared" si="54"/>
        <v>2344.1058673120492</v>
      </c>
      <c r="G200" s="160">
        <f t="shared" si="54"/>
        <v>2316.552656940818</v>
      </c>
      <c r="H200" s="160">
        <f t="shared" si="54"/>
        <v>2211.6006792710059</v>
      </c>
      <c r="I200" s="160">
        <f t="shared" si="54"/>
        <v>2284.7324398824503</v>
      </c>
      <c r="J200" s="160">
        <f t="shared" si="54"/>
        <v>2264.2248320394592</v>
      </c>
      <c r="K200" s="160">
        <f t="shared" si="54"/>
        <v>2259.2468129945182</v>
      </c>
      <c r="L200" s="160">
        <f t="shared" si="54"/>
        <v>2237.5649688954518</v>
      </c>
      <c r="M200" s="160">
        <f t="shared" si="54"/>
        <v>2225.4415381078056</v>
      </c>
      <c r="N200" s="160">
        <f t="shared" si="54"/>
        <v>2190.2782935169462</v>
      </c>
      <c r="O200" s="160">
        <f t="shared" si="54"/>
        <v>2152.4324464544702</v>
      </c>
      <c r="P200" s="160">
        <f t="shared" si="54"/>
        <v>2220.9884770927529</v>
      </c>
      <c r="Q200" s="160">
        <f t="shared" si="54"/>
        <v>2373.0353929003645</v>
      </c>
    </row>
    <row r="201" spans="1:17" ht="12" customHeight="1" x14ac:dyDescent="0.25">
      <c r="A201" s="148" t="s">
        <v>60</v>
      </c>
      <c r="B201" s="156">
        <f t="shared" ref="B201:Q202" si="55">IF(B125=0,0,B125/0.086*1000000/B$14)</f>
        <v>51.260706045309682</v>
      </c>
      <c r="C201" s="156">
        <f t="shared" si="55"/>
        <v>23.606193492368394</v>
      </c>
      <c r="D201" s="156">
        <f t="shared" si="55"/>
        <v>49.122642695254086</v>
      </c>
      <c r="E201" s="156">
        <f t="shared" si="55"/>
        <v>50.578252885436868</v>
      </c>
      <c r="F201" s="156">
        <f t="shared" si="55"/>
        <v>49.890337813477721</v>
      </c>
      <c r="G201" s="156">
        <f t="shared" si="55"/>
        <v>289.78414436020739</v>
      </c>
      <c r="H201" s="156">
        <f t="shared" si="55"/>
        <v>106.93574540743801</v>
      </c>
      <c r="I201" s="156">
        <f t="shared" si="55"/>
        <v>57.177849981837454</v>
      </c>
      <c r="J201" s="156">
        <f t="shared" si="55"/>
        <v>58.333692150323451</v>
      </c>
      <c r="K201" s="156">
        <f t="shared" si="55"/>
        <v>57.997454465323784</v>
      </c>
      <c r="L201" s="156">
        <f t="shared" si="55"/>
        <v>60.535473922446279</v>
      </c>
      <c r="M201" s="156">
        <f t="shared" si="55"/>
        <v>59.924002096094426</v>
      </c>
      <c r="N201" s="156">
        <f t="shared" si="55"/>
        <v>56.443259880656811</v>
      </c>
      <c r="O201" s="156">
        <f t="shared" si="55"/>
        <v>54.880933079988068</v>
      </c>
      <c r="P201" s="156">
        <f t="shared" si="55"/>
        <v>93.57089735981458</v>
      </c>
      <c r="Q201" s="156">
        <f t="shared" si="55"/>
        <v>236.39757146282383</v>
      </c>
    </row>
    <row r="202" spans="1:17" ht="12" customHeight="1" x14ac:dyDescent="0.25">
      <c r="A202" s="148" t="s">
        <v>59</v>
      </c>
      <c r="B202" s="156">
        <f t="shared" si="55"/>
        <v>2408.4425564719909</v>
      </c>
      <c r="C202" s="156">
        <f t="shared" si="55"/>
        <v>2287.6358998701767</v>
      </c>
      <c r="D202" s="156">
        <f t="shared" si="55"/>
        <v>2335.9604925372701</v>
      </c>
      <c r="E202" s="156">
        <f t="shared" si="55"/>
        <v>2340.6627849270658</v>
      </c>
      <c r="F202" s="156">
        <f t="shared" si="55"/>
        <v>2294.2155294985714</v>
      </c>
      <c r="G202" s="156">
        <f t="shared" si="55"/>
        <v>2026.7685125806101</v>
      </c>
      <c r="H202" s="156">
        <f t="shared" si="55"/>
        <v>2104.6649338635684</v>
      </c>
      <c r="I202" s="156">
        <f t="shared" si="55"/>
        <v>2227.5545899006129</v>
      </c>
      <c r="J202" s="156">
        <f t="shared" si="55"/>
        <v>2205.891139889136</v>
      </c>
      <c r="K202" s="156">
        <f t="shared" si="55"/>
        <v>2201.2493585291945</v>
      </c>
      <c r="L202" s="156">
        <f t="shared" si="55"/>
        <v>2177.0294949730055</v>
      </c>
      <c r="M202" s="156">
        <f t="shared" si="55"/>
        <v>2165.5175360117109</v>
      </c>
      <c r="N202" s="156">
        <f t="shared" si="55"/>
        <v>2133.8350336362892</v>
      </c>
      <c r="O202" s="156">
        <f t="shared" si="55"/>
        <v>2097.5515133744825</v>
      </c>
      <c r="P202" s="156">
        <f t="shared" si="55"/>
        <v>2127.4175797329381</v>
      </c>
      <c r="Q202" s="156">
        <f t="shared" si="55"/>
        <v>2136.6378214375413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1052.8366455332362</v>
      </c>
      <c r="C203" s="157">
        <f t="shared" si="56"/>
        <v>819.54777338545148</v>
      </c>
      <c r="D203" s="157">
        <f t="shared" si="56"/>
        <v>824.48454023656234</v>
      </c>
      <c r="E203" s="157">
        <f t="shared" si="56"/>
        <v>933.29154733490293</v>
      </c>
      <c r="F203" s="157">
        <f t="shared" si="56"/>
        <v>965.63720118320293</v>
      </c>
      <c r="G203" s="157">
        <f t="shared" si="56"/>
        <v>947.55216484821176</v>
      </c>
      <c r="H203" s="157">
        <f t="shared" si="56"/>
        <v>961.88425035179341</v>
      </c>
      <c r="I203" s="157">
        <f t="shared" si="56"/>
        <v>1051.6309219168488</v>
      </c>
      <c r="J203" s="157">
        <f t="shared" si="56"/>
        <v>1027.1570752556772</v>
      </c>
      <c r="K203" s="157">
        <f t="shared" si="56"/>
        <v>1056.9077146199782</v>
      </c>
      <c r="L203" s="157">
        <f t="shared" si="56"/>
        <v>1085.0732567203668</v>
      </c>
      <c r="M203" s="157">
        <f t="shared" si="56"/>
        <v>1073.585652730972</v>
      </c>
      <c r="N203" s="157">
        <f t="shared" si="56"/>
        <v>1035.2877451619781</v>
      </c>
      <c r="O203" s="157">
        <f t="shared" si="56"/>
        <v>932.81103026068115</v>
      </c>
      <c r="P203" s="157">
        <f t="shared" si="56"/>
        <v>910.10777810718378</v>
      </c>
      <c r="Q203" s="157">
        <f t="shared" si="56"/>
        <v>959.58215112510766</v>
      </c>
    </row>
    <row r="204" spans="1:17" ht="12" customHeight="1" x14ac:dyDescent="0.25">
      <c r="A204" s="23" t="s">
        <v>57</v>
      </c>
      <c r="B204" s="156">
        <f>IF(B128=0,0,B128/0.086*1000000/B$16)</f>
        <v>1030.7679646438646</v>
      </c>
      <c r="C204" s="156">
        <f t="shared" ref="C204:Q204" si="57">IF(C128=0,0,C128/0.086*1000000/C$16)</f>
        <v>823.21801446446693</v>
      </c>
      <c r="D204" s="156">
        <f t="shared" si="57"/>
        <v>826.49288815195098</v>
      </c>
      <c r="E204" s="156">
        <f t="shared" si="57"/>
        <v>911.60563456840032</v>
      </c>
      <c r="F204" s="156">
        <f t="shared" si="57"/>
        <v>956.7806092921611</v>
      </c>
      <c r="G204" s="156">
        <f t="shared" si="57"/>
        <v>946.45452420376512</v>
      </c>
      <c r="H204" s="156">
        <f t="shared" si="57"/>
        <v>872.2221100343985</v>
      </c>
      <c r="I204" s="156">
        <f t="shared" si="57"/>
        <v>956.46065342152724</v>
      </c>
      <c r="J204" s="156">
        <f t="shared" si="57"/>
        <v>918.24666612110002</v>
      </c>
      <c r="K204" s="156">
        <f t="shared" si="57"/>
        <v>951.02620665636823</v>
      </c>
      <c r="L204" s="156">
        <f t="shared" si="57"/>
        <v>945.56614179292285</v>
      </c>
      <c r="M204" s="156">
        <f t="shared" si="57"/>
        <v>943.80109641025183</v>
      </c>
      <c r="N204" s="156">
        <f t="shared" si="57"/>
        <v>921.41171600221082</v>
      </c>
      <c r="O204" s="156">
        <f t="shared" si="57"/>
        <v>832.98804608580861</v>
      </c>
      <c r="P204" s="156">
        <f t="shared" si="57"/>
        <v>823.24375356432051</v>
      </c>
      <c r="Q204" s="156">
        <f t="shared" si="57"/>
        <v>865.58510611242195</v>
      </c>
    </row>
    <row r="205" spans="1:17" ht="12" customHeight="1" x14ac:dyDescent="0.25">
      <c r="A205" s="29" t="s">
        <v>140</v>
      </c>
      <c r="B205" s="57">
        <f>IF(B129=0,0,B129/0.086*1000000/B$17)</f>
        <v>1075.0010547898262</v>
      </c>
      <c r="C205" s="57">
        <f t="shared" ref="C205:Q205" si="58">IF(C129=0,0,C129/0.086*1000000/C$17)</f>
        <v>813.08959895716737</v>
      </c>
      <c r="D205" s="57">
        <f t="shared" si="58"/>
        <v>821.13080003164293</v>
      </c>
      <c r="E205" s="57">
        <f t="shared" si="58"/>
        <v>967.2783987397703</v>
      </c>
      <c r="F205" s="57">
        <f t="shared" si="58"/>
        <v>978.73797353290149</v>
      </c>
      <c r="G205" s="57">
        <f t="shared" si="58"/>
        <v>948.94545830343668</v>
      </c>
      <c r="H205" s="57">
        <f t="shared" si="58"/>
        <v>1051.3460834527002</v>
      </c>
      <c r="I205" s="57">
        <f t="shared" si="58"/>
        <v>1145.1591464970561</v>
      </c>
      <c r="J205" s="57">
        <f t="shared" si="58"/>
        <v>1126.1949124182795</v>
      </c>
      <c r="K205" s="57">
        <f t="shared" si="58"/>
        <v>1147.760030638289</v>
      </c>
      <c r="L205" s="57">
        <f t="shared" si="58"/>
        <v>1201.8950332691222</v>
      </c>
      <c r="M205" s="57">
        <f t="shared" si="58"/>
        <v>1204.4841533251201</v>
      </c>
      <c r="N205" s="57">
        <f t="shared" si="58"/>
        <v>1145.3163579130598</v>
      </c>
      <c r="O205" s="57">
        <f t="shared" si="58"/>
        <v>1042.5862790539056</v>
      </c>
      <c r="P205" s="57">
        <f t="shared" si="58"/>
        <v>999.30181229004847</v>
      </c>
      <c r="Q205" s="57">
        <f t="shared" si="58"/>
        <v>1054.7494926953607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2719.881628466886</v>
      </c>
      <c r="C207" s="168">
        <f t="shared" ref="C207:Q207" si="59">SUM(C208,C211,C213,C222)</f>
        <v>2684.6462860416405</v>
      </c>
      <c r="D207" s="168">
        <f t="shared" si="59"/>
        <v>2714.5891016837063</v>
      </c>
      <c r="E207" s="168">
        <f t="shared" si="59"/>
        <v>2776.6427542413612</v>
      </c>
      <c r="F207" s="168">
        <f t="shared" si="59"/>
        <v>2445.2682135220243</v>
      </c>
      <c r="G207" s="168">
        <f t="shared" si="59"/>
        <v>2077.1115408216765</v>
      </c>
      <c r="H207" s="168">
        <f t="shared" si="59"/>
        <v>2278.9484339258215</v>
      </c>
      <c r="I207" s="168">
        <f t="shared" si="59"/>
        <v>2237.4645066113139</v>
      </c>
      <c r="J207" s="168">
        <f t="shared" si="59"/>
        <v>1975.2822650297362</v>
      </c>
      <c r="K207" s="168">
        <f t="shared" si="59"/>
        <v>2114.071099086309</v>
      </c>
      <c r="L207" s="168">
        <f t="shared" si="59"/>
        <v>1801.5669834838707</v>
      </c>
      <c r="M207" s="168">
        <f t="shared" si="59"/>
        <v>1956.2987400753434</v>
      </c>
      <c r="N207" s="168">
        <f t="shared" si="59"/>
        <v>1839.4983008661779</v>
      </c>
      <c r="O207" s="168">
        <f t="shared" si="59"/>
        <v>1529.5410269484175</v>
      </c>
      <c r="P207" s="168">
        <f t="shared" si="59"/>
        <v>1383.8215316654844</v>
      </c>
      <c r="Q207" s="168">
        <f t="shared" si="59"/>
        <v>1628.9030184884541</v>
      </c>
    </row>
    <row r="208" spans="1:17" ht="12" customHeight="1" x14ac:dyDescent="0.25">
      <c r="A208" s="158" t="s">
        <v>65</v>
      </c>
      <c r="B208" s="157">
        <f>SUM(B209:B210)</f>
        <v>2406.6795774476736</v>
      </c>
      <c r="C208" s="157">
        <f t="shared" ref="C208:Q208" si="60">SUM(C209:C210)</f>
        <v>2378.2218060524951</v>
      </c>
      <c r="D208" s="157">
        <f t="shared" si="60"/>
        <v>2415.9479494208226</v>
      </c>
      <c r="E208" s="157">
        <f t="shared" si="60"/>
        <v>2458.6647363042771</v>
      </c>
      <c r="F208" s="157">
        <f t="shared" si="60"/>
        <v>2123.1776255889572</v>
      </c>
      <c r="G208" s="157">
        <f t="shared" si="60"/>
        <v>1781.6229338876008</v>
      </c>
      <c r="H208" s="157">
        <f t="shared" si="60"/>
        <v>2038.5888181838552</v>
      </c>
      <c r="I208" s="157">
        <f t="shared" si="60"/>
        <v>1979.5400098869281</v>
      </c>
      <c r="J208" s="157">
        <f t="shared" si="60"/>
        <v>1741.4453840846952</v>
      </c>
      <c r="K208" s="157">
        <f t="shared" si="60"/>
        <v>1885.9970643801121</v>
      </c>
      <c r="L208" s="157">
        <f t="shared" si="60"/>
        <v>1579.2156492878582</v>
      </c>
      <c r="M208" s="157">
        <f t="shared" si="60"/>
        <v>1714.1698977553731</v>
      </c>
      <c r="N208" s="157">
        <f t="shared" si="60"/>
        <v>1609.618997581066</v>
      </c>
      <c r="O208" s="157">
        <f t="shared" si="60"/>
        <v>1308.9670454843542</v>
      </c>
      <c r="P208" s="157">
        <f t="shared" si="60"/>
        <v>1173.1395149471541</v>
      </c>
      <c r="Q208" s="157">
        <f t="shared" si="60"/>
        <v>1409.0572260548595</v>
      </c>
    </row>
    <row r="209" spans="1:17" ht="12" customHeight="1" x14ac:dyDescent="0.25">
      <c r="A209" s="23" t="s">
        <v>166</v>
      </c>
      <c r="B209" s="156">
        <f>IF(B152=0,0,B152*1000000/B$7)</f>
        <v>2406.6795774476736</v>
      </c>
      <c r="C209" s="156">
        <f t="shared" ref="C209:Q210" si="61">IF(C152=0,0,C152*1000000/C$7)</f>
        <v>2378.2218060524951</v>
      </c>
      <c r="D209" s="156">
        <f t="shared" si="61"/>
        <v>2415.9479494208226</v>
      </c>
      <c r="E209" s="156">
        <f t="shared" si="61"/>
        <v>2458.6647363042771</v>
      </c>
      <c r="F209" s="156">
        <f t="shared" si="61"/>
        <v>2123.1776255889572</v>
      </c>
      <c r="G209" s="156">
        <f t="shared" si="61"/>
        <v>1781.6229338876008</v>
      </c>
      <c r="H209" s="156">
        <f t="shared" si="61"/>
        <v>2038.5888181838552</v>
      </c>
      <c r="I209" s="156">
        <f t="shared" si="61"/>
        <v>1979.5400098869281</v>
      </c>
      <c r="J209" s="156">
        <f t="shared" si="61"/>
        <v>1741.4453840846952</v>
      </c>
      <c r="K209" s="156">
        <f t="shared" si="61"/>
        <v>1885.9970643801121</v>
      </c>
      <c r="L209" s="156">
        <f t="shared" si="61"/>
        <v>1579.2156492878582</v>
      </c>
      <c r="M209" s="156">
        <f t="shared" si="61"/>
        <v>1714.1698977553731</v>
      </c>
      <c r="N209" s="156">
        <f t="shared" si="61"/>
        <v>1609.618997581066</v>
      </c>
      <c r="O209" s="156">
        <f t="shared" si="61"/>
        <v>1308.9670454843542</v>
      </c>
      <c r="P209" s="156">
        <f t="shared" si="61"/>
        <v>1173.1395149471541</v>
      </c>
      <c r="Q209" s="156">
        <f t="shared" si="61"/>
        <v>1409.0572260548595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0</v>
      </c>
      <c r="C213" s="157">
        <f t="shared" si="63"/>
        <v>0</v>
      </c>
      <c r="D213" s="157">
        <f t="shared" si="63"/>
        <v>0</v>
      </c>
      <c r="E213" s="157">
        <f t="shared" si="63"/>
        <v>0</v>
      </c>
      <c r="F213" s="157">
        <f t="shared" si="63"/>
        <v>0</v>
      </c>
      <c r="G213" s="157">
        <f t="shared" si="63"/>
        <v>0</v>
      </c>
      <c r="H213" s="157">
        <f t="shared" si="63"/>
        <v>0</v>
      </c>
      <c r="I213" s="157">
        <f t="shared" si="63"/>
        <v>0</v>
      </c>
      <c r="J213" s="157">
        <f t="shared" si="63"/>
        <v>0</v>
      </c>
      <c r="K213" s="157">
        <f t="shared" si="63"/>
        <v>0</v>
      </c>
      <c r="L213" s="157">
        <f t="shared" si="63"/>
        <v>0</v>
      </c>
      <c r="M213" s="157">
        <f t="shared" si="63"/>
        <v>0</v>
      </c>
      <c r="N213" s="157">
        <f t="shared" si="63"/>
        <v>0</v>
      </c>
      <c r="O213" s="157">
        <f t="shared" si="63"/>
        <v>0</v>
      </c>
      <c r="P213" s="157">
        <f t="shared" si="63"/>
        <v>0</v>
      </c>
      <c r="Q213" s="157">
        <f t="shared" si="63"/>
        <v>0</v>
      </c>
    </row>
    <row r="214" spans="1:17" ht="12" customHeight="1" x14ac:dyDescent="0.25">
      <c r="A214" s="167" t="s">
        <v>165</v>
      </c>
      <c r="B214" s="132">
        <f>IF(B157=0,0,B157*1000000/B$11)</f>
        <v>0</v>
      </c>
      <c r="C214" s="132">
        <f t="shared" ref="C214:Q214" si="64">IF(C157=0,0,C157*1000000/C$11)</f>
        <v>0</v>
      </c>
      <c r="D214" s="132">
        <f t="shared" si="64"/>
        <v>0</v>
      </c>
      <c r="E214" s="132">
        <f t="shared" si="64"/>
        <v>0</v>
      </c>
      <c r="F214" s="132">
        <f t="shared" si="64"/>
        <v>0</v>
      </c>
      <c r="G214" s="132">
        <f t="shared" si="64"/>
        <v>0</v>
      </c>
      <c r="H214" s="132">
        <f t="shared" si="64"/>
        <v>0</v>
      </c>
      <c r="I214" s="132">
        <f t="shared" si="64"/>
        <v>0</v>
      </c>
      <c r="J214" s="132">
        <f t="shared" si="64"/>
        <v>0</v>
      </c>
      <c r="K214" s="132">
        <f t="shared" si="64"/>
        <v>0</v>
      </c>
      <c r="L214" s="132">
        <f t="shared" si="64"/>
        <v>0</v>
      </c>
      <c r="M214" s="132">
        <f t="shared" si="64"/>
        <v>0</v>
      </c>
      <c r="N214" s="132">
        <f t="shared" si="64"/>
        <v>0</v>
      </c>
      <c r="O214" s="132">
        <f t="shared" si="64"/>
        <v>0</v>
      </c>
      <c r="P214" s="132">
        <f t="shared" si="64"/>
        <v>0</v>
      </c>
      <c r="Q214" s="132">
        <f t="shared" si="64"/>
        <v>0</v>
      </c>
    </row>
    <row r="215" spans="1:17" ht="12" customHeight="1" x14ac:dyDescent="0.25">
      <c r="A215" s="167" t="s">
        <v>164</v>
      </c>
      <c r="B215" s="132">
        <f>IF(B158=0,0,B158*1000000/B$12)</f>
        <v>0</v>
      </c>
      <c r="C215" s="132">
        <f t="shared" ref="C215:Q217" si="65">IF(C158=0,0,C158*1000000/C$12)</f>
        <v>0</v>
      </c>
      <c r="D215" s="132">
        <f t="shared" si="65"/>
        <v>0</v>
      </c>
      <c r="E215" s="132">
        <f t="shared" si="65"/>
        <v>0</v>
      </c>
      <c r="F215" s="132">
        <f t="shared" si="65"/>
        <v>0</v>
      </c>
      <c r="G215" s="132">
        <f t="shared" si="65"/>
        <v>0</v>
      </c>
      <c r="H215" s="132">
        <f t="shared" si="65"/>
        <v>0</v>
      </c>
      <c r="I215" s="132">
        <f t="shared" si="65"/>
        <v>0</v>
      </c>
      <c r="J215" s="132">
        <f t="shared" si="65"/>
        <v>0</v>
      </c>
      <c r="K215" s="132">
        <f t="shared" si="65"/>
        <v>0</v>
      </c>
      <c r="L215" s="132">
        <f t="shared" si="65"/>
        <v>0</v>
      </c>
      <c r="M215" s="132">
        <f t="shared" si="65"/>
        <v>0</v>
      </c>
      <c r="N215" s="132">
        <f t="shared" si="65"/>
        <v>0</v>
      </c>
      <c r="O215" s="132">
        <f t="shared" si="65"/>
        <v>0</v>
      </c>
      <c r="P215" s="132">
        <f t="shared" si="65"/>
        <v>0</v>
      </c>
      <c r="Q215" s="132">
        <f t="shared" si="65"/>
        <v>0</v>
      </c>
    </row>
    <row r="216" spans="1:17" ht="12" customHeight="1" x14ac:dyDescent="0.25">
      <c r="A216" s="166" t="s">
        <v>163</v>
      </c>
      <c r="B216" s="165">
        <f>IF(B159=0,0,B159*1000000/B$12)</f>
        <v>0</v>
      </c>
      <c r="C216" s="165">
        <f t="shared" si="65"/>
        <v>0</v>
      </c>
      <c r="D216" s="165">
        <f t="shared" si="65"/>
        <v>0</v>
      </c>
      <c r="E216" s="165">
        <f t="shared" si="65"/>
        <v>0</v>
      </c>
      <c r="F216" s="165">
        <f t="shared" si="65"/>
        <v>0</v>
      </c>
      <c r="G216" s="165">
        <f t="shared" si="65"/>
        <v>0</v>
      </c>
      <c r="H216" s="165">
        <f t="shared" si="65"/>
        <v>0</v>
      </c>
      <c r="I216" s="165">
        <f t="shared" si="65"/>
        <v>0</v>
      </c>
      <c r="J216" s="165">
        <f t="shared" si="65"/>
        <v>0</v>
      </c>
      <c r="K216" s="165">
        <f t="shared" si="65"/>
        <v>0</v>
      </c>
      <c r="L216" s="165">
        <f t="shared" si="65"/>
        <v>0</v>
      </c>
      <c r="M216" s="165">
        <f t="shared" si="65"/>
        <v>0</v>
      </c>
      <c r="N216" s="165">
        <f t="shared" si="65"/>
        <v>0</v>
      </c>
      <c r="O216" s="165">
        <f t="shared" si="65"/>
        <v>0</v>
      </c>
      <c r="P216" s="165">
        <f t="shared" si="65"/>
        <v>0</v>
      </c>
      <c r="Q216" s="165">
        <f t="shared" si="65"/>
        <v>0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313.20205101921238</v>
      </c>
      <c r="C222" s="157">
        <f t="shared" ref="C222:Q222" si="68">IF(C165=0,0,C165*1000000/C$5)</f>
        <v>306.42447998914537</v>
      </c>
      <c r="D222" s="157">
        <f t="shared" si="68"/>
        <v>298.64115226288385</v>
      </c>
      <c r="E222" s="157">
        <f t="shared" si="68"/>
        <v>317.9780179370843</v>
      </c>
      <c r="F222" s="157">
        <f t="shared" si="68"/>
        <v>322.09058793306701</v>
      </c>
      <c r="G222" s="157">
        <f t="shared" si="68"/>
        <v>295.48860693407596</v>
      </c>
      <c r="H222" s="157">
        <f t="shared" si="68"/>
        <v>240.35961574196639</v>
      </c>
      <c r="I222" s="157">
        <f t="shared" si="68"/>
        <v>257.92449672438568</v>
      </c>
      <c r="J222" s="157">
        <f t="shared" si="68"/>
        <v>233.83688094504103</v>
      </c>
      <c r="K222" s="157">
        <f t="shared" si="68"/>
        <v>228.07403470619673</v>
      </c>
      <c r="L222" s="157">
        <f t="shared" si="68"/>
        <v>222.35133419601243</v>
      </c>
      <c r="M222" s="157">
        <f t="shared" si="68"/>
        <v>242.12884231997026</v>
      </c>
      <c r="N222" s="157">
        <f t="shared" si="68"/>
        <v>229.87930328511209</v>
      </c>
      <c r="O222" s="157">
        <f t="shared" si="68"/>
        <v>220.57398146406331</v>
      </c>
      <c r="P222" s="157">
        <f t="shared" si="68"/>
        <v>210.68201671833023</v>
      </c>
      <c r="Q222" s="157">
        <f t="shared" si="68"/>
        <v>219.84579243359462</v>
      </c>
    </row>
    <row r="223" spans="1:17" ht="12" customHeight="1" x14ac:dyDescent="0.25">
      <c r="A223" s="23" t="s">
        <v>57</v>
      </c>
      <c r="B223" s="156">
        <f>IF(B166=0,0,B166*1000000/B$16)</f>
        <v>625.05137837200266</v>
      </c>
      <c r="C223" s="156">
        <f t="shared" ref="C223:Q223" si="69">IF(C166=0,0,C166*1000000/C$16)</f>
        <v>480.56838498288863</v>
      </c>
      <c r="D223" s="156">
        <f t="shared" si="69"/>
        <v>477.47889727266448</v>
      </c>
      <c r="E223" s="156">
        <f t="shared" si="69"/>
        <v>520.86952667100422</v>
      </c>
      <c r="F223" s="156">
        <f t="shared" si="69"/>
        <v>539.83537527261853</v>
      </c>
      <c r="G223" s="156">
        <f t="shared" si="69"/>
        <v>528.27539260767196</v>
      </c>
      <c r="H223" s="156">
        <f t="shared" si="69"/>
        <v>481.2574024996245</v>
      </c>
      <c r="I223" s="156">
        <f t="shared" si="69"/>
        <v>520.37728800697869</v>
      </c>
      <c r="J223" s="156">
        <f t="shared" si="69"/>
        <v>490.98375636261812</v>
      </c>
      <c r="K223" s="156">
        <f t="shared" si="69"/>
        <v>493.87708497923256</v>
      </c>
      <c r="L223" s="156">
        <f t="shared" si="69"/>
        <v>487.88053645915011</v>
      </c>
      <c r="M223" s="156">
        <f t="shared" si="69"/>
        <v>482.19717182955861</v>
      </c>
      <c r="N223" s="156">
        <f t="shared" si="69"/>
        <v>467.79689207944114</v>
      </c>
      <c r="O223" s="156">
        <f t="shared" si="69"/>
        <v>421.15064426489317</v>
      </c>
      <c r="P223" s="156">
        <f t="shared" si="69"/>
        <v>415.86040155784832</v>
      </c>
      <c r="Q223" s="156">
        <f t="shared" si="69"/>
        <v>436.98808627370488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108.62929834968736</v>
      </c>
      <c r="C226" s="184">
        <f>C169/RES_summary!C$19</f>
        <v>102.52365929120761</v>
      </c>
      <c r="D226" s="184">
        <f>D169/RES_summary!D$19</f>
        <v>104.69389499150626</v>
      </c>
      <c r="E226" s="184">
        <f>E169/RES_summary!E$19</f>
        <v>107.90309074907634</v>
      </c>
      <c r="F226" s="184">
        <f>F169/RES_summary!F$19</f>
        <v>96.873610424337002</v>
      </c>
      <c r="G226" s="184">
        <f>G169/RES_summary!G$19</f>
        <v>86.976234812406588</v>
      </c>
      <c r="H226" s="184">
        <f>H169/RES_summary!H$19</f>
        <v>91.437083811985872</v>
      </c>
      <c r="I226" s="184">
        <f>I169/RES_summary!I$19</f>
        <v>91.436537026593768</v>
      </c>
      <c r="J226" s="184">
        <f>J169/RES_summary!J$19</f>
        <v>82.580393708977624</v>
      </c>
      <c r="K226" s="184">
        <f>K169/RES_summary!K$19</f>
        <v>85.321588287064287</v>
      </c>
      <c r="L226" s="184">
        <f>L169/RES_summary!L$19</f>
        <v>76.787323907910547</v>
      </c>
      <c r="M226" s="184">
        <f>M169/RES_summary!M$19</f>
        <v>79.637173079123514</v>
      </c>
      <c r="N226" s="184">
        <f>N169/RES_summary!N$19</f>
        <v>75.045791897291053</v>
      </c>
      <c r="O226" s="184">
        <f>O169/RES_summary!O$19</f>
        <v>64.937816592524001</v>
      </c>
      <c r="P226" s="184">
        <f>P169/RES_summary!P$19</f>
        <v>61.629136839301118</v>
      </c>
      <c r="Q226" s="184">
        <f>Q169/RES_summary!Q$19</f>
        <v>70.11770057725505</v>
      </c>
    </row>
    <row r="227" spans="1:17" ht="12" customHeight="1" x14ac:dyDescent="0.25">
      <c r="A227" s="158" t="s">
        <v>65</v>
      </c>
      <c r="B227" s="178">
        <f>B170/RES_summary!B$19</f>
        <v>67.890679167577943</v>
      </c>
      <c r="C227" s="178">
        <f>C170/RES_summary!C$19</f>
        <v>66.037559598041568</v>
      </c>
      <c r="D227" s="178">
        <f>D170/RES_summary!D$19</f>
        <v>67.285049346821324</v>
      </c>
      <c r="E227" s="178">
        <f>E170/RES_summary!E$19</f>
        <v>69.077599794059495</v>
      </c>
      <c r="F227" s="178">
        <f>F170/RES_summary!F$19</f>
        <v>59.465182396308123</v>
      </c>
      <c r="G227" s="178">
        <f>G170/RES_summary!G$19</f>
        <v>49.200867619713669</v>
      </c>
      <c r="H227" s="178">
        <f>H170/RES_summary!H$19</f>
        <v>56.298592146009021</v>
      </c>
      <c r="I227" s="178">
        <f>I170/RES_summary!I$19</f>
        <v>56.393126972523426</v>
      </c>
      <c r="J227" s="178">
        <f>J170/RES_summary!J$19</f>
        <v>48.516837125037917</v>
      </c>
      <c r="K227" s="178">
        <f>K170/RES_summary!K$19</f>
        <v>51.332355027770404</v>
      </c>
      <c r="L227" s="178">
        <f>L170/RES_summary!L$19</f>
        <v>43.30111403426384</v>
      </c>
      <c r="M227" s="178">
        <f>M170/RES_summary!M$19</f>
        <v>46.435984062787014</v>
      </c>
      <c r="N227" s="178">
        <f>N170/RES_summary!N$19</f>
        <v>43.26745579540146</v>
      </c>
      <c r="O227" s="178">
        <f>O170/RES_summary!O$19</f>
        <v>35.082001047113266</v>
      </c>
      <c r="P227" s="178">
        <f>P170/RES_summary!P$19</f>
        <v>31.498109409138252</v>
      </c>
      <c r="Q227" s="178">
        <f>Q170/RES_summary!Q$19</f>
        <v>37.936456132556089</v>
      </c>
    </row>
    <row r="228" spans="1:17" ht="12" customHeight="1" x14ac:dyDescent="0.25">
      <c r="A228" s="23" t="s">
        <v>166</v>
      </c>
      <c r="B228" s="177">
        <f>B171/RES_summary!B$19</f>
        <v>66.449400312430285</v>
      </c>
      <c r="C228" s="177">
        <f>C171/RES_summary!C$19</f>
        <v>65.645275238499636</v>
      </c>
      <c r="D228" s="177">
        <f>D171/RES_summary!D$19</f>
        <v>66.731928556339184</v>
      </c>
      <c r="E228" s="177">
        <f>E171/RES_summary!E$19</f>
        <v>67.836738982957939</v>
      </c>
      <c r="F228" s="177">
        <f>F171/RES_summary!F$19</f>
        <v>58.453347960703375</v>
      </c>
      <c r="G228" s="177">
        <f>G171/RES_summary!G$19</f>
        <v>48.841804130044927</v>
      </c>
      <c r="H228" s="177">
        <f>H171/RES_summary!H$19</f>
        <v>55.800763608414172</v>
      </c>
      <c r="I228" s="177">
        <f>I171/RES_summary!I$19</f>
        <v>53.99355817121819</v>
      </c>
      <c r="J228" s="177">
        <f>J171/RES_summary!J$19</f>
        <v>47.189696747565421</v>
      </c>
      <c r="K228" s="177">
        <f>K171/RES_summary!K$19</f>
        <v>50.955446431544509</v>
      </c>
      <c r="L228" s="177">
        <f>L171/RES_summary!L$19</f>
        <v>42.470626844120112</v>
      </c>
      <c r="M228" s="177">
        <f>M171/RES_summary!M$19</f>
        <v>45.899204958331488</v>
      </c>
      <c r="N228" s="177">
        <f>N171/RES_summary!N$19</f>
        <v>42.913778358860604</v>
      </c>
      <c r="O228" s="177">
        <f>O171/RES_summary!O$19</f>
        <v>34.7875307928674</v>
      </c>
      <c r="P228" s="177">
        <f>P171/RES_summary!P$19</f>
        <v>31.063117983355713</v>
      </c>
      <c r="Q228" s="177">
        <f>Q171/RES_summary!Q$19</f>
        <v>37.250916770789239</v>
      </c>
    </row>
    <row r="229" spans="1:17" ht="12" customHeight="1" x14ac:dyDescent="0.25">
      <c r="A229" s="23" t="s">
        <v>60</v>
      </c>
      <c r="B229" s="177">
        <f>B172/RES_summary!B$19</f>
        <v>1.441278855147649</v>
      </c>
      <c r="C229" s="177">
        <f>C172/RES_summary!C$19</f>
        <v>0.39228435954192842</v>
      </c>
      <c r="D229" s="177">
        <f>D172/RES_summary!D$19</f>
        <v>0.55312079048213336</v>
      </c>
      <c r="E229" s="177">
        <f>E172/RES_summary!E$19</f>
        <v>1.2408608111015549</v>
      </c>
      <c r="F229" s="177">
        <f>F172/RES_summary!F$19</f>
        <v>1.0118344356047477</v>
      </c>
      <c r="G229" s="177">
        <f>G172/RES_summary!G$19</f>
        <v>0.35906348966873636</v>
      </c>
      <c r="H229" s="177">
        <f>H172/RES_summary!H$19</f>
        <v>0.49782853759484486</v>
      </c>
      <c r="I229" s="177">
        <f>I172/RES_summary!I$19</f>
        <v>2.3995688013052328</v>
      </c>
      <c r="J229" s="177">
        <f>J172/RES_summary!J$19</f>
        <v>1.3271403774724944</v>
      </c>
      <c r="K229" s="177">
        <f>K172/RES_summary!K$19</f>
        <v>0.37690859622589823</v>
      </c>
      <c r="L229" s="177">
        <f>L172/RES_summary!L$19</f>
        <v>0.83048719014372474</v>
      </c>
      <c r="M229" s="177">
        <f>M172/RES_summary!M$19</f>
        <v>0.5367791044555188</v>
      </c>
      <c r="N229" s="177">
        <f>N172/RES_summary!N$19</f>
        <v>0.35367743654085487</v>
      </c>
      <c r="O229" s="177">
        <f>O172/RES_summary!O$19</f>
        <v>0.2944702542458687</v>
      </c>
      <c r="P229" s="177">
        <f>P172/RES_summary!P$19</f>
        <v>0.43499142578253691</v>
      </c>
      <c r="Q229" s="177">
        <f>Q172/RES_summary!Q$19</f>
        <v>0.68553936176685248</v>
      </c>
    </row>
    <row r="230" spans="1:17" ht="12" customHeight="1" x14ac:dyDescent="0.25">
      <c r="A230" s="158" t="s">
        <v>112</v>
      </c>
      <c r="B230" s="178">
        <f>B173/RES_summary!B$19</f>
        <v>2.613035783736287</v>
      </c>
      <c r="C230" s="178">
        <f>C173/RES_summary!C$19</f>
        <v>2.7226086100060072</v>
      </c>
      <c r="D230" s="178">
        <f>D173/RES_summary!D$19</f>
        <v>2.7610148053839083</v>
      </c>
      <c r="E230" s="178">
        <f>E173/RES_summary!E$19</f>
        <v>2.7995508520644234</v>
      </c>
      <c r="F230" s="178">
        <f>F173/RES_summary!F$19</f>
        <v>2.9187410257055482</v>
      </c>
      <c r="G230" s="178">
        <f>G173/RES_summary!G$19</f>
        <v>2.9396013228525901</v>
      </c>
      <c r="H230" s="178">
        <f>H173/RES_summary!H$19</f>
        <v>2.9852476390687355</v>
      </c>
      <c r="I230" s="178">
        <f>I173/RES_summary!I$19</f>
        <v>2.9850771631924902</v>
      </c>
      <c r="J230" s="178">
        <f>J173/RES_summary!J$19</f>
        <v>2.8212379658193387</v>
      </c>
      <c r="K230" s="178">
        <f>K173/RES_summary!K$19</f>
        <v>2.9962854825452818</v>
      </c>
      <c r="L230" s="178">
        <f>L173/RES_summary!L$19</f>
        <v>3.1585692695411312</v>
      </c>
      <c r="M230" s="178">
        <f>M173/RES_summary!M$19</f>
        <v>3.1478276609664504</v>
      </c>
      <c r="N230" s="178">
        <f>N173/RES_summary!N$19</f>
        <v>3.0909491949587866</v>
      </c>
      <c r="O230" s="178">
        <f>O173/RES_summary!O$19</f>
        <v>3.0993146103434834</v>
      </c>
      <c r="P230" s="178">
        <f>P173/RES_summary!P$19</f>
        <v>3.0847583834719479</v>
      </c>
      <c r="Q230" s="178">
        <f>Q173/RES_summary!Q$19</f>
        <v>3.0628281134045756</v>
      </c>
    </row>
    <row r="231" spans="1:17" ht="12" customHeight="1" x14ac:dyDescent="0.25">
      <c r="A231" s="23" t="s">
        <v>60</v>
      </c>
      <c r="B231" s="177">
        <f>B174/RES_summary!B$19</f>
        <v>2.613035783736287</v>
      </c>
      <c r="C231" s="177">
        <f>C174/RES_summary!C$19</f>
        <v>2.7226086100060072</v>
      </c>
      <c r="D231" s="177">
        <f>D174/RES_summary!D$19</f>
        <v>2.7610148053839083</v>
      </c>
      <c r="E231" s="177">
        <f>E174/RES_summary!E$19</f>
        <v>2.7995508520644234</v>
      </c>
      <c r="F231" s="177">
        <f>F174/RES_summary!F$19</f>
        <v>2.9187410257055482</v>
      </c>
      <c r="G231" s="177">
        <f>G174/RES_summary!G$19</f>
        <v>2.9396013228525901</v>
      </c>
      <c r="H231" s="177">
        <f>H174/RES_summary!H$19</f>
        <v>2.9852476390687355</v>
      </c>
      <c r="I231" s="177">
        <f>I174/RES_summary!I$19</f>
        <v>2.9850771631924902</v>
      </c>
      <c r="J231" s="177">
        <f>J174/RES_summary!J$19</f>
        <v>2.8212379658193387</v>
      </c>
      <c r="K231" s="177">
        <f>K174/RES_summary!K$19</f>
        <v>2.9962854825452818</v>
      </c>
      <c r="L231" s="177">
        <f>L174/RES_summary!L$19</f>
        <v>3.1585692695411312</v>
      </c>
      <c r="M231" s="177">
        <f>M174/RES_summary!M$19</f>
        <v>3.1478276609664504</v>
      </c>
      <c r="N231" s="177">
        <f>N174/RES_summary!N$19</f>
        <v>3.0909491949587866</v>
      </c>
      <c r="O231" s="177">
        <f>O174/RES_summary!O$19</f>
        <v>3.0993146103434834</v>
      </c>
      <c r="P231" s="177">
        <f>P174/RES_summary!P$19</f>
        <v>3.0847583834719479</v>
      </c>
      <c r="Q231" s="177">
        <f>Q174/RES_summary!Q$19</f>
        <v>3.0628281134045756</v>
      </c>
    </row>
    <row r="232" spans="1:17" ht="12" customHeight="1" x14ac:dyDescent="0.25">
      <c r="A232" s="158" t="s">
        <v>63</v>
      </c>
      <c r="B232" s="178">
        <f>B175/RES_summary!B$19</f>
        <v>22.850441499270953</v>
      </c>
      <c r="C232" s="178">
        <f>C175/RES_summary!C$19</f>
        <v>21.062584752310464</v>
      </c>
      <c r="D232" s="178">
        <f>D175/RES_summary!D$19</f>
        <v>22.111523841977629</v>
      </c>
      <c r="E232" s="178">
        <f>E175/RES_summary!E$19</f>
        <v>22.257809853679134</v>
      </c>
      <c r="F232" s="178">
        <f>F175/RES_summary!F$19</f>
        <v>20.475202743630692</v>
      </c>
      <c r="G232" s="178">
        <f>G175/RES_summary!G$19</f>
        <v>21.528088812547793</v>
      </c>
      <c r="H232" s="178">
        <f>H175/RES_summary!H$19</f>
        <v>19.693070093668453</v>
      </c>
      <c r="I232" s="178">
        <f>I175/RES_summary!I$19</f>
        <v>18.65599652998738</v>
      </c>
      <c r="J232" s="178">
        <f>J175/RES_summary!J$19</f>
        <v>18.624797736465045</v>
      </c>
      <c r="K232" s="178">
        <f>K175/RES_summary!K$19</f>
        <v>18.385812692949568</v>
      </c>
      <c r="L232" s="178">
        <f>L175/RES_summary!L$19</f>
        <v>17.65324094050332</v>
      </c>
      <c r="M232" s="178">
        <f>M175/RES_summary!M$19</f>
        <v>17.313891770947929</v>
      </c>
      <c r="N232" s="178">
        <f>N175/RES_summary!N$19</f>
        <v>16.549159872228611</v>
      </c>
      <c r="O232" s="178">
        <f>O175/RES_summary!O$19</f>
        <v>15.692646011851634</v>
      </c>
      <c r="P232" s="178">
        <f>P175/RES_summary!P$19</f>
        <v>16.37599807465509</v>
      </c>
      <c r="Q232" s="178">
        <f>Q175/RES_summary!Q$19</f>
        <v>17.935411721951883</v>
      </c>
    </row>
    <row r="233" spans="1:17" ht="12" customHeight="1" x14ac:dyDescent="0.25">
      <c r="A233" s="167" t="s">
        <v>165</v>
      </c>
      <c r="B233" s="183">
        <f>B176/RES_summary!B$19</f>
        <v>0</v>
      </c>
      <c r="C233" s="183">
        <f>C176/RES_summary!C$19</f>
        <v>0</v>
      </c>
      <c r="D233" s="183">
        <f>D176/RES_summary!D$19</f>
        <v>0</v>
      </c>
      <c r="E233" s="183">
        <f>E176/RES_summary!E$19</f>
        <v>0</v>
      </c>
      <c r="F233" s="183">
        <f>F176/RES_summary!F$19</f>
        <v>0</v>
      </c>
      <c r="G233" s="183">
        <f>G176/RES_summary!G$19</f>
        <v>0</v>
      </c>
      <c r="H233" s="183">
        <f>H176/RES_summary!H$19</f>
        <v>0</v>
      </c>
      <c r="I233" s="183">
        <f>I176/RES_summary!I$19</f>
        <v>0</v>
      </c>
      <c r="J233" s="183">
        <f>J176/RES_summary!J$19</f>
        <v>0</v>
      </c>
      <c r="K233" s="183">
        <f>K176/RES_summary!K$19</f>
        <v>0</v>
      </c>
      <c r="L233" s="183">
        <f>L176/RES_summary!L$19</f>
        <v>0</v>
      </c>
      <c r="M233" s="183">
        <f>M176/RES_summary!M$19</f>
        <v>0</v>
      </c>
      <c r="N233" s="183">
        <f>N176/RES_summary!N$19</f>
        <v>0</v>
      </c>
      <c r="O233" s="183">
        <f>O176/RES_summary!O$19</f>
        <v>0</v>
      </c>
      <c r="P233" s="183">
        <f>P176/RES_summary!P$19</f>
        <v>0</v>
      </c>
      <c r="Q233" s="183">
        <f>Q176/RES_summary!Q$19</f>
        <v>0</v>
      </c>
    </row>
    <row r="234" spans="1:17" ht="12" customHeight="1" x14ac:dyDescent="0.25">
      <c r="A234" s="167" t="s">
        <v>164</v>
      </c>
      <c r="B234" s="183">
        <f>B177/RES_summary!B$19</f>
        <v>0</v>
      </c>
      <c r="C234" s="183">
        <f>C177/RES_summary!C$19</f>
        <v>0</v>
      </c>
      <c r="D234" s="183">
        <f>D177/RES_summary!D$19</f>
        <v>0</v>
      </c>
      <c r="E234" s="183">
        <f>E177/RES_summary!E$19</f>
        <v>0</v>
      </c>
      <c r="F234" s="183">
        <f>F177/RES_summary!F$19</f>
        <v>0</v>
      </c>
      <c r="G234" s="183">
        <f>G177/RES_summary!G$19</f>
        <v>0</v>
      </c>
      <c r="H234" s="183">
        <f>H177/RES_summary!H$19</f>
        <v>0</v>
      </c>
      <c r="I234" s="183">
        <f>I177/RES_summary!I$19</f>
        <v>0</v>
      </c>
      <c r="J234" s="183">
        <f>J177/RES_summary!J$19</f>
        <v>0</v>
      </c>
      <c r="K234" s="183">
        <f>K177/RES_summary!K$19</f>
        <v>0</v>
      </c>
      <c r="L234" s="183">
        <f>L177/RES_summary!L$19</f>
        <v>0</v>
      </c>
      <c r="M234" s="183">
        <f>M177/RES_summary!M$19</f>
        <v>0</v>
      </c>
      <c r="N234" s="183">
        <f>N177/RES_summary!N$19</f>
        <v>0</v>
      </c>
      <c r="O234" s="183">
        <f>O177/RES_summary!O$19</f>
        <v>0</v>
      </c>
      <c r="P234" s="183">
        <f>P177/RES_summary!P$19</f>
        <v>0</v>
      </c>
      <c r="Q234" s="183">
        <f>Q177/RES_summary!Q$19</f>
        <v>0</v>
      </c>
    </row>
    <row r="235" spans="1:17" ht="12" customHeight="1" x14ac:dyDescent="0.25">
      <c r="A235" s="166" t="s">
        <v>163</v>
      </c>
      <c r="B235" s="182">
        <f>B178/RES_summary!B$19</f>
        <v>0</v>
      </c>
      <c r="C235" s="182">
        <f>C178/RES_summary!C$19</f>
        <v>0</v>
      </c>
      <c r="D235" s="182">
        <f>D178/RES_summary!D$19</f>
        <v>0</v>
      </c>
      <c r="E235" s="182">
        <f>E178/RES_summary!E$19</f>
        <v>0</v>
      </c>
      <c r="F235" s="182">
        <f>F178/RES_summary!F$19</f>
        <v>0</v>
      </c>
      <c r="G235" s="182">
        <f>G178/RES_summary!G$19</f>
        <v>0</v>
      </c>
      <c r="H235" s="182">
        <f>H178/RES_summary!H$19</f>
        <v>0</v>
      </c>
      <c r="I235" s="182">
        <f>I178/RES_summary!I$19</f>
        <v>0</v>
      </c>
      <c r="J235" s="182">
        <f>J178/RES_summary!J$19</f>
        <v>0</v>
      </c>
      <c r="K235" s="182">
        <f>K178/RES_summary!K$19</f>
        <v>0</v>
      </c>
      <c r="L235" s="182">
        <f>L178/RES_summary!L$19</f>
        <v>0</v>
      </c>
      <c r="M235" s="182">
        <f>M178/RES_summary!M$19</f>
        <v>0</v>
      </c>
      <c r="N235" s="182">
        <f>N178/RES_summary!N$19</f>
        <v>0</v>
      </c>
      <c r="O235" s="182">
        <f>O178/RES_summary!O$19</f>
        <v>0</v>
      </c>
      <c r="P235" s="182">
        <f>P178/RES_summary!P$19</f>
        <v>0</v>
      </c>
      <c r="Q235" s="182">
        <f>Q178/RES_summary!Q$19</f>
        <v>0</v>
      </c>
    </row>
    <row r="236" spans="1:17" ht="12" customHeight="1" x14ac:dyDescent="0.25">
      <c r="A236" s="147" t="s">
        <v>59</v>
      </c>
      <c r="B236" s="181">
        <f>B179/RES_summary!B$19</f>
        <v>0</v>
      </c>
      <c r="C236" s="181">
        <f>C179/RES_summary!C$19</f>
        <v>0</v>
      </c>
      <c r="D236" s="181">
        <f>D179/RES_summary!D$19</f>
        <v>0</v>
      </c>
      <c r="E236" s="181">
        <f>E179/RES_summary!E$19</f>
        <v>0</v>
      </c>
      <c r="F236" s="181">
        <f>F179/RES_summary!F$19</f>
        <v>0</v>
      </c>
      <c r="G236" s="181">
        <f>G179/RES_summary!G$19</f>
        <v>0</v>
      </c>
      <c r="H236" s="181">
        <f>H179/RES_summary!H$19</f>
        <v>0</v>
      </c>
      <c r="I236" s="181">
        <f>I179/RES_summary!I$19</f>
        <v>0</v>
      </c>
      <c r="J236" s="181">
        <f>J179/RES_summary!J$19</f>
        <v>0</v>
      </c>
      <c r="K236" s="181">
        <f>K179/RES_summary!K$19</f>
        <v>0</v>
      </c>
      <c r="L236" s="181">
        <f>L179/RES_summary!L$19</f>
        <v>0</v>
      </c>
      <c r="M236" s="181">
        <f>M179/RES_summary!M$19</f>
        <v>0</v>
      </c>
      <c r="N236" s="181">
        <f>N179/RES_summary!N$19</f>
        <v>0</v>
      </c>
      <c r="O236" s="181">
        <f>O179/RES_summary!O$19</f>
        <v>0</v>
      </c>
      <c r="P236" s="181">
        <f>P179/RES_summary!P$19</f>
        <v>0</v>
      </c>
      <c r="Q236" s="181">
        <f>Q179/RES_summary!Q$19</f>
        <v>0</v>
      </c>
    </row>
    <row r="237" spans="1:17" ht="12" customHeight="1" x14ac:dyDescent="0.25">
      <c r="A237" s="163" t="s">
        <v>142</v>
      </c>
      <c r="B237" s="180">
        <f>B180/RES_summary!B$19</f>
        <v>38.85033367467544</v>
      </c>
      <c r="C237" s="180">
        <f>C180/RES_summary!C$19</f>
        <v>35.161752022847992</v>
      </c>
      <c r="D237" s="180">
        <f>D180/RES_summary!D$19</f>
        <v>35.986370581303987</v>
      </c>
      <c r="E237" s="180">
        <f>E180/RES_summary!E$19</f>
        <v>36.424178485148744</v>
      </c>
      <c r="F237" s="180">
        <f>F180/RES_summary!F$19</f>
        <v>35.328911564652259</v>
      </c>
      <c r="G237" s="180">
        <f>G180/RES_summary!G$19</f>
        <v>33.496210090312914</v>
      </c>
      <c r="H237" s="180">
        <f>H180/RES_summary!H$19</f>
        <v>32.363650285074101</v>
      </c>
      <c r="I237" s="180">
        <f>I180/RES_summary!I$19</f>
        <v>38.567224965686705</v>
      </c>
      <c r="J237" s="180">
        <f>J180/RES_summary!J$19</f>
        <v>38.240801020402088</v>
      </c>
      <c r="K237" s="180">
        <f>K180/RES_summary!K$19</f>
        <v>37.163354893225964</v>
      </c>
      <c r="L237" s="180">
        <f>L180/RES_summary!L$19</f>
        <v>38.352637369908734</v>
      </c>
      <c r="M237" s="180">
        <f>M180/RES_summary!M$19</f>
        <v>37.405867851681769</v>
      </c>
      <c r="N237" s="180">
        <f>N180/RES_summary!N$19</f>
        <v>34.783238778219548</v>
      </c>
      <c r="O237" s="180">
        <f>O180/RES_summary!O$19</f>
        <v>33.498826483037099</v>
      </c>
      <c r="P237" s="180">
        <f>P180/RES_summary!P$19</f>
        <v>32.344185735959506</v>
      </c>
      <c r="Q237" s="180">
        <f>Q180/RES_summary!Q$19</f>
        <v>33.461686300549239</v>
      </c>
    </row>
    <row r="238" spans="1:17" ht="12" customHeight="1" x14ac:dyDescent="0.25">
      <c r="A238" s="161" t="s">
        <v>141</v>
      </c>
      <c r="B238" s="179">
        <f>B181/RES_summary!B$19</f>
        <v>18.422167248209806</v>
      </c>
      <c r="C238" s="179">
        <f>C181/RES_summary!C$19</f>
        <v>17.107801954452107</v>
      </c>
      <c r="D238" s="179">
        <f>D181/RES_summary!D$19</f>
        <v>17.816637810395957</v>
      </c>
      <c r="E238" s="179">
        <f>E181/RES_summary!E$19</f>
        <v>17.843253164711264</v>
      </c>
      <c r="F238" s="179">
        <f>F181/RES_summary!F$19</f>
        <v>17.457950562894659</v>
      </c>
      <c r="G238" s="179">
        <f>G181/RES_summary!G$19</f>
        <v>18.786939385119123</v>
      </c>
      <c r="H238" s="179">
        <f>H181/RES_summary!H$19</f>
        <v>16.761813195920332</v>
      </c>
      <c r="I238" s="179">
        <f>I181/RES_summary!I$19</f>
        <v>16.907776900337883</v>
      </c>
      <c r="J238" s="179">
        <f>J181/RES_summary!J$19</f>
        <v>16.640296846750818</v>
      </c>
      <c r="K238" s="179">
        <f>K181/RES_summary!K$19</f>
        <v>16.517831065264563</v>
      </c>
      <c r="L238" s="179">
        <f>L181/RES_summary!L$19</f>
        <v>16.304992047491574</v>
      </c>
      <c r="M238" s="179">
        <f>M181/RES_summary!M$19</f>
        <v>16.13309955733888</v>
      </c>
      <c r="N238" s="179">
        <f>N181/RES_summary!N$19</f>
        <v>15.786435876245362</v>
      </c>
      <c r="O238" s="179">
        <f>O181/RES_summary!O$19</f>
        <v>15.460211159474092</v>
      </c>
      <c r="P238" s="179">
        <f>P181/RES_summary!P$19</f>
        <v>16.088024662346587</v>
      </c>
      <c r="Q238" s="179">
        <f>Q181/RES_summary!Q$19</f>
        <v>17.829776658345398</v>
      </c>
    </row>
    <row r="239" spans="1:17" ht="12" customHeight="1" x14ac:dyDescent="0.25">
      <c r="A239" s="148" t="s">
        <v>60</v>
      </c>
      <c r="B239" s="177">
        <f>B182/RES_summary!B$19</f>
        <v>0.77700667349350072</v>
      </c>
      <c r="C239" s="177">
        <f>C182/RES_summary!C$19</f>
        <v>0.35161752022847836</v>
      </c>
      <c r="D239" s="177">
        <f>D182/RES_summary!D$19</f>
        <v>0.71972741162607889</v>
      </c>
      <c r="E239" s="177">
        <f>E182/RES_summary!E$19</f>
        <v>0.72848356970297046</v>
      </c>
      <c r="F239" s="177">
        <f>F182/RES_summary!F$19</f>
        <v>0.70657823129304309</v>
      </c>
      <c r="G239" s="177">
        <f>G182/RES_summary!G$19</f>
        <v>4.0195452108375518</v>
      </c>
      <c r="H239" s="177">
        <f>H182/RES_summary!H$19</f>
        <v>1.4563642628283402</v>
      </c>
      <c r="I239" s="177">
        <f>I182/RES_summary!I$19</f>
        <v>0.77134449931373816</v>
      </c>
      <c r="J239" s="177">
        <f>J182/RES_summary!J$19</f>
        <v>0.76481602040804042</v>
      </c>
      <c r="K239" s="177">
        <f>K182/RES_summary!K$19</f>
        <v>0.74326709786451539</v>
      </c>
      <c r="L239" s="177">
        <f>L182/RES_summary!L$19</f>
        <v>0.76705274739817131</v>
      </c>
      <c r="M239" s="177">
        <f>M182/RES_summary!M$19</f>
        <v>0.7481173570336328</v>
      </c>
      <c r="N239" s="177">
        <f>N182/RES_summary!N$19</f>
        <v>0.69566477556438822</v>
      </c>
      <c r="O239" s="177">
        <f>O182/RES_summary!O$19</f>
        <v>0.66997652966073862</v>
      </c>
      <c r="P239" s="177">
        <f>P182/RES_summary!P$19</f>
        <v>1.13204650075858</v>
      </c>
      <c r="Q239" s="177">
        <f>Q182/RES_summary!Q$19</f>
        <v>2.8442433355466843</v>
      </c>
    </row>
    <row r="240" spans="1:17" ht="12" customHeight="1" x14ac:dyDescent="0.25">
      <c r="A240" s="148" t="s">
        <v>59</v>
      </c>
      <c r="B240" s="177">
        <f>B183/RES_summary!B$19</f>
        <v>17.6451605747163</v>
      </c>
      <c r="C240" s="177">
        <f>C183/RES_summary!C$19</f>
        <v>16.756184434223631</v>
      </c>
      <c r="D240" s="177">
        <f>D183/RES_summary!D$19</f>
        <v>17.096910398769875</v>
      </c>
      <c r="E240" s="177">
        <f>E183/RES_summary!E$19</f>
        <v>17.114769595008294</v>
      </c>
      <c r="F240" s="177">
        <f>F183/RES_summary!F$19</f>
        <v>16.751372331601615</v>
      </c>
      <c r="G240" s="177">
        <f>G183/RES_summary!G$19</f>
        <v>14.767394174281575</v>
      </c>
      <c r="H240" s="177">
        <f>H183/RES_summary!H$19</f>
        <v>15.305448933091993</v>
      </c>
      <c r="I240" s="177">
        <f>I183/RES_summary!I$19</f>
        <v>16.136432401024141</v>
      </c>
      <c r="J240" s="177">
        <f>J183/RES_summary!J$19</f>
        <v>15.875480826342777</v>
      </c>
      <c r="K240" s="177">
        <f>K183/RES_summary!K$19</f>
        <v>15.774563967400043</v>
      </c>
      <c r="L240" s="177">
        <f>L183/RES_summary!L$19</f>
        <v>15.537939300093404</v>
      </c>
      <c r="M240" s="177">
        <f>M183/RES_summary!M$19</f>
        <v>15.384982200305245</v>
      </c>
      <c r="N240" s="177">
        <f>N183/RES_summary!N$19</f>
        <v>15.090771100680973</v>
      </c>
      <c r="O240" s="177">
        <f>O183/RES_summary!O$19</f>
        <v>14.790234629813355</v>
      </c>
      <c r="P240" s="177">
        <f>P183/RES_summary!P$19</f>
        <v>14.955978161588009</v>
      </c>
      <c r="Q240" s="177">
        <f>Q183/RES_summary!Q$19</f>
        <v>14.985533322798718</v>
      </c>
    </row>
    <row r="241" spans="1:17" ht="12" customHeight="1" x14ac:dyDescent="0.25">
      <c r="A241" s="158" t="s">
        <v>62</v>
      </c>
      <c r="B241" s="178">
        <f>B184/RES_summary!B$19</f>
        <v>15.275141899102186</v>
      </c>
      <c r="C241" s="178">
        <f>C184/RES_summary!C$19</f>
        <v>12.700906330849556</v>
      </c>
      <c r="D241" s="178">
        <f>D184/RES_summary!D$19</f>
        <v>12.536306997323395</v>
      </c>
      <c r="E241" s="178">
        <f>E184/RES_summary!E$19</f>
        <v>13.768130249273295</v>
      </c>
      <c r="F241" s="178">
        <f>F184/RES_summary!F$19</f>
        <v>14.014484258692653</v>
      </c>
      <c r="G241" s="178">
        <f>G184/RES_summary!G$19</f>
        <v>13.307677057292548</v>
      </c>
      <c r="H241" s="178">
        <f>H184/RES_summary!H$19</f>
        <v>12.460173933239663</v>
      </c>
      <c r="I241" s="178">
        <f>I184/RES_summary!I$19</f>
        <v>13.402336360890475</v>
      </c>
      <c r="J241" s="178">
        <f>J184/RES_summary!J$19</f>
        <v>12.617520881655329</v>
      </c>
      <c r="K241" s="178">
        <f>K184/RES_summary!K$19</f>
        <v>12.607135083799033</v>
      </c>
      <c r="L241" s="178">
        <f>L184/RES_summary!L$19</f>
        <v>12.674399663602266</v>
      </c>
      <c r="M241" s="178">
        <f>M184/RES_summary!M$19</f>
        <v>12.739469584422116</v>
      </c>
      <c r="N241" s="178">
        <f>N184/RES_summary!N$19</f>
        <v>12.13822703470219</v>
      </c>
      <c r="O241" s="178">
        <f>O184/RES_summary!O$19</f>
        <v>11.063854923215613</v>
      </c>
      <c r="P241" s="178">
        <f>P184/RES_summary!P$19</f>
        <v>10.670270972035826</v>
      </c>
      <c r="Q241" s="178">
        <f>Q184/RES_summary!Q$19</f>
        <v>11.183004609342513</v>
      </c>
    </row>
    <row r="242" spans="1:17" ht="12" customHeight="1" x14ac:dyDescent="0.25">
      <c r="A242" s="23" t="s">
        <v>57</v>
      </c>
      <c r="B242" s="177">
        <f>B185/RES_summary!B$19</f>
        <v>20.155566711821447</v>
      </c>
      <c r="C242" s="177">
        <f>C185/RES_summary!C$19</f>
        <v>15.492924314090182</v>
      </c>
      <c r="D242" s="177">
        <f>D185/RES_summary!D$19</f>
        <v>15.381415305496564</v>
      </c>
      <c r="E242" s="177">
        <f>E185/RES_summary!E$19</f>
        <v>16.762976285639215</v>
      </c>
      <c r="F242" s="177">
        <f>F185/RES_summary!F$19</f>
        <v>17.348722125189674</v>
      </c>
      <c r="G242" s="177">
        <f>G185/RES_summary!G$19</f>
        <v>16.941430333228649</v>
      </c>
      <c r="H242" s="177">
        <f>H185/RES_summary!H$19</f>
        <v>15.403893386176868</v>
      </c>
      <c r="I242" s="177">
        <f>I185/RES_summary!I$19</f>
        <v>16.591569647538225</v>
      </c>
      <c r="J242" s="177">
        <f>J185/RES_summary!J$19</f>
        <v>15.552489245909499</v>
      </c>
      <c r="K242" s="177">
        <f>K185/RES_summary!K$19</f>
        <v>15.577471711954791</v>
      </c>
      <c r="L242" s="177">
        <f>L185/RES_summary!L$19</f>
        <v>15.32613244100558</v>
      </c>
      <c r="M242" s="177">
        <f>M185/RES_summary!M$19</f>
        <v>15.078214806749806</v>
      </c>
      <c r="N242" s="177">
        <f>N185/RES_summary!N$19</f>
        <v>14.561224465553705</v>
      </c>
      <c r="O242" s="177">
        <f>O185/RES_summary!O$19</f>
        <v>13.070429883244763</v>
      </c>
      <c r="P242" s="177">
        <f>P185/RES_summary!P$19</f>
        <v>12.867661308793471</v>
      </c>
      <c r="Q242" s="177">
        <f>Q185/RES_summary!Q$19</f>
        <v>13.489655627283827</v>
      </c>
    </row>
    <row r="243" spans="1:17" ht="12" customHeight="1" x14ac:dyDescent="0.25">
      <c r="A243" s="29" t="s">
        <v>140</v>
      </c>
      <c r="B243" s="176">
        <f>B186/RES_summary!B$19</f>
        <v>10.3735470354407</v>
      </c>
      <c r="C243" s="176">
        <f>C186/RES_summary!C$19</f>
        <v>7.7880576229628824</v>
      </c>
      <c r="D243" s="176">
        <f>D186/RES_summary!D$19</f>
        <v>7.7852606037386893</v>
      </c>
      <c r="E243" s="176">
        <f>E186/RES_summary!E$19</f>
        <v>9.0745124009322513</v>
      </c>
      <c r="F243" s="176">
        <f>F186/RES_summary!F$19</f>
        <v>9.082441348044064</v>
      </c>
      <c r="G243" s="176">
        <f>G186/RES_summary!G$19</f>
        <v>8.6951614012104361</v>
      </c>
      <c r="H243" s="176">
        <f>H186/RES_summary!H$19</f>
        <v>9.5230308150592915</v>
      </c>
      <c r="I243" s="176">
        <f>I186/RES_summary!I$19</f>
        <v>10.268129304545733</v>
      </c>
      <c r="J243" s="176">
        <f>J186/RES_summary!J$19</f>
        <v>9.9486031790579954</v>
      </c>
      <c r="K243" s="176">
        <f>K186/RES_summary!K$19</f>
        <v>10.058418436178954</v>
      </c>
      <c r="L243" s="176">
        <f>L186/RES_summary!L$19</f>
        <v>10.453866795798827</v>
      </c>
      <c r="M243" s="176">
        <f>M186/RES_summary!M$19</f>
        <v>10.380650850104443</v>
      </c>
      <c r="N243" s="176">
        <f>N186/RES_summary!N$19</f>
        <v>9.7970930139330612</v>
      </c>
      <c r="O243" s="176">
        <f>O186/RES_summary!O$19</f>
        <v>8.857226186555371</v>
      </c>
      <c r="P243" s="176">
        <f>P186/RES_summary!P$19</f>
        <v>8.4139386199336688</v>
      </c>
      <c r="Q243" s="176">
        <f>Q186/RES_summary!Q$19</f>
        <v>8.8476349679014614</v>
      </c>
    </row>
    <row r="245" spans="1:17" ht="12" customHeight="1" x14ac:dyDescent="0.25">
      <c r="A245" s="152" t="s">
        <v>71</v>
      </c>
      <c r="B245" s="184">
        <f>B188/RES_summary!B$19</f>
        <v>59.494180038327272</v>
      </c>
      <c r="C245" s="184">
        <f>C188/RES_summary!C$19</f>
        <v>55.765192229358263</v>
      </c>
      <c r="D245" s="184">
        <f>D188/RES_summary!D$19</f>
        <v>57.387220819869768</v>
      </c>
      <c r="E245" s="184">
        <f>E188/RES_summary!E$19</f>
        <v>59.915121966121255</v>
      </c>
      <c r="F245" s="184">
        <f>F188/RES_summary!F$19</f>
        <v>55.988835122411722</v>
      </c>
      <c r="G245" s="184">
        <f>G188/RES_summary!G$19</f>
        <v>50.996460763626253</v>
      </c>
      <c r="H245" s="184">
        <f>H188/RES_summary!H$19</f>
        <v>54.027460608142306</v>
      </c>
      <c r="I245" s="184">
        <f>I188/RES_summary!I$19</f>
        <v>56.563937060879326</v>
      </c>
      <c r="J245" s="184">
        <f>J188/RES_summary!J$19</f>
        <v>52.260870786696984</v>
      </c>
      <c r="K245" s="184">
        <f>K188/RES_summary!K$19</f>
        <v>54.286908238052924</v>
      </c>
      <c r="L245" s="184">
        <f>L188/RES_summary!L$19</f>
        <v>51.628909564020603</v>
      </c>
      <c r="M245" s="184">
        <f>M188/RES_summary!M$19</f>
        <v>53.494837739713411</v>
      </c>
      <c r="N245" s="184">
        <f>N188/RES_summary!N$19</f>
        <v>51.738218130448359</v>
      </c>
      <c r="O245" s="184">
        <f>O188/RES_summary!O$19</f>
        <v>47.136519718730966</v>
      </c>
      <c r="P245" s="184">
        <f>P188/RES_summary!P$19</f>
        <v>46.204580336561619</v>
      </c>
      <c r="Q245" s="184">
        <f>Q188/RES_summary!Q$19</f>
        <v>51.359583901113247</v>
      </c>
    </row>
    <row r="246" spans="1:17" ht="12" customHeight="1" x14ac:dyDescent="0.25">
      <c r="A246" s="158" t="s">
        <v>65</v>
      </c>
      <c r="B246" s="178">
        <f>B189/RES_summary!B$19</f>
        <v>29.948515826340707</v>
      </c>
      <c r="C246" s="178">
        <f>C189/RES_summary!C$19</f>
        <v>28.827175752517899</v>
      </c>
      <c r="D246" s="178">
        <f>D189/RES_summary!D$19</f>
        <v>29.687232587913552</v>
      </c>
      <c r="E246" s="178">
        <f>E189/RES_summary!E$19</f>
        <v>31.106187989786005</v>
      </c>
      <c r="F246" s="178">
        <f>F189/RES_summary!F$19</f>
        <v>26.992406040409001</v>
      </c>
      <c r="G246" s="178">
        <f>G189/RES_summary!G$19</f>
        <v>22.272996856129549</v>
      </c>
      <c r="H246" s="178">
        <f>H189/RES_summary!H$19</f>
        <v>25.704417905482444</v>
      </c>
      <c r="I246" s="178">
        <f>I189/RES_summary!I$19</f>
        <v>26.893548405490986</v>
      </c>
      <c r="J246" s="178">
        <f>J189/RES_summary!J$19</f>
        <v>22.96328431674155</v>
      </c>
      <c r="K246" s="178">
        <f>K189/RES_summary!K$19</f>
        <v>24.088185247735296</v>
      </c>
      <c r="L246" s="178">
        <f>L189/RES_summary!L$19</f>
        <v>20.797012346011147</v>
      </c>
      <c r="M246" s="178">
        <f>M189/RES_summary!M$19</f>
        <v>22.48934556563399</v>
      </c>
      <c r="N246" s="178">
        <f>N189/RES_summary!N$19</f>
        <v>21.147854953324671</v>
      </c>
      <c r="O246" s="178">
        <f>O189/RES_summary!O$19</f>
        <v>17.335681760217227</v>
      </c>
      <c r="P246" s="178">
        <f>P189/RES_summary!P$19</f>
        <v>15.833141982768433</v>
      </c>
      <c r="Q246" s="178">
        <f>Q189/RES_summary!Q$19</f>
        <v>19.353864511410777</v>
      </c>
    </row>
    <row r="247" spans="1:17" ht="12" customHeight="1" x14ac:dyDescent="0.25">
      <c r="A247" s="23" t="s">
        <v>166</v>
      </c>
      <c r="B247" s="177">
        <f>B190/RES_summary!B$19</f>
        <v>28.507236971193059</v>
      </c>
      <c r="C247" s="177">
        <f>C190/RES_summary!C$19</f>
        <v>28.434891392975967</v>
      </c>
      <c r="D247" s="177">
        <f>D190/RES_summary!D$19</f>
        <v>29.134111797431419</v>
      </c>
      <c r="E247" s="177">
        <f>E190/RES_summary!E$19</f>
        <v>29.865327178684446</v>
      </c>
      <c r="F247" s="177">
        <f>F190/RES_summary!F$19</f>
        <v>25.980571604804254</v>
      </c>
      <c r="G247" s="177">
        <f>G190/RES_summary!G$19</f>
        <v>21.91393336646081</v>
      </c>
      <c r="H247" s="177">
        <f>H190/RES_summary!H$19</f>
        <v>25.206589367887599</v>
      </c>
      <c r="I247" s="177">
        <f>I190/RES_summary!I$19</f>
        <v>24.49397960418575</v>
      </c>
      <c r="J247" s="177">
        <f>J190/RES_summary!J$19</f>
        <v>21.636143939269054</v>
      </c>
      <c r="K247" s="177">
        <f>K190/RES_summary!K$19</f>
        <v>23.711276651509397</v>
      </c>
      <c r="L247" s="177">
        <f>L190/RES_summary!L$19</f>
        <v>19.966525155867423</v>
      </c>
      <c r="M247" s="177">
        <f>M190/RES_summary!M$19</f>
        <v>21.952566461178471</v>
      </c>
      <c r="N247" s="177">
        <f>N190/RES_summary!N$19</f>
        <v>20.794177516783815</v>
      </c>
      <c r="O247" s="177">
        <f>O190/RES_summary!O$19</f>
        <v>17.041211505971361</v>
      </c>
      <c r="P247" s="177">
        <f>P190/RES_summary!P$19</f>
        <v>15.398150556985899</v>
      </c>
      <c r="Q247" s="177">
        <f>Q190/RES_summary!Q$19</f>
        <v>18.668325149643927</v>
      </c>
    </row>
    <row r="248" spans="1:17" ht="12" customHeight="1" x14ac:dyDescent="0.25">
      <c r="A248" s="23" t="s">
        <v>60</v>
      </c>
      <c r="B248" s="177">
        <f>B191/RES_summary!B$19</f>
        <v>1.4412788551476492</v>
      </c>
      <c r="C248" s="177">
        <f>C191/RES_summary!C$19</f>
        <v>0.39228435954192842</v>
      </c>
      <c r="D248" s="177">
        <f>D191/RES_summary!D$19</f>
        <v>0.55312079048213347</v>
      </c>
      <c r="E248" s="177">
        <f>E191/RES_summary!E$19</f>
        <v>1.2408608111015549</v>
      </c>
      <c r="F248" s="177">
        <f>F191/RES_summary!F$19</f>
        <v>1.011834435604748</v>
      </c>
      <c r="G248" s="177">
        <f>G191/RES_summary!G$19</f>
        <v>0.3590634896687363</v>
      </c>
      <c r="H248" s="177">
        <f>H191/RES_summary!H$19</f>
        <v>0.49782853759484486</v>
      </c>
      <c r="I248" s="177">
        <f>I191/RES_summary!I$19</f>
        <v>2.3995688013052345</v>
      </c>
      <c r="J248" s="177">
        <f>J191/RES_summary!J$19</f>
        <v>1.3271403774724946</v>
      </c>
      <c r="K248" s="177">
        <f>K191/RES_summary!K$19</f>
        <v>0.37690859622589806</v>
      </c>
      <c r="L248" s="177">
        <f>L191/RES_summary!L$19</f>
        <v>0.83048719014372474</v>
      </c>
      <c r="M248" s="177">
        <f>M191/RES_summary!M$19</f>
        <v>0.53677910445551857</v>
      </c>
      <c r="N248" s="177">
        <f>N191/RES_summary!N$19</f>
        <v>0.35367743654085471</v>
      </c>
      <c r="O248" s="177">
        <f>O191/RES_summary!O$19</f>
        <v>0.2944702542458687</v>
      </c>
      <c r="P248" s="177">
        <f>P191/RES_summary!P$19</f>
        <v>0.43499142578253691</v>
      </c>
      <c r="Q248" s="177">
        <f>Q191/RES_summary!Q$19</f>
        <v>0.68553936176685248</v>
      </c>
    </row>
    <row r="249" spans="1:17" ht="12" customHeight="1" x14ac:dyDescent="0.25">
      <c r="A249" s="158" t="s">
        <v>112</v>
      </c>
      <c r="B249" s="178">
        <f>B192/RES_summary!B$19</f>
        <v>3.6473611995503563</v>
      </c>
      <c r="C249" s="178">
        <f>C192/RES_summary!C$19</f>
        <v>3.9344780807962958</v>
      </c>
      <c r="D249" s="178">
        <f>D192/RES_summary!D$19</f>
        <v>4.1009410718082293</v>
      </c>
      <c r="E249" s="178">
        <f>E192/RES_summary!E$19</f>
        <v>4.2775079087980528</v>
      </c>
      <c r="F249" s="178">
        <f>F192/RES_summary!F$19</f>
        <v>4.6281418012738609</v>
      </c>
      <c r="G249" s="178">
        <f>G192/RES_summary!G$19</f>
        <v>4.8146233785445958</v>
      </c>
      <c r="H249" s="178">
        <f>H192/RES_summary!H$19</f>
        <v>5.0298948833025987</v>
      </c>
      <c r="I249" s="178">
        <f>I192/RES_summary!I$19</f>
        <v>5.1112502899956986</v>
      </c>
      <c r="J249" s="178">
        <f>J192/RES_summary!J$19</f>
        <v>5.1512088830528082</v>
      </c>
      <c r="K249" s="178">
        <f>K192/RES_summary!K$19</f>
        <v>6.0144014341337959</v>
      </c>
      <c r="L249" s="178">
        <f>L192/RES_summary!L$19</f>
        <v>6.764106430073185</v>
      </c>
      <c r="M249" s="178">
        <f>M192/RES_summary!M$19</f>
        <v>7.2600046149596738</v>
      </c>
      <c r="N249" s="178">
        <f>N192/RES_summary!N$19</f>
        <v>7.5938936161546398</v>
      </c>
      <c r="O249" s="178">
        <f>O192/RES_summary!O$19</f>
        <v>7.9889569275955568</v>
      </c>
      <c r="P249" s="178">
        <f>P192/RES_summary!P$19</f>
        <v>8.2992854936966722</v>
      </c>
      <c r="Q249" s="178">
        <f>Q192/RES_summary!Q$19</f>
        <v>8.6104645241231239</v>
      </c>
    </row>
    <row r="250" spans="1:17" ht="12" customHeight="1" x14ac:dyDescent="0.25">
      <c r="A250" s="23" t="s">
        <v>60</v>
      </c>
      <c r="B250" s="177">
        <f>B193/RES_summary!B$19</f>
        <v>3.6473611995503563</v>
      </c>
      <c r="C250" s="177">
        <f>C193/RES_summary!C$19</f>
        <v>3.9344780807962958</v>
      </c>
      <c r="D250" s="177">
        <f>D193/RES_summary!D$19</f>
        <v>4.1009410718082293</v>
      </c>
      <c r="E250" s="177">
        <f>E193/RES_summary!E$19</f>
        <v>4.2775079087980528</v>
      </c>
      <c r="F250" s="177">
        <f>F193/RES_summary!F$19</f>
        <v>4.6281418012738609</v>
      </c>
      <c r="G250" s="177">
        <f>G193/RES_summary!G$19</f>
        <v>4.8146233785445958</v>
      </c>
      <c r="H250" s="177">
        <f>H193/RES_summary!H$19</f>
        <v>5.0298948833025987</v>
      </c>
      <c r="I250" s="177">
        <f>I193/RES_summary!I$19</f>
        <v>5.1112502899956986</v>
      </c>
      <c r="J250" s="177">
        <f>J193/RES_summary!J$19</f>
        <v>5.1512088830528082</v>
      </c>
      <c r="K250" s="177">
        <f>K193/RES_summary!K$19</f>
        <v>6.0144014341337959</v>
      </c>
      <c r="L250" s="177">
        <f>L193/RES_summary!L$19</f>
        <v>6.764106430073185</v>
      </c>
      <c r="M250" s="177">
        <f>M193/RES_summary!M$19</f>
        <v>7.2600046149596738</v>
      </c>
      <c r="N250" s="177">
        <f>N193/RES_summary!N$19</f>
        <v>7.5938936161546398</v>
      </c>
      <c r="O250" s="177">
        <f>O193/RES_summary!O$19</f>
        <v>7.9889569275955568</v>
      </c>
      <c r="P250" s="177">
        <f>P193/RES_summary!P$19</f>
        <v>8.2992854936966722</v>
      </c>
      <c r="Q250" s="177">
        <f>Q193/RES_summary!Q$19</f>
        <v>8.6104645241231239</v>
      </c>
    </row>
    <row r="251" spans="1:17" ht="12" customHeight="1" x14ac:dyDescent="0.25">
      <c r="A251" s="158" t="s">
        <v>63</v>
      </c>
      <c r="B251" s="178">
        <f>B194/RES_summary!B$19</f>
        <v>18.184823768574628</v>
      </c>
      <c r="C251" s="178">
        <f>C194/RES_summary!C$19</f>
        <v>17.000619118425085</v>
      </c>
      <c r="D251" s="178">
        <f>D194/RES_summary!D$19</f>
        <v>17.564639320362751</v>
      </c>
      <c r="E251" s="178">
        <f>E194/RES_summary!E$19</f>
        <v>17.707260749719595</v>
      </c>
      <c r="F251" s="178">
        <f>F194/RES_summary!F$19</f>
        <v>17.317620904235042</v>
      </c>
      <c r="G251" s="178">
        <f>G194/RES_summary!G$19</f>
        <v>17.004807714079352</v>
      </c>
      <c r="H251" s="178">
        <f>H194/RES_summary!H$19</f>
        <v>16.298176773643448</v>
      </c>
      <c r="I251" s="178">
        <f>I194/RES_summary!I$19</f>
        <v>16.941111243060675</v>
      </c>
      <c r="J251" s="178">
        <f>J194/RES_summary!J$19</f>
        <v>16.754076054432907</v>
      </c>
      <c r="K251" s="178">
        <f>K194/RES_summary!K$19</f>
        <v>16.610323504890214</v>
      </c>
      <c r="L251" s="178">
        <f>L194/RES_summary!L$19</f>
        <v>16.323383815955964</v>
      </c>
      <c r="M251" s="178">
        <f>M194/RES_summary!M$19</f>
        <v>16.118167122736185</v>
      </c>
      <c r="N251" s="178">
        <f>N194/RES_summary!N$19</f>
        <v>15.674774050629736</v>
      </c>
      <c r="O251" s="178">
        <f>O194/RES_summary!O$19</f>
        <v>15.234453056032361</v>
      </c>
      <c r="P251" s="178">
        <f>P194/RES_summary!P$19</f>
        <v>15.673995684122099</v>
      </c>
      <c r="Q251" s="178">
        <f>Q194/RES_summary!Q$19</f>
        <v>16.665124865365577</v>
      </c>
    </row>
    <row r="252" spans="1:17" ht="12" customHeight="1" x14ac:dyDescent="0.25">
      <c r="A252" s="167" t="s">
        <v>165</v>
      </c>
      <c r="B252" s="183">
        <f>B195/RES_summary!B$19</f>
        <v>0</v>
      </c>
      <c r="C252" s="183">
        <f>C195/RES_summary!C$19</f>
        <v>0</v>
      </c>
      <c r="D252" s="183">
        <f>D195/RES_summary!D$19</f>
        <v>0</v>
      </c>
      <c r="E252" s="183">
        <f>E195/RES_summary!E$19</f>
        <v>0</v>
      </c>
      <c r="F252" s="183">
        <f>F195/RES_summary!F$19</f>
        <v>0</v>
      </c>
      <c r="G252" s="183">
        <f>G195/RES_summary!G$19</f>
        <v>0</v>
      </c>
      <c r="H252" s="183">
        <f>H195/RES_summary!H$19</f>
        <v>0</v>
      </c>
      <c r="I252" s="183">
        <f>I195/RES_summary!I$19</f>
        <v>0</v>
      </c>
      <c r="J252" s="183">
        <f>J195/RES_summary!J$19</f>
        <v>0</v>
      </c>
      <c r="K252" s="183">
        <f>K195/RES_summary!K$19</f>
        <v>0</v>
      </c>
      <c r="L252" s="183">
        <f>L195/RES_summary!L$19</f>
        <v>0</v>
      </c>
      <c r="M252" s="183">
        <f>M195/RES_summary!M$19</f>
        <v>0</v>
      </c>
      <c r="N252" s="183">
        <f>N195/RES_summary!N$19</f>
        <v>0</v>
      </c>
      <c r="O252" s="183">
        <f>O195/RES_summary!O$19</f>
        <v>0</v>
      </c>
      <c r="P252" s="183">
        <f>P195/RES_summary!P$19</f>
        <v>0</v>
      </c>
      <c r="Q252" s="183">
        <f>Q195/RES_summary!Q$19</f>
        <v>0</v>
      </c>
    </row>
    <row r="253" spans="1:17" ht="12" customHeight="1" x14ac:dyDescent="0.25">
      <c r="A253" s="167" t="s">
        <v>164</v>
      </c>
      <c r="B253" s="183">
        <f>B196/RES_summary!B$19</f>
        <v>0</v>
      </c>
      <c r="C253" s="183">
        <f>C196/RES_summary!C$19</f>
        <v>0</v>
      </c>
      <c r="D253" s="183">
        <f>D196/RES_summary!D$19</f>
        <v>0</v>
      </c>
      <c r="E253" s="183">
        <f>E196/RES_summary!E$19</f>
        <v>0</v>
      </c>
      <c r="F253" s="183">
        <f>F196/RES_summary!F$19</f>
        <v>0</v>
      </c>
      <c r="G253" s="183">
        <f>G196/RES_summary!G$19</f>
        <v>0</v>
      </c>
      <c r="H253" s="183">
        <f>H196/RES_summary!H$19</f>
        <v>0</v>
      </c>
      <c r="I253" s="183">
        <f>I196/RES_summary!I$19</f>
        <v>0</v>
      </c>
      <c r="J253" s="183">
        <f>J196/RES_summary!J$19</f>
        <v>0</v>
      </c>
      <c r="K253" s="183">
        <f>K196/RES_summary!K$19</f>
        <v>0</v>
      </c>
      <c r="L253" s="183">
        <f>L196/RES_summary!L$19</f>
        <v>0</v>
      </c>
      <c r="M253" s="183">
        <f>M196/RES_summary!M$19</f>
        <v>0</v>
      </c>
      <c r="N253" s="183">
        <f>N196/RES_summary!N$19</f>
        <v>0</v>
      </c>
      <c r="O253" s="183">
        <f>O196/RES_summary!O$19</f>
        <v>0</v>
      </c>
      <c r="P253" s="183">
        <f>P196/RES_summary!P$19</f>
        <v>0</v>
      </c>
      <c r="Q253" s="183">
        <f>Q196/RES_summary!Q$19</f>
        <v>0</v>
      </c>
    </row>
    <row r="254" spans="1:17" ht="12" customHeight="1" x14ac:dyDescent="0.25">
      <c r="A254" s="166" t="s">
        <v>163</v>
      </c>
      <c r="B254" s="182">
        <f>B197/RES_summary!B$19</f>
        <v>0</v>
      </c>
      <c r="C254" s="182">
        <f>C197/RES_summary!C$19</f>
        <v>0</v>
      </c>
      <c r="D254" s="182">
        <f>D197/RES_summary!D$19</f>
        <v>0</v>
      </c>
      <c r="E254" s="182">
        <f>E197/RES_summary!E$19</f>
        <v>0</v>
      </c>
      <c r="F254" s="182">
        <f>F197/RES_summary!F$19</f>
        <v>0</v>
      </c>
      <c r="G254" s="182">
        <f>G197/RES_summary!G$19</f>
        <v>0</v>
      </c>
      <c r="H254" s="182">
        <f>H197/RES_summary!H$19</f>
        <v>0</v>
      </c>
      <c r="I254" s="182">
        <f>I197/RES_summary!I$19</f>
        <v>0</v>
      </c>
      <c r="J254" s="182">
        <f>J197/RES_summary!J$19</f>
        <v>0</v>
      </c>
      <c r="K254" s="182">
        <f>K197/RES_summary!K$19</f>
        <v>0</v>
      </c>
      <c r="L254" s="182">
        <f>L197/RES_summary!L$19</f>
        <v>0</v>
      </c>
      <c r="M254" s="182">
        <f>M197/RES_summary!M$19</f>
        <v>0</v>
      </c>
      <c r="N254" s="182">
        <f>N197/RES_summary!N$19</f>
        <v>0</v>
      </c>
      <c r="O254" s="182">
        <f>O197/RES_summary!O$19</f>
        <v>0</v>
      </c>
      <c r="P254" s="182">
        <f>P197/RES_summary!P$19</f>
        <v>0</v>
      </c>
      <c r="Q254" s="182">
        <f>Q197/RES_summary!Q$19</f>
        <v>0</v>
      </c>
    </row>
    <row r="255" spans="1:17" ht="12" customHeight="1" x14ac:dyDescent="0.25">
      <c r="A255" s="147" t="s">
        <v>59</v>
      </c>
      <c r="B255" s="181">
        <f>B198/RES_summary!B$19</f>
        <v>0</v>
      </c>
      <c r="C255" s="181">
        <f>C198/RES_summary!C$19</f>
        <v>0</v>
      </c>
      <c r="D255" s="181">
        <f>D198/RES_summary!D$19</f>
        <v>0</v>
      </c>
      <c r="E255" s="181">
        <f>E198/RES_summary!E$19</f>
        <v>0</v>
      </c>
      <c r="F255" s="181">
        <f>F198/RES_summary!F$19</f>
        <v>0</v>
      </c>
      <c r="G255" s="181">
        <f>G198/RES_summary!G$19</f>
        <v>0</v>
      </c>
      <c r="H255" s="181">
        <f>H198/RES_summary!H$19</f>
        <v>0</v>
      </c>
      <c r="I255" s="181">
        <f>I198/RES_summary!I$19</f>
        <v>0</v>
      </c>
      <c r="J255" s="181">
        <f>J198/RES_summary!J$19</f>
        <v>0</v>
      </c>
      <c r="K255" s="181">
        <f>K198/RES_summary!K$19</f>
        <v>0</v>
      </c>
      <c r="L255" s="181">
        <f>L198/RES_summary!L$19</f>
        <v>0</v>
      </c>
      <c r="M255" s="181">
        <f>M198/RES_summary!M$19</f>
        <v>0</v>
      </c>
      <c r="N255" s="181">
        <f>N198/RES_summary!N$19</f>
        <v>0</v>
      </c>
      <c r="O255" s="181">
        <f>O198/RES_summary!O$19</f>
        <v>0</v>
      </c>
      <c r="P255" s="181">
        <f>P198/RES_summary!P$19</f>
        <v>0</v>
      </c>
      <c r="Q255" s="181">
        <f>Q198/RES_summary!Q$19</f>
        <v>0</v>
      </c>
    </row>
    <row r="256" spans="1:17" ht="12" customHeight="1" x14ac:dyDescent="0.25">
      <c r="A256" s="163" t="s">
        <v>142</v>
      </c>
      <c r="B256" s="180">
        <f>B199/RES_summary!B$19</f>
        <v>18.777765467402141</v>
      </c>
      <c r="C256" s="180">
        <f>C199/RES_summary!C$19</f>
        <v>17.255619649928597</v>
      </c>
      <c r="D256" s="180">
        <f>D199/RES_summary!D$19</f>
        <v>17.914184809192278</v>
      </c>
      <c r="E256" s="180">
        <f>E199/RES_summary!E$19</f>
        <v>18.42179991976576</v>
      </c>
      <c r="F256" s="180">
        <f>F199/RES_summary!F$19</f>
        <v>18.311908392316344</v>
      </c>
      <c r="G256" s="180">
        <f>G199/RES_summary!G$19</f>
        <v>17.554913812211844</v>
      </c>
      <c r="H256" s="180">
        <f>H199/RES_summary!H$19</f>
        <v>17.227852866056551</v>
      </c>
      <c r="I256" s="180">
        <f>I199/RES_summary!I$19</f>
        <v>21.388477172740174</v>
      </c>
      <c r="J256" s="180">
        <f>J199/RES_summary!J$19</f>
        <v>21.288895109973161</v>
      </c>
      <c r="K256" s="180">
        <f>K199/RES_summary!K$19</f>
        <v>20.833693111003889</v>
      </c>
      <c r="L256" s="180">
        <f>L199/RES_summary!L$19</f>
        <v>21.748902303129057</v>
      </c>
      <c r="M256" s="180">
        <f>M199/RES_summary!M$19</f>
        <v>21.349689196955577</v>
      </c>
      <c r="N256" s="180">
        <f>N199/RES_summary!N$19</f>
        <v>20.093382115429712</v>
      </c>
      <c r="O256" s="180">
        <f>O199/RES_summary!O$19</f>
        <v>19.619642315140794</v>
      </c>
      <c r="P256" s="180">
        <f>P199/RES_summary!P$19</f>
        <v>19.012314037689816</v>
      </c>
      <c r="Q256" s="180">
        <f>Q199/RES_summary!Q$19</f>
        <v>19.838781952283021</v>
      </c>
    </row>
    <row r="257" spans="1:17" ht="12" customHeight="1" x14ac:dyDescent="0.25">
      <c r="A257" s="161" t="s">
        <v>141</v>
      </c>
      <c r="B257" s="179">
        <f>B200/RES_summary!B$19</f>
        <v>18.020715884064341</v>
      </c>
      <c r="C257" s="179">
        <f>C200/RES_summary!C$19</f>
        <v>16.929092077424432</v>
      </c>
      <c r="D257" s="179">
        <f>D200/RES_summary!D$19</f>
        <v>17.456439347737376</v>
      </c>
      <c r="E257" s="179">
        <f>E200/RES_summary!E$19</f>
        <v>17.484594394303034</v>
      </c>
      <c r="F257" s="179">
        <f>F200/RES_summary!F$19</f>
        <v>17.115650061273179</v>
      </c>
      <c r="G257" s="179">
        <f>G200/RES_summary!G$19</f>
        <v>16.878812749546167</v>
      </c>
      <c r="H257" s="179">
        <f>H200/RES_summary!H$19</f>
        <v>16.083102213726619</v>
      </c>
      <c r="I257" s="179">
        <f>I200/RES_summary!I$19</f>
        <v>16.55062943810281</v>
      </c>
      <c r="J257" s="179">
        <f>J200/RES_summary!J$19</f>
        <v>16.295300007133712</v>
      </c>
      <c r="K257" s="179">
        <f>K200/RES_summary!K$19</f>
        <v>16.190184556618938</v>
      </c>
      <c r="L257" s="179">
        <f>L200/RES_summary!L$19</f>
        <v>15.969994318861533</v>
      </c>
      <c r="M257" s="179">
        <f>M200/RES_summary!M$19</f>
        <v>15.810714012811095</v>
      </c>
      <c r="N257" s="179">
        <f>N200/RES_summary!N$19</f>
        <v>15.489945498705417</v>
      </c>
      <c r="O257" s="179">
        <f>O200/RES_summary!O$19</f>
        <v>15.17721052612889</v>
      </c>
      <c r="P257" s="179">
        <f>P200/RES_summary!P$19</f>
        <v>15.613791799496008</v>
      </c>
      <c r="Q257" s="179">
        <f>Q200/RES_summary!Q$19</f>
        <v>16.643532469421228</v>
      </c>
    </row>
    <row r="258" spans="1:17" ht="12" customHeight="1" x14ac:dyDescent="0.25">
      <c r="A258" s="148" t="s">
        <v>60</v>
      </c>
      <c r="B258" s="177">
        <f>B201/RES_summary!B$19</f>
        <v>0.37555530934803882</v>
      </c>
      <c r="C258" s="177">
        <f>C201/RES_summary!C$19</f>
        <v>0.17290764320080043</v>
      </c>
      <c r="D258" s="177">
        <f>D201/RES_summary!D$19</f>
        <v>0.3595289489675077</v>
      </c>
      <c r="E258" s="177">
        <f>E201/RES_summary!E$19</f>
        <v>0.36982479929473833</v>
      </c>
      <c r="F258" s="177">
        <f>F201/RES_summary!F$19</f>
        <v>0.36427772967154859</v>
      </c>
      <c r="G258" s="177">
        <f>G201/RES_summary!G$19</f>
        <v>2.111418575264596</v>
      </c>
      <c r="H258" s="177">
        <f>H201/RES_summary!H$19</f>
        <v>0.77765328063462935</v>
      </c>
      <c r="I258" s="177">
        <f>I201/RES_summary!I$19</f>
        <v>0.41419703707866729</v>
      </c>
      <c r="J258" s="177">
        <f>J201/RES_summary!J$19</f>
        <v>0.4198191807909365</v>
      </c>
      <c r="K258" s="177">
        <f>K201/RES_summary!K$19</f>
        <v>0.41562058921889627</v>
      </c>
      <c r="L258" s="177">
        <f>L201/RES_summary!L$19</f>
        <v>0.43205501876814023</v>
      </c>
      <c r="M258" s="177">
        <f>M201/RES_summary!M$19</f>
        <v>0.42573181250584952</v>
      </c>
      <c r="N258" s="177">
        <f>N201/RES_summary!N$19</f>
        <v>0.39917439802444704</v>
      </c>
      <c r="O258" s="177">
        <f>O201/RES_summary!O$19</f>
        <v>0.38697589631554041</v>
      </c>
      <c r="P258" s="177">
        <f>P201/RES_summary!P$19</f>
        <v>0.6578136379080104</v>
      </c>
      <c r="Q258" s="177">
        <f>Q201/RES_summary!Q$19</f>
        <v>1.657999146622517</v>
      </c>
    </row>
    <row r="259" spans="1:17" ht="12" customHeight="1" x14ac:dyDescent="0.25">
      <c r="A259" s="148" t="s">
        <v>59</v>
      </c>
      <c r="B259" s="177">
        <f>B202/RES_summary!B$19</f>
        <v>17.6451605747163</v>
      </c>
      <c r="C259" s="177">
        <f>C202/RES_summary!C$19</f>
        <v>16.756184434223634</v>
      </c>
      <c r="D259" s="177">
        <f>D202/RES_summary!D$19</f>
        <v>17.096910398769868</v>
      </c>
      <c r="E259" s="177">
        <f>E202/RES_summary!E$19</f>
        <v>17.114769595008294</v>
      </c>
      <c r="F259" s="177">
        <f>F202/RES_summary!F$19</f>
        <v>16.75137233160163</v>
      </c>
      <c r="G259" s="177">
        <f>G202/RES_summary!G$19</f>
        <v>14.76739417428157</v>
      </c>
      <c r="H259" s="177">
        <f>H202/RES_summary!H$19</f>
        <v>15.305448933091993</v>
      </c>
      <c r="I259" s="177">
        <f>I202/RES_summary!I$19</f>
        <v>16.136432401024145</v>
      </c>
      <c r="J259" s="177">
        <f>J202/RES_summary!J$19</f>
        <v>15.875480826342777</v>
      </c>
      <c r="K259" s="177">
        <f>K202/RES_summary!K$19</f>
        <v>15.774563967400043</v>
      </c>
      <c r="L259" s="177">
        <f>L202/RES_summary!L$19</f>
        <v>15.537939300093392</v>
      </c>
      <c r="M259" s="177">
        <f>M202/RES_summary!M$19</f>
        <v>15.384982200305245</v>
      </c>
      <c r="N259" s="177">
        <f>N202/RES_summary!N$19</f>
        <v>15.090771100680969</v>
      </c>
      <c r="O259" s="177">
        <f>O202/RES_summary!O$19</f>
        <v>14.790234629813352</v>
      </c>
      <c r="P259" s="177">
        <f>P202/RES_summary!P$19</f>
        <v>14.955978161587996</v>
      </c>
      <c r="Q259" s="177">
        <f>Q202/RES_summary!Q$19</f>
        <v>14.985533322798718</v>
      </c>
    </row>
    <row r="260" spans="1:17" ht="12" customHeight="1" x14ac:dyDescent="0.25">
      <c r="A260" s="158" t="s">
        <v>62</v>
      </c>
      <c r="B260" s="178">
        <f>B203/RES_summary!B$19</f>
        <v>7.7134792438615785</v>
      </c>
      <c r="C260" s="178">
        <f>C203/RES_summary!C$19</f>
        <v>6.0029192776189859</v>
      </c>
      <c r="D260" s="178">
        <f>D203/RES_summary!D$19</f>
        <v>6.0344078397852332</v>
      </c>
      <c r="E260" s="178">
        <f>E203/RES_summary!E$19</f>
        <v>6.8241653178176005</v>
      </c>
      <c r="F260" s="178">
        <f>F203/RES_summary!F$19</f>
        <v>7.0506663764938198</v>
      </c>
      <c r="G260" s="178">
        <f>G203/RES_summary!G$19</f>
        <v>6.9040328148727523</v>
      </c>
      <c r="H260" s="178">
        <f>H203/RES_summary!H$19</f>
        <v>6.9949710457138181</v>
      </c>
      <c r="I260" s="178">
        <f>I203/RES_summary!I$19</f>
        <v>7.6180271223319673</v>
      </c>
      <c r="J260" s="178">
        <f>J203/RES_summary!J$19</f>
        <v>7.3923015324697161</v>
      </c>
      <c r="K260" s="178">
        <f>K203/RES_summary!K$19</f>
        <v>7.5739980512936134</v>
      </c>
      <c r="L260" s="178">
        <f>L203/RES_summary!L$19</f>
        <v>7.7444069719803084</v>
      </c>
      <c r="M260" s="178">
        <f>M203/RES_summary!M$19</f>
        <v>7.6273204363835587</v>
      </c>
      <c r="N260" s="178">
        <f>N203/RES_summary!N$19</f>
        <v>7.3216955103393078</v>
      </c>
      <c r="O260" s="178">
        <f>O203/RES_summary!O$19</f>
        <v>6.577427974885814</v>
      </c>
      <c r="P260" s="178">
        <f>P203/RES_summary!P$19</f>
        <v>6.3981571759744122</v>
      </c>
      <c r="Q260" s="178">
        <f>Q203/RES_summary!Q$19</f>
        <v>6.7301300002137632</v>
      </c>
    </row>
    <row r="261" spans="1:17" ht="12" customHeight="1" x14ac:dyDescent="0.25">
      <c r="A261" s="23" t="s">
        <v>57</v>
      </c>
      <c r="B261" s="177">
        <f>B204/RES_summary!B$19</f>
        <v>7.5517957455698221</v>
      </c>
      <c r="C261" s="177">
        <f>C204/RES_summary!C$19</f>
        <v>6.0298025925912402</v>
      </c>
      <c r="D261" s="177">
        <f>D204/RES_summary!D$19</f>
        <v>6.0491069515504581</v>
      </c>
      <c r="E261" s="177">
        <f>E204/RES_summary!E$19</f>
        <v>6.6655993753648071</v>
      </c>
      <c r="F261" s="177">
        <f>F204/RES_summary!F$19</f>
        <v>6.9859993622363099</v>
      </c>
      <c r="G261" s="177">
        <f>G204/RES_summary!G$19</f>
        <v>6.8960352108258958</v>
      </c>
      <c r="H261" s="177">
        <f>H204/RES_summary!H$19</f>
        <v>6.3429340930477105</v>
      </c>
      <c r="I261" s="177">
        <f>I204/RES_summary!I$19</f>
        <v>6.928612545861097</v>
      </c>
      <c r="J261" s="177">
        <f>J204/RES_summary!J$19</f>
        <v>6.6084890039457456</v>
      </c>
      <c r="K261" s="177">
        <f>K204/RES_summary!K$19</f>
        <v>6.8152313927753161</v>
      </c>
      <c r="L261" s="177">
        <f>L204/RES_summary!L$19</f>
        <v>6.7487139468379667</v>
      </c>
      <c r="M261" s="177">
        <f>M204/RES_summary!M$19</f>
        <v>6.7052622883132234</v>
      </c>
      <c r="N261" s="177">
        <f>N204/RES_summary!N$19</f>
        <v>6.5163487694640088</v>
      </c>
      <c r="O261" s="177">
        <f>O204/RES_summary!O$19</f>
        <v>5.8735571292924629</v>
      </c>
      <c r="P261" s="177">
        <f>P204/RES_summary!P$19</f>
        <v>5.7874935871862663</v>
      </c>
      <c r="Q261" s="177">
        <f>Q204/RES_summary!Q$19</f>
        <v>6.0708718722571486</v>
      </c>
    </row>
    <row r="262" spans="1:17" ht="12" customHeight="1" x14ac:dyDescent="0.25">
      <c r="A262" s="29" t="s">
        <v>140</v>
      </c>
      <c r="B262" s="176">
        <f>B205/RES_summary!B$19</f>
        <v>7.8758640843574863</v>
      </c>
      <c r="C262" s="176">
        <f>C205/RES_summary!C$19</f>
        <v>5.9556152630968953</v>
      </c>
      <c r="D262" s="176">
        <f>D205/RES_summary!D$19</f>
        <v>6.0098617928946974</v>
      </c>
      <c r="E262" s="176">
        <f>E205/RES_summary!E$19</f>
        <v>7.0726749001461009</v>
      </c>
      <c r="F262" s="176">
        <f>F205/RES_summary!F$19</f>
        <v>7.1463225660015759</v>
      </c>
      <c r="G262" s="176">
        <f>G205/RES_summary!G$19</f>
        <v>6.9141845976373046</v>
      </c>
      <c r="H262" s="176">
        <f>H205/RES_summary!H$19</f>
        <v>7.6455513333195828</v>
      </c>
      <c r="I262" s="176">
        <f>I205/RES_summary!I$19</f>
        <v>8.2955467128142164</v>
      </c>
      <c r="J262" s="176">
        <f>J205/RES_summary!J$19</f>
        <v>8.1050625824263207</v>
      </c>
      <c r="K262" s="176">
        <f>K205/RES_summary!K$19</f>
        <v>8.2250627137609662</v>
      </c>
      <c r="L262" s="176">
        <f>L205/RES_summary!L$19</f>
        <v>8.5781897375032639</v>
      </c>
      <c r="M262" s="176">
        <f>M205/RES_summary!M$19</f>
        <v>8.5572926338826427</v>
      </c>
      <c r="N262" s="176">
        <f>N205/RES_summary!N$19</f>
        <v>8.0998327999509172</v>
      </c>
      <c r="O262" s="176">
        <f>O205/RES_summary!O$19</f>
        <v>7.3514741310090166</v>
      </c>
      <c r="P262" s="176">
        <f>P205/RES_summary!P$19</f>
        <v>7.0252009872558423</v>
      </c>
      <c r="Q262" s="176">
        <f>Q205/RES_summary!Q$19</f>
        <v>7.3975961257472358</v>
      </c>
    </row>
    <row r="264" spans="1:17" ht="12" customHeight="1" x14ac:dyDescent="0.25">
      <c r="A264" s="152" t="s">
        <v>195</v>
      </c>
      <c r="B264" s="184">
        <f>B207/RES_summary!B$19</f>
        <v>19.926880942023082</v>
      </c>
      <c r="C264" s="184">
        <f>C207/RES_summary!C$19</f>
        <v>19.664155608031894</v>
      </c>
      <c r="D264" s="184">
        <f>D207/RES_summary!D$19</f>
        <v>19.868095710194478</v>
      </c>
      <c r="E264" s="184">
        <f>E207/RES_summary!E$19</f>
        <v>20.302625945313558</v>
      </c>
      <c r="F264" s="184">
        <f>F207/RES_summary!F$19</f>
        <v>17.854293883317247</v>
      </c>
      <c r="G264" s="184">
        <f>G207/RES_summary!G$19</f>
        <v>15.134202390093165</v>
      </c>
      <c r="H264" s="184">
        <f>H207/RES_summary!H$19</f>
        <v>16.572865502429991</v>
      </c>
      <c r="I264" s="184">
        <f>I207/RES_summary!I$19</f>
        <v>16.208219957579217</v>
      </c>
      <c r="J264" s="184">
        <f>J207/RES_summary!J$19</f>
        <v>14.215821967837694</v>
      </c>
      <c r="K264" s="184">
        <f>K207/RES_summary!K$19</f>
        <v>15.149828280450311</v>
      </c>
      <c r="L264" s="184">
        <f>L207/RES_summary!L$19</f>
        <v>12.85818060759523</v>
      </c>
      <c r="M264" s="184">
        <f>M207/RES_summary!M$19</f>
        <v>13.89858119088257</v>
      </c>
      <c r="N264" s="184">
        <f>N207/RES_summary!N$19</f>
        <v>13.009181760015402</v>
      </c>
      <c r="O264" s="184">
        <f>O207/RES_summary!O$19</f>
        <v>10.785084666692493</v>
      </c>
      <c r="P264" s="184">
        <f>P207/RES_summary!P$19</f>
        <v>9.7284166513855386</v>
      </c>
      <c r="Q264" s="184">
        <f>Q207/RES_summary!Q$19</f>
        <v>11.424482061607886</v>
      </c>
    </row>
    <row r="265" spans="1:17" ht="12" customHeight="1" x14ac:dyDescent="0.25">
      <c r="A265" s="158" t="s">
        <v>65</v>
      </c>
      <c r="B265" s="178">
        <f>B208/RES_summary!B$19</f>
        <v>17.63224432396731</v>
      </c>
      <c r="C265" s="178">
        <f>C208/RES_summary!C$19</f>
        <v>17.419696556593433</v>
      </c>
      <c r="D265" s="178">
        <f>D208/RES_summary!D$19</f>
        <v>17.682339128293535</v>
      </c>
      <c r="E265" s="178">
        <f>E208/RES_summary!E$19</f>
        <v>17.97759196420543</v>
      </c>
      <c r="F265" s="178">
        <f>F208/RES_summary!F$19</f>
        <v>15.502527323638121</v>
      </c>
      <c r="G265" s="178">
        <f>G208/RES_summary!G$19</f>
        <v>12.98122009067465</v>
      </c>
      <c r="H265" s="178">
        <f>H208/RES_summary!H$19</f>
        <v>14.824933199703295</v>
      </c>
      <c r="I265" s="178">
        <f>I208/RES_summary!I$19</f>
        <v>14.339811782609679</v>
      </c>
      <c r="J265" s="178">
        <f>J208/RES_summary!J$19</f>
        <v>12.532931614453632</v>
      </c>
      <c r="K265" s="178">
        <f>K208/RES_summary!K$19</f>
        <v>13.51540715690262</v>
      </c>
      <c r="L265" s="178">
        <f>L208/RES_summary!L$19</f>
        <v>11.271210131535943</v>
      </c>
      <c r="M265" s="178">
        <f>M208/RES_summary!M$19</f>
        <v>12.178369801537759</v>
      </c>
      <c r="N265" s="178">
        <f>N208/RES_summary!N$19</f>
        <v>11.383444113020268</v>
      </c>
      <c r="O265" s="178">
        <f>O208/RES_summary!O$19</f>
        <v>9.2297755749804917</v>
      </c>
      <c r="P265" s="178">
        <f>P208/RES_summary!P$19</f>
        <v>8.2472990414266061</v>
      </c>
      <c r="Q265" s="178">
        <f>Q208/RES_summary!Q$19</f>
        <v>9.882570552162564</v>
      </c>
    </row>
    <row r="266" spans="1:17" ht="12" customHeight="1" x14ac:dyDescent="0.25">
      <c r="A266" s="23" t="s">
        <v>166</v>
      </c>
      <c r="B266" s="177">
        <f>B209/RES_summary!B$19</f>
        <v>17.63224432396731</v>
      </c>
      <c r="C266" s="177">
        <f>C209/RES_summary!C$19</f>
        <v>17.419696556593433</v>
      </c>
      <c r="D266" s="177">
        <f>D209/RES_summary!D$19</f>
        <v>17.682339128293535</v>
      </c>
      <c r="E266" s="177">
        <f>E209/RES_summary!E$19</f>
        <v>17.97759196420543</v>
      </c>
      <c r="F266" s="177">
        <f>F209/RES_summary!F$19</f>
        <v>15.502527323638121</v>
      </c>
      <c r="G266" s="177">
        <f>G209/RES_summary!G$19</f>
        <v>12.98122009067465</v>
      </c>
      <c r="H266" s="177">
        <f>H209/RES_summary!H$19</f>
        <v>14.824933199703295</v>
      </c>
      <c r="I266" s="177">
        <f>I209/RES_summary!I$19</f>
        <v>14.339811782609679</v>
      </c>
      <c r="J266" s="177">
        <f>J209/RES_summary!J$19</f>
        <v>12.532931614453632</v>
      </c>
      <c r="K266" s="177">
        <f>K209/RES_summary!K$19</f>
        <v>13.51540715690262</v>
      </c>
      <c r="L266" s="177">
        <f>L209/RES_summary!L$19</f>
        <v>11.271210131535943</v>
      </c>
      <c r="M266" s="177">
        <f>M209/RES_summary!M$19</f>
        <v>12.178369801537759</v>
      </c>
      <c r="N266" s="177">
        <f>N209/RES_summary!N$19</f>
        <v>11.383444113020268</v>
      </c>
      <c r="O266" s="177">
        <f>O209/RES_summary!O$19</f>
        <v>9.2297755749804917</v>
      </c>
      <c r="P266" s="177">
        <f>P209/RES_summary!P$19</f>
        <v>8.2472990414266061</v>
      </c>
      <c r="Q266" s="177">
        <f>Q209/RES_summary!Q$19</f>
        <v>9.882570552162564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0</v>
      </c>
      <c r="C270" s="178">
        <f>C213/RES_summary!C$19</f>
        <v>0</v>
      </c>
      <c r="D270" s="178">
        <f>D213/RES_summary!D$19</f>
        <v>0</v>
      </c>
      <c r="E270" s="178">
        <f>E213/RES_summary!E$19</f>
        <v>0</v>
      </c>
      <c r="F270" s="178">
        <f>F213/RES_summary!F$19</f>
        <v>0</v>
      </c>
      <c r="G270" s="178">
        <f>G213/RES_summary!G$19</f>
        <v>0</v>
      </c>
      <c r="H270" s="178">
        <f>H213/RES_summary!H$19</f>
        <v>0</v>
      </c>
      <c r="I270" s="178">
        <f>I213/RES_summary!I$19</f>
        <v>0</v>
      </c>
      <c r="J270" s="178">
        <f>J213/RES_summary!J$19</f>
        <v>0</v>
      </c>
      <c r="K270" s="178">
        <f>K213/RES_summary!K$19</f>
        <v>0</v>
      </c>
      <c r="L270" s="178">
        <f>L213/RES_summary!L$19</f>
        <v>0</v>
      </c>
      <c r="M270" s="178">
        <f>M213/RES_summary!M$19</f>
        <v>0</v>
      </c>
      <c r="N270" s="178">
        <f>N213/RES_summary!N$19</f>
        <v>0</v>
      </c>
      <c r="O270" s="178">
        <f>O213/RES_summary!O$19</f>
        <v>0</v>
      </c>
      <c r="P270" s="178">
        <f>P213/RES_summary!P$19</f>
        <v>0</v>
      </c>
      <c r="Q270" s="178">
        <f>Q213/RES_summary!Q$19</f>
        <v>0</v>
      </c>
    </row>
    <row r="271" spans="1:17" ht="12" customHeight="1" x14ac:dyDescent="0.25">
      <c r="A271" s="167" t="s">
        <v>165</v>
      </c>
      <c r="B271" s="183">
        <f>B214/RES_summary!B$19</f>
        <v>0</v>
      </c>
      <c r="C271" s="183">
        <f>C214/RES_summary!C$19</f>
        <v>0</v>
      </c>
      <c r="D271" s="183">
        <f>D214/RES_summary!D$19</f>
        <v>0</v>
      </c>
      <c r="E271" s="183">
        <f>E214/RES_summary!E$19</f>
        <v>0</v>
      </c>
      <c r="F271" s="183">
        <f>F214/RES_summary!F$19</f>
        <v>0</v>
      </c>
      <c r="G271" s="183">
        <f>G214/RES_summary!G$19</f>
        <v>0</v>
      </c>
      <c r="H271" s="183">
        <f>H214/RES_summary!H$19</f>
        <v>0</v>
      </c>
      <c r="I271" s="183">
        <f>I214/RES_summary!I$19</f>
        <v>0</v>
      </c>
      <c r="J271" s="183">
        <f>J214/RES_summary!J$19</f>
        <v>0</v>
      </c>
      <c r="K271" s="183">
        <f>K214/RES_summary!K$19</f>
        <v>0</v>
      </c>
      <c r="L271" s="183">
        <f>L214/RES_summary!L$19</f>
        <v>0</v>
      </c>
      <c r="M271" s="183">
        <f>M214/RES_summary!M$19</f>
        <v>0</v>
      </c>
      <c r="N271" s="183">
        <f>N214/RES_summary!N$19</f>
        <v>0</v>
      </c>
      <c r="O271" s="183">
        <f>O214/RES_summary!O$19</f>
        <v>0</v>
      </c>
      <c r="P271" s="183">
        <f>P214/RES_summary!P$19</f>
        <v>0</v>
      </c>
      <c r="Q271" s="183">
        <f>Q214/RES_summary!Q$19</f>
        <v>0</v>
      </c>
    </row>
    <row r="272" spans="1:17" ht="12" customHeight="1" x14ac:dyDescent="0.25">
      <c r="A272" s="167" t="s">
        <v>164</v>
      </c>
      <c r="B272" s="183">
        <f>B215/RES_summary!B$19</f>
        <v>0</v>
      </c>
      <c r="C272" s="183">
        <f>C215/RES_summary!C$19</f>
        <v>0</v>
      </c>
      <c r="D272" s="183">
        <f>D215/RES_summary!D$19</f>
        <v>0</v>
      </c>
      <c r="E272" s="183">
        <f>E215/RES_summary!E$19</f>
        <v>0</v>
      </c>
      <c r="F272" s="183">
        <f>F215/RES_summary!F$19</f>
        <v>0</v>
      </c>
      <c r="G272" s="183">
        <f>G215/RES_summary!G$19</f>
        <v>0</v>
      </c>
      <c r="H272" s="183">
        <f>H215/RES_summary!H$19</f>
        <v>0</v>
      </c>
      <c r="I272" s="183">
        <f>I215/RES_summary!I$19</f>
        <v>0</v>
      </c>
      <c r="J272" s="183">
        <f>J215/RES_summary!J$19</f>
        <v>0</v>
      </c>
      <c r="K272" s="183">
        <f>K215/RES_summary!K$19</f>
        <v>0</v>
      </c>
      <c r="L272" s="183">
        <f>L215/RES_summary!L$19</f>
        <v>0</v>
      </c>
      <c r="M272" s="183">
        <f>M215/RES_summary!M$19</f>
        <v>0</v>
      </c>
      <c r="N272" s="183">
        <f>N215/RES_summary!N$19</f>
        <v>0</v>
      </c>
      <c r="O272" s="183">
        <f>O215/RES_summary!O$19</f>
        <v>0</v>
      </c>
      <c r="P272" s="183">
        <f>P215/RES_summary!P$19</f>
        <v>0</v>
      </c>
      <c r="Q272" s="183">
        <f>Q215/RES_summary!Q$19</f>
        <v>0</v>
      </c>
    </row>
    <row r="273" spans="1:17" ht="12" customHeight="1" x14ac:dyDescent="0.25">
      <c r="A273" s="166" t="s">
        <v>163</v>
      </c>
      <c r="B273" s="182">
        <f>B216/RES_summary!B$19</f>
        <v>0</v>
      </c>
      <c r="C273" s="182">
        <f>C216/RES_summary!C$19</f>
        <v>0</v>
      </c>
      <c r="D273" s="182">
        <f>D216/RES_summary!D$19</f>
        <v>0</v>
      </c>
      <c r="E273" s="182">
        <f>E216/RES_summary!E$19</f>
        <v>0</v>
      </c>
      <c r="F273" s="182">
        <f>F216/RES_summary!F$19</f>
        <v>0</v>
      </c>
      <c r="G273" s="182">
        <f>G216/RES_summary!G$19</f>
        <v>0</v>
      </c>
      <c r="H273" s="182">
        <f>H216/RES_summary!H$19</f>
        <v>0</v>
      </c>
      <c r="I273" s="182">
        <f>I216/RES_summary!I$19</f>
        <v>0</v>
      </c>
      <c r="J273" s="182">
        <f>J216/RES_summary!J$19</f>
        <v>0</v>
      </c>
      <c r="K273" s="182">
        <f>K216/RES_summary!K$19</f>
        <v>0</v>
      </c>
      <c r="L273" s="182">
        <f>L216/RES_summary!L$19</f>
        <v>0</v>
      </c>
      <c r="M273" s="182">
        <f>M216/RES_summary!M$19</f>
        <v>0</v>
      </c>
      <c r="N273" s="182">
        <f>N216/RES_summary!N$19</f>
        <v>0</v>
      </c>
      <c r="O273" s="182">
        <f>O216/RES_summary!O$19</f>
        <v>0</v>
      </c>
      <c r="P273" s="182">
        <f>P216/RES_summary!P$19</f>
        <v>0</v>
      </c>
      <c r="Q273" s="182">
        <f>Q216/RES_summary!Q$19</f>
        <v>0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2.2946366180557733</v>
      </c>
      <c r="C279" s="178">
        <f>C222/RES_summary!C$19</f>
        <v>2.2444590514384619</v>
      </c>
      <c r="D279" s="178">
        <f>D222/RES_summary!D$19</f>
        <v>2.1857565819009466</v>
      </c>
      <c r="E279" s="178">
        <f>E222/RES_summary!E$19</f>
        <v>2.3250339811081275</v>
      </c>
      <c r="F279" s="178">
        <f>F222/RES_summary!F$19</f>
        <v>2.3517665596791266</v>
      </c>
      <c r="G279" s="178">
        <f>G222/RES_summary!G$19</f>
        <v>2.1529822994185173</v>
      </c>
      <c r="H279" s="178">
        <f>H222/RES_summary!H$19</f>
        <v>1.7479323027266982</v>
      </c>
      <c r="I279" s="178">
        <f>I222/RES_summary!I$19</f>
        <v>1.8684081749695385</v>
      </c>
      <c r="J279" s="178">
        <f>J222/RES_summary!J$19</f>
        <v>1.6828903533840613</v>
      </c>
      <c r="K279" s="178">
        <f>K222/RES_summary!K$19</f>
        <v>1.63442112354769</v>
      </c>
      <c r="L279" s="178">
        <f>L222/RES_summary!L$19</f>
        <v>1.5869704760592878</v>
      </c>
      <c r="M279" s="178">
        <f>M222/RES_summary!M$19</f>
        <v>1.7202113893448112</v>
      </c>
      <c r="N279" s="178">
        <f>N222/RES_summary!N$19</f>
        <v>1.625737646995135</v>
      </c>
      <c r="O279" s="178">
        <f>O222/RES_summary!O$19</f>
        <v>1.555309091712</v>
      </c>
      <c r="P279" s="178">
        <f>P222/RES_summary!P$19</f>
        <v>1.4811176099589316</v>
      </c>
      <c r="Q279" s="178">
        <f>Q222/RES_summary!Q$19</f>
        <v>1.5419115094453213</v>
      </c>
    </row>
    <row r="280" spans="1:17" ht="12" customHeight="1" x14ac:dyDescent="0.25">
      <c r="A280" s="23" t="s">
        <v>57</v>
      </c>
      <c r="B280" s="177">
        <f>B223/RES_summary!B$19</f>
        <v>4.5793626711935271</v>
      </c>
      <c r="C280" s="177">
        <f>C223/RES_summary!C$19</f>
        <v>3.5200061742724218</v>
      </c>
      <c r="D280" s="177">
        <f>D223/RES_summary!D$19</f>
        <v>3.494671228410744</v>
      </c>
      <c r="E280" s="177">
        <f>E223/RES_summary!E$19</f>
        <v>3.8085631110305531</v>
      </c>
      <c r="F280" s="177">
        <f>F223/RES_summary!F$19</f>
        <v>3.9416450863873189</v>
      </c>
      <c r="G280" s="177">
        <f>G223/RES_summary!G$19</f>
        <v>3.849108029252831</v>
      </c>
      <c r="H280" s="177">
        <f>H223/RES_summary!H$19</f>
        <v>3.4997782683198269</v>
      </c>
      <c r="I280" s="177">
        <f>I223/RES_summary!I$19</f>
        <v>3.7696193705077885</v>
      </c>
      <c r="J280" s="177">
        <f>J223/RES_summary!J$19</f>
        <v>3.5335393797230812</v>
      </c>
      <c r="K280" s="177">
        <f>K223/RES_summary!K$19</f>
        <v>3.5392154182129865</v>
      </c>
      <c r="L280" s="177">
        <f>L223/RES_summary!L$19</f>
        <v>3.4821109124629812</v>
      </c>
      <c r="M280" s="177">
        <f>M223/RES_summary!M$19</f>
        <v>3.4257838056108771</v>
      </c>
      <c r="N280" s="177">
        <f>N223/RES_summary!N$19</f>
        <v>3.3083231405901068</v>
      </c>
      <c r="O280" s="177">
        <f>O223/RES_summary!O$19</f>
        <v>2.969613286471291</v>
      </c>
      <c r="P280" s="177">
        <f>P223/RES_summary!P$19</f>
        <v>2.923544086135248</v>
      </c>
      <c r="Q280" s="177">
        <f>Q223/RES_summary!Q$19</f>
        <v>3.0648617481248084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8.6694800690440506</v>
      </c>
      <c r="D285" s="168">
        <f t="shared" ref="D285:Q285" si="71">SUM(D286,D289,D291,D300)</f>
        <v>7.1955737768840091</v>
      </c>
      <c r="E285" s="168">
        <f t="shared" si="71"/>
        <v>7.6480345592353158</v>
      </c>
      <c r="F285" s="168">
        <f t="shared" si="71"/>
        <v>7.7532373264732106</v>
      </c>
      <c r="G285" s="168">
        <f t="shared" si="71"/>
        <v>7.0330977979271116</v>
      </c>
      <c r="H285" s="168">
        <f t="shared" si="71"/>
        <v>3.7948340518462009</v>
      </c>
      <c r="I285" s="168">
        <f t="shared" si="71"/>
        <v>1.007761190065956</v>
      </c>
      <c r="J285" s="168">
        <f t="shared" si="71"/>
        <v>7.5277921828793035</v>
      </c>
      <c r="K285" s="168">
        <f t="shared" si="71"/>
        <v>10.360205831914294</v>
      </c>
      <c r="L285" s="168">
        <f t="shared" si="71"/>
        <v>5.6671300820544355</v>
      </c>
      <c r="M285" s="168">
        <f t="shared" si="71"/>
        <v>12.021173904071004</v>
      </c>
      <c r="N285" s="168">
        <f t="shared" si="71"/>
        <v>9.1111551945962397</v>
      </c>
      <c r="O285" s="168">
        <f t="shared" si="71"/>
        <v>4.5358113359608865</v>
      </c>
      <c r="P285" s="168">
        <f t="shared" si="71"/>
        <v>5.3372033068528406</v>
      </c>
      <c r="Q285" s="168">
        <f t="shared" si="71"/>
        <v>3.8387144307157186</v>
      </c>
    </row>
    <row r="286" spans="1:17" ht="12" customHeight="1" x14ac:dyDescent="0.25">
      <c r="A286" s="158" t="s">
        <v>65</v>
      </c>
      <c r="B286" s="157"/>
      <c r="C286" s="157">
        <f>SUM(C287:C288)</f>
        <v>5.6864031022616759</v>
      </c>
      <c r="D286" s="157">
        <f t="shared" ref="D286:Q286" si="72">SUM(D287:D288)</f>
        <v>4.6784587923964356</v>
      </c>
      <c r="E286" s="157">
        <f t="shared" si="72"/>
        <v>4.9816812075665284</v>
      </c>
      <c r="F286" s="157">
        <f t="shared" si="72"/>
        <v>4.9700988750018604</v>
      </c>
      <c r="G286" s="157">
        <f t="shared" si="72"/>
        <v>4.0476759126409521</v>
      </c>
      <c r="H286" s="157">
        <f t="shared" si="72"/>
        <v>2.3454159153268299</v>
      </c>
      <c r="I286" s="157">
        <f t="shared" si="72"/>
        <v>0.64040830267698279</v>
      </c>
      <c r="J286" s="157">
        <f t="shared" si="72"/>
        <v>4.4054257470878007</v>
      </c>
      <c r="K286" s="157">
        <f t="shared" si="72"/>
        <v>6.0660790564074984</v>
      </c>
      <c r="L286" s="157">
        <f t="shared" si="72"/>
        <v>2.9887571408590046</v>
      </c>
      <c r="M286" s="157">
        <f t="shared" si="72"/>
        <v>7.1418084918734106</v>
      </c>
      <c r="N286" s="157">
        <f t="shared" si="72"/>
        <v>5.2865907358928252</v>
      </c>
      <c r="O286" s="157">
        <f t="shared" si="72"/>
        <v>2.4208204231683044</v>
      </c>
      <c r="P286" s="157">
        <f t="shared" si="72"/>
        <v>2.7571281782045416</v>
      </c>
      <c r="Q286" s="157">
        <f t="shared" si="72"/>
        <v>2.0309140926394522</v>
      </c>
    </row>
    <row r="287" spans="1:17" ht="12" customHeight="1" x14ac:dyDescent="0.25">
      <c r="A287" s="23" t="s">
        <v>166</v>
      </c>
      <c r="B287" s="156"/>
      <c r="C287" s="156">
        <f>RES_hhdet_in_fec!C$45</f>
        <v>5.6526240375499306</v>
      </c>
      <c r="D287" s="156">
        <f>RES_hhdet_in_fec!D$45</f>
        <v>4.6399992408228039</v>
      </c>
      <c r="E287" s="156">
        <f>RES_hhdet_in_fec!E$45</f>
        <v>4.8921938339128488</v>
      </c>
      <c r="F287" s="156">
        <f>RES_hhdet_in_fec!F$45</f>
        <v>4.8855297710752659</v>
      </c>
      <c r="G287" s="156">
        <f>RES_hhdet_in_fec!G$45</f>
        <v>4.0181363392847578</v>
      </c>
      <c r="H287" s="156">
        <f>RES_hhdet_in_fec!H$45</f>
        <v>2.3246762319587155</v>
      </c>
      <c r="I287" s="156">
        <f>RES_hhdet_in_fec!I$45</f>
        <v>0.61315846097288185</v>
      </c>
      <c r="J287" s="156">
        <f>RES_hhdet_in_fec!J$45</f>
        <v>4.2849187492006715</v>
      </c>
      <c r="K287" s="156">
        <f>RES_hhdet_in_fec!K$45</f>
        <v>6.0215387788280079</v>
      </c>
      <c r="L287" s="156">
        <f>RES_hhdet_in_fec!L$45</f>
        <v>2.9314347237505234</v>
      </c>
      <c r="M287" s="156">
        <f>RES_hhdet_in_fec!M$45</f>
        <v>7.0592523956942665</v>
      </c>
      <c r="N287" s="156">
        <f>RES_hhdet_in_fec!N$45</f>
        <v>5.2433770126650794</v>
      </c>
      <c r="O287" s="156">
        <f>RES_hhdet_in_fec!O$45</f>
        <v>2.4005006128890494</v>
      </c>
      <c r="P287" s="156">
        <f>RES_hhdet_in_fec!P$45</f>
        <v>2.7190520161808474</v>
      </c>
      <c r="Q287" s="156">
        <f>RES_hhdet_in_fec!Q$45</f>
        <v>1.9942139974590658</v>
      </c>
    </row>
    <row r="288" spans="1:17" ht="12" customHeight="1" x14ac:dyDescent="0.25">
      <c r="A288" s="23" t="s">
        <v>60</v>
      </c>
      <c r="B288" s="156"/>
      <c r="C288" s="156">
        <f>RES_hhdet_in_fec!C$46</f>
        <v>3.3779064711744897E-2</v>
      </c>
      <c r="D288" s="156">
        <f>RES_hhdet_in_fec!D$46</f>
        <v>3.8459551573631325E-2</v>
      </c>
      <c r="E288" s="156">
        <f>RES_hhdet_in_fec!E$46</f>
        <v>8.9487373653680077E-2</v>
      </c>
      <c r="F288" s="156">
        <f>RES_hhdet_in_fec!F$46</f>
        <v>8.4569103926594821E-2</v>
      </c>
      <c r="G288" s="156">
        <f>RES_hhdet_in_fec!G$46</f>
        <v>2.9539573356194511E-2</v>
      </c>
      <c r="H288" s="156">
        <f>RES_hhdet_in_fec!H$46</f>
        <v>2.0739683368114232E-2</v>
      </c>
      <c r="I288" s="156">
        <f>RES_hhdet_in_fec!I$46</f>
        <v>2.7249841704100906E-2</v>
      </c>
      <c r="J288" s="156">
        <f>RES_hhdet_in_fec!J$46</f>
        <v>0.12050699788712949</v>
      </c>
      <c r="K288" s="156">
        <f>RES_hhdet_in_fec!K$46</f>
        <v>4.4540277579490951E-2</v>
      </c>
      <c r="L288" s="156">
        <f>RES_hhdet_in_fec!L$46</f>
        <v>5.7322417108481398E-2</v>
      </c>
      <c r="M288" s="156">
        <f>RES_hhdet_in_fec!M$46</f>
        <v>8.2556096179143695E-2</v>
      </c>
      <c r="N288" s="156">
        <f>RES_hhdet_in_fec!N$46</f>
        <v>4.3213723227745832E-2</v>
      </c>
      <c r="O288" s="156">
        <f>RES_hhdet_in_fec!O$46</f>
        <v>2.0319810279254859E-2</v>
      </c>
      <c r="P288" s="156">
        <f>RES_hhdet_in_fec!P$46</f>
        <v>3.8076162023694425E-2</v>
      </c>
      <c r="Q288" s="156">
        <f>RES_hhdet_in_fec!Q$46</f>
        <v>3.6700095180386257E-2</v>
      </c>
    </row>
    <row r="289" spans="1:17" ht="12" customHeight="1" x14ac:dyDescent="0.25">
      <c r="A289" s="158" t="s">
        <v>112</v>
      </c>
      <c r="B289" s="157"/>
      <c r="C289" s="157">
        <f>C290</f>
        <v>0.5204454749758114</v>
      </c>
      <c r="D289" s="157">
        <f t="shared" ref="D289:Q289" si="73">D290</f>
        <v>0.38306214764732227</v>
      </c>
      <c r="E289" s="157">
        <f t="shared" si="73"/>
        <v>0.3549019474991818</v>
      </c>
      <c r="F289" s="157">
        <f t="shared" si="73"/>
        <v>0.46986133001641162</v>
      </c>
      <c r="G289" s="157">
        <f t="shared" si="73"/>
        <v>0.3522081226947083</v>
      </c>
      <c r="H289" s="157">
        <f t="shared" si="73"/>
        <v>0.21070845806120431</v>
      </c>
      <c r="I289" s="157">
        <f t="shared" si="73"/>
        <v>5.6575169633077189E-2</v>
      </c>
      <c r="J289" s="157">
        <f t="shared" si="73"/>
        <v>0.52790372645707373</v>
      </c>
      <c r="K289" s="157">
        <f t="shared" si="73"/>
        <v>1.055564768977991</v>
      </c>
      <c r="L289" s="157">
        <f t="shared" si="73"/>
        <v>0.79565371375673599</v>
      </c>
      <c r="M289" s="157">
        <f t="shared" si="73"/>
        <v>0.83195958287360861</v>
      </c>
      <c r="N289" s="157">
        <f t="shared" si="73"/>
        <v>0.73259449964508361</v>
      </c>
      <c r="O289" s="157">
        <f t="shared" si="73"/>
        <v>0.47416739141748937</v>
      </c>
      <c r="P289" s="157">
        <f t="shared" si="73"/>
        <v>0.46370719483678496</v>
      </c>
      <c r="Q289" s="157">
        <f t="shared" si="73"/>
        <v>0.38287037979712335</v>
      </c>
    </row>
    <row r="290" spans="1:17" ht="12" customHeight="1" x14ac:dyDescent="0.25">
      <c r="A290" s="23" t="s">
        <v>60</v>
      </c>
      <c r="B290" s="156"/>
      <c r="C290" s="156">
        <f>RES_hhdet_in_fec!C$48</f>
        <v>0.5204454749758114</v>
      </c>
      <c r="D290" s="156">
        <f>RES_hhdet_in_fec!D$48</f>
        <v>0.38306214764732227</v>
      </c>
      <c r="E290" s="156">
        <f>RES_hhdet_in_fec!E$48</f>
        <v>0.3549019474991818</v>
      </c>
      <c r="F290" s="156">
        <f>RES_hhdet_in_fec!F$48</f>
        <v>0.46986133001641162</v>
      </c>
      <c r="G290" s="156">
        <f>RES_hhdet_in_fec!G$48</f>
        <v>0.3522081226947083</v>
      </c>
      <c r="H290" s="156">
        <f>RES_hhdet_in_fec!H$48</f>
        <v>0.21070845806120431</v>
      </c>
      <c r="I290" s="156">
        <f>RES_hhdet_in_fec!I$48</f>
        <v>5.6575169633077189E-2</v>
      </c>
      <c r="J290" s="156">
        <f>RES_hhdet_in_fec!J$48</f>
        <v>0.52790372645707373</v>
      </c>
      <c r="K290" s="156">
        <f>RES_hhdet_in_fec!K$48</f>
        <v>1.055564768977991</v>
      </c>
      <c r="L290" s="156">
        <f>RES_hhdet_in_fec!L$48</f>
        <v>0.79565371375673599</v>
      </c>
      <c r="M290" s="156">
        <f>RES_hhdet_in_fec!M$48</f>
        <v>0.83195958287360861</v>
      </c>
      <c r="N290" s="156">
        <f>RES_hhdet_in_fec!N$48</f>
        <v>0.73259449964508361</v>
      </c>
      <c r="O290" s="156">
        <f>RES_hhdet_in_fec!O$48</f>
        <v>0.47416739141748937</v>
      </c>
      <c r="P290" s="156">
        <f>RES_hhdet_in_fec!P$48</f>
        <v>0.46370719483678496</v>
      </c>
      <c r="Q290" s="156">
        <f>RES_hhdet_in_fec!Q$48</f>
        <v>0.38287037979712335</v>
      </c>
    </row>
    <row r="291" spans="1:17" ht="12" customHeight="1" x14ac:dyDescent="0.25">
      <c r="A291" s="158" t="s">
        <v>63</v>
      </c>
      <c r="B291" s="157"/>
      <c r="C291" s="157">
        <f>SUM(C292:C293,C296:C297)</f>
        <v>1.7754502572738686</v>
      </c>
      <c r="D291" s="157">
        <f t="shared" ref="D291:Q291" si="74">SUM(D292:D293,D296:D297)</f>
        <v>1.5812360991492005</v>
      </c>
      <c r="E291" s="157">
        <f t="shared" si="74"/>
        <v>1.6409276885568169</v>
      </c>
      <c r="F291" s="157">
        <f t="shared" si="74"/>
        <v>1.5370521556102534</v>
      </c>
      <c r="G291" s="157">
        <f t="shared" si="74"/>
        <v>1.9062111251200962</v>
      </c>
      <c r="H291" s="157">
        <f t="shared" si="74"/>
        <v>0.83744073819081111</v>
      </c>
      <c r="I291" s="157">
        <f t="shared" si="74"/>
        <v>0.19454274606607427</v>
      </c>
      <c r="J291" s="157">
        <f t="shared" si="74"/>
        <v>1.6978468158958295</v>
      </c>
      <c r="K291" s="157">
        <f t="shared" si="74"/>
        <v>2.0589113149104068</v>
      </c>
      <c r="L291" s="157">
        <f t="shared" si="74"/>
        <v>1.1687745441730588</v>
      </c>
      <c r="M291" s="157">
        <f t="shared" si="74"/>
        <v>2.4792490270564733</v>
      </c>
      <c r="N291" s="157">
        <f t="shared" si="74"/>
        <v>1.9222937481351374</v>
      </c>
      <c r="O291" s="157">
        <f t="shared" si="74"/>
        <v>1.0476256988813779</v>
      </c>
      <c r="P291" s="157">
        <f t="shared" si="74"/>
        <v>1.4056344831511316</v>
      </c>
      <c r="Q291" s="157">
        <f t="shared" si="74"/>
        <v>0.9701423876403571</v>
      </c>
    </row>
    <row r="292" spans="1:17" ht="12" customHeight="1" x14ac:dyDescent="0.25">
      <c r="A292" s="167" t="s">
        <v>165</v>
      </c>
      <c r="B292" s="132"/>
      <c r="C292" s="132">
        <f>RES_hhdet_in_fec!C$50</f>
        <v>0</v>
      </c>
      <c r="D292" s="132">
        <f>RES_hhdet_in_fec!D$50</f>
        <v>0</v>
      </c>
      <c r="E292" s="132">
        <f>RES_hhdet_in_fec!E$50</f>
        <v>0</v>
      </c>
      <c r="F292" s="132">
        <f>RES_hhdet_in_fec!F$50</f>
        <v>0</v>
      </c>
      <c r="G292" s="132">
        <f>RES_hhdet_in_fec!G$50</f>
        <v>0</v>
      </c>
      <c r="H292" s="132">
        <f>RES_hhdet_in_fec!H$50</f>
        <v>0</v>
      </c>
      <c r="I292" s="132">
        <f>RES_hhdet_in_fec!I$50</f>
        <v>0</v>
      </c>
      <c r="J292" s="132">
        <f>RES_hhdet_in_fec!J$50</f>
        <v>0</v>
      </c>
      <c r="K292" s="132">
        <f>RES_hhdet_in_fec!K$50</f>
        <v>0</v>
      </c>
      <c r="L292" s="132">
        <f>RES_hhdet_in_fec!L$50</f>
        <v>0</v>
      </c>
      <c r="M292" s="132">
        <f>RES_hhdet_in_fec!M$50</f>
        <v>0</v>
      </c>
      <c r="N292" s="132">
        <f>RES_hhdet_in_fec!N$50</f>
        <v>0</v>
      </c>
      <c r="O292" s="132">
        <f>RES_hhdet_in_fec!O$50</f>
        <v>0</v>
      </c>
      <c r="P292" s="132">
        <f>RES_hhdet_in_fec!P$50</f>
        <v>0</v>
      </c>
      <c r="Q292" s="132">
        <f>RES_hhdet_in_fec!Q$50</f>
        <v>0</v>
      </c>
    </row>
    <row r="293" spans="1:17" ht="12" customHeight="1" x14ac:dyDescent="0.25">
      <c r="A293" s="167" t="s">
        <v>164</v>
      </c>
      <c r="B293" s="132"/>
      <c r="C293" s="132">
        <f>SUM(C294:C295)</f>
        <v>0</v>
      </c>
      <c r="D293" s="132">
        <f t="shared" ref="D293:Q293" si="75">SUM(D294:D295)</f>
        <v>0</v>
      </c>
      <c r="E293" s="132">
        <f t="shared" si="75"/>
        <v>0</v>
      </c>
      <c r="F293" s="132">
        <f t="shared" si="75"/>
        <v>0</v>
      </c>
      <c r="G293" s="132">
        <f t="shared" si="75"/>
        <v>0</v>
      </c>
      <c r="H293" s="132">
        <f t="shared" si="75"/>
        <v>0</v>
      </c>
      <c r="I293" s="132">
        <f t="shared" si="75"/>
        <v>0</v>
      </c>
      <c r="J293" s="132">
        <f t="shared" si="75"/>
        <v>0</v>
      </c>
      <c r="K293" s="132">
        <f t="shared" si="75"/>
        <v>0</v>
      </c>
      <c r="L293" s="132">
        <f t="shared" si="75"/>
        <v>0</v>
      </c>
      <c r="M293" s="132">
        <f t="shared" si="75"/>
        <v>0</v>
      </c>
      <c r="N293" s="132">
        <f t="shared" si="75"/>
        <v>0</v>
      </c>
      <c r="O293" s="132">
        <f t="shared" si="75"/>
        <v>0</v>
      </c>
      <c r="P293" s="132">
        <f t="shared" si="75"/>
        <v>0</v>
      </c>
      <c r="Q293" s="132">
        <f t="shared" si="75"/>
        <v>0</v>
      </c>
    </row>
    <row r="294" spans="1:17" ht="12" customHeight="1" x14ac:dyDescent="0.25">
      <c r="A294" s="166" t="s">
        <v>163</v>
      </c>
      <c r="B294" s="165"/>
      <c r="C294" s="165">
        <f>RES_hhdet_in_fec!C$52</f>
        <v>0</v>
      </c>
      <c r="D294" s="165">
        <f>RES_hhdet_in_fec!D$52</f>
        <v>0</v>
      </c>
      <c r="E294" s="165">
        <f>RES_hhdet_in_fec!E$52</f>
        <v>0</v>
      </c>
      <c r="F294" s="165">
        <f>RES_hhdet_in_fec!F$52</f>
        <v>0</v>
      </c>
      <c r="G294" s="165">
        <f>RES_hhdet_in_fec!G$52</f>
        <v>0</v>
      </c>
      <c r="H294" s="165">
        <f>RES_hhdet_in_fec!H$52</f>
        <v>0</v>
      </c>
      <c r="I294" s="165">
        <f>RES_hhdet_in_fec!I$52</f>
        <v>0</v>
      </c>
      <c r="J294" s="165">
        <f>RES_hhdet_in_fec!J$52</f>
        <v>0</v>
      </c>
      <c r="K294" s="165">
        <f>RES_hhdet_in_fec!K$52</f>
        <v>0</v>
      </c>
      <c r="L294" s="165">
        <f>RES_hhdet_in_fec!L$52</f>
        <v>0</v>
      </c>
      <c r="M294" s="165">
        <f>RES_hhdet_in_fec!M$52</f>
        <v>0</v>
      </c>
      <c r="N294" s="165">
        <f>RES_hhdet_in_fec!N$52</f>
        <v>0</v>
      </c>
      <c r="O294" s="165">
        <f>RES_hhdet_in_fec!O$52</f>
        <v>0</v>
      </c>
      <c r="P294" s="165">
        <f>RES_hhdet_in_fec!P$52</f>
        <v>0</v>
      </c>
      <c r="Q294" s="165">
        <f>RES_hhdet_in_fec!Q$52</f>
        <v>0</v>
      </c>
    </row>
    <row r="295" spans="1:17" ht="12" customHeight="1" x14ac:dyDescent="0.25">
      <c r="A295" s="147" t="s">
        <v>59</v>
      </c>
      <c r="B295" s="164"/>
      <c r="C295" s="164">
        <f>RES_hhdet_in_fec!C$53</f>
        <v>0</v>
      </c>
      <c r="D295" s="164">
        <f>RES_hhdet_in_fec!D$53</f>
        <v>0</v>
      </c>
      <c r="E295" s="164">
        <f>RES_hhdet_in_fec!E$53</f>
        <v>0</v>
      </c>
      <c r="F295" s="164">
        <f>RES_hhdet_in_fec!F$53</f>
        <v>0</v>
      </c>
      <c r="G295" s="164">
        <f>RES_hhdet_in_fec!G$53</f>
        <v>0</v>
      </c>
      <c r="H295" s="164">
        <f>RES_hhdet_in_fec!H$53</f>
        <v>0</v>
      </c>
      <c r="I295" s="164">
        <f>RES_hhdet_in_fec!I$53</f>
        <v>0</v>
      </c>
      <c r="J295" s="164">
        <f>RES_hhdet_in_fec!J$53</f>
        <v>0</v>
      </c>
      <c r="K295" s="164">
        <f>RES_hhdet_in_fec!K$53</f>
        <v>0</v>
      </c>
      <c r="L295" s="164">
        <f>RES_hhdet_in_fec!L$53</f>
        <v>0</v>
      </c>
      <c r="M295" s="164">
        <f>RES_hhdet_in_fec!M$53</f>
        <v>0</v>
      </c>
      <c r="N295" s="164">
        <f>RES_hhdet_in_fec!N$53</f>
        <v>0</v>
      </c>
      <c r="O295" s="164">
        <f>RES_hhdet_in_fec!O$53</f>
        <v>0</v>
      </c>
      <c r="P295" s="164">
        <f>RES_hhdet_in_fec!P$53</f>
        <v>0</v>
      </c>
      <c r="Q295" s="164">
        <f>RES_hhdet_in_fec!Q$53</f>
        <v>0</v>
      </c>
    </row>
    <row r="296" spans="1:17" ht="12" customHeight="1" x14ac:dyDescent="0.25">
      <c r="A296" s="163" t="s">
        <v>142</v>
      </c>
      <c r="B296" s="162"/>
      <c r="C296" s="162">
        <f>RES_hhdet_in_fec!C$54</f>
        <v>0.4474846022696814</v>
      </c>
      <c r="D296" s="162">
        <f>RES_hhdet_in_fec!D$54</f>
        <v>0.5762749544579655</v>
      </c>
      <c r="E296" s="162">
        <f>RES_hhdet_in_fec!E$54</f>
        <v>0.59199884869283437</v>
      </c>
      <c r="F296" s="162">
        <f>RES_hhdet_in_fec!F$54</f>
        <v>0</v>
      </c>
      <c r="G296" s="162">
        <f>RES_hhdet_in_fec!G$54</f>
        <v>0.49899285735185045</v>
      </c>
      <c r="H296" s="162">
        <f>RES_hhdet_in_fec!H$54</f>
        <v>0.24470649195706046</v>
      </c>
      <c r="I296" s="162">
        <f>RES_hhdet_in_fec!I$54</f>
        <v>0</v>
      </c>
      <c r="J296" s="162">
        <f>RES_hhdet_in_fec!J$54</f>
        <v>0.31356199912258814</v>
      </c>
      <c r="K296" s="162">
        <f>RES_hhdet_in_fec!K$54</f>
        <v>0.18360527572411287</v>
      </c>
      <c r="L296" s="162">
        <f>RES_hhdet_in_fec!L$54</f>
        <v>7.9118823825029633E-2</v>
      </c>
      <c r="M296" s="162">
        <f>RES_hhdet_in_fec!M$54</f>
        <v>4.319341667410885E-2</v>
      </c>
      <c r="N296" s="162">
        <f>RES_hhdet_in_fec!N$54</f>
        <v>6.0794472506436041E-2</v>
      </c>
      <c r="O296" s="162">
        <f>RES_hhdet_in_fec!O$54</f>
        <v>1.0785062710908865E-2</v>
      </c>
      <c r="P296" s="162">
        <f>RES_hhdet_in_fec!P$54</f>
        <v>4.8062112810974909E-2</v>
      </c>
      <c r="Q296" s="162">
        <f>RES_hhdet_in_fec!Q$54</f>
        <v>1.1484534676371741E-2</v>
      </c>
    </row>
    <row r="297" spans="1:17" ht="12" customHeight="1" x14ac:dyDescent="0.25">
      <c r="A297" s="161" t="s">
        <v>141</v>
      </c>
      <c r="B297" s="160"/>
      <c r="C297" s="160">
        <f>SUM(C298:C299)</f>
        <v>1.3279656550041872</v>
      </c>
      <c r="D297" s="160">
        <f t="shared" ref="D297:Q297" si="76">SUM(D298:D299)</f>
        <v>1.004961144691235</v>
      </c>
      <c r="E297" s="160">
        <f t="shared" si="76"/>
        <v>1.0489288398639824</v>
      </c>
      <c r="F297" s="160">
        <f t="shared" si="76"/>
        <v>1.5370521556102534</v>
      </c>
      <c r="G297" s="160">
        <f t="shared" si="76"/>
        <v>1.4072182677682457</v>
      </c>
      <c r="H297" s="160">
        <f t="shared" si="76"/>
        <v>0.59273424623375071</v>
      </c>
      <c r="I297" s="160">
        <f t="shared" si="76"/>
        <v>0.19454274606607427</v>
      </c>
      <c r="J297" s="160">
        <f t="shared" si="76"/>
        <v>1.3842848167732413</v>
      </c>
      <c r="K297" s="160">
        <f t="shared" si="76"/>
        <v>1.8753060391862939</v>
      </c>
      <c r="L297" s="160">
        <f t="shared" si="76"/>
        <v>1.0896557203480293</v>
      </c>
      <c r="M297" s="160">
        <f t="shared" si="76"/>
        <v>2.4360556103823643</v>
      </c>
      <c r="N297" s="160">
        <f t="shared" si="76"/>
        <v>1.8614992756287014</v>
      </c>
      <c r="O297" s="160">
        <f t="shared" si="76"/>
        <v>1.036840636170469</v>
      </c>
      <c r="P297" s="160">
        <f t="shared" si="76"/>
        <v>1.3575723703401568</v>
      </c>
      <c r="Q297" s="160">
        <f t="shared" si="76"/>
        <v>0.95865785296398531</v>
      </c>
    </row>
    <row r="298" spans="1:17" ht="12" customHeight="1" x14ac:dyDescent="0.25">
      <c r="A298" s="148" t="s">
        <v>60</v>
      </c>
      <c r="B298" s="156"/>
      <c r="C298" s="156">
        <f>RES_hhdet_in_fec!C$56</f>
        <v>2.7293745380285079E-2</v>
      </c>
      <c r="D298" s="156">
        <f>RES_hhdet_in_fec!D$56</f>
        <v>4.0596777638447691E-2</v>
      </c>
      <c r="E298" s="156">
        <f>RES_hhdet_in_fec!E$56</f>
        <v>4.2824445664411119E-2</v>
      </c>
      <c r="F298" s="156">
        <f>RES_hhdet_in_fec!F$56</f>
        <v>6.2209340644173355E-2</v>
      </c>
      <c r="G298" s="156">
        <f>RES_hhdet_in_fec!G$56</f>
        <v>0.3010803054643007</v>
      </c>
      <c r="H298" s="156">
        <f>RES_hhdet_in_fec!H$56</f>
        <v>5.1500214414716902E-2</v>
      </c>
      <c r="I298" s="156">
        <f>RES_hhdet_in_fec!I$56</f>
        <v>8.8751748940132449E-3</v>
      </c>
      <c r="J298" s="156">
        <f>RES_hhdet_in_fec!J$56</f>
        <v>6.3624057576984278E-2</v>
      </c>
      <c r="K298" s="156">
        <f>RES_hhdet_in_fec!K$56</f>
        <v>8.4384764067779949E-2</v>
      </c>
      <c r="L298" s="156">
        <f>RES_hhdet_in_fec!L$56</f>
        <v>5.1261810590068679E-2</v>
      </c>
      <c r="M298" s="156">
        <f>RES_hhdet_in_fec!M$56</f>
        <v>0.11296375370083057</v>
      </c>
      <c r="N298" s="156">
        <f>RES_hhdet_in_fec!N$56</f>
        <v>8.2031149142545348E-2</v>
      </c>
      <c r="O298" s="156">
        <f>RES_hhdet_in_fec!O$56</f>
        <v>4.4932044204780031E-2</v>
      </c>
      <c r="P298" s="156">
        <f>RES_hhdet_in_fec!P$56</f>
        <v>9.5526646908181953E-2</v>
      </c>
      <c r="Q298" s="156">
        <f>RES_hhdet_in_fec!Q$56</f>
        <v>0.15292710961054418</v>
      </c>
    </row>
    <row r="299" spans="1:17" ht="12" customHeight="1" x14ac:dyDescent="0.25">
      <c r="A299" s="148" t="s">
        <v>59</v>
      </c>
      <c r="B299" s="156"/>
      <c r="C299" s="156">
        <f>RES_hhdet_in_fec!C$57</f>
        <v>1.3006719096239021</v>
      </c>
      <c r="D299" s="156">
        <f>RES_hhdet_in_fec!D$57</f>
        <v>0.96436436705278739</v>
      </c>
      <c r="E299" s="156">
        <f>RES_hhdet_in_fec!E$57</f>
        <v>1.0061043941995713</v>
      </c>
      <c r="F299" s="156">
        <f>RES_hhdet_in_fec!F$57</f>
        <v>1.4748428149660802</v>
      </c>
      <c r="G299" s="156">
        <f>RES_hhdet_in_fec!G$57</f>
        <v>1.1061379623039449</v>
      </c>
      <c r="H299" s="156">
        <f>RES_hhdet_in_fec!H$57</f>
        <v>0.54123403181903385</v>
      </c>
      <c r="I299" s="156">
        <f>RES_hhdet_in_fec!I$57</f>
        <v>0.18566757117206104</v>
      </c>
      <c r="J299" s="156">
        <f>RES_hhdet_in_fec!J$57</f>
        <v>1.3206607591962571</v>
      </c>
      <c r="K299" s="156">
        <f>RES_hhdet_in_fec!K$57</f>
        <v>1.790921275118514</v>
      </c>
      <c r="L299" s="156">
        <f>RES_hhdet_in_fec!L$57</f>
        <v>1.0383939097579606</v>
      </c>
      <c r="M299" s="156">
        <f>RES_hhdet_in_fec!M$57</f>
        <v>2.3230918566815335</v>
      </c>
      <c r="N299" s="156">
        <f>RES_hhdet_in_fec!N$57</f>
        <v>1.779468126486156</v>
      </c>
      <c r="O299" s="156">
        <f>RES_hhdet_in_fec!O$57</f>
        <v>0.99190859196568903</v>
      </c>
      <c r="P299" s="156">
        <f>RES_hhdet_in_fec!P$57</f>
        <v>1.2620457234319749</v>
      </c>
      <c r="Q299" s="156">
        <f>RES_hhdet_in_fec!Q$57</f>
        <v>0.80573074335344108</v>
      </c>
    </row>
    <row r="300" spans="1:17" ht="12" customHeight="1" x14ac:dyDescent="0.25">
      <c r="A300" s="158" t="s">
        <v>62</v>
      </c>
      <c r="B300" s="157"/>
      <c r="C300" s="157">
        <f>SUM(C301:C302)</f>
        <v>0.68718123453269464</v>
      </c>
      <c r="D300" s="157">
        <f t="shared" ref="D300:Q300" si="77">SUM(D301:D302)</f>
        <v>0.55281673769105066</v>
      </c>
      <c r="E300" s="157">
        <f t="shared" si="77"/>
        <v>0.67052371561278901</v>
      </c>
      <c r="F300" s="157">
        <f t="shared" si="77"/>
        <v>0.77622496584468537</v>
      </c>
      <c r="G300" s="157">
        <f t="shared" si="77"/>
        <v>0.7270026374713543</v>
      </c>
      <c r="H300" s="157">
        <f t="shared" si="77"/>
        <v>0.40126894026735527</v>
      </c>
      <c r="I300" s="157">
        <f t="shared" si="77"/>
        <v>0.11623497168982183</v>
      </c>
      <c r="J300" s="157">
        <f t="shared" si="77"/>
        <v>0.89661589343860038</v>
      </c>
      <c r="K300" s="157">
        <f t="shared" si="77"/>
        <v>1.1796506916183993</v>
      </c>
      <c r="L300" s="157">
        <f t="shared" si="77"/>
        <v>0.71394468326563554</v>
      </c>
      <c r="M300" s="157">
        <f t="shared" si="77"/>
        <v>1.5681568022675119</v>
      </c>
      <c r="N300" s="157">
        <f t="shared" si="77"/>
        <v>1.1696762109231937</v>
      </c>
      <c r="O300" s="157">
        <f t="shared" si="77"/>
        <v>0.59319782249371455</v>
      </c>
      <c r="P300" s="157">
        <f t="shared" si="77"/>
        <v>0.71073345066038351</v>
      </c>
      <c r="Q300" s="157">
        <f t="shared" si="77"/>
        <v>0.45478757063878578</v>
      </c>
    </row>
    <row r="301" spans="1:17" ht="12" customHeight="1" x14ac:dyDescent="0.25">
      <c r="A301" s="23" t="s">
        <v>57</v>
      </c>
      <c r="B301" s="156"/>
      <c r="C301" s="156">
        <f>RES_hhdet_in_fec!C$59</f>
        <v>0</v>
      </c>
      <c r="D301" s="156">
        <f>RES_hhdet_in_fec!D$59</f>
        <v>0</v>
      </c>
      <c r="E301" s="156">
        <f>RES_hhdet_in_fec!E$59</f>
        <v>0</v>
      </c>
      <c r="F301" s="156">
        <f>RES_hhdet_in_fec!F$59</f>
        <v>0</v>
      </c>
      <c r="G301" s="156">
        <f>RES_hhdet_in_fec!G$59</f>
        <v>0</v>
      </c>
      <c r="H301" s="156">
        <f>RES_hhdet_in_fec!H$59</f>
        <v>0</v>
      </c>
      <c r="I301" s="156">
        <f>RES_hhdet_in_fec!I$59</f>
        <v>0</v>
      </c>
      <c r="J301" s="156">
        <f>RES_hhdet_in_fec!J$59</f>
        <v>0</v>
      </c>
      <c r="K301" s="156">
        <f>RES_hhdet_in_fec!K$59</f>
        <v>0</v>
      </c>
      <c r="L301" s="156">
        <f>RES_hhdet_in_fec!L$59</f>
        <v>0</v>
      </c>
      <c r="M301" s="156">
        <f>RES_hhdet_in_fec!M$59</f>
        <v>0</v>
      </c>
      <c r="N301" s="156">
        <f>RES_hhdet_in_fec!N$59</f>
        <v>0</v>
      </c>
      <c r="O301" s="156">
        <f>RES_hhdet_in_fec!O$59</f>
        <v>0</v>
      </c>
      <c r="P301" s="156">
        <f>RES_hhdet_in_fec!P$59</f>
        <v>0</v>
      </c>
      <c r="Q301" s="156">
        <f>RES_hhdet_in_fec!Q$59</f>
        <v>0</v>
      </c>
    </row>
    <row r="302" spans="1:17" ht="12" customHeight="1" x14ac:dyDescent="0.25">
      <c r="A302" s="29" t="s">
        <v>140</v>
      </c>
      <c r="B302" s="57"/>
      <c r="C302" s="57">
        <f>RES_hhdet_in_fec!C$60</f>
        <v>0.68718123453269464</v>
      </c>
      <c r="D302" s="57">
        <f>RES_hhdet_in_fec!D$60</f>
        <v>0.55281673769105066</v>
      </c>
      <c r="E302" s="57">
        <f>RES_hhdet_in_fec!E$60</f>
        <v>0.67052371561278901</v>
      </c>
      <c r="F302" s="57">
        <f>RES_hhdet_in_fec!F$60</f>
        <v>0.77622496584468537</v>
      </c>
      <c r="G302" s="57">
        <f>RES_hhdet_in_fec!G$60</f>
        <v>0.7270026374713543</v>
      </c>
      <c r="H302" s="57">
        <f>RES_hhdet_in_fec!H$60</f>
        <v>0.40126894026735527</v>
      </c>
      <c r="I302" s="57">
        <f>RES_hhdet_in_fec!I$60</f>
        <v>0.11623497168982183</v>
      </c>
      <c r="J302" s="57">
        <f>RES_hhdet_in_fec!J$60</f>
        <v>0.89661589343860038</v>
      </c>
      <c r="K302" s="57">
        <f>RES_hhdet_in_fec!K$60</f>
        <v>1.1796506916183993</v>
      </c>
      <c r="L302" s="57">
        <f>RES_hhdet_in_fec!L$60</f>
        <v>0.71394468326563554</v>
      </c>
      <c r="M302" s="57">
        <f>RES_hhdet_in_fec!M$60</f>
        <v>1.5681568022675119</v>
      </c>
      <c r="N302" s="57">
        <f>RES_hhdet_in_fec!N$60</f>
        <v>1.1696762109231937</v>
      </c>
      <c r="O302" s="57">
        <f>RES_hhdet_in_fec!O$60</f>
        <v>0.59319782249371455</v>
      </c>
      <c r="P302" s="57">
        <f>RES_hhdet_in_fec!P$60</f>
        <v>0.71073345066038351</v>
      </c>
      <c r="Q302" s="57">
        <f>RES_hhdet_in_fec!Q$60</f>
        <v>0.45478757063878578</v>
      </c>
    </row>
    <row r="304" spans="1:17" ht="12" customHeight="1" x14ac:dyDescent="0.25">
      <c r="A304" s="152" t="s">
        <v>192</v>
      </c>
      <c r="B304" s="168"/>
      <c r="C304" s="168">
        <f>SUM(C305,C308,C310,C319)</f>
        <v>5.665108640037456</v>
      </c>
      <c r="D304" s="168">
        <f t="shared" ref="D304:Q304" si="78">SUM(D305,D308,D310,D319)</f>
        <v>4.6333203560956955</v>
      </c>
      <c r="E304" s="168">
        <f t="shared" si="78"/>
        <v>4.9571362078362942</v>
      </c>
      <c r="F304" s="168">
        <f t="shared" si="78"/>
        <v>5.453151236109492</v>
      </c>
      <c r="G304" s="168">
        <f t="shared" si="78"/>
        <v>4.7216756831671667</v>
      </c>
      <c r="H304" s="168">
        <f t="shared" si="78"/>
        <v>2.6235473683290165</v>
      </c>
      <c r="I304" s="168">
        <f t="shared" si="78"/>
        <v>0.74394532996366147</v>
      </c>
      <c r="J304" s="168">
        <f t="shared" si="78"/>
        <v>5.728390864603786</v>
      </c>
      <c r="K304" s="168">
        <f t="shared" si="78"/>
        <v>8.5319290574096698</v>
      </c>
      <c r="L304" s="168">
        <f t="shared" si="78"/>
        <v>5.3038181280804206</v>
      </c>
      <c r="M304" s="168">
        <f t="shared" si="78"/>
        <v>9.7484697699319902</v>
      </c>
      <c r="N304" s="168">
        <f t="shared" si="78"/>
        <v>7.7516879894156707</v>
      </c>
      <c r="O304" s="168">
        <f t="shared" si="78"/>
        <v>4.2554655129178975</v>
      </c>
      <c r="P304" s="168">
        <f t="shared" si="78"/>
        <v>4.8939332012763641</v>
      </c>
      <c r="Q304" s="168">
        <f t="shared" si="78"/>
        <v>3.6395066439021524</v>
      </c>
    </row>
    <row r="305" spans="1:17" ht="12" customHeight="1" x14ac:dyDescent="0.25">
      <c r="A305" s="158" t="s">
        <v>65</v>
      </c>
      <c r="B305" s="157"/>
      <c r="C305" s="157">
        <f>SUM(C306:C307)</f>
        <v>2.6826888600376892</v>
      </c>
      <c r="D305" s="157">
        <f t="shared" ref="D305:Q305" si="79">SUM(D306:D307)</f>
        <v>2.2344938992707544</v>
      </c>
      <c r="E305" s="157">
        <f t="shared" si="79"/>
        <v>2.4309048332248242</v>
      </c>
      <c r="F305" s="157">
        <f t="shared" si="79"/>
        <v>2.4456770243649006</v>
      </c>
      <c r="G305" s="157">
        <f t="shared" si="79"/>
        <v>1.9865079129954677</v>
      </c>
      <c r="H305" s="157">
        <f t="shared" si="79"/>
        <v>1.1616378278136743</v>
      </c>
      <c r="I305" s="157">
        <f t="shared" si="79"/>
        <v>0.33418284214925981</v>
      </c>
      <c r="J305" s="157">
        <f t="shared" si="79"/>
        <v>2.278914868869518</v>
      </c>
      <c r="K305" s="157">
        <f t="shared" si="79"/>
        <v>3.103282135216519</v>
      </c>
      <c r="L305" s="157">
        <f t="shared" si="79"/>
        <v>1.5621790886020341</v>
      </c>
      <c r="M305" s="157">
        <f t="shared" si="79"/>
        <v>3.7326237064831083</v>
      </c>
      <c r="N305" s="157">
        <f t="shared" si="79"/>
        <v>2.7714492557367145</v>
      </c>
      <c r="O305" s="157">
        <f t="shared" si="79"/>
        <v>1.2771968567243626</v>
      </c>
      <c r="P305" s="157">
        <f t="shared" si="79"/>
        <v>1.4700025617255679</v>
      </c>
      <c r="Q305" s="157">
        <f t="shared" si="79"/>
        <v>1.093243950747343</v>
      </c>
    </row>
    <row r="306" spans="1:17" ht="12" customHeight="1" x14ac:dyDescent="0.25">
      <c r="A306" s="23" t="s">
        <v>166</v>
      </c>
      <c r="B306" s="156"/>
      <c r="C306" s="156">
        <f>RES_hhdet_in_tes!C$45</f>
        <v>2.6461824436497352</v>
      </c>
      <c r="D306" s="156">
        <f>RES_hhdet_in_tes!D$45</f>
        <v>2.1928616916127281</v>
      </c>
      <c r="E306" s="156">
        <f>RES_hhdet_in_tes!E$45</f>
        <v>2.3339333064001129</v>
      </c>
      <c r="F306" s="156">
        <f>RES_hhdet_in_tes!F$45</f>
        <v>2.3539986379359501</v>
      </c>
      <c r="G306" s="156">
        <f>RES_hhdet_in_tes!G$45</f>
        <v>1.9544833736798966</v>
      </c>
      <c r="H306" s="156">
        <f>RES_hhdet_in_tes!H$45</f>
        <v>1.1391398874533136</v>
      </c>
      <c r="I306" s="156">
        <f>RES_hhdet_in_tes!I$45</f>
        <v>0.30436547815317411</v>
      </c>
      <c r="J306" s="156">
        <f>RES_hhdet_in_tes!J$45</f>
        <v>2.1472072308164463</v>
      </c>
      <c r="K306" s="156">
        <f>RES_hhdet_in_tes!K$45</f>
        <v>3.0547249815227873</v>
      </c>
      <c r="L306" s="156">
        <f>RES_hhdet_in_tes!L$45</f>
        <v>1.4997965838359963</v>
      </c>
      <c r="M306" s="156">
        <f>RES_hhdet_in_tes!M$45</f>
        <v>3.6435328788025938</v>
      </c>
      <c r="N306" s="156">
        <f>RES_hhdet_in_tes!N$45</f>
        <v>2.7250994452980004</v>
      </c>
      <c r="O306" s="156">
        <f>RES_hhdet_in_tes!O$45</f>
        <v>1.255501922061641</v>
      </c>
      <c r="P306" s="156">
        <f>RES_hhdet_in_tes!P$45</f>
        <v>1.4296164835280185</v>
      </c>
      <c r="Q306" s="156">
        <f>RES_hhdet_in_tes!Q$45</f>
        <v>1.0545198106765612</v>
      </c>
    </row>
    <row r="307" spans="1:17" ht="12" customHeight="1" x14ac:dyDescent="0.25">
      <c r="A307" s="23" t="s">
        <v>60</v>
      </c>
      <c r="B307" s="156"/>
      <c r="C307" s="156">
        <f>RES_hhdet_in_tes!C$46</f>
        <v>3.6506416387954037E-2</v>
      </c>
      <c r="D307" s="156">
        <f>RES_hhdet_in_tes!D$46</f>
        <v>4.1632207658026367E-2</v>
      </c>
      <c r="E307" s="156">
        <f>RES_hhdet_in_tes!E$46</f>
        <v>9.697152682471126E-2</v>
      </c>
      <c r="F307" s="156">
        <f>RES_hhdet_in_tes!F$46</f>
        <v>9.1678386428950667E-2</v>
      </c>
      <c r="G307" s="156">
        <f>RES_hhdet_in_tes!G$46</f>
        <v>3.2024539315571046E-2</v>
      </c>
      <c r="H307" s="156">
        <f>RES_hhdet_in_tes!H$46</f>
        <v>2.249794036036078E-2</v>
      </c>
      <c r="I307" s="156">
        <f>RES_hhdet_in_tes!I$46</f>
        <v>2.9817363996085724E-2</v>
      </c>
      <c r="J307" s="156">
        <f>RES_hhdet_in_tes!J$46</f>
        <v>0.13170763805307165</v>
      </c>
      <c r="K307" s="156">
        <f>RES_hhdet_in_tes!K$46</f>
        <v>4.8557153693731793E-2</v>
      </c>
      <c r="L307" s="156">
        <f>RES_hhdet_in_tes!L$46</f>
        <v>6.2382504766037863E-2</v>
      </c>
      <c r="M307" s="156">
        <f>RES_hhdet_in_tes!M$46</f>
        <v>8.9090827680514545E-2</v>
      </c>
      <c r="N307" s="156">
        <f>RES_hhdet_in_tes!N$46</f>
        <v>4.6349810438714147E-2</v>
      </c>
      <c r="O307" s="156">
        <f>RES_hhdet_in_tes!O$46</f>
        <v>2.1694934662721609E-2</v>
      </c>
      <c r="P307" s="156">
        <f>RES_hhdet_in_tes!P$46</f>
        <v>4.0386078197549267E-2</v>
      </c>
      <c r="Q307" s="156">
        <f>RES_hhdet_in_tes!Q$46</f>
        <v>3.8724140070781919E-2</v>
      </c>
    </row>
    <row r="308" spans="1:17" ht="12" customHeight="1" x14ac:dyDescent="0.25">
      <c r="A308" s="158" t="s">
        <v>112</v>
      </c>
      <c r="B308" s="157"/>
      <c r="C308" s="157">
        <f>C309</f>
        <v>0.85830442586985911</v>
      </c>
      <c r="D308" s="157">
        <f t="shared" ref="D308:Q308" si="80">D309</f>
        <v>0.65174533966052806</v>
      </c>
      <c r="E308" s="157">
        <f t="shared" si="80"/>
        <v>0.62633747110748061</v>
      </c>
      <c r="F308" s="157">
        <f t="shared" si="80"/>
        <v>0.86626432922462759</v>
      </c>
      <c r="G308" s="157">
        <f t="shared" si="80"/>
        <v>0.68206732963551275</v>
      </c>
      <c r="H308" s="157">
        <f t="shared" si="80"/>
        <v>0.43101923092913602</v>
      </c>
      <c r="I308" s="157">
        <f t="shared" si="80"/>
        <v>0.12208106833895997</v>
      </c>
      <c r="J308" s="157">
        <f t="shared" si="80"/>
        <v>1.1573412586911893</v>
      </c>
      <c r="K308" s="157">
        <f t="shared" si="80"/>
        <v>2.4890915640712037</v>
      </c>
      <c r="L308" s="157">
        <f t="shared" si="80"/>
        <v>2.0260934015864174</v>
      </c>
      <c r="M308" s="157">
        <f t="shared" si="80"/>
        <v>2.2782938637289436</v>
      </c>
      <c r="N308" s="157">
        <f t="shared" si="80"/>
        <v>2.1291987273835127</v>
      </c>
      <c r="O308" s="157">
        <f t="shared" si="80"/>
        <v>1.4549195037121572</v>
      </c>
      <c r="P308" s="157">
        <f t="shared" si="80"/>
        <v>1.4901006450493015</v>
      </c>
      <c r="Q308" s="157">
        <f t="shared" si="80"/>
        <v>1.2971638870017581</v>
      </c>
    </row>
    <row r="309" spans="1:17" ht="12" customHeight="1" x14ac:dyDescent="0.25">
      <c r="A309" s="23" t="s">
        <v>60</v>
      </c>
      <c r="B309" s="156"/>
      <c r="C309" s="156">
        <f>RES_hhdet_in_tes!C$48</f>
        <v>0.85830442586985911</v>
      </c>
      <c r="D309" s="156">
        <f>RES_hhdet_in_tes!D$48</f>
        <v>0.65174533966052806</v>
      </c>
      <c r="E309" s="156">
        <f>RES_hhdet_in_tes!E$48</f>
        <v>0.62633747110748061</v>
      </c>
      <c r="F309" s="156">
        <f>RES_hhdet_in_tes!F$48</f>
        <v>0.86626432922462759</v>
      </c>
      <c r="G309" s="156">
        <f>RES_hhdet_in_tes!G$48</f>
        <v>0.68206732963551275</v>
      </c>
      <c r="H309" s="156">
        <f>RES_hhdet_in_tes!H$48</f>
        <v>0.43101923092913602</v>
      </c>
      <c r="I309" s="156">
        <f>RES_hhdet_in_tes!I$48</f>
        <v>0.12208106833895997</v>
      </c>
      <c r="J309" s="156">
        <f>RES_hhdet_in_tes!J$48</f>
        <v>1.1573412586911893</v>
      </c>
      <c r="K309" s="156">
        <f>RES_hhdet_in_tes!K$48</f>
        <v>2.4890915640712037</v>
      </c>
      <c r="L309" s="156">
        <f>RES_hhdet_in_tes!L$48</f>
        <v>2.0260934015864174</v>
      </c>
      <c r="M309" s="156">
        <f>RES_hhdet_in_tes!M$48</f>
        <v>2.2782938637289436</v>
      </c>
      <c r="N309" s="156">
        <f>RES_hhdet_in_tes!N$48</f>
        <v>2.1291987273835127</v>
      </c>
      <c r="O309" s="156">
        <f>RES_hhdet_in_tes!O$48</f>
        <v>1.4549195037121572</v>
      </c>
      <c r="P309" s="156">
        <f>RES_hhdet_in_tes!P$48</f>
        <v>1.4901006450493015</v>
      </c>
      <c r="Q309" s="156">
        <f>RES_hhdet_in_tes!Q$48</f>
        <v>1.2971638870017581</v>
      </c>
    </row>
    <row r="310" spans="1:17" ht="12" customHeight="1" x14ac:dyDescent="0.25">
      <c r="A310" s="158" t="s">
        <v>63</v>
      </c>
      <c r="B310" s="157"/>
      <c r="C310" s="157">
        <f>SUM(C311:C312,C315:C316)</f>
        <v>1.5723957039532135</v>
      </c>
      <c r="D310" s="157">
        <f t="shared" ref="D310:Q310" si="81">SUM(D311:D312,D315:D316)</f>
        <v>1.3015041359887292</v>
      </c>
      <c r="E310" s="157">
        <f t="shared" si="81"/>
        <v>1.3571833921959413</v>
      </c>
      <c r="F310" s="157">
        <f t="shared" si="81"/>
        <v>1.5100719015007111</v>
      </c>
      <c r="G310" s="157">
        <f t="shared" si="81"/>
        <v>1.4591240121501328</v>
      </c>
      <c r="H310" s="157">
        <f t="shared" si="81"/>
        <v>0.70149376353086612</v>
      </c>
      <c r="I310" s="157">
        <f t="shared" si="81"/>
        <v>0.19155663091883121</v>
      </c>
      <c r="J310" s="157">
        <f t="shared" si="81"/>
        <v>1.5436899409743201</v>
      </c>
      <c r="K310" s="157">
        <f t="shared" si="81"/>
        <v>1.9559428177338458</v>
      </c>
      <c r="L310" s="157">
        <f t="shared" si="81"/>
        <v>1.1197292087071145</v>
      </c>
      <c r="M310" s="157">
        <f t="shared" si="81"/>
        <v>2.4261837714092955</v>
      </c>
      <c r="N310" s="157">
        <f t="shared" si="81"/>
        <v>1.8742651968083661</v>
      </c>
      <c r="O310" s="157">
        <f t="shared" si="81"/>
        <v>1.0264370412705051</v>
      </c>
      <c r="P310" s="157">
        <f t="shared" si="81"/>
        <v>1.3349720443546194</v>
      </c>
      <c r="Q310" s="157">
        <f t="shared" si="81"/>
        <v>0.86487709330334905</v>
      </c>
    </row>
    <row r="311" spans="1:17" ht="12" customHeight="1" x14ac:dyDescent="0.25">
      <c r="A311" s="167" t="s">
        <v>165</v>
      </c>
      <c r="B311" s="132"/>
      <c r="C311" s="132">
        <f>RES_hhdet_in_tes!C$50</f>
        <v>0</v>
      </c>
      <c r="D311" s="132">
        <f>RES_hhdet_in_tes!D$50</f>
        <v>0</v>
      </c>
      <c r="E311" s="132">
        <f>RES_hhdet_in_tes!E$50</f>
        <v>0</v>
      </c>
      <c r="F311" s="132">
        <f>RES_hhdet_in_tes!F$50</f>
        <v>0</v>
      </c>
      <c r="G311" s="132">
        <f>RES_hhdet_in_tes!G$50</f>
        <v>0</v>
      </c>
      <c r="H311" s="132">
        <f>RES_hhdet_in_tes!H$50</f>
        <v>0</v>
      </c>
      <c r="I311" s="132">
        <f>RES_hhdet_in_tes!I$50</f>
        <v>0</v>
      </c>
      <c r="J311" s="132">
        <f>RES_hhdet_in_tes!J$50</f>
        <v>0</v>
      </c>
      <c r="K311" s="132">
        <f>RES_hhdet_in_tes!K$50</f>
        <v>0</v>
      </c>
      <c r="L311" s="132">
        <f>RES_hhdet_in_tes!L$50</f>
        <v>0</v>
      </c>
      <c r="M311" s="132">
        <f>RES_hhdet_in_tes!M$50</f>
        <v>0</v>
      </c>
      <c r="N311" s="132">
        <f>RES_hhdet_in_tes!N$50</f>
        <v>0</v>
      </c>
      <c r="O311" s="132">
        <f>RES_hhdet_in_tes!O$50</f>
        <v>0</v>
      </c>
      <c r="P311" s="132">
        <f>RES_hhdet_in_tes!P$50</f>
        <v>0</v>
      </c>
      <c r="Q311" s="132">
        <f>RES_hhdet_in_tes!Q$50</f>
        <v>0</v>
      </c>
    </row>
    <row r="312" spans="1:17" ht="12" customHeight="1" x14ac:dyDescent="0.25">
      <c r="A312" s="167" t="s">
        <v>164</v>
      </c>
      <c r="B312" s="132"/>
      <c r="C312" s="132">
        <f>SUM(C313:C314)</f>
        <v>0</v>
      </c>
      <c r="D312" s="132">
        <f t="shared" ref="D312:Q312" si="82">SUM(D313:D314)</f>
        <v>0</v>
      </c>
      <c r="E312" s="132">
        <f t="shared" si="82"/>
        <v>0</v>
      </c>
      <c r="F312" s="132">
        <f t="shared" si="82"/>
        <v>0</v>
      </c>
      <c r="G312" s="132">
        <f t="shared" si="82"/>
        <v>0</v>
      </c>
      <c r="H312" s="132">
        <f t="shared" si="82"/>
        <v>0</v>
      </c>
      <c r="I312" s="132">
        <f t="shared" si="82"/>
        <v>0</v>
      </c>
      <c r="J312" s="132">
        <f t="shared" si="82"/>
        <v>0</v>
      </c>
      <c r="K312" s="132">
        <f t="shared" si="82"/>
        <v>0</v>
      </c>
      <c r="L312" s="132">
        <f t="shared" si="82"/>
        <v>0</v>
      </c>
      <c r="M312" s="132">
        <f t="shared" si="82"/>
        <v>0</v>
      </c>
      <c r="N312" s="132">
        <f t="shared" si="82"/>
        <v>0</v>
      </c>
      <c r="O312" s="132">
        <f t="shared" si="82"/>
        <v>0</v>
      </c>
      <c r="P312" s="132">
        <f t="shared" si="82"/>
        <v>0</v>
      </c>
      <c r="Q312" s="132">
        <f t="shared" si="82"/>
        <v>0</v>
      </c>
    </row>
    <row r="313" spans="1:17" ht="12" customHeight="1" x14ac:dyDescent="0.25">
      <c r="A313" s="166" t="s">
        <v>163</v>
      </c>
      <c r="B313" s="165"/>
      <c r="C313" s="165">
        <f>RES_hhdet_in_tes!C$52</f>
        <v>0</v>
      </c>
      <c r="D313" s="165">
        <f>RES_hhdet_in_tes!D$52</f>
        <v>0</v>
      </c>
      <c r="E313" s="165">
        <f>RES_hhdet_in_tes!E$52</f>
        <v>0</v>
      </c>
      <c r="F313" s="165">
        <f>RES_hhdet_in_tes!F$52</f>
        <v>0</v>
      </c>
      <c r="G313" s="165">
        <f>RES_hhdet_in_tes!G$52</f>
        <v>0</v>
      </c>
      <c r="H313" s="165">
        <f>RES_hhdet_in_tes!H$52</f>
        <v>0</v>
      </c>
      <c r="I313" s="165">
        <f>RES_hhdet_in_tes!I$52</f>
        <v>0</v>
      </c>
      <c r="J313" s="165">
        <f>RES_hhdet_in_tes!J$52</f>
        <v>0</v>
      </c>
      <c r="K313" s="165">
        <f>RES_hhdet_in_tes!K$52</f>
        <v>0</v>
      </c>
      <c r="L313" s="165">
        <f>RES_hhdet_in_tes!L$52</f>
        <v>0</v>
      </c>
      <c r="M313" s="165">
        <f>RES_hhdet_in_tes!M$52</f>
        <v>0</v>
      </c>
      <c r="N313" s="165">
        <f>RES_hhdet_in_tes!N$52</f>
        <v>0</v>
      </c>
      <c r="O313" s="165">
        <f>RES_hhdet_in_tes!O$52</f>
        <v>0</v>
      </c>
      <c r="P313" s="165">
        <f>RES_hhdet_in_tes!P$52</f>
        <v>0</v>
      </c>
      <c r="Q313" s="165">
        <f>RES_hhdet_in_tes!Q$52</f>
        <v>0</v>
      </c>
    </row>
    <row r="314" spans="1:17" ht="12" customHeight="1" x14ac:dyDescent="0.25">
      <c r="A314" s="147" t="s">
        <v>59</v>
      </c>
      <c r="B314" s="164"/>
      <c r="C314" s="164">
        <f>RES_hhdet_in_tes!C$53</f>
        <v>0</v>
      </c>
      <c r="D314" s="164">
        <f>RES_hhdet_in_tes!D$53</f>
        <v>0</v>
      </c>
      <c r="E314" s="164">
        <f>RES_hhdet_in_tes!E$53</f>
        <v>0</v>
      </c>
      <c r="F314" s="164">
        <f>RES_hhdet_in_tes!F$53</f>
        <v>0</v>
      </c>
      <c r="G314" s="164">
        <f>RES_hhdet_in_tes!G$53</f>
        <v>0</v>
      </c>
      <c r="H314" s="164">
        <f>RES_hhdet_in_tes!H$53</f>
        <v>0</v>
      </c>
      <c r="I314" s="164">
        <f>RES_hhdet_in_tes!I$53</f>
        <v>0</v>
      </c>
      <c r="J314" s="164">
        <f>RES_hhdet_in_tes!J$53</f>
        <v>0</v>
      </c>
      <c r="K314" s="164">
        <f>RES_hhdet_in_tes!K$53</f>
        <v>0</v>
      </c>
      <c r="L314" s="164">
        <f>RES_hhdet_in_tes!L$53</f>
        <v>0</v>
      </c>
      <c r="M314" s="164">
        <f>RES_hhdet_in_tes!M$53</f>
        <v>0</v>
      </c>
      <c r="N314" s="164">
        <f>RES_hhdet_in_tes!N$53</f>
        <v>0</v>
      </c>
      <c r="O314" s="164">
        <f>RES_hhdet_in_tes!O$53</f>
        <v>0</v>
      </c>
      <c r="P314" s="164">
        <f>RES_hhdet_in_tes!P$53</f>
        <v>0</v>
      </c>
      <c r="Q314" s="164">
        <f>RES_hhdet_in_tes!Q$53</f>
        <v>0</v>
      </c>
    </row>
    <row r="315" spans="1:17" ht="12" customHeight="1" x14ac:dyDescent="0.25">
      <c r="A315" s="163" t="s">
        <v>142</v>
      </c>
      <c r="B315" s="162"/>
      <c r="C315" s="162">
        <f>RES_hhdet_in_tes!C$54</f>
        <v>0.24252102063566136</v>
      </c>
      <c r="D315" s="162">
        <f>RES_hhdet_in_tes!D$54</f>
        <v>0.31376413294043659</v>
      </c>
      <c r="E315" s="162">
        <f>RES_hhdet_in_tes!E$54</f>
        <v>0.326722286899295</v>
      </c>
      <c r="F315" s="162">
        <f>RES_hhdet_in_tes!F$54</f>
        <v>0</v>
      </c>
      <c r="G315" s="162">
        <f>RES_hhdet_in_tes!G$54</f>
        <v>0.28070243531734462</v>
      </c>
      <c r="H315" s="162">
        <f>RES_hhdet_in_tes!H$54</f>
        <v>0.13930870965179273</v>
      </c>
      <c r="I315" s="162">
        <f>RES_hhdet_in_tes!I$54</f>
        <v>0</v>
      </c>
      <c r="J315" s="162">
        <f>RES_hhdet_in_tes!J$54</f>
        <v>0.1802776830243859</v>
      </c>
      <c r="K315" s="162">
        <f>RES_hhdet_in_tes!K$54</f>
        <v>0.10583633414825482</v>
      </c>
      <c r="L315" s="162">
        <f>RES_hhdet_in_tes!L$54</f>
        <v>4.6345932858488835E-2</v>
      </c>
      <c r="M315" s="162">
        <f>RES_hhdet_in_tes!M$54</f>
        <v>2.5297626212936259E-2</v>
      </c>
      <c r="N315" s="162">
        <f>RES_hhdet_in_tes!N$54</f>
        <v>3.6180981479217021E-2</v>
      </c>
      <c r="O315" s="162">
        <f>RES_hhdet_in_tes!O$54</f>
        <v>6.5117826512474369E-3</v>
      </c>
      <c r="P315" s="162">
        <f>RES_hhdet_in_tes!P$54</f>
        <v>2.8701501543829937E-2</v>
      </c>
      <c r="Q315" s="162">
        <f>RES_hhdet_in_tes!Q$54</f>
        <v>6.9647838507575777E-3</v>
      </c>
    </row>
    <row r="316" spans="1:17" ht="12" customHeight="1" x14ac:dyDescent="0.25">
      <c r="A316" s="161" t="s">
        <v>141</v>
      </c>
      <c r="B316" s="160"/>
      <c r="C316" s="160">
        <f>SUM(C317:C318)</f>
        <v>1.3298746833175521</v>
      </c>
      <c r="D316" s="160">
        <f t="shared" ref="D316:Q316" si="83">SUM(D317:D318)</f>
        <v>0.98774000304829268</v>
      </c>
      <c r="E316" s="160">
        <f t="shared" si="83"/>
        <v>1.0304611052966464</v>
      </c>
      <c r="F316" s="160">
        <f t="shared" si="83"/>
        <v>1.5100719015007111</v>
      </c>
      <c r="G316" s="160">
        <f t="shared" si="83"/>
        <v>1.1784215768327881</v>
      </c>
      <c r="H316" s="160">
        <f t="shared" si="83"/>
        <v>0.56218505387907336</v>
      </c>
      <c r="I316" s="160">
        <f t="shared" si="83"/>
        <v>0.19155663091883121</v>
      </c>
      <c r="J316" s="160">
        <f t="shared" si="83"/>
        <v>1.3634122579499341</v>
      </c>
      <c r="K316" s="160">
        <f t="shared" si="83"/>
        <v>1.8501064835855909</v>
      </c>
      <c r="L316" s="160">
        <f t="shared" si="83"/>
        <v>1.0733832758486257</v>
      </c>
      <c r="M316" s="160">
        <f t="shared" si="83"/>
        <v>2.4008861451963592</v>
      </c>
      <c r="N316" s="160">
        <f t="shared" si="83"/>
        <v>1.838084215329149</v>
      </c>
      <c r="O316" s="160">
        <f t="shared" si="83"/>
        <v>1.0199252586192575</v>
      </c>
      <c r="P316" s="160">
        <f t="shared" si="83"/>
        <v>1.3062705428107895</v>
      </c>
      <c r="Q316" s="160">
        <f t="shared" si="83"/>
        <v>0.85791230945259145</v>
      </c>
    </row>
    <row r="317" spans="1:17" ht="12" customHeight="1" x14ac:dyDescent="0.25">
      <c r="A317" s="148" t="s">
        <v>60</v>
      </c>
      <c r="B317" s="156"/>
      <c r="C317" s="156">
        <f>RES_hhdet_in_tes!C$56</f>
        <v>1.35828605688482E-2</v>
      </c>
      <c r="D317" s="156">
        <f>RES_hhdet_in_tes!D$56</f>
        <v>2.0343273795703627E-2</v>
      </c>
      <c r="E317" s="156">
        <f>RES_hhdet_in_tes!E$56</f>
        <v>2.1795762764250128E-2</v>
      </c>
      <c r="F317" s="156">
        <f>RES_hhdet_in_tes!F$56</f>
        <v>3.2139332245646426E-2</v>
      </c>
      <c r="G317" s="156">
        <f>RES_hhdet_in_tes!G$56</f>
        <v>0.14741209845368095</v>
      </c>
      <c r="H317" s="156">
        <f>RES_hhdet_in_tes!H$56</f>
        <v>2.7182880868573237E-2</v>
      </c>
      <c r="I317" s="156">
        <f>RES_hhdet_in_tes!I$56</f>
        <v>4.79390764297401E-3</v>
      </c>
      <c r="J317" s="156">
        <f>RES_hhdet_in_tes!J$56</f>
        <v>3.5125871690750363E-2</v>
      </c>
      <c r="K317" s="156">
        <f>RES_hhdet_in_tes!K$56</f>
        <v>4.7494353392727777E-2</v>
      </c>
      <c r="L317" s="156">
        <f>RES_hhdet_in_tes!L$56</f>
        <v>2.9039498833412627E-2</v>
      </c>
      <c r="M317" s="156">
        <f>RES_hhdet_in_tes!M$56</f>
        <v>6.4648162593189284E-2</v>
      </c>
      <c r="N317" s="156">
        <f>RES_hhdet_in_tes!N$56</f>
        <v>4.73672525338176E-2</v>
      </c>
      <c r="O317" s="156">
        <f>RES_hhdet_in_tes!O$56</f>
        <v>2.6005206322305366E-2</v>
      </c>
      <c r="P317" s="156">
        <f>RES_hhdet_in_tes!P$56</f>
        <v>5.5033561923515169E-2</v>
      </c>
      <c r="Q317" s="156">
        <f>RES_hhdet_in_tes!Q$56</f>
        <v>8.546370066346938E-2</v>
      </c>
    </row>
    <row r="318" spans="1:17" ht="12" customHeight="1" x14ac:dyDescent="0.25">
      <c r="A318" s="148" t="s">
        <v>59</v>
      </c>
      <c r="B318" s="156"/>
      <c r="C318" s="156">
        <f>RES_hhdet_in_tes!C$57</f>
        <v>1.3162918227487039</v>
      </c>
      <c r="D318" s="156">
        <f>RES_hhdet_in_tes!D$57</f>
        <v>0.96739672925258902</v>
      </c>
      <c r="E318" s="156">
        <f>RES_hhdet_in_tes!E$57</f>
        <v>1.0086653425323961</v>
      </c>
      <c r="F318" s="156">
        <f>RES_hhdet_in_tes!F$57</f>
        <v>1.4779325692550647</v>
      </c>
      <c r="G318" s="156">
        <f>RES_hhdet_in_tes!G$57</f>
        <v>1.0310094783791073</v>
      </c>
      <c r="H318" s="156">
        <f>RES_hhdet_in_tes!H$57</f>
        <v>0.53500217301050013</v>
      </c>
      <c r="I318" s="156">
        <f>RES_hhdet_in_tes!I$57</f>
        <v>0.18676272327585719</v>
      </c>
      <c r="J318" s="156">
        <f>RES_hhdet_in_tes!J$57</f>
        <v>1.3282863862591838</v>
      </c>
      <c r="K318" s="156">
        <f>RES_hhdet_in_tes!K$57</f>
        <v>1.8026121301928633</v>
      </c>
      <c r="L318" s="156">
        <f>RES_hhdet_in_tes!L$57</f>
        <v>1.0443437770152131</v>
      </c>
      <c r="M318" s="156">
        <f>RES_hhdet_in_tes!M$57</f>
        <v>2.3362379826031701</v>
      </c>
      <c r="N318" s="156">
        <f>RES_hhdet_in_tes!N$57</f>
        <v>1.7907169627953314</v>
      </c>
      <c r="O318" s="156">
        <f>RES_hhdet_in_tes!O$57</f>
        <v>0.99392005229695224</v>
      </c>
      <c r="P318" s="156">
        <f>RES_hhdet_in_tes!P$57</f>
        <v>1.2512369808872743</v>
      </c>
      <c r="Q318" s="156">
        <f>RES_hhdet_in_tes!Q$57</f>
        <v>0.77244860878912203</v>
      </c>
    </row>
    <row r="319" spans="1:17" ht="12" customHeight="1" x14ac:dyDescent="0.25">
      <c r="A319" s="158" t="s">
        <v>62</v>
      </c>
      <c r="B319" s="157"/>
      <c r="C319" s="157">
        <f>SUM(C320:C321)</f>
        <v>0.55171965017669389</v>
      </c>
      <c r="D319" s="157">
        <f t="shared" ref="D319:Q319" si="84">SUM(D320:D321)</f>
        <v>0.44557698117568367</v>
      </c>
      <c r="E319" s="157">
        <f t="shared" si="84"/>
        <v>0.54271051130804748</v>
      </c>
      <c r="F319" s="157">
        <f t="shared" si="84"/>
        <v>0.63113798101925223</v>
      </c>
      <c r="G319" s="157">
        <f t="shared" si="84"/>
        <v>0.59397642838605325</v>
      </c>
      <c r="H319" s="157">
        <f t="shared" si="84"/>
        <v>0.32939654605533986</v>
      </c>
      <c r="I319" s="157">
        <f t="shared" si="84"/>
        <v>9.6124788556610399E-2</v>
      </c>
      <c r="J319" s="157">
        <f t="shared" si="84"/>
        <v>0.74844479606875858</v>
      </c>
      <c r="K319" s="157">
        <f t="shared" si="84"/>
        <v>0.98361254038810186</v>
      </c>
      <c r="L319" s="157">
        <f t="shared" si="84"/>
        <v>0.59581642918485456</v>
      </c>
      <c r="M319" s="157">
        <f t="shared" si="84"/>
        <v>1.311368428310643</v>
      </c>
      <c r="N319" s="157">
        <f t="shared" si="84"/>
        <v>0.9767748094870774</v>
      </c>
      <c r="O319" s="157">
        <f t="shared" si="84"/>
        <v>0.49691211121087225</v>
      </c>
      <c r="P319" s="157">
        <f t="shared" si="84"/>
        <v>0.59885795014687593</v>
      </c>
      <c r="Q319" s="157">
        <f t="shared" si="84"/>
        <v>0.38422171284970252</v>
      </c>
    </row>
    <row r="320" spans="1:17" ht="12" customHeight="1" x14ac:dyDescent="0.25">
      <c r="A320" s="23" t="s">
        <v>57</v>
      </c>
      <c r="B320" s="156"/>
      <c r="C320" s="156">
        <f>RES_hhdet_in_tes!C$59</f>
        <v>0</v>
      </c>
      <c r="D320" s="156">
        <f>RES_hhdet_in_tes!D$59</f>
        <v>0</v>
      </c>
      <c r="E320" s="156">
        <f>RES_hhdet_in_tes!E$59</f>
        <v>0</v>
      </c>
      <c r="F320" s="156">
        <f>RES_hhdet_in_tes!F$59</f>
        <v>0</v>
      </c>
      <c r="G320" s="156">
        <f>RES_hhdet_in_tes!G$59</f>
        <v>0</v>
      </c>
      <c r="H320" s="156">
        <f>RES_hhdet_in_tes!H$59</f>
        <v>0</v>
      </c>
      <c r="I320" s="156">
        <f>RES_hhdet_in_tes!I$59</f>
        <v>0</v>
      </c>
      <c r="J320" s="156">
        <f>RES_hhdet_in_tes!J$59</f>
        <v>0</v>
      </c>
      <c r="K320" s="156">
        <f>RES_hhdet_in_tes!K$59</f>
        <v>0</v>
      </c>
      <c r="L320" s="156">
        <f>RES_hhdet_in_tes!L$59</f>
        <v>0</v>
      </c>
      <c r="M320" s="156">
        <f>RES_hhdet_in_tes!M$59</f>
        <v>0</v>
      </c>
      <c r="N320" s="156">
        <f>RES_hhdet_in_tes!N$59</f>
        <v>0</v>
      </c>
      <c r="O320" s="156">
        <f>RES_hhdet_in_tes!O$59</f>
        <v>0</v>
      </c>
      <c r="P320" s="156">
        <f>RES_hhdet_in_tes!P$59</f>
        <v>0</v>
      </c>
      <c r="Q320" s="156">
        <f>RES_hhdet_in_tes!Q$59</f>
        <v>0</v>
      </c>
    </row>
    <row r="321" spans="1:17" ht="12" customHeight="1" x14ac:dyDescent="0.25">
      <c r="A321" s="29" t="s">
        <v>140</v>
      </c>
      <c r="B321" s="57"/>
      <c r="C321" s="57">
        <f>RES_hhdet_in_tes!C$60</f>
        <v>0.55171965017669389</v>
      </c>
      <c r="D321" s="57">
        <f>RES_hhdet_in_tes!D$60</f>
        <v>0.44557698117568367</v>
      </c>
      <c r="E321" s="57">
        <f>RES_hhdet_in_tes!E$60</f>
        <v>0.54271051130804748</v>
      </c>
      <c r="F321" s="57">
        <f>RES_hhdet_in_tes!F$60</f>
        <v>0.63113798101925223</v>
      </c>
      <c r="G321" s="57">
        <f>RES_hhdet_in_tes!G$60</f>
        <v>0.59397642838605325</v>
      </c>
      <c r="H321" s="57">
        <f>RES_hhdet_in_tes!H$60</f>
        <v>0.32939654605533986</v>
      </c>
      <c r="I321" s="57">
        <f>RES_hhdet_in_tes!I$60</f>
        <v>9.6124788556610399E-2</v>
      </c>
      <c r="J321" s="57">
        <f>RES_hhdet_in_tes!J$60</f>
        <v>0.74844479606875858</v>
      </c>
      <c r="K321" s="57">
        <f>RES_hhdet_in_tes!K$60</f>
        <v>0.98361254038810186</v>
      </c>
      <c r="L321" s="57">
        <f>RES_hhdet_in_tes!L$60</f>
        <v>0.59581642918485456</v>
      </c>
      <c r="M321" s="57">
        <f>RES_hhdet_in_tes!M$60</f>
        <v>1.311368428310643</v>
      </c>
      <c r="N321" s="57">
        <f>RES_hhdet_in_tes!N$60</f>
        <v>0.9767748094870774</v>
      </c>
      <c r="O321" s="57">
        <f>RES_hhdet_in_tes!O$60</f>
        <v>0.49691211121087225</v>
      </c>
      <c r="P321" s="57">
        <f>RES_hhdet_in_tes!P$60</f>
        <v>0.59885795014687593</v>
      </c>
      <c r="Q321" s="57">
        <f>RES_hhdet_in_tes!Q$60</f>
        <v>0.38422171284970252</v>
      </c>
    </row>
    <row r="323" spans="1:17" ht="12" customHeight="1" x14ac:dyDescent="0.25">
      <c r="A323" s="152" t="s">
        <v>191</v>
      </c>
      <c r="B323" s="175"/>
      <c r="C323" s="175">
        <f t="shared" ref="C323:Q338" si="85">IF(C304=0,"",C304/C285)</f>
        <v>0.65345425503263488</v>
      </c>
      <c r="D323" s="175">
        <f t="shared" si="85"/>
        <v>0.64391256344009318</v>
      </c>
      <c r="E323" s="175">
        <f t="shared" si="85"/>
        <v>0.64815818619050936</v>
      </c>
      <c r="F323" s="175">
        <f t="shared" si="85"/>
        <v>0.70333861927453978</v>
      </c>
      <c r="G323" s="175">
        <f t="shared" si="85"/>
        <v>0.67135077867946069</v>
      </c>
      <c r="H323" s="175">
        <f t="shared" si="85"/>
        <v>0.69134706089523223</v>
      </c>
      <c r="I323" s="175">
        <f t="shared" si="85"/>
        <v>0.73821589608444016</v>
      </c>
      <c r="J323" s="175">
        <f t="shared" si="85"/>
        <v>0.76096559594618551</v>
      </c>
      <c r="K323" s="175">
        <f t="shared" si="85"/>
        <v>0.82352891398424977</v>
      </c>
      <c r="L323" s="175">
        <f t="shared" si="85"/>
        <v>0.9358913685209943</v>
      </c>
      <c r="M323" s="175">
        <f t="shared" si="85"/>
        <v>0.81094158089091817</v>
      </c>
      <c r="N323" s="175">
        <f t="shared" si="85"/>
        <v>0.85079090673520097</v>
      </c>
      <c r="O323" s="175">
        <f t="shared" si="85"/>
        <v>0.93819279456789861</v>
      </c>
      <c r="P323" s="175">
        <f t="shared" si="85"/>
        <v>0.91694712003806778</v>
      </c>
      <c r="Q323" s="175">
        <f t="shared" si="85"/>
        <v>0.94810559878599132</v>
      </c>
    </row>
    <row r="324" spans="1:17" ht="12" customHeight="1" x14ac:dyDescent="0.25">
      <c r="A324" s="158" t="s">
        <v>65</v>
      </c>
      <c r="B324" s="169"/>
      <c r="C324" s="169">
        <f t="shared" si="85"/>
        <v>0.4717725443999376</v>
      </c>
      <c r="D324" s="169">
        <f t="shared" si="85"/>
        <v>0.47761324795727977</v>
      </c>
      <c r="E324" s="169">
        <f t="shared" si="85"/>
        <v>0.48796876635393582</v>
      </c>
      <c r="F324" s="169">
        <f t="shared" si="85"/>
        <v>0.49207814288483048</v>
      </c>
      <c r="G324" s="169">
        <f t="shared" si="85"/>
        <v>0.4907774129819964</v>
      </c>
      <c r="H324" s="169">
        <f t="shared" si="85"/>
        <v>0.49528009945809631</v>
      </c>
      <c r="I324" s="169">
        <f t="shared" si="85"/>
        <v>0.52182777885973031</v>
      </c>
      <c r="J324" s="169">
        <f t="shared" si="85"/>
        <v>0.51729730557279074</v>
      </c>
      <c r="K324" s="169">
        <f t="shared" si="85"/>
        <v>0.51157957328936776</v>
      </c>
      <c r="L324" s="169">
        <f t="shared" si="85"/>
        <v>0.52268518818261867</v>
      </c>
      <c r="M324" s="169">
        <f t="shared" si="85"/>
        <v>0.52264404887507443</v>
      </c>
      <c r="N324" s="169">
        <f t="shared" si="85"/>
        <v>0.52424131055203738</v>
      </c>
      <c r="O324" s="169">
        <f t="shared" si="85"/>
        <v>0.52758843427667457</v>
      </c>
      <c r="P324" s="169">
        <f t="shared" si="85"/>
        <v>0.53316438943467703</v>
      </c>
      <c r="Q324" s="169">
        <f t="shared" si="85"/>
        <v>0.5383014253087004</v>
      </c>
    </row>
    <row r="325" spans="1:17" ht="12" customHeight="1" x14ac:dyDescent="0.25">
      <c r="A325" s="23" t="s">
        <v>166</v>
      </c>
      <c r="B325" s="73"/>
      <c r="C325" s="73">
        <f t="shared" si="85"/>
        <v>0.46813345909286663</v>
      </c>
      <c r="D325" s="73">
        <f t="shared" si="85"/>
        <v>0.47259957982748968</v>
      </c>
      <c r="E325" s="73">
        <f t="shared" si="85"/>
        <v>0.47707294224959162</v>
      </c>
      <c r="F325" s="73">
        <f t="shared" si="85"/>
        <v>0.48183078360770154</v>
      </c>
      <c r="G325" s="73">
        <f t="shared" si="85"/>
        <v>0.48641539476179185</v>
      </c>
      <c r="H325" s="73">
        <f t="shared" si="85"/>
        <v>0.49002087765723062</v>
      </c>
      <c r="I325" s="73">
        <f t="shared" si="85"/>
        <v>0.49638959180347225</v>
      </c>
      <c r="J325" s="73">
        <f t="shared" si="85"/>
        <v>0.50110803879700083</v>
      </c>
      <c r="K325" s="73">
        <f t="shared" si="85"/>
        <v>0.50729972748217333</v>
      </c>
      <c r="L325" s="73">
        <f t="shared" si="85"/>
        <v>0.51162544118230724</v>
      </c>
      <c r="M325" s="73">
        <f t="shared" si="85"/>
        <v>0.51613579945447718</v>
      </c>
      <c r="N325" s="73">
        <f t="shared" si="85"/>
        <v>0.51972220168713357</v>
      </c>
      <c r="O325" s="73">
        <f t="shared" si="85"/>
        <v>0.52301670548237011</v>
      </c>
      <c r="P325" s="73">
        <f t="shared" si="85"/>
        <v>0.52577754122410769</v>
      </c>
      <c r="Q325" s="73">
        <f t="shared" si="85"/>
        <v>0.52878969459655834</v>
      </c>
    </row>
    <row r="326" spans="1:17" ht="12" customHeight="1" x14ac:dyDescent="0.25">
      <c r="A326" s="23" t="s">
        <v>60</v>
      </c>
      <c r="B326" s="73"/>
      <c r="C326" s="73">
        <f t="shared" si="85"/>
        <v>1.0807408878689542</v>
      </c>
      <c r="D326" s="73">
        <f t="shared" si="85"/>
        <v>1.082493319723735</v>
      </c>
      <c r="E326" s="73">
        <f t="shared" si="85"/>
        <v>1.0836336218782683</v>
      </c>
      <c r="F326" s="73">
        <f t="shared" si="85"/>
        <v>1.0840647727393049</v>
      </c>
      <c r="G326" s="73">
        <f t="shared" si="85"/>
        <v>1.0841232853776284</v>
      </c>
      <c r="H326" s="73">
        <f t="shared" si="85"/>
        <v>1.0847774269760426</v>
      </c>
      <c r="I326" s="73">
        <f t="shared" si="85"/>
        <v>1.094221548875949</v>
      </c>
      <c r="J326" s="73">
        <f t="shared" si="85"/>
        <v>1.0929459729503264</v>
      </c>
      <c r="K326" s="73">
        <f t="shared" si="85"/>
        <v>1.090185251025253</v>
      </c>
      <c r="L326" s="73">
        <f t="shared" si="85"/>
        <v>1.0882741501981741</v>
      </c>
      <c r="M326" s="73">
        <f t="shared" si="85"/>
        <v>1.0791550449186784</v>
      </c>
      <c r="N326" s="73">
        <f t="shared" si="85"/>
        <v>1.0725715577535508</v>
      </c>
      <c r="O326" s="73">
        <f t="shared" si="85"/>
        <v>1.0676740759174637</v>
      </c>
      <c r="P326" s="73">
        <f t="shared" si="85"/>
        <v>1.0606656777124071</v>
      </c>
      <c r="Q326" s="73">
        <f t="shared" si="85"/>
        <v>1.0551509438993876</v>
      </c>
    </row>
    <row r="327" spans="1:17" ht="12" customHeight="1" x14ac:dyDescent="0.25">
      <c r="A327" s="158" t="s">
        <v>112</v>
      </c>
      <c r="B327" s="169"/>
      <c r="C327" s="169">
        <f t="shared" si="85"/>
        <v>1.6491726168043834</v>
      </c>
      <c r="D327" s="169">
        <f t="shared" si="85"/>
        <v>1.7014088801605558</v>
      </c>
      <c r="E327" s="169">
        <f t="shared" si="85"/>
        <v>1.7648183548187619</v>
      </c>
      <c r="F327" s="169">
        <f t="shared" si="85"/>
        <v>1.843659552052028</v>
      </c>
      <c r="G327" s="169">
        <f t="shared" si="85"/>
        <v>1.9365462795607478</v>
      </c>
      <c r="H327" s="169">
        <f t="shared" si="85"/>
        <v>2.0455715679146502</v>
      </c>
      <c r="I327" s="169">
        <f t="shared" si="85"/>
        <v>2.157855984007234</v>
      </c>
      <c r="J327" s="169">
        <f t="shared" si="85"/>
        <v>2.1923339440288987</v>
      </c>
      <c r="K327" s="169">
        <f t="shared" si="85"/>
        <v>2.3580661625161747</v>
      </c>
      <c r="L327" s="169">
        <f t="shared" si="85"/>
        <v>2.5464512595813478</v>
      </c>
      <c r="M327" s="169">
        <f t="shared" si="85"/>
        <v>2.7384670008363403</v>
      </c>
      <c r="N327" s="169">
        <f t="shared" si="85"/>
        <v>2.906380990322798</v>
      </c>
      <c r="O327" s="169">
        <f t="shared" si="85"/>
        <v>3.0683668469119731</v>
      </c>
      <c r="P327" s="169">
        <f t="shared" si="85"/>
        <v>3.2134516385362213</v>
      </c>
      <c r="Q327" s="169">
        <f t="shared" si="85"/>
        <v>3.3879974932746264</v>
      </c>
    </row>
    <row r="328" spans="1:17" ht="12" customHeight="1" x14ac:dyDescent="0.25">
      <c r="A328" s="23" t="s">
        <v>60</v>
      </c>
      <c r="B328" s="73"/>
      <c r="C328" s="73">
        <f t="shared" si="85"/>
        <v>1.6491726168043834</v>
      </c>
      <c r="D328" s="73">
        <f t="shared" si="85"/>
        <v>1.7014088801605558</v>
      </c>
      <c r="E328" s="73">
        <f t="shared" si="85"/>
        <v>1.7648183548187619</v>
      </c>
      <c r="F328" s="73">
        <f t="shared" si="85"/>
        <v>1.843659552052028</v>
      </c>
      <c r="G328" s="73">
        <f t="shared" si="85"/>
        <v>1.9365462795607478</v>
      </c>
      <c r="H328" s="73">
        <f t="shared" si="85"/>
        <v>2.0455715679146502</v>
      </c>
      <c r="I328" s="73">
        <f t="shared" si="85"/>
        <v>2.157855984007234</v>
      </c>
      <c r="J328" s="73">
        <f t="shared" si="85"/>
        <v>2.1923339440288987</v>
      </c>
      <c r="K328" s="73">
        <f t="shared" si="85"/>
        <v>2.3580661625161747</v>
      </c>
      <c r="L328" s="73">
        <f t="shared" si="85"/>
        <v>2.5464512595813478</v>
      </c>
      <c r="M328" s="73">
        <f t="shared" si="85"/>
        <v>2.7384670008363403</v>
      </c>
      <c r="N328" s="73">
        <f t="shared" si="85"/>
        <v>2.906380990322798</v>
      </c>
      <c r="O328" s="73">
        <f t="shared" si="85"/>
        <v>3.0683668469119731</v>
      </c>
      <c r="P328" s="73">
        <f t="shared" si="85"/>
        <v>3.2134516385362213</v>
      </c>
      <c r="Q328" s="73">
        <f t="shared" si="85"/>
        <v>3.3879974932746264</v>
      </c>
    </row>
    <row r="329" spans="1:17" ht="12" customHeight="1" x14ac:dyDescent="0.25">
      <c r="A329" s="158" t="s">
        <v>63</v>
      </c>
      <c r="B329" s="169"/>
      <c r="C329" s="169">
        <f t="shared" si="85"/>
        <v>0.88563207981256697</v>
      </c>
      <c r="D329" s="169">
        <f t="shared" si="85"/>
        <v>0.82309285544961697</v>
      </c>
      <c r="E329" s="169">
        <f t="shared" si="85"/>
        <v>0.82708299802630147</v>
      </c>
      <c r="F329" s="169">
        <f t="shared" si="85"/>
        <v>0.98244675432055828</v>
      </c>
      <c r="G329" s="169">
        <f t="shared" si="85"/>
        <v>0.7654577150042623</v>
      </c>
      <c r="H329" s="169">
        <f t="shared" si="85"/>
        <v>0.83766376716561231</v>
      </c>
      <c r="I329" s="169">
        <f t="shared" si="85"/>
        <v>0.98465059629502272</v>
      </c>
      <c r="J329" s="169">
        <f t="shared" si="85"/>
        <v>0.90920448565898915</v>
      </c>
      <c r="K329" s="169">
        <f t="shared" si="85"/>
        <v>0.94998886235124624</v>
      </c>
      <c r="L329" s="169">
        <f t="shared" si="85"/>
        <v>0.95803695784575349</v>
      </c>
      <c r="M329" s="169">
        <f t="shared" si="85"/>
        <v>0.9785962381882306</v>
      </c>
      <c r="N329" s="169">
        <f t="shared" si="85"/>
        <v>0.97501497813569604</v>
      </c>
      <c r="O329" s="169">
        <f t="shared" si="85"/>
        <v>0.97977459159936853</v>
      </c>
      <c r="P329" s="169">
        <f t="shared" si="85"/>
        <v>0.94972915103925015</v>
      </c>
      <c r="Q329" s="169">
        <f t="shared" si="85"/>
        <v>0.8914950056011457</v>
      </c>
    </row>
    <row r="330" spans="1:17" ht="12" customHeight="1" x14ac:dyDescent="0.25">
      <c r="A330" s="167" t="s">
        <v>165</v>
      </c>
      <c r="B330" s="174"/>
      <c r="C330" s="174" t="str">
        <f t="shared" si="85"/>
        <v/>
      </c>
      <c r="D330" s="174" t="str">
        <f t="shared" si="85"/>
        <v/>
      </c>
      <c r="E330" s="174" t="str">
        <f t="shared" si="85"/>
        <v/>
      </c>
      <c r="F330" s="174" t="str">
        <f t="shared" si="85"/>
        <v/>
      </c>
      <c r="G330" s="174" t="str">
        <f t="shared" si="85"/>
        <v/>
      </c>
      <c r="H330" s="174" t="str">
        <f t="shared" si="85"/>
        <v/>
      </c>
      <c r="I330" s="174" t="str">
        <f t="shared" si="85"/>
        <v/>
      </c>
      <c r="J330" s="174" t="str">
        <f t="shared" si="85"/>
        <v/>
      </c>
      <c r="K330" s="174" t="str">
        <f t="shared" si="85"/>
        <v/>
      </c>
      <c r="L330" s="174" t="str">
        <f t="shared" si="85"/>
        <v/>
      </c>
      <c r="M330" s="174" t="str">
        <f t="shared" si="85"/>
        <v/>
      </c>
      <c r="N330" s="174" t="str">
        <f t="shared" si="85"/>
        <v/>
      </c>
      <c r="O330" s="174" t="str">
        <f t="shared" si="85"/>
        <v/>
      </c>
      <c r="P330" s="174" t="str">
        <f t="shared" si="85"/>
        <v/>
      </c>
      <c r="Q330" s="174" t="str">
        <f t="shared" si="85"/>
        <v/>
      </c>
    </row>
    <row r="331" spans="1:17" ht="12" customHeight="1" x14ac:dyDescent="0.25">
      <c r="A331" s="167" t="s">
        <v>164</v>
      </c>
      <c r="B331" s="174"/>
      <c r="C331" s="174" t="str">
        <f t="shared" si="85"/>
        <v/>
      </c>
      <c r="D331" s="174" t="str">
        <f t="shared" si="85"/>
        <v/>
      </c>
      <c r="E331" s="174" t="str">
        <f t="shared" si="85"/>
        <v/>
      </c>
      <c r="F331" s="174" t="str">
        <f t="shared" si="85"/>
        <v/>
      </c>
      <c r="G331" s="174" t="str">
        <f t="shared" si="85"/>
        <v/>
      </c>
      <c r="H331" s="174" t="str">
        <f t="shared" si="85"/>
        <v/>
      </c>
      <c r="I331" s="174" t="str">
        <f t="shared" si="85"/>
        <v/>
      </c>
      <c r="J331" s="174" t="str">
        <f t="shared" si="85"/>
        <v/>
      </c>
      <c r="K331" s="174" t="str">
        <f t="shared" si="85"/>
        <v/>
      </c>
      <c r="L331" s="174" t="str">
        <f t="shared" si="85"/>
        <v/>
      </c>
      <c r="M331" s="174" t="str">
        <f t="shared" si="85"/>
        <v/>
      </c>
      <c r="N331" s="174" t="str">
        <f t="shared" si="85"/>
        <v/>
      </c>
      <c r="O331" s="174" t="str">
        <f t="shared" si="85"/>
        <v/>
      </c>
      <c r="P331" s="174" t="str">
        <f t="shared" si="85"/>
        <v/>
      </c>
      <c r="Q331" s="174" t="str">
        <f t="shared" si="85"/>
        <v/>
      </c>
    </row>
    <row r="332" spans="1:17" ht="12" customHeight="1" x14ac:dyDescent="0.25">
      <c r="A332" s="166" t="s">
        <v>163</v>
      </c>
      <c r="B332" s="173"/>
      <c r="C332" s="173" t="str">
        <f t="shared" si="85"/>
        <v/>
      </c>
      <c r="D332" s="173" t="str">
        <f t="shared" si="85"/>
        <v/>
      </c>
      <c r="E332" s="173" t="str">
        <f t="shared" si="85"/>
        <v/>
      </c>
      <c r="F332" s="173" t="str">
        <f t="shared" si="85"/>
        <v/>
      </c>
      <c r="G332" s="173" t="str">
        <f t="shared" si="85"/>
        <v/>
      </c>
      <c r="H332" s="173" t="str">
        <f t="shared" si="85"/>
        <v/>
      </c>
      <c r="I332" s="173" t="str">
        <f t="shared" si="85"/>
        <v/>
      </c>
      <c r="J332" s="173" t="str">
        <f t="shared" si="85"/>
        <v/>
      </c>
      <c r="K332" s="173" t="str">
        <f t="shared" si="85"/>
        <v/>
      </c>
      <c r="L332" s="173" t="str">
        <f t="shared" si="85"/>
        <v/>
      </c>
      <c r="M332" s="173" t="str">
        <f t="shared" si="85"/>
        <v/>
      </c>
      <c r="N332" s="173" t="str">
        <f t="shared" si="85"/>
        <v/>
      </c>
      <c r="O332" s="173" t="str">
        <f t="shared" si="85"/>
        <v/>
      </c>
      <c r="P332" s="173" t="str">
        <f t="shared" si="85"/>
        <v/>
      </c>
      <c r="Q332" s="173" t="str">
        <f t="shared" si="85"/>
        <v/>
      </c>
    </row>
    <row r="333" spans="1:17" ht="12" customHeight="1" x14ac:dyDescent="0.25">
      <c r="A333" s="147" t="s">
        <v>59</v>
      </c>
      <c r="B333" s="172"/>
      <c r="C333" s="172" t="str">
        <f t="shared" si="85"/>
        <v/>
      </c>
      <c r="D333" s="172" t="str">
        <f t="shared" si="85"/>
        <v/>
      </c>
      <c r="E333" s="172" t="str">
        <f t="shared" si="85"/>
        <v/>
      </c>
      <c r="F333" s="172" t="str">
        <f t="shared" si="85"/>
        <v/>
      </c>
      <c r="G333" s="172" t="str">
        <f t="shared" si="85"/>
        <v/>
      </c>
      <c r="H333" s="172" t="str">
        <f t="shared" si="85"/>
        <v/>
      </c>
      <c r="I333" s="172" t="str">
        <f t="shared" si="85"/>
        <v/>
      </c>
      <c r="J333" s="172" t="str">
        <f t="shared" si="85"/>
        <v/>
      </c>
      <c r="K333" s="172" t="str">
        <f t="shared" si="85"/>
        <v/>
      </c>
      <c r="L333" s="172" t="str">
        <f t="shared" si="85"/>
        <v/>
      </c>
      <c r="M333" s="172" t="str">
        <f t="shared" si="85"/>
        <v/>
      </c>
      <c r="N333" s="172" t="str">
        <f t="shared" si="85"/>
        <v/>
      </c>
      <c r="O333" s="172" t="str">
        <f t="shared" si="85"/>
        <v/>
      </c>
      <c r="P333" s="172" t="str">
        <f t="shared" si="85"/>
        <v/>
      </c>
      <c r="Q333" s="172" t="str">
        <f t="shared" si="85"/>
        <v/>
      </c>
    </row>
    <row r="334" spans="1:17" ht="12" customHeight="1" x14ac:dyDescent="0.25">
      <c r="A334" s="163" t="s">
        <v>142</v>
      </c>
      <c r="B334" s="171"/>
      <c r="C334" s="171">
        <f t="shared" si="85"/>
        <v>0.54196506294422941</v>
      </c>
      <c r="D334" s="171">
        <f t="shared" si="85"/>
        <v>0.54446949414200696</v>
      </c>
      <c r="E334" s="171">
        <f t="shared" si="85"/>
        <v>0.55189682821295272</v>
      </c>
      <c r="F334" s="171" t="str">
        <f t="shared" si="85"/>
        <v/>
      </c>
      <c r="G334" s="171">
        <f t="shared" si="85"/>
        <v>0.56253798262169386</v>
      </c>
      <c r="H334" s="171">
        <f t="shared" si="85"/>
        <v>0.56928898182332544</v>
      </c>
      <c r="I334" s="171" t="str">
        <f t="shared" si="85"/>
        <v/>
      </c>
      <c r="J334" s="171">
        <f t="shared" si="85"/>
        <v>0.57493472910888577</v>
      </c>
      <c r="K334" s="171">
        <f t="shared" si="85"/>
        <v>0.5764340579585826</v>
      </c>
      <c r="L334" s="171">
        <f t="shared" si="85"/>
        <v>0.58577631236003114</v>
      </c>
      <c r="M334" s="171">
        <f t="shared" si="85"/>
        <v>0.5856824525784794</v>
      </c>
      <c r="N334" s="171">
        <f t="shared" si="85"/>
        <v>0.59513603766175782</v>
      </c>
      <c r="O334" s="171">
        <f t="shared" si="85"/>
        <v>0.60377791263660485</v>
      </c>
      <c r="P334" s="171">
        <f t="shared" si="85"/>
        <v>0.59717519403924313</v>
      </c>
      <c r="Q334" s="171">
        <f t="shared" si="85"/>
        <v>0.60644893737722871</v>
      </c>
    </row>
    <row r="335" spans="1:17" ht="12" customHeight="1" x14ac:dyDescent="0.25">
      <c r="A335" s="161" t="s">
        <v>141</v>
      </c>
      <c r="B335" s="170"/>
      <c r="C335" s="170">
        <f t="shared" si="85"/>
        <v>1.0014375584987241</v>
      </c>
      <c r="D335" s="170">
        <f t="shared" si="85"/>
        <v>0.98286387316174961</v>
      </c>
      <c r="E335" s="170">
        <f t="shared" si="85"/>
        <v>0.98239372027397887</v>
      </c>
      <c r="F335" s="170">
        <f t="shared" si="85"/>
        <v>0.98244675432055828</v>
      </c>
      <c r="G335" s="170">
        <f t="shared" si="85"/>
        <v>0.83741208014708779</v>
      </c>
      <c r="H335" s="170">
        <f t="shared" si="85"/>
        <v>0.94846055791648998</v>
      </c>
      <c r="I335" s="170">
        <f t="shared" si="85"/>
        <v>0.98465059629502272</v>
      </c>
      <c r="J335" s="170">
        <f t="shared" si="85"/>
        <v>0.98492177435568429</v>
      </c>
      <c r="K335" s="170">
        <f t="shared" si="85"/>
        <v>0.98656243030516921</v>
      </c>
      <c r="L335" s="170">
        <f t="shared" si="85"/>
        <v>0.98506643502572877</v>
      </c>
      <c r="M335" s="170">
        <f t="shared" si="85"/>
        <v>0.9855629464959198</v>
      </c>
      <c r="N335" s="170">
        <f t="shared" si="85"/>
        <v>0.98742139703941367</v>
      </c>
      <c r="O335" s="170">
        <f t="shared" si="85"/>
        <v>0.98368565335779301</v>
      </c>
      <c r="P335" s="170">
        <f t="shared" si="85"/>
        <v>0.96221061311338196</v>
      </c>
      <c r="Q335" s="170">
        <f t="shared" si="85"/>
        <v>0.89490980207390147</v>
      </c>
    </row>
    <row r="336" spans="1:17" ht="12" customHeight="1" x14ac:dyDescent="0.25">
      <c r="A336" s="148" t="s">
        <v>60</v>
      </c>
      <c r="B336" s="73"/>
      <c r="C336" s="73">
        <f t="shared" si="85"/>
        <v>0.49765469632685233</v>
      </c>
      <c r="D336" s="73">
        <f t="shared" si="85"/>
        <v>0.50110562904473654</v>
      </c>
      <c r="E336" s="73">
        <f t="shared" si="85"/>
        <v>0.50895609799716113</v>
      </c>
      <c r="F336" s="73">
        <f t="shared" si="85"/>
        <v>0.51663193843313393</v>
      </c>
      <c r="G336" s="73">
        <f t="shared" si="85"/>
        <v>0.48961056494995386</v>
      </c>
      <c r="H336" s="73">
        <f t="shared" si="85"/>
        <v>0.5278207319619499</v>
      </c>
      <c r="I336" s="73">
        <f t="shared" si="85"/>
        <v>0.54014796330467174</v>
      </c>
      <c r="J336" s="73">
        <f t="shared" si="85"/>
        <v>0.552084746375198</v>
      </c>
      <c r="K336" s="73">
        <f t="shared" si="85"/>
        <v>0.5628309081314623</v>
      </c>
      <c r="L336" s="73">
        <f t="shared" si="85"/>
        <v>0.5664938186759767</v>
      </c>
      <c r="M336" s="73">
        <f t="shared" si="85"/>
        <v>0.57229120381747689</v>
      </c>
      <c r="N336" s="73">
        <f t="shared" si="85"/>
        <v>0.57743007417228343</v>
      </c>
      <c r="O336" s="73">
        <f t="shared" si="85"/>
        <v>0.57876748727000582</v>
      </c>
      <c r="P336" s="73">
        <f t="shared" si="85"/>
        <v>0.57610691576364215</v>
      </c>
      <c r="Q336" s="73">
        <f t="shared" si="85"/>
        <v>0.55885252053162937</v>
      </c>
    </row>
    <row r="337" spans="1:17" ht="12" customHeight="1" x14ac:dyDescent="0.25">
      <c r="A337" s="148" t="s">
        <v>59</v>
      </c>
      <c r="B337" s="73"/>
      <c r="C337" s="73">
        <f t="shared" si="85"/>
        <v>1.0120091108366587</v>
      </c>
      <c r="D337" s="73">
        <f t="shared" si="85"/>
        <v>1.0031444154340428</v>
      </c>
      <c r="E337" s="73">
        <f t="shared" si="85"/>
        <v>1.0025454101458946</v>
      </c>
      <c r="F337" s="73">
        <f t="shared" si="85"/>
        <v>1.0020949719235372</v>
      </c>
      <c r="G337" s="73">
        <f t="shared" si="85"/>
        <v>0.93208036747210576</v>
      </c>
      <c r="H337" s="73">
        <f t="shared" si="85"/>
        <v>0.98848583340631957</v>
      </c>
      <c r="I337" s="73">
        <f t="shared" si="85"/>
        <v>1.005898456563431</v>
      </c>
      <c r="J337" s="73">
        <f t="shared" si="85"/>
        <v>1.0057740998283069</v>
      </c>
      <c r="K337" s="73">
        <f t="shared" si="85"/>
        <v>1.0065278442088839</v>
      </c>
      <c r="L337" s="73">
        <f t="shared" si="85"/>
        <v>1.0057298749552945</v>
      </c>
      <c r="M337" s="73">
        <f t="shared" si="85"/>
        <v>1.0056588919993958</v>
      </c>
      <c r="N337" s="73">
        <f t="shared" si="85"/>
        <v>1.0063214598462003</v>
      </c>
      <c r="O337" s="73">
        <f t="shared" si="85"/>
        <v>1.002027868643901</v>
      </c>
      <c r="P337" s="73">
        <f t="shared" si="85"/>
        <v>0.99143553807598384</v>
      </c>
      <c r="Q337" s="73">
        <f t="shared" si="85"/>
        <v>0.95869322991723116</v>
      </c>
    </row>
    <row r="338" spans="1:17" ht="12" customHeight="1" x14ac:dyDescent="0.25">
      <c r="A338" s="158" t="s">
        <v>62</v>
      </c>
      <c r="B338" s="169"/>
      <c r="C338" s="169">
        <f t="shared" si="85"/>
        <v>0.80287356879278149</v>
      </c>
      <c r="D338" s="169">
        <f t="shared" si="85"/>
        <v>0.80601210273901036</v>
      </c>
      <c r="E338" s="169">
        <f t="shared" si="85"/>
        <v>0.80938302206368118</v>
      </c>
      <c r="F338" s="169">
        <f t="shared" si="85"/>
        <v>0.81308642312535007</v>
      </c>
      <c r="G338" s="169">
        <f t="shared" si="85"/>
        <v>0.81702100896361241</v>
      </c>
      <c r="H338" s="169">
        <f t="shared" si="85"/>
        <v>0.82088722300776962</v>
      </c>
      <c r="I338" s="169">
        <f t="shared" si="85"/>
        <v>0.82698681093263093</v>
      </c>
      <c r="J338" s="169">
        <f t="shared" si="85"/>
        <v>0.83474406548651214</v>
      </c>
      <c r="K338" s="169">
        <f t="shared" si="85"/>
        <v>0.83381677930324727</v>
      </c>
      <c r="L338" s="169">
        <f t="shared" si="85"/>
        <v>0.83454144718824197</v>
      </c>
      <c r="M338" s="169">
        <f t="shared" si="85"/>
        <v>0.8362482797730687</v>
      </c>
      <c r="N338" s="169">
        <f t="shared" si="85"/>
        <v>0.83508136727525262</v>
      </c>
      <c r="O338" s="169">
        <f t="shared" si="85"/>
        <v>0.83768364004090301</v>
      </c>
      <c r="P338" s="169">
        <f t="shared" si="85"/>
        <v>0.8425914800976968</v>
      </c>
      <c r="Q338" s="169">
        <f t="shared" si="85"/>
        <v>0.84483776086939266</v>
      </c>
    </row>
    <row r="339" spans="1:17" ht="12" customHeight="1" x14ac:dyDescent="0.25">
      <c r="A339" s="23" t="s">
        <v>57</v>
      </c>
      <c r="B339" s="73"/>
      <c r="C339" s="73" t="str">
        <f t="shared" ref="C339:Q340" si="86">IF(C320=0,"",C320/C301)</f>
        <v/>
      </c>
      <c r="D339" s="73" t="str">
        <f t="shared" si="86"/>
        <v/>
      </c>
      <c r="E339" s="73" t="str">
        <f t="shared" si="86"/>
        <v/>
      </c>
      <c r="F339" s="73" t="str">
        <f t="shared" si="86"/>
        <v/>
      </c>
      <c r="G339" s="73" t="str">
        <f t="shared" si="86"/>
        <v/>
      </c>
      <c r="H339" s="73" t="str">
        <f t="shared" si="86"/>
        <v/>
      </c>
      <c r="I339" s="73" t="str">
        <f t="shared" si="86"/>
        <v/>
      </c>
      <c r="J339" s="73" t="str">
        <f t="shared" si="86"/>
        <v/>
      </c>
      <c r="K339" s="73" t="str">
        <f t="shared" si="86"/>
        <v/>
      </c>
      <c r="L339" s="73" t="str">
        <f t="shared" si="86"/>
        <v/>
      </c>
      <c r="M339" s="73" t="str">
        <f t="shared" si="86"/>
        <v/>
      </c>
      <c r="N339" s="73" t="str">
        <f t="shared" si="86"/>
        <v/>
      </c>
      <c r="O339" s="73" t="str">
        <f t="shared" si="86"/>
        <v/>
      </c>
      <c r="P339" s="73" t="str">
        <f t="shared" si="86"/>
        <v/>
      </c>
      <c r="Q339" s="73" t="str">
        <f t="shared" si="86"/>
        <v/>
      </c>
    </row>
    <row r="340" spans="1:17" ht="12" customHeight="1" x14ac:dyDescent="0.25">
      <c r="A340" s="29" t="s">
        <v>140</v>
      </c>
      <c r="B340" s="65"/>
      <c r="C340" s="65">
        <f t="shared" si="86"/>
        <v>0.80287356879278149</v>
      </c>
      <c r="D340" s="65">
        <f t="shared" si="86"/>
        <v>0.80601210273901036</v>
      </c>
      <c r="E340" s="65">
        <f t="shared" si="86"/>
        <v>0.80938302206368118</v>
      </c>
      <c r="F340" s="65">
        <f t="shared" si="86"/>
        <v>0.81308642312535007</v>
      </c>
      <c r="G340" s="65">
        <f t="shared" si="86"/>
        <v>0.81702100896361241</v>
      </c>
      <c r="H340" s="65">
        <f t="shared" si="86"/>
        <v>0.82088722300776962</v>
      </c>
      <c r="I340" s="65">
        <f t="shared" si="86"/>
        <v>0.82698681093263093</v>
      </c>
      <c r="J340" s="65">
        <f t="shared" si="86"/>
        <v>0.83474406548651214</v>
      </c>
      <c r="K340" s="65">
        <f t="shared" si="86"/>
        <v>0.83381677930324727</v>
      </c>
      <c r="L340" s="65">
        <f t="shared" si="86"/>
        <v>0.83454144718824197</v>
      </c>
      <c r="M340" s="65">
        <f t="shared" si="86"/>
        <v>0.8362482797730687</v>
      </c>
      <c r="N340" s="65">
        <f t="shared" si="86"/>
        <v>0.83508136727525262</v>
      </c>
      <c r="O340" s="65">
        <f t="shared" si="86"/>
        <v>0.83768364004090301</v>
      </c>
      <c r="P340" s="65">
        <f t="shared" si="86"/>
        <v>0.8425914800976968</v>
      </c>
      <c r="Q340" s="65">
        <f t="shared" si="86"/>
        <v>0.84483776086939266</v>
      </c>
    </row>
    <row r="342" spans="1:17" ht="12" customHeight="1" x14ac:dyDescent="0.25">
      <c r="A342" s="152" t="s">
        <v>190</v>
      </c>
      <c r="B342" s="168"/>
      <c r="C342" s="168">
        <f>SUM(C343,C346,C348,C357)</f>
        <v>17.441697968233424</v>
      </c>
      <c r="D342" s="168">
        <f t="shared" ref="D342:Q342" si="87">SUM(D343,D346,D348,D357)</f>
        <v>14.296360724102096</v>
      </c>
      <c r="E342" s="168">
        <f t="shared" si="87"/>
        <v>15.075501255006118</v>
      </c>
      <c r="F342" s="168">
        <f t="shared" si="87"/>
        <v>15.066290172610589</v>
      </c>
      <c r="G342" s="168">
        <f t="shared" si="87"/>
        <v>12.417953608536138</v>
      </c>
      <c r="H342" s="168">
        <f t="shared" si="87"/>
        <v>7.1815241803594461</v>
      </c>
      <c r="I342" s="168">
        <f t="shared" si="87"/>
        <v>1.8935456378961406</v>
      </c>
      <c r="J342" s="168">
        <f t="shared" si="87"/>
        <v>13.232735247197546</v>
      </c>
      <c r="K342" s="168">
        <f t="shared" si="87"/>
        <v>18.571524644019615</v>
      </c>
      <c r="L342" s="168">
        <f t="shared" si="87"/>
        <v>9.0461472375004792</v>
      </c>
      <c r="M342" s="168">
        <f t="shared" si="87"/>
        <v>21.779316848329291</v>
      </c>
      <c r="N342" s="168">
        <f t="shared" si="87"/>
        <v>16.172961786803572</v>
      </c>
      <c r="O342" s="168">
        <f t="shared" si="87"/>
        <v>7.4057817188000783</v>
      </c>
      <c r="P342" s="168">
        <f t="shared" si="87"/>
        <v>8.3943246294839486</v>
      </c>
      <c r="Q342" s="168">
        <f t="shared" si="87"/>
        <v>6.1518574994472983</v>
      </c>
    </row>
    <row r="343" spans="1:17" ht="12" customHeight="1" x14ac:dyDescent="0.25">
      <c r="A343" s="158" t="s">
        <v>65</v>
      </c>
      <c r="B343" s="157"/>
      <c r="C343" s="157">
        <f>SUM(C344:C345)</f>
        <v>17.441697968233424</v>
      </c>
      <c r="D343" s="157">
        <f t="shared" ref="D343:Q343" si="88">SUM(D344:D345)</f>
        <v>14.296360724102096</v>
      </c>
      <c r="E343" s="157">
        <f t="shared" si="88"/>
        <v>15.075501255006118</v>
      </c>
      <c r="F343" s="157">
        <f t="shared" si="88"/>
        <v>15.066290172610589</v>
      </c>
      <c r="G343" s="157">
        <f t="shared" si="88"/>
        <v>12.417953608536138</v>
      </c>
      <c r="H343" s="157">
        <f t="shared" si="88"/>
        <v>7.1815241803594461</v>
      </c>
      <c r="I343" s="157">
        <f t="shared" si="88"/>
        <v>1.8935456378961406</v>
      </c>
      <c r="J343" s="157">
        <f t="shared" si="88"/>
        <v>13.232735247197546</v>
      </c>
      <c r="K343" s="157">
        <f t="shared" si="88"/>
        <v>18.571524644019615</v>
      </c>
      <c r="L343" s="157">
        <f t="shared" si="88"/>
        <v>9.0461472375004792</v>
      </c>
      <c r="M343" s="157">
        <f t="shared" si="88"/>
        <v>21.779316848329291</v>
      </c>
      <c r="N343" s="157">
        <f t="shared" si="88"/>
        <v>16.172961786803572</v>
      </c>
      <c r="O343" s="157">
        <f t="shared" si="88"/>
        <v>7.4057817188000783</v>
      </c>
      <c r="P343" s="157">
        <f t="shared" si="88"/>
        <v>8.3943246294839486</v>
      </c>
      <c r="Q343" s="157">
        <f t="shared" si="88"/>
        <v>6.1518574994472983</v>
      </c>
    </row>
    <row r="344" spans="1:17" ht="12" customHeight="1" x14ac:dyDescent="0.25">
      <c r="A344" s="23" t="s">
        <v>166</v>
      </c>
      <c r="B344" s="156"/>
      <c r="C344" s="156">
        <f>RES_hhdet_in_emi!C$45</f>
        <v>17.441697968233424</v>
      </c>
      <c r="D344" s="156">
        <f>RES_hhdet_in_emi!D$45</f>
        <v>14.296360724102096</v>
      </c>
      <c r="E344" s="156">
        <f>RES_hhdet_in_emi!E$45</f>
        <v>15.075501255006118</v>
      </c>
      <c r="F344" s="156">
        <f>RES_hhdet_in_emi!F$45</f>
        <v>15.066290172610589</v>
      </c>
      <c r="G344" s="156">
        <f>RES_hhdet_in_emi!G$45</f>
        <v>12.417953608536138</v>
      </c>
      <c r="H344" s="156">
        <f>RES_hhdet_in_emi!H$45</f>
        <v>7.1815241803594461</v>
      </c>
      <c r="I344" s="156">
        <f>RES_hhdet_in_emi!I$45</f>
        <v>1.8935456378961406</v>
      </c>
      <c r="J344" s="156">
        <f>RES_hhdet_in_emi!J$45</f>
        <v>13.232735247197546</v>
      </c>
      <c r="K344" s="156">
        <f>RES_hhdet_in_emi!K$45</f>
        <v>18.571524644019615</v>
      </c>
      <c r="L344" s="156">
        <f>RES_hhdet_in_emi!L$45</f>
        <v>9.0461472375004792</v>
      </c>
      <c r="M344" s="156">
        <f>RES_hhdet_in_emi!M$45</f>
        <v>21.779316848329291</v>
      </c>
      <c r="N344" s="156">
        <f>RES_hhdet_in_emi!N$45</f>
        <v>16.172961786803572</v>
      </c>
      <c r="O344" s="156">
        <f>RES_hhdet_in_emi!O$45</f>
        <v>7.4057817188000783</v>
      </c>
      <c r="P344" s="156">
        <f>RES_hhdet_in_emi!P$45</f>
        <v>8.3943246294839486</v>
      </c>
      <c r="Q344" s="156">
        <f>RES_hhdet_in_emi!Q$45</f>
        <v>6.1518574994472983</v>
      </c>
    </row>
    <row r="345" spans="1:17" ht="12" customHeight="1" x14ac:dyDescent="0.25">
      <c r="A345" s="23" t="s">
        <v>60</v>
      </c>
      <c r="B345" s="156"/>
      <c r="C345" s="156">
        <f>RES_hhdet_in_emi!C$46</f>
        <v>0</v>
      </c>
      <c r="D345" s="156">
        <f>RES_hhdet_in_emi!D$46</f>
        <v>0</v>
      </c>
      <c r="E345" s="156">
        <f>RES_hhdet_in_emi!E$46</f>
        <v>0</v>
      </c>
      <c r="F345" s="156">
        <f>RES_hhdet_in_emi!F$46</f>
        <v>0</v>
      </c>
      <c r="G345" s="156">
        <f>RES_hhdet_in_emi!G$46</f>
        <v>0</v>
      </c>
      <c r="H345" s="156">
        <f>RES_hhdet_in_emi!H$46</f>
        <v>0</v>
      </c>
      <c r="I345" s="156">
        <f>RES_hhdet_in_emi!I$46</f>
        <v>0</v>
      </c>
      <c r="J345" s="156">
        <f>RES_hhdet_in_emi!J$46</f>
        <v>0</v>
      </c>
      <c r="K345" s="156">
        <f>RES_hhdet_in_emi!K$46</f>
        <v>0</v>
      </c>
      <c r="L345" s="156">
        <f>RES_hhdet_in_emi!L$46</f>
        <v>0</v>
      </c>
      <c r="M345" s="156">
        <f>RES_hhdet_in_emi!M$46</f>
        <v>0</v>
      </c>
      <c r="N345" s="156">
        <f>RES_hhdet_in_emi!N$46</f>
        <v>0</v>
      </c>
      <c r="O345" s="156">
        <f>RES_hhdet_in_emi!O$46</f>
        <v>0</v>
      </c>
      <c r="P345" s="156">
        <f>RES_hhdet_in_emi!P$46</f>
        <v>0</v>
      </c>
      <c r="Q345" s="156">
        <f>RES_hhdet_in_emi!Q$46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RES_hhdet_in_emi!C$48</f>
        <v>0</v>
      </c>
      <c r="D347" s="156">
        <f>RES_hhdet_in_emi!D$48</f>
        <v>0</v>
      </c>
      <c r="E347" s="156">
        <f>RES_hhdet_in_emi!E$48</f>
        <v>0</v>
      </c>
      <c r="F347" s="156">
        <f>RES_hhdet_in_emi!F$48</f>
        <v>0</v>
      </c>
      <c r="G347" s="156">
        <f>RES_hhdet_in_emi!G$48</f>
        <v>0</v>
      </c>
      <c r="H347" s="156">
        <f>RES_hhdet_in_emi!H$48</f>
        <v>0</v>
      </c>
      <c r="I347" s="156">
        <f>RES_hhdet_in_emi!I$48</f>
        <v>0</v>
      </c>
      <c r="J347" s="156">
        <f>RES_hhdet_in_emi!J$48</f>
        <v>0</v>
      </c>
      <c r="K347" s="156">
        <f>RES_hhdet_in_emi!K$48</f>
        <v>0</v>
      </c>
      <c r="L347" s="156">
        <f>RES_hhdet_in_emi!L$48</f>
        <v>0</v>
      </c>
      <c r="M347" s="156">
        <f>RES_hhdet_in_emi!M$48</f>
        <v>0</v>
      </c>
      <c r="N347" s="156">
        <f>RES_hhdet_in_emi!N$48</f>
        <v>0</v>
      </c>
      <c r="O347" s="156">
        <f>RES_hhdet_in_emi!O$48</f>
        <v>0</v>
      </c>
      <c r="P347" s="156">
        <f>RES_hhdet_in_emi!P$48</f>
        <v>0</v>
      </c>
      <c r="Q347" s="156">
        <f>RES_hhdet_in_emi!Q$48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0</v>
      </c>
      <c r="D348" s="157">
        <f t="shared" ref="D348:Q348" si="90">SUM(D349:D350,D353:D354)</f>
        <v>0</v>
      </c>
      <c r="E348" s="157">
        <f t="shared" si="90"/>
        <v>0</v>
      </c>
      <c r="F348" s="157">
        <f t="shared" si="90"/>
        <v>0</v>
      </c>
      <c r="G348" s="157">
        <f t="shared" si="90"/>
        <v>0</v>
      </c>
      <c r="H348" s="157">
        <f t="shared" si="90"/>
        <v>0</v>
      </c>
      <c r="I348" s="157">
        <f t="shared" si="90"/>
        <v>0</v>
      </c>
      <c r="J348" s="157">
        <f t="shared" si="90"/>
        <v>0</v>
      </c>
      <c r="K348" s="157">
        <f t="shared" si="90"/>
        <v>0</v>
      </c>
      <c r="L348" s="157">
        <f t="shared" si="90"/>
        <v>0</v>
      </c>
      <c r="M348" s="157">
        <f t="shared" si="90"/>
        <v>0</v>
      </c>
      <c r="N348" s="157">
        <f t="shared" si="90"/>
        <v>0</v>
      </c>
      <c r="O348" s="157">
        <f t="shared" si="90"/>
        <v>0</v>
      </c>
      <c r="P348" s="157">
        <f t="shared" si="90"/>
        <v>0</v>
      </c>
      <c r="Q348" s="157">
        <f t="shared" si="90"/>
        <v>0</v>
      </c>
    </row>
    <row r="349" spans="1:17" ht="12" customHeight="1" x14ac:dyDescent="0.25">
      <c r="A349" s="167" t="s">
        <v>165</v>
      </c>
      <c r="B349" s="132"/>
      <c r="C349" s="132">
        <f>RES_hhdet_in_emi!C$50</f>
        <v>0</v>
      </c>
      <c r="D349" s="132">
        <f>RES_hhdet_in_emi!D$50</f>
        <v>0</v>
      </c>
      <c r="E349" s="132">
        <f>RES_hhdet_in_emi!E$50</f>
        <v>0</v>
      </c>
      <c r="F349" s="132">
        <f>RES_hhdet_in_emi!F$50</f>
        <v>0</v>
      </c>
      <c r="G349" s="132">
        <f>RES_hhdet_in_emi!G$50</f>
        <v>0</v>
      </c>
      <c r="H349" s="132">
        <f>RES_hhdet_in_emi!H$50</f>
        <v>0</v>
      </c>
      <c r="I349" s="132">
        <f>RES_hhdet_in_emi!I$50</f>
        <v>0</v>
      </c>
      <c r="J349" s="132">
        <f>RES_hhdet_in_emi!J$50</f>
        <v>0</v>
      </c>
      <c r="K349" s="132">
        <f>RES_hhdet_in_emi!K$50</f>
        <v>0</v>
      </c>
      <c r="L349" s="132">
        <f>RES_hhdet_in_emi!L$50</f>
        <v>0</v>
      </c>
      <c r="M349" s="132">
        <f>RES_hhdet_in_emi!M$50</f>
        <v>0</v>
      </c>
      <c r="N349" s="132">
        <f>RES_hhdet_in_emi!N$50</f>
        <v>0</v>
      </c>
      <c r="O349" s="132">
        <f>RES_hhdet_in_emi!O$50</f>
        <v>0</v>
      </c>
      <c r="P349" s="132">
        <f>RES_hhdet_in_emi!P$50</f>
        <v>0</v>
      </c>
      <c r="Q349" s="132">
        <f>RES_hhdet_in_emi!Q$50</f>
        <v>0</v>
      </c>
    </row>
    <row r="350" spans="1:17" ht="12" customHeight="1" x14ac:dyDescent="0.25">
      <c r="A350" s="167" t="s">
        <v>164</v>
      </c>
      <c r="B350" s="132"/>
      <c r="C350" s="132">
        <f>SUM(C351:C352)</f>
        <v>0</v>
      </c>
      <c r="D350" s="132">
        <f t="shared" ref="D350:Q350" si="91">SUM(D351:D352)</f>
        <v>0</v>
      </c>
      <c r="E350" s="132">
        <f t="shared" si="91"/>
        <v>0</v>
      </c>
      <c r="F350" s="132">
        <f t="shared" si="91"/>
        <v>0</v>
      </c>
      <c r="G350" s="132">
        <f t="shared" si="91"/>
        <v>0</v>
      </c>
      <c r="H350" s="132">
        <f t="shared" si="91"/>
        <v>0</v>
      </c>
      <c r="I350" s="132">
        <f t="shared" si="91"/>
        <v>0</v>
      </c>
      <c r="J350" s="132">
        <f t="shared" si="91"/>
        <v>0</v>
      </c>
      <c r="K350" s="132">
        <f t="shared" si="91"/>
        <v>0</v>
      </c>
      <c r="L350" s="132">
        <f t="shared" si="91"/>
        <v>0</v>
      </c>
      <c r="M350" s="132">
        <f t="shared" si="91"/>
        <v>0</v>
      </c>
      <c r="N350" s="132">
        <f t="shared" si="91"/>
        <v>0</v>
      </c>
      <c r="O350" s="132">
        <f t="shared" si="91"/>
        <v>0</v>
      </c>
      <c r="P350" s="132">
        <f t="shared" si="91"/>
        <v>0</v>
      </c>
      <c r="Q350" s="132">
        <f t="shared" si="91"/>
        <v>0</v>
      </c>
    </row>
    <row r="351" spans="1:17" ht="12" customHeight="1" x14ac:dyDescent="0.25">
      <c r="A351" s="166" t="s">
        <v>163</v>
      </c>
      <c r="B351" s="165"/>
      <c r="C351" s="165">
        <f>RES_hhdet_in_emi!C$52</f>
        <v>0</v>
      </c>
      <c r="D351" s="165">
        <f>RES_hhdet_in_emi!D$52</f>
        <v>0</v>
      </c>
      <c r="E351" s="165">
        <f>RES_hhdet_in_emi!E$52</f>
        <v>0</v>
      </c>
      <c r="F351" s="165">
        <f>RES_hhdet_in_emi!F$52</f>
        <v>0</v>
      </c>
      <c r="G351" s="165">
        <f>RES_hhdet_in_emi!G$52</f>
        <v>0</v>
      </c>
      <c r="H351" s="165">
        <f>RES_hhdet_in_emi!H$52</f>
        <v>0</v>
      </c>
      <c r="I351" s="165">
        <f>RES_hhdet_in_emi!I$52</f>
        <v>0</v>
      </c>
      <c r="J351" s="165">
        <f>RES_hhdet_in_emi!J$52</f>
        <v>0</v>
      </c>
      <c r="K351" s="165">
        <f>RES_hhdet_in_emi!K$52</f>
        <v>0</v>
      </c>
      <c r="L351" s="165">
        <f>RES_hhdet_in_emi!L$52</f>
        <v>0</v>
      </c>
      <c r="M351" s="165">
        <f>RES_hhdet_in_emi!M$52</f>
        <v>0</v>
      </c>
      <c r="N351" s="165">
        <f>RES_hhdet_in_emi!N$52</f>
        <v>0</v>
      </c>
      <c r="O351" s="165">
        <f>RES_hhdet_in_emi!O$52</f>
        <v>0</v>
      </c>
      <c r="P351" s="165">
        <f>RES_hhdet_in_emi!P$52</f>
        <v>0</v>
      </c>
      <c r="Q351" s="165">
        <f>RES_hhdet_in_emi!Q$52</f>
        <v>0</v>
      </c>
    </row>
    <row r="352" spans="1:17" ht="12" customHeight="1" x14ac:dyDescent="0.25">
      <c r="A352" s="147" t="s">
        <v>59</v>
      </c>
      <c r="B352" s="164"/>
      <c r="C352" s="164">
        <f>RES_hhdet_in_emi!C$53</f>
        <v>0</v>
      </c>
      <c r="D352" s="164">
        <f>RES_hhdet_in_emi!D$53</f>
        <v>0</v>
      </c>
      <c r="E352" s="164">
        <f>RES_hhdet_in_emi!E$53</f>
        <v>0</v>
      </c>
      <c r="F352" s="164">
        <f>RES_hhdet_in_emi!F$53</f>
        <v>0</v>
      </c>
      <c r="G352" s="164">
        <f>RES_hhdet_in_emi!G$53</f>
        <v>0</v>
      </c>
      <c r="H352" s="164">
        <f>RES_hhdet_in_emi!H$53</f>
        <v>0</v>
      </c>
      <c r="I352" s="164">
        <f>RES_hhdet_in_emi!I$53</f>
        <v>0</v>
      </c>
      <c r="J352" s="164">
        <f>RES_hhdet_in_emi!J$53</f>
        <v>0</v>
      </c>
      <c r="K352" s="164">
        <f>RES_hhdet_in_emi!K$53</f>
        <v>0</v>
      </c>
      <c r="L352" s="164">
        <f>RES_hhdet_in_emi!L$53</f>
        <v>0</v>
      </c>
      <c r="M352" s="164">
        <f>RES_hhdet_in_emi!M$53</f>
        <v>0</v>
      </c>
      <c r="N352" s="164">
        <f>RES_hhdet_in_emi!N$53</f>
        <v>0</v>
      </c>
      <c r="O352" s="164">
        <f>RES_hhdet_in_emi!O$53</f>
        <v>0</v>
      </c>
      <c r="P352" s="164">
        <f>RES_hhdet_in_emi!P$53</f>
        <v>0</v>
      </c>
      <c r="Q352" s="164">
        <f>RES_hhdet_in_emi!Q$53</f>
        <v>0</v>
      </c>
    </row>
    <row r="353" spans="1:17" ht="12" customHeight="1" x14ac:dyDescent="0.25">
      <c r="A353" s="163" t="s">
        <v>142</v>
      </c>
      <c r="B353" s="162"/>
      <c r="C353" s="162">
        <f>RES_hhdet_in_emi!C$54</f>
        <v>0</v>
      </c>
      <c r="D353" s="162">
        <f>RES_hhdet_in_emi!D$54</f>
        <v>0</v>
      </c>
      <c r="E353" s="162">
        <f>RES_hhdet_in_emi!E$54</f>
        <v>0</v>
      </c>
      <c r="F353" s="162">
        <f>RES_hhdet_in_emi!F$54</f>
        <v>0</v>
      </c>
      <c r="G353" s="162">
        <f>RES_hhdet_in_emi!G$54</f>
        <v>0</v>
      </c>
      <c r="H353" s="162">
        <f>RES_hhdet_in_emi!H$54</f>
        <v>0</v>
      </c>
      <c r="I353" s="162">
        <f>RES_hhdet_in_emi!I$54</f>
        <v>0</v>
      </c>
      <c r="J353" s="162">
        <f>RES_hhdet_in_emi!J$54</f>
        <v>0</v>
      </c>
      <c r="K353" s="162">
        <f>RES_hhdet_in_emi!K$54</f>
        <v>0</v>
      </c>
      <c r="L353" s="162">
        <f>RES_hhdet_in_emi!L$54</f>
        <v>0</v>
      </c>
      <c r="M353" s="162">
        <f>RES_hhdet_in_emi!M$54</f>
        <v>0</v>
      </c>
      <c r="N353" s="162">
        <f>RES_hhdet_in_emi!N$54</f>
        <v>0</v>
      </c>
      <c r="O353" s="162">
        <f>RES_hhdet_in_emi!O$54</f>
        <v>0</v>
      </c>
      <c r="P353" s="162">
        <f>RES_hhdet_in_emi!P$54</f>
        <v>0</v>
      </c>
      <c r="Q353" s="162">
        <f>RES_hhdet_in_emi!Q$54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RES_hhdet_in_emi!C$56</f>
        <v>0</v>
      </c>
      <c r="D355" s="156">
        <f>RES_hhdet_in_emi!D$56</f>
        <v>0</v>
      </c>
      <c r="E355" s="156">
        <f>RES_hhdet_in_emi!E$56</f>
        <v>0</v>
      </c>
      <c r="F355" s="156">
        <f>RES_hhdet_in_emi!F$56</f>
        <v>0</v>
      </c>
      <c r="G355" s="156">
        <f>RES_hhdet_in_emi!G$56</f>
        <v>0</v>
      </c>
      <c r="H355" s="156">
        <f>RES_hhdet_in_emi!H$56</f>
        <v>0</v>
      </c>
      <c r="I355" s="156">
        <f>RES_hhdet_in_emi!I$56</f>
        <v>0</v>
      </c>
      <c r="J355" s="156">
        <f>RES_hhdet_in_emi!J$56</f>
        <v>0</v>
      </c>
      <c r="K355" s="156">
        <f>RES_hhdet_in_emi!K$56</f>
        <v>0</v>
      </c>
      <c r="L355" s="156">
        <f>RES_hhdet_in_emi!L$56</f>
        <v>0</v>
      </c>
      <c r="M355" s="156">
        <f>RES_hhdet_in_emi!M$56</f>
        <v>0</v>
      </c>
      <c r="N355" s="156">
        <f>RES_hhdet_in_emi!N$56</f>
        <v>0</v>
      </c>
      <c r="O355" s="156">
        <f>RES_hhdet_in_emi!O$56</f>
        <v>0</v>
      </c>
      <c r="P355" s="156">
        <f>RES_hhdet_in_emi!P$56</f>
        <v>0</v>
      </c>
      <c r="Q355" s="156">
        <f>RES_hhdet_in_emi!Q$56</f>
        <v>0</v>
      </c>
    </row>
    <row r="356" spans="1:17" ht="12" customHeight="1" x14ac:dyDescent="0.25">
      <c r="A356" s="148" t="s">
        <v>59</v>
      </c>
      <c r="B356" s="156"/>
      <c r="C356" s="156">
        <f>RES_hhdet_in_emi!C$57</f>
        <v>0</v>
      </c>
      <c r="D356" s="156">
        <f>RES_hhdet_in_emi!D$57</f>
        <v>0</v>
      </c>
      <c r="E356" s="156">
        <f>RES_hhdet_in_emi!E$57</f>
        <v>0</v>
      </c>
      <c r="F356" s="156">
        <f>RES_hhdet_in_emi!F$57</f>
        <v>0</v>
      </c>
      <c r="G356" s="156">
        <f>RES_hhdet_in_emi!G$57</f>
        <v>0</v>
      </c>
      <c r="H356" s="156">
        <f>RES_hhdet_in_emi!H$57</f>
        <v>0</v>
      </c>
      <c r="I356" s="156">
        <f>RES_hhdet_in_emi!I$57</f>
        <v>0</v>
      </c>
      <c r="J356" s="156">
        <f>RES_hhdet_in_emi!J$57</f>
        <v>0</v>
      </c>
      <c r="K356" s="156">
        <f>RES_hhdet_in_emi!K$57</f>
        <v>0</v>
      </c>
      <c r="L356" s="156">
        <f>RES_hhdet_in_emi!L$57</f>
        <v>0</v>
      </c>
      <c r="M356" s="156">
        <f>RES_hhdet_in_emi!M$57</f>
        <v>0</v>
      </c>
      <c r="N356" s="156">
        <f>RES_hhdet_in_emi!N$57</f>
        <v>0</v>
      </c>
      <c r="O356" s="156">
        <f>RES_hhdet_in_emi!O$57</f>
        <v>0</v>
      </c>
      <c r="P356" s="156">
        <f>RES_hhdet_in_emi!P$57</f>
        <v>0</v>
      </c>
      <c r="Q356" s="156">
        <f>RES_hhdet_in_emi!Q$57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0</v>
      </c>
      <c r="D357" s="157">
        <f t="shared" ref="D357:Q357" si="93">SUM(D358:D359)</f>
        <v>0</v>
      </c>
      <c r="E357" s="157">
        <f t="shared" si="93"/>
        <v>0</v>
      </c>
      <c r="F357" s="157">
        <f t="shared" si="93"/>
        <v>0</v>
      </c>
      <c r="G357" s="157">
        <f t="shared" si="93"/>
        <v>0</v>
      </c>
      <c r="H357" s="157">
        <f t="shared" si="93"/>
        <v>0</v>
      </c>
      <c r="I357" s="157">
        <f t="shared" si="93"/>
        <v>0</v>
      </c>
      <c r="J357" s="157">
        <f t="shared" si="93"/>
        <v>0</v>
      </c>
      <c r="K357" s="157">
        <f t="shared" si="93"/>
        <v>0</v>
      </c>
      <c r="L357" s="157">
        <f t="shared" si="93"/>
        <v>0</v>
      </c>
      <c r="M357" s="157">
        <f t="shared" si="93"/>
        <v>0</v>
      </c>
      <c r="N357" s="157">
        <f t="shared" si="93"/>
        <v>0</v>
      </c>
      <c r="O357" s="157">
        <f t="shared" si="93"/>
        <v>0</v>
      </c>
      <c r="P357" s="157">
        <f t="shared" si="93"/>
        <v>0</v>
      </c>
      <c r="Q357" s="157">
        <f t="shared" si="93"/>
        <v>0</v>
      </c>
    </row>
    <row r="358" spans="1:17" ht="12" customHeight="1" x14ac:dyDescent="0.25">
      <c r="A358" s="23" t="s">
        <v>57</v>
      </c>
      <c r="B358" s="156"/>
      <c r="C358" s="156">
        <f>RES_hhdet_in_emi!C$59</f>
        <v>0</v>
      </c>
      <c r="D358" s="156">
        <f>RES_hhdet_in_emi!D$59</f>
        <v>0</v>
      </c>
      <c r="E358" s="156">
        <f>RES_hhdet_in_emi!E$59</f>
        <v>0</v>
      </c>
      <c r="F358" s="156">
        <f>RES_hhdet_in_emi!F$59</f>
        <v>0</v>
      </c>
      <c r="G358" s="156">
        <f>RES_hhdet_in_emi!G$59</f>
        <v>0</v>
      </c>
      <c r="H358" s="156">
        <f>RES_hhdet_in_emi!H$59</f>
        <v>0</v>
      </c>
      <c r="I358" s="156">
        <f>RES_hhdet_in_emi!I$59</f>
        <v>0</v>
      </c>
      <c r="J358" s="156">
        <f>RES_hhdet_in_emi!J$59</f>
        <v>0</v>
      </c>
      <c r="K358" s="156">
        <f>RES_hhdet_in_emi!K$59</f>
        <v>0</v>
      </c>
      <c r="L358" s="156">
        <f>RES_hhdet_in_emi!L$59</f>
        <v>0</v>
      </c>
      <c r="M358" s="156">
        <f>RES_hhdet_in_emi!M$59</f>
        <v>0</v>
      </c>
      <c r="N358" s="156">
        <f>RES_hhdet_in_emi!N$59</f>
        <v>0</v>
      </c>
      <c r="O358" s="156">
        <f>RES_hhdet_in_emi!O$59</f>
        <v>0</v>
      </c>
      <c r="P358" s="156">
        <f>RES_hhdet_in_emi!P$59</f>
        <v>0</v>
      </c>
      <c r="Q358" s="156">
        <f>RES_hhdet_in_emi!Q$59</f>
        <v>0</v>
      </c>
    </row>
    <row r="359" spans="1:17" ht="12" customHeight="1" x14ac:dyDescent="0.25">
      <c r="A359" s="29" t="s">
        <v>140</v>
      </c>
      <c r="B359" s="57"/>
      <c r="C359" s="57">
        <f>RES_hhdet_in_emi!C$60</f>
        <v>0</v>
      </c>
      <c r="D359" s="57">
        <f>RES_hhdet_in_emi!D$60</f>
        <v>0</v>
      </c>
      <c r="E359" s="57">
        <f>RES_hhdet_in_emi!E$60</f>
        <v>0</v>
      </c>
      <c r="F359" s="57">
        <f>RES_hhdet_in_emi!F$60</f>
        <v>0</v>
      </c>
      <c r="G359" s="57">
        <f>RES_hhdet_in_emi!G$60</f>
        <v>0</v>
      </c>
      <c r="H359" s="57">
        <f>RES_hhdet_in_emi!H$60</f>
        <v>0</v>
      </c>
      <c r="I359" s="57">
        <f>RES_hhdet_in_emi!I$60</f>
        <v>0</v>
      </c>
      <c r="J359" s="57">
        <f>RES_hhdet_in_emi!J$60</f>
        <v>0</v>
      </c>
      <c r="K359" s="57">
        <f>RES_hhdet_in_emi!K$60</f>
        <v>0</v>
      </c>
      <c r="L359" s="57">
        <f>RES_hhdet_in_emi!L$60</f>
        <v>0</v>
      </c>
      <c r="M359" s="57">
        <f>RES_hhdet_in_emi!M$60</f>
        <v>0</v>
      </c>
      <c r="N359" s="57">
        <f>RES_hhdet_in_emi!N$60</f>
        <v>0</v>
      </c>
      <c r="O359" s="57">
        <f>RES_hhdet_in_emi!O$60</f>
        <v>0</v>
      </c>
      <c r="P359" s="57">
        <f>RES_hhdet_in_emi!P$60</f>
        <v>0</v>
      </c>
      <c r="Q359" s="57">
        <f>RES_hhdet_in_emi!Q$60</f>
        <v>0</v>
      </c>
    </row>
    <row r="361" spans="1:17" ht="12" customHeight="1" x14ac:dyDescent="0.25">
      <c r="A361" s="152" t="s">
        <v>189</v>
      </c>
      <c r="B361" s="168"/>
      <c r="C361" s="168">
        <f t="shared" ref="C361:Q361" si="94">SUM(C362,C365,C367,C376)</f>
        <v>12775.361532239767</v>
      </c>
      <c r="D361" s="168">
        <f t="shared" si="94"/>
        <v>13258.119238183404</v>
      </c>
      <c r="E361" s="168">
        <f t="shared" si="94"/>
        <v>13628.063963572462</v>
      </c>
      <c r="F361" s="168">
        <f t="shared" si="94"/>
        <v>12020.103685220804</v>
      </c>
      <c r="G361" s="168">
        <f t="shared" si="94"/>
        <v>11232.701557462275</v>
      </c>
      <c r="H361" s="168">
        <f t="shared" si="94"/>
        <v>12108.934250958868</v>
      </c>
      <c r="I361" s="168">
        <f t="shared" si="94"/>
        <v>12002.07085739536</v>
      </c>
      <c r="J361" s="168">
        <f t="shared" si="94"/>
        <v>11319.919544313494</v>
      </c>
      <c r="K361" s="168">
        <f t="shared" si="94"/>
        <v>12082.837823513342</v>
      </c>
      <c r="L361" s="168">
        <f t="shared" si="94"/>
        <v>11427.308911133654</v>
      </c>
      <c r="M361" s="168">
        <f t="shared" si="94"/>
        <v>11038.41576280443</v>
      </c>
      <c r="N361" s="168">
        <f t="shared" si="94"/>
        <v>10681.530292385874</v>
      </c>
      <c r="O361" s="168">
        <f t="shared" si="94"/>
        <v>9515.876679504092</v>
      </c>
      <c r="P361" s="168">
        <f t="shared" si="94"/>
        <v>8905.0759536355999</v>
      </c>
      <c r="Q361" s="168">
        <f t="shared" si="94"/>
        <v>10536.784418270257</v>
      </c>
    </row>
    <row r="362" spans="1:17" ht="12" customHeight="1" x14ac:dyDescent="0.25">
      <c r="A362" s="158" t="s">
        <v>65</v>
      </c>
      <c r="B362" s="157"/>
      <c r="C362" s="157">
        <f t="shared" ref="C362:Q362" si="95">SUM(C363:C364)</f>
        <v>8379.4939109252773</v>
      </c>
      <c r="D362" s="157">
        <f t="shared" si="95"/>
        <v>8620.2388362391393</v>
      </c>
      <c r="E362" s="157">
        <f t="shared" si="95"/>
        <v>8876.8780550112424</v>
      </c>
      <c r="F362" s="157">
        <f t="shared" si="95"/>
        <v>7705.3108640615592</v>
      </c>
      <c r="G362" s="157">
        <f t="shared" si="95"/>
        <v>6464.6243852069001</v>
      </c>
      <c r="H362" s="157">
        <f t="shared" si="95"/>
        <v>7483.9865780239206</v>
      </c>
      <c r="I362" s="157">
        <f t="shared" si="95"/>
        <v>7627.0309892469586</v>
      </c>
      <c r="J362" s="157">
        <f t="shared" si="95"/>
        <v>6624.6601664827913</v>
      </c>
      <c r="K362" s="157">
        <f t="shared" si="95"/>
        <v>7074.7097743365557</v>
      </c>
      <c r="L362" s="157">
        <f t="shared" si="95"/>
        <v>6026.5867581022985</v>
      </c>
      <c r="M362" s="157">
        <f t="shared" si="95"/>
        <v>6557.9495031619626</v>
      </c>
      <c r="N362" s="157">
        <f t="shared" si="95"/>
        <v>6197.7738149358956</v>
      </c>
      <c r="O362" s="157">
        <f t="shared" si="95"/>
        <v>5078.7448824112953</v>
      </c>
      <c r="P362" s="157">
        <f t="shared" si="95"/>
        <v>4600.2436911660552</v>
      </c>
      <c r="Q362" s="157">
        <f t="shared" si="95"/>
        <v>5574.6016934578311</v>
      </c>
    </row>
    <row r="363" spans="1:17" ht="12" customHeight="1" x14ac:dyDescent="0.25">
      <c r="A363" s="23" t="s">
        <v>166</v>
      </c>
      <c r="B363" s="156"/>
      <c r="C363" s="156">
        <f t="shared" ref="C363:Q366" si="96">IF(C287=0,0,C287/0.086*1000000/C$49)</f>
        <v>8329.7170199841057</v>
      </c>
      <c r="D363" s="156">
        <f t="shared" si="96"/>
        <v>8549.3756450022793</v>
      </c>
      <c r="E363" s="156">
        <f t="shared" si="96"/>
        <v>8717.4201390409471</v>
      </c>
      <c r="F363" s="156">
        <f t="shared" si="96"/>
        <v>7574.2005478207584</v>
      </c>
      <c r="G363" s="156">
        <f t="shared" si="96"/>
        <v>6417.4461401179879</v>
      </c>
      <c r="H363" s="156">
        <f t="shared" si="96"/>
        <v>7417.8083317925675</v>
      </c>
      <c r="I363" s="156">
        <f t="shared" si="96"/>
        <v>7302.495241880044</v>
      </c>
      <c r="J363" s="156">
        <f t="shared" si="96"/>
        <v>6443.4477356041143</v>
      </c>
      <c r="K363" s="156">
        <f t="shared" si="96"/>
        <v>7022.7636103955429</v>
      </c>
      <c r="L363" s="156">
        <f t="shared" si="96"/>
        <v>5911.0007457208767</v>
      </c>
      <c r="M363" s="156">
        <f t="shared" si="96"/>
        <v>6482.1425544686372</v>
      </c>
      <c r="N363" s="156">
        <f t="shared" si="96"/>
        <v>6147.1118863609427</v>
      </c>
      <c r="O363" s="156">
        <f t="shared" si="96"/>
        <v>5036.1150650652116</v>
      </c>
      <c r="P363" s="156">
        <f t="shared" si="96"/>
        <v>4536.7139555817703</v>
      </c>
      <c r="Q363" s="156">
        <f t="shared" si="96"/>
        <v>5473.8645852344325</v>
      </c>
    </row>
    <row r="364" spans="1:17" ht="12" customHeight="1" x14ac:dyDescent="0.25">
      <c r="A364" s="23" t="s">
        <v>60</v>
      </c>
      <c r="B364" s="156"/>
      <c r="C364" s="156">
        <f t="shared" si="96"/>
        <v>49.776890941171253</v>
      </c>
      <c r="D364" s="156">
        <f t="shared" si="96"/>
        <v>70.86319123686026</v>
      </c>
      <c r="E364" s="156">
        <f t="shared" si="96"/>
        <v>159.45791597029555</v>
      </c>
      <c r="F364" s="156">
        <f t="shared" si="96"/>
        <v>131.11031624080078</v>
      </c>
      <c r="G364" s="156">
        <f t="shared" si="96"/>
        <v>47.178245088912668</v>
      </c>
      <c r="H364" s="156">
        <f t="shared" si="96"/>
        <v>66.178246231352887</v>
      </c>
      <c r="I364" s="156">
        <f t="shared" si="96"/>
        <v>324.53574736691451</v>
      </c>
      <c r="J364" s="156">
        <f t="shared" si="96"/>
        <v>181.21243087867711</v>
      </c>
      <c r="K364" s="156">
        <f t="shared" si="96"/>
        <v>51.946163941012763</v>
      </c>
      <c r="L364" s="156">
        <f t="shared" si="96"/>
        <v>115.5860123814214</v>
      </c>
      <c r="M364" s="156">
        <f t="shared" si="96"/>
        <v>75.806948693325864</v>
      </c>
      <c r="N364" s="156">
        <f t="shared" si="96"/>
        <v>50.661928574952945</v>
      </c>
      <c r="O364" s="156">
        <f t="shared" si="96"/>
        <v>42.629817346083776</v>
      </c>
      <c r="P364" s="156">
        <f t="shared" si="96"/>
        <v>63.529735584285326</v>
      </c>
      <c r="Q364" s="156">
        <f t="shared" si="96"/>
        <v>100.73710822339808</v>
      </c>
    </row>
    <row r="365" spans="1:17" ht="12" customHeight="1" x14ac:dyDescent="0.25">
      <c r="A365" s="158" t="s">
        <v>112</v>
      </c>
      <c r="B365" s="157"/>
      <c r="C365" s="157">
        <f t="shared" ref="C365:Q365" si="97">C366</f>
        <v>766.92939457525995</v>
      </c>
      <c r="D365" s="157">
        <f t="shared" si="97"/>
        <v>705.80662315745212</v>
      </c>
      <c r="E365" s="157">
        <f t="shared" si="97"/>
        <v>632.40122725058302</v>
      </c>
      <c r="F365" s="157">
        <f t="shared" si="97"/>
        <v>728.441767826302</v>
      </c>
      <c r="G365" s="157">
        <f t="shared" si="97"/>
        <v>562.51865707167519</v>
      </c>
      <c r="H365" s="157">
        <f t="shared" si="97"/>
        <v>672.34952304245166</v>
      </c>
      <c r="I365" s="157">
        <f t="shared" si="97"/>
        <v>673.78978412625133</v>
      </c>
      <c r="J365" s="157">
        <f t="shared" si="97"/>
        <v>793.83537237230939</v>
      </c>
      <c r="K365" s="157">
        <f t="shared" si="97"/>
        <v>1231.0776564386795</v>
      </c>
      <c r="L365" s="157">
        <f t="shared" si="97"/>
        <v>1604.3712852437041</v>
      </c>
      <c r="M365" s="157">
        <f t="shared" si="97"/>
        <v>763.94500627748312</v>
      </c>
      <c r="N365" s="157">
        <f t="shared" si="97"/>
        <v>858.86258908588445</v>
      </c>
      <c r="O365" s="157">
        <f t="shared" si="97"/>
        <v>994.77647723086091</v>
      </c>
      <c r="P365" s="157">
        <f t="shared" si="97"/>
        <v>773.69130476384294</v>
      </c>
      <c r="Q365" s="157">
        <f t="shared" si="97"/>
        <v>1050.9306500591592</v>
      </c>
    </row>
    <row r="366" spans="1:17" ht="12" customHeight="1" x14ac:dyDescent="0.25">
      <c r="A366" s="23" t="s">
        <v>60</v>
      </c>
      <c r="B366" s="156"/>
      <c r="C366" s="156">
        <f t="shared" si="96"/>
        <v>766.92939457525995</v>
      </c>
      <c r="D366" s="156">
        <f t="shared" si="96"/>
        <v>705.80662315745212</v>
      </c>
      <c r="E366" s="156">
        <f t="shared" si="96"/>
        <v>632.40122725058302</v>
      </c>
      <c r="F366" s="156">
        <f t="shared" si="96"/>
        <v>728.441767826302</v>
      </c>
      <c r="G366" s="156">
        <f t="shared" si="96"/>
        <v>562.51865707167519</v>
      </c>
      <c r="H366" s="156">
        <f t="shared" si="96"/>
        <v>672.34952304245166</v>
      </c>
      <c r="I366" s="156">
        <f t="shared" si="96"/>
        <v>673.78978412625133</v>
      </c>
      <c r="J366" s="156">
        <f t="shared" si="96"/>
        <v>793.83537237230939</v>
      </c>
      <c r="K366" s="156">
        <f t="shared" si="96"/>
        <v>1231.0776564386795</v>
      </c>
      <c r="L366" s="156">
        <f t="shared" si="96"/>
        <v>1604.3712852437041</v>
      </c>
      <c r="M366" s="156">
        <f t="shared" si="96"/>
        <v>763.94500627748312</v>
      </c>
      <c r="N366" s="156">
        <f t="shared" si="96"/>
        <v>858.86258908588445</v>
      </c>
      <c r="O366" s="156">
        <f t="shared" si="96"/>
        <v>994.77647723086091</v>
      </c>
      <c r="P366" s="156">
        <f t="shared" si="96"/>
        <v>773.69130476384294</v>
      </c>
      <c r="Q366" s="156">
        <f t="shared" si="96"/>
        <v>1050.9306500591592</v>
      </c>
    </row>
    <row r="367" spans="1:17" ht="12" customHeight="1" x14ac:dyDescent="0.25">
      <c r="A367" s="158" t="s">
        <v>63</v>
      </c>
      <c r="B367" s="157"/>
      <c r="C367" s="157">
        <f t="shared" ref="C367:Q367" si="98">IF(C291=0,0,C291/0.086*1000000/SUM(C$53:C$56))</f>
        <v>2616.3067148827113</v>
      </c>
      <c r="D367" s="157">
        <f t="shared" si="98"/>
        <v>2913.4878463185601</v>
      </c>
      <c r="E367" s="157">
        <f t="shared" si="98"/>
        <v>2923.9757386092838</v>
      </c>
      <c r="F367" s="157">
        <f t="shared" si="98"/>
        <v>2382.9434727791991</v>
      </c>
      <c r="G367" s="157">
        <f t="shared" si="98"/>
        <v>3044.448021226041</v>
      </c>
      <c r="H367" s="157">
        <f t="shared" si="98"/>
        <v>2672.189270804502</v>
      </c>
      <c r="I367" s="157">
        <f t="shared" si="98"/>
        <v>2316.9336605674202</v>
      </c>
      <c r="J367" s="157">
        <f t="shared" si="98"/>
        <v>2553.1376116122237</v>
      </c>
      <c r="K367" s="157">
        <f t="shared" si="98"/>
        <v>2401.2545614127384</v>
      </c>
      <c r="L367" s="157">
        <f t="shared" si="98"/>
        <v>2356.7392260904662</v>
      </c>
      <c r="M367" s="157">
        <f t="shared" si="98"/>
        <v>2276.5648145984992</v>
      </c>
      <c r="N367" s="157">
        <f t="shared" si="98"/>
        <v>2253.6153169410886</v>
      </c>
      <c r="O367" s="157">
        <f t="shared" si="98"/>
        <v>2197.8597032459215</v>
      </c>
      <c r="P367" s="157">
        <f t="shared" si="98"/>
        <v>2345.2885557944282</v>
      </c>
      <c r="Q367" s="157">
        <f t="shared" si="98"/>
        <v>2662.9178539041573</v>
      </c>
    </row>
    <row r="368" spans="1:17" ht="12" customHeight="1" x14ac:dyDescent="0.25">
      <c r="A368" s="167" t="s">
        <v>165</v>
      </c>
      <c r="B368" s="132"/>
      <c r="C368" s="132">
        <f t="shared" ref="C368:Q368" si="99">IF(C292=0,0,C292/0.086*1000000/C$53)</f>
        <v>0</v>
      </c>
      <c r="D368" s="132">
        <f t="shared" si="99"/>
        <v>0</v>
      </c>
      <c r="E368" s="132">
        <f t="shared" si="99"/>
        <v>0</v>
      </c>
      <c r="F368" s="132">
        <f t="shared" si="99"/>
        <v>0</v>
      </c>
      <c r="G368" s="132">
        <f t="shared" si="99"/>
        <v>0</v>
      </c>
      <c r="H368" s="132">
        <f t="shared" si="99"/>
        <v>0</v>
      </c>
      <c r="I368" s="132">
        <f t="shared" si="99"/>
        <v>0</v>
      </c>
      <c r="J368" s="132">
        <f t="shared" si="99"/>
        <v>0</v>
      </c>
      <c r="K368" s="132">
        <f t="shared" si="99"/>
        <v>0</v>
      </c>
      <c r="L368" s="132">
        <f t="shared" si="99"/>
        <v>0</v>
      </c>
      <c r="M368" s="132">
        <f t="shared" si="99"/>
        <v>0</v>
      </c>
      <c r="N368" s="132">
        <f t="shared" si="99"/>
        <v>0</v>
      </c>
      <c r="O368" s="132">
        <f t="shared" si="99"/>
        <v>0</v>
      </c>
      <c r="P368" s="132">
        <f t="shared" si="99"/>
        <v>0</v>
      </c>
      <c r="Q368" s="132">
        <f t="shared" si="99"/>
        <v>0</v>
      </c>
    </row>
    <row r="369" spans="1:17" ht="12" customHeight="1" x14ac:dyDescent="0.25">
      <c r="A369" s="167" t="s">
        <v>164</v>
      </c>
      <c r="B369" s="132"/>
      <c r="C369" s="132">
        <f t="shared" ref="C369:Q369" si="100">IF(C293=0,0,C293/0.086*1000000/C$54)</f>
        <v>0</v>
      </c>
      <c r="D369" s="132">
        <f t="shared" si="100"/>
        <v>0</v>
      </c>
      <c r="E369" s="132">
        <f t="shared" si="100"/>
        <v>0</v>
      </c>
      <c r="F369" s="132">
        <f t="shared" si="100"/>
        <v>0</v>
      </c>
      <c r="G369" s="132">
        <f t="shared" si="100"/>
        <v>0</v>
      </c>
      <c r="H369" s="132">
        <f t="shared" si="100"/>
        <v>0</v>
      </c>
      <c r="I369" s="132">
        <f t="shared" si="100"/>
        <v>0</v>
      </c>
      <c r="J369" s="132">
        <f t="shared" si="100"/>
        <v>0</v>
      </c>
      <c r="K369" s="132">
        <f t="shared" si="100"/>
        <v>0</v>
      </c>
      <c r="L369" s="132">
        <f t="shared" si="100"/>
        <v>0</v>
      </c>
      <c r="M369" s="132">
        <f t="shared" si="100"/>
        <v>0</v>
      </c>
      <c r="N369" s="132">
        <f t="shared" si="100"/>
        <v>0</v>
      </c>
      <c r="O369" s="132">
        <f t="shared" si="100"/>
        <v>0</v>
      </c>
      <c r="P369" s="132">
        <f t="shared" si="100"/>
        <v>0</v>
      </c>
      <c r="Q369" s="132">
        <f t="shared" si="100"/>
        <v>0</v>
      </c>
    </row>
    <row r="370" spans="1:17" ht="12" customHeight="1" x14ac:dyDescent="0.25">
      <c r="A370" s="166" t="s">
        <v>163</v>
      </c>
      <c r="B370" s="165"/>
      <c r="C370" s="165">
        <f t="shared" ref="C370:Q371" si="101">IF(C294=0,0,C294/0.086*1000000/C$54)</f>
        <v>0</v>
      </c>
      <c r="D370" s="165">
        <f t="shared" si="101"/>
        <v>0</v>
      </c>
      <c r="E370" s="165">
        <f t="shared" si="101"/>
        <v>0</v>
      </c>
      <c r="F370" s="165">
        <f t="shared" si="101"/>
        <v>0</v>
      </c>
      <c r="G370" s="165">
        <f t="shared" si="101"/>
        <v>0</v>
      </c>
      <c r="H370" s="165">
        <f t="shared" si="101"/>
        <v>0</v>
      </c>
      <c r="I370" s="165">
        <f t="shared" si="101"/>
        <v>0</v>
      </c>
      <c r="J370" s="165">
        <f t="shared" si="101"/>
        <v>0</v>
      </c>
      <c r="K370" s="165">
        <f t="shared" si="101"/>
        <v>0</v>
      </c>
      <c r="L370" s="165">
        <f t="shared" si="101"/>
        <v>0</v>
      </c>
      <c r="M370" s="165">
        <f t="shared" si="101"/>
        <v>0</v>
      </c>
      <c r="N370" s="165">
        <f t="shared" si="101"/>
        <v>0</v>
      </c>
      <c r="O370" s="165">
        <f t="shared" si="101"/>
        <v>0</v>
      </c>
      <c r="P370" s="165">
        <f t="shared" si="101"/>
        <v>0</v>
      </c>
      <c r="Q370" s="165">
        <f t="shared" si="101"/>
        <v>0</v>
      </c>
    </row>
    <row r="371" spans="1:17" ht="12" customHeight="1" x14ac:dyDescent="0.25">
      <c r="A371" s="147" t="s">
        <v>59</v>
      </c>
      <c r="B371" s="164"/>
      <c r="C371" s="164">
        <f t="shared" si="101"/>
        <v>0</v>
      </c>
      <c r="D371" s="164">
        <f t="shared" si="101"/>
        <v>0</v>
      </c>
      <c r="E371" s="164">
        <f t="shared" si="101"/>
        <v>0</v>
      </c>
      <c r="F371" s="164">
        <f t="shared" si="101"/>
        <v>0</v>
      </c>
      <c r="G371" s="164">
        <f t="shared" si="101"/>
        <v>0</v>
      </c>
      <c r="H371" s="164">
        <f t="shared" si="101"/>
        <v>0</v>
      </c>
      <c r="I371" s="164">
        <f t="shared" si="101"/>
        <v>0</v>
      </c>
      <c r="J371" s="164">
        <f t="shared" si="101"/>
        <v>0</v>
      </c>
      <c r="K371" s="164">
        <f t="shared" si="101"/>
        <v>0</v>
      </c>
      <c r="L371" s="164">
        <f t="shared" si="101"/>
        <v>0</v>
      </c>
      <c r="M371" s="164">
        <f t="shared" si="101"/>
        <v>0</v>
      </c>
      <c r="N371" s="164">
        <f t="shared" si="101"/>
        <v>0</v>
      </c>
      <c r="O371" s="164">
        <f t="shared" si="101"/>
        <v>0</v>
      </c>
      <c r="P371" s="164">
        <f t="shared" si="101"/>
        <v>0</v>
      </c>
      <c r="Q371" s="164">
        <f t="shared" si="101"/>
        <v>0</v>
      </c>
    </row>
    <row r="372" spans="1:17" ht="12" customHeight="1" x14ac:dyDescent="0.25">
      <c r="A372" s="163" t="s">
        <v>142</v>
      </c>
      <c r="B372" s="162"/>
      <c r="C372" s="162">
        <f t="shared" ref="C372:Q372" si="102">IF(C296=0,0,C296/0.086*1000000/C$55)</f>
        <v>4345.0575302639327</v>
      </c>
      <c r="D372" s="162">
        <f t="shared" si="102"/>
        <v>4492.034998695829</v>
      </c>
      <c r="E372" s="162">
        <f t="shared" si="102"/>
        <v>4560.2230998401083</v>
      </c>
      <c r="F372" s="162">
        <f t="shared" si="102"/>
        <v>0</v>
      </c>
      <c r="G372" s="162">
        <f t="shared" si="102"/>
        <v>4276.5181818068677</v>
      </c>
      <c r="H372" s="162">
        <f t="shared" si="102"/>
        <v>4156.0472847942419</v>
      </c>
      <c r="I372" s="162">
        <f t="shared" si="102"/>
        <v>0</v>
      </c>
      <c r="J372" s="162">
        <f t="shared" si="102"/>
        <v>5132.2964466935264</v>
      </c>
      <c r="K372" s="162">
        <f t="shared" si="102"/>
        <v>5032.0782585082579</v>
      </c>
      <c r="L372" s="162">
        <f t="shared" si="102"/>
        <v>5193.7749229570272</v>
      </c>
      <c r="M372" s="162">
        <f t="shared" si="102"/>
        <v>5123.2146932945388</v>
      </c>
      <c r="N372" s="162">
        <f t="shared" si="102"/>
        <v>4769.6654447961282</v>
      </c>
      <c r="O372" s="162">
        <f t="shared" si="102"/>
        <v>4609.244793308857</v>
      </c>
      <c r="P372" s="162">
        <f t="shared" si="102"/>
        <v>4526.8107789716805</v>
      </c>
      <c r="Q372" s="162">
        <f t="shared" si="102"/>
        <v>4664.8709136261778</v>
      </c>
    </row>
    <row r="373" spans="1:17" ht="12" customHeight="1" x14ac:dyDescent="0.25">
      <c r="A373" s="161" t="s">
        <v>141</v>
      </c>
      <c r="B373" s="160"/>
      <c r="C373" s="160">
        <f t="shared" ref="C373:Q373" si="103">IF(C297=0,0,C297/0.086*1000000/C$56)</f>
        <v>2307.0085621431799</v>
      </c>
      <c r="D373" s="160">
        <f t="shared" si="103"/>
        <v>2424.856855121946</v>
      </c>
      <c r="E373" s="160">
        <f t="shared" si="103"/>
        <v>2431.5687029092087</v>
      </c>
      <c r="F373" s="160">
        <f t="shared" si="103"/>
        <v>2382.9434727791991</v>
      </c>
      <c r="G373" s="160">
        <f t="shared" si="103"/>
        <v>2762.2576642898562</v>
      </c>
      <c r="H373" s="160">
        <f t="shared" si="103"/>
        <v>2328.9083023657772</v>
      </c>
      <c r="I373" s="160">
        <f t="shared" si="103"/>
        <v>2316.9336605674202</v>
      </c>
      <c r="J373" s="160">
        <f t="shared" si="103"/>
        <v>2292.2107077548799</v>
      </c>
      <c r="K373" s="160">
        <f t="shared" si="103"/>
        <v>2284.3273219363755</v>
      </c>
      <c r="L373" s="160">
        <f t="shared" si="103"/>
        <v>2266.8326111577267</v>
      </c>
      <c r="M373" s="160">
        <f t="shared" si="103"/>
        <v>2254.3550388318949</v>
      </c>
      <c r="N373" s="160">
        <f t="shared" si="103"/>
        <v>2215.4477819071467</v>
      </c>
      <c r="O373" s="160">
        <f t="shared" si="103"/>
        <v>2185.9639905698677</v>
      </c>
      <c r="P373" s="160">
        <f t="shared" si="103"/>
        <v>2305.9465583204419</v>
      </c>
      <c r="Q373" s="160">
        <f t="shared" si="103"/>
        <v>2649.2973013543233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47.416063847731813</v>
      </c>
      <c r="D374" s="156">
        <f t="shared" si="104"/>
        <v>97.955403621795142</v>
      </c>
      <c r="E374" s="156">
        <f t="shared" si="104"/>
        <v>99.273256525696198</v>
      </c>
      <c r="F374" s="156">
        <f t="shared" si="104"/>
        <v>96.445225812831694</v>
      </c>
      <c r="G374" s="156">
        <f t="shared" si="104"/>
        <v>590.99672054034318</v>
      </c>
      <c r="H374" s="156">
        <f t="shared" si="104"/>
        <v>202.34916016098154</v>
      </c>
      <c r="I374" s="156">
        <f t="shared" si="104"/>
        <v>105.70011923435129</v>
      </c>
      <c r="J374" s="156">
        <f t="shared" si="104"/>
        <v>105.35385802231642</v>
      </c>
      <c r="K374" s="156">
        <f t="shared" si="104"/>
        <v>102.78984767671597</v>
      </c>
      <c r="L374" s="156">
        <f t="shared" si="104"/>
        <v>106.64097088890057</v>
      </c>
      <c r="M374" s="156">
        <f t="shared" si="104"/>
        <v>104.53801065767169</v>
      </c>
      <c r="N374" s="156">
        <f t="shared" si="104"/>
        <v>97.628685540996045</v>
      </c>
      <c r="O374" s="156">
        <f t="shared" si="104"/>
        <v>94.72992013229134</v>
      </c>
      <c r="P374" s="156">
        <f t="shared" si="104"/>
        <v>162.25974207962153</v>
      </c>
      <c r="Q374" s="156">
        <f t="shared" si="104"/>
        <v>422.62145722009961</v>
      </c>
    </row>
    <row r="375" spans="1:17" ht="12" customHeight="1" x14ac:dyDescent="0.25">
      <c r="A375" s="148" t="s">
        <v>59</v>
      </c>
      <c r="B375" s="156"/>
      <c r="C375" s="156">
        <f t="shared" si="104"/>
        <v>2259.592498295448</v>
      </c>
      <c r="D375" s="156">
        <f t="shared" si="104"/>
        <v>2326.9014515001509</v>
      </c>
      <c r="E375" s="156">
        <f t="shared" si="104"/>
        <v>2332.2954463835126</v>
      </c>
      <c r="F375" s="156">
        <f t="shared" si="104"/>
        <v>2286.4982469663678</v>
      </c>
      <c r="G375" s="156">
        <f t="shared" si="104"/>
        <v>2171.260943749513</v>
      </c>
      <c r="H375" s="156">
        <f t="shared" si="104"/>
        <v>2126.559142204796</v>
      </c>
      <c r="I375" s="156">
        <f t="shared" si="104"/>
        <v>2211.2335413330698</v>
      </c>
      <c r="J375" s="156">
        <f t="shared" si="104"/>
        <v>2186.8568497325637</v>
      </c>
      <c r="K375" s="156">
        <f t="shared" si="104"/>
        <v>2181.5374742596596</v>
      </c>
      <c r="L375" s="156">
        <f t="shared" si="104"/>
        <v>2160.1916402688257</v>
      </c>
      <c r="M375" s="156">
        <f t="shared" si="104"/>
        <v>2149.8170281742232</v>
      </c>
      <c r="N375" s="156">
        <f t="shared" si="104"/>
        <v>2117.8190963661505</v>
      </c>
      <c r="O375" s="156">
        <f t="shared" si="104"/>
        <v>2091.234070437577</v>
      </c>
      <c r="P375" s="156">
        <f t="shared" si="104"/>
        <v>2143.6868162408205</v>
      </c>
      <c r="Q375" s="156">
        <f t="shared" si="104"/>
        <v>2226.6758441342236</v>
      </c>
    </row>
    <row r="376" spans="1:17" ht="12" customHeight="1" x14ac:dyDescent="0.25">
      <c r="A376" s="158" t="s">
        <v>62</v>
      </c>
      <c r="B376" s="157"/>
      <c r="C376" s="157">
        <f t="shared" ref="C376:Q376" si="105">IF(C300=0,0,C300/0.086*1000000/SUM(C$58:C$59))</f>
        <v>1012.6315118565174</v>
      </c>
      <c r="D376" s="157">
        <f t="shared" si="105"/>
        <v>1018.5859324682531</v>
      </c>
      <c r="E376" s="157">
        <f t="shared" si="105"/>
        <v>1194.8089427013535</v>
      </c>
      <c r="F376" s="157">
        <f t="shared" si="105"/>
        <v>1203.4075805537425</v>
      </c>
      <c r="G376" s="157">
        <f t="shared" si="105"/>
        <v>1161.1104939576576</v>
      </c>
      <c r="H376" s="157">
        <f t="shared" si="105"/>
        <v>1280.4088790879946</v>
      </c>
      <c r="I376" s="157">
        <f t="shared" si="105"/>
        <v>1384.3164234547287</v>
      </c>
      <c r="J376" s="157">
        <f t="shared" si="105"/>
        <v>1348.2863938461687</v>
      </c>
      <c r="K376" s="157">
        <f t="shared" si="105"/>
        <v>1375.7958313253694</v>
      </c>
      <c r="L376" s="157">
        <f t="shared" si="105"/>
        <v>1439.6116416971854</v>
      </c>
      <c r="M376" s="157">
        <f t="shared" si="105"/>
        <v>1439.9564387664857</v>
      </c>
      <c r="N376" s="157">
        <f t="shared" si="105"/>
        <v>1371.2785714230049</v>
      </c>
      <c r="O376" s="157">
        <f t="shared" si="105"/>
        <v>1244.4956166160132</v>
      </c>
      <c r="P376" s="157">
        <f t="shared" si="105"/>
        <v>1185.8524019112738</v>
      </c>
      <c r="Q376" s="157">
        <f t="shared" si="105"/>
        <v>1248.3342208491101</v>
      </c>
    </row>
    <row r="377" spans="1:17" ht="12" customHeight="1" x14ac:dyDescent="0.25">
      <c r="A377" s="23" t="s">
        <v>57</v>
      </c>
      <c r="B377" s="156"/>
      <c r="C377" s="156">
        <f t="shared" ref="C377:Q377" si="106">IF(C301=0,0,C301/0.086*1000000/C$58)</f>
        <v>0</v>
      </c>
      <c r="D377" s="156">
        <f t="shared" si="106"/>
        <v>0</v>
      </c>
      <c r="E377" s="156">
        <f t="shared" si="106"/>
        <v>0</v>
      </c>
      <c r="F377" s="156">
        <f t="shared" si="106"/>
        <v>0</v>
      </c>
      <c r="G377" s="156">
        <f t="shared" si="106"/>
        <v>0</v>
      </c>
      <c r="H377" s="156">
        <f t="shared" si="106"/>
        <v>0</v>
      </c>
      <c r="I377" s="156">
        <f t="shared" si="106"/>
        <v>0</v>
      </c>
      <c r="J377" s="156">
        <f t="shared" si="106"/>
        <v>0</v>
      </c>
      <c r="K377" s="156">
        <f t="shared" si="106"/>
        <v>0</v>
      </c>
      <c r="L377" s="156">
        <f t="shared" si="106"/>
        <v>0</v>
      </c>
      <c r="M377" s="156">
        <f t="shared" si="106"/>
        <v>0</v>
      </c>
      <c r="N377" s="156">
        <f t="shared" si="106"/>
        <v>0</v>
      </c>
      <c r="O377" s="156">
        <f t="shared" si="106"/>
        <v>0</v>
      </c>
      <c r="P377" s="156">
        <f t="shared" si="106"/>
        <v>0</v>
      </c>
      <c r="Q377" s="156">
        <f t="shared" si="106"/>
        <v>0</v>
      </c>
    </row>
    <row r="378" spans="1:17" ht="12" customHeight="1" x14ac:dyDescent="0.25">
      <c r="A378" s="29" t="s">
        <v>140</v>
      </c>
      <c r="B378" s="57"/>
      <c r="C378" s="57">
        <f t="shared" ref="C378:Q378" si="107">IF(C302=0,0,C302/0.086*1000000/C$59)</f>
        <v>1012.6315118565174</v>
      </c>
      <c r="D378" s="57">
        <f t="shared" si="107"/>
        <v>1018.5859324682531</v>
      </c>
      <c r="E378" s="57">
        <f t="shared" si="107"/>
        <v>1194.8089427013535</v>
      </c>
      <c r="F378" s="57">
        <f t="shared" si="107"/>
        <v>1203.4075805537425</v>
      </c>
      <c r="G378" s="57">
        <f t="shared" si="107"/>
        <v>1161.1104939576576</v>
      </c>
      <c r="H378" s="57">
        <f t="shared" si="107"/>
        <v>1280.4088790879946</v>
      </c>
      <c r="I378" s="57">
        <f t="shared" si="107"/>
        <v>1384.3164234547287</v>
      </c>
      <c r="J378" s="57">
        <f t="shared" si="107"/>
        <v>1348.2863938461687</v>
      </c>
      <c r="K378" s="57">
        <f t="shared" si="107"/>
        <v>1375.7958313253694</v>
      </c>
      <c r="L378" s="57">
        <f t="shared" si="107"/>
        <v>1439.6116416971854</v>
      </c>
      <c r="M378" s="57">
        <f t="shared" si="107"/>
        <v>1439.9564387664857</v>
      </c>
      <c r="N378" s="57">
        <f t="shared" si="107"/>
        <v>1371.2785714230049</v>
      </c>
      <c r="O378" s="57">
        <f t="shared" si="107"/>
        <v>1244.4956166160132</v>
      </c>
      <c r="P378" s="57">
        <f t="shared" si="107"/>
        <v>1185.8524019112738</v>
      </c>
      <c r="Q378" s="57">
        <f t="shared" si="107"/>
        <v>1248.3342208491101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8348.1143528223165</v>
      </c>
      <c r="D380" s="168">
        <f t="shared" si="108"/>
        <v>8537.069545053093</v>
      </c>
      <c r="E380" s="168">
        <f t="shared" si="108"/>
        <v>8833.1412199173701</v>
      </c>
      <c r="F380" s="168">
        <f t="shared" si="108"/>
        <v>8454.2031295000052</v>
      </c>
      <c r="G380" s="168">
        <f t="shared" si="108"/>
        <v>7541.0829372762892</v>
      </c>
      <c r="H380" s="168">
        <f t="shared" si="108"/>
        <v>8371.4761049740264</v>
      </c>
      <c r="I380" s="168">
        <f t="shared" si="108"/>
        <v>8860.1194928610566</v>
      </c>
      <c r="J380" s="168">
        <f t="shared" si="108"/>
        <v>8614.0693221013898</v>
      </c>
      <c r="K380" s="168">
        <f t="shared" si="108"/>
        <v>9950.5663106457578</v>
      </c>
      <c r="L380" s="168">
        <f t="shared" si="108"/>
        <v>10694.719775353029</v>
      </c>
      <c r="M380" s="168">
        <f t="shared" si="108"/>
        <v>8951.5103292198546</v>
      </c>
      <c r="N380" s="168">
        <f t="shared" si="108"/>
        <v>9087.748842778492</v>
      </c>
      <c r="O380" s="168">
        <f t="shared" si="108"/>
        <v>8927.7269347074398</v>
      </c>
      <c r="P380" s="168">
        <f t="shared" si="108"/>
        <v>8165.4837494064122</v>
      </c>
      <c r="Q380" s="168">
        <f t="shared" si="108"/>
        <v>9989.984300163027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3953.2151631410029</v>
      </c>
      <c r="D381" s="157">
        <f t="shared" si="109"/>
        <v>4117.1402687436575</v>
      </c>
      <c r="E381" s="157">
        <f t="shared" si="109"/>
        <v>4331.6392335781611</v>
      </c>
      <c r="F381" s="157">
        <f t="shared" si="109"/>
        <v>3791.6150603377205</v>
      </c>
      <c r="G381" s="157">
        <f t="shared" si="109"/>
        <v>3172.6916316721718</v>
      </c>
      <c r="H381" s="157">
        <f t="shared" si="109"/>
        <v>3706.6696167067462</v>
      </c>
      <c r="I381" s="157">
        <f t="shared" si="109"/>
        <v>3979.9966404130723</v>
      </c>
      <c r="J381" s="157">
        <f t="shared" si="109"/>
        <v>3426.9188544569433</v>
      </c>
      <c r="K381" s="157">
        <f t="shared" si="109"/>
        <v>3619.2770075012149</v>
      </c>
      <c r="L381" s="157">
        <f t="shared" si="109"/>
        <v>3150.007633757577</v>
      </c>
      <c r="M381" s="157">
        <f t="shared" si="109"/>
        <v>3427.4732806508509</v>
      </c>
      <c r="N381" s="157">
        <f t="shared" si="109"/>
        <v>3249.1290672470946</v>
      </c>
      <c r="O381" s="157">
        <f t="shared" si="109"/>
        <v>2679.4870606020495</v>
      </c>
      <c r="P381" s="157">
        <f t="shared" si="109"/>
        <v>2452.6861188512744</v>
      </c>
      <c r="Q381" s="157">
        <f t="shared" si="109"/>
        <v>3000.8160371166455</v>
      </c>
    </row>
    <row r="382" spans="1:17" ht="12" customHeight="1" x14ac:dyDescent="0.25">
      <c r="A382" s="23" t="s">
        <v>166</v>
      </c>
      <c r="B382" s="156"/>
      <c r="C382" s="156">
        <f t="shared" ref="C382:Q383" si="110">IF(C306=0,0,C306/0.086*1000000/C$49)</f>
        <v>3899.4192418298853</v>
      </c>
      <c r="D382" s="156">
        <f t="shared" si="110"/>
        <v>4040.4313376154505</v>
      </c>
      <c r="E382" s="156">
        <f t="shared" si="110"/>
        <v>4158.8452745581089</v>
      </c>
      <c r="F382" s="156">
        <f t="shared" si="110"/>
        <v>3649.4829851583586</v>
      </c>
      <c r="G382" s="156">
        <f t="shared" si="110"/>
        <v>3121.5445976080287</v>
      </c>
      <c r="H382" s="156">
        <f t="shared" si="110"/>
        <v>3634.8809490381122</v>
      </c>
      <c r="I382" s="156">
        <f t="shared" si="110"/>
        <v>3624.8826322636337</v>
      </c>
      <c r="J382" s="156">
        <f t="shared" si="110"/>
        <v>3228.8634578795536</v>
      </c>
      <c r="K382" s="156">
        <f t="shared" si="110"/>
        <v>3562.6460657253829</v>
      </c>
      <c r="L382" s="156">
        <f t="shared" si="110"/>
        <v>3024.2183643583899</v>
      </c>
      <c r="M382" s="156">
        <f t="shared" si="110"/>
        <v>3345.665829528557</v>
      </c>
      <c r="N382" s="156">
        <f t="shared" si="110"/>
        <v>3194.7905235966582</v>
      </c>
      <c r="O382" s="156">
        <f t="shared" si="110"/>
        <v>2633.9723097605392</v>
      </c>
      <c r="P382" s="156">
        <f t="shared" si="110"/>
        <v>2385.3023088028785</v>
      </c>
      <c r="Q382" s="156">
        <f t="shared" si="110"/>
        <v>2894.5231822890323</v>
      </c>
    </row>
    <row r="383" spans="1:17" ht="12" customHeight="1" x14ac:dyDescent="0.25">
      <c r="A383" s="23" t="s">
        <v>60</v>
      </c>
      <c r="B383" s="156"/>
      <c r="C383" s="156">
        <f t="shared" si="110"/>
        <v>53.795921311117525</v>
      </c>
      <c r="D383" s="156">
        <f t="shared" si="110"/>
        <v>76.708931128206743</v>
      </c>
      <c r="E383" s="156">
        <f t="shared" si="110"/>
        <v>172.79395902005191</v>
      </c>
      <c r="F383" s="156">
        <f t="shared" si="110"/>
        <v>142.13207517936209</v>
      </c>
      <c r="G383" s="156">
        <f t="shared" si="110"/>
        <v>51.14703406414295</v>
      </c>
      <c r="H383" s="156">
        <f t="shared" si="110"/>
        <v>71.788667668633963</v>
      </c>
      <c r="I383" s="156">
        <f t="shared" si="110"/>
        <v>355.1140081494388</v>
      </c>
      <c r="J383" s="156">
        <f t="shared" si="110"/>
        <v>198.0553965773895</v>
      </c>
      <c r="K383" s="156">
        <f t="shared" si="110"/>
        <v>56.630941775831957</v>
      </c>
      <c r="L383" s="156">
        <f t="shared" si="110"/>
        <v>125.78926939918701</v>
      </c>
      <c r="M383" s="156">
        <f t="shared" si="110"/>
        <v>81.807451122294012</v>
      </c>
      <c r="N383" s="156">
        <f t="shared" si="110"/>
        <v>54.338543650436399</v>
      </c>
      <c r="O383" s="156">
        <f t="shared" si="110"/>
        <v>45.514750841510256</v>
      </c>
      <c r="P383" s="156">
        <f t="shared" si="110"/>
        <v>67.383810048396029</v>
      </c>
      <c r="Q383" s="156">
        <f t="shared" si="110"/>
        <v>106.29285482761324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1264.7989565558828</v>
      </c>
      <c r="D384" s="157">
        <f t="shared" si="111"/>
        <v>1200.8656563162237</v>
      </c>
      <c r="E384" s="157">
        <f t="shared" si="111"/>
        <v>1116.0732934617397</v>
      </c>
      <c r="F384" s="157">
        <f t="shared" si="111"/>
        <v>1342.9986233666275</v>
      </c>
      <c r="G384" s="157">
        <f t="shared" si="111"/>
        <v>1089.3434125356607</v>
      </c>
      <c r="H384" s="157">
        <f t="shared" si="111"/>
        <v>1375.3390680366151</v>
      </c>
      <c r="I384" s="157">
        <f t="shared" si="111"/>
        <v>1453.9413176397738</v>
      </c>
      <c r="J384" s="157">
        <f t="shared" si="111"/>
        <v>1740.3522328226345</v>
      </c>
      <c r="K384" s="157">
        <f t="shared" si="111"/>
        <v>2902.962565077763</v>
      </c>
      <c r="L384" s="157">
        <f t="shared" si="111"/>
        <v>4085.4532801449764</v>
      </c>
      <c r="M384" s="157">
        <f t="shared" si="111"/>
        <v>2092.0381901445985</v>
      </c>
      <c r="N384" s="157">
        <f t="shared" si="111"/>
        <v>2496.1819022186351</v>
      </c>
      <c r="O384" s="157">
        <f t="shared" si="111"/>
        <v>3052.339162823057</v>
      </c>
      <c r="P384" s="157">
        <f t="shared" si="111"/>
        <v>2486.2195910145983</v>
      </c>
      <c r="Q384" s="157">
        <f t="shared" si="111"/>
        <v>3560.550408005905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1264.7989565558828</v>
      </c>
      <c r="D385" s="156">
        <f t="shared" si="112"/>
        <v>1200.8656563162237</v>
      </c>
      <c r="E385" s="156">
        <f t="shared" si="112"/>
        <v>1116.0732934617397</v>
      </c>
      <c r="F385" s="156">
        <f t="shared" si="112"/>
        <v>1342.9986233666275</v>
      </c>
      <c r="G385" s="156">
        <f t="shared" si="112"/>
        <v>1089.3434125356607</v>
      </c>
      <c r="H385" s="156">
        <f t="shared" si="112"/>
        <v>1375.3390680366151</v>
      </c>
      <c r="I385" s="156">
        <f t="shared" si="112"/>
        <v>1453.9413176397738</v>
      </c>
      <c r="J385" s="156">
        <f t="shared" si="112"/>
        <v>1740.3522328226345</v>
      </c>
      <c r="K385" s="156">
        <f t="shared" si="112"/>
        <v>2902.962565077763</v>
      </c>
      <c r="L385" s="156">
        <f t="shared" si="112"/>
        <v>4085.4532801449764</v>
      </c>
      <c r="M385" s="156">
        <f t="shared" si="112"/>
        <v>2092.0381901445985</v>
      </c>
      <c r="N385" s="156">
        <f t="shared" si="112"/>
        <v>2496.1819022186351</v>
      </c>
      <c r="O385" s="156">
        <f t="shared" si="112"/>
        <v>3052.339162823057</v>
      </c>
      <c r="P385" s="156">
        <f t="shared" si="112"/>
        <v>2486.2195910145983</v>
      </c>
      <c r="Q385" s="156">
        <f t="shared" si="112"/>
        <v>3560.550408005905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2317.0851573291607</v>
      </c>
      <c r="D386" s="157">
        <f t="shared" si="113"/>
        <v>2398.0710307440986</v>
      </c>
      <c r="E386" s="157">
        <f t="shared" si="113"/>
        <v>2418.3706200451361</v>
      </c>
      <c r="F386" s="157">
        <f t="shared" si="113"/>
        <v>2341.1150805612833</v>
      </c>
      <c r="G386" s="157">
        <f t="shared" si="113"/>
        <v>2330.3962257769331</v>
      </c>
      <c r="H386" s="157">
        <f t="shared" si="113"/>
        <v>2238.3961311616299</v>
      </c>
      <c r="I386" s="157">
        <f t="shared" si="113"/>
        <v>2281.3701104537204</v>
      </c>
      <c r="J386" s="157">
        <f t="shared" si="113"/>
        <v>2321.3241689825118</v>
      </c>
      <c r="K386" s="157">
        <f t="shared" si="113"/>
        <v>2281.1650890122278</v>
      </c>
      <c r="L386" s="157">
        <f t="shared" si="113"/>
        <v>2257.8432785994655</v>
      </c>
      <c r="M386" s="157">
        <f t="shared" si="113"/>
        <v>2227.8377635577781</v>
      </c>
      <c r="N386" s="157">
        <f t="shared" si="113"/>
        <v>2197.308688973585</v>
      </c>
      <c r="O386" s="157">
        <f t="shared" si="113"/>
        <v>2153.4070931404817</v>
      </c>
      <c r="P386" s="157">
        <f t="shared" si="113"/>
        <v>2227.3889090367111</v>
      </c>
      <c r="Q386" s="157">
        <f t="shared" si="113"/>
        <v>2373.977967081677</v>
      </c>
    </row>
    <row r="387" spans="1:17" ht="12" customHeight="1" x14ac:dyDescent="0.25">
      <c r="A387" s="167" t="s">
        <v>165</v>
      </c>
      <c r="B387" s="132"/>
      <c r="C387" s="132">
        <f t="shared" ref="C387:Q387" si="114">IF(C311=0,0,C311/0.086*1000000/C$53)</f>
        <v>0</v>
      </c>
      <c r="D387" s="132">
        <f t="shared" si="114"/>
        <v>0</v>
      </c>
      <c r="E387" s="132">
        <f t="shared" si="114"/>
        <v>0</v>
      </c>
      <c r="F387" s="132">
        <f t="shared" si="114"/>
        <v>0</v>
      </c>
      <c r="G387" s="132">
        <f t="shared" si="114"/>
        <v>0</v>
      </c>
      <c r="H387" s="132">
        <f t="shared" si="114"/>
        <v>0</v>
      </c>
      <c r="I387" s="132">
        <f t="shared" si="114"/>
        <v>0</v>
      </c>
      <c r="J387" s="132">
        <f t="shared" si="114"/>
        <v>0</v>
      </c>
      <c r="K387" s="132">
        <f t="shared" si="114"/>
        <v>0</v>
      </c>
      <c r="L387" s="132">
        <f t="shared" si="114"/>
        <v>0</v>
      </c>
      <c r="M387" s="132">
        <f t="shared" si="114"/>
        <v>0</v>
      </c>
      <c r="N387" s="132">
        <f t="shared" si="114"/>
        <v>0</v>
      </c>
      <c r="O387" s="132">
        <f t="shared" si="114"/>
        <v>0</v>
      </c>
      <c r="P387" s="132">
        <f t="shared" si="114"/>
        <v>0</v>
      </c>
      <c r="Q387" s="132">
        <f t="shared" si="114"/>
        <v>0</v>
      </c>
    </row>
    <row r="388" spans="1:17" ht="12" customHeight="1" x14ac:dyDescent="0.25">
      <c r="A388" s="167" t="s">
        <v>164</v>
      </c>
      <c r="B388" s="132"/>
      <c r="C388" s="132">
        <f t="shared" ref="C388:Q390" si="115">IF(C312=0,0,C312/0.086*1000000/C$54)</f>
        <v>0</v>
      </c>
      <c r="D388" s="132">
        <f t="shared" si="115"/>
        <v>0</v>
      </c>
      <c r="E388" s="132">
        <f t="shared" si="115"/>
        <v>0</v>
      </c>
      <c r="F388" s="132">
        <f t="shared" si="115"/>
        <v>0</v>
      </c>
      <c r="G388" s="132">
        <f t="shared" si="115"/>
        <v>0</v>
      </c>
      <c r="H388" s="132">
        <f t="shared" si="115"/>
        <v>0</v>
      </c>
      <c r="I388" s="132">
        <f t="shared" si="115"/>
        <v>0</v>
      </c>
      <c r="J388" s="132">
        <f t="shared" si="115"/>
        <v>0</v>
      </c>
      <c r="K388" s="132">
        <f t="shared" si="115"/>
        <v>0</v>
      </c>
      <c r="L388" s="132">
        <f t="shared" si="115"/>
        <v>0</v>
      </c>
      <c r="M388" s="132">
        <f t="shared" si="115"/>
        <v>0</v>
      </c>
      <c r="N388" s="132">
        <f t="shared" si="115"/>
        <v>0</v>
      </c>
      <c r="O388" s="132">
        <f t="shared" si="115"/>
        <v>0</v>
      </c>
      <c r="P388" s="132">
        <f t="shared" si="115"/>
        <v>0</v>
      </c>
      <c r="Q388" s="132">
        <f t="shared" si="115"/>
        <v>0</v>
      </c>
    </row>
    <row r="389" spans="1:17" ht="12" customHeight="1" x14ac:dyDescent="0.25">
      <c r="A389" s="166" t="s">
        <v>163</v>
      </c>
      <c r="B389" s="165"/>
      <c r="C389" s="165">
        <f t="shared" si="115"/>
        <v>0</v>
      </c>
      <c r="D389" s="165">
        <f t="shared" si="115"/>
        <v>0</v>
      </c>
      <c r="E389" s="165">
        <f t="shared" si="115"/>
        <v>0</v>
      </c>
      <c r="F389" s="165">
        <f t="shared" si="115"/>
        <v>0</v>
      </c>
      <c r="G389" s="165">
        <f t="shared" si="115"/>
        <v>0</v>
      </c>
      <c r="H389" s="165">
        <f t="shared" si="115"/>
        <v>0</v>
      </c>
      <c r="I389" s="165">
        <f t="shared" si="115"/>
        <v>0</v>
      </c>
      <c r="J389" s="165">
        <f t="shared" si="115"/>
        <v>0</v>
      </c>
      <c r="K389" s="165">
        <f t="shared" si="115"/>
        <v>0</v>
      </c>
      <c r="L389" s="165">
        <f t="shared" si="115"/>
        <v>0</v>
      </c>
      <c r="M389" s="165">
        <f t="shared" si="115"/>
        <v>0</v>
      </c>
      <c r="N389" s="165">
        <f t="shared" si="115"/>
        <v>0</v>
      </c>
      <c r="O389" s="165">
        <f t="shared" si="115"/>
        <v>0</v>
      </c>
      <c r="P389" s="165">
        <f t="shared" si="115"/>
        <v>0</v>
      </c>
      <c r="Q389" s="165">
        <f t="shared" si="115"/>
        <v>0</v>
      </c>
    </row>
    <row r="390" spans="1:17" ht="12" customHeight="1" x14ac:dyDescent="0.25">
      <c r="A390" s="147" t="s">
        <v>59</v>
      </c>
      <c r="B390" s="164"/>
      <c r="C390" s="164">
        <f t="shared" si="115"/>
        <v>0</v>
      </c>
      <c r="D390" s="164">
        <f t="shared" si="115"/>
        <v>0</v>
      </c>
      <c r="E390" s="164">
        <f t="shared" si="115"/>
        <v>0</v>
      </c>
      <c r="F390" s="164">
        <f t="shared" si="115"/>
        <v>0</v>
      </c>
      <c r="G390" s="164">
        <f t="shared" si="115"/>
        <v>0</v>
      </c>
      <c r="H390" s="164">
        <f t="shared" si="115"/>
        <v>0</v>
      </c>
      <c r="I390" s="164">
        <f t="shared" si="115"/>
        <v>0</v>
      </c>
      <c r="J390" s="164">
        <f t="shared" si="115"/>
        <v>0</v>
      </c>
      <c r="K390" s="164">
        <f t="shared" si="115"/>
        <v>0</v>
      </c>
      <c r="L390" s="164">
        <f t="shared" si="115"/>
        <v>0</v>
      </c>
      <c r="M390" s="164">
        <f t="shared" si="115"/>
        <v>0</v>
      </c>
      <c r="N390" s="164">
        <f t="shared" si="115"/>
        <v>0</v>
      </c>
      <c r="O390" s="164">
        <f t="shared" si="115"/>
        <v>0</v>
      </c>
      <c r="P390" s="164">
        <f t="shared" si="115"/>
        <v>0</v>
      </c>
      <c r="Q390" s="164">
        <f t="shared" si="115"/>
        <v>0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2354.8693778857905</v>
      </c>
      <c r="D391" s="162">
        <f t="shared" si="116"/>
        <v>2445.7760234081093</v>
      </c>
      <c r="E391" s="162">
        <f t="shared" si="116"/>
        <v>2516.772664745195</v>
      </c>
      <c r="F391" s="162">
        <f t="shared" si="116"/>
        <v>0</v>
      </c>
      <c r="G391" s="162">
        <f t="shared" si="116"/>
        <v>2405.7039106386296</v>
      </c>
      <c r="H391" s="162">
        <f t="shared" si="116"/>
        <v>2365.9919271701106</v>
      </c>
      <c r="I391" s="162">
        <f t="shared" si="116"/>
        <v>0</v>
      </c>
      <c r="J391" s="162">
        <f t="shared" si="116"/>
        <v>2950.7354672862398</v>
      </c>
      <c r="K391" s="162">
        <f t="shared" si="116"/>
        <v>2900.6612905170723</v>
      </c>
      <c r="L391" s="162">
        <f t="shared" si="116"/>
        <v>3042.3903215977721</v>
      </c>
      <c r="M391" s="162">
        <f t="shared" si="116"/>
        <v>3000.5769466548472</v>
      </c>
      <c r="N391" s="162">
        <f t="shared" si="116"/>
        <v>2838.5997937881739</v>
      </c>
      <c r="O391" s="162">
        <f t="shared" si="116"/>
        <v>2782.9602001351609</v>
      </c>
      <c r="P391" s="162">
        <f t="shared" si="116"/>
        <v>2703.299105311351</v>
      </c>
      <c r="Q391" s="162">
        <f t="shared" si="116"/>
        <v>2829.0060085705368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2310.3250219083179</v>
      </c>
      <c r="D392" s="160">
        <f t="shared" si="117"/>
        <v>2383.3042004879749</v>
      </c>
      <c r="E392" s="160">
        <f t="shared" si="117"/>
        <v>2388.7578241527508</v>
      </c>
      <c r="F392" s="160">
        <f t="shared" si="117"/>
        <v>2341.1150805612833</v>
      </c>
      <c r="G392" s="160">
        <f t="shared" si="117"/>
        <v>2313.1479365552045</v>
      </c>
      <c r="H392" s="160">
        <f t="shared" si="117"/>
        <v>2208.8776677981905</v>
      </c>
      <c r="I392" s="160">
        <f t="shared" si="117"/>
        <v>2281.3701104537204</v>
      </c>
      <c r="J392" s="160">
        <f t="shared" si="117"/>
        <v>2257.6482374790353</v>
      </c>
      <c r="K392" s="160">
        <f t="shared" si="117"/>
        <v>2253.6315143420493</v>
      </c>
      <c r="L392" s="160">
        <f t="shared" si="117"/>
        <v>2232.9807190732058</v>
      </c>
      <c r="M392" s="160">
        <f t="shared" si="117"/>
        <v>2221.808794519086</v>
      </c>
      <c r="N392" s="160">
        <f t="shared" si="117"/>
        <v>2187.5805438786251</v>
      </c>
      <c r="O392" s="160">
        <f t="shared" si="117"/>
        <v>2150.3014162803288</v>
      </c>
      <c r="P392" s="160">
        <f t="shared" si="117"/>
        <v>2218.8062516882055</v>
      </c>
      <c r="Q392" s="160">
        <f t="shared" si="117"/>
        <v>2370.882123589919</v>
      </c>
    </row>
    <row r="393" spans="1:17" ht="12" customHeight="1" x14ac:dyDescent="0.25">
      <c r="A393" s="148" t="s">
        <v>60</v>
      </c>
      <c r="B393" s="156"/>
      <c r="C393" s="156">
        <f t="shared" si="117"/>
        <v>23.596826855157616</v>
      </c>
      <c r="D393" s="156">
        <f t="shared" si="117"/>
        <v>49.086004150230728</v>
      </c>
      <c r="E393" s="156">
        <f t="shared" si="117"/>
        <v>50.525729276789548</v>
      </c>
      <c r="F393" s="156">
        <f t="shared" si="117"/>
        <v>49.826683964304571</v>
      </c>
      <c r="G393" s="156">
        <f t="shared" si="117"/>
        <v>289.35823822732743</v>
      </c>
      <c r="H393" s="156">
        <f t="shared" si="117"/>
        <v>106.80408182805509</v>
      </c>
      <c r="I393" s="156">
        <f t="shared" si="117"/>
        <v>57.093704125495812</v>
      </c>
      <c r="J393" s="156">
        <f t="shared" si="117"/>
        <v>58.164257985899177</v>
      </c>
      <c r="K393" s="156">
        <f t="shared" si="117"/>
        <v>57.853303314580721</v>
      </c>
      <c r="L393" s="156">
        <f t="shared" si="117"/>
        <v>60.411450826166949</v>
      </c>
      <c r="M393" s="156">
        <f t="shared" si="117"/>
        <v>59.826183963963153</v>
      </c>
      <c r="N393" s="156">
        <f t="shared" si="117"/>
        <v>56.373739133279869</v>
      </c>
      <c r="O393" s="156">
        <f t="shared" si="117"/>
        <v>54.826597844254593</v>
      </c>
      <c r="P393" s="156">
        <f t="shared" si="117"/>
        <v>93.478959562094815</v>
      </c>
      <c r="Q393" s="156">
        <f t="shared" si="117"/>
        <v>236.18306659820286</v>
      </c>
    </row>
    <row r="394" spans="1:17" ht="12" customHeight="1" x14ac:dyDescent="0.25">
      <c r="A394" s="148" t="s">
        <v>59</v>
      </c>
      <c r="B394" s="156"/>
      <c r="C394" s="156">
        <f t="shared" si="117"/>
        <v>2286.7281950531601</v>
      </c>
      <c r="D394" s="156">
        <f t="shared" si="117"/>
        <v>2334.2181963377443</v>
      </c>
      <c r="E394" s="156">
        <f t="shared" si="117"/>
        <v>2338.2320948759611</v>
      </c>
      <c r="F394" s="156">
        <f t="shared" si="117"/>
        <v>2291.2883965969795</v>
      </c>
      <c r="G394" s="156">
        <f t="shared" si="117"/>
        <v>2023.7896983278772</v>
      </c>
      <c r="H394" s="156">
        <f t="shared" si="117"/>
        <v>2102.0735859701358</v>
      </c>
      <c r="I394" s="156">
        <f t="shared" si="117"/>
        <v>2224.2764063282243</v>
      </c>
      <c r="J394" s="156">
        <f t="shared" si="117"/>
        <v>2199.4839794931358</v>
      </c>
      <c r="K394" s="156">
        <f t="shared" si="117"/>
        <v>2195.7782110274688</v>
      </c>
      <c r="L394" s="156">
        <f t="shared" si="117"/>
        <v>2172.569268247039</v>
      </c>
      <c r="M394" s="156">
        <f t="shared" si="117"/>
        <v>2161.9826105551228</v>
      </c>
      <c r="N394" s="156">
        <f t="shared" si="117"/>
        <v>2131.2068047453449</v>
      </c>
      <c r="O394" s="156">
        <f t="shared" si="117"/>
        <v>2095.4748184360747</v>
      </c>
      <c r="P394" s="156">
        <f t="shared" si="117"/>
        <v>2125.3272921261105</v>
      </c>
      <c r="Q394" s="156">
        <f t="shared" si="117"/>
        <v>2134.6990569917152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813.01507579627173</v>
      </c>
      <c r="D395" s="157">
        <f t="shared" si="118"/>
        <v>820.99258924911237</v>
      </c>
      <c r="E395" s="157">
        <f t="shared" si="118"/>
        <v>967.05807283233321</v>
      </c>
      <c r="F395" s="157">
        <f t="shared" si="118"/>
        <v>978.4743652343742</v>
      </c>
      <c r="G395" s="157">
        <f t="shared" si="118"/>
        <v>948.65166729152395</v>
      </c>
      <c r="H395" s="157">
        <f t="shared" si="118"/>
        <v>1051.0712890690349</v>
      </c>
      <c r="I395" s="157">
        <f t="shared" si="118"/>
        <v>1144.8114243544915</v>
      </c>
      <c r="J395" s="157">
        <f t="shared" si="118"/>
        <v>1125.4740658392993</v>
      </c>
      <c r="K395" s="157">
        <f t="shared" si="118"/>
        <v>1147.1616490545532</v>
      </c>
      <c r="L395" s="157">
        <f t="shared" si="118"/>
        <v>1201.4155828510102</v>
      </c>
      <c r="M395" s="157">
        <f t="shared" si="118"/>
        <v>1204.1610948666278</v>
      </c>
      <c r="N395" s="157">
        <f t="shared" si="118"/>
        <v>1145.129184339178</v>
      </c>
      <c r="O395" s="157">
        <f t="shared" si="118"/>
        <v>1042.49361814185</v>
      </c>
      <c r="P395" s="157">
        <f t="shared" si="118"/>
        <v>999.18913050382901</v>
      </c>
      <c r="Q395" s="157">
        <f t="shared" si="118"/>
        <v>1054.6398879588003</v>
      </c>
    </row>
    <row r="396" spans="1:17" ht="12" customHeight="1" x14ac:dyDescent="0.25">
      <c r="A396" s="23" t="s">
        <v>57</v>
      </c>
      <c r="B396" s="156"/>
      <c r="C396" s="156">
        <f t="shared" ref="C396:Q396" si="119">IF(C320=0,0,C320/0.086*1000000/C$58)</f>
        <v>0</v>
      </c>
      <c r="D396" s="156">
        <f t="shared" si="119"/>
        <v>0</v>
      </c>
      <c r="E396" s="156">
        <f t="shared" si="119"/>
        <v>0</v>
      </c>
      <c r="F396" s="156">
        <f t="shared" si="119"/>
        <v>0</v>
      </c>
      <c r="G396" s="156">
        <f t="shared" si="119"/>
        <v>0</v>
      </c>
      <c r="H396" s="156">
        <f t="shared" si="119"/>
        <v>0</v>
      </c>
      <c r="I396" s="156">
        <f t="shared" si="119"/>
        <v>0</v>
      </c>
      <c r="J396" s="156">
        <f t="shared" si="119"/>
        <v>0</v>
      </c>
      <c r="K396" s="156">
        <f t="shared" si="119"/>
        <v>0</v>
      </c>
      <c r="L396" s="156">
        <f t="shared" si="119"/>
        <v>0</v>
      </c>
      <c r="M396" s="156">
        <f t="shared" si="119"/>
        <v>0</v>
      </c>
      <c r="N396" s="156">
        <f t="shared" si="119"/>
        <v>0</v>
      </c>
      <c r="O396" s="156">
        <f t="shared" si="119"/>
        <v>0</v>
      </c>
      <c r="P396" s="156">
        <f t="shared" si="119"/>
        <v>0</v>
      </c>
      <c r="Q396" s="156">
        <f t="shared" si="119"/>
        <v>0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813.01507579627173</v>
      </c>
      <c r="D397" s="57">
        <f t="shared" si="120"/>
        <v>820.99258924911237</v>
      </c>
      <c r="E397" s="57">
        <f t="shared" si="120"/>
        <v>967.05807283233321</v>
      </c>
      <c r="F397" s="57">
        <f t="shared" si="120"/>
        <v>978.4743652343742</v>
      </c>
      <c r="G397" s="57">
        <f t="shared" si="120"/>
        <v>948.65166729152395</v>
      </c>
      <c r="H397" s="57">
        <f t="shared" si="120"/>
        <v>1051.0712890690349</v>
      </c>
      <c r="I397" s="57">
        <f t="shared" si="120"/>
        <v>1144.8114243544915</v>
      </c>
      <c r="J397" s="57">
        <f t="shared" si="120"/>
        <v>1125.4740658392993</v>
      </c>
      <c r="K397" s="57">
        <f t="shared" si="120"/>
        <v>1147.1616490545532</v>
      </c>
      <c r="L397" s="57">
        <f t="shared" si="120"/>
        <v>1201.4155828510102</v>
      </c>
      <c r="M397" s="57">
        <f t="shared" si="120"/>
        <v>1204.1610948666278</v>
      </c>
      <c r="N397" s="57">
        <f t="shared" si="120"/>
        <v>1145.129184339178</v>
      </c>
      <c r="O397" s="57">
        <f t="shared" si="120"/>
        <v>1042.49361814185</v>
      </c>
      <c r="P397" s="57">
        <f t="shared" si="120"/>
        <v>999.18913050382901</v>
      </c>
      <c r="Q397" s="57">
        <f t="shared" si="120"/>
        <v>1054.6398879588003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2210.3821236675385</v>
      </c>
      <c r="D399" s="168">
        <f t="shared" si="121"/>
        <v>2265.376750837856</v>
      </c>
      <c r="E399" s="168">
        <f t="shared" si="121"/>
        <v>2310.2263550669231</v>
      </c>
      <c r="F399" s="168">
        <f t="shared" si="121"/>
        <v>2008.7686170900588</v>
      </c>
      <c r="G399" s="168">
        <f t="shared" si="121"/>
        <v>1705.6347988930329</v>
      </c>
      <c r="H399" s="168">
        <f t="shared" si="121"/>
        <v>1970.7349128542253</v>
      </c>
      <c r="I399" s="168">
        <f t="shared" si="121"/>
        <v>1939.4240879606025</v>
      </c>
      <c r="J399" s="168">
        <f t="shared" si="121"/>
        <v>1711.2907138102928</v>
      </c>
      <c r="K399" s="168">
        <f t="shared" si="121"/>
        <v>1862.7156900428358</v>
      </c>
      <c r="L399" s="168">
        <f t="shared" si="121"/>
        <v>1568.7108112912042</v>
      </c>
      <c r="M399" s="168">
        <f t="shared" si="121"/>
        <v>1719.8975277735033</v>
      </c>
      <c r="N399" s="168">
        <f t="shared" si="121"/>
        <v>1630.6022748617818</v>
      </c>
      <c r="O399" s="168">
        <f t="shared" si="121"/>
        <v>1336.174507385864</v>
      </c>
      <c r="P399" s="168">
        <f t="shared" si="121"/>
        <v>1204.5035748550531</v>
      </c>
      <c r="Q399" s="168">
        <f t="shared" si="121"/>
        <v>1452.2019226915584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2210.3821236675385</v>
      </c>
      <c r="D400" s="157">
        <f t="shared" si="122"/>
        <v>2265.376750837856</v>
      </c>
      <c r="E400" s="157">
        <f t="shared" si="122"/>
        <v>2310.2263550669231</v>
      </c>
      <c r="F400" s="157">
        <f t="shared" si="122"/>
        <v>2008.7686170900588</v>
      </c>
      <c r="G400" s="157">
        <f t="shared" si="122"/>
        <v>1705.6347988930329</v>
      </c>
      <c r="H400" s="157">
        <f t="shared" si="122"/>
        <v>1970.7349128542253</v>
      </c>
      <c r="I400" s="157">
        <f t="shared" si="122"/>
        <v>1939.4240879606025</v>
      </c>
      <c r="J400" s="157">
        <f t="shared" si="122"/>
        <v>1711.2907138102928</v>
      </c>
      <c r="K400" s="157">
        <f t="shared" si="122"/>
        <v>1862.7156900428358</v>
      </c>
      <c r="L400" s="157">
        <f t="shared" si="122"/>
        <v>1568.7108112912042</v>
      </c>
      <c r="M400" s="157">
        <f t="shared" si="122"/>
        <v>1719.8975277735033</v>
      </c>
      <c r="N400" s="157">
        <f t="shared" si="122"/>
        <v>1630.6022748617818</v>
      </c>
      <c r="O400" s="157">
        <f t="shared" si="122"/>
        <v>1336.174507385864</v>
      </c>
      <c r="P400" s="157">
        <f t="shared" si="122"/>
        <v>1204.5035748550531</v>
      </c>
      <c r="Q400" s="157">
        <f t="shared" si="122"/>
        <v>1452.2019226915584</v>
      </c>
    </row>
    <row r="401" spans="1:17" ht="12" customHeight="1" x14ac:dyDescent="0.25">
      <c r="A401" s="23" t="s">
        <v>166</v>
      </c>
      <c r="B401" s="156"/>
      <c r="C401" s="156">
        <f t="shared" ref="C401:Q401" si="123">IF(C344=0,0,C344*1000000/C$49)</f>
        <v>2210.3821236675385</v>
      </c>
      <c r="D401" s="156">
        <f t="shared" si="123"/>
        <v>2265.376750837856</v>
      </c>
      <c r="E401" s="156">
        <f t="shared" si="123"/>
        <v>2310.2263550669231</v>
      </c>
      <c r="F401" s="156">
        <f t="shared" si="123"/>
        <v>2008.7686170900588</v>
      </c>
      <c r="G401" s="156">
        <f t="shared" si="123"/>
        <v>1705.6347988930329</v>
      </c>
      <c r="H401" s="156">
        <f t="shared" si="123"/>
        <v>1970.7349128542253</v>
      </c>
      <c r="I401" s="156">
        <f t="shared" si="123"/>
        <v>1939.4240879606025</v>
      </c>
      <c r="J401" s="156">
        <f t="shared" si="123"/>
        <v>1711.2907138102928</v>
      </c>
      <c r="K401" s="156">
        <f t="shared" si="123"/>
        <v>1862.7156900428358</v>
      </c>
      <c r="L401" s="156">
        <f t="shared" si="123"/>
        <v>1568.7108112912042</v>
      </c>
      <c r="M401" s="156">
        <f t="shared" si="123"/>
        <v>1719.8975277735033</v>
      </c>
      <c r="N401" s="156">
        <f t="shared" si="123"/>
        <v>1630.6022748617818</v>
      </c>
      <c r="O401" s="156">
        <f t="shared" si="123"/>
        <v>1336.174507385864</v>
      </c>
      <c r="P401" s="156">
        <f t="shared" si="123"/>
        <v>1204.5035748550531</v>
      </c>
      <c r="Q401" s="156">
        <f t="shared" si="123"/>
        <v>1452.2019226915584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0</v>
      </c>
      <c r="D405" s="157">
        <f t="shared" si="127"/>
        <v>0</v>
      </c>
      <c r="E405" s="157">
        <f t="shared" si="127"/>
        <v>0</v>
      </c>
      <c r="F405" s="157">
        <f t="shared" si="127"/>
        <v>0</v>
      </c>
      <c r="G405" s="157">
        <f t="shared" si="127"/>
        <v>0</v>
      </c>
      <c r="H405" s="157">
        <f t="shared" si="127"/>
        <v>0</v>
      </c>
      <c r="I405" s="157">
        <f t="shared" si="127"/>
        <v>0</v>
      </c>
      <c r="J405" s="157">
        <f t="shared" si="127"/>
        <v>0</v>
      </c>
      <c r="K405" s="157">
        <f t="shared" si="127"/>
        <v>0</v>
      </c>
      <c r="L405" s="157">
        <f t="shared" si="127"/>
        <v>0</v>
      </c>
      <c r="M405" s="157">
        <f t="shared" si="127"/>
        <v>0</v>
      </c>
      <c r="N405" s="157">
        <f t="shared" si="127"/>
        <v>0</v>
      </c>
      <c r="O405" s="157">
        <f t="shared" si="127"/>
        <v>0</v>
      </c>
      <c r="P405" s="157">
        <f t="shared" si="127"/>
        <v>0</v>
      </c>
      <c r="Q405" s="157">
        <f t="shared" si="127"/>
        <v>0</v>
      </c>
    </row>
    <row r="406" spans="1:17" ht="12" customHeight="1" x14ac:dyDescent="0.25">
      <c r="A406" s="167" t="s">
        <v>165</v>
      </c>
      <c r="B406" s="132"/>
      <c r="C406" s="132">
        <f t="shared" ref="C406:Q406" si="128">IF(C349=0,0,C349*1000000/C$53)</f>
        <v>0</v>
      </c>
      <c r="D406" s="132">
        <f t="shared" si="128"/>
        <v>0</v>
      </c>
      <c r="E406" s="132">
        <f t="shared" si="128"/>
        <v>0</v>
      </c>
      <c r="F406" s="132">
        <f t="shared" si="128"/>
        <v>0</v>
      </c>
      <c r="G406" s="132">
        <f t="shared" si="128"/>
        <v>0</v>
      </c>
      <c r="H406" s="132">
        <f t="shared" si="128"/>
        <v>0</v>
      </c>
      <c r="I406" s="132">
        <f t="shared" si="128"/>
        <v>0</v>
      </c>
      <c r="J406" s="132">
        <f t="shared" si="128"/>
        <v>0</v>
      </c>
      <c r="K406" s="132">
        <f t="shared" si="128"/>
        <v>0</v>
      </c>
      <c r="L406" s="132">
        <f t="shared" si="128"/>
        <v>0</v>
      </c>
      <c r="M406" s="132">
        <f t="shared" si="128"/>
        <v>0</v>
      </c>
      <c r="N406" s="132">
        <f t="shared" si="128"/>
        <v>0</v>
      </c>
      <c r="O406" s="132">
        <f t="shared" si="128"/>
        <v>0</v>
      </c>
      <c r="P406" s="132">
        <f t="shared" si="128"/>
        <v>0</v>
      </c>
      <c r="Q406" s="132">
        <f t="shared" si="128"/>
        <v>0</v>
      </c>
    </row>
    <row r="407" spans="1:17" ht="12" customHeight="1" x14ac:dyDescent="0.25">
      <c r="A407" s="167" t="s">
        <v>164</v>
      </c>
      <c r="B407" s="132"/>
      <c r="C407" s="132">
        <f t="shared" ref="C407:Q407" si="129">IF(C350=0,0,C350*1000000/C$54)</f>
        <v>0</v>
      </c>
      <c r="D407" s="132">
        <f t="shared" si="129"/>
        <v>0</v>
      </c>
      <c r="E407" s="132">
        <f t="shared" si="129"/>
        <v>0</v>
      </c>
      <c r="F407" s="132">
        <f t="shared" si="129"/>
        <v>0</v>
      </c>
      <c r="G407" s="132">
        <f t="shared" si="129"/>
        <v>0</v>
      </c>
      <c r="H407" s="132">
        <f t="shared" si="129"/>
        <v>0</v>
      </c>
      <c r="I407" s="132">
        <f t="shared" si="129"/>
        <v>0</v>
      </c>
      <c r="J407" s="132">
        <f t="shared" si="129"/>
        <v>0</v>
      </c>
      <c r="K407" s="132">
        <f t="shared" si="129"/>
        <v>0</v>
      </c>
      <c r="L407" s="132">
        <f t="shared" si="129"/>
        <v>0</v>
      </c>
      <c r="M407" s="132">
        <f t="shared" si="129"/>
        <v>0</v>
      </c>
      <c r="N407" s="132">
        <f t="shared" si="129"/>
        <v>0</v>
      </c>
      <c r="O407" s="132">
        <f t="shared" si="129"/>
        <v>0</v>
      </c>
      <c r="P407" s="132">
        <f t="shared" si="129"/>
        <v>0</v>
      </c>
      <c r="Q407" s="132">
        <f t="shared" si="129"/>
        <v>0</v>
      </c>
    </row>
    <row r="408" spans="1:17" ht="12" customHeight="1" x14ac:dyDescent="0.25">
      <c r="A408" s="166" t="s">
        <v>163</v>
      </c>
      <c r="B408" s="165"/>
      <c r="C408" s="165">
        <f t="shared" ref="C408:Q408" si="130">IF(C351=0,0,C351*1000000/C$54)</f>
        <v>0</v>
      </c>
      <c r="D408" s="165">
        <f t="shared" si="130"/>
        <v>0</v>
      </c>
      <c r="E408" s="165">
        <f t="shared" si="130"/>
        <v>0</v>
      </c>
      <c r="F408" s="165">
        <f t="shared" si="130"/>
        <v>0</v>
      </c>
      <c r="G408" s="165">
        <f t="shared" si="130"/>
        <v>0</v>
      </c>
      <c r="H408" s="165">
        <f t="shared" si="130"/>
        <v>0</v>
      </c>
      <c r="I408" s="165">
        <f t="shared" si="130"/>
        <v>0</v>
      </c>
      <c r="J408" s="165">
        <f t="shared" si="130"/>
        <v>0</v>
      </c>
      <c r="K408" s="165">
        <f t="shared" si="130"/>
        <v>0</v>
      </c>
      <c r="L408" s="165">
        <f t="shared" si="130"/>
        <v>0</v>
      </c>
      <c r="M408" s="165">
        <f t="shared" si="130"/>
        <v>0</v>
      </c>
      <c r="N408" s="165">
        <f t="shared" si="130"/>
        <v>0</v>
      </c>
      <c r="O408" s="165">
        <f t="shared" si="130"/>
        <v>0</v>
      </c>
      <c r="P408" s="165">
        <f t="shared" si="130"/>
        <v>0</v>
      </c>
      <c r="Q408" s="165">
        <f t="shared" si="130"/>
        <v>0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0</v>
      </c>
      <c r="D414" s="157">
        <f t="shared" si="136"/>
        <v>0</v>
      </c>
      <c r="E414" s="157">
        <f t="shared" si="136"/>
        <v>0</v>
      </c>
      <c r="F414" s="157">
        <f t="shared" si="136"/>
        <v>0</v>
      </c>
      <c r="G414" s="157">
        <f t="shared" si="136"/>
        <v>0</v>
      </c>
      <c r="H414" s="157">
        <f t="shared" si="136"/>
        <v>0</v>
      </c>
      <c r="I414" s="157">
        <f t="shared" si="136"/>
        <v>0</v>
      </c>
      <c r="J414" s="157">
        <f t="shared" si="136"/>
        <v>0</v>
      </c>
      <c r="K414" s="157">
        <f t="shared" si="136"/>
        <v>0</v>
      </c>
      <c r="L414" s="157">
        <f t="shared" si="136"/>
        <v>0</v>
      </c>
      <c r="M414" s="157">
        <f t="shared" si="136"/>
        <v>0</v>
      </c>
      <c r="N414" s="157">
        <f t="shared" si="136"/>
        <v>0</v>
      </c>
      <c r="O414" s="157">
        <f t="shared" si="136"/>
        <v>0</v>
      </c>
      <c r="P414" s="157">
        <f t="shared" si="136"/>
        <v>0</v>
      </c>
      <c r="Q414" s="157">
        <f t="shared" si="136"/>
        <v>0</v>
      </c>
    </row>
    <row r="415" spans="1:17" ht="12" customHeight="1" x14ac:dyDescent="0.25">
      <c r="A415" s="23" t="s">
        <v>57</v>
      </c>
      <c r="B415" s="156"/>
      <c r="C415" s="156">
        <f t="shared" ref="C415:Q415" si="137">IF(C358=0,0,C358*1000000/C$58)</f>
        <v>0</v>
      </c>
      <c r="D415" s="156">
        <f t="shared" si="137"/>
        <v>0</v>
      </c>
      <c r="E415" s="156">
        <f t="shared" si="137"/>
        <v>0</v>
      </c>
      <c r="F415" s="156">
        <f t="shared" si="137"/>
        <v>0</v>
      </c>
      <c r="G415" s="156">
        <f t="shared" si="137"/>
        <v>0</v>
      </c>
      <c r="H415" s="156">
        <f t="shared" si="137"/>
        <v>0</v>
      </c>
      <c r="I415" s="156">
        <f t="shared" si="137"/>
        <v>0</v>
      </c>
      <c r="J415" s="156">
        <f t="shared" si="137"/>
        <v>0</v>
      </c>
      <c r="K415" s="156">
        <f t="shared" si="137"/>
        <v>0</v>
      </c>
      <c r="L415" s="156">
        <f t="shared" si="137"/>
        <v>0</v>
      </c>
      <c r="M415" s="156">
        <f t="shared" si="137"/>
        <v>0</v>
      </c>
      <c r="N415" s="156">
        <f t="shared" si="137"/>
        <v>0</v>
      </c>
      <c r="O415" s="156">
        <f t="shared" si="137"/>
        <v>0</v>
      </c>
      <c r="P415" s="156">
        <f t="shared" si="137"/>
        <v>0</v>
      </c>
      <c r="Q415" s="156">
        <f t="shared" si="137"/>
        <v>0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93.121439891729494</v>
      </c>
      <c r="D418" s="184">
        <f>D361/RES_summary!D$21</f>
        <v>95.534643128662225</v>
      </c>
      <c r="E418" s="184">
        <f>E361/RES_summary!E$21</f>
        <v>97.740905880071125</v>
      </c>
      <c r="F418" s="184">
        <f>F361/RES_summary!F$21</f>
        <v>85.394043929310286</v>
      </c>
      <c r="G418" s="184">
        <f>G361/RES_summary!G$21</f>
        <v>78.684102164009204</v>
      </c>
      <c r="H418" s="184">
        <f>H361/RES_summary!H$21</f>
        <v>83.780257996038003</v>
      </c>
      <c r="I418" s="184">
        <f>I361/RES_summary!I$21</f>
        <v>81.199469348727362</v>
      </c>
      <c r="J418" s="184">
        <f>J361/RES_summary!J$21</f>
        <v>76.168609538750559</v>
      </c>
      <c r="K418" s="184">
        <f>K361/RES_summary!K$21</f>
        <v>80.638753502891859</v>
      </c>
      <c r="L418" s="184">
        <f>L361/RES_summary!L$21</f>
        <v>75.673192654536265</v>
      </c>
      <c r="M418" s="184">
        <f>M361/RES_summary!M$21</f>
        <v>72.418653107240843</v>
      </c>
      <c r="N418" s="184">
        <f>N361/RES_summary!N$21</f>
        <v>69.419901340878369</v>
      </c>
      <c r="O418" s="184">
        <f>O361/RES_summary!O$21</f>
        <v>61.374004032825681</v>
      </c>
      <c r="P418" s="184">
        <f>P361/RES_summary!P$21</f>
        <v>57.146101053667138</v>
      </c>
      <c r="Q418" s="184">
        <f>Q361/RES_summary!Q$21</f>
        <v>67.382698886616836</v>
      </c>
    </row>
    <row r="419" spans="1:17" ht="12" customHeight="1" x14ac:dyDescent="0.25">
      <c r="A419" s="158" t="s">
        <v>65</v>
      </c>
      <c r="B419" s="157"/>
      <c r="C419" s="178">
        <f>C362/RES_summary!C$21</f>
        <v>61.079331225199226</v>
      </c>
      <c r="D419" s="178">
        <f>D362/RES_summary!D$21</f>
        <v>62.115253763306704</v>
      </c>
      <c r="E419" s="178">
        <f>E362/RES_summary!E$21</f>
        <v>63.665250236782789</v>
      </c>
      <c r="F419" s="178">
        <f>F362/RES_summary!F$21</f>
        <v>54.740597223274094</v>
      </c>
      <c r="G419" s="178">
        <f>G362/RES_summary!G$21</f>
        <v>45.284134273080753</v>
      </c>
      <c r="H419" s="178">
        <f>H362/RES_summary!H$21</f>
        <v>51.780801955884662</v>
      </c>
      <c r="I419" s="178">
        <f>I362/RES_summary!I$21</f>
        <v>51.600334341598156</v>
      </c>
      <c r="J419" s="178">
        <f>J362/RES_summary!J$21</f>
        <v>44.575507058371358</v>
      </c>
      <c r="K419" s="178">
        <f>K362/RES_summary!K$21</f>
        <v>47.215379857787532</v>
      </c>
      <c r="L419" s="178">
        <f>L362/RES_summary!L$21</f>
        <v>39.908876564176957</v>
      </c>
      <c r="M419" s="178">
        <f>M362/RES_summary!M$21</f>
        <v>43.024096969113486</v>
      </c>
      <c r="N419" s="178">
        <f>N362/RES_summary!N$21</f>
        <v>40.279701034281942</v>
      </c>
      <c r="O419" s="178">
        <f>O362/RES_summary!O$21</f>
        <v>32.756089574612652</v>
      </c>
      <c r="P419" s="178">
        <f>P362/RES_summary!P$21</f>
        <v>29.520915061880398</v>
      </c>
      <c r="Q419" s="178">
        <f>Q362/RES_summary!Q$21</f>
        <v>35.649558006688146</v>
      </c>
    </row>
    <row r="420" spans="1:17" ht="12" customHeight="1" x14ac:dyDescent="0.25">
      <c r="A420" s="23" t="s">
        <v>166</v>
      </c>
      <c r="B420" s="156"/>
      <c r="C420" s="177">
        <f>C363/RES_summary!C$21</f>
        <v>60.71650033809847</v>
      </c>
      <c r="D420" s="177">
        <f>D363/RES_summary!D$21</f>
        <v>61.60463158800794</v>
      </c>
      <c r="E420" s="177">
        <f>E363/RES_summary!E$21</f>
        <v>62.521613018881204</v>
      </c>
      <c r="F420" s="177">
        <f>F363/RES_summary!F$21</f>
        <v>53.809154334106786</v>
      </c>
      <c r="G420" s="177">
        <f>G363/RES_summary!G$21</f>
        <v>44.953654749743954</v>
      </c>
      <c r="H420" s="177">
        <f>H363/RES_summary!H$21</f>
        <v>51.322922639003487</v>
      </c>
      <c r="I420" s="177">
        <f>I363/RES_summary!I$21</f>
        <v>49.404702372416054</v>
      </c>
      <c r="J420" s="177">
        <f>J363/RES_summary!J$21</f>
        <v>43.356178702093466</v>
      </c>
      <c r="K420" s="177">
        <f>K363/RES_summary!K$21</f>
        <v>46.868700214259711</v>
      </c>
      <c r="L420" s="177">
        <f>L363/RES_summary!L$21</f>
        <v>39.143450281302343</v>
      </c>
      <c r="M420" s="177">
        <f>M363/RES_summary!M$21</f>
        <v>42.526757745939889</v>
      </c>
      <c r="N420" s="177">
        <f>N363/RES_summary!N$21</f>
        <v>39.950446144098386</v>
      </c>
      <c r="O420" s="177">
        <f>O363/RES_summary!O$21</f>
        <v>32.481142486726107</v>
      </c>
      <c r="P420" s="177">
        <f>P363/RES_summary!P$21</f>
        <v>29.113228849150214</v>
      </c>
      <c r="Q420" s="177">
        <f>Q363/RES_summary!Q$21</f>
        <v>35.005344557815086</v>
      </c>
    </row>
    <row r="421" spans="1:17" ht="12" customHeight="1" x14ac:dyDescent="0.25">
      <c r="A421" s="23" t="s">
        <v>60</v>
      </c>
      <c r="B421" s="156"/>
      <c r="C421" s="177">
        <f>C364/RES_summary!C$21</f>
        <v>0.36283088710075795</v>
      </c>
      <c r="D421" s="177">
        <f>D364/RES_summary!D$21</f>
        <v>0.51062217529876308</v>
      </c>
      <c r="E421" s="177">
        <f>E364/RES_summary!E$21</f>
        <v>1.1436372179015917</v>
      </c>
      <c r="F421" s="177">
        <f>F364/RES_summary!F$21</f>
        <v>0.93144288916731088</v>
      </c>
      <c r="G421" s="177">
        <f>G364/RES_summary!G$21</f>
        <v>0.33047952333680058</v>
      </c>
      <c r="H421" s="177">
        <f>H364/RES_summary!H$21</f>
        <v>0.45787931688117217</v>
      </c>
      <c r="I421" s="177">
        <f>I364/RES_summary!I$21</f>
        <v>2.1956319691821027</v>
      </c>
      <c r="J421" s="177">
        <f>J364/RES_summary!J$21</f>
        <v>1.2193283562778943</v>
      </c>
      <c r="K421" s="177">
        <f>K364/RES_summary!K$21</f>
        <v>0.34667964352782599</v>
      </c>
      <c r="L421" s="177">
        <f>L364/RES_summary!L$21</f>
        <v>0.7654262828746079</v>
      </c>
      <c r="M421" s="177">
        <f>M364/RES_summary!M$21</f>
        <v>0.49733922317359947</v>
      </c>
      <c r="N421" s="177">
        <f>N364/RES_summary!N$21</f>
        <v>0.32925489018355808</v>
      </c>
      <c r="O421" s="177">
        <f>O364/RES_summary!O$21</f>
        <v>0.27494708788654842</v>
      </c>
      <c r="P421" s="177">
        <f>P364/RES_summary!P$21</f>
        <v>0.40768621273018324</v>
      </c>
      <c r="Q421" s="177">
        <f>Q364/RES_summary!Q$21</f>
        <v>0.64421344887305665</v>
      </c>
    </row>
    <row r="422" spans="1:17" ht="12" customHeight="1" x14ac:dyDescent="0.25">
      <c r="A422" s="158" t="s">
        <v>112</v>
      </c>
      <c r="B422" s="157"/>
      <c r="C422" s="178">
        <f>C365/RES_summary!C$21</f>
        <v>5.5902581964441422</v>
      </c>
      <c r="D422" s="178">
        <f>D365/RES_summary!D$21</f>
        <v>5.0858634358180899</v>
      </c>
      <c r="E422" s="178">
        <f>E365/RES_summary!E$21</f>
        <v>4.5356016082960506</v>
      </c>
      <c r="F422" s="178">
        <f>F365/RES_summary!F$21</f>
        <v>5.1750459023233466</v>
      </c>
      <c r="G422" s="178">
        <f>G365/RES_summary!G$21</f>
        <v>3.9403945040082227</v>
      </c>
      <c r="H422" s="178">
        <f>H365/RES_summary!H$21</f>
        <v>4.6519053895720957</v>
      </c>
      <c r="I422" s="178">
        <f>I365/RES_summary!I$21</f>
        <v>4.5584944109818739</v>
      </c>
      <c r="J422" s="178">
        <f>J365/RES_summary!J$21</f>
        <v>5.341498787122525</v>
      </c>
      <c r="K422" s="178">
        <f>K365/RES_summary!K$21</f>
        <v>8.2159976928011815</v>
      </c>
      <c r="L422" s="178">
        <f>L365/RES_summary!L$21</f>
        <v>10.624364695292762</v>
      </c>
      <c r="M422" s="178">
        <f>M365/RES_summary!M$21</f>
        <v>5.0119391760038532</v>
      </c>
      <c r="N422" s="178">
        <f>N365/RES_summary!N$21</f>
        <v>5.5817991025325258</v>
      </c>
      <c r="O422" s="178">
        <f>O365/RES_summary!O$21</f>
        <v>6.4159527893870001</v>
      </c>
      <c r="P422" s="178">
        <f>P365/RES_summary!P$21</f>
        <v>4.9649707331611808</v>
      </c>
      <c r="Q422" s="178">
        <f>Q365/RES_summary!Q$21</f>
        <v>6.7206977700771731</v>
      </c>
    </row>
    <row r="423" spans="1:17" ht="12" customHeight="1" x14ac:dyDescent="0.25">
      <c r="A423" s="23" t="s">
        <v>60</v>
      </c>
      <c r="B423" s="156"/>
      <c r="C423" s="177">
        <f>C366/RES_summary!C$21</f>
        <v>5.5902581964441422</v>
      </c>
      <c r="D423" s="177">
        <f>D366/RES_summary!D$21</f>
        <v>5.0858634358180899</v>
      </c>
      <c r="E423" s="177">
        <f>E366/RES_summary!E$21</f>
        <v>4.5356016082960506</v>
      </c>
      <c r="F423" s="177">
        <f>F366/RES_summary!F$21</f>
        <v>5.1750459023233466</v>
      </c>
      <c r="G423" s="177">
        <f>G366/RES_summary!G$21</f>
        <v>3.9403945040082227</v>
      </c>
      <c r="H423" s="177">
        <f>H366/RES_summary!H$21</f>
        <v>4.6519053895720957</v>
      </c>
      <c r="I423" s="177">
        <f>I366/RES_summary!I$21</f>
        <v>4.5584944109818739</v>
      </c>
      <c r="J423" s="177">
        <f>J366/RES_summary!J$21</f>
        <v>5.341498787122525</v>
      </c>
      <c r="K423" s="177">
        <f>K366/RES_summary!K$21</f>
        <v>8.2159976928011815</v>
      </c>
      <c r="L423" s="177">
        <f>L366/RES_summary!L$21</f>
        <v>10.624364695292762</v>
      </c>
      <c r="M423" s="177">
        <f>M366/RES_summary!M$21</f>
        <v>5.0119391760038532</v>
      </c>
      <c r="N423" s="177">
        <f>N366/RES_summary!N$21</f>
        <v>5.5817991025325258</v>
      </c>
      <c r="O423" s="177">
        <f>O366/RES_summary!O$21</f>
        <v>6.4159527893870001</v>
      </c>
      <c r="P423" s="177">
        <f>P366/RES_summary!P$21</f>
        <v>4.9649707331611808</v>
      </c>
      <c r="Q423" s="177">
        <f>Q366/RES_summary!Q$21</f>
        <v>6.7206977700771731</v>
      </c>
    </row>
    <row r="424" spans="1:17" ht="12" customHeight="1" x14ac:dyDescent="0.25">
      <c r="A424" s="158" t="s">
        <v>63</v>
      </c>
      <c r="B424" s="157"/>
      <c r="C424" s="178">
        <f>C367/RES_summary!C$21</f>
        <v>19.070634351399438</v>
      </c>
      <c r="D424" s="178">
        <f>D367/RES_summary!D$21</f>
        <v>20.993854155129448</v>
      </c>
      <c r="E424" s="178">
        <f>E367/RES_summary!E$21</f>
        <v>20.970846499322118</v>
      </c>
      <c r="F424" s="178">
        <f>F367/RES_summary!F$21</f>
        <v>16.929070241363075</v>
      </c>
      <c r="G424" s="178">
        <f>G367/RES_summary!G$21</f>
        <v>21.32609487661713</v>
      </c>
      <c r="H424" s="178">
        <f>H367/RES_summary!H$21</f>
        <v>18.488555795446473</v>
      </c>
      <c r="I424" s="178">
        <f>I367/RES_summary!I$21</f>
        <v>15.675110236360242</v>
      </c>
      <c r="J424" s="178">
        <f>J367/RES_summary!J$21</f>
        <v>17.179357245103404</v>
      </c>
      <c r="K424" s="178">
        <f>K367/RES_summary!K$21</f>
        <v>16.025554385795214</v>
      </c>
      <c r="L424" s="178">
        <f>L367/RES_summary!L$21</f>
        <v>15.606647451237407</v>
      </c>
      <c r="M424" s="178">
        <f>M367/RES_summary!M$21</f>
        <v>14.935635794775756</v>
      </c>
      <c r="N424" s="178">
        <f>N367/RES_summary!N$21</f>
        <v>14.646380123441871</v>
      </c>
      <c r="O424" s="178">
        <f>O367/RES_summary!O$21</f>
        <v>14.175409668889273</v>
      </c>
      <c r="P424" s="178">
        <f>P367/RES_summary!P$21</f>
        <v>15.050303614167444</v>
      </c>
      <c r="Q424" s="178">
        <f>Q367/RES_summary!Q$21</f>
        <v>17.029350206528772</v>
      </c>
    </row>
    <row r="425" spans="1:17" ht="12" customHeight="1" x14ac:dyDescent="0.25">
      <c r="A425" s="167" t="s">
        <v>165</v>
      </c>
      <c r="B425" s="132"/>
      <c r="C425" s="183">
        <f>C368/RES_summary!C$21</f>
        <v>0</v>
      </c>
      <c r="D425" s="183">
        <f>D368/RES_summary!D$21</f>
        <v>0</v>
      </c>
      <c r="E425" s="183">
        <f>E368/RES_summary!E$21</f>
        <v>0</v>
      </c>
      <c r="F425" s="183">
        <f>F368/RES_summary!F$21</f>
        <v>0</v>
      </c>
      <c r="G425" s="183">
        <f>G368/RES_summary!G$21</f>
        <v>0</v>
      </c>
      <c r="H425" s="183">
        <f>H368/RES_summary!H$21</f>
        <v>0</v>
      </c>
      <c r="I425" s="183">
        <f>I368/RES_summary!I$21</f>
        <v>0</v>
      </c>
      <c r="J425" s="183">
        <f>J368/RES_summary!J$21</f>
        <v>0</v>
      </c>
      <c r="K425" s="183">
        <f>K368/RES_summary!K$21</f>
        <v>0</v>
      </c>
      <c r="L425" s="183">
        <f>L368/RES_summary!L$21</f>
        <v>0</v>
      </c>
      <c r="M425" s="183">
        <f>M368/RES_summary!M$21</f>
        <v>0</v>
      </c>
      <c r="N425" s="183">
        <f>N368/RES_summary!N$21</f>
        <v>0</v>
      </c>
      <c r="O425" s="183">
        <f>O368/RES_summary!O$21</f>
        <v>0</v>
      </c>
      <c r="P425" s="183">
        <f>P368/RES_summary!P$21</f>
        <v>0</v>
      </c>
      <c r="Q425" s="183">
        <f>Q368/RES_summary!Q$21</f>
        <v>0</v>
      </c>
    </row>
    <row r="426" spans="1:17" ht="12" customHeight="1" x14ac:dyDescent="0.25">
      <c r="A426" s="167" t="s">
        <v>164</v>
      </c>
      <c r="B426" s="132"/>
      <c r="C426" s="183">
        <f>C369/RES_summary!C$21</f>
        <v>0</v>
      </c>
      <c r="D426" s="183">
        <f>D369/RES_summary!D$21</f>
        <v>0</v>
      </c>
      <c r="E426" s="183">
        <f>E369/RES_summary!E$21</f>
        <v>0</v>
      </c>
      <c r="F426" s="183">
        <f>F369/RES_summary!F$21</f>
        <v>0</v>
      </c>
      <c r="G426" s="183">
        <f>G369/RES_summary!G$21</f>
        <v>0</v>
      </c>
      <c r="H426" s="183">
        <f>H369/RES_summary!H$21</f>
        <v>0</v>
      </c>
      <c r="I426" s="183">
        <f>I369/RES_summary!I$21</f>
        <v>0</v>
      </c>
      <c r="J426" s="183">
        <f>J369/RES_summary!J$21</f>
        <v>0</v>
      </c>
      <c r="K426" s="183">
        <f>K369/RES_summary!K$21</f>
        <v>0</v>
      </c>
      <c r="L426" s="183">
        <f>L369/RES_summary!L$21</f>
        <v>0</v>
      </c>
      <c r="M426" s="183">
        <f>M369/RES_summary!M$21</f>
        <v>0</v>
      </c>
      <c r="N426" s="183">
        <f>N369/RES_summary!N$21</f>
        <v>0</v>
      </c>
      <c r="O426" s="183">
        <f>O369/RES_summary!O$21</f>
        <v>0</v>
      </c>
      <c r="P426" s="183">
        <f>P369/RES_summary!P$21</f>
        <v>0</v>
      </c>
      <c r="Q426" s="183">
        <f>Q369/RES_summary!Q$21</f>
        <v>0</v>
      </c>
    </row>
    <row r="427" spans="1:17" ht="12" customHeight="1" x14ac:dyDescent="0.25">
      <c r="A427" s="166" t="s">
        <v>163</v>
      </c>
      <c r="B427" s="165"/>
      <c r="C427" s="182">
        <f>C370/RES_summary!C$21</f>
        <v>0</v>
      </c>
      <c r="D427" s="182">
        <f>D370/RES_summary!D$21</f>
        <v>0</v>
      </c>
      <c r="E427" s="182">
        <f>E370/RES_summary!E$21</f>
        <v>0</v>
      </c>
      <c r="F427" s="182">
        <f>F370/RES_summary!F$21</f>
        <v>0</v>
      </c>
      <c r="G427" s="182">
        <f>G370/RES_summary!G$21</f>
        <v>0</v>
      </c>
      <c r="H427" s="182">
        <f>H370/RES_summary!H$21</f>
        <v>0</v>
      </c>
      <c r="I427" s="182">
        <f>I370/RES_summary!I$21</f>
        <v>0</v>
      </c>
      <c r="J427" s="182">
        <f>J370/RES_summary!J$21</f>
        <v>0</v>
      </c>
      <c r="K427" s="182">
        <f>K370/RES_summary!K$21</f>
        <v>0</v>
      </c>
      <c r="L427" s="182">
        <f>L370/RES_summary!L$21</f>
        <v>0</v>
      </c>
      <c r="M427" s="182">
        <f>M370/RES_summary!M$21</f>
        <v>0</v>
      </c>
      <c r="N427" s="182">
        <f>N370/RES_summary!N$21</f>
        <v>0</v>
      </c>
      <c r="O427" s="182">
        <f>O370/RES_summary!O$21</f>
        <v>0</v>
      </c>
      <c r="P427" s="182">
        <f>P370/RES_summary!P$21</f>
        <v>0</v>
      </c>
      <c r="Q427" s="182">
        <f>Q370/RES_summary!Q$21</f>
        <v>0</v>
      </c>
    </row>
    <row r="428" spans="1:17" ht="12" customHeight="1" x14ac:dyDescent="0.25">
      <c r="A428" s="147" t="s">
        <v>59</v>
      </c>
      <c r="B428" s="164"/>
      <c r="C428" s="181">
        <f>C371/RES_summary!C$21</f>
        <v>0</v>
      </c>
      <c r="D428" s="181">
        <f>D371/RES_summary!D$21</f>
        <v>0</v>
      </c>
      <c r="E428" s="181">
        <f>E371/RES_summary!E$21</f>
        <v>0</v>
      </c>
      <c r="F428" s="181">
        <f>F371/RES_summary!F$21</f>
        <v>0</v>
      </c>
      <c r="G428" s="181">
        <f>G371/RES_summary!G$21</f>
        <v>0</v>
      </c>
      <c r="H428" s="181">
        <f>H371/RES_summary!H$21</f>
        <v>0</v>
      </c>
      <c r="I428" s="181">
        <f>I371/RES_summary!I$21</f>
        <v>0</v>
      </c>
      <c r="J428" s="181">
        <f>J371/RES_summary!J$21</f>
        <v>0</v>
      </c>
      <c r="K428" s="181">
        <f>K371/RES_summary!K$21</f>
        <v>0</v>
      </c>
      <c r="L428" s="181">
        <f>L371/RES_summary!L$21</f>
        <v>0</v>
      </c>
      <c r="M428" s="181">
        <f>M371/RES_summary!M$21</f>
        <v>0</v>
      </c>
      <c r="N428" s="181">
        <f>N371/RES_summary!N$21</f>
        <v>0</v>
      </c>
      <c r="O428" s="181">
        <f>O371/RES_summary!O$21</f>
        <v>0</v>
      </c>
      <c r="P428" s="181">
        <f>P371/RES_summary!P$21</f>
        <v>0</v>
      </c>
      <c r="Q428" s="181">
        <f>Q371/RES_summary!Q$21</f>
        <v>0</v>
      </c>
    </row>
    <row r="429" spans="1:17" ht="12" customHeight="1" x14ac:dyDescent="0.25">
      <c r="A429" s="163" t="s">
        <v>142</v>
      </c>
      <c r="B429" s="162"/>
      <c r="C429" s="180">
        <f>C372/RES_summary!C$21</f>
        <v>31.671746635857598</v>
      </c>
      <c r="D429" s="180">
        <f>D372/RES_summary!D$21</f>
        <v>32.368464396211536</v>
      </c>
      <c r="E429" s="180">
        <f>E372/RES_summary!E$21</f>
        <v>32.706064337898589</v>
      </c>
      <c r="F429" s="180">
        <f>F372/RES_summary!F$21</f>
        <v>0</v>
      </c>
      <c r="G429" s="180">
        <f>G372/RES_summary!G$21</f>
        <v>29.956639709704543</v>
      </c>
      <c r="H429" s="180">
        <f>H372/RES_summary!H$21</f>
        <v>28.755190716823193</v>
      </c>
      <c r="I429" s="180">
        <f>I372/RES_summary!I$21</f>
        <v>0</v>
      </c>
      <c r="J429" s="180">
        <f>J372/RES_summary!J$21</f>
        <v>34.533804110091296</v>
      </c>
      <c r="K429" s="180">
        <f>K372/RES_summary!K$21</f>
        <v>33.583213167477524</v>
      </c>
      <c r="L429" s="180">
        <f>L372/RES_summary!L$21</f>
        <v>34.393883407343331</v>
      </c>
      <c r="M429" s="180">
        <f>M372/RES_summary!M$21</f>
        <v>33.611372831037102</v>
      </c>
      <c r="N429" s="180">
        <f>N372/RES_summary!N$21</f>
        <v>30.998339708194173</v>
      </c>
      <c r="O429" s="180">
        <f>O372/RES_summary!O$21</f>
        <v>29.727981778296954</v>
      </c>
      <c r="P429" s="180">
        <f>P372/RES_summary!P$21</f>
        <v>29.049677686391021</v>
      </c>
      <c r="Q429" s="180">
        <f>Q372/RES_summary!Q$21</f>
        <v>29.831832904616959</v>
      </c>
    </row>
    <row r="430" spans="1:17" ht="12" customHeight="1" x14ac:dyDescent="0.25">
      <c r="A430" s="161" t="s">
        <v>141</v>
      </c>
      <c r="B430" s="160"/>
      <c r="C430" s="179">
        <f>C373/RES_summary!C$21</f>
        <v>16.816115818497483</v>
      </c>
      <c r="D430" s="179">
        <f>D373/RES_summary!D$21</f>
        <v>17.472903217297244</v>
      </c>
      <c r="E430" s="179">
        <f>E373/RES_summary!E$21</f>
        <v>17.439287661640414</v>
      </c>
      <c r="F430" s="179">
        <f>F373/RES_summary!F$21</f>
        <v>16.929070241363075</v>
      </c>
      <c r="G430" s="179">
        <f>G373/RES_summary!G$21</f>
        <v>19.349375851253711</v>
      </c>
      <c r="H430" s="179">
        <f>H373/RES_summary!H$21</f>
        <v>16.113436110685715</v>
      </c>
      <c r="I430" s="179">
        <f>I373/RES_summary!I$21</f>
        <v>15.675110236360242</v>
      </c>
      <c r="J430" s="179">
        <f>J373/RES_summary!J$21</f>
        <v>15.42365223498706</v>
      </c>
      <c r="K430" s="179">
        <f>K373/RES_summary!K$21</f>
        <v>15.245202370843945</v>
      </c>
      <c r="L430" s="179">
        <f>L373/RES_summary!L$21</f>
        <v>15.011273628263766</v>
      </c>
      <c r="M430" s="179">
        <f>M373/RES_summary!M$21</f>
        <v>14.789926294300964</v>
      </c>
      <c r="N430" s="179">
        <f>N373/RES_summary!N$21</f>
        <v>14.398327040788585</v>
      </c>
      <c r="O430" s="179">
        <f>O373/RES_summary!O$21</f>
        <v>14.09868657312596</v>
      </c>
      <c r="P430" s="179">
        <f>P373/RES_summary!P$21</f>
        <v>14.797836170317773</v>
      </c>
      <c r="Q430" s="179">
        <f>Q373/RES_summary!Q$21</f>
        <v>16.942246821406513</v>
      </c>
    </row>
    <row r="431" spans="1:17" ht="12" customHeight="1" x14ac:dyDescent="0.25">
      <c r="A431" s="148" t="s">
        <v>60</v>
      </c>
      <c r="B431" s="156"/>
      <c r="C431" s="177">
        <f>C374/RES_summary!C$21</f>
        <v>0.345622480299769</v>
      </c>
      <c r="D431" s="177">
        <f>D374/RES_summary!D$21</f>
        <v>0.70584178339419545</v>
      </c>
      <c r="E431" s="177">
        <f>E374/RES_summary!E$21</f>
        <v>0.71199093638115485</v>
      </c>
      <c r="F431" s="177">
        <f>F374/RES_summary!F$21</f>
        <v>0.68517277932964116</v>
      </c>
      <c r="G431" s="177">
        <f>G374/RES_summary!G$21</f>
        <v>4.1398808736886483</v>
      </c>
      <c r="H431" s="177">
        <f>H374/RES_summary!H$21</f>
        <v>1.4000294734630512</v>
      </c>
      <c r="I431" s="177">
        <f>I374/RES_summary!I$21</f>
        <v>0.71510939186282541</v>
      </c>
      <c r="J431" s="177">
        <f>J374/RES_summary!J$21</f>
        <v>0.70889698850677163</v>
      </c>
      <c r="K431" s="177">
        <f>K374/RES_summary!K$21</f>
        <v>0.68600152633616518</v>
      </c>
      <c r="L431" s="177">
        <f>L374/RES_summary!L$21</f>
        <v>0.70619100242228328</v>
      </c>
      <c r="M431" s="177">
        <f>M374/RES_summary!M$21</f>
        <v>0.68583228726072232</v>
      </c>
      <c r="N431" s="177">
        <f>N374/RES_summary!N$21</f>
        <v>0.63449464007294032</v>
      </c>
      <c r="O431" s="177">
        <f>O374/RES_summary!O$21</f>
        <v>0.61097413260419542</v>
      </c>
      <c r="P431" s="177">
        <f>P374/RES_summary!P$21</f>
        <v>1.0412613734123637</v>
      </c>
      <c r="Q431" s="177">
        <f>Q374/RES_summary!Q$21</f>
        <v>2.7026627161040566</v>
      </c>
    </row>
    <row r="432" spans="1:17" ht="12" customHeight="1" x14ac:dyDescent="0.25">
      <c r="A432" s="148" t="s">
        <v>59</v>
      </c>
      <c r="B432" s="156"/>
      <c r="C432" s="177">
        <f>C375/RES_summary!C$21</f>
        <v>16.470493338197713</v>
      </c>
      <c r="D432" s="177">
        <f>D375/RES_summary!D$21</f>
        <v>16.767061433903049</v>
      </c>
      <c r="E432" s="177">
        <f>E375/RES_summary!E$21</f>
        <v>16.727296725259261</v>
      </c>
      <c r="F432" s="177">
        <f>F375/RES_summary!F$21</f>
        <v>16.243897462033438</v>
      </c>
      <c r="G432" s="177">
        <f>G375/RES_summary!G$21</f>
        <v>15.209494977565063</v>
      </c>
      <c r="H432" s="177">
        <f>H375/RES_summary!H$21</f>
        <v>14.713406637222667</v>
      </c>
      <c r="I432" s="177">
        <f>I375/RES_summary!I$21</f>
        <v>14.96000084449742</v>
      </c>
      <c r="J432" s="177">
        <f>J375/RES_summary!J$21</f>
        <v>14.714755246480289</v>
      </c>
      <c r="K432" s="177">
        <f>K375/RES_summary!K$21</f>
        <v>14.55920084450778</v>
      </c>
      <c r="L432" s="177">
        <f>L375/RES_summary!L$21</f>
        <v>14.305082625841479</v>
      </c>
      <c r="M432" s="177">
        <f>M375/RES_summary!M$21</f>
        <v>14.10409400704024</v>
      </c>
      <c r="N432" s="177">
        <f>N375/RES_summary!N$21</f>
        <v>13.763832400715645</v>
      </c>
      <c r="O432" s="177">
        <f>O375/RES_summary!O$21</f>
        <v>13.487712440521769</v>
      </c>
      <c r="P432" s="177">
        <f>P375/RES_summary!P$21</f>
        <v>13.75657479690541</v>
      </c>
      <c r="Q432" s="177">
        <f>Q375/RES_summary!Q$21</f>
        <v>14.239584105302457</v>
      </c>
    </row>
    <row r="433" spans="1:17" ht="12" customHeight="1" x14ac:dyDescent="0.25">
      <c r="A433" s="158" t="s">
        <v>62</v>
      </c>
      <c r="B433" s="157"/>
      <c r="C433" s="178">
        <f>C376/RES_summary!C$21</f>
        <v>7.3812161186866732</v>
      </c>
      <c r="D433" s="178">
        <f>D376/RES_summary!D$21</f>
        <v>7.3396717744079822</v>
      </c>
      <c r="E433" s="178">
        <f>E376/RES_summary!E$21</f>
        <v>8.5692075356701753</v>
      </c>
      <c r="F433" s="178">
        <f>F376/RES_summary!F$21</f>
        <v>8.549330562349768</v>
      </c>
      <c r="G433" s="178">
        <f>G376/RES_summary!G$21</f>
        <v>8.133478510303096</v>
      </c>
      <c r="H433" s="178">
        <f>H376/RES_summary!H$21</f>
        <v>8.858994855134787</v>
      </c>
      <c r="I433" s="178">
        <f>I376/RES_summary!I$21</f>
        <v>9.3655303597870923</v>
      </c>
      <c r="J433" s="178">
        <f>J376/RES_summary!J$21</f>
        <v>9.0722464481532707</v>
      </c>
      <c r="K433" s="178">
        <f>K376/RES_summary!K$21</f>
        <v>9.1818215665079386</v>
      </c>
      <c r="L433" s="178">
        <f>L376/RES_summary!L$21</f>
        <v>9.5333039438291411</v>
      </c>
      <c r="M433" s="178">
        <f>M376/RES_summary!M$21</f>
        <v>9.4469811673477526</v>
      </c>
      <c r="N433" s="178">
        <f>N376/RES_summary!N$21</f>
        <v>8.9120210806220221</v>
      </c>
      <c r="O433" s="178">
        <f>O376/RES_summary!O$21</f>
        <v>8.0265519999367534</v>
      </c>
      <c r="P433" s="178">
        <f>P376/RES_summary!P$21</f>
        <v>7.6099116444581201</v>
      </c>
      <c r="Q433" s="178">
        <f>Q376/RES_summary!Q$21</f>
        <v>7.9830929033227509</v>
      </c>
    </row>
    <row r="434" spans="1:17" ht="12" customHeight="1" x14ac:dyDescent="0.25">
      <c r="A434" s="23" t="s">
        <v>57</v>
      </c>
      <c r="B434" s="156"/>
      <c r="C434" s="177">
        <f>C377/RES_summary!C$21</f>
        <v>0</v>
      </c>
      <c r="D434" s="177">
        <f>D377/RES_summary!D$21</f>
        <v>0</v>
      </c>
      <c r="E434" s="177">
        <f>E377/RES_summary!E$21</f>
        <v>0</v>
      </c>
      <c r="F434" s="177">
        <f>F377/RES_summary!F$21</f>
        <v>0</v>
      </c>
      <c r="G434" s="177">
        <f>G377/RES_summary!G$21</f>
        <v>0</v>
      </c>
      <c r="H434" s="177">
        <f>H377/RES_summary!H$21</f>
        <v>0</v>
      </c>
      <c r="I434" s="177">
        <f>I377/RES_summary!I$21</f>
        <v>0</v>
      </c>
      <c r="J434" s="177">
        <f>J377/RES_summary!J$21</f>
        <v>0</v>
      </c>
      <c r="K434" s="177">
        <f>K377/RES_summary!K$21</f>
        <v>0</v>
      </c>
      <c r="L434" s="177">
        <f>L377/RES_summary!L$21</f>
        <v>0</v>
      </c>
      <c r="M434" s="177">
        <f>M377/RES_summary!M$21</f>
        <v>0</v>
      </c>
      <c r="N434" s="177">
        <f>N377/RES_summary!N$21</f>
        <v>0</v>
      </c>
      <c r="O434" s="177">
        <f>O377/RES_summary!O$21</f>
        <v>0</v>
      </c>
      <c r="P434" s="177">
        <f>P377/RES_summary!P$21</f>
        <v>0</v>
      </c>
      <c r="Q434" s="177">
        <f>Q377/RES_summary!Q$21</f>
        <v>0</v>
      </c>
    </row>
    <row r="435" spans="1:17" ht="12" customHeight="1" x14ac:dyDescent="0.25">
      <c r="A435" s="29" t="s">
        <v>140</v>
      </c>
      <c r="B435" s="57"/>
      <c r="C435" s="176">
        <f>C378/RES_summary!C$21</f>
        <v>7.3812161186866732</v>
      </c>
      <c r="D435" s="176">
        <f>D378/RES_summary!D$21</f>
        <v>7.3396717744079822</v>
      </c>
      <c r="E435" s="176">
        <f>E378/RES_summary!E$21</f>
        <v>8.5692075356701753</v>
      </c>
      <c r="F435" s="176">
        <f>F378/RES_summary!F$21</f>
        <v>8.549330562349768</v>
      </c>
      <c r="G435" s="176">
        <f>G378/RES_summary!G$21</f>
        <v>8.133478510303096</v>
      </c>
      <c r="H435" s="176">
        <f>H378/RES_summary!H$21</f>
        <v>8.858994855134787</v>
      </c>
      <c r="I435" s="176">
        <f>I378/RES_summary!I$21</f>
        <v>9.3655303597870923</v>
      </c>
      <c r="J435" s="176">
        <f>J378/RES_summary!J$21</f>
        <v>9.0722464481532707</v>
      </c>
      <c r="K435" s="176">
        <f>K378/RES_summary!K$21</f>
        <v>9.1818215665079386</v>
      </c>
      <c r="L435" s="176">
        <f>L378/RES_summary!L$21</f>
        <v>9.5333039438291411</v>
      </c>
      <c r="M435" s="176">
        <f>M378/RES_summary!M$21</f>
        <v>9.4469811673477526</v>
      </c>
      <c r="N435" s="176">
        <f>N378/RES_summary!N$21</f>
        <v>8.9120210806220221</v>
      </c>
      <c r="O435" s="176">
        <f>O378/RES_summary!O$21</f>
        <v>8.0265519999367534</v>
      </c>
      <c r="P435" s="176">
        <f>P378/RES_summary!P$21</f>
        <v>7.6099116444581201</v>
      </c>
      <c r="Q435" s="176">
        <f>Q378/RES_summary!Q$21</f>
        <v>7.9830929033227509</v>
      </c>
    </row>
    <row r="437" spans="1:17" ht="12" customHeight="1" x14ac:dyDescent="0.25">
      <c r="A437" s="152" t="s">
        <v>185</v>
      </c>
      <c r="B437" s="168"/>
      <c r="C437" s="184">
        <f>C380/RES_summary!C$21</f>
        <v>60.850601132016372</v>
      </c>
      <c r="D437" s="184">
        <f>D380/RES_summary!D$21</f>
        <v>61.515956954311392</v>
      </c>
      <c r="E437" s="184">
        <f>E380/RES_summary!E$21</f>
        <v>63.351568271844187</v>
      </c>
      <c r="F437" s="184">
        <f>F380/RES_summary!F$21</f>
        <v>60.060928951510483</v>
      </c>
      <c r="G437" s="184">
        <f>G380/RES_summary!G$21</f>
        <v>52.824633257501816</v>
      </c>
      <c r="H437" s="184">
        <f>H380/RES_summary!H$21</f>
        <v>57.921235126605175</v>
      </c>
      <c r="I437" s="184">
        <f>I380/RES_summary!I$21</f>
        <v>59.942739026851783</v>
      </c>
      <c r="J437" s="184">
        <f>J380/RES_summary!J$21</f>
        <v>57.961691350047623</v>
      </c>
      <c r="K437" s="184">
        <f>K380/RES_summary!K$21</f>
        <v>66.408345097280147</v>
      </c>
      <c r="L437" s="184">
        <f>L380/RES_summary!L$21</f>
        <v>70.821887833806798</v>
      </c>
      <c r="M437" s="184">
        <f>M380/RES_summary!M$21</f>
        <v>58.727297036776889</v>
      </c>
      <c r="N437" s="184">
        <f>N380/RES_summary!N$21</f>
        <v>59.061820807274088</v>
      </c>
      <c r="O437" s="184">
        <f>O380/RES_summary!O$21</f>
        <v>57.580648357378209</v>
      </c>
      <c r="P437" s="184">
        <f>P380/RES_summary!P$21</f>
        <v>52.399952782564469</v>
      </c>
      <c r="Q437" s="184">
        <f>Q380/RES_summary!Q$21</f>
        <v>63.885914075712023</v>
      </c>
    </row>
    <row r="438" spans="1:17" ht="12" customHeight="1" x14ac:dyDescent="0.25">
      <c r="A438" s="158" t="s">
        <v>65</v>
      </c>
      <c r="B438" s="157"/>
      <c r="C438" s="178">
        <f>C381/RES_summary!C$21</f>
        <v>28.815551502358804</v>
      </c>
      <c r="D438" s="178">
        <f>D381/RES_summary!D$21</f>
        <v>29.667068097583567</v>
      </c>
      <c r="E438" s="178">
        <f>E381/RES_summary!E$21</f>
        <v>31.066653617657519</v>
      </c>
      <c r="F438" s="178">
        <f>F381/RES_summary!F$21</f>
        <v>26.936651422035222</v>
      </c>
      <c r="G438" s="178">
        <f>G381/RES_summary!G$21</f>
        <v>22.224430267671931</v>
      </c>
      <c r="H438" s="178">
        <f>H381/RES_summary!H$21</f>
        <v>25.64600074273055</v>
      </c>
      <c r="I438" s="178">
        <f>I381/RES_summary!I$21</f>
        <v>26.926487857895633</v>
      </c>
      <c r="J438" s="178">
        <f>J381/RES_summary!J$21</f>
        <v>23.058789695836417</v>
      </c>
      <c r="K438" s="178">
        <f>K381/RES_summary!K$21</f>
        <v>24.15442388034236</v>
      </c>
      <c r="L438" s="178">
        <f>L381/RES_summary!L$21</f>
        <v>20.859778657103728</v>
      </c>
      <c r="M438" s="178">
        <f>M381/RES_summary!M$21</f>
        <v>22.486288239131291</v>
      </c>
      <c r="N438" s="178">
        <f>N381/RES_summary!N$21</f>
        <v>21.116283258856225</v>
      </c>
      <c r="O438" s="178">
        <f>O381/RES_summary!O$21</f>
        <v>17.281734011696393</v>
      </c>
      <c r="P438" s="178">
        <f>P381/RES_summary!P$21</f>
        <v>15.73950065452042</v>
      </c>
      <c r="Q438" s="178">
        <f>Q381/RES_summary!Q$21</f>
        <v>19.190207886625423</v>
      </c>
    </row>
    <row r="439" spans="1:17" ht="12" customHeight="1" x14ac:dyDescent="0.25">
      <c r="A439" s="23" t="s">
        <v>166</v>
      </c>
      <c r="B439" s="156"/>
      <c r="C439" s="177">
        <f>C382/RES_summary!C$21</f>
        <v>28.423425327287251</v>
      </c>
      <c r="D439" s="177">
        <f>D382/RES_summary!D$21</f>
        <v>29.11432300391985</v>
      </c>
      <c r="E439" s="177">
        <f>E382/RES_summary!E$21</f>
        <v>29.82736987710803</v>
      </c>
      <c r="F439" s="177">
        <f>F382/RES_summary!F$21</f>
        <v>25.926906998070422</v>
      </c>
      <c r="G439" s="177">
        <f>G382/RES_summary!G$21</f>
        <v>21.866149721082007</v>
      </c>
      <c r="H439" s="177">
        <f>H382/RES_summary!H$21</f>
        <v>25.149303595498644</v>
      </c>
      <c r="I439" s="177">
        <f>I382/RES_summary!I$21</f>
        <v>24.523980043815644</v>
      </c>
      <c r="J439" s="177">
        <f>J382/RES_summary!J$21</f>
        <v>21.726129679138353</v>
      </c>
      <c r="K439" s="177">
        <f>K382/RES_summary!K$21</f>
        <v>23.776478846137632</v>
      </c>
      <c r="L439" s="177">
        <f>L382/RES_summary!L$21</f>
        <v>20.026785019569015</v>
      </c>
      <c r="M439" s="177">
        <f>M382/RES_summary!M$21</f>
        <v>21.949582107407565</v>
      </c>
      <c r="N439" s="177">
        <f>N382/RES_summary!N$21</f>
        <v>20.763133828394071</v>
      </c>
      <c r="O439" s="177">
        <f>O382/RES_summary!O$21</f>
        <v>16.988180133710927</v>
      </c>
      <c r="P439" s="177">
        <f>P382/RES_summary!P$21</f>
        <v>15.307081881400956</v>
      </c>
      <c r="Q439" s="177">
        <f>Q382/RES_summary!Q$21</f>
        <v>18.510465457974338</v>
      </c>
    </row>
    <row r="440" spans="1:17" ht="12" customHeight="1" x14ac:dyDescent="0.25">
      <c r="A440" s="23" t="s">
        <v>60</v>
      </c>
      <c r="B440" s="156"/>
      <c r="C440" s="177">
        <f>C383/RES_summary!C$21</f>
        <v>0.39212617507155345</v>
      </c>
      <c r="D440" s="177">
        <f>D383/RES_summary!D$21</f>
        <v>0.55274509366371294</v>
      </c>
      <c r="E440" s="177">
        <f>E383/RES_summary!E$21</f>
        <v>1.2392837405494881</v>
      </c>
      <c r="F440" s="177">
        <f>F383/RES_summary!F$21</f>
        <v>1.0097444239648024</v>
      </c>
      <c r="G440" s="177">
        <f>G383/RES_summary!G$21</f>
        <v>0.35828054658992475</v>
      </c>
      <c r="H440" s="177">
        <f>H383/RES_summary!H$21</f>
        <v>0.49669714723190594</v>
      </c>
      <c r="I440" s="177">
        <f>I383/RES_summary!I$21</f>
        <v>2.40250781407999</v>
      </c>
      <c r="J440" s="177">
        <f>J383/RES_summary!J$21</f>
        <v>1.3326600166980651</v>
      </c>
      <c r="K440" s="177">
        <f>K383/RES_summary!K$21</f>
        <v>0.37794503420472825</v>
      </c>
      <c r="L440" s="177">
        <f>L383/RES_summary!L$21</f>
        <v>0.83299363753471112</v>
      </c>
      <c r="M440" s="177">
        <f>M383/RES_summary!M$21</f>
        <v>0.53670613172372628</v>
      </c>
      <c r="N440" s="177">
        <f>N383/RES_summary!N$21</f>
        <v>0.35314943046215314</v>
      </c>
      <c r="O440" s="177">
        <f>O383/RES_summary!O$21</f>
        <v>0.29355387798546823</v>
      </c>
      <c r="P440" s="177">
        <f>P383/RES_summary!P$21</f>
        <v>0.43241877311946442</v>
      </c>
      <c r="Q440" s="177">
        <f>Q383/RES_summary!Q$21</f>
        <v>0.67974242865108558</v>
      </c>
    </row>
    <row r="441" spans="1:17" ht="12" customHeight="1" x14ac:dyDescent="0.25">
      <c r="A441" s="158" t="s">
        <v>112</v>
      </c>
      <c r="B441" s="157"/>
      <c r="C441" s="178">
        <f>C384/RES_summary!C$21</f>
        <v>9.2193007384419392</v>
      </c>
      <c r="D441" s="178">
        <f>D384/RES_summary!D$21</f>
        <v>8.6531332129847716</v>
      </c>
      <c r="E441" s="178">
        <f>E384/RES_summary!E$21</f>
        <v>8.004512968466365</v>
      </c>
      <c r="F441" s="178">
        <f>F384/RES_summary!F$21</f>
        <v>9.5410228101261456</v>
      </c>
      <c r="G441" s="178">
        <f>G384/RES_summary!G$21</f>
        <v>7.6307563167387418</v>
      </c>
      <c r="H441" s="178">
        <f>H384/RES_summary!H$21</f>
        <v>9.5158054015376035</v>
      </c>
      <c r="I441" s="178">
        <f>I384/RES_summary!I$21</f>
        <v>9.8365744428007673</v>
      </c>
      <c r="J441" s="178">
        <f>J384/RES_summary!J$21</f>
        <v>11.710349102997903</v>
      </c>
      <c r="K441" s="178">
        <f>K384/RES_summary!K$21</f>
        <v>19.373866150705428</v>
      </c>
      <c r="L441" s="178">
        <f>L384/RES_summary!L$21</f>
        <v>27.054426860579859</v>
      </c>
      <c r="M441" s="178">
        <f>M384/RES_summary!M$21</f>
        <v>13.725030043685431</v>
      </c>
      <c r="N441" s="178">
        <f>N384/RES_summary!N$21</f>
        <v>16.222834803401387</v>
      </c>
      <c r="O441" s="178">
        <f>O384/RES_summary!O$21</f>
        <v>19.686496830307469</v>
      </c>
      <c r="P441" s="178">
        <f>P384/RES_summary!P$21</f>
        <v>15.954693337761183</v>
      </c>
      <c r="Q441" s="178">
        <f>Q384/RES_summary!Q$21</f>
        <v>22.769707198077832</v>
      </c>
    </row>
    <row r="442" spans="1:17" ht="12" customHeight="1" x14ac:dyDescent="0.25">
      <c r="A442" s="23" t="s">
        <v>60</v>
      </c>
      <c r="B442" s="156"/>
      <c r="C442" s="177">
        <f>C385/RES_summary!C$21</f>
        <v>9.2193007384419392</v>
      </c>
      <c r="D442" s="177">
        <f>D385/RES_summary!D$21</f>
        <v>8.6531332129847716</v>
      </c>
      <c r="E442" s="177">
        <f>E385/RES_summary!E$21</f>
        <v>8.004512968466365</v>
      </c>
      <c r="F442" s="177">
        <f>F385/RES_summary!F$21</f>
        <v>9.5410228101261456</v>
      </c>
      <c r="G442" s="177">
        <f>G385/RES_summary!G$21</f>
        <v>7.6307563167387418</v>
      </c>
      <c r="H442" s="177">
        <f>H385/RES_summary!H$21</f>
        <v>9.5158054015376035</v>
      </c>
      <c r="I442" s="177">
        <f>I385/RES_summary!I$21</f>
        <v>9.8365744428007673</v>
      </c>
      <c r="J442" s="177">
        <f>J385/RES_summary!J$21</f>
        <v>11.710349102997903</v>
      </c>
      <c r="K442" s="177">
        <f>K385/RES_summary!K$21</f>
        <v>19.373866150705428</v>
      </c>
      <c r="L442" s="177">
        <f>L385/RES_summary!L$21</f>
        <v>27.054426860579859</v>
      </c>
      <c r="M442" s="177">
        <f>M385/RES_summary!M$21</f>
        <v>13.725030043685431</v>
      </c>
      <c r="N442" s="177">
        <f>N385/RES_summary!N$21</f>
        <v>16.222834803401387</v>
      </c>
      <c r="O442" s="177">
        <f>O385/RES_summary!O$21</f>
        <v>19.686496830307469</v>
      </c>
      <c r="P442" s="177">
        <f>P385/RES_summary!P$21</f>
        <v>15.954693337761183</v>
      </c>
      <c r="Q442" s="177">
        <f>Q385/RES_summary!Q$21</f>
        <v>22.769707198077832</v>
      </c>
    </row>
    <row r="443" spans="1:17" ht="12" customHeight="1" x14ac:dyDescent="0.25">
      <c r="A443" s="158" t="s">
        <v>63</v>
      </c>
      <c r="B443" s="157"/>
      <c r="C443" s="178">
        <f>C386/RES_summary!C$21</f>
        <v>16.88956556397487</v>
      </c>
      <c r="D443" s="178">
        <f>D386/RES_summary!D$21</f>
        <v>17.279891363438303</v>
      </c>
      <c r="E443" s="178">
        <f>E386/RES_summary!E$21</f>
        <v>17.344630593808709</v>
      </c>
      <c r="F443" s="178">
        <f>F386/RES_summary!F$21</f>
        <v>16.631910112291902</v>
      </c>
      <c r="G443" s="178">
        <f>G386/RES_summary!G$21</f>
        <v>16.324223854219454</v>
      </c>
      <c r="H443" s="178">
        <f>H386/RES_summary!H$21</f>
        <v>15.487193297065307</v>
      </c>
      <c r="I443" s="178">
        <f>I386/RES_summary!I$21</f>
        <v>15.434506641222328</v>
      </c>
      <c r="J443" s="178">
        <f>J386/RES_summary!J$21</f>
        <v>15.619548667986269</v>
      </c>
      <c r="K443" s="178">
        <f>K386/RES_summary!K$21</f>
        <v>15.224098179509618</v>
      </c>
      <c r="L443" s="178">
        <f>L386/RES_summary!L$21</f>
        <v>14.951745046354667</v>
      </c>
      <c r="M443" s="178">
        <f>M386/RES_summary!M$21</f>
        <v>14.615957003717041</v>
      </c>
      <c r="N443" s="178">
        <f>N386/RES_summary!N$21</f>
        <v>14.280439995824768</v>
      </c>
      <c r="O443" s="178">
        <f>O386/RES_summary!O$21</f>
        <v>13.888706219089725</v>
      </c>
      <c r="P443" s="178">
        <f>P386/RES_summary!P$21</f>
        <v>14.293712074366201</v>
      </c>
      <c r="Q443" s="178">
        <f>Q386/RES_summary!Q$21</f>
        <v>15.181580657753237</v>
      </c>
    </row>
    <row r="444" spans="1:17" ht="12" customHeight="1" x14ac:dyDescent="0.25">
      <c r="A444" s="167" t="s">
        <v>165</v>
      </c>
      <c r="B444" s="132"/>
      <c r="C444" s="183">
        <f>C387/RES_summary!C$21</f>
        <v>0</v>
      </c>
      <c r="D444" s="183">
        <f>D387/RES_summary!D$21</f>
        <v>0</v>
      </c>
      <c r="E444" s="183">
        <f>E387/RES_summary!E$21</f>
        <v>0</v>
      </c>
      <c r="F444" s="183">
        <f>F387/RES_summary!F$21</f>
        <v>0</v>
      </c>
      <c r="G444" s="183">
        <f>G387/RES_summary!G$21</f>
        <v>0</v>
      </c>
      <c r="H444" s="183">
        <f>H387/RES_summary!H$21</f>
        <v>0</v>
      </c>
      <c r="I444" s="183">
        <f>I387/RES_summary!I$21</f>
        <v>0</v>
      </c>
      <c r="J444" s="183">
        <f>J387/RES_summary!J$21</f>
        <v>0</v>
      </c>
      <c r="K444" s="183">
        <f>K387/RES_summary!K$21</f>
        <v>0</v>
      </c>
      <c r="L444" s="183">
        <f>L387/RES_summary!L$21</f>
        <v>0</v>
      </c>
      <c r="M444" s="183">
        <f>M387/RES_summary!M$21</f>
        <v>0</v>
      </c>
      <c r="N444" s="183">
        <f>N387/RES_summary!N$21</f>
        <v>0</v>
      </c>
      <c r="O444" s="183">
        <f>O387/RES_summary!O$21</f>
        <v>0</v>
      </c>
      <c r="P444" s="183">
        <f>P387/RES_summary!P$21</f>
        <v>0</v>
      </c>
      <c r="Q444" s="183">
        <f>Q387/RES_summary!Q$21</f>
        <v>0</v>
      </c>
    </row>
    <row r="445" spans="1:17" ht="12" customHeight="1" x14ac:dyDescent="0.25">
      <c r="A445" s="167" t="s">
        <v>164</v>
      </c>
      <c r="B445" s="132"/>
      <c r="C445" s="183">
        <f>C388/RES_summary!C$21</f>
        <v>0</v>
      </c>
      <c r="D445" s="183">
        <f>D388/RES_summary!D$21</f>
        <v>0</v>
      </c>
      <c r="E445" s="183">
        <f>E388/RES_summary!E$21</f>
        <v>0</v>
      </c>
      <c r="F445" s="183">
        <f>F388/RES_summary!F$21</f>
        <v>0</v>
      </c>
      <c r="G445" s="183">
        <f>G388/RES_summary!G$21</f>
        <v>0</v>
      </c>
      <c r="H445" s="183">
        <f>H388/RES_summary!H$21</f>
        <v>0</v>
      </c>
      <c r="I445" s="183">
        <f>I388/RES_summary!I$21</f>
        <v>0</v>
      </c>
      <c r="J445" s="183">
        <f>J388/RES_summary!J$21</f>
        <v>0</v>
      </c>
      <c r="K445" s="183">
        <f>K388/RES_summary!K$21</f>
        <v>0</v>
      </c>
      <c r="L445" s="183">
        <f>L388/RES_summary!L$21</f>
        <v>0</v>
      </c>
      <c r="M445" s="183">
        <f>M388/RES_summary!M$21</f>
        <v>0</v>
      </c>
      <c r="N445" s="183">
        <f>N388/RES_summary!N$21</f>
        <v>0</v>
      </c>
      <c r="O445" s="183">
        <f>O388/RES_summary!O$21</f>
        <v>0</v>
      </c>
      <c r="P445" s="183">
        <f>P388/RES_summary!P$21</f>
        <v>0</v>
      </c>
      <c r="Q445" s="183">
        <f>Q388/RES_summary!Q$21</f>
        <v>0</v>
      </c>
    </row>
    <row r="446" spans="1:17" ht="12" customHeight="1" x14ac:dyDescent="0.25">
      <c r="A446" s="166" t="s">
        <v>163</v>
      </c>
      <c r="B446" s="165"/>
      <c r="C446" s="182">
        <f>C389/RES_summary!C$21</f>
        <v>0</v>
      </c>
      <c r="D446" s="182">
        <f>D389/RES_summary!D$21</f>
        <v>0</v>
      </c>
      <c r="E446" s="182">
        <f>E389/RES_summary!E$21</f>
        <v>0</v>
      </c>
      <c r="F446" s="182">
        <f>F389/RES_summary!F$21</f>
        <v>0</v>
      </c>
      <c r="G446" s="182">
        <f>G389/RES_summary!G$21</f>
        <v>0</v>
      </c>
      <c r="H446" s="182">
        <f>H389/RES_summary!H$21</f>
        <v>0</v>
      </c>
      <c r="I446" s="182">
        <f>I389/RES_summary!I$21</f>
        <v>0</v>
      </c>
      <c r="J446" s="182">
        <f>J389/RES_summary!J$21</f>
        <v>0</v>
      </c>
      <c r="K446" s="182">
        <f>K389/RES_summary!K$21</f>
        <v>0</v>
      </c>
      <c r="L446" s="182">
        <f>L389/RES_summary!L$21</f>
        <v>0</v>
      </c>
      <c r="M446" s="182">
        <f>M389/RES_summary!M$21</f>
        <v>0</v>
      </c>
      <c r="N446" s="182">
        <f>N389/RES_summary!N$21</f>
        <v>0</v>
      </c>
      <c r="O446" s="182">
        <f>O389/RES_summary!O$21</f>
        <v>0</v>
      </c>
      <c r="P446" s="182">
        <f>P389/RES_summary!P$21</f>
        <v>0</v>
      </c>
      <c r="Q446" s="182">
        <f>Q389/RES_summary!Q$21</f>
        <v>0</v>
      </c>
    </row>
    <row r="447" spans="1:17" ht="12" customHeight="1" x14ac:dyDescent="0.25">
      <c r="A447" s="147" t="s">
        <v>59</v>
      </c>
      <c r="B447" s="164"/>
      <c r="C447" s="181">
        <f>C390/RES_summary!C$21</f>
        <v>0</v>
      </c>
      <c r="D447" s="181">
        <f>D390/RES_summary!D$21</f>
        <v>0</v>
      </c>
      <c r="E447" s="181">
        <f>E390/RES_summary!E$21</f>
        <v>0</v>
      </c>
      <c r="F447" s="181">
        <f>F390/RES_summary!F$21</f>
        <v>0</v>
      </c>
      <c r="G447" s="181">
        <f>G390/RES_summary!G$21</f>
        <v>0</v>
      </c>
      <c r="H447" s="181">
        <f>H390/RES_summary!H$21</f>
        <v>0</v>
      </c>
      <c r="I447" s="181">
        <f>I390/RES_summary!I$21</f>
        <v>0</v>
      </c>
      <c r="J447" s="181">
        <f>J390/RES_summary!J$21</f>
        <v>0</v>
      </c>
      <c r="K447" s="181">
        <f>K390/RES_summary!K$21</f>
        <v>0</v>
      </c>
      <c r="L447" s="181">
        <f>L390/RES_summary!L$21</f>
        <v>0</v>
      </c>
      <c r="M447" s="181">
        <f>M390/RES_summary!M$21</f>
        <v>0</v>
      </c>
      <c r="N447" s="181">
        <f>N390/RES_summary!N$21</f>
        <v>0</v>
      </c>
      <c r="O447" s="181">
        <f>O390/RES_summary!O$21</f>
        <v>0</v>
      </c>
      <c r="P447" s="181">
        <f>P390/RES_summary!P$21</f>
        <v>0</v>
      </c>
      <c r="Q447" s="181">
        <f>Q390/RES_summary!Q$21</f>
        <v>0</v>
      </c>
    </row>
    <row r="448" spans="1:17" ht="12" customHeight="1" x14ac:dyDescent="0.25">
      <c r="A448" s="163" t="s">
        <v>142</v>
      </c>
      <c r="B448" s="162"/>
      <c r="C448" s="180">
        <f>C391/RES_summary!C$21</f>
        <v>17.164980159056249</v>
      </c>
      <c r="D448" s="180">
        <f>D391/RES_summary!D$21</f>
        <v>17.623641435958859</v>
      </c>
      <c r="E448" s="180">
        <f>E391/RES_summary!E$21</f>
        <v>18.050373171415</v>
      </c>
      <c r="F448" s="180">
        <f>F391/RES_summary!F$21</f>
        <v>0</v>
      </c>
      <c r="G448" s="180">
        <f>G391/RES_summary!G$21</f>
        <v>16.851747668422121</v>
      </c>
      <c r="H448" s="180">
        <f>H391/RES_summary!H$21</f>
        <v>16.370013245315818</v>
      </c>
      <c r="I448" s="180">
        <f>I391/RES_summary!I$21</f>
        <v>0</v>
      </c>
      <c r="J448" s="180">
        <f>J391/RES_summary!J$21</f>
        <v>19.854683311134668</v>
      </c>
      <c r="K448" s="180">
        <f>K391/RES_summary!K$21</f>
        <v>19.358507845417172</v>
      </c>
      <c r="L448" s="180">
        <f>L391/RES_summary!L$21</f>
        <v>20.147122190094439</v>
      </c>
      <c r="M448" s="180">
        <f>M391/RES_summary!M$21</f>
        <v>19.685591274211475</v>
      </c>
      <c r="N448" s="180">
        <f>N391/RES_summary!N$21</f>
        <v>18.448229068027814</v>
      </c>
      <c r="O448" s="180">
        <f>O391/RES_summary!O$21</f>
        <v>17.949098784999158</v>
      </c>
      <c r="P448" s="180">
        <f>P391/RES_summary!P$21</f>
        <v>17.347746909148032</v>
      </c>
      <c r="Q448" s="180">
        <f>Q391/RES_summary!Q$21</f>
        <v>18.091483365019997</v>
      </c>
    </row>
    <row r="449" spans="1:17" ht="12" customHeight="1" x14ac:dyDescent="0.25">
      <c r="A449" s="161" t="s">
        <v>141</v>
      </c>
      <c r="B449" s="160"/>
      <c r="C449" s="179">
        <f>C392/RES_summary!C$21</f>
        <v>16.840289968707893</v>
      </c>
      <c r="D449" s="179">
        <f>D392/RES_summary!D$21</f>
        <v>17.173485331533161</v>
      </c>
      <c r="E449" s="179">
        <f>E392/RES_summary!E$21</f>
        <v>17.132246684847026</v>
      </c>
      <c r="F449" s="179">
        <f>F392/RES_summary!F$21</f>
        <v>16.631910112291902</v>
      </c>
      <c r="G449" s="179">
        <f>G392/RES_summary!G$21</f>
        <v>16.203401081146197</v>
      </c>
      <c r="H449" s="179">
        <f>H392/RES_summary!H$21</f>
        <v>15.282958603492689</v>
      </c>
      <c r="I449" s="179">
        <f>I392/RES_summary!I$21</f>
        <v>15.434506641222328</v>
      </c>
      <c r="J449" s="179">
        <f>J392/RES_summary!J$21</f>
        <v>15.191090926328471</v>
      </c>
      <c r="K449" s="179">
        <f>K392/RES_summary!K$21</f>
        <v>15.040343901473928</v>
      </c>
      <c r="L449" s="179">
        <f>L392/RES_summary!L$21</f>
        <v>14.787101798189523</v>
      </c>
      <c r="M449" s="179">
        <f>M392/RES_summary!M$21</f>
        <v>14.576403337068736</v>
      </c>
      <c r="N449" s="179">
        <f>N392/RES_summary!N$21</f>
        <v>14.217216201645833</v>
      </c>
      <c r="O449" s="179">
        <f>O392/RES_summary!O$21</f>
        <v>13.868675713172154</v>
      </c>
      <c r="P449" s="179">
        <f>P392/RES_summary!P$21</f>
        <v>14.238635014192846</v>
      </c>
      <c r="Q449" s="179">
        <f>Q392/RES_summary!Q$21</f>
        <v>15.161782749632092</v>
      </c>
    </row>
    <row r="450" spans="1:17" ht="12" customHeight="1" x14ac:dyDescent="0.25">
      <c r="A450" s="148" t="s">
        <v>60</v>
      </c>
      <c r="B450" s="156"/>
      <c r="C450" s="177">
        <f>C393/RES_summary!C$21</f>
        <v>0.17200065047731505</v>
      </c>
      <c r="D450" s="177">
        <f>D393/RES_summary!D$21</f>
        <v>0.35370129087380703</v>
      </c>
      <c r="E450" s="177">
        <f>E393/RES_summary!E$21</f>
        <v>0.36237212878989755</v>
      </c>
      <c r="F450" s="177">
        <f>F393/RES_summary!F$21</f>
        <v>0.35398214114669052</v>
      </c>
      <c r="G450" s="177">
        <f>G393/RES_summary!G$21</f>
        <v>2.0269294133922076</v>
      </c>
      <c r="H450" s="177">
        <f>H393/RES_summary!H$21</f>
        <v>0.73896458145157085</v>
      </c>
      <c r="I450" s="177">
        <f>I393/RES_summary!I$21</f>
        <v>0.38626488155474759</v>
      </c>
      <c r="J450" s="177">
        <f>J393/RES_summary!J$21</f>
        <v>0.39137121410590264</v>
      </c>
      <c r="K450" s="177">
        <f>K393/RES_summary!K$21</f>
        <v>0.38610286204735306</v>
      </c>
      <c r="L450" s="177">
        <f>L393/RES_summary!L$21</f>
        <v>0.40005283767681521</v>
      </c>
      <c r="M450" s="177">
        <f>M393/RES_summary!M$21</f>
        <v>0.39249578529333229</v>
      </c>
      <c r="N450" s="177">
        <f>N393/RES_summary!N$21</f>
        <v>0.36637628707923409</v>
      </c>
      <c r="O450" s="177">
        <f>O393/RES_summary!O$21</f>
        <v>0.35361196351430146</v>
      </c>
      <c r="P450" s="177">
        <f>P393/RES_summary!P$21</f>
        <v>0.59987787834041084</v>
      </c>
      <c r="Q450" s="177">
        <f>Q393/RES_summary!Q$21</f>
        <v>1.5103898710416115</v>
      </c>
    </row>
    <row r="451" spans="1:17" ht="12" customHeight="1" x14ac:dyDescent="0.25">
      <c r="A451" s="148" t="s">
        <v>59</v>
      </c>
      <c r="B451" s="156"/>
      <c r="C451" s="177">
        <f>C394/RES_summary!C$21</f>
        <v>16.668289318230578</v>
      </c>
      <c r="D451" s="177">
        <f>D394/RES_summary!D$21</f>
        <v>16.819784040659357</v>
      </c>
      <c r="E451" s="177">
        <f>E394/RES_summary!E$21</f>
        <v>16.769874556057125</v>
      </c>
      <c r="F451" s="177">
        <f>F394/RES_summary!F$21</f>
        <v>16.277927971145218</v>
      </c>
      <c r="G451" s="177">
        <f>G394/RES_summary!G$21</f>
        <v>14.17647166775399</v>
      </c>
      <c r="H451" s="177">
        <f>H394/RES_summary!H$21</f>
        <v>14.543994022041122</v>
      </c>
      <c r="I451" s="177">
        <f>I394/RES_summary!I$21</f>
        <v>15.048241759667578</v>
      </c>
      <c r="J451" s="177">
        <f>J394/RES_summary!J$21</f>
        <v>14.799719712222567</v>
      </c>
      <c r="K451" s="177">
        <f>K394/RES_summary!K$21</f>
        <v>14.654241039426578</v>
      </c>
      <c r="L451" s="177">
        <f>L394/RES_summary!L$21</f>
        <v>14.387048960512709</v>
      </c>
      <c r="M451" s="177">
        <f>M394/RES_summary!M$21</f>
        <v>14.183907551775405</v>
      </c>
      <c r="N451" s="177">
        <f>N394/RES_summary!N$21</f>
        <v>13.850839914566597</v>
      </c>
      <c r="O451" s="177">
        <f>O394/RES_summary!O$21</f>
        <v>13.515063749657855</v>
      </c>
      <c r="P451" s="177">
        <f>P394/RES_summary!P$21</f>
        <v>13.638757135852433</v>
      </c>
      <c r="Q451" s="177">
        <f>Q394/RES_summary!Q$21</f>
        <v>13.651392878590475</v>
      </c>
    </row>
    <row r="452" spans="1:17" ht="12" customHeight="1" x14ac:dyDescent="0.25">
      <c r="A452" s="158" t="s">
        <v>62</v>
      </c>
      <c r="B452" s="157"/>
      <c r="C452" s="178">
        <f>C395/RES_summary!C$21</f>
        <v>5.9261833272407705</v>
      </c>
      <c r="D452" s="178">
        <f>D395/RES_summary!D$21</f>
        <v>5.9158642803047421</v>
      </c>
      <c r="E452" s="178">
        <f>E395/RES_summary!E$21</f>
        <v>6.9357710919115965</v>
      </c>
      <c r="F452" s="178">
        <f>F395/RES_summary!F$21</f>
        <v>6.9513446070572122</v>
      </c>
      <c r="G452" s="178">
        <f>G395/RES_summary!G$21</f>
        <v>6.6452228188716953</v>
      </c>
      <c r="H452" s="178">
        <f>H395/RES_summary!H$21</f>
        <v>7.2722356852717143</v>
      </c>
      <c r="I452" s="178">
        <f>I395/RES_summary!I$21</f>
        <v>7.7451700849330622</v>
      </c>
      <c r="J452" s="178">
        <f>J395/RES_summary!J$21</f>
        <v>7.5730038832270292</v>
      </c>
      <c r="K452" s="178">
        <f>K395/RES_summary!K$21</f>
        <v>7.6559568867227465</v>
      </c>
      <c r="L452" s="178">
        <f>L395/RES_summary!L$21</f>
        <v>7.9559372697685466</v>
      </c>
      <c r="M452" s="178">
        <f>M395/RES_summary!M$21</f>
        <v>7.900021750243134</v>
      </c>
      <c r="N452" s="178">
        <f>N395/RES_summary!N$21</f>
        <v>7.4422627491917126</v>
      </c>
      <c r="O452" s="178">
        <f>O395/RES_summary!O$21</f>
        <v>6.7237112962846091</v>
      </c>
      <c r="P452" s="178">
        <f>P395/RES_summary!P$21</f>
        <v>6.4120467159166656</v>
      </c>
      <c r="Q452" s="178">
        <f>Q395/RES_summary!Q$21</f>
        <v>6.744418333255533</v>
      </c>
    </row>
    <row r="453" spans="1:17" ht="12" customHeight="1" x14ac:dyDescent="0.25">
      <c r="A453" s="23" t="s">
        <v>57</v>
      </c>
      <c r="B453" s="156"/>
      <c r="C453" s="177">
        <f>C396/RES_summary!C$21</f>
        <v>0</v>
      </c>
      <c r="D453" s="177">
        <f>D396/RES_summary!D$21</f>
        <v>0</v>
      </c>
      <c r="E453" s="177">
        <f>E396/RES_summary!E$21</f>
        <v>0</v>
      </c>
      <c r="F453" s="177">
        <f>F396/RES_summary!F$21</f>
        <v>0</v>
      </c>
      <c r="G453" s="177">
        <f>G396/RES_summary!G$21</f>
        <v>0</v>
      </c>
      <c r="H453" s="177">
        <f>H396/RES_summary!H$21</f>
        <v>0</v>
      </c>
      <c r="I453" s="177">
        <f>I396/RES_summary!I$21</f>
        <v>0</v>
      </c>
      <c r="J453" s="177">
        <f>J396/RES_summary!J$21</f>
        <v>0</v>
      </c>
      <c r="K453" s="177">
        <f>K396/RES_summary!K$21</f>
        <v>0</v>
      </c>
      <c r="L453" s="177">
        <f>L396/RES_summary!L$21</f>
        <v>0</v>
      </c>
      <c r="M453" s="177">
        <f>M396/RES_summary!M$21</f>
        <v>0</v>
      </c>
      <c r="N453" s="177">
        <f>N396/RES_summary!N$21</f>
        <v>0</v>
      </c>
      <c r="O453" s="177">
        <f>O396/RES_summary!O$21</f>
        <v>0</v>
      </c>
      <c r="P453" s="177">
        <f>P396/RES_summary!P$21</f>
        <v>0</v>
      </c>
      <c r="Q453" s="177">
        <f>Q396/RES_summary!Q$21</f>
        <v>0</v>
      </c>
    </row>
    <row r="454" spans="1:17" ht="12" customHeight="1" x14ac:dyDescent="0.25">
      <c r="A454" s="29" t="s">
        <v>140</v>
      </c>
      <c r="B454" s="57"/>
      <c r="C454" s="176">
        <f>C397/RES_summary!C$21</f>
        <v>5.9261833272407705</v>
      </c>
      <c r="D454" s="176">
        <f>D397/RES_summary!D$21</f>
        <v>5.9158642803047421</v>
      </c>
      <c r="E454" s="176">
        <f>E397/RES_summary!E$21</f>
        <v>6.9357710919115965</v>
      </c>
      <c r="F454" s="176">
        <f>F397/RES_summary!F$21</f>
        <v>6.9513446070572122</v>
      </c>
      <c r="G454" s="176">
        <f>G397/RES_summary!G$21</f>
        <v>6.6452228188716953</v>
      </c>
      <c r="H454" s="176">
        <f>H397/RES_summary!H$21</f>
        <v>7.2722356852717143</v>
      </c>
      <c r="I454" s="176">
        <f>I397/RES_summary!I$21</f>
        <v>7.7451700849330622</v>
      </c>
      <c r="J454" s="176">
        <f>J397/RES_summary!J$21</f>
        <v>7.5730038832270292</v>
      </c>
      <c r="K454" s="176">
        <f>K397/RES_summary!K$21</f>
        <v>7.6559568867227465</v>
      </c>
      <c r="L454" s="176">
        <f>L397/RES_summary!L$21</f>
        <v>7.9559372697685466</v>
      </c>
      <c r="M454" s="176">
        <f>M397/RES_summary!M$21</f>
        <v>7.900021750243134</v>
      </c>
      <c r="N454" s="176">
        <f>N397/RES_summary!N$21</f>
        <v>7.4422627491917126</v>
      </c>
      <c r="O454" s="176">
        <f>O397/RES_summary!O$21</f>
        <v>6.7237112962846091</v>
      </c>
      <c r="P454" s="176">
        <f>P397/RES_summary!P$21</f>
        <v>6.4120467159166656</v>
      </c>
      <c r="Q454" s="176">
        <f>Q397/RES_summary!Q$21</f>
        <v>6.744418333255533</v>
      </c>
    </row>
    <row r="456" spans="1:17" ht="12" customHeight="1" x14ac:dyDescent="0.25">
      <c r="A456" s="152" t="s">
        <v>184</v>
      </c>
      <c r="B456" s="168"/>
      <c r="C456" s="184">
        <f>C399/RES_summary!C$21</f>
        <v>16.111791869640609</v>
      </c>
      <c r="D456" s="184">
        <f>D399/RES_summary!D$21</f>
        <v>16.323730052145507</v>
      </c>
      <c r="E456" s="184">
        <f>E399/RES_summary!E$21</f>
        <v>16.56901650416555</v>
      </c>
      <c r="F456" s="184">
        <f>F399/RES_summary!F$21</f>
        <v>14.270831602103382</v>
      </c>
      <c r="G456" s="184">
        <f>G399/RES_summary!G$21</f>
        <v>11.947824135096935</v>
      </c>
      <c r="H456" s="184">
        <f>H399/RES_summary!H$21</f>
        <v>13.635277557779458</v>
      </c>
      <c r="I456" s="184">
        <f>I399/RES_summary!I$21</f>
        <v>13.121086240505347</v>
      </c>
      <c r="J456" s="184">
        <f>J399/RES_summary!J$21</f>
        <v>11.514802174807411</v>
      </c>
      <c r="K456" s="184">
        <f>K399/RES_summary!K$21</f>
        <v>12.431439829725155</v>
      </c>
      <c r="L456" s="184">
        <f>L399/RES_summary!L$21</f>
        <v>10.388216190290819</v>
      </c>
      <c r="M456" s="184">
        <f>M399/RES_summary!M$21</f>
        <v>11.283563250401297</v>
      </c>
      <c r="N456" s="184">
        <f>N399/RES_summary!N$21</f>
        <v>10.597381269218186</v>
      </c>
      <c r="O456" s="184">
        <f>O399/RES_summary!O$21</f>
        <v>8.6178480834550442</v>
      </c>
      <c r="P456" s="184">
        <f>P399/RES_summary!P$21</f>
        <v>7.7296008890377239</v>
      </c>
      <c r="Q456" s="184">
        <f>Q399/RES_summary!Q$21</f>
        <v>9.2868261316629575</v>
      </c>
    </row>
    <row r="457" spans="1:17" ht="12" customHeight="1" x14ac:dyDescent="0.25">
      <c r="A457" s="158" t="s">
        <v>65</v>
      </c>
      <c r="B457" s="157"/>
      <c r="C457" s="178">
        <f>C400/RES_summary!C$21</f>
        <v>16.111791869640609</v>
      </c>
      <c r="D457" s="178">
        <f>D400/RES_summary!D$21</f>
        <v>16.323730052145507</v>
      </c>
      <c r="E457" s="178">
        <f>E400/RES_summary!E$21</f>
        <v>16.56901650416555</v>
      </c>
      <c r="F457" s="178">
        <f>F400/RES_summary!F$21</f>
        <v>14.270831602103382</v>
      </c>
      <c r="G457" s="178">
        <f>G400/RES_summary!G$21</f>
        <v>11.947824135096935</v>
      </c>
      <c r="H457" s="178">
        <f>H400/RES_summary!H$21</f>
        <v>13.635277557779458</v>
      </c>
      <c r="I457" s="178">
        <f>I400/RES_summary!I$21</f>
        <v>13.121086240505347</v>
      </c>
      <c r="J457" s="178">
        <f>J400/RES_summary!J$21</f>
        <v>11.514802174807411</v>
      </c>
      <c r="K457" s="178">
        <f>K400/RES_summary!K$21</f>
        <v>12.431439829725155</v>
      </c>
      <c r="L457" s="178">
        <f>L400/RES_summary!L$21</f>
        <v>10.388216190290819</v>
      </c>
      <c r="M457" s="178">
        <f>M400/RES_summary!M$21</f>
        <v>11.283563250401297</v>
      </c>
      <c r="N457" s="178">
        <f>N400/RES_summary!N$21</f>
        <v>10.597381269218186</v>
      </c>
      <c r="O457" s="178">
        <f>O400/RES_summary!O$21</f>
        <v>8.6178480834550442</v>
      </c>
      <c r="P457" s="178">
        <f>P400/RES_summary!P$21</f>
        <v>7.7296008890377239</v>
      </c>
      <c r="Q457" s="178">
        <f>Q400/RES_summary!Q$21</f>
        <v>9.2868261316629575</v>
      </c>
    </row>
    <row r="458" spans="1:17" ht="12" customHeight="1" x14ac:dyDescent="0.25">
      <c r="A458" s="23" t="s">
        <v>166</v>
      </c>
      <c r="B458" s="156"/>
      <c r="C458" s="177">
        <f>C401/RES_summary!C$21</f>
        <v>16.111791869640609</v>
      </c>
      <c r="D458" s="177">
        <f>D401/RES_summary!D$21</f>
        <v>16.323730052145507</v>
      </c>
      <c r="E458" s="177">
        <f>E401/RES_summary!E$21</f>
        <v>16.56901650416555</v>
      </c>
      <c r="F458" s="177">
        <f>F401/RES_summary!F$21</f>
        <v>14.270831602103382</v>
      </c>
      <c r="G458" s="177">
        <f>G401/RES_summary!G$21</f>
        <v>11.947824135096935</v>
      </c>
      <c r="H458" s="177">
        <f>H401/RES_summary!H$21</f>
        <v>13.635277557779458</v>
      </c>
      <c r="I458" s="177">
        <f>I401/RES_summary!I$21</f>
        <v>13.121086240505347</v>
      </c>
      <c r="J458" s="177">
        <f>J401/RES_summary!J$21</f>
        <v>11.514802174807411</v>
      </c>
      <c r="K458" s="177">
        <f>K401/RES_summary!K$21</f>
        <v>12.431439829725155</v>
      </c>
      <c r="L458" s="177">
        <f>L401/RES_summary!L$21</f>
        <v>10.388216190290819</v>
      </c>
      <c r="M458" s="177">
        <f>M401/RES_summary!M$21</f>
        <v>11.283563250401297</v>
      </c>
      <c r="N458" s="177">
        <f>N401/RES_summary!N$21</f>
        <v>10.597381269218186</v>
      </c>
      <c r="O458" s="177">
        <f>O401/RES_summary!O$21</f>
        <v>8.6178480834550442</v>
      </c>
      <c r="P458" s="177">
        <f>P401/RES_summary!P$21</f>
        <v>7.7296008890377239</v>
      </c>
      <c r="Q458" s="177">
        <f>Q401/RES_summary!Q$21</f>
        <v>9.2868261316629575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0</v>
      </c>
      <c r="D462" s="178">
        <f>D405/RES_summary!D$21</f>
        <v>0</v>
      </c>
      <c r="E462" s="178">
        <f>E405/RES_summary!E$21</f>
        <v>0</v>
      </c>
      <c r="F462" s="178">
        <f>F405/RES_summary!F$21</f>
        <v>0</v>
      </c>
      <c r="G462" s="178">
        <f>G405/RES_summary!G$21</f>
        <v>0</v>
      </c>
      <c r="H462" s="178">
        <f>H405/RES_summary!H$21</f>
        <v>0</v>
      </c>
      <c r="I462" s="178">
        <f>I405/RES_summary!I$21</f>
        <v>0</v>
      </c>
      <c r="J462" s="178">
        <f>J405/RES_summary!J$21</f>
        <v>0</v>
      </c>
      <c r="K462" s="178">
        <f>K405/RES_summary!K$21</f>
        <v>0</v>
      </c>
      <c r="L462" s="178">
        <f>L405/RES_summary!L$21</f>
        <v>0</v>
      </c>
      <c r="M462" s="178">
        <f>M405/RES_summary!M$21</f>
        <v>0</v>
      </c>
      <c r="N462" s="178">
        <f>N405/RES_summary!N$21</f>
        <v>0</v>
      </c>
      <c r="O462" s="178">
        <f>O405/RES_summary!O$21</f>
        <v>0</v>
      </c>
      <c r="P462" s="178">
        <f>P405/RES_summary!P$21</f>
        <v>0</v>
      </c>
      <c r="Q462" s="178">
        <f>Q405/RES_summary!Q$21</f>
        <v>0</v>
      </c>
    </row>
    <row r="463" spans="1:17" ht="12" customHeight="1" x14ac:dyDescent="0.25">
      <c r="A463" s="167" t="s">
        <v>165</v>
      </c>
      <c r="B463" s="132"/>
      <c r="C463" s="183">
        <f>C406/RES_summary!C$21</f>
        <v>0</v>
      </c>
      <c r="D463" s="183">
        <f>D406/RES_summary!D$21</f>
        <v>0</v>
      </c>
      <c r="E463" s="183">
        <f>E406/RES_summary!E$21</f>
        <v>0</v>
      </c>
      <c r="F463" s="183">
        <f>F406/RES_summary!F$21</f>
        <v>0</v>
      </c>
      <c r="G463" s="183">
        <f>G406/RES_summary!G$21</f>
        <v>0</v>
      </c>
      <c r="H463" s="183">
        <f>H406/RES_summary!H$21</f>
        <v>0</v>
      </c>
      <c r="I463" s="183">
        <f>I406/RES_summary!I$21</f>
        <v>0</v>
      </c>
      <c r="J463" s="183">
        <f>J406/RES_summary!J$21</f>
        <v>0</v>
      </c>
      <c r="K463" s="183">
        <f>K406/RES_summary!K$21</f>
        <v>0</v>
      </c>
      <c r="L463" s="183">
        <f>L406/RES_summary!L$21</f>
        <v>0</v>
      </c>
      <c r="M463" s="183">
        <f>M406/RES_summary!M$21</f>
        <v>0</v>
      </c>
      <c r="N463" s="183">
        <f>N406/RES_summary!N$21</f>
        <v>0</v>
      </c>
      <c r="O463" s="183">
        <f>O406/RES_summary!O$21</f>
        <v>0</v>
      </c>
      <c r="P463" s="183">
        <f>P406/RES_summary!P$21</f>
        <v>0</v>
      </c>
      <c r="Q463" s="183">
        <f>Q406/RES_summary!Q$21</f>
        <v>0</v>
      </c>
    </row>
    <row r="464" spans="1:17" ht="12" customHeight="1" x14ac:dyDescent="0.25">
      <c r="A464" s="167" t="s">
        <v>164</v>
      </c>
      <c r="B464" s="132"/>
      <c r="C464" s="183">
        <f>C407/RES_summary!C$21</f>
        <v>0</v>
      </c>
      <c r="D464" s="183">
        <f>D407/RES_summary!D$21</f>
        <v>0</v>
      </c>
      <c r="E464" s="183">
        <f>E407/RES_summary!E$21</f>
        <v>0</v>
      </c>
      <c r="F464" s="183">
        <f>F407/RES_summary!F$21</f>
        <v>0</v>
      </c>
      <c r="G464" s="183">
        <f>G407/RES_summary!G$21</f>
        <v>0</v>
      </c>
      <c r="H464" s="183">
        <f>H407/RES_summary!H$21</f>
        <v>0</v>
      </c>
      <c r="I464" s="183">
        <f>I407/RES_summary!I$21</f>
        <v>0</v>
      </c>
      <c r="J464" s="183">
        <f>J407/RES_summary!J$21</f>
        <v>0</v>
      </c>
      <c r="K464" s="183">
        <f>K407/RES_summary!K$21</f>
        <v>0</v>
      </c>
      <c r="L464" s="183">
        <f>L407/RES_summary!L$21</f>
        <v>0</v>
      </c>
      <c r="M464" s="183">
        <f>M407/RES_summary!M$21</f>
        <v>0</v>
      </c>
      <c r="N464" s="183">
        <f>N407/RES_summary!N$21</f>
        <v>0</v>
      </c>
      <c r="O464" s="183">
        <f>O407/RES_summary!O$21</f>
        <v>0</v>
      </c>
      <c r="P464" s="183">
        <f>P407/RES_summary!P$21</f>
        <v>0</v>
      </c>
      <c r="Q464" s="183">
        <f>Q407/RES_summary!Q$21</f>
        <v>0</v>
      </c>
    </row>
    <row r="465" spans="1:17" ht="12" customHeight="1" x14ac:dyDescent="0.25">
      <c r="A465" s="166" t="s">
        <v>163</v>
      </c>
      <c r="B465" s="165"/>
      <c r="C465" s="182">
        <f>C408/RES_summary!C$21</f>
        <v>0</v>
      </c>
      <c r="D465" s="182">
        <f>D408/RES_summary!D$21</f>
        <v>0</v>
      </c>
      <c r="E465" s="182">
        <f>E408/RES_summary!E$21</f>
        <v>0</v>
      </c>
      <c r="F465" s="182">
        <f>F408/RES_summary!F$21</f>
        <v>0</v>
      </c>
      <c r="G465" s="182">
        <f>G408/RES_summary!G$21</f>
        <v>0</v>
      </c>
      <c r="H465" s="182">
        <f>H408/RES_summary!H$21</f>
        <v>0</v>
      </c>
      <c r="I465" s="182">
        <f>I408/RES_summary!I$21</f>
        <v>0</v>
      </c>
      <c r="J465" s="182">
        <f>J408/RES_summary!J$21</f>
        <v>0</v>
      </c>
      <c r="K465" s="182">
        <f>K408/RES_summary!K$21</f>
        <v>0</v>
      </c>
      <c r="L465" s="182">
        <f>L408/RES_summary!L$21</f>
        <v>0</v>
      </c>
      <c r="M465" s="182">
        <f>M408/RES_summary!M$21</f>
        <v>0</v>
      </c>
      <c r="N465" s="182">
        <f>N408/RES_summary!N$21</f>
        <v>0</v>
      </c>
      <c r="O465" s="182">
        <f>O408/RES_summary!O$21</f>
        <v>0</v>
      </c>
      <c r="P465" s="182">
        <f>P408/RES_summary!P$21</f>
        <v>0</v>
      </c>
      <c r="Q465" s="182">
        <f>Q408/RES_summary!Q$21</f>
        <v>0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0</v>
      </c>
      <c r="D471" s="178">
        <f>D414/RES_summary!D$21</f>
        <v>0</v>
      </c>
      <c r="E471" s="178">
        <f>E414/RES_summary!E$21</f>
        <v>0</v>
      </c>
      <c r="F471" s="178">
        <f>F414/RES_summary!F$21</f>
        <v>0</v>
      </c>
      <c r="G471" s="178">
        <f>G414/RES_summary!G$21</f>
        <v>0</v>
      </c>
      <c r="H471" s="178">
        <f>H414/RES_summary!H$21</f>
        <v>0</v>
      </c>
      <c r="I471" s="178">
        <f>I414/RES_summary!I$21</f>
        <v>0</v>
      </c>
      <c r="J471" s="178">
        <f>J414/RES_summary!J$21</f>
        <v>0</v>
      </c>
      <c r="K471" s="178">
        <f>K414/RES_summary!K$21</f>
        <v>0</v>
      </c>
      <c r="L471" s="178">
        <f>L414/RES_summary!L$21</f>
        <v>0</v>
      </c>
      <c r="M471" s="178">
        <f>M414/RES_summary!M$21</f>
        <v>0</v>
      </c>
      <c r="N471" s="178">
        <f>N414/RES_summary!N$21</f>
        <v>0</v>
      </c>
      <c r="O471" s="178">
        <f>O414/RES_summary!O$21</f>
        <v>0</v>
      </c>
      <c r="P471" s="178">
        <f>P414/RES_summary!P$21</f>
        <v>0</v>
      </c>
      <c r="Q471" s="178">
        <f>Q414/RES_summary!Q$21</f>
        <v>0</v>
      </c>
    </row>
    <row r="472" spans="1:17" ht="12" customHeight="1" x14ac:dyDescent="0.25">
      <c r="A472" s="23" t="s">
        <v>57</v>
      </c>
      <c r="B472" s="156"/>
      <c r="C472" s="177">
        <f>C415/RES_summary!C$21</f>
        <v>0</v>
      </c>
      <c r="D472" s="177">
        <f>D415/RES_summary!D$21</f>
        <v>0</v>
      </c>
      <c r="E472" s="177">
        <f>E415/RES_summary!E$21</f>
        <v>0</v>
      </c>
      <c r="F472" s="177">
        <f>F415/RES_summary!F$21</f>
        <v>0</v>
      </c>
      <c r="G472" s="177">
        <f>G415/RES_summary!G$21</f>
        <v>0</v>
      </c>
      <c r="H472" s="177">
        <f>H415/RES_summary!H$21</f>
        <v>0</v>
      </c>
      <c r="I472" s="177">
        <f>I415/RES_summary!I$21</f>
        <v>0</v>
      </c>
      <c r="J472" s="177">
        <f>J415/RES_summary!J$21</f>
        <v>0</v>
      </c>
      <c r="K472" s="177">
        <f>K415/RES_summary!K$21</f>
        <v>0</v>
      </c>
      <c r="L472" s="177">
        <f>L415/RES_summary!L$21</f>
        <v>0</v>
      </c>
      <c r="M472" s="177">
        <f>M415/RES_summary!M$21</f>
        <v>0</v>
      </c>
      <c r="N472" s="177">
        <f>N415/RES_summary!N$21</f>
        <v>0</v>
      </c>
      <c r="O472" s="177">
        <f>O415/RES_summary!O$21</f>
        <v>0</v>
      </c>
      <c r="P472" s="177">
        <f>P415/RES_summary!P$21</f>
        <v>0</v>
      </c>
      <c r="Q472" s="177">
        <f>Q415/RES_summary!Q$21</f>
        <v>0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RES_hhdet_num!B$62</f>
        <v>0</v>
      </c>
      <c r="C5" s="151">
        <f>RES_hhdet_num!C$62</f>
        <v>0</v>
      </c>
      <c r="D5" s="151">
        <f>RES_hhdet_num!D$62</f>
        <v>0</v>
      </c>
      <c r="E5" s="151">
        <f>RES_hhdet_num!E$62</f>
        <v>0</v>
      </c>
      <c r="F5" s="151">
        <f>RES_hhdet_num!F$62</f>
        <v>0</v>
      </c>
      <c r="G5" s="151">
        <f>RES_hhdet_num!G$62</f>
        <v>0</v>
      </c>
      <c r="H5" s="151">
        <f>RES_hhdet_num!H$62</f>
        <v>0</v>
      </c>
      <c r="I5" s="151">
        <f>RES_hhdet_num!I$62</f>
        <v>0</v>
      </c>
      <c r="J5" s="151">
        <f>RES_hhdet_num!J$62</f>
        <v>0</v>
      </c>
      <c r="K5" s="151">
        <f>RES_hhdet_num!K$62</f>
        <v>0</v>
      </c>
      <c r="L5" s="151">
        <f>RES_hhdet_num!L$62</f>
        <v>0</v>
      </c>
      <c r="M5" s="151">
        <f>RES_hhdet_num!M$62</f>
        <v>0</v>
      </c>
      <c r="N5" s="151">
        <f>RES_hhdet_num!N$62</f>
        <v>0</v>
      </c>
      <c r="O5" s="151">
        <f>RES_hhdet_num!O$62</f>
        <v>0</v>
      </c>
      <c r="P5" s="151">
        <f>RES_hhdet_num!P$62</f>
        <v>0</v>
      </c>
      <c r="Q5" s="151">
        <f>RES_hhdet_num!Q$62</f>
        <v>0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161</v>
      </c>
      <c r="B7" s="67">
        <f>RES_hhdet_num!B$64</f>
        <v>0</v>
      </c>
      <c r="C7" s="67">
        <f>RES_hhdet_num!C$64</f>
        <v>0</v>
      </c>
      <c r="D7" s="67">
        <f>RES_hhdet_num!D$64</f>
        <v>0</v>
      </c>
      <c r="E7" s="67">
        <f>RES_hhdet_num!E$64</f>
        <v>0</v>
      </c>
      <c r="F7" s="67">
        <f>RES_hhdet_num!F$64</f>
        <v>0</v>
      </c>
      <c r="G7" s="67">
        <f>RES_hhdet_num!G$64</f>
        <v>0</v>
      </c>
      <c r="H7" s="67">
        <f>RES_hhdet_num!H$64</f>
        <v>0</v>
      </c>
      <c r="I7" s="67">
        <f>RES_hhdet_num!I$64</f>
        <v>0</v>
      </c>
      <c r="J7" s="67">
        <f>RES_hhdet_num!J$64</f>
        <v>0</v>
      </c>
      <c r="K7" s="67">
        <f>RES_hhdet_num!K$64</f>
        <v>0</v>
      </c>
      <c r="L7" s="67">
        <f>RES_hhdet_num!L$64</f>
        <v>0</v>
      </c>
      <c r="M7" s="67">
        <f>RES_hhdet_num!M$64</f>
        <v>0</v>
      </c>
      <c r="N7" s="67">
        <f>RES_hhdet_num!N$64</f>
        <v>0</v>
      </c>
      <c r="O7" s="67">
        <f>RES_hhdet_num!O$64</f>
        <v>0</v>
      </c>
      <c r="P7" s="67">
        <f>RES_hhdet_num!P$64</f>
        <v>0</v>
      </c>
      <c r="Q7" s="67">
        <f>RES_hhdet_num!Q$64</f>
        <v>0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RES_hhdet_num!B$67</f>
        <v>0</v>
      </c>
      <c r="C9" s="67">
        <f>RES_hhdet_num!C$67</f>
        <v>0</v>
      </c>
      <c r="D9" s="67">
        <f>RES_hhdet_num!D$67</f>
        <v>0</v>
      </c>
      <c r="E9" s="67">
        <f>RES_hhdet_num!E$67</f>
        <v>0</v>
      </c>
      <c r="F9" s="67">
        <f>RES_hhdet_num!F$67</f>
        <v>0</v>
      </c>
      <c r="G9" s="67">
        <f>RES_hhdet_num!G$67</f>
        <v>0</v>
      </c>
      <c r="H9" s="67">
        <f>RES_hhdet_num!H$67</f>
        <v>0</v>
      </c>
      <c r="I9" s="67">
        <f>RES_hhdet_num!I$67</f>
        <v>0</v>
      </c>
      <c r="J9" s="67">
        <f>RES_hhdet_num!J$67</f>
        <v>0</v>
      </c>
      <c r="K9" s="67">
        <f>RES_hhdet_num!K$67</f>
        <v>0</v>
      </c>
      <c r="L9" s="67">
        <f>RES_hhdet_num!L$67</f>
        <v>0</v>
      </c>
      <c r="M9" s="67">
        <f>RES_hhdet_num!M$67</f>
        <v>0</v>
      </c>
      <c r="N9" s="67">
        <f>RES_hhdet_num!N$67</f>
        <v>0</v>
      </c>
      <c r="O9" s="67">
        <f>RES_hhdet_num!O$67</f>
        <v>0</v>
      </c>
      <c r="P9" s="67">
        <f>RES_hhdet_num!P$67</f>
        <v>0</v>
      </c>
      <c r="Q9" s="67">
        <f>RES_hhdet_num!Q$67</f>
        <v>0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160</v>
      </c>
      <c r="B11" s="67">
        <f>RES_hhdet_num!B$69</f>
        <v>0</v>
      </c>
      <c r="C11" s="67">
        <f>RES_hhdet_num!C$69</f>
        <v>0</v>
      </c>
      <c r="D11" s="67">
        <f>RES_hhdet_num!D$69</f>
        <v>0</v>
      </c>
      <c r="E11" s="67">
        <f>RES_hhdet_num!E$69</f>
        <v>0</v>
      </c>
      <c r="F11" s="67">
        <f>RES_hhdet_num!F$69</f>
        <v>0</v>
      </c>
      <c r="G11" s="67">
        <f>RES_hhdet_num!G$69</f>
        <v>0</v>
      </c>
      <c r="H11" s="67">
        <f>RES_hhdet_num!H$69</f>
        <v>0</v>
      </c>
      <c r="I11" s="67">
        <f>RES_hhdet_num!I$69</f>
        <v>0</v>
      </c>
      <c r="J11" s="67">
        <f>RES_hhdet_num!J$69</f>
        <v>0</v>
      </c>
      <c r="K11" s="67">
        <f>RES_hhdet_num!K$69</f>
        <v>0</v>
      </c>
      <c r="L11" s="67">
        <f>RES_hhdet_num!L$69</f>
        <v>0</v>
      </c>
      <c r="M11" s="67">
        <f>RES_hhdet_num!M$69</f>
        <v>0</v>
      </c>
      <c r="N11" s="67">
        <f>RES_hhdet_num!N$69</f>
        <v>0</v>
      </c>
      <c r="O11" s="67">
        <f>RES_hhdet_num!O$69</f>
        <v>0</v>
      </c>
      <c r="P11" s="67">
        <f>RES_hhdet_num!P$69</f>
        <v>0</v>
      </c>
      <c r="Q11" s="67">
        <f>RES_hhdet_num!Q$69</f>
        <v>0</v>
      </c>
    </row>
    <row r="12" spans="1:17" ht="12" customHeight="1" x14ac:dyDescent="0.25">
      <c r="A12" s="23" t="s">
        <v>159</v>
      </c>
      <c r="B12" s="67">
        <f>RES_hhdet_num!B$70</f>
        <v>0</v>
      </c>
      <c r="C12" s="67">
        <f>RES_hhdet_num!C$70</f>
        <v>0</v>
      </c>
      <c r="D12" s="67">
        <f>RES_hhdet_num!D$70</f>
        <v>0</v>
      </c>
      <c r="E12" s="67">
        <f>RES_hhdet_num!E$70</f>
        <v>0</v>
      </c>
      <c r="F12" s="67">
        <f>RES_hhdet_num!F$70</f>
        <v>0</v>
      </c>
      <c r="G12" s="67">
        <f>RES_hhdet_num!G$70</f>
        <v>0</v>
      </c>
      <c r="H12" s="67">
        <f>RES_hhdet_num!H$70</f>
        <v>0</v>
      </c>
      <c r="I12" s="67">
        <f>RES_hhdet_num!I$70</f>
        <v>0</v>
      </c>
      <c r="J12" s="67">
        <f>RES_hhdet_num!J$70</f>
        <v>0</v>
      </c>
      <c r="K12" s="67">
        <f>RES_hhdet_num!K$70</f>
        <v>0</v>
      </c>
      <c r="L12" s="67">
        <f>RES_hhdet_num!L$70</f>
        <v>0</v>
      </c>
      <c r="M12" s="67">
        <f>RES_hhdet_num!M$70</f>
        <v>0</v>
      </c>
      <c r="N12" s="67">
        <f>RES_hhdet_num!N$70</f>
        <v>0</v>
      </c>
      <c r="O12" s="67">
        <f>RES_hhdet_num!O$70</f>
        <v>0</v>
      </c>
      <c r="P12" s="67">
        <f>RES_hhdet_num!P$70</f>
        <v>0</v>
      </c>
      <c r="Q12" s="67">
        <f>RES_hhdet_num!Q$70</f>
        <v>0</v>
      </c>
    </row>
    <row r="13" spans="1:17" ht="12" customHeight="1" x14ac:dyDescent="0.25">
      <c r="A13" s="23" t="s">
        <v>142</v>
      </c>
      <c r="B13" s="67">
        <f>RES_hhdet_num!B$73</f>
        <v>0</v>
      </c>
      <c r="C13" s="67">
        <f>RES_hhdet_num!C$73</f>
        <v>0</v>
      </c>
      <c r="D13" s="67">
        <f>RES_hhdet_num!D$73</f>
        <v>0</v>
      </c>
      <c r="E13" s="67">
        <f>RES_hhdet_num!E$73</f>
        <v>0</v>
      </c>
      <c r="F13" s="67">
        <f>RES_hhdet_num!F$73</f>
        <v>0</v>
      </c>
      <c r="G13" s="67">
        <f>RES_hhdet_num!G$73</f>
        <v>0</v>
      </c>
      <c r="H13" s="67">
        <f>RES_hhdet_num!H$73</f>
        <v>0</v>
      </c>
      <c r="I13" s="67">
        <f>RES_hhdet_num!I$73</f>
        <v>0</v>
      </c>
      <c r="J13" s="67">
        <f>RES_hhdet_num!J$73</f>
        <v>0</v>
      </c>
      <c r="K13" s="67">
        <f>RES_hhdet_num!K$73</f>
        <v>0</v>
      </c>
      <c r="L13" s="67">
        <f>RES_hhdet_num!L$73</f>
        <v>0</v>
      </c>
      <c r="M13" s="67">
        <f>RES_hhdet_num!M$73</f>
        <v>0</v>
      </c>
      <c r="N13" s="67">
        <f>RES_hhdet_num!N$73</f>
        <v>0</v>
      </c>
      <c r="O13" s="67">
        <f>RES_hhdet_num!O$73</f>
        <v>0</v>
      </c>
      <c r="P13" s="67">
        <f>RES_hhdet_num!P$73</f>
        <v>0</v>
      </c>
      <c r="Q13" s="67">
        <f>RES_hhdet_num!Q$73</f>
        <v>0</v>
      </c>
    </row>
    <row r="14" spans="1:17" ht="12" customHeight="1" x14ac:dyDescent="0.25">
      <c r="A14" s="23" t="s">
        <v>141</v>
      </c>
      <c r="B14" s="67">
        <f>RES_hhdet_num!B$74</f>
        <v>0</v>
      </c>
      <c r="C14" s="67">
        <f>RES_hhdet_num!C$74</f>
        <v>0</v>
      </c>
      <c r="D14" s="67">
        <f>RES_hhdet_num!D$74</f>
        <v>0</v>
      </c>
      <c r="E14" s="67">
        <f>RES_hhdet_num!E$74</f>
        <v>0</v>
      </c>
      <c r="F14" s="67">
        <f>RES_hhdet_num!F$74</f>
        <v>0</v>
      </c>
      <c r="G14" s="67">
        <f>RES_hhdet_num!G$74</f>
        <v>0</v>
      </c>
      <c r="H14" s="67">
        <f>RES_hhdet_num!H$74</f>
        <v>0</v>
      </c>
      <c r="I14" s="67">
        <f>RES_hhdet_num!I$74</f>
        <v>0</v>
      </c>
      <c r="J14" s="67">
        <f>RES_hhdet_num!J$74</f>
        <v>0</v>
      </c>
      <c r="K14" s="67">
        <f>RES_hhdet_num!K$74</f>
        <v>0</v>
      </c>
      <c r="L14" s="67">
        <f>RES_hhdet_num!L$74</f>
        <v>0</v>
      </c>
      <c r="M14" s="67">
        <f>RES_hhdet_num!M$74</f>
        <v>0</v>
      </c>
      <c r="N14" s="67">
        <f>RES_hhdet_num!N$74</f>
        <v>0</v>
      </c>
      <c r="O14" s="67">
        <f>RES_hhdet_num!O$74</f>
        <v>0</v>
      </c>
      <c r="P14" s="67">
        <f>RES_hhdet_num!P$74</f>
        <v>0</v>
      </c>
      <c r="Q14" s="67">
        <f>RES_hhdet_num!Q$74</f>
        <v>0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203</v>
      </c>
      <c r="B16" s="67">
        <f>RES_hhdet_num!B$78</f>
        <v>0</v>
      </c>
      <c r="C16" s="67">
        <f>RES_hhdet_num!C$78</f>
        <v>0</v>
      </c>
      <c r="D16" s="67">
        <f>RES_hhdet_num!D$78</f>
        <v>0</v>
      </c>
      <c r="E16" s="67">
        <f>RES_hhdet_num!E$78</f>
        <v>0</v>
      </c>
      <c r="F16" s="67">
        <f>RES_hhdet_num!F$78</f>
        <v>0</v>
      </c>
      <c r="G16" s="67">
        <f>RES_hhdet_num!G$78</f>
        <v>0</v>
      </c>
      <c r="H16" s="67">
        <f>RES_hhdet_num!H$78</f>
        <v>0</v>
      </c>
      <c r="I16" s="67">
        <f>RES_hhdet_num!I$78</f>
        <v>0</v>
      </c>
      <c r="J16" s="67">
        <f>RES_hhdet_num!J$78</f>
        <v>0</v>
      </c>
      <c r="K16" s="67">
        <f>RES_hhdet_num!K$78</f>
        <v>0</v>
      </c>
      <c r="L16" s="67">
        <f>RES_hhdet_num!L$78</f>
        <v>0</v>
      </c>
      <c r="M16" s="67">
        <f>RES_hhdet_num!M$78</f>
        <v>0</v>
      </c>
      <c r="N16" s="67">
        <f>RES_hhdet_num!N$78</f>
        <v>0</v>
      </c>
      <c r="O16" s="67">
        <f>RES_hhdet_num!O$78</f>
        <v>0</v>
      </c>
      <c r="P16" s="67">
        <f>RES_hhdet_num!P$78</f>
        <v>0</v>
      </c>
      <c r="Q16" s="67">
        <f>RES_hhdet_num!Q$78</f>
        <v>0</v>
      </c>
    </row>
    <row r="17" spans="1:17" ht="12" customHeight="1" x14ac:dyDescent="0.25">
      <c r="A17" s="29" t="s">
        <v>140</v>
      </c>
      <c r="B17" s="83">
        <f>RES_hhdet_num!B$79</f>
        <v>0</v>
      </c>
      <c r="C17" s="83">
        <f>RES_hhdet_num!C$79</f>
        <v>0</v>
      </c>
      <c r="D17" s="83">
        <f>RES_hhdet_num!D$79</f>
        <v>0</v>
      </c>
      <c r="E17" s="83">
        <f>RES_hhdet_num!E$79</f>
        <v>0</v>
      </c>
      <c r="F17" s="83">
        <f>RES_hhdet_num!F$79</f>
        <v>0</v>
      </c>
      <c r="G17" s="83">
        <f>RES_hhdet_num!G$79</f>
        <v>0</v>
      </c>
      <c r="H17" s="83">
        <f>RES_hhdet_num!H$79</f>
        <v>0</v>
      </c>
      <c r="I17" s="83">
        <f>RES_hhdet_num!I$79</f>
        <v>0</v>
      </c>
      <c r="J17" s="83">
        <f>RES_hhdet_num!J$79</f>
        <v>0</v>
      </c>
      <c r="K17" s="83">
        <f>RES_hhdet_num!K$79</f>
        <v>0</v>
      </c>
      <c r="L17" s="83">
        <f>RES_hhdet_num!L$79</f>
        <v>0</v>
      </c>
      <c r="M17" s="83">
        <f>RES_hhdet_num!M$79</f>
        <v>0</v>
      </c>
      <c r="N17" s="83">
        <f>RES_hhdet_num!N$79</f>
        <v>0</v>
      </c>
      <c r="O17" s="83">
        <f>RES_hhdet_num!O$79</f>
        <v>0</v>
      </c>
      <c r="P17" s="83">
        <f>RES_hhdet_num!P$79</f>
        <v>0</v>
      </c>
      <c r="Q17" s="83">
        <f>RES_hhdet_num!Q$79</f>
        <v>0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161</v>
      </c>
      <c r="B21" s="67"/>
      <c r="C21" s="67">
        <f t="shared" ref="C21:Q21" si="0">B7+C35-C7</f>
        <v>0</v>
      </c>
      <c r="D21" s="67">
        <f t="shared" si="0"/>
        <v>0</v>
      </c>
      <c r="E21" s="67">
        <f t="shared" si="0"/>
        <v>0</v>
      </c>
      <c r="F21" s="67">
        <f t="shared" si="0"/>
        <v>0</v>
      </c>
      <c r="G21" s="67">
        <f t="shared" si="0"/>
        <v>0</v>
      </c>
      <c r="H21" s="67">
        <f t="shared" si="0"/>
        <v>0</v>
      </c>
      <c r="I21" s="67">
        <f t="shared" si="0"/>
        <v>0</v>
      </c>
      <c r="J21" s="67">
        <f t="shared" si="0"/>
        <v>0</v>
      </c>
      <c r="K21" s="67">
        <f t="shared" si="0"/>
        <v>0</v>
      </c>
      <c r="L21" s="67">
        <f t="shared" si="0"/>
        <v>0</v>
      </c>
      <c r="M21" s="67">
        <f t="shared" si="0"/>
        <v>0</v>
      </c>
      <c r="N21" s="67">
        <f t="shared" si="0"/>
        <v>0</v>
      </c>
      <c r="O21" s="67">
        <f t="shared" si="0"/>
        <v>0</v>
      </c>
      <c r="P21" s="67">
        <f t="shared" si="0"/>
        <v>0</v>
      </c>
      <c r="Q21" s="67">
        <f t="shared" si="0"/>
        <v>0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0</v>
      </c>
      <c r="D23" s="67">
        <f t="shared" si="1"/>
        <v>0</v>
      </c>
      <c r="E23" s="67">
        <f t="shared" si="1"/>
        <v>0</v>
      </c>
      <c r="F23" s="67">
        <f t="shared" si="1"/>
        <v>0</v>
      </c>
      <c r="G23" s="67">
        <f t="shared" si="1"/>
        <v>0</v>
      </c>
      <c r="H23" s="67">
        <f t="shared" si="1"/>
        <v>0</v>
      </c>
      <c r="I23" s="67">
        <f t="shared" si="1"/>
        <v>0</v>
      </c>
      <c r="J23" s="67">
        <f t="shared" si="1"/>
        <v>0</v>
      </c>
      <c r="K23" s="67">
        <f t="shared" si="1"/>
        <v>0</v>
      </c>
      <c r="L23" s="67">
        <f t="shared" si="1"/>
        <v>0</v>
      </c>
      <c r="M23" s="67">
        <f t="shared" si="1"/>
        <v>0</v>
      </c>
      <c r="N23" s="67">
        <f t="shared" si="1"/>
        <v>0</v>
      </c>
      <c r="O23" s="67">
        <f t="shared" si="1"/>
        <v>0</v>
      </c>
      <c r="P23" s="67">
        <f t="shared" si="1"/>
        <v>0</v>
      </c>
      <c r="Q23" s="67">
        <f t="shared" si="1"/>
        <v>0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160</v>
      </c>
      <c r="B25" s="67"/>
      <c r="C25" s="67">
        <f t="shared" ref="C25:Q28" si="2">B11+C39-C11</f>
        <v>0</v>
      </c>
      <c r="D25" s="67">
        <f t="shared" si="2"/>
        <v>0</v>
      </c>
      <c r="E25" s="67">
        <f t="shared" si="2"/>
        <v>0</v>
      </c>
      <c r="F25" s="67">
        <f t="shared" si="2"/>
        <v>0</v>
      </c>
      <c r="G25" s="67">
        <f t="shared" si="2"/>
        <v>0</v>
      </c>
      <c r="H25" s="67">
        <f t="shared" si="2"/>
        <v>0</v>
      </c>
      <c r="I25" s="67">
        <f t="shared" si="2"/>
        <v>0</v>
      </c>
      <c r="J25" s="67">
        <f t="shared" si="2"/>
        <v>0</v>
      </c>
      <c r="K25" s="67">
        <f t="shared" si="2"/>
        <v>0</v>
      </c>
      <c r="L25" s="67">
        <f t="shared" si="2"/>
        <v>0</v>
      </c>
      <c r="M25" s="67">
        <f t="shared" si="2"/>
        <v>0</v>
      </c>
      <c r="N25" s="67">
        <f t="shared" si="2"/>
        <v>0</v>
      </c>
      <c r="O25" s="67">
        <f t="shared" si="2"/>
        <v>0</v>
      </c>
      <c r="P25" s="67">
        <f t="shared" si="2"/>
        <v>0</v>
      </c>
      <c r="Q25" s="67">
        <f t="shared" si="2"/>
        <v>0</v>
      </c>
    </row>
    <row r="26" spans="1:17" ht="12" customHeight="1" x14ac:dyDescent="0.25">
      <c r="A26" s="23" t="s">
        <v>159</v>
      </c>
      <c r="B26" s="67"/>
      <c r="C26" s="67">
        <f t="shared" si="2"/>
        <v>0</v>
      </c>
      <c r="D26" s="67">
        <f t="shared" si="2"/>
        <v>0</v>
      </c>
      <c r="E26" s="67">
        <f t="shared" si="2"/>
        <v>0</v>
      </c>
      <c r="F26" s="67">
        <f t="shared" si="2"/>
        <v>0</v>
      </c>
      <c r="G26" s="67">
        <f t="shared" si="2"/>
        <v>0</v>
      </c>
      <c r="H26" s="67">
        <f t="shared" si="2"/>
        <v>0</v>
      </c>
      <c r="I26" s="67">
        <f t="shared" si="2"/>
        <v>0</v>
      </c>
      <c r="J26" s="67">
        <f t="shared" si="2"/>
        <v>0</v>
      </c>
      <c r="K26" s="67">
        <f t="shared" si="2"/>
        <v>0</v>
      </c>
      <c r="L26" s="67">
        <f t="shared" si="2"/>
        <v>0</v>
      </c>
      <c r="M26" s="67">
        <f t="shared" si="2"/>
        <v>0</v>
      </c>
      <c r="N26" s="67">
        <f t="shared" si="2"/>
        <v>0</v>
      </c>
      <c r="O26" s="67">
        <f t="shared" si="2"/>
        <v>0</v>
      </c>
      <c r="P26" s="67">
        <f t="shared" si="2"/>
        <v>0</v>
      </c>
      <c r="Q26" s="67">
        <f t="shared" si="2"/>
        <v>0</v>
      </c>
    </row>
    <row r="27" spans="1:17" ht="12" customHeight="1" x14ac:dyDescent="0.25">
      <c r="A27" s="23" t="s">
        <v>142</v>
      </c>
      <c r="B27" s="67"/>
      <c r="C27" s="67">
        <f t="shared" si="2"/>
        <v>0</v>
      </c>
      <c r="D27" s="67">
        <f t="shared" si="2"/>
        <v>0</v>
      </c>
      <c r="E27" s="67">
        <f t="shared" si="2"/>
        <v>0</v>
      </c>
      <c r="F27" s="67">
        <f t="shared" si="2"/>
        <v>0</v>
      </c>
      <c r="G27" s="67">
        <f t="shared" si="2"/>
        <v>0</v>
      </c>
      <c r="H27" s="67">
        <f t="shared" si="2"/>
        <v>0</v>
      </c>
      <c r="I27" s="67">
        <f t="shared" si="2"/>
        <v>0</v>
      </c>
      <c r="J27" s="67">
        <f t="shared" si="2"/>
        <v>0</v>
      </c>
      <c r="K27" s="67">
        <f t="shared" si="2"/>
        <v>0</v>
      </c>
      <c r="L27" s="67">
        <f t="shared" si="2"/>
        <v>0</v>
      </c>
      <c r="M27" s="67">
        <f t="shared" si="2"/>
        <v>0</v>
      </c>
      <c r="N27" s="67">
        <f t="shared" si="2"/>
        <v>0</v>
      </c>
      <c r="O27" s="67">
        <f t="shared" si="2"/>
        <v>0</v>
      </c>
      <c r="P27" s="67">
        <f t="shared" si="2"/>
        <v>0</v>
      </c>
      <c r="Q27" s="67">
        <f t="shared" si="2"/>
        <v>0</v>
      </c>
    </row>
    <row r="28" spans="1:17" ht="12" customHeight="1" x14ac:dyDescent="0.25">
      <c r="A28" s="23" t="s">
        <v>141</v>
      </c>
      <c r="B28" s="67"/>
      <c r="C28" s="67">
        <f t="shared" si="2"/>
        <v>0</v>
      </c>
      <c r="D28" s="67">
        <f t="shared" si="2"/>
        <v>0</v>
      </c>
      <c r="E28" s="67">
        <f t="shared" si="2"/>
        <v>0</v>
      </c>
      <c r="F28" s="67">
        <f t="shared" si="2"/>
        <v>0</v>
      </c>
      <c r="G28" s="67">
        <f t="shared" si="2"/>
        <v>0</v>
      </c>
      <c r="H28" s="67">
        <f t="shared" si="2"/>
        <v>0</v>
      </c>
      <c r="I28" s="67">
        <f t="shared" si="2"/>
        <v>0</v>
      </c>
      <c r="J28" s="67">
        <f t="shared" si="2"/>
        <v>0</v>
      </c>
      <c r="K28" s="67">
        <f t="shared" si="2"/>
        <v>0</v>
      </c>
      <c r="L28" s="67">
        <f t="shared" si="2"/>
        <v>0</v>
      </c>
      <c r="M28" s="67">
        <f t="shared" si="2"/>
        <v>0</v>
      </c>
      <c r="N28" s="67">
        <f t="shared" si="2"/>
        <v>0</v>
      </c>
      <c r="O28" s="67">
        <f t="shared" si="2"/>
        <v>0</v>
      </c>
      <c r="P28" s="67">
        <f t="shared" si="2"/>
        <v>0</v>
      </c>
      <c r="Q28" s="67">
        <f t="shared" si="2"/>
        <v>0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203</v>
      </c>
      <c r="B30" s="67"/>
      <c r="C30" s="67">
        <f t="shared" ref="C30:Q31" si="3">B16+C44-C16</f>
        <v>0</v>
      </c>
      <c r="D30" s="67">
        <f t="shared" si="3"/>
        <v>0</v>
      </c>
      <c r="E30" s="67">
        <f t="shared" si="3"/>
        <v>0</v>
      </c>
      <c r="F30" s="67">
        <f t="shared" si="3"/>
        <v>0</v>
      </c>
      <c r="G30" s="67">
        <f t="shared" si="3"/>
        <v>0</v>
      </c>
      <c r="H30" s="67">
        <f t="shared" si="3"/>
        <v>0</v>
      </c>
      <c r="I30" s="67">
        <f t="shared" si="3"/>
        <v>0</v>
      </c>
      <c r="J30" s="67">
        <f t="shared" si="3"/>
        <v>0</v>
      </c>
      <c r="K30" s="67">
        <f t="shared" si="3"/>
        <v>0</v>
      </c>
      <c r="L30" s="67">
        <f t="shared" si="3"/>
        <v>0</v>
      </c>
      <c r="M30" s="67">
        <f t="shared" si="3"/>
        <v>0</v>
      </c>
      <c r="N30" s="67">
        <f t="shared" si="3"/>
        <v>0</v>
      </c>
      <c r="O30" s="67">
        <f t="shared" si="3"/>
        <v>0</v>
      </c>
      <c r="P30" s="67">
        <f t="shared" si="3"/>
        <v>0</v>
      </c>
      <c r="Q30" s="67">
        <f t="shared" si="3"/>
        <v>0</v>
      </c>
    </row>
    <row r="31" spans="1:17" ht="12" customHeight="1" x14ac:dyDescent="0.25">
      <c r="A31" s="29" t="s">
        <v>140</v>
      </c>
      <c r="B31" s="83"/>
      <c r="C31" s="83">
        <f t="shared" si="3"/>
        <v>0</v>
      </c>
      <c r="D31" s="83">
        <f t="shared" si="3"/>
        <v>0</v>
      </c>
      <c r="E31" s="83">
        <f t="shared" si="3"/>
        <v>0</v>
      </c>
      <c r="F31" s="83">
        <f t="shared" si="3"/>
        <v>0</v>
      </c>
      <c r="G31" s="83">
        <f t="shared" si="3"/>
        <v>0</v>
      </c>
      <c r="H31" s="83">
        <f t="shared" si="3"/>
        <v>0</v>
      </c>
      <c r="I31" s="83">
        <f t="shared" si="3"/>
        <v>0</v>
      </c>
      <c r="J31" s="83">
        <f t="shared" si="3"/>
        <v>0</v>
      </c>
      <c r="K31" s="83">
        <f t="shared" si="3"/>
        <v>0</v>
      </c>
      <c r="L31" s="83">
        <f t="shared" si="3"/>
        <v>0</v>
      </c>
      <c r="M31" s="83">
        <f t="shared" si="3"/>
        <v>0</v>
      </c>
      <c r="N31" s="83">
        <f t="shared" si="3"/>
        <v>0</v>
      </c>
      <c r="O31" s="83">
        <f t="shared" si="3"/>
        <v>0</v>
      </c>
      <c r="P31" s="83">
        <f t="shared" si="3"/>
        <v>0</v>
      </c>
      <c r="Q31" s="83">
        <f t="shared" si="3"/>
        <v>0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161</v>
      </c>
      <c r="B35" s="67"/>
      <c r="C35" s="67">
        <f>RES_hhdet_in!C$64</f>
        <v>0</v>
      </c>
      <c r="D35" s="67">
        <f>RES_hhdet_in!D$64</f>
        <v>0</v>
      </c>
      <c r="E35" s="67">
        <f>RES_hhdet_in!E$64</f>
        <v>0</v>
      </c>
      <c r="F35" s="67">
        <f>RES_hhdet_in!F$64</f>
        <v>0</v>
      </c>
      <c r="G35" s="67">
        <f>RES_hhdet_in!G$64</f>
        <v>0</v>
      </c>
      <c r="H35" s="67">
        <f>RES_hhdet_in!H$64</f>
        <v>0</v>
      </c>
      <c r="I35" s="67">
        <f>RES_hhdet_in!I$64</f>
        <v>0</v>
      </c>
      <c r="J35" s="67">
        <f>RES_hhdet_in!J$64</f>
        <v>0</v>
      </c>
      <c r="K35" s="67">
        <f>RES_hhdet_in!K$64</f>
        <v>0</v>
      </c>
      <c r="L35" s="67">
        <f>RES_hhdet_in!L$64</f>
        <v>0</v>
      </c>
      <c r="M35" s="67">
        <f>RES_hhdet_in!M$64</f>
        <v>0</v>
      </c>
      <c r="N35" s="67">
        <f>RES_hhdet_in!N$64</f>
        <v>0</v>
      </c>
      <c r="O35" s="67">
        <f>RES_hhdet_in!O$64</f>
        <v>0</v>
      </c>
      <c r="P35" s="67">
        <f>RES_hhdet_in!P$64</f>
        <v>0</v>
      </c>
      <c r="Q35" s="67">
        <f>RES_hhdet_in!Q$64</f>
        <v>0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RES_hhdet_in!C$67</f>
        <v>0</v>
      </c>
      <c r="D37" s="67">
        <f>RES_hhdet_in!D$67</f>
        <v>0</v>
      </c>
      <c r="E37" s="67">
        <f>RES_hhdet_in!E$67</f>
        <v>0</v>
      </c>
      <c r="F37" s="67">
        <f>RES_hhdet_in!F$67</f>
        <v>0</v>
      </c>
      <c r="G37" s="67">
        <f>RES_hhdet_in!G$67</f>
        <v>0</v>
      </c>
      <c r="H37" s="67">
        <f>RES_hhdet_in!H$67</f>
        <v>0</v>
      </c>
      <c r="I37" s="67">
        <f>RES_hhdet_in!I$67</f>
        <v>0</v>
      </c>
      <c r="J37" s="67">
        <f>RES_hhdet_in!J$67</f>
        <v>0</v>
      </c>
      <c r="K37" s="67">
        <f>RES_hhdet_in!K$67</f>
        <v>0</v>
      </c>
      <c r="L37" s="67">
        <f>RES_hhdet_in!L$67</f>
        <v>0</v>
      </c>
      <c r="M37" s="67">
        <f>RES_hhdet_in!M$67</f>
        <v>0</v>
      </c>
      <c r="N37" s="67">
        <f>RES_hhdet_in!N$67</f>
        <v>0</v>
      </c>
      <c r="O37" s="67">
        <f>RES_hhdet_in!O$67</f>
        <v>0</v>
      </c>
      <c r="P37" s="67">
        <f>RES_hhdet_in!P$67</f>
        <v>0</v>
      </c>
      <c r="Q37" s="67">
        <f>RES_hhdet_in!Q$67</f>
        <v>0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160</v>
      </c>
      <c r="B39" s="67"/>
      <c r="C39" s="67">
        <f>RES_hhdet_in!C$69</f>
        <v>0</v>
      </c>
      <c r="D39" s="67">
        <f>RES_hhdet_in!D$69</f>
        <v>0</v>
      </c>
      <c r="E39" s="67">
        <f>RES_hhdet_in!E$69</f>
        <v>0</v>
      </c>
      <c r="F39" s="67">
        <f>RES_hhdet_in!F$69</f>
        <v>0</v>
      </c>
      <c r="G39" s="67">
        <f>RES_hhdet_in!G$69</f>
        <v>0</v>
      </c>
      <c r="H39" s="67">
        <f>RES_hhdet_in!H$69</f>
        <v>0</v>
      </c>
      <c r="I39" s="67">
        <f>RES_hhdet_in!I$69</f>
        <v>0</v>
      </c>
      <c r="J39" s="67">
        <f>RES_hhdet_in!J$69</f>
        <v>0</v>
      </c>
      <c r="K39" s="67">
        <f>RES_hhdet_in!K$69</f>
        <v>0</v>
      </c>
      <c r="L39" s="67">
        <f>RES_hhdet_in!L$69</f>
        <v>0</v>
      </c>
      <c r="M39" s="67">
        <f>RES_hhdet_in!M$69</f>
        <v>0</v>
      </c>
      <c r="N39" s="67">
        <f>RES_hhdet_in!N$69</f>
        <v>0</v>
      </c>
      <c r="O39" s="67">
        <f>RES_hhdet_in!O$69</f>
        <v>0</v>
      </c>
      <c r="P39" s="67">
        <f>RES_hhdet_in!P$69</f>
        <v>0</v>
      </c>
      <c r="Q39" s="67">
        <f>RES_hhdet_in!Q$69</f>
        <v>0</v>
      </c>
    </row>
    <row r="40" spans="1:17" ht="12" customHeight="1" x14ac:dyDescent="0.25">
      <c r="A40" s="23" t="s">
        <v>159</v>
      </c>
      <c r="B40" s="67"/>
      <c r="C40" s="67">
        <f>RES_hhdet_in!C$70</f>
        <v>0</v>
      </c>
      <c r="D40" s="67">
        <f>RES_hhdet_in!D$70</f>
        <v>0</v>
      </c>
      <c r="E40" s="67">
        <f>RES_hhdet_in!E$70</f>
        <v>0</v>
      </c>
      <c r="F40" s="67">
        <f>RES_hhdet_in!F$70</f>
        <v>0</v>
      </c>
      <c r="G40" s="67">
        <f>RES_hhdet_in!G$70</f>
        <v>0</v>
      </c>
      <c r="H40" s="67">
        <f>RES_hhdet_in!H$70</f>
        <v>0</v>
      </c>
      <c r="I40" s="67">
        <f>RES_hhdet_in!I$70</f>
        <v>0</v>
      </c>
      <c r="J40" s="67">
        <f>RES_hhdet_in!J$70</f>
        <v>0</v>
      </c>
      <c r="K40" s="67">
        <f>RES_hhdet_in!K$70</f>
        <v>0</v>
      </c>
      <c r="L40" s="67">
        <f>RES_hhdet_in!L$70</f>
        <v>0</v>
      </c>
      <c r="M40" s="67">
        <f>RES_hhdet_in!M$70</f>
        <v>0</v>
      </c>
      <c r="N40" s="67">
        <f>RES_hhdet_in!N$70</f>
        <v>0</v>
      </c>
      <c r="O40" s="67">
        <f>RES_hhdet_in!O$70</f>
        <v>0</v>
      </c>
      <c r="P40" s="67">
        <f>RES_hhdet_in!P$70</f>
        <v>0</v>
      </c>
      <c r="Q40" s="67">
        <f>RES_hhdet_in!Q$70</f>
        <v>0</v>
      </c>
    </row>
    <row r="41" spans="1:17" ht="12" customHeight="1" x14ac:dyDescent="0.25">
      <c r="A41" s="23" t="s">
        <v>142</v>
      </c>
      <c r="B41" s="67"/>
      <c r="C41" s="67">
        <f>RES_hhdet_in!C$73</f>
        <v>0</v>
      </c>
      <c r="D41" s="67">
        <f>RES_hhdet_in!D$73</f>
        <v>0</v>
      </c>
      <c r="E41" s="67">
        <f>RES_hhdet_in!E$73</f>
        <v>0</v>
      </c>
      <c r="F41" s="67">
        <f>RES_hhdet_in!F$73</f>
        <v>0</v>
      </c>
      <c r="G41" s="67">
        <f>RES_hhdet_in!G$73</f>
        <v>0</v>
      </c>
      <c r="H41" s="67">
        <f>RES_hhdet_in!H$73</f>
        <v>0</v>
      </c>
      <c r="I41" s="67">
        <f>RES_hhdet_in!I$73</f>
        <v>0</v>
      </c>
      <c r="J41" s="67">
        <f>RES_hhdet_in!J$73</f>
        <v>0</v>
      </c>
      <c r="K41" s="67">
        <f>RES_hhdet_in!K$73</f>
        <v>0</v>
      </c>
      <c r="L41" s="67">
        <f>RES_hhdet_in!L$73</f>
        <v>0</v>
      </c>
      <c r="M41" s="67">
        <f>RES_hhdet_in!M$73</f>
        <v>0</v>
      </c>
      <c r="N41" s="67">
        <f>RES_hhdet_in!N$73</f>
        <v>0</v>
      </c>
      <c r="O41" s="67">
        <f>RES_hhdet_in!O$73</f>
        <v>0</v>
      </c>
      <c r="P41" s="67">
        <f>RES_hhdet_in!P$73</f>
        <v>0</v>
      </c>
      <c r="Q41" s="67">
        <f>RES_hhdet_in!Q$73</f>
        <v>0</v>
      </c>
    </row>
    <row r="42" spans="1:17" ht="12" customHeight="1" x14ac:dyDescent="0.25">
      <c r="A42" s="23" t="s">
        <v>141</v>
      </c>
      <c r="B42" s="67"/>
      <c r="C42" s="67">
        <f>RES_hhdet_in!C$74</f>
        <v>0</v>
      </c>
      <c r="D42" s="67">
        <f>RES_hhdet_in!D$74</f>
        <v>0</v>
      </c>
      <c r="E42" s="67">
        <f>RES_hhdet_in!E$74</f>
        <v>0</v>
      </c>
      <c r="F42" s="67">
        <f>RES_hhdet_in!F$74</f>
        <v>0</v>
      </c>
      <c r="G42" s="67">
        <f>RES_hhdet_in!G$74</f>
        <v>0</v>
      </c>
      <c r="H42" s="67">
        <f>RES_hhdet_in!H$74</f>
        <v>0</v>
      </c>
      <c r="I42" s="67">
        <f>RES_hhdet_in!I$74</f>
        <v>0</v>
      </c>
      <c r="J42" s="67">
        <f>RES_hhdet_in!J$74</f>
        <v>0</v>
      </c>
      <c r="K42" s="67">
        <f>RES_hhdet_in!K$74</f>
        <v>0</v>
      </c>
      <c r="L42" s="67">
        <f>RES_hhdet_in!L$74</f>
        <v>0</v>
      </c>
      <c r="M42" s="67">
        <f>RES_hhdet_in!M$74</f>
        <v>0</v>
      </c>
      <c r="N42" s="67">
        <f>RES_hhdet_in!N$74</f>
        <v>0</v>
      </c>
      <c r="O42" s="67">
        <f>RES_hhdet_in!O$74</f>
        <v>0</v>
      </c>
      <c r="P42" s="67">
        <f>RES_hhdet_in!P$74</f>
        <v>0</v>
      </c>
      <c r="Q42" s="67">
        <f>RES_hhdet_in!Q$74</f>
        <v>0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203</v>
      </c>
      <c r="B44" s="67"/>
      <c r="C44" s="67">
        <f>RES_hhdet_in!C$78</f>
        <v>0</v>
      </c>
      <c r="D44" s="67">
        <f>RES_hhdet_in!D$78</f>
        <v>0</v>
      </c>
      <c r="E44" s="67">
        <f>RES_hhdet_in!E$78</f>
        <v>0</v>
      </c>
      <c r="F44" s="67">
        <f>RES_hhdet_in!F$78</f>
        <v>0</v>
      </c>
      <c r="G44" s="67">
        <f>RES_hhdet_in!G$78</f>
        <v>0</v>
      </c>
      <c r="H44" s="67">
        <f>RES_hhdet_in!H$78</f>
        <v>0</v>
      </c>
      <c r="I44" s="67">
        <f>RES_hhdet_in!I$78</f>
        <v>0</v>
      </c>
      <c r="J44" s="67">
        <f>RES_hhdet_in!J$78</f>
        <v>0</v>
      </c>
      <c r="K44" s="67">
        <f>RES_hhdet_in!K$78</f>
        <v>0</v>
      </c>
      <c r="L44" s="67">
        <f>RES_hhdet_in!L$78</f>
        <v>0</v>
      </c>
      <c r="M44" s="67">
        <f>RES_hhdet_in!M$78</f>
        <v>0</v>
      </c>
      <c r="N44" s="67">
        <f>RES_hhdet_in!N$78</f>
        <v>0</v>
      </c>
      <c r="O44" s="67">
        <f>RES_hhdet_in!O$78</f>
        <v>0</v>
      </c>
      <c r="P44" s="67">
        <f>RES_hhdet_in!P$78</f>
        <v>0</v>
      </c>
      <c r="Q44" s="67">
        <f>RES_hhdet_in!Q$78</f>
        <v>0</v>
      </c>
    </row>
    <row r="45" spans="1:17" ht="12" customHeight="1" x14ac:dyDescent="0.25">
      <c r="A45" s="29" t="s">
        <v>140</v>
      </c>
      <c r="B45" s="83"/>
      <c r="C45" s="83">
        <f>RES_hhdet_in!C$79</f>
        <v>0</v>
      </c>
      <c r="D45" s="83">
        <f>RES_hhdet_in!D$79</f>
        <v>0</v>
      </c>
      <c r="E45" s="83">
        <f>RES_hhdet_in!E$79</f>
        <v>0</v>
      </c>
      <c r="F45" s="83">
        <f>RES_hhdet_in!F$79</f>
        <v>0</v>
      </c>
      <c r="G45" s="83">
        <f>RES_hhdet_in!G$79</f>
        <v>0</v>
      </c>
      <c r="H45" s="83">
        <f>RES_hhdet_in!H$79</f>
        <v>0</v>
      </c>
      <c r="I45" s="83">
        <f>RES_hhdet_in!I$79</f>
        <v>0</v>
      </c>
      <c r="J45" s="83">
        <f>RES_hhdet_in!J$79</f>
        <v>0</v>
      </c>
      <c r="K45" s="83">
        <f>RES_hhdet_in!K$79</f>
        <v>0</v>
      </c>
      <c r="L45" s="83">
        <f>RES_hhdet_in!L$79</f>
        <v>0</v>
      </c>
      <c r="M45" s="83">
        <f>RES_hhdet_in!M$79</f>
        <v>0</v>
      </c>
      <c r="N45" s="83">
        <f>RES_hhdet_in!N$79</f>
        <v>0</v>
      </c>
      <c r="O45" s="83">
        <f>RES_hhdet_in!O$79</f>
        <v>0</v>
      </c>
      <c r="P45" s="83">
        <f>RES_hhdet_in!P$79</f>
        <v>0</v>
      </c>
      <c r="Q45" s="83">
        <f>RES_hhdet_in!Q$79</f>
        <v>0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161</v>
      </c>
      <c r="B49" s="67"/>
      <c r="C49" s="67">
        <f>RES_hhdet_in_new!C$64</f>
        <v>0</v>
      </c>
      <c r="D49" s="67">
        <f>RES_hhdet_in_new!D$64</f>
        <v>0</v>
      </c>
      <c r="E49" s="67">
        <f>RES_hhdet_in_new!E$64</f>
        <v>0</v>
      </c>
      <c r="F49" s="67">
        <f>RES_hhdet_in_new!F$64</f>
        <v>0</v>
      </c>
      <c r="G49" s="67">
        <f>RES_hhdet_in_new!G$64</f>
        <v>0</v>
      </c>
      <c r="H49" s="67">
        <f>RES_hhdet_in_new!H$64</f>
        <v>0</v>
      </c>
      <c r="I49" s="67">
        <f>RES_hhdet_in_new!I$64</f>
        <v>0</v>
      </c>
      <c r="J49" s="67">
        <f>RES_hhdet_in_new!J$64</f>
        <v>0</v>
      </c>
      <c r="K49" s="67">
        <f>RES_hhdet_in_new!K$64</f>
        <v>0</v>
      </c>
      <c r="L49" s="67">
        <f>RES_hhdet_in_new!L$64</f>
        <v>0</v>
      </c>
      <c r="M49" s="67">
        <f>RES_hhdet_in_new!M$64</f>
        <v>0</v>
      </c>
      <c r="N49" s="67">
        <f>RES_hhdet_in_new!N$64</f>
        <v>0</v>
      </c>
      <c r="O49" s="67">
        <f>RES_hhdet_in_new!O$64</f>
        <v>0</v>
      </c>
      <c r="P49" s="67">
        <f>RES_hhdet_in_new!P$64</f>
        <v>0</v>
      </c>
      <c r="Q49" s="67">
        <f>RES_hhdet_in_new!Q$64</f>
        <v>0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RES_hhdet_in_new!C$67</f>
        <v>0</v>
      </c>
      <c r="D51" s="67">
        <f>RES_hhdet_in_new!D$67</f>
        <v>0</v>
      </c>
      <c r="E51" s="67">
        <f>RES_hhdet_in_new!E$67</f>
        <v>0</v>
      </c>
      <c r="F51" s="67">
        <f>RES_hhdet_in_new!F$67</f>
        <v>0</v>
      </c>
      <c r="G51" s="67">
        <f>RES_hhdet_in_new!G$67</f>
        <v>0</v>
      </c>
      <c r="H51" s="67">
        <f>RES_hhdet_in_new!H$67</f>
        <v>0</v>
      </c>
      <c r="I51" s="67">
        <f>RES_hhdet_in_new!I$67</f>
        <v>0</v>
      </c>
      <c r="J51" s="67">
        <f>RES_hhdet_in_new!J$67</f>
        <v>0</v>
      </c>
      <c r="K51" s="67">
        <f>RES_hhdet_in_new!K$67</f>
        <v>0</v>
      </c>
      <c r="L51" s="67">
        <f>RES_hhdet_in_new!L$67</f>
        <v>0</v>
      </c>
      <c r="M51" s="67">
        <f>RES_hhdet_in_new!M$67</f>
        <v>0</v>
      </c>
      <c r="N51" s="67">
        <f>RES_hhdet_in_new!N$67</f>
        <v>0</v>
      </c>
      <c r="O51" s="67">
        <f>RES_hhdet_in_new!O$67</f>
        <v>0</v>
      </c>
      <c r="P51" s="67">
        <f>RES_hhdet_in_new!P$67</f>
        <v>0</v>
      </c>
      <c r="Q51" s="67">
        <f>RES_hhdet_in_new!Q$67</f>
        <v>0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160</v>
      </c>
      <c r="B53" s="67"/>
      <c r="C53" s="67">
        <f>RES_hhdet_in_new!C$69</f>
        <v>0</v>
      </c>
      <c r="D53" s="67">
        <f>RES_hhdet_in_new!D$69</f>
        <v>0</v>
      </c>
      <c r="E53" s="67">
        <f>RES_hhdet_in_new!E$69</f>
        <v>0</v>
      </c>
      <c r="F53" s="67">
        <f>RES_hhdet_in_new!F$69</f>
        <v>0</v>
      </c>
      <c r="G53" s="67">
        <f>RES_hhdet_in_new!G$69</f>
        <v>0</v>
      </c>
      <c r="H53" s="67">
        <f>RES_hhdet_in_new!H$69</f>
        <v>0</v>
      </c>
      <c r="I53" s="67">
        <f>RES_hhdet_in_new!I$69</f>
        <v>0</v>
      </c>
      <c r="J53" s="67">
        <f>RES_hhdet_in_new!J$69</f>
        <v>0</v>
      </c>
      <c r="K53" s="67">
        <f>RES_hhdet_in_new!K$69</f>
        <v>0</v>
      </c>
      <c r="L53" s="67">
        <f>RES_hhdet_in_new!L$69</f>
        <v>0</v>
      </c>
      <c r="M53" s="67">
        <f>RES_hhdet_in_new!M$69</f>
        <v>0</v>
      </c>
      <c r="N53" s="67">
        <f>RES_hhdet_in_new!N$69</f>
        <v>0</v>
      </c>
      <c r="O53" s="67">
        <f>RES_hhdet_in_new!O$69</f>
        <v>0</v>
      </c>
      <c r="P53" s="67">
        <f>RES_hhdet_in_new!P$69</f>
        <v>0</v>
      </c>
      <c r="Q53" s="67">
        <f>RES_hhdet_in_new!Q$69</f>
        <v>0</v>
      </c>
    </row>
    <row r="54" spans="1:17" ht="12" customHeight="1" x14ac:dyDescent="0.25">
      <c r="A54" s="148" t="s">
        <v>159</v>
      </c>
      <c r="B54" s="67"/>
      <c r="C54" s="67">
        <f>RES_hhdet_in_new!C$70</f>
        <v>0</v>
      </c>
      <c r="D54" s="67">
        <f>RES_hhdet_in_new!D$70</f>
        <v>0</v>
      </c>
      <c r="E54" s="67">
        <f>RES_hhdet_in_new!E$70</f>
        <v>0</v>
      </c>
      <c r="F54" s="67">
        <f>RES_hhdet_in_new!F$70</f>
        <v>0</v>
      </c>
      <c r="G54" s="67">
        <f>RES_hhdet_in_new!G$70</f>
        <v>0</v>
      </c>
      <c r="H54" s="67">
        <f>RES_hhdet_in_new!H$70</f>
        <v>0</v>
      </c>
      <c r="I54" s="67">
        <f>RES_hhdet_in_new!I$70</f>
        <v>0</v>
      </c>
      <c r="J54" s="67">
        <f>RES_hhdet_in_new!J$70</f>
        <v>0</v>
      </c>
      <c r="K54" s="67">
        <f>RES_hhdet_in_new!K$70</f>
        <v>0</v>
      </c>
      <c r="L54" s="67">
        <f>RES_hhdet_in_new!L$70</f>
        <v>0</v>
      </c>
      <c r="M54" s="67">
        <f>RES_hhdet_in_new!M$70</f>
        <v>0</v>
      </c>
      <c r="N54" s="67">
        <f>RES_hhdet_in_new!N$70</f>
        <v>0</v>
      </c>
      <c r="O54" s="67">
        <f>RES_hhdet_in_new!O$70</f>
        <v>0</v>
      </c>
      <c r="P54" s="67">
        <f>RES_hhdet_in_new!P$70</f>
        <v>0</v>
      </c>
      <c r="Q54" s="67">
        <f>RES_hhdet_in_new!Q$70</f>
        <v>0</v>
      </c>
    </row>
    <row r="55" spans="1:17" ht="12" customHeight="1" x14ac:dyDescent="0.25">
      <c r="A55" s="148" t="s">
        <v>142</v>
      </c>
      <c r="B55" s="67"/>
      <c r="C55" s="67">
        <f>RES_hhdet_in_new!C$73</f>
        <v>0</v>
      </c>
      <c r="D55" s="67">
        <f>RES_hhdet_in_new!D$73</f>
        <v>0</v>
      </c>
      <c r="E55" s="67">
        <f>RES_hhdet_in_new!E$73</f>
        <v>0</v>
      </c>
      <c r="F55" s="67">
        <f>RES_hhdet_in_new!F$73</f>
        <v>0</v>
      </c>
      <c r="G55" s="67">
        <f>RES_hhdet_in_new!G$73</f>
        <v>0</v>
      </c>
      <c r="H55" s="67">
        <f>RES_hhdet_in_new!H$73</f>
        <v>0</v>
      </c>
      <c r="I55" s="67">
        <f>RES_hhdet_in_new!I$73</f>
        <v>0</v>
      </c>
      <c r="J55" s="67">
        <f>RES_hhdet_in_new!J$73</f>
        <v>0</v>
      </c>
      <c r="K55" s="67">
        <f>RES_hhdet_in_new!K$73</f>
        <v>0</v>
      </c>
      <c r="L55" s="67">
        <f>RES_hhdet_in_new!L$73</f>
        <v>0</v>
      </c>
      <c r="M55" s="67">
        <f>RES_hhdet_in_new!M$73</f>
        <v>0</v>
      </c>
      <c r="N55" s="67">
        <f>RES_hhdet_in_new!N$73</f>
        <v>0</v>
      </c>
      <c r="O55" s="67">
        <f>RES_hhdet_in_new!O$73</f>
        <v>0</v>
      </c>
      <c r="P55" s="67">
        <f>RES_hhdet_in_new!P$73</f>
        <v>0</v>
      </c>
      <c r="Q55" s="67">
        <f>RES_hhdet_in_new!Q$73</f>
        <v>0</v>
      </c>
    </row>
    <row r="56" spans="1:17" ht="12" customHeight="1" x14ac:dyDescent="0.25">
      <c r="A56" s="148" t="s">
        <v>141</v>
      </c>
      <c r="B56" s="67"/>
      <c r="C56" s="67">
        <f>RES_hhdet_in_new!C$74</f>
        <v>0</v>
      </c>
      <c r="D56" s="67">
        <f>RES_hhdet_in_new!D$74</f>
        <v>0</v>
      </c>
      <c r="E56" s="67">
        <f>RES_hhdet_in_new!E$74</f>
        <v>0</v>
      </c>
      <c r="F56" s="67">
        <f>RES_hhdet_in_new!F$74</f>
        <v>0</v>
      </c>
      <c r="G56" s="67">
        <f>RES_hhdet_in_new!G$74</f>
        <v>0</v>
      </c>
      <c r="H56" s="67">
        <f>RES_hhdet_in_new!H$74</f>
        <v>0</v>
      </c>
      <c r="I56" s="67">
        <f>RES_hhdet_in_new!I$74</f>
        <v>0</v>
      </c>
      <c r="J56" s="67">
        <f>RES_hhdet_in_new!J$74</f>
        <v>0</v>
      </c>
      <c r="K56" s="67">
        <f>RES_hhdet_in_new!K$74</f>
        <v>0</v>
      </c>
      <c r="L56" s="67">
        <f>RES_hhdet_in_new!L$74</f>
        <v>0</v>
      </c>
      <c r="M56" s="67">
        <f>RES_hhdet_in_new!M$74</f>
        <v>0</v>
      </c>
      <c r="N56" s="67">
        <f>RES_hhdet_in_new!N$74</f>
        <v>0</v>
      </c>
      <c r="O56" s="67">
        <f>RES_hhdet_in_new!O$74</f>
        <v>0</v>
      </c>
      <c r="P56" s="67">
        <f>RES_hhdet_in_new!P$74</f>
        <v>0</v>
      </c>
      <c r="Q56" s="67">
        <f>RES_hhdet_in_new!Q$74</f>
        <v>0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203</v>
      </c>
      <c r="B58" s="67"/>
      <c r="C58" s="67">
        <f>RES_hhdet_in_new!C$78</f>
        <v>0</v>
      </c>
      <c r="D58" s="67">
        <f>RES_hhdet_in_new!D$78</f>
        <v>0</v>
      </c>
      <c r="E58" s="67">
        <f>RES_hhdet_in_new!E$78</f>
        <v>0</v>
      </c>
      <c r="F58" s="67">
        <f>RES_hhdet_in_new!F$78</f>
        <v>0</v>
      </c>
      <c r="G58" s="67">
        <f>RES_hhdet_in_new!G$78</f>
        <v>0</v>
      </c>
      <c r="H58" s="67">
        <f>RES_hhdet_in_new!H$78</f>
        <v>0</v>
      </c>
      <c r="I58" s="67">
        <f>RES_hhdet_in_new!I$78</f>
        <v>0</v>
      </c>
      <c r="J58" s="67">
        <f>RES_hhdet_in_new!J$78</f>
        <v>0</v>
      </c>
      <c r="K58" s="67">
        <f>RES_hhdet_in_new!K$78</f>
        <v>0</v>
      </c>
      <c r="L58" s="67">
        <f>RES_hhdet_in_new!L$78</f>
        <v>0</v>
      </c>
      <c r="M58" s="67">
        <f>RES_hhdet_in_new!M$78</f>
        <v>0</v>
      </c>
      <c r="N58" s="67">
        <f>RES_hhdet_in_new!N$78</f>
        <v>0</v>
      </c>
      <c r="O58" s="67">
        <f>RES_hhdet_in_new!O$78</f>
        <v>0</v>
      </c>
      <c r="P58" s="67">
        <f>RES_hhdet_in_new!P$78</f>
        <v>0</v>
      </c>
      <c r="Q58" s="67">
        <f>RES_hhdet_in_new!Q$78</f>
        <v>0</v>
      </c>
    </row>
    <row r="59" spans="1:17" ht="12" customHeight="1" x14ac:dyDescent="0.25">
      <c r="A59" s="159" t="s">
        <v>140</v>
      </c>
      <c r="B59" s="83"/>
      <c r="C59" s="83">
        <f>RES_hhdet_in_new!C$79</f>
        <v>0</v>
      </c>
      <c r="D59" s="83">
        <f>RES_hhdet_in_new!D$79</f>
        <v>0</v>
      </c>
      <c r="E59" s="83">
        <f>RES_hhdet_in_new!E$79</f>
        <v>0</v>
      </c>
      <c r="F59" s="83">
        <f>RES_hhdet_in_new!F$79</f>
        <v>0</v>
      </c>
      <c r="G59" s="83">
        <f>RES_hhdet_in_new!G$79</f>
        <v>0</v>
      </c>
      <c r="H59" s="83">
        <f>RES_hhdet_in_new!H$79</f>
        <v>0</v>
      </c>
      <c r="I59" s="83">
        <f>RES_hhdet_in_new!I$79</f>
        <v>0</v>
      </c>
      <c r="J59" s="83">
        <f>RES_hhdet_in_new!J$79</f>
        <v>0</v>
      </c>
      <c r="K59" s="83">
        <f>RES_hhdet_in_new!K$79</f>
        <v>0</v>
      </c>
      <c r="L59" s="83">
        <f>RES_hhdet_in_new!L$79</f>
        <v>0</v>
      </c>
      <c r="M59" s="83">
        <f>RES_hhdet_in_new!M$79</f>
        <v>0</v>
      </c>
      <c r="N59" s="83">
        <f>RES_hhdet_in_new!N$79</f>
        <v>0</v>
      </c>
      <c r="O59" s="83">
        <f>RES_hhdet_in_new!O$79</f>
        <v>0</v>
      </c>
      <c r="P59" s="83">
        <f>RES_hhdet_in_new!P$79</f>
        <v>0</v>
      </c>
      <c r="Q59" s="83">
        <f>RES_hhdet_in_new!Q$79</f>
        <v>0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161</v>
      </c>
      <c r="B63" s="67"/>
      <c r="C63" s="67">
        <f t="shared" ref="C63:Q63" si="4">C35-C49</f>
        <v>0</v>
      </c>
      <c r="D63" s="67">
        <f t="shared" si="4"/>
        <v>0</v>
      </c>
      <c r="E63" s="67">
        <f t="shared" si="4"/>
        <v>0</v>
      </c>
      <c r="F63" s="67">
        <f t="shared" si="4"/>
        <v>0</v>
      </c>
      <c r="G63" s="67">
        <f t="shared" si="4"/>
        <v>0</v>
      </c>
      <c r="H63" s="67">
        <f t="shared" si="4"/>
        <v>0</v>
      </c>
      <c r="I63" s="67">
        <f t="shared" si="4"/>
        <v>0</v>
      </c>
      <c r="J63" s="67">
        <f t="shared" si="4"/>
        <v>0</v>
      </c>
      <c r="K63" s="67">
        <f t="shared" si="4"/>
        <v>0</v>
      </c>
      <c r="L63" s="67">
        <f t="shared" si="4"/>
        <v>0</v>
      </c>
      <c r="M63" s="67">
        <f t="shared" si="4"/>
        <v>0</v>
      </c>
      <c r="N63" s="67">
        <f t="shared" si="4"/>
        <v>0</v>
      </c>
      <c r="O63" s="67">
        <f t="shared" si="4"/>
        <v>0</v>
      </c>
      <c r="P63" s="67">
        <f t="shared" si="4"/>
        <v>0</v>
      </c>
      <c r="Q63" s="67">
        <f t="shared" si="4"/>
        <v>0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0</v>
      </c>
      <c r="D65" s="67">
        <f t="shared" si="5"/>
        <v>0</v>
      </c>
      <c r="E65" s="67">
        <f t="shared" si="5"/>
        <v>0</v>
      </c>
      <c r="F65" s="67">
        <f t="shared" si="5"/>
        <v>0</v>
      </c>
      <c r="G65" s="67">
        <f t="shared" si="5"/>
        <v>0</v>
      </c>
      <c r="H65" s="67">
        <f t="shared" si="5"/>
        <v>0</v>
      </c>
      <c r="I65" s="67">
        <f t="shared" si="5"/>
        <v>0</v>
      </c>
      <c r="J65" s="67">
        <f t="shared" si="5"/>
        <v>0</v>
      </c>
      <c r="K65" s="67">
        <f t="shared" si="5"/>
        <v>0</v>
      </c>
      <c r="L65" s="67">
        <f t="shared" si="5"/>
        <v>0</v>
      </c>
      <c r="M65" s="67">
        <f t="shared" si="5"/>
        <v>0</v>
      </c>
      <c r="N65" s="67">
        <f t="shared" si="5"/>
        <v>0</v>
      </c>
      <c r="O65" s="67">
        <f t="shared" si="5"/>
        <v>0</v>
      </c>
      <c r="P65" s="67">
        <f t="shared" si="5"/>
        <v>0</v>
      </c>
      <c r="Q65" s="67">
        <f t="shared" si="5"/>
        <v>0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160</v>
      </c>
      <c r="B67" s="67"/>
      <c r="C67" s="67">
        <f t="shared" ref="C67:Q70" si="6">C39-C53</f>
        <v>0</v>
      </c>
      <c r="D67" s="67">
        <f t="shared" si="6"/>
        <v>0</v>
      </c>
      <c r="E67" s="67">
        <f t="shared" si="6"/>
        <v>0</v>
      </c>
      <c r="F67" s="67">
        <f t="shared" si="6"/>
        <v>0</v>
      </c>
      <c r="G67" s="67">
        <f t="shared" si="6"/>
        <v>0</v>
      </c>
      <c r="H67" s="67">
        <f t="shared" si="6"/>
        <v>0</v>
      </c>
      <c r="I67" s="67">
        <f t="shared" si="6"/>
        <v>0</v>
      </c>
      <c r="J67" s="67">
        <f t="shared" si="6"/>
        <v>0</v>
      </c>
      <c r="K67" s="67">
        <f t="shared" si="6"/>
        <v>0</v>
      </c>
      <c r="L67" s="67">
        <f t="shared" si="6"/>
        <v>0</v>
      </c>
      <c r="M67" s="67">
        <f t="shared" si="6"/>
        <v>0</v>
      </c>
      <c r="N67" s="67">
        <f t="shared" si="6"/>
        <v>0</v>
      </c>
      <c r="O67" s="67">
        <f t="shared" si="6"/>
        <v>0</v>
      </c>
      <c r="P67" s="67">
        <f t="shared" si="6"/>
        <v>0</v>
      </c>
      <c r="Q67" s="67">
        <f t="shared" si="6"/>
        <v>0</v>
      </c>
    </row>
    <row r="68" spans="1:17" ht="12" customHeight="1" x14ac:dyDescent="0.25">
      <c r="A68" s="148" t="s">
        <v>159</v>
      </c>
      <c r="B68" s="67"/>
      <c r="C68" s="67">
        <f t="shared" si="6"/>
        <v>0</v>
      </c>
      <c r="D68" s="67">
        <f t="shared" si="6"/>
        <v>0</v>
      </c>
      <c r="E68" s="67">
        <f t="shared" si="6"/>
        <v>0</v>
      </c>
      <c r="F68" s="67">
        <f t="shared" si="6"/>
        <v>0</v>
      </c>
      <c r="G68" s="67">
        <f t="shared" si="6"/>
        <v>0</v>
      </c>
      <c r="H68" s="67">
        <f t="shared" si="6"/>
        <v>0</v>
      </c>
      <c r="I68" s="67">
        <f t="shared" si="6"/>
        <v>0</v>
      </c>
      <c r="J68" s="67">
        <f t="shared" si="6"/>
        <v>0</v>
      </c>
      <c r="K68" s="67">
        <f t="shared" si="6"/>
        <v>0</v>
      </c>
      <c r="L68" s="67">
        <f t="shared" si="6"/>
        <v>0</v>
      </c>
      <c r="M68" s="67">
        <f t="shared" si="6"/>
        <v>0</v>
      </c>
      <c r="N68" s="67">
        <f t="shared" si="6"/>
        <v>0</v>
      </c>
      <c r="O68" s="67">
        <f t="shared" si="6"/>
        <v>0</v>
      </c>
      <c r="P68" s="67">
        <f t="shared" si="6"/>
        <v>0</v>
      </c>
      <c r="Q68" s="67">
        <f t="shared" si="6"/>
        <v>0</v>
      </c>
    </row>
    <row r="69" spans="1:17" ht="12" customHeight="1" x14ac:dyDescent="0.25">
      <c r="A69" s="148" t="s">
        <v>142</v>
      </c>
      <c r="B69" s="67"/>
      <c r="C69" s="67">
        <f t="shared" si="6"/>
        <v>0</v>
      </c>
      <c r="D69" s="67">
        <f t="shared" si="6"/>
        <v>0</v>
      </c>
      <c r="E69" s="67">
        <f t="shared" si="6"/>
        <v>0</v>
      </c>
      <c r="F69" s="67">
        <f t="shared" si="6"/>
        <v>0</v>
      </c>
      <c r="G69" s="67">
        <f t="shared" si="6"/>
        <v>0</v>
      </c>
      <c r="H69" s="67">
        <f t="shared" si="6"/>
        <v>0</v>
      </c>
      <c r="I69" s="67">
        <f t="shared" si="6"/>
        <v>0</v>
      </c>
      <c r="J69" s="67">
        <f t="shared" si="6"/>
        <v>0</v>
      </c>
      <c r="K69" s="67">
        <f t="shared" si="6"/>
        <v>0</v>
      </c>
      <c r="L69" s="67">
        <f t="shared" si="6"/>
        <v>0</v>
      </c>
      <c r="M69" s="67">
        <f t="shared" si="6"/>
        <v>0</v>
      </c>
      <c r="N69" s="67">
        <f t="shared" si="6"/>
        <v>0</v>
      </c>
      <c r="O69" s="67">
        <f t="shared" si="6"/>
        <v>0</v>
      </c>
      <c r="P69" s="67">
        <f t="shared" si="6"/>
        <v>0</v>
      </c>
      <c r="Q69" s="67">
        <f t="shared" si="6"/>
        <v>0</v>
      </c>
    </row>
    <row r="70" spans="1:17" ht="12" customHeight="1" x14ac:dyDescent="0.25">
      <c r="A70" s="148" t="s">
        <v>141</v>
      </c>
      <c r="B70" s="67"/>
      <c r="C70" s="67">
        <f t="shared" si="6"/>
        <v>0</v>
      </c>
      <c r="D70" s="67">
        <f t="shared" si="6"/>
        <v>0</v>
      </c>
      <c r="E70" s="67">
        <f t="shared" si="6"/>
        <v>0</v>
      </c>
      <c r="F70" s="67">
        <f t="shared" si="6"/>
        <v>0</v>
      </c>
      <c r="G70" s="67">
        <f t="shared" si="6"/>
        <v>0</v>
      </c>
      <c r="H70" s="67">
        <f t="shared" si="6"/>
        <v>0</v>
      </c>
      <c r="I70" s="67">
        <f t="shared" si="6"/>
        <v>0</v>
      </c>
      <c r="J70" s="67">
        <f t="shared" si="6"/>
        <v>0</v>
      </c>
      <c r="K70" s="67">
        <f t="shared" si="6"/>
        <v>0</v>
      </c>
      <c r="L70" s="67">
        <f t="shared" si="6"/>
        <v>0</v>
      </c>
      <c r="M70" s="67">
        <f t="shared" si="6"/>
        <v>0</v>
      </c>
      <c r="N70" s="67">
        <f t="shared" si="6"/>
        <v>0</v>
      </c>
      <c r="O70" s="67">
        <f t="shared" si="6"/>
        <v>0</v>
      </c>
      <c r="P70" s="67">
        <f t="shared" si="6"/>
        <v>0</v>
      </c>
      <c r="Q70" s="67">
        <f t="shared" si="6"/>
        <v>0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203</v>
      </c>
      <c r="B72" s="67"/>
      <c r="C72" s="67">
        <f t="shared" ref="C72:Q73" si="7">C44-C58</f>
        <v>0</v>
      </c>
      <c r="D72" s="67">
        <f t="shared" si="7"/>
        <v>0</v>
      </c>
      <c r="E72" s="67">
        <f t="shared" si="7"/>
        <v>0</v>
      </c>
      <c r="F72" s="67">
        <f t="shared" si="7"/>
        <v>0</v>
      </c>
      <c r="G72" s="67">
        <f t="shared" si="7"/>
        <v>0</v>
      </c>
      <c r="H72" s="67">
        <f t="shared" si="7"/>
        <v>0</v>
      </c>
      <c r="I72" s="67">
        <f t="shared" si="7"/>
        <v>0</v>
      </c>
      <c r="J72" s="67">
        <f t="shared" si="7"/>
        <v>0</v>
      </c>
      <c r="K72" s="67">
        <f t="shared" si="7"/>
        <v>0</v>
      </c>
      <c r="L72" s="67">
        <f t="shared" si="7"/>
        <v>0</v>
      </c>
      <c r="M72" s="67">
        <f t="shared" si="7"/>
        <v>0</v>
      </c>
      <c r="N72" s="67">
        <f t="shared" si="7"/>
        <v>0</v>
      </c>
      <c r="O72" s="67">
        <f t="shared" si="7"/>
        <v>0</v>
      </c>
      <c r="P72" s="67">
        <f t="shared" si="7"/>
        <v>0</v>
      </c>
      <c r="Q72" s="67">
        <f t="shared" si="7"/>
        <v>0</v>
      </c>
    </row>
    <row r="73" spans="1:17" ht="12" customHeight="1" x14ac:dyDescent="0.25">
      <c r="A73" s="159" t="s">
        <v>140</v>
      </c>
      <c r="B73" s="83"/>
      <c r="C73" s="83">
        <f t="shared" si="7"/>
        <v>0</v>
      </c>
      <c r="D73" s="83">
        <f t="shared" si="7"/>
        <v>0</v>
      </c>
      <c r="E73" s="83">
        <f t="shared" si="7"/>
        <v>0</v>
      </c>
      <c r="F73" s="83">
        <f t="shared" si="7"/>
        <v>0</v>
      </c>
      <c r="G73" s="83">
        <f t="shared" si="7"/>
        <v>0</v>
      </c>
      <c r="H73" s="83">
        <f t="shared" si="7"/>
        <v>0</v>
      </c>
      <c r="I73" s="83">
        <f t="shared" si="7"/>
        <v>0</v>
      </c>
      <c r="J73" s="83">
        <f t="shared" si="7"/>
        <v>0</v>
      </c>
      <c r="K73" s="83">
        <f t="shared" si="7"/>
        <v>0</v>
      </c>
      <c r="L73" s="83">
        <f t="shared" si="7"/>
        <v>0</v>
      </c>
      <c r="M73" s="83">
        <f t="shared" si="7"/>
        <v>0</v>
      </c>
      <c r="N73" s="83">
        <f t="shared" si="7"/>
        <v>0</v>
      </c>
      <c r="O73" s="83">
        <f t="shared" si="7"/>
        <v>0</v>
      </c>
      <c r="P73" s="83">
        <f t="shared" si="7"/>
        <v>0</v>
      </c>
      <c r="Q73" s="83">
        <f t="shared" si="7"/>
        <v>0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RES_hhdet_numvin!B63</f>
        <v>0</v>
      </c>
      <c r="C78" s="189">
        <f>RES_hhdet_numvin!C63</f>
        <v>0</v>
      </c>
      <c r="D78" s="189">
        <f>RES_hhdet_numvin!D63</f>
        <v>0</v>
      </c>
      <c r="E78" s="189">
        <f>RES_hhdet_numvin!E63</f>
        <v>0</v>
      </c>
      <c r="F78" s="189">
        <f>RES_hhdet_numvin!F63</f>
        <v>0</v>
      </c>
      <c r="G78" s="189">
        <f>RES_hhdet_numvin!G63</f>
        <v>0</v>
      </c>
      <c r="H78" s="189">
        <f>RES_hhdet_numvin!H63</f>
        <v>0</v>
      </c>
      <c r="I78" s="189">
        <f>RES_hhdet_numvin!I63</f>
        <v>0</v>
      </c>
      <c r="J78" s="189">
        <f>RES_hhdet_numvin!J63</f>
        <v>0</v>
      </c>
      <c r="K78" s="189">
        <f>RES_hhdet_numvin!K63</f>
        <v>0</v>
      </c>
      <c r="L78" s="189">
        <f>RES_hhdet_numvin!L63</f>
        <v>0</v>
      </c>
      <c r="M78" s="189">
        <f>RES_hhdet_numvin!M63</f>
        <v>0</v>
      </c>
      <c r="N78" s="189">
        <f>RES_hhdet_numvin!N63</f>
        <v>0</v>
      </c>
      <c r="O78" s="189">
        <f>RES_hhdet_numvin!O63</f>
        <v>0</v>
      </c>
      <c r="P78" s="189">
        <f>RES_hhdet_numvin!P63</f>
        <v>0</v>
      </c>
      <c r="Q78" s="189">
        <f>RES_hhdet_numvin!Q63</f>
        <v>0</v>
      </c>
    </row>
    <row r="79" spans="1:17" ht="12" customHeight="1" x14ac:dyDescent="0.25">
      <c r="A79" s="23" t="s">
        <v>161</v>
      </c>
      <c r="B79" s="80">
        <f>RES_hhdet_numvin!B64</f>
        <v>0</v>
      </c>
      <c r="C79" s="80">
        <f>RES_hhdet_numvin!C64</f>
        <v>0</v>
      </c>
      <c r="D79" s="80">
        <f>RES_hhdet_numvin!D64</f>
        <v>0</v>
      </c>
      <c r="E79" s="80">
        <f>RES_hhdet_numvin!E64</f>
        <v>0</v>
      </c>
      <c r="F79" s="80">
        <f>RES_hhdet_numvin!F64</f>
        <v>0</v>
      </c>
      <c r="G79" s="80">
        <f>RES_hhdet_numvin!G64</f>
        <v>0</v>
      </c>
      <c r="H79" s="80">
        <f>RES_hhdet_numvin!H64</f>
        <v>0</v>
      </c>
      <c r="I79" s="80">
        <f>RES_hhdet_numvin!I64</f>
        <v>0</v>
      </c>
      <c r="J79" s="80">
        <f>RES_hhdet_numvin!J64</f>
        <v>0</v>
      </c>
      <c r="K79" s="80">
        <f>RES_hhdet_numvin!K64</f>
        <v>0</v>
      </c>
      <c r="L79" s="80">
        <f>RES_hhdet_numvin!L64</f>
        <v>0</v>
      </c>
      <c r="M79" s="80">
        <f>RES_hhdet_numvin!M64</f>
        <v>0</v>
      </c>
      <c r="N79" s="80">
        <f>RES_hhdet_numvin!N64</f>
        <v>0</v>
      </c>
      <c r="O79" s="80">
        <f>RES_hhdet_numvin!O64</f>
        <v>0</v>
      </c>
      <c r="P79" s="80">
        <f>RES_hhdet_numvin!P64</f>
        <v>0</v>
      </c>
      <c r="Q79" s="80">
        <f>RES_hhdet_numvin!Q64</f>
        <v>0</v>
      </c>
    </row>
    <row r="80" spans="1:17" ht="12.95" customHeight="1" x14ac:dyDescent="0.25">
      <c r="A80" s="146" t="s">
        <v>112</v>
      </c>
      <c r="B80" s="188">
        <f>RES_hhdet_numvin!B66</f>
        <v>0</v>
      </c>
      <c r="C80" s="188">
        <f>RES_hhdet_numvin!C66</f>
        <v>0</v>
      </c>
      <c r="D80" s="188">
        <f>RES_hhdet_numvin!D66</f>
        <v>0</v>
      </c>
      <c r="E80" s="188">
        <f>RES_hhdet_numvin!E66</f>
        <v>0</v>
      </c>
      <c r="F80" s="188">
        <f>RES_hhdet_numvin!F66</f>
        <v>0</v>
      </c>
      <c r="G80" s="188">
        <f>RES_hhdet_numvin!G66</f>
        <v>0</v>
      </c>
      <c r="H80" s="188">
        <f>RES_hhdet_numvin!H66</f>
        <v>0</v>
      </c>
      <c r="I80" s="188">
        <f>RES_hhdet_numvin!I66</f>
        <v>0</v>
      </c>
      <c r="J80" s="188">
        <f>RES_hhdet_numvin!J66</f>
        <v>0</v>
      </c>
      <c r="K80" s="188">
        <f>RES_hhdet_numvin!K66</f>
        <v>0</v>
      </c>
      <c r="L80" s="188">
        <f>RES_hhdet_numvin!L66</f>
        <v>0</v>
      </c>
      <c r="M80" s="188">
        <f>RES_hhdet_numvin!M66</f>
        <v>0</v>
      </c>
      <c r="N80" s="188">
        <f>RES_hhdet_numvin!N66</f>
        <v>0</v>
      </c>
      <c r="O80" s="188">
        <f>RES_hhdet_numvin!O66</f>
        <v>0</v>
      </c>
      <c r="P80" s="188">
        <f>RES_hhdet_numvin!P66</f>
        <v>0</v>
      </c>
      <c r="Q80" s="188">
        <f>RES_hhdet_numvin!Q66</f>
        <v>0</v>
      </c>
    </row>
    <row r="81" spans="1:17" ht="12" customHeight="1" x14ac:dyDescent="0.25">
      <c r="A81" s="23" t="s">
        <v>60</v>
      </c>
      <c r="B81" s="80">
        <f>RES_hhdet_numvin!B67</f>
        <v>0</v>
      </c>
      <c r="C81" s="80">
        <f>RES_hhdet_numvin!C67</f>
        <v>0</v>
      </c>
      <c r="D81" s="80">
        <f>RES_hhdet_numvin!D67</f>
        <v>0</v>
      </c>
      <c r="E81" s="80">
        <f>RES_hhdet_numvin!E67</f>
        <v>0</v>
      </c>
      <c r="F81" s="80">
        <f>RES_hhdet_numvin!F67</f>
        <v>0</v>
      </c>
      <c r="G81" s="80">
        <f>RES_hhdet_numvin!G67</f>
        <v>0</v>
      </c>
      <c r="H81" s="80">
        <f>RES_hhdet_numvin!H67</f>
        <v>0</v>
      </c>
      <c r="I81" s="80">
        <f>RES_hhdet_numvin!I67</f>
        <v>0</v>
      </c>
      <c r="J81" s="80">
        <f>RES_hhdet_numvin!J67</f>
        <v>0</v>
      </c>
      <c r="K81" s="80">
        <f>RES_hhdet_numvin!K67</f>
        <v>0</v>
      </c>
      <c r="L81" s="80">
        <f>RES_hhdet_numvin!L67</f>
        <v>0</v>
      </c>
      <c r="M81" s="80">
        <f>RES_hhdet_numvin!M67</f>
        <v>0</v>
      </c>
      <c r="N81" s="80">
        <f>RES_hhdet_numvin!N67</f>
        <v>0</v>
      </c>
      <c r="O81" s="80">
        <f>RES_hhdet_numvin!O67</f>
        <v>0</v>
      </c>
      <c r="P81" s="80">
        <f>RES_hhdet_numvin!P67</f>
        <v>0</v>
      </c>
      <c r="Q81" s="80">
        <f>RES_hhdet_numvin!Q67</f>
        <v>0</v>
      </c>
    </row>
    <row r="82" spans="1:17" ht="12" customHeight="1" x14ac:dyDescent="0.25">
      <c r="A82" s="146" t="s">
        <v>63</v>
      </c>
      <c r="B82" s="188">
        <f>RES_hhdet_numvin!B68</f>
        <v>0</v>
      </c>
      <c r="C82" s="188">
        <f>RES_hhdet_numvin!C68</f>
        <v>0</v>
      </c>
      <c r="D82" s="188">
        <f>RES_hhdet_numvin!D68</f>
        <v>0</v>
      </c>
      <c r="E82" s="188">
        <f>RES_hhdet_numvin!E68</f>
        <v>0</v>
      </c>
      <c r="F82" s="188">
        <f>RES_hhdet_numvin!F68</f>
        <v>0</v>
      </c>
      <c r="G82" s="188">
        <f>RES_hhdet_numvin!G68</f>
        <v>0</v>
      </c>
      <c r="H82" s="188">
        <f>RES_hhdet_numvin!H68</f>
        <v>0</v>
      </c>
      <c r="I82" s="188">
        <f>RES_hhdet_numvin!I68</f>
        <v>0</v>
      </c>
      <c r="J82" s="188">
        <f>RES_hhdet_numvin!J68</f>
        <v>0</v>
      </c>
      <c r="K82" s="188">
        <f>RES_hhdet_numvin!K68</f>
        <v>0</v>
      </c>
      <c r="L82" s="188">
        <f>RES_hhdet_numvin!L68</f>
        <v>0</v>
      </c>
      <c r="M82" s="188">
        <f>RES_hhdet_numvin!M68</f>
        <v>0</v>
      </c>
      <c r="N82" s="188">
        <f>RES_hhdet_numvin!N68</f>
        <v>0</v>
      </c>
      <c r="O82" s="188">
        <f>RES_hhdet_numvin!O68</f>
        <v>0</v>
      </c>
      <c r="P82" s="188">
        <f>RES_hhdet_numvin!P68</f>
        <v>0</v>
      </c>
      <c r="Q82" s="188">
        <f>RES_hhdet_numvin!Q68</f>
        <v>0</v>
      </c>
    </row>
    <row r="83" spans="1:17" ht="12" customHeight="1" x14ac:dyDescent="0.25">
      <c r="A83" s="23" t="s">
        <v>160</v>
      </c>
      <c r="B83" s="80">
        <f>RES_hhdet_numvin!B69</f>
        <v>0</v>
      </c>
      <c r="C83" s="80">
        <f>RES_hhdet_numvin!C69</f>
        <v>0</v>
      </c>
      <c r="D83" s="80">
        <f>RES_hhdet_numvin!D69</f>
        <v>0</v>
      </c>
      <c r="E83" s="80">
        <f>RES_hhdet_numvin!E69</f>
        <v>0</v>
      </c>
      <c r="F83" s="80">
        <f>RES_hhdet_numvin!F69</f>
        <v>0</v>
      </c>
      <c r="G83" s="80">
        <f>RES_hhdet_numvin!G69</f>
        <v>0</v>
      </c>
      <c r="H83" s="80">
        <f>RES_hhdet_numvin!H69</f>
        <v>0</v>
      </c>
      <c r="I83" s="80">
        <f>RES_hhdet_numvin!I69</f>
        <v>0</v>
      </c>
      <c r="J83" s="80">
        <f>RES_hhdet_numvin!J69</f>
        <v>0</v>
      </c>
      <c r="K83" s="80">
        <f>RES_hhdet_numvin!K69</f>
        <v>0</v>
      </c>
      <c r="L83" s="80">
        <f>RES_hhdet_numvin!L69</f>
        <v>0</v>
      </c>
      <c r="M83" s="80">
        <f>RES_hhdet_numvin!M69</f>
        <v>0</v>
      </c>
      <c r="N83" s="80">
        <f>RES_hhdet_numvin!N69</f>
        <v>0</v>
      </c>
      <c r="O83" s="80">
        <f>RES_hhdet_numvin!O69</f>
        <v>0</v>
      </c>
      <c r="P83" s="80">
        <f>RES_hhdet_numvin!P69</f>
        <v>0</v>
      </c>
      <c r="Q83" s="80">
        <f>RES_hhdet_numvin!Q69</f>
        <v>0</v>
      </c>
    </row>
    <row r="84" spans="1:17" ht="12" customHeight="1" x14ac:dyDescent="0.25">
      <c r="A84" s="23" t="s">
        <v>159</v>
      </c>
      <c r="B84" s="80">
        <f>RES_hhdet_numvin!B70</f>
        <v>0</v>
      </c>
      <c r="C84" s="80">
        <f>RES_hhdet_numvin!C70</f>
        <v>0</v>
      </c>
      <c r="D84" s="80">
        <f>RES_hhdet_numvin!D70</f>
        <v>0</v>
      </c>
      <c r="E84" s="80">
        <f>RES_hhdet_numvin!E70</f>
        <v>0</v>
      </c>
      <c r="F84" s="80">
        <f>RES_hhdet_numvin!F70</f>
        <v>0</v>
      </c>
      <c r="G84" s="80">
        <f>RES_hhdet_numvin!G70</f>
        <v>0</v>
      </c>
      <c r="H84" s="80">
        <f>RES_hhdet_numvin!H70</f>
        <v>0</v>
      </c>
      <c r="I84" s="80">
        <f>RES_hhdet_numvin!I70</f>
        <v>0</v>
      </c>
      <c r="J84" s="80">
        <f>RES_hhdet_numvin!J70</f>
        <v>0</v>
      </c>
      <c r="K84" s="80">
        <f>RES_hhdet_numvin!K70</f>
        <v>0</v>
      </c>
      <c r="L84" s="80">
        <f>RES_hhdet_numvin!L70</f>
        <v>0</v>
      </c>
      <c r="M84" s="80">
        <f>RES_hhdet_numvin!M70</f>
        <v>0</v>
      </c>
      <c r="N84" s="80">
        <f>RES_hhdet_numvin!N70</f>
        <v>0</v>
      </c>
      <c r="O84" s="80">
        <f>RES_hhdet_numvin!O70</f>
        <v>0</v>
      </c>
      <c r="P84" s="80">
        <f>RES_hhdet_numvin!P70</f>
        <v>0</v>
      </c>
      <c r="Q84" s="80">
        <f>RES_hhdet_numvin!Q70</f>
        <v>0</v>
      </c>
    </row>
    <row r="85" spans="1:17" ht="12" customHeight="1" x14ac:dyDescent="0.25">
      <c r="A85" s="23" t="s">
        <v>142</v>
      </c>
      <c r="B85" s="80">
        <f>RES_hhdet_numvin!B73</f>
        <v>0</v>
      </c>
      <c r="C85" s="80">
        <f>RES_hhdet_numvin!C73</f>
        <v>0</v>
      </c>
      <c r="D85" s="80">
        <f>RES_hhdet_numvin!D73</f>
        <v>0</v>
      </c>
      <c r="E85" s="80">
        <f>RES_hhdet_numvin!E73</f>
        <v>0</v>
      </c>
      <c r="F85" s="80">
        <f>RES_hhdet_numvin!F73</f>
        <v>0</v>
      </c>
      <c r="G85" s="80">
        <f>RES_hhdet_numvin!G73</f>
        <v>0</v>
      </c>
      <c r="H85" s="80">
        <f>RES_hhdet_numvin!H73</f>
        <v>0</v>
      </c>
      <c r="I85" s="80">
        <f>RES_hhdet_numvin!I73</f>
        <v>0</v>
      </c>
      <c r="J85" s="80">
        <f>RES_hhdet_numvin!J73</f>
        <v>0</v>
      </c>
      <c r="K85" s="80">
        <f>RES_hhdet_numvin!K73</f>
        <v>0</v>
      </c>
      <c r="L85" s="80">
        <f>RES_hhdet_numvin!L73</f>
        <v>0</v>
      </c>
      <c r="M85" s="80">
        <f>RES_hhdet_numvin!M73</f>
        <v>0</v>
      </c>
      <c r="N85" s="80">
        <f>RES_hhdet_numvin!N73</f>
        <v>0</v>
      </c>
      <c r="O85" s="80">
        <f>RES_hhdet_numvin!O73</f>
        <v>0</v>
      </c>
      <c r="P85" s="80">
        <f>RES_hhdet_numvin!P73</f>
        <v>0</v>
      </c>
      <c r="Q85" s="80">
        <f>RES_hhdet_numvin!Q73</f>
        <v>0</v>
      </c>
    </row>
    <row r="86" spans="1:17" ht="12" customHeight="1" x14ac:dyDescent="0.25">
      <c r="A86" s="23" t="s">
        <v>141</v>
      </c>
      <c r="B86" s="80">
        <f>RES_hhdet_numvin!B74</f>
        <v>0</v>
      </c>
      <c r="C86" s="80">
        <f>RES_hhdet_numvin!C74</f>
        <v>0</v>
      </c>
      <c r="D86" s="80">
        <f>RES_hhdet_numvin!D74</f>
        <v>0</v>
      </c>
      <c r="E86" s="80">
        <f>RES_hhdet_numvin!E74</f>
        <v>0</v>
      </c>
      <c r="F86" s="80">
        <f>RES_hhdet_numvin!F74</f>
        <v>0</v>
      </c>
      <c r="G86" s="80">
        <f>RES_hhdet_numvin!G74</f>
        <v>0</v>
      </c>
      <c r="H86" s="80">
        <f>RES_hhdet_numvin!H74</f>
        <v>0</v>
      </c>
      <c r="I86" s="80">
        <f>RES_hhdet_numvin!I74</f>
        <v>0</v>
      </c>
      <c r="J86" s="80">
        <f>RES_hhdet_numvin!J74</f>
        <v>0</v>
      </c>
      <c r="K86" s="80">
        <f>RES_hhdet_numvin!K74</f>
        <v>0</v>
      </c>
      <c r="L86" s="80">
        <f>RES_hhdet_numvin!L74</f>
        <v>0</v>
      </c>
      <c r="M86" s="80">
        <f>RES_hhdet_numvin!M74</f>
        <v>0</v>
      </c>
      <c r="N86" s="80">
        <f>RES_hhdet_numvin!N74</f>
        <v>0</v>
      </c>
      <c r="O86" s="80">
        <f>RES_hhdet_numvin!O74</f>
        <v>0</v>
      </c>
      <c r="P86" s="80">
        <f>RES_hhdet_numvin!P74</f>
        <v>0</v>
      </c>
      <c r="Q86" s="80">
        <f>RES_hhdet_numvin!Q74</f>
        <v>0</v>
      </c>
    </row>
    <row r="87" spans="1:17" ht="12" customHeight="1" x14ac:dyDescent="0.25">
      <c r="A87" s="146" t="s">
        <v>62</v>
      </c>
      <c r="B87" s="188">
        <f>RES_hhdet_numvin!B77</f>
        <v>0</v>
      </c>
      <c r="C87" s="188">
        <f>RES_hhdet_numvin!C77</f>
        <v>0</v>
      </c>
      <c r="D87" s="188">
        <f>RES_hhdet_numvin!D77</f>
        <v>0</v>
      </c>
      <c r="E87" s="188">
        <f>RES_hhdet_numvin!E77</f>
        <v>0</v>
      </c>
      <c r="F87" s="188">
        <f>RES_hhdet_numvin!F77</f>
        <v>0</v>
      </c>
      <c r="G87" s="188">
        <f>RES_hhdet_numvin!G77</f>
        <v>0</v>
      </c>
      <c r="H87" s="188">
        <f>RES_hhdet_numvin!H77</f>
        <v>0</v>
      </c>
      <c r="I87" s="188">
        <f>RES_hhdet_numvin!I77</f>
        <v>0</v>
      </c>
      <c r="J87" s="188">
        <f>RES_hhdet_numvin!J77</f>
        <v>0</v>
      </c>
      <c r="K87" s="188">
        <f>RES_hhdet_numvin!K77</f>
        <v>0</v>
      </c>
      <c r="L87" s="188">
        <f>RES_hhdet_numvin!L77</f>
        <v>0</v>
      </c>
      <c r="M87" s="188">
        <f>RES_hhdet_numvin!M77</f>
        <v>0</v>
      </c>
      <c r="N87" s="188">
        <f>RES_hhdet_numvin!N77</f>
        <v>0</v>
      </c>
      <c r="O87" s="188">
        <f>RES_hhdet_numvin!O77</f>
        <v>0</v>
      </c>
      <c r="P87" s="188">
        <f>RES_hhdet_numvin!P77</f>
        <v>0</v>
      </c>
      <c r="Q87" s="188">
        <f>RES_hhdet_numvin!Q77</f>
        <v>0</v>
      </c>
    </row>
    <row r="88" spans="1:17" ht="12" customHeight="1" x14ac:dyDescent="0.25">
      <c r="A88" s="23" t="s">
        <v>203</v>
      </c>
      <c r="B88" s="80">
        <f>RES_hhdet_numvin!B78</f>
        <v>0</v>
      </c>
      <c r="C88" s="80">
        <f>RES_hhdet_numvin!C78</f>
        <v>0</v>
      </c>
      <c r="D88" s="80">
        <f>RES_hhdet_numvin!D78</f>
        <v>0</v>
      </c>
      <c r="E88" s="80">
        <f>RES_hhdet_numvin!E78</f>
        <v>0</v>
      </c>
      <c r="F88" s="80">
        <f>RES_hhdet_numvin!F78</f>
        <v>0</v>
      </c>
      <c r="G88" s="80">
        <f>RES_hhdet_numvin!G78</f>
        <v>0</v>
      </c>
      <c r="H88" s="80">
        <f>RES_hhdet_numvin!H78</f>
        <v>0</v>
      </c>
      <c r="I88" s="80">
        <f>RES_hhdet_numvin!I78</f>
        <v>0</v>
      </c>
      <c r="J88" s="80">
        <f>RES_hhdet_numvin!J78</f>
        <v>0</v>
      </c>
      <c r="K88" s="80">
        <f>RES_hhdet_numvin!K78</f>
        <v>0</v>
      </c>
      <c r="L88" s="80">
        <f>RES_hhdet_numvin!L78</f>
        <v>0</v>
      </c>
      <c r="M88" s="80">
        <f>RES_hhdet_numvin!M78</f>
        <v>0</v>
      </c>
      <c r="N88" s="80">
        <f>RES_hhdet_numvin!N78</f>
        <v>0</v>
      </c>
      <c r="O88" s="80">
        <f>RES_hhdet_numvin!O78</f>
        <v>0</v>
      </c>
      <c r="P88" s="80">
        <f>RES_hhdet_numvin!P78</f>
        <v>0</v>
      </c>
      <c r="Q88" s="80">
        <f>RES_hhdet_numvin!Q78</f>
        <v>0</v>
      </c>
    </row>
    <row r="89" spans="1:17" ht="12" customHeight="1" x14ac:dyDescent="0.25">
      <c r="A89" s="29" t="s">
        <v>140</v>
      </c>
      <c r="B89" s="78">
        <f>RES_hhdet_numvin!B79</f>
        <v>0</v>
      </c>
      <c r="C89" s="78">
        <f>RES_hhdet_numvin!C79</f>
        <v>0</v>
      </c>
      <c r="D89" s="78">
        <f>RES_hhdet_numvin!D79</f>
        <v>0</v>
      </c>
      <c r="E89" s="78">
        <f>RES_hhdet_numvin!E79</f>
        <v>0</v>
      </c>
      <c r="F89" s="78">
        <f>RES_hhdet_numvin!F79</f>
        <v>0</v>
      </c>
      <c r="G89" s="78">
        <f>RES_hhdet_numvin!G79</f>
        <v>0</v>
      </c>
      <c r="H89" s="78">
        <f>RES_hhdet_numvin!H79</f>
        <v>0</v>
      </c>
      <c r="I89" s="78">
        <f>RES_hhdet_numvin!I79</f>
        <v>0</v>
      </c>
      <c r="J89" s="78">
        <f>RES_hhdet_numvin!J79</f>
        <v>0</v>
      </c>
      <c r="K89" s="78">
        <f>RES_hhdet_numvin!K79</f>
        <v>0</v>
      </c>
      <c r="L89" s="78">
        <f>RES_hhdet_numvin!L79</f>
        <v>0</v>
      </c>
      <c r="M89" s="78">
        <f>RES_hhdet_numvin!M79</f>
        <v>0</v>
      </c>
      <c r="N89" s="78">
        <f>RES_hhdet_numvin!N79</f>
        <v>0</v>
      </c>
      <c r="O89" s="78">
        <f>RES_hhdet_numvin!O79</f>
        <v>0</v>
      </c>
      <c r="P89" s="78">
        <f>RES_hhdet_numvin!P79</f>
        <v>0</v>
      </c>
      <c r="Q89" s="78">
        <f>RES_hhdet_numvin!Q79</f>
        <v>0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0</v>
      </c>
      <c r="C93" s="168">
        <f t="shared" ref="C93:Q93" si="8">SUM(C94,C97,C99,C108)</f>
        <v>0</v>
      </c>
      <c r="D93" s="168">
        <f t="shared" si="8"/>
        <v>0</v>
      </c>
      <c r="E93" s="168">
        <f t="shared" si="8"/>
        <v>0</v>
      </c>
      <c r="F93" s="168">
        <f t="shared" si="8"/>
        <v>0</v>
      </c>
      <c r="G93" s="168">
        <f t="shared" si="8"/>
        <v>0</v>
      </c>
      <c r="H93" s="168">
        <f t="shared" si="8"/>
        <v>0</v>
      </c>
      <c r="I93" s="168">
        <f t="shared" si="8"/>
        <v>0</v>
      </c>
      <c r="J93" s="168">
        <f t="shared" si="8"/>
        <v>0</v>
      </c>
      <c r="K93" s="168">
        <f t="shared" si="8"/>
        <v>0</v>
      </c>
      <c r="L93" s="168">
        <f t="shared" si="8"/>
        <v>0</v>
      </c>
      <c r="M93" s="168">
        <f t="shared" si="8"/>
        <v>0</v>
      </c>
      <c r="N93" s="168">
        <f t="shared" si="8"/>
        <v>0</v>
      </c>
      <c r="O93" s="168">
        <f t="shared" si="8"/>
        <v>0</v>
      </c>
      <c r="P93" s="168">
        <f t="shared" si="8"/>
        <v>0</v>
      </c>
      <c r="Q93" s="168">
        <f t="shared" si="8"/>
        <v>0</v>
      </c>
    </row>
    <row r="94" spans="1:17" ht="12" customHeight="1" x14ac:dyDescent="0.25">
      <c r="A94" s="158" t="s">
        <v>65</v>
      </c>
      <c r="B94" s="157">
        <f>SUM(B95:B96)</f>
        <v>0</v>
      </c>
      <c r="C94" s="157">
        <f t="shared" ref="C94:Q94" si="9">SUM(C95:C96)</f>
        <v>0</v>
      </c>
      <c r="D94" s="157">
        <f t="shared" si="9"/>
        <v>0</v>
      </c>
      <c r="E94" s="157">
        <f t="shared" si="9"/>
        <v>0</v>
      </c>
      <c r="F94" s="157">
        <f t="shared" si="9"/>
        <v>0</v>
      </c>
      <c r="G94" s="157">
        <f t="shared" si="9"/>
        <v>0</v>
      </c>
      <c r="H94" s="157">
        <f t="shared" si="9"/>
        <v>0</v>
      </c>
      <c r="I94" s="157">
        <f t="shared" si="9"/>
        <v>0</v>
      </c>
      <c r="J94" s="157">
        <f t="shared" si="9"/>
        <v>0</v>
      </c>
      <c r="K94" s="157">
        <f t="shared" si="9"/>
        <v>0</v>
      </c>
      <c r="L94" s="157">
        <f t="shared" si="9"/>
        <v>0</v>
      </c>
      <c r="M94" s="157">
        <f t="shared" si="9"/>
        <v>0</v>
      </c>
      <c r="N94" s="157">
        <f t="shared" si="9"/>
        <v>0</v>
      </c>
      <c r="O94" s="157">
        <f t="shared" si="9"/>
        <v>0</v>
      </c>
      <c r="P94" s="157">
        <f t="shared" si="9"/>
        <v>0</v>
      </c>
      <c r="Q94" s="157">
        <f t="shared" si="9"/>
        <v>0</v>
      </c>
    </row>
    <row r="95" spans="1:17" ht="12" customHeight="1" x14ac:dyDescent="0.25">
      <c r="A95" s="23" t="s">
        <v>161</v>
      </c>
      <c r="B95" s="156">
        <f>RES_hhdet_fec!B$64</f>
        <v>0</v>
      </c>
      <c r="C95" s="156">
        <f>RES_hhdet_fec!C$64</f>
        <v>0</v>
      </c>
      <c r="D95" s="156">
        <f>RES_hhdet_fec!D$64</f>
        <v>0</v>
      </c>
      <c r="E95" s="156">
        <f>RES_hhdet_fec!E$64</f>
        <v>0</v>
      </c>
      <c r="F95" s="156">
        <f>RES_hhdet_fec!F$64</f>
        <v>0</v>
      </c>
      <c r="G95" s="156">
        <f>RES_hhdet_fec!G$64</f>
        <v>0</v>
      </c>
      <c r="H95" s="156">
        <f>RES_hhdet_fec!H$64</f>
        <v>0</v>
      </c>
      <c r="I95" s="156">
        <f>RES_hhdet_fec!I$64</f>
        <v>0</v>
      </c>
      <c r="J95" s="156">
        <f>RES_hhdet_fec!J$64</f>
        <v>0</v>
      </c>
      <c r="K95" s="156">
        <f>RES_hhdet_fec!K$64</f>
        <v>0</v>
      </c>
      <c r="L95" s="156">
        <f>RES_hhdet_fec!L$64</f>
        <v>0</v>
      </c>
      <c r="M95" s="156">
        <f>RES_hhdet_fec!M$64</f>
        <v>0</v>
      </c>
      <c r="N95" s="156">
        <f>RES_hhdet_fec!N$64</f>
        <v>0</v>
      </c>
      <c r="O95" s="156">
        <f>RES_hhdet_fec!O$64</f>
        <v>0</v>
      </c>
      <c r="P95" s="156">
        <f>RES_hhdet_fec!P$64</f>
        <v>0</v>
      </c>
      <c r="Q95" s="156">
        <f>RES_hhdet_fec!Q$64</f>
        <v>0</v>
      </c>
    </row>
    <row r="96" spans="1:17" ht="12" customHeight="1" x14ac:dyDescent="0.25">
      <c r="A96" s="23" t="s">
        <v>60</v>
      </c>
      <c r="B96" s="156">
        <f>RES_hhdet_fec!B$65</f>
        <v>0</v>
      </c>
      <c r="C96" s="156">
        <f>RES_hhdet_fec!C$65</f>
        <v>0</v>
      </c>
      <c r="D96" s="156">
        <f>RES_hhdet_fec!D$65</f>
        <v>0</v>
      </c>
      <c r="E96" s="156">
        <f>RES_hhdet_fec!E$65</f>
        <v>0</v>
      </c>
      <c r="F96" s="156">
        <f>RES_hhdet_fec!F$65</f>
        <v>0</v>
      </c>
      <c r="G96" s="156">
        <f>RES_hhdet_fec!G$65</f>
        <v>0</v>
      </c>
      <c r="H96" s="156">
        <f>RES_hhdet_fec!H$65</f>
        <v>0</v>
      </c>
      <c r="I96" s="156">
        <f>RES_hhdet_fec!I$65</f>
        <v>0</v>
      </c>
      <c r="J96" s="156">
        <f>RES_hhdet_fec!J$65</f>
        <v>0</v>
      </c>
      <c r="K96" s="156">
        <f>RES_hhdet_fec!K$65</f>
        <v>0</v>
      </c>
      <c r="L96" s="156">
        <f>RES_hhdet_fec!L$65</f>
        <v>0</v>
      </c>
      <c r="M96" s="156">
        <f>RES_hhdet_fec!M$65</f>
        <v>0</v>
      </c>
      <c r="N96" s="156">
        <f>RES_hhdet_fec!N$65</f>
        <v>0</v>
      </c>
      <c r="O96" s="156">
        <f>RES_hhdet_fec!O$65</f>
        <v>0</v>
      </c>
      <c r="P96" s="156">
        <f>RES_hhdet_fec!P$65</f>
        <v>0</v>
      </c>
      <c r="Q96" s="156">
        <f>RES_hhdet_fec!Q$65</f>
        <v>0</v>
      </c>
    </row>
    <row r="97" spans="1:17" ht="12" customHeight="1" x14ac:dyDescent="0.25">
      <c r="A97" s="158" t="s">
        <v>112</v>
      </c>
      <c r="B97" s="157">
        <f>B98</f>
        <v>0</v>
      </c>
      <c r="C97" s="157">
        <f t="shared" ref="C97:Q97" si="10">C98</f>
        <v>0</v>
      </c>
      <c r="D97" s="157">
        <f t="shared" si="10"/>
        <v>0</v>
      </c>
      <c r="E97" s="157">
        <f t="shared" si="10"/>
        <v>0</v>
      </c>
      <c r="F97" s="157">
        <f t="shared" si="10"/>
        <v>0</v>
      </c>
      <c r="G97" s="157">
        <f t="shared" si="10"/>
        <v>0</v>
      </c>
      <c r="H97" s="157">
        <f t="shared" si="10"/>
        <v>0</v>
      </c>
      <c r="I97" s="157">
        <f t="shared" si="10"/>
        <v>0</v>
      </c>
      <c r="J97" s="157">
        <f t="shared" si="10"/>
        <v>0</v>
      </c>
      <c r="K97" s="157">
        <f t="shared" si="10"/>
        <v>0</v>
      </c>
      <c r="L97" s="157">
        <f t="shared" si="10"/>
        <v>0</v>
      </c>
      <c r="M97" s="157">
        <f t="shared" si="10"/>
        <v>0</v>
      </c>
      <c r="N97" s="157">
        <f t="shared" si="10"/>
        <v>0</v>
      </c>
      <c r="O97" s="157">
        <f t="shared" si="10"/>
        <v>0</v>
      </c>
      <c r="P97" s="157">
        <f t="shared" si="10"/>
        <v>0</v>
      </c>
      <c r="Q97" s="157">
        <f t="shared" si="10"/>
        <v>0</v>
      </c>
    </row>
    <row r="98" spans="1:17" ht="12" customHeight="1" x14ac:dyDescent="0.25">
      <c r="A98" s="23" t="s">
        <v>60</v>
      </c>
      <c r="B98" s="156">
        <f>RES_hhdet_fec!B$67</f>
        <v>0</v>
      </c>
      <c r="C98" s="156">
        <f>RES_hhdet_fec!C$67</f>
        <v>0</v>
      </c>
      <c r="D98" s="156">
        <f>RES_hhdet_fec!D$67</f>
        <v>0</v>
      </c>
      <c r="E98" s="156">
        <f>RES_hhdet_fec!E$67</f>
        <v>0</v>
      </c>
      <c r="F98" s="156">
        <f>RES_hhdet_fec!F$67</f>
        <v>0</v>
      </c>
      <c r="G98" s="156">
        <f>RES_hhdet_fec!G$67</f>
        <v>0</v>
      </c>
      <c r="H98" s="156">
        <f>RES_hhdet_fec!H$67</f>
        <v>0</v>
      </c>
      <c r="I98" s="156">
        <f>RES_hhdet_fec!I$67</f>
        <v>0</v>
      </c>
      <c r="J98" s="156">
        <f>RES_hhdet_fec!J$67</f>
        <v>0</v>
      </c>
      <c r="K98" s="156">
        <f>RES_hhdet_fec!K$67</f>
        <v>0</v>
      </c>
      <c r="L98" s="156">
        <f>RES_hhdet_fec!L$67</f>
        <v>0</v>
      </c>
      <c r="M98" s="156">
        <f>RES_hhdet_fec!M$67</f>
        <v>0</v>
      </c>
      <c r="N98" s="156">
        <f>RES_hhdet_fec!N$67</f>
        <v>0</v>
      </c>
      <c r="O98" s="156">
        <f>RES_hhdet_fec!O$67</f>
        <v>0</v>
      </c>
      <c r="P98" s="156">
        <f>RES_hhdet_fec!P$67</f>
        <v>0</v>
      </c>
      <c r="Q98" s="156">
        <f>RES_hhdet_fec!Q$67</f>
        <v>0</v>
      </c>
    </row>
    <row r="99" spans="1:17" ht="12" customHeight="1" x14ac:dyDescent="0.25">
      <c r="A99" s="158" t="s">
        <v>63</v>
      </c>
      <c r="B99" s="157">
        <f>SUM(B100:B101,B104:B105)</f>
        <v>0</v>
      </c>
      <c r="C99" s="157">
        <f t="shared" ref="C99:Q99" si="11">SUM(C100:C101,C104:C105)</f>
        <v>0</v>
      </c>
      <c r="D99" s="157">
        <f t="shared" si="11"/>
        <v>0</v>
      </c>
      <c r="E99" s="157">
        <f t="shared" si="11"/>
        <v>0</v>
      </c>
      <c r="F99" s="157">
        <f t="shared" si="11"/>
        <v>0</v>
      </c>
      <c r="G99" s="157">
        <f t="shared" si="11"/>
        <v>0</v>
      </c>
      <c r="H99" s="157">
        <f t="shared" si="11"/>
        <v>0</v>
      </c>
      <c r="I99" s="157">
        <f t="shared" si="11"/>
        <v>0</v>
      </c>
      <c r="J99" s="157">
        <f t="shared" si="11"/>
        <v>0</v>
      </c>
      <c r="K99" s="157">
        <f t="shared" si="11"/>
        <v>0</v>
      </c>
      <c r="L99" s="157">
        <f t="shared" si="11"/>
        <v>0</v>
      </c>
      <c r="M99" s="157">
        <f t="shared" si="11"/>
        <v>0</v>
      </c>
      <c r="N99" s="157">
        <f t="shared" si="11"/>
        <v>0</v>
      </c>
      <c r="O99" s="157">
        <f t="shared" si="11"/>
        <v>0</v>
      </c>
      <c r="P99" s="157">
        <f t="shared" si="11"/>
        <v>0</v>
      </c>
      <c r="Q99" s="157">
        <f t="shared" si="11"/>
        <v>0</v>
      </c>
    </row>
    <row r="100" spans="1:17" ht="12" customHeight="1" x14ac:dyDescent="0.25">
      <c r="A100" s="167" t="s">
        <v>160</v>
      </c>
      <c r="B100" s="132">
        <f>RES_hhdet_fec!B$69</f>
        <v>0</v>
      </c>
      <c r="C100" s="132">
        <f>RES_hhdet_fec!C$69</f>
        <v>0</v>
      </c>
      <c r="D100" s="132">
        <f>RES_hhdet_fec!D$69</f>
        <v>0</v>
      </c>
      <c r="E100" s="132">
        <f>RES_hhdet_fec!E$69</f>
        <v>0</v>
      </c>
      <c r="F100" s="132">
        <f>RES_hhdet_fec!F$69</f>
        <v>0</v>
      </c>
      <c r="G100" s="132">
        <f>RES_hhdet_fec!G$69</f>
        <v>0</v>
      </c>
      <c r="H100" s="132">
        <f>RES_hhdet_fec!H$69</f>
        <v>0</v>
      </c>
      <c r="I100" s="132">
        <f>RES_hhdet_fec!I$69</f>
        <v>0</v>
      </c>
      <c r="J100" s="132">
        <f>RES_hhdet_fec!J$69</f>
        <v>0</v>
      </c>
      <c r="K100" s="132">
        <f>RES_hhdet_fec!K$69</f>
        <v>0</v>
      </c>
      <c r="L100" s="132">
        <f>RES_hhdet_fec!L$69</f>
        <v>0</v>
      </c>
      <c r="M100" s="132">
        <f>RES_hhdet_fec!M$69</f>
        <v>0</v>
      </c>
      <c r="N100" s="132">
        <f>RES_hhdet_fec!N$69</f>
        <v>0</v>
      </c>
      <c r="O100" s="132">
        <f>RES_hhdet_fec!O$69</f>
        <v>0</v>
      </c>
      <c r="P100" s="132">
        <f>RES_hhdet_fec!P$69</f>
        <v>0</v>
      </c>
      <c r="Q100" s="132">
        <f>RES_hhdet_fec!Q$69</f>
        <v>0</v>
      </c>
    </row>
    <row r="101" spans="1:17" ht="12" customHeight="1" x14ac:dyDescent="0.25">
      <c r="A101" s="167" t="s">
        <v>159</v>
      </c>
      <c r="B101" s="132">
        <f>SUM(B102:B103)</f>
        <v>0</v>
      </c>
      <c r="C101" s="132">
        <f t="shared" ref="C101:Q101" si="12">SUM(C102:C103)</f>
        <v>0</v>
      </c>
      <c r="D101" s="132">
        <f t="shared" si="12"/>
        <v>0</v>
      </c>
      <c r="E101" s="132">
        <f t="shared" si="12"/>
        <v>0</v>
      </c>
      <c r="F101" s="132">
        <f t="shared" si="12"/>
        <v>0</v>
      </c>
      <c r="G101" s="132">
        <f t="shared" si="12"/>
        <v>0</v>
      </c>
      <c r="H101" s="132">
        <f t="shared" si="12"/>
        <v>0</v>
      </c>
      <c r="I101" s="132">
        <f t="shared" si="12"/>
        <v>0</v>
      </c>
      <c r="J101" s="132">
        <f t="shared" si="12"/>
        <v>0</v>
      </c>
      <c r="K101" s="132">
        <f t="shared" si="12"/>
        <v>0</v>
      </c>
      <c r="L101" s="132">
        <f t="shared" si="12"/>
        <v>0</v>
      </c>
      <c r="M101" s="132">
        <f t="shared" si="12"/>
        <v>0</v>
      </c>
      <c r="N101" s="132">
        <f t="shared" si="12"/>
        <v>0</v>
      </c>
      <c r="O101" s="132">
        <f t="shared" si="12"/>
        <v>0</v>
      </c>
      <c r="P101" s="132">
        <f t="shared" si="12"/>
        <v>0</v>
      </c>
      <c r="Q101" s="132">
        <f t="shared" si="12"/>
        <v>0</v>
      </c>
    </row>
    <row r="102" spans="1:17" ht="12" customHeight="1" x14ac:dyDescent="0.25">
      <c r="A102" s="166" t="s">
        <v>203</v>
      </c>
      <c r="B102" s="165">
        <f>RES_hhdet_fec!B$71</f>
        <v>0</v>
      </c>
      <c r="C102" s="165">
        <f>RES_hhdet_fec!C$71</f>
        <v>0</v>
      </c>
      <c r="D102" s="165">
        <f>RES_hhdet_fec!D$71</f>
        <v>0</v>
      </c>
      <c r="E102" s="165">
        <f>RES_hhdet_fec!E$71</f>
        <v>0</v>
      </c>
      <c r="F102" s="165">
        <f>RES_hhdet_fec!F$71</f>
        <v>0</v>
      </c>
      <c r="G102" s="165">
        <f>RES_hhdet_fec!G$71</f>
        <v>0</v>
      </c>
      <c r="H102" s="165">
        <f>RES_hhdet_fec!H$71</f>
        <v>0</v>
      </c>
      <c r="I102" s="165">
        <f>RES_hhdet_fec!I$71</f>
        <v>0</v>
      </c>
      <c r="J102" s="165">
        <f>RES_hhdet_fec!J$71</f>
        <v>0</v>
      </c>
      <c r="K102" s="165">
        <f>RES_hhdet_fec!K$71</f>
        <v>0</v>
      </c>
      <c r="L102" s="165">
        <f>RES_hhdet_fec!L$71</f>
        <v>0</v>
      </c>
      <c r="M102" s="165">
        <f>RES_hhdet_fec!M$71</f>
        <v>0</v>
      </c>
      <c r="N102" s="165">
        <f>RES_hhdet_fec!N$71</f>
        <v>0</v>
      </c>
      <c r="O102" s="165">
        <f>RES_hhdet_fec!O$71</f>
        <v>0</v>
      </c>
      <c r="P102" s="165">
        <f>RES_hhdet_fec!P$71</f>
        <v>0</v>
      </c>
      <c r="Q102" s="165">
        <f>RES_hhdet_fec!Q$71</f>
        <v>0</v>
      </c>
    </row>
    <row r="103" spans="1:17" ht="12" customHeight="1" x14ac:dyDescent="0.25">
      <c r="A103" s="147" t="s">
        <v>59</v>
      </c>
      <c r="B103" s="164">
        <f>RES_hhdet_fec!B$72</f>
        <v>0</v>
      </c>
      <c r="C103" s="164">
        <f>RES_hhdet_fec!C$72</f>
        <v>0</v>
      </c>
      <c r="D103" s="164">
        <f>RES_hhdet_fec!D$72</f>
        <v>0</v>
      </c>
      <c r="E103" s="164">
        <f>RES_hhdet_fec!E$72</f>
        <v>0</v>
      </c>
      <c r="F103" s="164">
        <f>RES_hhdet_fec!F$72</f>
        <v>0</v>
      </c>
      <c r="G103" s="164">
        <f>RES_hhdet_fec!G$72</f>
        <v>0</v>
      </c>
      <c r="H103" s="164">
        <f>RES_hhdet_fec!H$72</f>
        <v>0</v>
      </c>
      <c r="I103" s="164">
        <f>RES_hhdet_fec!I$72</f>
        <v>0</v>
      </c>
      <c r="J103" s="164">
        <f>RES_hhdet_fec!J$72</f>
        <v>0</v>
      </c>
      <c r="K103" s="164">
        <f>RES_hhdet_fec!K$72</f>
        <v>0</v>
      </c>
      <c r="L103" s="164">
        <f>RES_hhdet_fec!L$72</f>
        <v>0</v>
      </c>
      <c r="M103" s="164">
        <f>RES_hhdet_fec!M$72</f>
        <v>0</v>
      </c>
      <c r="N103" s="164">
        <f>RES_hhdet_fec!N$72</f>
        <v>0</v>
      </c>
      <c r="O103" s="164">
        <f>RES_hhdet_fec!O$72</f>
        <v>0</v>
      </c>
      <c r="P103" s="164">
        <f>RES_hhdet_fec!P$72</f>
        <v>0</v>
      </c>
      <c r="Q103" s="164">
        <f>RES_hhdet_fec!Q$72</f>
        <v>0</v>
      </c>
    </row>
    <row r="104" spans="1:17" ht="12" customHeight="1" x14ac:dyDescent="0.25">
      <c r="A104" s="163" t="s">
        <v>142</v>
      </c>
      <c r="B104" s="162">
        <f>RES_hhdet_fec!B$73</f>
        <v>0</v>
      </c>
      <c r="C104" s="162">
        <f>RES_hhdet_fec!C$73</f>
        <v>0</v>
      </c>
      <c r="D104" s="162">
        <f>RES_hhdet_fec!D$73</f>
        <v>0</v>
      </c>
      <c r="E104" s="162">
        <f>RES_hhdet_fec!E$73</f>
        <v>0</v>
      </c>
      <c r="F104" s="162">
        <f>RES_hhdet_fec!F$73</f>
        <v>0</v>
      </c>
      <c r="G104" s="162">
        <f>RES_hhdet_fec!G$73</f>
        <v>0</v>
      </c>
      <c r="H104" s="162">
        <f>RES_hhdet_fec!H$73</f>
        <v>0</v>
      </c>
      <c r="I104" s="162">
        <f>RES_hhdet_fec!I$73</f>
        <v>0</v>
      </c>
      <c r="J104" s="162">
        <f>RES_hhdet_fec!J$73</f>
        <v>0</v>
      </c>
      <c r="K104" s="162">
        <f>RES_hhdet_fec!K$73</f>
        <v>0</v>
      </c>
      <c r="L104" s="162">
        <f>RES_hhdet_fec!L$73</f>
        <v>0</v>
      </c>
      <c r="M104" s="162">
        <f>RES_hhdet_fec!M$73</f>
        <v>0</v>
      </c>
      <c r="N104" s="162">
        <f>RES_hhdet_fec!N$73</f>
        <v>0</v>
      </c>
      <c r="O104" s="162">
        <f>RES_hhdet_fec!O$73</f>
        <v>0</v>
      </c>
      <c r="P104" s="162">
        <f>RES_hhdet_fec!P$73</f>
        <v>0</v>
      </c>
      <c r="Q104" s="162">
        <f>RES_hhdet_fec!Q$73</f>
        <v>0</v>
      </c>
    </row>
    <row r="105" spans="1:17" ht="12" customHeight="1" x14ac:dyDescent="0.25">
      <c r="A105" s="161" t="s">
        <v>141</v>
      </c>
      <c r="B105" s="160">
        <f>SUM(B106:B107)</f>
        <v>0</v>
      </c>
      <c r="C105" s="160">
        <f t="shared" ref="C105:Q105" si="13">SUM(C106:C107)</f>
        <v>0</v>
      </c>
      <c r="D105" s="160">
        <f t="shared" si="13"/>
        <v>0</v>
      </c>
      <c r="E105" s="160">
        <f t="shared" si="13"/>
        <v>0</v>
      </c>
      <c r="F105" s="160">
        <f t="shared" si="13"/>
        <v>0</v>
      </c>
      <c r="G105" s="160">
        <f t="shared" si="13"/>
        <v>0</v>
      </c>
      <c r="H105" s="160">
        <f t="shared" si="13"/>
        <v>0</v>
      </c>
      <c r="I105" s="160">
        <f t="shared" si="13"/>
        <v>0</v>
      </c>
      <c r="J105" s="160">
        <f t="shared" si="13"/>
        <v>0</v>
      </c>
      <c r="K105" s="160">
        <f t="shared" si="13"/>
        <v>0</v>
      </c>
      <c r="L105" s="160">
        <f t="shared" si="13"/>
        <v>0</v>
      </c>
      <c r="M105" s="160">
        <f t="shared" si="13"/>
        <v>0</v>
      </c>
      <c r="N105" s="160">
        <f t="shared" si="13"/>
        <v>0</v>
      </c>
      <c r="O105" s="160">
        <f t="shared" si="13"/>
        <v>0</v>
      </c>
      <c r="P105" s="160">
        <f t="shared" si="13"/>
        <v>0</v>
      </c>
      <c r="Q105" s="160">
        <f t="shared" si="13"/>
        <v>0</v>
      </c>
    </row>
    <row r="106" spans="1:17" ht="12" customHeight="1" x14ac:dyDescent="0.25">
      <c r="A106" s="148" t="s">
        <v>60</v>
      </c>
      <c r="B106" s="156">
        <f>RES_hhdet_fec!B$75</f>
        <v>0</v>
      </c>
      <c r="C106" s="156">
        <f>RES_hhdet_fec!C$75</f>
        <v>0</v>
      </c>
      <c r="D106" s="156">
        <f>RES_hhdet_fec!D$75</f>
        <v>0</v>
      </c>
      <c r="E106" s="156">
        <f>RES_hhdet_fec!E$75</f>
        <v>0</v>
      </c>
      <c r="F106" s="156">
        <f>RES_hhdet_fec!F$75</f>
        <v>0</v>
      </c>
      <c r="G106" s="156">
        <f>RES_hhdet_fec!G$75</f>
        <v>0</v>
      </c>
      <c r="H106" s="156">
        <f>RES_hhdet_fec!H$75</f>
        <v>0</v>
      </c>
      <c r="I106" s="156">
        <f>RES_hhdet_fec!I$75</f>
        <v>0</v>
      </c>
      <c r="J106" s="156">
        <f>RES_hhdet_fec!J$75</f>
        <v>0</v>
      </c>
      <c r="K106" s="156">
        <f>RES_hhdet_fec!K$75</f>
        <v>0</v>
      </c>
      <c r="L106" s="156">
        <f>RES_hhdet_fec!L$75</f>
        <v>0</v>
      </c>
      <c r="M106" s="156">
        <f>RES_hhdet_fec!M$75</f>
        <v>0</v>
      </c>
      <c r="N106" s="156">
        <f>RES_hhdet_fec!N$75</f>
        <v>0</v>
      </c>
      <c r="O106" s="156">
        <f>RES_hhdet_fec!O$75</f>
        <v>0</v>
      </c>
      <c r="P106" s="156">
        <f>RES_hhdet_fec!P$75</f>
        <v>0</v>
      </c>
      <c r="Q106" s="156">
        <f>RES_hhdet_fec!Q$75</f>
        <v>0</v>
      </c>
    </row>
    <row r="107" spans="1:17" ht="12" customHeight="1" x14ac:dyDescent="0.25">
      <c r="A107" s="148" t="s">
        <v>59</v>
      </c>
      <c r="B107" s="156">
        <f>RES_hhdet_fec!B$76</f>
        <v>0</v>
      </c>
      <c r="C107" s="156">
        <f>RES_hhdet_fec!C$76</f>
        <v>0</v>
      </c>
      <c r="D107" s="156">
        <f>RES_hhdet_fec!D$76</f>
        <v>0</v>
      </c>
      <c r="E107" s="156">
        <f>RES_hhdet_fec!E$76</f>
        <v>0</v>
      </c>
      <c r="F107" s="156">
        <f>RES_hhdet_fec!F$76</f>
        <v>0</v>
      </c>
      <c r="G107" s="156">
        <f>RES_hhdet_fec!G$76</f>
        <v>0</v>
      </c>
      <c r="H107" s="156">
        <f>RES_hhdet_fec!H$76</f>
        <v>0</v>
      </c>
      <c r="I107" s="156">
        <f>RES_hhdet_fec!I$76</f>
        <v>0</v>
      </c>
      <c r="J107" s="156">
        <f>RES_hhdet_fec!J$76</f>
        <v>0</v>
      </c>
      <c r="K107" s="156">
        <f>RES_hhdet_fec!K$76</f>
        <v>0</v>
      </c>
      <c r="L107" s="156">
        <f>RES_hhdet_fec!L$76</f>
        <v>0</v>
      </c>
      <c r="M107" s="156">
        <f>RES_hhdet_fec!M$76</f>
        <v>0</v>
      </c>
      <c r="N107" s="156">
        <f>RES_hhdet_fec!N$76</f>
        <v>0</v>
      </c>
      <c r="O107" s="156">
        <f>RES_hhdet_fec!O$76</f>
        <v>0</v>
      </c>
      <c r="P107" s="156">
        <f>RES_hhdet_fec!P$76</f>
        <v>0</v>
      </c>
      <c r="Q107" s="156">
        <f>RES_hhdet_fec!Q$76</f>
        <v>0</v>
      </c>
    </row>
    <row r="108" spans="1:17" ht="12" customHeight="1" x14ac:dyDescent="0.25">
      <c r="A108" s="158" t="s">
        <v>62</v>
      </c>
      <c r="B108" s="157">
        <f>SUM(B109:B110)</f>
        <v>0</v>
      </c>
      <c r="C108" s="157">
        <f t="shared" ref="C108:Q108" si="14">SUM(C109:C110)</f>
        <v>0</v>
      </c>
      <c r="D108" s="157">
        <f t="shared" si="14"/>
        <v>0</v>
      </c>
      <c r="E108" s="157">
        <f t="shared" si="14"/>
        <v>0</v>
      </c>
      <c r="F108" s="157">
        <f t="shared" si="14"/>
        <v>0</v>
      </c>
      <c r="G108" s="157">
        <f t="shared" si="14"/>
        <v>0</v>
      </c>
      <c r="H108" s="157">
        <f t="shared" si="14"/>
        <v>0</v>
      </c>
      <c r="I108" s="157">
        <f t="shared" si="14"/>
        <v>0</v>
      </c>
      <c r="J108" s="157">
        <f t="shared" si="14"/>
        <v>0</v>
      </c>
      <c r="K108" s="157">
        <f t="shared" si="14"/>
        <v>0</v>
      </c>
      <c r="L108" s="157">
        <f t="shared" si="14"/>
        <v>0</v>
      </c>
      <c r="M108" s="157">
        <f t="shared" si="14"/>
        <v>0</v>
      </c>
      <c r="N108" s="157">
        <f t="shared" si="14"/>
        <v>0</v>
      </c>
      <c r="O108" s="157">
        <f t="shared" si="14"/>
        <v>0</v>
      </c>
      <c r="P108" s="157">
        <f t="shared" si="14"/>
        <v>0</v>
      </c>
      <c r="Q108" s="157">
        <f t="shared" si="14"/>
        <v>0</v>
      </c>
    </row>
    <row r="109" spans="1:17" ht="12" customHeight="1" x14ac:dyDescent="0.25">
      <c r="A109" s="23" t="s">
        <v>203</v>
      </c>
      <c r="B109" s="156">
        <f>RES_hhdet_fec!B$78</f>
        <v>0</v>
      </c>
      <c r="C109" s="156">
        <f>RES_hhdet_fec!C$78</f>
        <v>0</v>
      </c>
      <c r="D109" s="156">
        <f>RES_hhdet_fec!D$78</f>
        <v>0</v>
      </c>
      <c r="E109" s="156">
        <f>RES_hhdet_fec!E$78</f>
        <v>0</v>
      </c>
      <c r="F109" s="156">
        <f>RES_hhdet_fec!F$78</f>
        <v>0</v>
      </c>
      <c r="G109" s="156">
        <f>RES_hhdet_fec!G$78</f>
        <v>0</v>
      </c>
      <c r="H109" s="156">
        <f>RES_hhdet_fec!H$78</f>
        <v>0</v>
      </c>
      <c r="I109" s="156">
        <f>RES_hhdet_fec!I$78</f>
        <v>0</v>
      </c>
      <c r="J109" s="156">
        <f>RES_hhdet_fec!J$78</f>
        <v>0</v>
      </c>
      <c r="K109" s="156">
        <f>RES_hhdet_fec!K$78</f>
        <v>0</v>
      </c>
      <c r="L109" s="156">
        <f>RES_hhdet_fec!L$78</f>
        <v>0</v>
      </c>
      <c r="M109" s="156">
        <f>RES_hhdet_fec!M$78</f>
        <v>0</v>
      </c>
      <c r="N109" s="156">
        <f>RES_hhdet_fec!N$78</f>
        <v>0</v>
      </c>
      <c r="O109" s="156">
        <f>RES_hhdet_fec!O$78</f>
        <v>0</v>
      </c>
      <c r="P109" s="156">
        <f>RES_hhdet_fec!P$78</f>
        <v>0</v>
      </c>
      <c r="Q109" s="156">
        <f>RES_hhdet_fec!Q$78</f>
        <v>0</v>
      </c>
    </row>
    <row r="110" spans="1:17" ht="12" customHeight="1" x14ac:dyDescent="0.25">
      <c r="A110" s="29" t="s">
        <v>140</v>
      </c>
      <c r="B110" s="57">
        <f>RES_hhdet_fec!B$79</f>
        <v>0</v>
      </c>
      <c r="C110" s="57">
        <f>RES_hhdet_fec!C$79</f>
        <v>0</v>
      </c>
      <c r="D110" s="57">
        <f>RES_hhdet_fec!D$79</f>
        <v>0</v>
      </c>
      <c r="E110" s="57">
        <f>RES_hhdet_fec!E$79</f>
        <v>0</v>
      </c>
      <c r="F110" s="57">
        <f>RES_hhdet_fec!F$79</f>
        <v>0</v>
      </c>
      <c r="G110" s="57">
        <f>RES_hhdet_fec!G$79</f>
        <v>0</v>
      </c>
      <c r="H110" s="57">
        <f>RES_hhdet_fec!H$79</f>
        <v>0</v>
      </c>
      <c r="I110" s="57">
        <f>RES_hhdet_fec!I$79</f>
        <v>0</v>
      </c>
      <c r="J110" s="57">
        <f>RES_hhdet_fec!J$79</f>
        <v>0</v>
      </c>
      <c r="K110" s="57">
        <f>RES_hhdet_fec!K$79</f>
        <v>0</v>
      </c>
      <c r="L110" s="57">
        <f>RES_hhdet_fec!L$79</f>
        <v>0</v>
      </c>
      <c r="M110" s="57">
        <f>RES_hhdet_fec!M$79</f>
        <v>0</v>
      </c>
      <c r="N110" s="57">
        <f>RES_hhdet_fec!N$79</f>
        <v>0</v>
      </c>
      <c r="O110" s="57">
        <f>RES_hhdet_fec!O$79</f>
        <v>0</v>
      </c>
      <c r="P110" s="57">
        <f>RES_hhdet_fec!P$79</f>
        <v>0</v>
      </c>
      <c r="Q110" s="57">
        <f>RES_hhdet_fec!Q$79</f>
        <v>0</v>
      </c>
    </row>
    <row r="112" spans="1:17" ht="12" customHeight="1" x14ac:dyDescent="0.25">
      <c r="A112" s="152" t="s">
        <v>119</v>
      </c>
      <c r="B112" s="168">
        <f>SUM(B113,B116,B118,B127)</f>
        <v>0</v>
      </c>
      <c r="C112" s="168">
        <f t="shared" ref="C112:Q112" si="15">SUM(C113,C116,C118,C127)</f>
        <v>0</v>
      </c>
      <c r="D112" s="168">
        <f t="shared" si="15"/>
        <v>0</v>
      </c>
      <c r="E112" s="168">
        <f t="shared" si="15"/>
        <v>0</v>
      </c>
      <c r="F112" s="168">
        <f t="shared" si="15"/>
        <v>0</v>
      </c>
      <c r="G112" s="168">
        <f t="shared" si="15"/>
        <v>0</v>
      </c>
      <c r="H112" s="168">
        <f t="shared" si="15"/>
        <v>0</v>
      </c>
      <c r="I112" s="168">
        <f t="shared" si="15"/>
        <v>0</v>
      </c>
      <c r="J112" s="168">
        <f t="shared" si="15"/>
        <v>0</v>
      </c>
      <c r="K112" s="168">
        <f t="shared" si="15"/>
        <v>0</v>
      </c>
      <c r="L112" s="168">
        <f t="shared" si="15"/>
        <v>0</v>
      </c>
      <c r="M112" s="168">
        <f t="shared" si="15"/>
        <v>0</v>
      </c>
      <c r="N112" s="168">
        <f t="shared" si="15"/>
        <v>0</v>
      </c>
      <c r="O112" s="168">
        <f t="shared" si="15"/>
        <v>0</v>
      </c>
      <c r="P112" s="168">
        <f t="shared" si="15"/>
        <v>0</v>
      </c>
      <c r="Q112" s="168">
        <f t="shared" si="15"/>
        <v>0</v>
      </c>
    </row>
    <row r="113" spans="1:17" ht="12" customHeight="1" x14ac:dyDescent="0.25">
      <c r="A113" s="158" t="s">
        <v>65</v>
      </c>
      <c r="B113" s="157">
        <f>SUM(B114:B115)</f>
        <v>0</v>
      </c>
      <c r="C113" s="157">
        <f t="shared" ref="C113:Q113" si="16">SUM(C114:C115)</f>
        <v>0</v>
      </c>
      <c r="D113" s="157">
        <f t="shared" si="16"/>
        <v>0</v>
      </c>
      <c r="E113" s="157">
        <f t="shared" si="16"/>
        <v>0</v>
      </c>
      <c r="F113" s="157">
        <f t="shared" si="16"/>
        <v>0</v>
      </c>
      <c r="G113" s="157">
        <f t="shared" si="16"/>
        <v>0</v>
      </c>
      <c r="H113" s="157">
        <f t="shared" si="16"/>
        <v>0</v>
      </c>
      <c r="I113" s="157">
        <f t="shared" si="16"/>
        <v>0</v>
      </c>
      <c r="J113" s="157">
        <f t="shared" si="16"/>
        <v>0</v>
      </c>
      <c r="K113" s="157">
        <f t="shared" si="16"/>
        <v>0</v>
      </c>
      <c r="L113" s="157">
        <f t="shared" si="16"/>
        <v>0</v>
      </c>
      <c r="M113" s="157">
        <f t="shared" si="16"/>
        <v>0</v>
      </c>
      <c r="N113" s="157">
        <f t="shared" si="16"/>
        <v>0</v>
      </c>
      <c r="O113" s="157">
        <f t="shared" si="16"/>
        <v>0</v>
      </c>
      <c r="P113" s="157">
        <f t="shared" si="16"/>
        <v>0</v>
      </c>
      <c r="Q113" s="157">
        <f t="shared" si="16"/>
        <v>0</v>
      </c>
    </row>
    <row r="114" spans="1:17" ht="12" customHeight="1" x14ac:dyDescent="0.25">
      <c r="A114" s="23" t="s">
        <v>161</v>
      </c>
      <c r="B114" s="156">
        <f>RES_hhdet_tes!B$64</f>
        <v>0</v>
      </c>
      <c r="C114" s="156">
        <f>RES_hhdet_tes!C$64</f>
        <v>0</v>
      </c>
      <c r="D114" s="156">
        <f>RES_hhdet_tes!D$64</f>
        <v>0</v>
      </c>
      <c r="E114" s="156">
        <f>RES_hhdet_tes!E$64</f>
        <v>0</v>
      </c>
      <c r="F114" s="156">
        <f>RES_hhdet_tes!F$64</f>
        <v>0</v>
      </c>
      <c r="G114" s="156">
        <f>RES_hhdet_tes!G$64</f>
        <v>0</v>
      </c>
      <c r="H114" s="156">
        <f>RES_hhdet_tes!H$64</f>
        <v>0</v>
      </c>
      <c r="I114" s="156">
        <f>RES_hhdet_tes!I$64</f>
        <v>0</v>
      </c>
      <c r="J114" s="156">
        <f>RES_hhdet_tes!J$64</f>
        <v>0</v>
      </c>
      <c r="K114" s="156">
        <f>RES_hhdet_tes!K$64</f>
        <v>0</v>
      </c>
      <c r="L114" s="156">
        <f>RES_hhdet_tes!L$64</f>
        <v>0</v>
      </c>
      <c r="M114" s="156">
        <f>RES_hhdet_tes!M$64</f>
        <v>0</v>
      </c>
      <c r="N114" s="156">
        <f>RES_hhdet_tes!N$64</f>
        <v>0</v>
      </c>
      <c r="O114" s="156">
        <f>RES_hhdet_tes!O$64</f>
        <v>0</v>
      </c>
      <c r="P114" s="156">
        <f>RES_hhdet_tes!P$64</f>
        <v>0</v>
      </c>
      <c r="Q114" s="156">
        <f>RES_hhdet_tes!Q$64</f>
        <v>0</v>
      </c>
    </row>
    <row r="115" spans="1:17" ht="12" customHeight="1" x14ac:dyDescent="0.25">
      <c r="A115" s="23" t="s">
        <v>60</v>
      </c>
      <c r="B115" s="156">
        <f>RES_hhdet_tes!B$65</f>
        <v>0</v>
      </c>
      <c r="C115" s="156">
        <f>RES_hhdet_tes!C$65</f>
        <v>0</v>
      </c>
      <c r="D115" s="156">
        <f>RES_hhdet_tes!D$65</f>
        <v>0</v>
      </c>
      <c r="E115" s="156">
        <f>RES_hhdet_tes!E$65</f>
        <v>0</v>
      </c>
      <c r="F115" s="156">
        <f>RES_hhdet_tes!F$65</f>
        <v>0</v>
      </c>
      <c r="G115" s="156">
        <f>RES_hhdet_tes!G$65</f>
        <v>0</v>
      </c>
      <c r="H115" s="156">
        <f>RES_hhdet_tes!H$65</f>
        <v>0</v>
      </c>
      <c r="I115" s="156">
        <f>RES_hhdet_tes!I$65</f>
        <v>0</v>
      </c>
      <c r="J115" s="156">
        <f>RES_hhdet_tes!J$65</f>
        <v>0</v>
      </c>
      <c r="K115" s="156">
        <f>RES_hhdet_tes!K$65</f>
        <v>0</v>
      </c>
      <c r="L115" s="156">
        <f>RES_hhdet_tes!L$65</f>
        <v>0</v>
      </c>
      <c r="M115" s="156">
        <f>RES_hhdet_tes!M$65</f>
        <v>0</v>
      </c>
      <c r="N115" s="156">
        <f>RES_hhdet_tes!N$65</f>
        <v>0</v>
      </c>
      <c r="O115" s="156">
        <f>RES_hhdet_tes!O$65</f>
        <v>0</v>
      </c>
      <c r="P115" s="156">
        <f>RES_hhdet_tes!P$65</f>
        <v>0</v>
      </c>
      <c r="Q115" s="156">
        <f>RES_hhdet_tes!Q$65</f>
        <v>0</v>
      </c>
    </row>
    <row r="116" spans="1:17" ht="12" customHeight="1" x14ac:dyDescent="0.25">
      <c r="A116" s="158" t="s">
        <v>112</v>
      </c>
      <c r="B116" s="157">
        <f>B117</f>
        <v>0</v>
      </c>
      <c r="C116" s="157">
        <f t="shared" ref="C116:Q116" si="17">C117</f>
        <v>0</v>
      </c>
      <c r="D116" s="157">
        <f t="shared" si="17"/>
        <v>0</v>
      </c>
      <c r="E116" s="157">
        <f t="shared" si="17"/>
        <v>0</v>
      </c>
      <c r="F116" s="157">
        <f t="shared" si="17"/>
        <v>0</v>
      </c>
      <c r="G116" s="157">
        <f t="shared" si="17"/>
        <v>0</v>
      </c>
      <c r="H116" s="157">
        <f t="shared" si="17"/>
        <v>0</v>
      </c>
      <c r="I116" s="157">
        <f t="shared" si="17"/>
        <v>0</v>
      </c>
      <c r="J116" s="157">
        <f t="shared" si="17"/>
        <v>0</v>
      </c>
      <c r="K116" s="157">
        <f t="shared" si="17"/>
        <v>0</v>
      </c>
      <c r="L116" s="157">
        <f t="shared" si="17"/>
        <v>0</v>
      </c>
      <c r="M116" s="157">
        <f t="shared" si="17"/>
        <v>0</v>
      </c>
      <c r="N116" s="157">
        <f t="shared" si="17"/>
        <v>0</v>
      </c>
      <c r="O116" s="157">
        <f t="shared" si="17"/>
        <v>0</v>
      </c>
      <c r="P116" s="157">
        <f t="shared" si="17"/>
        <v>0</v>
      </c>
      <c r="Q116" s="157">
        <f t="shared" si="17"/>
        <v>0</v>
      </c>
    </row>
    <row r="117" spans="1:17" ht="12" customHeight="1" x14ac:dyDescent="0.25">
      <c r="A117" s="23" t="s">
        <v>60</v>
      </c>
      <c r="B117" s="156">
        <f>RES_hhdet_tes!B$67</f>
        <v>0</v>
      </c>
      <c r="C117" s="156">
        <f>RES_hhdet_tes!C$67</f>
        <v>0</v>
      </c>
      <c r="D117" s="156">
        <f>RES_hhdet_tes!D$67</f>
        <v>0</v>
      </c>
      <c r="E117" s="156">
        <f>RES_hhdet_tes!E$67</f>
        <v>0</v>
      </c>
      <c r="F117" s="156">
        <f>RES_hhdet_tes!F$67</f>
        <v>0</v>
      </c>
      <c r="G117" s="156">
        <f>RES_hhdet_tes!G$67</f>
        <v>0</v>
      </c>
      <c r="H117" s="156">
        <f>RES_hhdet_tes!H$67</f>
        <v>0</v>
      </c>
      <c r="I117" s="156">
        <f>RES_hhdet_tes!I$67</f>
        <v>0</v>
      </c>
      <c r="J117" s="156">
        <f>RES_hhdet_tes!J$67</f>
        <v>0</v>
      </c>
      <c r="K117" s="156">
        <f>RES_hhdet_tes!K$67</f>
        <v>0</v>
      </c>
      <c r="L117" s="156">
        <f>RES_hhdet_tes!L$67</f>
        <v>0</v>
      </c>
      <c r="M117" s="156">
        <f>RES_hhdet_tes!M$67</f>
        <v>0</v>
      </c>
      <c r="N117" s="156">
        <f>RES_hhdet_tes!N$67</f>
        <v>0</v>
      </c>
      <c r="O117" s="156">
        <f>RES_hhdet_tes!O$67</f>
        <v>0</v>
      </c>
      <c r="P117" s="156">
        <f>RES_hhdet_tes!P$67</f>
        <v>0</v>
      </c>
      <c r="Q117" s="156">
        <f>RES_hhdet_tes!Q$67</f>
        <v>0</v>
      </c>
    </row>
    <row r="118" spans="1:17" ht="12" customHeight="1" x14ac:dyDescent="0.25">
      <c r="A118" s="158" t="s">
        <v>63</v>
      </c>
      <c r="B118" s="157">
        <f>SUM(B119:B120,B123:B124)</f>
        <v>0</v>
      </c>
      <c r="C118" s="157">
        <f t="shared" ref="C118:Q118" si="18">SUM(C119:C120,C123:C124)</f>
        <v>0</v>
      </c>
      <c r="D118" s="157">
        <f t="shared" si="18"/>
        <v>0</v>
      </c>
      <c r="E118" s="157">
        <f t="shared" si="18"/>
        <v>0</v>
      </c>
      <c r="F118" s="157">
        <f t="shared" si="18"/>
        <v>0</v>
      </c>
      <c r="G118" s="157">
        <f t="shared" si="18"/>
        <v>0</v>
      </c>
      <c r="H118" s="157">
        <f t="shared" si="18"/>
        <v>0</v>
      </c>
      <c r="I118" s="157">
        <f t="shared" si="18"/>
        <v>0</v>
      </c>
      <c r="J118" s="157">
        <f t="shared" si="18"/>
        <v>0</v>
      </c>
      <c r="K118" s="157">
        <f t="shared" si="18"/>
        <v>0</v>
      </c>
      <c r="L118" s="157">
        <f t="shared" si="18"/>
        <v>0</v>
      </c>
      <c r="M118" s="157">
        <f t="shared" si="18"/>
        <v>0</v>
      </c>
      <c r="N118" s="157">
        <f t="shared" si="18"/>
        <v>0</v>
      </c>
      <c r="O118" s="157">
        <f t="shared" si="18"/>
        <v>0</v>
      </c>
      <c r="P118" s="157">
        <f t="shared" si="18"/>
        <v>0</v>
      </c>
      <c r="Q118" s="157">
        <f t="shared" si="18"/>
        <v>0</v>
      </c>
    </row>
    <row r="119" spans="1:17" ht="12" customHeight="1" x14ac:dyDescent="0.25">
      <c r="A119" s="167" t="s">
        <v>160</v>
      </c>
      <c r="B119" s="132">
        <f>RES_hhdet_tes!B$69</f>
        <v>0</v>
      </c>
      <c r="C119" s="132">
        <f>RES_hhdet_tes!C$69</f>
        <v>0</v>
      </c>
      <c r="D119" s="132">
        <f>RES_hhdet_tes!D$69</f>
        <v>0</v>
      </c>
      <c r="E119" s="132">
        <f>RES_hhdet_tes!E$69</f>
        <v>0</v>
      </c>
      <c r="F119" s="132">
        <f>RES_hhdet_tes!F$69</f>
        <v>0</v>
      </c>
      <c r="G119" s="132">
        <f>RES_hhdet_tes!G$69</f>
        <v>0</v>
      </c>
      <c r="H119" s="132">
        <f>RES_hhdet_tes!H$69</f>
        <v>0</v>
      </c>
      <c r="I119" s="132">
        <f>RES_hhdet_tes!I$69</f>
        <v>0</v>
      </c>
      <c r="J119" s="132">
        <f>RES_hhdet_tes!J$69</f>
        <v>0</v>
      </c>
      <c r="K119" s="132">
        <f>RES_hhdet_tes!K$69</f>
        <v>0</v>
      </c>
      <c r="L119" s="132">
        <f>RES_hhdet_tes!L$69</f>
        <v>0</v>
      </c>
      <c r="M119" s="132">
        <f>RES_hhdet_tes!M$69</f>
        <v>0</v>
      </c>
      <c r="N119" s="132">
        <f>RES_hhdet_tes!N$69</f>
        <v>0</v>
      </c>
      <c r="O119" s="132">
        <f>RES_hhdet_tes!O$69</f>
        <v>0</v>
      </c>
      <c r="P119" s="132">
        <f>RES_hhdet_tes!P$69</f>
        <v>0</v>
      </c>
      <c r="Q119" s="132">
        <f>RES_hhdet_tes!Q$69</f>
        <v>0</v>
      </c>
    </row>
    <row r="120" spans="1:17" ht="12" customHeight="1" x14ac:dyDescent="0.25">
      <c r="A120" s="167" t="s">
        <v>159</v>
      </c>
      <c r="B120" s="132">
        <f>SUM(B121:B122)</f>
        <v>0</v>
      </c>
      <c r="C120" s="132">
        <f t="shared" ref="C120:Q120" si="19">SUM(C121:C122)</f>
        <v>0</v>
      </c>
      <c r="D120" s="132">
        <f t="shared" si="19"/>
        <v>0</v>
      </c>
      <c r="E120" s="132">
        <f t="shared" si="19"/>
        <v>0</v>
      </c>
      <c r="F120" s="132">
        <f t="shared" si="19"/>
        <v>0</v>
      </c>
      <c r="G120" s="132">
        <f t="shared" si="19"/>
        <v>0</v>
      </c>
      <c r="H120" s="132">
        <f t="shared" si="19"/>
        <v>0</v>
      </c>
      <c r="I120" s="132">
        <f t="shared" si="19"/>
        <v>0</v>
      </c>
      <c r="J120" s="132">
        <f t="shared" si="19"/>
        <v>0</v>
      </c>
      <c r="K120" s="132">
        <f t="shared" si="19"/>
        <v>0</v>
      </c>
      <c r="L120" s="132">
        <f t="shared" si="19"/>
        <v>0</v>
      </c>
      <c r="M120" s="132">
        <f t="shared" si="19"/>
        <v>0</v>
      </c>
      <c r="N120" s="132">
        <f t="shared" si="19"/>
        <v>0</v>
      </c>
      <c r="O120" s="132">
        <f t="shared" si="19"/>
        <v>0</v>
      </c>
      <c r="P120" s="132">
        <f t="shared" si="19"/>
        <v>0</v>
      </c>
      <c r="Q120" s="132">
        <f t="shared" si="19"/>
        <v>0</v>
      </c>
    </row>
    <row r="121" spans="1:17" ht="12" customHeight="1" x14ac:dyDescent="0.25">
      <c r="A121" s="166" t="s">
        <v>203</v>
      </c>
      <c r="B121" s="165">
        <f>RES_hhdet_tes!B$71</f>
        <v>0</v>
      </c>
      <c r="C121" s="165">
        <f>RES_hhdet_tes!C$71</f>
        <v>0</v>
      </c>
      <c r="D121" s="165">
        <f>RES_hhdet_tes!D$71</f>
        <v>0</v>
      </c>
      <c r="E121" s="165">
        <f>RES_hhdet_tes!E$71</f>
        <v>0</v>
      </c>
      <c r="F121" s="165">
        <f>RES_hhdet_tes!F$71</f>
        <v>0</v>
      </c>
      <c r="G121" s="165">
        <f>RES_hhdet_tes!G$71</f>
        <v>0</v>
      </c>
      <c r="H121" s="165">
        <f>RES_hhdet_tes!H$71</f>
        <v>0</v>
      </c>
      <c r="I121" s="165">
        <f>RES_hhdet_tes!I$71</f>
        <v>0</v>
      </c>
      <c r="J121" s="165">
        <f>RES_hhdet_tes!J$71</f>
        <v>0</v>
      </c>
      <c r="K121" s="165">
        <f>RES_hhdet_tes!K$71</f>
        <v>0</v>
      </c>
      <c r="L121" s="165">
        <f>RES_hhdet_tes!L$71</f>
        <v>0</v>
      </c>
      <c r="M121" s="165">
        <f>RES_hhdet_tes!M$71</f>
        <v>0</v>
      </c>
      <c r="N121" s="165">
        <f>RES_hhdet_tes!N$71</f>
        <v>0</v>
      </c>
      <c r="O121" s="165">
        <f>RES_hhdet_tes!O$71</f>
        <v>0</v>
      </c>
      <c r="P121" s="165">
        <f>RES_hhdet_tes!P$71</f>
        <v>0</v>
      </c>
      <c r="Q121" s="165">
        <f>RES_hhdet_tes!Q$71</f>
        <v>0</v>
      </c>
    </row>
    <row r="122" spans="1:17" ht="12" customHeight="1" x14ac:dyDescent="0.25">
      <c r="A122" s="147" t="s">
        <v>59</v>
      </c>
      <c r="B122" s="164">
        <f>RES_hhdet_tes!B$72</f>
        <v>0</v>
      </c>
      <c r="C122" s="164">
        <f>RES_hhdet_tes!C$72</f>
        <v>0</v>
      </c>
      <c r="D122" s="164">
        <f>RES_hhdet_tes!D$72</f>
        <v>0</v>
      </c>
      <c r="E122" s="164">
        <f>RES_hhdet_tes!E$72</f>
        <v>0</v>
      </c>
      <c r="F122" s="164">
        <f>RES_hhdet_tes!F$72</f>
        <v>0</v>
      </c>
      <c r="G122" s="164">
        <f>RES_hhdet_tes!G$72</f>
        <v>0</v>
      </c>
      <c r="H122" s="164">
        <f>RES_hhdet_tes!H$72</f>
        <v>0</v>
      </c>
      <c r="I122" s="164">
        <f>RES_hhdet_tes!I$72</f>
        <v>0</v>
      </c>
      <c r="J122" s="164">
        <f>RES_hhdet_tes!J$72</f>
        <v>0</v>
      </c>
      <c r="K122" s="164">
        <f>RES_hhdet_tes!K$72</f>
        <v>0</v>
      </c>
      <c r="L122" s="164">
        <f>RES_hhdet_tes!L$72</f>
        <v>0</v>
      </c>
      <c r="M122" s="164">
        <f>RES_hhdet_tes!M$72</f>
        <v>0</v>
      </c>
      <c r="N122" s="164">
        <f>RES_hhdet_tes!N$72</f>
        <v>0</v>
      </c>
      <c r="O122" s="164">
        <f>RES_hhdet_tes!O$72</f>
        <v>0</v>
      </c>
      <c r="P122" s="164">
        <f>RES_hhdet_tes!P$72</f>
        <v>0</v>
      </c>
      <c r="Q122" s="164">
        <f>RES_hhdet_tes!Q$72</f>
        <v>0</v>
      </c>
    </row>
    <row r="123" spans="1:17" ht="12" customHeight="1" x14ac:dyDescent="0.25">
      <c r="A123" s="163" t="s">
        <v>142</v>
      </c>
      <c r="B123" s="162">
        <f>RES_hhdet_tes!B$73</f>
        <v>0</v>
      </c>
      <c r="C123" s="162">
        <f>RES_hhdet_tes!C$73</f>
        <v>0</v>
      </c>
      <c r="D123" s="162">
        <f>RES_hhdet_tes!D$73</f>
        <v>0</v>
      </c>
      <c r="E123" s="162">
        <f>RES_hhdet_tes!E$73</f>
        <v>0</v>
      </c>
      <c r="F123" s="162">
        <f>RES_hhdet_tes!F$73</f>
        <v>0</v>
      </c>
      <c r="G123" s="162">
        <f>RES_hhdet_tes!G$73</f>
        <v>0</v>
      </c>
      <c r="H123" s="162">
        <f>RES_hhdet_tes!H$73</f>
        <v>0</v>
      </c>
      <c r="I123" s="162">
        <f>RES_hhdet_tes!I$73</f>
        <v>0</v>
      </c>
      <c r="J123" s="162">
        <f>RES_hhdet_tes!J$73</f>
        <v>0</v>
      </c>
      <c r="K123" s="162">
        <f>RES_hhdet_tes!K$73</f>
        <v>0</v>
      </c>
      <c r="L123" s="162">
        <f>RES_hhdet_tes!L$73</f>
        <v>0</v>
      </c>
      <c r="M123" s="162">
        <f>RES_hhdet_tes!M$73</f>
        <v>0</v>
      </c>
      <c r="N123" s="162">
        <f>RES_hhdet_tes!N$73</f>
        <v>0</v>
      </c>
      <c r="O123" s="162">
        <f>RES_hhdet_tes!O$73</f>
        <v>0</v>
      </c>
      <c r="P123" s="162">
        <f>RES_hhdet_tes!P$73</f>
        <v>0</v>
      </c>
      <c r="Q123" s="162">
        <f>RES_hhdet_tes!Q$73</f>
        <v>0</v>
      </c>
    </row>
    <row r="124" spans="1:17" ht="12" customHeight="1" x14ac:dyDescent="0.25">
      <c r="A124" s="161" t="s">
        <v>141</v>
      </c>
      <c r="B124" s="160">
        <f>SUM(B125:B126)</f>
        <v>0</v>
      </c>
      <c r="C124" s="160">
        <f t="shared" ref="C124:Q124" si="20">SUM(C125:C126)</f>
        <v>0</v>
      </c>
      <c r="D124" s="160">
        <f t="shared" si="20"/>
        <v>0</v>
      </c>
      <c r="E124" s="160">
        <f t="shared" si="20"/>
        <v>0</v>
      </c>
      <c r="F124" s="160">
        <f t="shared" si="20"/>
        <v>0</v>
      </c>
      <c r="G124" s="160">
        <f t="shared" si="20"/>
        <v>0</v>
      </c>
      <c r="H124" s="160">
        <f t="shared" si="20"/>
        <v>0</v>
      </c>
      <c r="I124" s="160">
        <f t="shared" si="20"/>
        <v>0</v>
      </c>
      <c r="J124" s="160">
        <f t="shared" si="20"/>
        <v>0</v>
      </c>
      <c r="K124" s="160">
        <f t="shared" si="20"/>
        <v>0</v>
      </c>
      <c r="L124" s="160">
        <f t="shared" si="20"/>
        <v>0</v>
      </c>
      <c r="M124" s="160">
        <f t="shared" si="20"/>
        <v>0</v>
      </c>
      <c r="N124" s="160">
        <f t="shared" si="20"/>
        <v>0</v>
      </c>
      <c r="O124" s="160">
        <f t="shared" si="20"/>
        <v>0</v>
      </c>
      <c r="P124" s="160">
        <f t="shared" si="20"/>
        <v>0</v>
      </c>
      <c r="Q124" s="160">
        <f t="shared" si="20"/>
        <v>0</v>
      </c>
    </row>
    <row r="125" spans="1:17" ht="12" customHeight="1" x14ac:dyDescent="0.25">
      <c r="A125" s="148" t="s">
        <v>60</v>
      </c>
      <c r="B125" s="156">
        <f>RES_hhdet_tes!B$75</f>
        <v>0</v>
      </c>
      <c r="C125" s="156">
        <f>RES_hhdet_tes!C$75</f>
        <v>0</v>
      </c>
      <c r="D125" s="156">
        <f>RES_hhdet_tes!D$75</f>
        <v>0</v>
      </c>
      <c r="E125" s="156">
        <f>RES_hhdet_tes!E$75</f>
        <v>0</v>
      </c>
      <c r="F125" s="156">
        <f>RES_hhdet_tes!F$75</f>
        <v>0</v>
      </c>
      <c r="G125" s="156">
        <f>RES_hhdet_tes!G$75</f>
        <v>0</v>
      </c>
      <c r="H125" s="156">
        <f>RES_hhdet_tes!H$75</f>
        <v>0</v>
      </c>
      <c r="I125" s="156">
        <f>RES_hhdet_tes!I$75</f>
        <v>0</v>
      </c>
      <c r="J125" s="156">
        <f>RES_hhdet_tes!J$75</f>
        <v>0</v>
      </c>
      <c r="K125" s="156">
        <f>RES_hhdet_tes!K$75</f>
        <v>0</v>
      </c>
      <c r="L125" s="156">
        <f>RES_hhdet_tes!L$75</f>
        <v>0</v>
      </c>
      <c r="M125" s="156">
        <f>RES_hhdet_tes!M$75</f>
        <v>0</v>
      </c>
      <c r="N125" s="156">
        <f>RES_hhdet_tes!N$75</f>
        <v>0</v>
      </c>
      <c r="O125" s="156">
        <f>RES_hhdet_tes!O$75</f>
        <v>0</v>
      </c>
      <c r="P125" s="156">
        <f>RES_hhdet_tes!P$75</f>
        <v>0</v>
      </c>
      <c r="Q125" s="156">
        <f>RES_hhdet_tes!Q$75</f>
        <v>0</v>
      </c>
    </row>
    <row r="126" spans="1:17" ht="12" customHeight="1" x14ac:dyDescent="0.25">
      <c r="A126" s="148" t="s">
        <v>59</v>
      </c>
      <c r="B126" s="156">
        <f>RES_hhdet_tes!B$76</f>
        <v>0</v>
      </c>
      <c r="C126" s="156">
        <f>RES_hhdet_tes!C$76</f>
        <v>0</v>
      </c>
      <c r="D126" s="156">
        <f>RES_hhdet_tes!D$76</f>
        <v>0</v>
      </c>
      <c r="E126" s="156">
        <f>RES_hhdet_tes!E$76</f>
        <v>0</v>
      </c>
      <c r="F126" s="156">
        <f>RES_hhdet_tes!F$76</f>
        <v>0</v>
      </c>
      <c r="G126" s="156">
        <f>RES_hhdet_tes!G$76</f>
        <v>0</v>
      </c>
      <c r="H126" s="156">
        <f>RES_hhdet_tes!H$76</f>
        <v>0</v>
      </c>
      <c r="I126" s="156">
        <f>RES_hhdet_tes!I$76</f>
        <v>0</v>
      </c>
      <c r="J126" s="156">
        <f>RES_hhdet_tes!J$76</f>
        <v>0</v>
      </c>
      <c r="K126" s="156">
        <f>RES_hhdet_tes!K$76</f>
        <v>0</v>
      </c>
      <c r="L126" s="156">
        <f>RES_hhdet_tes!L$76</f>
        <v>0</v>
      </c>
      <c r="M126" s="156">
        <f>RES_hhdet_tes!M$76</f>
        <v>0</v>
      </c>
      <c r="N126" s="156">
        <f>RES_hhdet_tes!N$76</f>
        <v>0</v>
      </c>
      <c r="O126" s="156">
        <f>RES_hhdet_tes!O$76</f>
        <v>0</v>
      </c>
      <c r="P126" s="156">
        <f>RES_hhdet_tes!P$76</f>
        <v>0</v>
      </c>
      <c r="Q126" s="156">
        <f>RES_hhdet_tes!Q$76</f>
        <v>0</v>
      </c>
    </row>
    <row r="127" spans="1:17" ht="12" customHeight="1" x14ac:dyDescent="0.25">
      <c r="A127" s="158" t="s">
        <v>62</v>
      </c>
      <c r="B127" s="157">
        <f>SUM(B128:B129)</f>
        <v>0</v>
      </c>
      <c r="C127" s="157">
        <f t="shared" ref="C127:Q127" si="21">SUM(C128:C129)</f>
        <v>0</v>
      </c>
      <c r="D127" s="157">
        <f t="shared" si="21"/>
        <v>0</v>
      </c>
      <c r="E127" s="157">
        <f t="shared" si="21"/>
        <v>0</v>
      </c>
      <c r="F127" s="157">
        <f t="shared" si="21"/>
        <v>0</v>
      </c>
      <c r="G127" s="157">
        <f t="shared" si="21"/>
        <v>0</v>
      </c>
      <c r="H127" s="157">
        <f t="shared" si="21"/>
        <v>0</v>
      </c>
      <c r="I127" s="157">
        <f t="shared" si="21"/>
        <v>0</v>
      </c>
      <c r="J127" s="157">
        <f t="shared" si="21"/>
        <v>0</v>
      </c>
      <c r="K127" s="157">
        <f t="shared" si="21"/>
        <v>0</v>
      </c>
      <c r="L127" s="157">
        <f t="shared" si="21"/>
        <v>0</v>
      </c>
      <c r="M127" s="157">
        <f t="shared" si="21"/>
        <v>0</v>
      </c>
      <c r="N127" s="157">
        <f t="shared" si="21"/>
        <v>0</v>
      </c>
      <c r="O127" s="157">
        <f t="shared" si="21"/>
        <v>0</v>
      </c>
      <c r="P127" s="157">
        <f t="shared" si="21"/>
        <v>0</v>
      </c>
      <c r="Q127" s="157">
        <f t="shared" si="21"/>
        <v>0</v>
      </c>
    </row>
    <row r="128" spans="1:17" ht="12" customHeight="1" x14ac:dyDescent="0.25">
      <c r="A128" s="23" t="s">
        <v>203</v>
      </c>
      <c r="B128" s="156">
        <f>RES_hhdet_tes!B$78</f>
        <v>0</v>
      </c>
      <c r="C128" s="156">
        <f>RES_hhdet_tes!C$78</f>
        <v>0</v>
      </c>
      <c r="D128" s="156">
        <f>RES_hhdet_tes!D$78</f>
        <v>0</v>
      </c>
      <c r="E128" s="156">
        <f>RES_hhdet_tes!E$78</f>
        <v>0</v>
      </c>
      <c r="F128" s="156">
        <f>RES_hhdet_tes!F$78</f>
        <v>0</v>
      </c>
      <c r="G128" s="156">
        <f>RES_hhdet_tes!G$78</f>
        <v>0</v>
      </c>
      <c r="H128" s="156">
        <f>RES_hhdet_tes!H$78</f>
        <v>0</v>
      </c>
      <c r="I128" s="156">
        <f>RES_hhdet_tes!I$78</f>
        <v>0</v>
      </c>
      <c r="J128" s="156">
        <f>RES_hhdet_tes!J$78</f>
        <v>0</v>
      </c>
      <c r="K128" s="156">
        <f>RES_hhdet_tes!K$78</f>
        <v>0</v>
      </c>
      <c r="L128" s="156">
        <f>RES_hhdet_tes!L$78</f>
        <v>0</v>
      </c>
      <c r="M128" s="156">
        <f>RES_hhdet_tes!M$78</f>
        <v>0</v>
      </c>
      <c r="N128" s="156">
        <f>RES_hhdet_tes!N$78</f>
        <v>0</v>
      </c>
      <c r="O128" s="156">
        <f>RES_hhdet_tes!O$78</f>
        <v>0</v>
      </c>
      <c r="P128" s="156">
        <f>RES_hhdet_tes!P$78</f>
        <v>0</v>
      </c>
      <c r="Q128" s="156">
        <f>RES_hhdet_tes!Q$78</f>
        <v>0</v>
      </c>
    </row>
    <row r="129" spans="1:17" ht="12" customHeight="1" x14ac:dyDescent="0.25">
      <c r="A129" s="29" t="s">
        <v>140</v>
      </c>
      <c r="B129" s="57">
        <f>RES_hhdet_tes!B$79</f>
        <v>0</v>
      </c>
      <c r="C129" s="57">
        <f>RES_hhdet_tes!C$79</f>
        <v>0</v>
      </c>
      <c r="D129" s="57">
        <f>RES_hhdet_tes!D$79</f>
        <v>0</v>
      </c>
      <c r="E129" s="57">
        <f>RES_hhdet_tes!E$79</f>
        <v>0</v>
      </c>
      <c r="F129" s="57">
        <f>RES_hhdet_tes!F$79</f>
        <v>0</v>
      </c>
      <c r="G129" s="57">
        <f>RES_hhdet_tes!G$79</f>
        <v>0</v>
      </c>
      <c r="H129" s="57">
        <f>RES_hhdet_tes!H$79</f>
        <v>0</v>
      </c>
      <c r="I129" s="57">
        <f>RES_hhdet_tes!I$79</f>
        <v>0</v>
      </c>
      <c r="J129" s="57">
        <f>RES_hhdet_tes!J$79</f>
        <v>0</v>
      </c>
      <c r="K129" s="57">
        <f>RES_hhdet_tes!K$79</f>
        <v>0</v>
      </c>
      <c r="L129" s="57">
        <f>RES_hhdet_tes!L$79</f>
        <v>0</v>
      </c>
      <c r="M129" s="57">
        <f>RES_hhdet_tes!M$79</f>
        <v>0</v>
      </c>
      <c r="N129" s="57">
        <f>RES_hhdet_tes!N$79</f>
        <v>0</v>
      </c>
      <c r="O129" s="57">
        <f>RES_hhdet_tes!O$79</f>
        <v>0</v>
      </c>
      <c r="P129" s="57">
        <f>RES_hhdet_tes!P$79</f>
        <v>0</v>
      </c>
      <c r="Q129" s="57">
        <f>RES_hhdet_tes!Q$79</f>
        <v>0</v>
      </c>
    </row>
    <row r="131" spans="1:17" ht="12" customHeight="1" x14ac:dyDescent="0.25">
      <c r="A131" s="152" t="s">
        <v>199</v>
      </c>
      <c r="B131" s="175" t="str">
        <f t="shared" ref="B131:Q146" si="22">IF(B112=0,"",B112/B93)</f>
        <v/>
      </c>
      <c r="C131" s="175" t="str">
        <f t="shared" si="22"/>
        <v/>
      </c>
      <c r="D131" s="175" t="str">
        <f t="shared" si="22"/>
        <v/>
      </c>
      <c r="E131" s="175" t="str">
        <f t="shared" si="22"/>
        <v/>
      </c>
      <c r="F131" s="175" t="str">
        <f t="shared" si="22"/>
        <v/>
      </c>
      <c r="G131" s="175" t="str">
        <f t="shared" si="22"/>
        <v/>
      </c>
      <c r="H131" s="175" t="str">
        <f t="shared" si="22"/>
        <v/>
      </c>
      <c r="I131" s="175" t="str">
        <f t="shared" si="22"/>
        <v/>
      </c>
      <c r="J131" s="175" t="str">
        <f t="shared" si="22"/>
        <v/>
      </c>
      <c r="K131" s="175" t="str">
        <f t="shared" si="22"/>
        <v/>
      </c>
      <c r="L131" s="175" t="str">
        <f t="shared" si="22"/>
        <v/>
      </c>
      <c r="M131" s="175" t="str">
        <f t="shared" si="22"/>
        <v/>
      </c>
      <c r="N131" s="175" t="str">
        <f t="shared" si="22"/>
        <v/>
      </c>
      <c r="O131" s="175" t="str">
        <f t="shared" si="22"/>
        <v/>
      </c>
      <c r="P131" s="175" t="str">
        <f t="shared" si="22"/>
        <v/>
      </c>
      <c r="Q131" s="175" t="str">
        <f t="shared" si="22"/>
        <v/>
      </c>
    </row>
    <row r="132" spans="1:17" ht="12" customHeight="1" x14ac:dyDescent="0.25">
      <c r="A132" s="158" t="s">
        <v>65</v>
      </c>
      <c r="B132" s="169" t="str">
        <f t="shared" si="22"/>
        <v/>
      </c>
      <c r="C132" s="169" t="str">
        <f t="shared" si="22"/>
        <v/>
      </c>
      <c r="D132" s="169" t="str">
        <f t="shared" si="22"/>
        <v/>
      </c>
      <c r="E132" s="169" t="str">
        <f t="shared" si="22"/>
        <v/>
      </c>
      <c r="F132" s="169" t="str">
        <f t="shared" si="22"/>
        <v/>
      </c>
      <c r="G132" s="169" t="str">
        <f t="shared" si="22"/>
        <v/>
      </c>
      <c r="H132" s="169" t="str">
        <f t="shared" si="22"/>
        <v/>
      </c>
      <c r="I132" s="169" t="str">
        <f t="shared" si="22"/>
        <v/>
      </c>
      <c r="J132" s="169" t="str">
        <f t="shared" si="22"/>
        <v/>
      </c>
      <c r="K132" s="169" t="str">
        <f t="shared" si="22"/>
        <v/>
      </c>
      <c r="L132" s="169" t="str">
        <f t="shared" si="22"/>
        <v/>
      </c>
      <c r="M132" s="169" t="str">
        <f t="shared" si="22"/>
        <v/>
      </c>
      <c r="N132" s="169" t="str">
        <f t="shared" si="22"/>
        <v/>
      </c>
      <c r="O132" s="169" t="str">
        <f t="shared" si="22"/>
        <v/>
      </c>
      <c r="P132" s="169" t="str">
        <f t="shared" si="22"/>
        <v/>
      </c>
      <c r="Q132" s="169" t="str">
        <f t="shared" si="22"/>
        <v/>
      </c>
    </row>
    <row r="133" spans="1:17" ht="12" customHeight="1" x14ac:dyDescent="0.25">
      <c r="A133" s="23" t="s">
        <v>161</v>
      </c>
      <c r="B133" s="73" t="str">
        <f t="shared" si="22"/>
        <v/>
      </c>
      <c r="C133" s="73" t="str">
        <f t="shared" si="22"/>
        <v/>
      </c>
      <c r="D133" s="73" t="str">
        <f t="shared" si="22"/>
        <v/>
      </c>
      <c r="E133" s="73" t="str">
        <f t="shared" si="22"/>
        <v/>
      </c>
      <c r="F133" s="73" t="str">
        <f t="shared" si="22"/>
        <v/>
      </c>
      <c r="G133" s="73" t="str">
        <f t="shared" si="22"/>
        <v/>
      </c>
      <c r="H133" s="73" t="str">
        <f t="shared" si="22"/>
        <v/>
      </c>
      <c r="I133" s="73" t="str">
        <f t="shared" si="22"/>
        <v/>
      </c>
      <c r="J133" s="73" t="str">
        <f t="shared" si="22"/>
        <v/>
      </c>
      <c r="K133" s="73" t="str">
        <f t="shared" si="22"/>
        <v/>
      </c>
      <c r="L133" s="73" t="str">
        <f t="shared" si="22"/>
        <v/>
      </c>
      <c r="M133" s="73" t="str">
        <f t="shared" si="22"/>
        <v/>
      </c>
      <c r="N133" s="73" t="str">
        <f t="shared" si="22"/>
        <v/>
      </c>
      <c r="O133" s="73" t="str">
        <f t="shared" si="22"/>
        <v/>
      </c>
      <c r="P133" s="73" t="str">
        <f t="shared" si="22"/>
        <v/>
      </c>
      <c r="Q133" s="73" t="str">
        <f t="shared" si="22"/>
        <v/>
      </c>
    </row>
    <row r="134" spans="1:17" ht="12" customHeight="1" x14ac:dyDescent="0.25">
      <c r="A134" s="23" t="s">
        <v>60</v>
      </c>
      <c r="B134" s="73" t="str">
        <f t="shared" si="22"/>
        <v/>
      </c>
      <c r="C134" s="73" t="str">
        <f t="shared" si="22"/>
        <v/>
      </c>
      <c r="D134" s="73" t="str">
        <f t="shared" si="22"/>
        <v/>
      </c>
      <c r="E134" s="73" t="str">
        <f t="shared" si="22"/>
        <v/>
      </c>
      <c r="F134" s="73" t="str">
        <f t="shared" si="22"/>
        <v/>
      </c>
      <c r="G134" s="73" t="str">
        <f t="shared" si="22"/>
        <v/>
      </c>
      <c r="H134" s="73" t="str">
        <f t="shared" si="22"/>
        <v/>
      </c>
      <c r="I134" s="73" t="str">
        <f t="shared" si="22"/>
        <v/>
      </c>
      <c r="J134" s="73" t="str">
        <f t="shared" si="22"/>
        <v/>
      </c>
      <c r="K134" s="73" t="str">
        <f t="shared" si="22"/>
        <v/>
      </c>
      <c r="L134" s="73" t="str">
        <f t="shared" si="22"/>
        <v/>
      </c>
      <c r="M134" s="73" t="str">
        <f t="shared" si="22"/>
        <v/>
      </c>
      <c r="N134" s="73" t="str">
        <f t="shared" si="22"/>
        <v/>
      </c>
      <c r="O134" s="73" t="str">
        <f t="shared" si="22"/>
        <v/>
      </c>
      <c r="P134" s="73" t="str">
        <f t="shared" si="22"/>
        <v/>
      </c>
      <c r="Q134" s="73" t="str">
        <f t="shared" si="22"/>
        <v/>
      </c>
    </row>
    <row r="135" spans="1:17" ht="12" customHeight="1" x14ac:dyDescent="0.25">
      <c r="A135" s="158" t="s">
        <v>112</v>
      </c>
      <c r="B135" s="169" t="str">
        <f t="shared" si="22"/>
        <v/>
      </c>
      <c r="C135" s="169" t="str">
        <f t="shared" si="22"/>
        <v/>
      </c>
      <c r="D135" s="169" t="str">
        <f t="shared" si="22"/>
        <v/>
      </c>
      <c r="E135" s="169" t="str">
        <f t="shared" si="22"/>
        <v/>
      </c>
      <c r="F135" s="169" t="str">
        <f t="shared" si="22"/>
        <v/>
      </c>
      <c r="G135" s="169" t="str">
        <f t="shared" si="22"/>
        <v/>
      </c>
      <c r="H135" s="169" t="str">
        <f t="shared" si="22"/>
        <v/>
      </c>
      <c r="I135" s="169" t="str">
        <f t="shared" si="22"/>
        <v/>
      </c>
      <c r="J135" s="169" t="str">
        <f t="shared" si="22"/>
        <v/>
      </c>
      <c r="K135" s="169" t="str">
        <f t="shared" si="22"/>
        <v/>
      </c>
      <c r="L135" s="169" t="str">
        <f t="shared" si="22"/>
        <v/>
      </c>
      <c r="M135" s="169" t="str">
        <f t="shared" si="22"/>
        <v/>
      </c>
      <c r="N135" s="169" t="str">
        <f t="shared" si="22"/>
        <v/>
      </c>
      <c r="O135" s="169" t="str">
        <f t="shared" si="22"/>
        <v/>
      </c>
      <c r="P135" s="169" t="str">
        <f t="shared" si="22"/>
        <v/>
      </c>
      <c r="Q135" s="169" t="str">
        <f t="shared" si="22"/>
        <v/>
      </c>
    </row>
    <row r="136" spans="1:17" ht="12" customHeight="1" x14ac:dyDescent="0.25">
      <c r="A136" s="23" t="s">
        <v>60</v>
      </c>
      <c r="B136" s="73" t="str">
        <f t="shared" si="22"/>
        <v/>
      </c>
      <c r="C136" s="73" t="str">
        <f t="shared" si="22"/>
        <v/>
      </c>
      <c r="D136" s="73" t="str">
        <f t="shared" si="22"/>
        <v/>
      </c>
      <c r="E136" s="73" t="str">
        <f t="shared" si="22"/>
        <v/>
      </c>
      <c r="F136" s="73" t="str">
        <f t="shared" si="22"/>
        <v/>
      </c>
      <c r="G136" s="73" t="str">
        <f t="shared" si="22"/>
        <v/>
      </c>
      <c r="H136" s="73" t="str">
        <f t="shared" si="22"/>
        <v/>
      </c>
      <c r="I136" s="73" t="str">
        <f t="shared" si="22"/>
        <v/>
      </c>
      <c r="J136" s="73" t="str">
        <f t="shared" si="22"/>
        <v/>
      </c>
      <c r="K136" s="73" t="str">
        <f t="shared" si="22"/>
        <v/>
      </c>
      <c r="L136" s="73" t="str">
        <f t="shared" si="22"/>
        <v/>
      </c>
      <c r="M136" s="73" t="str">
        <f t="shared" si="22"/>
        <v/>
      </c>
      <c r="N136" s="73" t="str">
        <f t="shared" si="22"/>
        <v/>
      </c>
      <c r="O136" s="73" t="str">
        <f t="shared" si="22"/>
        <v/>
      </c>
      <c r="P136" s="73" t="str">
        <f t="shared" si="22"/>
        <v/>
      </c>
      <c r="Q136" s="73" t="str">
        <f t="shared" si="22"/>
        <v/>
      </c>
    </row>
    <row r="137" spans="1:17" ht="12" customHeight="1" x14ac:dyDescent="0.25">
      <c r="A137" s="158" t="s">
        <v>63</v>
      </c>
      <c r="B137" s="169" t="str">
        <f t="shared" si="22"/>
        <v/>
      </c>
      <c r="C137" s="169" t="str">
        <f t="shared" si="22"/>
        <v/>
      </c>
      <c r="D137" s="169" t="str">
        <f t="shared" si="22"/>
        <v/>
      </c>
      <c r="E137" s="169" t="str">
        <f t="shared" si="22"/>
        <v/>
      </c>
      <c r="F137" s="169" t="str">
        <f t="shared" si="22"/>
        <v/>
      </c>
      <c r="G137" s="169" t="str">
        <f t="shared" si="22"/>
        <v/>
      </c>
      <c r="H137" s="169" t="str">
        <f t="shared" si="22"/>
        <v/>
      </c>
      <c r="I137" s="169" t="str">
        <f t="shared" si="22"/>
        <v/>
      </c>
      <c r="J137" s="169" t="str">
        <f t="shared" si="22"/>
        <v/>
      </c>
      <c r="K137" s="169" t="str">
        <f t="shared" si="22"/>
        <v/>
      </c>
      <c r="L137" s="169" t="str">
        <f t="shared" si="22"/>
        <v/>
      </c>
      <c r="M137" s="169" t="str">
        <f t="shared" si="22"/>
        <v/>
      </c>
      <c r="N137" s="169" t="str">
        <f t="shared" si="22"/>
        <v/>
      </c>
      <c r="O137" s="169" t="str">
        <f t="shared" si="22"/>
        <v/>
      </c>
      <c r="P137" s="169" t="str">
        <f t="shared" si="22"/>
        <v/>
      </c>
      <c r="Q137" s="169" t="str">
        <f t="shared" si="22"/>
        <v/>
      </c>
    </row>
    <row r="138" spans="1:17" ht="12" customHeight="1" x14ac:dyDescent="0.25">
      <c r="A138" s="167" t="s">
        <v>160</v>
      </c>
      <c r="B138" s="174" t="str">
        <f t="shared" si="22"/>
        <v/>
      </c>
      <c r="C138" s="174" t="str">
        <f t="shared" si="22"/>
        <v/>
      </c>
      <c r="D138" s="174" t="str">
        <f t="shared" si="22"/>
        <v/>
      </c>
      <c r="E138" s="174" t="str">
        <f t="shared" si="22"/>
        <v/>
      </c>
      <c r="F138" s="174" t="str">
        <f t="shared" si="22"/>
        <v/>
      </c>
      <c r="G138" s="174" t="str">
        <f t="shared" si="22"/>
        <v/>
      </c>
      <c r="H138" s="174" t="str">
        <f t="shared" si="22"/>
        <v/>
      </c>
      <c r="I138" s="174" t="str">
        <f t="shared" si="22"/>
        <v/>
      </c>
      <c r="J138" s="174" t="str">
        <f t="shared" si="22"/>
        <v/>
      </c>
      <c r="K138" s="174" t="str">
        <f t="shared" si="22"/>
        <v/>
      </c>
      <c r="L138" s="174" t="str">
        <f t="shared" si="22"/>
        <v/>
      </c>
      <c r="M138" s="174" t="str">
        <f t="shared" si="22"/>
        <v/>
      </c>
      <c r="N138" s="174" t="str">
        <f t="shared" si="22"/>
        <v/>
      </c>
      <c r="O138" s="174" t="str">
        <f t="shared" si="22"/>
        <v/>
      </c>
      <c r="P138" s="174" t="str">
        <f t="shared" si="22"/>
        <v/>
      </c>
      <c r="Q138" s="174" t="str">
        <f t="shared" si="22"/>
        <v/>
      </c>
    </row>
    <row r="139" spans="1:17" ht="12" customHeight="1" x14ac:dyDescent="0.25">
      <c r="A139" s="167" t="s">
        <v>159</v>
      </c>
      <c r="B139" s="174" t="str">
        <f t="shared" si="22"/>
        <v/>
      </c>
      <c r="C139" s="174" t="str">
        <f t="shared" si="22"/>
        <v/>
      </c>
      <c r="D139" s="174" t="str">
        <f t="shared" si="22"/>
        <v/>
      </c>
      <c r="E139" s="174" t="str">
        <f t="shared" si="22"/>
        <v/>
      </c>
      <c r="F139" s="174" t="str">
        <f t="shared" si="22"/>
        <v/>
      </c>
      <c r="G139" s="174" t="str">
        <f t="shared" si="22"/>
        <v/>
      </c>
      <c r="H139" s="174" t="str">
        <f t="shared" si="22"/>
        <v/>
      </c>
      <c r="I139" s="174" t="str">
        <f t="shared" si="22"/>
        <v/>
      </c>
      <c r="J139" s="174" t="str">
        <f t="shared" si="22"/>
        <v/>
      </c>
      <c r="K139" s="174" t="str">
        <f t="shared" si="22"/>
        <v/>
      </c>
      <c r="L139" s="174" t="str">
        <f t="shared" si="22"/>
        <v/>
      </c>
      <c r="M139" s="174" t="str">
        <f t="shared" si="22"/>
        <v/>
      </c>
      <c r="N139" s="174" t="str">
        <f t="shared" si="22"/>
        <v/>
      </c>
      <c r="O139" s="174" t="str">
        <f t="shared" si="22"/>
        <v/>
      </c>
      <c r="P139" s="174" t="str">
        <f t="shared" si="22"/>
        <v/>
      </c>
      <c r="Q139" s="174" t="str">
        <f t="shared" si="22"/>
        <v/>
      </c>
    </row>
    <row r="140" spans="1:17" ht="12" customHeight="1" x14ac:dyDescent="0.25">
      <c r="A140" s="166" t="s">
        <v>203</v>
      </c>
      <c r="B140" s="173" t="str">
        <f t="shared" si="22"/>
        <v/>
      </c>
      <c r="C140" s="173" t="str">
        <f t="shared" si="22"/>
        <v/>
      </c>
      <c r="D140" s="173" t="str">
        <f t="shared" si="22"/>
        <v/>
      </c>
      <c r="E140" s="173" t="str">
        <f t="shared" si="22"/>
        <v/>
      </c>
      <c r="F140" s="173" t="str">
        <f t="shared" si="22"/>
        <v/>
      </c>
      <c r="G140" s="173" t="str">
        <f t="shared" si="22"/>
        <v/>
      </c>
      <c r="H140" s="173" t="str">
        <f t="shared" si="22"/>
        <v/>
      </c>
      <c r="I140" s="173" t="str">
        <f t="shared" si="22"/>
        <v/>
      </c>
      <c r="J140" s="173" t="str">
        <f t="shared" si="22"/>
        <v/>
      </c>
      <c r="K140" s="173" t="str">
        <f t="shared" si="22"/>
        <v/>
      </c>
      <c r="L140" s="173" t="str">
        <f t="shared" si="22"/>
        <v/>
      </c>
      <c r="M140" s="173" t="str">
        <f t="shared" si="22"/>
        <v/>
      </c>
      <c r="N140" s="173" t="str">
        <f t="shared" si="22"/>
        <v/>
      </c>
      <c r="O140" s="173" t="str">
        <f t="shared" si="22"/>
        <v/>
      </c>
      <c r="P140" s="173" t="str">
        <f t="shared" si="22"/>
        <v/>
      </c>
      <c r="Q140" s="173" t="str">
        <f t="shared" si="22"/>
        <v/>
      </c>
    </row>
    <row r="141" spans="1:17" ht="12" customHeight="1" x14ac:dyDescent="0.25">
      <c r="A141" s="147" t="s">
        <v>59</v>
      </c>
      <c r="B141" s="172" t="str">
        <f t="shared" si="22"/>
        <v/>
      </c>
      <c r="C141" s="172" t="str">
        <f t="shared" si="22"/>
        <v/>
      </c>
      <c r="D141" s="172" t="str">
        <f t="shared" si="22"/>
        <v/>
      </c>
      <c r="E141" s="172" t="str">
        <f t="shared" si="22"/>
        <v/>
      </c>
      <c r="F141" s="172" t="str">
        <f t="shared" si="22"/>
        <v/>
      </c>
      <c r="G141" s="172" t="str">
        <f t="shared" si="22"/>
        <v/>
      </c>
      <c r="H141" s="172" t="str">
        <f t="shared" si="22"/>
        <v/>
      </c>
      <c r="I141" s="172" t="str">
        <f t="shared" si="22"/>
        <v/>
      </c>
      <c r="J141" s="172" t="str">
        <f t="shared" si="22"/>
        <v/>
      </c>
      <c r="K141" s="172" t="str">
        <f t="shared" si="22"/>
        <v/>
      </c>
      <c r="L141" s="172" t="str">
        <f t="shared" si="22"/>
        <v/>
      </c>
      <c r="M141" s="172" t="str">
        <f t="shared" si="22"/>
        <v/>
      </c>
      <c r="N141" s="172" t="str">
        <f t="shared" si="22"/>
        <v/>
      </c>
      <c r="O141" s="172" t="str">
        <f t="shared" si="22"/>
        <v/>
      </c>
      <c r="P141" s="172" t="str">
        <f t="shared" si="22"/>
        <v/>
      </c>
      <c r="Q141" s="172" t="str">
        <f t="shared" si="22"/>
        <v/>
      </c>
    </row>
    <row r="142" spans="1:17" ht="12" customHeight="1" x14ac:dyDescent="0.25">
      <c r="A142" s="163" t="s">
        <v>142</v>
      </c>
      <c r="B142" s="171" t="str">
        <f t="shared" si="22"/>
        <v/>
      </c>
      <c r="C142" s="171" t="str">
        <f t="shared" si="22"/>
        <v/>
      </c>
      <c r="D142" s="171" t="str">
        <f t="shared" si="22"/>
        <v/>
      </c>
      <c r="E142" s="171" t="str">
        <f t="shared" si="22"/>
        <v/>
      </c>
      <c r="F142" s="171" t="str">
        <f t="shared" si="22"/>
        <v/>
      </c>
      <c r="G142" s="171" t="str">
        <f t="shared" si="22"/>
        <v/>
      </c>
      <c r="H142" s="171" t="str">
        <f t="shared" si="22"/>
        <v/>
      </c>
      <c r="I142" s="171" t="str">
        <f t="shared" si="22"/>
        <v/>
      </c>
      <c r="J142" s="171" t="str">
        <f t="shared" si="22"/>
        <v/>
      </c>
      <c r="K142" s="171" t="str">
        <f t="shared" si="22"/>
        <v/>
      </c>
      <c r="L142" s="171" t="str">
        <f t="shared" si="22"/>
        <v/>
      </c>
      <c r="M142" s="171" t="str">
        <f t="shared" si="22"/>
        <v/>
      </c>
      <c r="N142" s="171" t="str">
        <f t="shared" si="22"/>
        <v/>
      </c>
      <c r="O142" s="171" t="str">
        <f t="shared" si="22"/>
        <v/>
      </c>
      <c r="P142" s="171" t="str">
        <f t="shared" si="22"/>
        <v/>
      </c>
      <c r="Q142" s="171" t="str">
        <f t="shared" si="22"/>
        <v/>
      </c>
    </row>
    <row r="143" spans="1:17" ht="12" customHeight="1" x14ac:dyDescent="0.25">
      <c r="A143" s="161" t="s">
        <v>141</v>
      </c>
      <c r="B143" s="170" t="str">
        <f t="shared" si="22"/>
        <v/>
      </c>
      <c r="C143" s="170" t="str">
        <f t="shared" si="22"/>
        <v/>
      </c>
      <c r="D143" s="170" t="str">
        <f t="shared" si="22"/>
        <v/>
      </c>
      <c r="E143" s="170" t="str">
        <f t="shared" si="22"/>
        <v/>
      </c>
      <c r="F143" s="170" t="str">
        <f t="shared" si="22"/>
        <v/>
      </c>
      <c r="G143" s="170" t="str">
        <f t="shared" si="22"/>
        <v/>
      </c>
      <c r="H143" s="170" t="str">
        <f t="shared" si="22"/>
        <v/>
      </c>
      <c r="I143" s="170" t="str">
        <f t="shared" si="22"/>
        <v/>
      </c>
      <c r="J143" s="170" t="str">
        <f t="shared" si="22"/>
        <v/>
      </c>
      <c r="K143" s="170" t="str">
        <f t="shared" si="22"/>
        <v/>
      </c>
      <c r="L143" s="170" t="str">
        <f t="shared" si="22"/>
        <v/>
      </c>
      <c r="M143" s="170" t="str">
        <f t="shared" si="22"/>
        <v/>
      </c>
      <c r="N143" s="170" t="str">
        <f t="shared" si="22"/>
        <v/>
      </c>
      <c r="O143" s="170" t="str">
        <f t="shared" si="22"/>
        <v/>
      </c>
      <c r="P143" s="170" t="str">
        <f t="shared" si="22"/>
        <v/>
      </c>
      <c r="Q143" s="170" t="str">
        <f t="shared" si="22"/>
        <v/>
      </c>
    </row>
    <row r="144" spans="1:17" ht="12" customHeight="1" x14ac:dyDescent="0.25">
      <c r="A144" s="148" t="s">
        <v>60</v>
      </c>
      <c r="B144" s="73" t="str">
        <f t="shared" si="22"/>
        <v/>
      </c>
      <c r="C144" s="73" t="str">
        <f t="shared" si="22"/>
        <v/>
      </c>
      <c r="D144" s="73" t="str">
        <f t="shared" si="22"/>
        <v/>
      </c>
      <c r="E144" s="73" t="str">
        <f t="shared" si="22"/>
        <v/>
      </c>
      <c r="F144" s="73" t="str">
        <f t="shared" si="22"/>
        <v/>
      </c>
      <c r="G144" s="73" t="str">
        <f t="shared" si="22"/>
        <v/>
      </c>
      <c r="H144" s="73" t="str">
        <f t="shared" si="22"/>
        <v/>
      </c>
      <c r="I144" s="73" t="str">
        <f t="shared" si="22"/>
        <v/>
      </c>
      <c r="J144" s="73" t="str">
        <f t="shared" si="22"/>
        <v/>
      </c>
      <c r="K144" s="73" t="str">
        <f t="shared" si="22"/>
        <v/>
      </c>
      <c r="L144" s="73" t="str">
        <f t="shared" si="22"/>
        <v/>
      </c>
      <c r="M144" s="73" t="str">
        <f t="shared" si="22"/>
        <v/>
      </c>
      <c r="N144" s="73" t="str">
        <f t="shared" si="22"/>
        <v/>
      </c>
      <c r="O144" s="73" t="str">
        <f t="shared" si="22"/>
        <v/>
      </c>
      <c r="P144" s="73" t="str">
        <f t="shared" si="22"/>
        <v/>
      </c>
      <c r="Q144" s="73" t="str">
        <f t="shared" si="22"/>
        <v/>
      </c>
    </row>
    <row r="145" spans="1:17" ht="12" customHeight="1" x14ac:dyDescent="0.25">
      <c r="A145" s="148" t="s">
        <v>59</v>
      </c>
      <c r="B145" s="73" t="str">
        <f t="shared" si="22"/>
        <v/>
      </c>
      <c r="C145" s="73" t="str">
        <f t="shared" si="22"/>
        <v/>
      </c>
      <c r="D145" s="73" t="str">
        <f t="shared" si="22"/>
        <v/>
      </c>
      <c r="E145" s="73" t="str">
        <f t="shared" si="22"/>
        <v/>
      </c>
      <c r="F145" s="73" t="str">
        <f t="shared" si="22"/>
        <v/>
      </c>
      <c r="G145" s="73" t="str">
        <f t="shared" si="22"/>
        <v/>
      </c>
      <c r="H145" s="73" t="str">
        <f t="shared" si="22"/>
        <v/>
      </c>
      <c r="I145" s="73" t="str">
        <f t="shared" si="22"/>
        <v/>
      </c>
      <c r="J145" s="73" t="str">
        <f t="shared" si="22"/>
        <v/>
      </c>
      <c r="K145" s="73" t="str">
        <f t="shared" si="22"/>
        <v/>
      </c>
      <c r="L145" s="73" t="str">
        <f t="shared" si="22"/>
        <v/>
      </c>
      <c r="M145" s="73" t="str">
        <f t="shared" si="22"/>
        <v/>
      </c>
      <c r="N145" s="73" t="str">
        <f t="shared" si="22"/>
        <v/>
      </c>
      <c r="O145" s="73" t="str">
        <f t="shared" si="22"/>
        <v/>
      </c>
      <c r="P145" s="73" t="str">
        <f t="shared" si="22"/>
        <v/>
      </c>
      <c r="Q145" s="73" t="str">
        <f t="shared" si="22"/>
        <v/>
      </c>
    </row>
    <row r="146" spans="1:17" ht="12" customHeight="1" x14ac:dyDescent="0.25">
      <c r="A146" s="158" t="s">
        <v>62</v>
      </c>
      <c r="B146" s="169" t="str">
        <f t="shared" si="22"/>
        <v/>
      </c>
      <c r="C146" s="169" t="str">
        <f t="shared" si="22"/>
        <v/>
      </c>
      <c r="D146" s="169" t="str">
        <f t="shared" si="22"/>
        <v/>
      </c>
      <c r="E146" s="169" t="str">
        <f t="shared" si="22"/>
        <v/>
      </c>
      <c r="F146" s="169" t="str">
        <f t="shared" si="22"/>
        <v/>
      </c>
      <c r="G146" s="169" t="str">
        <f t="shared" si="22"/>
        <v/>
      </c>
      <c r="H146" s="169" t="str">
        <f t="shared" si="22"/>
        <v/>
      </c>
      <c r="I146" s="169" t="str">
        <f t="shared" si="22"/>
        <v/>
      </c>
      <c r="J146" s="169" t="str">
        <f t="shared" si="22"/>
        <v/>
      </c>
      <c r="K146" s="169" t="str">
        <f t="shared" si="22"/>
        <v/>
      </c>
      <c r="L146" s="169" t="str">
        <f t="shared" si="22"/>
        <v/>
      </c>
      <c r="M146" s="169" t="str">
        <f t="shared" si="22"/>
        <v/>
      </c>
      <c r="N146" s="169" t="str">
        <f t="shared" si="22"/>
        <v/>
      </c>
      <c r="O146" s="169" t="str">
        <f t="shared" si="22"/>
        <v/>
      </c>
      <c r="P146" s="169" t="str">
        <f t="shared" si="22"/>
        <v/>
      </c>
      <c r="Q146" s="169" t="str">
        <f t="shared" ref="Q146" si="23">IF(Q127=0,"",Q127/Q108)</f>
        <v/>
      </c>
    </row>
    <row r="147" spans="1:17" ht="12" customHeight="1" x14ac:dyDescent="0.25">
      <c r="A147" s="23" t="s">
        <v>203</v>
      </c>
      <c r="B147" s="73" t="str">
        <f t="shared" ref="B147:Q148" si="24">IF(B128=0,"",B128/B109)</f>
        <v/>
      </c>
      <c r="C147" s="73" t="str">
        <f t="shared" si="24"/>
        <v/>
      </c>
      <c r="D147" s="73" t="str">
        <f t="shared" si="24"/>
        <v/>
      </c>
      <c r="E147" s="73" t="str">
        <f t="shared" si="24"/>
        <v/>
      </c>
      <c r="F147" s="73" t="str">
        <f t="shared" si="24"/>
        <v/>
      </c>
      <c r="G147" s="73" t="str">
        <f t="shared" si="24"/>
        <v/>
      </c>
      <c r="H147" s="73" t="str">
        <f t="shared" si="24"/>
        <v/>
      </c>
      <c r="I147" s="73" t="str">
        <f t="shared" si="24"/>
        <v/>
      </c>
      <c r="J147" s="73" t="str">
        <f t="shared" si="24"/>
        <v/>
      </c>
      <c r="K147" s="73" t="str">
        <f t="shared" si="24"/>
        <v/>
      </c>
      <c r="L147" s="73" t="str">
        <f t="shared" si="24"/>
        <v/>
      </c>
      <c r="M147" s="73" t="str">
        <f t="shared" si="24"/>
        <v/>
      </c>
      <c r="N147" s="73" t="str">
        <f t="shared" si="24"/>
        <v/>
      </c>
      <c r="O147" s="73" t="str">
        <f t="shared" si="24"/>
        <v/>
      </c>
      <c r="P147" s="73" t="str">
        <f t="shared" si="24"/>
        <v/>
      </c>
      <c r="Q147" s="73" t="str">
        <f t="shared" si="24"/>
        <v/>
      </c>
    </row>
    <row r="148" spans="1:17" ht="12" customHeight="1" x14ac:dyDescent="0.25">
      <c r="A148" s="29" t="s">
        <v>140</v>
      </c>
      <c r="B148" s="65" t="str">
        <f t="shared" si="24"/>
        <v/>
      </c>
      <c r="C148" s="65" t="str">
        <f t="shared" si="24"/>
        <v/>
      </c>
      <c r="D148" s="65" t="str">
        <f t="shared" si="24"/>
        <v/>
      </c>
      <c r="E148" s="65" t="str">
        <f t="shared" si="24"/>
        <v/>
      </c>
      <c r="F148" s="65" t="str">
        <f t="shared" si="24"/>
        <v/>
      </c>
      <c r="G148" s="65" t="str">
        <f t="shared" si="24"/>
        <v/>
      </c>
      <c r="H148" s="65" t="str">
        <f t="shared" si="24"/>
        <v/>
      </c>
      <c r="I148" s="65" t="str">
        <f t="shared" si="24"/>
        <v/>
      </c>
      <c r="J148" s="65" t="str">
        <f t="shared" si="24"/>
        <v/>
      </c>
      <c r="K148" s="65" t="str">
        <f t="shared" si="24"/>
        <v/>
      </c>
      <c r="L148" s="65" t="str">
        <f t="shared" si="24"/>
        <v/>
      </c>
      <c r="M148" s="65" t="str">
        <f t="shared" si="24"/>
        <v/>
      </c>
      <c r="N148" s="65" t="str">
        <f t="shared" si="24"/>
        <v/>
      </c>
      <c r="O148" s="65" t="str">
        <f t="shared" si="24"/>
        <v/>
      </c>
      <c r="P148" s="65" t="str">
        <f t="shared" si="24"/>
        <v/>
      </c>
      <c r="Q148" s="65" t="str">
        <f t="shared" si="24"/>
        <v/>
      </c>
    </row>
    <row r="150" spans="1:17" ht="12" customHeight="1" x14ac:dyDescent="0.25">
      <c r="A150" s="152" t="s">
        <v>121</v>
      </c>
      <c r="B150" s="168">
        <f>SUM(B151,B154,B156,B165)</f>
        <v>0</v>
      </c>
      <c r="C150" s="168">
        <f t="shared" ref="C150:Q150" si="25">SUM(C151,C154,C156,C165)</f>
        <v>0</v>
      </c>
      <c r="D150" s="168">
        <f t="shared" si="25"/>
        <v>0</v>
      </c>
      <c r="E150" s="168">
        <f t="shared" si="25"/>
        <v>0</v>
      </c>
      <c r="F150" s="168">
        <f t="shared" si="25"/>
        <v>0</v>
      </c>
      <c r="G150" s="168">
        <f t="shared" si="25"/>
        <v>0</v>
      </c>
      <c r="H150" s="168">
        <f t="shared" si="25"/>
        <v>0</v>
      </c>
      <c r="I150" s="168">
        <f t="shared" si="25"/>
        <v>0</v>
      </c>
      <c r="J150" s="168">
        <f t="shared" si="25"/>
        <v>0</v>
      </c>
      <c r="K150" s="168">
        <f t="shared" si="25"/>
        <v>0</v>
      </c>
      <c r="L150" s="168">
        <f t="shared" si="25"/>
        <v>0</v>
      </c>
      <c r="M150" s="168">
        <f t="shared" si="25"/>
        <v>0</v>
      </c>
      <c r="N150" s="168">
        <f t="shared" si="25"/>
        <v>0</v>
      </c>
      <c r="O150" s="168">
        <f t="shared" si="25"/>
        <v>0</v>
      </c>
      <c r="P150" s="168">
        <f t="shared" si="25"/>
        <v>0</v>
      </c>
      <c r="Q150" s="168">
        <f t="shared" si="25"/>
        <v>0</v>
      </c>
    </row>
    <row r="151" spans="1:17" ht="12" customHeight="1" x14ac:dyDescent="0.25">
      <c r="A151" s="158" t="s">
        <v>65</v>
      </c>
      <c r="B151" s="157">
        <f>SUM(B152:B153)</f>
        <v>0</v>
      </c>
      <c r="C151" s="157">
        <f t="shared" ref="C151:Q151" si="26">SUM(C152:C153)</f>
        <v>0</v>
      </c>
      <c r="D151" s="157">
        <f t="shared" si="26"/>
        <v>0</v>
      </c>
      <c r="E151" s="157">
        <f t="shared" si="26"/>
        <v>0</v>
      </c>
      <c r="F151" s="157">
        <f t="shared" si="26"/>
        <v>0</v>
      </c>
      <c r="G151" s="157">
        <f t="shared" si="26"/>
        <v>0</v>
      </c>
      <c r="H151" s="157">
        <f t="shared" si="26"/>
        <v>0</v>
      </c>
      <c r="I151" s="157">
        <f t="shared" si="26"/>
        <v>0</v>
      </c>
      <c r="J151" s="157">
        <f t="shared" si="26"/>
        <v>0</v>
      </c>
      <c r="K151" s="157">
        <f t="shared" si="26"/>
        <v>0</v>
      </c>
      <c r="L151" s="157">
        <f t="shared" si="26"/>
        <v>0</v>
      </c>
      <c r="M151" s="157">
        <f t="shared" si="26"/>
        <v>0</v>
      </c>
      <c r="N151" s="157">
        <f t="shared" si="26"/>
        <v>0</v>
      </c>
      <c r="O151" s="157">
        <f t="shared" si="26"/>
        <v>0</v>
      </c>
      <c r="P151" s="157">
        <f t="shared" si="26"/>
        <v>0</v>
      </c>
      <c r="Q151" s="157">
        <f t="shared" si="26"/>
        <v>0</v>
      </c>
    </row>
    <row r="152" spans="1:17" ht="12" customHeight="1" x14ac:dyDescent="0.25">
      <c r="A152" s="23" t="s">
        <v>161</v>
      </c>
      <c r="B152" s="156">
        <f>RES_hhdet_emi!B$64</f>
        <v>0</v>
      </c>
      <c r="C152" s="156">
        <f>RES_hhdet_emi!C$64</f>
        <v>0</v>
      </c>
      <c r="D152" s="156">
        <f>RES_hhdet_emi!D$64</f>
        <v>0</v>
      </c>
      <c r="E152" s="156">
        <f>RES_hhdet_emi!E$64</f>
        <v>0</v>
      </c>
      <c r="F152" s="156">
        <f>RES_hhdet_emi!F$64</f>
        <v>0</v>
      </c>
      <c r="G152" s="156">
        <f>RES_hhdet_emi!G$64</f>
        <v>0</v>
      </c>
      <c r="H152" s="156">
        <f>RES_hhdet_emi!H$64</f>
        <v>0</v>
      </c>
      <c r="I152" s="156">
        <f>RES_hhdet_emi!I$64</f>
        <v>0</v>
      </c>
      <c r="J152" s="156">
        <f>RES_hhdet_emi!J$64</f>
        <v>0</v>
      </c>
      <c r="K152" s="156">
        <f>RES_hhdet_emi!K$64</f>
        <v>0</v>
      </c>
      <c r="L152" s="156">
        <f>RES_hhdet_emi!L$64</f>
        <v>0</v>
      </c>
      <c r="M152" s="156">
        <f>RES_hhdet_emi!M$64</f>
        <v>0</v>
      </c>
      <c r="N152" s="156">
        <f>RES_hhdet_emi!N$64</f>
        <v>0</v>
      </c>
      <c r="O152" s="156">
        <f>RES_hhdet_emi!O$64</f>
        <v>0</v>
      </c>
      <c r="P152" s="156">
        <f>RES_hhdet_emi!P$64</f>
        <v>0</v>
      </c>
      <c r="Q152" s="156">
        <f>RES_hhdet_emi!Q$64</f>
        <v>0</v>
      </c>
    </row>
    <row r="153" spans="1:17" ht="12" customHeight="1" x14ac:dyDescent="0.25">
      <c r="A153" s="23" t="s">
        <v>60</v>
      </c>
      <c r="B153" s="156">
        <f>RES_hhdet_emi!B$65</f>
        <v>0</v>
      </c>
      <c r="C153" s="156">
        <f>RES_hhdet_emi!C$65</f>
        <v>0</v>
      </c>
      <c r="D153" s="156">
        <f>RES_hhdet_emi!D$65</f>
        <v>0</v>
      </c>
      <c r="E153" s="156">
        <f>RES_hhdet_emi!E$65</f>
        <v>0</v>
      </c>
      <c r="F153" s="156">
        <f>RES_hhdet_emi!F$65</f>
        <v>0</v>
      </c>
      <c r="G153" s="156">
        <f>RES_hhdet_emi!G$65</f>
        <v>0</v>
      </c>
      <c r="H153" s="156">
        <f>RES_hhdet_emi!H$65</f>
        <v>0</v>
      </c>
      <c r="I153" s="156">
        <f>RES_hhdet_emi!I$65</f>
        <v>0</v>
      </c>
      <c r="J153" s="156">
        <f>RES_hhdet_emi!J$65</f>
        <v>0</v>
      </c>
      <c r="K153" s="156">
        <f>RES_hhdet_emi!K$65</f>
        <v>0</v>
      </c>
      <c r="L153" s="156">
        <f>RES_hhdet_emi!L$65</f>
        <v>0</v>
      </c>
      <c r="M153" s="156">
        <f>RES_hhdet_emi!M$65</f>
        <v>0</v>
      </c>
      <c r="N153" s="156">
        <f>RES_hhdet_emi!N$65</f>
        <v>0</v>
      </c>
      <c r="O153" s="156">
        <f>RES_hhdet_emi!O$65</f>
        <v>0</v>
      </c>
      <c r="P153" s="156">
        <f>RES_hhdet_emi!P$65</f>
        <v>0</v>
      </c>
      <c r="Q153" s="156">
        <f>RES_hhdet_emi!Q$65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RES_hhdet_emi!B$67</f>
        <v>0</v>
      </c>
      <c r="C155" s="156">
        <f>RES_hhdet_emi!C$67</f>
        <v>0</v>
      </c>
      <c r="D155" s="156">
        <f>RES_hhdet_emi!D$67</f>
        <v>0</v>
      </c>
      <c r="E155" s="156">
        <f>RES_hhdet_emi!E$67</f>
        <v>0</v>
      </c>
      <c r="F155" s="156">
        <f>RES_hhdet_emi!F$67</f>
        <v>0</v>
      </c>
      <c r="G155" s="156">
        <f>RES_hhdet_emi!G$67</f>
        <v>0</v>
      </c>
      <c r="H155" s="156">
        <f>RES_hhdet_emi!H$67</f>
        <v>0</v>
      </c>
      <c r="I155" s="156">
        <f>RES_hhdet_emi!I$67</f>
        <v>0</v>
      </c>
      <c r="J155" s="156">
        <f>RES_hhdet_emi!J$67</f>
        <v>0</v>
      </c>
      <c r="K155" s="156">
        <f>RES_hhdet_emi!K$67</f>
        <v>0</v>
      </c>
      <c r="L155" s="156">
        <f>RES_hhdet_emi!L$67</f>
        <v>0</v>
      </c>
      <c r="M155" s="156">
        <f>RES_hhdet_emi!M$67</f>
        <v>0</v>
      </c>
      <c r="N155" s="156">
        <f>RES_hhdet_emi!N$67</f>
        <v>0</v>
      </c>
      <c r="O155" s="156">
        <f>RES_hhdet_emi!O$67</f>
        <v>0</v>
      </c>
      <c r="P155" s="156">
        <f>RES_hhdet_emi!P$67</f>
        <v>0</v>
      </c>
      <c r="Q155" s="156">
        <f>RES_hhdet_emi!Q$67</f>
        <v>0</v>
      </c>
    </row>
    <row r="156" spans="1:17" ht="12" customHeight="1" x14ac:dyDescent="0.25">
      <c r="A156" s="158" t="s">
        <v>63</v>
      </c>
      <c r="B156" s="157">
        <f>SUM(B157:B158,B161:B162)</f>
        <v>0</v>
      </c>
      <c r="C156" s="157">
        <f t="shared" ref="C156:Q156" si="28">SUM(C157:C158,C161:C162)</f>
        <v>0</v>
      </c>
      <c r="D156" s="157">
        <f t="shared" si="28"/>
        <v>0</v>
      </c>
      <c r="E156" s="157">
        <f t="shared" si="28"/>
        <v>0</v>
      </c>
      <c r="F156" s="157">
        <f t="shared" si="28"/>
        <v>0</v>
      </c>
      <c r="G156" s="157">
        <f t="shared" si="28"/>
        <v>0</v>
      </c>
      <c r="H156" s="157">
        <f t="shared" si="28"/>
        <v>0</v>
      </c>
      <c r="I156" s="157">
        <f t="shared" si="28"/>
        <v>0</v>
      </c>
      <c r="J156" s="157">
        <f t="shared" si="28"/>
        <v>0</v>
      </c>
      <c r="K156" s="157">
        <f t="shared" si="28"/>
        <v>0</v>
      </c>
      <c r="L156" s="157">
        <f t="shared" si="28"/>
        <v>0</v>
      </c>
      <c r="M156" s="157">
        <f t="shared" si="28"/>
        <v>0</v>
      </c>
      <c r="N156" s="157">
        <f t="shared" si="28"/>
        <v>0</v>
      </c>
      <c r="O156" s="157">
        <f t="shared" si="28"/>
        <v>0</v>
      </c>
      <c r="P156" s="157">
        <f t="shared" si="28"/>
        <v>0</v>
      </c>
      <c r="Q156" s="157">
        <f t="shared" si="28"/>
        <v>0</v>
      </c>
    </row>
    <row r="157" spans="1:17" ht="12" customHeight="1" x14ac:dyDescent="0.25">
      <c r="A157" s="167" t="s">
        <v>160</v>
      </c>
      <c r="B157" s="132">
        <f>RES_hhdet_emi!B$69</f>
        <v>0</v>
      </c>
      <c r="C157" s="132">
        <f>RES_hhdet_emi!C$69</f>
        <v>0</v>
      </c>
      <c r="D157" s="132">
        <f>RES_hhdet_emi!D$69</f>
        <v>0</v>
      </c>
      <c r="E157" s="132">
        <f>RES_hhdet_emi!E$69</f>
        <v>0</v>
      </c>
      <c r="F157" s="132">
        <f>RES_hhdet_emi!F$69</f>
        <v>0</v>
      </c>
      <c r="G157" s="132">
        <f>RES_hhdet_emi!G$69</f>
        <v>0</v>
      </c>
      <c r="H157" s="132">
        <f>RES_hhdet_emi!H$69</f>
        <v>0</v>
      </c>
      <c r="I157" s="132">
        <f>RES_hhdet_emi!I$69</f>
        <v>0</v>
      </c>
      <c r="J157" s="132">
        <f>RES_hhdet_emi!J$69</f>
        <v>0</v>
      </c>
      <c r="K157" s="132">
        <f>RES_hhdet_emi!K$69</f>
        <v>0</v>
      </c>
      <c r="L157" s="132">
        <f>RES_hhdet_emi!L$69</f>
        <v>0</v>
      </c>
      <c r="M157" s="132">
        <f>RES_hhdet_emi!M$69</f>
        <v>0</v>
      </c>
      <c r="N157" s="132">
        <f>RES_hhdet_emi!N$69</f>
        <v>0</v>
      </c>
      <c r="O157" s="132">
        <f>RES_hhdet_emi!O$69</f>
        <v>0</v>
      </c>
      <c r="P157" s="132">
        <f>RES_hhdet_emi!P$69</f>
        <v>0</v>
      </c>
      <c r="Q157" s="132">
        <f>RES_hhdet_emi!Q$69</f>
        <v>0</v>
      </c>
    </row>
    <row r="158" spans="1:17" ht="12" customHeight="1" x14ac:dyDescent="0.25">
      <c r="A158" s="167" t="s">
        <v>159</v>
      </c>
      <c r="B158" s="132">
        <f>SUM(B159:B160)</f>
        <v>0</v>
      </c>
      <c r="C158" s="132">
        <f t="shared" ref="C158:Q158" si="29">SUM(C159:C160)</f>
        <v>0</v>
      </c>
      <c r="D158" s="132">
        <f t="shared" si="29"/>
        <v>0</v>
      </c>
      <c r="E158" s="132">
        <f t="shared" si="29"/>
        <v>0</v>
      </c>
      <c r="F158" s="132">
        <f t="shared" si="29"/>
        <v>0</v>
      </c>
      <c r="G158" s="132">
        <f t="shared" si="29"/>
        <v>0</v>
      </c>
      <c r="H158" s="132">
        <f t="shared" si="29"/>
        <v>0</v>
      </c>
      <c r="I158" s="132">
        <f t="shared" si="29"/>
        <v>0</v>
      </c>
      <c r="J158" s="132">
        <f t="shared" si="29"/>
        <v>0</v>
      </c>
      <c r="K158" s="132">
        <f t="shared" si="29"/>
        <v>0</v>
      </c>
      <c r="L158" s="132">
        <f t="shared" si="29"/>
        <v>0</v>
      </c>
      <c r="M158" s="132">
        <f t="shared" si="29"/>
        <v>0</v>
      </c>
      <c r="N158" s="132">
        <f t="shared" si="29"/>
        <v>0</v>
      </c>
      <c r="O158" s="132">
        <f t="shared" si="29"/>
        <v>0</v>
      </c>
      <c r="P158" s="132">
        <f t="shared" si="29"/>
        <v>0</v>
      </c>
      <c r="Q158" s="132">
        <f t="shared" si="29"/>
        <v>0</v>
      </c>
    </row>
    <row r="159" spans="1:17" ht="12" customHeight="1" x14ac:dyDescent="0.25">
      <c r="A159" s="166" t="s">
        <v>203</v>
      </c>
      <c r="B159" s="165">
        <f>RES_hhdet_emi!B$71</f>
        <v>0</v>
      </c>
      <c r="C159" s="165">
        <f>RES_hhdet_emi!C$71</f>
        <v>0</v>
      </c>
      <c r="D159" s="165">
        <f>RES_hhdet_emi!D$71</f>
        <v>0</v>
      </c>
      <c r="E159" s="165">
        <f>RES_hhdet_emi!E$71</f>
        <v>0</v>
      </c>
      <c r="F159" s="165">
        <f>RES_hhdet_emi!F$71</f>
        <v>0</v>
      </c>
      <c r="G159" s="165">
        <f>RES_hhdet_emi!G$71</f>
        <v>0</v>
      </c>
      <c r="H159" s="165">
        <f>RES_hhdet_emi!H$71</f>
        <v>0</v>
      </c>
      <c r="I159" s="165">
        <f>RES_hhdet_emi!I$71</f>
        <v>0</v>
      </c>
      <c r="J159" s="165">
        <f>RES_hhdet_emi!J$71</f>
        <v>0</v>
      </c>
      <c r="K159" s="165">
        <f>RES_hhdet_emi!K$71</f>
        <v>0</v>
      </c>
      <c r="L159" s="165">
        <f>RES_hhdet_emi!L$71</f>
        <v>0</v>
      </c>
      <c r="M159" s="165">
        <f>RES_hhdet_emi!M$71</f>
        <v>0</v>
      </c>
      <c r="N159" s="165">
        <f>RES_hhdet_emi!N$71</f>
        <v>0</v>
      </c>
      <c r="O159" s="165">
        <f>RES_hhdet_emi!O$71</f>
        <v>0</v>
      </c>
      <c r="P159" s="165">
        <f>RES_hhdet_emi!P$71</f>
        <v>0</v>
      </c>
      <c r="Q159" s="165">
        <f>RES_hhdet_emi!Q$71</f>
        <v>0</v>
      </c>
    </row>
    <row r="160" spans="1:17" ht="12" customHeight="1" x14ac:dyDescent="0.25">
      <c r="A160" s="147" t="s">
        <v>59</v>
      </c>
      <c r="B160" s="164">
        <f>RES_hhdet_emi!B$72</f>
        <v>0</v>
      </c>
      <c r="C160" s="164">
        <f>RES_hhdet_emi!C$72</f>
        <v>0</v>
      </c>
      <c r="D160" s="164">
        <f>RES_hhdet_emi!D$72</f>
        <v>0</v>
      </c>
      <c r="E160" s="164">
        <f>RES_hhdet_emi!E$72</f>
        <v>0</v>
      </c>
      <c r="F160" s="164">
        <f>RES_hhdet_emi!F$72</f>
        <v>0</v>
      </c>
      <c r="G160" s="164">
        <f>RES_hhdet_emi!G$72</f>
        <v>0</v>
      </c>
      <c r="H160" s="164">
        <f>RES_hhdet_emi!H$72</f>
        <v>0</v>
      </c>
      <c r="I160" s="164">
        <f>RES_hhdet_emi!I$72</f>
        <v>0</v>
      </c>
      <c r="J160" s="164">
        <f>RES_hhdet_emi!J$72</f>
        <v>0</v>
      </c>
      <c r="K160" s="164">
        <f>RES_hhdet_emi!K$72</f>
        <v>0</v>
      </c>
      <c r="L160" s="164">
        <f>RES_hhdet_emi!L$72</f>
        <v>0</v>
      </c>
      <c r="M160" s="164">
        <f>RES_hhdet_emi!M$72</f>
        <v>0</v>
      </c>
      <c r="N160" s="164">
        <f>RES_hhdet_emi!N$72</f>
        <v>0</v>
      </c>
      <c r="O160" s="164">
        <f>RES_hhdet_emi!O$72</f>
        <v>0</v>
      </c>
      <c r="P160" s="164">
        <f>RES_hhdet_emi!P$72</f>
        <v>0</v>
      </c>
      <c r="Q160" s="164">
        <f>RES_hhdet_emi!Q$72</f>
        <v>0</v>
      </c>
    </row>
    <row r="161" spans="1:17" ht="12" customHeight="1" x14ac:dyDescent="0.25">
      <c r="A161" s="163" t="s">
        <v>142</v>
      </c>
      <c r="B161" s="162">
        <f>RES_hhdet_emi!B$73</f>
        <v>0</v>
      </c>
      <c r="C161" s="162">
        <f>RES_hhdet_emi!C$73</f>
        <v>0</v>
      </c>
      <c r="D161" s="162">
        <f>RES_hhdet_emi!D$73</f>
        <v>0</v>
      </c>
      <c r="E161" s="162">
        <f>RES_hhdet_emi!E$73</f>
        <v>0</v>
      </c>
      <c r="F161" s="162">
        <f>RES_hhdet_emi!F$73</f>
        <v>0</v>
      </c>
      <c r="G161" s="162">
        <f>RES_hhdet_emi!G$73</f>
        <v>0</v>
      </c>
      <c r="H161" s="162">
        <f>RES_hhdet_emi!H$73</f>
        <v>0</v>
      </c>
      <c r="I161" s="162">
        <f>RES_hhdet_emi!I$73</f>
        <v>0</v>
      </c>
      <c r="J161" s="162">
        <f>RES_hhdet_emi!J$73</f>
        <v>0</v>
      </c>
      <c r="K161" s="162">
        <f>RES_hhdet_emi!K$73</f>
        <v>0</v>
      </c>
      <c r="L161" s="162">
        <f>RES_hhdet_emi!L$73</f>
        <v>0</v>
      </c>
      <c r="M161" s="162">
        <f>RES_hhdet_emi!M$73</f>
        <v>0</v>
      </c>
      <c r="N161" s="162">
        <f>RES_hhdet_emi!N$73</f>
        <v>0</v>
      </c>
      <c r="O161" s="162">
        <f>RES_hhdet_emi!O$73</f>
        <v>0</v>
      </c>
      <c r="P161" s="162">
        <f>RES_hhdet_emi!P$73</f>
        <v>0</v>
      </c>
      <c r="Q161" s="162">
        <f>RES_hhdet_emi!Q$73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RES_hhdet_emi!B$75</f>
        <v>0</v>
      </c>
      <c r="C163" s="156">
        <f>RES_hhdet_emi!C$75</f>
        <v>0</v>
      </c>
      <c r="D163" s="156">
        <f>RES_hhdet_emi!D$75</f>
        <v>0</v>
      </c>
      <c r="E163" s="156">
        <f>RES_hhdet_emi!E$75</f>
        <v>0</v>
      </c>
      <c r="F163" s="156">
        <f>RES_hhdet_emi!F$75</f>
        <v>0</v>
      </c>
      <c r="G163" s="156">
        <f>RES_hhdet_emi!G$75</f>
        <v>0</v>
      </c>
      <c r="H163" s="156">
        <f>RES_hhdet_emi!H$75</f>
        <v>0</v>
      </c>
      <c r="I163" s="156">
        <f>RES_hhdet_emi!I$75</f>
        <v>0</v>
      </c>
      <c r="J163" s="156">
        <f>RES_hhdet_emi!J$75</f>
        <v>0</v>
      </c>
      <c r="K163" s="156">
        <f>RES_hhdet_emi!K$75</f>
        <v>0</v>
      </c>
      <c r="L163" s="156">
        <f>RES_hhdet_emi!L$75</f>
        <v>0</v>
      </c>
      <c r="M163" s="156">
        <f>RES_hhdet_emi!M$75</f>
        <v>0</v>
      </c>
      <c r="N163" s="156">
        <f>RES_hhdet_emi!N$75</f>
        <v>0</v>
      </c>
      <c r="O163" s="156">
        <f>RES_hhdet_emi!O$75</f>
        <v>0</v>
      </c>
      <c r="P163" s="156">
        <f>RES_hhdet_emi!P$75</f>
        <v>0</v>
      </c>
      <c r="Q163" s="156">
        <f>RES_hhdet_emi!Q$75</f>
        <v>0</v>
      </c>
    </row>
    <row r="164" spans="1:17" ht="12" customHeight="1" x14ac:dyDescent="0.25">
      <c r="A164" s="148" t="s">
        <v>59</v>
      </c>
      <c r="B164" s="156">
        <f>RES_hhdet_emi!B$76</f>
        <v>0</v>
      </c>
      <c r="C164" s="156">
        <f>RES_hhdet_emi!C$76</f>
        <v>0</v>
      </c>
      <c r="D164" s="156">
        <f>RES_hhdet_emi!D$76</f>
        <v>0</v>
      </c>
      <c r="E164" s="156">
        <f>RES_hhdet_emi!E$76</f>
        <v>0</v>
      </c>
      <c r="F164" s="156">
        <f>RES_hhdet_emi!F$76</f>
        <v>0</v>
      </c>
      <c r="G164" s="156">
        <f>RES_hhdet_emi!G$76</f>
        <v>0</v>
      </c>
      <c r="H164" s="156">
        <f>RES_hhdet_emi!H$76</f>
        <v>0</v>
      </c>
      <c r="I164" s="156">
        <f>RES_hhdet_emi!I$76</f>
        <v>0</v>
      </c>
      <c r="J164" s="156">
        <f>RES_hhdet_emi!J$76</f>
        <v>0</v>
      </c>
      <c r="K164" s="156">
        <f>RES_hhdet_emi!K$76</f>
        <v>0</v>
      </c>
      <c r="L164" s="156">
        <f>RES_hhdet_emi!L$76</f>
        <v>0</v>
      </c>
      <c r="M164" s="156">
        <f>RES_hhdet_emi!M$76</f>
        <v>0</v>
      </c>
      <c r="N164" s="156">
        <f>RES_hhdet_emi!N$76</f>
        <v>0</v>
      </c>
      <c r="O164" s="156">
        <f>RES_hhdet_emi!O$76</f>
        <v>0</v>
      </c>
      <c r="P164" s="156">
        <f>RES_hhdet_emi!P$76</f>
        <v>0</v>
      </c>
      <c r="Q164" s="156">
        <f>RES_hhdet_emi!Q$76</f>
        <v>0</v>
      </c>
    </row>
    <row r="165" spans="1:17" ht="12" customHeight="1" x14ac:dyDescent="0.25">
      <c r="A165" s="158" t="s">
        <v>62</v>
      </c>
      <c r="B165" s="157">
        <f>SUM(B166:B167)</f>
        <v>0</v>
      </c>
      <c r="C165" s="157">
        <f t="shared" ref="C165:Q165" si="31">SUM(C166:C167)</f>
        <v>0</v>
      </c>
      <c r="D165" s="157">
        <f t="shared" si="31"/>
        <v>0</v>
      </c>
      <c r="E165" s="157">
        <f t="shared" si="31"/>
        <v>0</v>
      </c>
      <c r="F165" s="157">
        <f t="shared" si="31"/>
        <v>0</v>
      </c>
      <c r="G165" s="157">
        <f t="shared" si="31"/>
        <v>0</v>
      </c>
      <c r="H165" s="157">
        <f t="shared" si="31"/>
        <v>0</v>
      </c>
      <c r="I165" s="157">
        <f t="shared" si="31"/>
        <v>0</v>
      </c>
      <c r="J165" s="157">
        <f t="shared" si="31"/>
        <v>0</v>
      </c>
      <c r="K165" s="157">
        <f t="shared" si="31"/>
        <v>0</v>
      </c>
      <c r="L165" s="157">
        <f t="shared" si="31"/>
        <v>0</v>
      </c>
      <c r="M165" s="157">
        <f t="shared" si="31"/>
        <v>0</v>
      </c>
      <c r="N165" s="157">
        <f t="shared" si="31"/>
        <v>0</v>
      </c>
      <c r="O165" s="157">
        <f t="shared" si="31"/>
        <v>0</v>
      </c>
      <c r="P165" s="157">
        <f t="shared" si="31"/>
        <v>0</v>
      </c>
      <c r="Q165" s="157">
        <f t="shared" si="31"/>
        <v>0</v>
      </c>
    </row>
    <row r="166" spans="1:17" ht="12" customHeight="1" x14ac:dyDescent="0.25">
      <c r="A166" s="23" t="s">
        <v>203</v>
      </c>
      <c r="B166" s="156">
        <f>RES_hhdet_emi!B$78</f>
        <v>0</v>
      </c>
      <c r="C166" s="156">
        <f>RES_hhdet_emi!C$78</f>
        <v>0</v>
      </c>
      <c r="D166" s="156">
        <f>RES_hhdet_emi!D$78</f>
        <v>0</v>
      </c>
      <c r="E166" s="156">
        <f>RES_hhdet_emi!E$78</f>
        <v>0</v>
      </c>
      <c r="F166" s="156">
        <f>RES_hhdet_emi!F$78</f>
        <v>0</v>
      </c>
      <c r="G166" s="156">
        <f>RES_hhdet_emi!G$78</f>
        <v>0</v>
      </c>
      <c r="H166" s="156">
        <f>RES_hhdet_emi!H$78</f>
        <v>0</v>
      </c>
      <c r="I166" s="156">
        <f>RES_hhdet_emi!I$78</f>
        <v>0</v>
      </c>
      <c r="J166" s="156">
        <f>RES_hhdet_emi!J$78</f>
        <v>0</v>
      </c>
      <c r="K166" s="156">
        <f>RES_hhdet_emi!K$78</f>
        <v>0</v>
      </c>
      <c r="L166" s="156">
        <f>RES_hhdet_emi!L$78</f>
        <v>0</v>
      </c>
      <c r="M166" s="156">
        <f>RES_hhdet_emi!M$78</f>
        <v>0</v>
      </c>
      <c r="N166" s="156">
        <f>RES_hhdet_emi!N$78</f>
        <v>0</v>
      </c>
      <c r="O166" s="156">
        <f>RES_hhdet_emi!O$78</f>
        <v>0</v>
      </c>
      <c r="P166" s="156">
        <f>RES_hhdet_emi!P$78</f>
        <v>0</v>
      </c>
      <c r="Q166" s="156">
        <f>RES_hhdet_emi!Q$78</f>
        <v>0</v>
      </c>
    </row>
    <row r="167" spans="1:17" ht="12" customHeight="1" x14ac:dyDescent="0.25">
      <c r="A167" s="29" t="s">
        <v>140</v>
      </c>
      <c r="B167" s="57">
        <f>RES_hhdet_emi!B$79</f>
        <v>0</v>
      </c>
      <c r="C167" s="57">
        <f>RES_hhdet_emi!C$79</f>
        <v>0</v>
      </c>
      <c r="D167" s="57">
        <f>RES_hhdet_emi!D$79</f>
        <v>0</v>
      </c>
      <c r="E167" s="57">
        <f>RES_hhdet_emi!E$79</f>
        <v>0</v>
      </c>
      <c r="F167" s="57">
        <f>RES_hhdet_emi!F$79</f>
        <v>0</v>
      </c>
      <c r="G167" s="57">
        <f>RES_hhdet_emi!G$79</f>
        <v>0</v>
      </c>
      <c r="H167" s="57">
        <f>RES_hhdet_emi!H$79</f>
        <v>0</v>
      </c>
      <c r="I167" s="57">
        <f>RES_hhdet_emi!I$79</f>
        <v>0</v>
      </c>
      <c r="J167" s="57">
        <f>RES_hhdet_emi!J$79</f>
        <v>0</v>
      </c>
      <c r="K167" s="57">
        <f>RES_hhdet_emi!K$79</f>
        <v>0</v>
      </c>
      <c r="L167" s="57">
        <f>RES_hhdet_emi!L$79</f>
        <v>0</v>
      </c>
      <c r="M167" s="57">
        <f>RES_hhdet_emi!M$79</f>
        <v>0</v>
      </c>
      <c r="N167" s="57">
        <f>RES_hhdet_emi!N$79</f>
        <v>0</v>
      </c>
      <c r="O167" s="57">
        <f>RES_hhdet_emi!O$79</f>
        <v>0</v>
      </c>
      <c r="P167" s="57">
        <f>RES_hhdet_emi!P$79</f>
        <v>0</v>
      </c>
      <c r="Q167" s="57">
        <f>RES_hhdet_emi!Q$79</f>
        <v>0</v>
      </c>
    </row>
    <row r="169" spans="1:17" ht="12" customHeight="1" x14ac:dyDescent="0.25">
      <c r="A169" s="152" t="s">
        <v>198</v>
      </c>
      <c r="B169" s="168">
        <f>SUM(B170,B173,B175,B184)</f>
        <v>0</v>
      </c>
      <c r="C169" s="168">
        <f t="shared" ref="C169:Q169" si="32">SUM(C170,C173,C175,C184)</f>
        <v>0</v>
      </c>
      <c r="D169" s="168">
        <f t="shared" si="32"/>
        <v>0</v>
      </c>
      <c r="E169" s="168">
        <f t="shared" si="32"/>
        <v>0</v>
      </c>
      <c r="F169" s="168">
        <f t="shared" si="32"/>
        <v>0</v>
      </c>
      <c r="G169" s="168">
        <f t="shared" si="32"/>
        <v>0</v>
      </c>
      <c r="H169" s="168">
        <f t="shared" si="32"/>
        <v>0</v>
      </c>
      <c r="I169" s="168">
        <f t="shared" si="32"/>
        <v>0</v>
      </c>
      <c r="J169" s="168">
        <f t="shared" si="32"/>
        <v>0</v>
      </c>
      <c r="K169" s="168">
        <f t="shared" si="32"/>
        <v>0</v>
      </c>
      <c r="L169" s="168">
        <f t="shared" si="32"/>
        <v>0</v>
      </c>
      <c r="M169" s="168">
        <f t="shared" si="32"/>
        <v>0</v>
      </c>
      <c r="N169" s="168">
        <f t="shared" si="32"/>
        <v>0</v>
      </c>
      <c r="O169" s="168">
        <f t="shared" si="32"/>
        <v>0</v>
      </c>
      <c r="P169" s="168">
        <f t="shared" si="32"/>
        <v>0</v>
      </c>
      <c r="Q169" s="168">
        <f t="shared" si="32"/>
        <v>0</v>
      </c>
    </row>
    <row r="170" spans="1:17" ht="12" customHeight="1" x14ac:dyDescent="0.25">
      <c r="A170" s="158" t="s">
        <v>65</v>
      </c>
      <c r="B170" s="157">
        <f>SUM(B171:B172)</f>
        <v>0</v>
      </c>
      <c r="C170" s="157">
        <f t="shared" ref="C170:Q170" si="33">SUM(C171:C172)</f>
        <v>0</v>
      </c>
      <c r="D170" s="157">
        <f t="shared" si="33"/>
        <v>0</v>
      </c>
      <c r="E170" s="157">
        <f t="shared" si="33"/>
        <v>0</v>
      </c>
      <c r="F170" s="157">
        <f t="shared" si="33"/>
        <v>0</v>
      </c>
      <c r="G170" s="157">
        <f t="shared" si="33"/>
        <v>0</v>
      </c>
      <c r="H170" s="157">
        <f t="shared" si="33"/>
        <v>0</v>
      </c>
      <c r="I170" s="157">
        <f t="shared" si="33"/>
        <v>0</v>
      </c>
      <c r="J170" s="157">
        <f t="shared" si="33"/>
        <v>0</v>
      </c>
      <c r="K170" s="157">
        <f t="shared" si="33"/>
        <v>0</v>
      </c>
      <c r="L170" s="157">
        <f t="shared" si="33"/>
        <v>0</v>
      </c>
      <c r="M170" s="157">
        <f t="shared" si="33"/>
        <v>0</v>
      </c>
      <c r="N170" s="157">
        <f t="shared" si="33"/>
        <v>0</v>
      </c>
      <c r="O170" s="157">
        <f t="shared" si="33"/>
        <v>0</v>
      </c>
      <c r="P170" s="157">
        <f t="shared" si="33"/>
        <v>0</v>
      </c>
      <c r="Q170" s="157">
        <f t="shared" si="33"/>
        <v>0</v>
      </c>
    </row>
    <row r="171" spans="1:17" ht="12" customHeight="1" x14ac:dyDescent="0.25">
      <c r="A171" s="23" t="s">
        <v>161</v>
      </c>
      <c r="B171" s="156">
        <f>IF(B95=0,0,B95/0.086*1000000/B$7)</f>
        <v>0</v>
      </c>
      <c r="C171" s="156">
        <f t="shared" ref="C171:Q172" si="34">IF(C95=0,0,C95/0.086*1000000/C$7)</f>
        <v>0</v>
      </c>
      <c r="D171" s="156">
        <f t="shared" si="34"/>
        <v>0</v>
      </c>
      <c r="E171" s="156">
        <f t="shared" si="34"/>
        <v>0</v>
      </c>
      <c r="F171" s="156">
        <f t="shared" si="34"/>
        <v>0</v>
      </c>
      <c r="G171" s="156">
        <f t="shared" si="34"/>
        <v>0</v>
      </c>
      <c r="H171" s="156">
        <f t="shared" si="34"/>
        <v>0</v>
      </c>
      <c r="I171" s="156">
        <f t="shared" si="34"/>
        <v>0</v>
      </c>
      <c r="J171" s="156">
        <f t="shared" si="34"/>
        <v>0</v>
      </c>
      <c r="K171" s="156">
        <f t="shared" si="34"/>
        <v>0</v>
      </c>
      <c r="L171" s="156">
        <f t="shared" si="34"/>
        <v>0</v>
      </c>
      <c r="M171" s="156">
        <f t="shared" si="34"/>
        <v>0</v>
      </c>
      <c r="N171" s="156">
        <f t="shared" si="34"/>
        <v>0</v>
      </c>
      <c r="O171" s="156">
        <f t="shared" si="34"/>
        <v>0</v>
      </c>
      <c r="P171" s="156">
        <f t="shared" si="34"/>
        <v>0</v>
      </c>
      <c r="Q171" s="156">
        <f t="shared" si="34"/>
        <v>0</v>
      </c>
    </row>
    <row r="172" spans="1:17" ht="12" customHeight="1" x14ac:dyDescent="0.25">
      <c r="A172" s="23" t="s">
        <v>60</v>
      </c>
      <c r="B172" s="156">
        <f>IF(B96=0,0,B96/0.086*1000000/B$7)</f>
        <v>0</v>
      </c>
      <c r="C172" s="156">
        <f t="shared" si="34"/>
        <v>0</v>
      </c>
      <c r="D172" s="156">
        <f t="shared" si="34"/>
        <v>0</v>
      </c>
      <c r="E172" s="156">
        <f t="shared" si="34"/>
        <v>0</v>
      </c>
      <c r="F172" s="156">
        <f t="shared" si="34"/>
        <v>0</v>
      </c>
      <c r="G172" s="156">
        <f t="shared" si="34"/>
        <v>0</v>
      </c>
      <c r="H172" s="156">
        <f t="shared" si="34"/>
        <v>0</v>
      </c>
      <c r="I172" s="156">
        <f t="shared" si="34"/>
        <v>0</v>
      </c>
      <c r="J172" s="156">
        <f t="shared" si="34"/>
        <v>0</v>
      </c>
      <c r="K172" s="156">
        <f t="shared" si="34"/>
        <v>0</v>
      </c>
      <c r="L172" s="156">
        <f t="shared" si="34"/>
        <v>0</v>
      </c>
      <c r="M172" s="156">
        <f t="shared" si="34"/>
        <v>0</v>
      </c>
      <c r="N172" s="156">
        <f t="shared" si="34"/>
        <v>0</v>
      </c>
      <c r="O172" s="156">
        <f t="shared" si="34"/>
        <v>0</v>
      </c>
      <c r="P172" s="156">
        <f t="shared" si="34"/>
        <v>0</v>
      </c>
      <c r="Q172" s="156">
        <f t="shared" si="34"/>
        <v>0</v>
      </c>
    </row>
    <row r="173" spans="1:17" ht="12" customHeight="1" x14ac:dyDescent="0.25">
      <c r="A173" s="158" t="s">
        <v>112</v>
      </c>
      <c r="B173" s="157">
        <f>B174</f>
        <v>0</v>
      </c>
      <c r="C173" s="157">
        <f t="shared" ref="C173:Q173" si="35">C174</f>
        <v>0</v>
      </c>
      <c r="D173" s="157">
        <f t="shared" si="35"/>
        <v>0</v>
      </c>
      <c r="E173" s="157">
        <f t="shared" si="35"/>
        <v>0</v>
      </c>
      <c r="F173" s="157">
        <f t="shared" si="35"/>
        <v>0</v>
      </c>
      <c r="G173" s="157">
        <f t="shared" si="35"/>
        <v>0</v>
      </c>
      <c r="H173" s="157">
        <f t="shared" si="35"/>
        <v>0</v>
      </c>
      <c r="I173" s="157">
        <f t="shared" si="35"/>
        <v>0</v>
      </c>
      <c r="J173" s="157">
        <f t="shared" si="35"/>
        <v>0</v>
      </c>
      <c r="K173" s="157">
        <f t="shared" si="35"/>
        <v>0</v>
      </c>
      <c r="L173" s="157">
        <f t="shared" si="35"/>
        <v>0</v>
      </c>
      <c r="M173" s="157">
        <f t="shared" si="35"/>
        <v>0</v>
      </c>
      <c r="N173" s="157">
        <f t="shared" si="35"/>
        <v>0</v>
      </c>
      <c r="O173" s="157">
        <f t="shared" si="35"/>
        <v>0</v>
      </c>
      <c r="P173" s="157">
        <f t="shared" si="35"/>
        <v>0</v>
      </c>
      <c r="Q173" s="157">
        <f t="shared" si="35"/>
        <v>0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0</v>
      </c>
      <c r="C174" s="156">
        <f t="shared" si="36"/>
        <v>0</v>
      </c>
      <c r="D174" s="156">
        <f t="shared" si="36"/>
        <v>0</v>
      </c>
      <c r="E174" s="156">
        <f t="shared" si="36"/>
        <v>0</v>
      </c>
      <c r="F174" s="156">
        <f t="shared" si="36"/>
        <v>0</v>
      </c>
      <c r="G174" s="156">
        <f t="shared" si="36"/>
        <v>0</v>
      </c>
      <c r="H174" s="156">
        <f t="shared" si="36"/>
        <v>0</v>
      </c>
      <c r="I174" s="156">
        <f t="shared" si="36"/>
        <v>0</v>
      </c>
      <c r="J174" s="156">
        <f t="shared" si="36"/>
        <v>0</v>
      </c>
      <c r="K174" s="156">
        <f t="shared" si="36"/>
        <v>0</v>
      </c>
      <c r="L174" s="156">
        <f t="shared" si="36"/>
        <v>0</v>
      </c>
      <c r="M174" s="156">
        <f t="shared" si="36"/>
        <v>0</v>
      </c>
      <c r="N174" s="156">
        <f t="shared" si="36"/>
        <v>0</v>
      </c>
      <c r="O174" s="156">
        <f t="shared" si="36"/>
        <v>0</v>
      </c>
      <c r="P174" s="156">
        <f t="shared" si="36"/>
        <v>0</v>
      </c>
      <c r="Q174" s="156">
        <f t="shared" si="36"/>
        <v>0</v>
      </c>
    </row>
    <row r="175" spans="1:17" ht="12" customHeight="1" x14ac:dyDescent="0.25">
      <c r="A175" s="158" t="s">
        <v>63</v>
      </c>
      <c r="B175" s="157">
        <f t="shared" si="36"/>
        <v>0</v>
      </c>
      <c r="C175" s="157">
        <f t="shared" si="36"/>
        <v>0</v>
      </c>
      <c r="D175" s="157">
        <f t="shared" si="36"/>
        <v>0</v>
      </c>
      <c r="E175" s="157">
        <f t="shared" si="36"/>
        <v>0</v>
      </c>
      <c r="F175" s="157">
        <f t="shared" si="36"/>
        <v>0</v>
      </c>
      <c r="G175" s="157">
        <f t="shared" si="36"/>
        <v>0</v>
      </c>
      <c r="H175" s="157">
        <f t="shared" si="36"/>
        <v>0</v>
      </c>
      <c r="I175" s="157">
        <f t="shared" si="36"/>
        <v>0</v>
      </c>
      <c r="J175" s="157">
        <f t="shared" si="36"/>
        <v>0</v>
      </c>
      <c r="K175" s="157">
        <f t="shared" si="36"/>
        <v>0</v>
      </c>
      <c r="L175" s="157">
        <f t="shared" si="36"/>
        <v>0</v>
      </c>
      <c r="M175" s="157">
        <f t="shared" si="36"/>
        <v>0</v>
      </c>
      <c r="N175" s="157">
        <f t="shared" si="36"/>
        <v>0</v>
      </c>
      <c r="O175" s="157">
        <f t="shared" si="36"/>
        <v>0</v>
      </c>
      <c r="P175" s="157">
        <f t="shared" si="36"/>
        <v>0</v>
      </c>
      <c r="Q175" s="157">
        <f t="shared" si="36"/>
        <v>0</v>
      </c>
    </row>
    <row r="176" spans="1:17" ht="12" customHeight="1" x14ac:dyDescent="0.25">
      <c r="A176" s="167" t="s">
        <v>160</v>
      </c>
      <c r="B176" s="132">
        <f>IF(B100=0,0,B100/0.086*1000000/B$11)</f>
        <v>0</v>
      </c>
      <c r="C176" s="132">
        <f t="shared" ref="C176:Q176" si="37">IF(C100=0,0,C100/0.086*1000000/C$11)</f>
        <v>0</v>
      </c>
      <c r="D176" s="132">
        <f t="shared" si="37"/>
        <v>0</v>
      </c>
      <c r="E176" s="132">
        <f t="shared" si="37"/>
        <v>0</v>
      </c>
      <c r="F176" s="132">
        <f t="shared" si="37"/>
        <v>0</v>
      </c>
      <c r="G176" s="132">
        <f t="shared" si="37"/>
        <v>0</v>
      </c>
      <c r="H176" s="132">
        <f t="shared" si="37"/>
        <v>0</v>
      </c>
      <c r="I176" s="132">
        <f t="shared" si="37"/>
        <v>0</v>
      </c>
      <c r="J176" s="132">
        <f t="shared" si="37"/>
        <v>0</v>
      </c>
      <c r="K176" s="132">
        <f t="shared" si="37"/>
        <v>0</v>
      </c>
      <c r="L176" s="132">
        <f t="shared" si="37"/>
        <v>0</v>
      </c>
      <c r="M176" s="132">
        <f t="shared" si="37"/>
        <v>0</v>
      </c>
      <c r="N176" s="132">
        <f t="shared" si="37"/>
        <v>0</v>
      </c>
      <c r="O176" s="132">
        <f t="shared" si="37"/>
        <v>0</v>
      </c>
      <c r="P176" s="132">
        <f t="shared" si="37"/>
        <v>0</v>
      </c>
      <c r="Q176" s="132">
        <f t="shared" si="37"/>
        <v>0</v>
      </c>
    </row>
    <row r="177" spans="1:17" ht="12" customHeight="1" x14ac:dyDescent="0.25">
      <c r="A177" s="167" t="s">
        <v>159</v>
      </c>
      <c r="B177" s="132">
        <f>IF(B101=0,0,B101/0.086*1000000/B$12)</f>
        <v>0</v>
      </c>
      <c r="C177" s="132">
        <f t="shared" ref="C177:Q177" si="38">IF(C101=0,0,C101/0.086*1000000/C$12)</f>
        <v>0</v>
      </c>
      <c r="D177" s="132">
        <f t="shared" si="38"/>
        <v>0</v>
      </c>
      <c r="E177" s="132">
        <f t="shared" si="38"/>
        <v>0</v>
      </c>
      <c r="F177" s="132">
        <f t="shared" si="38"/>
        <v>0</v>
      </c>
      <c r="G177" s="132">
        <f t="shared" si="38"/>
        <v>0</v>
      </c>
      <c r="H177" s="132">
        <f t="shared" si="38"/>
        <v>0</v>
      </c>
      <c r="I177" s="132">
        <f t="shared" si="38"/>
        <v>0</v>
      </c>
      <c r="J177" s="132">
        <f t="shared" si="38"/>
        <v>0</v>
      </c>
      <c r="K177" s="132">
        <f t="shared" si="38"/>
        <v>0</v>
      </c>
      <c r="L177" s="132">
        <f t="shared" si="38"/>
        <v>0</v>
      </c>
      <c r="M177" s="132">
        <f t="shared" si="38"/>
        <v>0</v>
      </c>
      <c r="N177" s="132">
        <f t="shared" si="38"/>
        <v>0</v>
      </c>
      <c r="O177" s="132">
        <f t="shared" si="38"/>
        <v>0</v>
      </c>
      <c r="P177" s="132">
        <f t="shared" si="38"/>
        <v>0</v>
      </c>
      <c r="Q177" s="132">
        <f t="shared" si="38"/>
        <v>0</v>
      </c>
    </row>
    <row r="178" spans="1:17" ht="12" customHeight="1" x14ac:dyDescent="0.25">
      <c r="A178" s="166" t="s">
        <v>203</v>
      </c>
      <c r="B178" s="165">
        <f t="shared" ref="B178:Q179" si="39">IF(B102=0,0,B102/0.086*1000000/B$12)</f>
        <v>0</v>
      </c>
      <c r="C178" s="165">
        <f t="shared" si="39"/>
        <v>0</v>
      </c>
      <c r="D178" s="165">
        <f t="shared" si="39"/>
        <v>0</v>
      </c>
      <c r="E178" s="165">
        <f t="shared" si="39"/>
        <v>0</v>
      </c>
      <c r="F178" s="165">
        <f t="shared" si="39"/>
        <v>0</v>
      </c>
      <c r="G178" s="165">
        <f t="shared" si="39"/>
        <v>0</v>
      </c>
      <c r="H178" s="165">
        <f t="shared" si="39"/>
        <v>0</v>
      </c>
      <c r="I178" s="165">
        <f t="shared" si="39"/>
        <v>0</v>
      </c>
      <c r="J178" s="165">
        <f t="shared" si="39"/>
        <v>0</v>
      </c>
      <c r="K178" s="165">
        <f t="shared" si="39"/>
        <v>0</v>
      </c>
      <c r="L178" s="165">
        <f t="shared" si="39"/>
        <v>0</v>
      </c>
      <c r="M178" s="165">
        <f t="shared" si="39"/>
        <v>0</v>
      </c>
      <c r="N178" s="165">
        <f t="shared" si="39"/>
        <v>0</v>
      </c>
      <c r="O178" s="165">
        <f t="shared" si="39"/>
        <v>0</v>
      </c>
      <c r="P178" s="165">
        <f t="shared" si="39"/>
        <v>0</v>
      </c>
      <c r="Q178" s="165">
        <f t="shared" si="39"/>
        <v>0</v>
      </c>
    </row>
    <row r="179" spans="1:17" ht="12" customHeight="1" x14ac:dyDescent="0.25">
      <c r="A179" s="147" t="s">
        <v>59</v>
      </c>
      <c r="B179" s="164">
        <f t="shared" si="39"/>
        <v>0</v>
      </c>
      <c r="C179" s="164">
        <f t="shared" si="39"/>
        <v>0</v>
      </c>
      <c r="D179" s="164">
        <f t="shared" si="39"/>
        <v>0</v>
      </c>
      <c r="E179" s="164">
        <f t="shared" si="39"/>
        <v>0</v>
      </c>
      <c r="F179" s="164">
        <f t="shared" si="39"/>
        <v>0</v>
      </c>
      <c r="G179" s="164">
        <f t="shared" si="39"/>
        <v>0</v>
      </c>
      <c r="H179" s="164">
        <f t="shared" si="39"/>
        <v>0</v>
      </c>
      <c r="I179" s="164">
        <f t="shared" si="39"/>
        <v>0</v>
      </c>
      <c r="J179" s="164">
        <f t="shared" si="39"/>
        <v>0</v>
      </c>
      <c r="K179" s="164">
        <f t="shared" si="39"/>
        <v>0</v>
      </c>
      <c r="L179" s="164">
        <f t="shared" si="39"/>
        <v>0</v>
      </c>
      <c r="M179" s="164">
        <f t="shared" si="39"/>
        <v>0</v>
      </c>
      <c r="N179" s="164">
        <f t="shared" si="39"/>
        <v>0</v>
      </c>
      <c r="O179" s="164">
        <f t="shared" si="39"/>
        <v>0</v>
      </c>
      <c r="P179" s="164">
        <f t="shared" si="39"/>
        <v>0</v>
      </c>
      <c r="Q179" s="164">
        <f t="shared" si="39"/>
        <v>0</v>
      </c>
    </row>
    <row r="180" spans="1:17" ht="12" customHeight="1" x14ac:dyDescent="0.25">
      <c r="A180" s="163" t="s">
        <v>142</v>
      </c>
      <c r="B180" s="162">
        <f>IF(B104=0,0,B104/0.086*1000000/B$13)</f>
        <v>0</v>
      </c>
      <c r="C180" s="162">
        <f t="shared" ref="C180:Q180" si="40">IF(C104=0,0,C104/0.086*1000000/C$13)</f>
        <v>0</v>
      </c>
      <c r="D180" s="162">
        <f t="shared" si="40"/>
        <v>0</v>
      </c>
      <c r="E180" s="162">
        <f t="shared" si="40"/>
        <v>0</v>
      </c>
      <c r="F180" s="162">
        <f t="shared" si="40"/>
        <v>0</v>
      </c>
      <c r="G180" s="162">
        <f t="shared" si="40"/>
        <v>0</v>
      </c>
      <c r="H180" s="162">
        <f t="shared" si="40"/>
        <v>0</v>
      </c>
      <c r="I180" s="162">
        <f t="shared" si="40"/>
        <v>0</v>
      </c>
      <c r="J180" s="162">
        <f t="shared" si="40"/>
        <v>0</v>
      </c>
      <c r="K180" s="162">
        <f t="shared" si="40"/>
        <v>0</v>
      </c>
      <c r="L180" s="162">
        <f t="shared" si="40"/>
        <v>0</v>
      </c>
      <c r="M180" s="162">
        <f t="shared" si="40"/>
        <v>0</v>
      </c>
      <c r="N180" s="162">
        <f t="shared" si="40"/>
        <v>0</v>
      </c>
      <c r="O180" s="162">
        <f t="shared" si="40"/>
        <v>0</v>
      </c>
      <c r="P180" s="162">
        <f t="shared" si="40"/>
        <v>0</v>
      </c>
      <c r="Q180" s="162">
        <f t="shared" si="40"/>
        <v>0</v>
      </c>
    </row>
    <row r="181" spans="1:17" ht="12" customHeight="1" x14ac:dyDescent="0.25">
      <c r="A181" s="161" t="s">
        <v>141</v>
      </c>
      <c r="B181" s="160">
        <f>IF(B105=0,0,B105/0.086*1000000/B$14)</f>
        <v>0</v>
      </c>
      <c r="C181" s="160">
        <f t="shared" ref="C181:Q181" si="41">IF(C105=0,0,C105/0.086*1000000/C$14)</f>
        <v>0</v>
      </c>
      <c r="D181" s="160">
        <f t="shared" si="41"/>
        <v>0</v>
      </c>
      <c r="E181" s="160">
        <f t="shared" si="41"/>
        <v>0</v>
      </c>
      <c r="F181" s="160">
        <f t="shared" si="41"/>
        <v>0</v>
      </c>
      <c r="G181" s="160">
        <f t="shared" si="41"/>
        <v>0</v>
      </c>
      <c r="H181" s="160">
        <f t="shared" si="41"/>
        <v>0</v>
      </c>
      <c r="I181" s="160">
        <f t="shared" si="41"/>
        <v>0</v>
      </c>
      <c r="J181" s="160">
        <f t="shared" si="41"/>
        <v>0</v>
      </c>
      <c r="K181" s="160">
        <f t="shared" si="41"/>
        <v>0</v>
      </c>
      <c r="L181" s="160">
        <f t="shared" si="41"/>
        <v>0</v>
      </c>
      <c r="M181" s="160">
        <f t="shared" si="41"/>
        <v>0</v>
      </c>
      <c r="N181" s="160">
        <f t="shared" si="41"/>
        <v>0</v>
      </c>
      <c r="O181" s="160">
        <f t="shared" si="41"/>
        <v>0</v>
      </c>
      <c r="P181" s="160">
        <f t="shared" si="41"/>
        <v>0</v>
      </c>
      <c r="Q181" s="160">
        <f t="shared" si="41"/>
        <v>0</v>
      </c>
    </row>
    <row r="182" spans="1:17" ht="12" customHeight="1" x14ac:dyDescent="0.25">
      <c r="A182" s="148" t="s">
        <v>60</v>
      </c>
      <c r="B182" s="156">
        <f t="shared" ref="B182:Q183" si="42">IF(B106=0,0,B106/0.086*1000000/B$14)</f>
        <v>0</v>
      </c>
      <c r="C182" s="156">
        <f t="shared" si="42"/>
        <v>0</v>
      </c>
      <c r="D182" s="156">
        <f t="shared" si="42"/>
        <v>0</v>
      </c>
      <c r="E182" s="156">
        <f t="shared" si="42"/>
        <v>0</v>
      </c>
      <c r="F182" s="156">
        <f t="shared" si="42"/>
        <v>0</v>
      </c>
      <c r="G182" s="156">
        <f t="shared" si="42"/>
        <v>0</v>
      </c>
      <c r="H182" s="156">
        <f t="shared" si="42"/>
        <v>0</v>
      </c>
      <c r="I182" s="156">
        <f t="shared" si="42"/>
        <v>0</v>
      </c>
      <c r="J182" s="156">
        <f t="shared" si="42"/>
        <v>0</v>
      </c>
      <c r="K182" s="156">
        <f t="shared" si="42"/>
        <v>0</v>
      </c>
      <c r="L182" s="156">
        <f t="shared" si="42"/>
        <v>0</v>
      </c>
      <c r="M182" s="156">
        <f t="shared" si="42"/>
        <v>0</v>
      </c>
      <c r="N182" s="156">
        <f t="shared" si="42"/>
        <v>0</v>
      </c>
      <c r="O182" s="156">
        <f t="shared" si="42"/>
        <v>0</v>
      </c>
      <c r="P182" s="156">
        <f t="shared" si="42"/>
        <v>0</v>
      </c>
      <c r="Q182" s="156">
        <f t="shared" si="42"/>
        <v>0</v>
      </c>
    </row>
    <row r="183" spans="1:17" ht="12" customHeight="1" x14ac:dyDescent="0.25">
      <c r="A183" s="148" t="s">
        <v>59</v>
      </c>
      <c r="B183" s="156">
        <f t="shared" si="42"/>
        <v>0</v>
      </c>
      <c r="C183" s="156">
        <f t="shared" si="42"/>
        <v>0</v>
      </c>
      <c r="D183" s="156">
        <f t="shared" si="42"/>
        <v>0</v>
      </c>
      <c r="E183" s="156">
        <f t="shared" si="42"/>
        <v>0</v>
      </c>
      <c r="F183" s="156">
        <f t="shared" si="42"/>
        <v>0</v>
      </c>
      <c r="G183" s="156">
        <f t="shared" si="42"/>
        <v>0</v>
      </c>
      <c r="H183" s="156">
        <f t="shared" si="42"/>
        <v>0</v>
      </c>
      <c r="I183" s="156">
        <f t="shared" si="42"/>
        <v>0</v>
      </c>
      <c r="J183" s="156">
        <f t="shared" si="42"/>
        <v>0</v>
      </c>
      <c r="K183" s="156">
        <f t="shared" si="42"/>
        <v>0</v>
      </c>
      <c r="L183" s="156">
        <f t="shared" si="42"/>
        <v>0</v>
      </c>
      <c r="M183" s="156">
        <f t="shared" si="42"/>
        <v>0</v>
      </c>
      <c r="N183" s="156">
        <f t="shared" si="42"/>
        <v>0</v>
      </c>
      <c r="O183" s="156">
        <f t="shared" si="42"/>
        <v>0</v>
      </c>
      <c r="P183" s="156">
        <f t="shared" si="42"/>
        <v>0</v>
      </c>
      <c r="Q183" s="156">
        <f t="shared" si="42"/>
        <v>0</v>
      </c>
    </row>
    <row r="184" spans="1:17" ht="12" customHeight="1" x14ac:dyDescent="0.25">
      <c r="A184" s="158" t="s">
        <v>62</v>
      </c>
      <c r="B184" s="157">
        <f t="shared" si="36"/>
        <v>0</v>
      </c>
      <c r="C184" s="157">
        <f t="shared" si="36"/>
        <v>0</v>
      </c>
      <c r="D184" s="157">
        <f t="shared" si="36"/>
        <v>0</v>
      </c>
      <c r="E184" s="157">
        <f t="shared" si="36"/>
        <v>0</v>
      </c>
      <c r="F184" s="157">
        <f t="shared" si="36"/>
        <v>0</v>
      </c>
      <c r="G184" s="157">
        <f t="shared" si="36"/>
        <v>0</v>
      </c>
      <c r="H184" s="157">
        <f t="shared" si="36"/>
        <v>0</v>
      </c>
      <c r="I184" s="157">
        <f t="shared" si="36"/>
        <v>0</v>
      </c>
      <c r="J184" s="157">
        <f t="shared" si="36"/>
        <v>0</v>
      </c>
      <c r="K184" s="157">
        <f t="shared" si="36"/>
        <v>0</v>
      </c>
      <c r="L184" s="157">
        <f t="shared" si="36"/>
        <v>0</v>
      </c>
      <c r="M184" s="157">
        <f t="shared" si="36"/>
        <v>0</v>
      </c>
      <c r="N184" s="157">
        <f t="shared" si="36"/>
        <v>0</v>
      </c>
      <c r="O184" s="157">
        <f t="shared" si="36"/>
        <v>0</v>
      </c>
      <c r="P184" s="157">
        <f t="shared" si="36"/>
        <v>0</v>
      </c>
      <c r="Q184" s="157">
        <f t="shared" si="36"/>
        <v>0</v>
      </c>
    </row>
    <row r="185" spans="1:17" ht="12" customHeight="1" x14ac:dyDescent="0.25">
      <c r="A185" s="23" t="s">
        <v>203</v>
      </c>
      <c r="B185" s="156">
        <f>IF(B109=0,0,B109/0.086*1000000/B$16)</f>
        <v>0</v>
      </c>
      <c r="C185" s="156">
        <f t="shared" ref="C185:Q185" si="43">IF(C109=0,0,C109/0.086*1000000/C$16)</f>
        <v>0</v>
      </c>
      <c r="D185" s="156">
        <f t="shared" si="43"/>
        <v>0</v>
      </c>
      <c r="E185" s="156">
        <f t="shared" si="43"/>
        <v>0</v>
      </c>
      <c r="F185" s="156">
        <f t="shared" si="43"/>
        <v>0</v>
      </c>
      <c r="G185" s="156">
        <f t="shared" si="43"/>
        <v>0</v>
      </c>
      <c r="H185" s="156">
        <f t="shared" si="43"/>
        <v>0</v>
      </c>
      <c r="I185" s="156">
        <f t="shared" si="43"/>
        <v>0</v>
      </c>
      <c r="J185" s="156">
        <f t="shared" si="43"/>
        <v>0</v>
      </c>
      <c r="K185" s="156">
        <f t="shared" si="43"/>
        <v>0</v>
      </c>
      <c r="L185" s="156">
        <f t="shared" si="43"/>
        <v>0</v>
      </c>
      <c r="M185" s="156">
        <f t="shared" si="43"/>
        <v>0</v>
      </c>
      <c r="N185" s="156">
        <f t="shared" si="43"/>
        <v>0</v>
      </c>
      <c r="O185" s="156">
        <f t="shared" si="43"/>
        <v>0</v>
      </c>
      <c r="P185" s="156">
        <f t="shared" si="43"/>
        <v>0</v>
      </c>
      <c r="Q185" s="156">
        <f t="shared" si="43"/>
        <v>0</v>
      </c>
    </row>
    <row r="186" spans="1:17" ht="12" customHeight="1" x14ac:dyDescent="0.25">
      <c r="A186" s="29" t="s">
        <v>140</v>
      </c>
      <c r="B186" s="57">
        <f>IF(B110=0,0,B110/0.086*1000000/B$17)</f>
        <v>0</v>
      </c>
      <c r="C186" s="57">
        <f t="shared" ref="C186:Q186" si="44">IF(C110=0,0,C110/0.086*1000000/C$17)</f>
        <v>0</v>
      </c>
      <c r="D186" s="57">
        <f t="shared" si="44"/>
        <v>0</v>
      </c>
      <c r="E186" s="57">
        <f t="shared" si="44"/>
        <v>0</v>
      </c>
      <c r="F186" s="57">
        <f t="shared" si="44"/>
        <v>0</v>
      </c>
      <c r="G186" s="57">
        <f t="shared" si="44"/>
        <v>0</v>
      </c>
      <c r="H186" s="57">
        <f t="shared" si="44"/>
        <v>0</v>
      </c>
      <c r="I186" s="57">
        <f t="shared" si="44"/>
        <v>0</v>
      </c>
      <c r="J186" s="57">
        <f t="shared" si="44"/>
        <v>0</v>
      </c>
      <c r="K186" s="57">
        <f t="shared" si="44"/>
        <v>0</v>
      </c>
      <c r="L186" s="57">
        <f t="shared" si="44"/>
        <v>0</v>
      </c>
      <c r="M186" s="57">
        <f t="shared" si="44"/>
        <v>0</v>
      </c>
      <c r="N186" s="57">
        <f t="shared" si="44"/>
        <v>0</v>
      </c>
      <c r="O186" s="57">
        <f t="shared" si="44"/>
        <v>0</v>
      </c>
      <c r="P186" s="57">
        <f t="shared" si="44"/>
        <v>0</v>
      </c>
      <c r="Q186" s="57">
        <f t="shared" si="44"/>
        <v>0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0</v>
      </c>
      <c r="C188" s="168">
        <f t="shared" ref="C188:Q188" si="45">SUM(C189,C192,C194,C203)</f>
        <v>0</v>
      </c>
      <c r="D188" s="168">
        <f t="shared" si="45"/>
        <v>0</v>
      </c>
      <c r="E188" s="168">
        <f t="shared" si="45"/>
        <v>0</v>
      </c>
      <c r="F188" s="168">
        <f t="shared" si="45"/>
        <v>0</v>
      </c>
      <c r="G188" s="168">
        <f t="shared" si="45"/>
        <v>0</v>
      </c>
      <c r="H188" s="168">
        <f t="shared" si="45"/>
        <v>0</v>
      </c>
      <c r="I188" s="168">
        <f t="shared" si="45"/>
        <v>0</v>
      </c>
      <c r="J188" s="168">
        <f t="shared" si="45"/>
        <v>0</v>
      </c>
      <c r="K188" s="168">
        <f t="shared" si="45"/>
        <v>0</v>
      </c>
      <c r="L188" s="168">
        <f t="shared" si="45"/>
        <v>0</v>
      </c>
      <c r="M188" s="168">
        <f t="shared" si="45"/>
        <v>0</v>
      </c>
      <c r="N188" s="168">
        <f t="shared" si="45"/>
        <v>0</v>
      </c>
      <c r="O188" s="168">
        <f t="shared" si="45"/>
        <v>0</v>
      </c>
      <c r="P188" s="168">
        <f t="shared" si="45"/>
        <v>0</v>
      </c>
      <c r="Q188" s="168">
        <f t="shared" si="45"/>
        <v>0</v>
      </c>
    </row>
    <row r="189" spans="1:17" ht="12" customHeight="1" x14ac:dyDescent="0.25">
      <c r="A189" s="158" t="s">
        <v>65</v>
      </c>
      <c r="B189" s="157">
        <f>SUM(B190:B191)</f>
        <v>0</v>
      </c>
      <c r="C189" s="157">
        <f t="shared" ref="C189:Q189" si="46">SUM(C190:C191)</f>
        <v>0</v>
      </c>
      <c r="D189" s="157">
        <f t="shared" si="46"/>
        <v>0</v>
      </c>
      <c r="E189" s="157">
        <f t="shared" si="46"/>
        <v>0</v>
      </c>
      <c r="F189" s="157">
        <f t="shared" si="46"/>
        <v>0</v>
      </c>
      <c r="G189" s="157">
        <f t="shared" si="46"/>
        <v>0</v>
      </c>
      <c r="H189" s="157">
        <f t="shared" si="46"/>
        <v>0</v>
      </c>
      <c r="I189" s="157">
        <f t="shared" si="46"/>
        <v>0</v>
      </c>
      <c r="J189" s="157">
        <f t="shared" si="46"/>
        <v>0</v>
      </c>
      <c r="K189" s="157">
        <f t="shared" si="46"/>
        <v>0</v>
      </c>
      <c r="L189" s="157">
        <f t="shared" si="46"/>
        <v>0</v>
      </c>
      <c r="M189" s="157">
        <f t="shared" si="46"/>
        <v>0</v>
      </c>
      <c r="N189" s="157">
        <f t="shared" si="46"/>
        <v>0</v>
      </c>
      <c r="O189" s="157">
        <f t="shared" si="46"/>
        <v>0</v>
      </c>
      <c r="P189" s="157">
        <f t="shared" si="46"/>
        <v>0</v>
      </c>
      <c r="Q189" s="157">
        <f t="shared" si="46"/>
        <v>0</v>
      </c>
    </row>
    <row r="190" spans="1:17" ht="12" customHeight="1" x14ac:dyDescent="0.25">
      <c r="A190" s="23" t="s">
        <v>161</v>
      </c>
      <c r="B190" s="156">
        <f>IF(B114=0,0,B114/0.086*1000000/B$7)</f>
        <v>0</v>
      </c>
      <c r="C190" s="156">
        <f t="shared" ref="C190:Q191" si="47">IF(C114=0,0,C114/0.086*1000000/C$7)</f>
        <v>0</v>
      </c>
      <c r="D190" s="156">
        <f t="shared" si="47"/>
        <v>0</v>
      </c>
      <c r="E190" s="156">
        <f t="shared" si="47"/>
        <v>0</v>
      </c>
      <c r="F190" s="156">
        <f t="shared" si="47"/>
        <v>0</v>
      </c>
      <c r="G190" s="156">
        <f t="shared" si="47"/>
        <v>0</v>
      </c>
      <c r="H190" s="156">
        <f t="shared" si="47"/>
        <v>0</v>
      </c>
      <c r="I190" s="156">
        <f t="shared" si="47"/>
        <v>0</v>
      </c>
      <c r="J190" s="156">
        <f t="shared" si="47"/>
        <v>0</v>
      </c>
      <c r="K190" s="156">
        <f t="shared" si="47"/>
        <v>0</v>
      </c>
      <c r="L190" s="156">
        <f t="shared" si="47"/>
        <v>0</v>
      </c>
      <c r="M190" s="156">
        <f t="shared" si="47"/>
        <v>0</v>
      </c>
      <c r="N190" s="156">
        <f t="shared" si="47"/>
        <v>0</v>
      </c>
      <c r="O190" s="156">
        <f t="shared" si="47"/>
        <v>0</v>
      </c>
      <c r="P190" s="156">
        <f t="shared" si="47"/>
        <v>0</v>
      </c>
      <c r="Q190" s="156">
        <f t="shared" si="47"/>
        <v>0</v>
      </c>
    </row>
    <row r="191" spans="1:17" ht="12" customHeight="1" x14ac:dyDescent="0.25">
      <c r="A191" s="23" t="s">
        <v>60</v>
      </c>
      <c r="B191" s="156">
        <f>IF(B115=0,0,B115/0.086*1000000/B$7)</f>
        <v>0</v>
      </c>
      <c r="C191" s="156">
        <f t="shared" si="47"/>
        <v>0</v>
      </c>
      <c r="D191" s="156">
        <f t="shared" si="47"/>
        <v>0</v>
      </c>
      <c r="E191" s="156">
        <f t="shared" si="47"/>
        <v>0</v>
      </c>
      <c r="F191" s="156">
        <f t="shared" si="47"/>
        <v>0</v>
      </c>
      <c r="G191" s="156">
        <f t="shared" si="47"/>
        <v>0</v>
      </c>
      <c r="H191" s="156">
        <f t="shared" si="47"/>
        <v>0</v>
      </c>
      <c r="I191" s="156">
        <f t="shared" si="47"/>
        <v>0</v>
      </c>
      <c r="J191" s="156">
        <f t="shared" si="47"/>
        <v>0</v>
      </c>
      <c r="K191" s="156">
        <f t="shared" si="47"/>
        <v>0</v>
      </c>
      <c r="L191" s="156">
        <f t="shared" si="47"/>
        <v>0</v>
      </c>
      <c r="M191" s="156">
        <f t="shared" si="47"/>
        <v>0</v>
      </c>
      <c r="N191" s="156">
        <f t="shared" si="47"/>
        <v>0</v>
      </c>
      <c r="O191" s="156">
        <f t="shared" si="47"/>
        <v>0</v>
      </c>
      <c r="P191" s="156">
        <f t="shared" si="47"/>
        <v>0</v>
      </c>
      <c r="Q191" s="156">
        <f t="shared" si="47"/>
        <v>0</v>
      </c>
    </row>
    <row r="192" spans="1:17" ht="12" customHeight="1" x14ac:dyDescent="0.25">
      <c r="A192" s="158" t="s">
        <v>112</v>
      </c>
      <c r="B192" s="157">
        <f>B193</f>
        <v>0</v>
      </c>
      <c r="C192" s="157">
        <f t="shared" ref="C192:Q192" si="48">C193</f>
        <v>0</v>
      </c>
      <c r="D192" s="157">
        <f t="shared" si="48"/>
        <v>0</v>
      </c>
      <c r="E192" s="157">
        <f t="shared" si="48"/>
        <v>0</v>
      </c>
      <c r="F192" s="157">
        <f t="shared" si="48"/>
        <v>0</v>
      </c>
      <c r="G192" s="157">
        <f t="shared" si="48"/>
        <v>0</v>
      </c>
      <c r="H192" s="157">
        <f t="shared" si="48"/>
        <v>0</v>
      </c>
      <c r="I192" s="157">
        <f t="shared" si="48"/>
        <v>0</v>
      </c>
      <c r="J192" s="157">
        <f t="shared" si="48"/>
        <v>0</v>
      </c>
      <c r="K192" s="157">
        <f t="shared" si="48"/>
        <v>0</v>
      </c>
      <c r="L192" s="157">
        <f t="shared" si="48"/>
        <v>0</v>
      </c>
      <c r="M192" s="157">
        <f t="shared" si="48"/>
        <v>0</v>
      </c>
      <c r="N192" s="157">
        <f t="shared" si="48"/>
        <v>0</v>
      </c>
      <c r="O192" s="157">
        <f t="shared" si="48"/>
        <v>0</v>
      </c>
      <c r="P192" s="157">
        <f t="shared" si="48"/>
        <v>0</v>
      </c>
      <c r="Q192" s="157">
        <f t="shared" si="48"/>
        <v>0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0</v>
      </c>
      <c r="C193" s="156">
        <f t="shared" si="49"/>
        <v>0</v>
      </c>
      <c r="D193" s="156">
        <f t="shared" si="49"/>
        <v>0</v>
      </c>
      <c r="E193" s="156">
        <f t="shared" si="49"/>
        <v>0</v>
      </c>
      <c r="F193" s="156">
        <f t="shared" si="49"/>
        <v>0</v>
      </c>
      <c r="G193" s="156">
        <f t="shared" si="49"/>
        <v>0</v>
      </c>
      <c r="H193" s="156">
        <f t="shared" si="49"/>
        <v>0</v>
      </c>
      <c r="I193" s="156">
        <f t="shared" si="49"/>
        <v>0</v>
      </c>
      <c r="J193" s="156">
        <f t="shared" si="49"/>
        <v>0</v>
      </c>
      <c r="K193" s="156">
        <f t="shared" si="49"/>
        <v>0</v>
      </c>
      <c r="L193" s="156">
        <f t="shared" si="49"/>
        <v>0</v>
      </c>
      <c r="M193" s="156">
        <f t="shared" si="49"/>
        <v>0</v>
      </c>
      <c r="N193" s="156">
        <f t="shared" si="49"/>
        <v>0</v>
      </c>
      <c r="O193" s="156">
        <f t="shared" si="49"/>
        <v>0</v>
      </c>
      <c r="P193" s="156">
        <f t="shared" si="49"/>
        <v>0</v>
      </c>
      <c r="Q193" s="156">
        <f t="shared" si="49"/>
        <v>0</v>
      </c>
    </row>
    <row r="194" spans="1:17" ht="12" customHeight="1" x14ac:dyDescent="0.25">
      <c r="A194" s="158" t="s">
        <v>63</v>
      </c>
      <c r="B194" s="157">
        <f t="shared" si="49"/>
        <v>0</v>
      </c>
      <c r="C194" s="157">
        <f t="shared" si="49"/>
        <v>0</v>
      </c>
      <c r="D194" s="157">
        <f t="shared" si="49"/>
        <v>0</v>
      </c>
      <c r="E194" s="157">
        <f t="shared" si="49"/>
        <v>0</v>
      </c>
      <c r="F194" s="157">
        <f t="shared" si="49"/>
        <v>0</v>
      </c>
      <c r="G194" s="157">
        <f t="shared" si="49"/>
        <v>0</v>
      </c>
      <c r="H194" s="157">
        <f t="shared" si="49"/>
        <v>0</v>
      </c>
      <c r="I194" s="157">
        <f t="shared" si="49"/>
        <v>0</v>
      </c>
      <c r="J194" s="157">
        <f t="shared" si="49"/>
        <v>0</v>
      </c>
      <c r="K194" s="157">
        <f t="shared" si="49"/>
        <v>0</v>
      </c>
      <c r="L194" s="157">
        <f t="shared" si="49"/>
        <v>0</v>
      </c>
      <c r="M194" s="157">
        <f t="shared" si="49"/>
        <v>0</v>
      </c>
      <c r="N194" s="157">
        <f t="shared" si="49"/>
        <v>0</v>
      </c>
      <c r="O194" s="157">
        <f t="shared" si="49"/>
        <v>0</v>
      </c>
      <c r="P194" s="157">
        <f t="shared" si="49"/>
        <v>0</v>
      </c>
      <c r="Q194" s="157">
        <f t="shared" si="49"/>
        <v>0</v>
      </c>
    </row>
    <row r="195" spans="1:17" ht="12" customHeight="1" x14ac:dyDescent="0.25">
      <c r="A195" s="167" t="s">
        <v>160</v>
      </c>
      <c r="B195" s="132">
        <f>IF(B119=0,0,B119/0.086*1000000/B$11)</f>
        <v>0</v>
      </c>
      <c r="C195" s="132">
        <f t="shared" ref="C195:Q195" si="50">IF(C119=0,0,C119/0.086*1000000/C$11)</f>
        <v>0</v>
      </c>
      <c r="D195" s="132">
        <f t="shared" si="50"/>
        <v>0</v>
      </c>
      <c r="E195" s="132">
        <f t="shared" si="50"/>
        <v>0</v>
      </c>
      <c r="F195" s="132">
        <f t="shared" si="50"/>
        <v>0</v>
      </c>
      <c r="G195" s="132">
        <f t="shared" si="50"/>
        <v>0</v>
      </c>
      <c r="H195" s="132">
        <f t="shared" si="50"/>
        <v>0</v>
      </c>
      <c r="I195" s="132">
        <f t="shared" si="50"/>
        <v>0</v>
      </c>
      <c r="J195" s="132">
        <f t="shared" si="50"/>
        <v>0</v>
      </c>
      <c r="K195" s="132">
        <f t="shared" si="50"/>
        <v>0</v>
      </c>
      <c r="L195" s="132">
        <f t="shared" si="50"/>
        <v>0</v>
      </c>
      <c r="M195" s="132">
        <f t="shared" si="50"/>
        <v>0</v>
      </c>
      <c r="N195" s="132">
        <f t="shared" si="50"/>
        <v>0</v>
      </c>
      <c r="O195" s="132">
        <f t="shared" si="50"/>
        <v>0</v>
      </c>
      <c r="P195" s="132">
        <f t="shared" si="50"/>
        <v>0</v>
      </c>
      <c r="Q195" s="132">
        <f t="shared" si="50"/>
        <v>0</v>
      </c>
    </row>
    <row r="196" spans="1:17" ht="12" customHeight="1" x14ac:dyDescent="0.25">
      <c r="A196" s="167" t="s">
        <v>159</v>
      </c>
      <c r="B196" s="132">
        <f>IF(B120=0,0,B120/0.086*1000000/B$12)</f>
        <v>0</v>
      </c>
      <c r="C196" s="132">
        <f t="shared" ref="C196:Q196" si="51">IF(C120=0,0,C120/0.086*1000000/C$12)</f>
        <v>0</v>
      </c>
      <c r="D196" s="132">
        <f t="shared" si="51"/>
        <v>0</v>
      </c>
      <c r="E196" s="132">
        <f t="shared" si="51"/>
        <v>0</v>
      </c>
      <c r="F196" s="132">
        <f t="shared" si="51"/>
        <v>0</v>
      </c>
      <c r="G196" s="132">
        <f t="shared" si="51"/>
        <v>0</v>
      </c>
      <c r="H196" s="132">
        <f t="shared" si="51"/>
        <v>0</v>
      </c>
      <c r="I196" s="132">
        <f t="shared" si="51"/>
        <v>0</v>
      </c>
      <c r="J196" s="132">
        <f t="shared" si="51"/>
        <v>0</v>
      </c>
      <c r="K196" s="132">
        <f t="shared" si="51"/>
        <v>0</v>
      </c>
      <c r="L196" s="132">
        <f t="shared" si="51"/>
        <v>0</v>
      </c>
      <c r="M196" s="132">
        <f t="shared" si="51"/>
        <v>0</v>
      </c>
      <c r="N196" s="132">
        <f t="shared" si="51"/>
        <v>0</v>
      </c>
      <c r="O196" s="132">
        <f t="shared" si="51"/>
        <v>0</v>
      </c>
      <c r="P196" s="132">
        <f t="shared" si="51"/>
        <v>0</v>
      </c>
      <c r="Q196" s="132">
        <f t="shared" si="51"/>
        <v>0</v>
      </c>
    </row>
    <row r="197" spans="1:17" ht="12" customHeight="1" x14ac:dyDescent="0.25">
      <c r="A197" s="166" t="s">
        <v>203</v>
      </c>
      <c r="B197" s="165">
        <f t="shared" ref="B197:Q198" si="52">IF(B121=0,0,B121/0.086*1000000/B$12)</f>
        <v>0</v>
      </c>
      <c r="C197" s="165">
        <f t="shared" si="52"/>
        <v>0</v>
      </c>
      <c r="D197" s="165">
        <f t="shared" si="52"/>
        <v>0</v>
      </c>
      <c r="E197" s="165">
        <f t="shared" si="52"/>
        <v>0</v>
      </c>
      <c r="F197" s="165">
        <f t="shared" si="52"/>
        <v>0</v>
      </c>
      <c r="G197" s="165">
        <f t="shared" si="52"/>
        <v>0</v>
      </c>
      <c r="H197" s="165">
        <f t="shared" si="52"/>
        <v>0</v>
      </c>
      <c r="I197" s="165">
        <f t="shared" si="52"/>
        <v>0</v>
      </c>
      <c r="J197" s="165">
        <f t="shared" si="52"/>
        <v>0</v>
      </c>
      <c r="K197" s="165">
        <f t="shared" si="52"/>
        <v>0</v>
      </c>
      <c r="L197" s="165">
        <f t="shared" si="52"/>
        <v>0</v>
      </c>
      <c r="M197" s="165">
        <f t="shared" si="52"/>
        <v>0</v>
      </c>
      <c r="N197" s="165">
        <f t="shared" si="52"/>
        <v>0</v>
      </c>
      <c r="O197" s="165">
        <f t="shared" si="52"/>
        <v>0</v>
      </c>
      <c r="P197" s="165">
        <f t="shared" si="52"/>
        <v>0</v>
      </c>
      <c r="Q197" s="165">
        <f t="shared" si="52"/>
        <v>0</v>
      </c>
    </row>
    <row r="198" spans="1:17" ht="12" customHeight="1" x14ac:dyDescent="0.25">
      <c r="A198" s="147" t="s">
        <v>59</v>
      </c>
      <c r="B198" s="164">
        <f t="shared" si="52"/>
        <v>0</v>
      </c>
      <c r="C198" s="164">
        <f t="shared" si="52"/>
        <v>0</v>
      </c>
      <c r="D198" s="164">
        <f t="shared" si="52"/>
        <v>0</v>
      </c>
      <c r="E198" s="164">
        <f t="shared" si="52"/>
        <v>0</v>
      </c>
      <c r="F198" s="164">
        <f t="shared" si="52"/>
        <v>0</v>
      </c>
      <c r="G198" s="164">
        <f t="shared" si="52"/>
        <v>0</v>
      </c>
      <c r="H198" s="164">
        <f t="shared" si="52"/>
        <v>0</v>
      </c>
      <c r="I198" s="164">
        <f t="shared" si="52"/>
        <v>0</v>
      </c>
      <c r="J198" s="164">
        <f t="shared" si="52"/>
        <v>0</v>
      </c>
      <c r="K198" s="164">
        <f t="shared" si="52"/>
        <v>0</v>
      </c>
      <c r="L198" s="164">
        <f t="shared" si="52"/>
        <v>0</v>
      </c>
      <c r="M198" s="164">
        <f t="shared" si="52"/>
        <v>0</v>
      </c>
      <c r="N198" s="164">
        <f t="shared" si="52"/>
        <v>0</v>
      </c>
      <c r="O198" s="164">
        <f t="shared" si="52"/>
        <v>0</v>
      </c>
      <c r="P198" s="164">
        <f t="shared" si="52"/>
        <v>0</v>
      </c>
      <c r="Q198" s="164">
        <f t="shared" si="52"/>
        <v>0</v>
      </c>
    </row>
    <row r="199" spans="1:17" ht="12" customHeight="1" x14ac:dyDescent="0.25">
      <c r="A199" s="163" t="s">
        <v>142</v>
      </c>
      <c r="B199" s="162">
        <f>IF(B123=0,0,B123/0.086*1000000/B$13)</f>
        <v>0</v>
      </c>
      <c r="C199" s="162">
        <f t="shared" ref="C199:Q199" si="53">IF(C123=0,0,C123/0.086*1000000/C$13)</f>
        <v>0</v>
      </c>
      <c r="D199" s="162">
        <f t="shared" si="53"/>
        <v>0</v>
      </c>
      <c r="E199" s="162">
        <f t="shared" si="53"/>
        <v>0</v>
      </c>
      <c r="F199" s="162">
        <f t="shared" si="53"/>
        <v>0</v>
      </c>
      <c r="G199" s="162">
        <f t="shared" si="53"/>
        <v>0</v>
      </c>
      <c r="H199" s="162">
        <f t="shared" si="53"/>
        <v>0</v>
      </c>
      <c r="I199" s="162">
        <f t="shared" si="53"/>
        <v>0</v>
      </c>
      <c r="J199" s="162">
        <f t="shared" si="53"/>
        <v>0</v>
      </c>
      <c r="K199" s="162">
        <f t="shared" si="53"/>
        <v>0</v>
      </c>
      <c r="L199" s="162">
        <f t="shared" si="53"/>
        <v>0</v>
      </c>
      <c r="M199" s="162">
        <f t="shared" si="53"/>
        <v>0</v>
      </c>
      <c r="N199" s="162">
        <f t="shared" si="53"/>
        <v>0</v>
      </c>
      <c r="O199" s="162">
        <f t="shared" si="53"/>
        <v>0</v>
      </c>
      <c r="P199" s="162">
        <f t="shared" si="53"/>
        <v>0</v>
      </c>
      <c r="Q199" s="162">
        <f t="shared" si="53"/>
        <v>0</v>
      </c>
    </row>
    <row r="200" spans="1:17" ht="12" customHeight="1" x14ac:dyDescent="0.25">
      <c r="A200" s="161" t="s">
        <v>141</v>
      </c>
      <c r="B200" s="160">
        <f>IF(B124=0,0,B124/0.086*1000000/B$14)</f>
        <v>0</v>
      </c>
      <c r="C200" s="160">
        <f t="shared" ref="C200:Q200" si="54">IF(C124=0,0,C124/0.086*1000000/C$14)</f>
        <v>0</v>
      </c>
      <c r="D200" s="160">
        <f t="shared" si="54"/>
        <v>0</v>
      </c>
      <c r="E200" s="160">
        <f t="shared" si="54"/>
        <v>0</v>
      </c>
      <c r="F200" s="160">
        <f t="shared" si="54"/>
        <v>0</v>
      </c>
      <c r="G200" s="160">
        <f t="shared" si="54"/>
        <v>0</v>
      </c>
      <c r="H200" s="160">
        <f t="shared" si="54"/>
        <v>0</v>
      </c>
      <c r="I200" s="160">
        <f t="shared" si="54"/>
        <v>0</v>
      </c>
      <c r="J200" s="160">
        <f t="shared" si="54"/>
        <v>0</v>
      </c>
      <c r="K200" s="160">
        <f t="shared" si="54"/>
        <v>0</v>
      </c>
      <c r="L200" s="160">
        <f t="shared" si="54"/>
        <v>0</v>
      </c>
      <c r="M200" s="160">
        <f t="shared" si="54"/>
        <v>0</v>
      </c>
      <c r="N200" s="160">
        <f t="shared" si="54"/>
        <v>0</v>
      </c>
      <c r="O200" s="160">
        <f t="shared" si="54"/>
        <v>0</v>
      </c>
      <c r="P200" s="160">
        <f t="shared" si="54"/>
        <v>0</v>
      </c>
      <c r="Q200" s="160">
        <f t="shared" si="54"/>
        <v>0</v>
      </c>
    </row>
    <row r="201" spans="1:17" ht="12" customHeight="1" x14ac:dyDescent="0.25">
      <c r="A201" s="148" t="s">
        <v>60</v>
      </c>
      <c r="B201" s="156">
        <f t="shared" ref="B201:Q202" si="55">IF(B125=0,0,B125/0.086*1000000/B$14)</f>
        <v>0</v>
      </c>
      <c r="C201" s="156">
        <f t="shared" si="55"/>
        <v>0</v>
      </c>
      <c r="D201" s="156">
        <f t="shared" si="55"/>
        <v>0</v>
      </c>
      <c r="E201" s="156">
        <f t="shared" si="55"/>
        <v>0</v>
      </c>
      <c r="F201" s="156">
        <f t="shared" si="55"/>
        <v>0</v>
      </c>
      <c r="G201" s="156">
        <f t="shared" si="55"/>
        <v>0</v>
      </c>
      <c r="H201" s="156">
        <f t="shared" si="55"/>
        <v>0</v>
      </c>
      <c r="I201" s="156">
        <f t="shared" si="55"/>
        <v>0</v>
      </c>
      <c r="J201" s="156">
        <f t="shared" si="55"/>
        <v>0</v>
      </c>
      <c r="K201" s="156">
        <f t="shared" si="55"/>
        <v>0</v>
      </c>
      <c r="L201" s="156">
        <f t="shared" si="55"/>
        <v>0</v>
      </c>
      <c r="M201" s="156">
        <f t="shared" si="55"/>
        <v>0</v>
      </c>
      <c r="N201" s="156">
        <f t="shared" si="55"/>
        <v>0</v>
      </c>
      <c r="O201" s="156">
        <f t="shared" si="55"/>
        <v>0</v>
      </c>
      <c r="P201" s="156">
        <f t="shared" si="55"/>
        <v>0</v>
      </c>
      <c r="Q201" s="156">
        <f t="shared" si="55"/>
        <v>0</v>
      </c>
    </row>
    <row r="202" spans="1:17" ht="12" customHeight="1" x14ac:dyDescent="0.25">
      <c r="A202" s="148" t="s">
        <v>59</v>
      </c>
      <c r="B202" s="156">
        <f t="shared" si="55"/>
        <v>0</v>
      </c>
      <c r="C202" s="156">
        <f t="shared" si="55"/>
        <v>0</v>
      </c>
      <c r="D202" s="156">
        <f t="shared" si="55"/>
        <v>0</v>
      </c>
      <c r="E202" s="156">
        <f t="shared" si="55"/>
        <v>0</v>
      </c>
      <c r="F202" s="156">
        <f t="shared" si="55"/>
        <v>0</v>
      </c>
      <c r="G202" s="156">
        <f t="shared" si="55"/>
        <v>0</v>
      </c>
      <c r="H202" s="156">
        <f t="shared" si="55"/>
        <v>0</v>
      </c>
      <c r="I202" s="156">
        <f t="shared" si="55"/>
        <v>0</v>
      </c>
      <c r="J202" s="156">
        <f t="shared" si="55"/>
        <v>0</v>
      </c>
      <c r="K202" s="156">
        <f t="shared" si="55"/>
        <v>0</v>
      </c>
      <c r="L202" s="156">
        <f t="shared" si="55"/>
        <v>0</v>
      </c>
      <c r="M202" s="156">
        <f t="shared" si="55"/>
        <v>0</v>
      </c>
      <c r="N202" s="156">
        <f t="shared" si="55"/>
        <v>0</v>
      </c>
      <c r="O202" s="156">
        <f t="shared" si="55"/>
        <v>0</v>
      </c>
      <c r="P202" s="156">
        <f t="shared" si="55"/>
        <v>0</v>
      </c>
      <c r="Q202" s="156">
        <f t="shared" si="55"/>
        <v>0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0</v>
      </c>
      <c r="C203" s="157">
        <f t="shared" si="56"/>
        <v>0</v>
      </c>
      <c r="D203" s="157">
        <f t="shared" si="56"/>
        <v>0</v>
      </c>
      <c r="E203" s="157">
        <f t="shared" si="56"/>
        <v>0</v>
      </c>
      <c r="F203" s="157">
        <f t="shared" si="56"/>
        <v>0</v>
      </c>
      <c r="G203" s="157">
        <f t="shared" si="56"/>
        <v>0</v>
      </c>
      <c r="H203" s="157">
        <f t="shared" si="56"/>
        <v>0</v>
      </c>
      <c r="I203" s="157">
        <f t="shared" si="56"/>
        <v>0</v>
      </c>
      <c r="J203" s="157">
        <f t="shared" si="56"/>
        <v>0</v>
      </c>
      <c r="K203" s="157">
        <f t="shared" si="56"/>
        <v>0</v>
      </c>
      <c r="L203" s="157">
        <f t="shared" si="56"/>
        <v>0</v>
      </c>
      <c r="M203" s="157">
        <f t="shared" si="56"/>
        <v>0</v>
      </c>
      <c r="N203" s="157">
        <f t="shared" si="56"/>
        <v>0</v>
      </c>
      <c r="O203" s="157">
        <f t="shared" si="56"/>
        <v>0</v>
      </c>
      <c r="P203" s="157">
        <f t="shared" si="56"/>
        <v>0</v>
      </c>
      <c r="Q203" s="157">
        <f t="shared" si="56"/>
        <v>0</v>
      </c>
    </row>
    <row r="204" spans="1:17" ht="12" customHeight="1" x14ac:dyDescent="0.25">
      <c r="A204" s="23" t="s">
        <v>203</v>
      </c>
      <c r="B204" s="156">
        <f>IF(B128=0,0,B128/0.086*1000000/B$16)</f>
        <v>0</v>
      </c>
      <c r="C204" s="156">
        <f t="shared" ref="C204:Q204" si="57">IF(C128=0,0,C128/0.086*1000000/C$16)</f>
        <v>0</v>
      </c>
      <c r="D204" s="156">
        <f t="shared" si="57"/>
        <v>0</v>
      </c>
      <c r="E204" s="156">
        <f t="shared" si="57"/>
        <v>0</v>
      </c>
      <c r="F204" s="156">
        <f t="shared" si="57"/>
        <v>0</v>
      </c>
      <c r="G204" s="156">
        <f t="shared" si="57"/>
        <v>0</v>
      </c>
      <c r="H204" s="156">
        <f t="shared" si="57"/>
        <v>0</v>
      </c>
      <c r="I204" s="156">
        <f t="shared" si="57"/>
        <v>0</v>
      </c>
      <c r="J204" s="156">
        <f t="shared" si="57"/>
        <v>0</v>
      </c>
      <c r="K204" s="156">
        <f t="shared" si="57"/>
        <v>0</v>
      </c>
      <c r="L204" s="156">
        <f t="shared" si="57"/>
        <v>0</v>
      </c>
      <c r="M204" s="156">
        <f t="shared" si="57"/>
        <v>0</v>
      </c>
      <c r="N204" s="156">
        <f t="shared" si="57"/>
        <v>0</v>
      </c>
      <c r="O204" s="156">
        <f t="shared" si="57"/>
        <v>0</v>
      </c>
      <c r="P204" s="156">
        <f t="shared" si="57"/>
        <v>0</v>
      </c>
      <c r="Q204" s="156">
        <f t="shared" si="57"/>
        <v>0</v>
      </c>
    </row>
    <row r="205" spans="1:17" ht="12" customHeight="1" x14ac:dyDescent="0.25">
      <c r="A205" s="29" t="s">
        <v>140</v>
      </c>
      <c r="B205" s="57">
        <f>IF(B129=0,0,B129/0.086*1000000/B$17)</f>
        <v>0</v>
      </c>
      <c r="C205" s="57">
        <f t="shared" ref="C205:Q205" si="58">IF(C129=0,0,C129/0.086*1000000/C$17)</f>
        <v>0</v>
      </c>
      <c r="D205" s="57">
        <f t="shared" si="58"/>
        <v>0</v>
      </c>
      <c r="E205" s="57">
        <f t="shared" si="58"/>
        <v>0</v>
      </c>
      <c r="F205" s="57">
        <f t="shared" si="58"/>
        <v>0</v>
      </c>
      <c r="G205" s="57">
        <f t="shared" si="58"/>
        <v>0</v>
      </c>
      <c r="H205" s="57">
        <f t="shared" si="58"/>
        <v>0</v>
      </c>
      <c r="I205" s="57">
        <f t="shared" si="58"/>
        <v>0</v>
      </c>
      <c r="J205" s="57">
        <f t="shared" si="58"/>
        <v>0</v>
      </c>
      <c r="K205" s="57">
        <f t="shared" si="58"/>
        <v>0</v>
      </c>
      <c r="L205" s="57">
        <f t="shared" si="58"/>
        <v>0</v>
      </c>
      <c r="M205" s="57">
        <f t="shared" si="58"/>
        <v>0</v>
      </c>
      <c r="N205" s="57">
        <f t="shared" si="58"/>
        <v>0</v>
      </c>
      <c r="O205" s="57">
        <f t="shared" si="58"/>
        <v>0</v>
      </c>
      <c r="P205" s="57">
        <f t="shared" si="58"/>
        <v>0</v>
      </c>
      <c r="Q205" s="57">
        <f t="shared" si="58"/>
        <v>0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0</v>
      </c>
      <c r="C207" s="168">
        <f t="shared" ref="C207:Q207" si="59">SUM(C208,C211,C213,C222)</f>
        <v>0</v>
      </c>
      <c r="D207" s="168">
        <f t="shared" si="59"/>
        <v>0</v>
      </c>
      <c r="E207" s="168">
        <f t="shared" si="59"/>
        <v>0</v>
      </c>
      <c r="F207" s="168">
        <f t="shared" si="59"/>
        <v>0</v>
      </c>
      <c r="G207" s="168">
        <f t="shared" si="59"/>
        <v>0</v>
      </c>
      <c r="H207" s="168">
        <f t="shared" si="59"/>
        <v>0</v>
      </c>
      <c r="I207" s="168">
        <f t="shared" si="59"/>
        <v>0</v>
      </c>
      <c r="J207" s="168">
        <f t="shared" si="59"/>
        <v>0</v>
      </c>
      <c r="K207" s="168">
        <f t="shared" si="59"/>
        <v>0</v>
      </c>
      <c r="L207" s="168">
        <f t="shared" si="59"/>
        <v>0</v>
      </c>
      <c r="M207" s="168">
        <f t="shared" si="59"/>
        <v>0</v>
      </c>
      <c r="N207" s="168">
        <f t="shared" si="59"/>
        <v>0</v>
      </c>
      <c r="O207" s="168">
        <f t="shared" si="59"/>
        <v>0</v>
      </c>
      <c r="P207" s="168">
        <f t="shared" si="59"/>
        <v>0</v>
      </c>
      <c r="Q207" s="168">
        <f t="shared" si="59"/>
        <v>0</v>
      </c>
    </row>
    <row r="208" spans="1:17" ht="12" customHeight="1" x14ac:dyDescent="0.25">
      <c r="A208" s="158" t="s">
        <v>65</v>
      </c>
      <c r="B208" s="157">
        <f>SUM(B209:B210)</f>
        <v>0</v>
      </c>
      <c r="C208" s="157">
        <f t="shared" ref="C208:Q208" si="60">SUM(C209:C210)</f>
        <v>0</v>
      </c>
      <c r="D208" s="157">
        <f t="shared" si="60"/>
        <v>0</v>
      </c>
      <c r="E208" s="157">
        <f t="shared" si="60"/>
        <v>0</v>
      </c>
      <c r="F208" s="157">
        <f t="shared" si="60"/>
        <v>0</v>
      </c>
      <c r="G208" s="157">
        <f t="shared" si="60"/>
        <v>0</v>
      </c>
      <c r="H208" s="157">
        <f t="shared" si="60"/>
        <v>0</v>
      </c>
      <c r="I208" s="157">
        <f t="shared" si="60"/>
        <v>0</v>
      </c>
      <c r="J208" s="157">
        <f t="shared" si="60"/>
        <v>0</v>
      </c>
      <c r="K208" s="157">
        <f t="shared" si="60"/>
        <v>0</v>
      </c>
      <c r="L208" s="157">
        <f t="shared" si="60"/>
        <v>0</v>
      </c>
      <c r="M208" s="157">
        <f t="shared" si="60"/>
        <v>0</v>
      </c>
      <c r="N208" s="157">
        <f t="shared" si="60"/>
        <v>0</v>
      </c>
      <c r="O208" s="157">
        <f t="shared" si="60"/>
        <v>0</v>
      </c>
      <c r="P208" s="157">
        <f t="shared" si="60"/>
        <v>0</v>
      </c>
      <c r="Q208" s="157">
        <f t="shared" si="60"/>
        <v>0</v>
      </c>
    </row>
    <row r="209" spans="1:17" ht="12" customHeight="1" x14ac:dyDescent="0.25">
      <c r="A209" s="23" t="s">
        <v>161</v>
      </c>
      <c r="B209" s="156">
        <f>IF(B152=0,0,B152*1000000/B$7)</f>
        <v>0</v>
      </c>
      <c r="C209" s="156">
        <f t="shared" ref="C209:Q210" si="61">IF(C152=0,0,C152*1000000/C$7)</f>
        <v>0</v>
      </c>
      <c r="D209" s="156">
        <f t="shared" si="61"/>
        <v>0</v>
      </c>
      <c r="E209" s="156">
        <f t="shared" si="61"/>
        <v>0</v>
      </c>
      <c r="F209" s="156">
        <f t="shared" si="61"/>
        <v>0</v>
      </c>
      <c r="G209" s="156">
        <f t="shared" si="61"/>
        <v>0</v>
      </c>
      <c r="H209" s="156">
        <f t="shared" si="61"/>
        <v>0</v>
      </c>
      <c r="I209" s="156">
        <f t="shared" si="61"/>
        <v>0</v>
      </c>
      <c r="J209" s="156">
        <f t="shared" si="61"/>
        <v>0</v>
      </c>
      <c r="K209" s="156">
        <f t="shared" si="61"/>
        <v>0</v>
      </c>
      <c r="L209" s="156">
        <f t="shared" si="61"/>
        <v>0</v>
      </c>
      <c r="M209" s="156">
        <f t="shared" si="61"/>
        <v>0</v>
      </c>
      <c r="N209" s="156">
        <f t="shared" si="61"/>
        <v>0</v>
      </c>
      <c r="O209" s="156">
        <f t="shared" si="61"/>
        <v>0</v>
      </c>
      <c r="P209" s="156">
        <f t="shared" si="61"/>
        <v>0</v>
      </c>
      <c r="Q209" s="156">
        <f t="shared" si="61"/>
        <v>0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0</v>
      </c>
      <c r="C213" s="157">
        <f t="shared" si="63"/>
        <v>0</v>
      </c>
      <c r="D213" s="157">
        <f t="shared" si="63"/>
        <v>0</v>
      </c>
      <c r="E213" s="157">
        <f t="shared" si="63"/>
        <v>0</v>
      </c>
      <c r="F213" s="157">
        <f t="shared" si="63"/>
        <v>0</v>
      </c>
      <c r="G213" s="157">
        <f t="shared" si="63"/>
        <v>0</v>
      </c>
      <c r="H213" s="157">
        <f t="shared" si="63"/>
        <v>0</v>
      </c>
      <c r="I213" s="157">
        <f t="shared" si="63"/>
        <v>0</v>
      </c>
      <c r="J213" s="157">
        <f t="shared" si="63"/>
        <v>0</v>
      </c>
      <c r="K213" s="157">
        <f t="shared" si="63"/>
        <v>0</v>
      </c>
      <c r="L213" s="157">
        <f t="shared" si="63"/>
        <v>0</v>
      </c>
      <c r="M213" s="157">
        <f t="shared" si="63"/>
        <v>0</v>
      </c>
      <c r="N213" s="157">
        <f t="shared" si="63"/>
        <v>0</v>
      </c>
      <c r="O213" s="157">
        <f t="shared" si="63"/>
        <v>0</v>
      </c>
      <c r="P213" s="157">
        <f t="shared" si="63"/>
        <v>0</v>
      </c>
      <c r="Q213" s="157">
        <f t="shared" si="63"/>
        <v>0</v>
      </c>
    </row>
    <row r="214" spans="1:17" ht="12" customHeight="1" x14ac:dyDescent="0.25">
      <c r="A214" s="167" t="s">
        <v>160</v>
      </c>
      <c r="B214" s="132">
        <f>IF(B157=0,0,B157*1000000/B$11)</f>
        <v>0</v>
      </c>
      <c r="C214" s="132">
        <f t="shared" ref="C214:Q214" si="64">IF(C157=0,0,C157*1000000/C$11)</f>
        <v>0</v>
      </c>
      <c r="D214" s="132">
        <f t="shared" si="64"/>
        <v>0</v>
      </c>
      <c r="E214" s="132">
        <f t="shared" si="64"/>
        <v>0</v>
      </c>
      <c r="F214" s="132">
        <f t="shared" si="64"/>
        <v>0</v>
      </c>
      <c r="G214" s="132">
        <f t="shared" si="64"/>
        <v>0</v>
      </c>
      <c r="H214" s="132">
        <f t="shared" si="64"/>
        <v>0</v>
      </c>
      <c r="I214" s="132">
        <f t="shared" si="64"/>
        <v>0</v>
      </c>
      <c r="J214" s="132">
        <f t="shared" si="64"/>
        <v>0</v>
      </c>
      <c r="K214" s="132">
        <f t="shared" si="64"/>
        <v>0</v>
      </c>
      <c r="L214" s="132">
        <f t="shared" si="64"/>
        <v>0</v>
      </c>
      <c r="M214" s="132">
        <f t="shared" si="64"/>
        <v>0</v>
      </c>
      <c r="N214" s="132">
        <f t="shared" si="64"/>
        <v>0</v>
      </c>
      <c r="O214" s="132">
        <f t="shared" si="64"/>
        <v>0</v>
      </c>
      <c r="P214" s="132">
        <f t="shared" si="64"/>
        <v>0</v>
      </c>
      <c r="Q214" s="132">
        <f t="shared" si="64"/>
        <v>0</v>
      </c>
    </row>
    <row r="215" spans="1:17" ht="12" customHeight="1" x14ac:dyDescent="0.25">
      <c r="A215" s="167" t="s">
        <v>159</v>
      </c>
      <c r="B215" s="132">
        <f>IF(B158=0,0,B158*1000000/B$12)</f>
        <v>0</v>
      </c>
      <c r="C215" s="132">
        <f t="shared" ref="C215:Q217" si="65">IF(C158=0,0,C158*1000000/C$12)</f>
        <v>0</v>
      </c>
      <c r="D215" s="132">
        <f t="shared" si="65"/>
        <v>0</v>
      </c>
      <c r="E215" s="132">
        <f t="shared" si="65"/>
        <v>0</v>
      </c>
      <c r="F215" s="132">
        <f t="shared" si="65"/>
        <v>0</v>
      </c>
      <c r="G215" s="132">
        <f t="shared" si="65"/>
        <v>0</v>
      </c>
      <c r="H215" s="132">
        <f t="shared" si="65"/>
        <v>0</v>
      </c>
      <c r="I215" s="132">
        <f t="shared" si="65"/>
        <v>0</v>
      </c>
      <c r="J215" s="132">
        <f t="shared" si="65"/>
        <v>0</v>
      </c>
      <c r="K215" s="132">
        <f t="shared" si="65"/>
        <v>0</v>
      </c>
      <c r="L215" s="132">
        <f t="shared" si="65"/>
        <v>0</v>
      </c>
      <c r="M215" s="132">
        <f t="shared" si="65"/>
        <v>0</v>
      </c>
      <c r="N215" s="132">
        <f t="shared" si="65"/>
        <v>0</v>
      </c>
      <c r="O215" s="132">
        <f t="shared" si="65"/>
        <v>0</v>
      </c>
      <c r="P215" s="132">
        <f t="shared" si="65"/>
        <v>0</v>
      </c>
      <c r="Q215" s="132">
        <f t="shared" si="65"/>
        <v>0</v>
      </c>
    </row>
    <row r="216" spans="1:17" ht="12" customHeight="1" x14ac:dyDescent="0.25">
      <c r="A216" s="166" t="s">
        <v>203</v>
      </c>
      <c r="B216" s="165">
        <f>IF(B159=0,0,B159*1000000/B$12)</f>
        <v>0</v>
      </c>
      <c r="C216" s="165">
        <f t="shared" si="65"/>
        <v>0</v>
      </c>
      <c r="D216" s="165">
        <f t="shared" si="65"/>
        <v>0</v>
      </c>
      <c r="E216" s="165">
        <f t="shared" si="65"/>
        <v>0</v>
      </c>
      <c r="F216" s="165">
        <f t="shared" si="65"/>
        <v>0</v>
      </c>
      <c r="G216" s="165">
        <f t="shared" si="65"/>
        <v>0</v>
      </c>
      <c r="H216" s="165">
        <f t="shared" si="65"/>
        <v>0</v>
      </c>
      <c r="I216" s="165">
        <f t="shared" si="65"/>
        <v>0</v>
      </c>
      <c r="J216" s="165">
        <f t="shared" si="65"/>
        <v>0</v>
      </c>
      <c r="K216" s="165">
        <f t="shared" si="65"/>
        <v>0</v>
      </c>
      <c r="L216" s="165">
        <f t="shared" si="65"/>
        <v>0</v>
      </c>
      <c r="M216" s="165">
        <f t="shared" si="65"/>
        <v>0</v>
      </c>
      <c r="N216" s="165">
        <f t="shared" si="65"/>
        <v>0</v>
      </c>
      <c r="O216" s="165">
        <f t="shared" si="65"/>
        <v>0</v>
      </c>
      <c r="P216" s="165">
        <f t="shared" si="65"/>
        <v>0</v>
      </c>
      <c r="Q216" s="165">
        <f t="shared" si="65"/>
        <v>0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0</v>
      </c>
      <c r="C222" s="157">
        <f t="shared" ref="C222:Q222" si="68">IF(C165=0,0,C165*1000000/C$5)</f>
        <v>0</v>
      </c>
      <c r="D222" s="157">
        <f t="shared" si="68"/>
        <v>0</v>
      </c>
      <c r="E222" s="157">
        <f t="shared" si="68"/>
        <v>0</v>
      </c>
      <c r="F222" s="157">
        <f t="shared" si="68"/>
        <v>0</v>
      </c>
      <c r="G222" s="157">
        <f t="shared" si="68"/>
        <v>0</v>
      </c>
      <c r="H222" s="157">
        <f t="shared" si="68"/>
        <v>0</v>
      </c>
      <c r="I222" s="157">
        <f t="shared" si="68"/>
        <v>0</v>
      </c>
      <c r="J222" s="157">
        <f t="shared" si="68"/>
        <v>0</v>
      </c>
      <c r="K222" s="157">
        <f t="shared" si="68"/>
        <v>0</v>
      </c>
      <c r="L222" s="157">
        <f t="shared" si="68"/>
        <v>0</v>
      </c>
      <c r="M222" s="157">
        <f t="shared" si="68"/>
        <v>0</v>
      </c>
      <c r="N222" s="157">
        <f t="shared" si="68"/>
        <v>0</v>
      </c>
      <c r="O222" s="157">
        <f t="shared" si="68"/>
        <v>0</v>
      </c>
      <c r="P222" s="157">
        <f t="shared" si="68"/>
        <v>0</v>
      </c>
      <c r="Q222" s="157">
        <f t="shared" si="68"/>
        <v>0</v>
      </c>
    </row>
    <row r="223" spans="1:17" ht="12" customHeight="1" x14ac:dyDescent="0.25">
      <c r="A223" s="23" t="s">
        <v>203</v>
      </c>
      <c r="B223" s="156">
        <f>IF(B166=0,0,B166*1000000/B$16)</f>
        <v>0</v>
      </c>
      <c r="C223" s="156">
        <f t="shared" ref="C223:Q223" si="69">IF(C166=0,0,C166*1000000/C$16)</f>
        <v>0</v>
      </c>
      <c r="D223" s="156">
        <f t="shared" si="69"/>
        <v>0</v>
      </c>
      <c r="E223" s="156">
        <f t="shared" si="69"/>
        <v>0</v>
      </c>
      <c r="F223" s="156">
        <f t="shared" si="69"/>
        <v>0</v>
      </c>
      <c r="G223" s="156">
        <f t="shared" si="69"/>
        <v>0</v>
      </c>
      <c r="H223" s="156">
        <f t="shared" si="69"/>
        <v>0</v>
      </c>
      <c r="I223" s="156">
        <f t="shared" si="69"/>
        <v>0</v>
      </c>
      <c r="J223" s="156">
        <f t="shared" si="69"/>
        <v>0</v>
      </c>
      <c r="K223" s="156">
        <f t="shared" si="69"/>
        <v>0</v>
      </c>
      <c r="L223" s="156">
        <f t="shared" si="69"/>
        <v>0</v>
      </c>
      <c r="M223" s="156">
        <f t="shared" si="69"/>
        <v>0</v>
      </c>
      <c r="N223" s="156">
        <f t="shared" si="69"/>
        <v>0</v>
      </c>
      <c r="O223" s="156">
        <f t="shared" si="69"/>
        <v>0</v>
      </c>
      <c r="P223" s="156">
        <f t="shared" si="69"/>
        <v>0</v>
      </c>
      <c r="Q223" s="156">
        <f t="shared" si="69"/>
        <v>0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0</v>
      </c>
      <c r="C226" s="184">
        <f>C169/RES_summary!C$19</f>
        <v>0</v>
      </c>
      <c r="D226" s="184">
        <f>D169/RES_summary!D$19</f>
        <v>0</v>
      </c>
      <c r="E226" s="184">
        <f>E169/RES_summary!E$19</f>
        <v>0</v>
      </c>
      <c r="F226" s="184">
        <f>F169/RES_summary!F$19</f>
        <v>0</v>
      </c>
      <c r="G226" s="184">
        <f>G169/RES_summary!G$19</f>
        <v>0</v>
      </c>
      <c r="H226" s="184">
        <f>H169/RES_summary!H$19</f>
        <v>0</v>
      </c>
      <c r="I226" s="184">
        <f>I169/RES_summary!I$19</f>
        <v>0</v>
      </c>
      <c r="J226" s="184">
        <f>J169/RES_summary!J$19</f>
        <v>0</v>
      </c>
      <c r="K226" s="184">
        <f>K169/RES_summary!K$19</f>
        <v>0</v>
      </c>
      <c r="L226" s="184">
        <f>L169/RES_summary!L$19</f>
        <v>0</v>
      </c>
      <c r="M226" s="184">
        <f>M169/RES_summary!M$19</f>
        <v>0</v>
      </c>
      <c r="N226" s="184">
        <f>N169/RES_summary!N$19</f>
        <v>0</v>
      </c>
      <c r="O226" s="184">
        <f>O169/RES_summary!O$19</f>
        <v>0</v>
      </c>
      <c r="P226" s="184">
        <f>P169/RES_summary!P$19</f>
        <v>0</v>
      </c>
      <c r="Q226" s="184">
        <f>Q169/RES_summary!Q$19</f>
        <v>0</v>
      </c>
    </row>
    <row r="227" spans="1:17" ht="12" customHeight="1" x14ac:dyDescent="0.25">
      <c r="A227" s="158" t="s">
        <v>65</v>
      </c>
      <c r="B227" s="178">
        <f>B170/RES_summary!B$19</f>
        <v>0</v>
      </c>
      <c r="C227" s="178">
        <f>C170/RES_summary!C$19</f>
        <v>0</v>
      </c>
      <c r="D227" s="178">
        <f>D170/RES_summary!D$19</f>
        <v>0</v>
      </c>
      <c r="E227" s="178">
        <f>E170/RES_summary!E$19</f>
        <v>0</v>
      </c>
      <c r="F227" s="178">
        <f>F170/RES_summary!F$19</f>
        <v>0</v>
      </c>
      <c r="G227" s="178">
        <f>G170/RES_summary!G$19</f>
        <v>0</v>
      </c>
      <c r="H227" s="178">
        <f>H170/RES_summary!H$19</f>
        <v>0</v>
      </c>
      <c r="I227" s="178">
        <f>I170/RES_summary!I$19</f>
        <v>0</v>
      </c>
      <c r="J227" s="178">
        <f>J170/RES_summary!J$19</f>
        <v>0</v>
      </c>
      <c r="K227" s="178">
        <f>K170/RES_summary!K$19</f>
        <v>0</v>
      </c>
      <c r="L227" s="178">
        <f>L170/RES_summary!L$19</f>
        <v>0</v>
      </c>
      <c r="M227" s="178">
        <f>M170/RES_summary!M$19</f>
        <v>0</v>
      </c>
      <c r="N227" s="178">
        <f>N170/RES_summary!N$19</f>
        <v>0</v>
      </c>
      <c r="O227" s="178">
        <f>O170/RES_summary!O$19</f>
        <v>0</v>
      </c>
      <c r="P227" s="178">
        <f>P170/RES_summary!P$19</f>
        <v>0</v>
      </c>
      <c r="Q227" s="178">
        <f>Q170/RES_summary!Q$19</f>
        <v>0</v>
      </c>
    </row>
    <row r="228" spans="1:17" ht="12" customHeight="1" x14ac:dyDescent="0.25">
      <c r="A228" s="23" t="s">
        <v>161</v>
      </c>
      <c r="B228" s="177">
        <f>B171/RES_summary!B$19</f>
        <v>0</v>
      </c>
      <c r="C228" s="177">
        <f>C171/RES_summary!C$19</f>
        <v>0</v>
      </c>
      <c r="D228" s="177">
        <f>D171/RES_summary!D$19</f>
        <v>0</v>
      </c>
      <c r="E228" s="177">
        <f>E171/RES_summary!E$19</f>
        <v>0</v>
      </c>
      <c r="F228" s="177">
        <f>F171/RES_summary!F$19</f>
        <v>0</v>
      </c>
      <c r="G228" s="177">
        <f>G171/RES_summary!G$19</f>
        <v>0</v>
      </c>
      <c r="H228" s="177">
        <f>H171/RES_summary!H$19</f>
        <v>0</v>
      </c>
      <c r="I228" s="177">
        <f>I171/RES_summary!I$19</f>
        <v>0</v>
      </c>
      <c r="J228" s="177">
        <f>J171/RES_summary!J$19</f>
        <v>0</v>
      </c>
      <c r="K228" s="177">
        <f>K171/RES_summary!K$19</f>
        <v>0</v>
      </c>
      <c r="L228" s="177">
        <f>L171/RES_summary!L$19</f>
        <v>0</v>
      </c>
      <c r="M228" s="177">
        <f>M171/RES_summary!M$19</f>
        <v>0</v>
      </c>
      <c r="N228" s="177">
        <f>N171/RES_summary!N$19</f>
        <v>0</v>
      </c>
      <c r="O228" s="177">
        <f>O171/RES_summary!O$19</f>
        <v>0</v>
      </c>
      <c r="P228" s="177">
        <f>P171/RES_summary!P$19</f>
        <v>0</v>
      </c>
      <c r="Q228" s="177">
        <f>Q171/RES_summary!Q$19</f>
        <v>0</v>
      </c>
    </row>
    <row r="229" spans="1:17" ht="12" customHeight="1" x14ac:dyDescent="0.25">
      <c r="A229" s="23" t="s">
        <v>60</v>
      </c>
      <c r="B229" s="177">
        <f>B172/RES_summary!B$19</f>
        <v>0</v>
      </c>
      <c r="C229" s="177">
        <f>C172/RES_summary!C$19</f>
        <v>0</v>
      </c>
      <c r="D229" s="177">
        <f>D172/RES_summary!D$19</f>
        <v>0</v>
      </c>
      <c r="E229" s="177">
        <f>E172/RES_summary!E$19</f>
        <v>0</v>
      </c>
      <c r="F229" s="177">
        <f>F172/RES_summary!F$19</f>
        <v>0</v>
      </c>
      <c r="G229" s="177">
        <f>G172/RES_summary!G$19</f>
        <v>0</v>
      </c>
      <c r="H229" s="177">
        <f>H172/RES_summary!H$19</f>
        <v>0</v>
      </c>
      <c r="I229" s="177">
        <f>I172/RES_summary!I$19</f>
        <v>0</v>
      </c>
      <c r="J229" s="177">
        <f>J172/RES_summary!J$19</f>
        <v>0</v>
      </c>
      <c r="K229" s="177">
        <f>K172/RES_summary!K$19</f>
        <v>0</v>
      </c>
      <c r="L229" s="177">
        <f>L172/RES_summary!L$19</f>
        <v>0</v>
      </c>
      <c r="M229" s="177">
        <f>M172/RES_summary!M$19</f>
        <v>0</v>
      </c>
      <c r="N229" s="177">
        <f>N172/RES_summary!N$19</f>
        <v>0</v>
      </c>
      <c r="O229" s="177">
        <f>O172/RES_summary!O$19</f>
        <v>0</v>
      </c>
      <c r="P229" s="177">
        <f>P172/RES_summary!P$19</f>
        <v>0</v>
      </c>
      <c r="Q229" s="177">
        <f>Q172/RES_summary!Q$19</f>
        <v>0</v>
      </c>
    </row>
    <row r="230" spans="1:17" ht="12" customHeight="1" x14ac:dyDescent="0.25">
      <c r="A230" s="158" t="s">
        <v>112</v>
      </c>
      <c r="B230" s="178">
        <f>B173/RES_summary!B$19</f>
        <v>0</v>
      </c>
      <c r="C230" s="178">
        <f>C173/RES_summary!C$19</f>
        <v>0</v>
      </c>
      <c r="D230" s="178">
        <f>D173/RES_summary!D$19</f>
        <v>0</v>
      </c>
      <c r="E230" s="178">
        <f>E173/RES_summary!E$19</f>
        <v>0</v>
      </c>
      <c r="F230" s="178">
        <f>F173/RES_summary!F$19</f>
        <v>0</v>
      </c>
      <c r="G230" s="178">
        <f>G173/RES_summary!G$19</f>
        <v>0</v>
      </c>
      <c r="H230" s="178">
        <f>H173/RES_summary!H$19</f>
        <v>0</v>
      </c>
      <c r="I230" s="178">
        <f>I173/RES_summary!I$19</f>
        <v>0</v>
      </c>
      <c r="J230" s="178">
        <f>J173/RES_summary!J$19</f>
        <v>0</v>
      </c>
      <c r="K230" s="178">
        <f>K173/RES_summary!K$19</f>
        <v>0</v>
      </c>
      <c r="L230" s="178">
        <f>L173/RES_summary!L$19</f>
        <v>0</v>
      </c>
      <c r="M230" s="178">
        <f>M173/RES_summary!M$19</f>
        <v>0</v>
      </c>
      <c r="N230" s="178">
        <f>N173/RES_summary!N$19</f>
        <v>0</v>
      </c>
      <c r="O230" s="178">
        <f>O173/RES_summary!O$19</f>
        <v>0</v>
      </c>
      <c r="P230" s="178">
        <f>P173/RES_summary!P$19</f>
        <v>0</v>
      </c>
      <c r="Q230" s="178">
        <f>Q173/RES_summary!Q$19</f>
        <v>0</v>
      </c>
    </row>
    <row r="231" spans="1:17" ht="12" customHeight="1" x14ac:dyDescent="0.25">
      <c r="A231" s="23" t="s">
        <v>60</v>
      </c>
      <c r="B231" s="177">
        <f>B174/RES_summary!B$19</f>
        <v>0</v>
      </c>
      <c r="C231" s="177">
        <f>C174/RES_summary!C$19</f>
        <v>0</v>
      </c>
      <c r="D231" s="177">
        <f>D174/RES_summary!D$19</f>
        <v>0</v>
      </c>
      <c r="E231" s="177">
        <f>E174/RES_summary!E$19</f>
        <v>0</v>
      </c>
      <c r="F231" s="177">
        <f>F174/RES_summary!F$19</f>
        <v>0</v>
      </c>
      <c r="G231" s="177">
        <f>G174/RES_summary!G$19</f>
        <v>0</v>
      </c>
      <c r="H231" s="177">
        <f>H174/RES_summary!H$19</f>
        <v>0</v>
      </c>
      <c r="I231" s="177">
        <f>I174/RES_summary!I$19</f>
        <v>0</v>
      </c>
      <c r="J231" s="177">
        <f>J174/RES_summary!J$19</f>
        <v>0</v>
      </c>
      <c r="K231" s="177">
        <f>K174/RES_summary!K$19</f>
        <v>0</v>
      </c>
      <c r="L231" s="177">
        <f>L174/RES_summary!L$19</f>
        <v>0</v>
      </c>
      <c r="M231" s="177">
        <f>M174/RES_summary!M$19</f>
        <v>0</v>
      </c>
      <c r="N231" s="177">
        <f>N174/RES_summary!N$19</f>
        <v>0</v>
      </c>
      <c r="O231" s="177">
        <f>O174/RES_summary!O$19</f>
        <v>0</v>
      </c>
      <c r="P231" s="177">
        <f>P174/RES_summary!P$19</f>
        <v>0</v>
      </c>
      <c r="Q231" s="177">
        <f>Q174/RES_summary!Q$19</f>
        <v>0</v>
      </c>
    </row>
    <row r="232" spans="1:17" ht="12" customHeight="1" x14ac:dyDescent="0.25">
      <c r="A232" s="158" t="s">
        <v>63</v>
      </c>
      <c r="B232" s="178">
        <f>B175/RES_summary!B$19</f>
        <v>0</v>
      </c>
      <c r="C232" s="178">
        <f>C175/RES_summary!C$19</f>
        <v>0</v>
      </c>
      <c r="D232" s="178">
        <f>D175/RES_summary!D$19</f>
        <v>0</v>
      </c>
      <c r="E232" s="178">
        <f>E175/RES_summary!E$19</f>
        <v>0</v>
      </c>
      <c r="F232" s="178">
        <f>F175/RES_summary!F$19</f>
        <v>0</v>
      </c>
      <c r="G232" s="178">
        <f>G175/RES_summary!G$19</f>
        <v>0</v>
      </c>
      <c r="H232" s="178">
        <f>H175/RES_summary!H$19</f>
        <v>0</v>
      </c>
      <c r="I232" s="178">
        <f>I175/RES_summary!I$19</f>
        <v>0</v>
      </c>
      <c r="J232" s="178">
        <f>J175/RES_summary!J$19</f>
        <v>0</v>
      </c>
      <c r="K232" s="178">
        <f>K175/RES_summary!K$19</f>
        <v>0</v>
      </c>
      <c r="L232" s="178">
        <f>L175/RES_summary!L$19</f>
        <v>0</v>
      </c>
      <c r="M232" s="178">
        <f>M175/RES_summary!M$19</f>
        <v>0</v>
      </c>
      <c r="N232" s="178">
        <f>N175/RES_summary!N$19</f>
        <v>0</v>
      </c>
      <c r="O232" s="178">
        <f>O175/RES_summary!O$19</f>
        <v>0</v>
      </c>
      <c r="P232" s="178">
        <f>P175/RES_summary!P$19</f>
        <v>0</v>
      </c>
      <c r="Q232" s="178">
        <f>Q175/RES_summary!Q$19</f>
        <v>0</v>
      </c>
    </row>
    <row r="233" spans="1:17" ht="12" customHeight="1" x14ac:dyDescent="0.25">
      <c r="A233" s="167" t="s">
        <v>160</v>
      </c>
      <c r="B233" s="183">
        <f>B176/RES_summary!B$19</f>
        <v>0</v>
      </c>
      <c r="C233" s="183">
        <f>C176/RES_summary!C$19</f>
        <v>0</v>
      </c>
      <c r="D233" s="183">
        <f>D176/RES_summary!D$19</f>
        <v>0</v>
      </c>
      <c r="E233" s="183">
        <f>E176/RES_summary!E$19</f>
        <v>0</v>
      </c>
      <c r="F233" s="183">
        <f>F176/RES_summary!F$19</f>
        <v>0</v>
      </c>
      <c r="G233" s="183">
        <f>G176/RES_summary!G$19</f>
        <v>0</v>
      </c>
      <c r="H233" s="183">
        <f>H176/RES_summary!H$19</f>
        <v>0</v>
      </c>
      <c r="I233" s="183">
        <f>I176/RES_summary!I$19</f>
        <v>0</v>
      </c>
      <c r="J233" s="183">
        <f>J176/RES_summary!J$19</f>
        <v>0</v>
      </c>
      <c r="K233" s="183">
        <f>K176/RES_summary!K$19</f>
        <v>0</v>
      </c>
      <c r="L233" s="183">
        <f>L176/RES_summary!L$19</f>
        <v>0</v>
      </c>
      <c r="M233" s="183">
        <f>M176/RES_summary!M$19</f>
        <v>0</v>
      </c>
      <c r="N233" s="183">
        <f>N176/RES_summary!N$19</f>
        <v>0</v>
      </c>
      <c r="O233" s="183">
        <f>O176/RES_summary!O$19</f>
        <v>0</v>
      </c>
      <c r="P233" s="183">
        <f>P176/RES_summary!P$19</f>
        <v>0</v>
      </c>
      <c r="Q233" s="183">
        <f>Q176/RES_summary!Q$19</f>
        <v>0</v>
      </c>
    </row>
    <row r="234" spans="1:17" ht="12" customHeight="1" x14ac:dyDescent="0.25">
      <c r="A234" s="167" t="s">
        <v>159</v>
      </c>
      <c r="B234" s="183">
        <f>B177/RES_summary!B$19</f>
        <v>0</v>
      </c>
      <c r="C234" s="183">
        <f>C177/RES_summary!C$19</f>
        <v>0</v>
      </c>
      <c r="D234" s="183">
        <f>D177/RES_summary!D$19</f>
        <v>0</v>
      </c>
      <c r="E234" s="183">
        <f>E177/RES_summary!E$19</f>
        <v>0</v>
      </c>
      <c r="F234" s="183">
        <f>F177/RES_summary!F$19</f>
        <v>0</v>
      </c>
      <c r="G234" s="183">
        <f>G177/RES_summary!G$19</f>
        <v>0</v>
      </c>
      <c r="H234" s="183">
        <f>H177/RES_summary!H$19</f>
        <v>0</v>
      </c>
      <c r="I234" s="183">
        <f>I177/RES_summary!I$19</f>
        <v>0</v>
      </c>
      <c r="J234" s="183">
        <f>J177/RES_summary!J$19</f>
        <v>0</v>
      </c>
      <c r="K234" s="183">
        <f>K177/RES_summary!K$19</f>
        <v>0</v>
      </c>
      <c r="L234" s="183">
        <f>L177/RES_summary!L$19</f>
        <v>0</v>
      </c>
      <c r="M234" s="183">
        <f>M177/RES_summary!M$19</f>
        <v>0</v>
      </c>
      <c r="N234" s="183">
        <f>N177/RES_summary!N$19</f>
        <v>0</v>
      </c>
      <c r="O234" s="183">
        <f>O177/RES_summary!O$19</f>
        <v>0</v>
      </c>
      <c r="P234" s="183">
        <f>P177/RES_summary!P$19</f>
        <v>0</v>
      </c>
      <c r="Q234" s="183">
        <f>Q177/RES_summary!Q$19</f>
        <v>0</v>
      </c>
    </row>
    <row r="235" spans="1:17" ht="12" customHeight="1" x14ac:dyDescent="0.25">
      <c r="A235" s="166" t="s">
        <v>203</v>
      </c>
      <c r="B235" s="182">
        <f>B178/RES_summary!B$19</f>
        <v>0</v>
      </c>
      <c r="C235" s="182">
        <f>C178/RES_summary!C$19</f>
        <v>0</v>
      </c>
      <c r="D235" s="182">
        <f>D178/RES_summary!D$19</f>
        <v>0</v>
      </c>
      <c r="E235" s="182">
        <f>E178/RES_summary!E$19</f>
        <v>0</v>
      </c>
      <c r="F235" s="182">
        <f>F178/RES_summary!F$19</f>
        <v>0</v>
      </c>
      <c r="G235" s="182">
        <f>G178/RES_summary!G$19</f>
        <v>0</v>
      </c>
      <c r="H235" s="182">
        <f>H178/RES_summary!H$19</f>
        <v>0</v>
      </c>
      <c r="I235" s="182">
        <f>I178/RES_summary!I$19</f>
        <v>0</v>
      </c>
      <c r="J235" s="182">
        <f>J178/RES_summary!J$19</f>
        <v>0</v>
      </c>
      <c r="K235" s="182">
        <f>K178/RES_summary!K$19</f>
        <v>0</v>
      </c>
      <c r="L235" s="182">
        <f>L178/RES_summary!L$19</f>
        <v>0</v>
      </c>
      <c r="M235" s="182">
        <f>M178/RES_summary!M$19</f>
        <v>0</v>
      </c>
      <c r="N235" s="182">
        <f>N178/RES_summary!N$19</f>
        <v>0</v>
      </c>
      <c r="O235" s="182">
        <f>O178/RES_summary!O$19</f>
        <v>0</v>
      </c>
      <c r="P235" s="182">
        <f>P178/RES_summary!P$19</f>
        <v>0</v>
      </c>
      <c r="Q235" s="182">
        <f>Q178/RES_summary!Q$19</f>
        <v>0</v>
      </c>
    </row>
    <row r="236" spans="1:17" ht="12" customHeight="1" x14ac:dyDescent="0.25">
      <c r="A236" s="147" t="s">
        <v>59</v>
      </c>
      <c r="B236" s="181">
        <f>B179/RES_summary!B$19</f>
        <v>0</v>
      </c>
      <c r="C236" s="181">
        <f>C179/RES_summary!C$19</f>
        <v>0</v>
      </c>
      <c r="D236" s="181">
        <f>D179/RES_summary!D$19</f>
        <v>0</v>
      </c>
      <c r="E236" s="181">
        <f>E179/RES_summary!E$19</f>
        <v>0</v>
      </c>
      <c r="F236" s="181">
        <f>F179/RES_summary!F$19</f>
        <v>0</v>
      </c>
      <c r="G236" s="181">
        <f>G179/RES_summary!G$19</f>
        <v>0</v>
      </c>
      <c r="H236" s="181">
        <f>H179/RES_summary!H$19</f>
        <v>0</v>
      </c>
      <c r="I236" s="181">
        <f>I179/RES_summary!I$19</f>
        <v>0</v>
      </c>
      <c r="J236" s="181">
        <f>J179/RES_summary!J$19</f>
        <v>0</v>
      </c>
      <c r="K236" s="181">
        <f>K179/RES_summary!K$19</f>
        <v>0</v>
      </c>
      <c r="L236" s="181">
        <f>L179/RES_summary!L$19</f>
        <v>0</v>
      </c>
      <c r="M236" s="181">
        <f>M179/RES_summary!M$19</f>
        <v>0</v>
      </c>
      <c r="N236" s="181">
        <f>N179/RES_summary!N$19</f>
        <v>0</v>
      </c>
      <c r="O236" s="181">
        <f>O179/RES_summary!O$19</f>
        <v>0</v>
      </c>
      <c r="P236" s="181">
        <f>P179/RES_summary!P$19</f>
        <v>0</v>
      </c>
      <c r="Q236" s="181">
        <f>Q179/RES_summary!Q$19</f>
        <v>0</v>
      </c>
    </row>
    <row r="237" spans="1:17" ht="12" customHeight="1" x14ac:dyDescent="0.25">
      <c r="A237" s="163" t="s">
        <v>142</v>
      </c>
      <c r="B237" s="180">
        <f>B180/RES_summary!B$19</f>
        <v>0</v>
      </c>
      <c r="C237" s="180">
        <f>C180/RES_summary!C$19</f>
        <v>0</v>
      </c>
      <c r="D237" s="180">
        <f>D180/RES_summary!D$19</f>
        <v>0</v>
      </c>
      <c r="E237" s="180">
        <f>E180/RES_summary!E$19</f>
        <v>0</v>
      </c>
      <c r="F237" s="180">
        <f>F180/RES_summary!F$19</f>
        <v>0</v>
      </c>
      <c r="G237" s="180">
        <f>G180/RES_summary!G$19</f>
        <v>0</v>
      </c>
      <c r="H237" s="180">
        <f>H180/RES_summary!H$19</f>
        <v>0</v>
      </c>
      <c r="I237" s="180">
        <f>I180/RES_summary!I$19</f>
        <v>0</v>
      </c>
      <c r="J237" s="180">
        <f>J180/RES_summary!J$19</f>
        <v>0</v>
      </c>
      <c r="K237" s="180">
        <f>K180/RES_summary!K$19</f>
        <v>0</v>
      </c>
      <c r="L237" s="180">
        <f>L180/RES_summary!L$19</f>
        <v>0</v>
      </c>
      <c r="M237" s="180">
        <f>M180/RES_summary!M$19</f>
        <v>0</v>
      </c>
      <c r="N237" s="180">
        <f>N180/RES_summary!N$19</f>
        <v>0</v>
      </c>
      <c r="O237" s="180">
        <f>O180/RES_summary!O$19</f>
        <v>0</v>
      </c>
      <c r="P237" s="180">
        <f>P180/RES_summary!P$19</f>
        <v>0</v>
      </c>
      <c r="Q237" s="180">
        <f>Q180/RES_summary!Q$19</f>
        <v>0</v>
      </c>
    </row>
    <row r="238" spans="1:17" ht="12" customHeight="1" x14ac:dyDescent="0.25">
      <c r="A238" s="161" t="s">
        <v>141</v>
      </c>
      <c r="B238" s="179">
        <f>B181/RES_summary!B$19</f>
        <v>0</v>
      </c>
      <c r="C238" s="179">
        <f>C181/RES_summary!C$19</f>
        <v>0</v>
      </c>
      <c r="D238" s="179">
        <f>D181/RES_summary!D$19</f>
        <v>0</v>
      </c>
      <c r="E238" s="179">
        <f>E181/RES_summary!E$19</f>
        <v>0</v>
      </c>
      <c r="F238" s="179">
        <f>F181/RES_summary!F$19</f>
        <v>0</v>
      </c>
      <c r="G238" s="179">
        <f>G181/RES_summary!G$19</f>
        <v>0</v>
      </c>
      <c r="H238" s="179">
        <f>H181/RES_summary!H$19</f>
        <v>0</v>
      </c>
      <c r="I238" s="179">
        <f>I181/RES_summary!I$19</f>
        <v>0</v>
      </c>
      <c r="J238" s="179">
        <f>J181/RES_summary!J$19</f>
        <v>0</v>
      </c>
      <c r="K238" s="179">
        <f>K181/RES_summary!K$19</f>
        <v>0</v>
      </c>
      <c r="L238" s="179">
        <f>L181/RES_summary!L$19</f>
        <v>0</v>
      </c>
      <c r="M238" s="179">
        <f>M181/RES_summary!M$19</f>
        <v>0</v>
      </c>
      <c r="N238" s="179">
        <f>N181/RES_summary!N$19</f>
        <v>0</v>
      </c>
      <c r="O238" s="179">
        <f>O181/RES_summary!O$19</f>
        <v>0</v>
      </c>
      <c r="P238" s="179">
        <f>P181/RES_summary!P$19</f>
        <v>0</v>
      </c>
      <c r="Q238" s="179">
        <f>Q181/RES_summary!Q$19</f>
        <v>0</v>
      </c>
    </row>
    <row r="239" spans="1:17" ht="12" customHeight="1" x14ac:dyDescent="0.25">
      <c r="A239" s="148" t="s">
        <v>60</v>
      </c>
      <c r="B239" s="177">
        <f>B182/RES_summary!B$19</f>
        <v>0</v>
      </c>
      <c r="C239" s="177">
        <f>C182/RES_summary!C$19</f>
        <v>0</v>
      </c>
      <c r="D239" s="177">
        <f>D182/RES_summary!D$19</f>
        <v>0</v>
      </c>
      <c r="E239" s="177">
        <f>E182/RES_summary!E$19</f>
        <v>0</v>
      </c>
      <c r="F239" s="177">
        <f>F182/RES_summary!F$19</f>
        <v>0</v>
      </c>
      <c r="G239" s="177">
        <f>G182/RES_summary!G$19</f>
        <v>0</v>
      </c>
      <c r="H239" s="177">
        <f>H182/RES_summary!H$19</f>
        <v>0</v>
      </c>
      <c r="I239" s="177">
        <f>I182/RES_summary!I$19</f>
        <v>0</v>
      </c>
      <c r="J239" s="177">
        <f>J182/RES_summary!J$19</f>
        <v>0</v>
      </c>
      <c r="K239" s="177">
        <f>K182/RES_summary!K$19</f>
        <v>0</v>
      </c>
      <c r="L239" s="177">
        <f>L182/RES_summary!L$19</f>
        <v>0</v>
      </c>
      <c r="M239" s="177">
        <f>M182/RES_summary!M$19</f>
        <v>0</v>
      </c>
      <c r="N239" s="177">
        <f>N182/RES_summary!N$19</f>
        <v>0</v>
      </c>
      <c r="O239" s="177">
        <f>O182/RES_summary!O$19</f>
        <v>0</v>
      </c>
      <c r="P239" s="177">
        <f>P182/RES_summary!P$19</f>
        <v>0</v>
      </c>
      <c r="Q239" s="177">
        <f>Q182/RES_summary!Q$19</f>
        <v>0</v>
      </c>
    </row>
    <row r="240" spans="1:17" ht="12" customHeight="1" x14ac:dyDescent="0.25">
      <c r="A240" s="148" t="s">
        <v>59</v>
      </c>
      <c r="B240" s="177">
        <f>B183/RES_summary!B$19</f>
        <v>0</v>
      </c>
      <c r="C240" s="177">
        <f>C183/RES_summary!C$19</f>
        <v>0</v>
      </c>
      <c r="D240" s="177">
        <f>D183/RES_summary!D$19</f>
        <v>0</v>
      </c>
      <c r="E240" s="177">
        <f>E183/RES_summary!E$19</f>
        <v>0</v>
      </c>
      <c r="F240" s="177">
        <f>F183/RES_summary!F$19</f>
        <v>0</v>
      </c>
      <c r="G240" s="177">
        <f>G183/RES_summary!G$19</f>
        <v>0</v>
      </c>
      <c r="H240" s="177">
        <f>H183/RES_summary!H$19</f>
        <v>0</v>
      </c>
      <c r="I240" s="177">
        <f>I183/RES_summary!I$19</f>
        <v>0</v>
      </c>
      <c r="J240" s="177">
        <f>J183/RES_summary!J$19</f>
        <v>0</v>
      </c>
      <c r="K240" s="177">
        <f>K183/RES_summary!K$19</f>
        <v>0</v>
      </c>
      <c r="L240" s="177">
        <f>L183/RES_summary!L$19</f>
        <v>0</v>
      </c>
      <c r="M240" s="177">
        <f>M183/RES_summary!M$19</f>
        <v>0</v>
      </c>
      <c r="N240" s="177">
        <f>N183/RES_summary!N$19</f>
        <v>0</v>
      </c>
      <c r="O240" s="177">
        <f>O183/RES_summary!O$19</f>
        <v>0</v>
      </c>
      <c r="P240" s="177">
        <f>P183/RES_summary!P$19</f>
        <v>0</v>
      </c>
      <c r="Q240" s="177">
        <f>Q183/RES_summary!Q$19</f>
        <v>0</v>
      </c>
    </row>
    <row r="241" spans="1:17" ht="12" customHeight="1" x14ac:dyDescent="0.25">
      <c r="A241" s="158" t="s">
        <v>62</v>
      </c>
      <c r="B241" s="178">
        <f>B184/RES_summary!B$19</f>
        <v>0</v>
      </c>
      <c r="C241" s="178">
        <f>C184/RES_summary!C$19</f>
        <v>0</v>
      </c>
      <c r="D241" s="178">
        <f>D184/RES_summary!D$19</f>
        <v>0</v>
      </c>
      <c r="E241" s="178">
        <f>E184/RES_summary!E$19</f>
        <v>0</v>
      </c>
      <c r="F241" s="178">
        <f>F184/RES_summary!F$19</f>
        <v>0</v>
      </c>
      <c r="G241" s="178">
        <f>G184/RES_summary!G$19</f>
        <v>0</v>
      </c>
      <c r="H241" s="178">
        <f>H184/RES_summary!H$19</f>
        <v>0</v>
      </c>
      <c r="I241" s="178">
        <f>I184/RES_summary!I$19</f>
        <v>0</v>
      </c>
      <c r="J241" s="178">
        <f>J184/RES_summary!J$19</f>
        <v>0</v>
      </c>
      <c r="K241" s="178">
        <f>K184/RES_summary!K$19</f>
        <v>0</v>
      </c>
      <c r="L241" s="178">
        <f>L184/RES_summary!L$19</f>
        <v>0</v>
      </c>
      <c r="M241" s="178">
        <f>M184/RES_summary!M$19</f>
        <v>0</v>
      </c>
      <c r="N241" s="178">
        <f>N184/RES_summary!N$19</f>
        <v>0</v>
      </c>
      <c r="O241" s="178">
        <f>O184/RES_summary!O$19</f>
        <v>0</v>
      </c>
      <c r="P241" s="178">
        <f>P184/RES_summary!P$19</f>
        <v>0</v>
      </c>
      <c r="Q241" s="178">
        <f>Q184/RES_summary!Q$19</f>
        <v>0</v>
      </c>
    </row>
    <row r="242" spans="1:17" ht="12" customHeight="1" x14ac:dyDescent="0.25">
      <c r="A242" s="23" t="s">
        <v>203</v>
      </c>
      <c r="B242" s="177">
        <f>B185/RES_summary!B$19</f>
        <v>0</v>
      </c>
      <c r="C242" s="177">
        <f>C185/RES_summary!C$19</f>
        <v>0</v>
      </c>
      <c r="D242" s="177">
        <f>D185/RES_summary!D$19</f>
        <v>0</v>
      </c>
      <c r="E242" s="177">
        <f>E185/RES_summary!E$19</f>
        <v>0</v>
      </c>
      <c r="F242" s="177">
        <f>F185/RES_summary!F$19</f>
        <v>0</v>
      </c>
      <c r="G242" s="177">
        <f>G185/RES_summary!G$19</f>
        <v>0</v>
      </c>
      <c r="H242" s="177">
        <f>H185/RES_summary!H$19</f>
        <v>0</v>
      </c>
      <c r="I242" s="177">
        <f>I185/RES_summary!I$19</f>
        <v>0</v>
      </c>
      <c r="J242" s="177">
        <f>J185/RES_summary!J$19</f>
        <v>0</v>
      </c>
      <c r="K242" s="177">
        <f>K185/RES_summary!K$19</f>
        <v>0</v>
      </c>
      <c r="L242" s="177">
        <f>L185/RES_summary!L$19</f>
        <v>0</v>
      </c>
      <c r="M242" s="177">
        <f>M185/RES_summary!M$19</f>
        <v>0</v>
      </c>
      <c r="N242" s="177">
        <f>N185/RES_summary!N$19</f>
        <v>0</v>
      </c>
      <c r="O242" s="177">
        <f>O185/RES_summary!O$19</f>
        <v>0</v>
      </c>
      <c r="P242" s="177">
        <f>P185/RES_summary!P$19</f>
        <v>0</v>
      </c>
      <c r="Q242" s="177">
        <f>Q185/RES_summary!Q$19</f>
        <v>0</v>
      </c>
    </row>
    <row r="243" spans="1:17" ht="12" customHeight="1" x14ac:dyDescent="0.25">
      <c r="A243" s="29" t="s">
        <v>140</v>
      </c>
      <c r="B243" s="176">
        <f>B186/RES_summary!B$19</f>
        <v>0</v>
      </c>
      <c r="C243" s="176">
        <f>C186/RES_summary!C$19</f>
        <v>0</v>
      </c>
      <c r="D243" s="176">
        <f>D186/RES_summary!D$19</f>
        <v>0</v>
      </c>
      <c r="E243" s="176">
        <f>E186/RES_summary!E$19</f>
        <v>0</v>
      </c>
      <c r="F243" s="176">
        <f>F186/RES_summary!F$19</f>
        <v>0</v>
      </c>
      <c r="G243" s="176">
        <f>G186/RES_summary!G$19</f>
        <v>0</v>
      </c>
      <c r="H243" s="176">
        <f>H186/RES_summary!H$19</f>
        <v>0</v>
      </c>
      <c r="I243" s="176">
        <f>I186/RES_summary!I$19</f>
        <v>0</v>
      </c>
      <c r="J243" s="176">
        <f>J186/RES_summary!J$19</f>
        <v>0</v>
      </c>
      <c r="K243" s="176">
        <f>K186/RES_summary!K$19</f>
        <v>0</v>
      </c>
      <c r="L243" s="176">
        <f>L186/RES_summary!L$19</f>
        <v>0</v>
      </c>
      <c r="M243" s="176">
        <f>M186/RES_summary!M$19</f>
        <v>0</v>
      </c>
      <c r="N243" s="176">
        <f>N186/RES_summary!N$19</f>
        <v>0</v>
      </c>
      <c r="O243" s="176">
        <f>O186/RES_summary!O$19</f>
        <v>0</v>
      </c>
      <c r="P243" s="176">
        <f>P186/RES_summary!P$19</f>
        <v>0</v>
      </c>
      <c r="Q243" s="176">
        <f>Q186/RES_summary!Q$19</f>
        <v>0</v>
      </c>
    </row>
    <row r="245" spans="1:17" ht="12" customHeight="1" x14ac:dyDescent="0.25">
      <c r="A245" s="152" t="s">
        <v>71</v>
      </c>
      <c r="B245" s="184">
        <f>B188/RES_summary!B$19</f>
        <v>0</v>
      </c>
      <c r="C245" s="184">
        <f>C188/RES_summary!C$19</f>
        <v>0</v>
      </c>
      <c r="D245" s="184">
        <f>D188/RES_summary!D$19</f>
        <v>0</v>
      </c>
      <c r="E245" s="184">
        <f>E188/RES_summary!E$19</f>
        <v>0</v>
      </c>
      <c r="F245" s="184">
        <f>F188/RES_summary!F$19</f>
        <v>0</v>
      </c>
      <c r="G245" s="184">
        <f>G188/RES_summary!G$19</f>
        <v>0</v>
      </c>
      <c r="H245" s="184">
        <f>H188/RES_summary!H$19</f>
        <v>0</v>
      </c>
      <c r="I245" s="184">
        <f>I188/RES_summary!I$19</f>
        <v>0</v>
      </c>
      <c r="J245" s="184">
        <f>J188/RES_summary!J$19</f>
        <v>0</v>
      </c>
      <c r="K245" s="184">
        <f>K188/RES_summary!K$19</f>
        <v>0</v>
      </c>
      <c r="L245" s="184">
        <f>L188/RES_summary!L$19</f>
        <v>0</v>
      </c>
      <c r="M245" s="184">
        <f>M188/RES_summary!M$19</f>
        <v>0</v>
      </c>
      <c r="N245" s="184">
        <f>N188/RES_summary!N$19</f>
        <v>0</v>
      </c>
      <c r="O245" s="184">
        <f>O188/RES_summary!O$19</f>
        <v>0</v>
      </c>
      <c r="P245" s="184">
        <f>P188/RES_summary!P$19</f>
        <v>0</v>
      </c>
      <c r="Q245" s="184">
        <f>Q188/RES_summary!Q$19</f>
        <v>0</v>
      </c>
    </row>
    <row r="246" spans="1:17" ht="12" customHeight="1" x14ac:dyDescent="0.25">
      <c r="A246" s="158" t="s">
        <v>65</v>
      </c>
      <c r="B246" s="178">
        <f>B189/RES_summary!B$19</f>
        <v>0</v>
      </c>
      <c r="C246" s="178">
        <f>C189/RES_summary!C$19</f>
        <v>0</v>
      </c>
      <c r="D246" s="178">
        <f>D189/RES_summary!D$19</f>
        <v>0</v>
      </c>
      <c r="E246" s="178">
        <f>E189/RES_summary!E$19</f>
        <v>0</v>
      </c>
      <c r="F246" s="178">
        <f>F189/RES_summary!F$19</f>
        <v>0</v>
      </c>
      <c r="G246" s="178">
        <f>G189/RES_summary!G$19</f>
        <v>0</v>
      </c>
      <c r="H246" s="178">
        <f>H189/RES_summary!H$19</f>
        <v>0</v>
      </c>
      <c r="I246" s="178">
        <f>I189/RES_summary!I$19</f>
        <v>0</v>
      </c>
      <c r="J246" s="178">
        <f>J189/RES_summary!J$19</f>
        <v>0</v>
      </c>
      <c r="K246" s="178">
        <f>K189/RES_summary!K$19</f>
        <v>0</v>
      </c>
      <c r="L246" s="178">
        <f>L189/RES_summary!L$19</f>
        <v>0</v>
      </c>
      <c r="M246" s="178">
        <f>M189/RES_summary!M$19</f>
        <v>0</v>
      </c>
      <c r="N246" s="178">
        <f>N189/RES_summary!N$19</f>
        <v>0</v>
      </c>
      <c r="O246" s="178">
        <f>O189/RES_summary!O$19</f>
        <v>0</v>
      </c>
      <c r="P246" s="178">
        <f>P189/RES_summary!P$19</f>
        <v>0</v>
      </c>
      <c r="Q246" s="178">
        <f>Q189/RES_summary!Q$19</f>
        <v>0</v>
      </c>
    </row>
    <row r="247" spans="1:17" ht="12" customHeight="1" x14ac:dyDescent="0.25">
      <c r="A247" s="23" t="s">
        <v>161</v>
      </c>
      <c r="B247" s="177">
        <f>B190/RES_summary!B$19</f>
        <v>0</v>
      </c>
      <c r="C247" s="177">
        <f>C190/RES_summary!C$19</f>
        <v>0</v>
      </c>
      <c r="D247" s="177">
        <f>D190/RES_summary!D$19</f>
        <v>0</v>
      </c>
      <c r="E247" s="177">
        <f>E190/RES_summary!E$19</f>
        <v>0</v>
      </c>
      <c r="F247" s="177">
        <f>F190/RES_summary!F$19</f>
        <v>0</v>
      </c>
      <c r="G247" s="177">
        <f>G190/RES_summary!G$19</f>
        <v>0</v>
      </c>
      <c r="H247" s="177">
        <f>H190/RES_summary!H$19</f>
        <v>0</v>
      </c>
      <c r="I247" s="177">
        <f>I190/RES_summary!I$19</f>
        <v>0</v>
      </c>
      <c r="J247" s="177">
        <f>J190/RES_summary!J$19</f>
        <v>0</v>
      </c>
      <c r="K247" s="177">
        <f>K190/RES_summary!K$19</f>
        <v>0</v>
      </c>
      <c r="L247" s="177">
        <f>L190/RES_summary!L$19</f>
        <v>0</v>
      </c>
      <c r="M247" s="177">
        <f>M190/RES_summary!M$19</f>
        <v>0</v>
      </c>
      <c r="N247" s="177">
        <f>N190/RES_summary!N$19</f>
        <v>0</v>
      </c>
      <c r="O247" s="177">
        <f>O190/RES_summary!O$19</f>
        <v>0</v>
      </c>
      <c r="P247" s="177">
        <f>P190/RES_summary!P$19</f>
        <v>0</v>
      </c>
      <c r="Q247" s="177">
        <f>Q190/RES_summary!Q$19</f>
        <v>0</v>
      </c>
    </row>
    <row r="248" spans="1:17" ht="12" customHeight="1" x14ac:dyDescent="0.25">
      <c r="A248" s="23" t="s">
        <v>60</v>
      </c>
      <c r="B248" s="177">
        <f>B191/RES_summary!B$19</f>
        <v>0</v>
      </c>
      <c r="C248" s="177">
        <f>C191/RES_summary!C$19</f>
        <v>0</v>
      </c>
      <c r="D248" s="177">
        <f>D191/RES_summary!D$19</f>
        <v>0</v>
      </c>
      <c r="E248" s="177">
        <f>E191/RES_summary!E$19</f>
        <v>0</v>
      </c>
      <c r="F248" s="177">
        <f>F191/RES_summary!F$19</f>
        <v>0</v>
      </c>
      <c r="G248" s="177">
        <f>G191/RES_summary!G$19</f>
        <v>0</v>
      </c>
      <c r="H248" s="177">
        <f>H191/RES_summary!H$19</f>
        <v>0</v>
      </c>
      <c r="I248" s="177">
        <f>I191/RES_summary!I$19</f>
        <v>0</v>
      </c>
      <c r="J248" s="177">
        <f>J191/RES_summary!J$19</f>
        <v>0</v>
      </c>
      <c r="K248" s="177">
        <f>K191/RES_summary!K$19</f>
        <v>0</v>
      </c>
      <c r="L248" s="177">
        <f>L191/RES_summary!L$19</f>
        <v>0</v>
      </c>
      <c r="M248" s="177">
        <f>M191/RES_summary!M$19</f>
        <v>0</v>
      </c>
      <c r="N248" s="177">
        <f>N191/RES_summary!N$19</f>
        <v>0</v>
      </c>
      <c r="O248" s="177">
        <f>O191/RES_summary!O$19</f>
        <v>0</v>
      </c>
      <c r="P248" s="177">
        <f>P191/RES_summary!P$19</f>
        <v>0</v>
      </c>
      <c r="Q248" s="177">
        <f>Q191/RES_summary!Q$19</f>
        <v>0</v>
      </c>
    </row>
    <row r="249" spans="1:17" ht="12" customHeight="1" x14ac:dyDescent="0.25">
      <c r="A249" s="158" t="s">
        <v>112</v>
      </c>
      <c r="B249" s="178">
        <f>B192/RES_summary!B$19</f>
        <v>0</v>
      </c>
      <c r="C249" s="178">
        <f>C192/RES_summary!C$19</f>
        <v>0</v>
      </c>
      <c r="D249" s="178">
        <f>D192/RES_summary!D$19</f>
        <v>0</v>
      </c>
      <c r="E249" s="178">
        <f>E192/RES_summary!E$19</f>
        <v>0</v>
      </c>
      <c r="F249" s="178">
        <f>F192/RES_summary!F$19</f>
        <v>0</v>
      </c>
      <c r="G249" s="178">
        <f>G192/RES_summary!G$19</f>
        <v>0</v>
      </c>
      <c r="H249" s="178">
        <f>H192/RES_summary!H$19</f>
        <v>0</v>
      </c>
      <c r="I249" s="178">
        <f>I192/RES_summary!I$19</f>
        <v>0</v>
      </c>
      <c r="J249" s="178">
        <f>J192/RES_summary!J$19</f>
        <v>0</v>
      </c>
      <c r="K249" s="178">
        <f>K192/RES_summary!K$19</f>
        <v>0</v>
      </c>
      <c r="L249" s="178">
        <f>L192/RES_summary!L$19</f>
        <v>0</v>
      </c>
      <c r="M249" s="178">
        <f>M192/RES_summary!M$19</f>
        <v>0</v>
      </c>
      <c r="N249" s="178">
        <f>N192/RES_summary!N$19</f>
        <v>0</v>
      </c>
      <c r="O249" s="178">
        <f>O192/RES_summary!O$19</f>
        <v>0</v>
      </c>
      <c r="P249" s="178">
        <f>P192/RES_summary!P$19</f>
        <v>0</v>
      </c>
      <c r="Q249" s="178">
        <f>Q192/RES_summary!Q$19</f>
        <v>0</v>
      </c>
    </row>
    <row r="250" spans="1:17" ht="12" customHeight="1" x14ac:dyDescent="0.25">
      <c r="A250" s="23" t="s">
        <v>60</v>
      </c>
      <c r="B250" s="177">
        <f>B193/RES_summary!B$19</f>
        <v>0</v>
      </c>
      <c r="C250" s="177">
        <f>C193/RES_summary!C$19</f>
        <v>0</v>
      </c>
      <c r="D250" s="177">
        <f>D193/RES_summary!D$19</f>
        <v>0</v>
      </c>
      <c r="E250" s="177">
        <f>E193/RES_summary!E$19</f>
        <v>0</v>
      </c>
      <c r="F250" s="177">
        <f>F193/RES_summary!F$19</f>
        <v>0</v>
      </c>
      <c r="G250" s="177">
        <f>G193/RES_summary!G$19</f>
        <v>0</v>
      </c>
      <c r="H250" s="177">
        <f>H193/RES_summary!H$19</f>
        <v>0</v>
      </c>
      <c r="I250" s="177">
        <f>I193/RES_summary!I$19</f>
        <v>0</v>
      </c>
      <c r="J250" s="177">
        <f>J193/RES_summary!J$19</f>
        <v>0</v>
      </c>
      <c r="K250" s="177">
        <f>K193/RES_summary!K$19</f>
        <v>0</v>
      </c>
      <c r="L250" s="177">
        <f>L193/RES_summary!L$19</f>
        <v>0</v>
      </c>
      <c r="M250" s="177">
        <f>M193/RES_summary!M$19</f>
        <v>0</v>
      </c>
      <c r="N250" s="177">
        <f>N193/RES_summary!N$19</f>
        <v>0</v>
      </c>
      <c r="O250" s="177">
        <f>O193/RES_summary!O$19</f>
        <v>0</v>
      </c>
      <c r="P250" s="177">
        <f>P193/RES_summary!P$19</f>
        <v>0</v>
      </c>
      <c r="Q250" s="177">
        <f>Q193/RES_summary!Q$19</f>
        <v>0</v>
      </c>
    </row>
    <row r="251" spans="1:17" ht="12" customHeight="1" x14ac:dyDescent="0.25">
      <c r="A251" s="158" t="s">
        <v>63</v>
      </c>
      <c r="B251" s="178">
        <f>B194/RES_summary!B$19</f>
        <v>0</v>
      </c>
      <c r="C251" s="178">
        <f>C194/RES_summary!C$19</f>
        <v>0</v>
      </c>
      <c r="D251" s="178">
        <f>D194/RES_summary!D$19</f>
        <v>0</v>
      </c>
      <c r="E251" s="178">
        <f>E194/RES_summary!E$19</f>
        <v>0</v>
      </c>
      <c r="F251" s="178">
        <f>F194/RES_summary!F$19</f>
        <v>0</v>
      </c>
      <c r="G251" s="178">
        <f>G194/RES_summary!G$19</f>
        <v>0</v>
      </c>
      <c r="H251" s="178">
        <f>H194/RES_summary!H$19</f>
        <v>0</v>
      </c>
      <c r="I251" s="178">
        <f>I194/RES_summary!I$19</f>
        <v>0</v>
      </c>
      <c r="J251" s="178">
        <f>J194/RES_summary!J$19</f>
        <v>0</v>
      </c>
      <c r="K251" s="178">
        <f>K194/RES_summary!K$19</f>
        <v>0</v>
      </c>
      <c r="L251" s="178">
        <f>L194/RES_summary!L$19</f>
        <v>0</v>
      </c>
      <c r="M251" s="178">
        <f>M194/RES_summary!M$19</f>
        <v>0</v>
      </c>
      <c r="N251" s="178">
        <f>N194/RES_summary!N$19</f>
        <v>0</v>
      </c>
      <c r="O251" s="178">
        <f>O194/RES_summary!O$19</f>
        <v>0</v>
      </c>
      <c r="P251" s="178">
        <f>P194/RES_summary!P$19</f>
        <v>0</v>
      </c>
      <c r="Q251" s="178">
        <f>Q194/RES_summary!Q$19</f>
        <v>0</v>
      </c>
    </row>
    <row r="252" spans="1:17" ht="12" customHeight="1" x14ac:dyDescent="0.25">
      <c r="A252" s="167" t="s">
        <v>160</v>
      </c>
      <c r="B252" s="183">
        <f>B195/RES_summary!B$19</f>
        <v>0</v>
      </c>
      <c r="C252" s="183">
        <f>C195/RES_summary!C$19</f>
        <v>0</v>
      </c>
      <c r="D252" s="183">
        <f>D195/RES_summary!D$19</f>
        <v>0</v>
      </c>
      <c r="E252" s="183">
        <f>E195/RES_summary!E$19</f>
        <v>0</v>
      </c>
      <c r="F252" s="183">
        <f>F195/RES_summary!F$19</f>
        <v>0</v>
      </c>
      <c r="G252" s="183">
        <f>G195/RES_summary!G$19</f>
        <v>0</v>
      </c>
      <c r="H252" s="183">
        <f>H195/RES_summary!H$19</f>
        <v>0</v>
      </c>
      <c r="I252" s="183">
        <f>I195/RES_summary!I$19</f>
        <v>0</v>
      </c>
      <c r="J252" s="183">
        <f>J195/RES_summary!J$19</f>
        <v>0</v>
      </c>
      <c r="K252" s="183">
        <f>K195/RES_summary!K$19</f>
        <v>0</v>
      </c>
      <c r="L252" s="183">
        <f>L195/RES_summary!L$19</f>
        <v>0</v>
      </c>
      <c r="M252" s="183">
        <f>M195/RES_summary!M$19</f>
        <v>0</v>
      </c>
      <c r="N252" s="183">
        <f>N195/RES_summary!N$19</f>
        <v>0</v>
      </c>
      <c r="O252" s="183">
        <f>O195/RES_summary!O$19</f>
        <v>0</v>
      </c>
      <c r="P252" s="183">
        <f>P195/RES_summary!P$19</f>
        <v>0</v>
      </c>
      <c r="Q252" s="183">
        <f>Q195/RES_summary!Q$19</f>
        <v>0</v>
      </c>
    </row>
    <row r="253" spans="1:17" ht="12" customHeight="1" x14ac:dyDescent="0.25">
      <c r="A253" s="167" t="s">
        <v>159</v>
      </c>
      <c r="B253" s="183">
        <f>B196/RES_summary!B$19</f>
        <v>0</v>
      </c>
      <c r="C253" s="183">
        <f>C196/RES_summary!C$19</f>
        <v>0</v>
      </c>
      <c r="D253" s="183">
        <f>D196/RES_summary!D$19</f>
        <v>0</v>
      </c>
      <c r="E253" s="183">
        <f>E196/RES_summary!E$19</f>
        <v>0</v>
      </c>
      <c r="F253" s="183">
        <f>F196/RES_summary!F$19</f>
        <v>0</v>
      </c>
      <c r="G253" s="183">
        <f>G196/RES_summary!G$19</f>
        <v>0</v>
      </c>
      <c r="H253" s="183">
        <f>H196/RES_summary!H$19</f>
        <v>0</v>
      </c>
      <c r="I253" s="183">
        <f>I196/RES_summary!I$19</f>
        <v>0</v>
      </c>
      <c r="J253" s="183">
        <f>J196/RES_summary!J$19</f>
        <v>0</v>
      </c>
      <c r="K253" s="183">
        <f>K196/RES_summary!K$19</f>
        <v>0</v>
      </c>
      <c r="L253" s="183">
        <f>L196/RES_summary!L$19</f>
        <v>0</v>
      </c>
      <c r="M253" s="183">
        <f>M196/RES_summary!M$19</f>
        <v>0</v>
      </c>
      <c r="N253" s="183">
        <f>N196/RES_summary!N$19</f>
        <v>0</v>
      </c>
      <c r="O253" s="183">
        <f>O196/RES_summary!O$19</f>
        <v>0</v>
      </c>
      <c r="P253" s="183">
        <f>P196/RES_summary!P$19</f>
        <v>0</v>
      </c>
      <c r="Q253" s="183">
        <f>Q196/RES_summary!Q$19</f>
        <v>0</v>
      </c>
    </row>
    <row r="254" spans="1:17" ht="12" customHeight="1" x14ac:dyDescent="0.25">
      <c r="A254" s="166" t="s">
        <v>203</v>
      </c>
      <c r="B254" s="182">
        <f>B197/RES_summary!B$19</f>
        <v>0</v>
      </c>
      <c r="C254" s="182">
        <f>C197/RES_summary!C$19</f>
        <v>0</v>
      </c>
      <c r="D254" s="182">
        <f>D197/RES_summary!D$19</f>
        <v>0</v>
      </c>
      <c r="E254" s="182">
        <f>E197/RES_summary!E$19</f>
        <v>0</v>
      </c>
      <c r="F254" s="182">
        <f>F197/RES_summary!F$19</f>
        <v>0</v>
      </c>
      <c r="G254" s="182">
        <f>G197/RES_summary!G$19</f>
        <v>0</v>
      </c>
      <c r="H254" s="182">
        <f>H197/RES_summary!H$19</f>
        <v>0</v>
      </c>
      <c r="I254" s="182">
        <f>I197/RES_summary!I$19</f>
        <v>0</v>
      </c>
      <c r="J254" s="182">
        <f>J197/RES_summary!J$19</f>
        <v>0</v>
      </c>
      <c r="K254" s="182">
        <f>K197/RES_summary!K$19</f>
        <v>0</v>
      </c>
      <c r="L254" s="182">
        <f>L197/RES_summary!L$19</f>
        <v>0</v>
      </c>
      <c r="M254" s="182">
        <f>M197/RES_summary!M$19</f>
        <v>0</v>
      </c>
      <c r="N254" s="182">
        <f>N197/RES_summary!N$19</f>
        <v>0</v>
      </c>
      <c r="O254" s="182">
        <f>O197/RES_summary!O$19</f>
        <v>0</v>
      </c>
      <c r="P254" s="182">
        <f>P197/RES_summary!P$19</f>
        <v>0</v>
      </c>
      <c r="Q254" s="182">
        <f>Q197/RES_summary!Q$19</f>
        <v>0</v>
      </c>
    </row>
    <row r="255" spans="1:17" ht="12" customHeight="1" x14ac:dyDescent="0.25">
      <c r="A255" s="147" t="s">
        <v>59</v>
      </c>
      <c r="B255" s="181">
        <f>B198/RES_summary!B$19</f>
        <v>0</v>
      </c>
      <c r="C255" s="181">
        <f>C198/RES_summary!C$19</f>
        <v>0</v>
      </c>
      <c r="D255" s="181">
        <f>D198/RES_summary!D$19</f>
        <v>0</v>
      </c>
      <c r="E255" s="181">
        <f>E198/RES_summary!E$19</f>
        <v>0</v>
      </c>
      <c r="F255" s="181">
        <f>F198/RES_summary!F$19</f>
        <v>0</v>
      </c>
      <c r="G255" s="181">
        <f>G198/RES_summary!G$19</f>
        <v>0</v>
      </c>
      <c r="H255" s="181">
        <f>H198/RES_summary!H$19</f>
        <v>0</v>
      </c>
      <c r="I255" s="181">
        <f>I198/RES_summary!I$19</f>
        <v>0</v>
      </c>
      <c r="J255" s="181">
        <f>J198/RES_summary!J$19</f>
        <v>0</v>
      </c>
      <c r="K255" s="181">
        <f>K198/RES_summary!K$19</f>
        <v>0</v>
      </c>
      <c r="L255" s="181">
        <f>L198/RES_summary!L$19</f>
        <v>0</v>
      </c>
      <c r="M255" s="181">
        <f>M198/RES_summary!M$19</f>
        <v>0</v>
      </c>
      <c r="N255" s="181">
        <f>N198/RES_summary!N$19</f>
        <v>0</v>
      </c>
      <c r="O255" s="181">
        <f>O198/RES_summary!O$19</f>
        <v>0</v>
      </c>
      <c r="P255" s="181">
        <f>P198/RES_summary!P$19</f>
        <v>0</v>
      </c>
      <c r="Q255" s="181">
        <f>Q198/RES_summary!Q$19</f>
        <v>0</v>
      </c>
    </row>
    <row r="256" spans="1:17" ht="12" customHeight="1" x14ac:dyDescent="0.25">
      <c r="A256" s="163" t="s">
        <v>142</v>
      </c>
      <c r="B256" s="180">
        <f>B199/RES_summary!B$19</f>
        <v>0</v>
      </c>
      <c r="C256" s="180">
        <f>C199/RES_summary!C$19</f>
        <v>0</v>
      </c>
      <c r="D256" s="180">
        <f>D199/RES_summary!D$19</f>
        <v>0</v>
      </c>
      <c r="E256" s="180">
        <f>E199/RES_summary!E$19</f>
        <v>0</v>
      </c>
      <c r="F256" s="180">
        <f>F199/RES_summary!F$19</f>
        <v>0</v>
      </c>
      <c r="G256" s="180">
        <f>G199/RES_summary!G$19</f>
        <v>0</v>
      </c>
      <c r="H256" s="180">
        <f>H199/RES_summary!H$19</f>
        <v>0</v>
      </c>
      <c r="I256" s="180">
        <f>I199/RES_summary!I$19</f>
        <v>0</v>
      </c>
      <c r="J256" s="180">
        <f>J199/RES_summary!J$19</f>
        <v>0</v>
      </c>
      <c r="K256" s="180">
        <f>K199/RES_summary!K$19</f>
        <v>0</v>
      </c>
      <c r="L256" s="180">
        <f>L199/RES_summary!L$19</f>
        <v>0</v>
      </c>
      <c r="M256" s="180">
        <f>M199/RES_summary!M$19</f>
        <v>0</v>
      </c>
      <c r="N256" s="180">
        <f>N199/RES_summary!N$19</f>
        <v>0</v>
      </c>
      <c r="O256" s="180">
        <f>O199/RES_summary!O$19</f>
        <v>0</v>
      </c>
      <c r="P256" s="180">
        <f>P199/RES_summary!P$19</f>
        <v>0</v>
      </c>
      <c r="Q256" s="180">
        <f>Q199/RES_summary!Q$19</f>
        <v>0</v>
      </c>
    </row>
    <row r="257" spans="1:17" ht="12" customHeight="1" x14ac:dyDescent="0.25">
      <c r="A257" s="161" t="s">
        <v>141</v>
      </c>
      <c r="B257" s="179">
        <f>B200/RES_summary!B$19</f>
        <v>0</v>
      </c>
      <c r="C257" s="179">
        <f>C200/RES_summary!C$19</f>
        <v>0</v>
      </c>
      <c r="D257" s="179">
        <f>D200/RES_summary!D$19</f>
        <v>0</v>
      </c>
      <c r="E257" s="179">
        <f>E200/RES_summary!E$19</f>
        <v>0</v>
      </c>
      <c r="F257" s="179">
        <f>F200/RES_summary!F$19</f>
        <v>0</v>
      </c>
      <c r="G257" s="179">
        <f>G200/RES_summary!G$19</f>
        <v>0</v>
      </c>
      <c r="H257" s="179">
        <f>H200/RES_summary!H$19</f>
        <v>0</v>
      </c>
      <c r="I257" s="179">
        <f>I200/RES_summary!I$19</f>
        <v>0</v>
      </c>
      <c r="J257" s="179">
        <f>J200/RES_summary!J$19</f>
        <v>0</v>
      </c>
      <c r="K257" s="179">
        <f>K200/RES_summary!K$19</f>
        <v>0</v>
      </c>
      <c r="L257" s="179">
        <f>L200/RES_summary!L$19</f>
        <v>0</v>
      </c>
      <c r="M257" s="179">
        <f>M200/RES_summary!M$19</f>
        <v>0</v>
      </c>
      <c r="N257" s="179">
        <f>N200/RES_summary!N$19</f>
        <v>0</v>
      </c>
      <c r="O257" s="179">
        <f>O200/RES_summary!O$19</f>
        <v>0</v>
      </c>
      <c r="P257" s="179">
        <f>P200/RES_summary!P$19</f>
        <v>0</v>
      </c>
      <c r="Q257" s="179">
        <f>Q200/RES_summary!Q$19</f>
        <v>0</v>
      </c>
    </row>
    <row r="258" spans="1:17" ht="12" customHeight="1" x14ac:dyDescent="0.25">
      <c r="A258" s="148" t="s">
        <v>60</v>
      </c>
      <c r="B258" s="177">
        <f>B201/RES_summary!B$19</f>
        <v>0</v>
      </c>
      <c r="C258" s="177">
        <f>C201/RES_summary!C$19</f>
        <v>0</v>
      </c>
      <c r="D258" s="177">
        <f>D201/RES_summary!D$19</f>
        <v>0</v>
      </c>
      <c r="E258" s="177">
        <f>E201/RES_summary!E$19</f>
        <v>0</v>
      </c>
      <c r="F258" s="177">
        <f>F201/RES_summary!F$19</f>
        <v>0</v>
      </c>
      <c r="G258" s="177">
        <f>G201/RES_summary!G$19</f>
        <v>0</v>
      </c>
      <c r="H258" s="177">
        <f>H201/RES_summary!H$19</f>
        <v>0</v>
      </c>
      <c r="I258" s="177">
        <f>I201/RES_summary!I$19</f>
        <v>0</v>
      </c>
      <c r="J258" s="177">
        <f>J201/RES_summary!J$19</f>
        <v>0</v>
      </c>
      <c r="K258" s="177">
        <f>K201/RES_summary!K$19</f>
        <v>0</v>
      </c>
      <c r="L258" s="177">
        <f>L201/RES_summary!L$19</f>
        <v>0</v>
      </c>
      <c r="M258" s="177">
        <f>M201/RES_summary!M$19</f>
        <v>0</v>
      </c>
      <c r="N258" s="177">
        <f>N201/RES_summary!N$19</f>
        <v>0</v>
      </c>
      <c r="O258" s="177">
        <f>O201/RES_summary!O$19</f>
        <v>0</v>
      </c>
      <c r="P258" s="177">
        <f>P201/RES_summary!P$19</f>
        <v>0</v>
      </c>
      <c r="Q258" s="177">
        <f>Q201/RES_summary!Q$19</f>
        <v>0</v>
      </c>
    </row>
    <row r="259" spans="1:17" ht="12" customHeight="1" x14ac:dyDescent="0.25">
      <c r="A259" s="148" t="s">
        <v>59</v>
      </c>
      <c r="B259" s="177">
        <f>B202/RES_summary!B$19</f>
        <v>0</v>
      </c>
      <c r="C259" s="177">
        <f>C202/RES_summary!C$19</f>
        <v>0</v>
      </c>
      <c r="D259" s="177">
        <f>D202/RES_summary!D$19</f>
        <v>0</v>
      </c>
      <c r="E259" s="177">
        <f>E202/RES_summary!E$19</f>
        <v>0</v>
      </c>
      <c r="F259" s="177">
        <f>F202/RES_summary!F$19</f>
        <v>0</v>
      </c>
      <c r="G259" s="177">
        <f>G202/RES_summary!G$19</f>
        <v>0</v>
      </c>
      <c r="H259" s="177">
        <f>H202/RES_summary!H$19</f>
        <v>0</v>
      </c>
      <c r="I259" s="177">
        <f>I202/RES_summary!I$19</f>
        <v>0</v>
      </c>
      <c r="J259" s="177">
        <f>J202/RES_summary!J$19</f>
        <v>0</v>
      </c>
      <c r="K259" s="177">
        <f>K202/RES_summary!K$19</f>
        <v>0</v>
      </c>
      <c r="L259" s="177">
        <f>L202/RES_summary!L$19</f>
        <v>0</v>
      </c>
      <c r="M259" s="177">
        <f>M202/RES_summary!M$19</f>
        <v>0</v>
      </c>
      <c r="N259" s="177">
        <f>N202/RES_summary!N$19</f>
        <v>0</v>
      </c>
      <c r="O259" s="177">
        <f>O202/RES_summary!O$19</f>
        <v>0</v>
      </c>
      <c r="P259" s="177">
        <f>P202/RES_summary!P$19</f>
        <v>0</v>
      </c>
      <c r="Q259" s="177">
        <f>Q202/RES_summary!Q$19</f>
        <v>0</v>
      </c>
    </row>
    <row r="260" spans="1:17" ht="12" customHeight="1" x14ac:dyDescent="0.25">
      <c r="A260" s="158" t="s">
        <v>62</v>
      </c>
      <c r="B260" s="178">
        <f>B203/RES_summary!B$19</f>
        <v>0</v>
      </c>
      <c r="C260" s="178">
        <f>C203/RES_summary!C$19</f>
        <v>0</v>
      </c>
      <c r="D260" s="178">
        <f>D203/RES_summary!D$19</f>
        <v>0</v>
      </c>
      <c r="E260" s="178">
        <f>E203/RES_summary!E$19</f>
        <v>0</v>
      </c>
      <c r="F260" s="178">
        <f>F203/RES_summary!F$19</f>
        <v>0</v>
      </c>
      <c r="G260" s="178">
        <f>G203/RES_summary!G$19</f>
        <v>0</v>
      </c>
      <c r="H260" s="178">
        <f>H203/RES_summary!H$19</f>
        <v>0</v>
      </c>
      <c r="I260" s="178">
        <f>I203/RES_summary!I$19</f>
        <v>0</v>
      </c>
      <c r="J260" s="178">
        <f>J203/RES_summary!J$19</f>
        <v>0</v>
      </c>
      <c r="K260" s="178">
        <f>K203/RES_summary!K$19</f>
        <v>0</v>
      </c>
      <c r="L260" s="178">
        <f>L203/RES_summary!L$19</f>
        <v>0</v>
      </c>
      <c r="M260" s="178">
        <f>M203/RES_summary!M$19</f>
        <v>0</v>
      </c>
      <c r="N260" s="178">
        <f>N203/RES_summary!N$19</f>
        <v>0</v>
      </c>
      <c r="O260" s="178">
        <f>O203/RES_summary!O$19</f>
        <v>0</v>
      </c>
      <c r="P260" s="178">
        <f>P203/RES_summary!P$19</f>
        <v>0</v>
      </c>
      <c r="Q260" s="178">
        <f>Q203/RES_summary!Q$19</f>
        <v>0</v>
      </c>
    </row>
    <row r="261" spans="1:17" ht="12" customHeight="1" x14ac:dyDescent="0.25">
      <c r="A261" s="23" t="s">
        <v>203</v>
      </c>
      <c r="B261" s="177">
        <f>B204/RES_summary!B$19</f>
        <v>0</v>
      </c>
      <c r="C261" s="177">
        <f>C204/RES_summary!C$19</f>
        <v>0</v>
      </c>
      <c r="D261" s="177">
        <f>D204/RES_summary!D$19</f>
        <v>0</v>
      </c>
      <c r="E261" s="177">
        <f>E204/RES_summary!E$19</f>
        <v>0</v>
      </c>
      <c r="F261" s="177">
        <f>F204/RES_summary!F$19</f>
        <v>0</v>
      </c>
      <c r="G261" s="177">
        <f>G204/RES_summary!G$19</f>
        <v>0</v>
      </c>
      <c r="H261" s="177">
        <f>H204/RES_summary!H$19</f>
        <v>0</v>
      </c>
      <c r="I261" s="177">
        <f>I204/RES_summary!I$19</f>
        <v>0</v>
      </c>
      <c r="J261" s="177">
        <f>J204/RES_summary!J$19</f>
        <v>0</v>
      </c>
      <c r="K261" s="177">
        <f>K204/RES_summary!K$19</f>
        <v>0</v>
      </c>
      <c r="L261" s="177">
        <f>L204/RES_summary!L$19</f>
        <v>0</v>
      </c>
      <c r="M261" s="177">
        <f>M204/RES_summary!M$19</f>
        <v>0</v>
      </c>
      <c r="N261" s="177">
        <f>N204/RES_summary!N$19</f>
        <v>0</v>
      </c>
      <c r="O261" s="177">
        <f>O204/RES_summary!O$19</f>
        <v>0</v>
      </c>
      <c r="P261" s="177">
        <f>P204/RES_summary!P$19</f>
        <v>0</v>
      </c>
      <c r="Q261" s="177">
        <f>Q204/RES_summary!Q$19</f>
        <v>0</v>
      </c>
    </row>
    <row r="262" spans="1:17" ht="12" customHeight="1" x14ac:dyDescent="0.25">
      <c r="A262" s="29" t="s">
        <v>140</v>
      </c>
      <c r="B262" s="176">
        <f>B205/RES_summary!B$19</f>
        <v>0</v>
      </c>
      <c r="C262" s="176">
        <f>C205/RES_summary!C$19</f>
        <v>0</v>
      </c>
      <c r="D262" s="176">
        <f>D205/RES_summary!D$19</f>
        <v>0</v>
      </c>
      <c r="E262" s="176">
        <f>E205/RES_summary!E$19</f>
        <v>0</v>
      </c>
      <c r="F262" s="176">
        <f>F205/RES_summary!F$19</f>
        <v>0</v>
      </c>
      <c r="G262" s="176">
        <f>G205/RES_summary!G$19</f>
        <v>0</v>
      </c>
      <c r="H262" s="176">
        <f>H205/RES_summary!H$19</f>
        <v>0</v>
      </c>
      <c r="I262" s="176">
        <f>I205/RES_summary!I$19</f>
        <v>0</v>
      </c>
      <c r="J262" s="176">
        <f>J205/RES_summary!J$19</f>
        <v>0</v>
      </c>
      <c r="K262" s="176">
        <f>K205/RES_summary!K$19</f>
        <v>0</v>
      </c>
      <c r="L262" s="176">
        <f>L205/RES_summary!L$19</f>
        <v>0</v>
      </c>
      <c r="M262" s="176">
        <f>M205/RES_summary!M$19</f>
        <v>0</v>
      </c>
      <c r="N262" s="176">
        <f>N205/RES_summary!N$19</f>
        <v>0</v>
      </c>
      <c r="O262" s="176">
        <f>O205/RES_summary!O$19</f>
        <v>0</v>
      </c>
      <c r="P262" s="176">
        <f>P205/RES_summary!P$19</f>
        <v>0</v>
      </c>
      <c r="Q262" s="176">
        <f>Q205/RES_summary!Q$19</f>
        <v>0</v>
      </c>
    </row>
    <row r="264" spans="1:17" ht="12" customHeight="1" x14ac:dyDescent="0.25">
      <c r="A264" s="152" t="s">
        <v>195</v>
      </c>
      <c r="B264" s="184">
        <f>B207/RES_summary!B$19</f>
        <v>0</v>
      </c>
      <c r="C264" s="184">
        <f>C207/RES_summary!C$19</f>
        <v>0</v>
      </c>
      <c r="D264" s="184">
        <f>D207/RES_summary!D$19</f>
        <v>0</v>
      </c>
      <c r="E264" s="184">
        <f>E207/RES_summary!E$19</f>
        <v>0</v>
      </c>
      <c r="F264" s="184">
        <f>F207/RES_summary!F$19</f>
        <v>0</v>
      </c>
      <c r="G264" s="184">
        <f>G207/RES_summary!G$19</f>
        <v>0</v>
      </c>
      <c r="H264" s="184">
        <f>H207/RES_summary!H$19</f>
        <v>0</v>
      </c>
      <c r="I264" s="184">
        <f>I207/RES_summary!I$19</f>
        <v>0</v>
      </c>
      <c r="J264" s="184">
        <f>J207/RES_summary!J$19</f>
        <v>0</v>
      </c>
      <c r="K264" s="184">
        <f>K207/RES_summary!K$19</f>
        <v>0</v>
      </c>
      <c r="L264" s="184">
        <f>L207/RES_summary!L$19</f>
        <v>0</v>
      </c>
      <c r="M264" s="184">
        <f>M207/RES_summary!M$19</f>
        <v>0</v>
      </c>
      <c r="N264" s="184">
        <f>N207/RES_summary!N$19</f>
        <v>0</v>
      </c>
      <c r="O264" s="184">
        <f>O207/RES_summary!O$19</f>
        <v>0</v>
      </c>
      <c r="P264" s="184">
        <f>P207/RES_summary!P$19</f>
        <v>0</v>
      </c>
      <c r="Q264" s="184">
        <f>Q207/RES_summary!Q$19</f>
        <v>0</v>
      </c>
    </row>
    <row r="265" spans="1:17" ht="12" customHeight="1" x14ac:dyDescent="0.25">
      <c r="A265" s="158" t="s">
        <v>65</v>
      </c>
      <c r="B265" s="178">
        <f>B208/RES_summary!B$19</f>
        <v>0</v>
      </c>
      <c r="C265" s="178">
        <f>C208/RES_summary!C$19</f>
        <v>0</v>
      </c>
      <c r="D265" s="178">
        <f>D208/RES_summary!D$19</f>
        <v>0</v>
      </c>
      <c r="E265" s="178">
        <f>E208/RES_summary!E$19</f>
        <v>0</v>
      </c>
      <c r="F265" s="178">
        <f>F208/RES_summary!F$19</f>
        <v>0</v>
      </c>
      <c r="G265" s="178">
        <f>G208/RES_summary!G$19</f>
        <v>0</v>
      </c>
      <c r="H265" s="178">
        <f>H208/RES_summary!H$19</f>
        <v>0</v>
      </c>
      <c r="I265" s="178">
        <f>I208/RES_summary!I$19</f>
        <v>0</v>
      </c>
      <c r="J265" s="178">
        <f>J208/RES_summary!J$19</f>
        <v>0</v>
      </c>
      <c r="K265" s="178">
        <f>K208/RES_summary!K$19</f>
        <v>0</v>
      </c>
      <c r="L265" s="178">
        <f>L208/RES_summary!L$19</f>
        <v>0</v>
      </c>
      <c r="M265" s="178">
        <f>M208/RES_summary!M$19</f>
        <v>0</v>
      </c>
      <c r="N265" s="178">
        <f>N208/RES_summary!N$19</f>
        <v>0</v>
      </c>
      <c r="O265" s="178">
        <f>O208/RES_summary!O$19</f>
        <v>0</v>
      </c>
      <c r="P265" s="178">
        <f>P208/RES_summary!P$19</f>
        <v>0</v>
      </c>
      <c r="Q265" s="178">
        <f>Q208/RES_summary!Q$19</f>
        <v>0</v>
      </c>
    </row>
    <row r="266" spans="1:17" ht="12" customHeight="1" x14ac:dyDescent="0.25">
      <c r="A266" s="23" t="s">
        <v>161</v>
      </c>
      <c r="B266" s="177">
        <f>B209/RES_summary!B$19</f>
        <v>0</v>
      </c>
      <c r="C266" s="177">
        <f>C209/RES_summary!C$19</f>
        <v>0</v>
      </c>
      <c r="D266" s="177">
        <f>D209/RES_summary!D$19</f>
        <v>0</v>
      </c>
      <c r="E266" s="177">
        <f>E209/RES_summary!E$19</f>
        <v>0</v>
      </c>
      <c r="F266" s="177">
        <f>F209/RES_summary!F$19</f>
        <v>0</v>
      </c>
      <c r="G266" s="177">
        <f>G209/RES_summary!G$19</f>
        <v>0</v>
      </c>
      <c r="H266" s="177">
        <f>H209/RES_summary!H$19</f>
        <v>0</v>
      </c>
      <c r="I266" s="177">
        <f>I209/RES_summary!I$19</f>
        <v>0</v>
      </c>
      <c r="J266" s="177">
        <f>J209/RES_summary!J$19</f>
        <v>0</v>
      </c>
      <c r="K266" s="177">
        <f>K209/RES_summary!K$19</f>
        <v>0</v>
      </c>
      <c r="L266" s="177">
        <f>L209/RES_summary!L$19</f>
        <v>0</v>
      </c>
      <c r="M266" s="177">
        <f>M209/RES_summary!M$19</f>
        <v>0</v>
      </c>
      <c r="N266" s="177">
        <f>N209/RES_summary!N$19</f>
        <v>0</v>
      </c>
      <c r="O266" s="177">
        <f>O209/RES_summary!O$19</f>
        <v>0</v>
      </c>
      <c r="P266" s="177">
        <f>P209/RES_summary!P$19</f>
        <v>0</v>
      </c>
      <c r="Q266" s="177">
        <f>Q209/RES_summary!Q$19</f>
        <v>0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0</v>
      </c>
      <c r="C270" s="178">
        <f>C213/RES_summary!C$19</f>
        <v>0</v>
      </c>
      <c r="D270" s="178">
        <f>D213/RES_summary!D$19</f>
        <v>0</v>
      </c>
      <c r="E270" s="178">
        <f>E213/RES_summary!E$19</f>
        <v>0</v>
      </c>
      <c r="F270" s="178">
        <f>F213/RES_summary!F$19</f>
        <v>0</v>
      </c>
      <c r="G270" s="178">
        <f>G213/RES_summary!G$19</f>
        <v>0</v>
      </c>
      <c r="H270" s="178">
        <f>H213/RES_summary!H$19</f>
        <v>0</v>
      </c>
      <c r="I270" s="178">
        <f>I213/RES_summary!I$19</f>
        <v>0</v>
      </c>
      <c r="J270" s="178">
        <f>J213/RES_summary!J$19</f>
        <v>0</v>
      </c>
      <c r="K270" s="178">
        <f>K213/RES_summary!K$19</f>
        <v>0</v>
      </c>
      <c r="L270" s="178">
        <f>L213/RES_summary!L$19</f>
        <v>0</v>
      </c>
      <c r="M270" s="178">
        <f>M213/RES_summary!M$19</f>
        <v>0</v>
      </c>
      <c r="N270" s="178">
        <f>N213/RES_summary!N$19</f>
        <v>0</v>
      </c>
      <c r="O270" s="178">
        <f>O213/RES_summary!O$19</f>
        <v>0</v>
      </c>
      <c r="P270" s="178">
        <f>P213/RES_summary!P$19</f>
        <v>0</v>
      </c>
      <c r="Q270" s="178">
        <f>Q213/RES_summary!Q$19</f>
        <v>0</v>
      </c>
    </row>
    <row r="271" spans="1:17" ht="12" customHeight="1" x14ac:dyDescent="0.25">
      <c r="A271" s="167" t="s">
        <v>160</v>
      </c>
      <c r="B271" s="183">
        <f>B214/RES_summary!B$19</f>
        <v>0</v>
      </c>
      <c r="C271" s="183">
        <f>C214/RES_summary!C$19</f>
        <v>0</v>
      </c>
      <c r="D271" s="183">
        <f>D214/RES_summary!D$19</f>
        <v>0</v>
      </c>
      <c r="E271" s="183">
        <f>E214/RES_summary!E$19</f>
        <v>0</v>
      </c>
      <c r="F271" s="183">
        <f>F214/RES_summary!F$19</f>
        <v>0</v>
      </c>
      <c r="G271" s="183">
        <f>G214/RES_summary!G$19</f>
        <v>0</v>
      </c>
      <c r="H271" s="183">
        <f>H214/RES_summary!H$19</f>
        <v>0</v>
      </c>
      <c r="I271" s="183">
        <f>I214/RES_summary!I$19</f>
        <v>0</v>
      </c>
      <c r="J271" s="183">
        <f>J214/RES_summary!J$19</f>
        <v>0</v>
      </c>
      <c r="K271" s="183">
        <f>K214/RES_summary!K$19</f>
        <v>0</v>
      </c>
      <c r="L271" s="183">
        <f>L214/RES_summary!L$19</f>
        <v>0</v>
      </c>
      <c r="M271" s="183">
        <f>M214/RES_summary!M$19</f>
        <v>0</v>
      </c>
      <c r="N271" s="183">
        <f>N214/RES_summary!N$19</f>
        <v>0</v>
      </c>
      <c r="O271" s="183">
        <f>O214/RES_summary!O$19</f>
        <v>0</v>
      </c>
      <c r="P271" s="183">
        <f>P214/RES_summary!P$19</f>
        <v>0</v>
      </c>
      <c r="Q271" s="183">
        <f>Q214/RES_summary!Q$19</f>
        <v>0</v>
      </c>
    </row>
    <row r="272" spans="1:17" ht="12" customHeight="1" x14ac:dyDescent="0.25">
      <c r="A272" s="167" t="s">
        <v>159</v>
      </c>
      <c r="B272" s="183">
        <f>B215/RES_summary!B$19</f>
        <v>0</v>
      </c>
      <c r="C272" s="183">
        <f>C215/RES_summary!C$19</f>
        <v>0</v>
      </c>
      <c r="D272" s="183">
        <f>D215/RES_summary!D$19</f>
        <v>0</v>
      </c>
      <c r="E272" s="183">
        <f>E215/RES_summary!E$19</f>
        <v>0</v>
      </c>
      <c r="F272" s="183">
        <f>F215/RES_summary!F$19</f>
        <v>0</v>
      </c>
      <c r="G272" s="183">
        <f>G215/RES_summary!G$19</f>
        <v>0</v>
      </c>
      <c r="H272" s="183">
        <f>H215/RES_summary!H$19</f>
        <v>0</v>
      </c>
      <c r="I272" s="183">
        <f>I215/RES_summary!I$19</f>
        <v>0</v>
      </c>
      <c r="J272" s="183">
        <f>J215/RES_summary!J$19</f>
        <v>0</v>
      </c>
      <c r="K272" s="183">
        <f>K215/RES_summary!K$19</f>
        <v>0</v>
      </c>
      <c r="L272" s="183">
        <f>L215/RES_summary!L$19</f>
        <v>0</v>
      </c>
      <c r="M272" s="183">
        <f>M215/RES_summary!M$19</f>
        <v>0</v>
      </c>
      <c r="N272" s="183">
        <f>N215/RES_summary!N$19</f>
        <v>0</v>
      </c>
      <c r="O272" s="183">
        <f>O215/RES_summary!O$19</f>
        <v>0</v>
      </c>
      <c r="P272" s="183">
        <f>P215/RES_summary!P$19</f>
        <v>0</v>
      </c>
      <c r="Q272" s="183">
        <f>Q215/RES_summary!Q$19</f>
        <v>0</v>
      </c>
    </row>
    <row r="273" spans="1:17" ht="12" customHeight="1" x14ac:dyDescent="0.25">
      <c r="A273" s="166" t="s">
        <v>203</v>
      </c>
      <c r="B273" s="182">
        <f>B216/RES_summary!B$19</f>
        <v>0</v>
      </c>
      <c r="C273" s="182">
        <f>C216/RES_summary!C$19</f>
        <v>0</v>
      </c>
      <c r="D273" s="182">
        <f>D216/RES_summary!D$19</f>
        <v>0</v>
      </c>
      <c r="E273" s="182">
        <f>E216/RES_summary!E$19</f>
        <v>0</v>
      </c>
      <c r="F273" s="182">
        <f>F216/RES_summary!F$19</f>
        <v>0</v>
      </c>
      <c r="G273" s="182">
        <f>G216/RES_summary!G$19</f>
        <v>0</v>
      </c>
      <c r="H273" s="182">
        <f>H216/RES_summary!H$19</f>
        <v>0</v>
      </c>
      <c r="I273" s="182">
        <f>I216/RES_summary!I$19</f>
        <v>0</v>
      </c>
      <c r="J273" s="182">
        <f>J216/RES_summary!J$19</f>
        <v>0</v>
      </c>
      <c r="K273" s="182">
        <f>K216/RES_summary!K$19</f>
        <v>0</v>
      </c>
      <c r="L273" s="182">
        <f>L216/RES_summary!L$19</f>
        <v>0</v>
      </c>
      <c r="M273" s="182">
        <f>M216/RES_summary!M$19</f>
        <v>0</v>
      </c>
      <c r="N273" s="182">
        <f>N216/RES_summary!N$19</f>
        <v>0</v>
      </c>
      <c r="O273" s="182">
        <f>O216/RES_summary!O$19</f>
        <v>0</v>
      </c>
      <c r="P273" s="182">
        <f>P216/RES_summary!P$19</f>
        <v>0</v>
      </c>
      <c r="Q273" s="182">
        <f>Q216/RES_summary!Q$19</f>
        <v>0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0</v>
      </c>
      <c r="C279" s="178">
        <f>C222/RES_summary!C$19</f>
        <v>0</v>
      </c>
      <c r="D279" s="178">
        <f>D222/RES_summary!D$19</f>
        <v>0</v>
      </c>
      <c r="E279" s="178">
        <f>E222/RES_summary!E$19</f>
        <v>0</v>
      </c>
      <c r="F279" s="178">
        <f>F222/RES_summary!F$19</f>
        <v>0</v>
      </c>
      <c r="G279" s="178">
        <f>G222/RES_summary!G$19</f>
        <v>0</v>
      </c>
      <c r="H279" s="178">
        <f>H222/RES_summary!H$19</f>
        <v>0</v>
      </c>
      <c r="I279" s="178">
        <f>I222/RES_summary!I$19</f>
        <v>0</v>
      </c>
      <c r="J279" s="178">
        <f>J222/RES_summary!J$19</f>
        <v>0</v>
      </c>
      <c r="K279" s="178">
        <f>K222/RES_summary!K$19</f>
        <v>0</v>
      </c>
      <c r="L279" s="178">
        <f>L222/RES_summary!L$19</f>
        <v>0</v>
      </c>
      <c r="M279" s="178">
        <f>M222/RES_summary!M$19</f>
        <v>0</v>
      </c>
      <c r="N279" s="178">
        <f>N222/RES_summary!N$19</f>
        <v>0</v>
      </c>
      <c r="O279" s="178">
        <f>O222/RES_summary!O$19</f>
        <v>0</v>
      </c>
      <c r="P279" s="178">
        <f>P222/RES_summary!P$19</f>
        <v>0</v>
      </c>
      <c r="Q279" s="178">
        <f>Q222/RES_summary!Q$19</f>
        <v>0</v>
      </c>
    </row>
    <row r="280" spans="1:17" ht="12" customHeight="1" x14ac:dyDescent="0.25">
      <c r="A280" s="23" t="s">
        <v>203</v>
      </c>
      <c r="B280" s="177">
        <f>B223/RES_summary!B$19</f>
        <v>0</v>
      </c>
      <c r="C280" s="177">
        <f>C223/RES_summary!C$19</f>
        <v>0</v>
      </c>
      <c r="D280" s="177">
        <f>D223/RES_summary!D$19</f>
        <v>0</v>
      </c>
      <c r="E280" s="177">
        <f>E223/RES_summary!E$19</f>
        <v>0</v>
      </c>
      <c r="F280" s="177">
        <f>F223/RES_summary!F$19</f>
        <v>0</v>
      </c>
      <c r="G280" s="177">
        <f>G223/RES_summary!G$19</f>
        <v>0</v>
      </c>
      <c r="H280" s="177">
        <f>H223/RES_summary!H$19</f>
        <v>0</v>
      </c>
      <c r="I280" s="177">
        <f>I223/RES_summary!I$19</f>
        <v>0</v>
      </c>
      <c r="J280" s="177">
        <f>J223/RES_summary!J$19</f>
        <v>0</v>
      </c>
      <c r="K280" s="177">
        <f>K223/RES_summary!K$19</f>
        <v>0</v>
      </c>
      <c r="L280" s="177">
        <f>L223/RES_summary!L$19</f>
        <v>0</v>
      </c>
      <c r="M280" s="177">
        <f>M223/RES_summary!M$19</f>
        <v>0</v>
      </c>
      <c r="N280" s="177">
        <f>N223/RES_summary!N$19</f>
        <v>0</v>
      </c>
      <c r="O280" s="177">
        <f>O223/RES_summary!O$19</f>
        <v>0</v>
      </c>
      <c r="P280" s="177">
        <f>P223/RES_summary!P$19</f>
        <v>0</v>
      </c>
      <c r="Q280" s="177">
        <f>Q223/RES_summary!Q$19</f>
        <v>0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0</v>
      </c>
      <c r="D285" s="168">
        <f t="shared" ref="D285:Q285" si="71">SUM(D286,D289,D291,D300)</f>
        <v>0</v>
      </c>
      <c r="E285" s="168">
        <f t="shared" si="71"/>
        <v>0</v>
      </c>
      <c r="F285" s="168">
        <f t="shared" si="71"/>
        <v>0</v>
      </c>
      <c r="G285" s="168">
        <f t="shared" si="71"/>
        <v>0</v>
      </c>
      <c r="H285" s="168">
        <f t="shared" si="71"/>
        <v>0</v>
      </c>
      <c r="I285" s="168">
        <f t="shared" si="71"/>
        <v>0</v>
      </c>
      <c r="J285" s="168">
        <f t="shared" si="71"/>
        <v>0</v>
      </c>
      <c r="K285" s="168">
        <f t="shared" si="71"/>
        <v>0</v>
      </c>
      <c r="L285" s="168">
        <f t="shared" si="71"/>
        <v>0</v>
      </c>
      <c r="M285" s="168">
        <f t="shared" si="71"/>
        <v>0</v>
      </c>
      <c r="N285" s="168">
        <f t="shared" si="71"/>
        <v>0</v>
      </c>
      <c r="O285" s="168">
        <f t="shared" si="71"/>
        <v>0</v>
      </c>
      <c r="P285" s="168">
        <f t="shared" si="71"/>
        <v>0</v>
      </c>
      <c r="Q285" s="168">
        <f t="shared" si="71"/>
        <v>0</v>
      </c>
    </row>
    <row r="286" spans="1:17" ht="12" customHeight="1" x14ac:dyDescent="0.25">
      <c r="A286" s="158" t="s">
        <v>65</v>
      </c>
      <c r="B286" s="157"/>
      <c r="C286" s="157">
        <f>SUM(C287:C288)</f>
        <v>0</v>
      </c>
      <c r="D286" s="157">
        <f t="shared" ref="D286:Q286" si="72">SUM(D287:D288)</f>
        <v>0</v>
      </c>
      <c r="E286" s="157">
        <f t="shared" si="72"/>
        <v>0</v>
      </c>
      <c r="F286" s="157">
        <f t="shared" si="72"/>
        <v>0</v>
      </c>
      <c r="G286" s="157">
        <f t="shared" si="72"/>
        <v>0</v>
      </c>
      <c r="H286" s="157">
        <f t="shared" si="72"/>
        <v>0</v>
      </c>
      <c r="I286" s="157">
        <f t="shared" si="72"/>
        <v>0</v>
      </c>
      <c r="J286" s="157">
        <f t="shared" si="72"/>
        <v>0</v>
      </c>
      <c r="K286" s="157">
        <f t="shared" si="72"/>
        <v>0</v>
      </c>
      <c r="L286" s="157">
        <f t="shared" si="72"/>
        <v>0</v>
      </c>
      <c r="M286" s="157">
        <f t="shared" si="72"/>
        <v>0</v>
      </c>
      <c r="N286" s="157">
        <f t="shared" si="72"/>
        <v>0</v>
      </c>
      <c r="O286" s="157">
        <f t="shared" si="72"/>
        <v>0</v>
      </c>
      <c r="P286" s="157">
        <f t="shared" si="72"/>
        <v>0</v>
      </c>
      <c r="Q286" s="157">
        <f t="shared" si="72"/>
        <v>0</v>
      </c>
    </row>
    <row r="287" spans="1:17" ht="12" customHeight="1" x14ac:dyDescent="0.25">
      <c r="A287" s="23" t="s">
        <v>161</v>
      </c>
      <c r="B287" s="156"/>
      <c r="C287" s="156">
        <f>RES_hhdet_in_fec!C$64</f>
        <v>0</v>
      </c>
      <c r="D287" s="156">
        <f>RES_hhdet_in_fec!D$64</f>
        <v>0</v>
      </c>
      <c r="E287" s="156">
        <f>RES_hhdet_in_fec!E$64</f>
        <v>0</v>
      </c>
      <c r="F287" s="156">
        <f>RES_hhdet_in_fec!F$64</f>
        <v>0</v>
      </c>
      <c r="G287" s="156">
        <f>RES_hhdet_in_fec!G$64</f>
        <v>0</v>
      </c>
      <c r="H287" s="156">
        <f>RES_hhdet_in_fec!H$64</f>
        <v>0</v>
      </c>
      <c r="I287" s="156">
        <f>RES_hhdet_in_fec!I$64</f>
        <v>0</v>
      </c>
      <c r="J287" s="156">
        <f>RES_hhdet_in_fec!J$64</f>
        <v>0</v>
      </c>
      <c r="K287" s="156">
        <f>RES_hhdet_in_fec!K$64</f>
        <v>0</v>
      </c>
      <c r="L287" s="156">
        <f>RES_hhdet_in_fec!L$64</f>
        <v>0</v>
      </c>
      <c r="M287" s="156">
        <f>RES_hhdet_in_fec!M$64</f>
        <v>0</v>
      </c>
      <c r="N287" s="156">
        <f>RES_hhdet_in_fec!N$64</f>
        <v>0</v>
      </c>
      <c r="O287" s="156">
        <f>RES_hhdet_in_fec!O$64</f>
        <v>0</v>
      </c>
      <c r="P287" s="156">
        <f>RES_hhdet_in_fec!P$64</f>
        <v>0</v>
      </c>
      <c r="Q287" s="156">
        <f>RES_hhdet_in_fec!Q$64</f>
        <v>0</v>
      </c>
    </row>
    <row r="288" spans="1:17" ht="12" customHeight="1" x14ac:dyDescent="0.25">
      <c r="A288" s="23" t="s">
        <v>60</v>
      </c>
      <c r="B288" s="156"/>
      <c r="C288" s="156">
        <f>RES_hhdet_in_fec!C$65</f>
        <v>0</v>
      </c>
      <c r="D288" s="156">
        <f>RES_hhdet_in_fec!D$65</f>
        <v>0</v>
      </c>
      <c r="E288" s="156">
        <f>RES_hhdet_in_fec!E$65</f>
        <v>0</v>
      </c>
      <c r="F288" s="156">
        <f>RES_hhdet_in_fec!F$65</f>
        <v>0</v>
      </c>
      <c r="G288" s="156">
        <f>RES_hhdet_in_fec!G$65</f>
        <v>0</v>
      </c>
      <c r="H288" s="156">
        <f>RES_hhdet_in_fec!H$65</f>
        <v>0</v>
      </c>
      <c r="I288" s="156">
        <f>RES_hhdet_in_fec!I$65</f>
        <v>0</v>
      </c>
      <c r="J288" s="156">
        <f>RES_hhdet_in_fec!J$65</f>
        <v>0</v>
      </c>
      <c r="K288" s="156">
        <f>RES_hhdet_in_fec!K$65</f>
        <v>0</v>
      </c>
      <c r="L288" s="156">
        <f>RES_hhdet_in_fec!L$65</f>
        <v>0</v>
      </c>
      <c r="M288" s="156">
        <f>RES_hhdet_in_fec!M$65</f>
        <v>0</v>
      </c>
      <c r="N288" s="156">
        <f>RES_hhdet_in_fec!N$65</f>
        <v>0</v>
      </c>
      <c r="O288" s="156">
        <f>RES_hhdet_in_fec!O$65</f>
        <v>0</v>
      </c>
      <c r="P288" s="156">
        <f>RES_hhdet_in_fec!P$65</f>
        <v>0</v>
      </c>
      <c r="Q288" s="156">
        <f>RES_hhdet_in_fec!Q$65</f>
        <v>0</v>
      </c>
    </row>
    <row r="289" spans="1:17" ht="12" customHeight="1" x14ac:dyDescent="0.25">
      <c r="A289" s="158" t="s">
        <v>112</v>
      </c>
      <c r="B289" s="157"/>
      <c r="C289" s="157">
        <f>C290</f>
        <v>0</v>
      </c>
      <c r="D289" s="157">
        <f t="shared" ref="D289:Q289" si="73">D290</f>
        <v>0</v>
      </c>
      <c r="E289" s="157">
        <f t="shared" si="73"/>
        <v>0</v>
      </c>
      <c r="F289" s="157">
        <f t="shared" si="73"/>
        <v>0</v>
      </c>
      <c r="G289" s="157">
        <f t="shared" si="73"/>
        <v>0</v>
      </c>
      <c r="H289" s="157">
        <f t="shared" si="73"/>
        <v>0</v>
      </c>
      <c r="I289" s="157">
        <f t="shared" si="73"/>
        <v>0</v>
      </c>
      <c r="J289" s="157">
        <f t="shared" si="73"/>
        <v>0</v>
      </c>
      <c r="K289" s="157">
        <f t="shared" si="73"/>
        <v>0</v>
      </c>
      <c r="L289" s="157">
        <f t="shared" si="73"/>
        <v>0</v>
      </c>
      <c r="M289" s="157">
        <f t="shared" si="73"/>
        <v>0</v>
      </c>
      <c r="N289" s="157">
        <f t="shared" si="73"/>
        <v>0</v>
      </c>
      <c r="O289" s="157">
        <f t="shared" si="73"/>
        <v>0</v>
      </c>
      <c r="P289" s="157">
        <f t="shared" si="73"/>
        <v>0</v>
      </c>
      <c r="Q289" s="157">
        <f t="shared" si="73"/>
        <v>0</v>
      </c>
    </row>
    <row r="290" spans="1:17" ht="12" customHeight="1" x14ac:dyDescent="0.25">
      <c r="A290" s="23" t="s">
        <v>60</v>
      </c>
      <c r="B290" s="156"/>
      <c r="C290" s="156">
        <f>RES_hhdet_in_fec!C$67</f>
        <v>0</v>
      </c>
      <c r="D290" s="156">
        <f>RES_hhdet_in_fec!D$67</f>
        <v>0</v>
      </c>
      <c r="E290" s="156">
        <f>RES_hhdet_in_fec!E$67</f>
        <v>0</v>
      </c>
      <c r="F290" s="156">
        <f>RES_hhdet_in_fec!F$67</f>
        <v>0</v>
      </c>
      <c r="G290" s="156">
        <f>RES_hhdet_in_fec!G$67</f>
        <v>0</v>
      </c>
      <c r="H290" s="156">
        <f>RES_hhdet_in_fec!H$67</f>
        <v>0</v>
      </c>
      <c r="I290" s="156">
        <f>RES_hhdet_in_fec!I$67</f>
        <v>0</v>
      </c>
      <c r="J290" s="156">
        <f>RES_hhdet_in_fec!J$67</f>
        <v>0</v>
      </c>
      <c r="K290" s="156">
        <f>RES_hhdet_in_fec!K$67</f>
        <v>0</v>
      </c>
      <c r="L290" s="156">
        <f>RES_hhdet_in_fec!L$67</f>
        <v>0</v>
      </c>
      <c r="M290" s="156">
        <f>RES_hhdet_in_fec!M$67</f>
        <v>0</v>
      </c>
      <c r="N290" s="156">
        <f>RES_hhdet_in_fec!N$67</f>
        <v>0</v>
      </c>
      <c r="O290" s="156">
        <f>RES_hhdet_in_fec!O$67</f>
        <v>0</v>
      </c>
      <c r="P290" s="156">
        <f>RES_hhdet_in_fec!P$67</f>
        <v>0</v>
      </c>
      <c r="Q290" s="156">
        <f>RES_hhdet_in_fec!Q$67</f>
        <v>0</v>
      </c>
    </row>
    <row r="291" spans="1:17" ht="12" customHeight="1" x14ac:dyDescent="0.25">
      <c r="A291" s="158" t="s">
        <v>63</v>
      </c>
      <c r="B291" s="157"/>
      <c r="C291" s="157">
        <f>SUM(C292:C293,C296:C297)</f>
        <v>0</v>
      </c>
      <c r="D291" s="157">
        <f t="shared" ref="D291:Q291" si="74">SUM(D292:D293,D296:D297)</f>
        <v>0</v>
      </c>
      <c r="E291" s="157">
        <f t="shared" si="74"/>
        <v>0</v>
      </c>
      <c r="F291" s="157">
        <f t="shared" si="74"/>
        <v>0</v>
      </c>
      <c r="G291" s="157">
        <f t="shared" si="74"/>
        <v>0</v>
      </c>
      <c r="H291" s="157">
        <f t="shared" si="74"/>
        <v>0</v>
      </c>
      <c r="I291" s="157">
        <f t="shared" si="74"/>
        <v>0</v>
      </c>
      <c r="J291" s="157">
        <f t="shared" si="74"/>
        <v>0</v>
      </c>
      <c r="K291" s="157">
        <f t="shared" si="74"/>
        <v>0</v>
      </c>
      <c r="L291" s="157">
        <f t="shared" si="74"/>
        <v>0</v>
      </c>
      <c r="M291" s="157">
        <f t="shared" si="74"/>
        <v>0</v>
      </c>
      <c r="N291" s="157">
        <f t="shared" si="74"/>
        <v>0</v>
      </c>
      <c r="O291" s="157">
        <f t="shared" si="74"/>
        <v>0</v>
      </c>
      <c r="P291" s="157">
        <f t="shared" si="74"/>
        <v>0</v>
      </c>
      <c r="Q291" s="157">
        <f t="shared" si="74"/>
        <v>0</v>
      </c>
    </row>
    <row r="292" spans="1:17" ht="12" customHeight="1" x14ac:dyDescent="0.25">
      <c r="A292" s="167" t="s">
        <v>160</v>
      </c>
      <c r="B292" s="132"/>
      <c r="C292" s="132">
        <f>RES_hhdet_in_fec!C$69</f>
        <v>0</v>
      </c>
      <c r="D292" s="132">
        <f>RES_hhdet_in_fec!D$69</f>
        <v>0</v>
      </c>
      <c r="E292" s="132">
        <f>RES_hhdet_in_fec!E$69</f>
        <v>0</v>
      </c>
      <c r="F292" s="132">
        <f>RES_hhdet_in_fec!F$69</f>
        <v>0</v>
      </c>
      <c r="G292" s="132">
        <f>RES_hhdet_in_fec!G$69</f>
        <v>0</v>
      </c>
      <c r="H292" s="132">
        <f>RES_hhdet_in_fec!H$69</f>
        <v>0</v>
      </c>
      <c r="I292" s="132">
        <f>RES_hhdet_in_fec!I$69</f>
        <v>0</v>
      </c>
      <c r="J292" s="132">
        <f>RES_hhdet_in_fec!J$69</f>
        <v>0</v>
      </c>
      <c r="K292" s="132">
        <f>RES_hhdet_in_fec!K$69</f>
        <v>0</v>
      </c>
      <c r="L292" s="132">
        <f>RES_hhdet_in_fec!L$69</f>
        <v>0</v>
      </c>
      <c r="M292" s="132">
        <f>RES_hhdet_in_fec!M$69</f>
        <v>0</v>
      </c>
      <c r="N292" s="132">
        <f>RES_hhdet_in_fec!N$69</f>
        <v>0</v>
      </c>
      <c r="O292" s="132">
        <f>RES_hhdet_in_fec!O$69</f>
        <v>0</v>
      </c>
      <c r="P292" s="132">
        <f>RES_hhdet_in_fec!P$69</f>
        <v>0</v>
      </c>
      <c r="Q292" s="132">
        <f>RES_hhdet_in_fec!Q$69</f>
        <v>0</v>
      </c>
    </row>
    <row r="293" spans="1:17" ht="12" customHeight="1" x14ac:dyDescent="0.25">
      <c r="A293" s="167" t="s">
        <v>159</v>
      </c>
      <c r="B293" s="132"/>
      <c r="C293" s="132">
        <f>SUM(C294:C295)</f>
        <v>0</v>
      </c>
      <c r="D293" s="132">
        <f t="shared" ref="D293:Q293" si="75">SUM(D294:D295)</f>
        <v>0</v>
      </c>
      <c r="E293" s="132">
        <f t="shared" si="75"/>
        <v>0</v>
      </c>
      <c r="F293" s="132">
        <f t="shared" si="75"/>
        <v>0</v>
      </c>
      <c r="G293" s="132">
        <f t="shared" si="75"/>
        <v>0</v>
      </c>
      <c r="H293" s="132">
        <f t="shared" si="75"/>
        <v>0</v>
      </c>
      <c r="I293" s="132">
        <f t="shared" si="75"/>
        <v>0</v>
      </c>
      <c r="J293" s="132">
        <f t="shared" si="75"/>
        <v>0</v>
      </c>
      <c r="K293" s="132">
        <f t="shared" si="75"/>
        <v>0</v>
      </c>
      <c r="L293" s="132">
        <f t="shared" si="75"/>
        <v>0</v>
      </c>
      <c r="M293" s="132">
        <f t="shared" si="75"/>
        <v>0</v>
      </c>
      <c r="N293" s="132">
        <f t="shared" si="75"/>
        <v>0</v>
      </c>
      <c r="O293" s="132">
        <f t="shared" si="75"/>
        <v>0</v>
      </c>
      <c r="P293" s="132">
        <f t="shared" si="75"/>
        <v>0</v>
      </c>
      <c r="Q293" s="132">
        <f t="shared" si="75"/>
        <v>0</v>
      </c>
    </row>
    <row r="294" spans="1:17" ht="12" customHeight="1" x14ac:dyDescent="0.25">
      <c r="A294" s="166" t="s">
        <v>203</v>
      </c>
      <c r="B294" s="165"/>
      <c r="C294" s="165">
        <f>RES_hhdet_in_fec!C$71</f>
        <v>0</v>
      </c>
      <c r="D294" s="165">
        <f>RES_hhdet_in_fec!D$71</f>
        <v>0</v>
      </c>
      <c r="E294" s="165">
        <f>RES_hhdet_in_fec!E$71</f>
        <v>0</v>
      </c>
      <c r="F294" s="165">
        <f>RES_hhdet_in_fec!F$71</f>
        <v>0</v>
      </c>
      <c r="G294" s="165">
        <f>RES_hhdet_in_fec!G$71</f>
        <v>0</v>
      </c>
      <c r="H294" s="165">
        <f>RES_hhdet_in_fec!H$71</f>
        <v>0</v>
      </c>
      <c r="I294" s="165">
        <f>RES_hhdet_in_fec!I$71</f>
        <v>0</v>
      </c>
      <c r="J294" s="165">
        <f>RES_hhdet_in_fec!J$71</f>
        <v>0</v>
      </c>
      <c r="K294" s="165">
        <f>RES_hhdet_in_fec!K$71</f>
        <v>0</v>
      </c>
      <c r="L294" s="165">
        <f>RES_hhdet_in_fec!L$71</f>
        <v>0</v>
      </c>
      <c r="M294" s="165">
        <f>RES_hhdet_in_fec!M$71</f>
        <v>0</v>
      </c>
      <c r="N294" s="165">
        <f>RES_hhdet_in_fec!N$71</f>
        <v>0</v>
      </c>
      <c r="O294" s="165">
        <f>RES_hhdet_in_fec!O$71</f>
        <v>0</v>
      </c>
      <c r="P294" s="165">
        <f>RES_hhdet_in_fec!P$71</f>
        <v>0</v>
      </c>
      <c r="Q294" s="165">
        <f>RES_hhdet_in_fec!Q$71</f>
        <v>0</v>
      </c>
    </row>
    <row r="295" spans="1:17" ht="12" customHeight="1" x14ac:dyDescent="0.25">
      <c r="A295" s="147" t="s">
        <v>59</v>
      </c>
      <c r="B295" s="164"/>
      <c r="C295" s="164">
        <f>RES_hhdet_in_fec!C$72</f>
        <v>0</v>
      </c>
      <c r="D295" s="164">
        <f>RES_hhdet_in_fec!D$72</f>
        <v>0</v>
      </c>
      <c r="E295" s="164">
        <f>RES_hhdet_in_fec!E$72</f>
        <v>0</v>
      </c>
      <c r="F295" s="164">
        <f>RES_hhdet_in_fec!F$72</f>
        <v>0</v>
      </c>
      <c r="G295" s="164">
        <f>RES_hhdet_in_fec!G$72</f>
        <v>0</v>
      </c>
      <c r="H295" s="164">
        <f>RES_hhdet_in_fec!H$72</f>
        <v>0</v>
      </c>
      <c r="I295" s="164">
        <f>RES_hhdet_in_fec!I$72</f>
        <v>0</v>
      </c>
      <c r="J295" s="164">
        <f>RES_hhdet_in_fec!J$72</f>
        <v>0</v>
      </c>
      <c r="K295" s="164">
        <f>RES_hhdet_in_fec!K$72</f>
        <v>0</v>
      </c>
      <c r="L295" s="164">
        <f>RES_hhdet_in_fec!L$72</f>
        <v>0</v>
      </c>
      <c r="M295" s="164">
        <f>RES_hhdet_in_fec!M$72</f>
        <v>0</v>
      </c>
      <c r="N295" s="164">
        <f>RES_hhdet_in_fec!N$72</f>
        <v>0</v>
      </c>
      <c r="O295" s="164">
        <f>RES_hhdet_in_fec!O$72</f>
        <v>0</v>
      </c>
      <c r="P295" s="164">
        <f>RES_hhdet_in_fec!P$72</f>
        <v>0</v>
      </c>
      <c r="Q295" s="164">
        <f>RES_hhdet_in_fec!Q$72</f>
        <v>0</v>
      </c>
    </row>
    <row r="296" spans="1:17" ht="12" customHeight="1" x14ac:dyDescent="0.25">
      <c r="A296" s="163" t="s">
        <v>142</v>
      </c>
      <c r="B296" s="162"/>
      <c r="C296" s="162">
        <f>RES_hhdet_in_fec!C$73</f>
        <v>0</v>
      </c>
      <c r="D296" s="162">
        <f>RES_hhdet_in_fec!D$73</f>
        <v>0</v>
      </c>
      <c r="E296" s="162">
        <f>RES_hhdet_in_fec!E$73</f>
        <v>0</v>
      </c>
      <c r="F296" s="162">
        <f>RES_hhdet_in_fec!F$73</f>
        <v>0</v>
      </c>
      <c r="G296" s="162">
        <f>RES_hhdet_in_fec!G$73</f>
        <v>0</v>
      </c>
      <c r="H296" s="162">
        <f>RES_hhdet_in_fec!H$73</f>
        <v>0</v>
      </c>
      <c r="I296" s="162">
        <f>RES_hhdet_in_fec!I$73</f>
        <v>0</v>
      </c>
      <c r="J296" s="162">
        <f>RES_hhdet_in_fec!J$73</f>
        <v>0</v>
      </c>
      <c r="K296" s="162">
        <f>RES_hhdet_in_fec!K$73</f>
        <v>0</v>
      </c>
      <c r="L296" s="162">
        <f>RES_hhdet_in_fec!L$73</f>
        <v>0</v>
      </c>
      <c r="M296" s="162">
        <f>RES_hhdet_in_fec!M$73</f>
        <v>0</v>
      </c>
      <c r="N296" s="162">
        <f>RES_hhdet_in_fec!N$73</f>
        <v>0</v>
      </c>
      <c r="O296" s="162">
        <f>RES_hhdet_in_fec!O$73</f>
        <v>0</v>
      </c>
      <c r="P296" s="162">
        <f>RES_hhdet_in_fec!P$73</f>
        <v>0</v>
      </c>
      <c r="Q296" s="162">
        <f>RES_hhdet_in_fec!Q$73</f>
        <v>0</v>
      </c>
    </row>
    <row r="297" spans="1:17" ht="12" customHeight="1" x14ac:dyDescent="0.25">
      <c r="A297" s="161" t="s">
        <v>141</v>
      </c>
      <c r="B297" s="160"/>
      <c r="C297" s="160">
        <f>SUM(C298:C299)</f>
        <v>0</v>
      </c>
      <c r="D297" s="160">
        <f t="shared" ref="D297:Q297" si="76">SUM(D298:D299)</f>
        <v>0</v>
      </c>
      <c r="E297" s="160">
        <f t="shared" si="76"/>
        <v>0</v>
      </c>
      <c r="F297" s="160">
        <f t="shared" si="76"/>
        <v>0</v>
      </c>
      <c r="G297" s="160">
        <f t="shared" si="76"/>
        <v>0</v>
      </c>
      <c r="H297" s="160">
        <f t="shared" si="76"/>
        <v>0</v>
      </c>
      <c r="I297" s="160">
        <f t="shared" si="76"/>
        <v>0</v>
      </c>
      <c r="J297" s="160">
        <f t="shared" si="76"/>
        <v>0</v>
      </c>
      <c r="K297" s="160">
        <f t="shared" si="76"/>
        <v>0</v>
      </c>
      <c r="L297" s="160">
        <f t="shared" si="76"/>
        <v>0</v>
      </c>
      <c r="M297" s="160">
        <f t="shared" si="76"/>
        <v>0</v>
      </c>
      <c r="N297" s="160">
        <f t="shared" si="76"/>
        <v>0</v>
      </c>
      <c r="O297" s="160">
        <f t="shared" si="76"/>
        <v>0</v>
      </c>
      <c r="P297" s="160">
        <f t="shared" si="76"/>
        <v>0</v>
      </c>
      <c r="Q297" s="160">
        <f t="shared" si="76"/>
        <v>0</v>
      </c>
    </row>
    <row r="298" spans="1:17" ht="12" customHeight="1" x14ac:dyDescent="0.25">
      <c r="A298" s="148" t="s">
        <v>60</v>
      </c>
      <c r="B298" s="156"/>
      <c r="C298" s="156">
        <f>RES_hhdet_in_fec!C$75</f>
        <v>0</v>
      </c>
      <c r="D298" s="156">
        <f>RES_hhdet_in_fec!D$75</f>
        <v>0</v>
      </c>
      <c r="E298" s="156">
        <f>RES_hhdet_in_fec!E$75</f>
        <v>0</v>
      </c>
      <c r="F298" s="156">
        <f>RES_hhdet_in_fec!F$75</f>
        <v>0</v>
      </c>
      <c r="G298" s="156">
        <f>RES_hhdet_in_fec!G$75</f>
        <v>0</v>
      </c>
      <c r="H298" s="156">
        <f>RES_hhdet_in_fec!H$75</f>
        <v>0</v>
      </c>
      <c r="I298" s="156">
        <f>RES_hhdet_in_fec!I$75</f>
        <v>0</v>
      </c>
      <c r="J298" s="156">
        <f>RES_hhdet_in_fec!J$75</f>
        <v>0</v>
      </c>
      <c r="K298" s="156">
        <f>RES_hhdet_in_fec!K$75</f>
        <v>0</v>
      </c>
      <c r="L298" s="156">
        <f>RES_hhdet_in_fec!L$75</f>
        <v>0</v>
      </c>
      <c r="M298" s="156">
        <f>RES_hhdet_in_fec!M$75</f>
        <v>0</v>
      </c>
      <c r="N298" s="156">
        <f>RES_hhdet_in_fec!N$75</f>
        <v>0</v>
      </c>
      <c r="O298" s="156">
        <f>RES_hhdet_in_fec!O$75</f>
        <v>0</v>
      </c>
      <c r="P298" s="156">
        <f>RES_hhdet_in_fec!P$75</f>
        <v>0</v>
      </c>
      <c r="Q298" s="156">
        <f>RES_hhdet_in_fec!Q$75</f>
        <v>0</v>
      </c>
    </row>
    <row r="299" spans="1:17" ht="12" customHeight="1" x14ac:dyDescent="0.25">
      <c r="A299" s="148" t="s">
        <v>59</v>
      </c>
      <c r="B299" s="156"/>
      <c r="C299" s="156">
        <f>RES_hhdet_in_fec!C$76</f>
        <v>0</v>
      </c>
      <c r="D299" s="156">
        <f>RES_hhdet_in_fec!D$76</f>
        <v>0</v>
      </c>
      <c r="E299" s="156">
        <f>RES_hhdet_in_fec!E$76</f>
        <v>0</v>
      </c>
      <c r="F299" s="156">
        <f>RES_hhdet_in_fec!F$76</f>
        <v>0</v>
      </c>
      <c r="G299" s="156">
        <f>RES_hhdet_in_fec!G$76</f>
        <v>0</v>
      </c>
      <c r="H299" s="156">
        <f>RES_hhdet_in_fec!H$76</f>
        <v>0</v>
      </c>
      <c r="I299" s="156">
        <f>RES_hhdet_in_fec!I$76</f>
        <v>0</v>
      </c>
      <c r="J299" s="156">
        <f>RES_hhdet_in_fec!J$76</f>
        <v>0</v>
      </c>
      <c r="K299" s="156">
        <f>RES_hhdet_in_fec!K$76</f>
        <v>0</v>
      </c>
      <c r="L299" s="156">
        <f>RES_hhdet_in_fec!L$76</f>
        <v>0</v>
      </c>
      <c r="M299" s="156">
        <f>RES_hhdet_in_fec!M$76</f>
        <v>0</v>
      </c>
      <c r="N299" s="156">
        <f>RES_hhdet_in_fec!N$76</f>
        <v>0</v>
      </c>
      <c r="O299" s="156">
        <f>RES_hhdet_in_fec!O$76</f>
        <v>0</v>
      </c>
      <c r="P299" s="156">
        <f>RES_hhdet_in_fec!P$76</f>
        <v>0</v>
      </c>
      <c r="Q299" s="156">
        <f>RES_hhdet_in_fec!Q$76</f>
        <v>0</v>
      </c>
    </row>
    <row r="300" spans="1:17" ht="12" customHeight="1" x14ac:dyDescent="0.25">
      <c r="A300" s="158" t="s">
        <v>62</v>
      </c>
      <c r="B300" s="157"/>
      <c r="C300" s="157">
        <f>SUM(C301:C302)</f>
        <v>0</v>
      </c>
      <c r="D300" s="157">
        <f t="shared" ref="D300:Q300" si="77">SUM(D301:D302)</f>
        <v>0</v>
      </c>
      <c r="E300" s="157">
        <f t="shared" si="77"/>
        <v>0</v>
      </c>
      <c r="F300" s="157">
        <f t="shared" si="77"/>
        <v>0</v>
      </c>
      <c r="G300" s="157">
        <f t="shared" si="77"/>
        <v>0</v>
      </c>
      <c r="H300" s="157">
        <f t="shared" si="77"/>
        <v>0</v>
      </c>
      <c r="I300" s="157">
        <f t="shared" si="77"/>
        <v>0</v>
      </c>
      <c r="J300" s="157">
        <f t="shared" si="77"/>
        <v>0</v>
      </c>
      <c r="K300" s="157">
        <f t="shared" si="77"/>
        <v>0</v>
      </c>
      <c r="L300" s="157">
        <f t="shared" si="77"/>
        <v>0</v>
      </c>
      <c r="M300" s="157">
        <f t="shared" si="77"/>
        <v>0</v>
      </c>
      <c r="N300" s="157">
        <f t="shared" si="77"/>
        <v>0</v>
      </c>
      <c r="O300" s="157">
        <f t="shared" si="77"/>
        <v>0</v>
      </c>
      <c r="P300" s="157">
        <f t="shared" si="77"/>
        <v>0</v>
      </c>
      <c r="Q300" s="157">
        <f t="shared" si="77"/>
        <v>0</v>
      </c>
    </row>
    <row r="301" spans="1:17" ht="12" customHeight="1" x14ac:dyDescent="0.25">
      <c r="A301" s="23" t="s">
        <v>203</v>
      </c>
      <c r="B301" s="156"/>
      <c r="C301" s="156">
        <f>RES_hhdet_in_fec!C$78</f>
        <v>0</v>
      </c>
      <c r="D301" s="156">
        <f>RES_hhdet_in_fec!D$78</f>
        <v>0</v>
      </c>
      <c r="E301" s="156">
        <f>RES_hhdet_in_fec!E$78</f>
        <v>0</v>
      </c>
      <c r="F301" s="156">
        <f>RES_hhdet_in_fec!F$78</f>
        <v>0</v>
      </c>
      <c r="G301" s="156">
        <f>RES_hhdet_in_fec!G$78</f>
        <v>0</v>
      </c>
      <c r="H301" s="156">
        <f>RES_hhdet_in_fec!H$78</f>
        <v>0</v>
      </c>
      <c r="I301" s="156">
        <f>RES_hhdet_in_fec!I$78</f>
        <v>0</v>
      </c>
      <c r="J301" s="156">
        <f>RES_hhdet_in_fec!J$78</f>
        <v>0</v>
      </c>
      <c r="K301" s="156">
        <f>RES_hhdet_in_fec!K$78</f>
        <v>0</v>
      </c>
      <c r="L301" s="156">
        <f>RES_hhdet_in_fec!L$78</f>
        <v>0</v>
      </c>
      <c r="M301" s="156">
        <f>RES_hhdet_in_fec!M$78</f>
        <v>0</v>
      </c>
      <c r="N301" s="156">
        <f>RES_hhdet_in_fec!N$78</f>
        <v>0</v>
      </c>
      <c r="O301" s="156">
        <f>RES_hhdet_in_fec!O$78</f>
        <v>0</v>
      </c>
      <c r="P301" s="156">
        <f>RES_hhdet_in_fec!P$78</f>
        <v>0</v>
      </c>
      <c r="Q301" s="156">
        <f>RES_hhdet_in_fec!Q$78</f>
        <v>0</v>
      </c>
    </row>
    <row r="302" spans="1:17" ht="12" customHeight="1" x14ac:dyDescent="0.25">
      <c r="A302" s="29" t="s">
        <v>140</v>
      </c>
      <c r="B302" s="57"/>
      <c r="C302" s="57">
        <f>RES_hhdet_in_fec!C$79</f>
        <v>0</v>
      </c>
      <c r="D302" s="57">
        <f>RES_hhdet_in_fec!D$79</f>
        <v>0</v>
      </c>
      <c r="E302" s="57">
        <f>RES_hhdet_in_fec!E$79</f>
        <v>0</v>
      </c>
      <c r="F302" s="57">
        <f>RES_hhdet_in_fec!F$79</f>
        <v>0</v>
      </c>
      <c r="G302" s="57">
        <f>RES_hhdet_in_fec!G$79</f>
        <v>0</v>
      </c>
      <c r="H302" s="57">
        <f>RES_hhdet_in_fec!H$79</f>
        <v>0</v>
      </c>
      <c r="I302" s="57">
        <f>RES_hhdet_in_fec!I$79</f>
        <v>0</v>
      </c>
      <c r="J302" s="57">
        <f>RES_hhdet_in_fec!J$79</f>
        <v>0</v>
      </c>
      <c r="K302" s="57">
        <f>RES_hhdet_in_fec!K$79</f>
        <v>0</v>
      </c>
      <c r="L302" s="57">
        <f>RES_hhdet_in_fec!L$79</f>
        <v>0</v>
      </c>
      <c r="M302" s="57">
        <f>RES_hhdet_in_fec!M$79</f>
        <v>0</v>
      </c>
      <c r="N302" s="57">
        <f>RES_hhdet_in_fec!N$79</f>
        <v>0</v>
      </c>
      <c r="O302" s="57">
        <f>RES_hhdet_in_fec!O$79</f>
        <v>0</v>
      </c>
      <c r="P302" s="57">
        <f>RES_hhdet_in_fec!P$79</f>
        <v>0</v>
      </c>
      <c r="Q302" s="57">
        <f>RES_hhdet_in_fec!Q$79</f>
        <v>0</v>
      </c>
    </row>
    <row r="304" spans="1:17" ht="12" customHeight="1" x14ac:dyDescent="0.25">
      <c r="A304" s="152" t="s">
        <v>192</v>
      </c>
      <c r="B304" s="168"/>
      <c r="C304" s="168">
        <f>SUM(C305,C308,C310,C319)</f>
        <v>0</v>
      </c>
      <c r="D304" s="168">
        <f t="shared" ref="D304:Q304" si="78">SUM(D305,D308,D310,D319)</f>
        <v>0</v>
      </c>
      <c r="E304" s="168">
        <f t="shared" si="78"/>
        <v>0</v>
      </c>
      <c r="F304" s="168">
        <f t="shared" si="78"/>
        <v>0</v>
      </c>
      <c r="G304" s="168">
        <f t="shared" si="78"/>
        <v>0</v>
      </c>
      <c r="H304" s="168">
        <f t="shared" si="78"/>
        <v>0</v>
      </c>
      <c r="I304" s="168">
        <f t="shared" si="78"/>
        <v>0</v>
      </c>
      <c r="J304" s="168">
        <f t="shared" si="78"/>
        <v>0</v>
      </c>
      <c r="K304" s="168">
        <f t="shared" si="78"/>
        <v>0</v>
      </c>
      <c r="L304" s="168">
        <f t="shared" si="78"/>
        <v>0</v>
      </c>
      <c r="M304" s="168">
        <f t="shared" si="78"/>
        <v>0</v>
      </c>
      <c r="N304" s="168">
        <f t="shared" si="78"/>
        <v>0</v>
      </c>
      <c r="O304" s="168">
        <f t="shared" si="78"/>
        <v>0</v>
      </c>
      <c r="P304" s="168">
        <f t="shared" si="78"/>
        <v>0</v>
      </c>
      <c r="Q304" s="168">
        <f t="shared" si="78"/>
        <v>0</v>
      </c>
    </row>
    <row r="305" spans="1:17" ht="12" customHeight="1" x14ac:dyDescent="0.25">
      <c r="A305" s="158" t="s">
        <v>65</v>
      </c>
      <c r="B305" s="157"/>
      <c r="C305" s="157">
        <f>SUM(C306:C307)</f>
        <v>0</v>
      </c>
      <c r="D305" s="157">
        <f t="shared" ref="D305:Q305" si="79">SUM(D306:D307)</f>
        <v>0</v>
      </c>
      <c r="E305" s="157">
        <f t="shared" si="79"/>
        <v>0</v>
      </c>
      <c r="F305" s="157">
        <f t="shared" si="79"/>
        <v>0</v>
      </c>
      <c r="G305" s="157">
        <f t="shared" si="79"/>
        <v>0</v>
      </c>
      <c r="H305" s="157">
        <f t="shared" si="79"/>
        <v>0</v>
      </c>
      <c r="I305" s="157">
        <f t="shared" si="79"/>
        <v>0</v>
      </c>
      <c r="J305" s="157">
        <f t="shared" si="79"/>
        <v>0</v>
      </c>
      <c r="K305" s="157">
        <f t="shared" si="79"/>
        <v>0</v>
      </c>
      <c r="L305" s="157">
        <f t="shared" si="79"/>
        <v>0</v>
      </c>
      <c r="M305" s="157">
        <f t="shared" si="79"/>
        <v>0</v>
      </c>
      <c r="N305" s="157">
        <f t="shared" si="79"/>
        <v>0</v>
      </c>
      <c r="O305" s="157">
        <f t="shared" si="79"/>
        <v>0</v>
      </c>
      <c r="P305" s="157">
        <f t="shared" si="79"/>
        <v>0</v>
      </c>
      <c r="Q305" s="157">
        <f t="shared" si="79"/>
        <v>0</v>
      </c>
    </row>
    <row r="306" spans="1:17" ht="12" customHeight="1" x14ac:dyDescent="0.25">
      <c r="A306" s="23" t="s">
        <v>161</v>
      </c>
      <c r="B306" s="156"/>
      <c r="C306" s="156">
        <f>RES_hhdet_in_tes!C$64</f>
        <v>0</v>
      </c>
      <c r="D306" s="156">
        <f>RES_hhdet_in_tes!D$64</f>
        <v>0</v>
      </c>
      <c r="E306" s="156">
        <f>RES_hhdet_in_tes!E$64</f>
        <v>0</v>
      </c>
      <c r="F306" s="156">
        <f>RES_hhdet_in_tes!F$64</f>
        <v>0</v>
      </c>
      <c r="G306" s="156">
        <f>RES_hhdet_in_tes!G$64</f>
        <v>0</v>
      </c>
      <c r="H306" s="156">
        <f>RES_hhdet_in_tes!H$64</f>
        <v>0</v>
      </c>
      <c r="I306" s="156">
        <f>RES_hhdet_in_tes!I$64</f>
        <v>0</v>
      </c>
      <c r="J306" s="156">
        <f>RES_hhdet_in_tes!J$64</f>
        <v>0</v>
      </c>
      <c r="K306" s="156">
        <f>RES_hhdet_in_tes!K$64</f>
        <v>0</v>
      </c>
      <c r="L306" s="156">
        <f>RES_hhdet_in_tes!L$64</f>
        <v>0</v>
      </c>
      <c r="M306" s="156">
        <f>RES_hhdet_in_tes!M$64</f>
        <v>0</v>
      </c>
      <c r="N306" s="156">
        <f>RES_hhdet_in_tes!N$64</f>
        <v>0</v>
      </c>
      <c r="O306" s="156">
        <f>RES_hhdet_in_tes!O$64</f>
        <v>0</v>
      </c>
      <c r="P306" s="156">
        <f>RES_hhdet_in_tes!P$64</f>
        <v>0</v>
      </c>
      <c r="Q306" s="156">
        <f>RES_hhdet_in_tes!Q$64</f>
        <v>0</v>
      </c>
    </row>
    <row r="307" spans="1:17" ht="12" customHeight="1" x14ac:dyDescent="0.25">
      <c r="A307" s="23" t="s">
        <v>60</v>
      </c>
      <c r="B307" s="156"/>
      <c r="C307" s="156">
        <f>RES_hhdet_in_tes!C$65</f>
        <v>0</v>
      </c>
      <c r="D307" s="156">
        <f>RES_hhdet_in_tes!D$65</f>
        <v>0</v>
      </c>
      <c r="E307" s="156">
        <f>RES_hhdet_in_tes!E$65</f>
        <v>0</v>
      </c>
      <c r="F307" s="156">
        <f>RES_hhdet_in_tes!F$65</f>
        <v>0</v>
      </c>
      <c r="G307" s="156">
        <f>RES_hhdet_in_tes!G$65</f>
        <v>0</v>
      </c>
      <c r="H307" s="156">
        <f>RES_hhdet_in_tes!H$65</f>
        <v>0</v>
      </c>
      <c r="I307" s="156">
        <f>RES_hhdet_in_tes!I$65</f>
        <v>0</v>
      </c>
      <c r="J307" s="156">
        <f>RES_hhdet_in_tes!J$65</f>
        <v>0</v>
      </c>
      <c r="K307" s="156">
        <f>RES_hhdet_in_tes!K$65</f>
        <v>0</v>
      </c>
      <c r="L307" s="156">
        <f>RES_hhdet_in_tes!L$65</f>
        <v>0</v>
      </c>
      <c r="M307" s="156">
        <f>RES_hhdet_in_tes!M$65</f>
        <v>0</v>
      </c>
      <c r="N307" s="156">
        <f>RES_hhdet_in_tes!N$65</f>
        <v>0</v>
      </c>
      <c r="O307" s="156">
        <f>RES_hhdet_in_tes!O$65</f>
        <v>0</v>
      </c>
      <c r="P307" s="156">
        <f>RES_hhdet_in_tes!P$65</f>
        <v>0</v>
      </c>
      <c r="Q307" s="156">
        <f>RES_hhdet_in_tes!Q$65</f>
        <v>0</v>
      </c>
    </row>
    <row r="308" spans="1:17" ht="12" customHeight="1" x14ac:dyDescent="0.25">
      <c r="A308" s="158" t="s">
        <v>112</v>
      </c>
      <c r="B308" s="157"/>
      <c r="C308" s="157">
        <f>C309</f>
        <v>0</v>
      </c>
      <c r="D308" s="157">
        <f t="shared" ref="D308:Q308" si="80">D309</f>
        <v>0</v>
      </c>
      <c r="E308" s="157">
        <f t="shared" si="80"/>
        <v>0</v>
      </c>
      <c r="F308" s="157">
        <f t="shared" si="80"/>
        <v>0</v>
      </c>
      <c r="G308" s="157">
        <f t="shared" si="80"/>
        <v>0</v>
      </c>
      <c r="H308" s="157">
        <f t="shared" si="80"/>
        <v>0</v>
      </c>
      <c r="I308" s="157">
        <f t="shared" si="80"/>
        <v>0</v>
      </c>
      <c r="J308" s="157">
        <f t="shared" si="80"/>
        <v>0</v>
      </c>
      <c r="K308" s="157">
        <f t="shared" si="80"/>
        <v>0</v>
      </c>
      <c r="L308" s="157">
        <f t="shared" si="80"/>
        <v>0</v>
      </c>
      <c r="M308" s="157">
        <f t="shared" si="80"/>
        <v>0</v>
      </c>
      <c r="N308" s="157">
        <f t="shared" si="80"/>
        <v>0</v>
      </c>
      <c r="O308" s="157">
        <f t="shared" si="80"/>
        <v>0</v>
      </c>
      <c r="P308" s="157">
        <f t="shared" si="80"/>
        <v>0</v>
      </c>
      <c r="Q308" s="157">
        <f t="shared" si="80"/>
        <v>0</v>
      </c>
    </row>
    <row r="309" spans="1:17" ht="12" customHeight="1" x14ac:dyDescent="0.25">
      <c r="A309" s="23" t="s">
        <v>60</v>
      </c>
      <c r="B309" s="156"/>
      <c r="C309" s="156">
        <f>RES_hhdet_in_tes!C$67</f>
        <v>0</v>
      </c>
      <c r="D309" s="156">
        <f>RES_hhdet_in_tes!D$67</f>
        <v>0</v>
      </c>
      <c r="E309" s="156">
        <f>RES_hhdet_in_tes!E$67</f>
        <v>0</v>
      </c>
      <c r="F309" s="156">
        <f>RES_hhdet_in_tes!F$67</f>
        <v>0</v>
      </c>
      <c r="G309" s="156">
        <f>RES_hhdet_in_tes!G$67</f>
        <v>0</v>
      </c>
      <c r="H309" s="156">
        <f>RES_hhdet_in_tes!H$67</f>
        <v>0</v>
      </c>
      <c r="I309" s="156">
        <f>RES_hhdet_in_tes!I$67</f>
        <v>0</v>
      </c>
      <c r="J309" s="156">
        <f>RES_hhdet_in_tes!J$67</f>
        <v>0</v>
      </c>
      <c r="K309" s="156">
        <f>RES_hhdet_in_tes!K$67</f>
        <v>0</v>
      </c>
      <c r="L309" s="156">
        <f>RES_hhdet_in_tes!L$67</f>
        <v>0</v>
      </c>
      <c r="M309" s="156">
        <f>RES_hhdet_in_tes!M$67</f>
        <v>0</v>
      </c>
      <c r="N309" s="156">
        <f>RES_hhdet_in_tes!N$67</f>
        <v>0</v>
      </c>
      <c r="O309" s="156">
        <f>RES_hhdet_in_tes!O$67</f>
        <v>0</v>
      </c>
      <c r="P309" s="156">
        <f>RES_hhdet_in_tes!P$67</f>
        <v>0</v>
      </c>
      <c r="Q309" s="156">
        <f>RES_hhdet_in_tes!Q$67</f>
        <v>0</v>
      </c>
    </row>
    <row r="310" spans="1:17" ht="12" customHeight="1" x14ac:dyDescent="0.25">
      <c r="A310" s="158" t="s">
        <v>63</v>
      </c>
      <c r="B310" s="157"/>
      <c r="C310" s="157">
        <f>SUM(C311:C312,C315:C316)</f>
        <v>0</v>
      </c>
      <c r="D310" s="157">
        <f t="shared" ref="D310:Q310" si="81">SUM(D311:D312,D315:D316)</f>
        <v>0</v>
      </c>
      <c r="E310" s="157">
        <f t="shared" si="81"/>
        <v>0</v>
      </c>
      <c r="F310" s="157">
        <f t="shared" si="81"/>
        <v>0</v>
      </c>
      <c r="G310" s="157">
        <f t="shared" si="81"/>
        <v>0</v>
      </c>
      <c r="H310" s="157">
        <f t="shared" si="81"/>
        <v>0</v>
      </c>
      <c r="I310" s="157">
        <f t="shared" si="81"/>
        <v>0</v>
      </c>
      <c r="J310" s="157">
        <f t="shared" si="81"/>
        <v>0</v>
      </c>
      <c r="K310" s="157">
        <f t="shared" si="81"/>
        <v>0</v>
      </c>
      <c r="L310" s="157">
        <f t="shared" si="81"/>
        <v>0</v>
      </c>
      <c r="M310" s="157">
        <f t="shared" si="81"/>
        <v>0</v>
      </c>
      <c r="N310" s="157">
        <f t="shared" si="81"/>
        <v>0</v>
      </c>
      <c r="O310" s="157">
        <f t="shared" si="81"/>
        <v>0</v>
      </c>
      <c r="P310" s="157">
        <f t="shared" si="81"/>
        <v>0</v>
      </c>
      <c r="Q310" s="157">
        <f t="shared" si="81"/>
        <v>0</v>
      </c>
    </row>
    <row r="311" spans="1:17" ht="12" customHeight="1" x14ac:dyDescent="0.25">
      <c r="A311" s="167" t="s">
        <v>160</v>
      </c>
      <c r="B311" s="132"/>
      <c r="C311" s="132">
        <f>RES_hhdet_in_tes!C$69</f>
        <v>0</v>
      </c>
      <c r="D311" s="132">
        <f>RES_hhdet_in_tes!D$69</f>
        <v>0</v>
      </c>
      <c r="E311" s="132">
        <f>RES_hhdet_in_tes!E$69</f>
        <v>0</v>
      </c>
      <c r="F311" s="132">
        <f>RES_hhdet_in_tes!F$69</f>
        <v>0</v>
      </c>
      <c r="G311" s="132">
        <f>RES_hhdet_in_tes!G$69</f>
        <v>0</v>
      </c>
      <c r="H311" s="132">
        <f>RES_hhdet_in_tes!H$69</f>
        <v>0</v>
      </c>
      <c r="I311" s="132">
        <f>RES_hhdet_in_tes!I$69</f>
        <v>0</v>
      </c>
      <c r="J311" s="132">
        <f>RES_hhdet_in_tes!J$69</f>
        <v>0</v>
      </c>
      <c r="K311" s="132">
        <f>RES_hhdet_in_tes!K$69</f>
        <v>0</v>
      </c>
      <c r="L311" s="132">
        <f>RES_hhdet_in_tes!L$69</f>
        <v>0</v>
      </c>
      <c r="M311" s="132">
        <f>RES_hhdet_in_tes!M$69</f>
        <v>0</v>
      </c>
      <c r="N311" s="132">
        <f>RES_hhdet_in_tes!N$69</f>
        <v>0</v>
      </c>
      <c r="O311" s="132">
        <f>RES_hhdet_in_tes!O$69</f>
        <v>0</v>
      </c>
      <c r="P311" s="132">
        <f>RES_hhdet_in_tes!P$69</f>
        <v>0</v>
      </c>
      <c r="Q311" s="132">
        <f>RES_hhdet_in_tes!Q$69</f>
        <v>0</v>
      </c>
    </row>
    <row r="312" spans="1:17" ht="12" customHeight="1" x14ac:dyDescent="0.25">
      <c r="A312" s="167" t="s">
        <v>159</v>
      </c>
      <c r="B312" s="132"/>
      <c r="C312" s="132">
        <f>SUM(C313:C314)</f>
        <v>0</v>
      </c>
      <c r="D312" s="132">
        <f t="shared" ref="D312:Q312" si="82">SUM(D313:D314)</f>
        <v>0</v>
      </c>
      <c r="E312" s="132">
        <f t="shared" si="82"/>
        <v>0</v>
      </c>
      <c r="F312" s="132">
        <f t="shared" si="82"/>
        <v>0</v>
      </c>
      <c r="G312" s="132">
        <f t="shared" si="82"/>
        <v>0</v>
      </c>
      <c r="H312" s="132">
        <f t="shared" si="82"/>
        <v>0</v>
      </c>
      <c r="I312" s="132">
        <f t="shared" si="82"/>
        <v>0</v>
      </c>
      <c r="J312" s="132">
        <f t="shared" si="82"/>
        <v>0</v>
      </c>
      <c r="K312" s="132">
        <f t="shared" si="82"/>
        <v>0</v>
      </c>
      <c r="L312" s="132">
        <f t="shared" si="82"/>
        <v>0</v>
      </c>
      <c r="M312" s="132">
        <f t="shared" si="82"/>
        <v>0</v>
      </c>
      <c r="N312" s="132">
        <f t="shared" si="82"/>
        <v>0</v>
      </c>
      <c r="O312" s="132">
        <f t="shared" si="82"/>
        <v>0</v>
      </c>
      <c r="P312" s="132">
        <f t="shared" si="82"/>
        <v>0</v>
      </c>
      <c r="Q312" s="132">
        <f t="shared" si="82"/>
        <v>0</v>
      </c>
    </row>
    <row r="313" spans="1:17" ht="12" customHeight="1" x14ac:dyDescent="0.25">
      <c r="A313" s="166" t="s">
        <v>203</v>
      </c>
      <c r="B313" s="165"/>
      <c r="C313" s="165">
        <f>RES_hhdet_in_tes!C$71</f>
        <v>0</v>
      </c>
      <c r="D313" s="165">
        <f>RES_hhdet_in_tes!D$71</f>
        <v>0</v>
      </c>
      <c r="E313" s="165">
        <f>RES_hhdet_in_tes!E$71</f>
        <v>0</v>
      </c>
      <c r="F313" s="165">
        <f>RES_hhdet_in_tes!F$71</f>
        <v>0</v>
      </c>
      <c r="G313" s="165">
        <f>RES_hhdet_in_tes!G$71</f>
        <v>0</v>
      </c>
      <c r="H313" s="165">
        <f>RES_hhdet_in_tes!H$71</f>
        <v>0</v>
      </c>
      <c r="I313" s="165">
        <f>RES_hhdet_in_tes!I$71</f>
        <v>0</v>
      </c>
      <c r="J313" s="165">
        <f>RES_hhdet_in_tes!J$71</f>
        <v>0</v>
      </c>
      <c r="K313" s="165">
        <f>RES_hhdet_in_tes!K$71</f>
        <v>0</v>
      </c>
      <c r="L313" s="165">
        <f>RES_hhdet_in_tes!L$71</f>
        <v>0</v>
      </c>
      <c r="M313" s="165">
        <f>RES_hhdet_in_tes!M$71</f>
        <v>0</v>
      </c>
      <c r="N313" s="165">
        <f>RES_hhdet_in_tes!N$71</f>
        <v>0</v>
      </c>
      <c r="O313" s="165">
        <f>RES_hhdet_in_tes!O$71</f>
        <v>0</v>
      </c>
      <c r="P313" s="165">
        <f>RES_hhdet_in_tes!P$71</f>
        <v>0</v>
      </c>
      <c r="Q313" s="165">
        <f>RES_hhdet_in_tes!Q$71</f>
        <v>0</v>
      </c>
    </row>
    <row r="314" spans="1:17" ht="12" customHeight="1" x14ac:dyDescent="0.25">
      <c r="A314" s="147" t="s">
        <v>59</v>
      </c>
      <c r="B314" s="164"/>
      <c r="C314" s="164">
        <f>RES_hhdet_in_tes!C$72</f>
        <v>0</v>
      </c>
      <c r="D314" s="164">
        <f>RES_hhdet_in_tes!D$72</f>
        <v>0</v>
      </c>
      <c r="E314" s="164">
        <f>RES_hhdet_in_tes!E$72</f>
        <v>0</v>
      </c>
      <c r="F314" s="164">
        <f>RES_hhdet_in_tes!F$72</f>
        <v>0</v>
      </c>
      <c r="G314" s="164">
        <f>RES_hhdet_in_tes!G$72</f>
        <v>0</v>
      </c>
      <c r="H314" s="164">
        <f>RES_hhdet_in_tes!H$72</f>
        <v>0</v>
      </c>
      <c r="I314" s="164">
        <f>RES_hhdet_in_tes!I$72</f>
        <v>0</v>
      </c>
      <c r="J314" s="164">
        <f>RES_hhdet_in_tes!J$72</f>
        <v>0</v>
      </c>
      <c r="K314" s="164">
        <f>RES_hhdet_in_tes!K$72</f>
        <v>0</v>
      </c>
      <c r="L314" s="164">
        <f>RES_hhdet_in_tes!L$72</f>
        <v>0</v>
      </c>
      <c r="M314" s="164">
        <f>RES_hhdet_in_tes!M$72</f>
        <v>0</v>
      </c>
      <c r="N314" s="164">
        <f>RES_hhdet_in_tes!N$72</f>
        <v>0</v>
      </c>
      <c r="O314" s="164">
        <f>RES_hhdet_in_tes!O$72</f>
        <v>0</v>
      </c>
      <c r="P314" s="164">
        <f>RES_hhdet_in_tes!P$72</f>
        <v>0</v>
      </c>
      <c r="Q314" s="164">
        <f>RES_hhdet_in_tes!Q$72</f>
        <v>0</v>
      </c>
    </row>
    <row r="315" spans="1:17" ht="12" customHeight="1" x14ac:dyDescent="0.25">
      <c r="A315" s="163" t="s">
        <v>142</v>
      </c>
      <c r="B315" s="162"/>
      <c r="C315" s="162">
        <f>RES_hhdet_in_tes!C$73</f>
        <v>0</v>
      </c>
      <c r="D315" s="162">
        <f>RES_hhdet_in_tes!D$73</f>
        <v>0</v>
      </c>
      <c r="E315" s="162">
        <f>RES_hhdet_in_tes!E$73</f>
        <v>0</v>
      </c>
      <c r="F315" s="162">
        <f>RES_hhdet_in_tes!F$73</f>
        <v>0</v>
      </c>
      <c r="G315" s="162">
        <f>RES_hhdet_in_tes!G$73</f>
        <v>0</v>
      </c>
      <c r="H315" s="162">
        <f>RES_hhdet_in_tes!H$73</f>
        <v>0</v>
      </c>
      <c r="I315" s="162">
        <f>RES_hhdet_in_tes!I$73</f>
        <v>0</v>
      </c>
      <c r="J315" s="162">
        <f>RES_hhdet_in_tes!J$73</f>
        <v>0</v>
      </c>
      <c r="K315" s="162">
        <f>RES_hhdet_in_tes!K$73</f>
        <v>0</v>
      </c>
      <c r="L315" s="162">
        <f>RES_hhdet_in_tes!L$73</f>
        <v>0</v>
      </c>
      <c r="M315" s="162">
        <f>RES_hhdet_in_tes!M$73</f>
        <v>0</v>
      </c>
      <c r="N315" s="162">
        <f>RES_hhdet_in_tes!N$73</f>
        <v>0</v>
      </c>
      <c r="O315" s="162">
        <f>RES_hhdet_in_tes!O$73</f>
        <v>0</v>
      </c>
      <c r="P315" s="162">
        <f>RES_hhdet_in_tes!P$73</f>
        <v>0</v>
      </c>
      <c r="Q315" s="162">
        <f>RES_hhdet_in_tes!Q$73</f>
        <v>0</v>
      </c>
    </row>
    <row r="316" spans="1:17" ht="12" customHeight="1" x14ac:dyDescent="0.25">
      <c r="A316" s="161" t="s">
        <v>141</v>
      </c>
      <c r="B316" s="160"/>
      <c r="C316" s="160">
        <f>SUM(C317:C318)</f>
        <v>0</v>
      </c>
      <c r="D316" s="160">
        <f t="shared" ref="D316:Q316" si="83">SUM(D317:D318)</f>
        <v>0</v>
      </c>
      <c r="E316" s="160">
        <f t="shared" si="83"/>
        <v>0</v>
      </c>
      <c r="F316" s="160">
        <f t="shared" si="83"/>
        <v>0</v>
      </c>
      <c r="G316" s="160">
        <f t="shared" si="83"/>
        <v>0</v>
      </c>
      <c r="H316" s="160">
        <f t="shared" si="83"/>
        <v>0</v>
      </c>
      <c r="I316" s="160">
        <f t="shared" si="83"/>
        <v>0</v>
      </c>
      <c r="J316" s="160">
        <f t="shared" si="83"/>
        <v>0</v>
      </c>
      <c r="K316" s="160">
        <f t="shared" si="83"/>
        <v>0</v>
      </c>
      <c r="L316" s="160">
        <f t="shared" si="83"/>
        <v>0</v>
      </c>
      <c r="M316" s="160">
        <f t="shared" si="83"/>
        <v>0</v>
      </c>
      <c r="N316" s="160">
        <f t="shared" si="83"/>
        <v>0</v>
      </c>
      <c r="O316" s="160">
        <f t="shared" si="83"/>
        <v>0</v>
      </c>
      <c r="P316" s="160">
        <f t="shared" si="83"/>
        <v>0</v>
      </c>
      <c r="Q316" s="160">
        <f t="shared" si="83"/>
        <v>0</v>
      </c>
    </row>
    <row r="317" spans="1:17" ht="12" customHeight="1" x14ac:dyDescent="0.25">
      <c r="A317" s="148" t="s">
        <v>60</v>
      </c>
      <c r="B317" s="156"/>
      <c r="C317" s="156">
        <f>RES_hhdet_in_tes!C$75</f>
        <v>0</v>
      </c>
      <c r="D317" s="156">
        <f>RES_hhdet_in_tes!D$75</f>
        <v>0</v>
      </c>
      <c r="E317" s="156">
        <f>RES_hhdet_in_tes!E$75</f>
        <v>0</v>
      </c>
      <c r="F317" s="156">
        <f>RES_hhdet_in_tes!F$75</f>
        <v>0</v>
      </c>
      <c r="G317" s="156">
        <f>RES_hhdet_in_tes!G$75</f>
        <v>0</v>
      </c>
      <c r="H317" s="156">
        <f>RES_hhdet_in_tes!H$75</f>
        <v>0</v>
      </c>
      <c r="I317" s="156">
        <f>RES_hhdet_in_tes!I$75</f>
        <v>0</v>
      </c>
      <c r="J317" s="156">
        <f>RES_hhdet_in_tes!J$75</f>
        <v>0</v>
      </c>
      <c r="K317" s="156">
        <f>RES_hhdet_in_tes!K$75</f>
        <v>0</v>
      </c>
      <c r="L317" s="156">
        <f>RES_hhdet_in_tes!L$75</f>
        <v>0</v>
      </c>
      <c r="M317" s="156">
        <f>RES_hhdet_in_tes!M$75</f>
        <v>0</v>
      </c>
      <c r="N317" s="156">
        <f>RES_hhdet_in_tes!N$75</f>
        <v>0</v>
      </c>
      <c r="O317" s="156">
        <f>RES_hhdet_in_tes!O$75</f>
        <v>0</v>
      </c>
      <c r="P317" s="156">
        <f>RES_hhdet_in_tes!P$75</f>
        <v>0</v>
      </c>
      <c r="Q317" s="156">
        <f>RES_hhdet_in_tes!Q$75</f>
        <v>0</v>
      </c>
    </row>
    <row r="318" spans="1:17" ht="12" customHeight="1" x14ac:dyDescent="0.25">
      <c r="A318" s="148" t="s">
        <v>59</v>
      </c>
      <c r="B318" s="156"/>
      <c r="C318" s="156">
        <f>RES_hhdet_in_tes!C$76</f>
        <v>0</v>
      </c>
      <c r="D318" s="156">
        <f>RES_hhdet_in_tes!D$76</f>
        <v>0</v>
      </c>
      <c r="E318" s="156">
        <f>RES_hhdet_in_tes!E$76</f>
        <v>0</v>
      </c>
      <c r="F318" s="156">
        <f>RES_hhdet_in_tes!F$76</f>
        <v>0</v>
      </c>
      <c r="G318" s="156">
        <f>RES_hhdet_in_tes!G$76</f>
        <v>0</v>
      </c>
      <c r="H318" s="156">
        <f>RES_hhdet_in_tes!H$76</f>
        <v>0</v>
      </c>
      <c r="I318" s="156">
        <f>RES_hhdet_in_tes!I$76</f>
        <v>0</v>
      </c>
      <c r="J318" s="156">
        <f>RES_hhdet_in_tes!J$76</f>
        <v>0</v>
      </c>
      <c r="K318" s="156">
        <f>RES_hhdet_in_tes!K$76</f>
        <v>0</v>
      </c>
      <c r="L318" s="156">
        <f>RES_hhdet_in_tes!L$76</f>
        <v>0</v>
      </c>
      <c r="M318" s="156">
        <f>RES_hhdet_in_tes!M$76</f>
        <v>0</v>
      </c>
      <c r="N318" s="156">
        <f>RES_hhdet_in_tes!N$76</f>
        <v>0</v>
      </c>
      <c r="O318" s="156">
        <f>RES_hhdet_in_tes!O$76</f>
        <v>0</v>
      </c>
      <c r="P318" s="156">
        <f>RES_hhdet_in_tes!P$76</f>
        <v>0</v>
      </c>
      <c r="Q318" s="156">
        <f>RES_hhdet_in_tes!Q$76</f>
        <v>0</v>
      </c>
    </row>
    <row r="319" spans="1:17" ht="12" customHeight="1" x14ac:dyDescent="0.25">
      <c r="A319" s="158" t="s">
        <v>62</v>
      </c>
      <c r="B319" s="157"/>
      <c r="C319" s="157">
        <f>SUM(C320:C321)</f>
        <v>0</v>
      </c>
      <c r="D319" s="157">
        <f t="shared" ref="D319:Q319" si="84">SUM(D320:D321)</f>
        <v>0</v>
      </c>
      <c r="E319" s="157">
        <f t="shared" si="84"/>
        <v>0</v>
      </c>
      <c r="F319" s="157">
        <f t="shared" si="84"/>
        <v>0</v>
      </c>
      <c r="G319" s="157">
        <f t="shared" si="84"/>
        <v>0</v>
      </c>
      <c r="H319" s="157">
        <f t="shared" si="84"/>
        <v>0</v>
      </c>
      <c r="I319" s="157">
        <f t="shared" si="84"/>
        <v>0</v>
      </c>
      <c r="J319" s="157">
        <f t="shared" si="84"/>
        <v>0</v>
      </c>
      <c r="K319" s="157">
        <f t="shared" si="84"/>
        <v>0</v>
      </c>
      <c r="L319" s="157">
        <f t="shared" si="84"/>
        <v>0</v>
      </c>
      <c r="M319" s="157">
        <f t="shared" si="84"/>
        <v>0</v>
      </c>
      <c r="N319" s="157">
        <f t="shared" si="84"/>
        <v>0</v>
      </c>
      <c r="O319" s="157">
        <f t="shared" si="84"/>
        <v>0</v>
      </c>
      <c r="P319" s="157">
        <f t="shared" si="84"/>
        <v>0</v>
      </c>
      <c r="Q319" s="157">
        <f t="shared" si="84"/>
        <v>0</v>
      </c>
    </row>
    <row r="320" spans="1:17" ht="12" customHeight="1" x14ac:dyDescent="0.25">
      <c r="A320" s="23" t="s">
        <v>203</v>
      </c>
      <c r="B320" s="156"/>
      <c r="C320" s="156">
        <f>RES_hhdet_in_tes!C$78</f>
        <v>0</v>
      </c>
      <c r="D320" s="156">
        <f>RES_hhdet_in_tes!D$78</f>
        <v>0</v>
      </c>
      <c r="E320" s="156">
        <f>RES_hhdet_in_tes!E$78</f>
        <v>0</v>
      </c>
      <c r="F320" s="156">
        <f>RES_hhdet_in_tes!F$78</f>
        <v>0</v>
      </c>
      <c r="G320" s="156">
        <f>RES_hhdet_in_tes!G$78</f>
        <v>0</v>
      </c>
      <c r="H320" s="156">
        <f>RES_hhdet_in_tes!H$78</f>
        <v>0</v>
      </c>
      <c r="I320" s="156">
        <f>RES_hhdet_in_tes!I$78</f>
        <v>0</v>
      </c>
      <c r="J320" s="156">
        <f>RES_hhdet_in_tes!J$78</f>
        <v>0</v>
      </c>
      <c r="K320" s="156">
        <f>RES_hhdet_in_tes!K$78</f>
        <v>0</v>
      </c>
      <c r="L320" s="156">
        <f>RES_hhdet_in_tes!L$78</f>
        <v>0</v>
      </c>
      <c r="M320" s="156">
        <f>RES_hhdet_in_tes!M$78</f>
        <v>0</v>
      </c>
      <c r="N320" s="156">
        <f>RES_hhdet_in_tes!N$78</f>
        <v>0</v>
      </c>
      <c r="O320" s="156">
        <f>RES_hhdet_in_tes!O$78</f>
        <v>0</v>
      </c>
      <c r="P320" s="156">
        <f>RES_hhdet_in_tes!P$78</f>
        <v>0</v>
      </c>
      <c r="Q320" s="156">
        <f>RES_hhdet_in_tes!Q$78</f>
        <v>0</v>
      </c>
    </row>
    <row r="321" spans="1:17" ht="12" customHeight="1" x14ac:dyDescent="0.25">
      <c r="A321" s="29" t="s">
        <v>140</v>
      </c>
      <c r="B321" s="57"/>
      <c r="C321" s="57">
        <f>RES_hhdet_in_tes!C$79</f>
        <v>0</v>
      </c>
      <c r="D321" s="57">
        <f>RES_hhdet_in_tes!D$79</f>
        <v>0</v>
      </c>
      <c r="E321" s="57">
        <f>RES_hhdet_in_tes!E$79</f>
        <v>0</v>
      </c>
      <c r="F321" s="57">
        <f>RES_hhdet_in_tes!F$79</f>
        <v>0</v>
      </c>
      <c r="G321" s="57">
        <f>RES_hhdet_in_tes!G$79</f>
        <v>0</v>
      </c>
      <c r="H321" s="57">
        <f>RES_hhdet_in_tes!H$79</f>
        <v>0</v>
      </c>
      <c r="I321" s="57">
        <f>RES_hhdet_in_tes!I$79</f>
        <v>0</v>
      </c>
      <c r="J321" s="57">
        <f>RES_hhdet_in_tes!J$79</f>
        <v>0</v>
      </c>
      <c r="K321" s="57">
        <f>RES_hhdet_in_tes!K$79</f>
        <v>0</v>
      </c>
      <c r="L321" s="57">
        <f>RES_hhdet_in_tes!L$79</f>
        <v>0</v>
      </c>
      <c r="M321" s="57">
        <f>RES_hhdet_in_tes!M$79</f>
        <v>0</v>
      </c>
      <c r="N321" s="57">
        <f>RES_hhdet_in_tes!N$79</f>
        <v>0</v>
      </c>
      <c r="O321" s="57">
        <f>RES_hhdet_in_tes!O$79</f>
        <v>0</v>
      </c>
      <c r="P321" s="57">
        <f>RES_hhdet_in_tes!P$79</f>
        <v>0</v>
      </c>
      <c r="Q321" s="57">
        <f>RES_hhdet_in_tes!Q$79</f>
        <v>0</v>
      </c>
    </row>
    <row r="323" spans="1:17" ht="12" customHeight="1" x14ac:dyDescent="0.25">
      <c r="A323" s="152" t="s">
        <v>191</v>
      </c>
      <c r="B323" s="175"/>
      <c r="C323" s="175" t="str">
        <f t="shared" ref="C323:Q338" si="85">IF(C304=0,"",C304/C285)</f>
        <v/>
      </c>
      <c r="D323" s="175" t="str">
        <f t="shared" si="85"/>
        <v/>
      </c>
      <c r="E323" s="175" t="str">
        <f t="shared" si="85"/>
        <v/>
      </c>
      <c r="F323" s="175" t="str">
        <f t="shared" si="85"/>
        <v/>
      </c>
      <c r="G323" s="175" t="str">
        <f t="shared" si="85"/>
        <v/>
      </c>
      <c r="H323" s="175" t="str">
        <f t="shared" si="85"/>
        <v/>
      </c>
      <c r="I323" s="175" t="str">
        <f t="shared" si="85"/>
        <v/>
      </c>
      <c r="J323" s="175" t="str">
        <f t="shared" si="85"/>
        <v/>
      </c>
      <c r="K323" s="175" t="str">
        <f t="shared" si="85"/>
        <v/>
      </c>
      <c r="L323" s="175" t="str">
        <f t="shared" si="85"/>
        <v/>
      </c>
      <c r="M323" s="175" t="str">
        <f t="shared" si="85"/>
        <v/>
      </c>
      <c r="N323" s="175" t="str">
        <f t="shared" si="85"/>
        <v/>
      </c>
      <c r="O323" s="175" t="str">
        <f t="shared" si="85"/>
        <v/>
      </c>
      <c r="P323" s="175" t="str">
        <f t="shared" si="85"/>
        <v/>
      </c>
      <c r="Q323" s="175" t="str">
        <f t="shared" si="85"/>
        <v/>
      </c>
    </row>
    <row r="324" spans="1:17" ht="12" customHeight="1" x14ac:dyDescent="0.25">
      <c r="A324" s="158" t="s">
        <v>65</v>
      </c>
      <c r="B324" s="169"/>
      <c r="C324" s="169" t="str">
        <f t="shared" si="85"/>
        <v/>
      </c>
      <c r="D324" s="169" t="str">
        <f t="shared" si="85"/>
        <v/>
      </c>
      <c r="E324" s="169" t="str">
        <f t="shared" si="85"/>
        <v/>
      </c>
      <c r="F324" s="169" t="str">
        <f t="shared" si="85"/>
        <v/>
      </c>
      <c r="G324" s="169" t="str">
        <f t="shared" si="85"/>
        <v/>
      </c>
      <c r="H324" s="169" t="str">
        <f t="shared" si="85"/>
        <v/>
      </c>
      <c r="I324" s="169" t="str">
        <f t="shared" si="85"/>
        <v/>
      </c>
      <c r="J324" s="169" t="str">
        <f t="shared" si="85"/>
        <v/>
      </c>
      <c r="K324" s="169" t="str">
        <f t="shared" si="85"/>
        <v/>
      </c>
      <c r="L324" s="169" t="str">
        <f t="shared" si="85"/>
        <v/>
      </c>
      <c r="M324" s="169" t="str">
        <f t="shared" si="85"/>
        <v/>
      </c>
      <c r="N324" s="169" t="str">
        <f t="shared" si="85"/>
        <v/>
      </c>
      <c r="O324" s="169" t="str">
        <f t="shared" si="85"/>
        <v/>
      </c>
      <c r="P324" s="169" t="str">
        <f t="shared" si="85"/>
        <v/>
      </c>
      <c r="Q324" s="169" t="str">
        <f t="shared" si="85"/>
        <v/>
      </c>
    </row>
    <row r="325" spans="1:17" ht="12" customHeight="1" x14ac:dyDescent="0.25">
      <c r="A325" s="23" t="s">
        <v>161</v>
      </c>
      <c r="B325" s="73"/>
      <c r="C325" s="73" t="str">
        <f t="shared" si="85"/>
        <v/>
      </c>
      <c r="D325" s="73" t="str">
        <f t="shared" si="85"/>
        <v/>
      </c>
      <c r="E325" s="73" t="str">
        <f t="shared" si="85"/>
        <v/>
      </c>
      <c r="F325" s="73" t="str">
        <f t="shared" si="85"/>
        <v/>
      </c>
      <c r="G325" s="73" t="str">
        <f t="shared" si="85"/>
        <v/>
      </c>
      <c r="H325" s="73" t="str">
        <f t="shared" si="85"/>
        <v/>
      </c>
      <c r="I325" s="73" t="str">
        <f t="shared" si="85"/>
        <v/>
      </c>
      <c r="J325" s="73" t="str">
        <f t="shared" si="85"/>
        <v/>
      </c>
      <c r="K325" s="73" t="str">
        <f t="shared" si="85"/>
        <v/>
      </c>
      <c r="L325" s="73" t="str">
        <f t="shared" si="85"/>
        <v/>
      </c>
      <c r="M325" s="73" t="str">
        <f t="shared" si="85"/>
        <v/>
      </c>
      <c r="N325" s="73" t="str">
        <f t="shared" si="85"/>
        <v/>
      </c>
      <c r="O325" s="73" t="str">
        <f t="shared" si="85"/>
        <v/>
      </c>
      <c r="P325" s="73" t="str">
        <f t="shared" si="85"/>
        <v/>
      </c>
      <c r="Q325" s="73" t="str">
        <f t="shared" si="85"/>
        <v/>
      </c>
    </row>
    <row r="326" spans="1:17" ht="12" customHeight="1" x14ac:dyDescent="0.25">
      <c r="A326" s="23" t="s">
        <v>60</v>
      </c>
      <c r="B326" s="73"/>
      <c r="C326" s="73" t="str">
        <f t="shared" si="85"/>
        <v/>
      </c>
      <c r="D326" s="73" t="str">
        <f t="shared" si="85"/>
        <v/>
      </c>
      <c r="E326" s="73" t="str">
        <f t="shared" si="85"/>
        <v/>
      </c>
      <c r="F326" s="73" t="str">
        <f t="shared" si="85"/>
        <v/>
      </c>
      <c r="G326" s="73" t="str">
        <f t="shared" si="85"/>
        <v/>
      </c>
      <c r="H326" s="73" t="str">
        <f t="shared" si="85"/>
        <v/>
      </c>
      <c r="I326" s="73" t="str">
        <f t="shared" si="85"/>
        <v/>
      </c>
      <c r="J326" s="73" t="str">
        <f t="shared" si="85"/>
        <v/>
      </c>
      <c r="K326" s="73" t="str">
        <f t="shared" si="85"/>
        <v/>
      </c>
      <c r="L326" s="73" t="str">
        <f t="shared" si="85"/>
        <v/>
      </c>
      <c r="M326" s="73" t="str">
        <f t="shared" si="85"/>
        <v/>
      </c>
      <c r="N326" s="73" t="str">
        <f t="shared" si="85"/>
        <v/>
      </c>
      <c r="O326" s="73" t="str">
        <f t="shared" si="85"/>
        <v/>
      </c>
      <c r="P326" s="73" t="str">
        <f t="shared" si="85"/>
        <v/>
      </c>
      <c r="Q326" s="73" t="str">
        <f t="shared" si="85"/>
        <v/>
      </c>
    </row>
    <row r="327" spans="1:17" ht="12" customHeight="1" x14ac:dyDescent="0.25">
      <c r="A327" s="158" t="s">
        <v>112</v>
      </c>
      <c r="B327" s="169"/>
      <c r="C327" s="169" t="str">
        <f t="shared" si="85"/>
        <v/>
      </c>
      <c r="D327" s="169" t="str">
        <f t="shared" si="85"/>
        <v/>
      </c>
      <c r="E327" s="169" t="str">
        <f t="shared" si="85"/>
        <v/>
      </c>
      <c r="F327" s="169" t="str">
        <f t="shared" si="85"/>
        <v/>
      </c>
      <c r="G327" s="169" t="str">
        <f t="shared" si="85"/>
        <v/>
      </c>
      <c r="H327" s="169" t="str">
        <f t="shared" si="85"/>
        <v/>
      </c>
      <c r="I327" s="169" t="str">
        <f t="shared" si="85"/>
        <v/>
      </c>
      <c r="J327" s="169" t="str">
        <f t="shared" si="85"/>
        <v/>
      </c>
      <c r="K327" s="169" t="str">
        <f t="shared" si="85"/>
        <v/>
      </c>
      <c r="L327" s="169" t="str">
        <f t="shared" si="85"/>
        <v/>
      </c>
      <c r="M327" s="169" t="str">
        <f t="shared" si="85"/>
        <v/>
      </c>
      <c r="N327" s="169" t="str">
        <f t="shared" si="85"/>
        <v/>
      </c>
      <c r="O327" s="169" t="str">
        <f t="shared" si="85"/>
        <v/>
      </c>
      <c r="P327" s="169" t="str">
        <f t="shared" si="85"/>
        <v/>
      </c>
      <c r="Q327" s="169" t="str">
        <f t="shared" si="85"/>
        <v/>
      </c>
    </row>
    <row r="328" spans="1:17" ht="12" customHeight="1" x14ac:dyDescent="0.25">
      <c r="A328" s="23" t="s">
        <v>60</v>
      </c>
      <c r="B328" s="73"/>
      <c r="C328" s="73" t="str">
        <f t="shared" si="85"/>
        <v/>
      </c>
      <c r="D328" s="73" t="str">
        <f t="shared" si="85"/>
        <v/>
      </c>
      <c r="E328" s="73" t="str">
        <f t="shared" si="85"/>
        <v/>
      </c>
      <c r="F328" s="73" t="str">
        <f t="shared" si="85"/>
        <v/>
      </c>
      <c r="G328" s="73" t="str">
        <f t="shared" si="85"/>
        <v/>
      </c>
      <c r="H328" s="73" t="str">
        <f t="shared" si="85"/>
        <v/>
      </c>
      <c r="I328" s="73" t="str">
        <f t="shared" si="85"/>
        <v/>
      </c>
      <c r="J328" s="73" t="str">
        <f t="shared" si="85"/>
        <v/>
      </c>
      <c r="K328" s="73" t="str">
        <f t="shared" si="85"/>
        <v/>
      </c>
      <c r="L328" s="73" t="str">
        <f t="shared" si="85"/>
        <v/>
      </c>
      <c r="M328" s="73" t="str">
        <f t="shared" si="85"/>
        <v/>
      </c>
      <c r="N328" s="73" t="str">
        <f t="shared" si="85"/>
        <v/>
      </c>
      <c r="O328" s="73" t="str">
        <f t="shared" si="85"/>
        <v/>
      </c>
      <c r="P328" s="73" t="str">
        <f t="shared" si="85"/>
        <v/>
      </c>
      <c r="Q328" s="73" t="str">
        <f t="shared" si="85"/>
        <v/>
      </c>
    </row>
    <row r="329" spans="1:17" ht="12" customHeight="1" x14ac:dyDescent="0.25">
      <c r="A329" s="158" t="s">
        <v>63</v>
      </c>
      <c r="B329" s="169"/>
      <c r="C329" s="169" t="str">
        <f t="shared" si="85"/>
        <v/>
      </c>
      <c r="D329" s="169" t="str">
        <f t="shared" si="85"/>
        <v/>
      </c>
      <c r="E329" s="169" t="str">
        <f t="shared" si="85"/>
        <v/>
      </c>
      <c r="F329" s="169" t="str">
        <f t="shared" si="85"/>
        <v/>
      </c>
      <c r="G329" s="169" t="str">
        <f t="shared" si="85"/>
        <v/>
      </c>
      <c r="H329" s="169" t="str">
        <f t="shared" si="85"/>
        <v/>
      </c>
      <c r="I329" s="169" t="str">
        <f t="shared" si="85"/>
        <v/>
      </c>
      <c r="J329" s="169" t="str">
        <f t="shared" si="85"/>
        <v/>
      </c>
      <c r="K329" s="169" t="str">
        <f t="shared" si="85"/>
        <v/>
      </c>
      <c r="L329" s="169" t="str">
        <f t="shared" si="85"/>
        <v/>
      </c>
      <c r="M329" s="169" t="str">
        <f t="shared" si="85"/>
        <v/>
      </c>
      <c r="N329" s="169" t="str">
        <f t="shared" si="85"/>
        <v/>
      </c>
      <c r="O329" s="169" t="str">
        <f t="shared" si="85"/>
        <v/>
      </c>
      <c r="P329" s="169" t="str">
        <f t="shared" si="85"/>
        <v/>
      </c>
      <c r="Q329" s="169" t="str">
        <f t="shared" si="85"/>
        <v/>
      </c>
    </row>
    <row r="330" spans="1:17" ht="12" customHeight="1" x14ac:dyDescent="0.25">
      <c r="A330" s="167" t="s">
        <v>160</v>
      </c>
      <c r="B330" s="174"/>
      <c r="C330" s="174" t="str">
        <f t="shared" si="85"/>
        <v/>
      </c>
      <c r="D330" s="174" t="str">
        <f t="shared" si="85"/>
        <v/>
      </c>
      <c r="E330" s="174" t="str">
        <f t="shared" si="85"/>
        <v/>
      </c>
      <c r="F330" s="174" t="str">
        <f t="shared" si="85"/>
        <v/>
      </c>
      <c r="G330" s="174" t="str">
        <f t="shared" si="85"/>
        <v/>
      </c>
      <c r="H330" s="174" t="str">
        <f t="shared" si="85"/>
        <v/>
      </c>
      <c r="I330" s="174" t="str">
        <f t="shared" si="85"/>
        <v/>
      </c>
      <c r="J330" s="174" t="str">
        <f t="shared" si="85"/>
        <v/>
      </c>
      <c r="K330" s="174" t="str">
        <f t="shared" si="85"/>
        <v/>
      </c>
      <c r="L330" s="174" t="str">
        <f t="shared" si="85"/>
        <v/>
      </c>
      <c r="M330" s="174" t="str">
        <f t="shared" si="85"/>
        <v/>
      </c>
      <c r="N330" s="174" t="str">
        <f t="shared" si="85"/>
        <v/>
      </c>
      <c r="O330" s="174" t="str">
        <f t="shared" si="85"/>
        <v/>
      </c>
      <c r="P330" s="174" t="str">
        <f t="shared" si="85"/>
        <v/>
      </c>
      <c r="Q330" s="174" t="str">
        <f t="shared" si="85"/>
        <v/>
      </c>
    </row>
    <row r="331" spans="1:17" ht="12" customHeight="1" x14ac:dyDescent="0.25">
      <c r="A331" s="167" t="s">
        <v>159</v>
      </c>
      <c r="B331" s="174"/>
      <c r="C331" s="174" t="str">
        <f t="shared" si="85"/>
        <v/>
      </c>
      <c r="D331" s="174" t="str">
        <f t="shared" si="85"/>
        <v/>
      </c>
      <c r="E331" s="174" t="str">
        <f t="shared" si="85"/>
        <v/>
      </c>
      <c r="F331" s="174" t="str">
        <f t="shared" si="85"/>
        <v/>
      </c>
      <c r="G331" s="174" t="str">
        <f t="shared" si="85"/>
        <v/>
      </c>
      <c r="H331" s="174" t="str">
        <f t="shared" si="85"/>
        <v/>
      </c>
      <c r="I331" s="174" t="str">
        <f t="shared" si="85"/>
        <v/>
      </c>
      <c r="J331" s="174" t="str">
        <f t="shared" si="85"/>
        <v/>
      </c>
      <c r="K331" s="174" t="str">
        <f t="shared" si="85"/>
        <v/>
      </c>
      <c r="L331" s="174" t="str">
        <f t="shared" si="85"/>
        <v/>
      </c>
      <c r="M331" s="174" t="str">
        <f t="shared" si="85"/>
        <v/>
      </c>
      <c r="N331" s="174" t="str">
        <f t="shared" si="85"/>
        <v/>
      </c>
      <c r="O331" s="174" t="str">
        <f t="shared" si="85"/>
        <v/>
      </c>
      <c r="P331" s="174" t="str">
        <f t="shared" si="85"/>
        <v/>
      </c>
      <c r="Q331" s="174" t="str">
        <f t="shared" si="85"/>
        <v/>
      </c>
    </row>
    <row r="332" spans="1:17" ht="12" customHeight="1" x14ac:dyDescent="0.25">
      <c r="A332" s="166" t="s">
        <v>203</v>
      </c>
      <c r="B332" s="173"/>
      <c r="C332" s="173" t="str">
        <f t="shared" si="85"/>
        <v/>
      </c>
      <c r="D332" s="173" t="str">
        <f t="shared" si="85"/>
        <v/>
      </c>
      <c r="E332" s="173" t="str">
        <f t="shared" si="85"/>
        <v/>
      </c>
      <c r="F332" s="173" t="str">
        <f t="shared" si="85"/>
        <v/>
      </c>
      <c r="G332" s="173" t="str">
        <f t="shared" si="85"/>
        <v/>
      </c>
      <c r="H332" s="173" t="str">
        <f t="shared" si="85"/>
        <v/>
      </c>
      <c r="I332" s="173" t="str">
        <f t="shared" si="85"/>
        <v/>
      </c>
      <c r="J332" s="173" t="str">
        <f t="shared" si="85"/>
        <v/>
      </c>
      <c r="K332" s="173" t="str">
        <f t="shared" si="85"/>
        <v/>
      </c>
      <c r="L332" s="173" t="str">
        <f t="shared" si="85"/>
        <v/>
      </c>
      <c r="M332" s="173" t="str">
        <f t="shared" si="85"/>
        <v/>
      </c>
      <c r="N332" s="173" t="str">
        <f t="shared" si="85"/>
        <v/>
      </c>
      <c r="O332" s="173" t="str">
        <f t="shared" si="85"/>
        <v/>
      </c>
      <c r="P332" s="173" t="str">
        <f t="shared" si="85"/>
        <v/>
      </c>
      <c r="Q332" s="173" t="str">
        <f t="shared" si="85"/>
        <v/>
      </c>
    </row>
    <row r="333" spans="1:17" ht="12" customHeight="1" x14ac:dyDescent="0.25">
      <c r="A333" s="147" t="s">
        <v>59</v>
      </c>
      <c r="B333" s="172"/>
      <c r="C333" s="172" t="str">
        <f t="shared" si="85"/>
        <v/>
      </c>
      <c r="D333" s="172" t="str">
        <f t="shared" si="85"/>
        <v/>
      </c>
      <c r="E333" s="172" t="str">
        <f t="shared" si="85"/>
        <v/>
      </c>
      <c r="F333" s="172" t="str">
        <f t="shared" si="85"/>
        <v/>
      </c>
      <c r="G333" s="172" t="str">
        <f t="shared" si="85"/>
        <v/>
      </c>
      <c r="H333" s="172" t="str">
        <f t="shared" si="85"/>
        <v/>
      </c>
      <c r="I333" s="172" t="str">
        <f t="shared" si="85"/>
        <v/>
      </c>
      <c r="J333" s="172" t="str">
        <f t="shared" si="85"/>
        <v/>
      </c>
      <c r="K333" s="172" t="str">
        <f t="shared" si="85"/>
        <v/>
      </c>
      <c r="L333" s="172" t="str">
        <f t="shared" si="85"/>
        <v/>
      </c>
      <c r="M333" s="172" t="str">
        <f t="shared" si="85"/>
        <v/>
      </c>
      <c r="N333" s="172" t="str">
        <f t="shared" si="85"/>
        <v/>
      </c>
      <c r="O333" s="172" t="str">
        <f t="shared" si="85"/>
        <v/>
      </c>
      <c r="P333" s="172" t="str">
        <f t="shared" si="85"/>
        <v/>
      </c>
      <c r="Q333" s="172" t="str">
        <f t="shared" si="85"/>
        <v/>
      </c>
    </row>
    <row r="334" spans="1:17" ht="12" customHeight="1" x14ac:dyDescent="0.25">
      <c r="A334" s="163" t="s">
        <v>142</v>
      </c>
      <c r="B334" s="171"/>
      <c r="C334" s="171" t="str">
        <f t="shared" si="85"/>
        <v/>
      </c>
      <c r="D334" s="171" t="str">
        <f t="shared" si="85"/>
        <v/>
      </c>
      <c r="E334" s="171" t="str">
        <f t="shared" si="85"/>
        <v/>
      </c>
      <c r="F334" s="171" t="str">
        <f t="shared" si="85"/>
        <v/>
      </c>
      <c r="G334" s="171" t="str">
        <f t="shared" si="85"/>
        <v/>
      </c>
      <c r="H334" s="171" t="str">
        <f t="shared" si="85"/>
        <v/>
      </c>
      <c r="I334" s="171" t="str">
        <f t="shared" si="85"/>
        <v/>
      </c>
      <c r="J334" s="171" t="str">
        <f t="shared" si="85"/>
        <v/>
      </c>
      <c r="K334" s="171" t="str">
        <f t="shared" si="85"/>
        <v/>
      </c>
      <c r="L334" s="171" t="str">
        <f t="shared" si="85"/>
        <v/>
      </c>
      <c r="M334" s="171" t="str">
        <f t="shared" si="85"/>
        <v/>
      </c>
      <c r="N334" s="171" t="str">
        <f t="shared" si="85"/>
        <v/>
      </c>
      <c r="O334" s="171" t="str">
        <f t="shared" si="85"/>
        <v/>
      </c>
      <c r="P334" s="171" t="str">
        <f t="shared" si="85"/>
        <v/>
      </c>
      <c r="Q334" s="171" t="str">
        <f t="shared" si="85"/>
        <v/>
      </c>
    </row>
    <row r="335" spans="1:17" ht="12" customHeight="1" x14ac:dyDescent="0.25">
      <c r="A335" s="161" t="s">
        <v>141</v>
      </c>
      <c r="B335" s="170"/>
      <c r="C335" s="170" t="str">
        <f t="shared" si="85"/>
        <v/>
      </c>
      <c r="D335" s="170" t="str">
        <f t="shared" si="85"/>
        <v/>
      </c>
      <c r="E335" s="170" t="str">
        <f t="shared" si="85"/>
        <v/>
      </c>
      <c r="F335" s="170" t="str">
        <f t="shared" si="85"/>
        <v/>
      </c>
      <c r="G335" s="170" t="str">
        <f t="shared" si="85"/>
        <v/>
      </c>
      <c r="H335" s="170" t="str">
        <f t="shared" si="85"/>
        <v/>
      </c>
      <c r="I335" s="170" t="str">
        <f t="shared" si="85"/>
        <v/>
      </c>
      <c r="J335" s="170" t="str">
        <f t="shared" si="85"/>
        <v/>
      </c>
      <c r="K335" s="170" t="str">
        <f t="shared" si="85"/>
        <v/>
      </c>
      <c r="L335" s="170" t="str">
        <f t="shared" si="85"/>
        <v/>
      </c>
      <c r="M335" s="170" t="str">
        <f t="shared" si="85"/>
        <v/>
      </c>
      <c r="N335" s="170" t="str">
        <f t="shared" si="85"/>
        <v/>
      </c>
      <c r="O335" s="170" t="str">
        <f t="shared" si="85"/>
        <v/>
      </c>
      <c r="P335" s="170" t="str">
        <f t="shared" si="85"/>
        <v/>
      </c>
      <c r="Q335" s="170" t="str">
        <f t="shared" si="85"/>
        <v/>
      </c>
    </row>
    <row r="336" spans="1:17" ht="12" customHeight="1" x14ac:dyDescent="0.25">
      <c r="A336" s="148" t="s">
        <v>60</v>
      </c>
      <c r="B336" s="73"/>
      <c r="C336" s="73" t="str">
        <f t="shared" si="85"/>
        <v/>
      </c>
      <c r="D336" s="73" t="str">
        <f t="shared" si="85"/>
        <v/>
      </c>
      <c r="E336" s="73" t="str">
        <f t="shared" si="85"/>
        <v/>
      </c>
      <c r="F336" s="73" t="str">
        <f t="shared" si="85"/>
        <v/>
      </c>
      <c r="G336" s="73" t="str">
        <f t="shared" si="85"/>
        <v/>
      </c>
      <c r="H336" s="73" t="str">
        <f t="shared" si="85"/>
        <v/>
      </c>
      <c r="I336" s="73" t="str">
        <f t="shared" si="85"/>
        <v/>
      </c>
      <c r="J336" s="73" t="str">
        <f t="shared" si="85"/>
        <v/>
      </c>
      <c r="K336" s="73" t="str">
        <f t="shared" si="85"/>
        <v/>
      </c>
      <c r="L336" s="73" t="str">
        <f t="shared" si="85"/>
        <v/>
      </c>
      <c r="M336" s="73" t="str">
        <f t="shared" si="85"/>
        <v/>
      </c>
      <c r="N336" s="73" t="str">
        <f t="shared" si="85"/>
        <v/>
      </c>
      <c r="O336" s="73" t="str">
        <f t="shared" si="85"/>
        <v/>
      </c>
      <c r="P336" s="73" t="str">
        <f t="shared" si="85"/>
        <v/>
      </c>
      <c r="Q336" s="73" t="str">
        <f t="shared" si="85"/>
        <v/>
      </c>
    </row>
    <row r="337" spans="1:17" ht="12" customHeight="1" x14ac:dyDescent="0.25">
      <c r="A337" s="148" t="s">
        <v>59</v>
      </c>
      <c r="B337" s="73"/>
      <c r="C337" s="73" t="str">
        <f t="shared" si="85"/>
        <v/>
      </c>
      <c r="D337" s="73" t="str">
        <f t="shared" si="85"/>
        <v/>
      </c>
      <c r="E337" s="73" t="str">
        <f t="shared" si="85"/>
        <v/>
      </c>
      <c r="F337" s="73" t="str">
        <f t="shared" si="85"/>
        <v/>
      </c>
      <c r="G337" s="73" t="str">
        <f t="shared" si="85"/>
        <v/>
      </c>
      <c r="H337" s="73" t="str">
        <f t="shared" si="85"/>
        <v/>
      </c>
      <c r="I337" s="73" t="str">
        <f t="shared" si="85"/>
        <v/>
      </c>
      <c r="J337" s="73" t="str">
        <f t="shared" si="85"/>
        <v/>
      </c>
      <c r="K337" s="73" t="str">
        <f t="shared" si="85"/>
        <v/>
      </c>
      <c r="L337" s="73" t="str">
        <f t="shared" si="85"/>
        <v/>
      </c>
      <c r="M337" s="73" t="str">
        <f t="shared" si="85"/>
        <v/>
      </c>
      <c r="N337" s="73" t="str">
        <f t="shared" si="85"/>
        <v/>
      </c>
      <c r="O337" s="73" t="str">
        <f t="shared" si="85"/>
        <v/>
      </c>
      <c r="P337" s="73" t="str">
        <f t="shared" si="85"/>
        <v/>
      </c>
      <c r="Q337" s="73" t="str">
        <f t="shared" si="85"/>
        <v/>
      </c>
    </row>
    <row r="338" spans="1:17" ht="12" customHeight="1" x14ac:dyDescent="0.25">
      <c r="A338" s="158" t="s">
        <v>62</v>
      </c>
      <c r="B338" s="169"/>
      <c r="C338" s="169" t="str">
        <f t="shared" si="85"/>
        <v/>
      </c>
      <c r="D338" s="169" t="str">
        <f t="shared" si="85"/>
        <v/>
      </c>
      <c r="E338" s="169" t="str">
        <f t="shared" si="85"/>
        <v/>
      </c>
      <c r="F338" s="169" t="str">
        <f t="shared" si="85"/>
        <v/>
      </c>
      <c r="G338" s="169" t="str">
        <f t="shared" si="85"/>
        <v/>
      </c>
      <c r="H338" s="169" t="str">
        <f t="shared" si="85"/>
        <v/>
      </c>
      <c r="I338" s="169" t="str">
        <f t="shared" si="85"/>
        <v/>
      </c>
      <c r="J338" s="169" t="str">
        <f t="shared" si="85"/>
        <v/>
      </c>
      <c r="K338" s="169" t="str">
        <f t="shared" si="85"/>
        <v/>
      </c>
      <c r="L338" s="169" t="str">
        <f t="shared" si="85"/>
        <v/>
      </c>
      <c r="M338" s="169" t="str">
        <f t="shared" si="85"/>
        <v/>
      </c>
      <c r="N338" s="169" t="str">
        <f t="shared" si="85"/>
        <v/>
      </c>
      <c r="O338" s="169" t="str">
        <f t="shared" si="85"/>
        <v/>
      </c>
      <c r="P338" s="169" t="str">
        <f t="shared" si="85"/>
        <v/>
      </c>
      <c r="Q338" s="169" t="str">
        <f t="shared" si="85"/>
        <v/>
      </c>
    </row>
    <row r="339" spans="1:17" ht="12" customHeight="1" x14ac:dyDescent="0.25">
      <c r="A339" s="23" t="s">
        <v>203</v>
      </c>
      <c r="B339" s="73"/>
      <c r="C339" s="73" t="str">
        <f t="shared" ref="C339:Q340" si="86">IF(C320=0,"",C320/C301)</f>
        <v/>
      </c>
      <c r="D339" s="73" t="str">
        <f t="shared" si="86"/>
        <v/>
      </c>
      <c r="E339" s="73" t="str">
        <f t="shared" si="86"/>
        <v/>
      </c>
      <c r="F339" s="73" t="str">
        <f t="shared" si="86"/>
        <v/>
      </c>
      <c r="G339" s="73" t="str">
        <f t="shared" si="86"/>
        <v/>
      </c>
      <c r="H339" s="73" t="str">
        <f t="shared" si="86"/>
        <v/>
      </c>
      <c r="I339" s="73" t="str">
        <f t="shared" si="86"/>
        <v/>
      </c>
      <c r="J339" s="73" t="str">
        <f t="shared" si="86"/>
        <v/>
      </c>
      <c r="K339" s="73" t="str">
        <f t="shared" si="86"/>
        <v/>
      </c>
      <c r="L339" s="73" t="str">
        <f t="shared" si="86"/>
        <v/>
      </c>
      <c r="M339" s="73" t="str">
        <f t="shared" si="86"/>
        <v/>
      </c>
      <c r="N339" s="73" t="str">
        <f t="shared" si="86"/>
        <v/>
      </c>
      <c r="O339" s="73" t="str">
        <f t="shared" si="86"/>
        <v/>
      </c>
      <c r="P339" s="73" t="str">
        <f t="shared" si="86"/>
        <v/>
      </c>
      <c r="Q339" s="73" t="str">
        <f t="shared" si="86"/>
        <v/>
      </c>
    </row>
    <row r="340" spans="1:17" ht="12" customHeight="1" x14ac:dyDescent="0.25">
      <c r="A340" s="29" t="s">
        <v>140</v>
      </c>
      <c r="B340" s="65"/>
      <c r="C340" s="65" t="str">
        <f t="shared" si="86"/>
        <v/>
      </c>
      <c r="D340" s="65" t="str">
        <f t="shared" si="86"/>
        <v/>
      </c>
      <c r="E340" s="65" t="str">
        <f t="shared" si="86"/>
        <v/>
      </c>
      <c r="F340" s="65" t="str">
        <f t="shared" si="86"/>
        <v/>
      </c>
      <c r="G340" s="65" t="str">
        <f t="shared" si="86"/>
        <v/>
      </c>
      <c r="H340" s="65" t="str">
        <f t="shared" si="86"/>
        <v/>
      </c>
      <c r="I340" s="65" t="str">
        <f t="shared" si="86"/>
        <v/>
      </c>
      <c r="J340" s="65" t="str">
        <f t="shared" si="86"/>
        <v/>
      </c>
      <c r="K340" s="65" t="str">
        <f t="shared" si="86"/>
        <v/>
      </c>
      <c r="L340" s="65" t="str">
        <f t="shared" si="86"/>
        <v/>
      </c>
      <c r="M340" s="65" t="str">
        <f t="shared" si="86"/>
        <v/>
      </c>
      <c r="N340" s="65" t="str">
        <f t="shared" si="86"/>
        <v/>
      </c>
      <c r="O340" s="65" t="str">
        <f t="shared" si="86"/>
        <v/>
      </c>
      <c r="P340" s="65" t="str">
        <f t="shared" si="86"/>
        <v/>
      </c>
      <c r="Q340" s="65" t="str">
        <f t="shared" si="86"/>
        <v/>
      </c>
    </row>
    <row r="342" spans="1:17" ht="12" customHeight="1" x14ac:dyDescent="0.25">
      <c r="A342" s="152" t="s">
        <v>190</v>
      </c>
      <c r="B342" s="168"/>
      <c r="C342" s="168">
        <f>SUM(C343,C346,C348,C357)</f>
        <v>0</v>
      </c>
      <c r="D342" s="168">
        <f t="shared" ref="D342:Q342" si="87">SUM(D343,D346,D348,D357)</f>
        <v>0</v>
      </c>
      <c r="E342" s="168">
        <f t="shared" si="87"/>
        <v>0</v>
      </c>
      <c r="F342" s="168">
        <f t="shared" si="87"/>
        <v>0</v>
      </c>
      <c r="G342" s="168">
        <f t="shared" si="87"/>
        <v>0</v>
      </c>
      <c r="H342" s="168">
        <f t="shared" si="87"/>
        <v>0</v>
      </c>
      <c r="I342" s="168">
        <f t="shared" si="87"/>
        <v>0</v>
      </c>
      <c r="J342" s="168">
        <f t="shared" si="87"/>
        <v>0</v>
      </c>
      <c r="K342" s="168">
        <f t="shared" si="87"/>
        <v>0</v>
      </c>
      <c r="L342" s="168">
        <f t="shared" si="87"/>
        <v>0</v>
      </c>
      <c r="M342" s="168">
        <f t="shared" si="87"/>
        <v>0</v>
      </c>
      <c r="N342" s="168">
        <f t="shared" si="87"/>
        <v>0</v>
      </c>
      <c r="O342" s="168">
        <f t="shared" si="87"/>
        <v>0</v>
      </c>
      <c r="P342" s="168">
        <f t="shared" si="87"/>
        <v>0</v>
      </c>
      <c r="Q342" s="168">
        <f t="shared" si="87"/>
        <v>0</v>
      </c>
    </row>
    <row r="343" spans="1:17" ht="12" customHeight="1" x14ac:dyDescent="0.25">
      <c r="A343" s="158" t="s">
        <v>65</v>
      </c>
      <c r="B343" s="157"/>
      <c r="C343" s="157">
        <f>SUM(C344:C345)</f>
        <v>0</v>
      </c>
      <c r="D343" s="157">
        <f t="shared" ref="D343:Q343" si="88">SUM(D344:D345)</f>
        <v>0</v>
      </c>
      <c r="E343" s="157">
        <f t="shared" si="88"/>
        <v>0</v>
      </c>
      <c r="F343" s="157">
        <f t="shared" si="88"/>
        <v>0</v>
      </c>
      <c r="G343" s="157">
        <f t="shared" si="88"/>
        <v>0</v>
      </c>
      <c r="H343" s="157">
        <f t="shared" si="88"/>
        <v>0</v>
      </c>
      <c r="I343" s="157">
        <f t="shared" si="88"/>
        <v>0</v>
      </c>
      <c r="J343" s="157">
        <f t="shared" si="88"/>
        <v>0</v>
      </c>
      <c r="K343" s="157">
        <f t="shared" si="88"/>
        <v>0</v>
      </c>
      <c r="L343" s="157">
        <f t="shared" si="88"/>
        <v>0</v>
      </c>
      <c r="M343" s="157">
        <f t="shared" si="88"/>
        <v>0</v>
      </c>
      <c r="N343" s="157">
        <f t="shared" si="88"/>
        <v>0</v>
      </c>
      <c r="O343" s="157">
        <f t="shared" si="88"/>
        <v>0</v>
      </c>
      <c r="P343" s="157">
        <f t="shared" si="88"/>
        <v>0</v>
      </c>
      <c r="Q343" s="157">
        <f t="shared" si="88"/>
        <v>0</v>
      </c>
    </row>
    <row r="344" spans="1:17" ht="12" customHeight="1" x14ac:dyDescent="0.25">
      <c r="A344" s="23" t="s">
        <v>161</v>
      </c>
      <c r="B344" s="156"/>
      <c r="C344" s="156">
        <f>RES_hhdet_in_emi!C$64</f>
        <v>0</v>
      </c>
      <c r="D344" s="156">
        <f>RES_hhdet_in_emi!D$64</f>
        <v>0</v>
      </c>
      <c r="E344" s="156">
        <f>RES_hhdet_in_emi!E$64</f>
        <v>0</v>
      </c>
      <c r="F344" s="156">
        <f>RES_hhdet_in_emi!F$64</f>
        <v>0</v>
      </c>
      <c r="G344" s="156">
        <f>RES_hhdet_in_emi!G$64</f>
        <v>0</v>
      </c>
      <c r="H344" s="156">
        <f>RES_hhdet_in_emi!H$64</f>
        <v>0</v>
      </c>
      <c r="I344" s="156">
        <f>RES_hhdet_in_emi!I$64</f>
        <v>0</v>
      </c>
      <c r="J344" s="156">
        <f>RES_hhdet_in_emi!J$64</f>
        <v>0</v>
      </c>
      <c r="K344" s="156">
        <f>RES_hhdet_in_emi!K$64</f>
        <v>0</v>
      </c>
      <c r="L344" s="156">
        <f>RES_hhdet_in_emi!L$64</f>
        <v>0</v>
      </c>
      <c r="M344" s="156">
        <f>RES_hhdet_in_emi!M$64</f>
        <v>0</v>
      </c>
      <c r="N344" s="156">
        <f>RES_hhdet_in_emi!N$64</f>
        <v>0</v>
      </c>
      <c r="O344" s="156">
        <f>RES_hhdet_in_emi!O$64</f>
        <v>0</v>
      </c>
      <c r="P344" s="156">
        <f>RES_hhdet_in_emi!P$64</f>
        <v>0</v>
      </c>
      <c r="Q344" s="156">
        <f>RES_hhdet_in_emi!Q$64</f>
        <v>0</v>
      </c>
    </row>
    <row r="345" spans="1:17" ht="12" customHeight="1" x14ac:dyDescent="0.25">
      <c r="A345" s="23" t="s">
        <v>60</v>
      </c>
      <c r="B345" s="156"/>
      <c r="C345" s="156">
        <f>RES_hhdet_in_emi!C$65</f>
        <v>0</v>
      </c>
      <c r="D345" s="156">
        <f>RES_hhdet_in_emi!D$65</f>
        <v>0</v>
      </c>
      <c r="E345" s="156">
        <f>RES_hhdet_in_emi!E$65</f>
        <v>0</v>
      </c>
      <c r="F345" s="156">
        <f>RES_hhdet_in_emi!F$65</f>
        <v>0</v>
      </c>
      <c r="G345" s="156">
        <f>RES_hhdet_in_emi!G$65</f>
        <v>0</v>
      </c>
      <c r="H345" s="156">
        <f>RES_hhdet_in_emi!H$65</f>
        <v>0</v>
      </c>
      <c r="I345" s="156">
        <f>RES_hhdet_in_emi!I$65</f>
        <v>0</v>
      </c>
      <c r="J345" s="156">
        <f>RES_hhdet_in_emi!J$65</f>
        <v>0</v>
      </c>
      <c r="K345" s="156">
        <f>RES_hhdet_in_emi!K$65</f>
        <v>0</v>
      </c>
      <c r="L345" s="156">
        <f>RES_hhdet_in_emi!L$65</f>
        <v>0</v>
      </c>
      <c r="M345" s="156">
        <f>RES_hhdet_in_emi!M$65</f>
        <v>0</v>
      </c>
      <c r="N345" s="156">
        <f>RES_hhdet_in_emi!N$65</f>
        <v>0</v>
      </c>
      <c r="O345" s="156">
        <f>RES_hhdet_in_emi!O$65</f>
        <v>0</v>
      </c>
      <c r="P345" s="156">
        <f>RES_hhdet_in_emi!P$65</f>
        <v>0</v>
      </c>
      <c r="Q345" s="156">
        <f>RES_hhdet_in_emi!Q$65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RES_hhdet_in_emi!C$67</f>
        <v>0</v>
      </c>
      <c r="D347" s="156">
        <f>RES_hhdet_in_emi!D$67</f>
        <v>0</v>
      </c>
      <c r="E347" s="156">
        <f>RES_hhdet_in_emi!E$67</f>
        <v>0</v>
      </c>
      <c r="F347" s="156">
        <f>RES_hhdet_in_emi!F$67</f>
        <v>0</v>
      </c>
      <c r="G347" s="156">
        <f>RES_hhdet_in_emi!G$67</f>
        <v>0</v>
      </c>
      <c r="H347" s="156">
        <f>RES_hhdet_in_emi!H$67</f>
        <v>0</v>
      </c>
      <c r="I347" s="156">
        <f>RES_hhdet_in_emi!I$67</f>
        <v>0</v>
      </c>
      <c r="J347" s="156">
        <f>RES_hhdet_in_emi!J$67</f>
        <v>0</v>
      </c>
      <c r="K347" s="156">
        <f>RES_hhdet_in_emi!K$67</f>
        <v>0</v>
      </c>
      <c r="L347" s="156">
        <f>RES_hhdet_in_emi!L$67</f>
        <v>0</v>
      </c>
      <c r="M347" s="156">
        <f>RES_hhdet_in_emi!M$67</f>
        <v>0</v>
      </c>
      <c r="N347" s="156">
        <f>RES_hhdet_in_emi!N$67</f>
        <v>0</v>
      </c>
      <c r="O347" s="156">
        <f>RES_hhdet_in_emi!O$67</f>
        <v>0</v>
      </c>
      <c r="P347" s="156">
        <f>RES_hhdet_in_emi!P$67</f>
        <v>0</v>
      </c>
      <c r="Q347" s="156">
        <f>RES_hhdet_in_emi!Q$67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0</v>
      </c>
      <c r="D348" s="157">
        <f t="shared" ref="D348:Q348" si="90">SUM(D349:D350,D353:D354)</f>
        <v>0</v>
      </c>
      <c r="E348" s="157">
        <f t="shared" si="90"/>
        <v>0</v>
      </c>
      <c r="F348" s="157">
        <f t="shared" si="90"/>
        <v>0</v>
      </c>
      <c r="G348" s="157">
        <f t="shared" si="90"/>
        <v>0</v>
      </c>
      <c r="H348" s="157">
        <f t="shared" si="90"/>
        <v>0</v>
      </c>
      <c r="I348" s="157">
        <f t="shared" si="90"/>
        <v>0</v>
      </c>
      <c r="J348" s="157">
        <f t="shared" si="90"/>
        <v>0</v>
      </c>
      <c r="K348" s="157">
        <f t="shared" si="90"/>
        <v>0</v>
      </c>
      <c r="L348" s="157">
        <f t="shared" si="90"/>
        <v>0</v>
      </c>
      <c r="M348" s="157">
        <f t="shared" si="90"/>
        <v>0</v>
      </c>
      <c r="N348" s="157">
        <f t="shared" si="90"/>
        <v>0</v>
      </c>
      <c r="O348" s="157">
        <f t="shared" si="90"/>
        <v>0</v>
      </c>
      <c r="P348" s="157">
        <f t="shared" si="90"/>
        <v>0</v>
      </c>
      <c r="Q348" s="157">
        <f t="shared" si="90"/>
        <v>0</v>
      </c>
    </row>
    <row r="349" spans="1:17" ht="12" customHeight="1" x14ac:dyDescent="0.25">
      <c r="A349" s="167" t="s">
        <v>160</v>
      </c>
      <c r="B349" s="132"/>
      <c r="C349" s="132">
        <f>RES_hhdet_in_emi!C$69</f>
        <v>0</v>
      </c>
      <c r="D349" s="132">
        <f>RES_hhdet_in_emi!D$69</f>
        <v>0</v>
      </c>
      <c r="E349" s="132">
        <f>RES_hhdet_in_emi!E$69</f>
        <v>0</v>
      </c>
      <c r="F349" s="132">
        <f>RES_hhdet_in_emi!F$69</f>
        <v>0</v>
      </c>
      <c r="G349" s="132">
        <f>RES_hhdet_in_emi!G$69</f>
        <v>0</v>
      </c>
      <c r="H349" s="132">
        <f>RES_hhdet_in_emi!H$69</f>
        <v>0</v>
      </c>
      <c r="I349" s="132">
        <f>RES_hhdet_in_emi!I$69</f>
        <v>0</v>
      </c>
      <c r="J349" s="132">
        <f>RES_hhdet_in_emi!J$69</f>
        <v>0</v>
      </c>
      <c r="K349" s="132">
        <f>RES_hhdet_in_emi!K$69</f>
        <v>0</v>
      </c>
      <c r="L349" s="132">
        <f>RES_hhdet_in_emi!L$69</f>
        <v>0</v>
      </c>
      <c r="M349" s="132">
        <f>RES_hhdet_in_emi!M$69</f>
        <v>0</v>
      </c>
      <c r="N349" s="132">
        <f>RES_hhdet_in_emi!N$69</f>
        <v>0</v>
      </c>
      <c r="O349" s="132">
        <f>RES_hhdet_in_emi!O$69</f>
        <v>0</v>
      </c>
      <c r="P349" s="132">
        <f>RES_hhdet_in_emi!P$69</f>
        <v>0</v>
      </c>
      <c r="Q349" s="132">
        <f>RES_hhdet_in_emi!Q$69</f>
        <v>0</v>
      </c>
    </row>
    <row r="350" spans="1:17" ht="12" customHeight="1" x14ac:dyDescent="0.25">
      <c r="A350" s="167" t="s">
        <v>159</v>
      </c>
      <c r="B350" s="132"/>
      <c r="C350" s="132">
        <f>SUM(C351:C352)</f>
        <v>0</v>
      </c>
      <c r="D350" s="132">
        <f t="shared" ref="D350:Q350" si="91">SUM(D351:D352)</f>
        <v>0</v>
      </c>
      <c r="E350" s="132">
        <f t="shared" si="91"/>
        <v>0</v>
      </c>
      <c r="F350" s="132">
        <f t="shared" si="91"/>
        <v>0</v>
      </c>
      <c r="G350" s="132">
        <f t="shared" si="91"/>
        <v>0</v>
      </c>
      <c r="H350" s="132">
        <f t="shared" si="91"/>
        <v>0</v>
      </c>
      <c r="I350" s="132">
        <f t="shared" si="91"/>
        <v>0</v>
      </c>
      <c r="J350" s="132">
        <f t="shared" si="91"/>
        <v>0</v>
      </c>
      <c r="K350" s="132">
        <f t="shared" si="91"/>
        <v>0</v>
      </c>
      <c r="L350" s="132">
        <f t="shared" si="91"/>
        <v>0</v>
      </c>
      <c r="M350" s="132">
        <f t="shared" si="91"/>
        <v>0</v>
      </c>
      <c r="N350" s="132">
        <f t="shared" si="91"/>
        <v>0</v>
      </c>
      <c r="O350" s="132">
        <f t="shared" si="91"/>
        <v>0</v>
      </c>
      <c r="P350" s="132">
        <f t="shared" si="91"/>
        <v>0</v>
      </c>
      <c r="Q350" s="132">
        <f t="shared" si="91"/>
        <v>0</v>
      </c>
    </row>
    <row r="351" spans="1:17" ht="12" customHeight="1" x14ac:dyDescent="0.25">
      <c r="A351" s="166" t="s">
        <v>203</v>
      </c>
      <c r="B351" s="165"/>
      <c r="C351" s="165">
        <f>RES_hhdet_in_emi!C$71</f>
        <v>0</v>
      </c>
      <c r="D351" s="165">
        <f>RES_hhdet_in_emi!D$71</f>
        <v>0</v>
      </c>
      <c r="E351" s="165">
        <f>RES_hhdet_in_emi!E$71</f>
        <v>0</v>
      </c>
      <c r="F351" s="165">
        <f>RES_hhdet_in_emi!F$71</f>
        <v>0</v>
      </c>
      <c r="G351" s="165">
        <f>RES_hhdet_in_emi!G$71</f>
        <v>0</v>
      </c>
      <c r="H351" s="165">
        <f>RES_hhdet_in_emi!H$71</f>
        <v>0</v>
      </c>
      <c r="I351" s="165">
        <f>RES_hhdet_in_emi!I$71</f>
        <v>0</v>
      </c>
      <c r="J351" s="165">
        <f>RES_hhdet_in_emi!J$71</f>
        <v>0</v>
      </c>
      <c r="K351" s="165">
        <f>RES_hhdet_in_emi!K$71</f>
        <v>0</v>
      </c>
      <c r="L351" s="165">
        <f>RES_hhdet_in_emi!L$71</f>
        <v>0</v>
      </c>
      <c r="M351" s="165">
        <f>RES_hhdet_in_emi!M$71</f>
        <v>0</v>
      </c>
      <c r="N351" s="165">
        <f>RES_hhdet_in_emi!N$71</f>
        <v>0</v>
      </c>
      <c r="O351" s="165">
        <f>RES_hhdet_in_emi!O$71</f>
        <v>0</v>
      </c>
      <c r="P351" s="165">
        <f>RES_hhdet_in_emi!P$71</f>
        <v>0</v>
      </c>
      <c r="Q351" s="165">
        <f>RES_hhdet_in_emi!Q$71</f>
        <v>0</v>
      </c>
    </row>
    <row r="352" spans="1:17" ht="12" customHeight="1" x14ac:dyDescent="0.25">
      <c r="A352" s="147" t="s">
        <v>59</v>
      </c>
      <c r="B352" s="164"/>
      <c r="C352" s="164">
        <f>RES_hhdet_in_emi!C$72</f>
        <v>0</v>
      </c>
      <c r="D352" s="164">
        <f>RES_hhdet_in_emi!D$72</f>
        <v>0</v>
      </c>
      <c r="E352" s="164">
        <f>RES_hhdet_in_emi!E$72</f>
        <v>0</v>
      </c>
      <c r="F352" s="164">
        <f>RES_hhdet_in_emi!F$72</f>
        <v>0</v>
      </c>
      <c r="G352" s="164">
        <f>RES_hhdet_in_emi!G$72</f>
        <v>0</v>
      </c>
      <c r="H352" s="164">
        <f>RES_hhdet_in_emi!H$72</f>
        <v>0</v>
      </c>
      <c r="I352" s="164">
        <f>RES_hhdet_in_emi!I$72</f>
        <v>0</v>
      </c>
      <c r="J352" s="164">
        <f>RES_hhdet_in_emi!J$72</f>
        <v>0</v>
      </c>
      <c r="K352" s="164">
        <f>RES_hhdet_in_emi!K$72</f>
        <v>0</v>
      </c>
      <c r="L352" s="164">
        <f>RES_hhdet_in_emi!L$72</f>
        <v>0</v>
      </c>
      <c r="M352" s="164">
        <f>RES_hhdet_in_emi!M$72</f>
        <v>0</v>
      </c>
      <c r="N352" s="164">
        <f>RES_hhdet_in_emi!N$72</f>
        <v>0</v>
      </c>
      <c r="O352" s="164">
        <f>RES_hhdet_in_emi!O$72</f>
        <v>0</v>
      </c>
      <c r="P352" s="164">
        <f>RES_hhdet_in_emi!P$72</f>
        <v>0</v>
      </c>
      <c r="Q352" s="164">
        <f>RES_hhdet_in_emi!Q$72</f>
        <v>0</v>
      </c>
    </row>
    <row r="353" spans="1:17" ht="12" customHeight="1" x14ac:dyDescent="0.25">
      <c r="A353" s="163" t="s">
        <v>142</v>
      </c>
      <c r="B353" s="162"/>
      <c r="C353" s="162">
        <f>RES_hhdet_in_emi!C$73</f>
        <v>0</v>
      </c>
      <c r="D353" s="162">
        <f>RES_hhdet_in_emi!D$73</f>
        <v>0</v>
      </c>
      <c r="E353" s="162">
        <f>RES_hhdet_in_emi!E$73</f>
        <v>0</v>
      </c>
      <c r="F353" s="162">
        <f>RES_hhdet_in_emi!F$73</f>
        <v>0</v>
      </c>
      <c r="G353" s="162">
        <f>RES_hhdet_in_emi!G$73</f>
        <v>0</v>
      </c>
      <c r="H353" s="162">
        <f>RES_hhdet_in_emi!H$73</f>
        <v>0</v>
      </c>
      <c r="I353" s="162">
        <f>RES_hhdet_in_emi!I$73</f>
        <v>0</v>
      </c>
      <c r="J353" s="162">
        <f>RES_hhdet_in_emi!J$73</f>
        <v>0</v>
      </c>
      <c r="K353" s="162">
        <f>RES_hhdet_in_emi!K$73</f>
        <v>0</v>
      </c>
      <c r="L353" s="162">
        <f>RES_hhdet_in_emi!L$73</f>
        <v>0</v>
      </c>
      <c r="M353" s="162">
        <f>RES_hhdet_in_emi!M$73</f>
        <v>0</v>
      </c>
      <c r="N353" s="162">
        <f>RES_hhdet_in_emi!N$73</f>
        <v>0</v>
      </c>
      <c r="O353" s="162">
        <f>RES_hhdet_in_emi!O$73</f>
        <v>0</v>
      </c>
      <c r="P353" s="162">
        <f>RES_hhdet_in_emi!P$73</f>
        <v>0</v>
      </c>
      <c r="Q353" s="162">
        <f>RES_hhdet_in_emi!Q$73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RES_hhdet_in_emi!C$75</f>
        <v>0</v>
      </c>
      <c r="D355" s="156">
        <f>RES_hhdet_in_emi!D$75</f>
        <v>0</v>
      </c>
      <c r="E355" s="156">
        <f>RES_hhdet_in_emi!E$75</f>
        <v>0</v>
      </c>
      <c r="F355" s="156">
        <f>RES_hhdet_in_emi!F$75</f>
        <v>0</v>
      </c>
      <c r="G355" s="156">
        <f>RES_hhdet_in_emi!G$75</f>
        <v>0</v>
      </c>
      <c r="H355" s="156">
        <f>RES_hhdet_in_emi!H$75</f>
        <v>0</v>
      </c>
      <c r="I355" s="156">
        <f>RES_hhdet_in_emi!I$75</f>
        <v>0</v>
      </c>
      <c r="J355" s="156">
        <f>RES_hhdet_in_emi!J$75</f>
        <v>0</v>
      </c>
      <c r="K355" s="156">
        <f>RES_hhdet_in_emi!K$75</f>
        <v>0</v>
      </c>
      <c r="L355" s="156">
        <f>RES_hhdet_in_emi!L$75</f>
        <v>0</v>
      </c>
      <c r="M355" s="156">
        <f>RES_hhdet_in_emi!M$75</f>
        <v>0</v>
      </c>
      <c r="N355" s="156">
        <f>RES_hhdet_in_emi!N$75</f>
        <v>0</v>
      </c>
      <c r="O355" s="156">
        <f>RES_hhdet_in_emi!O$75</f>
        <v>0</v>
      </c>
      <c r="P355" s="156">
        <f>RES_hhdet_in_emi!P$75</f>
        <v>0</v>
      </c>
      <c r="Q355" s="156">
        <f>RES_hhdet_in_emi!Q$75</f>
        <v>0</v>
      </c>
    </row>
    <row r="356" spans="1:17" ht="12" customHeight="1" x14ac:dyDescent="0.25">
      <c r="A356" s="148" t="s">
        <v>59</v>
      </c>
      <c r="B356" s="156"/>
      <c r="C356" s="156">
        <f>RES_hhdet_in_emi!C$76</f>
        <v>0</v>
      </c>
      <c r="D356" s="156">
        <f>RES_hhdet_in_emi!D$76</f>
        <v>0</v>
      </c>
      <c r="E356" s="156">
        <f>RES_hhdet_in_emi!E$76</f>
        <v>0</v>
      </c>
      <c r="F356" s="156">
        <f>RES_hhdet_in_emi!F$76</f>
        <v>0</v>
      </c>
      <c r="G356" s="156">
        <f>RES_hhdet_in_emi!G$76</f>
        <v>0</v>
      </c>
      <c r="H356" s="156">
        <f>RES_hhdet_in_emi!H$76</f>
        <v>0</v>
      </c>
      <c r="I356" s="156">
        <f>RES_hhdet_in_emi!I$76</f>
        <v>0</v>
      </c>
      <c r="J356" s="156">
        <f>RES_hhdet_in_emi!J$76</f>
        <v>0</v>
      </c>
      <c r="K356" s="156">
        <f>RES_hhdet_in_emi!K$76</f>
        <v>0</v>
      </c>
      <c r="L356" s="156">
        <f>RES_hhdet_in_emi!L$76</f>
        <v>0</v>
      </c>
      <c r="M356" s="156">
        <f>RES_hhdet_in_emi!M$76</f>
        <v>0</v>
      </c>
      <c r="N356" s="156">
        <f>RES_hhdet_in_emi!N$76</f>
        <v>0</v>
      </c>
      <c r="O356" s="156">
        <f>RES_hhdet_in_emi!O$76</f>
        <v>0</v>
      </c>
      <c r="P356" s="156">
        <f>RES_hhdet_in_emi!P$76</f>
        <v>0</v>
      </c>
      <c r="Q356" s="156">
        <f>RES_hhdet_in_emi!Q$76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0</v>
      </c>
      <c r="D357" s="157">
        <f t="shared" ref="D357:Q357" si="93">SUM(D358:D359)</f>
        <v>0</v>
      </c>
      <c r="E357" s="157">
        <f t="shared" si="93"/>
        <v>0</v>
      </c>
      <c r="F357" s="157">
        <f t="shared" si="93"/>
        <v>0</v>
      </c>
      <c r="G357" s="157">
        <f t="shared" si="93"/>
        <v>0</v>
      </c>
      <c r="H357" s="157">
        <f t="shared" si="93"/>
        <v>0</v>
      </c>
      <c r="I357" s="157">
        <f t="shared" si="93"/>
        <v>0</v>
      </c>
      <c r="J357" s="157">
        <f t="shared" si="93"/>
        <v>0</v>
      </c>
      <c r="K357" s="157">
        <f t="shared" si="93"/>
        <v>0</v>
      </c>
      <c r="L357" s="157">
        <f t="shared" si="93"/>
        <v>0</v>
      </c>
      <c r="M357" s="157">
        <f t="shared" si="93"/>
        <v>0</v>
      </c>
      <c r="N357" s="157">
        <f t="shared" si="93"/>
        <v>0</v>
      </c>
      <c r="O357" s="157">
        <f t="shared" si="93"/>
        <v>0</v>
      </c>
      <c r="P357" s="157">
        <f t="shared" si="93"/>
        <v>0</v>
      </c>
      <c r="Q357" s="157">
        <f t="shared" si="93"/>
        <v>0</v>
      </c>
    </row>
    <row r="358" spans="1:17" ht="12" customHeight="1" x14ac:dyDescent="0.25">
      <c r="A358" s="23" t="s">
        <v>203</v>
      </c>
      <c r="B358" s="156"/>
      <c r="C358" s="156">
        <f>RES_hhdet_in_emi!C$78</f>
        <v>0</v>
      </c>
      <c r="D358" s="156">
        <f>RES_hhdet_in_emi!D$78</f>
        <v>0</v>
      </c>
      <c r="E358" s="156">
        <f>RES_hhdet_in_emi!E$78</f>
        <v>0</v>
      </c>
      <c r="F358" s="156">
        <f>RES_hhdet_in_emi!F$78</f>
        <v>0</v>
      </c>
      <c r="G358" s="156">
        <f>RES_hhdet_in_emi!G$78</f>
        <v>0</v>
      </c>
      <c r="H358" s="156">
        <f>RES_hhdet_in_emi!H$78</f>
        <v>0</v>
      </c>
      <c r="I358" s="156">
        <f>RES_hhdet_in_emi!I$78</f>
        <v>0</v>
      </c>
      <c r="J358" s="156">
        <f>RES_hhdet_in_emi!J$78</f>
        <v>0</v>
      </c>
      <c r="K358" s="156">
        <f>RES_hhdet_in_emi!K$78</f>
        <v>0</v>
      </c>
      <c r="L358" s="156">
        <f>RES_hhdet_in_emi!L$78</f>
        <v>0</v>
      </c>
      <c r="M358" s="156">
        <f>RES_hhdet_in_emi!M$78</f>
        <v>0</v>
      </c>
      <c r="N358" s="156">
        <f>RES_hhdet_in_emi!N$78</f>
        <v>0</v>
      </c>
      <c r="O358" s="156">
        <f>RES_hhdet_in_emi!O$78</f>
        <v>0</v>
      </c>
      <c r="P358" s="156">
        <f>RES_hhdet_in_emi!P$78</f>
        <v>0</v>
      </c>
      <c r="Q358" s="156">
        <f>RES_hhdet_in_emi!Q$78</f>
        <v>0</v>
      </c>
    </row>
    <row r="359" spans="1:17" ht="12" customHeight="1" x14ac:dyDescent="0.25">
      <c r="A359" s="29" t="s">
        <v>140</v>
      </c>
      <c r="B359" s="57"/>
      <c r="C359" s="57">
        <f>RES_hhdet_in_emi!C$79</f>
        <v>0</v>
      </c>
      <c r="D359" s="57">
        <f>RES_hhdet_in_emi!D$79</f>
        <v>0</v>
      </c>
      <c r="E359" s="57">
        <f>RES_hhdet_in_emi!E$79</f>
        <v>0</v>
      </c>
      <c r="F359" s="57">
        <f>RES_hhdet_in_emi!F$79</f>
        <v>0</v>
      </c>
      <c r="G359" s="57">
        <f>RES_hhdet_in_emi!G$79</f>
        <v>0</v>
      </c>
      <c r="H359" s="57">
        <f>RES_hhdet_in_emi!H$79</f>
        <v>0</v>
      </c>
      <c r="I359" s="57">
        <f>RES_hhdet_in_emi!I$79</f>
        <v>0</v>
      </c>
      <c r="J359" s="57">
        <f>RES_hhdet_in_emi!J$79</f>
        <v>0</v>
      </c>
      <c r="K359" s="57">
        <f>RES_hhdet_in_emi!K$79</f>
        <v>0</v>
      </c>
      <c r="L359" s="57">
        <f>RES_hhdet_in_emi!L$79</f>
        <v>0</v>
      </c>
      <c r="M359" s="57">
        <f>RES_hhdet_in_emi!M$79</f>
        <v>0</v>
      </c>
      <c r="N359" s="57">
        <f>RES_hhdet_in_emi!N$79</f>
        <v>0</v>
      </c>
      <c r="O359" s="57">
        <f>RES_hhdet_in_emi!O$79</f>
        <v>0</v>
      </c>
      <c r="P359" s="57">
        <f>RES_hhdet_in_emi!P$79</f>
        <v>0</v>
      </c>
      <c r="Q359" s="57">
        <f>RES_hhdet_in_emi!Q$79</f>
        <v>0</v>
      </c>
    </row>
    <row r="361" spans="1:17" ht="12" customHeight="1" x14ac:dyDescent="0.25">
      <c r="A361" s="152" t="s">
        <v>189</v>
      </c>
      <c r="B361" s="168"/>
      <c r="C361" s="168">
        <f t="shared" ref="C361:Q361" si="94">SUM(C362,C365,C367,C376)</f>
        <v>0</v>
      </c>
      <c r="D361" s="168">
        <f t="shared" si="94"/>
        <v>0</v>
      </c>
      <c r="E361" s="168">
        <f t="shared" si="94"/>
        <v>0</v>
      </c>
      <c r="F361" s="168">
        <f t="shared" si="94"/>
        <v>0</v>
      </c>
      <c r="G361" s="168">
        <f t="shared" si="94"/>
        <v>0</v>
      </c>
      <c r="H361" s="168">
        <f t="shared" si="94"/>
        <v>0</v>
      </c>
      <c r="I361" s="168">
        <f t="shared" si="94"/>
        <v>0</v>
      </c>
      <c r="J361" s="168">
        <f t="shared" si="94"/>
        <v>0</v>
      </c>
      <c r="K361" s="168">
        <f t="shared" si="94"/>
        <v>0</v>
      </c>
      <c r="L361" s="168">
        <f t="shared" si="94"/>
        <v>0</v>
      </c>
      <c r="M361" s="168">
        <f t="shared" si="94"/>
        <v>0</v>
      </c>
      <c r="N361" s="168">
        <f t="shared" si="94"/>
        <v>0</v>
      </c>
      <c r="O361" s="168">
        <f t="shared" si="94"/>
        <v>0</v>
      </c>
      <c r="P361" s="168">
        <f t="shared" si="94"/>
        <v>0</v>
      </c>
      <c r="Q361" s="168">
        <f t="shared" si="94"/>
        <v>0</v>
      </c>
    </row>
    <row r="362" spans="1:17" ht="12" customHeight="1" x14ac:dyDescent="0.25">
      <c r="A362" s="158" t="s">
        <v>65</v>
      </c>
      <c r="B362" s="157"/>
      <c r="C362" s="157">
        <f t="shared" ref="C362:Q362" si="95">SUM(C363:C364)</f>
        <v>0</v>
      </c>
      <c r="D362" s="157">
        <f t="shared" si="95"/>
        <v>0</v>
      </c>
      <c r="E362" s="157">
        <f t="shared" si="95"/>
        <v>0</v>
      </c>
      <c r="F362" s="157">
        <f t="shared" si="95"/>
        <v>0</v>
      </c>
      <c r="G362" s="157">
        <f t="shared" si="95"/>
        <v>0</v>
      </c>
      <c r="H362" s="157">
        <f t="shared" si="95"/>
        <v>0</v>
      </c>
      <c r="I362" s="157">
        <f t="shared" si="95"/>
        <v>0</v>
      </c>
      <c r="J362" s="157">
        <f t="shared" si="95"/>
        <v>0</v>
      </c>
      <c r="K362" s="157">
        <f t="shared" si="95"/>
        <v>0</v>
      </c>
      <c r="L362" s="157">
        <f t="shared" si="95"/>
        <v>0</v>
      </c>
      <c r="M362" s="157">
        <f t="shared" si="95"/>
        <v>0</v>
      </c>
      <c r="N362" s="157">
        <f t="shared" si="95"/>
        <v>0</v>
      </c>
      <c r="O362" s="157">
        <f t="shared" si="95"/>
        <v>0</v>
      </c>
      <c r="P362" s="157">
        <f t="shared" si="95"/>
        <v>0</v>
      </c>
      <c r="Q362" s="157">
        <f t="shared" si="95"/>
        <v>0</v>
      </c>
    </row>
    <row r="363" spans="1:17" ht="12" customHeight="1" x14ac:dyDescent="0.25">
      <c r="A363" s="23" t="s">
        <v>161</v>
      </c>
      <c r="B363" s="156"/>
      <c r="C363" s="156">
        <f t="shared" ref="C363:Q366" si="96">IF(C287=0,0,C287/0.086*1000000/C$49)</f>
        <v>0</v>
      </c>
      <c r="D363" s="156">
        <f t="shared" si="96"/>
        <v>0</v>
      </c>
      <c r="E363" s="156">
        <f t="shared" si="96"/>
        <v>0</v>
      </c>
      <c r="F363" s="156">
        <f t="shared" si="96"/>
        <v>0</v>
      </c>
      <c r="G363" s="156">
        <f t="shared" si="96"/>
        <v>0</v>
      </c>
      <c r="H363" s="156">
        <f t="shared" si="96"/>
        <v>0</v>
      </c>
      <c r="I363" s="156">
        <f t="shared" si="96"/>
        <v>0</v>
      </c>
      <c r="J363" s="156">
        <f t="shared" si="96"/>
        <v>0</v>
      </c>
      <c r="K363" s="156">
        <f t="shared" si="96"/>
        <v>0</v>
      </c>
      <c r="L363" s="156">
        <f t="shared" si="96"/>
        <v>0</v>
      </c>
      <c r="M363" s="156">
        <f t="shared" si="96"/>
        <v>0</v>
      </c>
      <c r="N363" s="156">
        <f t="shared" si="96"/>
        <v>0</v>
      </c>
      <c r="O363" s="156">
        <f t="shared" si="96"/>
        <v>0</v>
      </c>
      <c r="P363" s="156">
        <f t="shared" si="96"/>
        <v>0</v>
      </c>
      <c r="Q363" s="156">
        <f t="shared" si="96"/>
        <v>0</v>
      </c>
    </row>
    <row r="364" spans="1:17" ht="12" customHeight="1" x14ac:dyDescent="0.25">
      <c r="A364" s="23" t="s">
        <v>60</v>
      </c>
      <c r="B364" s="156"/>
      <c r="C364" s="156">
        <f t="shared" si="96"/>
        <v>0</v>
      </c>
      <c r="D364" s="156">
        <f t="shared" si="96"/>
        <v>0</v>
      </c>
      <c r="E364" s="156">
        <f t="shared" si="96"/>
        <v>0</v>
      </c>
      <c r="F364" s="156">
        <f t="shared" si="96"/>
        <v>0</v>
      </c>
      <c r="G364" s="156">
        <f t="shared" si="96"/>
        <v>0</v>
      </c>
      <c r="H364" s="156">
        <f t="shared" si="96"/>
        <v>0</v>
      </c>
      <c r="I364" s="156">
        <f t="shared" si="96"/>
        <v>0</v>
      </c>
      <c r="J364" s="156">
        <f t="shared" si="96"/>
        <v>0</v>
      </c>
      <c r="K364" s="156">
        <f t="shared" si="96"/>
        <v>0</v>
      </c>
      <c r="L364" s="156">
        <f t="shared" si="96"/>
        <v>0</v>
      </c>
      <c r="M364" s="156">
        <f t="shared" si="96"/>
        <v>0</v>
      </c>
      <c r="N364" s="156">
        <f t="shared" si="96"/>
        <v>0</v>
      </c>
      <c r="O364" s="156">
        <f t="shared" si="96"/>
        <v>0</v>
      </c>
      <c r="P364" s="156">
        <f t="shared" si="96"/>
        <v>0</v>
      </c>
      <c r="Q364" s="156">
        <f t="shared" si="96"/>
        <v>0</v>
      </c>
    </row>
    <row r="365" spans="1:17" ht="12" customHeight="1" x14ac:dyDescent="0.25">
      <c r="A365" s="158" t="s">
        <v>112</v>
      </c>
      <c r="B365" s="157"/>
      <c r="C365" s="157">
        <f t="shared" ref="C365:Q365" si="97">C366</f>
        <v>0</v>
      </c>
      <c r="D365" s="157">
        <f t="shared" si="97"/>
        <v>0</v>
      </c>
      <c r="E365" s="157">
        <f t="shared" si="97"/>
        <v>0</v>
      </c>
      <c r="F365" s="157">
        <f t="shared" si="97"/>
        <v>0</v>
      </c>
      <c r="G365" s="157">
        <f t="shared" si="97"/>
        <v>0</v>
      </c>
      <c r="H365" s="157">
        <f t="shared" si="97"/>
        <v>0</v>
      </c>
      <c r="I365" s="157">
        <f t="shared" si="97"/>
        <v>0</v>
      </c>
      <c r="J365" s="157">
        <f t="shared" si="97"/>
        <v>0</v>
      </c>
      <c r="K365" s="157">
        <f t="shared" si="97"/>
        <v>0</v>
      </c>
      <c r="L365" s="157">
        <f t="shared" si="97"/>
        <v>0</v>
      </c>
      <c r="M365" s="157">
        <f t="shared" si="97"/>
        <v>0</v>
      </c>
      <c r="N365" s="157">
        <f t="shared" si="97"/>
        <v>0</v>
      </c>
      <c r="O365" s="157">
        <f t="shared" si="97"/>
        <v>0</v>
      </c>
      <c r="P365" s="157">
        <f t="shared" si="97"/>
        <v>0</v>
      </c>
      <c r="Q365" s="157">
        <f t="shared" si="97"/>
        <v>0</v>
      </c>
    </row>
    <row r="366" spans="1:17" ht="12" customHeight="1" x14ac:dyDescent="0.25">
      <c r="A366" s="23" t="s">
        <v>60</v>
      </c>
      <c r="B366" s="156"/>
      <c r="C366" s="156">
        <f t="shared" si="96"/>
        <v>0</v>
      </c>
      <c r="D366" s="156">
        <f t="shared" si="96"/>
        <v>0</v>
      </c>
      <c r="E366" s="156">
        <f t="shared" si="96"/>
        <v>0</v>
      </c>
      <c r="F366" s="156">
        <f t="shared" si="96"/>
        <v>0</v>
      </c>
      <c r="G366" s="156">
        <f t="shared" si="96"/>
        <v>0</v>
      </c>
      <c r="H366" s="156">
        <f t="shared" si="96"/>
        <v>0</v>
      </c>
      <c r="I366" s="156">
        <f t="shared" si="96"/>
        <v>0</v>
      </c>
      <c r="J366" s="156">
        <f t="shared" si="96"/>
        <v>0</v>
      </c>
      <c r="K366" s="156">
        <f t="shared" si="96"/>
        <v>0</v>
      </c>
      <c r="L366" s="156">
        <f t="shared" si="96"/>
        <v>0</v>
      </c>
      <c r="M366" s="156">
        <f t="shared" si="96"/>
        <v>0</v>
      </c>
      <c r="N366" s="156">
        <f t="shared" si="96"/>
        <v>0</v>
      </c>
      <c r="O366" s="156">
        <f t="shared" si="96"/>
        <v>0</v>
      </c>
      <c r="P366" s="156">
        <f t="shared" si="96"/>
        <v>0</v>
      </c>
      <c r="Q366" s="156">
        <f t="shared" si="96"/>
        <v>0</v>
      </c>
    </row>
    <row r="367" spans="1:17" ht="12" customHeight="1" x14ac:dyDescent="0.25">
      <c r="A367" s="158" t="s">
        <v>63</v>
      </c>
      <c r="B367" s="157"/>
      <c r="C367" s="157">
        <f t="shared" ref="C367:Q367" si="98">IF(C291=0,0,C291/0.086*1000000/SUM(C$53:C$56))</f>
        <v>0</v>
      </c>
      <c r="D367" s="157">
        <f t="shared" si="98"/>
        <v>0</v>
      </c>
      <c r="E367" s="157">
        <f t="shared" si="98"/>
        <v>0</v>
      </c>
      <c r="F367" s="157">
        <f t="shared" si="98"/>
        <v>0</v>
      </c>
      <c r="G367" s="157">
        <f t="shared" si="98"/>
        <v>0</v>
      </c>
      <c r="H367" s="157">
        <f t="shared" si="98"/>
        <v>0</v>
      </c>
      <c r="I367" s="157">
        <f t="shared" si="98"/>
        <v>0</v>
      </c>
      <c r="J367" s="157">
        <f t="shared" si="98"/>
        <v>0</v>
      </c>
      <c r="K367" s="157">
        <f t="shared" si="98"/>
        <v>0</v>
      </c>
      <c r="L367" s="157">
        <f t="shared" si="98"/>
        <v>0</v>
      </c>
      <c r="M367" s="157">
        <f t="shared" si="98"/>
        <v>0</v>
      </c>
      <c r="N367" s="157">
        <f t="shared" si="98"/>
        <v>0</v>
      </c>
      <c r="O367" s="157">
        <f t="shared" si="98"/>
        <v>0</v>
      </c>
      <c r="P367" s="157">
        <f t="shared" si="98"/>
        <v>0</v>
      </c>
      <c r="Q367" s="157">
        <f t="shared" si="98"/>
        <v>0</v>
      </c>
    </row>
    <row r="368" spans="1:17" ht="12" customHeight="1" x14ac:dyDescent="0.25">
      <c r="A368" s="167" t="s">
        <v>160</v>
      </c>
      <c r="B368" s="132"/>
      <c r="C368" s="132">
        <f t="shared" ref="C368:Q368" si="99">IF(C292=0,0,C292/0.086*1000000/C$53)</f>
        <v>0</v>
      </c>
      <c r="D368" s="132">
        <f t="shared" si="99"/>
        <v>0</v>
      </c>
      <c r="E368" s="132">
        <f t="shared" si="99"/>
        <v>0</v>
      </c>
      <c r="F368" s="132">
        <f t="shared" si="99"/>
        <v>0</v>
      </c>
      <c r="G368" s="132">
        <f t="shared" si="99"/>
        <v>0</v>
      </c>
      <c r="H368" s="132">
        <f t="shared" si="99"/>
        <v>0</v>
      </c>
      <c r="I368" s="132">
        <f t="shared" si="99"/>
        <v>0</v>
      </c>
      <c r="J368" s="132">
        <f t="shared" si="99"/>
        <v>0</v>
      </c>
      <c r="K368" s="132">
        <f t="shared" si="99"/>
        <v>0</v>
      </c>
      <c r="L368" s="132">
        <f t="shared" si="99"/>
        <v>0</v>
      </c>
      <c r="M368" s="132">
        <f t="shared" si="99"/>
        <v>0</v>
      </c>
      <c r="N368" s="132">
        <f t="shared" si="99"/>
        <v>0</v>
      </c>
      <c r="O368" s="132">
        <f t="shared" si="99"/>
        <v>0</v>
      </c>
      <c r="P368" s="132">
        <f t="shared" si="99"/>
        <v>0</v>
      </c>
      <c r="Q368" s="132">
        <f t="shared" si="99"/>
        <v>0</v>
      </c>
    </row>
    <row r="369" spans="1:17" ht="12" customHeight="1" x14ac:dyDescent="0.25">
      <c r="A369" s="167" t="s">
        <v>159</v>
      </c>
      <c r="B369" s="132"/>
      <c r="C369" s="132">
        <f t="shared" ref="C369:Q369" si="100">IF(C293=0,0,C293/0.086*1000000/C$54)</f>
        <v>0</v>
      </c>
      <c r="D369" s="132">
        <f t="shared" si="100"/>
        <v>0</v>
      </c>
      <c r="E369" s="132">
        <f t="shared" si="100"/>
        <v>0</v>
      </c>
      <c r="F369" s="132">
        <f t="shared" si="100"/>
        <v>0</v>
      </c>
      <c r="G369" s="132">
        <f t="shared" si="100"/>
        <v>0</v>
      </c>
      <c r="H369" s="132">
        <f t="shared" si="100"/>
        <v>0</v>
      </c>
      <c r="I369" s="132">
        <f t="shared" si="100"/>
        <v>0</v>
      </c>
      <c r="J369" s="132">
        <f t="shared" si="100"/>
        <v>0</v>
      </c>
      <c r="K369" s="132">
        <f t="shared" si="100"/>
        <v>0</v>
      </c>
      <c r="L369" s="132">
        <f t="shared" si="100"/>
        <v>0</v>
      </c>
      <c r="M369" s="132">
        <f t="shared" si="100"/>
        <v>0</v>
      </c>
      <c r="N369" s="132">
        <f t="shared" si="100"/>
        <v>0</v>
      </c>
      <c r="O369" s="132">
        <f t="shared" si="100"/>
        <v>0</v>
      </c>
      <c r="P369" s="132">
        <f t="shared" si="100"/>
        <v>0</v>
      </c>
      <c r="Q369" s="132">
        <f t="shared" si="100"/>
        <v>0</v>
      </c>
    </row>
    <row r="370" spans="1:17" ht="12" customHeight="1" x14ac:dyDescent="0.25">
      <c r="A370" s="166" t="s">
        <v>203</v>
      </c>
      <c r="B370" s="165"/>
      <c r="C370" s="165">
        <f t="shared" ref="C370:Q371" si="101">IF(C294=0,0,C294/0.086*1000000/C$54)</f>
        <v>0</v>
      </c>
      <c r="D370" s="165">
        <f t="shared" si="101"/>
        <v>0</v>
      </c>
      <c r="E370" s="165">
        <f t="shared" si="101"/>
        <v>0</v>
      </c>
      <c r="F370" s="165">
        <f t="shared" si="101"/>
        <v>0</v>
      </c>
      <c r="G370" s="165">
        <f t="shared" si="101"/>
        <v>0</v>
      </c>
      <c r="H370" s="165">
        <f t="shared" si="101"/>
        <v>0</v>
      </c>
      <c r="I370" s="165">
        <f t="shared" si="101"/>
        <v>0</v>
      </c>
      <c r="J370" s="165">
        <f t="shared" si="101"/>
        <v>0</v>
      </c>
      <c r="K370" s="165">
        <f t="shared" si="101"/>
        <v>0</v>
      </c>
      <c r="L370" s="165">
        <f t="shared" si="101"/>
        <v>0</v>
      </c>
      <c r="M370" s="165">
        <f t="shared" si="101"/>
        <v>0</v>
      </c>
      <c r="N370" s="165">
        <f t="shared" si="101"/>
        <v>0</v>
      </c>
      <c r="O370" s="165">
        <f t="shared" si="101"/>
        <v>0</v>
      </c>
      <c r="P370" s="165">
        <f t="shared" si="101"/>
        <v>0</v>
      </c>
      <c r="Q370" s="165">
        <f t="shared" si="101"/>
        <v>0</v>
      </c>
    </row>
    <row r="371" spans="1:17" ht="12" customHeight="1" x14ac:dyDescent="0.25">
      <c r="A371" s="147" t="s">
        <v>59</v>
      </c>
      <c r="B371" s="164"/>
      <c r="C371" s="164">
        <f t="shared" si="101"/>
        <v>0</v>
      </c>
      <c r="D371" s="164">
        <f t="shared" si="101"/>
        <v>0</v>
      </c>
      <c r="E371" s="164">
        <f t="shared" si="101"/>
        <v>0</v>
      </c>
      <c r="F371" s="164">
        <f t="shared" si="101"/>
        <v>0</v>
      </c>
      <c r="G371" s="164">
        <f t="shared" si="101"/>
        <v>0</v>
      </c>
      <c r="H371" s="164">
        <f t="shared" si="101"/>
        <v>0</v>
      </c>
      <c r="I371" s="164">
        <f t="shared" si="101"/>
        <v>0</v>
      </c>
      <c r="J371" s="164">
        <f t="shared" si="101"/>
        <v>0</v>
      </c>
      <c r="K371" s="164">
        <f t="shared" si="101"/>
        <v>0</v>
      </c>
      <c r="L371" s="164">
        <f t="shared" si="101"/>
        <v>0</v>
      </c>
      <c r="M371" s="164">
        <f t="shared" si="101"/>
        <v>0</v>
      </c>
      <c r="N371" s="164">
        <f t="shared" si="101"/>
        <v>0</v>
      </c>
      <c r="O371" s="164">
        <f t="shared" si="101"/>
        <v>0</v>
      </c>
      <c r="P371" s="164">
        <f t="shared" si="101"/>
        <v>0</v>
      </c>
      <c r="Q371" s="164">
        <f t="shared" si="101"/>
        <v>0</v>
      </c>
    </row>
    <row r="372" spans="1:17" ht="12" customHeight="1" x14ac:dyDescent="0.25">
      <c r="A372" s="163" t="s">
        <v>142</v>
      </c>
      <c r="B372" s="162"/>
      <c r="C372" s="162">
        <f t="shared" ref="C372:Q372" si="102">IF(C296=0,0,C296/0.086*1000000/C$55)</f>
        <v>0</v>
      </c>
      <c r="D372" s="162">
        <f t="shared" si="102"/>
        <v>0</v>
      </c>
      <c r="E372" s="162">
        <f t="shared" si="102"/>
        <v>0</v>
      </c>
      <c r="F372" s="162">
        <f t="shared" si="102"/>
        <v>0</v>
      </c>
      <c r="G372" s="162">
        <f t="shared" si="102"/>
        <v>0</v>
      </c>
      <c r="H372" s="162">
        <f t="shared" si="102"/>
        <v>0</v>
      </c>
      <c r="I372" s="162">
        <f t="shared" si="102"/>
        <v>0</v>
      </c>
      <c r="J372" s="162">
        <f t="shared" si="102"/>
        <v>0</v>
      </c>
      <c r="K372" s="162">
        <f t="shared" si="102"/>
        <v>0</v>
      </c>
      <c r="L372" s="162">
        <f t="shared" si="102"/>
        <v>0</v>
      </c>
      <c r="M372" s="162">
        <f t="shared" si="102"/>
        <v>0</v>
      </c>
      <c r="N372" s="162">
        <f t="shared" si="102"/>
        <v>0</v>
      </c>
      <c r="O372" s="162">
        <f t="shared" si="102"/>
        <v>0</v>
      </c>
      <c r="P372" s="162">
        <f t="shared" si="102"/>
        <v>0</v>
      </c>
      <c r="Q372" s="162">
        <f t="shared" si="102"/>
        <v>0</v>
      </c>
    </row>
    <row r="373" spans="1:17" ht="12" customHeight="1" x14ac:dyDescent="0.25">
      <c r="A373" s="161" t="s">
        <v>141</v>
      </c>
      <c r="B373" s="160"/>
      <c r="C373" s="160">
        <f t="shared" ref="C373:Q373" si="103">IF(C297=0,0,C297/0.086*1000000/C$56)</f>
        <v>0</v>
      </c>
      <c r="D373" s="160">
        <f t="shared" si="103"/>
        <v>0</v>
      </c>
      <c r="E373" s="160">
        <f t="shared" si="103"/>
        <v>0</v>
      </c>
      <c r="F373" s="160">
        <f t="shared" si="103"/>
        <v>0</v>
      </c>
      <c r="G373" s="160">
        <f t="shared" si="103"/>
        <v>0</v>
      </c>
      <c r="H373" s="160">
        <f t="shared" si="103"/>
        <v>0</v>
      </c>
      <c r="I373" s="160">
        <f t="shared" si="103"/>
        <v>0</v>
      </c>
      <c r="J373" s="160">
        <f t="shared" si="103"/>
        <v>0</v>
      </c>
      <c r="K373" s="160">
        <f t="shared" si="103"/>
        <v>0</v>
      </c>
      <c r="L373" s="160">
        <f t="shared" si="103"/>
        <v>0</v>
      </c>
      <c r="M373" s="160">
        <f t="shared" si="103"/>
        <v>0</v>
      </c>
      <c r="N373" s="160">
        <f t="shared" si="103"/>
        <v>0</v>
      </c>
      <c r="O373" s="160">
        <f t="shared" si="103"/>
        <v>0</v>
      </c>
      <c r="P373" s="160">
        <f t="shared" si="103"/>
        <v>0</v>
      </c>
      <c r="Q373" s="160">
        <f t="shared" si="103"/>
        <v>0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0</v>
      </c>
      <c r="D374" s="156">
        <f t="shared" si="104"/>
        <v>0</v>
      </c>
      <c r="E374" s="156">
        <f t="shared" si="104"/>
        <v>0</v>
      </c>
      <c r="F374" s="156">
        <f t="shared" si="104"/>
        <v>0</v>
      </c>
      <c r="G374" s="156">
        <f t="shared" si="104"/>
        <v>0</v>
      </c>
      <c r="H374" s="156">
        <f t="shared" si="104"/>
        <v>0</v>
      </c>
      <c r="I374" s="156">
        <f t="shared" si="104"/>
        <v>0</v>
      </c>
      <c r="J374" s="156">
        <f t="shared" si="104"/>
        <v>0</v>
      </c>
      <c r="K374" s="156">
        <f t="shared" si="104"/>
        <v>0</v>
      </c>
      <c r="L374" s="156">
        <f t="shared" si="104"/>
        <v>0</v>
      </c>
      <c r="M374" s="156">
        <f t="shared" si="104"/>
        <v>0</v>
      </c>
      <c r="N374" s="156">
        <f t="shared" si="104"/>
        <v>0</v>
      </c>
      <c r="O374" s="156">
        <f t="shared" si="104"/>
        <v>0</v>
      </c>
      <c r="P374" s="156">
        <f t="shared" si="104"/>
        <v>0</v>
      </c>
      <c r="Q374" s="156">
        <f t="shared" si="104"/>
        <v>0</v>
      </c>
    </row>
    <row r="375" spans="1:17" ht="12" customHeight="1" x14ac:dyDescent="0.25">
      <c r="A375" s="148" t="s">
        <v>59</v>
      </c>
      <c r="B375" s="156"/>
      <c r="C375" s="156">
        <f t="shared" si="104"/>
        <v>0</v>
      </c>
      <c r="D375" s="156">
        <f t="shared" si="104"/>
        <v>0</v>
      </c>
      <c r="E375" s="156">
        <f t="shared" si="104"/>
        <v>0</v>
      </c>
      <c r="F375" s="156">
        <f t="shared" si="104"/>
        <v>0</v>
      </c>
      <c r="G375" s="156">
        <f t="shared" si="104"/>
        <v>0</v>
      </c>
      <c r="H375" s="156">
        <f t="shared" si="104"/>
        <v>0</v>
      </c>
      <c r="I375" s="156">
        <f t="shared" si="104"/>
        <v>0</v>
      </c>
      <c r="J375" s="156">
        <f t="shared" si="104"/>
        <v>0</v>
      </c>
      <c r="K375" s="156">
        <f t="shared" si="104"/>
        <v>0</v>
      </c>
      <c r="L375" s="156">
        <f t="shared" si="104"/>
        <v>0</v>
      </c>
      <c r="M375" s="156">
        <f t="shared" si="104"/>
        <v>0</v>
      </c>
      <c r="N375" s="156">
        <f t="shared" si="104"/>
        <v>0</v>
      </c>
      <c r="O375" s="156">
        <f t="shared" si="104"/>
        <v>0</v>
      </c>
      <c r="P375" s="156">
        <f t="shared" si="104"/>
        <v>0</v>
      </c>
      <c r="Q375" s="156">
        <f t="shared" si="104"/>
        <v>0</v>
      </c>
    </row>
    <row r="376" spans="1:17" ht="12" customHeight="1" x14ac:dyDescent="0.25">
      <c r="A376" s="158" t="s">
        <v>62</v>
      </c>
      <c r="B376" s="157"/>
      <c r="C376" s="157">
        <f t="shared" ref="C376:Q376" si="105">IF(C300=0,0,C300/0.086*1000000/SUM(C$58:C$59))</f>
        <v>0</v>
      </c>
      <c r="D376" s="157">
        <f t="shared" si="105"/>
        <v>0</v>
      </c>
      <c r="E376" s="157">
        <f t="shared" si="105"/>
        <v>0</v>
      </c>
      <c r="F376" s="157">
        <f t="shared" si="105"/>
        <v>0</v>
      </c>
      <c r="G376" s="157">
        <f t="shared" si="105"/>
        <v>0</v>
      </c>
      <c r="H376" s="157">
        <f t="shared" si="105"/>
        <v>0</v>
      </c>
      <c r="I376" s="157">
        <f t="shared" si="105"/>
        <v>0</v>
      </c>
      <c r="J376" s="157">
        <f t="shared" si="105"/>
        <v>0</v>
      </c>
      <c r="K376" s="157">
        <f t="shared" si="105"/>
        <v>0</v>
      </c>
      <c r="L376" s="157">
        <f t="shared" si="105"/>
        <v>0</v>
      </c>
      <c r="M376" s="157">
        <f t="shared" si="105"/>
        <v>0</v>
      </c>
      <c r="N376" s="157">
        <f t="shared" si="105"/>
        <v>0</v>
      </c>
      <c r="O376" s="157">
        <f t="shared" si="105"/>
        <v>0</v>
      </c>
      <c r="P376" s="157">
        <f t="shared" si="105"/>
        <v>0</v>
      </c>
      <c r="Q376" s="157">
        <f t="shared" si="105"/>
        <v>0</v>
      </c>
    </row>
    <row r="377" spans="1:17" ht="12" customHeight="1" x14ac:dyDescent="0.25">
      <c r="A377" s="23" t="s">
        <v>203</v>
      </c>
      <c r="B377" s="156"/>
      <c r="C377" s="156">
        <f t="shared" ref="C377:Q377" si="106">IF(C301=0,0,C301/0.086*1000000/C$58)</f>
        <v>0</v>
      </c>
      <c r="D377" s="156">
        <f t="shared" si="106"/>
        <v>0</v>
      </c>
      <c r="E377" s="156">
        <f t="shared" si="106"/>
        <v>0</v>
      </c>
      <c r="F377" s="156">
        <f t="shared" si="106"/>
        <v>0</v>
      </c>
      <c r="G377" s="156">
        <f t="shared" si="106"/>
        <v>0</v>
      </c>
      <c r="H377" s="156">
        <f t="shared" si="106"/>
        <v>0</v>
      </c>
      <c r="I377" s="156">
        <f t="shared" si="106"/>
        <v>0</v>
      </c>
      <c r="J377" s="156">
        <f t="shared" si="106"/>
        <v>0</v>
      </c>
      <c r="K377" s="156">
        <f t="shared" si="106"/>
        <v>0</v>
      </c>
      <c r="L377" s="156">
        <f t="shared" si="106"/>
        <v>0</v>
      </c>
      <c r="M377" s="156">
        <f t="shared" si="106"/>
        <v>0</v>
      </c>
      <c r="N377" s="156">
        <f t="shared" si="106"/>
        <v>0</v>
      </c>
      <c r="O377" s="156">
        <f t="shared" si="106"/>
        <v>0</v>
      </c>
      <c r="P377" s="156">
        <f t="shared" si="106"/>
        <v>0</v>
      </c>
      <c r="Q377" s="156">
        <f t="shared" si="106"/>
        <v>0</v>
      </c>
    </row>
    <row r="378" spans="1:17" ht="12" customHeight="1" x14ac:dyDescent="0.25">
      <c r="A378" s="29" t="s">
        <v>140</v>
      </c>
      <c r="B378" s="57"/>
      <c r="C378" s="57">
        <f t="shared" ref="C378:Q378" si="107">IF(C302=0,0,C302/0.086*1000000/C$59)</f>
        <v>0</v>
      </c>
      <c r="D378" s="57">
        <f t="shared" si="107"/>
        <v>0</v>
      </c>
      <c r="E378" s="57">
        <f t="shared" si="107"/>
        <v>0</v>
      </c>
      <c r="F378" s="57">
        <f t="shared" si="107"/>
        <v>0</v>
      </c>
      <c r="G378" s="57">
        <f t="shared" si="107"/>
        <v>0</v>
      </c>
      <c r="H378" s="57">
        <f t="shared" si="107"/>
        <v>0</v>
      </c>
      <c r="I378" s="57">
        <f t="shared" si="107"/>
        <v>0</v>
      </c>
      <c r="J378" s="57">
        <f t="shared" si="107"/>
        <v>0</v>
      </c>
      <c r="K378" s="57">
        <f t="shared" si="107"/>
        <v>0</v>
      </c>
      <c r="L378" s="57">
        <f t="shared" si="107"/>
        <v>0</v>
      </c>
      <c r="M378" s="57">
        <f t="shared" si="107"/>
        <v>0</v>
      </c>
      <c r="N378" s="57">
        <f t="shared" si="107"/>
        <v>0</v>
      </c>
      <c r="O378" s="57">
        <f t="shared" si="107"/>
        <v>0</v>
      </c>
      <c r="P378" s="57">
        <f t="shared" si="107"/>
        <v>0</v>
      </c>
      <c r="Q378" s="57">
        <f t="shared" si="107"/>
        <v>0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0</v>
      </c>
      <c r="D380" s="168">
        <f t="shared" si="108"/>
        <v>0</v>
      </c>
      <c r="E380" s="168">
        <f t="shared" si="108"/>
        <v>0</v>
      </c>
      <c r="F380" s="168">
        <f t="shared" si="108"/>
        <v>0</v>
      </c>
      <c r="G380" s="168">
        <f t="shared" si="108"/>
        <v>0</v>
      </c>
      <c r="H380" s="168">
        <f t="shared" si="108"/>
        <v>0</v>
      </c>
      <c r="I380" s="168">
        <f t="shared" si="108"/>
        <v>0</v>
      </c>
      <c r="J380" s="168">
        <f t="shared" si="108"/>
        <v>0</v>
      </c>
      <c r="K380" s="168">
        <f t="shared" si="108"/>
        <v>0</v>
      </c>
      <c r="L380" s="168">
        <f t="shared" si="108"/>
        <v>0</v>
      </c>
      <c r="M380" s="168">
        <f t="shared" si="108"/>
        <v>0</v>
      </c>
      <c r="N380" s="168">
        <f t="shared" si="108"/>
        <v>0</v>
      </c>
      <c r="O380" s="168">
        <f t="shared" si="108"/>
        <v>0</v>
      </c>
      <c r="P380" s="168">
        <f t="shared" si="108"/>
        <v>0</v>
      </c>
      <c r="Q380" s="168">
        <f t="shared" si="108"/>
        <v>0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0</v>
      </c>
      <c r="D381" s="157">
        <f t="shared" si="109"/>
        <v>0</v>
      </c>
      <c r="E381" s="157">
        <f t="shared" si="109"/>
        <v>0</v>
      </c>
      <c r="F381" s="157">
        <f t="shared" si="109"/>
        <v>0</v>
      </c>
      <c r="G381" s="157">
        <f t="shared" si="109"/>
        <v>0</v>
      </c>
      <c r="H381" s="157">
        <f t="shared" si="109"/>
        <v>0</v>
      </c>
      <c r="I381" s="157">
        <f t="shared" si="109"/>
        <v>0</v>
      </c>
      <c r="J381" s="157">
        <f t="shared" si="109"/>
        <v>0</v>
      </c>
      <c r="K381" s="157">
        <f t="shared" si="109"/>
        <v>0</v>
      </c>
      <c r="L381" s="157">
        <f t="shared" si="109"/>
        <v>0</v>
      </c>
      <c r="M381" s="157">
        <f t="shared" si="109"/>
        <v>0</v>
      </c>
      <c r="N381" s="157">
        <f t="shared" si="109"/>
        <v>0</v>
      </c>
      <c r="O381" s="157">
        <f t="shared" si="109"/>
        <v>0</v>
      </c>
      <c r="P381" s="157">
        <f t="shared" si="109"/>
        <v>0</v>
      </c>
      <c r="Q381" s="157">
        <f t="shared" si="109"/>
        <v>0</v>
      </c>
    </row>
    <row r="382" spans="1:17" ht="12" customHeight="1" x14ac:dyDescent="0.25">
      <c r="A382" s="23" t="s">
        <v>161</v>
      </c>
      <c r="B382" s="156"/>
      <c r="C382" s="156">
        <f t="shared" ref="C382:Q383" si="110">IF(C306=0,0,C306/0.086*1000000/C$49)</f>
        <v>0</v>
      </c>
      <c r="D382" s="156">
        <f t="shared" si="110"/>
        <v>0</v>
      </c>
      <c r="E382" s="156">
        <f t="shared" si="110"/>
        <v>0</v>
      </c>
      <c r="F382" s="156">
        <f t="shared" si="110"/>
        <v>0</v>
      </c>
      <c r="G382" s="156">
        <f t="shared" si="110"/>
        <v>0</v>
      </c>
      <c r="H382" s="156">
        <f t="shared" si="110"/>
        <v>0</v>
      </c>
      <c r="I382" s="156">
        <f t="shared" si="110"/>
        <v>0</v>
      </c>
      <c r="J382" s="156">
        <f t="shared" si="110"/>
        <v>0</v>
      </c>
      <c r="K382" s="156">
        <f t="shared" si="110"/>
        <v>0</v>
      </c>
      <c r="L382" s="156">
        <f t="shared" si="110"/>
        <v>0</v>
      </c>
      <c r="M382" s="156">
        <f t="shared" si="110"/>
        <v>0</v>
      </c>
      <c r="N382" s="156">
        <f t="shared" si="110"/>
        <v>0</v>
      </c>
      <c r="O382" s="156">
        <f t="shared" si="110"/>
        <v>0</v>
      </c>
      <c r="P382" s="156">
        <f t="shared" si="110"/>
        <v>0</v>
      </c>
      <c r="Q382" s="156">
        <f t="shared" si="110"/>
        <v>0</v>
      </c>
    </row>
    <row r="383" spans="1:17" ht="12" customHeight="1" x14ac:dyDescent="0.25">
      <c r="A383" s="23" t="s">
        <v>60</v>
      </c>
      <c r="B383" s="156"/>
      <c r="C383" s="156">
        <f t="shared" si="110"/>
        <v>0</v>
      </c>
      <c r="D383" s="156">
        <f t="shared" si="110"/>
        <v>0</v>
      </c>
      <c r="E383" s="156">
        <f t="shared" si="110"/>
        <v>0</v>
      </c>
      <c r="F383" s="156">
        <f t="shared" si="110"/>
        <v>0</v>
      </c>
      <c r="G383" s="156">
        <f t="shared" si="110"/>
        <v>0</v>
      </c>
      <c r="H383" s="156">
        <f t="shared" si="110"/>
        <v>0</v>
      </c>
      <c r="I383" s="156">
        <f t="shared" si="110"/>
        <v>0</v>
      </c>
      <c r="J383" s="156">
        <f t="shared" si="110"/>
        <v>0</v>
      </c>
      <c r="K383" s="156">
        <f t="shared" si="110"/>
        <v>0</v>
      </c>
      <c r="L383" s="156">
        <f t="shared" si="110"/>
        <v>0</v>
      </c>
      <c r="M383" s="156">
        <f t="shared" si="110"/>
        <v>0</v>
      </c>
      <c r="N383" s="156">
        <f t="shared" si="110"/>
        <v>0</v>
      </c>
      <c r="O383" s="156">
        <f t="shared" si="110"/>
        <v>0</v>
      </c>
      <c r="P383" s="156">
        <f t="shared" si="110"/>
        <v>0</v>
      </c>
      <c r="Q383" s="156">
        <f t="shared" si="110"/>
        <v>0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0</v>
      </c>
      <c r="D384" s="157">
        <f t="shared" si="111"/>
        <v>0</v>
      </c>
      <c r="E384" s="157">
        <f t="shared" si="111"/>
        <v>0</v>
      </c>
      <c r="F384" s="157">
        <f t="shared" si="111"/>
        <v>0</v>
      </c>
      <c r="G384" s="157">
        <f t="shared" si="111"/>
        <v>0</v>
      </c>
      <c r="H384" s="157">
        <f t="shared" si="111"/>
        <v>0</v>
      </c>
      <c r="I384" s="157">
        <f t="shared" si="111"/>
        <v>0</v>
      </c>
      <c r="J384" s="157">
        <f t="shared" si="111"/>
        <v>0</v>
      </c>
      <c r="K384" s="157">
        <f t="shared" si="111"/>
        <v>0</v>
      </c>
      <c r="L384" s="157">
        <f t="shared" si="111"/>
        <v>0</v>
      </c>
      <c r="M384" s="157">
        <f t="shared" si="111"/>
        <v>0</v>
      </c>
      <c r="N384" s="157">
        <f t="shared" si="111"/>
        <v>0</v>
      </c>
      <c r="O384" s="157">
        <f t="shared" si="111"/>
        <v>0</v>
      </c>
      <c r="P384" s="157">
        <f t="shared" si="111"/>
        <v>0</v>
      </c>
      <c r="Q384" s="157">
        <f t="shared" si="111"/>
        <v>0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0</v>
      </c>
      <c r="D385" s="156">
        <f t="shared" si="112"/>
        <v>0</v>
      </c>
      <c r="E385" s="156">
        <f t="shared" si="112"/>
        <v>0</v>
      </c>
      <c r="F385" s="156">
        <f t="shared" si="112"/>
        <v>0</v>
      </c>
      <c r="G385" s="156">
        <f t="shared" si="112"/>
        <v>0</v>
      </c>
      <c r="H385" s="156">
        <f t="shared" si="112"/>
        <v>0</v>
      </c>
      <c r="I385" s="156">
        <f t="shared" si="112"/>
        <v>0</v>
      </c>
      <c r="J385" s="156">
        <f t="shared" si="112"/>
        <v>0</v>
      </c>
      <c r="K385" s="156">
        <f t="shared" si="112"/>
        <v>0</v>
      </c>
      <c r="L385" s="156">
        <f t="shared" si="112"/>
        <v>0</v>
      </c>
      <c r="M385" s="156">
        <f t="shared" si="112"/>
        <v>0</v>
      </c>
      <c r="N385" s="156">
        <f t="shared" si="112"/>
        <v>0</v>
      </c>
      <c r="O385" s="156">
        <f t="shared" si="112"/>
        <v>0</v>
      </c>
      <c r="P385" s="156">
        <f t="shared" si="112"/>
        <v>0</v>
      </c>
      <c r="Q385" s="156">
        <f t="shared" si="112"/>
        <v>0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0</v>
      </c>
      <c r="D386" s="157">
        <f t="shared" si="113"/>
        <v>0</v>
      </c>
      <c r="E386" s="157">
        <f t="shared" si="113"/>
        <v>0</v>
      </c>
      <c r="F386" s="157">
        <f t="shared" si="113"/>
        <v>0</v>
      </c>
      <c r="G386" s="157">
        <f t="shared" si="113"/>
        <v>0</v>
      </c>
      <c r="H386" s="157">
        <f t="shared" si="113"/>
        <v>0</v>
      </c>
      <c r="I386" s="157">
        <f t="shared" si="113"/>
        <v>0</v>
      </c>
      <c r="J386" s="157">
        <f t="shared" si="113"/>
        <v>0</v>
      </c>
      <c r="K386" s="157">
        <f t="shared" si="113"/>
        <v>0</v>
      </c>
      <c r="L386" s="157">
        <f t="shared" si="113"/>
        <v>0</v>
      </c>
      <c r="M386" s="157">
        <f t="shared" si="113"/>
        <v>0</v>
      </c>
      <c r="N386" s="157">
        <f t="shared" si="113"/>
        <v>0</v>
      </c>
      <c r="O386" s="157">
        <f t="shared" si="113"/>
        <v>0</v>
      </c>
      <c r="P386" s="157">
        <f t="shared" si="113"/>
        <v>0</v>
      </c>
      <c r="Q386" s="157">
        <f t="shared" si="113"/>
        <v>0</v>
      </c>
    </row>
    <row r="387" spans="1:17" ht="12" customHeight="1" x14ac:dyDescent="0.25">
      <c r="A387" s="167" t="s">
        <v>160</v>
      </c>
      <c r="B387" s="132"/>
      <c r="C387" s="132">
        <f t="shared" ref="C387:Q387" si="114">IF(C311=0,0,C311/0.086*1000000/C$53)</f>
        <v>0</v>
      </c>
      <c r="D387" s="132">
        <f t="shared" si="114"/>
        <v>0</v>
      </c>
      <c r="E387" s="132">
        <f t="shared" si="114"/>
        <v>0</v>
      </c>
      <c r="F387" s="132">
        <f t="shared" si="114"/>
        <v>0</v>
      </c>
      <c r="G387" s="132">
        <f t="shared" si="114"/>
        <v>0</v>
      </c>
      <c r="H387" s="132">
        <f t="shared" si="114"/>
        <v>0</v>
      </c>
      <c r="I387" s="132">
        <f t="shared" si="114"/>
        <v>0</v>
      </c>
      <c r="J387" s="132">
        <f t="shared" si="114"/>
        <v>0</v>
      </c>
      <c r="K387" s="132">
        <f t="shared" si="114"/>
        <v>0</v>
      </c>
      <c r="L387" s="132">
        <f t="shared" si="114"/>
        <v>0</v>
      </c>
      <c r="M387" s="132">
        <f t="shared" si="114"/>
        <v>0</v>
      </c>
      <c r="N387" s="132">
        <f t="shared" si="114"/>
        <v>0</v>
      </c>
      <c r="O387" s="132">
        <f t="shared" si="114"/>
        <v>0</v>
      </c>
      <c r="P387" s="132">
        <f t="shared" si="114"/>
        <v>0</v>
      </c>
      <c r="Q387" s="132">
        <f t="shared" si="114"/>
        <v>0</v>
      </c>
    </row>
    <row r="388" spans="1:17" ht="12" customHeight="1" x14ac:dyDescent="0.25">
      <c r="A388" s="167" t="s">
        <v>159</v>
      </c>
      <c r="B388" s="132"/>
      <c r="C388" s="132">
        <f t="shared" ref="C388:Q390" si="115">IF(C312=0,0,C312/0.086*1000000/C$54)</f>
        <v>0</v>
      </c>
      <c r="D388" s="132">
        <f t="shared" si="115"/>
        <v>0</v>
      </c>
      <c r="E388" s="132">
        <f t="shared" si="115"/>
        <v>0</v>
      </c>
      <c r="F388" s="132">
        <f t="shared" si="115"/>
        <v>0</v>
      </c>
      <c r="G388" s="132">
        <f t="shared" si="115"/>
        <v>0</v>
      </c>
      <c r="H388" s="132">
        <f t="shared" si="115"/>
        <v>0</v>
      </c>
      <c r="I388" s="132">
        <f t="shared" si="115"/>
        <v>0</v>
      </c>
      <c r="J388" s="132">
        <f t="shared" si="115"/>
        <v>0</v>
      </c>
      <c r="K388" s="132">
        <f t="shared" si="115"/>
        <v>0</v>
      </c>
      <c r="L388" s="132">
        <f t="shared" si="115"/>
        <v>0</v>
      </c>
      <c r="M388" s="132">
        <f t="shared" si="115"/>
        <v>0</v>
      </c>
      <c r="N388" s="132">
        <f t="shared" si="115"/>
        <v>0</v>
      </c>
      <c r="O388" s="132">
        <f t="shared" si="115"/>
        <v>0</v>
      </c>
      <c r="P388" s="132">
        <f t="shared" si="115"/>
        <v>0</v>
      </c>
      <c r="Q388" s="132">
        <f t="shared" si="115"/>
        <v>0</v>
      </c>
    </row>
    <row r="389" spans="1:17" ht="12" customHeight="1" x14ac:dyDescent="0.25">
      <c r="A389" s="166" t="s">
        <v>203</v>
      </c>
      <c r="B389" s="165"/>
      <c r="C389" s="165">
        <f t="shared" si="115"/>
        <v>0</v>
      </c>
      <c r="D389" s="165">
        <f t="shared" si="115"/>
        <v>0</v>
      </c>
      <c r="E389" s="165">
        <f t="shared" si="115"/>
        <v>0</v>
      </c>
      <c r="F389" s="165">
        <f t="shared" si="115"/>
        <v>0</v>
      </c>
      <c r="G389" s="165">
        <f t="shared" si="115"/>
        <v>0</v>
      </c>
      <c r="H389" s="165">
        <f t="shared" si="115"/>
        <v>0</v>
      </c>
      <c r="I389" s="165">
        <f t="shared" si="115"/>
        <v>0</v>
      </c>
      <c r="J389" s="165">
        <f t="shared" si="115"/>
        <v>0</v>
      </c>
      <c r="K389" s="165">
        <f t="shared" si="115"/>
        <v>0</v>
      </c>
      <c r="L389" s="165">
        <f t="shared" si="115"/>
        <v>0</v>
      </c>
      <c r="M389" s="165">
        <f t="shared" si="115"/>
        <v>0</v>
      </c>
      <c r="N389" s="165">
        <f t="shared" si="115"/>
        <v>0</v>
      </c>
      <c r="O389" s="165">
        <f t="shared" si="115"/>
        <v>0</v>
      </c>
      <c r="P389" s="165">
        <f t="shared" si="115"/>
        <v>0</v>
      </c>
      <c r="Q389" s="165">
        <f t="shared" si="115"/>
        <v>0</v>
      </c>
    </row>
    <row r="390" spans="1:17" ht="12" customHeight="1" x14ac:dyDescent="0.25">
      <c r="A390" s="147" t="s">
        <v>59</v>
      </c>
      <c r="B390" s="164"/>
      <c r="C390" s="164">
        <f t="shared" si="115"/>
        <v>0</v>
      </c>
      <c r="D390" s="164">
        <f t="shared" si="115"/>
        <v>0</v>
      </c>
      <c r="E390" s="164">
        <f t="shared" si="115"/>
        <v>0</v>
      </c>
      <c r="F390" s="164">
        <f t="shared" si="115"/>
        <v>0</v>
      </c>
      <c r="G390" s="164">
        <f t="shared" si="115"/>
        <v>0</v>
      </c>
      <c r="H390" s="164">
        <f t="shared" si="115"/>
        <v>0</v>
      </c>
      <c r="I390" s="164">
        <f t="shared" si="115"/>
        <v>0</v>
      </c>
      <c r="J390" s="164">
        <f t="shared" si="115"/>
        <v>0</v>
      </c>
      <c r="K390" s="164">
        <f t="shared" si="115"/>
        <v>0</v>
      </c>
      <c r="L390" s="164">
        <f t="shared" si="115"/>
        <v>0</v>
      </c>
      <c r="M390" s="164">
        <f t="shared" si="115"/>
        <v>0</v>
      </c>
      <c r="N390" s="164">
        <f t="shared" si="115"/>
        <v>0</v>
      </c>
      <c r="O390" s="164">
        <f t="shared" si="115"/>
        <v>0</v>
      </c>
      <c r="P390" s="164">
        <f t="shared" si="115"/>
        <v>0</v>
      </c>
      <c r="Q390" s="164">
        <f t="shared" si="115"/>
        <v>0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0</v>
      </c>
      <c r="D391" s="162">
        <f t="shared" si="116"/>
        <v>0</v>
      </c>
      <c r="E391" s="162">
        <f t="shared" si="116"/>
        <v>0</v>
      </c>
      <c r="F391" s="162">
        <f t="shared" si="116"/>
        <v>0</v>
      </c>
      <c r="G391" s="162">
        <f t="shared" si="116"/>
        <v>0</v>
      </c>
      <c r="H391" s="162">
        <f t="shared" si="116"/>
        <v>0</v>
      </c>
      <c r="I391" s="162">
        <f t="shared" si="116"/>
        <v>0</v>
      </c>
      <c r="J391" s="162">
        <f t="shared" si="116"/>
        <v>0</v>
      </c>
      <c r="K391" s="162">
        <f t="shared" si="116"/>
        <v>0</v>
      </c>
      <c r="L391" s="162">
        <f t="shared" si="116"/>
        <v>0</v>
      </c>
      <c r="M391" s="162">
        <f t="shared" si="116"/>
        <v>0</v>
      </c>
      <c r="N391" s="162">
        <f t="shared" si="116"/>
        <v>0</v>
      </c>
      <c r="O391" s="162">
        <f t="shared" si="116"/>
        <v>0</v>
      </c>
      <c r="P391" s="162">
        <f t="shared" si="116"/>
        <v>0</v>
      </c>
      <c r="Q391" s="162">
        <f t="shared" si="116"/>
        <v>0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0</v>
      </c>
      <c r="D392" s="160">
        <f t="shared" si="117"/>
        <v>0</v>
      </c>
      <c r="E392" s="160">
        <f t="shared" si="117"/>
        <v>0</v>
      </c>
      <c r="F392" s="160">
        <f t="shared" si="117"/>
        <v>0</v>
      </c>
      <c r="G392" s="160">
        <f t="shared" si="117"/>
        <v>0</v>
      </c>
      <c r="H392" s="160">
        <f t="shared" si="117"/>
        <v>0</v>
      </c>
      <c r="I392" s="160">
        <f t="shared" si="117"/>
        <v>0</v>
      </c>
      <c r="J392" s="160">
        <f t="shared" si="117"/>
        <v>0</v>
      </c>
      <c r="K392" s="160">
        <f t="shared" si="117"/>
        <v>0</v>
      </c>
      <c r="L392" s="160">
        <f t="shared" si="117"/>
        <v>0</v>
      </c>
      <c r="M392" s="160">
        <f t="shared" si="117"/>
        <v>0</v>
      </c>
      <c r="N392" s="160">
        <f t="shared" si="117"/>
        <v>0</v>
      </c>
      <c r="O392" s="160">
        <f t="shared" si="117"/>
        <v>0</v>
      </c>
      <c r="P392" s="160">
        <f t="shared" si="117"/>
        <v>0</v>
      </c>
      <c r="Q392" s="160">
        <f t="shared" si="117"/>
        <v>0</v>
      </c>
    </row>
    <row r="393" spans="1:17" ht="12" customHeight="1" x14ac:dyDescent="0.25">
      <c r="A393" s="148" t="s">
        <v>60</v>
      </c>
      <c r="B393" s="156"/>
      <c r="C393" s="156">
        <f t="shared" si="117"/>
        <v>0</v>
      </c>
      <c r="D393" s="156">
        <f t="shared" si="117"/>
        <v>0</v>
      </c>
      <c r="E393" s="156">
        <f t="shared" si="117"/>
        <v>0</v>
      </c>
      <c r="F393" s="156">
        <f t="shared" si="117"/>
        <v>0</v>
      </c>
      <c r="G393" s="156">
        <f t="shared" si="117"/>
        <v>0</v>
      </c>
      <c r="H393" s="156">
        <f t="shared" si="117"/>
        <v>0</v>
      </c>
      <c r="I393" s="156">
        <f t="shared" si="117"/>
        <v>0</v>
      </c>
      <c r="J393" s="156">
        <f t="shared" si="117"/>
        <v>0</v>
      </c>
      <c r="K393" s="156">
        <f t="shared" si="117"/>
        <v>0</v>
      </c>
      <c r="L393" s="156">
        <f t="shared" si="117"/>
        <v>0</v>
      </c>
      <c r="M393" s="156">
        <f t="shared" si="117"/>
        <v>0</v>
      </c>
      <c r="N393" s="156">
        <f t="shared" si="117"/>
        <v>0</v>
      </c>
      <c r="O393" s="156">
        <f t="shared" si="117"/>
        <v>0</v>
      </c>
      <c r="P393" s="156">
        <f t="shared" si="117"/>
        <v>0</v>
      </c>
      <c r="Q393" s="156">
        <f t="shared" si="117"/>
        <v>0</v>
      </c>
    </row>
    <row r="394" spans="1:17" ht="12" customHeight="1" x14ac:dyDescent="0.25">
      <c r="A394" s="148" t="s">
        <v>59</v>
      </c>
      <c r="B394" s="156"/>
      <c r="C394" s="156">
        <f t="shared" si="117"/>
        <v>0</v>
      </c>
      <c r="D394" s="156">
        <f t="shared" si="117"/>
        <v>0</v>
      </c>
      <c r="E394" s="156">
        <f t="shared" si="117"/>
        <v>0</v>
      </c>
      <c r="F394" s="156">
        <f t="shared" si="117"/>
        <v>0</v>
      </c>
      <c r="G394" s="156">
        <f t="shared" si="117"/>
        <v>0</v>
      </c>
      <c r="H394" s="156">
        <f t="shared" si="117"/>
        <v>0</v>
      </c>
      <c r="I394" s="156">
        <f t="shared" si="117"/>
        <v>0</v>
      </c>
      <c r="J394" s="156">
        <f t="shared" si="117"/>
        <v>0</v>
      </c>
      <c r="K394" s="156">
        <f t="shared" si="117"/>
        <v>0</v>
      </c>
      <c r="L394" s="156">
        <f t="shared" si="117"/>
        <v>0</v>
      </c>
      <c r="M394" s="156">
        <f t="shared" si="117"/>
        <v>0</v>
      </c>
      <c r="N394" s="156">
        <f t="shared" si="117"/>
        <v>0</v>
      </c>
      <c r="O394" s="156">
        <f t="shared" si="117"/>
        <v>0</v>
      </c>
      <c r="P394" s="156">
        <f t="shared" si="117"/>
        <v>0</v>
      </c>
      <c r="Q394" s="156">
        <f t="shared" si="117"/>
        <v>0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0</v>
      </c>
      <c r="D395" s="157">
        <f t="shared" si="118"/>
        <v>0</v>
      </c>
      <c r="E395" s="157">
        <f t="shared" si="118"/>
        <v>0</v>
      </c>
      <c r="F395" s="157">
        <f t="shared" si="118"/>
        <v>0</v>
      </c>
      <c r="G395" s="157">
        <f t="shared" si="118"/>
        <v>0</v>
      </c>
      <c r="H395" s="157">
        <f t="shared" si="118"/>
        <v>0</v>
      </c>
      <c r="I395" s="157">
        <f t="shared" si="118"/>
        <v>0</v>
      </c>
      <c r="J395" s="157">
        <f t="shared" si="118"/>
        <v>0</v>
      </c>
      <c r="K395" s="157">
        <f t="shared" si="118"/>
        <v>0</v>
      </c>
      <c r="L395" s="157">
        <f t="shared" si="118"/>
        <v>0</v>
      </c>
      <c r="M395" s="157">
        <f t="shared" si="118"/>
        <v>0</v>
      </c>
      <c r="N395" s="157">
        <f t="shared" si="118"/>
        <v>0</v>
      </c>
      <c r="O395" s="157">
        <f t="shared" si="118"/>
        <v>0</v>
      </c>
      <c r="P395" s="157">
        <f t="shared" si="118"/>
        <v>0</v>
      </c>
      <c r="Q395" s="157">
        <f t="shared" si="118"/>
        <v>0</v>
      </c>
    </row>
    <row r="396" spans="1:17" ht="12" customHeight="1" x14ac:dyDescent="0.25">
      <c r="A396" s="23" t="s">
        <v>203</v>
      </c>
      <c r="B396" s="156"/>
      <c r="C396" s="156">
        <f t="shared" ref="C396:Q396" si="119">IF(C320=0,0,C320/0.086*1000000/C$58)</f>
        <v>0</v>
      </c>
      <c r="D396" s="156">
        <f t="shared" si="119"/>
        <v>0</v>
      </c>
      <c r="E396" s="156">
        <f t="shared" si="119"/>
        <v>0</v>
      </c>
      <c r="F396" s="156">
        <f t="shared" si="119"/>
        <v>0</v>
      </c>
      <c r="G396" s="156">
        <f t="shared" si="119"/>
        <v>0</v>
      </c>
      <c r="H396" s="156">
        <f t="shared" si="119"/>
        <v>0</v>
      </c>
      <c r="I396" s="156">
        <f t="shared" si="119"/>
        <v>0</v>
      </c>
      <c r="J396" s="156">
        <f t="shared" si="119"/>
        <v>0</v>
      </c>
      <c r="K396" s="156">
        <f t="shared" si="119"/>
        <v>0</v>
      </c>
      <c r="L396" s="156">
        <f t="shared" si="119"/>
        <v>0</v>
      </c>
      <c r="M396" s="156">
        <f t="shared" si="119"/>
        <v>0</v>
      </c>
      <c r="N396" s="156">
        <f t="shared" si="119"/>
        <v>0</v>
      </c>
      <c r="O396" s="156">
        <f t="shared" si="119"/>
        <v>0</v>
      </c>
      <c r="P396" s="156">
        <f t="shared" si="119"/>
        <v>0</v>
      </c>
      <c r="Q396" s="156">
        <f t="shared" si="119"/>
        <v>0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0</v>
      </c>
      <c r="D397" s="57">
        <f t="shared" si="120"/>
        <v>0</v>
      </c>
      <c r="E397" s="57">
        <f t="shared" si="120"/>
        <v>0</v>
      </c>
      <c r="F397" s="57">
        <f t="shared" si="120"/>
        <v>0</v>
      </c>
      <c r="G397" s="57">
        <f t="shared" si="120"/>
        <v>0</v>
      </c>
      <c r="H397" s="57">
        <f t="shared" si="120"/>
        <v>0</v>
      </c>
      <c r="I397" s="57">
        <f t="shared" si="120"/>
        <v>0</v>
      </c>
      <c r="J397" s="57">
        <f t="shared" si="120"/>
        <v>0</v>
      </c>
      <c r="K397" s="57">
        <f t="shared" si="120"/>
        <v>0</v>
      </c>
      <c r="L397" s="57">
        <f t="shared" si="120"/>
        <v>0</v>
      </c>
      <c r="M397" s="57">
        <f t="shared" si="120"/>
        <v>0</v>
      </c>
      <c r="N397" s="57">
        <f t="shared" si="120"/>
        <v>0</v>
      </c>
      <c r="O397" s="57">
        <f t="shared" si="120"/>
        <v>0</v>
      </c>
      <c r="P397" s="57">
        <f t="shared" si="120"/>
        <v>0</v>
      </c>
      <c r="Q397" s="57">
        <f t="shared" si="120"/>
        <v>0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0</v>
      </c>
      <c r="D399" s="168">
        <f t="shared" si="121"/>
        <v>0</v>
      </c>
      <c r="E399" s="168">
        <f t="shared" si="121"/>
        <v>0</v>
      </c>
      <c r="F399" s="168">
        <f t="shared" si="121"/>
        <v>0</v>
      </c>
      <c r="G399" s="168">
        <f t="shared" si="121"/>
        <v>0</v>
      </c>
      <c r="H399" s="168">
        <f t="shared" si="121"/>
        <v>0</v>
      </c>
      <c r="I399" s="168">
        <f t="shared" si="121"/>
        <v>0</v>
      </c>
      <c r="J399" s="168">
        <f t="shared" si="121"/>
        <v>0</v>
      </c>
      <c r="K399" s="168">
        <f t="shared" si="121"/>
        <v>0</v>
      </c>
      <c r="L399" s="168">
        <f t="shared" si="121"/>
        <v>0</v>
      </c>
      <c r="M399" s="168">
        <f t="shared" si="121"/>
        <v>0</v>
      </c>
      <c r="N399" s="168">
        <f t="shared" si="121"/>
        <v>0</v>
      </c>
      <c r="O399" s="168">
        <f t="shared" si="121"/>
        <v>0</v>
      </c>
      <c r="P399" s="168">
        <f t="shared" si="121"/>
        <v>0</v>
      </c>
      <c r="Q399" s="168">
        <f t="shared" si="121"/>
        <v>0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0</v>
      </c>
      <c r="D400" s="157">
        <f t="shared" si="122"/>
        <v>0</v>
      </c>
      <c r="E400" s="157">
        <f t="shared" si="122"/>
        <v>0</v>
      </c>
      <c r="F400" s="157">
        <f t="shared" si="122"/>
        <v>0</v>
      </c>
      <c r="G400" s="157">
        <f t="shared" si="122"/>
        <v>0</v>
      </c>
      <c r="H400" s="157">
        <f t="shared" si="122"/>
        <v>0</v>
      </c>
      <c r="I400" s="157">
        <f t="shared" si="122"/>
        <v>0</v>
      </c>
      <c r="J400" s="157">
        <f t="shared" si="122"/>
        <v>0</v>
      </c>
      <c r="K400" s="157">
        <f t="shared" si="122"/>
        <v>0</v>
      </c>
      <c r="L400" s="157">
        <f t="shared" si="122"/>
        <v>0</v>
      </c>
      <c r="M400" s="157">
        <f t="shared" si="122"/>
        <v>0</v>
      </c>
      <c r="N400" s="157">
        <f t="shared" si="122"/>
        <v>0</v>
      </c>
      <c r="O400" s="157">
        <f t="shared" si="122"/>
        <v>0</v>
      </c>
      <c r="P400" s="157">
        <f t="shared" si="122"/>
        <v>0</v>
      </c>
      <c r="Q400" s="157">
        <f t="shared" si="122"/>
        <v>0</v>
      </c>
    </row>
    <row r="401" spans="1:17" ht="12" customHeight="1" x14ac:dyDescent="0.25">
      <c r="A401" s="23" t="s">
        <v>161</v>
      </c>
      <c r="B401" s="156"/>
      <c r="C401" s="156">
        <f t="shared" ref="C401:Q401" si="123">IF(C344=0,0,C344*1000000/C$49)</f>
        <v>0</v>
      </c>
      <c r="D401" s="156">
        <f t="shared" si="123"/>
        <v>0</v>
      </c>
      <c r="E401" s="156">
        <f t="shared" si="123"/>
        <v>0</v>
      </c>
      <c r="F401" s="156">
        <f t="shared" si="123"/>
        <v>0</v>
      </c>
      <c r="G401" s="156">
        <f t="shared" si="123"/>
        <v>0</v>
      </c>
      <c r="H401" s="156">
        <f t="shared" si="123"/>
        <v>0</v>
      </c>
      <c r="I401" s="156">
        <f t="shared" si="123"/>
        <v>0</v>
      </c>
      <c r="J401" s="156">
        <f t="shared" si="123"/>
        <v>0</v>
      </c>
      <c r="K401" s="156">
        <f t="shared" si="123"/>
        <v>0</v>
      </c>
      <c r="L401" s="156">
        <f t="shared" si="123"/>
        <v>0</v>
      </c>
      <c r="M401" s="156">
        <f t="shared" si="123"/>
        <v>0</v>
      </c>
      <c r="N401" s="156">
        <f t="shared" si="123"/>
        <v>0</v>
      </c>
      <c r="O401" s="156">
        <f t="shared" si="123"/>
        <v>0</v>
      </c>
      <c r="P401" s="156">
        <f t="shared" si="123"/>
        <v>0</v>
      </c>
      <c r="Q401" s="156">
        <f t="shared" si="123"/>
        <v>0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0</v>
      </c>
      <c r="D405" s="157">
        <f t="shared" si="127"/>
        <v>0</v>
      </c>
      <c r="E405" s="157">
        <f t="shared" si="127"/>
        <v>0</v>
      </c>
      <c r="F405" s="157">
        <f t="shared" si="127"/>
        <v>0</v>
      </c>
      <c r="G405" s="157">
        <f t="shared" si="127"/>
        <v>0</v>
      </c>
      <c r="H405" s="157">
        <f t="shared" si="127"/>
        <v>0</v>
      </c>
      <c r="I405" s="157">
        <f t="shared" si="127"/>
        <v>0</v>
      </c>
      <c r="J405" s="157">
        <f t="shared" si="127"/>
        <v>0</v>
      </c>
      <c r="K405" s="157">
        <f t="shared" si="127"/>
        <v>0</v>
      </c>
      <c r="L405" s="157">
        <f t="shared" si="127"/>
        <v>0</v>
      </c>
      <c r="M405" s="157">
        <f t="shared" si="127"/>
        <v>0</v>
      </c>
      <c r="N405" s="157">
        <f t="shared" si="127"/>
        <v>0</v>
      </c>
      <c r="O405" s="157">
        <f t="shared" si="127"/>
        <v>0</v>
      </c>
      <c r="P405" s="157">
        <f t="shared" si="127"/>
        <v>0</v>
      </c>
      <c r="Q405" s="157">
        <f t="shared" si="127"/>
        <v>0</v>
      </c>
    </row>
    <row r="406" spans="1:17" ht="12" customHeight="1" x14ac:dyDescent="0.25">
      <c r="A406" s="167" t="s">
        <v>160</v>
      </c>
      <c r="B406" s="132"/>
      <c r="C406" s="132">
        <f t="shared" ref="C406:Q406" si="128">IF(C349=0,0,C349*1000000/C$53)</f>
        <v>0</v>
      </c>
      <c r="D406" s="132">
        <f t="shared" si="128"/>
        <v>0</v>
      </c>
      <c r="E406" s="132">
        <f t="shared" si="128"/>
        <v>0</v>
      </c>
      <c r="F406" s="132">
        <f t="shared" si="128"/>
        <v>0</v>
      </c>
      <c r="G406" s="132">
        <f t="shared" si="128"/>
        <v>0</v>
      </c>
      <c r="H406" s="132">
        <f t="shared" si="128"/>
        <v>0</v>
      </c>
      <c r="I406" s="132">
        <f t="shared" si="128"/>
        <v>0</v>
      </c>
      <c r="J406" s="132">
        <f t="shared" si="128"/>
        <v>0</v>
      </c>
      <c r="K406" s="132">
        <f t="shared" si="128"/>
        <v>0</v>
      </c>
      <c r="L406" s="132">
        <f t="shared" si="128"/>
        <v>0</v>
      </c>
      <c r="M406" s="132">
        <f t="shared" si="128"/>
        <v>0</v>
      </c>
      <c r="N406" s="132">
        <f t="shared" si="128"/>
        <v>0</v>
      </c>
      <c r="O406" s="132">
        <f t="shared" si="128"/>
        <v>0</v>
      </c>
      <c r="P406" s="132">
        <f t="shared" si="128"/>
        <v>0</v>
      </c>
      <c r="Q406" s="132">
        <f t="shared" si="128"/>
        <v>0</v>
      </c>
    </row>
    <row r="407" spans="1:17" ht="12" customHeight="1" x14ac:dyDescent="0.25">
      <c r="A407" s="167" t="s">
        <v>159</v>
      </c>
      <c r="B407" s="132"/>
      <c r="C407" s="132">
        <f t="shared" ref="C407:Q407" si="129">IF(C350=0,0,C350*1000000/C$54)</f>
        <v>0</v>
      </c>
      <c r="D407" s="132">
        <f t="shared" si="129"/>
        <v>0</v>
      </c>
      <c r="E407" s="132">
        <f t="shared" si="129"/>
        <v>0</v>
      </c>
      <c r="F407" s="132">
        <f t="shared" si="129"/>
        <v>0</v>
      </c>
      <c r="G407" s="132">
        <f t="shared" si="129"/>
        <v>0</v>
      </c>
      <c r="H407" s="132">
        <f t="shared" si="129"/>
        <v>0</v>
      </c>
      <c r="I407" s="132">
        <f t="shared" si="129"/>
        <v>0</v>
      </c>
      <c r="J407" s="132">
        <f t="shared" si="129"/>
        <v>0</v>
      </c>
      <c r="K407" s="132">
        <f t="shared" si="129"/>
        <v>0</v>
      </c>
      <c r="L407" s="132">
        <f t="shared" si="129"/>
        <v>0</v>
      </c>
      <c r="M407" s="132">
        <f t="shared" si="129"/>
        <v>0</v>
      </c>
      <c r="N407" s="132">
        <f t="shared" si="129"/>
        <v>0</v>
      </c>
      <c r="O407" s="132">
        <f t="shared" si="129"/>
        <v>0</v>
      </c>
      <c r="P407" s="132">
        <f t="shared" si="129"/>
        <v>0</v>
      </c>
      <c r="Q407" s="132">
        <f t="shared" si="129"/>
        <v>0</v>
      </c>
    </row>
    <row r="408" spans="1:17" ht="12" customHeight="1" x14ac:dyDescent="0.25">
      <c r="A408" s="166" t="s">
        <v>203</v>
      </c>
      <c r="B408" s="165"/>
      <c r="C408" s="165">
        <f t="shared" ref="C408:Q408" si="130">IF(C351=0,0,C351*1000000/C$54)</f>
        <v>0</v>
      </c>
      <c r="D408" s="165">
        <f t="shared" si="130"/>
        <v>0</v>
      </c>
      <c r="E408" s="165">
        <f t="shared" si="130"/>
        <v>0</v>
      </c>
      <c r="F408" s="165">
        <f t="shared" si="130"/>
        <v>0</v>
      </c>
      <c r="G408" s="165">
        <f t="shared" si="130"/>
        <v>0</v>
      </c>
      <c r="H408" s="165">
        <f t="shared" si="130"/>
        <v>0</v>
      </c>
      <c r="I408" s="165">
        <f t="shared" si="130"/>
        <v>0</v>
      </c>
      <c r="J408" s="165">
        <f t="shared" si="130"/>
        <v>0</v>
      </c>
      <c r="K408" s="165">
        <f t="shared" si="130"/>
        <v>0</v>
      </c>
      <c r="L408" s="165">
        <f t="shared" si="130"/>
        <v>0</v>
      </c>
      <c r="M408" s="165">
        <f t="shared" si="130"/>
        <v>0</v>
      </c>
      <c r="N408" s="165">
        <f t="shared" si="130"/>
        <v>0</v>
      </c>
      <c r="O408" s="165">
        <f t="shared" si="130"/>
        <v>0</v>
      </c>
      <c r="P408" s="165">
        <f t="shared" si="130"/>
        <v>0</v>
      </c>
      <c r="Q408" s="165">
        <f t="shared" si="130"/>
        <v>0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0</v>
      </c>
      <c r="D414" s="157">
        <f t="shared" si="136"/>
        <v>0</v>
      </c>
      <c r="E414" s="157">
        <f t="shared" si="136"/>
        <v>0</v>
      </c>
      <c r="F414" s="157">
        <f t="shared" si="136"/>
        <v>0</v>
      </c>
      <c r="G414" s="157">
        <f t="shared" si="136"/>
        <v>0</v>
      </c>
      <c r="H414" s="157">
        <f t="shared" si="136"/>
        <v>0</v>
      </c>
      <c r="I414" s="157">
        <f t="shared" si="136"/>
        <v>0</v>
      </c>
      <c r="J414" s="157">
        <f t="shared" si="136"/>
        <v>0</v>
      </c>
      <c r="K414" s="157">
        <f t="shared" si="136"/>
        <v>0</v>
      </c>
      <c r="L414" s="157">
        <f t="shared" si="136"/>
        <v>0</v>
      </c>
      <c r="M414" s="157">
        <f t="shared" si="136"/>
        <v>0</v>
      </c>
      <c r="N414" s="157">
        <f t="shared" si="136"/>
        <v>0</v>
      </c>
      <c r="O414" s="157">
        <f t="shared" si="136"/>
        <v>0</v>
      </c>
      <c r="P414" s="157">
        <f t="shared" si="136"/>
        <v>0</v>
      </c>
      <c r="Q414" s="157">
        <f t="shared" si="136"/>
        <v>0</v>
      </c>
    </row>
    <row r="415" spans="1:17" ht="12" customHeight="1" x14ac:dyDescent="0.25">
      <c r="A415" s="23" t="s">
        <v>203</v>
      </c>
      <c r="B415" s="156"/>
      <c r="C415" s="156">
        <f t="shared" ref="C415:Q415" si="137">IF(C358=0,0,C358*1000000/C$58)</f>
        <v>0</v>
      </c>
      <c r="D415" s="156">
        <f t="shared" si="137"/>
        <v>0</v>
      </c>
      <c r="E415" s="156">
        <f t="shared" si="137"/>
        <v>0</v>
      </c>
      <c r="F415" s="156">
        <f t="shared" si="137"/>
        <v>0</v>
      </c>
      <c r="G415" s="156">
        <f t="shared" si="137"/>
        <v>0</v>
      </c>
      <c r="H415" s="156">
        <f t="shared" si="137"/>
        <v>0</v>
      </c>
      <c r="I415" s="156">
        <f t="shared" si="137"/>
        <v>0</v>
      </c>
      <c r="J415" s="156">
        <f t="shared" si="137"/>
        <v>0</v>
      </c>
      <c r="K415" s="156">
        <f t="shared" si="137"/>
        <v>0</v>
      </c>
      <c r="L415" s="156">
        <f t="shared" si="137"/>
        <v>0</v>
      </c>
      <c r="M415" s="156">
        <f t="shared" si="137"/>
        <v>0</v>
      </c>
      <c r="N415" s="156">
        <f t="shared" si="137"/>
        <v>0</v>
      </c>
      <c r="O415" s="156">
        <f t="shared" si="137"/>
        <v>0</v>
      </c>
      <c r="P415" s="156">
        <f t="shared" si="137"/>
        <v>0</v>
      </c>
      <c r="Q415" s="156">
        <f t="shared" si="137"/>
        <v>0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0</v>
      </c>
      <c r="D418" s="184">
        <f>D361/RES_summary!D$21</f>
        <v>0</v>
      </c>
      <c r="E418" s="184">
        <f>E361/RES_summary!E$21</f>
        <v>0</v>
      </c>
      <c r="F418" s="184">
        <f>F361/RES_summary!F$21</f>
        <v>0</v>
      </c>
      <c r="G418" s="184">
        <f>G361/RES_summary!G$21</f>
        <v>0</v>
      </c>
      <c r="H418" s="184">
        <f>H361/RES_summary!H$21</f>
        <v>0</v>
      </c>
      <c r="I418" s="184">
        <f>I361/RES_summary!I$21</f>
        <v>0</v>
      </c>
      <c r="J418" s="184">
        <f>J361/RES_summary!J$21</f>
        <v>0</v>
      </c>
      <c r="K418" s="184">
        <f>K361/RES_summary!K$21</f>
        <v>0</v>
      </c>
      <c r="L418" s="184">
        <f>L361/RES_summary!L$21</f>
        <v>0</v>
      </c>
      <c r="M418" s="184">
        <f>M361/RES_summary!M$21</f>
        <v>0</v>
      </c>
      <c r="N418" s="184">
        <f>N361/RES_summary!N$21</f>
        <v>0</v>
      </c>
      <c r="O418" s="184">
        <f>O361/RES_summary!O$21</f>
        <v>0</v>
      </c>
      <c r="P418" s="184">
        <f>P361/RES_summary!P$21</f>
        <v>0</v>
      </c>
      <c r="Q418" s="184">
        <f>Q361/RES_summary!Q$21</f>
        <v>0</v>
      </c>
    </row>
    <row r="419" spans="1:17" ht="12" customHeight="1" x14ac:dyDescent="0.25">
      <c r="A419" s="158" t="s">
        <v>65</v>
      </c>
      <c r="B419" s="157"/>
      <c r="C419" s="178">
        <f>C362/RES_summary!C$21</f>
        <v>0</v>
      </c>
      <c r="D419" s="178">
        <f>D362/RES_summary!D$21</f>
        <v>0</v>
      </c>
      <c r="E419" s="178">
        <f>E362/RES_summary!E$21</f>
        <v>0</v>
      </c>
      <c r="F419" s="178">
        <f>F362/RES_summary!F$21</f>
        <v>0</v>
      </c>
      <c r="G419" s="178">
        <f>G362/RES_summary!G$21</f>
        <v>0</v>
      </c>
      <c r="H419" s="178">
        <f>H362/RES_summary!H$21</f>
        <v>0</v>
      </c>
      <c r="I419" s="178">
        <f>I362/RES_summary!I$21</f>
        <v>0</v>
      </c>
      <c r="J419" s="178">
        <f>J362/RES_summary!J$21</f>
        <v>0</v>
      </c>
      <c r="K419" s="178">
        <f>K362/RES_summary!K$21</f>
        <v>0</v>
      </c>
      <c r="L419" s="178">
        <f>L362/RES_summary!L$21</f>
        <v>0</v>
      </c>
      <c r="M419" s="178">
        <f>M362/RES_summary!M$21</f>
        <v>0</v>
      </c>
      <c r="N419" s="178">
        <f>N362/RES_summary!N$21</f>
        <v>0</v>
      </c>
      <c r="O419" s="178">
        <f>O362/RES_summary!O$21</f>
        <v>0</v>
      </c>
      <c r="P419" s="178">
        <f>P362/RES_summary!P$21</f>
        <v>0</v>
      </c>
      <c r="Q419" s="178">
        <f>Q362/RES_summary!Q$21</f>
        <v>0</v>
      </c>
    </row>
    <row r="420" spans="1:17" ht="12" customHeight="1" x14ac:dyDescent="0.25">
      <c r="A420" s="23" t="s">
        <v>161</v>
      </c>
      <c r="B420" s="156"/>
      <c r="C420" s="177">
        <f>C363/RES_summary!C$21</f>
        <v>0</v>
      </c>
      <c r="D420" s="177">
        <f>D363/RES_summary!D$21</f>
        <v>0</v>
      </c>
      <c r="E420" s="177">
        <f>E363/RES_summary!E$21</f>
        <v>0</v>
      </c>
      <c r="F420" s="177">
        <f>F363/RES_summary!F$21</f>
        <v>0</v>
      </c>
      <c r="G420" s="177">
        <f>G363/RES_summary!G$21</f>
        <v>0</v>
      </c>
      <c r="H420" s="177">
        <f>H363/RES_summary!H$21</f>
        <v>0</v>
      </c>
      <c r="I420" s="177">
        <f>I363/RES_summary!I$21</f>
        <v>0</v>
      </c>
      <c r="J420" s="177">
        <f>J363/RES_summary!J$21</f>
        <v>0</v>
      </c>
      <c r="K420" s="177">
        <f>K363/RES_summary!K$21</f>
        <v>0</v>
      </c>
      <c r="L420" s="177">
        <f>L363/RES_summary!L$21</f>
        <v>0</v>
      </c>
      <c r="M420" s="177">
        <f>M363/RES_summary!M$21</f>
        <v>0</v>
      </c>
      <c r="N420" s="177">
        <f>N363/RES_summary!N$21</f>
        <v>0</v>
      </c>
      <c r="O420" s="177">
        <f>O363/RES_summary!O$21</f>
        <v>0</v>
      </c>
      <c r="P420" s="177">
        <f>P363/RES_summary!P$21</f>
        <v>0</v>
      </c>
      <c r="Q420" s="177">
        <f>Q363/RES_summary!Q$21</f>
        <v>0</v>
      </c>
    </row>
    <row r="421" spans="1:17" ht="12" customHeight="1" x14ac:dyDescent="0.25">
      <c r="A421" s="23" t="s">
        <v>60</v>
      </c>
      <c r="B421" s="156"/>
      <c r="C421" s="177">
        <f>C364/RES_summary!C$21</f>
        <v>0</v>
      </c>
      <c r="D421" s="177">
        <f>D364/RES_summary!D$21</f>
        <v>0</v>
      </c>
      <c r="E421" s="177">
        <f>E364/RES_summary!E$21</f>
        <v>0</v>
      </c>
      <c r="F421" s="177">
        <f>F364/RES_summary!F$21</f>
        <v>0</v>
      </c>
      <c r="G421" s="177">
        <f>G364/RES_summary!G$21</f>
        <v>0</v>
      </c>
      <c r="H421" s="177">
        <f>H364/RES_summary!H$21</f>
        <v>0</v>
      </c>
      <c r="I421" s="177">
        <f>I364/RES_summary!I$21</f>
        <v>0</v>
      </c>
      <c r="J421" s="177">
        <f>J364/RES_summary!J$21</f>
        <v>0</v>
      </c>
      <c r="K421" s="177">
        <f>K364/RES_summary!K$21</f>
        <v>0</v>
      </c>
      <c r="L421" s="177">
        <f>L364/RES_summary!L$21</f>
        <v>0</v>
      </c>
      <c r="M421" s="177">
        <f>M364/RES_summary!M$21</f>
        <v>0</v>
      </c>
      <c r="N421" s="177">
        <f>N364/RES_summary!N$21</f>
        <v>0</v>
      </c>
      <c r="O421" s="177">
        <f>O364/RES_summary!O$21</f>
        <v>0</v>
      </c>
      <c r="P421" s="177">
        <f>P364/RES_summary!P$21</f>
        <v>0</v>
      </c>
      <c r="Q421" s="177">
        <f>Q364/RES_summary!Q$21</f>
        <v>0</v>
      </c>
    </row>
    <row r="422" spans="1:17" ht="12" customHeight="1" x14ac:dyDescent="0.25">
      <c r="A422" s="158" t="s">
        <v>112</v>
      </c>
      <c r="B422" s="157"/>
      <c r="C422" s="178">
        <f>C365/RES_summary!C$21</f>
        <v>0</v>
      </c>
      <c r="D422" s="178">
        <f>D365/RES_summary!D$21</f>
        <v>0</v>
      </c>
      <c r="E422" s="178">
        <f>E365/RES_summary!E$21</f>
        <v>0</v>
      </c>
      <c r="F422" s="178">
        <f>F365/RES_summary!F$21</f>
        <v>0</v>
      </c>
      <c r="G422" s="178">
        <f>G365/RES_summary!G$21</f>
        <v>0</v>
      </c>
      <c r="H422" s="178">
        <f>H365/RES_summary!H$21</f>
        <v>0</v>
      </c>
      <c r="I422" s="178">
        <f>I365/RES_summary!I$21</f>
        <v>0</v>
      </c>
      <c r="J422" s="178">
        <f>J365/RES_summary!J$21</f>
        <v>0</v>
      </c>
      <c r="K422" s="178">
        <f>K365/RES_summary!K$21</f>
        <v>0</v>
      </c>
      <c r="L422" s="178">
        <f>L365/RES_summary!L$21</f>
        <v>0</v>
      </c>
      <c r="M422" s="178">
        <f>M365/RES_summary!M$21</f>
        <v>0</v>
      </c>
      <c r="N422" s="178">
        <f>N365/RES_summary!N$21</f>
        <v>0</v>
      </c>
      <c r="O422" s="178">
        <f>O365/RES_summary!O$21</f>
        <v>0</v>
      </c>
      <c r="P422" s="178">
        <f>P365/RES_summary!P$21</f>
        <v>0</v>
      </c>
      <c r="Q422" s="178">
        <f>Q365/RES_summary!Q$21</f>
        <v>0</v>
      </c>
    </row>
    <row r="423" spans="1:17" ht="12" customHeight="1" x14ac:dyDescent="0.25">
      <c r="A423" s="23" t="s">
        <v>60</v>
      </c>
      <c r="B423" s="156"/>
      <c r="C423" s="177">
        <f>C366/RES_summary!C$21</f>
        <v>0</v>
      </c>
      <c r="D423" s="177">
        <f>D366/RES_summary!D$21</f>
        <v>0</v>
      </c>
      <c r="E423" s="177">
        <f>E366/RES_summary!E$21</f>
        <v>0</v>
      </c>
      <c r="F423" s="177">
        <f>F366/RES_summary!F$21</f>
        <v>0</v>
      </c>
      <c r="G423" s="177">
        <f>G366/RES_summary!G$21</f>
        <v>0</v>
      </c>
      <c r="H423" s="177">
        <f>H366/RES_summary!H$21</f>
        <v>0</v>
      </c>
      <c r="I423" s="177">
        <f>I366/RES_summary!I$21</f>
        <v>0</v>
      </c>
      <c r="J423" s="177">
        <f>J366/RES_summary!J$21</f>
        <v>0</v>
      </c>
      <c r="K423" s="177">
        <f>K366/RES_summary!K$21</f>
        <v>0</v>
      </c>
      <c r="L423" s="177">
        <f>L366/RES_summary!L$21</f>
        <v>0</v>
      </c>
      <c r="M423" s="177">
        <f>M366/RES_summary!M$21</f>
        <v>0</v>
      </c>
      <c r="N423" s="177">
        <f>N366/RES_summary!N$21</f>
        <v>0</v>
      </c>
      <c r="O423" s="177">
        <f>O366/RES_summary!O$21</f>
        <v>0</v>
      </c>
      <c r="P423" s="177">
        <f>P366/RES_summary!P$21</f>
        <v>0</v>
      </c>
      <c r="Q423" s="177">
        <f>Q366/RES_summary!Q$21</f>
        <v>0</v>
      </c>
    </row>
    <row r="424" spans="1:17" ht="12" customHeight="1" x14ac:dyDescent="0.25">
      <c r="A424" s="158" t="s">
        <v>63</v>
      </c>
      <c r="B424" s="157"/>
      <c r="C424" s="178">
        <f>C367/RES_summary!C$21</f>
        <v>0</v>
      </c>
      <c r="D424" s="178">
        <f>D367/RES_summary!D$21</f>
        <v>0</v>
      </c>
      <c r="E424" s="178">
        <f>E367/RES_summary!E$21</f>
        <v>0</v>
      </c>
      <c r="F424" s="178">
        <f>F367/RES_summary!F$21</f>
        <v>0</v>
      </c>
      <c r="G424" s="178">
        <f>G367/RES_summary!G$21</f>
        <v>0</v>
      </c>
      <c r="H424" s="178">
        <f>H367/RES_summary!H$21</f>
        <v>0</v>
      </c>
      <c r="I424" s="178">
        <f>I367/RES_summary!I$21</f>
        <v>0</v>
      </c>
      <c r="J424" s="178">
        <f>J367/RES_summary!J$21</f>
        <v>0</v>
      </c>
      <c r="K424" s="178">
        <f>K367/RES_summary!K$21</f>
        <v>0</v>
      </c>
      <c r="L424" s="178">
        <f>L367/RES_summary!L$21</f>
        <v>0</v>
      </c>
      <c r="M424" s="178">
        <f>M367/RES_summary!M$21</f>
        <v>0</v>
      </c>
      <c r="N424" s="178">
        <f>N367/RES_summary!N$21</f>
        <v>0</v>
      </c>
      <c r="O424" s="178">
        <f>O367/RES_summary!O$21</f>
        <v>0</v>
      </c>
      <c r="P424" s="178">
        <f>P367/RES_summary!P$21</f>
        <v>0</v>
      </c>
      <c r="Q424" s="178">
        <f>Q367/RES_summary!Q$21</f>
        <v>0</v>
      </c>
    </row>
    <row r="425" spans="1:17" ht="12" customHeight="1" x14ac:dyDescent="0.25">
      <c r="A425" s="167" t="s">
        <v>160</v>
      </c>
      <c r="B425" s="132"/>
      <c r="C425" s="183">
        <f>C368/RES_summary!C$21</f>
        <v>0</v>
      </c>
      <c r="D425" s="183">
        <f>D368/RES_summary!D$21</f>
        <v>0</v>
      </c>
      <c r="E425" s="183">
        <f>E368/RES_summary!E$21</f>
        <v>0</v>
      </c>
      <c r="F425" s="183">
        <f>F368/RES_summary!F$21</f>
        <v>0</v>
      </c>
      <c r="G425" s="183">
        <f>G368/RES_summary!G$21</f>
        <v>0</v>
      </c>
      <c r="H425" s="183">
        <f>H368/RES_summary!H$21</f>
        <v>0</v>
      </c>
      <c r="I425" s="183">
        <f>I368/RES_summary!I$21</f>
        <v>0</v>
      </c>
      <c r="J425" s="183">
        <f>J368/RES_summary!J$21</f>
        <v>0</v>
      </c>
      <c r="K425" s="183">
        <f>K368/RES_summary!K$21</f>
        <v>0</v>
      </c>
      <c r="L425" s="183">
        <f>L368/RES_summary!L$21</f>
        <v>0</v>
      </c>
      <c r="M425" s="183">
        <f>M368/RES_summary!M$21</f>
        <v>0</v>
      </c>
      <c r="N425" s="183">
        <f>N368/RES_summary!N$21</f>
        <v>0</v>
      </c>
      <c r="O425" s="183">
        <f>O368/RES_summary!O$21</f>
        <v>0</v>
      </c>
      <c r="P425" s="183">
        <f>P368/RES_summary!P$21</f>
        <v>0</v>
      </c>
      <c r="Q425" s="183">
        <f>Q368/RES_summary!Q$21</f>
        <v>0</v>
      </c>
    </row>
    <row r="426" spans="1:17" ht="12" customHeight="1" x14ac:dyDescent="0.25">
      <c r="A426" s="167" t="s">
        <v>159</v>
      </c>
      <c r="B426" s="132"/>
      <c r="C426" s="183">
        <f>C369/RES_summary!C$21</f>
        <v>0</v>
      </c>
      <c r="D426" s="183">
        <f>D369/RES_summary!D$21</f>
        <v>0</v>
      </c>
      <c r="E426" s="183">
        <f>E369/RES_summary!E$21</f>
        <v>0</v>
      </c>
      <c r="F426" s="183">
        <f>F369/RES_summary!F$21</f>
        <v>0</v>
      </c>
      <c r="G426" s="183">
        <f>G369/RES_summary!G$21</f>
        <v>0</v>
      </c>
      <c r="H426" s="183">
        <f>H369/RES_summary!H$21</f>
        <v>0</v>
      </c>
      <c r="I426" s="183">
        <f>I369/RES_summary!I$21</f>
        <v>0</v>
      </c>
      <c r="J426" s="183">
        <f>J369/RES_summary!J$21</f>
        <v>0</v>
      </c>
      <c r="K426" s="183">
        <f>K369/RES_summary!K$21</f>
        <v>0</v>
      </c>
      <c r="L426" s="183">
        <f>L369/RES_summary!L$21</f>
        <v>0</v>
      </c>
      <c r="M426" s="183">
        <f>M369/RES_summary!M$21</f>
        <v>0</v>
      </c>
      <c r="N426" s="183">
        <f>N369/RES_summary!N$21</f>
        <v>0</v>
      </c>
      <c r="O426" s="183">
        <f>O369/RES_summary!O$21</f>
        <v>0</v>
      </c>
      <c r="P426" s="183">
        <f>P369/RES_summary!P$21</f>
        <v>0</v>
      </c>
      <c r="Q426" s="183">
        <f>Q369/RES_summary!Q$21</f>
        <v>0</v>
      </c>
    </row>
    <row r="427" spans="1:17" ht="12" customHeight="1" x14ac:dyDescent="0.25">
      <c r="A427" s="166" t="s">
        <v>203</v>
      </c>
      <c r="B427" s="165"/>
      <c r="C427" s="182">
        <f>C370/RES_summary!C$21</f>
        <v>0</v>
      </c>
      <c r="D427" s="182">
        <f>D370/RES_summary!D$21</f>
        <v>0</v>
      </c>
      <c r="E427" s="182">
        <f>E370/RES_summary!E$21</f>
        <v>0</v>
      </c>
      <c r="F427" s="182">
        <f>F370/RES_summary!F$21</f>
        <v>0</v>
      </c>
      <c r="G427" s="182">
        <f>G370/RES_summary!G$21</f>
        <v>0</v>
      </c>
      <c r="H427" s="182">
        <f>H370/RES_summary!H$21</f>
        <v>0</v>
      </c>
      <c r="I427" s="182">
        <f>I370/RES_summary!I$21</f>
        <v>0</v>
      </c>
      <c r="J427" s="182">
        <f>J370/RES_summary!J$21</f>
        <v>0</v>
      </c>
      <c r="K427" s="182">
        <f>K370/RES_summary!K$21</f>
        <v>0</v>
      </c>
      <c r="L427" s="182">
        <f>L370/RES_summary!L$21</f>
        <v>0</v>
      </c>
      <c r="M427" s="182">
        <f>M370/RES_summary!M$21</f>
        <v>0</v>
      </c>
      <c r="N427" s="182">
        <f>N370/RES_summary!N$21</f>
        <v>0</v>
      </c>
      <c r="O427" s="182">
        <f>O370/RES_summary!O$21</f>
        <v>0</v>
      </c>
      <c r="P427" s="182">
        <f>P370/RES_summary!P$21</f>
        <v>0</v>
      </c>
      <c r="Q427" s="182">
        <f>Q370/RES_summary!Q$21</f>
        <v>0</v>
      </c>
    </row>
    <row r="428" spans="1:17" ht="12" customHeight="1" x14ac:dyDescent="0.25">
      <c r="A428" s="147" t="s">
        <v>59</v>
      </c>
      <c r="B428" s="164"/>
      <c r="C428" s="181">
        <f>C371/RES_summary!C$21</f>
        <v>0</v>
      </c>
      <c r="D428" s="181">
        <f>D371/RES_summary!D$21</f>
        <v>0</v>
      </c>
      <c r="E428" s="181">
        <f>E371/RES_summary!E$21</f>
        <v>0</v>
      </c>
      <c r="F428" s="181">
        <f>F371/RES_summary!F$21</f>
        <v>0</v>
      </c>
      <c r="G428" s="181">
        <f>G371/RES_summary!G$21</f>
        <v>0</v>
      </c>
      <c r="H428" s="181">
        <f>H371/RES_summary!H$21</f>
        <v>0</v>
      </c>
      <c r="I428" s="181">
        <f>I371/RES_summary!I$21</f>
        <v>0</v>
      </c>
      <c r="J428" s="181">
        <f>J371/RES_summary!J$21</f>
        <v>0</v>
      </c>
      <c r="K428" s="181">
        <f>K371/RES_summary!K$21</f>
        <v>0</v>
      </c>
      <c r="L428" s="181">
        <f>L371/RES_summary!L$21</f>
        <v>0</v>
      </c>
      <c r="M428" s="181">
        <f>M371/RES_summary!M$21</f>
        <v>0</v>
      </c>
      <c r="N428" s="181">
        <f>N371/RES_summary!N$21</f>
        <v>0</v>
      </c>
      <c r="O428" s="181">
        <f>O371/RES_summary!O$21</f>
        <v>0</v>
      </c>
      <c r="P428" s="181">
        <f>P371/RES_summary!P$21</f>
        <v>0</v>
      </c>
      <c r="Q428" s="181">
        <f>Q371/RES_summary!Q$21</f>
        <v>0</v>
      </c>
    </row>
    <row r="429" spans="1:17" ht="12" customHeight="1" x14ac:dyDescent="0.25">
      <c r="A429" s="163" t="s">
        <v>142</v>
      </c>
      <c r="B429" s="162"/>
      <c r="C429" s="180">
        <f>C372/RES_summary!C$21</f>
        <v>0</v>
      </c>
      <c r="D429" s="180">
        <f>D372/RES_summary!D$21</f>
        <v>0</v>
      </c>
      <c r="E429" s="180">
        <f>E372/RES_summary!E$21</f>
        <v>0</v>
      </c>
      <c r="F429" s="180">
        <f>F372/RES_summary!F$21</f>
        <v>0</v>
      </c>
      <c r="G429" s="180">
        <f>G372/RES_summary!G$21</f>
        <v>0</v>
      </c>
      <c r="H429" s="180">
        <f>H372/RES_summary!H$21</f>
        <v>0</v>
      </c>
      <c r="I429" s="180">
        <f>I372/RES_summary!I$21</f>
        <v>0</v>
      </c>
      <c r="J429" s="180">
        <f>J372/RES_summary!J$21</f>
        <v>0</v>
      </c>
      <c r="K429" s="180">
        <f>K372/RES_summary!K$21</f>
        <v>0</v>
      </c>
      <c r="L429" s="180">
        <f>L372/RES_summary!L$21</f>
        <v>0</v>
      </c>
      <c r="M429" s="180">
        <f>M372/RES_summary!M$21</f>
        <v>0</v>
      </c>
      <c r="N429" s="180">
        <f>N372/RES_summary!N$21</f>
        <v>0</v>
      </c>
      <c r="O429" s="180">
        <f>O372/RES_summary!O$21</f>
        <v>0</v>
      </c>
      <c r="P429" s="180">
        <f>P372/RES_summary!P$21</f>
        <v>0</v>
      </c>
      <c r="Q429" s="180">
        <f>Q372/RES_summary!Q$21</f>
        <v>0</v>
      </c>
    </row>
    <row r="430" spans="1:17" ht="12" customHeight="1" x14ac:dyDescent="0.25">
      <c r="A430" s="161" t="s">
        <v>141</v>
      </c>
      <c r="B430" s="160"/>
      <c r="C430" s="179">
        <f>C373/RES_summary!C$21</f>
        <v>0</v>
      </c>
      <c r="D430" s="179">
        <f>D373/RES_summary!D$21</f>
        <v>0</v>
      </c>
      <c r="E430" s="179">
        <f>E373/RES_summary!E$21</f>
        <v>0</v>
      </c>
      <c r="F430" s="179">
        <f>F373/RES_summary!F$21</f>
        <v>0</v>
      </c>
      <c r="G430" s="179">
        <f>G373/RES_summary!G$21</f>
        <v>0</v>
      </c>
      <c r="H430" s="179">
        <f>H373/RES_summary!H$21</f>
        <v>0</v>
      </c>
      <c r="I430" s="179">
        <f>I373/RES_summary!I$21</f>
        <v>0</v>
      </c>
      <c r="J430" s="179">
        <f>J373/RES_summary!J$21</f>
        <v>0</v>
      </c>
      <c r="K430" s="179">
        <f>K373/RES_summary!K$21</f>
        <v>0</v>
      </c>
      <c r="L430" s="179">
        <f>L373/RES_summary!L$21</f>
        <v>0</v>
      </c>
      <c r="M430" s="179">
        <f>M373/RES_summary!M$21</f>
        <v>0</v>
      </c>
      <c r="N430" s="179">
        <f>N373/RES_summary!N$21</f>
        <v>0</v>
      </c>
      <c r="O430" s="179">
        <f>O373/RES_summary!O$21</f>
        <v>0</v>
      </c>
      <c r="P430" s="179">
        <f>P373/RES_summary!P$21</f>
        <v>0</v>
      </c>
      <c r="Q430" s="179">
        <f>Q373/RES_summary!Q$21</f>
        <v>0</v>
      </c>
    </row>
    <row r="431" spans="1:17" ht="12" customHeight="1" x14ac:dyDescent="0.25">
      <c r="A431" s="148" t="s">
        <v>60</v>
      </c>
      <c r="B431" s="156"/>
      <c r="C431" s="177">
        <f>C374/RES_summary!C$21</f>
        <v>0</v>
      </c>
      <c r="D431" s="177">
        <f>D374/RES_summary!D$21</f>
        <v>0</v>
      </c>
      <c r="E431" s="177">
        <f>E374/RES_summary!E$21</f>
        <v>0</v>
      </c>
      <c r="F431" s="177">
        <f>F374/RES_summary!F$21</f>
        <v>0</v>
      </c>
      <c r="G431" s="177">
        <f>G374/RES_summary!G$21</f>
        <v>0</v>
      </c>
      <c r="H431" s="177">
        <f>H374/RES_summary!H$21</f>
        <v>0</v>
      </c>
      <c r="I431" s="177">
        <f>I374/RES_summary!I$21</f>
        <v>0</v>
      </c>
      <c r="J431" s="177">
        <f>J374/RES_summary!J$21</f>
        <v>0</v>
      </c>
      <c r="K431" s="177">
        <f>K374/RES_summary!K$21</f>
        <v>0</v>
      </c>
      <c r="L431" s="177">
        <f>L374/RES_summary!L$21</f>
        <v>0</v>
      </c>
      <c r="M431" s="177">
        <f>M374/RES_summary!M$21</f>
        <v>0</v>
      </c>
      <c r="N431" s="177">
        <f>N374/RES_summary!N$21</f>
        <v>0</v>
      </c>
      <c r="O431" s="177">
        <f>O374/RES_summary!O$21</f>
        <v>0</v>
      </c>
      <c r="P431" s="177">
        <f>P374/RES_summary!P$21</f>
        <v>0</v>
      </c>
      <c r="Q431" s="177">
        <f>Q374/RES_summary!Q$21</f>
        <v>0</v>
      </c>
    </row>
    <row r="432" spans="1:17" ht="12" customHeight="1" x14ac:dyDescent="0.25">
      <c r="A432" s="148" t="s">
        <v>59</v>
      </c>
      <c r="B432" s="156"/>
      <c r="C432" s="177">
        <f>C375/RES_summary!C$21</f>
        <v>0</v>
      </c>
      <c r="D432" s="177">
        <f>D375/RES_summary!D$21</f>
        <v>0</v>
      </c>
      <c r="E432" s="177">
        <f>E375/RES_summary!E$21</f>
        <v>0</v>
      </c>
      <c r="F432" s="177">
        <f>F375/RES_summary!F$21</f>
        <v>0</v>
      </c>
      <c r="G432" s="177">
        <f>G375/RES_summary!G$21</f>
        <v>0</v>
      </c>
      <c r="H432" s="177">
        <f>H375/RES_summary!H$21</f>
        <v>0</v>
      </c>
      <c r="I432" s="177">
        <f>I375/RES_summary!I$21</f>
        <v>0</v>
      </c>
      <c r="J432" s="177">
        <f>J375/RES_summary!J$21</f>
        <v>0</v>
      </c>
      <c r="K432" s="177">
        <f>K375/RES_summary!K$21</f>
        <v>0</v>
      </c>
      <c r="L432" s="177">
        <f>L375/RES_summary!L$21</f>
        <v>0</v>
      </c>
      <c r="M432" s="177">
        <f>M375/RES_summary!M$21</f>
        <v>0</v>
      </c>
      <c r="N432" s="177">
        <f>N375/RES_summary!N$21</f>
        <v>0</v>
      </c>
      <c r="O432" s="177">
        <f>O375/RES_summary!O$21</f>
        <v>0</v>
      </c>
      <c r="P432" s="177">
        <f>P375/RES_summary!P$21</f>
        <v>0</v>
      </c>
      <c r="Q432" s="177">
        <f>Q375/RES_summary!Q$21</f>
        <v>0</v>
      </c>
    </row>
    <row r="433" spans="1:17" ht="12" customHeight="1" x14ac:dyDescent="0.25">
      <c r="A433" s="158" t="s">
        <v>62</v>
      </c>
      <c r="B433" s="157"/>
      <c r="C433" s="178">
        <f>C376/RES_summary!C$21</f>
        <v>0</v>
      </c>
      <c r="D433" s="178">
        <f>D376/RES_summary!D$21</f>
        <v>0</v>
      </c>
      <c r="E433" s="178">
        <f>E376/RES_summary!E$21</f>
        <v>0</v>
      </c>
      <c r="F433" s="178">
        <f>F376/RES_summary!F$21</f>
        <v>0</v>
      </c>
      <c r="G433" s="178">
        <f>G376/RES_summary!G$21</f>
        <v>0</v>
      </c>
      <c r="H433" s="178">
        <f>H376/RES_summary!H$21</f>
        <v>0</v>
      </c>
      <c r="I433" s="178">
        <f>I376/RES_summary!I$21</f>
        <v>0</v>
      </c>
      <c r="J433" s="178">
        <f>J376/RES_summary!J$21</f>
        <v>0</v>
      </c>
      <c r="K433" s="178">
        <f>K376/RES_summary!K$21</f>
        <v>0</v>
      </c>
      <c r="L433" s="178">
        <f>L376/RES_summary!L$21</f>
        <v>0</v>
      </c>
      <c r="M433" s="178">
        <f>M376/RES_summary!M$21</f>
        <v>0</v>
      </c>
      <c r="N433" s="178">
        <f>N376/RES_summary!N$21</f>
        <v>0</v>
      </c>
      <c r="O433" s="178">
        <f>O376/RES_summary!O$21</f>
        <v>0</v>
      </c>
      <c r="P433" s="178">
        <f>P376/RES_summary!P$21</f>
        <v>0</v>
      </c>
      <c r="Q433" s="178">
        <f>Q376/RES_summary!Q$21</f>
        <v>0</v>
      </c>
    </row>
    <row r="434" spans="1:17" ht="12" customHeight="1" x14ac:dyDescent="0.25">
      <c r="A434" s="23" t="s">
        <v>203</v>
      </c>
      <c r="B434" s="156"/>
      <c r="C434" s="177">
        <f>C377/RES_summary!C$21</f>
        <v>0</v>
      </c>
      <c r="D434" s="177">
        <f>D377/RES_summary!D$21</f>
        <v>0</v>
      </c>
      <c r="E434" s="177">
        <f>E377/RES_summary!E$21</f>
        <v>0</v>
      </c>
      <c r="F434" s="177">
        <f>F377/RES_summary!F$21</f>
        <v>0</v>
      </c>
      <c r="G434" s="177">
        <f>G377/RES_summary!G$21</f>
        <v>0</v>
      </c>
      <c r="H434" s="177">
        <f>H377/RES_summary!H$21</f>
        <v>0</v>
      </c>
      <c r="I434" s="177">
        <f>I377/RES_summary!I$21</f>
        <v>0</v>
      </c>
      <c r="J434" s="177">
        <f>J377/RES_summary!J$21</f>
        <v>0</v>
      </c>
      <c r="K434" s="177">
        <f>K377/RES_summary!K$21</f>
        <v>0</v>
      </c>
      <c r="L434" s="177">
        <f>L377/RES_summary!L$21</f>
        <v>0</v>
      </c>
      <c r="M434" s="177">
        <f>M377/RES_summary!M$21</f>
        <v>0</v>
      </c>
      <c r="N434" s="177">
        <f>N377/RES_summary!N$21</f>
        <v>0</v>
      </c>
      <c r="O434" s="177">
        <f>O377/RES_summary!O$21</f>
        <v>0</v>
      </c>
      <c r="P434" s="177">
        <f>P377/RES_summary!P$21</f>
        <v>0</v>
      </c>
      <c r="Q434" s="177">
        <f>Q377/RES_summary!Q$21</f>
        <v>0</v>
      </c>
    </row>
    <row r="435" spans="1:17" ht="12" customHeight="1" x14ac:dyDescent="0.25">
      <c r="A435" s="29" t="s">
        <v>140</v>
      </c>
      <c r="B435" s="57"/>
      <c r="C435" s="176">
        <f>C378/RES_summary!C$21</f>
        <v>0</v>
      </c>
      <c r="D435" s="176">
        <f>D378/RES_summary!D$21</f>
        <v>0</v>
      </c>
      <c r="E435" s="176">
        <f>E378/RES_summary!E$21</f>
        <v>0</v>
      </c>
      <c r="F435" s="176">
        <f>F378/RES_summary!F$21</f>
        <v>0</v>
      </c>
      <c r="G435" s="176">
        <f>G378/RES_summary!G$21</f>
        <v>0</v>
      </c>
      <c r="H435" s="176">
        <f>H378/RES_summary!H$21</f>
        <v>0</v>
      </c>
      <c r="I435" s="176">
        <f>I378/RES_summary!I$21</f>
        <v>0</v>
      </c>
      <c r="J435" s="176">
        <f>J378/RES_summary!J$21</f>
        <v>0</v>
      </c>
      <c r="K435" s="176">
        <f>K378/RES_summary!K$21</f>
        <v>0</v>
      </c>
      <c r="L435" s="176">
        <f>L378/RES_summary!L$21</f>
        <v>0</v>
      </c>
      <c r="M435" s="176">
        <f>M378/RES_summary!M$21</f>
        <v>0</v>
      </c>
      <c r="N435" s="176">
        <f>N378/RES_summary!N$21</f>
        <v>0</v>
      </c>
      <c r="O435" s="176">
        <f>O378/RES_summary!O$21</f>
        <v>0</v>
      </c>
      <c r="P435" s="176">
        <f>P378/RES_summary!P$21</f>
        <v>0</v>
      </c>
      <c r="Q435" s="176">
        <f>Q378/RES_summary!Q$21</f>
        <v>0</v>
      </c>
    </row>
    <row r="437" spans="1:17" ht="12" customHeight="1" x14ac:dyDescent="0.25">
      <c r="A437" s="152" t="s">
        <v>185</v>
      </c>
      <c r="B437" s="168"/>
      <c r="C437" s="184">
        <f>C380/RES_summary!C$21</f>
        <v>0</v>
      </c>
      <c r="D437" s="184">
        <f>D380/RES_summary!D$21</f>
        <v>0</v>
      </c>
      <c r="E437" s="184">
        <f>E380/RES_summary!E$21</f>
        <v>0</v>
      </c>
      <c r="F437" s="184">
        <f>F380/RES_summary!F$21</f>
        <v>0</v>
      </c>
      <c r="G437" s="184">
        <f>G380/RES_summary!G$21</f>
        <v>0</v>
      </c>
      <c r="H437" s="184">
        <f>H380/RES_summary!H$21</f>
        <v>0</v>
      </c>
      <c r="I437" s="184">
        <f>I380/RES_summary!I$21</f>
        <v>0</v>
      </c>
      <c r="J437" s="184">
        <f>J380/RES_summary!J$21</f>
        <v>0</v>
      </c>
      <c r="K437" s="184">
        <f>K380/RES_summary!K$21</f>
        <v>0</v>
      </c>
      <c r="L437" s="184">
        <f>L380/RES_summary!L$21</f>
        <v>0</v>
      </c>
      <c r="M437" s="184">
        <f>M380/RES_summary!M$21</f>
        <v>0</v>
      </c>
      <c r="N437" s="184">
        <f>N380/RES_summary!N$21</f>
        <v>0</v>
      </c>
      <c r="O437" s="184">
        <f>O380/RES_summary!O$21</f>
        <v>0</v>
      </c>
      <c r="P437" s="184">
        <f>P380/RES_summary!P$21</f>
        <v>0</v>
      </c>
      <c r="Q437" s="184">
        <f>Q380/RES_summary!Q$21</f>
        <v>0</v>
      </c>
    </row>
    <row r="438" spans="1:17" ht="12" customHeight="1" x14ac:dyDescent="0.25">
      <c r="A438" s="158" t="s">
        <v>65</v>
      </c>
      <c r="B438" s="157"/>
      <c r="C438" s="178">
        <f>C381/RES_summary!C$21</f>
        <v>0</v>
      </c>
      <c r="D438" s="178">
        <f>D381/RES_summary!D$21</f>
        <v>0</v>
      </c>
      <c r="E438" s="178">
        <f>E381/RES_summary!E$21</f>
        <v>0</v>
      </c>
      <c r="F438" s="178">
        <f>F381/RES_summary!F$21</f>
        <v>0</v>
      </c>
      <c r="G438" s="178">
        <f>G381/RES_summary!G$21</f>
        <v>0</v>
      </c>
      <c r="H438" s="178">
        <f>H381/RES_summary!H$21</f>
        <v>0</v>
      </c>
      <c r="I438" s="178">
        <f>I381/RES_summary!I$21</f>
        <v>0</v>
      </c>
      <c r="J438" s="178">
        <f>J381/RES_summary!J$21</f>
        <v>0</v>
      </c>
      <c r="K438" s="178">
        <f>K381/RES_summary!K$21</f>
        <v>0</v>
      </c>
      <c r="L438" s="178">
        <f>L381/RES_summary!L$21</f>
        <v>0</v>
      </c>
      <c r="M438" s="178">
        <f>M381/RES_summary!M$21</f>
        <v>0</v>
      </c>
      <c r="N438" s="178">
        <f>N381/RES_summary!N$21</f>
        <v>0</v>
      </c>
      <c r="O438" s="178">
        <f>O381/RES_summary!O$21</f>
        <v>0</v>
      </c>
      <c r="P438" s="178">
        <f>P381/RES_summary!P$21</f>
        <v>0</v>
      </c>
      <c r="Q438" s="178">
        <f>Q381/RES_summary!Q$21</f>
        <v>0</v>
      </c>
    </row>
    <row r="439" spans="1:17" ht="12" customHeight="1" x14ac:dyDescent="0.25">
      <c r="A439" s="23" t="s">
        <v>161</v>
      </c>
      <c r="B439" s="156"/>
      <c r="C439" s="177">
        <f>C382/RES_summary!C$21</f>
        <v>0</v>
      </c>
      <c r="D439" s="177">
        <f>D382/RES_summary!D$21</f>
        <v>0</v>
      </c>
      <c r="E439" s="177">
        <f>E382/RES_summary!E$21</f>
        <v>0</v>
      </c>
      <c r="F439" s="177">
        <f>F382/RES_summary!F$21</f>
        <v>0</v>
      </c>
      <c r="G439" s="177">
        <f>G382/RES_summary!G$21</f>
        <v>0</v>
      </c>
      <c r="H439" s="177">
        <f>H382/RES_summary!H$21</f>
        <v>0</v>
      </c>
      <c r="I439" s="177">
        <f>I382/RES_summary!I$21</f>
        <v>0</v>
      </c>
      <c r="J439" s="177">
        <f>J382/RES_summary!J$21</f>
        <v>0</v>
      </c>
      <c r="K439" s="177">
        <f>K382/RES_summary!K$21</f>
        <v>0</v>
      </c>
      <c r="L439" s="177">
        <f>L382/RES_summary!L$21</f>
        <v>0</v>
      </c>
      <c r="M439" s="177">
        <f>M382/RES_summary!M$21</f>
        <v>0</v>
      </c>
      <c r="N439" s="177">
        <f>N382/RES_summary!N$21</f>
        <v>0</v>
      </c>
      <c r="O439" s="177">
        <f>O382/RES_summary!O$21</f>
        <v>0</v>
      </c>
      <c r="P439" s="177">
        <f>P382/RES_summary!P$21</f>
        <v>0</v>
      </c>
      <c r="Q439" s="177">
        <f>Q382/RES_summary!Q$21</f>
        <v>0</v>
      </c>
    </row>
    <row r="440" spans="1:17" ht="12" customHeight="1" x14ac:dyDescent="0.25">
      <c r="A440" s="23" t="s">
        <v>60</v>
      </c>
      <c r="B440" s="156"/>
      <c r="C440" s="177">
        <f>C383/RES_summary!C$21</f>
        <v>0</v>
      </c>
      <c r="D440" s="177">
        <f>D383/RES_summary!D$21</f>
        <v>0</v>
      </c>
      <c r="E440" s="177">
        <f>E383/RES_summary!E$21</f>
        <v>0</v>
      </c>
      <c r="F440" s="177">
        <f>F383/RES_summary!F$21</f>
        <v>0</v>
      </c>
      <c r="G440" s="177">
        <f>G383/RES_summary!G$21</f>
        <v>0</v>
      </c>
      <c r="H440" s="177">
        <f>H383/RES_summary!H$21</f>
        <v>0</v>
      </c>
      <c r="I440" s="177">
        <f>I383/RES_summary!I$21</f>
        <v>0</v>
      </c>
      <c r="J440" s="177">
        <f>J383/RES_summary!J$21</f>
        <v>0</v>
      </c>
      <c r="K440" s="177">
        <f>K383/RES_summary!K$21</f>
        <v>0</v>
      </c>
      <c r="L440" s="177">
        <f>L383/RES_summary!L$21</f>
        <v>0</v>
      </c>
      <c r="M440" s="177">
        <f>M383/RES_summary!M$21</f>
        <v>0</v>
      </c>
      <c r="N440" s="177">
        <f>N383/RES_summary!N$21</f>
        <v>0</v>
      </c>
      <c r="O440" s="177">
        <f>O383/RES_summary!O$21</f>
        <v>0</v>
      </c>
      <c r="P440" s="177">
        <f>P383/RES_summary!P$21</f>
        <v>0</v>
      </c>
      <c r="Q440" s="177">
        <f>Q383/RES_summary!Q$21</f>
        <v>0</v>
      </c>
    </row>
    <row r="441" spans="1:17" ht="12" customHeight="1" x14ac:dyDescent="0.25">
      <c r="A441" s="158" t="s">
        <v>112</v>
      </c>
      <c r="B441" s="157"/>
      <c r="C441" s="178">
        <f>C384/RES_summary!C$21</f>
        <v>0</v>
      </c>
      <c r="D441" s="178">
        <f>D384/RES_summary!D$21</f>
        <v>0</v>
      </c>
      <c r="E441" s="178">
        <f>E384/RES_summary!E$21</f>
        <v>0</v>
      </c>
      <c r="F441" s="178">
        <f>F384/RES_summary!F$21</f>
        <v>0</v>
      </c>
      <c r="G441" s="178">
        <f>G384/RES_summary!G$21</f>
        <v>0</v>
      </c>
      <c r="H441" s="178">
        <f>H384/RES_summary!H$21</f>
        <v>0</v>
      </c>
      <c r="I441" s="178">
        <f>I384/RES_summary!I$21</f>
        <v>0</v>
      </c>
      <c r="J441" s="178">
        <f>J384/RES_summary!J$21</f>
        <v>0</v>
      </c>
      <c r="K441" s="178">
        <f>K384/RES_summary!K$21</f>
        <v>0</v>
      </c>
      <c r="L441" s="178">
        <f>L384/RES_summary!L$21</f>
        <v>0</v>
      </c>
      <c r="M441" s="178">
        <f>M384/RES_summary!M$21</f>
        <v>0</v>
      </c>
      <c r="N441" s="178">
        <f>N384/RES_summary!N$21</f>
        <v>0</v>
      </c>
      <c r="O441" s="178">
        <f>O384/RES_summary!O$21</f>
        <v>0</v>
      </c>
      <c r="P441" s="178">
        <f>P384/RES_summary!P$21</f>
        <v>0</v>
      </c>
      <c r="Q441" s="178">
        <f>Q384/RES_summary!Q$21</f>
        <v>0</v>
      </c>
    </row>
    <row r="442" spans="1:17" ht="12" customHeight="1" x14ac:dyDescent="0.25">
      <c r="A442" s="23" t="s">
        <v>60</v>
      </c>
      <c r="B442" s="156"/>
      <c r="C442" s="177">
        <f>C385/RES_summary!C$21</f>
        <v>0</v>
      </c>
      <c r="D442" s="177">
        <f>D385/RES_summary!D$21</f>
        <v>0</v>
      </c>
      <c r="E442" s="177">
        <f>E385/RES_summary!E$21</f>
        <v>0</v>
      </c>
      <c r="F442" s="177">
        <f>F385/RES_summary!F$21</f>
        <v>0</v>
      </c>
      <c r="G442" s="177">
        <f>G385/RES_summary!G$21</f>
        <v>0</v>
      </c>
      <c r="H442" s="177">
        <f>H385/RES_summary!H$21</f>
        <v>0</v>
      </c>
      <c r="I442" s="177">
        <f>I385/RES_summary!I$21</f>
        <v>0</v>
      </c>
      <c r="J442" s="177">
        <f>J385/RES_summary!J$21</f>
        <v>0</v>
      </c>
      <c r="K442" s="177">
        <f>K385/RES_summary!K$21</f>
        <v>0</v>
      </c>
      <c r="L442" s="177">
        <f>L385/RES_summary!L$21</f>
        <v>0</v>
      </c>
      <c r="M442" s="177">
        <f>M385/RES_summary!M$21</f>
        <v>0</v>
      </c>
      <c r="N442" s="177">
        <f>N385/RES_summary!N$21</f>
        <v>0</v>
      </c>
      <c r="O442" s="177">
        <f>O385/RES_summary!O$21</f>
        <v>0</v>
      </c>
      <c r="P442" s="177">
        <f>P385/RES_summary!P$21</f>
        <v>0</v>
      </c>
      <c r="Q442" s="177">
        <f>Q385/RES_summary!Q$21</f>
        <v>0</v>
      </c>
    </row>
    <row r="443" spans="1:17" ht="12" customHeight="1" x14ac:dyDescent="0.25">
      <c r="A443" s="158" t="s">
        <v>63</v>
      </c>
      <c r="B443" s="157"/>
      <c r="C443" s="178">
        <f>C386/RES_summary!C$21</f>
        <v>0</v>
      </c>
      <c r="D443" s="178">
        <f>D386/RES_summary!D$21</f>
        <v>0</v>
      </c>
      <c r="E443" s="178">
        <f>E386/RES_summary!E$21</f>
        <v>0</v>
      </c>
      <c r="F443" s="178">
        <f>F386/RES_summary!F$21</f>
        <v>0</v>
      </c>
      <c r="G443" s="178">
        <f>G386/RES_summary!G$21</f>
        <v>0</v>
      </c>
      <c r="H443" s="178">
        <f>H386/RES_summary!H$21</f>
        <v>0</v>
      </c>
      <c r="I443" s="178">
        <f>I386/RES_summary!I$21</f>
        <v>0</v>
      </c>
      <c r="J443" s="178">
        <f>J386/RES_summary!J$21</f>
        <v>0</v>
      </c>
      <c r="K443" s="178">
        <f>K386/RES_summary!K$21</f>
        <v>0</v>
      </c>
      <c r="L443" s="178">
        <f>L386/RES_summary!L$21</f>
        <v>0</v>
      </c>
      <c r="M443" s="178">
        <f>M386/RES_summary!M$21</f>
        <v>0</v>
      </c>
      <c r="N443" s="178">
        <f>N386/RES_summary!N$21</f>
        <v>0</v>
      </c>
      <c r="O443" s="178">
        <f>O386/RES_summary!O$21</f>
        <v>0</v>
      </c>
      <c r="P443" s="178">
        <f>P386/RES_summary!P$21</f>
        <v>0</v>
      </c>
      <c r="Q443" s="178">
        <f>Q386/RES_summary!Q$21</f>
        <v>0</v>
      </c>
    </row>
    <row r="444" spans="1:17" ht="12" customHeight="1" x14ac:dyDescent="0.25">
      <c r="A444" s="167" t="s">
        <v>160</v>
      </c>
      <c r="B444" s="132"/>
      <c r="C444" s="183">
        <f>C387/RES_summary!C$21</f>
        <v>0</v>
      </c>
      <c r="D444" s="183">
        <f>D387/RES_summary!D$21</f>
        <v>0</v>
      </c>
      <c r="E444" s="183">
        <f>E387/RES_summary!E$21</f>
        <v>0</v>
      </c>
      <c r="F444" s="183">
        <f>F387/RES_summary!F$21</f>
        <v>0</v>
      </c>
      <c r="G444" s="183">
        <f>G387/RES_summary!G$21</f>
        <v>0</v>
      </c>
      <c r="H444" s="183">
        <f>H387/RES_summary!H$21</f>
        <v>0</v>
      </c>
      <c r="I444" s="183">
        <f>I387/RES_summary!I$21</f>
        <v>0</v>
      </c>
      <c r="J444" s="183">
        <f>J387/RES_summary!J$21</f>
        <v>0</v>
      </c>
      <c r="K444" s="183">
        <f>K387/RES_summary!K$21</f>
        <v>0</v>
      </c>
      <c r="L444" s="183">
        <f>L387/RES_summary!L$21</f>
        <v>0</v>
      </c>
      <c r="M444" s="183">
        <f>M387/RES_summary!M$21</f>
        <v>0</v>
      </c>
      <c r="N444" s="183">
        <f>N387/RES_summary!N$21</f>
        <v>0</v>
      </c>
      <c r="O444" s="183">
        <f>O387/RES_summary!O$21</f>
        <v>0</v>
      </c>
      <c r="P444" s="183">
        <f>P387/RES_summary!P$21</f>
        <v>0</v>
      </c>
      <c r="Q444" s="183">
        <f>Q387/RES_summary!Q$21</f>
        <v>0</v>
      </c>
    </row>
    <row r="445" spans="1:17" ht="12" customHeight="1" x14ac:dyDescent="0.25">
      <c r="A445" s="167" t="s">
        <v>159</v>
      </c>
      <c r="B445" s="132"/>
      <c r="C445" s="183">
        <f>C388/RES_summary!C$21</f>
        <v>0</v>
      </c>
      <c r="D445" s="183">
        <f>D388/RES_summary!D$21</f>
        <v>0</v>
      </c>
      <c r="E445" s="183">
        <f>E388/RES_summary!E$21</f>
        <v>0</v>
      </c>
      <c r="F445" s="183">
        <f>F388/RES_summary!F$21</f>
        <v>0</v>
      </c>
      <c r="G445" s="183">
        <f>G388/RES_summary!G$21</f>
        <v>0</v>
      </c>
      <c r="H445" s="183">
        <f>H388/RES_summary!H$21</f>
        <v>0</v>
      </c>
      <c r="I445" s="183">
        <f>I388/RES_summary!I$21</f>
        <v>0</v>
      </c>
      <c r="J445" s="183">
        <f>J388/RES_summary!J$21</f>
        <v>0</v>
      </c>
      <c r="K445" s="183">
        <f>K388/RES_summary!K$21</f>
        <v>0</v>
      </c>
      <c r="L445" s="183">
        <f>L388/RES_summary!L$21</f>
        <v>0</v>
      </c>
      <c r="M445" s="183">
        <f>M388/RES_summary!M$21</f>
        <v>0</v>
      </c>
      <c r="N445" s="183">
        <f>N388/RES_summary!N$21</f>
        <v>0</v>
      </c>
      <c r="O445" s="183">
        <f>O388/RES_summary!O$21</f>
        <v>0</v>
      </c>
      <c r="P445" s="183">
        <f>P388/RES_summary!P$21</f>
        <v>0</v>
      </c>
      <c r="Q445" s="183">
        <f>Q388/RES_summary!Q$21</f>
        <v>0</v>
      </c>
    </row>
    <row r="446" spans="1:17" ht="12" customHeight="1" x14ac:dyDescent="0.25">
      <c r="A446" s="166" t="s">
        <v>203</v>
      </c>
      <c r="B446" s="165"/>
      <c r="C446" s="182">
        <f>C389/RES_summary!C$21</f>
        <v>0</v>
      </c>
      <c r="D446" s="182">
        <f>D389/RES_summary!D$21</f>
        <v>0</v>
      </c>
      <c r="E446" s="182">
        <f>E389/RES_summary!E$21</f>
        <v>0</v>
      </c>
      <c r="F446" s="182">
        <f>F389/RES_summary!F$21</f>
        <v>0</v>
      </c>
      <c r="G446" s="182">
        <f>G389/RES_summary!G$21</f>
        <v>0</v>
      </c>
      <c r="H446" s="182">
        <f>H389/RES_summary!H$21</f>
        <v>0</v>
      </c>
      <c r="I446" s="182">
        <f>I389/RES_summary!I$21</f>
        <v>0</v>
      </c>
      <c r="J446" s="182">
        <f>J389/RES_summary!J$21</f>
        <v>0</v>
      </c>
      <c r="K446" s="182">
        <f>K389/RES_summary!K$21</f>
        <v>0</v>
      </c>
      <c r="L446" s="182">
        <f>L389/RES_summary!L$21</f>
        <v>0</v>
      </c>
      <c r="M446" s="182">
        <f>M389/RES_summary!M$21</f>
        <v>0</v>
      </c>
      <c r="N446" s="182">
        <f>N389/RES_summary!N$21</f>
        <v>0</v>
      </c>
      <c r="O446" s="182">
        <f>O389/RES_summary!O$21</f>
        <v>0</v>
      </c>
      <c r="P446" s="182">
        <f>P389/RES_summary!P$21</f>
        <v>0</v>
      </c>
      <c r="Q446" s="182">
        <f>Q389/RES_summary!Q$21</f>
        <v>0</v>
      </c>
    </row>
    <row r="447" spans="1:17" ht="12" customHeight="1" x14ac:dyDescent="0.25">
      <c r="A447" s="147" t="s">
        <v>59</v>
      </c>
      <c r="B447" s="164"/>
      <c r="C447" s="181">
        <f>C390/RES_summary!C$21</f>
        <v>0</v>
      </c>
      <c r="D447" s="181">
        <f>D390/RES_summary!D$21</f>
        <v>0</v>
      </c>
      <c r="E447" s="181">
        <f>E390/RES_summary!E$21</f>
        <v>0</v>
      </c>
      <c r="F447" s="181">
        <f>F390/RES_summary!F$21</f>
        <v>0</v>
      </c>
      <c r="G447" s="181">
        <f>G390/RES_summary!G$21</f>
        <v>0</v>
      </c>
      <c r="H447" s="181">
        <f>H390/RES_summary!H$21</f>
        <v>0</v>
      </c>
      <c r="I447" s="181">
        <f>I390/RES_summary!I$21</f>
        <v>0</v>
      </c>
      <c r="J447" s="181">
        <f>J390/RES_summary!J$21</f>
        <v>0</v>
      </c>
      <c r="K447" s="181">
        <f>K390/RES_summary!K$21</f>
        <v>0</v>
      </c>
      <c r="L447" s="181">
        <f>L390/RES_summary!L$21</f>
        <v>0</v>
      </c>
      <c r="M447" s="181">
        <f>M390/RES_summary!M$21</f>
        <v>0</v>
      </c>
      <c r="N447" s="181">
        <f>N390/RES_summary!N$21</f>
        <v>0</v>
      </c>
      <c r="O447" s="181">
        <f>O390/RES_summary!O$21</f>
        <v>0</v>
      </c>
      <c r="P447" s="181">
        <f>P390/RES_summary!P$21</f>
        <v>0</v>
      </c>
      <c r="Q447" s="181">
        <f>Q390/RES_summary!Q$21</f>
        <v>0</v>
      </c>
    </row>
    <row r="448" spans="1:17" ht="12" customHeight="1" x14ac:dyDescent="0.25">
      <c r="A448" s="163" t="s">
        <v>142</v>
      </c>
      <c r="B448" s="162"/>
      <c r="C448" s="180">
        <f>C391/RES_summary!C$21</f>
        <v>0</v>
      </c>
      <c r="D448" s="180">
        <f>D391/RES_summary!D$21</f>
        <v>0</v>
      </c>
      <c r="E448" s="180">
        <f>E391/RES_summary!E$21</f>
        <v>0</v>
      </c>
      <c r="F448" s="180">
        <f>F391/RES_summary!F$21</f>
        <v>0</v>
      </c>
      <c r="G448" s="180">
        <f>G391/RES_summary!G$21</f>
        <v>0</v>
      </c>
      <c r="H448" s="180">
        <f>H391/RES_summary!H$21</f>
        <v>0</v>
      </c>
      <c r="I448" s="180">
        <f>I391/RES_summary!I$21</f>
        <v>0</v>
      </c>
      <c r="J448" s="180">
        <f>J391/RES_summary!J$21</f>
        <v>0</v>
      </c>
      <c r="K448" s="180">
        <f>K391/RES_summary!K$21</f>
        <v>0</v>
      </c>
      <c r="L448" s="180">
        <f>L391/RES_summary!L$21</f>
        <v>0</v>
      </c>
      <c r="M448" s="180">
        <f>M391/RES_summary!M$21</f>
        <v>0</v>
      </c>
      <c r="N448" s="180">
        <f>N391/RES_summary!N$21</f>
        <v>0</v>
      </c>
      <c r="O448" s="180">
        <f>O391/RES_summary!O$21</f>
        <v>0</v>
      </c>
      <c r="P448" s="180">
        <f>P391/RES_summary!P$21</f>
        <v>0</v>
      </c>
      <c r="Q448" s="180">
        <f>Q391/RES_summary!Q$21</f>
        <v>0</v>
      </c>
    </row>
    <row r="449" spans="1:17" ht="12" customHeight="1" x14ac:dyDescent="0.25">
      <c r="A449" s="161" t="s">
        <v>141</v>
      </c>
      <c r="B449" s="160"/>
      <c r="C449" s="179">
        <f>C392/RES_summary!C$21</f>
        <v>0</v>
      </c>
      <c r="D449" s="179">
        <f>D392/RES_summary!D$21</f>
        <v>0</v>
      </c>
      <c r="E449" s="179">
        <f>E392/RES_summary!E$21</f>
        <v>0</v>
      </c>
      <c r="F449" s="179">
        <f>F392/RES_summary!F$21</f>
        <v>0</v>
      </c>
      <c r="G449" s="179">
        <f>G392/RES_summary!G$21</f>
        <v>0</v>
      </c>
      <c r="H449" s="179">
        <f>H392/RES_summary!H$21</f>
        <v>0</v>
      </c>
      <c r="I449" s="179">
        <f>I392/RES_summary!I$21</f>
        <v>0</v>
      </c>
      <c r="J449" s="179">
        <f>J392/RES_summary!J$21</f>
        <v>0</v>
      </c>
      <c r="K449" s="179">
        <f>K392/RES_summary!K$21</f>
        <v>0</v>
      </c>
      <c r="L449" s="179">
        <f>L392/RES_summary!L$21</f>
        <v>0</v>
      </c>
      <c r="M449" s="179">
        <f>M392/RES_summary!M$21</f>
        <v>0</v>
      </c>
      <c r="N449" s="179">
        <f>N392/RES_summary!N$21</f>
        <v>0</v>
      </c>
      <c r="O449" s="179">
        <f>O392/RES_summary!O$21</f>
        <v>0</v>
      </c>
      <c r="P449" s="179">
        <f>P392/RES_summary!P$21</f>
        <v>0</v>
      </c>
      <c r="Q449" s="179">
        <f>Q392/RES_summary!Q$21</f>
        <v>0</v>
      </c>
    </row>
    <row r="450" spans="1:17" ht="12" customHeight="1" x14ac:dyDescent="0.25">
      <c r="A450" s="148" t="s">
        <v>60</v>
      </c>
      <c r="B450" s="156"/>
      <c r="C450" s="177">
        <f>C393/RES_summary!C$21</f>
        <v>0</v>
      </c>
      <c r="D450" s="177">
        <f>D393/RES_summary!D$21</f>
        <v>0</v>
      </c>
      <c r="E450" s="177">
        <f>E393/RES_summary!E$21</f>
        <v>0</v>
      </c>
      <c r="F450" s="177">
        <f>F393/RES_summary!F$21</f>
        <v>0</v>
      </c>
      <c r="G450" s="177">
        <f>G393/RES_summary!G$21</f>
        <v>0</v>
      </c>
      <c r="H450" s="177">
        <f>H393/RES_summary!H$21</f>
        <v>0</v>
      </c>
      <c r="I450" s="177">
        <f>I393/RES_summary!I$21</f>
        <v>0</v>
      </c>
      <c r="J450" s="177">
        <f>J393/RES_summary!J$21</f>
        <v>0</v>
      </c>
      <c r="K450" s="177">
        <f>K393/RES_summary!K$21</f>
        <v>0</v>
      </c>
      <c r="L450" s="177">
        <f>L393/RES_summary!L$21</f>
        <v>0</v>
      </c>
      <c r="M450" s="177">
        <f>M393/RES_summary!M$21</f>
        <v>0</v>
      </c>
      <c r="N450" s="177">
        <f>N393/RES_summary!N$21</f>
        <v>0</v>
      </c>
      <c r="O450" s="177">
        <f>O393/RES_summary!O$21</f>
        <v>0</v>
      </c>
      <c r="P450" s="177">
        <f>P393/RES_summary!P$21</f>
        <v>0</v>
      </c>
      <c r="Q450" s="177">
        <f>Q393/RES_summary!Q$21</f>
        <v>0</v>
      </c>
    </row>
    <row r="451" spans="1:17" ht="12" customHeight="1" x14ac:dyDescent="0.25">
      <c r="A451" s="148" t="s">
        <v>59</v>
      </c>
      <c r="B451" s="156"/>
      <c r="C451" s="177">
        <f>C394/RES_summary!C$21</f>
        <v>0</v>
      </c>
      <c r="D451" s="177">
        <f>D394/RES_summary!D$21</f>
        <v>0</v>
      </c>
      <c r="E451" s="177">
        <f>E394/RES_summary!E$21</f>
        <v>0</v>
      </c>
      <c r="F451" s="177">
        <f>F394/RES_summary!F$21</f>
        <v>0</v>
      </c>
      <c r="G451" s="177">
        <f>G394/RES_summary!G$21</f>
        <v>0</v>
      </c>
      <c r="H451" s="177">
        <f>H394/RES_summary!H$21</f>
        <v>0</v>
      </c>
      <c r="I451" s="177">
        <f>I394/RES_summary!I$21</f>
        <v>0</v>
      </c>
      <c r="J451" s="177">
        <f>J394/RES_summary!J$21</f>
        <v>0</v>
      </c>
      <c r="K451" s="177">
        <f>K394/RES_summary!K$21</f>
        <v>0</v>
      </c>
      <c r="L451" s="177">
        <f>L394/RES_summary!L$21</f>
        <v>0</v>
      </c>
      <c r="M451" s="177">
        <f>M394/RES_summary!M$21</f>
        <v>0</v>
      </c>
      <c r="N451" s="177">
        <f>N394/RES_summary!N$21</f>
        <v>0</v>
      </c>
      <c r="O451" s="177">
        <f>O394/RES_summary!O$21</f>
        <v>0</v>
      </c>
      <c r="P451" s="177">
        <f>P394/RES_summary!P$21</f>
        <v>0</v>
      </c>
      <c r="Q451" s="177">
        <f>Q394/RES_summary!Q$21</f>
        <v>0</v>
      </c>
    </row>
    <row r="452" spans="1:17" ht="12" customHeight="1" x14ac:dyDescent="0.25">
      <c r="A452" s="158" t="s">
        <v>62</v>
      </c>
      <c r="B452" s="157"/>
      <c r="C452" s="178">
        <f>C395/RES_summary!C$21</f>
        <v>0</v>
      </c>
      <c r="D452" s="178">
        <f>D395/RES_summary!D$21</f>
        <v>0</v>
      </c>
      <c r="E452" s="178">
        <f>E395/RES_summary!E$21</f>
        <v>0</v>
      </c>
      <c r="F452" s="178">
        <f>F395/RES_summary!F$21</f>
        <v>0</v>
      </c>
      <c r="G452" s="178">
        <f>G395/RES_summary!G$21</f>
        <v>0</v>
      </c>
      <c r="H452" s="178">
        <f>H395/RES_summary!H$21</f>
        <v>0</v>
      </c>
      <c r="I452" s="178">
        <f>I395/RES_summary!I$21</f>
        <v>0</v>
      </c>
      <c r="J452" s="178">
        <f>J395/RES_summary!J$21</f>
        <v>0</v>
      </c>
      <c r="K452" s="178">
        <f>K395/RES_summary!K$21</f>
        <v>0</v>
      </c>
      <c r="L452" s="178">
        <f>L395/RES_summary!L$21</f>
        <v>0</v>
      </c>
      <c r="M452" s="178">
        <f>M395/RES_summary!M$21</f>
        <v>0</v>
      </c>
      <c r="N452" s="178">
        <f>N395/RES_summary!N$21</f>
        <v>0</v>
      </c>
      <c r="O452" s="178">
        <f>O395/RES_summary!O$21</f>
        <v>0</v>
      </c>
      <c r="P452" s="178">
        <f>P395/RES_summary!P$21</f>
        <v>0</v>
      </c>
      <c r="Q452" s="178">
        <f>Q395/RES_summary!Q$21</f>
        <v>0</v>
      </c>
    </row>
    <row r="453" spans="1:17" ht="12" customHeight="1" x14ac:dyDescent="0.25">
      <c r="A453" s="23" t="s">
        <v>203</v>
      </c>
      <c r="B453" s="156"/>
      <c r="C453" s="177">
        <f>C396/RES_summary!C$21</f>
        <v>0</v>
      </c>
      <c r="D453" s="177">
        <f>D396/RES_summary!D$21</f>
        <v>0</v>
      </c>
      <c r="E453" s="177">
        <f>E396/RES_summary!E$21</f>
        <v>0</v>
      </c>
      <c r="F453" s="177">
        <f>F396/RES_summary!F$21</f>
        <v>0</v>
      </c>
      <c r="G453" s="177">
        <f>G396/RES_summary!G$21</f>
        <v>0</v>
      </c>
      <c r="H453" s="177">
        <f>H396/RES_summary!H$21</f>
        <v>0</v>
      </c>
      <c r="I453" s="177">
        <f>I396/RES_summary!I$21</f>
        <v>0</v>
      </c>
      <c r="J453" s="177">
        <f>J396/RES_summary!J$21</f>
        <v>0</v>
      </c>
      <c r="K453" s="177">
        <f>K396/RES_summary!K$21</f>
        <v>0</v>
      </c>
      <c r="L453" s="177">
        <f>L396/RES_summary!L$21</f>
        <v>0</v>
      </c>
      <c r="M453" s="177">
        <f>M396/RES_summary!M$21</f>
        <v>0</v>
      </c>
      <c r="N453" s="177">
        <f>N396/RES_summary!N$21</f>
        <v>0</v>
      </c>
      <c r="O453" s="177">
        <f>O396/RES_summary!O$21</f>
        <v>0</v>
      </c>
      <c r="P453" s="177">
        <f>P396/RES_summary!P$21</f>
        <v>0</v>
      </c>
      <c r="Q453" s="177">
        <f>Q396/RES_summary!Q$21</f>
        <v>0</v>
      </c>
    </row>
    <row r="454" spans="1:17" ht="12" customHeight="1" x14ac:dyDescent="0.25">
      <c r="A454" s="29" t="s">
        <v>140</v>
      </c>
      <c r="B454" s="57"/>
      <c r="C454" s="176">
        <f>C397/RES_summary!C$21</f>
        <v>0</v>
      </c>
      <c r="D454" s="176">
        <f>D397/RES_summary!D$21</f>
        <v>0</v>
      </c>
      <c r="E454" s="176">
        <f>E397/RES_summary!E$21</f>
        <v>0</v>
      </c>
      <c r="F454" s="176">
        <f>F397/RES_summary!F$21</f>
        <v>0</v>
      </c>
      <c r="G454" s="176">
        <f>G397/RES_summary!G$21</f>
        <v>0</v>
      </c>
      <c r="H454" s="176">
        <f>H397/RES_summary!H$21</f>
        <v>0</v>
      </c>
      <c r="I454" s="176">
        <f>I397/RES_summary!I$21</f>
        <v>0</v>
      </c>
      <c r="J454" s="176">
        <f>J397/RES_summary!J$21</f>
        <v>0</v>
      </c>
      <c r="K454" s="176">
        <f>K397/RES_summary!K$21</f>
        <v>0</v>
      </c>
      <c r="L454" s="176">
        <f>L397/RES_summary!L$21</f>
        <v>0</v>
      </c>
      <c r="M454" s="176">
        <f>M397/RES_summary!M$21</f>
        <v>0</v>
      </c>
      <c r="N454" s="176">
        <f>N397/RES_summary!N$21</f>
        <v>0</v>
      </c>
      <c r="O454" s="176">
        <f>O397/RES_summary!O$21</f>
        <v>0</v>
      </c>
      <c r="P454" s="176">
        <f>P397/RES_summary!P$21</f>
        <v>0</v>
      </c>
      <c r="Q454" s="176">
        <f>Q397/RES_summary!Q$21</f>
        <v>0</v>
      </c>
    </row>
    <row r="456" spans="1:17" ht="12" customHeight="1" x14ac:dyDescent="0.25">
      <c r="A456" s="152" t="s">
        <v>184</v>
      </c>
      <c r="B456" s="168"/>
      <c r="C456" s="184">
        <f>C399/RES_summary!C$21</f>
        <v>0</v>
      </c>
      <c r="D456" s="184">
        <f>D399/RES_summary!D$21</f>
        <v>0</v>
      </c>
      <c r="E456" s="184">
        <f>E399/RES_summary!E$21</f>
        <v>0</v>
      </c>
      <c r="F456" s="184">
        <f>F399/RES_summary!F$21</f>
        <v>0</v>
      </c>
      <c r="G456" s="184">
        <f>G399/RES_summary!G$21</f>
        <v>0</v>
      </c>
      <c r="H456" s="184">
        <f>H399/RES_summary!H$21</f>
        <v>0</v>
      </c>
      <c r="I456" s="184">
        <f>I399/RES_summary!I$21</f>
        <v>0</v>
      </c>
      <c r="J456" s="184">
        <f>J399/RES_summary!J$21</f>
        <v>0</v>
      </c>
      <c r="K456" s="184">
        <f>K399/RES_summary!K$21</f>
        <v>0</v>
      </c>
      <c r="L456" s="184">
        <f>L399/RES_summary!L$21</f>
        <v>0</v>
      </c>
      <c r="M456" s="184">
        <f>M399/RES_summary!M$21</f>
        <v>0</v>
      </c>
      <c r="N456" s="184">
        <f>N399/RES_summary!N$21</f>
        <v>0</v>
      </c>
      <c r="O456" s="184">
        <f>O399/RES_summary!O$21</f>
        <v>0</v>
      </c>
      <c r="P456" s="184">
        <f>P399/RES_summary!P$21</f>
        <v>0</v>
      </c>
      <c r="Q456" s="184">
        <f>Q399/RES_summary!Q$21</f>
        <v>0</v>
      </c>
    </row>
    <row r="457" spans="1:17" ht="12" customHeight="1" x14ac:dyDescent="0.25">
      <c r="A457" s="158" t="s">
        <v>65</v>
      </c>
      <c r="B457" s="157"/>
      <c r="C457" s="178">
        <f>C400/RES_summary!C$21</f>
        <v>0</v>
      </c>
      <c r="D457" s="178">
        <f>D400/RES_summary!D$21</f>
        <v>0</v>
      </c>
      <c r="E457" s="178">
        <f>E400/RES_summary!E$21</f>
        <v>0</v>
      </c>
      <c r="F457" s="178">
        <f>F400/RES_summary!F$21</f>
        <v>0</v>
      </c>
      <c r="G457" s="178">
        <f>G400/RES_summary!G$21</f>
        <v>0</v>
      </c>
      <c r="H457" s="178">
        <f>H400/RES_summary!H$21</f>
        <v>0</v>
      </c>
      <c r="I457" s="178">
        <f>I400/RES_summary!I$21</f>
        <v>0</v>
      </c>
      <c r="J457" s="178">
        <f>J400/RES_summary!J$21</f>
        <v>0</v>
      </c>
      <c r="K457" s="178">
        <f>K400/RES_summary!K$21</f>
        <v>0</v>
      </c>
      <c r="L457" s="178">
        <f>L400/RES_summary!L$21</f>
        <v>0</v>
      </c>
      <c r="M457" s="178">
        <f>M400/RES_summary!M$21</f>
        <v>0</v>
      </c>
      <c r="N457" s="178">
        <f>N400/RES_summary!N$21</f>
        <v>0</v>
      </c>
      <c r="O457" s="178">
        <f>O400/RES_summary!O$21</f>
        <v>0</v>
      </c>
      <c r="P457" s="178">
        <f>P400/RES_summary!P$21</f>
        <v>0</v>
      </c>
      <c r="Q457" s="178">
        <f>Q400/RES_summary!Q$21</f>
        <v>0</v>
      </c>
    </row>
    <row r="458" spans="1:17" ht="12" customHeight="1" x14ac:dyDescent="0.25">
      <c r="A458" s="23" t="s">
        <v>161</v>
      </c>
      <c r="B458" s="156"/>
      <c r="C458" s="177">
        <f>C401/RES_summary!C$21</f>
        <v>0</v>
      </c>
      <c r="D458" s="177">
        <f>D401/RES_summary!D$21</f>
        <v>0</v>
      </c>
      <c r="E458" s="177">
        <f>E401/RES_summary!E$21</f>
        <v>0</v>
      </c>
      <c r="F458" s="177">
        <f>F401/RES_summary!F$21</f>
        <v>0</v>
      </c>
      <c r="G458" s="177">
        <f>G401/RES_summary!G$21</f>
        <v>0</v>
      </c>
      <c r="H458" s="177">
        <f>H401/RES_summary!H$21</f>
        <v>0</v>
      </c>
      <c r="I458" s="177">
        <f>I401/RES_summary!I$21</f>
        <v>0</v>
      </c>
      <c r="J458" s="177">
        <f>J401/RES_summary!J$21</f>
        <v>0</v>
      </c>
      <c r="K458" s="177">
        <f>K401/RES_summary!K$21</f>
        <v>0</v>
      </c>
      <c r="L458" s="177">
        <f>L401/RES_summary!L$21</f>
        <v>0</v>
      </c>
      <c r="M458" s="177">
        <f>M401/RES_summary!M$21</f>
        <v>0</v>
      </c>
      <c r="N458" s="177">
        <f>N401/RES_summary!N$21</f>
        <v>0</v>
      </c>
      <c r="O458" s="177">
        <f>O401/RES_summary!O$21</f>
        <v>0</v>
      </c>
      <c r="P458" s="177">
        <f>P401/RES_summary!P$21</f>
        <v>0</v>
      </c>
      <c r="Q458" s="177">
        <f>Q401/RES_summary!Q$21</f>
        <v>0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0</v>
      </c>
      <c r="D462" s="178">
        <f>D405/RES_summary!D$21</f>
        <v>0</v>
      </c>
      <c r="E462" s="178">
        <f>E405/RES_summary!E$21</f>
        <v>0</v>
      </c>
      <c r="F462" s="178">
        <f>F405/RES_summary!F$21</f>
        <v>0</v>
      </c>
      <c r="G462" s="178">
        <f>G405/RES_summary!G$21</f>
        <v>0</v>
      </c>
      <c r="H462" s="178">
        <f>H405/RES_summary!H$21</f>
        <v>0</v>
      </c>
      <c r="I462" s="178">
        <f>I405/RES_summary!I$21</f>
        <v>0</v>
      </c>
      <c r="J462" s="178">
        <f>J405/RES_summary!J$21</f>
        <v>0</v>
      </c>
      <c r="K462" s="178">
        <f>K405/RES_summary!K$21</f>
        <v>0</v>
      </c>
      <c r="L462" s="178">
        <f>L405/RES_summary!L$21</f>
        <v>0</v>
      </c>
      <c r="M462" s="178">
        <f>M405/RES_summary!M$21</f>
        <v>0</v>
      </c>
      <c r="N462" s="178">
        <f>N405/RES_summary!N$21</f>
        <v>0</v>
      </c>
      <c r="O462" s="178">
        <f>O405/RES_summary!O$21</f>
        <v>0</v>
      </c>
      <c r="P462" s="178">
        <f>P405/RES_summary!P$21</f>
        <v>0</v>
      </c>
      <c r="Q462" s="178">
        <f>Q405/RES_summary!Q$21</f>
        <v>0</v>
      </c>
    </row>
    <row r="463" spans="1:17" ht="12" customHeight="1" x14ac:dyDescent="0.25">
      <c r="A463" s="167" t="s">
        <v>160</v>
      </c>
      <c r="B463" s="132"/>
      <c r="C463" s="183">
        <f>C406/RES_summary!C$21</f>
        <v>0</v>
      </c>
      <c r="D463" s="183">
        <f>D406/RES_summary!D$21</f>
        <v>0</v>
      </c>
      <c r="E463" s="183">
        <f>E406/RES_summary!E$21</f>
        <v>0</v>
      </c>
      <c r="F463" s="183">
        <f>F406/RES_summary!F$21</f>
        <v>0</v>
      </c>
      <c r="G463" s="183">
        <f>G406/RES_summary!G$21</f>
        <v>0</v>
      </c>
      <c r="H463" s="183">
        <f>H406/RES_summary!H$21</f>
        <v>0</v>
      </c>
      <c r="I463" s="183">
        <f>I406/RES_summary!I$21</f>
        <v>0</v>
      </c>
      <c r="J463" s="183">
        <f>J406/RES_summary!J$21</f>
        <v>0</v>
      </c>
      <c r="K463" s="183">
        <f>K406/RES_summary!K$21</f>
        <v>0</v>
      </c>
      <c r="L463" s="183">
        <f>L406/RES_summary!L$21</f>
        <v>0</v>
      </c>
      <c r="M463" s="183">
        <f>M406/RES_summary!M$21</f>
        <v>0</v>
      </c>
      <c r="N463" s="183">
        <f>N406/RES_summary!N$21</f>
        <v>0</v>
      </c>
      <c r="O463" s="183">
        <f>O406/RES_summary!O$21</f>
        <v>0</v>
      </c>
      <c r="P463" s="183">
        <f>P406/RES_summary!P$21</f>
        <v>0</v>
      </c>
      <c r="Q463" s="183">
        <f>Q406/RES_summary!Q$21</f>
        <v>0</v>
      </c>
    </row>
    <row r="464" spans="1:17" ht="12" customHeight="1" x14ac:dyDescent="0.25">
      <c r="A464" s="167" t="s">
        <v>159</v>
      </c>
      <c r="B464" s="132"/>
      <c r="C464" s="183">
        <f>C407/RES_summary!C$21</f>
        <v>0</v>
      </c>
      <c r="D464" s="183">
        <f>D407/RES_summary!D$21</f>
        <v>0</v>
      </c>
      <c r="E464" s="183">
        <f>E407/RES_summary!E$21</f>
        <v>0</v>
      </c>
      <c r="F464" s="183">
        <f>F407/RES_summary!F$21</f>
        <v>0</v>
      </c>
      <c r="G464" s="183">
        <f>G407/RES_summary!G$21</f>
        <v>0</v>
      </c>
      <c r="H464" s="183">
        <f>H407/RES_summary!H$21</f>
        <v>0</v>
      </c>
      <c r="I464" s="183">
        <f>I407/RES_summary!I$21</f>
        <v>0</v>
      </c>
      <c r="J464" s="183">
        <f>J407/RES_summary!J$21</f>
        <v>0</v>
      </c>
      <c r="K464" s="183">
        <f>K407/RES_summary!K$21</f>
        <v>0</v>
      </c>
      <c r="L464" s="183">
        <f>L407/RES_summary!L$21</f>
        <v>0</v>
      </c>
      <c r="M464" s="183">
        <f>M407/RES_summary!M$21</f>
        <v>0</v>
      </c>
      <c r="N464" s="183">
        <f>N407/RES_summary!N$21</f>
        <v>0</v>
      </c>
      <c r="O464" s="183">
        <f>O407/RES_summary!O$21</f>
        <v>0</v>
      </c>
      <c r="P464" s="183">
        <f>P407/RES_summary!P$21</f>
        <v>0</v>
      </c>
      <c r="Q464" s="183">
        <f>Q407/RES_summary!Q$21</f>
        <v>0</v>
      </c>
    </row>
    <row r="465" spans="1:17" ht="12" customHeight="1" x14ac:dyDescent="0.25">
      <c r="A465" s="166" t="s">
        <v>203</v>
      </c>
      <c r="B465" s="165"/>
      <c r="C465" s="182">
        <f>C408/RES_summary!C$21</f>
        <v>0</v>
      </c>
      <c r="D465" s="182">
        <f>D408/RES_summary!D$21</f>
        <v>0</v>
      </c>
      <c r="E465" s="182">
        <f>E408/RES_summary!E$21</f>
        <v>0</v>
      </c>
      <c r="F465" s="182">
        <f>F408/RES_summary!F$21</f>
        <v>0</v>
      </c>
      <c r="G465" s="182">
        <f>G408/RES_summary!G$21</f>
        <v>0</v>
      </c>
      <c r="H465" s="182">
        <f>H408/RES_summary!H$21</f>
        <v>0</v>
      </c>
      <c r="I465" s="182">
        <f>I408/RES_summary!I$21</f>
        <v>0</v>
      </c>
      <c r="J465" s="182">
        <f>J408/RES_summary!J$21</f>
        <v>0</v>
      </c>
      <c r="K465" s="182">
        <f>K408/RES_summary!K$21</f>
        <v>0</v>
      </c>
      <c r="L465" s="182">
        <f>L408/RES_summary!L$21</f>
        <v>0</v>
      </c>
      <c r="M465" s="182">
        <f>M408/RES_summary!M$21</f>
        <v>0</v>
      </c>
      <c r="N465" s="182">
        <f>N408/RES_summary!N$21</f>
        <v>0</v>
      </c>
      <c r="O465" s="182">
        <f>O408/RES_summary!O$21</f>
        <v>0</v>
      </c>
      <c r="P465" s="182">
        <f>P408/RES_summary!P$21</f>
        <v>0</v>
      </c>
      <c r="Q465" s="182">
        <f>Q408/RES_summary!Q$21</f>
        <v>0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0</v>
      </c>
      <c r="D471" s="178">
        <f>D414/RES_summary!D$21</f>
        <v>0</v>
      </c>
      <c r="E471" s="178">
        <f>E414/RES_summary!E$21</f>
        <v>0</v>
      </c>
      <c r="F471" s="178">
        <f>F414/RES_summary!F$21</f>
        <v>0</v>
      </c>
      <c r="G471" s="178">
        <f>G414/RES_summary!G$21</f>
        <v>0</v>
      </c>
      <c r="H471" s="178">
        <f>H414/RES_summary!H$21</f>
        <v>0</v>
      </c>
      <c r="I471" s="178">
        <f>I414/RES_summary!I$21</f>
        <v>0</v>
      </c>
      <c r="J471" s="178">
        <f>J414/RES_summary!J$21</f>
        <v>0</v>
      </c>
      <c r="K471" s="178">
        <f>K414/RES_summary!K$21</f>
        <v>0</v>
      </c>
      <c r="L471" s="178">
        <f>L414/RES_summary!L$21</f>
        <v>0</v>
      </c>
      <c r="M471" s="178">
        <f>M414/RES_summary!M$21</f>
        <v>0</v>
      </c>
      <c r="N471" s="178">
        <f>N414/RES_summary!N$21</f>
        <v>0</v>
      </c>
      <c r="O471" s="178">
        <f>O414/RES_summary!O$21</f>
        <v>0</v>
      </c>
      <c r="P471" s="178">
        <f>P414/RES_summary!P$21</f>
        <v>0</v>
      </c>
      <c r="Q471" s="178">
        <f>Q414/RES_summary!Q$21</f>
        <v>0</v>
      </c>
    </row>
    <row r="472" spans="1:17" ht="12" customHeight="1" x14ac:dyDescent="0.25">
      <c r="A472" s="23" t="s">
        <v>203</v>
      </c>
      <c r="B472" s="156"/>
      <c r="C472" s="177">
        <f>C415/RES_summary!C$21</f>
        <v>0</v>
      </c>
      <c r="D472" s="177">
        <f>D415/RES_summary!D$21</f>
        <v>0</v>
      </c>
      <c r="E472" s="177">
        <f>E415/RES_summary!E$21</f>
        <v>0</v>
      </c>
      <c r="F472" s="177">
        <f>F415/RES_summary!F$21</f>
        <v>0</v>
      </c>
      <c r="G472" s="177">
        <f>G415/RES_summary!G$21</f>
        <v>0</v>
      </c>
      <c r="H472" s="177">
        <f>H415/RES_summary!H$21</f>
        <v>0</v>
      </c>
      <c r="I472" s="177">
        <f>I415/RES_summary!I$21</f>
        <v>0</v>
      </c>
      <c r="J472" s="177">
        <f>J415/RES_summary!J$21</f>
        <v>0</v>
      </c>
      <c r="K472" s="177">
        <f>K415/RES_summary!K$21</f>
        <v>0</v>
      </c>
      <c r="L472" s="177">
        <f>L415/RES_summary!L$21</f>
        <v>0</v>
      </c>
      <c r="M472" s="177">
        <f>M415/RES_summary!M$21</f>
        <v>0</v>
      </c>
      <c r="N472" s="177">
        <f>N415/RES_summary!N$21</f>
        <v>0</v>
      </c>
      <c r="O472" s="177">
        <f>O415/RES_summary!O$21</f>
        <v>0</v>
      </c>
      <c r="P472" s="177">
        <f>P415/RES_summary!P$21</f>
        <v>0</v>
      </c>
      <c r="Q472" s="177">
        <f>Q415/RES_summary!Q$21</f>
        <v>0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>
    <tabColor theme="9" tint="0.59999389629810485"/>
    <pageSetUpPr fitToPage="1"/>
  </sheetPr>
  <dimension ref="A1:Q591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RES_hhdet_num!B$81</f>
        <v>5391</v>
      </c>
      <c r="C5" s="151">
        <f>RES_hhdet_num!C$81</f>
        <v>5514.9999999999991</v>
      </c>
      <c r="D5" s="151">
        <f>RES_hhdet_num!D$81</f>
        <v>6486</v>
      </c>
      <c r="E5" s="151">
        <f>RES_hhdet_num!E$81</f>
        <v>6510</v>
      </c>
      <c r="F5" s="151">
        <f>RES_hhdet_num!F$81</f>
        <v>7962</v>
      </c>
      <c r="G5" s="151">
        <f>RES_hhdet_num!G$81</f>
        <v>8474.0000000000018</v>
      </c>
      <c r="H5" s="151">
        <f>RES_hhdet_num!H$81</f>
        <v>8534.0000000000018</v>
      </c>
      <c r="I5" s="151">
        <f>RES_hhdet_num!I$81</f>
        <v>8574</v>
      </c>
      <c r="J5" s="151">
        <f>RES_hhdet_num!J$81</f>
        <v>9561</v>
      </c>
      <c r="K5" s="151">
        <f>RES_hhdet_num!K$81</f>
        <v>10045</v>
      </c>
      <c r="L5" s="151">
        <f>RES_hhdet_num!L$81</f>
        <v>10163.999999999998</v>
      </c>
      <c r="M5" s="151">
        <f>RES_hhdet_num!M$81</f>
        <v>10306</v>
      </c>
      <c r="N5" s="151">
        <f>RES_hhdet_num!N$81</f>
        <v>11773</v>
      </c>
      <c r="O5" s="151">
        <f>RES_hhdet_num!O$81</f>
        <v>12750.999999999996</v>
      </c>
      <c r="P5" s="151">
        <f>RES_hhdet_num!P$81</f>
        <v>12817.999999999993</v>
      </c>
      <c r="Q5" s="151">
        <f>RES_hhdet_num!Q$81</f>
        <v>13712.999999999991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157</v>
      </c>
      <c r="B7" s="67">
        <f>RES_hhdet_num!B$83</f>
        <v>5391</v>
      </c>
      <c r="C7" s="67">
        <f>RES_hhdet_num!C$83</f>
        <v>5514.9999999999991</v>
      </c>
      <c r="D7" s="67">
        <f>RES_hhdet_num!D$83</f>
        <v>6486</v>
      </c>
      <c r="E7" s="67">
        <f>RES_hhdet_num!E$83</f>
        <v>6510</v>
      </c>
      <c r="F7" s="67">
        <f>RES_hhdet_num!F$83</f>
        <v>7962</v>
      </c>
      <c r="G7" s="67">
        <f>RES_hhdet_num!G$83</f>
        <v>8474.0000000000018</v>
      </c>
      <c r="H7" s="67">
        <f>RES_hhdet_num!H$83</f>
        <v>8534.0000000000018</v>
      </c>
      <c r="I7" s="67">
        <f>RES_hhdet_num!I$83</f>
        <v>8574</v>
      </c>
      <c r="J7" s="67">
        <f>RES_hhdet_num!J$83</f>
        <v>9561</v>
      </c>
      <c r="K7" s="67">
        <f>RES_hhdet_num!K$83</f>
        <v>10045</v>
      </c>
      <c r="L7" s="67">
        <f>RES_hhdet_num!L$83</f>
        <v>10163.999999999998</v>
      </c>
      <c r="M7" s="67">
        <f>RES_hhdet_num!M$83</f>
        <v>10306</v>
      </c>
      <c r="N7" s="67">
        <f>RES_hhdet_num!N$83</f>
        <v>11773</v>
      </c>
      <c r="O7" s="67">
        <f>RES_hhdet_num!O$83</f>
        <v>12750.999999999996</v>
      </c>
      <c r="P7" s="67">
        <f>RES_hhdet_num!P$83</f>
        <v>12817.999999999993</v>
      </c>
      <c r="Q7" s="67">
        <f>RES_hhdet_num!Q$83</f>
        <v>13712.999999999991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RES_hhdet_num!B$86</f>
        <v>578</v>
      </c>
      <c r="C9" s="67">
        <f>RES_hhdet_num!C$86</f>
        <v>634</v>
      </c>
      <c r="D9" s="67">
        <f>RES_hhdet_num!D$86</f>
        <v>775</v>
      </c>
      <c r="E9" s="67">
        <f>RES_hhdet_num!E$86</f>
        <v>806</v>
      </c>
      <c r="F9" s="67">
        <f>RES_hhdet_num!F$86</f>
        <v>1057</v>
      </c>
      <c r="G9" s="67">
        <f>RES_hhdet_num!G$86</f>
        <v>1162.0000000000002</v>
      </c>
      <c r="H9" s="67">
        <f>RES_hhdet_num!H$86</f>
        <v>1211.0000000000002</v>
      </c>
      <c r="I9" s="67">
        <f>RES_hhdet_num!I$86</f>
        <v>1230.0000000000002</v>
      </c>
      <c r="J9" s="67">
        <f>RES_hhdet_num!J$86</f>
        <v>1348.9999999999998</v>
      </c>
      <c r="K9" s="67">
        <f>RES_hhdet_num!K$86</f>
        <v>1628</v>
      </c>
      <c r="L9" s="67">
        <f>RES_hhdet_num!L$86</f>
        <v>1854.9999999999998</v>
      </c>
      <c r="M9" s="67">
        <f>RES_hhdet_num!M$86</f>
        <v>2034</v>
      </c>
      <c r="N9" s="67">
        <f>RES_hhdet_num!N$86</f>
        <v>2430</v>
      </c>
      <c r="O9" s="67">
        <f>RES_hhdet_num!O$86</f>
        <v>2779.9999999999995</v>
      </c>
      <c r="P9" s="67">
        <f>RES_hhdet_num!P$86</f>
        <v>2907.9999999999995</v>
      </c>
      <c r="Q9" s="67">
        <f>RES_hhdet_num!Q$86</f>
        <v>3211.9999999999986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156</v>
      </c>
      <c r="B11" s="67">
        <f>RES_hhdet_num!B$88</f>
        <v>0</v>
      </c>
      <c r="C11" s="67">
        <f>RES_hhdet_num!C$88</f>
        <v>0</v>
      </c>
      <c r="D11" s="67">
        <f>RES_hhdet_num!D$88</f>
        <v>0</v>
      </c>
      <c r="E11" s="67">
        <f>RES_hhdet_num!E$88</f>
        <v>0</v>
      </c>
      <c r="F11" s="67">
        <f>RES_hhdet_num!F$88</f>
        <v>0</v>
      </c>
      <c r="G11" s="67">
        <f>RES_hhdet_num!G$88</f>
        <v>0</v>
      </c>
      <c r="H11" s="67">
        <f>RES_hhdet_num!H$88</f>
        <v>0</v>
      </c>
      <c r="I11" s="67">
        <f>RES_hhdet_num!I$88</f>
        <v>0</v>
      </c>
      <c r="J11" s="67">
        <f>RES_hhdet_num!J$88</f>
        <v>0</v>
      </c>
      <c r="K11" s="67">
        <f>RES_hhdet_num!K$88</f>
        <v>0</v>
      </c>
      <c r="L11" s="67">
        <f>RES_hhdet_num!L$88</f>
        <v>0</v>
      </c>
      <c r="M11" s="67">
        <f>RES_hhdet_num!M$88</f>
        <v>0</v>
      </c>
      <c r="N11" s="67">
        <f>RES_hhdet_num!N$88</f>
        <v>0</v>
      </c>
      <c r="O11" s="67">
        <f>RES_hhdet_num!O$88</f>
        <v>0</v>
      </c>
      <c r="P11" s="67">
        <f>RES_hhdet_num!P$88</f>
        <v>0</v>
      </c>
      <c r="Q11" s="67">
        <f>RES_hhdet_num!Q$88</f>
        <v>0</v>
      </c>
    </row>
    <row r="12" spans="1:17" ht="12" customHeight="1" x14ac:dyDescent="0.25">
      <c r="A12" s="23" t="s">
        <v>155</v>
      </c>
      <c r="B12" s="67">
        <f>RES_hhdet_num!B$89</f>
        <v>0</v>
      </c>
      <c r="C12" s="67">
        <f>RES_hhdet_num!C$89</f>
        <v>0</v>
      </c>
      <c r="D12" s="67">
        <f>RES_hhdet_num!D$89</f>
        <v>0</v>
      </c>
      <c r="E12" s="67">
        <f>RES_hhdet_num!E$89</f>
        <v>0</v>
      </c>
      <c r="F12" s="67">
        <f>RES_hhdet_num!F$89</f>
        <v>0</v>
      </c>
      <c r="G12" s="67">
        <f>RES_hhdet_num!G$89</f>
        <v>0</v>
      </c>
      <c r="H12" s="67">
        <f>RES_hhdet_num!H$89</f>
        <v>0</v>
      </c>
      <c r="I12" s="67">
        <f>RES_hhdet_num!I$89</f>
        <v>0</v>
      </c>
      <c r="J12" s="67">
        <f>RES_hhdet_num!J$89</f>
        <v>0</v>
      </c>
      <c r="K12" s="67">
        <f>RES_hhdet_num!K$89</f>
        <v>0</v>
      </c>
      <c r="L12" s="67">
        <f>RES_hhdet_num!L$89</f>
        <v>0</v>
      </c>
      <c r="M12" s="67">
        <f>RES_hhdet_num!M$89</f>
        <v>0</v>
      </c>
      <c r="N12" s="67">
        <f>RES_hhdet_num!N$89</f>
        <v>0</v>
      </c>
      <c r="O12" s="67">
        <f>RES_hhdet_num!O$89</f>
        <v>0</v>
      </c>
      <c r="P12" s="67">
        <f>RES_hhdet_num!P$89</f>
        <v>0</v>
      </c>
      <c r="Q12" s="67">
        <f>RES_hhdet_num!Q$89</f>
        <v>0</v>
      </c>
    </row>
    <row r="13" spans="1:17" ht="12" customHeight="1" x14ac:dyDescent="0.25">
      <c r="A13" s="23" t="s">
        <v>144</v>
      </c>
      <c r="B13" s="67">
        <f>RES_hhdet_num!B$92</f>
        <v>522</v>
      </c>
      <c r="C13" s="67">
        <f>RES_hhdet_num!C$92</f>
        <v>585.99999999999977</v>
      </c>
      <c r="D13" s="67">
        <f>RES_hhdet_num!D$92</f>
        <v>673.99999999999989</v>
      </c>
      <c r="E13" s="67">
        <f>RES_hhdet_num!E$92</f>
        <v>690.99999999999989</v>
      </c>
      <c r="F13" s="67">
        <f>RES_hhdet_num!F$92</f>
        <v>536.00000000000011</v>
      </c>
      <c r="G13" s="67">
        <f>RES_hhdet_num!G$92</f>
        <v>600.00000000000011</v>
      </c>
      <c r="H13" s="67">
        <f>RES_hhdet_num!H$92</f>
        <v>607.00000000000011</v>
      </c>
      <c r="I13" s="67">
        <f>RES_hhdet_num!I$92</f>
        <v>260.00000000000006</v>
      </c>
      <c r="J13" s="67">
        <f>RES_hhdet_num!J$92</f>
        <v>308</v>
      </c>
      <c r="K13" s="67">
        <f>RES_hhdet_num!K$92</f>
        <v>289</v>
      </c>
      <c r="L13" s="67">
        <f>RES_hhdet_num!L$92</f>
        <v>190.99999999999997</v>
      </c>
      <c r="M13" s="67">
        <f>RES_hhdet_num!M$92</f>
        <v>183</v>
      </c>
      <c r="N13" s="67">
        <f>RES_hhdet_num!N$92</f>
        <v>129</v>
      </c>
      <c r="O13" s="67">
        <f>RES_hhdet_num!O$92</f>
        <v>37.999999999999979</v>
      </c>
      <c r="P13" s="67">
        <f>RES_hhdet_num!P$92</f>
        <v>49.000000000000014</v>
      </c>
      <c r="Q13" s="67">
        <f>RES_hhdet_num!Q$92</f>
        <v>18.999999999999989</v>
      </c>
    </row>
    <row r="14" spans="1:17" ht="12" customHeight="1" x14ac:dyDescent="0.25">
      <c r="A14" s="23" t="s">
        <v>143</v>
      </c>
      <c r="B14" s="67">
        <f>RES_hhdet_num!B$93</f>
        <v>1886</v>
      </c>
      <c r="C14" s="67">
        <f>RES_hhdet_num!C$93</f>
        <v>2087.9999999999995</v>
      </c>
      <c r="D14" s="67">
        <f>RES_hhdet_num!D$93</f>
        <v>2178</v>
      </c>
      <c r="E14" s="67">
        <f>RES_hhdet_num!E$93</f>
        <v>2217.9999999999995</v>
      </c>
      <c r="F14" s="67">
        <f>RES_hhdet_num!F$93</f>
        <v>2640</v>
      </c>
      <c r="G14" s="67">
        <f>RES_hhdet_num!G$93</f>
        <v>2618.0000000000005</v>
      </c>
      <c r="H14" s="67">
        <f>RES_hhdet_num!H$93</f>
        <v>2626.0000000000005</v>
      </c>
      <c r="I14" s="67">
        <f>RES_hhdet_num!I$93</f>
        <v>2955.0000000000009</v>
      </c>
      <c r="J14" s="67">
        <f>RES_hhdet_num!J$93</f>
        <v>3043</v>
      </c>
      <c r="K14" s="67">
        <f>RES_hhdet_num!K$93</f>
        <v>2904.0000000000005</v>
      </c>
      <c r="L14" s="67">
        <f>RES_hhdet_num!L$93</f>
        <v>2934</v>
      </c>
      <c r="M14" s="67">
        <f>RES_hhdet_num!M$93</f>
        <v>3106.0000000000005</v>
      </c>
      <c r="N14" s="67">
        <f>RES_hhdet_num!N$93</f>
        <v>3077.9999999999995</v>
      </c>
      <c r="O14" s="67">
        <f>RES_hhdet_num!O$93</f>
        <v>2940.9999999999991</v>
      </c>
      <c r="P14" s="67">
        <f>RES_hhdet_num!P$93</f>
        <v>2709.9999999999991</v>
      </c>
      <c r="Q14" s="67">
        <f>RES_hhdet_num!Q$93</f>
        <v>2742.9999999999986</v>
      </c>
    </row>
    <row r="15" spans="1:17" ht="12" customHeight="1" x14ac:dyDescent="0.25">
      <c r="A15" s="23" t="s">
        <v>142</v>
      </c>
      <c r="B15" s="67">
        <f>RES_hhdet_num!B$96</f>
        <v>647</v>
      </c>
      <c r="C15" s="67">
        <f>RES_hhdet_num!C$96</f>
        <v>622</v>
      </c>
      <c r="D15" s="67">
        <f>RES_hhdet_num!D$96</f>
        <v>858.99999999999977</v>
      </c>
      <c r="E15" s="67">
        <f>RES_hhdet_num!E$96</f>
        <v>856</v>
      </c>
      <c r="F15" s="67">
        <f>RES_hhdet_num!F$96</f>
        <v>808</v>
      </c>
      <c r="G15" s="67">
        <f>RES_hhdet_num!G$96</f>
        <v>979.00000000000023</v>
      </c>
      <c r="H15" s="67">
        <f>RES_hhdet_num!H$96</f>
        <v>996.00000000000023</v>
      </c>
      <c r="I15" s="67">
        <f>RES_hhdet_num!I$96</f>
        <v>433.00000000000011</v>
      </c>
      <c r="J15" s="67">
        <f>RES_hhdet_num!J$96</f>
        <v>570.99999999999989</v>
      </c>
      <c r="K15" s="67">
        <f>RES_hhdet_num!K$96</f>
        <v>620.00000000000011</v>
      </c>
      <c r="L15" s="67">
        <f>RES_hhdet_num!L$96</f>
        <v>429.99999999999989</v>
      </c>
      <c r="M15" s="67">
        <f>RES_hhdet_num!M$96</f>
        <v>390</v>
      </c>
      <c r="N15" s="67">
        <f>RES_hhdet_num!N$96</f>
        <v>343.99999999999989</v>
      </c>
      <c r="O15" s="67">
        <f>RES_hhdet_num!O$96</f>
        <v>125.99999999999996</v>
      </c>
      <c r="P15" s="67">
        <f>RES_hhdet_num!P$96</f>
        <v>178.00000000000009</v>
      </c>
      <c r="Q15" s="67">
        <f>RES_hhdet_num!Q$96</f>
        <v>73.999999999999957</v>
      </c>
    </row>
    <row r="16" spans="1:17" ht="12" customHeight="1" x14ac:dyDescent="0.25">
      <c r="A16" s="23" t="s">
        <v>141</v>
      </c>
      <c r="B16" s="67">
        <f>RES_hhdet_num!B$97</f>
        <v>2336</v>
      </c>
      <c r="C16" s="67">
        <f>RES_hhdet_num!C$97</f>
        <v>2219</v>
      </c>
      <c r="D16" s="67">
        <f>RES_hhdet_num!D$97</f>
        <v>2775</v>
      </c>
      <c r="E16" s="67">
        <f>RES_hhdet_num!E$97</f>
        <v>2745</v>
      </c>
      <c r="F16" s="67">
        <f>RES_hhdet_num!F$97</f>
        <v>3977.9999999999995</v>
      </c>
      <c r="G16" s="67">
        <f>RES_hhdet_num!G$97</f>
        <v>4277.0000000000009</v>
      </c>
      <c r="H16" s="67">
        <f>RES_hhdet_num!H$97</f>
        <v>4305.0000000000009</v>
      </c>
      <c r="I16" s="67">
        <f>RES_hhdet_num!I$97</f>
        <v>4926</v>
      </c>
      <c r="J16" s="67">
        <f>RES_hhdet_num!J$97</f>
        <v>5638.9999999999991</v>
      </c>
      <c r="K16" s="67">
        <f>RES_hhdet_num!K$97</f>
        <v>6231.9999999999991</v>
      </c>
      <c r="L16" s="67">
        <f>RES_hhdet_num!L$97</f>
        <v>6608.9999999999982</v>
      </c>
      <c r="M16" s="67">
        <f>RES_hhdet_num!M$97</f>
        <v>6627</v>
      </c>
      <c r="N16" s="67">
        <f>RES_hhdet_num!N$97</f>
        <v>8222</v>
      </c>
      <c r="O16" s="67">
        <f>RES_hhdet_num!O$97</f>
        <v>9645.9999999999964</v>
      </c>
      <c r="P16" s="67">
        <f>RES_hhdet_num!P$97</f>
        <v>9880.9999999999945</v>
      </c>
      <c r="Q16" s="67">
        <f>RES_hhdet_num!Q$97</f>
        <v>10876.999999999993</v>
      </c>
    </row>
    <row r="17" spans="1:17" ht="12" customHeight="1" x14ac:dyDescent="0.25">
      <c r="A17" s="146" t="s">
        <v>62</v>
      </c>
      <c r="B17" s="145"/>
      <c r="C17" s="145"/>
      <c r="D17" s="145"/>
      <c r="E17" s="145"/>
      <c r="F17" s="145"/>
      <c r="G17" s="145"/>
      <c r="H17" s="145"/>
      <c r="I17" s="145"/>
      <c r="J17" s="145"/>
      <c r="K17" s="145"/>
      <c r="L17" s="145"/>
      <c r="M17" s="145"/>
      <c r="N17" s="145"/>
      <c r="O17" s="145"/>
      <c r="P17" s="145"/>
      <c r="Q17" s="145"/>
    </row>
    <row r="18" spans="1:17" ht="12" customHeight="1" x14ac:dyDescent="0.25">
      <c r="A18" s="23" t="s">
        <v>55</v>
      </c>
      <c r="B18" s="67">
        <f>RES_hhdet_num!B$101</f>
        <v>1436</v>
      </c>
      <c r="C18" s="67">
        <f>RES_hhdet_num!C$101</f>
        <v>1858.9999999999998</v>
      </c>
      <c r="D18" s="67">
        <f>RES_hhdet_num!D$101</f>
        <v>2475.0000000000009</v>
      </c>
      <c r="E18" s="67">
        <f>RES_hhdet_num!E$101</f>
        <v>2524.0000000000005</v>
      </c>
      <c r="F18" s="67">
        <f>RES_hhdet_num!F$101</f>
        <v>2548.0000000000009</v>
      </c>
      <c r="G18" s="67">
        <f>RES_hhdet_num!G$101</f>
        <v>3240.0000000000018</v>
      </c>
      <c r="H18" s="67">
        <f>RES_hhdet_num!H$101</f>
        <v>1977.0000000000005</v>
      </c>
      <c r="I18" s="67">
        <f>RES_hhdet_num!I$101</f>
        <v>1959.0000000000007</v>
      </c>
      <c r="J18" s="67">
        <f>RES_hhdet_num!J$101</f>
        <v>1954.9999999999995</v>
      </c>
      <c r="K18" s="67">
        <f>RES_hhdet_num!K$101</f>
        <v>1696</v>
      </c>
      <c r="L18" s="67">
        <f>RES_hhdet_num!L$101</f>
        <v>1689.9999999999998</v>
      </c>
      <c r="M18" s="67">
        <f>RES_hhdet_num!M$101</f>
        <v>2039.0000000000002</v>
      </c>
      <c r="N18" s="67">
        <f>RES_hhdet_num!N$101</f>
        <v>2084</v>
      </c>
      <c r="O18" s="67">
        <f>RES_hhdet_num!O$101</f>
        <v>2202.9999999999991</v>
      </c>
      <c r="P18" s="67">
        <f>RES_hhdet_num!P$101</f>
        <v>2218.9999999999991</v>
      </c>
      <c r="Q18" s="67">
        <f>RES_hhdet_num!Q$101</f>
        <v>2224.9999999999991</v>
      </c>
    </row>
    <row r="19" spans="1:17" ht="12" customHeight="1" x14ac:dyDescent="0.25">
      <c r="A19" s="23" t="s">
        <v>57</v>
      </c>
      <c r="B19" s="67">
        <f>RES_hhdet_num!B$102</f>
        <v>1982</v>
      </c>
      <c r="C19" s="67">
        <f>RES_hhdet_num!C$102</f>
        <v>2331</v>
      </c>
      <c r="D19" s="67">
        <f>RES_hhdet_num!D$102</f>
        <v>2509.0000000000005</v>
      </c>
      <c r="E19" s="67">
        <f>RES_hhdet_num!E$102</f>
        <v>2433</v>
      </c>
      <c r="F19" s="67">
        <f>RES_hhdet_num!F$102</f>
        <v>3230</v>
      </c>
      <c r="G19" s="67">
        <f>RES_hhdet_num!G$102</f>
        <v>2928.0000000000005</v>
      </c>
      <c r="H19" s="67">
        <f>RES_hhdet_num!H$102</f>
        <v>3275.0000000000009</v>
      </c>
      <c r="I19" s="67">
        <f>RES_hhdet_num!I$102</f>
        <v>3279.0000000000009</v>
      </c>
      <c r="J19" s="67">
        <f>RES_hhdet_num!J$102</f>
        <v>3621.9999999999986</v>
      </c>
      <c r="K19" s="67">
        <f>RES_hhdet_num!K$102</f>
        <v>3855.9999999999995</v>
      </c>
      <c r="L19" s="67">
        <f>RES_hhdet_num!L$102</f>
        <v>3861.9999999999991</v>
      </c>
      <c r="M19" s="67">
        <f>RES_hhdet_num!M$102</f>
        <v>4151.0000000000009</v>
      </c>
      <c r="N19" s="67">
        <f>RES_hhdet_num!N$102</f>
        <v>4761.0000000000009</v>
      </c>
      <c r="O19" s="67">
        <f>RES_hhdet_num!O$102</f>
        <v>5523.9999999999982</v>
      </c>
      <c r="P19" s="67">
        <f>RES_hhdet_num!P$102</f>
        <v>5369.9999999999991</v>
      </c>
      <c r="Q19" s="67">
        <f>RES_hhdet_num!Q$102</f>
        <v>5779.9999999999973</v>
      </c>
    </row>
    <row r="20" spans="1:17" ht="12" customHeight="1" x14ac:dyDescent="0.25">
      <c r="A20" s="29" t="s">
        <v>140</v>
      </c>
      <c r="B20" s="83">
        <f>RES_hhdet_num!B$103</f>
        <v>1973</v>
      </c>
      <c r="C20" s="83">
        <f>RES_hhdet_num!C$103</f>
        <v>1325</v>
      </c>
      <c r="D20" s="83">
        <f>RES_hhdet_num!D$103</f>
        <v>1502</v>
      </c>
      <c r="E20" s="83">
        <f>RES_hhdet_num!E$103</f>
        <v>1552.9999999999998</v>
      </c>
      <c r="F20" s="83">
        <f>RES_hhdet_num!F$103</f>
        <v>2184</v>
      </c>
      <c r="G20" s="83">
        <f>RES_hhdet_num!G$103</f>
        <v>2306.0000000000005</v>
      </c>
      <c r="H20" s="83">
        <f>RES_hhdet_num!H$103</f>
        <v>3282.0000000000009</v>
      </c>
      <c r="I20" s="83">
        <f>RES_hhdet_num!I$103</f>
        <v>3336.0000000000009</v>
      </c>
      <c r="J20" s="83">
        <f>RES_hhdet_num!J$103</f>
        <v>3984.0000000000005</v>
      </c>
      <c r="K20" s="83">
        <f>RES_hhdet_num!K$103</f>
        <v>4493.0000000000009</v>
      </c>
      <c r="L20" s="83">
        <f>RES_hhdet_num!L$103</f>
        <v>4612</v>
      </c>
      <c r="M20" s="83">
        <f>RES_hhdet_num!M$103</f>
        <v>4116</v>
      </c>
      <c r="N20" s="83">
        <f>RES_hhdet_num!N$103</f>
        <v>4928</v>
      </c>
      <c r="O20" s="83">
        <f>RES_hhdet_num!O$103</f>
        <v>5023.9999999999991</v>
      </c>
      <c r="P20" s="83">
        <f>RES_hhdet_num!P$103</f>
        <v>5228.9999999999982</v>
      </c>
      <c r="Q20" s="83">
        <f>RES_hhdet_num!Q$103</f>
        <v>5707.9999999999973</v>
      </c>
    </row>
    <row r="22" spans="1:17" ht="12" customHeight="1" x14ac:dyDescent="0.25">
      <c r="A22" s="152" t="s">
        <v>23</v>
      </c>
      <c r="B22" s="151"/>
      <c r="C22" s="151"/>
      <c r="D22" s="151"/>
      <c r="E22" s="151"/>
      <c r="F22" s="151"/>
      <c r="G22" s="151"/>
      <c r="H22" s="151"/>
      <c r="I22" s="151"/>
      <c r="J22" s="151"/>
      <c r="K22" s="151"/>
      <c r="L22" s="151"/>
      <c r="M22" s="151"/>
      <c r="N22" s="151"/>
      <c r="O22" s="151"/>
      <c r="P22" s="151"/>
      <c r="Q22" s="151"/>
    </row>
    <row r="23" spans="1:17" ht="12" customHeight="1" x14ac:dyDescent="0.25">
      <c r="A23" s="150" t="s">
        <v>65</v>
      </c>
      <c r="B23" s="149"/>
      <c r="C23" s="149"/>
      <c r="D23" s="149"/>
      <c r="E23" s="149"/>
      <c r="F23" s="149"/>
      <c r="G23" s="149"/>
      <c r="H23" s="149"/>
      <c r="I23" s="149"/>
      <c r="J23" s="149"/>
      <c r="K23" s="149"/>
      <c r="L23" s="149"/>
      <c r="M23" s="149"/>
      <c r="N23" s="149"/>
      <c r="O23" s="149"/>
      <c r="P23" s="149"/>
      <c r="Q23" s="149"/>
    </row>
    <row r="24" spans="1:17" ht="12" customHeight="1" x14ac:dyDescent="0.25">
      <c r="A24" s="23" t="s">
        <v>157</v>
      </c>
      <c r="B24" s="67"/>
      <c r="C24" s="67">
        <f>B7+C41-C7</f>
        <v>336.93750000000091</v>
      </c>
      <c r="D24" s="67">
        <f t="shared" ref="D24:Q24" si="0">C7+D41-D7</f>
        <v>336.93749999999909</v>
      </c>
      <c r="E24" s="67">
        <f t="shared" si="0"/>
        <v>336.9375</v>
      </c>
      <c r="F24" s="67">
        <f t="shared" si="0"/>
        <v>336.9375</v>
      </c>
      <c r="G24" s="67">
        <f t="shared" si="0"/>
        <v>336.93749999999818</v>
      </c>
      <c r="H24" s="67">
        <f t="shared" si="0"/>
        <v>336.9375</v>
      </c>
      <c r="I24" s="67">
        <f t="shared" si="0"/>
        <v>336.93750000000182</v>
      </c>
      <c r="J24" s="67">
        <f t="shared" si="0"/>
        <v>336.9375</v>
      </c>
      <c r="K24" s="67">
        <f t="shared" si="0"/>
        <v>336.9375</v>
      </c>
      <c r="L24" s="67">
        <f t="shared" si="0"/>
        <v>336.93750000000182</v>
      </c>
      <c r="M24" s="67">
        <f t="shared" si="0"/>
        <v>336.93749999999818</v>
      </c>
      <c r="N24" s="67">
        <f t="shared" si="0"/>
        <v>336.9375</v>
      </c>
      <c r="O24" s="67">
        <f t="shared" si="0"/>
        <v>336.93750000000364</v>
      </c>
      <c r="P24" s="67">
        <f t="shared" si="0"/>
        <v>336.93750000000364</v>
      </c>
      <c r="Q24" s="67">
        <f t="shared" si="0"/>
        <v>336.93750000000182</v>
      </c>
    </row>
    <row r="25" spans="1:17" ht="12" customHeight="1" x14ac:dyDescent="0.25">
      <c r="A25" s="146" t="s">
        <v>112</v>
      </c>
      <c r="B25" s="145"/>
      <c r="C25" s="145"/>
      <c r="D25" s="145"/>
      <c r="E25" s="145"/>
      <c r="F25" s="145"/>
      <c r="G25" s="145"/>
      <c r="H25" s="145"/>
      <c r="I25" s="145"/>
      <c r="J25" s="145"/>
      <c r="K25" s="145"/>
      <c r="L25" s="145"/>
      <c r="M25" s="145"/>
      <c r="N25" s="145"/>
      <c r="O25" s="145"/>
      <c r="P25" s="145"/>
      <c r="Q25" s="145"/>
    </row>
    <row r="26" spans="1:17" ht="12" customHeight="1" x14ac:dyDescent="0.25">
      <c r="A26" s="23" t="s">
        <v>60</v>
      </c>
      <c r="B26" s="67"/>
      <c r="C26" s="67">
        <f>B9+C43-C9</f>
        <v>73</v>
      </c>
      <c r="D26" s="67">
        <f t="shared" ref="D26:Q26" si="1">C9+D43-D9</f>
        <v>72</v>
      </c>
      <c r="E26" s="67">
        <f t="shared" si="1"/>
        <v>80</v>
      </c>
      <c r="F26" s="67">
        <f t="shared" si="1"/>
        <v>83</v>
      </c>
      <c r="G26" s="67">
        <f t="shared" si="1"/>
        <v>97.999999999999773</v>
      </c>
      <c r="H26" s="67">
        <f t="shared" si="1"/>
        <v>93</v>
      </c>
      <c r="I26" s="67">
        <f t="shared" si="1"/>
        <v>54</v>
      </c>
      <c r="J26" s="67">
        <f t="shared" si="1"/>
        <v>53.000000000000455</v>
      </c>
      <c r="K26" s="67">
        <f t="shared" si="1"/>
        <v>128.99999999999977</v>
      </c>
      <c r="L26" s="67">
        <f t="shared" si="1"/>
        <v>213.00000000000023</v>
      </c>
      <c r="M26" s="67">
        <f t="shared" si="1"/>
        <v>142</v>
      </c>
      <c r="N26" s="67">
        <f t="shared" si="1"/>
        <v>338</v>
      </c>
      <c r="O26" s="67">
        <f t="shared" si="1"/>
        <v>215.00000000000045</v>
      </c>
      <c r="P26" s="67">
        <f t="shared" si="1"/>
        <v>217</v>
      </c>
      <c r="Q26" s="67">
        <f t="shared" si="1"/>
        <v>324.00000000000091</v>
      </c>
    </row>
    <row r="27" spans="1:17" ht="12" customHeight="1" x14ac:dyDescent="0.25">
      <c r="A27" s="146" t="s">
        <v>63</v>
      </c>
      <c r="B27" s="145"/>
      <c r="C27" s="145"/>
      <c r="D27" s="145"/>
      <c r="E27" s="145"/>
      <c r="F27" s="145"/>
      <c r="G27" s="145"/>
      <c r="H27" s="145"/>
      <c r="I27" s="145"/>
      <c r="J27" s="145"/>
      <c r="K27" s="145"/>
      <c r="L27" s="145"/>
      <c r="M27" s="145"/>
      <c r="N27" s="145"/>
      <c r="O27" s="145"/>
      <c r="P27" s="145"/>
      <c r="Q27" s="145"/>
    </row>
    <row r="28" spans="1:17" ht="12" customHeight="1" x14ac:dyDescent="0.25">
      <c r="A28" s="23" t="s">
        <v>156</v>
      </c>
      <c r="B28" s="67"/>
      <c r="C28" s="67">
        <f t="shared" ref="C28:Q33" si="2">B11+C45-C11</f>
        <v>0</v>
      </c>
      <c r="D28" s="67">
        <f t="shared" si="2"/>
        <v>0</v>
      </c>
      <c r="E28" s="67">
        <f t="shared" si="2"/>
        <v>0</v>
      </c>
      <c r="F28" s="67">
        <f t="shared" si="2"/>
        <v>0</v>
      </c>
      <c r="G28" s="67">
        <f t="shared" si="2"/>
        <v>0</v>
      </c>
      <c r="H28" s="67">
        <f t="shared" si="2"/>
        <v>0</v>
      </c>
      <c r="I28" s="67">
        <f t="shared" si="2"/>
        <v>0</v>
      </c>
      <c r="J28" s="67">
        <f t="shared" si="2"/>
        <v>0</v>
      </c>
      <c r="K28" s="67">
        <f t="shared" si="2"/>
        <v>0</v>
      </c>
      <c r="L28" s="67">
        <f t="shared" si="2"/>
        <v>0</v>
      </c>
      <c r="M28" s="67">
        <f t="shared" si="2"/>
        <v>0</v>
      </c>
      <c r="N28" s="67">
        <f t="shared" si="2"/>
        <v>0</v>
      </c>
      <c r="O28" s="67">
        <f t="shared" si="2"/>
        <v>0</v>
      </c>
      <c r="P28" s="67">
        <f t="shared" si="2"/>
        <v>0</v>
      </c>
      <c r="Q28" s="67">
        <f t="shared" si="2"/>
        <v>0</v>
      </c>
    </row>
    <row r="29" spans="1:17" ht="12" customHeight="1" x14ac:dyDescent="0.25">
      <c r="A29" s="23" t="s">
        <v>155</v>
      </c>
      <c r="B29" s="67"/>
      <c r="C29" s="67">
        <f t="shared" si="2"/>
        <v>0</v>
      </c>
      <c r="D29" s="67">
        <f t="shared" si="2"/>
        <v>0</v>
      </c>
      <c r="E29" s="67">
        <f t="shared" si="2"/>
        <v>0</v>
      </c>
      <c r="F29" s="67">
        <f t="shared" si="2"/>
        <v>0</v>
      </c>
      <c r="G29" s="67">
        <f t="shared" si="2"/>
        <v>0</v>
      </c>
      <c r="H29" s="67">
        <f t="shared" si="2"/>
        <v>0</v>
      </c>
      <c r="I29" s="67">
        <f t="shared" si="2"/>
        <v>0</v>
      </c>
      <c r="J29" s="67">
        <f t="shared" si="2"/>
        <v>0</v>
      </c>
      <c r="K29" s="67">
        <f t="shared" si="2"/>
        <v>0</v>
      </c>
      <c r="L29" s="67">
        <f t="shared" si="2"/>
        <v>0</v>
      </c>
      <c r="M29" s="67">
        <f t="shared" si="2"/>
        <v>0</v>
      </c>
      <c r="N29" s="67">
        <f t="shared" si="2"/>
        <v>0</v>
      </c>
      <c r="O29" s="67">
        <f t="shared" si="2"/>
        <v>0</v>
      </c>
      <c r="P29" s="67">
        <f t="shared" si="2"/>
        <v>0</v>
      </c>
      <c r="Q29" s="67">
        <f t="shared" si="2"/>
        <v>0</v>
      </c>
    </row>
    <row r="30" spans="1:17" ht="12" customHeight="1" x14ac:dyDescent="0.25">
      <c r="A30" s="23" t="s">
        <v>144</v>
      </c>
      <c r="B30" s="67"/>
      <c r="C30" s="67">
        <f t="shared" si="2"/>
        <v>48.75</v>
      </c>
      <c r="D30" s="67">
        <f t="shared" si="2"/>
        <v>48.750000000000114</v>
      </c>
      <c r="E30" s="67">
        <f t="shared" si="2"/>
        <v>48.750000000000114</v>
      </c>
      <c r="F30" s="67">
        <f t="shared" si="2"/>
        <v>219.92346596591756</v>
      </c>
      <c r="G30" s="67">
        <f t="shared" si="2"/>
        <v>48.75</v>
      </c>
      <c r="H30" s="67">
        <f t="shared" si="2"/>
        <v>48.75</v>
      </c>
      <c r="I30" s="67">
        <f t="shared" si="2"/>
        <v>348.08324364175695</v>
      </c>
      <c r="J30" s="67">
        <f t="shared" si="2"/>
        <v>24.238065919715723</v>
      </c>
      <c r="K30" s="67">
        <f t="shared" si="2"/>
        <v>72.193922536772789</v>
      </c>
      <c r="L30" s="67">
        <f t="shared" si="2"/>
        <v>121.22181504587687</v>
      </c>
      <c r="M30" s="67">
        <f t="shared" si="2"/>
        <v>27.391286574427795</v>
      </c>
      <c r="N30" s="67">
        <f t="shared" si="2"/>
        <v>73.531345965939892</v>
      </c>
      <c r="O30" s="67">
        <f t="shared" si="2"/>
        <v>92.466935213158791</v>
      </c>
      <c r="P30" s="67">
        <f t="shared" si="2"/>
        <v>14.511560710380252</v>
      </c>
      <c r="Q30" s="67">
        <f t="shared" si="2"/>
        <v>31.740405503258525</v>
      </c>
    </row>
    <row r="31" spans="1:17" ht="12" customHeight="1" x14ac:dyDescent="0.25">
      <c r="A31" s="23" t="s">
        <v>143</v>
      </c>
      <c r="B31" s="67"/>
      <c r="C31" s="67">
        <f t="shared" si="2"/>
        <v>201.47724259993629</v>
      </c>
      <c r="D31" s="67">
        <f t="shared" si="2"/>
        <v>177</v>
      </c>
      <c r="E31" s="67">
        <f t="shared" si="2"/>
        <v>177.38636587642577</v>
      </c>
      <c r="F31" s="67">
        <f t="shared" si="2"/>
        <v>177</v>
      </c>
      <c r="G31" s="67">
        <f t="shared" si="2"/>
        <v>178.75587746361634</v>
      </c>
      <c r="H31" s="67">
        <f t="shared" si="2"/>
        <v>177</v>
      </c>
      <c r="I31" s="67">
        <f t="shared" si="2"/>
        <v>176.99999999999955</v>
      </c>
      <c r="J31" s="67">
        <f t="shared" si="2"/>
        <v>177.00000000000091</v>
      </c>
      <c r="K31" s="67">
        <f t="shared" si="2"/>
        <v>333.23839133816409</v>
      </c>
      <c r="L31" s="67">
        <f t="shared" si="2"/>
        <v>404.88078147922897</v>
      </c>
      <c r="M31" s="67">
        <f t="shared" si="2"/>
        <v>242.07633608301103</v>
      </c>
      <c r="N31" s="67">
        <f t="shared" si="2"/>
        <v>525.72564148811216</v>
      </c>
      <c r="O31" s="67">
        <f t="shared" si="2"/>
        <v>333.75587746361725</v>
      </c>
      <c r="P31" s="67">
        <f t="shared" si="2"/>
        <v>301.78867476928463</v>
      </c>
      <c r="Q31" s="67">
        <f t="shared" si="2"/>
        <v>452.01422469492627</v>
      </c>
    </row>
    <row r="32" spans="1:17" ht="12" customHeight="1" x14ac:dyDescent="0.25">
      <c r="A32" s="23" t="s">
        <v>142</v>
      </c>
      <c r="B32" s="67"/>
      <c r="C32" s="67">
        <f t="shared" si="2"/>
        <v>102.49485102767994</v>
      </c>
      <c r="D32" s="67">
        <f t="shared" si="2"/>
        <v>60.75</v>
      </c>
      <c r="E32" s="67">
        <f t="shared" si="2"/>
        <v>72.73529435554417</v>
      </c>
      <c r="F32" s="67">
        <f t="shared" si="2"/>
        <v>130.98731099320594</v>
      </c>
      <c r="G32" s="67">
        <f t="shared" si="2"/>
        <v>60.749999999999773</v>
      </c>
      <c r="H32" s="67">
        <f t="shared" si="2"/>
        <v>60.75</v>
      </c>
      <c r="I32" s="67">
        <f t="shared" si="2"/>
        <v>563.00000000000011</v>
      </c>
      <c r="J32" s="67">
        <f t="shared" si="2"/>
        <v>0</v>
      </c>
      <c r="K32" s="67">
        <f t="shared" si="2"/>
        <v>68.550796404426251</v>
      </c>
      <c r="L32" s="67">
        <f t="shared" si="2"/>
        <v>248.36869190795653</v>
      </c>
      <c r="M32" s="67">
        <f t="shared" si="2"/>
        <v>70.800507259542428</v>
      </c>
      <c r="N32" s="67">
        <f t="shared" si="2"/>
        <v>106.51101900900898</v>
      </c>
      <c r="O32" s="67">
        <f t="shared" si="2"/>
        <v>226.02131934445282</v>
      </c>
      <c r="P32" s="67">
        <f t="shared" si="2"/>
        <v>38.945079448664188</v>
      </c>
      <c r="Q32" s="67">
        <f t="shared" si="2"/>
        <v>106.19005049543615</v>
      </c>
    </row>
    <row r="33" spans="1:17" ht="12" customHeight="1" x14ac:dyDescent="0.25">
      <c r="A33" s="23" t="s">
        <v>141</v>
      </c>
      <c r="B33" s="67"/>
      <c r="C33" s="67">
        <f t="shared" si="2"/>
        <v>393.46474988813816</v>
      </c>
      <c r="D33" s="67">
        <f t="shared" si="2"/>
        <v>331.15962877435777</v>
      </c>
      <c r="E33" s="67">
        <f t="shared" si="2"/>
        <v>235.75651552777617</v>
      </c>
      <c r="F33" s="67">
        <f t="shared" si="2"/>
        <v>219.00000000000045</v>
      </c>
      <c r="G33" s="67">
        <f t="shared" si="2"/>
        <v>269.6824870040773</v>
      </c>
      <c r="H33" s="67">
        <f t="shared" si="2"/>
        <v>219</v>
      </c>
      <c r="I33" s="67">
        <f t="shared" si="2"/>
        <v>219.00000000000091</v>
      </c>
      <c r="J33" s="67">
        <f t="shared" si="2"/>
        <v>357.5097279252177</v>
      </c>
      <c r="K33" s="67">
        <f t="shared" si="2"/>
        <v>495.46474988813861</v>
      </c>
      <c r="L33" s="67">
        <f t="shared" si="2"/>
        <v>1106.1596287743587</v>
      </c>
      <c r="M33" s="67">
        <f t="shared" si="2"/>
        <v>424.75651552777344</v>
      </c>
      <c r="N33" s="67">
        <f t="shared" si="2"/>
        <v>1511.301081552765</v>
      </c>
      <c r="O33" s="67">
        <f t="shared" si="2"/>
        <v>787.68248700408185</v>
      </c>
      <c r="P33" s="67">
        <f t="shared" si="2"/>
        <v>350.0640043604435</v>
      </c>
      <c r="Q33" s="67">
        <f t="shared" si="2"/>
        <v>330.47158628657235</v>
      </c>
    </row>
    <row r="34" spans="1:17" ht="12" customHeight="1" x14ac:dyDescent="0.25">
      <c r="A34" s="146" t="s">
        <v>62</v>
      </c>
      <c r="B34" s="145"/>
      <c r="C34" s="145"/>
      <c r="D34" s="145"/>
      <c r="E34" s="145"/>
      <c r="F34" s="145"/>
      <c r="G34" s="145"/>
      <c r="H34" s="145"/>
      <c r="I34" s="145"/>
      <c r="J34" s="145"/>
      <c r="K34" s="145"/>
      <c r="L34" s="145"/>
      <c r="M34" s="145"/>
      <c r="N34" s="145"/>
      <c r="O34" s="145"/>
      <c r="P34" s="145"/>
      <c r="Q34" s="145"/>
    </row>
    <row r="35" spans="1:17" ht="12" customHeight="1" x14ac:dyDescent="0.25">
      <c r="A35" s="23" t="s">
        <v>55</v>
      </c>
      <c r="B35" s="67"/>
      <c r="C35" s="67">
        <f t="shared" ref="C35:Q37" si="3">B18+C52-C18</f>
        <v>135</v>
      </c>
      <c r="D35" s="67">
        <f t="shared" si="3"/>
        <v>134.99999999999955</v>
      </c>
      <c r="E35" s="67">
        <f t="shared" si="3"/>
        <v>135</v>
      </c>
      <c r="F35" s="67">
        <f t="shared" si="3"/>
        <v>302.81870930736522</v>
      </c>
      <c r="G35" s="67">
        <f t="shared" si="3"/>
        <v>134.99999999999909</v>
      </c>
      <c r="H35" s="67">
        <f t="shared" si="3"/>
        <v>1282.1538956588397</v>
      </c>
      <c r="I35" s="67">
        <f t="shared" si="3"/>
        <v>134.99999999999977</v>
      </c>
      <c r="J35" s="67">
        <f t="shared" si="3"/>
        <v>135.00000000000091</v>
      </c>
      <c r="K35" s="67">
        <f t="shared" si="3"/>
        <v>335.2506492263783</v>
      </c>
      <c r="L35" s="67">
        <f t="shared" si="3"/>
        <v>509.82536130657104</v>
      </c>
      <c r="M35" s="67">
        <f t="shared" si="3"/>
        <v>154.59506693243907</v>
      </c>
      <c r="N35" s="67">
        <f t="shared" si="3"/>
        <v>337.01030893377811</v>
      </c>
      <c r="O35" s="67">
        <f t="shared" si="3"/>
        <v>624.95392452999295</v>
      </c>
      <c r="P35" s="67">
        <f t="shared" si="3"/>
        <v>130.94746411515462</v>
      </c>
      <c r="Q35" s="67">
        <f t="shared" si="3"/>
        <v>67.877035936097855</v>
      </c>
    </row>
    <row r="36" spans="1:17" ht="12" customHeight="1" x14ac:dyDescent="0.25">
      <c r="A36" s="23" t="s">
        <v>57</v>
      </c>
      <c r="B36" s="67"/>
      <c r="C36" s="67">
        <f t="shared" si="3"/>
        <v>185.99999999999955</v>
      </c>
      <c r="D36" s="67">
        <f t="shared" si="3"/>
        <v>185.99999999999955</v>
      </c>
      <c r="E36" s="67">
        <f t="shared" si="3"/>
        <v>186</v>
      </c>
      <c r="F36" s="67">
        <f t="shared" si="3"/>
        <v>186</v>
      </c>
      <c r="G36" s="67">
        <f t="shared" si="3"/>
        <v>473.36410546929892</v>
      </c>
      <c r="H36" s="67">
        <f t="shared" si="3"/>
        <v>185.99999999999909</v>
      </c>
      <c r="I36" s="67">
        <f t="shared" si="3"/>
        <v>186</v>
      </c>
      <c r="J36" s="67">
        <f t="shared" si="3"/>
        <v>186.00000000000227</v>
      </c>
      <c r="K36" s="67">
        <f t="shared" si="3"/>
        <v>323.29498643815759</v>
      </c>
      <c r="L36" s="67">
        <f t="shared" si="3"/>
        <v>467.71256958880986</v>
      </c>
      <c r="M36" s="67">
        <f t="shared" si="3"/>
        <v>323.18646536413507</v>
      </c>
      <c r="N36" s="67">
        <f t="shared" si="3"/>
        <v>1265.4097381777528</v>
      </c>
      <c r="O36" s="67">
        <f t="shared" si="3"/>
        <v>2021.9109288619757</v>
      </c>
      <c r="P36" s="67">
        <f t="shared" si="3"/>
        <v>2767.5874357117373</v>
      </c>
      <c r="Q36" s="67">
        <f t="shared" si="3"/>
        <v>3333.2200456467117</v>
      </c>
    </row>
    <row r="37" spans="1:17" ht="12" customHeight="1" x14ac:dyDescent="0.25">
      <c r="A37" s="29" t="s">
        <v>140</v>
      </c>
      <c r="B37" s="83"/>
      <c r="C37" s="83">
        <f t="shared" si="3"/>
        <v>815.43124764526374</v>
      </c>
      <c r="D37" s="83">
        <f t="shared" si="3"/>
        <v>388.70583037960569</v>
      </c>
      <c r="E37" s="83">
        <f t="shared" si="3"/>
        <v>185.25</v>
      </c>
      <c r="F37" s="83">
        <f t="shared" si="3"/>
        <v>399.27408917571756</v>
      </c>
      <c r="G37" s="83">
        <f t="shared" si="3"/>
        <v>185.24999999999955</v>
      </c>
      <c r="H37" s="83">
        <f t="shared" si="3"/>
        <v>175.6916175856777</v>
      </c>
      <c r="I37" s="83">
        <f t="shared" si="3"/>
        <v>185.25</v>
      </c>
      <c r="J37" s="83">
        <f t="shared" si="3"/>
        <v>311.24097012190805</v>
      </c>
      <c r="K37" s="83">
        <f t="shared" si="3"/>
        <v>352.68124764526328</v>
      </c>
      <c r="L37" s="83">
        <f t="shared" si="3"/>
        <v>750.9558303796066</v>
      </c>
      <c r="M37" s="83">
        <f t="shared" si="3"/>
        <v>514.40753773237793</v>
      </c>
      <c r="N37" s="83">
        <f t="shared" si="3"/>
        <v>1030.2740891757185</v>
      </c>
      <c r="O37" s="83">
        <f t="shared" si="3"/>
        <v>497.66799566802001</v>
      </c>
      <c r="P37" s="83">
        <f t="shared" si="3"/>
        <v>721.05188276856916</v>
      </c>
      <c r="Q37" s="83">
        <f t="shared" si="3"/>
        <v>225.8460330159096</v>
      </c>
    </row>
    <row r="39" spans="1:17" ht="12" customHeight="1" x14ac:dyDescent="0.25">
      <c r="A39" s="152" t="s">
        <v>22</v>
      </c>
      <c r="B39" s="151"/>
      <c r="C39" s="151"/>
      <c r="D39" s="151"/>
      <c r="E39" s="151"/>
      <c r="F39" s="151"/>
      <c r="G39" s="151"/>
      <c r="H39" s="151"/>
      <c r="I39" s="151"/>
      <c r="J39" s="151"/>
      <c r="K39" s="151"/>
      <c r="L39" s="151"/>
      <c r="M39" s="151"/>
      <c r="N39" s="151"/>
      <c r="O39" s="151"/>
      <c r="P39" s="151"/>
      <c r="Q39" s="151"/>
    </row>
    <row r="40" spans="1:17" ht="12" customHeight="1" x14ac:dyDescent="0.25">
      <c r="A40" s="150" t="s">
        <v>65</v>
      </c>
      <c r="B40" s="149"/>
      <c r="C40" s="149"/>
      <c r="D40" s="149"/>
      <c r="E40" s="149"/>
      <c r="F40" s="149"/>
      <c r="G40" s="149"/>
      <c r="H40" s="149"/>
      <c r="I40" s="149"/>
      <c r="J40" s="149"/>
      <c r="K40" s="149"/>
      <c r="L40" s="149"/>
      <c r="M40" s="149"/>
      <c r="N40" s="149"/>
      <c r="O40" s="149"/>
      <c r="P40" s="149"/>
      <c r="Q40" s="149"/>
    </row>
    <row r="41" spans="1:17" ht="12" customHeight="1" x14ac:dyDescent="0.25">
      <c r="A41" s="23" t="s">
        <v>157</v>
      </c>
      <c r="B41" s="67"/>
      <c r="C41" s="67">
        <f>RES_hhdet_in!C$83</f>
        <v>460.9375</v>
      </c>
      <c r="D41" s="67">
        <f>RES_hhdet_in!D$83</f>
        <v>1307.9375</v>
      </c>
      <c r="E41" s="67">
        <f>RES_hhdet_in!E$83</f>
        <v>360.9375</v>
      </c>
      <c r="F41" s="67">
        <f>RES_hhdet_in!F$83</f>
        <v>1788.9375</v>
      </c>
      <c r="G41" s="67">
        <f>RES_hhdet_in!G$83</f>
        <v>848.9375</v>
      </c>
      <c r="H41" s="67">
        <f>RES_hhdet_in!H$83</f>
        <v>396.9375</v>
      </c>
      <c r="I41" s="67">
        <f>RES_hhdet_in!I$83</f>
        <v>376.9375</v>
      </c>
      <c r="J41" s="67">
        <f>RES_hhdet_in!J$83</f>
        <v>1323.9375</v>
      </c>
      <c r="K41" s="67">
        <f>RES_hhdet_in!K$83</f>
        <v>820.9375</v>
      </c>
      <c r="L41" s="67">
        <f>RES_hhdet_in!L$83</f>
        <v>455.9375</v>
      </c>
      <c r="M41" s="67">
        <f>RES_hhdet_in!M$83</f>
        <v>478.9375</v>
      </c>
      <c r="N41" s="67">
        <f>RES_hhdet_in!N$83</f>
        <v>1803.9375</v>
      </c>
      <c r="O41" s="67">
        <f>RES_hhdet_in!O$83</f>
        <v>1314.9375</v>
      </c>
      <c r="P41" s="67">
        <f>RES_hhdet_in!P$83</f>
        <v>403.9375</v>
      </c>
      <c r="Q41" s="67">
        <f>RES_hhdet_in!Q$83</f>
        <v>1231.9375</v>
      </c>
    </row>
    <row r="42" spans="1:17" ht="12" customHeight="1" x14ac:dyDescent="0.25">
      <c r="A42" s="146" t="s">
        <v>112</v>
      </c>
      <c r="B42" s="145"/>
      <c r="C42" s="145"/>
      <c r="D42" s="145"/>
      <c r="E42" s="145"/>
      <c r="F42" s="145"/>
      <c r="G42" s="145"/>
      <c r="H42" s="145"/>
      <c r="I42" s="145"/>
      <c r="J42" s="145"/>
      <c r="K42" s="145"/>
      <c r="L42" s="145"/>
      <c r="M42" s="145"/>
      <c r="N42" s="145"/>
      <c r="O42" s="145"/>
      <c r="P42" s="145"/>
      <c r="Q42" s="145"/>
    </row>
    <row r="43" spans="1:17" ht="12" customHeight="1" x14ac:dyDescent="0.25">
      <c r="A43" s="23" t="s">
        <v>60</v>
      </c>
      <c r="B43" s="67"/>
      <c r="C43" s="67">
        <f>RES_hhdet_in!C$86</f>
        <v>129</v>
      </c>
      <c r="D43" s="67">
        <f>RES_hhdet_in!D$86</f>
        <v>213</v>
      </c>
      <c r="E43" s="67">
        <f>RES_hhdet_in!E$86</f>
        <v>111</v>
      </c>
      <c r="F43" s="67">
        <f>RES_hhdet_in!F$86</f>
        <v>334</v>
      </c>
      <c r="G43" s="67">
        <f>RES_hhdet_in!G$86</f>
        <v>203</v>
      </c>
      <c r="H43" s="67">
        <f>RES_hhdet_in!H$86</f>
        <v>142</v>
      </c>
      <c r="I43" s="67">
        <f>RES_hhdet_in!I$86</f>
        <v>73</v>
      </c>
      <c r="J43" s="67">
        <f>RES_hhdet_in!J$86</f>
        <v>172</v>
      </c>
      <c r="K43" s="67">
        <f>RES_hhdet_in!K$86</f>
        <v>408</v>
      </c>
      <c r="L43" s="67">
        <f>RES_hhdet_in!L$86</f>
        <v>440</v>
      </c>
      <c r="M43" s="67">
        <f>RES_hhdet_in!M$86</f>
        <v>321</v>
      </c>
      <c r="N43" s="67">
        <f>RES_hhdet_in!N$86</f>
        <v>734</v>
      </c>
      <c r="O43" s="67">
        <f>RES_hhdet_in!O$86</f>
        <v>565</v>
      </c>
      <c r="P43" s="67">
        <f>RES_hhdet_in!P$86</f>
        <v>345</v>
      </c>
      <c r="Q43" s="67">
        <f>RES_hhdet_in!Q$86</f>
        <v>628</v>
      </c>
    </row>
    <row r="44" spans="1:17" ht="12" customHeight="1" x14ac:dyDescent="0.25">
      <c r="A44" s="146" t="s">
        <v>63</v>
      </c>
      <c r="B44" s="145"/>
      <c r="C44" s="145"/>
      <c r="D44" s="145"/>
      <c r="E44" s="145"/>
      <c r="F44" s="145"/>
      <c r="G44" s="145"/>
      <c r="H44" s="145"/>
      <c r="I44" s="145"/>
      <c r="J44" s="145"/>
      <c r="K44" s="145"/>
      <c r="L44" s="145"/>
      <c r="M44" s="145"/>
      <c r="N44" s="145"/>
      <c r="O44" s="145"/>
      <c r="P44" s="145"/>
      <c r="Q44" s="145"/>
    </row>
    <row r="45" spans="1:17" ht="12" customHeight="1" x14ac:dyDescent="0.25">
      <c r="A45" s="23" t="s">
        <v>156</v>
      </c>
      <c r="B45" s="67"/>
      <c r="C45" s="67">
        <f>RES_hhdet_in!C$88</f>
        <v>0</v>
      </c>
      <c r="D45" s="67">
        <f>RES_hhdet_in!D$88</f>
        <v>0</v>
      </c>
      <c r="E45" s="67">
        <f>RES_hhdet_in!E$88</f>
        <v>0</v>
      </c>
      <c r="F45" s="67">
        <f>RES_hhdet_in!F$88</f>
        <v>0</v>
      </c>
      <c r="G45" s="67">
        <f>RES_hhdet_in!G$88</f>
        <v>0</v>
      </c>
      <c r="H45" s="67">
        <f>RES_hhdet_in!H$88</f>
        <v>0</v>
      </c>
      <c r="I45" s="67">
        <f>RES_hhdet_in!I$88</f>
        <v>0</v>
      </c>
      <c r="J45" s="67">
        <f>RES_hhdet_in!J$88</f>
        <v>0</v>
      </c>
      <c r="K45" s="67">
        <f>RES_hhdet_in!K$88</f>
        <v>0</v>
      </c>
      <c r="L45" s="67">
        <f>RES_hhdet_in!L$88</f>
        <v>0</v>
      </c>
      <c r="M45" s="67">
        <f>RES_hhdet_in!M$88</f>
        <v>0</v>
      </c>
      <c r="N45" s="67">
        <f>RES_hhdet_in!N$88</f>
        <v>0</v>
      </c>
      <c r="O45" s="67">
        <f>RES_hhdet_in!O$88</f>
        <v>0</v>
      </c>
      <c r="P45" s="67">
        <f>RES_hhdet_in!P$88</f>
        <v>0</v>
      </c>
      <c r="Q45" s="67">
        <f>RES_hhdet_in!Q$88</f>
        <v>0</v>
      </c>
    </row>
    <row r="46" spans="1:17" ht="12" customHeight="1" x14ac:dyDescent="0.25">
      <c r="A46" s="23" t="s">
        <v>155</v>
      </c>
      <c r="B46" s="67"/>
      <c r="C46" s="67">
        <f>RES_hhdet_in!C$89</f>
        <v>0</v>
      </c>
      <c r="D46" s="67">
        <f>RES_hhdet_in!D$89</f>
        <v>0</v>
      </c>
      <c r="E46" s="67">
        <f>RES_hhdet_in!E$89</f>
        <v>0</v>
      </c>
      <c r="F46" s="67">
        <f>RES_hhdet_in!F$89</f>
        <v>0</v>
      </c>
      <c r="G46" s="67">
        <f>RES_hhdet_in!G$89</f>
        <v>0</v>
      </c>
      <c r="H46" s="67">
        <f>RES_hhdet_in!H$89</f>
        <v>0</v>
      </c>
      <c r="I46" s="67">
        <f>RES_hhdet_in!I$89</f>
        <v>0</v>
      </c>
      <c r="J46" s="67">
        <f>RES_hhdet_in!J$89</f>
        <v>0</v>
      </c>
      <c r="K46" s="67">
        <f>RES_hhdet_in!K$89</f>
        <v>0</v>
      </c>
      <c r="L46" s="67">
        <f>RES_hhdet_in!L$89</f>
        <v>0</v>
      </c>
      <c r="M46" s="67">
        <f>RES_hhdet_in!M$89</f>
        <v>0</v>
      </c>
      <c r="N46" s="67">
        <f>RES_hhdet_in!N$89</f>
        <v>0</v>
      </c>
      <c r="O46" s="67">
        <f>RES_hhdet_in!O$89</f>
        <v>0</v>
      </c>
      <c r="P46" s="67">
        <f>RES_hhdet_in!P$89</f>
        <v>0</v>
      </c>
      <c r="Q46" s="67">
        <f>RES_hhdet_in!Q$89</f>
        <v>0</v>
      </c>
    </row>
    <row r="47" spans="1:17" ht="12" customHeight="1" x14ac:dyDescent="0.25">
      <c r="A47" s="23" t="s">
        <v>144</v>
      </c>
      <c r="B47" s="67"/>
      <c r="C47" s="67">
        <f>RES_hhdet_in!C$92</f>
        <v>112.74999999999983</v>
      </c>
      <c r="D47" s="67">
        <f>RES_hhdet_in!D$92</f>
        <v>136.75000000000017</v>
      </c>
      <c r="E47" s="67">
        <f>RES_hhdet_in!E$92</f>
        <v>65.750000000000099</v>
      </c>
      <c r="F47" s="67">
        <f>RES_hhdet_in!F$92</f>
        <v>64.923465965917828</v>
      </c>
      <c r="G47" s="67">
        <f>RES_hhdet_in!G$92</f>
        <v>112.74999999999997</v>
      </c>
      <c r="H47" s="67">
        <f>RES_hhdet_in!H$92</f>
        <v>55.750000000000014</v>
      </c>
      <c r="I47" s="67">
        <f>RES_hhdet_in!I$92</f>
        <v>1.0832436417569289</v>
      </c>
      <c r="J47" s="67">
        <f>RES_hhdet_in!J$92</f>
        <v>72.238065919715638</v>
      </c>
      <c r="K47" s="67">
        <f>RES_hhdet_in!K$92</f>
        <v>53.193922536772789</v>
      </c>
      <c r="L47" s="67">
        <f>RES_hhdet_in!L$92</f>
        <v>23.221815045876866</v>
      </c>
      <c r="M47" s="67">
        <f>RES_hhdet_in!M$92</f>
        <v>19.391286574427827</v>
      </c>
      <c r="N47" s="67">
        <f>RES_hhdet_in!N$92</f>
        <v>19.531345965939881</v>
      </c>
      <c r="O47" s="67">
        <f>RES_hhdet_in!O$92</f>
        <v>1.4669352131587772</v>
      </c>
      <c r="P47" s="67">
        <f>RES_hhdet_in!P$92</f>
        <v>25.511560710380287</v>
      </c>
      <c r="Q47" s="67">
        <f>RES_hhdet_in!Q$92</f>
        <v>1.7404055032585009</v>
      </c>
    </row>
    <row r="48" spans="1:17" ht="12" customHeight="1" x14ac:dyDescent="0.25">
      <c r="A48" s="23" t="s">
        <v>143</v>
      </c>
      <c r="B48" s="67"/>
      <c r="C48" s="67">
        <f>RES_hhdet_in!C$93</f>
        <v>403.47724259993583</v>
      </c>
      <c r="D48" s="67">
        <f>RES_hhdet_in!D$93</f>
        <v>267.0000000000004</v>
      </c>
      <c r="E48" s="67">
        <f>RES_hhdet_in!E$93</f>
        <v>217.38636587642529</v>
      </c>
      <c r="F48" s="67">
        <f>RES_hhdet_in!F$93</f>
        <v>599.00000000000023</v>
      </c>
      <c r="G48" s="67">
        <f>RES_hhdet_in!G$93</f>
        <v>156.75587746361677</v>
      </c>
      <c r="H48" s="67">
        <f>RES_hhdet_in!H$93</f>
        <v>184.99999999999989</v>
      </c>
      <c r="I48" s="67">
        <f>RES_hhdet_in!I$93</f>
        <v>506.00000000000011</v>
      </c>
      <c r="J48" s="67">
        <f>RES_hhdet_in!J$93</f>
        <v>265</v>
      </c>
      <c r="K48" s="67">
        <f>RES_hhdet_in!K$93</f>
        <v>194.23839133816438</v>
      </c>
      <c r="L48" s="67">
        <f>RES_hhdet_in!L$93</f>
        <v>434.8807814792284</v>
      </c>
      <c r="M48" s="67">
        <f>RES_hhdet_in!M$93</f>
        <v>414.07633608301137</v>
      </c>
      <c r="N48" s="67">
        <f>RES_hhdet_in!N$93</f>
        <v>497.72564148811125</v>
      </c>
      <c r="O48" s="67">
        <f>RES_hhdet_in!O$93</f>
        <v>196.75587746361674</v>
      </c>
      <c r="P48" s="67">
        <f>RES_hhdet_in!P$93</f>
        <v>70.788674769284682</v>
      </c>
      <c r="Q48" s="67">
        <f>RES_hhdet_in!Q$93</f>
        <v>485.01422469492576</v>
      </c>
    </row>
    <row r="49" spans="1:17" ht="12" customHeight="1" x14ac:dyDescent="0.25">
      <c r="A49" s="23" t="s">
        <v>142</v>
      </c>
      <c r="B49" s="67"/>
      <c r="C49" s="67">
        <f>RES_hhdet_in!C$96</f>
        <v>77.494851027679985</v>
      </c>
      <c r="D49" s="67">
        <f>RES_hhdet_in!D$96</f>
        <v>297.74999999999972</v>
      </c>
      <c r="E49" s="67">
        <f>RES_hhdet_in!E$96</f>
        <v>69.735294355544369</v>
      </c>
      <c r="F49" s="67">
        <f>RES_hhdet_in!F$96</f>
        <v>82.987310993205938</v>
      </c>
      <c r="G49" s="67">
        <f>RES_hhdet_in!G$96</f>
        <v>231.75000000000003</v>
      </c>
      <c r="H49" s="67">
        <f>RES_hhdet_in!H$96</f>
        <v>77.749999999999972</v>
      </c>
      <c r="I49" s="67">
        <f>RES_hhdet_in!I$96</f>
        <v>0</v>
      </c>
      <c r="J49" s="67">
        <f>RES_hhdet_in!J$96</f>
        <v>138.00000000000009</v>
      </c>
      <c r="K49" s="67">
        <f>RES_hhdet_in!K$96</f>
        <v>117.55079640442642</v>
      </c>
      <c r="L49" s="67">
        <f>RES_hhdet_in!L$96</f>
        <v>58.368691907956283</v>
      </c>
      <c r="M49" s="67">
        <f>RES_hhdet_in!M$96</f>
        <v>30.80050725954252</v>
      </c>
      <c r="N49" s="67">
        <f>RES_hhdet_in!N$96</f>
        <v>60.511019009008876</v>
      </c>
      <c r="O49" s="67">
        <f>RES_hhdet_in!O$96</f>
        <v>8.021319344452877</v>
      </c>
      <c r="P49" s="67">
        <f>RES_hhdet_in!P$96</f>
        <v>90.94507944866433</v>
      </c>
      <c r="Q49" s="67">
        <f>RES_hhdet_in!Q$96</f>
        <v>2.1900504954360258</v>
      </c>
    </row>
    <row r="50" spans="1:17" ht="12" customHeight="1" x14ac:dyDescent="0.25">
      <c r="A50" s="23" t="s">
        <v>141</v>
      </c>
      <c r="B50" s="67"/>
      <c r="C50" s="67">
        <f>RES_hhdet_in!C$97</f>
        <v>276.46474988813821</v>
      </c>
      <c r="D50" s="67">
        <f>RES_hhdet_in!D$97</f>
        <v>887.15962877435754</v>
      </c>
      <c r="E50" s="67">
        <f>RES_hhdet_in!E$97</f>
        <v>205.75651552777626</v>
      </c>
      <c r="F50" s="67">
        <f>RES_hhdet_in!F$97</f>
        <v>1451.9999999999998</v>
      </c>
      <c r="G50" s="67">
        <f>RES_hhdet_in!G$97</f>
        <v>568.68248700407821</v>
      </c>
      <c r="H50" s="67">
        <f>RES_hhdet_in!H$97</f>
        <v>247.00000000000011</v>
      </c>
      <c r="I50" s="67">
        <f>RES_hhdet_in!I$97</f>
        <v>839.99999999999989</v>
      </c>
      <c r="J50" s="67">
        <f>RES_hhdet_in!J$97</f>
        <v>1070.5097279252163</v>
      </c>
      <c r="K50" s="67">
        <f>RES_hhdet_in!K$97</f>
        <v>1088.4647498881384</v>
      </c>
      <c r="L50" s="67">
        <f>RES_hhdet_in!L$97</f>
        <v>1483.1596287743578</v>
      </c>
      <c r="M50" s="67">
        <f>RES_hhdet_in!M$97</f>
        <v>442.7565155277756</v>
      </c>
      <c r="N50" s="67">
        <f>RES_hhdet_in!N$97</f>
        <v>3106.3010815527655</v>
      </c>
      <c r="O50" s="67">
        <f>RES_hhdet_in!O$97</f>
        <v>2211.6824870040778</v>
      </c>
      <c r="P50" s="67">
        <f>RES_hhdet_in!P$97</f>
        <v>585.06400436044237</v>
      </c>
      <c r="Q50" s="67">
        <f>RES_hhdet_in!Q$97</f>
        <v>1326.471586286571</v>
      </c>
    </row>
    <row r="51" spans="1:17" ht="12" customHeight="1" x14ac:dyDescent="0.25">
      <c r="A51" s="146" t="s">
        <v>62</v>
      </c>
      <c r="B51" s="145"/>
      <c r="C51" s="145"/>
      <c r="D51" s="145"/>
      <c r="E51" s="145"/>
      <c r="F51" s="145"/>
      <c r="G51" s="145"/>
      <c r="H51" s="145"/>
      <c r="I51" s="145"/>
      <c r="J51" s="145"/>
      <c r="K51" s="145"/>
      <c r="L51" s="145"/>
      <c r="M51" s="145"/>
      <c r="N51" s="145"/>
      <c r="O51" s="145"/>
      <c r="P51" s="145"/>
      <c r="Q51" s="145"/>
    </row>
    <row r="52" spans="1:17" ht="12" customHeight="1" x14ac:dyDescent="0.25">
      <c r="A52" s="23" t="s">
        <v>55</v>
      </c>
      <c r="B52" s="67"/>
      <c r="C52" s="67">
        <f>RES_hhdet_in!C$101</f>
        <v>557.99999999999977</v>
      </c>
      <c r="D52" s="67">
        <f>RES_hhdet_in!D$101</f>
        <v>751.00000000000068</v>
      </c>
      <c r="E52" s="67">
        <f>RES_hhdet_in!E$101</f>
        <v>183.99999999999955</v>
      </c>
      <c r="F52" s="67">
        <f>RES_hhdet_in!F$101</f>
        <v>326.81870930736574</v>
      </c>
      <c r="G52" s="67">
        <f>RES_hhdet_in!G$101</f>
        <v>827</v>
      </c>
      <c r="H52" s="67">
        <f>RES_hhdet_in!H$101</f>
        <v>19.153895658838334</v>
      </c>
      <c r="I52" s="67">
        <f>RES_hhdet_in!I$101</f>
        <v>117.00000000000003</v>
      </c>
      <c r="J52" s="67">
        <f>RES_hhdet_in!J$101</f>
        <v>130.99999999999994</v>
      </c>
      <c r="K52" s="67">
        <f>RES_hhdet_in!K$101</f>
        <v>76.250649226378712</v>
      </c>
      <c r="L52" s="67">
        <f>RES_hhdet_in!L$101</f>
        <v>503.82536130657058</v>
      </c>
      <c r="M52" s="67">
        <f>RES_hhdet_in!M$101</f>
        <v>503.59506693243929</v>
      </c>
      <c r="N52" s="67">
        <f>RES_hhdet_in!N$101</f>
        <v>382.01030893377776</v>
      </c>
      <c r="O52" s="67">
        <f>RES_hhdet_in!O$101</f>
        <v>743.95392452999215</v>
      </c>
      <c r="P52" s="67">
        <f>RES_hhdet_in!P$101</f>
        <v>146.94746411515439</v>
      </c>
      <c r="Q52" s="67">
        <f>RES_hhdet_in!Q$101</f>
        <v>73.877035936097712</v>
      </c>
    </row>
    <row r="53" spans="1:17" ht="12" customHeight="1" x14ac:dyDescent="0.25">
      <c r="A53" s="23" t="s">
        <v>57</v>
      </c>
      <c r="B53" s="67"/>
      <c r="C53" s="67">
        <f>RES_hhdet_in!C$102</f>
        <v>534.99999999999966</v>
      </c>
      <c r="D53" s="67">
        <f>RES_hhdet_in!D$102</f>
        <v>364.00000000000011</v>
      </c>
      <c r="E53" s="67">
        <f>RES_hhdet_in!E$102</f>
        <v>109.99999999999969</v>
      </c>
      <c r="F53" s="67">
        <f>RES_hhdet_in!F$102</f>
        <v>983</v>
      </c>
      <c r="G53" s="67">
        <f>RES_hhdet_in!G$102</f>
        <v>171.36410546929952</v>
      </c>
      <c r="H53" s="67">
        <f>RES_hhdet_in!H$102</f>
        <v>532.99999999999977</v>
      </c>
      <c r="I53" s="67">
        <f>RES_hhdet_in!I$102</f>
        <v>189.99999999999994</v>
      </c>
      <c r="J53" s="67">
        <f>RES_hhdet_in!J$102</f>
        <v>528.99999999999977</v>
      </c>
      <c r="K53" s="67">
        <f>RES_hhdet_in!K$102</f>
        <v>557.29498643815839</v>
      </c>
      <c r="L53" s="67">
        <f>RES_hhdet_in!L$102</f>
        <v>473.71256958880974</v>
      </c>
      <c r="M53" s="67">
        <f>RES_hhdet_in!M$102</f>
        <v>612.18646536413678</v>
      </c>
      <c r="N53" s="67">
        <f>RES_hhdet_in!N$102</f>
        <v>1875.4097381777528</v>
      </c>
      <c r="O53" s="67">
        <f>RES_hhdet_in!O$102</f>
        <v>2784.9109288619729</v>
      </c>
      <c r="P53" s="67">
        <f>RES_hhdet_in!P$102</f>
        <v>2613.5874357117382</v>
      </c>
      <c r="Q53" s="67">
        <f>RES_hhdet_in!Q$102</f>
        <v>3743.2200456467099</v>
      </c>
    </row>
    <row r="54" spans="1:17" ht="12" customHeight="1" x14ac:dyDescent="0.25">
      <c r="A54" s="29" t="s">
        <v>140</v>
      </c>
      <c r="B54" s="83"/>
      <c r="C54" s="83">
        <f>RES_hhdet_in!C$103</f>
        <v>167.43124764526385</v>
      </c>
      <c r="D54" s="83">
        <f>RES_hhdet_in!D$103</f>
        <v>565.70583037960569</v>
      </c>
      <c r="E54" s="83">
        <f>RES_hhdet_in!E$103</f>
        <v>236.24999999999986</v>
      </c>
      <c r="F54" s="83">
        <f>RES_hhdet_in!F$103</f>
        <v>1030.2740891757176</v>
      </c>
      <c r="G54" s="83">
        <f>RES_hhdet_in!G$103</f>
        <v>307.24999999999989</v>
      </c>
      <c r="H54" s="83">
        <f>RES_hhdet_in!H$103</f>
        <v>1151.6916175856784</v>
      </c>
      <c r="I54" s="83">
        <f>RES_hhdet_in!I$103</f>
        <v>239.25000000000003</v>
      </c>
      <c r="J54" s="83">
        <f>RES_hhdet_in!J$103</f>
        <v>959.24097012190794</v>
      </c>
      <c r="K54" s="83">
        <f>RES_hhdet_in!K$103</f>
        <v>861.6812476452634</v>
      </c>
      <c r="L54" s="83">
        <f>RES_hhdet_in!L$103</f>
        <v>869.95583037960603</v>
      </c>
      <c r="M54" s="83">
        <f>RES_hhdet_in!M$103</f>
        <v>18.407537732378216</v>
      </c>
      <c r="N54" s="83">
        <f>RES_hhdet_in!N$103</f>
        <v>1842.274089175718</v>
      </c>
      <c r="O54" s="83">
        <f>RES_hhdet_in!O$103</f>
        <v>593.66799566801876</v>
      </c>
      <c r="P54" s="83">
        <f>RES_hhdet_in!P$103</f>
        <v>926.05188276856859</v>
      </c>
      <c r="Q54" s="83">
        <f>RES_hhdet_in!Q$103</f>
        <v>704.84603301590857</v>
      </c>
    </row>
    <row r="56" spans="1:17" ht="12" customHeight="1" x14ac:dyDescent="0.25">
      <c r="A56" s="193" t="s">
        <v>21</v>
      </c>
      <c r="B56" s="151"/>
      <c r="C56" s="151"/>
      <c r="D56" s="151"/>
      <c r="E56" s="151"/>
      <c r="F56" s="151"/>
      <c r="G56" s="151"/>
      <c r="H56" s="151"/>
      <c r="I56" s="151"/>
      <c r="J56" s="151"/>
      <c r="K56" s="151"/>
      <c r="L56" s="151"/>
      <c r="M56" s="151"/>
      <c r="N56" s="151"/>
      <c r="O56" s="151"/>
      <c r="P56" s="151"/>
      <c r="Q56" s="151"/>
    </row>
    <row r="57" spans="1:17" ht="12" customHeight="1" x14ac:dyDescent="0.25">
      <c r="A57" s="192" t="s">
        <v>65</v>
      </c>
      <c r="B57" s="149"/>
      <c r="C57" s="149"/>
      <c r="D57" s="149"/>
      <c r="E57" s="149"/>
      <c r="F57" s="149"/>
      <c r="G57" s="149"/>
      <c r="H57" s="149"/>
      <c r="I57" s="149"/>
      <c r="J57" s="149"/>
      <c r="K57" s="149"/>
      <c r="L57" s="149"/>
      <c r="M57" s="149"/>
      <c r="N57" s="149"/>
      <c r="O57" s="149"/>
      <c r="P57" s="149"/>
      <c r="Q57" s="149"/>
    </row>
    <row r="58" spans="1:17" ht="12" customHeight="1" x14ac:dyDescent="0.25">
      <c r="A58" s="148" t="s">
        <v>157</v>
      </c>
      <c r="B58" s="67"/>
      <c r="C58" s="67">
        <f>RES_hhdet_in_new!C$83</f>
        <v>250.3148536670154</v>
      </c>
      <c r="D58" s="67">
        <f>RES_hhdet_in_new!D$83</f>
        <v>732.05052352376254</v>
      </c>
      <c r="E58" s="67">
        <f>RES_hhdet_in_new!E$83</f>
        <v>206.14783107967173</v>
      </c>
      <c r="F58" s="67">
        <f>RES_hhdet_in_new!F$83</f>
        <v>1052.5695902945749</v>
      </c>
      <c r="G58" s="67">
        <f>RES_hhdet_in_new!G$83</f>
        <v>514.27327035532585</v>
      </c>
      <c r="H58" s="67">
        <f>RES_hhdet_in_new!H$83</f>
        <v>212.8928292682844</v>
      </c>
      <c r="I58" s="67">
        <f>RES_hhdet_in_new!I$83</f>
        <v>238.29754854637329</v>
      </c>
      <c r="J58" s="67">
        <f>RES_hhdet_in_new!J$83</f>
        <v>1000.8907400059576</v>
      </c>
      <c r="K58" s="67">
        <f>RES_hhdet_in_new!K$83</f>
        <v>497.09506822139264</v>
      </c>
      <c r="L58" s="67">
        <f>RES_hhdet_in_new!L$83</f>
        <v>307.31731189527318</v>
      </c>
      <c r="M58" s="67">
        <f>RES_hhdet_in_new!M$83</f>
        <v>282.98960845921943</v>
      </c>
      <c r="N58" s="67">
        <f>RES_hhdet_in_new!N$83</f>
        <v>1234.081024814767</v>
      </c>
      <c r="O58" s="67">
        <f>RES_hhdet_in_new!O$83</f>
        <v>785.57512840002869</v>
      </c>
      <c r="P58" s="67">
        <f>RES_hhdet_in_new!P$83</f>
        <v>254.42802910492503</v>
      </c>
      <c r="Q58" s="67">
        <f>RES_hhdet_in_new!Q$83</f>
        <v>685.29354474229842</v>
      </c>
    </row>
    <row r="59" spans="1:17" ht="12" customHeight="1" x14ac:dyDescent="0.25">
      <c r="A59" s="191" t="s">
        <v>112</v>
      </c>
      <c r="B59" s="145"/>
      <c r="C59" s="145"/>
      <c r="D59" s="145"/>
      <c r="E59" s="145"/>
      <c r="F59" s="145"/>
      <c r="G59" s="145"/>
      <c r="H59" s="145"/>
      <c r="I59" s="145"/>
      <c r="J59" s="145"/>
      <c r="K59" s="145"/>
      <c r="L59" s="145"/>
      <c r="M59" s="145"/>
      <c r="N59" s="145"/>
      <c r="O59" s="145"/>
      <c r="P59" s="145"/>
      <c r="Q59" s="145"/>
    </row>
    <row r="60" spans="1:17" ht="12" customHeight="1" x14ac:dyDescent="0.25">
      <c r="A60" s="148" t="s">
        <v>60</v>
      </c>
      <c r="B60" s="67"/>
      <c r="C60" s="67">
        <f>RES_hhdet_in_new!C$86</f>
        <v>70</v>
      </c>
      <c r="D60" s="67">
        <f>RES_hhdet_in_new!D$86</f>
        <v>119</v>
      </c>
      <c r="E60" s="67">
        <f>RES_hhdet_in_new!E$86</f>
        <v>63</v>
      </c>
      <c r="F60" s="67">
        <f>RES_hhdet_in_new!F$86</f>
        <v>197</v>
      </c>
      <c r="G60" s="67">
        <f>RES_hhdet_in_new!G$86</f>
        <v>123.00000000000003</v>
      </c>
      <c r="H60" s="67">
        <f>RES_hhdet_in_new!H$86</f>
        <v>76.000000000000014</v>
      </c>
      <c r="I60" s="67">
        <f>RES_hhdet_in_new!I$86</f>
        <v>28.000000000000007</v>
      </c>
      <c r="J60" s="67">
        <f>RES_hhdet_in_new!J$86</f>
        <v>129.99999999999997</v>
      </c>
      <c r="K60" s="67">
        <f>RES_hhdet_in_new!K$86</f>
        <v>247</v>
      </c>
      <c r="L60" s="67">
        <f>RES_hhdet_in_new!L$86</f>
        <v>296.99999999999994</v>
      </c>
      <c r="M60" s="67">
        <f>RES_hhdet_in_new!M$86</f>
        <v>190</v>
      </c>
      <c r="N60" s="67">
        <f>RES_hhdet_in_new!N$86</f>
        <v>502</v>
      </c>
      <c r="O60" s="67">
        <f>RES_hhdet_in_new!O$86</f>
        <v>337.99999999999989</v>
      </c>
      <c r="P60" s="67">
        <f>RES_hhdet_in_new!P$86</f>
        <v>216.99999999999991</v>
      </c>
      <c r="Q60" s="67">
        <f>RES_hhdet_in_new!Q$86</f>
        <v>348.99999999999983</v>
      </c>
    </row>
    <row r="61" spans="1:17" ht="12" customHeight="1" x14ac:dyDescent="0.25">
      <c r="A61" s="191" t="s">
        <v>63</v>
      </c>
      <c r="B61" s="145"/>
      <c r="C61" s="145"/>
      <c r="D61" s="145"/>
      <c r="E61" s="145"/>
      <c r="F61" s="145"/>
      <c r="G61" s="145"/>
      <c r="H61" s="145"/>
      <c r="I61" s="145"/>
      <c r="J61" s="145"/>
      <c r="K61" s="145"/>
      <c r="L61" s="145"/>
      <c r="M61" s="145"/>
      <c r="N61" s="145"/>
      <c r="O61" s="145"/>
      <c r="P61" s="145"/>
      <c r="Q61" s="145"/>
    </row>
    <row r="62" spans="1:17" ht="12" customHeight="1" x14ac:dyDescent="0.25">
      <c r="A62" s="148" t="s">
        <v>156</v>
      </c>
      <c r="B62" s="67"/>
      <c r="C62" s="67">
        <f>RES_hhdet_in_new!C$88</f>
        <v>0</v>
      </c>
      <c r="D62" s="67">
        <f>RES_hhdet_in_new!D$88</f>
        <v>0</v>
      </c>
      <c r="E62" s="67">
        <f>RES_hhdet_in_new!E$88</f>
        <v>0</v>
      </c>
      <c r="F62" s="67">
        <f>RES_hhdet_in_new!F$88</f>
        <v>0</v>
      </c>
      <c r="G62" s="67">
        <f>RES_hhdet_in_new!G$88</f>
        <v>0</v>
      </c>
      <c r="H62" s="67">
        <f>RES_hhdet_in_new!H$88</f>
        <v>0</v>
      </c>
      <c r="I62" s="67">
        <f>RES_hhdet_in_new!I$88</f>
        <v>0</v>
      </c>
      <c r="J62" s="67">
        <f>RES_hhdet_in_new!J$88</f>
        <v>0</v>
      </c>
      <c r="K62" s="67">
        <f>RES_hhdet_in_new!K$88</f>
        <v>0</v>
      </c>
      <c r="L62" s="67">
        <f>RES_hhdet_in_new!L$88</f>
        <v>0</v>
      </c>
      <c r="M62" s="67">
        <f>RES_hhdet_in_new!M$88</f>
        <v>0</v>
      </c>
      <c r="N62" s="67">
        <f>RES_hhdet_in_new!N$88</f>
        <v>0</v>
      </c>
      <c r="O62" s="67">
        <f>RES_hhdet_in_new!O$88</f>
        <v>0</v>
      </c>
      <c r="P62" s="67">
        <f>RES_hhdet_in_new!P$88</f>
        <v>0</v>
      </c>
      <c r="Q62" s="67">
        <f>RES_hhdet_in_new!Q$88</f>
        <v>0</v>
      </c>
    </row>
    <row r="63" spans="1:17" ht="12" customHeight="1" x14ac:dyDescent="0.25">
      <c r="A63" s="148" t="s">
        <v>155</v>
      </c>
      <c r="B63" s="67"/>
      <c r="C63" s="67">
        <f>RES_hhdet_in_new!C$89</f>
        <v>0</v>
      </c>
      <c r="D63" s="67">
        <f>RES_hhdet_in_new!D$89</f>
        <v>0</v>
      </c>
      <c r="E63" s="67">
        <f>RES_hhdet_in_new!E$89</f>
        <v>0</v>
      </c>
      <c r="F63" s="67">
        <f>RES_hhdet_in_new!F$89</f>
        <v>0</v>
      </c>
      <c r="G63" s="67">
        <f>RES_hhdet_in_new!G$89</f>
        <v>0</v>
      </c>
      <c r="H63" s="67">
        <f>RES_hhdet_in_new!H$89</f>
        <v>0</v>
      </c>
      <c r="I63" s="67">
        <f>RES_hhdet_in_new!I$89</f>
        <v>0</v>
      </c>
      <c r="J63" s="67">
        <f>RES_hhdet_in_new!J$89</f>
        <v>0</v>
      </c>
      <c r="K63" s="67">
        <f>RES_hhdet_in_new!K$89</f>
        <v>0</v>
      </c>
      <c r="L63" s="67">
        <f>RES_hhdet_in_new!L$89</f>
        <v>0</v>
      </c>
      <c r="M63" s="67">
        <f>RES_hhdet_in_new!M$89</f>
        <v>0</v>
      </c>
      <c r="N63" s="67">
        <f>RES_hhdet_in_new!N$89</f>
        <v>0</v>
      </c>
      <c r="O63" s="67">
        <f>RES_hhdet_in_new!O$89</f>
        <v>0</v>
      </c>
      <c r="P63" s="67">
        <f>RES_hhdet_in_new!P$89</f>
        <v>0</v>
      </c>
      <c r="Q63" s="67">
        <f>RES_hhdet_in_new!Q$89</f>
        <v>0</v>
      </c>
    </row>
    <row r="64" spans="1:17" ht="12" customHeight="1" x14ac:dyDescent="0.25">
      <c r="A64" s="148" t="s">
        <v>144</v>
      </c>
      <c r="B64" s="67"/>
      <c r="C64" s="67">
        <f>RES_hhdet_in_new!C$92</f>
        <v>0</v>
      </c>
      <c r="D64" s="67">
        <f>RES_hhdet_in_new!D$92</f>
        <v>0</v>
      </c>
      <c r="E64" s="67">
        <f>RES_hhdet_in_new!E$92</f>
        <v>0</v>
      </c>
      <c r="F64" s="67">
        <f>RES_hhdet_in_new!F$92</f>
        <v>0</v>
      </c>
      <c r="G64" s="67">
        <f>RES_hhdet_in_new!G$92</f>
        <v>0</v>
      </c>
      <c r="H64" s="67">
        <f>RES_hhdet_in_new!H$92</f>
        <v>0</v>
      </c>
      <c r="I64" s="67">
        <f>RES_hhdet_in_new!I$92</f>
        <v>0</v>
      </c>
      <c r="J64" s="67">
        <f>RES_hhdet_in_new!J$92</f>
        <v>0</v>
      </c>
      <c r="K64" s="67">
        <f>RES_hhdet_in_new!K$92</f>
        <v>0</v>
      </c>
      <c r="L64" s="67">
        <f>RES_hhdet_in_new!L$92</f>
        <v>0</v>
      </c>
      <c r="M64" s="67">
        <f>RES_hhdet_in_new!M$92</f>
        <v>0</v>
      </c>
      <c r="N64" s="67">
        <f>RES_hhdet_in_new!N$92</f>
        <v>0</v>
      </c>
      <c r="O64" s="67">
        <f>RES_hhdet_in_new!O$92</f>
        <v>0</v>
      </c>
      <c r="P64" s="67">
        <f>RES_hhdet_in_new!P$92</f>
        <v>0</v>
      </c>
      <c r="Q64" s="67">
        <f>RES_hhdet_in_new!Q$92</f>
        <v>0</v>
      </c>
    </row>
    <row r="65" spans="1:17" ht="12" customHeight="1" x14ac:dyDescent="0.25">
      <c r="A65" s="148" t="s">
        <v>143</v>
      </c>
      <c r="B65" s="67"/>
      <c r="C65" s="67">
        <f>RES_hhdet_in_new!C$93</f>
        <v>0</v>
      </c>
      <c r="D65" s="67">
        <f>RES_hhdet_in_new!D$93</f>
        <v>0</v>
      </c>
      <c r="E65" s="67">
        <f>RES_hhdet_in_new!E$93</f>
        <v>0</v>
      </c>
      <c r="F65" s="67">
        <f>RES_hhdet_in_new!F$93</f>
        <v>0</v>
      </c>
      <c r="G65" s="67">
        <f>RES_hhdet_in_new!G$93</f>
        <v>0</v>
      </c>
      <c r="H65" s="67">
        <f>RES_hhdet_in_new!H$93</f>
        <v>0</v>
      </c>
      <c r="I65" s="67">
        <f>RES_hhdet_in_new!I$93</f>
        <v>0</v>
      </c>
      <c r="J65" s="67">
        <f>RES_hhdet_in_new!J$93</f>
        <v>0</v>
      </c>
      <c r="K65" s="67">
        <f>RES_hhdet_in_new!K$93</f>
        <v>0</v>
      </c>
      <c r="L65" s="67">
        <f>RES_hhdet_in_new!L$93</f>
        <v>0</v>
      </c>
      <c r="M65" s="67">
        <f>RES_hhdet_in_new!M$93</f>
        <v>0</v>
      </c>
      <c r="N65" s="67">
        <f>RES_hhdet_in_new!N$93</f>
        <v>0</v>
      </c>
      <c r="O65" s="67">
        <f>RES_hhdet_in_new!O$93</f>
        <v>0</v>
      </c>
      <c r="P65" s="67">
        <f>RES_hhdet_in_new!P$93</f>
        <v>0</v>
      </c>
      <c r="Q65" s="67">
        <f>RES_hhdet_in_new!Q$93</f>
        <v>0</v>
      </c>
    </row>
    <row r="66" spans="1:17" ht="12" customHeight="1" x14ac:dyDescent="0.25">
      <c r="A66" s="148" t="s">
        <v>142</v>
      </c>
      <c r="B66" s="67"/>
      <c r="C66" s="67">
        <f>RES_hhdet_in_new!C$96</f>
        <v>54.803181619459167</v>
      </c>
      <c r="D66" s="67">
        <f>RES_hhdet_in_new!D$96</f>
        <v>41.614584399260366</v>
      </c>
      <c r="E66" s="67">
        <f>RES_hhdet_in_new!E$96</f>
        <v>49.003761011996403</v>
      </c>
      <c r="F66" s="67">
        <f>RES_hhdet_in_new!F$96</f>
        <v>0</v>
      </c>
      <c r="G66" s="67">
        <f>RES_hhdet_in_new!G$96</f>
        <v>40.097513637340917</v>
      </c>
      <c r="H66" s="67">
        <f>RES_hhdet_in_new!H$96</f>
        <v>34.73934313359954</v>
      </c>
      <c r="I66" s="67">
        <f>RES_hhdet_in_new!I$96</f>
        <v>0</v>
      </c>
      <c r="J66" s="67">
        <f>RES_hhdet_in_new!J$96</f>
        <v>26.471113130982637</v>
      </c>
      <c r="K66" s="67">
        <f>RES_hhdet_in_new!K$96</f>
        <v>0</v>
      </c>
      <c r="L66" s="67">
        <f>RES_hhdet_in_new!L$96</f>
        <v>0</v>
      </c>
      <c r="M66" s="67">
        <f>RES_hhdet_in_new!M$96</f>
        <v>14.727938905386281</v>
      </c>
      <c r="N66" s="67">
        <f>RES_hhdet_in_new!N$96</f>
        <v>0</v>
      </c>
      <c r="O66" s="67">
        <f>RES_hhdet_in_new!O$96</f>
        <v>0</v>
      </c>
      <c r="P66" s="67">
        <f>RES_hhdet_in_new!P$96</f>
        <v>0.34379055380023249</v>
      </c>
      <c r="Q66" s="67">
        <f>RES_hhdet_in_new!Q$96</f>
        <v>0</v>
      </c>
    </row>
    <row r="67" spans="1:17" ht="12" customHeight="1" x14ac:dyDescent="0.25">
      <c r="A67" s="148" t="s">
        <v>141</v>
      </c>
      <c r="B67" s="67"/>
      <c r="C67" s="67">
        <f>RES_hhdet_in_new!C$97</f>
        <v>195.51167204755623</v>
      </c>
      <c r="D67" s="67">
        <f>RES_hhdet_in_new!D$97</f>
        <v>690.43593912450217</v>
      </c>
      <c r="E67" s="67">
        <f>RES_hhdet_in_new!E$97</f>
        <v>157.14407006767533</v>
      </c>
      <c r="F67" s="67">
        <f>RES_hhdet_in_new!F$97</f>
        <v>1052.5695902945749</v>
      </c>
      <c r="G67" s="67">
        <f>RES_hhdet_in_new!G$97</f>
        <v>474.17575671798494</v>
      </c>
      <c r="H67" s="67">
        <f>RES_hhdet_in_new!H$97</f>
        <v>178.15348613468487</v>
      </c>
      <c r="I67" s="67">
        <f>RES_hhdet_in_new!I$97</f>
        <v>238.29754854637329</v>
      </c>
      <c r="J67" s="67">
        <f>RES_hhdet_in_new!J$97</f>
        <v>974.41962687497494</v>
      </c>
      <c r="K67" s="67">
        <f>RES_hhdet_in_new!K$97</f>
        <v>497.09506822139264</v>
      </c>
      <c r="L67" s="67">
        <f>RES_hhdet_in_new!L$97</f>
        <v>307.31731189527318</v>
      </c>
      <c r="M67" s="67">
        <f>RES_hhdet_in_new!M$97</f>
        <v>268.26166955383314</v>
      </c>
      <c r="N67" s="67">
        <f>RES_hhdet_in_new!N$97</f>
        <v>1234.081024814767</v>
      </c>
      <c r="O67" s="67">
        <f>RES_hhdet_in_new!O$97</f>
        <v>785.57512840002869</v>
      </c>
      <c r="P67" s="67">
        <f>RES_hhdet_in_new!P$97</f>
        <v>254.0842385511248</v>
      </c>
      <c r="Q67" s="67">
        <f>RES_hhdet_in_new!Q$97</f>
        <v>685.29354474229842</v>
      </c>
    </row>
    <row r="68" spans="1:17" ht="12" customHeight="1" x14ac:dyDescent="0.25">
      <c r="A68" s="191" t="s">
        <v>62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148" t="s">
        <v>55</v>
      </c>
      <c r="B69" s="67"/>
      <c r="C69" s="67">
        <f>RES_hhdet_in_new!C$101</f>
        <v>131.12404506130159</v>
      </c>
      <c r="D69" s="67">
        <f>RES_hhdet_in_new!D$101</f>
        <v>260.21079664172015</v>
      </c>
      <c r="E69" s="67">
        <f>RES_hhdet_in_new!E$101</f>
        <v>76.619007080344858</v>
      </c>
      <c r="F69" s="67">
        <f>RES_hhdet_in_new!F$101</f>
        <v>71.012842039881704</v>
      </c>
      <c r="G69" s="67">
        <f>RES_hhdet_in_new!G$101</f>
        <v>316.33184547978215</v>
      </c>
      <c r="H69" s="67">
        <f>RES_hhdet_in_new!H$101</f>
        <v>0</v>
      </c>
      <c r="I69" s="67">
        <f>RES_hhdet_in_new!I$101</f>
        <v>62.144429075566144</v>
      </c>
      <c r="J69" s="67">
        <f>RES_hhdet_in_new!J$101</f>
        <v>92.369230014060562</v>
      </c>
      <c r="K69" s="67">
        <f>RES_hhdet_in_new!K$101</f>
        <v>0</v>
      </c>
      <c r="L69" s="67">
        <f>RES_hhdet_in_new!L$101</f>
        <v>124.69753090855596</v>
      </c>
      <c r="M69" s="67">
        <f>RES_hhdet_in_new!M$101</f>
        <v>282.98960845921943</v>
      </c>
      <c r="N69" s="67">
        <f>RES_hhdet_in_new!N$101</f>
        <v>120.30936705141553</v>
      </c>
      <c r="O69" s="67">
        <f>RES_hhdet_in_new!O$101</f>
        <v>228.86237525561711</v>
      </c>
      <c r="P69" s="67">
        <f>RES_hhdet_in_new!P$101</f>
        <v>137.7041466506243</v>
      </c>
      <c r="Q69" s="67">
        <f>RES_hhdet_in_new!Q$101</f>
        <v>1.2305475876004015</v>
      </c>
    </row>
    <row r="70" spans="1:17" ht="12" customHeight="1" x14ac:dyDescent="0.25">
      <c r="A70" s="148" t="s">
        <v>57</v>
      </c>
      <c r="B70" s="67"/>
      <c r="C70" s="67">
        <f>RES_hhdet_in_new!C$102</f>
        <v>0</v>
      </c>
      <c r="D70" s="67">
        <f>RES_hhdet_in_new!D$102</f>
        <v>0</v>
      </c>
      <c r="E70" s="67">
        <f>RES_hhdet_in_new!E$102</f>
        <v>0</v>
      </c>
      <c r="F70" s="67">
        <f>RES_hhdet_in_new!F$102</f>
        <v>0</v>
      </c>
      <c r="G70" s="67">
        <f>RES_hhdet_in_new!G$102</f>
        <v>0</v>
      </c>
      <c r="H70" s="67">
        <f>RES_hhdet_in_new!H$102</f>
        <v>0</v>
      </c>
      <c r="I70" s="67">
        <f>RES_hhdet_in_new!I$102</f>
        <v>0</v>
      </c>
      <c r="J70" s="67">
        <f>RES_hhdet_in_new!J$102</f>
        <v>0</v>
      </c>
      <c r="K70" s="67">
        <f>RES_hhdet_in_new!K$102</f>
        <v>0</v>
      </c>
      <c r="L70" s="67">
        <f>RES_hhdet_in_new!L$102</f>
        <v>0</v>
      </c>
      <c r="M70" s="67">
        <f>RES_hhdet_in_new!M$102</f>
        <v>0</v>
      </c>
      <c r="N70" s="67">
        <f>RES_hhdet_in_new!N$102</f>
        <v>0</v>
      </c>
      <c r="O70" s="67">
        <f>RES_hhdet_in_new!O$102</f>
        <v>0</v>
      </c>
      <c r="P70" s="67">
        <f>RES_hhdet_in_new!P$102</f>
        <v>0</v>
      </c>
      <c r="Q70" s="67">
        <f>RES_hhdet_in_new!Q$102</f>
        <v>0</v>
      </c>
    </row>
    <row r="71" spans="1:17" ht="12" customHeight="1" x14ac:dyDescent="0.25">
      <c r="A71" s="159" t="s">
        <v>140</v>
      </c>
      <c r="B71" s="83"/>
      <c r="C71" s="83">
        <f>RES_hhdet_in_new!C$103</f>
        <v>119.19080860571381</v>
      </c>
      <c r="D71" s="83">
        <f>RES_hhdet_in_new!D$103</f>
        <v>471.83972688204238</v>
      </c>
      <c r="E71" s="83">
        <f>RES_hhdet_in_new!E$103</f>
        <v>129.52882399932687</v>
      </c>
      <c r="F71" s="83">
        <f>RES_hhdet_in_new!F$103</f>
        <v>981.55674825469328</v>
      </c>
      <c r="G71" s="83">
        <f>RES_hhdet_in_new!G$103</f>
        <v>197.9414248755437</v>
      </c>
      <c r="H71" s="83">
        <f>RES_hhdet_in_new!H$103</f>
        <v>212.89282926828443</v>
      </c>
      <c r="I71" s="83">
        <f>RES_hhdet_in_new!I$103</f>
        <v>176.15311947080713</v>
      </c>
      <c r="J71" s="83">
        <f>RES_hhdet_in_new!J$103</f>
        <v>908.52150999189701</v>
      </c>
      <c r="K71" s="83">
        <f>RES_hhdet_in_new!K$103</f>
        <v>497.09506822139264</v>
      </c>
      <c r="L71" s="83">
        <f>RES_hhdet_in_new!L$103</f>
        <v>182.61978098671722</v>
      </c>
      <c r="M71" s="83">
        <f>RES_hhdet_in_new!M$103</f>
        <v>0</v>
      </c>
      <c r="N71" s="83">
        <f>RES_hhdet_in_new!N$103</f>
        <v>1113.7716577633514</v>
      </c>
      <c r="O71" s="83">
        <f>RES_hhdet_in_new!O$103</f>
        <v>556.71275314441152</v>
      </c>
      <c r="P71" s="83">
        <f>RES_hhdet_in_new!P$103</f>
        <v>116.72388245430072</v>
      </c>
      <c r="Q71" s="83">
        <f>RES_hhdet_in_new!Q$103</f>
        <v>684.062997154698</v>
      </c>
    </row>
    <row r="73" spans="1:17" ht="12" customHeight="1" x14ac:dyDescent="0.25">
      <c r="A73" s="193" t="s">
        <v>202</v>
      </c>
      <c r="B73" s="151"/>
      <c r="C73" s="151"/>
      <c r="D73" s="151"/>
      <c r="E73" s="151"/>
      <c r="F73" s="151"/>
      <c r="G73" s="151"/>
      <c r="H73" s="151"/>
      <c r="I73" s="151"/>
      <c r="J73" s="151"/>
      <c r="K73" s="151"/>
      <c r="L73" s="151"/>
      <c r="M73" s="151"/>
      <c r="N73" s="151"/>
      <c r="O73" s="151"/>
      <c r="P73" s="151"/>
      <c r="Q73" s="151"/>
    </row>
    <row r="74" spans="1:17" ht="12" customHeight="1" x14ac:dyDescent="0.25">
      <c r="A74" s="192" t="s">
        <v>65</v>
      </c>
      <c r="B74" s="149"/>
      <c r="C74" s="149"/>
      <c r="D74" s="149"/>
      <c r="E74" s="149"/>
      <c r="F74" s="149"/>
      <c r="G74" s="149"/>
      <c r="H74" s="149"/>
      <c r="I74" s="149"/>
      <c r="J74" s="149"/>
      <c r="K74" s="149"/>
      <c r="L74" s="149"/>
      <c r="M74" s="149"/>
      <c r="N74" s="149"/>
      <c r="O74" s="149"/>
      <c r="P74" s="149"/>
      <c r="Q74" s="149"/>
    </row>
    <row r="75" spans="1:17" ht="12" customHeight="1" x14ac:dyDescent="0.25">
      <c r="A75" s="148" t="s">
        <v>157</v>
      </c>
      <c r="B75" s="67"/>
      <c r="C75" s="67">
        <f>C41-C58</f>
        <v>210.6226463329846</v>
      </c>
      <c r="D75" s="67">
        <f t="shared" ref="D75:Q75" si="4">D41-D58</f>
        <v>575.88697647623746</v>
      </c>
      <c r="E75" s="67">
        <f t="shared" si="4"/>
        <v>154.78966892032827</v>
      </c>
      <c r="F75" s="67">
        <f t="shared" si="4"/>
        <v>736.36790970542506</v>
      </c>
      <c r="G75" s="67">
        <f t="shared" si="4"/>
        <v>334.66422964467415</v>
      </c>
      <c r="H75" s="67">
        <f t="shared" si="4"/>
        <v>184.0446707317156</v>
      </c>
      <c r="I75" s="67">
        <f t="shared" si="4"/>
        <v>138.63995145362671</v>
      </c>
      <c r="J75" s="67">
        <f t="shared" si="4"/>
        <v>323.04675999404242</v>
      </c>
      <c r="K75" s="67">
        <f t="shared" si="4"/>
        <v>323.84243177860736</v>
      </c>
      <c r="L75" s="67">
        <f t="shared" si="4"/>
        <v>148.62018810472682</v>
      </c>
      <c r="M75" s="67">
        <f t="shared" si="4"/>
        <v>195.94789154078057</v>
      </c>
      <c r="N75" s="67">
        <f t="shared" si="4"/>
        <v>569.85647518523297</v>
      </c>
      <c r="O75" s="67">
        <f t="shared" si="4"/>
        <v>529.36237159997131</v>
      </c>
      <c r="P75" s="67">
        <f t="shared" si="4"/>
        <v>149.50947089507497</v>
      </c>
      <c r="Q75" s="67">
        <f t="shared" si="4"/>
        <v>546.64395525770158</v>
      </c>
    </row>
    <row r="76" spans="1:17" ht="12" customHeight="1" x14ac:dyDescent="0.25">
      <c r="A76" s="191" t="s">
        <v>112</v>
      </c>
      <c r="B76" s="145"/>
      <c r="C76" s="145"/>
      <c r="D76" s="145"/>
      <c r="E76" s="145"/>
      <c r="F76" s="145"/>
      <c r="G76" s="145"/>
      <c r="H76" s="145"/>
      <c r="I76" s="145"/>
      <c r="J76" s="145"/>
      <c r="K76" s="145"/>
      <c r="L76" s="145"/>
      <c r="M76" s="145"/>
      <c r="N76" s="145"/>
      <c r="O76" s="145"/>
      <c r="P76" s="145"/>
      <c r="Q76" s="145"/>
    </row>
    <row r="77" spans="1:17" ht="12" customHeight="1" x14ac:dyDescent="0.25">
      <c r="A77" s="148" t="s">
        <v>60</v>
      </c>
      <c r="B77" s="67"/>
      <c r="C77" s="67">
        <f>C43-C60</f>
        <v>59</v>
      </c>
      <c r="D77" s="67">
        <f t="shared" ref="D77:Q77" si="5">D43-D60</f>
        <v>94</v>
      </c>
      <c r="E77" s="67">
        <f t="shared" si="5"/>
        <v>48</v>
      </c>
      <c r="F77" s="67">
        <f t="shared" si="5"/>
        <v>137</v>
      </c>
      <c r="G77" s="67">
        <f t="shared" si="5"/>
        <v>79.999999999999972</v>
      </c>
      <c r="H77" s="67">
        <f t="shared" si="5"/>
        <v>65.999999999999986</v>
      </c>
      <c r="I77" s="67">
        <f t="shared" si="5"/>
        <v>44.999999999999993</v>
      </c>
      <c r="J77" s="67">
        <f t="shared" si="5"/>
        <v>42.000000000000028</v>
      </c>
      <c r="K77" s="67">
        <f t="shared" si="5"/>
        <v>161</v>
      </c>
      <c r="L77" s="67">
        <f t="shared" si="5"/>
        <v>143.00000000000006</v>
      </c>
      <c r="M77" s="67">
        <f t="shared" si="5"/>
        <v>131</v>
      </c>
      <c r="N77" s="67">
        <f t="shared" si="5"/>
        <v>232</v>
      </c>
      <c r="O77" s="67">
        <f t="shared" si="5"/>
        <v>227.00000000000011</v>
      </c>
      <c r="P77" s="67">
        <f t="shared" si="5"/>
        <v>128.00000000000009</v>
      </c>
      <c r="Q77" s="67">
        <f t="shared" si="5"/>
        <v>279.00000000000017</v>
      </c>
    </row>
    <row r="78" spans="1:17" ht="12" customHeight="1" x14ac:dyDescent="0.25">
      <c r="A78" s="191" t="s">
        <v>63</v>
      </c>
      <c r="B78" s="145"/>
      <c r="C78" s="145"/>
      <c r="D78" s="145"/>
      <c r="E78" s="145"/>
      <c r="F78" s="145"/>
      <c r="G78" s="145"/>
      <c r="H78" s="145"/>
      <c r="I78" s="145"/>
      <c r="J78" s="145"/>
      <c r="K78" s="145"/>
      <c r="L78" s="145"/>
      <c r="M78" s="145"/>
      <c r="N78" s="145"/>
      <c r="O78" s="145"/>
      <c r="P78" s="145"/>
      <c r="Q78" s="145"/>
    </row>
    <row r="79" spans="1:17" ht="12" customHeight="1" x14ac:dyDescent="0.25">
      <c r="A79" s="148" t="s">
        <v>156</v>
      </c>
      <c r="B79" s="67"/>
      <c r="C79" s="67">
        <f t="shared" ref="C79:Q84" si="6">C45-C62</f>
        <v>0</v>
      </c>
      <c r="D79" s="67">
        <f t="shared" si="6"/>
        <v>0</v>
      </c>
      <c r="E79" s="67">
        <f t="shared" si="6"/>
        <v>0</v>
      </c>
      <c r="F79" s="67">
        <f t="shared" si="6"/>
        <v>0</v>
      </c>
      <c r="G79" s="67">
        <f t="shared" si="6"/>
        <v>0</v>
      </c>
      <c r="H79" s="67">
        <f t="shared" si="6"/>
        <v>0</v>
      </c>
      <c r="I79" s="67">
        <f t="shared" si="6"/>
        <v>0</v>
      </c>
      <c r="J79" s="67">
        <f t="shared" si="6"/>
        <v>0</v>
      </c>
      <c r="K79" s="67">
        <f t="shared" si="6"/>
        <v>0</v>
      </c>
      <c r="L79" s="67">
        <f t="shared" si="6"/>
        <v>0</v>
      </c>
      <c r="M79" s="67">
        <f t="shared" si="6"/>
        <v>0</v>
      </c>
      <c r="N79" s="67">
        <f t="shared" si="6"/>
        <v>0</v>
      </c>
      <c r="O79" s="67">
        <f t="shared" si="6"/>
        <v>0</v>
      </c>
      <c r="P79" s="67">
        <f t="shared" si="6"/>
        <v>0</v>
      </c>
      <c r="Q79" s="67">
        <f t="shared" si="6"/>
        <v>0</v>
      </c>
    </row>
    <row r="80" spans="1:17" ht="12" customHeight="1" x14ac:dyDescent="0.25">
      <c r="A80" s="148" t="s">
        <v>155</v>
      </c>
      <c r="B80" s="67"/>
      <c r="C80" s="67">
        <f t="shared" si="6"/>
        <v>0</v>
      </c>
      <c r="D80" s="67">
        <f t="shared" si="6"/>
        <v>0</v>
      </c>
      <c r="E80" s="67">
        <f t="shared" si="6"/>
        <v>0</v>
      </c>
      <c r="F80" s="67">
        <f t="shared" si="6"/>
        <v>0</v>
      </c>
      <c r="G80" s="67">
        <f t="shared" si="6"/>
        <v>0</v>
      </c>
      <c r="H80" s="67">
        <f t="shared" si="6"/>
        <v>0</v>
      </c>
      <c r="I80" s="67">
        <f t="shared" si="6"/>
        <v>0</v>
      </c>
      <c r="J80" s="67">
        <f t="shared" si="6"/>
        <v>0</v>
      </c>
      <c r="K80" s="67">
        <f t="shared" si="6"/>
        <v>0</v>
      </c>
      <c r="L80" s="67">
        <f t="shared" si="6"/>
        <v>0</v>
      </c>
      <c r="M80" s="67">
        <f t="shared" si="6"/>
        <v>0</v>
      </c>
      <c r="N80" s="67">
        <f t="shared" si="6"/>
        <v>0</v>
      </c>
      <c r="O80" s="67">
        <f t="shared" si="6"/>
        <v>0</v>
      </c>
      <c r="P80" s="67">
        <f t="shared" si="6"/>
        <v>0</v>
      </c>
      <c r="Q80" s="67">
        <f t="shared" si="6"/>
        <v>0</v>
      </c>
    </row>
    <row r="81" spans="1:17" ht="12" customHeight="1" x14ac:dyDescent="0.25">
      <c r="A81" s="148" t="s">
        <v>144</v>
      </c>
      <c r="B81" s="67"/>
      <c r="C81" s="67">
        <f t="shared" si="6"/>
        <v>112.74999999999983</v>
      </c>
      <c r="D81" s="67">
        <f t="shared" si="6"/>
        <v>136.75000000000017</v>
      </c>
      <c r="E81" s="67">
        <f t="shared" si="6"/>
        <v>65.750000000000099</v>
      </c>
      <c r="F81" s="67">
        <f t="shared" si="6"/>
        <v>64.923465965917828</v>
      </c>
      <c r="G81" s="67">
        <f t="shared" si="6"/>
        <v>112.74999999999997</v>
      </c>
      <c r="H81" s="67">
        <f t="shared" si="6"/>
        <v>55.750000000000014</v>
      </c>
      <c r="I81" s="67">
        <f t="shared" si="6"/>
        <v>1.0832436417569289</v>
      </c>
      <c r="J81" s="67">
        <f t="shared" si="6"/>
        <v>72.238065919715638</v>
      </c>
      <c r="K81" s="67">
        <f t="shared" si="6"/>
        <v>53.193922536772789</v>
      </c>
      <c r="L81" s="67">
        <f t="shared" si="6"/>
        <v>23.221815045876866</v>
      </c>
      <c r="M81" s="67">
        <f t="shared" si="6"/>
        <v>19.391286574427827</v>
      </c>
      <c r="N81" s="67">
        <f t="shared" si="6"/>
        <v>19.531345965939881</v>
      </c>
      <c r="O81" s="67">
        <f t="shared" si="6"/>
        <v>1.4669352131587772</v>
      </c>
      <c r="P81" s="67">
        <f t="shared" si="6"/>
        <v>25.511560710380287</v>
      </c>
      <c r="Q81" s="67">
        <f t="shared" si="6"/>
        <v>1.7404055032585009</v>
      </c>
    </row>
    <row r="82" spans="1:17" ht="12" customHeight="1" x14ac:dyDescent="0.25">
      <c r="A82" s="148" t="s">
        <v>143</v>
      </c>
      <c r="B82" s="67"/>
      <c r="C82" s="67">
        <f t="shared" si="6"/>
        <v>403.47724259993583</v>
      </c>
      <c r="D82" s="67">
        <f t="shared" si="6"/>
        <v>267.0000000000004</v>
      </c>
      <c r="E82" s="67">
        <f t="shared" si="6"/>
        <v>217.38636587642529</v>
      </c>
      <c r="F82" s="67">
        <f t="shared" si="6"/>
        <v>599.00000000000023</v>
      </c>
      <c r="G82" s="67">
        <f t="shared" si="6"/>
        <v>156.75587746361677</v>
      </c>
      <c r="H82" s="67">
        <f t="shared" si="6"/>
        <v>184.99999999999989</v>
      </c>
      <c r="I82" s="67">
        <f t="shared" si="6"/>
        <v>506.00000000000011</v>
      </c>
      <c r="J82" s="67">
        <f t="shared" si="6"/>
        <v>265</v>
      </c>
      <c r="K82" s="67">
        <f t="shared" si="6"/>
        <v>194.23839133816438</v>
      </c>
      <c r="L82" s="67">
        <f t="shared" si="6"/>
        <v>434.8807814792284</v>
      </c>
      <c r="M82" s="67">
        <f t="shared" si="6"/>
        <v>414.07633608301137</v>
      </c>
      <c r="N82" s="67">
        <f t="shared" si="6"/>
        <v>497.72564148811125</v>
      </c>
      <c r="O82" s="67">
        <f t="shared" si="6"/>
        <v>196.75587746361674</v>
      </c>
      <c r="P82" s="67">
        <f t="shared" si="6"/>
        <v>70.788674769284682</v>
      </c>
      <c r="Q82" s="67">
        <f t="shared" si="6"/>
        <v>485.01422469492576</v>
      </c>
    </row>
    <row r="83" spans="1:17" ht="12" customHeight="1" x14ac:dyDescent="0.25">
      <c r="A83" s="148" t="s">
        <v>142</v>
      </c>
      <c r="B83" s="67"/>
      <c r="C83" s="67">
        <f t="shared" si="6"/>
        <v>22.691669408220818</v>
      </c>
      <c r="D83" s="67">
        <f t="shared" si="6"/>
        <v>256.13541560073935</v>
      </c>
      <c r="E83" s="67">
        <f t="shared" si="6"/>
        <v>20.731533343547966</v>
      </c>
      <c r="F83" s="67">
        <f t="shared" si="6"/>
        <v>82.987310993205938</v>
      </c>
      <c r="G83" s="67">
        <f t="shared" si="6"/>
        <v>191.65248636265912</v>
      </c>
      <c r="H83" s="67">
        <f t="shared" si="6"/>
        <v>43.010656866400431</v>
      </c>
      <c r="I83" s="67">
        <f t="shared" si="6"/>
        <v>0</v>
      </c>
      <c r="J83" s="67">
        <f t="shared" si="6"/>
        <v>111.52888686901744</v>
      </c>
      <c r="K83" s="67">
        <f t="shared" si="6"/>
        <v>117.55079640442642</v>
      </c>
      <c r="L83" s="67">
        <f t="shared" si="6"/>
        <v>58.368691907956283</v>
      </c>
      <c r="M83" s="67">
        <f t="shared" si="6"/>
        <v>16.072568354156239</v>
      </c>
      <c r="N83" s="67">
        <f t="shared" si="6"/>
        <v>60.511019009008876</v>
      </c>
      <c r="O83" s="67">
        <f t="shared" si="6"/>
        <v>8.021319344452877</v>
      </c>
      <c r="P83" s="67">
        <f t="shared" si="6"/>
        <v>90.601288894864098</v>
      </c>
      <c r="Q83" s="67">
        <f t="shared" si="6"/>
        <v>2.1900504954360258</v>
      </c>
    </row>
    <row r="84" spans="1:17" ht="12" customHeight="1" x14ac:dyDescent="0.25">
      <c r="A84" s="148" t="s">
        <v>141</v>
      </c>
      <c r="B84" s="67"/>
      <c r="C84" s="67">
        <f t="shared" si="6"/>
        <v>80.953077840581983</v>
      </c>
      <c r="D84" s="67">
        <f t="shared" si="6"/>
        <v>196.72368964985537</v>
      </c>
      <c r="E84" s="67">
        <f t="shared" si="6"/>
        <v>48.612445460100929</v>
      </c>
      <c r="F84" s="67">
        <f t="shared" si="6"/>
        <v>399.43040970542484</v>
      </c>
      <c r="G84" s="67">
        <f t="shared" si="6"/>
        <v>94.506730286093273</v>
      </c>
      <c r="H84" s="67">
        <f t="shared" si="6"/>
        <v>68.846513865315245</v>
      </c>
      <c r="I84" s="67">
        <f t="shared" si="6"/>
        <v>601.70245145362662</v>
      </c>
      <c r="J84" s="67">
        <f t="shared" si="6"/>
        <v>96.090101050241401</v>
      </c>
      <c r="K84" s="67">
        <f t="shared" si="6"/>
        <v>591.36968166674569</v>
      </c>
      <c r="L84" s="67">
        <f t="shared" si="6"/>
        <v>1175.8423168790846</v>
      </c>
      <c r="M84" s="67">
        <f t="shared" si="6"/>
        <v>174.49484597394246</v>
      </c>
      <c r="N84" s="67">
        <f t="shared" si="6"/>
        <v>1872.2200567379984</v>
      </c>
      <c r="O84" s="67">
        <f t="shared" si="6"/>
        <v>1426.1073586040491</v>
      </c>
      <c r="P84" s="67">
        <f t="shared" si="6"/>
        <v>330.97976580931754</v>
      </c>
      <c r="Q84" s="67">
        <f t="shared" si="6"/>
        <v>641.17804154427256</v>
      </c>
    </row>
    <row r="85" spans="1:17" ht="12" customHeight="1" x14ac:dyDescent="0.25">
      <c r="A85" s="191" t="s">
        <v>62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148" t="s">
        <v>55</v>
      </c>
      <c r="B86" s="67"/>
      <c r="C86" s="67">
        <f t="shared" ref="C86:Q88" si="7">C52-C69</f>
        <v>426.87595493869821</v>
      </c>
      <c r="D86" s="67">
        <f t="shared" si="7"/>
        <v>490.78920335828053</v>
      </c>
      <c r="E86" s="67">
        <f t="shared" si="7"/>
        <v>107.38099291965469</v>
      </c>
      <c r="F86" s="67">
        <f t="shared" si="7"/>
        <v>255.80586726748402</v>
      </c>
      <c r="G86" s="67">
        <f t="shared" si="7"/>
        <v>510.66815452021785</v>
      </c>
      <c r="H86" s="67">
        <f t="shared" si="7"/>
        <v>19.153895658838334</v>
      </c>
      <c r="I86" s="67">
        <f t="shared" si="7"/>
        <v>54.855570924433884</v>
      </c>
      <c r="J86" s="67">
        <f t="shared" si="7"/>
        <v>38.630769985939381</v>
      </c>
      <c r="K86" s="67">
        <f t="shared" si="7"/>
        <v>76.250649226378712</v>
      </c>
      <c r="L86" s="67">
        <f t="shared" si="7"/>
        <v>379.12783039801462</v>
      </c>
      <c r="M86" s="67">
        <f t="shared" si="7"/>
        <v>220.60545847321987</v>
      </c>
      <c r="N86" s="67">
        <f t="shared" si="7"/>
        <v>261.70094188236226</v>
      </c>
      <c r="O86" s="67">
        <f t="shared" si="7"/>
        <v>515.09154927437498</v>
      </c>
      <c r="P86" s="67">
        <f t="shared" si="7"/>
        <v>9.2433174645300937</v>
      </c>
      <c r="Q86" s="67">
        <f t="shared" si="7"/>
        <v>72.646488348497314</v>
      </c>
    </row>
    <row r="87" spans="1:17" ht="12" customHeight="1" x14ac:dyDescent="0.25">
      <c r="A87" s="148" t="s">
        <v>57</v>
      </c>
      <c r="B87" s="67"/>
      <c r="C87" s="67">
        <f t="shared" si="7"/>
        <v>534.99999999999966</v>
      </c>
      <c r="D87" s="67">
        <f t="shared" si="7"/>
        <v>364.00000000000011</v>
      </c>
      <c r="E87" s="67">
        <f t="shared" si="7"/>
        <v>109.99999999999969</v>
      </c>
      <c r="F87" s="67">
        <f t="shared" si="7"/>
        <v>983</v>
      </c>
      <c r="G87" s="67">
        <f t="shared" si="7"/>
        <v>171.36410546929952</v>
      </c>
      <c r="H87" s="67">
        <f t="shared" si="7"/>
        <v>532.99999999999977</v>
      </c>
      <c r="I87" s="67">
        <f t="shared" si="7"/>
        <v>189.99999999999994</v>
      </c>
      <c r="J87" s="67">
        <f t="shared" si="7"/>
        <v>528.99999999999977</v>
      </c>
      <c r="K87" s="67">
        <f t="shared" si="7"/>
        <v>557.29498643815839</v>
      </c>
      <c r="L87" s="67">
        <f t="shared" si="7"/>
        <v>473.71256958880974</v>
      </c>
      <c r="M87" s="67">
        <f t="shared" si="7"/>
        <v>612.18646536413678</v>
      </c>
      <c r="N87" s="67">
        <f t="shared" si="7"/>
        <v>1875.4097381777528</v>
      </c>
      <c r="O87" s="67">
        <f t="shared" si="7"/>
        <v>2784.9109288619729</v>
      </c>
      <c r="P87" s="67">
        <f t="shared" si="7"/>
        <v>2613.5874357117382</v>
      </c>
      <c r="Q87" s="67">
        <f t="shared" si="7"/>
        <v>3743.2200456467099</v>
      </c>
    </row>
    <row r="88" spans="1:17" ht="12" customHeight="1" x14ac:dyDescent="0.25">
      <c r="A88" s="159" t="s">
        <v>140</v>
      </c>
      <c r="B88" s="83"/>
      <c r="C88" s="83">
        <f t="shared" si="7"/>
        <v>48.24043903955004</v>
      </c>
      <c r="D88" s="83">
        <f t="shared" si="7"/>
        <v>93.866103497563302</v>
      </c>
      <c r="E88" s="83">
        <f t="shared" si="7"/>
        <v>106.72117600067298</v>
      </c>
      <c r="F88" s="83">
        <f t="shared" si="7"/>
        <v>48.717340921024288</v>
      </c>
      <c r="G88" s="83">
        <f t="shared" si="7"/>
        <v>109.30857512445618</v>
      </c>
      <c r="H88" s="83">
        <f t="shared" si="7"/>
        <v>938.79878831739393</v>
      </c>
      <c r="I88" s="83">
        <f t="shared" si="7"/>
        <v>63.096880529192902</v>
      </c>
      <c r="J88" s="83">
        <f t="shared" si="7"/>
        <v>50.71946013001093</v>
      </c>
      <c r="K88" s="83">
        <f t="shared" si="7"/>
        <v>364.58617942387076</v>
      </c>
      <c r="L88" s="83">
        <f t="shared" si="7"/>
        <v>687.33604939288875</v>
      </c>
      <c r="M88" s="83">
        <f t="shared" si="7"/>
        <v>18.407537732378216</v>
      </c>
      <c r="N88" s="83">
        <f t="shared" si="7"/>
        <v>728.5024314123666</v>
      </c>
      <c r="O88" s="83">
        <f t="shared" si="7"/>
        <v>36.955242523607239</v>
      </c>
      <c r="P88" s="83">
        <f t="shared" si="7"/>
        <v>809.32800031426791</v>
      </c>
      <c r="Q88" s="83">
        <f t="shared" si="7"/>
        <v>20.783035861210578</v>
      </c>
    </row>
    <row r="90" spans="1:17" ht="12" customHeight="1" x14ac:dyDescent="0.25">
      <c r="A90" s="190" t="s">
        <v>201</v>
      </c>
      <c r="B90" s="215">
        <v>2015</v>
      </c>
      <c r="C90" s="215"/>
      <c r="D90" s="215"/>
      <c r="E90" s="215"/>
      <c r="F90" s="215"/>
      <c r="G90" s="215"/>
      <c r="H90" s="215"/>
      <c r="I90" s="215"/>
      <c r="J90" s="215"/>
      <c r="K90" s="215"/>
      <c r="L90" s="215"/>
      <c r="M90" s="215"/>
      <c r="N90" s="215"/>
      <c r="O90" s="215"/>
      <c r="P90" s="215"/>
      <c r="Q90" s="215"/>
    </row>
    <row r="91" spans="1:17" s="28" customFormat="1" ht="12" customHeight="1" x14ac:dyDescent="0.25">
      <c r="A91" s="155" t="s">
        <v>174</v>
      </c>
      <c r="B91" s="154" t="s">
        <v>173</v>
      </c>
      <c r="C91" s="154">
        <v>2001</v>
      </c>
      <c r="D91" s="154">
        <v>2002</v>
      </c>
      <c r="E91" s="154">
        <v>2003</v>
      </c>
      <c r="F91" s="154">
        <v>2004</v>
      </c>
      <c r="G91" s="154">
        <v>2005</v>
      </c>
      <c r="H91" s="154">
        <v>2006</v>
      </c>
      <c r="I91" s="154">
        <v>2007</v>
      </c>
      <c r="J91" s="154">
        <v>2008</v>
      </c>
      <c r="K91" s="154">
        <v>2009</v>
      </c>
      <c r="L91" s="154">
        <v>2010</v>
      </c>
      <c r="M91" s="154">
        <v>2011</v>
      </c>
      <c r="N91" s="154">
        <v>2012</v>
      </c>
      <c r="O91" s="154">
        <v>2013</v>
      </c>
      <c r="P91" s="154">
        <v>2014</v>
      </c>
      <c r="Q91" s="154">
        <v>2015</v>
      </c>
    </row>
    <row r="92" spans="1:17" ht="12" customHeight="1" x14ac:dyDescent="0.25">
      <c r="A92" s="152" t="s">
        <v>20</v>
      </c>
      <c r="B92" s="151"/>
      <c r="C92" s="151"/>
      <c r="D92" s="151"/>
      <c r="E92" s="151"/>
      <c r="F92" s="151"/>
      <c r="G92" s="151"/>
      <c r="H92" s="151"/>
      <c r="I92" s="151"/>
      <c r="J92" s="151"/>
      <c r="K92" s="151"/>
      <c r="L92" s="151"/>
      <c r="M92" s="151"/>
      <c r="N92" s="151"/>
      <c r="O92" s="151"/>
      <c r="P92" s="151"/>
      <c r="Q92" s="151"/>
    </row>
    <row r="93" spans="1:17" ht="12.95" customHeight="1" x14ac:dyDescent="0.25">
      <c r="A93" s="150" t="s">
        <v>65</v>
      </c>
      <c r="B93" s="189">
        <f>RES_hhdet_numvin!B82</f>
        <v>0</v>
      </c>
      <c r="C93" s="189">
        <f>RES_hhdet_numvin!C82</f>
        <v>0</v>
      </c>
      <c r="D93" s="189">
        <f>RES_hhdet_numvin!D82</f>
        <v>0</v>
      </c>
      <c r="E93" s="189">
        <f>RES_hhdet_numvin!E82</f>
        <v>0</v>
      </c>
      <c r="F93" s="189">
        <f>RES_hhdet_numvin!F82</f>
        <v>0</v>
      </c>
      <c r="G93" s="189">
        <f>RES_hhdet_numvin!G82</f>
        <v>0</v>
      </c>
      <c r="H93" s="189">
        <f>RES_hhdet_numvin!H82</f>
        <v>0</v>
      </c>
      <c r="I93" s="189">
        <f>RES_hhdet_numvin!I82</f>
        <v>0</v>
      </c>
      <c r="J93" s="189">
        <f>RES_hhdet_numvin!J82</f>
        <v>0</v>
      </c>
      <c r="K93" s="189">
        <f>RES_hhdet_numvin!K82</f>
        <v>0</v>
      </c>
      <c r="L93" s="189">
        <f>RES_hhdet_numvin!L82</f>
        <v>0</v>
      </c>
      <c r="M93" s="189">
        <f>RES_hhdet_numvin!M82</f>
        <v>0</v>
      </c>
      <c r="N93" s="189">
        <f>RES_hhdet_numvin!N82</f>
        <v>0</v>
      </c>
      <c r="O93" s="189">
        <f>RES_hhdet_numvin!O82</f>
        <v>0</v>
      </c>
      <c r="P93" s="189">
        <f>RES_hhdet_numvin!P82</f>
        <v>0</v>
      </c>
      <c r="Q93" s="189">
        <f>RES_hhdet_numvin!Q82</f>
        <v>0</v>
      </c>
    </row>
    <row r="94" spans="1:17" ht="12" customHeight="1" x14ac:dyDescent="0.25">
      <c r="A94" s="23" t="s">
        <v>157</v>
      </c>
      <c r="B94" s="80">
        <f>RES_hhdet_numvin!B83</f>
        <v>336.93749999999983</v>
      </c>
      <c r="C94" s="80">
        <f>RES_hhdet_numvin!C83</f>
        <v>460.93749999999977</v>
      </c>
      <c r="D94" s="80">
        <f>RES_hhdet_numvin!D83</f>
        <v>1307.9374999999991</v>
      </c>
      <c r="E94" s="80">
        <f>RES_hhdet_numvin!E83</f>
        <v>360.93749999999977</v>
      </c>
      <c r="F94" s="80">
        <f>RES_hhdet_numvin!F83</f>
        <v>1788.9374999999989</v>
      </c>
      <c r="G94" s="80">
        <f>RES_hhdet_numvin!G83</f>
        <v>848.93749999999955</v>
      </c>
      <c r="H94" s="80">
        <f>RES_hhdet_numvin!H83</f>
        <v>396.93749999999977</v>
      </c>
      <c r="I94" s="80">
        <f>RES_hhdet_numvin!I83</f>
        <v>376.93749999999977</v>
      </c>
      <c r="J94" s="80">
        <f>RES_hhdet_numvin!J83</f>
        <v>1323.9374999999991</v>
      </c>
      <c r="K94" s="80">
        <f>RES_hhdet_numvin!K83</f>
        <v>820.93749999999955</v>
      </c>
      <c r="L94" s="80">
        <f>RES_hhdet_numvin!L83</f>
        <v>455.93749999999972</v>
      </c>
      <c r="M94" s="80">
        <f>RES_hhdet_numvin!M83</f>
        <v>478.93749999999966</v>
      </c>
      <c r="N94" s="80">
        <f>RES_hhdet_numvin!N83</f>
        <v>1803.9374999999989</v>
      </c>
      <c r="O94" s="80">
        <f>RES_hhdet_numvin!O83</f>
        <v>1314.9374999999991</v>
      </c>
      <c r="P94" s="80">
        <f>RES_hhdet_numvin!P83</f>
        <v>403.93749999999977</v>
      </c>
      <c r="Q94" s="80">
        <f>RES_hhdet_numvin!Q83</f>
        <v>1231.9374999999995</v>
      </c>
    </row>
    <row r="95" spans="1:17" ht="12.95" customHeight="1" x14ac:dyDescent="0.25">
      <c r="A95" s="146" t="s">
        <v>112</v>
      </c>
      <c r="B95" s="188">
        <f>RES_hhdet_numvin!B85</f>
        <v>0</v>
      </c>
      <c r="C95" s="188">
        <f>RES_hhdet_numvin!C85</f>
        <v>0</v>
      </c>
      <c r="D95" s="188">
        <f>RES_hhdet_numvin!D85</f>
        <v>0</v>
      </c>
      <c r="E95" s="188">
        <f>RES_hhdet_numvin!E85</f>
        <v>0</v>
      </c>
      <c r="F95" s="188">
        <f>RES_hhdet_numvin!F85</f>
        <v>0</v>
      </c>
      <c r="G95" s="188">
        <f>RES_hhdet_numvin!G85</f>
        <v>0</v>
      </c>
      <c r="H95" s="188">
        <f>RES_hhdet_numvin!H85</f>
        <v>0</v>
      </c>
      <c r="I95" s="188">
        <f>RES_hhdet_numvin!I85</f>
        <v>0</v>
      </c>
      <c r="J95" s="188">
        <f>RES_hhdet_numvin!J85</f>
        <v>0</v>
      </c>
      <c r="K95" s="188">
        <f>RES_hhdet_numvin!K85</f>
        <v>0</v>
      </c>
      <c r="L95" s="188">
        <f>RES_hhdet_numvin!L85</f>
        <v>0</v>
      </c>
      <c r="M95" s="188">
        <f>RES_hhdet_numvin!M85</f>
        <v>0</v>
      </c>
      <c r="N95" s="188">
        <f>RES_hhdet_numvin!N85</f>
        <v>0</v>
      </c>
      <c r="O95" s="188">
        <f>RES_hhdet_numvin!O85</f>
        <v>0</v>
      </c>
      <c r="P95" s="188">
        <f>RES_hhdet_numvin!P85</f>
        <v>0</v>
      </c>
      <c r="Q95" s="188">
        <f>RES_hhdet_numvin!Q85</f>
        <v>0</v>
      </c>
    </row>
    <row r="96" spans="1:17" ht="12" customHeight="1" x14ac:dyDescent="0.25">
      <c r="A96" s="23" t="s">
        <v>60</v>
      </c>
      <c r="B96" s="80">
        <f>RES_hhdet_numvin!B86</f>
        <v>0</v>
      </c>
      <c r="C96" s="80">
        <f>RES_hhdet_numvin!C86</f>
        <v>0</v>
      </c>
      <c r="D96" s="80">
        <f>RES_hhdet_numvin!D86</f>
        <v>0</v>
      </c>
      <c r="E96" s="80">
        <f>RES_hhdet_numvin!E86</f>
        <v>0</v>
      </c>
      <c r="F96" s="80">
        <f>RES_hhdet_numvin!F86</f>
        <v>0</v>
      </c>
      <c r="G96" s="80">
        <f>RES_hhdet_numvin!G86</f>
        <v>0</v>
      </c>
      <c r="H96" s="80">
        <f>RES_hhdet_numvin!H86</f>
        <v>0</v>
      </c>
      <c r="I96" s="80">
        <f>RES_hhdet_numvin!I86</f>
        <v>0</v>
      </c>
      <c r="J96" s="80">
        <f>RES_hhdet_numvin!J86</f>
        <v>0</v>
      </c>
      <c r="K96" s="80">
        <f>RES_hhdet_numvin!K86</f>
        <v>178.99999999999991</v>
      </c>
      <c r="L96" s="80">
        <f>RES_hhdet_numvin!L86</f>
        <v>439.99999999999977</v>
      </c>
      <c r="M96" s="80">
        <f>RES_hhdet_numvin!M86</f>
        <v>320.99999999999977</v>
      </c>
      <c r="N96" s="80">
        <f>RES_hhdet_numvin!N86</f>
        <v>733.99999999999955</v>
      </c>
      <c r="O96" s="80">
        <f>RES_hhdet_numvin!O86</f>
        <v>564.99999999999966</v>
      </c>
      <c r="P96" s="80">
        <f>RES_hhdet_numvin!P86</f>
        <v>344.99999999999977</v>
      </c>
      <c r="Q96" s="80">
        <f>RES_hhdet_numvin!Q86</f>
        <v>627.99999999999966</v>
      </c>
    </row>
    <row r="97" spans="1:17" ht="12" customHeight="1" x14ac:dyDescent="0.25">
      <c r="A97" s="146" t="s">
        <v>63</v>
      </c>
      <c r="B97" s="188">
        <f>RES_hhdet_numvin!B87</f>
        <v>0</v>
      </c>
      <c r="C97" s="188">
        <f>RES_hhdet_numvin!C87</f>
        <v>0</v>
      </c>
      <c r="D97" s="188">
        <f>RES_hhdet_numvin!D87</f>
        <v>0</v>
      </c>
      <c r="E97" s="188">
        <f>RES_hhdet_numvin!E87</f>
        <v>0</v>
      </c>
      <c r="F97" s="188">
        <f>RES_hhdet_numvin!F87</f>
        <v>0</v>
      </c>
      <c r="G97" s="188">
        <f>RES_hhdet_numvin!G87</f>
        <v>0</v>
      </c>
      <c r="H97" s="188">
        <f>RES_hhdet_numvin!H87</f>
        <v>0</v>
      </c>
      <c r="I97" s="188">
        <f>RES_hhdet_numvin!I87</f>
        <v>0</v>
      </c>
      <c r="J97" s="188">
        <f>RES_hhdet_numvin!J87</f>
        <v>0</v>
      </c>
      <c r="K97" s="188">
        <f>RES_hhdet_numvin!K87</f>
        <v>0</v>
      </c>
      <c r="L97" s="188">
        <f>RES_hhdet_numvin!L87</f>
        <v>0</v>
      </c>
      <c r="M97" s="188">
        <f>RES_hhdet_numvin!M87</f>
        <v>0</v>
      </c>
      <c r="N97" s="188">
        <f>RES_hhdet_numvin!N87</f>
        <v>0</v>
      </c>
      <c r="O97" s="188">
        <f>RES_hhdet_numvin!O87</f>
        <v>0</v>
      </c>
      <c r="P97" s="188">
        <f>RES_hhdet_numvin!P87</f>
        <v>0</v>
      </c>
      <c r="Q97" s="188">
        <f>RES_hhdet_numvin!Q87</f>
        <v>0</v>
      </c>
    </row>
    <row r="98" spans="1:17" ht="12" customHeight="1" x14ac:dyDescent="0.25">
      <c r="A98" s="23" t="s">
        <v>156</v>
      </c>
      <c r="B98" s="80">
        <f>RES_hhdet_numvin!B88</f>
        <v>0</v>
      </c>
      <c r="C98" s="80">
        <f>RES_hhdet_numvin!C88</f>
        <v>0</v>
      </c>
      <c r="D98" s="80">
        <f>RES_hhdet_numvin!D88</f>
        <v>0</v>
      </c>
      <c r="E98" s="80">
        <f>RES_hhdet_numvin!E88</f>
        <v>0</v>
      </c>
      <c r="F98" s="80">
        <f>RES_hhdet_numvin!F88</f>
        <v>0</v>
      </c>
      <c r="G98" s="80">
        <f>RES_hhdet_numvin!G88</f>
        <v>0</v>
      </c>
      <c r="H98" s="80">
        <f>RES_hhdet_numvin!H88</f>
        <v>0</v>
      </c>
      <c r="I98" s="80">
        <f>RES_hhdet_numvin!I88</f>
        <v>0</v>
      </c>
      <c r="J98" s="80">
        <f>RES_hhdet_numvin!J88</f>
        <v>0</v>
      </c>
      <c r="K98" s="80">
        <f>RES_hhdet_numvin!K88</f>
        <v>0</v>
      </c>
      <c r="L98" s="80">
        <f>RES_hhdet_numvin!L88</f>
        <v>0</v>
      </c>
      <c r="M98" s="80">
        <f>RES_hhdet_numvin!M88</f>
        <v>0</v>
      </c>
      <c r="N98" s="80">
        <f>RES_hhdet_numvin!N88</f>
        <v>0</v>
      </c>
      <c r="O98" s="80">
        <f>RES_hhdet_numvin!O88</f>
        <v>0</v>
      </c>
      <c r="P98" s="80">
        <f>RES_hhdet_numvin!P88</f>
        <v>0</v>
      </c>
      <c r="Q98" s="80">
        <f>RES_hhdet_numvin!Q88</f>
        <v>0</v>
      </c>
    </row>
    <row r="99" spans="1:17" ht="12" customHeight="1" x14ac:dyDescent="0.25">
      <c r="A99" s="23" t="s">
        <v>155</v>
      </c>
      <c r="B99" s="80">
        <f>RES_hhdet_numvin!B89</f>
        <v>0</v>
      </c>
      <c r="C99" s="80">
        <f>RES_hhdet_numvin!C89</f>
        <v>0</v>
      </c>
      <c r="D99" s="80">
        <f>RES_hhdet_numvin!D89</f>
        <v>0</v>
      </c>
      <c r="E99" s="80">
        <f>RES_hhdet_numvin!E89</f>
        <v>0</v>
      </c>
      <c r="F99" s="80">
        <f>RES_hhdet_numvin!F89</f>
        <v>0</v>
      </c>
      <c r="G99" s="80">
        <f>RES_hhdet_numvin!G89</f>
        <v>0</v>
      </c>
      <c r="H99" s="80">
        <f>RES_hhdet_numvin!H89</f>
        <v>0</v>
      </c>
      <c r="I99" s="80">
        <f>RES_hhdet_numvin!I89</f>
        <v>0</v>
      </c>
      <c r="J99" s="80">
        <f>RES_hhdet_numvin!J89</f>
        <v>0</v>
      </c>
      <c r="K99" s="80">
        <f>RES_hhdet_numvin!K89</f>
        <v>0</v>
      </c>
      <c r="L99" s="80">
        <f>RES_hhdet_numvin!L89</f>
        <v>0</v>
      </c>
      <c r="M99" s="80">
        <f>RES_hhdet_numvin!M89</f>
        <v>0</v>
      </c>
      <c r="N99" s="80">
        <f>RES_hhdet_numvin!N89</f>
        <v>0</v>
      </c>
      <c r="O99" s="80">
        <f>RES_hhdet_numvin!O89</f>
        <v>0</v>
      </c>
      <c r="P99" s="80">
        <f>RES_hhdet_numvin!P89</f>
        <v>0</v>
      </c>
      <c r="Q99" s="80">
        <f>RES_hhdet_numvin!Q89</f>
        <v>0</v>
      </c>
    </row>
    <row r="100" spans="1:17" ht="12" customHeight="1" x14ac:dyDescent="0.25">
      <c r="A100" s="23" t="s">
        <v>144</v>
      </c>
      <c r="B100" s="80">
        <f>RES_hhdet_numvin!B92</f>
        <v>0</v>
      </c>
      <c r="C100" s="80">
        <f>RES_hhdet_numvin!C92</f>
        <v>0</v>
      </c>
      <c r="D100" s="80">
        <f>RES_hhdet_numvin!D92</f>
        <v>0</v>
      </c>
      <c r="E100" s="80">
        <f>RES_hhdet_numvin!E92</f>
        <v>0</v>
      </c>
      <c r="F100" s="80">
        <f>RES_hhdet_numvin!F92</f>
        <v>0</v>
      </c>
      <c r="G100" s="80">
        <f>RES_hhdet_numvin!G92</f>
        <v>0</v>
      </c>
      <c r="H100" s="80">
        <f>RES_hhdet_numvin!H92</f>
        <v>4.73234598722025</v>
      </c>
      <c r="I100" s="80">
        <f>RES_hhdet_numvin!I92</f>
        <v>0.31029883968165078</v>
      </c>
      <c r="J100" s="80">
        <f>RES_hhdet_numvin!J92</f>
        <v>7.5564939862023222</v>
      </c>
      <c r="K100" s="80">
        <f>RES_hhdet_numvin!K92</f>
        <v>5.5150626839211716</v>
      </c>
      <c r="L100" s="80">
        <f>RES_hhdet_numvin!L92</f>
        <v>0</v>
      </c>
      <c r="M100" s="80">
        <f>RES_hhdet_numvin!M92</f>
        <v>0</v>
      </c>
      <c r="N100" s="80">
        <f>RES_hhdet_numvin!N92</f>
        <v>0</v>
      </c>
      <c r="O100" s="80">
        <f>RES_hhdet_numvin!O92</f>
        <v>0</v>
      </c>
      <c r="P100" s="80">
        <f>RES_hhdet_numvin!P92</f>
        <v>0.8857985029745945</v>
      </c>
      <c r="Q100" s="80">
        <f>RES_hhdet_numvin!Q92</f>
        <v>0</v>
      </c>
    </row>
    <row r="101" spans="1:17" ht="12" customHeight="1" x14ac:dyDescent="0.25">
      <c r="A101" s="23" t="s">
        <v>143</v>
      </c>
      <c r="B101" s="80">
        <f>RES_hhdet_numvin!B93</f>
        <v>336.93749999999983</v>
      </c>
      <c r="C101" s="80">
        <f>RES_hhdet_numvin!C93</f>
        <v>24.439760741475752</v>
      </c>
      <c r="D101" s="80">
        <f>RES_hhdet_numvin!D93</f>
        <v>311.03514064620686</v>
      </c>
      <c r="E101" s="80">
        <f>RES_hhdet_numvin!E93</f>
        <v>253.98900987928491</v>
      </c>
      <c r="F101" s="80">
        <f>RES_hhdet_numvin!F93</f>
        <v>140.01665653331071</v>
      </c>
      <c r="G101" s="80">
        <f>RES_hhdet_numvin!G93</f>
        <v>32.049066747114338</v>
      </c>
      <c r="H101" s="80">
        <f>RES_hhdet_numvin!H93</f>
        <v>54.155351932175122</v>
      </c>
      <c r="I101" s="80">
        <f>RES_hhdet_numvin!I93</f>
        <v>114.0310503977029</v>
      </c>
      <c r="J101" s="80">
        <f>RES_hhdet_numvin!J93</f>
        <v>208.13965390901916</v>
      </c>
      <c r="K101" s="80">
        <f>RES_hhdet_numvin!K93</f>
        <v>194.23839133816426</v>
      </c>
      <c r="L101" s="80">
        <f>RES_hhdet_numvin!L93</f>
        <v>85.79630045230931</v>
      </c>
      <c r="M101" s="80">
        <f>RES_hhdet_numvin!M93</f>
        <v>111.58185731248891</v>
      </c>
      <c r="N101" s="80">
        <f>RES_hhdet_numvin!N93</f>
        <v>354.62749389641732</v>
      </c>
      <c r="O101" s="80">
        <f>RES_hhdet_numvin!O93</f>
        <v>156.67652301442041</v>
      </c>
      <c r="P101" s="80">
        <f>RES_hhdet_numvin!P93</f>
        <v>55.741295428780646</v>
      </c>
      <c r="Q101" s="80">
        <f>RES_hhdet_numvin!Q93</f>
        <v>309.54494777112814</v>
      </c>
    </row>
    <row r="102" spans="1:17" ht="12" customHeight="1" x14ac:dyDescent="0.25">
      <c r="A102" s="23" t="s">
        <v>142</v>
      </c>
      <c r="B102" s="80">
        <f>RES_hhdet_numvin!B96</f>
        <v>0</v>
      </c>
      <c r="C102" s="80">
        <f>RES_hhdet_numvin!C96</f>
        <v>0</v>
      </c>
      <c r="D102" s="80">
        <f>RES_hhdet_numvin!D96</f>
        <v>0</v>
      </c>
      <c r="E102" s="80">
        <f>RES_hhdet_numvin!E96</f>
        <v>0</v>
      </c>
      <c r="F102" s="80">
        <f>RES_hhdet_numvin!F96</f>
        <v>0</v>
      </c>
      <c r="G102" s="80">
        <f>RES_hhdet_numvin!G96</f>
        <v>0</v>
      </c>
      <c r="H102" s="80">
        <f>RES_hhdet_numvin!H96</f>
        <v>0</v>
      </c>
      <c r="I102" s="80">
        <f>RES_hhdet_numvin!I96</f>
        <v>0</v>
      </c>
      <c r="J102" s="80">
        <f>RES_hhdet_numvin!J96</f>
        <v>36.796630725083155</v>
      </c>
      <c r="K102" s="80">
        <f>RES_hhdet_numvin!K96</f>
        <v>17.971913179658856</v>
      </c>
      <c r="L102" s="80">
        <f>RES_hhdet_numvin!L96</f>
        <v>0</v>
      </c>
      <c r="M102" s="80">
        <f>RES_hhdet_numvin!M96</f>
        <v>14.727938905386273</v>
      </c>
      <c r="N102" s="80">
        <f>RES_hhdet_numvin!N96</f>
        <v>0</v>
      </c>
      <c r="O102" s="80">
        <f>RES_hhdet_numvin!O96</f>
        <v>0</v>
      </c>
      <c r="P102" s="80">
        <f>RES_hhdet_numvin!P96</f>
        <v>4.5035171898716726</v>
      </c>
      <c r="Q102" s="80">
        <f>RES_hhdet_numvin!Q96</f>
        <v>0</v>
      </c>
    </row>
    <row r="103" spans="1:17" ht="12" customHeight="1" x14ac:dyDescent="0.25">
      <c r="A103" s="23" t="s">
        <v>141</v>
      </c>
      <c r="B103" s="80">
        <f>RES_hhdet_numvin!B97</f>
        <v>0</v>
      </c>
      <c r="C103" s="80">
        <f>RES_hhdet_numvin!C97</f>
        <v>436.49773925852401</v>
      </c>
      <c r="D103" s="80">
        <f>RES_hhdet_numvin!D97</f>
        <v>996.90235935379235</v>
      </c>
      <c r="E103" s="80">
        <f>RES_hhdet_numvin!E97</f>
        <v>106.94849012071489</v>
      </c>
      <c r="F103" s="80">
        <f>RES_hhdet_numvin!F97</f>
        <v>1648.9208434666882</v>
      </c>
      <c r="G103" s="80">
        <f>RES_hhdet_numvin!G97</f>
        <v>816.88843325288519</v>
      </c>
      <c r="H103" s="80">
        <f>RES_hhdet_numvin!H97</f>
        <v>338.04980208060442</v>
      </c>
      <c r="I103" s="80">
        <f>RES_hhdet_numvin!I97</f>
        <v>262.59615076261525</v>
      </c>
      <c r="J103" s="80">
        <f>RES_hhdet_numvin!J97</f>
        <v>1071.4447213796946</v>
      </c>
      <c r="K103" s="80">
        <f>RES_hhdet_numvin!K97</f>
        <v>603.21213279825531</v>
      </c>
      <c r="L103" s="80">
        <f>RES_hhdet_numvin!L97</f>
        <v>370.14119954769041</v>
      </c>
      <c r="M103" s="80">
        <f>RES_hhdet_numvin!M97</f>
        <v>352.62770378212451</v>
      </c>
      <c r="N103" s="80">
        <f>RES_hhdet_numvin!N97</f>
        <v>1449.3100061035816</v>
      </c>
      <c r="O103" s="80">
        <f>RES_hhdet_numvin!O97</f>
        <v>1158.2609769855787</v>
      </c>
      <c r="P103" s="80">
        <f>RES_hhdet_numvin!P97</f>
        <v>342.80688887837289</v>
      </c>
      <c r="Q103" s="80">
        <f>RES_hhdet_numvin!Q97</f>
        <v>922.3925522288713</v>
      </c>
    </row>
    <row r="104" spans="1:17" ht="12" customHeight="1" x14ac:dyDescent="0.25">
      <c r="A104" s="146" t="s">
        <v>62</v>
      </c>
      <c r="B104" s="188">
        <f>RES_hhdet_numvin!B100</f>
        <v>0</v>
      </c>
      <c r="C104" s="188">
        <f>RES_hhdet_numvin!C100</f>
        <v>0</v>
      </c>
      <c r="D104" s="188">
        <f>RES_hhdet_numvin!D100</f>
        <v>0</v>
      </c>
      <c r="E104" s="188">
        <f>RES_hhdet_numvin!E100</f>
        <v>0</v>
      </c>
      <c r="F104" s="188">
        <f>RES_hhdet_numvin!F100</f>
        <v>0</v>
      </c>
      <c r="G104" s="188">
        <f>RES_hhdet_numvin!G100</f>
        <v>0</v>
      </c>
      <c r="H104" s="188">
        <f>RES_hhdet_numvin!H100</f>
        <v>0</v>
      </c>
      <c r="I104" s="188">
        <f>RES_hhdet_numvin!I100</f>
        <v>0</v>
      </c>
      <c r="J104" s="188">
        <f>RES_hhdet_numvin!J100</f>
        <v>0</v>
      </c>
      <c r="K104" s="188">
        <f>RES_hhdet_numvin!K100</f>
        <v>0</v>
      </c>
      <c r="L104" s="188">
        <f>RES_hhdet_numvin!L100</f>
        <v>0</v>
      </c>
      <c r="M104" s="188">
        <f>RES_hhdet_numvin!M100</f>
        <v>0</v>
      </c>
      <c r="N104" s="188">
        <f>RES_hhdet_numvin!N100</f>
        <v>0</v>
      </c>
      <c r="O104" s="188">
        <f>RES_hhdet_numvin!O100</f>
        <v>0</v>
      </c>
      <c r="P104" s="188">
        <f>RES_hhdet_numvin!P100</f>
        <v>0</v>
      </c>
      <c r="Q104" s="188">
        <f>RES_hhdet_numvin!Q100</f>
        <v>0</v>
      </c>
    </row>
    <row r="105" spans="1:17" ht="12" customHeight="1" x14ac:dyDescent="0.25">
      <c r="A105" s="23" t="s">
        <v>55</v>
      </c>
      <c r="B105" s="80">
        <f>RES_hhdet_numvin!B101</f>
        <v>0</v>
      </c>
      <c r="C105" s="80">
        <f>RES_hhdet_numvin!C101</f>
        <v>98.340074307638787</v>
      </c>
      <c r="D105" s="80">
        <f>RES_hhdet_numvin!D101</f>
        <v>435.4392641917259</v>
      </c>
      <c r="E105" s="80">
        <f>RES_hhdet_numvin!E101</f>
        <v>143.12034176850446</v>
      </c>
      <c r="F105" s="80">
        <f>RES_hhdet_numvin!F101</f>
        <v>312.9278762351309</v>
      </c>
      <c r="G105" s="80">
        <f>RES_hhdet_numvin!G101</f>
        <v>122.52603533684257</v>
      </c>
      <c r="H105" s="80">
        <f>RES_hhdet_numvin!H101</f>
        <v>9.1638797257272824</v>
      </c>
      <c r="I105" s="80">
        <f>RES_hhdet_numvin!I101</f>
        <v>13.79100168385866</v>
      </c>
      <c r="J105" s="80">
        <f>RES_hhdet_numvin!J101</f>
        <v>115.31566798620118</v>
      </c>
      <c r="K105" s="80">
        <f>RES_hhdet_numvin!K101</f>
        <v>6.09911024623239E-2</v>
      </c>
      <c r="L105" s="80">
        <f>RES_hhdet_numvin!L101</f>
        <v>124.69753090855592</v>
      </c>
      <c r="M105" s="80">
        <f>RES_hhdet_numvin!M101</f>
        <v>310.18377177191019</v>
      </c>
      <c r="N105" s="80">
        <f>RES_hhdet_numvin!N101</f>
        <v>144.0061040588956</v>
      </c>
      <c r="O105" s="80">
        <f>RES_hhdet_numvin!O101</f>
        <v>246.54607547000782</v>
      </c>
      <c r="P105" s="80">
        <f>RES_hhdet_numvin!P101</f>
        <v>146.94746411515428</v>
      </c>
      <c r="Q105" s="80">
        <f>RES_hhdet_numvin!Q101</f>
        <v>1.9339213373826396</v>
      </c>
    </row>
    <row r="106" spans="1:17" ht="12" customHeight="1" x14ac:dyDescent="0.25">
      <c r="A106" s="23" t="s">
        <v>57</v>
      </c>
      <c r="B106" s="80">
        <f>RES_hhdet_numvin!B102</f>
        <v>336.93749999999983</v>
      </c>
      <c r="C106" s="80">
        <f>RES_hhdet_numvin!C102</f>
        <v>352.17544938799062</v>
      </c>
      <c r="D106" s="80">
        <f>RES_hhdet_numvin!D102</f>
        <v>288.54452292324936</v>
      </c>
      <c r="E106" s="80">
        <f>RES_hhdet_numvin!E102</f>
        <v>190.60017876845535</v>
      </c>
      <c r="F106" s="80">
        <f>RES_hhdet_numvin!F102</f>
        <v>794.83455039919033</v>
      </c>
      <c r="G106" s="80">
        <f>RES_hhdet_numvin!G102</f>
        <v>656.1987223758864</v>
      </c>
      <c r="H106" s="80">
        <f>RES_hhdet_numvin!H102</f>
        <v>339.32001475942707</v>
      </c>
      <c r="I106" s="80">
        <f>RES_hhdet_numvin!I102</f>
        <v>344.28002764921678</v>
      </c>
      <c r="J106" s="80">
        <f>RES_hhdet_numvin!J102</f>
        <v>249.3808618918911</v>
      </c>
      <c r="K106" s="80">
        <f>RES_hhdet_numvin!K102</f>
        <v>273.39402245937913</v>
      </c>
      <c r="L106" s="80">
        <f>RES_hhdet_numvin!L102</f>
        <v>121.48481049142747</v>
      </c>
      <c r="M106" s="80">
        <f>RES_hhdet_numvin!M102</f>
        <v>150.34619049571134</v>
      </c>
      <c r="N106" s="80">
        <f>RES_hhdet_numvin!N102</f>
        <v>546.1597381777525</v>
      </c>
      <c r="O106" s="80">
        <f>RES_hhdet_numvin!O102</f>
        <v>474.72342886197299</v>
      </c>
      <c r="P106" s="80">
        <f>RES_hhdet_numvin!P102</f>
        <v>136.46243571173778</v>
      </c>
      <c r="Q106" s="80">
        <f>RES_hhdet_numvin!Q102</f>
        <v>525.15754564670942</v>
      </c>
    </row>
    <row r="107" spans="1:17" ht="12" customHeight="1" x14ac:dyDescent="0.25">
      <c r="A107" s="29" t="s">
        <v>140</v>
      </c>
      <c r="B107" s="78">
        <f>RES_hhdet_numvin!B103</f>
        <v>0</v>
      </c>
      <c r="C107" s="78">
        <f>RES_hhdet_numvin!C103</f>
        <v>10.421976304370313</v>
      </c>
      <c r="D107" s="78">
        <f>RES_hhdet_numvin!D103</f>
        <v>583.95371288502395</v>
      </c>
      <c r="E107" s="78">
        <f>RES_hhdet_numvin!E103</f>
        <v>27.216979463039962</v>
      </c>
      <c r="F107" s="78">
        <f>RES_hhdet_numvin!F103</f>
        <v>681.1750733656778</v>
      </c>
      <c r="G107" s="78">
        <f>RES_hhdet_numvin!G103</f>
        <v>70.212742287270473</v>
      </c>
      <c r="H107" s="78">
        <f>RES_hhdet_numvin!H103</f>
        <v>48.453605514845378</v>
      </c>
      <c r="I107" s="78">
        <f>RES_hhdet_numvin!I103</f>
        <v>18.866470666924414</v>
      </c>
      <c r="J107" s="78">
        <f>RES_hhdet_numvin!J103</f>
        <v>959.24097012190714</v>
      </c>
      <c r="K107" s="78">
        <f>RES_hhdet_numvin!K103</f>
        <v>547.48248643815805</v>
      </c>
      <c r="L107" s="78">
        <f>RES_hhdet_numvin!L103</f>
        <v>209.75515860001633</v>
      </c>
      <c r="M107" s="78">
        <f>RES_hhdet_numvin!M103</f>
        <v>18.407537732378206</v>
      </c>
      <c r="N107" s="78">
        <f>RES_hhdet_numvin!N103</f>
        <v>1113.7716577633507</v>
      </c>
      <c r="O107" s="78">
        <f>RES_hhdet_numvin!O103</f>
        <v>593.66799566801842</v>
      </c>
      <c r="P107" s="78">
        <f>RES_hhdet_numvin!P103</f>
        <v>120.52760017310766</v>
      </c>
      <c r="Q107" s="78">
        <f>RES_hhdet_numvin!Q103</f>
        <v>704.84603301590721</v>
      </c>
    </row>
    <row r="109" spans="1:17" s="28" customFormat="1" ht="12" customHeight="1" x14ac:dyDescent="0.25">
      <c r="A109" s="187" t="s">
        <v>200</v>
      </c>
      <c r="B109" s="186"/>
      <c r="C109" s="185"/>
      <c r="D109" s="185"/>
      <c r="E109" s="185"/>
      <c r="F109" s="185"/>
      <c r="G109" s="185"/>
      <c r="H109" s="185"/>
      <c r="I109" s="185"/>
      <c r="J109" s="185"/>
      <c r="K109" s="185"/>
      <c r="L109" s="185"/>
      <c r="M109" s="185"/>
      <c r="N109" s="185"/>
      <c r="O109" s="185"/>
      <c r="P109" s="185"/>
      <c r="Q109" s="185"/>
    </row>
    <row r="111" spans="1:17" ht="12" customHeight="1" x14ac:dyDescent="0.25">
      <c r="A111" s="152" t="s">
        <v>118</v>
      </c>
      <c r="B111" s="168">
        <f>SUM(B112,B115,B117,B130)</f>
        <v>7.8600165580892405</v>
      </c>
      <c r="C111" s="168">
        <f t="shared" ref="C111:Q111" si="8">SUM(C112,C115,C117,C130)</f>
        <v>7.6664074325648626</v>
      </c>
      <c r="D111" s="168">
        <f t="shared" si="8"/>
        <v>9.3763998312942327</v>
      </c>
      <c r="E111" s="168">
        <f t="shared" si="8"/>
        <v>9.3273981459082691</v>
      </c>
      <c r="F111" s="168">
        <f t="shared" si="8"/>
        <v>10.359522773032374</v>
      </c>
      <c r="G111" s="168">
        <f t="shared" si="8"/>
        <v>11.911317355988642</v>
      </c>
      <c r="H111" s="168">
        <f t="shared" si="8"/>
        <v>8.7547819787091665</v>
      </c>
      <c r="I111" s="168">
        <f t="shared" si="8"/>
        <v>10.062421409204447</v>
      </c>
      <c r="J111" s="168">
        <f t="shared" si="8"/>
        <v>10.982539723499613</v>
      </c>
      <c r="K111" s="168">
        <f t="shared" si="8"/>
        <v>12.847966002466075</v>
      </c>
      <c r="L111" s="168">
        <f t="shared" si="8"/>
        <v>9.5639828197674088</v>
      </c>
      <c r="M111" s="168">
        <f t="shared" si="8"/>
        <v>11.217181704654342</v>
      </c>
      <c r="N111" s="168">
        <f t="shared" si="8"/>
        <v>12.076146495418673</v>
      </c>
      <c r="O111" s="168">
        <f t="shared" si="8"/>
        <v>11.440952839214019</v>
      </c>
      <c r="P111" s="168">
        <f t="shared" si="8"/>
        <v>10.556901510899184</v>
      </c>
      <c r="Q111" s="168">
        <f t="shared" si="8"/>
        <v>13.01888730279437</v>
      </c>
    </row>
    <row r="112" spans="1:17" ht="12" customHeight="1" x14ac:dyDescent="0.25">
      <c r="A112" s="158" t="s">
        <v>65</v>
      </c>
      <c r="B112" s="157">
        <f>SUM(B113:B114)</f>
        <v>5.1236422069167169</v>
      </c>
      <c r="C112" s="157">
        <f t="shared" ref="C112:Q112" si="9">SUM(C113:C114)</f>
        <v>5.1522893432160837</v>
      </c>
      <c r="D112" s="157">
        <f t="shared" si="9"/>
        <v>6.317313661490104</v>
      </c>
      <c r="E112" s="157">
        <f t="shared" si="9"/>
        <v>6.1913200541258684</v>
      </c>
      <c r="F112" s="157">
        <f t="shared" si="9"/>
        <v>6.6702496375153775</v>
      </c>
      <c r="G112" s="157">
        <f t="shared" si="9"/>
        <v>7.8541634552212596</v>
      </c>
      <c r="H112" s="157">
        <f t="shared" si="9"/>
        <v>5.0911458173431967</v>
      </c>
      <c r="I112" s="157">
        <f t="shared" si="9"/>
        <v>6.3786700001381451</v>
      </c>
      <c r="J112" s="157">
        <f t="shared" si="9"/>
        <v>6.9487666798330663</v>
      </c>
      <c r="K112" s="157">
        <f t="shared" si="9"/>
        <v>8.6213624019380699</v>
      </c>
      <c r="L112" s="157">
        <f t="shared" si="9"/>
        <v>5.3520416012992298</v>
      </c>
      <c r="M112" s="157">
        <f t="shared" si="9"/>
        <v>6.937450713649751</v>
      </c>
      <c r="N112" s="157">
        <f t="shared" si="9"/>
        <v>7.4080512954806146</v>
      </c>
      <c r="O112" s="157">
        <f t="shared" si="9"/>
        <v>6.6709815769360201</v>
      </c>
      <c r="P112" s="157">
        <f t="shared" si="9"/>
        <v>5.6992436302370324</v>
      </c>
      <c r="Q112" s="157">
        <f t="shared" si="9"/>
        <v>7.5040044512039001</v>
      </c>
    </row>
    <row r="113" spans="1:17" ht="12" customHeight="1" x14ac:dyDescent="0.25">
      <c r="A113" s="23" t="s">
        <v>157</v>
      </c>
      <c r="B113" s="156">
        <f>RES_hhdet_fec!B$83</f>
        <v>5.0871565250339543</v>
      </c>
      <c r="C113" s="156">
        <f>RES_hhdet_fec!C$83</f>
        <v>5.1421259999999993</v>
      </c>
      <c r="D113" s="156">
        <f>RES_hhdet_fec!D$83</f>
        <v>6.2997700000000005</v>
      </c>
      <c r="E113" s="156">
        <f>RES_hhdet_fec!E$83</f>
        <v>6.1535510000000011</v>
      </c>
      <c r="F113" s="156">
        <f>RES_hhdet_fec!F$83</f>
        <v>6.6311960000000063</v>
      </c>
      <c r="G113" s="156">
        <f>RES_hhdet_fec!G$83</f>
        <v>7.8345469884104029</v>
      </c>
      <c r="H113" s="156">
        <f>RES_hhdet_fec!H$83</f>
        <v>5.0757299999999965</v>
      </c>
      <c r="I113" s="156">
        <f>RES_hhdet_fec!I$83</f>
        <v>6.2834000000000021</v>
      </c>
      <c r="J113" s="156">
        <f>RES_hhdet_fec!J$83</f>
        <v>6.8824849999999964</v>
      </c>
      <c r="K113" s="156">
        <f>RES_hhdet_fec!K$83</f>
        <v>8.5996969999999955</v>
      </c>
      <c r="L113" s="156">
        <f>RES_hhdet_fec!L$83</f>
        <v>5.3167539012970257</v>
      </c>
      <c r="M113" s="156">
        <f>RES_hhdet_fec!M$83</f>
        <v>6.9102991158474429</v>
      </c>
      <c r="N113" s="156">
        <f>RES_hhdet_fec!N$83</f>
        <v>7.3875737821187126</v>
      </c>
      <c r="O113" s="156">
        <f>RES_hhdet_fec!O$83</f>
        <v>6.6520689476035209</v>
      </c>
      <c r="P113" s="156">
        <f>RES_hhdet_fec!P$83</f>
        <v>5.6727372474938944</v>
      </c>
      <c r="Q113" s="156">
        <f>RES_hhdet_fec!Q$83</f>
        <v>7.4583410663141319</v>
      </c>
    </row>
    <row r="114" spans="1:17" ht="12" customHeight="1" x14ac:dyDescent="0.25">
      <c r="A114" s="23" t="s">
        <v>60</v>
      </c>
      <c r="B114" s="156">
        <f>RES_hhdet_fec!B$84</f>
        <v>3.6485681882762272E-2</v>
      </c>
      <c r="C114" s="156">
        <f>RES_hhdet_fec!C$84</f>
        <v>1.0163343216084197E-2</v>
      </c>
      <c r="D114" s="156">
        <f>RES_hhdet_fec!D$84</f>
        <v>1.7543661490103425E-2</v>
      </c>
      <c r="E114" s="156">
        <f>RES_hhdet_fec!E$84</f>
        <v>3.7769054125866917E-2</v>
      </c>
      <c r="F114" s="156">
        <f>RES_hhdet_fec!F$84</f>
        <v>3.9053637515371428E-2</v>
      </c>
      <c r="G114" s="156">
        <f>RES_hhdet_fec!G$84</f>
        <v>1.9616466810857099E-2</v>
      </c>
      <c r="H114" s="156">
        <f>RES_hhdet_fec!H$84</f>
        <v>1.5415817343199799E-2</v>
      </c>
      <c r="I114" s="156">
        <f>RES_hhdet_fec!I$84</f>
        <v>9.5270000138142685E-2</v>
      </c>
      <c r="J114" s="156">
        <f>RES_hhdet_fec!J$84</f>
        <v>6.6281679833070026E-2</v>
      </c>
      <c r="K114" s="156">
        <f>RES_hhdet_fec!K$84</f>
        <v>2.1665401938073939E-2</v>
      </c>
      <c r="L114" s="156">
        <f>RES_hhdet_fec!L$84</f>
        <v>3.5287700002203888E-2</v>
      </c>
      <c r="M114" s="156">
        <f>RES_hhdet_fec!M$84</f>
        <v>2.7151597802308421E-2</v>
      </c>
      <c r="N114" s="156">
        <f>RES_hhdet_fec!N$84</f>
        <v>2.0477513361902244E-2</v>
      </c>
      <c r="O114" s="156">
        <f>RES_hhdet_fec!O$84</f>
        <v>1.8912629332499695E-2</v>
      </c>
      <c r="P114" s="156">
        <f>RES_hhdet_fec!P$84</f>
        <v>2.650638274313764E-2</v>
      </c>
      <c r="Q114" s="156">
        <f>RES_hhdet_fec!Q$84</f>
        <v>4.56633848897679E-2</v>
      </c>
    </row>
    <row r="115" spans="1:17" ht="12" customHeight="1" x14ac:dyDescent="0.25">
      <c r="A115" s="158" t="s">
        <v>112</v>
      </c>
      <c r="B115" s="157">
        <f>B116</f>
        <v>0.16530021561963462</v>
      </c>
      <c r="C115" s="157">
        <f t="shared" ref="C115:Q115" si="10">C116</f>
        <v>0.17617435985085164</v>
      </c>
      <c r="D115" s="157">
        <f t="shared" si="10"/>
        <v>0.2064020302240788</v>
      </c>
      <c r="E115" s="157">
        <f t="shared" si="10"/>
        <v>0.21052545309311879</v>
      </c>
      <c r="F115" s="157">
        <f t="shared" si="10"/>
        <v>0.26423378363926531</v>
      </c>
      <c r="G115" s="157">
        <f t="shared" si="10"/>
        <v>0.28281975554820898</v>
      </c>
      <c r="H115" s="157">
        <f t="shared" si="10"/>
        <v>0.28924086703474705</v>
      </c>
      <c r="I115" s="157">
        <f t="shared" si="10"/>
        <v>0.29329623217779888</v>
      </c>
      <c r="J115" s="157">
        <f t="shared" si="10"/>
        <v>0.31990251877517156</v>
      </c>
      <c r="K115" s="157">
        <f t="shared" si="10"/>
        <v>0.36631966608244487</v>
      </c>
      <c r="L115" s="157">
        <f t="shared" si="10"/>
        <v>0.38715395070495529</v>
      </c>
      <c r="M115" s="157">
        <f t="shared" si="10"/>
        <v>0.40189691692277285</v>
      </c>
      <c r="N115" s="157">
        <f t="shared" si="10"/>
        <v>0.43504085614989674</v>
      </c>
      <c r="O115" s="157">
        <f t="shared" si="10"/>
        <v>0.46832358150141096</v>
      </c>
      <c r="P115" s="157">
        <f t="shared" si="10"/>
        <v>0.47171121062837307</v>
      </c>
      <c r="Q115" s="157">
        <f t="shared" si="10"/>
        <v>0.49668887900551212</v>
      </c>
    </row>
    <row r="116" spans="1:17" ht="12" customHeight="1" x14ac:dyDescent="0.25">
      <c r="A116" s="23" t="s">
        <v>60</v>
      </c>
      <c r="B116" s="156">
        <f>RES_hhdet_fec!B$86</f>
        <v>0.16530021561963462</v>
      </c>
      <c r="C116" s="156">
        <f>RES_hhdet_fec!C$86</f>
        <v>0.17617435985085164</v>
      </c>
      <c r="D116" s="156">
        <f>RES_hhdet_fec!D$86</f>
        <v>0.2064020302240788</v>
      </c>
      <c r="E116" s="156">
        <f>RES_hhdet_fec!E$86</f>
        <v>0.21052545309311879</v>
      </c>
      <c r="F116" s="156">
        <f>RES_hhdet_fec!F$86</f>
        <v>0.26423378363926531</v>
      </c>
      <c r="G116" s="156">
        <f>RES_hhdet_fec!G$86</f>
        <v>0.28281975554820898</v>
      </c>
      <c r="H116" s="156">
        <f>RES_hhdet_fec!H$86</f>
        <v>0.28924086703474705</v>
      </c>
      <c r="I116" s="156">
        <f>RES_hhdet_fec!I$86</f>
        <v>0.29329623217779888</v>
      </c>
      <c r="J116" s="156">
        <f>RES_hhdet_fec!J$86</f>
        <v>0.31990251877517156</v>
      </c>
      <c r="K116" s="156">
        <f>RES_hhdet_fec!K$86</f>
        <v>0.36631966608244487</v>
      </c>
      <c r="L116" s="156">
        <f>RES_hhdet_fec!L$86</f>
        <v>0.38715395070495529</v>
      </c>
      <c r="M116" s="156">
        <f>RES_hhdet_fec!M$86</f>
        <v>0.40189691692277285</v>
      </c>
      <c r="N116" s="156">
        <f>RES_hhdet_fec!N$86</f>
        <v>0.43504085614989674</v>
      </c>
      <c r="O116" s="156">
        <f>RES_hhdet_fec!O$86</f>
        <v>0.46832358150141096</v>
      </c>
      <c r="P116" s="156">
        <f>RES_hhdet_fec!P$86</f>
        <v>0.47171121062837307</v>
      </c>
      <c r="Q116" s="156">
        <f>RES_hhdet_fec!Q$86</f>
        <v>0.49668887900551212</v>
      </c>
    </row>
    <row r="117" spans="1:17" ht="12" customHeight="1" x14ac:dyDescent="0.25">
      <c r="A117" s="158" t="s">
        <v>63</v>
      </c>
      <c r="B117" s="157">
        <f>RES_hhdet_fec!B$87</f>
        <v>1.5036462952570977</v>
      </c>
      <c r="C117" s="157">
        <f>RES_hhdet_fec!C$87</f>
        <v>1.4289651622620445</v>
      </c>
      <c r="D117" s="157">
        <f>RES_hhdet_fec!D$87</f>
        <v>1.7629046939385518</v>
      </c>
      <c r="E117" s="157">
        <f>RES_hhdet_fec!E$87</f>
        <v>1.7766606944116683</v>
      </c>
      <c r="F117" s="157">
        <f>RES_hhdet_fec!F$87</f>
        <v>1.9759047067364293</v>
      </c>
      <c r="G117" s="157">
        <f>RES_hhdet_fec!G$87</f>
        <v>2.2463394031910604</v>
      </c>
      <c r="H117" s="157">
        <f>RES_hhdet_fec!H$87</f>
        <v>2.0520886196468089</v>
      </c>
      <c r="I117" s="157">
        <f>RES_hhdet_fec!I$87</f>
        <v>1.9066997838774626</v>
      </c>
      <c r="J117" s="157">
        <f>RES_hhdet_fec!J$87</f>
        <v>2.1323807710866838</v>
      </c>
      <c r="K117" s="157">
        <f>RES_hhdet_fec!K$87</f>
        <v>2.2220532036577239</v>
      </c>
      <c r="L117" s="157">
        <f>RES_hhdet_fec!L$87</f>
        <v>2.1594725955105707</v>
      </c>
      <c r="M117" s="157">
        <f>RES_hhdet_fec!M$87</f>
        <v>2.152361683600402</v>
      </c>
      <c r="N117" s="157">
        <f>RES_hhdet_fec!N$87</f>
        <v>2.3635697279834651</v>
      </c>
      <c r="O117" s="157">
        <f>RES_hhdet_fec!O$87</f>
        <v>2.4370208364548809</v>
      </c>
      <c r="P117" s="157">
        <f>RES_hhdet_fec!P$87</f>
        <v>2.5646547853990271</v>
      </c>
      <c r="Q117" s="157">
        <f>RES_hhdet_fec!Q$87</f>
        <v>3.0098128083846269</v>
      </c>
    </row>
    <row r="118" spans="1:17" ht="12" customHeight="1" x14ac:dyDescent="0.25">
      <c r="A118" s="167" t="s">
        <v>156</v>
      </c>
      <c r="B118" s="132">
        <f>RES_hhdet_fec!B$88</f>
        <v>0</v>
      </c>
      <c r="C118" s="132">
        <f>RES_hhdet_fec!C$88</f>
        <v>0</v>
      </c>
      <c r="D118" s="132">
        <f>RES_hhdet_fec!D$88</f>
        <v>0</v>
      </c>
      <c r="E118" s="132">
        <f>RES_hhdet_fec!E$88</f>
        <v>0</v>
      </c>
      <c r="F118" s="132">
        <f>RES_hhdet_fec!F$88</f>
        <v>0</v>
      </c>
      <c r="G118" s="132">
        <f>RES_hhdet_fec!G$88</f>
        <v>0</v>
      </c>
      <c r="H118" s="132">
        <f>RES_hhdet_fec!H$88</f>
        <v>0</v>
      </c>
      <c r="I118" s="132">
        <f>RES_hhdet_fec!I$88</f>
        <v>0</v>
      </c>
      <c r="J118" s="132">
        <f>RES_hhdet_fec!J$88</f>
        <v>0</v>
      </c>
      <c r="K118" s="132">
        <f>RES_hhdet_fec!K$88</f>
        <v>0</v>
      </c>
      <c r="L118" s="132">
        <f>RES_hhdet_fec!L$88</f>
        <v>0</v>
      </c>
      <c r="M118" s="132">
        <f>RES_hhdet_fec!M$88</f>
        <v>0</v>
      </c>
      <c r="N118" s="132">
        <f>RES_hhdet_fec!N$88</f>
        <v>0</v>
      </c>
      <c r="O118" s="132">
        <f>RES_hhdet_fec!O$88</f>
        <v>0</v>
      </c>
      <c r="P118" s="132">
        <f>RES_hhdet_fec!P$88</f>
        <v>0</v>
      </c>
      <c r="Q118" s="132">
        <f>RES_hhdet_fec!Q$88</f>
        <v>0</v>
      </c>
    </row>
    <row r="119" spans="1:17" ht="12" customHeight="1" x14ac:dyDescent="0.25">
      <c r="A119" s="167" t="s">
        <v>155</v>
      </c>
      <c r="B119" s="132">
        <f>SUM(B120:B121)</f>
        <v>0</v>
      </c>
      <c r="C119" s="132">
        <f t="shared" ref="C119:Q119" si="11">SUM(C120:C121)</f>
        <v>0</v>
      </c>
      <c r="D119" s="132">
        <f t="shared" si="11"/>
        <v>0</v>
      </c>
      <c r="E119" s="132">
        <f t="shared" si="11"/>
        <v>0</v>
      </c>
      <c r="F119" s="132">
        <f t="shared" si="11"/>
        <v>0</v>
      </c>
      <c r="G119" s="132">
        <f t="shared" si="11"/>
        <v>0</v>
      </c>
      <c r="H119" s="132">
        <f t="shared" si="11"/>
        <v>0</v>
      </c>
      <c r="I119" s="132">
        <f t="shared" si="11"/>
        <v>0</v>
      </c>
      <c r="J119" s="132">
        <f t="shared" si="11"/>
        <v>0</v>
      </c>
      <c r="K119" s="132">
        <f t="shared" si="11"/>
        <v>0</v>
      </c>
      <c r="L119" s="132">
        <f t="shared" si="11"/>
        <v>0</v>
      </c>
      <c r="M119" s="132">
        <f t="shared" si="11"/>
        <v>0</v>
      </c>
      <c r="N119" s="132">
        <f t="shared" si="11"/>
        <v>0</v>
      </c>
      <c r="O119" s="132">
        <f t="shared" si="11"/>
        <v>0</v>
      </c>
      <c r="P119" s="132">
        <f t="shared" si="11"/>
        <v>0</v>
      </c>
      <c r="Q119" s="132">
        <f t="shared" si="11"/>
        <v>0</v>
      </c>
    </row>
    <row r="120" spans="1:17" ht="12" customHeight="1" x14ac:dyDescent="0.25">
      <c r="A120" s="166" t="s">
        <v>55</v>
      </c>
      <c r="B120" s="165">
        <f>RES_hhdet_fec!B$90</f>
        <v>0</v>
      </c>
      <c r="C120" s="165">
        <f>RES_hhdet_fec!C$90</f>
        <v>0</v>
      </c>
      <c r="D120" s="165">
        <f>RES_hhdet_fec!D$90</f>
        <v>0</v>
      </c>
      <c r="E120" s="165">
        <f>RES_hhdet_fec!E$90</f>
        <v>0</v>
      </c>
      <c r="F120" s="165">
        <f>RES_hhdet_fec!F$90</f>
        <v>0</v>
      </c>
      <c r="G120" s="165">
        <f>RES_hhdet_fec!G$90</f>
        <v>0</v>
      </c>
      <c r="H120" s="165">
        <f>RES_hhdet_fec!H$90</f>
        <v>0</v>
      </c>
      <c r="I120" s="165">
        <f>RES_hhdet_fec!I$90</f>
        <v>0</v>
      </c>
      <c r="J120" s="165">
        <f>RES_hhdet_fec!J$90</f>
        <v>0</v>
      </c>
      <c r="K120" s="165">
        <f>RES_hhdet_fec!K$90</f>
        <v>0</v>
      </c>
      <c r="L120" s="165">
        <f>RES_hhdet_fec!L$90</f>
        <v>0</v>
      </c>
      <c r="M120" s="165">
        <f>RES_hhdet_fec!M$90</f>
        <v>0</v>
      </c>
      <c r="N120" s="165">
        <f>RES_hhdet_fec!N$90</f>
        <v>0</v>
      </c>
      <c r="O120" s="165">
        <f>RES_hhdet_fec!O$90</f>
        <v>0</v>
      </c>
      <c r="P120" s="165">
        <f>RES_hhdet_fec!P$90</f>
        <v>0</v>
      </c>
      <c r="Q120" s="165">
        <f>RES_hhdet_fec!Q$90</f>
        <v>0</v>
      </c>
    </row>
    <row r="121" spans="1:17" ht="12" customHeight="1" x14ac:dyDescent="0.25">
      <c r="A121" s="147" t="s">
        <v>59</v>
      </c>
      <c r="B121" s="164">
        <f>RES_hhdet_fec!B$91</f>
        <v>0</v>
      </c>
      <c r="C121" s="164">
        <f>RES_hhdet_fec!C$91</f>
        <v>0</v>
      </c>
      <c r="D121" s="164">
        <f>RES_hhdet_fec!D$91</f>
        <v>0</v>
      </c>
      <c r="E121" s="164">
        <f>RES_hhdet_fec!E$91</f>
        <v>0</v>
      </c>
      <c r="F121" s="164">
        <f>RES_hhdet_fec!F$91</f>
        <v>0</v>
      </c>
      <c r="G121" s="164">
        <f>RES_hhdet_fec!G$91</f>
        <v>0</v>
      </c>
      <c r="H121" s="164">
        <f>RES_hhdet_fec!H$91</f>
        <v>0</v>
      </c>
      <c r="I121" s="164">
        <f>RES_hhdet_fec!I$91</f>
        <v>0</v>
      </c>
      <c r="J121" s="164">
        <f>RES_hhdet_fec!J$91</f>
        <v>0</v>
      </c>
      <c r="K121" s="164">
        <f>RES_hhdet_fec!K$91</f>
        <v>0</v>
      </c>
      <c r="L121" s="164">
        <f>RES_hhdet_fec!L$91</f>
        <v>0</v>
      </c>
      <c r="M121" s="164">
        <f>RES_hhdet_fec!M$91</f>
        <v>0</v>
      </c>
      <c r="N121" s="164">
        <f>RES_hhdet_fec!N$91</f>
        <v>0</v>
      </c>
      <c r="O121" s="164">
        <f>RES_hhdet_fec!O$91</f>
        <v>0</v>
      </c>
      <c r="P121" s="164">
        <f>RES_hhdet_fec!P$91</f>
        <v>0</v>
      </c>
      <c r="Q121" s="164">
        <f>RES_hhdet_fec!Q$91</f>
        <v>0</v>
      </c>
    </row>
    <row r="122" spans="1:17" ht="12" customHeight="1" x14ac:dyDescent="0.25">
      <c r="A122" s="163" t="s">
        <v>144</v>
      </c>
      <c r="B122" s="162">
        <f>RES_hhdet_fec!B$92</f>
        <v>0.29171577497440176</v>
      </c>
      <c r="C122" s="162">
        <f>RES_hhdet_fec!C$92</f>
        <v>0.30481258792187926</v>
      </c>
      <c r="D122" s="162">
        <f>RES_hhdet_fec!D$92</f>
        <v>0.3580487117955104</v>
      </c>
      <c r="E122" s="162">
        <f>RES_hhdet_fec!E$92</f>
        <v>0.36401935853407102</v>
      </c>
      <c r="F122" s="162">
        <f>RES_hhdet_fec!F$92</f>
        <v>0.27385358860133024</v>
      </c>
      <c r="G122" s="162">
        <f>RES_hhdet_fec!G$92</f>
        <v>0.29834089967913902</v>
      </c>
      <c r="H122" s="162">
        <f>RES_hhdet_fec!H$92</f>
        <v>0.28645827010133712</v>
      </c>
      <c r="I122" s="162">
        <f>RES_hhdet_fec!I$92</f>
        <v>0.12513120194850794</v>
      </c>
      <c r="J122" s="162">
        <f>RES_hhdet_fec!J$92</f>
        <v>0.14435939811761242</v>
      </c>
      <c r="K122" s="162">
        <f>RES_hhdet_fec!K$92</f>
        <v>0.13359072540677555</v>
      </c>
      <c r="L122" s="162">
        <f>RES_hhdet_fec!L$92</f>
        <v>8.6433735435468492E-2</v>
      </c>
      <c r="M122" s="162">
        <f>RES_hhdet_fec!M$92</f>
        <v>7.6999328957581006E-2</v>
      </c>
      <c r="N122" s="162">
        <f>RES_hhdet_fec!N$92</f>
        <v>5.0669772131297239E-2</v>
      </c>
      <c r="O122" s="162">
        <f>RES_hhdet_fec!O$92</f>
        <v>1.4191399570379966E-2</v>
      </c>
      <c r="P122" s="162">
        <f>RES_hhdet_fec!P$92</f>
        <v>1.831451209934187E-2</v>
      </c>
      <c r="Q122" s="162">
        <f>RES_hhdet_fec!Q$92</f>
        <v>7.340637050989249E-3</v>
      </c>
    </row>
    <row r="123" spans="1:17" ht="12" customHeight="1" x14ac:dyDescent="0.25">
      <c r="A123" s="161" t="s">
        <v>143</v>
      </c>
      <c r="B123" s="160">
        <f>SUM(B124:B125)</f>
        <v>0.41171928726507562</v>
      </c>
      <c r="C123" s="160">
        <f t="shared" ref="C123:Q123" si="12">SUM(C124:C125)</f>
        <v>0.42164710230510416</v>
      </c>
      <c r="D123" s="160">
        <f t="shared" si="12"/>
        <v>0.46068444681719811</v>
      </c>
      <c r="E123" s="160">
        <f t="shared" si="12"/>
        <v>0.469845628755377</v>
      </c>
      <c r="F123" s="160">
        <f t="shared" si="12"/>
        <v>0.54785531597808335</v>
      </c>
      <c r="G123" s="160">
        <f t="shared" si="12"/>
        <v>0.6125341721424965</v>
      </c>
      <c r="H123" s="160">
        <f t="shared" si="12"/>
        <v>0.5310764473645978</v>
      </c>
      <c r="I123" s="160">
        <f t="shared" si="12"/>
        <v>0.59453173268204595</v>
      </c>
      <c r="J123" s="160">
        <f t="shared" si="12"/>
        <v>0.60580234163527169</v>
      </c>
      <c r="K123" s="160">
        <f t="shared" si="12"/>
        <v>0.57659639533847185</v>
      </c>
      <c r="L123" s="160">
        <f t="shared" si="12"/>
        <v>0.57587140597204645</v>
      </c>
      <c r="M123" s="160">
        <f t="shared" si="12"/>
        <v>0.60458207785883955</v>
      </c>
      <c r="N123" s="160">
        <f t="shared" si="12"/>
        <v>0.58902329069156734</v>
      </c>
      <c r="O123" s="160">
        <f t="shared" si="12"/>
        <v>0.55249210677516858</v>
      </c>
      <c r="P123" s="160">
        <f t="shared" si="12"/>
        <v>0.53126760383914129</v>
      </c>
      <c r="Q123" s="160">
        <f t="shared" si="12"/>
        <v>0.59410786415007233</v>
      </c>
    </row>
    <row r="124" spans="1:17" ht="12" customHeight="1" x14ac:dyDescent="0.25">
      <c r="A124" s="148" t="s">
        <v>57</v>
      </c>
      <c r="B124" s="156">
        <f>RES_hhdet_fec!B$94</f>
        <v>2.1079538375544729E-2</v>
      </c>
      <c r="C124" s="156">
        <f>RES_hhdet_fec!C$94</f>
        <v>1.0860899037216385E-2</v>
      </c>
      <c r="D124" s="156">
        <f>RES_hhdet_fec!D$94</f>
        <v>2.3140358881027327E-2</v>
      </c>
      <c r="E124" s="156">
        <f>RES_hhdet_fec!E$94</f>
        <v>2.3368883856109007E-2</v>
      </c>
      <c r="F124" s="156">
        <f>RES_hhdet_fec!F$94</f>
        <v>2.6976622160727933E-2</v>
      </c>
      <c r="G124" s="156">
        <f>RES_hhdet_fec!G$94</f>
        <v>0.15621129507199721</v>
      </c>
      <c r="H124" s="156">
        <f>RES_hhdet_fec!H$94</f>
        <v>5.5767337360585104E-2</v>
      </c>
      <c r="I124" s="156">
        <f>RES_hhdet_fec!I$94</f>
        <v>2.8443284750603329E-2</v>
      </c>
      <c r="J124" s="156">
        <f>RES_hhdet_fec!J$94</f>
        <v>2.8525042108564668E-2</v>
      </c>
      <c r="K124" s="156">
        <f>RES_hhdet_fec!K$94</f>
        <v>2.6847575541956704E-2</v>
      </c>
      <c r="L124" s="156">
        <f>RES_hhdet_fec!L$94</f>
        <v>2.6554615682477873E-2</v>
      </c>
      <c r="M124" s="156">
        <f>RES_hhdet_fec!M$94</f>
        <v>2.6137695709535048E-2</v>
      </c>
      <c r="N124" s="156">
        <f>RES_hhdet_fec!N$94</f>
        <v>2.4180086607772454E-2</v>
      </c>
      <c r="O124" s="156">
        <f>RES_hhdet_fec!O$94</f>
        <v>2.1966792703414378E-2</v>
      </c>
      <c r="P124" s="156">
        <f>RES_hhdet_fec!P$94</f>
        <v>3.5451662706583065E-2</v>
      </c>
      <c r="Q124" s="156">
        <f>RES_hhdet_fec!Q$94</f>
        <v>9.007927534859983E-2</v>
      </c>
    </row>
    <row r="125" spans="1:17" ht="12" customHeight="1" x14ac:dyDescent="0.25">
      <c r="A125" s="148" t="s">
        <v>59</v>
      </c>
      <c r="B125" s="156">
        <f>RES_hhdet_fec!B$95</f>
        <v>0.3906397488895309</v>
      </c>
      <c r="C125" s="156">
        <f>RES_hhdet_fec!C$95</f>
        <v>0.41078620326788778</v>
      </c>
      <c r="D125" s="156">
        <f>RES_hhdet_fec!D$95</f>
        <v>0.43754408793617078</v>
      </c>
      <c r="E125" s="156">
        <f>RES_hhdet_fec!E$95</f>
        <v>0.44647674489926797</v>
      </c>
      <c r="F125" s="156">
        <f>RES_hhdet_fec!F$95</f>
        <v>0.52087869381735541</v>
      </c>
      <c r="G125" s="156">
        <f>RES_hhdet_fec!G$95</f>
        <v>0.45632287707049929</v>
      </c>
      <c r="H125" s="156">
        <f>RES_hhdet_fec!H$95</f>
        <v>0.47530911000401266</v>
      </c>
      <c r="I125" s="156">
        <f>RES_hhdet_fec!I$95</f>
        <v>0.56608844793144264</v>
      </c>
      <c r="J125" s="156">
        <f>RES_hhdet_fec!J$95</f>
        <v>0.57727729952670703</v>
      </c>
      <c r="K125" s="156">
        <f>RES_hhdet_fec!K$95</f>
        <v>0.54974881979651513</v>
      </c>
      <c r="L125" s="156">
        <f>RES_hhdet_fec!L$95</f>
        <v>0.54931679028956859</v>
      </c>
      <c r="M125" s="156">
        <f>RES_hhdet_fec!M$95</f>
        <v>0.57844438214930449</v>
      </c>
      <c r="N125" s="156">
        <f>RES_hhdet_fec!N$95</f>
        <v>0.56484320408379485</v>
      </c>
      <c r="O125" s="156">
        <f>RES_hhdet_fec!O$95</f>
        <v>0.53052531407175418</v>
      </c>
      <c r="P125" s="156">
        <f>RES_hhdet_fec!P$95</f>
        <v>0.49581594113255822</v>
      </c>
      <c r="Q125" s="156">
        <f>RES_hhdet_fec!Q$95</f>
        <v>0.5040285888014725</v>
      </c>
    </row>
    <row r="126" spans="1:17" ht="12" customHeight="1" x14ac:dyDescent="0.25">
      <c r="A126" s="163" t="s">
        <v>142</v>
      </c>
      <c r="B126" s="162">
        <f>RES_hhdet_fec!B$96</f>
        <v>0.29505852203140681</v>
      </c>
      <c r="C126" s="162">
        <f>RES_hhdet_fec!C$96</f>
        <v>0.25678586505745948</v>
      </c>
      <c r="D126" s="162">
        <f>RES_hhdet_fec!D$96</f>
        <v>0.36322649566821957</v>
      </c>
      <c r="E126" s="162">
        <f>RES_hhdet_fec!E$96</f>
        <v>0.36671592888651011</v>
      </c>
      <c r="F126" s="162">
        <f>RES_hhdet_fec!F$96</f>
        <v>0.33622027035849467</v>
      </c>
      <c r="G126" s="162">
        <f>RES_hhdet_fec!G$96</f>
        <v>0.38705893393875257</v>
      </c>
      <c r="H126" s="162">
        <f>RES_hhdet_fec!H$96</f>
        <v>0.38119937674815485</v>
      </c>
      <c r="I126" s="162">
        <f>RES_hhdet_fec!I$96</f>
        <v>0.1982556494372775</v>
      </c>
      <c r="J126" s="162">
        <f>RES_hhdet_fec!J$96</f>
        <v>0.26092682442171733</v>
      </c>
      <c r="K126" s="162">
        <f>RES_hhdet_fec!K$96</f>
        <v>0.27651387752500967</v>
      </c>
      <c r="L126" s="162">
        <f>RES_hhdet_fec!L$96</f>
        <v>0.19871609009343214</v>
      </c>
      <c r="M126" s="162">
        <f>RES_hhdet_fec!M$96</f>
        <v>0.17659056671985898</v>
      </c>
      <c r="N126" s="162">
        <f>RES_hhdet_fec!N$96</f>
        <v>0.14550446531249936</v>
      </c>
      <c r="O126" s="162">
        <f>RES_hhdet_fec!O$96</f>
        <v>5.147971825829939E-2</v>
      </c>
      <c r="P126" s="162">
        <f>RES_hhdet_fec!P$96</f>
        <v>7.0429174353402194E-2</v>
      </c>
      <c r="Q126" s="162">
        <f>RES_hhdet_fec!Q$96</f>
        <v>3.0362442293970386E-2</v>
      </c>
    </row>
    <row r="127" spans="1:17" ht="12" customHeight="1" x14ac:dyDescent="0.25">
      <c r="A127" s="161" t="s">
        <v>141</v>
      </c>
      <c r="B127" s="160">
        <f>SUM(B128:B129)</f>
        <v>0.50515271098621362</v>
      </c>
      <c r="C127" s="160">
        <f t="shared" ref="C127:Q127" si="13">SUM(C128:C129)</f>
        <v>0.4457196069776016</v>
      </c>
      <c r="D127" s="160">
        <f t="shared" si="13"/>
        <v>0.58094503965762367</v>
      </c>
      <c r="E127" s="160">
        <f t="shared" si="13"/>
        <v>0.57607977823571022</v>
      </c>
      <c r="F127" s="160">
        <f t="shared" si="13"/>
        <v>0.81797553179852101</v>
      </c>
      <c r="G127" s="160">
        <f t="shared" si="13"/>
        <v>0.94840539743067231</v>
      </c>
      <c r="H127" s="160">
        <f t="shared" si="13"/>
        <v>0.85335452543271906</v>
      </c>
      <c r="I127" s="160">
        <f t="shared" si="13"/>
        <v>0.98878119980963142</v>
      </c>
      <c r="J127" s="160">
        <f t="shared" si="13"/>
        <v>1.1212922069120823</v>
      </c>
      <c r="K127" s="160">
        <f t="shared" si="13"/>
        <v>1.2353522053874668</v>
      </c>
      <c r="L127" s="160">
        <f t="shared" si="13"/>
        <v>1.2984513640096234</v>
      </c>
      <c r="M127" s="160">
        <f t="shared" si="13"/>
        <v>1.2941897100641226</v>
      </c>
      <c r="N127" s="160">
        <f t="shared" si="13"/>
        <v>1.5783721998481011</v>
      </c>
      <c r="O127" s="160">
        <f t="shared" si="13"/>
        <v>1.8188576118510329</v>
      </c>
      <c r="P127" s="160">
        <f t="shared" si="13"/>
        <v>1.9446434951071419</v>
      </c>
      <c r="Q127" s="160">
        <f t="shared" si="13"/>
        <v>2.3780018648895949</v>
      </c>
    </row>
    <row r="128" spans="1:17" ht="12" customHeight="1" x14ac:dyDescent="0.25">
      <c r="A128" s="148" t="s">
        <v>60</v>
      </c>
      <c r="B128" s="156">
        <f>RES_hhdet_fec!B$98</f>
        <v>2.1306235161216654E-2</v>
      </c>
      <c r="C128" s="156">
        <f>RES_hhdet_fec!C$98</f>
        <v>9.1608976617765306E-3</v>
      </c>
      <c r="D128" s="156">
        <f>RES_hhdet_fec!D$98</f>
        <v>2.3468068113604374E-2</v>
      </c>
      <c r="E128" s="156">
        <f>RES_hhdet_fec!E$98</f>
        <v>2.3519514597978172E-2</v>
      </c>
      <c r="F128" s="156">
        <f>RES_hhdet_fec!F$98</f>
        <v>3.3106045432823951E-2</v>
      </c>
      <c r="G128" s="156">
        <f>RES_hhdet_fec!G$98</f>
        <v>0.20291534959624671</v>
      </c>
      <c r="H128" s="156">
        <f>RES_hhdet_fec!H$98</f>
        <v>7.4144426968410254E-2</v>
      </c>
      <c r="I128" s="156">
        <f>RES_hhdet_fec!I$98</f>
        <v>4.5108883562495913E-2</v>
      </c>
      <c r="J128" s="156">
        <f>RES_hhdet_fec!J$98</f>
        <v>5.1536475058286096E-2</v>
      </c>
      <c r="K128" s="156">
        <f>RES_hhdet_fec!K$98</f>
        <v>5.5588209185027451E-2</v>
      </c>
      <c r="L128" s="156">
        <f>RES_hhdet_fec!L$98</f>
        <v>6.1084401833836524E-2</v>
      </c>
      <c r="M128" s="156">
        <f>RES_hhdet_fec!M$98</f>
        <v>6.0013624905256503E-2</v>
      </c>
      <c r="N128" s="156">
        <f>RES_hhdet_fec!N$98</f>
        <v>6.9554518244148988E-2</v>
      </c>
      <c r="O128" s="156">
        <f>RES_hhdet_fec!O$98</f>
        <v>7.8821168622151383E-2</v>
      </c>
      <c r="P128" s="156">
        <f>RES_hhdet_fec!P$98</f>
        <v>0.13683636804780214</v>
      </c>
      <c r="Q128" s="156">
        <f>RES_hhdet_fec!Q$98</f>
        <v>0.37934384068484889</v>
      </c>
    </row>
    <row r="129" spans="1:17" ht="12" customHeight="1" x14ac:dyDescent="0.25">
      <c r="A129" s="148" t="s">
        <v>59</v>
      </c>
      <c r="B129" s="156">
        <f>RES_hhdet_fec!B$99</f>
        <v>0.48384647582499696</v>
      </c>
      <c r="C129" s="156">
        <f>RES_hhdet_fec!C$99</f>
        <v>0.43655870931582508</v>
      </c>
      <c r="D129" s="156">
        <f>RES_hhdet_fec!D$99</f>
        <v>0.55747697154401932</v>
      </c>
      <c r="E129" s="156">
        <f>RES_hhdet_fec!E$99</f>
        <v>0.55256026363773203</v>
      </c>
      <c r="F129" s="156">
        <f>RES_hhdet_fec!F$99</f>
        <v>0.78486948636569709</v>
      </c>
      <c r="G129" s="156">
        <f>RES_hhdet_fec!G$99</f>
        <v>0.74549004783442563</v>
      </c>
      <c r="H129" s="156">
        <f>RES_hhdet_fec!H$99</f>
        <v>0.77921009846430878</v>
      </c>
      <c r="I129" s="156">
        <f>RES_hhdet_fec!I$99</f>
        <v>0.94367231624713555</v>
      </c>
      <c r="J129" s="156">
        <f>RES_hhdet_fec!J$99</f>
        <v>1.0697557318537962</v>
      </c>
      <c r="K129" s="156">
        <f>RES_hhdet_fec!K$99</f>
        <v>1.1797639962024393</v>
      </c>
      <c r="L129" s="156">
        <f>RES_hhdet_fec!L$99</f>
        <v>1.2373669621757868</v>
      </c>
      <c r="M129" s="156">
        <f>RES_hhdet_fec!M$99</f>
        <v>1.2341760851588661</v>
      </c>
      <c r="N129" s="156">
        <f>RES_hhdet_fec!N$99</f>
        <v>1.508817681603952</v>
      </c>
      <c r="O129" s="156">
        <f>RES_hhdet_fec!O$99</f>
        <v>1.7400364432288815</v>
      </c>
      <c r="P129" s="156">
        <f>RES_hhdet_fec!P$99</f>
        <v>1.8078071270593397</v>
      </c>
      <c r="Q129" s="156">
        <f>RES_hhdet_fec!Q$99</f>
        <v>1.9986580242047458</v>
      </c>
    </row>
    <row r="130" spans="1:17" ht="12" customHeight="1" x14ac:dyDescent="0.25">
      <c r="A130" s="158" t="s">
        <v>62</v>
      </c>
      <c r="B130" s="157">
        <f>SUM(B131:B133)</f>
        <v>1.0674278402957911</v>
      </c>
      <c r="C130" s="157">
        <f t="shared" ref="C130:Q130" si="14">SUM(C131:C133)</f>
        <v>0.90897856723588233</v>
      </c>
      <c r="D130" s="157">
        <f t="shared" si="14"/>
        <v>1.0897794456414964</v>
      </c>
      <c r="E130" s="157">
        <f t="shared" si="14"/>
        <v>1.1488919442776138</v>
      </c>
      <c r="F130" s="157">
        <f t="shared" si="14"/>
        <v>1.4491346451413039</v>
      </c>
      <c r="G130" s="157">
        <f t="shared" si="14"/>
        <v>1.5279947420281137</v>
      </c>
      <c r="H130" s="157">
        <f t="shared" si="14"/>
        <v>1.3223066746844141</v>
      </c>
      <c r="I130" s="157">
        <f t="shared" si="14"/>
        <v>1.4837553930110408</v>
      </c>
      <c r="J130" s="157">
        <f t="shared" si="14"/>
        <v>1.5814897538046933</v>
      </c>
      <c r="K130" s="157">
        <f t="shared" si="14"/>
        <v>1.6382307307878352</v>
      </c>
      <c r="L130" s="157">
        <f t="shared" si="14"/>
        <v>1.6653146722526531</v>
      </c>
      <c r="M130" s="157">
        <f t="shared" si="14"/>
        <v>1.7254723904814155</v>
      </c>
      <c r="N130" s="157">
        <f t="shared" si="14"/>
        <v>1.8694846158046969</v>
      </c>
      <c r="O130" s="157">
        <f t="shared" si="14"/>
        <v>1.8646268443217071</v>
      </c>
      <c r="P130" s="157">
        <f t="shared" si="14"/>
        <v>1.8212918846347526</v>
      </c>
      <c r="Q130" s="157">
        <f t="shared" si="14"/>
        <v>2.0083811642003315</v>
      </c>
    </row>
    <row r="131" spans="1:17" ht="12" customHeight="1" x14ac:dyDescent="0.25">
      <c r="A131" s="23" t="s">
        <v>55</v>
      </c>
      <c r="B131" s="156">
        <f>RES_hhdet_fec!B$101</f>
        <v>0.35824802911083165</v>
      </c>
      <c r="C131" s="156">
        <f>RES_hhdet_fec!C$101</f>
        <v>0.36013400000000001</v>
      </c>
      <c r="D131" s="156">
        <f>RES_hhdet_fec!D$101</f>
        <v>0.49999999999999983</v>
      </c>
      <c r="E131" s="156">
        <f>RES_hhdet_fec!E$101</f>
        <v>0.50417900000000004</v>
      </c>
      <c r="F131" s="156">
        <f>RES_hhdet_fec!F$101</f>
        <v>0.57008400000000004</v>
      </c>
      <c r="G131" s="156">
        <f>RES_hhdet_fec!G$101</f>
        <v>0.71657216328122564</v>
      </c>
      <c r="H131" s="156">
        <f>RES_hhdet_fec!H$101</f>
        <v>0.37</v>
      </c>
      <c r="I131" s="156">
        <f>RES_hhdet_fec!I$101</f>
        <v>0.44275999999999999</v>
      </c>
      <c r="J131" s="156">
        <f>RES_hhdet_fec!J$101</f>
        <v>0.44373499999999994</v>
      </c>
      <c r="K131" s="156">
        <f>RES_hhdet_fec!K$101</f>
        <v>0.37137299999999995</v>
      </c>
      <c r="L131" s="156">
        <f>RES_hhdet_fec!L$101</f>
        <v>0.36784198270298468</v>
      </c>
      <c r="M131" s="156">
        <f>RES_hhdet_fec!M$101</f>
        <v>0.44158563495896219</v>
      </c>
      <c r="N131" s="156">
        <f>RES_hhdet_fec!N$101</f>
        <v>0.44157793486177049</v>
      </c>
      <c r="O131" s="156">
        <f>RES_hhdet_fec!O$101</f>
        <v>0.4418908748482363</v>
      </c>
      <c r="P131" s="156">
        <f>RES_hhdet_fec!P$101</f>
        <v>0.44187639875693852</v>
      </c>
      <c r="Q131" s="156">
        <f>RES_hhdet_fec!Q$101</f>
        <v>0.44103555395744576</v>
      </c>
    </row>
    <row r="132" spans="1:17" ht="12" customHeight="1" x14ac:dyDescent="0.25">
      <c r="A132" s="23" t="s">
        <v>57</v>
      </c>
      <c r="B132" s="156">
        <f>RES_hhdet_fec!B$102</f>
        <v>0.4689297568727846</v>
      </c>
      <c r="C132" s="156">
        <f>RES_hhdet_fec!C$102</f>
        <v>0.42745621031427089</v>
      </c>
      <c r="D132" s="156">
        <f>RES_hhdet_fec!D$102</f>
        <v>0.45341118969516064</v>
      </c>
      <c r="E132" s="156">
        <f>RES_hhdet_fec!E$102</f>
        <v>0.47989214490334681</v>
      </c>
      <c r="F132" s="156">
        <f>RES_hhdet_fec!F$102</f>
        <v>0.6494963790081083</v>
      </c>
      <c r="G132" s="156">
        <f>RES_hhdet_fec!G$102</f>
        <v>0.57739047646912678</v>
      </c>
      <c r="H132" s="156">
        <f>RES_hhdet_fec!H$102</f>
        <v>0.58603923244974099</v>
      </c>
      <c r="I132" s="156">
        <f>RES_hhdet_fec!I$102</f>
        <v>0.63671015815359822</v>
      </c>
      <c r="J132" s="156">
        <f>RES_hhdet_fec!J$102</f>
        <v>0.66559334211943944</v>
      </c>
      <c r="K132" s="156">
        <f>RES_hhdet_fec!K$102</f>
        <v>0.72511535641981961</v>
      </c>
      <c r="L132" s="156">
        <f>RES_hhdet_fec!L$102</f>
        <v>0.7170500692241164</v>
      </c>
      <c r="M132" s="156">
        <f>RES_hhdet_fec!M$102</f>
        <v>0.76550480961049017</v>
      </c>
      <c r="N132" s="156">
        <f>RES_hhdet_fec!N$102</f>
        <v>0.84209402544754375</v>
      </c>
      <c r="O132" s="156">
        <f>RES_hhdet_fec!O$102</f>
        <v>0.88062168028723353</v>
      </c>
      <c r="P132" s="156">
        <f>RES_hhdet_fec!P$102</f>
        <v>0.84141062639947306</v>
      </c>
      <c r="Q132" s="156">
        <f>RES_hhdet_fec!Q$102</f>
        <v>0.94861911617192085</v>
      </c>
    </row>
    <row r="133" spans="1:17" ht="12" customHeight="1" x14ac:dyDescent="0.25">
      <c r="A133" s="29" t="s">
        <v>140</v>
      </c>
      <c r="B133" s="57">
        <f>RES_hhdet_fec!B$103</f>
        <v>0.2402500543121748</v>
      </c>
      <c r="C133" s="57">
        <f>RES_hhdet_fec!C$103</f>
        <v>0.12138835692161139</v>
      </c>
      <c r="D133" s="57">
        <f>RES_hhdet_fec!D$103</f>
        <v>0.13636825594633598</v>
      </c>
      <c r="E133" s="57">
        <f>RES_hhdet_fec!E$103</f>
        <v>0.16482079937426708</v>
      </c>
      <c r="F133" s="57">
        <f>RES_hhdet_fec!F$103</f>
        <v>0.22955426613319554</v>
      </c>
      <c r="G133" s="57">
        <f>RES_hhdet_fec!G$103</f>
        <v>0.23403210227776133</v>
      </c>
      <c r="H133" s="57">
        <f>RES_hhdet_fec!H$103</f>
        <v>0.36626744223467311</v>
      </c>
      <c r="I133" s="57">
        <f>RES_hhdet_fec!I$103</f>
        <v>0.40428523485744267</v>
      </c>
      <c r="J133" s="57">
        <f>RES_hhdet_fec!J$103</f>
        <v>0.472161411685254</v>
      </c>
      <c r="K133" s="57">
        <f>RES_hhdet_fec!K$103</f>
        <v>0.54174237436801553</v>
      </c>
      <c r="L133" s="57">
        <f>RES_hhdet_fec!L$103</f>
        <v>0.58042262032555192</v>
      </c>
      <c r="M133" s="57">
        <f>RES_hhdet_fec!M$103</f>
        <v>0.51838194591196318</v>
      </c>
      <c r="N133" s="57">
        <f>RES_hhdet_fec!N$103</f>
        <v>0.58581265549538275</v>
      </c>
      <c r="O133" s="57">
        <f>RES_hhdet_fec!O$103</f>
        <v>0.54211428918623739</v>
      </c>
      <c r="P133" s="57">
        <f>RES_hhdet_fec!P$103</f>
        <v>0.53800485947834087</v>
      </c>
      <c r="Q133" s="57">
        <f>RES_hhdet_fec!Q$103</f>
        <v>0.61872649407096481</v>
      </c>
    </row>
    <row r="135" spans="1:17" ht="12" customHeight="1" x14ac:dyDescent="0.25">
      <c r="A135" s="152" t="s">
        <v>119</v>
      </c>
      <c r="B135" s="168">
        <f>SUM(B136,B139,B141,B154)</f>
        <v>3.7024629491137127</v>
      </c>
      <c r="C135" s="168">
        <f t="shared" ref="C135:Q135" si="15">SUM(C136,C139,C141,C154)</f>
        <v>3.5908106427975346</v>
      </c>
      <c r="D135" s="168">
        <f t="shared" si="15"/>
        <v>4.4413095885063774</v>
      </c>
      <c r="E135" s="168">
        <f t="shared" si="15"/>
        <v>4.4886711071503242</v>
      </c>
      <c r="F135" s="168">
        <f t="shared" si="15"/>
        <v>5.2506394039436124</v>
      </c>
      <c r="G135" s="168">
        <f t="shared" si="15"/>
        <v>5.8757694502939719</v>
      </c>
      <c r="H135" s="168">
        <f t="shared" si="15"/>
        <v>4.7862019692113904</v>
      </c>
      <c r="I135" s="168">
        <f t="shared" si="15"/>
        <v>5.5126981039402567</v>
      </c>
      <c r="J135" s="168">
        <f t="shared" si="15"/>
        <v>6.0823200210434543</v>
      </c>
      <c r="K135" s="168">
        <f t="shared" si="15"/>
        <v>7.0304063975282673</v>
      </c>
      <c r="L135" s="168">
        <f t="shared" si="15"/>
        <v>5.8901768425275014</v>
      </c>
      <c r="M135" s="168">
        <f t="shared" si="15"/>
        <v>6.6224678701115733</v>
      </c>
      <c r="N135" s="168">
        <f t="shared" si="15"/>
        <v>7.3687089407816577</v>
      </c>
      <c r="O135" s="168">
        <f t="shared" si="15"/>
        <v>7.363456088403205</v>
      </c>
      <c r="P135" s="168">
        <f t="shared" si="15"/>
        <v>7.1093796009832442</v>
      </c>
      <c r="Q135" s="168">
        <f t="shared" si="15"/>
        <v>8.4943127278048838</v>
      </c>
    </row>
    <row r="136" spans="1:17" ht="12" customHeight="1" x14ac:dyDescent="0.25">
      <c r="A136" s="158" t="s">
        <v>65</v>
      </c>
      <c r="B136" s="157">
        <f>SUM(B137:B138)</f>
        <v>1.8406229863548351</v>
      </c>
      <c r="C136" s="157">
        <f t="shared" ref="C136:Q136" si="16">SUM(C137:C138)</f>
        <v>1.8518985125480456</v>
      </c>
      <c r="D136" s="157">
        <f t="shared" si="16"/>
        <v>2.3277035939320001</v>
      </c>
      <c r="E136" s="157">
        <f t="shared" si="16"/>
        <v>2.3103550456544135</v>
      </c>
      <c r="F136" s="157">
        <f t="shared" si="16"/>
        <v>2.5459752004530736</v>
      </c>
      <c r="G136" s="157">
        <f t="shared" si="16"/>
        <v>3.012638306591227</v>
      </c>
      <c r="H136" s="157">
        <f t="shared" si="16"/>
        <v>1.966791382400908</v>
      </c>
      <c r="I136" s="157">
        <f t="shared" si="16"/>
        <v>2.5264791396772153</v>
      </c>
      <c r="J136" s="157">
        <f t="shared" si="16"/>
        <v>2.7677290733183386</v>
      </c>
      <c r="K136" s="157">
        <f t="shared" si="16"/>
        <v>3.4290852927537738</v>
      </c>
      <c r="L136" s="157">
        <f t="shared" si="16"/>
        <v>2.1562498236466783</v>
      </c>
      <c r="M136" s="157">
        <f t="shared" si="16"/>
        <v>2.8031876354148531</v>
      </c>
      <c r="N136" s="157">
        <f t="shared" si="16"/>
        <v>3.0303744134467401</v>
      </c>
      <c r="O136" s="157">
        <f t="shared" si="16"/>
        <v>2.7551322639315248</v>
      </c>
      <c r="P136" s="157">
        <f t="shared" si="16"/>
        <v>2.3722380915100278</v>
      </c>
      <c r="Q136" s="157">
        <f t="shared" si="16"/>
        <v>3.1543795436471105</v>
      </c>
    </row>
    <row r="137" spans="1:17" ht="12" customHeight="1" x14ac:dyDescent="0.25">
      <c r="A137" s="23" t="s">
        <v>157</v>
      </c>
      <c r="B137" s="156">
        <f>RES_hhdet_tes!B$83</f>
        <v>1.8041373044720728</v>
      </c>
      <c r="C137" s="156">
        <f>RES_hhdet_tes!C$83</f>
        <v>1.8417351693319615</v>
      </c>
      <c r="D137" s="156">
        <f>RES_hhdet_tes!D$83</f>
        <v>2.3101599324418967</v>
      </c>
      <c r="E137" s="156">
        <f>RES_hhdet_tes!E$83</f>
        <v>2.2725859915285467</v>
      </c>
      <c r="F137" s="156">
        <f>RES_hhdet_tes!F$83</f>
        <v>2.506921562937702</v>
      </c>
      <c r="G137" s="156">
        <f>RES_hhdet_tes!G$83</f>
        <v>2.9930218397803698</v>
      </c>
      <c r="H137" s="156">
        <f>RES_hhdet_tes!H$83</f>
        <v>1.9513755650577083</v>
      </c>
      <c r="I137" s="156">
        <f>RES_hhdet_tes!I$83</f>
        <v>2.4312091395390727</v>
      </c>
      <c r="J137" s="156">
        <f>RES_hhdet_tes!J$83</f>
        <v>2.7014473934852687</v>
      </c>
      <c r="K137" s="156">
        <f>RES_hhdet_tes!K$83</f>
        <v>3.4074198908156998</v>
      </c>
      <c r="L137" s="156">
        <f>RES_hhdet_tes!L$83</f>
        <v>2.1209621236444742</v>
      </c>
      <c r="M137" s="156">
        <f>RES_hhdet_tes!M$83</f>
        <v>2.7760360376125446</v>
      </c>
      <c r="N137" s="156">
        <f>RES_hhdet_tes!N$83</f>
        <v>3.0098969000848377</v>
      </c>
      <c r="O137" s="156">
        <f>RES_hhdet_tes!O$83</f>
        <v>2.7362196345990251</v>
      </c>
      <c r="P137" s="156">
        <f>RES_hhdet_tes!P$83</f>
        <v>2.3457317087668903</v>
      </c>
      <c r="Q137" s="156">
        <f>RES_hhdet_tes!Q$83</f>
        <v>3.1087161587573426</v>
      </c>
    </row>
    <row r="138" spans="1:17" ht="12" customHeight="1" x14ac:dyDescent="0.25">
      <c r="A138" s="23" t="s">
        <v>60</v>
      </c>
      <c r="B138" s="156">
        <f>RES_hhdet_tes!B$84</f>
        <v>3.6485681882762272E-2</v>
      </c>
      <c r="C138" s="156">
        <f>RES_hhdet_tes!C$84</f>
        <v>1.0163343216084203E-2</v>
      </c>
      <c r="D138" s="156">
        <f>RES_hhdet_tes!D$84</f>
        <v>1.7543661490103429E-2</v>
      </c>
      <c r="E138" s="156">
        <f>RES_hhdet_tes!E$84</f>
        <v>3.7769054125866917E-2</v>
      </c>
      <c r="F138" s="156">
        <f>RES_hhdet_tes!F$84</f>
        <v>3.9053637515371428E-2</v>
      </c>
      <c r="G138" s="156">
        <f>RES_hhdet_tes!G$84</f>
        <v>1.9616466810857099E-2</v>
      </c>
      <c r="H138" s="156">
        <f>RES_hhdet_tes!H$84</f>
        <v>1.5415817343199795E-2</v>
      </c>
      <c r="I138" s="156">
        <f>RES_hhdet_tes!I$84</f>
        <v>9.5270000138142671E-2</v>
      </c>
      <c r="J138" s="156">
        <f>RES_hhdet_tes!J$84</f>
        <v>6.628167983307004E-2</v>
      </c>
      <c r="K138" s="156">
        <f>RES_hhdet_tes!K$84</f>
        <v>2.1665401938073939E-2</v>
      </c>
      <c r="L138" s="156">
        <f>RES_hhdet_tes!L$84</f>
        <v>3.5287700002203874E-2</v>
      </c>
      <c r="M138" s="156">
        <f>RES_hhdet_tes!M$84</f>
        <v>2.7151597802308428E-2</v>
      </c>
      <c r="N138" s="156">
        <f>RES_hhdet_tes!N$84</f>
        <v>2.047751336190225E-2</v>
      </c>
      <c r="O138" s="156">
        <f>RES_hhdet_tes!O$84</f>
        <v>1.8912629332499695E-2</v>
      </c>
      <c r="P138" s="156">
        <f>RES_hhdet_tes!P$84</f>
        <v>2.6506382743137644E-2</v>
      </c>
      <c r="Q138" s="156">
        <f>RES_hhdet_tes!Q$84</f>
        <v>4.56633848897679E-2</v>
      </c>
    </row>
    <row r="139" spans="1:17" ht="12" customHeight="1" x14ac:dyDescent="0.25">
      <c r="A139" s="158" t="s">
        <v>112</v>
      </c>
      <c r="B139" s="157">
        <f>B140</f>
        <v>0.23073147198400951</v>
      </c>
      <c r="C139" s="157">
        <f t="shared" ref="C139:Q139" si="17">C140</f>
        <v>0.2546483688649071</v>
      </c>
      <c r="D139" s="157">
        <f t="shared" si="17"/>
        <v>0.31265453855111713</v>
      </c>
      <c r="E139" s="157">
        <f t="shared" si="17"/>
        <v>0.32764918548253313</v>
      </c>
      <c r="F139" s="157">
        <f t="shared" si="17"/>
        <v>0.43413778077388332</v>
      </c>
      <c r="G139" s="157">
        <f t="shared" si="17"/>
        <v>0.48143112298843566</v>
      </c>
      <c r="H139" s="157">
        <f t="shared" si="17"/>
        <v>0.50755606544177267</v>
      </c>
      <c r="I139" s="157">
        <f t="shared" si="17"/>
        <v>0.52010801695838804</v>
      </c>
      <c r="J139" s="157">
        <f t="shared" si="17"/>
        <v>0.58860342968091495</v>
      </c>
      <c r="K139" s="157">
        <f t="shared" si="17"/>
        <v>0.7248746110492672</v>
      </c>
      <c r="L139" s="157">
        <f t="shared" si="17"/>
        <v>0.82835060138231742</v>
      </c>
      <c r="M139" s="157">
        <f t="shared" si="17"/>
        <v>0.90579604042185669</v>
      </c>
      <c r="N139" s="157">
        <f t="shared" si="17"/>
        <v>1.0873168805550302</v>
      </c>
      <c r="O139" s="157">
        <f t="shared" si="17"/>
        <v>1.2422080899271575</v>
      </c>
      <c r="P139" s="157">
        <f t="shared" si="17"/>
        <v>1.3012735424045294</v>
      </c>
      <c r="Q139" s="157">
        <f t="shared" si="17"/>
        <v>1.4477683997061983</v>
      </c>
    </row>
    <row r="140" spans="1:17" ht="12" customHeight="1" x14ac:dyDescent="0.25">
      <c r="A140" s="23" t="s">
        <v>60</v>
      </c>
      <c r="B140" s="156">
        <f>RES_hhdet_tes!B$86</f>
        <v>0.23073147198400951</v>
      </c>
      <c r="C140" s="156">
        <f>RES_hhdet_tes!C$86</f>
        <v>0.2546483688649071</v>
      </c>
      <c r="D140" s="156">
        <f>RES_hhdet_tes!D$86</f>
        <v>0.31265453855111713</v>
      </c>
      <c r="E140" s="156">
        <f>RES_hhdet_tes!E$86</f>
        <v>0.32764918548253313</v>
      </c>
      <c r="F140" s="156">
        <f>RES_hhdet_tes!F$86</f>
        <v>0.43413778077388332</v>
      </c>
      <c r="G140" s="156">
        <f>RES_hhdet_tes!G$86</f>
        <v>0.48143112298843566</v>
      </c>
      <c r="H140" s="156">
        <f>RES_hhdet_tes!H$86</f>
        <v>0.50755606544177267</v>
      </c>
      <c r="I140" s="156">
        <f>RES_hhdet_tes!I$86</f>
        <v>0.52010801695838804</v>
      </c>
      <c r="J140" s="156">
        <f>RES_hhdet_tes!J$86</f>
        <v>0.58860342968091495</v>
      </c>
      <c r="K140" s="156">
        <f>RES_hhdet_tes!K$86</f>
        <v>0.7248746110492672</v>
      </c>
      <c r="L140" s="156">
        <f>RES_hhdet_tes!L$86</f>
        <v>0.82835060138231742</v>
      </c>
      <c r="M140" s="156">
        <f>RES_hhdet_tes!M$86</f>
        <v>0.90579604042185669</v>
      </c>
      <c r="N140" s="156">
        <f>RES_hhdet_tes!N$86</f>
        <v>1.0873168805550302</v>
      </c>
      <c r="O140" s="156">
        <f>RES_hhdet_tes!O$86</f>
        <v>1.2422080899271575</v>
      </c>
      <c r="P140" s="156">
        <f>RES_hhdet_tes!P$86</f>
        <v>1.3012735424045294</v>
      </c>
      <c r="Q140" s="156">
        <f>RES_hhdet_tes!Q$86</f>
        <v>1.4477683997061983</v>
      </c>
    </row>
    <row r="141" spans="1:17" ht="12" customHeight="1" x14ac:dyDescent="0.25">
      <c r="A141" s="158" t="s">
        <v>63</v>
      </c>
      <c r="B141" s="157">
        <f>RES_hhdet_tes!B$87</f>
        <v>1.1457155895389959</v>
      </c>
      <c r="C141" s="157">
        <f>RES_hhdet_tes!C$87</f>
        <v>1.0986224462340883</v>
      </c>
      <c r="D141" s="157">
        <f>RES_hhdet_tes!D$87</f>
        <v>1.338889060643083</v>
      </c>
      <c r="E141" s="157">
        <f>RES_hhdet_tes!E$87</f>
        <v>1.3515920776076151</v>
      </c>
      <c r="F141" s="157">
        <f>RES_hhdet_tes!F$87</f>
        <v>1.6183596203093034</v>
      </c>
      <c r="G141" s="157">
        <f>RES_hhdet_tes!G$87</f>
        <v>1.7005722684805793</v>
      </c>
      <c r="H141" s="157">
        <f>RES_hhdet_tes!H$87</f>
        <v>1.6379805170203414</v>
      </c>
      <c r="I141" s="157">
        <f>RES_hhdet_tes!I$87</f>
        <v>1.7105320643735487</v>
      </c>
      <c r="J141" s="157">
        <f>RES_hhdet_tes!J$87</f>
        <v>1.8964320466697719</v>
      </c>
      <c r="K141" s="157">
        <f>RES_hhdet_tes!K$87</f>
        <v>1.9856228412571675</v>
      </c>
      <c r="L141" s="157">
        <f>RES_hhdet_tes!L$87</f>
        <v>1.9841122855744837</v>
      </c>
      <c r="M141" s="157">
        <f>RES_hhdet_tes!M$87</f>
        <v>1.9932980689508721</v>
      </c>
      <c r="N141" s="157">
        <f>RES_hhdet_tes!N$87</f>
        <v>2.2314539418243062</v>
      </c>
      <c r="O141" s="157">
        <f>RES_hhdet_tes!O$87</f>
        <v>2.3629167812820784</v>
      </c>
      <c r="P141" s="157">
        <f>RES_hhdet_tes!P$87</f>
        <v>2.4492903291915664</v>
      </c>
      <c r="Q141" s="157">
        <f>RES_hhdet_tes!Q$87</f>
        <v>2.7874274608252532</v>
      </c>
    </row>
    <row r="142" spans="1:17" ht="12" customHeight="1" x14ac:dyDescent="0.25">
      <c r="A142" s="167" t="s">
        <v>156</v>
      </c>
      <c r="B142" s="132">
        <f>RES_hhdet_tes!B$88</f>
        <v>0</v>
      </c>
      <c r="C142" s="132">
        <f>RES_hhdet_tes!C$88</f>
        <v>0</v>
      </c>
      <c r="D142" s="132">
        <f>RES_hhdet_tes!D$88</f>
        <v>0</v>
      </c>
      <c r="E142" s="132">
        <f>RES_hhdet_tes!E$88</f>
        <v>0</v>
      </c>
      <c r="F142" s="132">
        <f>RES_hhdet_tes!F$88</f>
        <v>0</v>
      </c>
      <c r="G142" s="132">
        <f>RES_hhdet_tes!G$88</f>
        <v>0</v>
      </c>
      <c r="H142" s="132">
        <f>RES_hhdet_tes!H$88</f>
        <v>0</v>
      </c>
      <c r="I142" s="132">
        <f>RES_hhdet_tes!I$88</f>
        <v>0</v>
      </c>
      <c r="J142" s="132">
        <f>RES_hhdet_tes!J$88</f>
        <v>0</v>
      </c>
      <c r="K142" s="132">
        <f>RES_hhdet_tes!K$88</f>
        <v>0</v>
      </c>
      <c r="L142" s="132">
        <f>RES_hhdet_tes!L$88</f>
        <v>0</v>
      </c>
      <c r="M142" s="132">
        <f>RES_hhdet_tes!M$88</f>
        <v>0</v>
      </c>
      <c r="N142" s="132">
        <f>RES_hhdet_tes!N$88</f>
        <v>0</v>
      </c>
      <c r="O142" s="132">
        <f>RES_hhdet_tes!O$88</f>
        <v>0</v>
      </c>
      <c r="P142" s="132">
        <f>RES_hhdet_tes!P$88</f>
        <v>0</v>
      </c>
      <c r="Q142" s="132">
        <f>RES_hhdet_tes!Q$88</f>
        <v>0</v>
      </c>
    </row>
    <row r="143" spans="1:17" ht="12" customHeight="1" x14ac:dyDescent="0.25">
      <c r="A143" s="167" t="s">
        <v>155</v>
      </c>
      <c r="B143" s="132">
        <f>SUM(B144:B145)</f>
        <v>0</v>
      </c>
      <c r="C143" s="132">
        <f t="shared" ref="C143:Q143" si="18">SUM(C144:C145)</f>
        <v>0</v>
      </c>
      <c r="D143" s="132">
        <f t="shared" si="18"/>
        <v>0</v>
      </c>
      <c r="E143" s="132">
        <f t="shared" si="18"/>
        <v>0</v>
      </c>
      <c r="F143" s="132">
        <f t="shared" si="18"/>
        <v>0</v>
      </c>
      <c r="G143" s="132">
        <f t="shared" si="18"/>
        <v>0</v>
      </c>
      <c r="H143" s="132">
        <f t="shared" si="18"/>
        <v>0</v>
      </c>
      <c r="I143" s="132">
        <f t="shared" si="18"/>
        <v>0</v>
      </c>
      <c r="J143" s="132">
        <f t="shared" si="18"/>
        <v>0</v>
      </c>
      <c r="K143" s="132">
        <f t="shared" si="18"/>
        <v>0</v>
      </c>
      <c r="L143" s="132">
        <f t="shared" si="18"/>
        <v>0</v>
      </c>
      <c r="M143" s="132">
        <f t="shared" si="18"/>
        <v>0</v>
      </c>
      <c r="N143" s="132">
        <f t="shared" si="18"/>
        <v>0</v>
      </c>
      <c r="O143" s="132">
        <f t="shared" si="18"/>
        <v>0</v>
      </c>
      <c r="P143" s="132">
        <f t="shared" si="18"/>
        <v>0</v>
      </c>
      <c r="Q143" s="132">
        <f t="shared" si="18"/>
        <v>0</v>
      </c>
    </row>
    <row r="144" spans="1:17" ht="12" customHeight="1" x14ac:dyDescent="0.25">
      <c r="A144" s="166" t="s">
        <v>55</v>
      </c>
      <c r="B144" s="165">
        <f>RES_hhdet_tes!B$90</f>
        <v>0</v>
      </c>
      <c r="C144" s="165">
        <f>RES_hhdet_tes!C$90</f>
        <v>0</v>
      </c>
      <c r="D144" s="165">
        <f>RES_hhdet_tes!D$90</f>
        <v>0</v>
      </c>
      <c r="E144" s="165">
        <f>RES_hhdet_tes!E$90</f>
        <v>0</v>
      </c>
      <c r="F144" s="165">
        <f>RES_hhdet_tes!F$90</f>
        <v>0</v>
      </c>
      <c r="G144" s="165">
        <f>RES_hhdet_tes!G$90</f>
        <v>0</v>
      </c>
      <c r="H144" s="165">
        <f>RES_hhdet_tes!H$90</f>
        <v>0</v>
      </c>
      <c r="I144" s="165">
        <f>RES_hhdet_tes!I$90</f>
        <v>0</v>
      </c>
      <c r="J144" s="165">
        <f>RES_hhdet_tes!J$90</f>
        <v>0</v>
      </c>
      <c r="K144" s="165">
        <f>RES_hhdet_tes!K$90</f>
        <v>0</v>
      </c>
      <c r="L144" s="165">
        <f>RES_hhdet_tes!L$90</f>
        <v>0</v>
      </c>
      <c r="M144" s="165">
        <f>RES_hhdet_tes!M$90</f>
        <v>0</v>
      </c>
      <c r="N144" s="165">
        <f>RES_hhdet_tes!N$90</f>
        <v>0</v>
      </c>
      <c r="O144" s="165">
        <f>RES_hhdet_tes!O$90</f>
        <v>0</v>
      </c>
      <c r="P144" s="165">
        <f>RES_hhdet_tes!P$90</f>
        <v>0</v>
      </c>
      <c r="Q144" s="165">
        <f>RES_hhdet_tes!Q$90</f>
        <v>0</v>
      </c>
    </row>
    <row r="145" spans="1:17" ht="12" customHeight="1" x14ac:dyDescent="0.25">
      <c r="A145" s="147" t="s">
        <v>59</v>
      </c>
      <c r="B145" s="164">
        <f>RES_hhdet_tes!B$91</f>
        <v>0</v>
      </c>
      <c r="C145" s="164">
        <f>RES_hhdet_tes!C$91</f>
        <v>0</v>
      </c>
      <c r="D145" s="164">
        <f>RES_hhdet_tes!D$91</f>
        <v>0</v>
      </c>
      <c r="E145" s="164">
        <f>RES_hhdet_tes!E$91</f>
        <v>0</v>
      </c>
      <c r="F145" s="164">
        <f>RES_hhdet_tes!F$91</f>
        <v>0</v>
      </c>
      <c r="G145" s="164">
        <f>RES_hhdet_tes!G$91</f>
        <v>0</v>
      </c>
      <c r="H145" s="164">
        <f>RES_hhdet_tes!H$91</f>
        <v>0</v>
      </c>
      <c r="I145" s="164">
        <f>RES_hhdet_tes!I$91</f>
        <v>0</v>
      </c>
      <c r="J145" s="164">
        <f>RES_hhdet_tes!J$91</f>
        <v>0</v>
      </c>
      <c r="K145" s="164">
        <f>RES_hhdet_tes!K$91</f>
        <v>0</v>
      </c>
      <c r="L145" s="164">
        <f>RES_hhdet_tes!L$91</f>
        <v>0</v>
      </c>
      <c r="M145" s="164">
        <f>RES_hhdet_tes!M$91</f>
        <v>0</v>
      </c>
      <c r="N145" s="164">
        <f>RES_hhdet_tes!N$91</f>
        <v>0</v>
      </c>
      <c r="O145" s="164">
        <f>RES_hhdet_tes!O$91</f>
        <v>0</v>
      </c>
      <c r="P145" s="164">
        <f>RES_hhdet_tes!P$91</f>
        <v>0</v>
      </c>
      <c r="Q145" s="164">
        <f>RES_hhdet_tes!Q$91</f>
        <v>0</v>
      </c>
    </row>
    <row r="146" spans="1:17" ht="12" customHeight="1" x14ac:dyDescent="0.25">
      <c r="A146" s="163" t="s">
        <v>144</v>
      </c>
      <c r="B146" s="162">
        <f>RES_hhdet_tes!B$92</f>
        <v>0.11034527497537482</v>
      </c>
      <c r="C146" s="162">
        <f>RES_hhdet_tes!C$92</f>
        <v>0.11716861638111438</v>
      </c>
      <c r="D146" s="162">
        <f>RES_hhdet_tes!D$92</f>
        <v>0.13968754865643124</v>
      </c>
      <c r="E146" s="162">
        <f>RES_hhdet_tes!E$92</f>
        <v>0.14394070824619426</v>
      </c>
      <c r="F146" s="162">
        <f>RES_hhdet_tes!F$92</f>
        <v>0.11032803340119571</v>
      </c>
      <c r="G146" s="162">
        <f>RES_hhdet_tes!G$92</f>
        <v>0.12123737462089283</v>
      </c>
      <c r="H146" s="162">
        <f>RES_hhdet_tes!H$92</f>
        <v>0.11795285650899624</v>
      </c>
      <c r="I146" s="162">
        <f>RES_hhdet_tes!I$92</f>
        <v>5.4144581175641665E-2</v>
      </c>
      <c r="J146" s="162">
        <f>RES_hhdet_tes!J$92</f>
        <v>6.2785143881600503E-2</v>
      </c>
      <c r="K146" s="162">
        <f>RES_hhdet_tes!K$92</f>
        <v>5.8569088425604147E-2</v>
      </c>
      <c r="L146" s="162">
        <f>RES_hhdet_tes!L$92</f>
        <v>3.8410933269880237E-2</v>
      </c>
      <c r="M146" s="162">
        <f>RES_hhdet_tes!M$92</f>
        <v>3.4419164436862111E-2</v>
      </c>
      <c r="N146" s="162">
        <f>RES_hhdet_tes!N$92</f>
        <v>2.2937569799948234E-2</v>
      </c>
      <c r="O146" s="162">
        <f>RES_hhdet_tes!O$92</f>
        <v>6.507863786959377E-3</v>
      </c>
      <c r="P146" s="162">
        <f>RES_hhdet_tes!P$92</f>
        <v>8.4228308819423205E-3</v>
      </c>
      <c r="Q146" s="162">
        <f>RES_hhdet_tes!Q$92</f>
        <v>3.4007561014699587E-3</v>
      </c>
    </row>
    <row r="147" spans="1:17" ht="12" customHeight="1" x14ac:dyDescent="0.25">
      <c r="A147" s="161" t="s">
        <v>143</v>
      </c>
      <c r="B147" s="160">
        <f>SUM(B148:B149)</f>
        <v>0.39861335764828792</v>
      </c>
      <c r="C147" s="160">
        <f t="shared" ref="C147:Q147" si="19">SUM(C148:C149)</f>
        <v>0.4150082915229415</v>
      </c>
      <c r="D147" s="160">
        <f t="shared" si="19"/>
        <v>0.44672690683727301</v>
      </c>
      <c r="E147" s="160">
        <f t="shared" si="19"/>
        <v>0.4558942523683614</v>
      </c>
      <c r="F147" s="160">
        <f t="shared" si="19"/>
        <v>0.53194423061752649</v>
      </c>
      <c r="G147" s="160">
        <f t="shared" si="19"/>
        <v>0.521397105575655</v>
      </c>
      <c r="H147" s="160">
        <f t="shared" si="19"/>
        <v>0.49886296205544062</v>
      </c>
      <c r="I147" s="160">
        <f t="shared" si="19"/>
        <v>0.57816281506731992</v>
      </c>
      <c r="J147" s="160">
        <f t="shared" si="19"/>
        <v>0.58960893400131897</v>
      </c>
      <c r="K147" s="160">
        <f t="shared" si="19"/>
        <v>0.56149099352875065</v>
      </c>
      <c r="L147" s="160">
        <f t="shared" si="19"/>
        <v>0.56102631745685183</v>
      </c>
      <c r="M147" s="160">
        <f t="shared" si="19"/>
        <v>0.59007219772285191</v>
      </c>
      <c r="N147" s="160">
        <f t="shared" si="19"/>
        <v>0.57570356094913611</v>
      </c>
      <c r="O147" s="160">
        <f t="shared" si="19"/>
        <v>0.54042974850534198</v>
      </c>
      <c r="P147" s="160">
        <f t="shared" si="19"/>
        <v>0.51187455160979989</v>
      </c>
      <c r="Q147" s="160">
        <f t="shared" si="19"/>
        <v>0.54509369897395155</v>
      </c>
    </row>
    <row r="148" spans="1:17" ht="12" customHeight="1" x14ac:dyDescent="0.25">
      <c r="A148" s="148" t="s">
        <v>57</v>
      </c>
      <c r="B148" s="156">
        <f>RES_hhdet_tes!B$94</f>
        <v>7.9736087587569185E-3</v>
      </c>
      <c r="C148" s="156">
        <f>RES_hhdet_tes!C$94</f>
        <v>4.2220882550536038E-3</v>
      </c>
      <c r="D148" s="156">
        <f>RES_hhdet_tes!D$94</f>
        <v>9.1828189011022281E-3</v>
      </c>
      <c r="E148" s="156">
        <f>RES_hhdet_tes!E$94</f>
        <v>9.4175074690935438E-3</v>
      </c>
      <c r="F148" s="156">
        <f>RES_hhdet_tes!F$94</f>
        <v>1.1065536800170757E-2</v>
      </c>
      <c r="G148" s="156">
        <f>RES_hhdet_tes!G$94</f>
        <v>6.5074228505155596E-2</v>
      </c>
      <c r="H148" s="156">
        <f>RES_hhdet_tes!H$94</f>
        <v>2.35538520514278E-2</v>
      </c>
      <c r="I148" s="156">
        <f>RES_hhdet_tes!I$94</f>
        <v>1.2074367135877501E-2</v>
      </c>
      <c r="J148" s="156">
        <f>RES_hhdet_tes!J$94</f>
        <v>1.2331634474611919E-2</v>
      </c>
      <c r="K148" s="156">
        <f>RES_hhdet_tes!K$94</f>
        <v>1.1742173732235503E-2</v>
      </c>
      <c r="L148" s="156">
        <f>RES_hhdet_tes!L$94</f>
        <v>1.1709527167283261E-2</v>
      </c>
      <c r="M148" s="156">
        <f>RES_hhdet_tes!M$94</f>
        <v>1.1627815573547865E-2</v>
      </c>
      <c r="N148" s="156">
        <f>RES_hhdet_tes!N$94</f>
        <v>1.0860356865341004E-2</v>
      </c>
      <c r="O148" s="156">
        <f>RES_hhdet_tes!O$94</f>
        <v>9.9044344335874369E-3</v>
      </c>
      <c r="P148" s="156">
        <f>RES_hhdet_tes!P$94</f>
        <v>1.6058610477241518E-2</v>
      </c>
      <c r="Q148" s="156">
        <f>RES_hhdet_tes!Q$94</f>
        <v>4.10651101724787E-2</v>
      </c>
    </row>
    <row r="149" spans="1:17" ht="12" customHeight="1" x14ac:dyDescent="0.25">
      <c r="A149" s="148" t="s">
        <v>59</v>
      </c>
      <c r="B149" s="156">
        <f>RES_hhdet_tes!B$95</f>
        <v>0.39063974888953101</v>
      </c>
      <c r="C149" s="156">
        <f>RES_hhdet_tes!C$95</f>
        <v>0.41078620326788789</v>
      </c>
      <c r="D149" s="156">
        <f>RES_hhdet_tes!D$95</f>
        <v>0.43754408793617078</v>
      </c>
      <c r="E149" s="156">
        <f>RES_hhdet_tes!E$95</f>
        <v>0.44647674489926786</v>
      </c>
      <c r="F149" s="156">
        <f>RES_hhdet_tes!F$95</f>
        <v>0.52087869381735574</v>
      </c>
      <c r="G149" s="156">
        <f>RES_hhdet_tes!G$95</f>
        <v>0.4563228770704994</v>
      </c>
      <c r="H149" s="156">
        <f>RES_hhdet_tes!H$95</f>
        <v>0.47530911000401282</v>
      </c>
      <c r="I149" s="156">
        <f>RES_hhdet_tes!I$95</f>
        <v>0.56608844793144242</v>
      </c>
      <c r="J149" s="156">
        <f>RES_hhdet_tes!J$95</f>
        <v>0.57727729952670703</v>
      </c>
      <c r="K149" s="156">
        <f>RES_hhdet_tes!K$95</f>
        <v>0.54974881979651513</v>
      </c>
      <c r="L149" s="156">
        <f>RES_hhdet_tes!L$95</f>
        <v>0.54931679028956859</v>
      </c>
      <c r="M149" s="156">
        <f>RES_hhdet_tes!M$95</f>
        <v>0.57844438214930405</v>
      </c>
      <c r="N149" s="156">
        <f>RES_hhdet_tes!N$95</f>
        <v>0.56484320408379507</v>
      </c>
      <c r="O149" s="156">
        <f>RES_hhdet_tes!O$95</f>
        <v>0.53052531407175452</v>
      </c>
      <c r="P149" s="156">
        <f>RES_hhdet_tes!P$95</f>
        <v>0.49581594113255834</v>
      </c>
      <c r="Q149" s="156">
        <f>RES_hhdet_tes!Q$95</f>
        <v>0.50402858880147283</v>
      </c>
    </row>
    <row r="150" spans="1:17" ht="12" customHeight="1" x14ac:dyDescent="0.25">
      <c r="A150" s="163" t="s">
        <v>142</v>
      </c>
      <c r="B150" s="162">
        <f>RES_hhdet_tes!B$96</f>
        <v>0.14261241028865757</v>
      </c>
      <c r="C150" s="162">
        <f>RES_hhdet_tes!C$96</f>
        <v>0.12541270067346114</v>
      </c>
      <c r="D150" s="162">
        <f>RES_hhdet_tes!D$96</f>
        <v>0.18303140225570813</v>
      </c>
      <c r="E150" s="162">
        <f>RES_hhdet_tes!E$96</f>
        <v>0.18705403687049896</v>
      </c>
      <c r="F150" s="162">
        <f>RES_hhdet_tes!F$96</f>
        <v>0.17359926488978544</v>
      </c>
      <c r="G150" s="162">
        <f>RES_hhdet_tes!G$96</f>
        <v>0.2025784100711423</v>
      </c>
      <c r="H150" s="162">
        <f>RES_hhdet_tes!H$96</f>
        <v>0.20138484595751668</v>
      </c>
      <c r="I150" s="162">
        <f>RES_hhdet_tes!I$96</f>
        <v>0.10977247581685641</v>
      </c>
      <c r="J150" s="162">
        <f>RES_hhdet_tes!J$96</f>
        <v>0.14557073243942864</v>
      </c>
      <c r="K150" s="162">
        <f>RES_hhdet_tes!K$96</f>
        <v>0.15465606308827679</v>
      </c>
      <c r="L150" s="162">
        <f>RES_hhdet_tes!L$96</f>
        <v>0.11272501792218384</v>
      </c>
      <c r="M150" s="162">
        <f>RES_hhdet_tes!M$96</f>
        <v>0.10056852628585967</v>
      </c>
      <c r="N150" s="162">
        <f>RES_hhdet_tes!N$96</f>
        <v>8.3828457804206821E-2</v>
      </c>
      <c r="O150" s="162">
        <f>RES_hhdet_tes!O$96</f>
        <v>3.0102782991111399E-2</v>
      </c>
      <c r="P150" s="162">
        <f>RES_hhdet_tes!P$96</f>
        <v>4.1363122470386808E-2</v>
      </c>
      <c r="Q150" s="162">
        <f>RES_hhdet_tes!Q$96</f>
        <v>1.7983036905986315E-2</v>
      </c>
    </row>
    <row r="151" spans="1:17" ht="12" customHeight="1" x14ac:dyDescent="0.25">
      <c r="A151" s="161" t="s">
        <v>141</v>
      </c>
      <c r="B151" s="160">
        <f>SUM(B152:B153)</f>
        <v>0.49414454662667556</v>
      </c>
      <c r="C151" s="160">
        <f t="shared" ref="C151:Q151" si="20">SUM(C152:C153)</f>
        <v>0.44103283765657136</v>
      </c>
      <c r="D151" s="160">
        <f t="shared" si="20"/>
        <v>0.56944320289367056</v>
      </c>
      <c r="E151" s="160">
        <f t="shared" si="20"/>
        <v>0.56470308012256043</v>
      </c>
      <c r="F151" s="160">
        <f t="shared" si="20"/>
        <v>0.8024880914007958</v>
      </c>
      <c r="G151" s="160">
        <f t="shared" si="20"/>
        <v>0.85535937821288932</v>
      </c>
      <c r="H151" s="160">
        <f t="shared" si="20"/>
        <v>0.81977985249838792</v>
      </c>
      <c r="I151" s="160">
        <f t="shared" si="20"/>
        <v>0.96845219231373059</v>
      </c>
      <c r="J151" s="160">
        <f t="shared" si="20"/>
        <v>1.0984672363474239</v>
      </c>
      <c r="K151" s="160">
        <f t="shared" si="20"/>
        <v>1.2109066962145358</v>
      </c>
      <c r="L151" s="160">
        <f t="shared" si="20"/>
        <v>1.271950016925568</v>
      </c>
      <c r="M151" s="160">
        <f t="shared" si="20"/>
        <v>1.2682381805052985</v>
      </c>
      <c r="N151" s="160">
        <f t="shared" si="20"/>
        <v>1.548984353271015</v>
      </c>
      <c r="O151" s="160">
        <f t="shared" si="20"/>
        <v>1.7858763859986659</v>
      </c>
      <c r="P151" s="160">
        <f t="shared" si="20"/>
        <v>1.8876298242294376</v>
      </c>
      <c r="Q151" s="160">
        <f t="shared" si="20"/>
        <v>2.2209499688438452</v>
      </c>
    </row>
    <row r="152" spans="1:17" ht="12" customHeight="1" x14ac:dyDescent="0.25">
      <c r="A152" s="148" t="s">
        <v>60</v>
      </c>
      <c r="B152" s="156">
        <f>RES_hhdet_tes!B$98</f>
        <v>1.0298070801678532E-2</v>
      </c>
      <c r="C152" s="156">
        <f>RES_hhdet_tes!C$98</f>
        <v>4.4741283407461084E-3</v>
      </c>
      <c r="D152" s="156">
        <f>RES_hhdet_tes!D$98</f>
        <v>1.1966231349651371E-2</v>
      </c>
      <c r="E152" s="156">
        <f>RES_hhdet_tes!E$98</f>
        <v>1.2142816484828163E-2</v>
      </c>
      <c r="F152" s="156">
        <f>RES_hhdet_tes!F$98</f>
        <v>1.7618605035098961E-2</v>
      </c>
      <c r="G152" s="156">
        <f>RES_hhdet_tes!G$98</f>
        <v>0.10986933037846401</v>
      </c>
      <c r="H152" s="156">
        <f>RES_hhdet_tes!H$98</f>
        <v>4.0569754034079183E-2</v>
      </c>
      <c r="I152" s="156">
        <f>RES_hhdet_tes!I$98</f>
        <v>2.477987606659502E-2</v>
      </c>
      <c r="J152" s="156">
        <f>RES_hhdet_tes!J$98</f>
        <v>2.8711504493627707E-2</v>
      </c>
      <c r="K152" s="156">
        <f>RES_hhdet_tes!K$98</f>
        <v>3.1142700012096711E-2</v>
      </c>
      <c r="L152" s="156">
        <f>RES_hhdet_tes!L$98</f>
        <v>3.458305474978119E-2</v>
      </c>
      <c r="M152" s="156">
        <f>RES_hhdet_tes!M$98</f>
        <v>3.4062095346432113E-2</v>
      </c>
      <c r="N152" s="156">
        <f>RES_hhdet_tes!N$98</f>
        <v>4.0166671667063614E-2</v>
      </c>
      <c r="O152" s="156">
        <f>RES_hhdet_tes!O$98</f>
        <v>4.5839942769784418E-2</v>
      </c>
      <c r="P152" s="156">
        <f>RES_hhdet_tes!P$98</f>
        <v>7.9822697170098059E-2</v>
      </c>
      <c r="Q152" s="156">
        <f>RES_hhdet_tes!Q$98</f>
        <v>0.22229194463909935</v>
      </c>
    </row>
    <row r="153" spans="1:17" ht="12" customHeight="1" x14ac:dyDescent="0.25">
      <c r="A153" s="148" t="s">
        <v>59</v>
      </c>
      <c r="B153" s="156">
        <f>RES_hhdet_tes!B$99</f>
        <v>0.48384647582499701</v>
      </c>
      <c r="C153" s="156">
        <f>RES_hhdet_tes!C$99</f>
        <v>0.43655870931582524</v>
      </c>
      <c r="D153" s="156">
        <f>RES_hhdet_tes!D$99</f>
        <v>0.55747697154401921</v>
      </c>
      <c r="E153" s="156">
        <f>RES_hhdet_tes!E$99</f>
        <v>0.55256026363773225</v>
      </c>
      <c r="F153" s="156">
        <f>RES_hhdet_tes!F$99</f>
        <v>0.78486948636569687</v>
      </c>
      <c r="G153" s="156">
        <f>RES_hhdet_tes!G$99</f>
        <v>0.7454900478344253</v>
      </c>
      <c r="H153" s="156">
        <f>RES_hhdet_tes!H$99</f>
        <v>0.77921009846430878</v>
      </c>
      <c r="I153" s="156">
        <f>RES_hhdet_tes!I$99</f>
        <v>0.94367231624713555</v>
      </c>
      <c r="J153" s="156">
        <f>RES_hhdet_tes!J$99</f>
        <v>1.0697557318537962</v>
      </c>
      <c r="K153" s="156">
        <f>RES_hhdet_tes!K$99</f>
        <v>1.1797639962024391</v>
      </c>
      <c r="L153" s="156">
        <f>RES_hhdet_tes!L$99</f>
        <v>1.2373669621757868</v>
      </c>
      <c r="M153" s="156">
        <f>RES_hhdet_tes!M$99</f>
        <v>1.2341760851588663</v>
      </c>
      <c r="N153" s="156">
        <f>RES_hhdet_tes!N$99</f>
        <v>1.5088176816039514</v>
      </c>
      <c r="O153" s="156">
        <f>RES_hhdet_tes!O$99</f>
        <v>1.7400364432288815</v>
      </c>
      <c r="P153" s="156">
        <f>RES_hhdet_tes!P$99</f>
        <v>1.8078071270593394</v>
      </c>
      <c r="Q153" s="156">
        <f>RES_hhdet_tes!Q$99</f>
        <v>1.998658024204746</v>
      </c>
    </row>
    <row r="154" spans="1:17" ht="12" customHeight="1" x14ac:dyDescent="0.25">
      <c r="A154" s="158" t="s">
        <v>62</v>
      </c>
      <c r="B154" s="157">
        <f>SUM(B155:B157)</f>
        <v>0.48539290123587209</v>
      </c>
      <c r="C154" s="157">
        <f t="shared" ref="C154:Q154" si="21">SUM(C155:C157)</f>
        <v>0.38564131515049382</v>
      </c>
      <c r="D154" s="157">
        <f t="shared" si="21"/>
        <v>0.46206239538017679</v>
      </c>
      <c r="E154" s="157">
        <f t="shared" si="21"/>
        <v>0.49907479840576296</v>
      </c>
      <c r="F154" s="157">
        <f t="shared" si="21"/>
        <v>0.65216680240735192</v>
      </c>
      <c r="G154" s="157">
        <f t="shared" si="21"/>
        <v>0.68112775223373068</v>
      </c>
      <c r="H154" s="157">
        <f t="shared" si="21"/>
        <v>0.67387400434836886</v>
      </c>
      <c r="I154" s="157">
        <f t="shared" si="21"/>
        <v>0.75557888293110487</v>
      </c>
      <c r="J154" s="157">
        <f t="shared" si="21"/>
        <v>0.82955547137442864</v>
      </c>
      <c r="K154" s="157">
        <f t="shared" si="21"/>
        <v>0.8908236524680595</v>
      </c>
      <c r="L154" s="157">
        <f t="shared" si="21"/>
        <v>0.92146413192402188</v>
      </c>
      <c r="M154" s="157">
        <f t="shared" si="21"/>
        <v>0.92018612532399158</v>
      </c>
      <c r="N154" s="157">
        <f t="shared" si="21"/>
        <v>1.019563704955581</v>
      </c>
      <c r="O154" s="157">
        <f t="shared" si="21"/>
        <v>1.0031989532624443</v>
      </c>
      <c r="P154" s="157">
        <f t="shared" si="21"/>
        <v>0.98657763787712049</v>
      </c>
      <c r="Q154" s="157">
        <f t="shared" si="21"/>
        <v>1.1047373236263218</v>
      </c>
    </row>
    <row r="155" spans="1:17" ht="12" customHeight="1" x14ac:dyDescent="0.25">
      <c r="A155" s="23" t="s">
        <v>55</v>
      </c>
      <c r="B155" s="156">
        <f>RES_hhdet_tes!B$101</f>
        <v>0.12729241115176787</v>
      </c>
      <c r="C155" s="156">
        <f>RES_hhdet_tes!C$101</f>
        <v>0.12796253286169076</v>
      </c>
      <c r="D155" s="156">
        <f>RES_hhdet_tes!D$101</f>
        <v>0.17765961123039029</v>
      </c>
      <c r="E155" s="156">
        <f>RES_hhdet_tes!E$101</f>
        <v>0.179144490261054</v>
      </c>
      <c r="F155" s="156">
        <f>RES_hhdet_tes!F$101</f>
        <v>0.20256180361733181</v>
      </c>
      <c r="G155" s="156">
        <f>RES_hhdet_tes!G$101</f>
        <v>0.25461186389412466</v>
      </c>
      <c r="H155" s="156">
        <f>RES_hhdet_tes!H$101</f>
        <v>0.13146811231048894</v>
      </c>
      <c r="I155" s="156">
        <f>RES_hhdet_tes!I$101</f>
        <v>0.15732113893673533</v>
      </c>
      <c r="J155" s="156">
        <f>RES_hhdet_tes!J$101</f>
        <v>0.15766757517863458</v>
      </c>
      <c r="K155" s="156">
        <f>RES_hhdet_tes!K$101</f>
        <v>0.13195596560292749</v>
      </c>
      <c r="L155" s="156">
        <f>RES_hhdet_tes!L$101</f>
        <v>0.13070132728245656</v>
      </c>
      <c r="M155" s="156">
        <f>RES_hhdet_tes!M$101</f>
        <v>0.15690386446346871</v>
      </c>
      <c r="N155" s="156">
        <f>RES_hhdet_tes!N$101</f>
        <v>0.15690112847092161</v>
      </c>
      <c r="O155" s="156">
        <f>RES_hhdet_tes!O$101</f>
        <v>0.15701232206358937</v>
      </c>
      <c r="P155" s="156">
        <f>RES_hhdet_tes!P$101</f>
        <v>0.15700717843008535</v>
      </c>
      <c r="Q155" s="156">
        <f>RES_hhdet_tes!Q$101</f>
        <v>0.15670841010971934</v>
      </c>
    </row>
    <row r="156" spans="1:17" ht="12" customHeight="1" x14ac:dyDescent="0.25">
      <c r="A156" s="23" t="s">
        <v>57</v>
      </c>
      <c r="B156" s="156">
        <f>RES_hhdet_tes!B$102</f>
        <v>0.17569646110947604</v>
      </c>
      <c r="C156" s="156">
        <f>RES_hhdet_tes!C$102</f>
        <v>0.16502722248763388</v>
      </c>
      <c r="D156" s="156">
        <f>RES_hhdet_tes!D$102</f>
        <v>0.17833567644809911</v>
      </c>
      <c r="E156" s="156">
        <f>RES_hhdet_tes!E$102</f>
        <v>0.19074253976582281</v>
      </c>
      <c r="F156" s="156">
        <f>RES_hhdet_tes!F$102</f>
        <v>0.26577451764917642</v>
      </c>
      <c r="G156" s="156">
        <f>RES_hhdet_tes!G$102</f>
        <v>0.23832482083070172</v>
      </c>
      <c r="H156" s="156">
        <f>RES_hhdet_tes!H$102</f>
        <v>0.2456613572911884</v>
      </c>
      <c r="I156" s="156">
        <f>RES_hhdet_tes!I$102</f>
        <v>0.26971616550095023</v>
      </c>
      <c r="J156" s="156">
        <f>RES_hhdet_tes!J$102</f>
        <v>0.28602649052339368</v>
      </c>
      <c r="K156" s="156">
        <f>RES_hhdet_tes!K$102</f>
        <v>0.31537550654655838</v>
      </c>
      <c r="L156" s="156">
        <f>RES_hhdet_tes!L$102</f>
        <v>0.31405277380596702</v>
      </c>
      <c r="M156" s="156">
        <f>RES_hhdet_tes!M$102</f>
        <v>0.33692377820311026</v>
      </c>
      <c r="N156" s="156">
        <f>RES_hhdet_tes!N$102</f>
        <v>0.37726834147024113</v>
      </c>
      <c r="O156" s="156">
        <f>RES_hhdet_tes!O$102</f>
        <v>0.39572263312570854</v>
      </c>
      <c r="P156" s="156">
        <f>RES_hhdet_tes!P$102</f>
        <v>0.38019043027107413</v>
      </c>
      <c r="Q156" s="156">
        <f>RES_hhdet_tes!Q$102</f>
        <v>0.43026504454636266</v>
      </c>
    </row>
    <row r="157" spans="1:17" ht="12" customHeight="1" x14ac:dyDescent="0.25">
      <c r="A157" s="29" t="s">
        <v>140</v>
      </c>
      <c r="B157" s="57">
        <f>RES_hhdet_tes!B$103</f>
        <v>0.18240402897462812</v>
      </c>
      <c r="C157" s="57">
        <f>RES_hhdet_tes!C$103</f>
        <v>9.2651559801169209E-2</v>
      </c>
      <c r="D157" s="57">
        <f>RES_hhdet_tes!D$103</f>
        <v>0.10606710770168735</v>
      </c>
      <c r="E157" s="57">
        <f>RES_hhdet_tes!E$103</f>
        <v>0.12918776837888615</v>
      </c>
      <c r="F157" s="57">
        <f>RES_hhdet_tes!F$103</f>
        <v>0.18383048114084372</v>
      </c>
      <c r="G157" s="57">
        <f>RES_hhdet_tes!G$103</f>
        <v>0.1881910675089043</v>
      </c>
      <c r="H157" s="57">
        <f>RES_hhdet_tes!H$103</f>
        <v>0.29674453474669144</v>
      </c>
      <c r="I157" s="57">
        <f>RES_hhdet_tes!I$103</f>
        <v>0.32854157849341931</v>
      </c>
      <c r="J157" s="57">
        <f>RES_hhdet_tes!J$103</f>
        <v>0.38586140567240035</v>
      </c>
      <c r="K157" s="57">
        <f>RES_hhdet_tes!K$103</f>
        <v>0.44349218031857357</v>
      </c>
      <c r="L157" s="57">
        <f>RES_hhdet_tes!L$103</f>
        <v>0.47671003083559826</v>
      </c>
      <c r="M157" s="57">
        <f>RES_hhdet_tes!M$103</f>
        <v>0.42635848265741255</v>
      </c>
      <c r="N157" s="57">
        <f>RES_hhdet_tes!N$103</f>
        <v>0.4853942350144182</v>
      </c>
      <c r="O157" s="57">
        <f>RES_hhdet_tes!O$103</f>
        <v>0.45046399807314647</v>
      </c>
      <c r="P157" s="57">
        <f>RES_hhdet_tes!P$103</f>
        <v>0.44938002917596093</v>
      </c>
      <c r="Q157" s="57">
        <f>RES_hhdet_tes!Q$103</f>
        <v>0.51776386897023974</v>
      </c>
    </row>
    <row r="159" spans="1:17" ht="12" customHeight="1" x14ac:dyDescent="0.25">
      <c r="A159" s="152" t="s">
        <v>199</v>
      </c>
      <c r="B159" s="175">
        <f t="shared" ref="B159:Q174" si="22">IF(B135=0,"",B135/B111)</f>
        <v>0.47105027346326311</v>
      </c>
      <c r="C159" s="175">
        <f t="shared" si="22"/>
        <v>0.46838244306514742</v>
      </c>
      <c r="D159" s="175">
        <f t="shared" si="22"/>
        <v>0.47366896339928577</v>
      </c>
      <c r="E159" s="175">
        <f t="shared" si="22"/>
        <v>0.48123507080261269</v>
      </c>
      <c r="F159" s="175">
        <f t="shared" si="22"/>
        <v>0.50684182263800148</v>
      </c>
      <c r="G159" s="175">
        <f t="shared" si="22"/>
        <v>0.49329299813675243</v>
      </c>
      <c r="H159" s="175">
        <f t="shared" si="22"/>
        <v>0.54669573506810321</v>
      </c>
      <c r="I159" s="175">
        <f t="shared" si="22"/>
        <v>0.54785005315893454</v>
      </c>
      <c r="J159" s="175">
        <f t="shared" si="22"/>
        <v>0.55381725667961512</v>
      </c>
      <c r="K159" s="175">
        <f t="shared" si="22"/>
        <v>0.54719995337618665</v>
      </c>
      <c r="L159" s="175">
        <f t="shared" si="22"/>
        <v>0.61587070507418029</v>
      </c>
      <c r="M159" s="175">
        <f t="shared" si="22"/>
        <v>0.59038607419221123</v>
      </c>
      <c r="N159" s="175">
        <f t="shared" si="22"/>
        <v>0.61018711089478128</v>
      </c>
      <c r="O159" s="175">
        <f t="shared" si="22"/>
        <v>0.64360514302312832</v>
      </c>
      <c r="P159" s="175">
        <f t="shared" si="22"/>
        <v>0.67343430206707522</v>
      </c>
      <c r="Q159" s="175">
        <f t="shared" si="22"/>
        <v>0.65246073110884573</v>
      </c>
    </row>
    <row r="160" spans="1:17" ht="12" customHeight="1" x14ac:dyDescent="0.25">
      <c r="A160" s="158" t="s">
        <v>65</v>
      </c>
      <c r="B160" s="169">
        <f t="shared" si="22"/>
        <v>0.35924112418897364</v>
      </c>
      <c r="C160" s="169">
        <f t="shared" si="22"/>
        <v>0.35943216484656543</v>
      </c>
      <c r="D160" s="169">
        <f t="shared" si="22"/>
        <v>0.368464147683772</v>
      </c>
      <c r="E160" s="169">
        <f t="shared" si="22"/>
        <v>0.37316033179625452</v>
      </c>
      <c r="F160" s="169">
        <f t="shared" si="22"/>
        <v>0.38169114183280134</v>
      </c>
      <c r="G160" s="169">
        <f t="shared" si="22"/>
        <v>0.38357214282171542</v>
      </c>
      <c r="H160" s="169">
        <f t="shared" si="22"/>
        <v>0.38631605790998025</v>
      </c>
      <c r="I160" s="169">
        <f t="shared" si="22"/>
        <v>0.39608243405325849</v>
      </c>
      <c r="J160" s="169">
        <f t="shared" si="22"/>
        <v>0.39830508072042925</v>
      </c>
      <c r="K160" s="169">
        <f t="shared" si="22"/>
        <v>0.39774285465403014</v>
      </c>
      <c r="L160" s="169">
        <f t="shared" si="22"/>
        <v>0.40288360671995521</v>
      </c>
      <c r="M160" s="169">
        <f t="shared" si="22"/>
        <v>0.40406595320374</v>
      </c>
      <c r="N160" s="169">
        <f t="shared" si="22"/>
        <v>0.40906498788628293</v>
      </c>
      <c r="O160" s="169">
        <f t="shared" si="22"/>
        <v>0.41300252926151182</v>
      </c>
      <c r="P160" s="169">
        <f t="shared" si="22"/>
        <v>0.41623735453670474</v>
      </c>
      <c r="Q160" s="169">
        <f t="shared" si="22"/>
        <v>0.42035949793993521</v>
      </c>
    </row>
    <row r="161" spans="1:17" ht="12" customHeight="1" x14ac:dyDescent="0.25">
      <c r="A161" s="23" t="s">
        <v>157</v>
      </c>
      <c r="B161" s="73">
        <f t="shared" si="22"/>
        <v>0.35464552655179626</v>
      </c>
      <c r="C161" s="73">
        <f t="shared" si="22"/>
        <v>0.35816609109383196</v>
      </c>
      <c r="D161" s="73">
        <f t="shared" si="22"/>
        <v>0.36670544042749126</v>
      </c>
      <c r="E161" s="73">
        <f t="shared" si="22"/>
        <v>0.36931293679511978</v>
      </c>
      <c r="F161" s="73">
        <f t="shared" si="22"/>
        <v>0.37804968559784685</v>
      </c>
      <c r="G161" s="73">
        <f t="shared" si="22"/>
        <v>0.38202870494081259</v>
      </c>
      <c r="H161" s="73">
        <f t="shared" si="22"/>
        <v>0.38445219999048602</v>
      </c>
      <c r="I161" s="73">
        <f t="shared" si="22"/>
        <v>0.38692573121861917</v>
      </c>
      <c r="J161" s="73">
        <f t="shared" si="22"/>
        <v>0.39251046583977589</v>
      </c>
      <c r="K161" s="73">
        <f t="shared" si="22"/>
        <v>0.39622557525174451</v>
      </c>
      <c r="L161" s="73">
        <f t="shared" si="22"/>
        <v>0.39892049980478955</v>
      </c>
      <c r="M161" s="73">
        <f t="shared" si="22"/>
        <v>0.40172443928602736</v>
      </c>
      <c r="N161" s="73">
        <f t="shared" si="22"/>
        <v>0.40742698331760241</v>
      </c>
      <c r="O161" s="73">
        <f t="shared" si="22"/>
        <v>0.4113336250949079</v>
      </c>
      <c r="P161" s="73">
        <f t="shared" si="22"/>
        <v>0.41350967027482</v>
      </c>
      <c r="Q161" s="73">
        <f t="shared" si="22"/>
        <v>0.41681067292537372</v>
      </c>
    </row>
    <row r="162" spans="1:17" ht="12" customHeight="1" x14ac:dyDescent="0.25">
      <c r="A162" s="23" t="s">
        <v>60</v>
      </c>
      <c r="B162" s="73">
        <f t="shared" si="22"/>
        <v>1</v>
      </c>
      <c r="C162" s="73">
        <f t="shared" si="22"/>
        <v>1.0000000000000004</v>
      </c>
      <c r="D162" s="73">
        <f t="shared" si="22"/>
        <v>1.0000000000000002</v>
      </c>
      <c r="E162" s="73">
        <f t="shared" si="22"/>
        <v>1</v>
      </c>
      <c r="F162" s="73">
        <f t="shared" si="22"/>
        <v>1</v>
      </c>
      <c r="G162" s="73">
        <f t="shared" si="22"/>
        <v>1</v>
      </c>
      <c r="H162" s="73">
        <f t="shared" si="22"/>
        <v>0.99999999999999978</v>
      </c>
      <c r="I162" s="73">
        <f t="shared" si="22"/>
        <v>0.99999999999999989</v>
      </c>
      <c r="J162" s="73">
        <f t="shared" si="22"/>
        <v>1.0000000000000002</v>
      </c>
      <c r="K162" s="73">
        <f t="shared" si="22"/>
        <v>1</v>
      </c>
      <c r="L162" s="73">
        <f t="shared" si="22"/>
        <v>0.99999999999999956</v>
      </c>
      <c r="M162" s="73">
        <f t="shared" si="22"/>
        <v>1.0000000000000002</v>
      </c>
      <c r="N162" s="73">
        <f t="shared" si="22"/>
        <v>1.0000000000000004</v>
      </c>
      <c r="O162" s="73">
        <f t="shared" si="22"/>
        <v>1</v>
      </c>
      <c r="P162" s="73">
        <f t="shared" si="22"/>
        <v>1.0000000000000002</v>
      </c>
      <c r="Q162" s="73">
        <f t="shared" si="22"/>
        <v>1</v>
      </c>
    </row>
    <row r="163" spans="1:17" ht="12" customHeight="1" x14ac:dyDescent="0.25">
      <c r="A163" s="158" t="s">
        <v>112</v>
      </c>
      <c r="B163" s="169">
        <f t="shared" si="22"/>
        <v>1.3958328555053794</v>
      </c>
      <c r="C163" s="169">
        <f t="shared" si="22"/>
        <v>1.4454337684580842</v>
      </c>
      <c r="D163" s="169">
        <f t="shared" si="22"/>
        <v>1.5147842209288644</v>
      </c>
      <c r="E163" s="169">
        <f t="shared" si="22"/>
        <v>1.5563400086240813</v>
      </c>
      <c r="F163" s="169">
        <f t="shared" si="22"/>
        <v>1.6430063362623331</v>
      </c>
      <c r="G163" s="169">
        <f t="shared" si="22"/>
        <v>1.7022542221466976</v>
      </c>
      <c r="H163" s="169">
        <f t="shared" si="22"/>
        <v>1.7547868343957045</v>
      </c>
      <c r="I163" s="169">
        <f t="shared" si="22"/>
        <v>1.7733198039963014</v>
      </c>
      <c r="J163" s="169">
        <f t="shared" si="22"/>
        <v>1.8399462184122006</v>
      </c>
      <c r="K163" s="169">
        <f t="shared" si="22"/>
        <v>1.9788034281679134</v>
      </c>
      <c r="L163" s="169">
        <f t="shared" si="22"/>
        <v>2.1395896900289983</v>
      </c>
      <c r="M163" s="169">
        <f t="shared" si="22"/>
        <v>2.2538019135785294</v>
      </c>
      <c r="N163" s="169">
        <f t="shared" si="22"/>
        <v>2.4993442918850515</v>
      </c>
      <c r="O163" s="169">
        <f t="shared" si="22"/>
        <v>2.6524568460651281</v>
      </c>
      <c r="P163" s="169">
        <f t="shared" si="22"/>
        <v>2.7586233124947039</v>
      </c>
      <c r="Q163" s="169">
        <f t="shared" si="22"/>
        <v>2.9148395724200045</v>
      </c>
    </row>
    <row r="164" spans="1:17" ht="12" customHeight="1" x14ac:dyDescent="0.25">
      <c r="A164" s="23" t="s">
        <v>60</v>
      </c>
      <c r="B164" s="73">
        <f t="shared" si="22"/>
        <v>1.3958328555053794</v>
      </c>
      <c r="C164" s="73">
        <f t="shared" si="22"/>
        <v>1.4454337684580842</v>
      </c>
      <c r="D164" s="73">
        <f t="shared" si="22"/>
        <v>1.5147842209288644</v>
      </c>
      <c r="E164" s="73">
        <f t="shared" si="22"/>
        <v>1.5563400086240813</v>
      </c>
      <c r="F164" s="73">
        <f t="shared" si="22"/>
        <v>1.6430063362623331</v>
      </c>
      <c r="G164" s="73">
        <f t="shared" si="22"/>
        <v>1.7022542221466976</v>
      </c>
      <c r="H164" s="73">
        <f t="shared" si="22"/>
        <v>1.7547868343957045</v>
      </c>
      <c r="I164" s="73">
        <f t="shared" si="22"/>
        <v>1.7733198039963014</v>
      </c>
      <c r="J164" s="73">
        <f t="shared" si="22"/>
        <v>1.8399462184122006</v>
      </c>
      <c r="K164" s="73">
        <f t="shared" si="22"/>
        <v>1.9788034281679134</v>
      </c>
      <c r="L164" s="73">
        <f t="shared" si="22"/>
        <v>2.1395896900289983</v>
      </c>
      <c r="M164" s="73">
        <f t="shared" si="22"/>
        <v>2.2538019135785294</v>
      </c>
      <c r="N164" s="73">
        <f t="shared" si="22"/>
        <v>2.4993442918850515</v>
      </c>
      <c r="O164" s="73">
        <f t="shared" si="22"/>
        <v>2.6524568460651281</v>
      </c>
      <c r="P164" s="73">
        <f t="shared" si="22"/>
        <v>2.7586233124947039</v>
      </c>
      <c r="Q164" s="73">
        <f t="shared" si="22"/>
        <v>2.9148395724200045</v>
      </c>
    </row>
    <row r="165" spans="1:17" ht="12" customHeight="1" x14ac:dyDescent="0.25">
      <c r="A165" s="158" t="s">
        <v>63</v>
      </c>
      <c r="B165" s="169">
        <f t="shared" si="22"/>
        <v>0.76195817670212007</v>
      </c>
      <c r="C165" s="169">
        <f t="shared" si="22"/>
        <v>0.76882381407743672</v>
      </c>
      <c r="D165" s="169">
        <f t="shared" si="22"/>
        <v>0.75947898105134415</v>
      </c>
      <c r="E165" s="169">
        <f t="shared" si="22"/>
        <v>0.7607485671625035</v>
      </c>
      <c r="F165" s="169">
        <f t="shared" si="22"/>
        <v>0.81904740385092889</v>
      </c>
      <c r="G165" s="169">
        <f t="shared" si="22"/>
        <v>0.75704155216474145</v>
      </c>
      <c r="H165" s="169">
        <f t="shared" si="22"/>
        <v>0.79820164750110023</v>
      </c>
      <c r="I165" s="169">
        <f t="shared" si="22"/>
        <v>0.89711661942658449</v>
      </c>
      <c r="J165" s="169">
        <f t="shared" si="22"/>
        <v>0.88934962853905786</v>
      </c>
      <c r="K165" s="169">
        <f t="shared" si="22"/>
        <v>0.89359824417733646</v>
      </c>
      <c r="L165" s="169">
        <f t="shared" si="22"/>
        <v>0.91879484356474272</v>
      </c>
      <c r="M165" s="169">
        <f t="shared" si="22"/>
        <v>0.9260981015126355</v>
      </c>
      <c r="N165" s="169">
        <f t="shared" si="22"/>
        <v>0.94410328386128195</v>
      </c>
      <c r="O165" s="169">
        <f t="shared" si="22"/>
        <v>0.96959235880781336</v>
      </c>
      <c r="P165" s="169">
        <f t="shared" si="22"/>
        <v>0.95501754978321129</v>
      </c>
      <c r="Q165" s="169">
        <f t="shared" si="22"/>
        <v>0.92611322971984811</v>
      </c>
    </row>
    <row r="166" spans="1:17" ht="12" customHeight="1" x14ac:dyDescent="0.25">
      <c r="A166" s="167" t="s">
        <v>156</v>
      </c>
      <c r="B166" s="174" t="str">
        <f t="shared" si="22"/>
        <v/>
      </c>
      <c r="C166" s="174" t="str">
        <f t="shared" si="22"/>
        <v/>
      </c>
      <c r="D166" s="174" t="str">
        <f t="shared" si="22"/>
        <v/>
      </c>
      <c r="E166" s="174" t="str">
        <f t="shared" si="22"/>
        <v/>
      </c>
      <c r="F166" s="174" t="str">
        <f t="shared" si="22"/>
        <v/>
      </c>
      <c r="G166" s="174" t="str">
        <f t="shared" si="22"/>
        <v/>
      </c>
      <c r="H166" s="174" t="str">
        <f t="shared" si="22"/>
        <v/>
      </c>
      <c r="I166" s="174" t="str">
        <f t="shared" si="22"/>
        <v/>
      </c>
      <c r="J166" s="174" t="str">
        <f t="shared" si="22"/>
        <v/>
      </c>
      <c r="K166" s="174" t="str">
        <f t="shared" si="22"/>
        <v/>
      </c>
      <c r="L166" s="174" t="str">
        <f t="shared" si="22"/>
        <v/>
      </c>
      <c r="M166" s="174" t="str">
        <f t="shared" si="22"/>
        <v/>
      </c>
      <c r="N166" s="174" t="str">
        <f t="shared" si="22"/>
        <v/>
      </c>
      <c r="O166" s="174" t="str">
        <f t="shared" si="22"/>
        <v/>
      </c>
      <c r="P166" s="174" t="str">
        <f t="shared" si="22"/>
        <v/>
      </c>
      <c r="Q166" s="174" t="str">
        <f t="shared" si="22"/>
        <v/>
      </c>
    </row>
    <row r="167" spans="1:17" ht="12" customHeight="1" x14ac:dyDescent="0.25">
      <c r="A167" s="167" t="s">
        <v>155</v>
      </c>
      <c r="B167" s="174" t="str">
        <f t="shared" si="22"/>
        <v/>
      </c>
      <c r="C167" s="174" t="str">
        <f t="shared" si="22"/>
        <v/>
      </c>
      <c r="D167" s="174" t="str">
        <f t="shared" si="22"/>
        <v/>
      </c>
      <c r="E167" s="174" t="str">
        <f t="shared" si="22"/>
        <v/>
      </c>
      <c r="F167" s="174" t="str">
        <f t="shared" si="22"/>
        <v/>
      </c>
      <c r="G167" s="174" t="str">
        <f t="shared" si="22"/>
        <v/>
      </c>
      <c r="H167" s="174" t="str">
        <f t="shared" si="22"/>
        <v/>
      </c>
      <c r="I167" s="174" t="str">
        <f t="shared" si="22"/>
        <v/>
      </c>
      <c r="J167" s="174" t="str">
        <f t="shared" si="22"/>
        <v/>
      </c>
      <c r="K167" s="174" t="str">
        <f t="shared" si="22"/>
        <v/>
      </c>
      <c r="L167" s="174" t="str">
        <f t="shared" si="22"/>
        <v/>
      </c>
      <c r="M167" s="174" t="str">
        <f t="shared" si="22"/>
        <v/>
      </c>
      <c r="N167" s="174" t="str">
        <f t="shared" si="22"/>
        <v/>
      </c>
      <c r="O167" s="174" t="str">
        <f t="shared" si="22"/>
        <v/>
      </c>
      <c r="P167" s="174" t="str">
        <f t="shared" si="22"/>
        <v/>
      </c>
      <c r="Q167" s="174" t="str">
        <f t="shared" si="22"/>
        <v/>
      </c>
    </row>
    <row r="168" spans="1:17" ht="12" customHeight="1" x14ac:dyDescent="0.25">
      <c r="A168" s="166" t="s">
        <v>55</v>
      </c>
      <c r="B168" s="173" t="str">
        <f t="shared" si="22"/>
        <v/>
      </c>
      <c r="C168" s="173" t="str">
        <f t="shared" si="22"/>
        <v/>
      </c>
      <c r="D168" s="173" t="str">
        <f t="shared" si="22"/>
        <v/>
      </c>
      <c r="E168" s="173" t="str">
        <f t="shared" si="22"/>
        <v/>
      </c>
      <c r="F168" s="173" t="str">
        <f t="shared" si="22"/>
        <v/>
      </c>
      <c r="G168" s="173" t="str">
        <f t="shared" si="22"/>
        <v/>
      </c>
      <c r="H168" s="173" t="str">
        <f t="shared" si="22"/>
        <v/>
      </c>
      <c r="I168" s="173" t="str">
        <f t="shared" si="22"/>
        <v/>
      </c>
      <c r="J168" s="173" t="str">
        <f t="shared" si="22"/>
        <v/>
      </c>
      <c r="K168" s="173" t="str">
        <f t="shared" si="22"/>
        <v/>
      </c>
      <c r="L168" s="173" t="str">
        <f t="shared" si="22"/>
        <v/>
      </c>
      <c r="M168" s="173" t="str">
        <f t="shared" si="22"/>
        <v/>
      </c>
      <c r="N168" s="173" t="str">
        <f t="shared" si="22"/>
        <v/>
      </c>
      <c r="O168" s="173" t="str">
        <f t="shared" si="22"/>
        <v/>
      </c>
      <c r="P168" s="173" t="str">
        <f t="shared" si="22"/>
        <v/>
      </c>
      <c r="Q168" s="173" t="str">
        <f t="shared" si="22"/>
        <v/>
      </c>
    </row>
    <row r="169" spans="1:17" ht="12" customHeight="1" x14ac:dyDescent="0.25">
      <c r="A169" s="147" t="s">
        <v>59</v>
      </c>
      <c r="B169" s="172" t="str">
        <f t="shared" si="22"/>
        <v/>
      </c>
      <c r="C169" s="172" t="str">
        <f t="shared" si="22"/>
        <v/>
      </c>
      <c r="D169" s="172" t="str">
        <f t="shared" si="22"/>
        <v/>
      </c>
      <c r="E169" s="172" t="str">
        <f t="shared" si="22"/>
        <v/>
      </c>
      <c r="F169" s="172" t="str">
        <f t="shared" si="22"/>
        <v/>
      </c>
      <c r="G169" s="172" t="str">
        <f t="shared" si="22"/>
        <v/>
      </c>
      <c r="H169" s="172" t="str">
        <f t="shared" si="22"/>
        <v/>
      </c>
      <c r="I169" s="172" t="str">
        <f t="shared" si="22"/>
        <v/>
      </c>
      <c r="J169" s="172" t="str">
        <f t="shared" si="22"/>
        <v/>
      </c>
      <c r="K169" s="172" t="str">
        <f t="shared" si="22"/>
        <v/>
      </c>
      <c r="L169" s="172" t="str">
        <f t="shared" si="22"/>
        <v/>
      </c>
      <c r="M169" s="172" t="str">
        <f t="shared" si="22"/>
        <v/>
      </c>
      <c r="N169" s="172" t="str">
        <f t="shared" si="22"/>
        <v/>
      </c>
      <c r="O169" s="172" t="str">
        <f t="shared" si="22"/>
        <v/>
      </c>
      <c r="P169" s="172" t="str">
        <f t="shared" si="22"/>
        <v/>
      </c>
      <c r="Q169" s="172" t="str">
        <f t="shared" si="22"/>
        <v/>
      </c>
    </row>
    <row r="170" spans="1:17" ht="12" customHeight="1" x14ac:dyDescent="0.25">
      <c r="A170" s="163" t="s">
        <v>144</v>
      </c>
      <c r="B170" s="171">
        <f t="shared" si="22"/>
        <v>0.37826296841525858</v>
      </c>
      <c r="C170" s="171">
        <f t="shared" si="22"/>
        <v>0.38439559592973127</v>
      </c>
      <c r="D170" s="171">
        <f t="shared" si="22"/>
        <v>0.39013559902488887</v>
      </c>
      <c r="E170" s="171">
        <f t="shared" si="22"/>
        <v>0.3954204766083117</v>
      </c>
      <c r="F170" s="171">
        <f t="shared" si="22"/>
        <v>0.40287233030131558</v>
      </c>
      <c r="G170" s="171">
        <f t="shared" si="22"/>
        <v>0.40637195487203309</v>
      </c>
      <c r="H170" s="171">
        <f t="shared" si="22"/>
        <v>0.41176278997729543</v>
      </c>
      <c r="I170" s="171">
        <f t="shared" si="22"/>
        <v>0.43270247813908486</v>
      </c>
      <c r="J170" s="171">
        <f t="shared" si="22"/>
        <v>0.43492245534612317</v>
      </c>
      <c r="K170" s="171">
        <f t="shared" si="22"/>
        <v>0.43842181594017754</v>
      </c>
      <c r="L170" s="171">
        <f t="shared" si="22"/>
        <v>0.44439746907106514</v>
      </c>
      <c r="M170" s="171">
        <f t="shared" si="22"/>
        <v>0.44700603112818887</v>
      </c>
      <c r="N170" s="171">
        <f t="shared" si="22"/>
        <v>0.45268744727155319</v>
      </c>
      <c r="O170" s="171">
        <f t="shared" si="22"/>
        <v>0.45857801090615991</v>
      </c>
      <c r="P170" s="171">
        <f t="shared" si="22"/>
        <v>0.4598992774830728</v>
      </c>
      <c r="Q170" s="171">
        <f t="shared" si="22"/>
        <v>0.46327806127012661</v>
      </c>
    </row>
    <row r="171" spans="1:17" ht="12" customHeight="1" x14ac:dyDescent="0.25">
      <c r="A171" s="161" t="s">
        <v>143</v>
      </c>
      <c r="B171" s="170">
        <f t="shared" si="22"/>
        <v>0.96816780262142599</v>
      </c>
      <c r="C171" s="170">
        <f t="shared" si="22"/>
        <v>0.9842550541771331</v>
      </c>
      <c r="D171" s="170">
        <f t="shared" si="22"/>
        <v>0.96970260212526005</v>
      </c>
      <c r="E171" s="170">
        <f t="shared" si="22"/>
        <v>0.97030646762858508</v>
      </c>
      <c r="F171" s="170">
        <f t="shared" si="22"/>
        <v>0.97095750484386401</v>
      </c>
      <c r="G171" s="170">
        <f t="shared" si="22"/>
        <v>0.85121309028675729</v>
      </c>
      <c r="H171" s="170">
        <f t="shared" si="22"/>
        <v>0.93934303532191521</v>
      </c>
      <c r="I171" s="170">
        <f t="shared" si="22"/>
        <v>0.97246754594429685</v>
      </c>
      <c r="J171" s="170">
        <f t="shared" si="22"/>
        <v>0.97326948656183621</v>
      </c>
      <c r="K171" s="170">
        <f t="shared" si="22"/>
        <v>0.97380246922831681</v>
      </c>
      <c r="L171" s="170">
        <f t="shared" si="22"/>
        <v>0.97422152174731314</v>
      </c>
      <c r="M171" s="170">
        <f t="shared" si="22"/>
        <v>0.97600014842091387</v>
      </c>
      <c r="N171" s="170">
        <f t="shared" si="22"/>
        <v>0.97738675201316294</v>
      </c>
      <c r="O171" s="170">
        <f t="shared" si="22"/>
        <v>0.97816736543037119</v>
      </c>
      <c r="P171" s="170">
        <f t="shared" si="22"/>
        <v>0.96349664069632734</v>
      </c>
      <c r="Q171" s="170">
        <f t="shared" si="22"/>
        <v>0.91749955162394592</v>
      </c>
    </row>
    <row r="172" spans="1:17" ht="12" customHeight="1" x14ac:dyDescent="0.25">
      <c r="A172" s="148" t="s">
        <v>57</v>
      </c>
      <c r="B172" s="73">
        <f t="shared" si="22"/>
        <v>0.37826296841525914</v>
      </c>
      <c r="C172" s="73">
        <f t="shared" si="22"/>
        <v>0.3887420590676729</v>
      </c>
      <c r="D172" s="73">
        <f t="shared" si="22"/>
        <v>0.3968313088104774</v>
      </c>
      <c r="E172" s="73">
        <f t="shared" si="22"/>
        <v>0.40299346460364449</v>
      </c>
      <c r="F172" s="73">
        <f t="shared" si="22"/>
        <v>0.41018985750854159</v>
      </c>
      <c r="G172" s="73">
        <f t="shared" si="22"/>
        <v>0.41657825367341794</v>
      </c>
      <c r="H172" s="73">
        <f t="shared" si="22"/>
        <v>0.42235927276088758</v>
      </c>
      <c r="I172" s="73">
        <f t="shared" si="22"/>
        <v>0.42450677696855615</v>
      </c>
      <c r="J172" s="73">
        <f t="shared" si="22"/>
        <v>0.43230907171594796</v>
      </c>
      <c r="K172" s="73">
        <f t="shared" si="22"/>
        <v>0.43736439865436394</v>
      </c>
      <c r="L172" s="73">
        <f t="shared" si="22"/>
        <v>0.44096014445465392</v>
      </c>
      <c r="M172" s="73">
        <f t="shared" si="22"/>
        <v>0.44486766173905801</v>
      </c>
      <c r="N172" s="73">
        <f t="shared" si="22"/>
        <v>0.44914466360306782</v>
      </c>
      <c r="O172" s="73">
        <f t="shared" si="22"/>
        <v>0.45088213683775308</v>
      </c>
      <c r="P172" s="73">
        <f t="shared" si="22"/>
        <v>0.45297199767895724</v>
      </c>
      <c r="Q172" s="73">
        <f t="shared" si="22"/>
        <v>0.45587744809846548</v>
      </c>
    </row>
    <row r="173" spans="1:17" ht="12" customHeight="1" x14ac:dyDescent="0.25">
      <c r="A173" s="148" t="s">
        <v>59</v>
      </c>
      <c r="B173" s="73">
        <f t="shared" si="22"/>
        <v>1.0000000000000002</v>
      </c>
      <c r="C173" s="73">
        <f t="shared" si="22"/>
        <v>1.0000000000000002</v>
      </c>
      <c r="D173" s="73">
        <f t="shared" si="22"/>
        <v>1</v>
      </c>
      <c r="E173" s="73">
        <f t="shared" si="22"/>
        <v>0.99999999999999978</v>
      </c>
      <c r="F173" s="73">
        <f t="shared" si="22"/>
        <v>1.0000000000000007</v>
      </c>
      <c r="G173" s="73">
        <f t="shared" si="22"/>
        <v>1.0000000000000002</v>
      </c>
      <c r="H173" s="73">
        <f t="shared" si="22"/>
        <v>1.0000000000000004</v>
      </c>
      <c r="I173" s="73">
        <f t="shared" si="22"/>
        <v>0.99999999999999956</v>
      </c>
      <c r="J173" s="73">
        <f t="shared" si="22"/>
        <v>1</v>
      </c>
      <c r="K173" s="73">
        <f t="shared" si="22"/>
        <v>1</v>
      </c>
      <c r="L173" s="73">
        <f t="shared" si="22"/>
        <v>1</v>
      </c>
      <c r="M173" s="73">
        <f t="shared" si="22"/>
        <v>0.99999999999999922</v>
      </c>
      <c r="N173" s="73">
        <f t="shared" si="22"/>
        <v>1.0000000000000004</v>
      </c>
      <c r="O173" s="73">
        <f t="shared" si="22"/>
        <v>1.0000000000000007</v>
      </c>
      <c r="P173" s="73">
        <f t="shared" si="22"/>
        <v>1.0000000000000002</v>
      </c>
      <c r="Q173" s="73">
        <f t="shared" si="22"/>
        <v>1.0000000000000007</v>
      </c>
    </row>
    <row r="174" spans="1:17" ht="12" customHeight="1" x14ac:dyDescent="0.25">
      <c r="A174" s="163" t="s">
        <v>142</v>
      </c>
      <c r="B174" s="171">
        <f t="shared" si="22"/>
        <v>0.48333601519727509</v>
      </c>
      <c r="C174" s="171">
        <f t="shared" si="22"/>
        <v>0.4883940969468793</v>
      </c>
      <c r="D174" s="171">
        <f t="shared" si="22"/>
        <v>0.5039043253686365</v>
      </c>
      <c r="E174" s="171">
        <f t="shared" si="22"/>
        <v>0.51007884342102783</v>
      </c>
      <c r="F174" s="171">
        <f t="shared" si="22"/>
        <v>0.51632599279241942</v>
      </c>
      <c r="G174" s="171">
        <f t="shared" si="22"/>
        <v>0.52337872170959343</v>
      </c>
      <c r="H174" s="171">
        <f t="shared" si="22"/>
        <v>0.52829269469284745</v>
      </c>
      <c r="I174" s="171">
        <f t="shared" si="22"/>
        <v>0.5536915398296649</v>
      </c>
      <c r="J174" s="171">
        <f t="shared" si="22"/>
        <v>0.55789868581757274</v>
      </c>
      <c r="K174" s="171">
        <f t="shared" si="22"/>
        <v>0.55930669546337219</v>
      </c>
      <c r="L174" s="171">
        <f t="shared" si="22"/>
        <v>0.56726668620131815</v>
      </c>
      <c r="M174" s="171">
        <f t="shared" si="22"/>
        <v>0.56950112428938682</v>
      </c>
      <c r="N174" s="171">
        <f t="shared" si="22"/>
        <v>0.57612292257951514</v>
      </c>
      <c r="O174" s="171">
        <f t="shared" si="22"/>
        <v>0.58475034459339392</v>
      </c>
      <c r="P174" s="171">
        <f t="shared" si="22"/>
        <v>0.58730097079987553</v>
      </c>
      <c r="Q174" s="171">
        <f t="shared" ref="Q174" si="23">IF(Q150=0,"",Q150/Q126)</f>
        <v>0.59227899823979335</v>
      </c>
    </row>
    <row r="175" spans="1:17" ht="12" customHeight="1" x14ac:dyDescent="0.25">
      <c r="A175" s="161" t="s">
        <v>141</v>
      </c>
      <c r="B175" s="170">
        <f t="shared" ref="B175:Q181" si="24">IF(B151=0,"",B151/B127)</f>
        <v>0.9782082445166993</v>
      </c>
      <c r="C175" s="170">
        <f t="shared" si="24"/>
        <v>0.9894849379572711</v>
      </c>
      <c r="D175" s="170">
        <f t="shared" si="24"/>
        <v>0.98020150620318292</v>
      </c>
      <c r="E175" s="170">
        <f t="shared" si="24"/>
        <v>0.98025152323868781</v>
      </c>
      <c r="F175" s="170">
        <f t="shared" si="24"/>
        <v>0.98106613242614693</v>
      </c>
      <c r="G175" s="170">
        <f t="shared" si="24"/>
        <v>0.90189214499426695</v>
      </c>
      <c r="H175" s="170">
        <f t="shared" si="24"/>
        <v>0.960655657251825</v>
      </c>
      <c r="I175" s="170">
        <f t="shared" si="24"/>
        <v>0.97944033776146355</v>
      </c>
      <c r="J175" s="170">
        <f t="shared" si="24"/>
        <v>0.97964404780131675</v>
      </c>
      <c r="K175" s="170">
        <f t="shared" si="24"/>
        <v>0.98021170880148822</v>
      </c>
      <c r="L175" s="170">
        <f t="shared" si="24"/>
        <v>0.97959003485335094</v>
      </c>
      <c r="M175" s="170">
        <f t="shared" si="24"/>
        <v>0.97994766195634608</v>
      </c>
      <c r="N175" s="170">
        <f t="shared" si="24"/>
        <v>0.98138091472979927</v>
      </c>
      <c r="O175" s="170">
        <f t="shared" si="24"/>
        <v>0.98186706554846681</v>
      </c>
      <c r="P175" s="170">
        <f t="shared" si="24"/>
        <v>0.97068168483264172</v>
      </c>
      <c r="Q175" s="170">
        <f t="shared" si="24"/>
        <v>0.93395636127768922</v>
      </c>
    </row>
    <row r="176" spans="1:17" ht="12" customHeight="1" x14ac:dyDescent="0.25">
      <c r="A176" s="148" t="s">
        <v>60</v>
      </c>
      <c r="B176" s="73">
        <f t="shared" si="24"/>
        <v>0.4833360151972752</v>
      </c>
      <c r="C176" s="73">
        <f t="shared" si="24"/>
        <v>0.4883940969468773</v>
      </c>
      <c r="D176" s="73">
        <f t="shared" si="24"/>
        <v>0.50989418011423704</v>
      </c>
      <c r="E176" s="73">
        <f t="shared" si="24"/>
        <v>0.51628686613591956</v>
      </c>
      <c r="F176" s="73">
        <f t="shared" si="24"/>
        <v>0.53218694062536631</v>
      </c>
      <c r="G176" s="73">
        <f t="shared" si="24"/>
        <v>0.54145401319849806</v>
      </c>
      <c r="H176" s="73">
        <f t="shared" si="24"/>
        <v>0.54717199515702253</v>
      </c>
      <c r="I176" s="73">
        <f t="shared" si="24"/>
        <v>0.54933472322062338</v>
      </c>
      <c r="J176" s="73">
        <f t="shared" si="24"/>
        <v>0.55711036622423082</v>
      </c>
      <c r="K176" s="73">
        <f t="shared" si="24"/>
        <v>0.56023931097397039</v>
      </c>
      <c r="L176" s="73">
        <f t="shared" si="24"/>
        <v>0.56615197516143267</v>
      </c>
      <c r="M176" s="73">
        <f t="shared" si="24"/>
        <v>0.56757270370196655</v>
      </c>
      <c r="N176" s="73">
        <f t="shared" si="24"/>
        <v>0.57748472250316363</v>
      </c>
      <c r="O176" s="73">
        <f t="shared" si="24"/>
        <v>0.58156893092424744</v>
      </c>
      <c r="P176" s="73">
        <f t="shared" si="24"/>
        <v>0.58334416726270433</v>
      </c>
      <c r="Q176" s="73">
        <f t="shared" si="24"/>
        <v>0.58599065227415925</v>
      </c>
    </row>
    <row r="177" spans="1:17" ht="12" customHeight="1" x14ac:dyDescent="0.25">
      <c r="A177" s="148" t="s">
        <v>59</v>
      </c>
      <c r="B177" s="73">
        <f t="shared" si="24"/>
        <v>1.0000000000000002</v>
      </c>
      <c r="C177" s="73">
        <f t="shared" si="24"/>
        <v>1.0000000000000004</v>
      </c>
      <c r="D177" s="73">
        <f t="shared" si="24"/>
        <v>0.99999999999999978</v>
      </c>
      <c r="E177" s="73">
        <f t="shared" si="24"/>
        <v>1.0000000000000004</v>
      </c>
      <c r="F177" s="73">
        <f t="shared" si="24"/>
        <v>0.99999999999999967</v>
      </c>
      <c r="G177" s="73">
        <f t="shared" si="24"/>
        <v>0.99999999999999956</v>
      </c>
      <c r="H177" s="73">
        <f t="shared" si="24"/>
        <v>1</v>
      </c>
      <c r="I177" s="73">
        <f t="shared" si="24"/>
        <v>1</v>
      </c>
      <c r="J177" s="73">
        <f t="shared" si="24"/>
        <v>1</v>
      </c>
      <c r="K177" s="73">
        <f t="shared" si="24"/>
        <v>0.99999999999999978</v>
      </c>
      <c r="L177" s="73">
        <f t="shared" si="24"/>
        <v>1</v>
      </c>
      <c r="M177" s="73">
        <f t="shared" si="24"/>
        <v>1.0000000000000002</v>
      </c>
      <c r="N177" s="73">
        <f t="shared" si="24"/>
        <v>0.99999999999999956</v>
      </c>
      <c r="O177" s="73">
        <f t="shared" si="24"/>
        <v>1</v>
      </c>
      <c r="P177" s="73">
        <f t="shared" si="24"/>
        <v>0.99999999999999989</v>
      </c>
      <c r="Q177" s="73">
        <f t="shared" si="24"/>
        <v>1.0000000000000002</v>
      </c>
    </row>
    <row r="178" spans="1:17" ht="12" customHeight="1" x14ac:dyDescent="0.25">
      <c r="A178" s="158" t="s">
        <v>62</v>
      </c>
      <c r="B178" s="169">
        <f t="shared" si="24"/>
        <v>0.45473134849224711</v>
      </c>
      <c r="C178" s="169">
        <f t="shared" si="24"/>
        <v>0.42425787477387117</v>
      </c>
      <c r="D178" s="169">
        <f t="shared" si="24"/>
        <v>0.42399624733992364</v>
      </c>
      <c r="E178" s="169">
        <f t="shared" si="24"/>
        <v>0.43439663833622327</v>
      </c>
      <c r="F178" s="169">
        <f t="shared" si="24"/>
        <v>0.45003879011101811</v>
      </c>
      <c r="G178" s="169">
        <f t="shared" si="24"/>
        <v>0.44576576967121434</v>
      </c>
      <c r="H178" s="169">
        <f t="shared" si="24"/>
        <v>0.50962005807707034</v>
      </c>
      <c r="I178" s="169">
        <f t="shared" si="24"/>
        <v>0.50923412746475694</v>
      </c>
      <c r="J178" s="169">
        <f t="shared" si="24"/>
        <v>0.52454052856094247</v>
      </c>
      <c r="K178" s="169">
        <f t="shared" si="24"/>
        <v>0.5437717872864325</v>
      </c>
      <c r="L178" s="169">
        <f t="shared" si="24"/>
        <v>0.55332733643520193</v>
      </c>
      <c r="M178" s="169">
        <f t="shared" si="24"/>
        <v>0.53329518942186893</v>
      </c>
      <c r="N178" s="169">
        <f t="shared" si="24"/>
        <v>0.54537154054981207</v>
      </c>
      <c r="O178" s="169">
        <f t="shared" si="24"/>
        <v>0.53801593402854642</v>
      </c>
      <c r="P178" s="169">
        <f t="shared" si="24"/>
        <v>0.54169111837610351</v>
      </c>
      <c r="Q178" s="169">
        <f t="shared" si="24"/>
        <v>0.55006357524080363</v>
      </c>
    </row>
    <row r="179" spans="1:17" ht="12" customHeight="1" x14ac:dyDescent="0.25">
      <c r="A179" s="23" t="s">
        <v>55</v>
      </c>
      <c r="B179" s="73">
        <f t="shared" si="24"/>
        <v>0.35531922246078079</v>
      </c>
      <c r="C179" s="73">
        <f t="shared" si="24"/>
        <v>0.35531922246078063</v>
      </c>
      <c r="D179" s="73">
        <f t="shared" si="24"/>
        <v>0.35531922246078068</v>
      </c>
      <c r="E179" s="73">
        <f t="shared" si="24"/>
        <v>0.35531922246078079</v>
      </c>
      <c r="F179" s="73">
        <f t="shared" si="24"/>
        <v>0.35531922246078085</v>
      </c>
      <c r="G179" s="73">
        <f t="shared" si="24"/>
        <v>0.35531922246078068</v>
      </c>
      <c r="H179" s="73">
        <f t="shared" si="24"/>
        <v>0.3553192224607809</v>
      </c>
      <c r="I179" s="73">
        <f t="shared" si="24"/>
        <v>0.35531922246078085</v>
      </c>
      <c r="J179" s="73">
        <f t="shared" si="24"/>
        <v>0.3553192224607809</v>
      </c>
      <c r="K179" s="73">
        <f t="shared" si="24"/>
        <v>0.35531922246078068</v>
      </c>
      <c r="L179" s="73">
        <f t="shared" si="24"/>
        <v>0.35531922246078096</v>
      </c>
      <c r="M179" s="73">
        <f t="shared" si="24"/>
        <v>0.35531922246078096</v>
      </c>
      <c r="N179" s="73">
        <f t="shared" si="24"/>
        <v>0.35531922246078079</v>
      </c>
      <c r="O179" s="73">
        <f t="shared" si="24"/>
        <v>0.35531922246078046</v>
      </c>
      <c r="P179" s="73">
        <f t="shared" si="24"/>
        <v>0.35531922246078085</v>
      </c>
      <c r="Q179" s="73">
        <f t="shared" si="24"/>
        <v>0.35531922246078074</v>
      </c>
    </row>
    <row r="180" spans="1:17" ht="12" customHeight="1" x14ac:dyDescent="0.25">
      <c r="A180" s="23" t="s">
        <v>57</v>
      </c>
      <c r="B180" s="73">
        <f t="shared" si="24"/>
        <v>0.37467543599955533</v>
      </c>
      <c r="C180" s="73">
        <f t="shared" si="24"/>
        <v>0.38606813635086479</v>
      </c>
      <c r="D180" s="73">
        <f t="shared" si="24"/>
        <v>0.39331997202803598</v>
      </c>
      <c r="E180" s="73">
        <f t="shared" si="24"/>
        <v>0.39746960185030644</v>
      </c>
      <c r="F180" s="73">
        <f t="shared" si="24"/>
        <v>0.40920092280585063</v>
      </c>
      <c r="G180" s="73">
        <f t="shared" si="24"/>
        <v>0.41276195320731968</v>
      </c>
      <c r="H180" s="73">
        <f t="shared" si="24"/>
        <v>0.41918926871889323</v>
      </c>
      <c r="I180" s="73">
        <f t="shared" si="24"/>
        <v>0.42360901902853676</v>
      </c>
      <c r="J180" s="73">
        <f t="shared" si="24"/>
        <v>0.42973159799436034</v>
      </c>
      <c r="K180" s="73">
        <f t="shared" si="24"/>
        <v>0.43493149573288808</v>
      </c>
      <c r="L180" s="73">
        <f t="shared" si="24"/>
        <v>0.43797886268358865</v>
      </c>
      <c r="M180" s="73">
        <f t="shared" si="24"/>
        <v>0.44013280383508802</v>
      </c>
      <c r="N180" s="73">
        <f t="shared" si="24"/>
        <v>0.44801213411974522</v>
      </c>
      <c r="O180" s="73">
        <f t="shared" si="24"/>
        <v>0.44936735261461558</v>
      </c>
      <c r="P180" s="73">
        <f t="shared" si="24"/>
        <v>0.45184885755242732</v>
      </c>
      <c r="Q180" s="73">
        <f t="shared" si="24"/>
        <v>0.45356986509260322</v>
      </c>
    </row>
    <row r="181" spans="1:17" ht="12" customHeight="1" x14ac:dyDescent="0.25">
      <c r="A181" s="29" t="s">
        <v>140</v>
      </c>
      <c r="B181" s="65">
        <f t="shared" si="24"/>
        <v>0.75922575541904758</v>
      </c>
      <c r="C181" s="65">
        <f t="shared" si="24"/>
        <v>0.76326562242703844</v>
      </c>
      <c r="D181" s="65">
        <f t="shared" si="24"/>
        <v>0.77779910702551758</v>
      </c>
      <c r="E181" s="65">
        <f t="shared" si="24"/>
        <v>0.78380743734613756</v>
      </c>
      <c r="F181" s="65">
        <f t="shared" si="24"/>
        <v>0.80081491944122152</v>
      </c>
      <c r="G181" s="65">
        <f t="shared" si="24"/>
        <v>0.80412501395022062</v>
      </c>
      <c r="H181" s="65">
        <f t="shared" si="24"/>
        <v>0.81018540150932306</v>
      </c>
      <c r="I181" s="65">
        <f t="shared" si="24"/>
        <v>0.81264797763209984</v>
      </c>
      <c r="J181" s="65">
        <f t="shared" si="24"/>
        <v>0.81722350900123575</v>
      </c>
      <c r="K181" s="65">
        <f t="shared" si="24"/>
        <v>0.81864037465398853</v>
      </c>
      <c r="L181" s="65">
        <f t="shared" si="24"/>
        <v>0.82131539010009202</v>
      </c>
      <c r="M181" s="65">
        <f t="shared" si="24"/>
        <v>0.82247942085896064</v>
      </c>
      <c r="N181" s="65">
        <f t="shared" si="24"/>
        <v>0.82858270551351032</v>
      </c>
      <c r="O181" s="65">
        <f t="shared" si="24"/>
        <v>0.83093917105437987</v>
      </c>
      <c r="P181" s="65">
        <f t="shared" si="24"/>
        <v>0.83527132006147276</v>
      </c>
      <c r="Q181" s="65">
        <f t="shared" si="24"/>
        <v>0.83682188160970339</v>
      </c>
    </row>
    <row r="183" spans="1:17" ht="12" customHeight="1" x14ac:dyDescent="0.25">
      <c r="A183" s="152" t="s">
        <v>121</v>
      </c>
      <c r="B183" s="168">
        <f>SUM(B184,B187,B189,B202)</f>
        <v>2.0652166366493834</v>
      </c>
      <c r="C183" s="168">
        <f t="shared" ref="C183:Q183" si="25">SUM(C184,C187,C189,C202)</f>
        <v>1.9632526478393473</v>
      </c>
      <c r="D183" s="168">
        <f t="shared" si="25"/>
        <v>2.2049060575483876</v>
      </c>
      <c r="E183" s="168">
        <f t="shared" si="25"/>
        <v>2.2912427306034604</v>
      </c>
      <c r="F183" s="168">
        <f t="shared" si="25"/>
        <v>2.5106400679773824</v>
      </c>
      <c r="G183" s="168">
        <f t="shared" si="25"/>
        <v>2.7262592103708139</v>
      </c>
      <c r="H183" s="168">
        <f t="shared" si="25"/>
        <v>2.4523557752292984</v>
      </c>
      <c r="I183" s="168">
        <f t="shared" si="25"/>
        <v>2.0878299269247438</v>
      </c>
      <c r="J183" s="168">
        <f t="shared" si="25"/>
        <v>2.2151499696276407</v>
      </c>
      <c r="K183" s="168">
        <f t="shared" si="25"/>
        <v>2.339518349235183</v>
      </c>
      <c r="L183" s="168">
        <f t="shared" si="25"/>
        <v>2.1928542655798222</v>
      </c>
      <c r="M183" s="168">
        <f t="shared" si="25"/>
        <v>2.2948394976364477</v>
      </c>
      <c r="N183" s="168">
        <f t="shared" si="25"/>
        <v>2.4224472728711963</v>
      </c>
      <c r="O183" s="168">
        <f t="shared" si="25"/>
        <v>2.4220139753467014</v>
      </c>
      <c r="P183" s="168">
        <f t="shared" si="25"/>
        <v>2.364941451941946</v>
      </c>
      <c r="Q183" s="168">
        <f t="shared" si="25"/>
        <v>2.7634999652434389</v>
      </c>
    </row>
    <row r="184" spans="1:17" ht="12" customHeight="1" x14ac:dyDescent="0.25">
      <c r="A184" s="158" t="s">
        <v>65</v>
      </c>
      <c r="B184" s="157">
        <f>SUM(B185:B186)</f>
        <v>0</v>
      </c>
      <c r="C184" s="157">
        <f t="shared" ref="C184:Q184" si="26">SUM(C185:C186)</f>
        <v>0</v>
      </c>
      <c r="D184" s="157">
        <f t="shared" si="26"/>
        <v>0</v>
      </c>
      <c r="E184" s="157">
        <f t="shared" si="26"/>
        <v>0</v>
      </c>
      <c r="F184" s="157">
        <f t="shared" si="26"/>
        <v>0</v>
      </c>
      <c r="G184" s="157">
        <f t="shared" si="26"/>
        <v>0</v>
      </c>
      <c r="H184" s="157">
        <f t="shared" si="26"/>
        <v>0</v>
      </c>
      <c r="I184" s="157">
        <f t="shared" si="26"/>
        <v>0</v>
      </c>
      <c r="J184" s="157">
        <f t="shared" si="26"/>
        <v>0</v>
      </c>
      <c r="K184" s="157">
        <f t="shared" si="26"/>
        <v>0</v>
      </c>
      <c r="L184" s="157">
        <f t="shared" si="26"/>
        <v>0</v>
      </c>
      <c r="M184" s="157">
        <f t="shared" si="26"/>
        <v>0</v>
      </c>
      <c r="N184" s="157">
        <f t="shared" si="26"/>
        <v>0</v>
      </c>
      <c r="O184" s="157">
        <f t="shared" si="26"/>
        <v>0</v>
      </c>
      <c r="P184" s="157">
        <f t="shared" si="26"/>
        <v>0</v>
      </c>
      <c r="Q184" s="157">
        <f t="shared" si="26"/>
        <v>0</v>
      </c>
    </row>
    <row r="185" spans="1:17" ht="12" customHeight="1" x14ac:dyDescent="0.25">
      <c r="A185" s="23" t="s">
        <v>157</v>
      </c>
      <c r="B185" s="156">
        <f>RES_hhdet_emi!B$83</f>
        <v>0</v>
      </c>
      <c r="C185" s="156">
        <f>RES_hhdet_emi!C$83</f>
        <v>0</v>
      </c>
      <c r="D185" s="156">
        <f>RES_hhdet_emi!D$83</f>
        <v>0</v>
      </c>
      <c r="E185" s="156">
        <f>RES_hhdet_emi!E$83</f>
        <v>0</v>
      </c>
      <c r="F185" s="156">
        <f>RES_hhdet_emi!F$83</f>
        <v>0</v>
      </c>
      <c r="G185" s="156">
        <f>RES_hhdet_emi!G$83</f>
        <v>0</v>
      </c>
      <c r="H185" s="156">
        <f>RES_hhdet_emi!H$83</f>
        <v>0</v>
      </c>
      <c r="I185" s="156">
        <f>RES_hhdet_emi!I$83</f>
        <v>0</v>
      </c>
      <c r="J185" s="156">
        <f>RES_hhdet_emi!J$83</f>
        <v>0</v>
      </c>
      <c r="K185" s="156">
        <f>RES_hhdet_emi!K$83</f>
        <v>0</v>
      </c>
      <c r="L185" s="156">
        <f>RES_hhdet_emi!L$83</f>
        <v>0</v>
      </c>
      <c r="M185" s="156">
        <f>RES_hhdet_emi!M$83</f>
        <v>0</v>
      </c>
      <c r="N185" s="156">
        <f>RES_hhdet_emi!N$83</f>
        <v>0</v>
      </c>
      <c r="O185" s="156">
        <f>RES_hhdet_emi!O$83</f>
        <v>0</v>
      </c>
      <c r="P185" s="156">
        <f>RES_hhdet_emi!P$83</f>
        <v>0</v>
      </c>
      <c r="Q185" s="156">
        <f>RES_hhdet_emi!Q$83</f>
        <v>0</v>
      </c>
    </row>
    <row r="186" spans="1:17" ht="12" customHeight="1" x14ac:dyDescent="0.25">
      <c r="A186" s="23" t="s">
        <v>60</v>
      </c>
      <c r="B186" s="156">
        <f>RES_hhdet_emi!B$84</f>
        <v>0</v>
      </c>
      <c r="C186" s="156">
        <f>RES_hhdet_emi!C$84</f>
        <v>0</v>
      </c>
      <c r="D186" s="156">
        <f>RES_hhdet_emi!D$84</f>
        <v>0</v>
      </c>
      <c r="E186" s="156">
        <f>RES_hhdet_emi!E$84</f>
        <v>0</v>
      </c>
      <c r="F186" s="156">
        <f>RES_hhdet_emi!F$84</f>
        <v>0</v>
      </c>
      <c r="G186" s="156">
        <f>RES_hhdet_emi!G$84</f>
        <v>0</v>
      </c>
      <c r="H186" s="156">
        <f>RES_hhdet_emi!H$84</f>
        <v>0</v>
      </c>
      <c r="I186" s="156">
        <f>RES_hhdet_emi!I$84</f>
        <v>0</v>
      </c>
      <c r="J186" s="156">
        <f>RES_hhdet_emi!J$84</f>
        <v>0</v>
      </c>
      <c r="K186" s="156">
        <f>RES_hhdet_emi!K$84</f>
        <v>0</v>
      </c>
      <c r="L186" s="156">
        <f>RES_hhdet_emi!L$84</f>
        <v>0</v>
      </c>
      <c r="M186" s="156">
        <f>RES_hhdet_emi!M$84</f>
        <v>0</v>
      </c>
      <c r="N186" s="156">
        <f>RES_hhdet_emi!N$84</f>
        <v>0</v>
      </c>
      <c r="O186" s="156">
        <f>RES_hhdet_emi!O$84</f>
        <v>0</v>
      </c>
      <c r="P186" s="156">
        <f>RES_hhdet_emi!P$84</f>
        <v>0</v>
      </c>
      <c r="Q186" s="156">
        <f>RES_hhdet_emi!Q$84</f>
        <v>0</v>
      </c>
    </row>
    <row r="187" spans="1:17" ht="12" customHeight="1" x14ac:dyDescent="0.25">
      <c r="A187" s="158" t="s">
        <v>112</v>
      </c>
      <c r="B187" s="157">
        <f>B188</f>
        <v>0</v>
      </c>
      <c r="C187" s="157">
        <f t="shared" ref="C187:Q187" si="27">C188</f>
        <v>0</v>
      </c>
      <c r="D187" s="157">
        <f t="shared" si="27"/>
        <v>0</v>
      </c>
      <c r="E187" s="157">
        <f t="shared" si="27"/>
        <v>0</v>
      </c>
      <c r="F187" s="157">
        <f t="shared" si="27"/>
        <v>0</v>
      </c>
      <c r="G187" s="157">
        <f t="shared" si="27"/>
        <v>0</v>
      </c>
      <c r="H187" s="157">
        <f t="shared" si="27"/>
        <v>0</v>
      </c>
      <c r="I187" s="157">
        <f t="shared" si="27"/>
        <v>0</v>
      </c>
      <c r="J187" s="157">
        <f t="shared" si="27"/>
        <v>0</v>
      </c>
      <c r="K187" s="157">
        <f t="shared" si="27"/>
        <v>0</v>
      </c>
      <c r="L187" s="157">
        <f t="shared" si="27"/>
        <v>0</v>
      </c>
      <c r="M187" s="157">
        <f t="shared" si="27"/>
        <v>0</v>
      </c>
      <c r="N187" s="157">
        <f t="shared" si="27"/>
        <v>0</v>
      </c>
      <c r="O187" s="157">
        <f t="shared" si="27"/>
        <v>0</v>
      </c>
      <c r="P187" s="157">
        <f t="shared" si="27"/>
        <v>0</v>
      </c>
      <c r="Q187" s="157">
        <f t="shared" si="27"/>
        <v>0</v>
      </c>
    </row>
    <row r="188" spans="1:17" ht="12" customHeight="1" x14ac:dyDescent="0.25">
      <c r="A188" s="23" t="s">
        <v>60</v>
      </c>
      <c r="B188" s="156">
        <f>RES_hhdet_emi!B$86</f>
        <v>0</v>
      </c>
      <c r="C188" s="156">
        <f>RES_hhdet_emi!C$86</f>
        <v>0</v>
      </c>
      <c r="D188" s="156">
        <f>RES_hhdet_emi!D$86</f>
        <v>0</v>
      </c>
      <c r="E188" s="156">
        <f>RES_hhdet_emi!E$86</f>
        <v>0</v>
      </c>
      <c r="F188" s="156">
        <f>RES_hhdet_emi!F$86</f>
        <v>0</v>
      </c>
      <c r="G188" s="156">
        <f>RES_hhdet_emi!G$86</f>
        <v>0</v>
      </c>
      <c r="H188" s="156">
        <f>RES_hhdet_emi!H$86</f>
        <v>0</v>
      </c>
      <c r="I188" s="156">
        <f>RES_hhdet_emi!I$86</f>
        <v>0</v>
      </c>
      <c r="J188" s="156">
        <f>RES_hhdet_emi!J$86</f>
        <v>0</v>
      </c>
      <c r="K188" s="156">
        <f>RES_hhdet_emi!K$86</f>
        <v>0</v>
      </c>
      <c r="L188" s="156">
        <f>RES_hhdet_emi!L$86</f>
        <v>0</v>
      </c>
      <c r="M188" s="156">
        <f>RES_hhdet_emi!M$86</f>
        <v>0</v>
      </c>
      <c r="N188" s="156">
        <f>RES_hhdet_emi!N$86</f>
        <v>0</v>
      </c>
      <c r="O188" s="156">
        <f>RES_hhdet_emi!O$86</f>
        <v>0</v>
      </c>
      <c r="P188" s="156">
        <f>RES_hhdet_emi!P$86</f>
        <v>0</v>
      </c>
      <c r="Q188" s="156">
        <f>RES_hhdet_emi!Q$86</f>
        <v>0</v>
      </c>
    </row>
    <row r="189" spans="1:17" ht="12" customHeight="1" x14ac:dyDescent="0.25">
      <c r="A189" s="158" t="s">
        <v>63</v>
      </c>
      <c r="B189" s="157">
        <f>RES_hhdet_emi!B$87</f>
        <v>0.82636480471607399</v>
      </c>
      <c r="C189" s="157">
        <f>RES_hhdet_emi!C$87</f>
        <v>0.83396856753141579</v>
      </c>
      <c r="D189" s="157">
        <f>RES_hhdet_emi!D$87</f>
        <v>1.0070522750994815</v>
      </c>
      <c r="E189" s="157">
        <f>RES_hhdet_emi!E$87</f>
        <v>1.0234296858339391</v>
      </c>
      <c r="F189" s="157">
        <f>RES_hhdet_emi!F$87</f>
        <v>0.79475454957012759</v>
      </c>
      <c r="G189" s="157">
        <f>RES_hhdet_emi!G$87</f>
        <v>1.2008681703889403</v>
      </c>
      <c r="H189" s="157">
        <f>RES_hhdet_emi!H$87</f>
        <v>0.90411583936591478</v>
      </c>
      <c r="I189" s="157">
        <f>RES_hhdet_emi!I$87</f>
        <v>0.40572395203537054</v>
      </c>
      <c r="J189" s="157">
        <f>RES_hhdet_emi!J$87</f>
        <v>0.4567383544078828</v>
      </c>
      <c r="K189" s="157">
        <f>RES_hhdet_emi!K$87</f>
        <v>0.42385726247806821</v>
      </c>
      <c r="L189" s="157">
        <f>RES_hhdet_emi!L$87</f>
        <v>0.29850062555864992</v>
      </c>
      <c r="M189" s="157">
        <f>RES_hhdet_emi!M$87</f>
        <v>0.27247469386693374</v>
      </c>
      <c r="N189" s="157">
        <f>RES_hhdet_emi!N$87</f>
        <v>0.19774365618687312</v>
      </c>
      <c r="O189" s="157">
        <f>RES_hhdet_emi!O$87</f>
        <v>9.5525272348922913E-2</v>
      </c>
      <c r="P189" s="157">
        <f>RES_hhdet_emi!P$87</f>
        <v>0.14204328724746879</v>
      </c>
      <c r="Q189" s="157">
        <f>RES_hhdet_emi!Q$87</f>
        <v>0.25737082190703237</v>
      </c>
    </row>
    <row r="190" spans="1:17" ht="12" customHeight="1" x14ac:dyDescent="0.25">
      <c r="A190" s="167" t="s">
        <v>156</v>
      </c>
      <c r="B190" s="132">
        <f>RES_hhdet_emi!B$88</f>
        <v>0</v>
      </c>
      <c r="C190" s="132">
        <f>RES_hhdet_emi!C$88</f>
        <v>0</v>
      </c>
      <c r="D190" s="132">
        <f>RES_hhdet_emi!D$88</f>
        <v>0</v>
      </c>
      <c r="E190" s="132">
        <f>RES_hhdet_emi!E$88</f>
        <v>0</v>
      </c>
      <c r="F190" s="132">
        <f>RES_hhdet_emi!F$88</f>
        <v>0</v>
      </c>
      <c r="G190" s="132">
        <f>RES_hhdet_emi!G$88</f>
        <v>0</v>
      </c>
      <c r="H190" s="132">
        <f>RES_hhdet_emi!H$88</f>
        <v>0</v>
      </c>
      <c r="I190" s="132">
        <f>RES_hhdet_emi!I$88</f>
        <v>0</v>
      </c>
      <c r="J190" s="132">
        <f>RES_hhdet_emi!J$88</f>
        <v>0</v>
      </c>
      <c r="K190" s="132">
        <f>RES_hhdet_emi!K$88</f>
        <v>0</v>
      </c>
      <c r="L190" s="132">
        <f>RES_hhdet_emi!L$88</f>
        <v>0</v>
      </c>
      <c r="M190" s="132">
        <f>RES_hhdet_emi!M$88</f>
        <v>0</v>
      </c>
      <c r="N190" s="132">
        <f>RES_hhdet_emi!N$88</f>
        <v>0</v>
      </c>
      <c r="O190" s="132">
        <f>RES_hhdet_emi!O$88</f>
        <v>0</v>
      </c>
      <c r="P190" s="132">
        <f>RES_hhdet_emi!P$88</f>
        <v>0</v>
      </c>
      <c r="Q190" s="132">
        <f>RES_hhdet_emi!Q$88</f>
        <v>0</v>
      </c>
    </row>
    <row r="191" spans="1:17" ht="12" customHeight="1" x14ac:dyDescent="0.25">
      <c r="A191" s="167" t="s">
        <v>155</v>
      </c>
      <c r="B191" s="132">
        <f>SUM(B192:B193)</f>
        <v>0</v>
      </c>
      <c r="C191" s="132">
        <f t="shared" ref="C191:Q191" si="28">SUM(C192:C193)</f>
        <v>0</v>
      </c>
      <c r="D191" s="132">
        <f t="shared" si="28"/>
        <v>0</v>
      </c>
      <c r="E191" s="132">
        <f t="shared" si="28"/>
        <v>0</v>
      </c>
      <c r="F191" s="132">
        <f t="shared" si="28"/>
        <v>0</v>
      </c>
      <c r="G191" s="132">
        <f t="shared" si="28"/>
        <v>0</v>
      </c>
      <c r="H191" s="132">
        <f t="shared" si="28"/>
        <v>0</v>
      </c>
      <c r="I191" s="132">
        <f t="shared" si="28"/>
        <v>0</v>
      </c>
      <c r="J191" s="132">
        <f t="shared" si="28"/>
        <v>0</v>
      </c>
      <c r="K191" s="132">
        <f t="shared" si="28"/>
        <v>0</v>
      </c>
      <c r="L191" s="132">
        <f t="shared" si="28"/>
        <v>0</v>
      </c>
      <c r="M191" s="132">
        <f t="shared" si="28"/>
        <v>0</v>
      </c>
      <c r="N191" s="132">
        <f t="shared" si="28"/>
        <v>0</v>
      </c>
      <c r="O191" s="132">
        <f t="shared" si="28"/>
        <v>0</v>
      </c>
      <c r="P191" s="132">
        <f t="shared" si="28"/>
        <v>0</v>
      </c>
      <c r="Q191" s="132">
        <f t="shared" si="28"/>
        <v>0</v>
      </c>
    </row>
    <row r="192" spans="1:17" ht="12" customHeight="1" x14ac:dyDescent="0.25">
      <c r="A192" s="166" t="s">
        <v>55</v>
      </c>
      <c r="B192" s="165">
        <f>RES_hhdet_emi!B$90</f>
        <v>0</v>
      </c>
      <c r="C192" s="165">
        <f>RES_hhdet_emi!C$90</f>
        <v>0</v>
      </c>
      <c r="D192" s="165">
        <f>RES_hhdet_emi!D$90</f>
        <v>0</v>
      </c>
      <c r="E192" s="165">
        <f>RES_hhdet_emi!E$90</f>
        <v>0</v>
      </c>
      <c r="F192" s="165">
        <f>RES_hhdet_emi!F$90</f>
        <v>0</v>
      </c>
      <c r="G192" s="165">
        <f>RES_hhdet_emi!G$90</f>
        <v>0</v>
      </c>
      <c r="H192" s="165">
        <f>RES_hhdet_emi!H$90</f>
        <v>0</v>
      </c>
      <c r="I192" s="165">
        <f>RES_hhdet_emi!I$90</f>
        <v>0</v>
      </c>
      <c r="J192" s="165">
        <f>RES_hhdet_emi!J$90</f>
        <v>0</v>
      </c>
      <c r="K192" s="165">
        <f>RES_hhdet_emi!K$90</f>
        <v>0</v>
      </c>
      <c r="L192" s="165">
        <f>RES_hhdet_emi!L$90</f>
        <v>0</v>
      </c>
      <c r="M192" s="165">
        <f>RES_hhdet_emi!M$90</f>
        <v>0</v>
      </c>
      <c r="N192" s="165">
        <f>RES_hhdet_emi!N$90</f>
        <v>0</v>
      </c>
      <c r="O192" s="165">
        <f>RES_hhdet_emi!O$90</f>
        <v>0</v>
      </c>
      <c r="P192" s="165">
        <f>RES_hhdet_emi!P$90</f>
        <v>0</v>
      </c>
      <c r="Q192" s="165">
        <f>RES_hhdet_emi!Q$90</f>
        <v>0</v>
      </c>
    </row>
    <row r="193" spans="1:17" ht="12" customHeight="1" x14ac:dyDescent="0.25">
      <c r="A193" s="147" t="s">
        <v>59</v>
      </c>
      <c r="B193" s="164">
        <f>RES_hhdet_emi!B$91</f>
        <v>0</v>
      </c>
      <c r="C193" s="164">
        <f>RES_hhdet_emi!C$91</f>
        <v>0</v>
      </c>
      <c r="D193" s="164">
        <f>RES_hhdet_emi!D$91</f>
        <v>0</v>
      </c>
      <c r="E193" s="164">
        <f>RES_hhdet_emi!E$91</f>
        <v>0</v>
      </c>
      <c r="F193" s="164">
        <f>RES_hhdet_emi!F$91</f>
        <v>0</v>
      </c>
      <c r="G193" s="164">
        <f>RES_hhdet_emi!G$91</f>
        <v>0</v>
      </c>
      <c r="H193" s="164">
        <f>RES_hhdet_emi!H$91</f>
        <v>0</v>
      </c>
      <c r="I193" s="164">
        <f>RES_hhdet_emi!I$91</f>
        <v>0</v>
      </c>
      <c r="J193" s="164">
        <f>RES_hhdet_emi!J$91</f>
        <v>0</v>
      </c>
      <c r="K193" s="164">
        <f>RES_hhdet_emi!K$91</f>
        <v>0</v>
      </c>
      <c r="L193" s="164">
        <f>RES_hhdet_emi!L$91</f>
        <v>0</v>
      </c>
      <c r="M193" s="164">
        <f>RES_hhdet_emi!M$91</f>
        <v>0</v>
      </c>
      <c r="N193" s="164">
        <f>RES_hhdet_emi!N$91</f>
        <v>0</v>
      </c>
      <c r="O193" s="164">
        <f>RES_hhdet_emi!O$91</f>
        <v>0</v>
      </c>
      <c r="P193" s="164">
        <f>RES_hhdet_emi!P$91</f>
        <v>0</v>
      </c>
      <c r="Q193" s="164">
        <f>RES_hhdet_emi!Q$91</f>
        <v>0</v>
      </c>
    </row>
    <row r="194" spans="1:17" ht="12" customHeight="1" x14ac:dyDescent="0.25">
      <c r="A194" s="163" t="s">
        <v>144</v>
      </c>
      <c r="B194" s="162">
        <f>RES_hhdet_emi!B$92</f>
        <v>0.77067538780424294</v>
      </c>
      <c r="C194" s="162">
        <f>RES_hhdet_emi!C$92</f>
        <v>0.80527547550324574</v>
      </c>
      <c r="D194" s="162">
        <f>RES_hhdet_emi!D$92</f>
        <v>0.94591843667017472</v>
      </c>
      <c r="E194" s="162">
        <f>RES_hhdet_emi!E$92</f>
        <v>0.96169211394589338</v>
      </c>
      <c r="F194" s="162">
        <f>RES_hhdet_emi!F$92</f>
        <v>0.72348579920106748</v>
      </c>
      <c r="G194" s="162">
        <f>RES_hhdet_emi!G$92</f>
        <v>0.78817811130804694</v>
      </c>
      <c r="H194" s="162">
        <f>RES_hhdet_emi!H$92</f>
        <v>0.75678573919923586</v>
      </c>
      <c r="I194" s="162">
        <f>RES_hhdet_emi!I$92</f>
        <v>0.33058046859666629</v>
      </c>
      <c r="J194" s="162">
        <f>RES_hhdet_emi!J$92</f>
        <v>0.38137887859249531</v>
      </c>
      <c r="K194" s="162">
        <f>RES_hhdet_emi!K$92</f>
        <v>0.3529294366029786</v>
      </c>
      <c r="L194" s="162">
        <f>RES_hhdet_emi!L$92</f>
        <v>0.22834676178188956</v>
      </c>
      <c r="M194" s="162">
        <f>RES_hhdet_emi!M$92</f>
        <v>0.20342227879262778</v>
      </c>
      <c r="N194" s="162">
        <f>RES_hhdet_emi!N$92</f>
        <v>0.13386299143632799</v>
      </c>
      <c r="O194" s="162">
        <f>RES_hhdet_emi!O$92</f>
        <v>3.749184413611939E-2</v>
      </c>
      <c r="P194" s="162">
        <f>RES_hhdet_emi!P$92</f>
        <v>4.8384574731498001E-2</v>
      </c>
      <c r="Q194" s="162">
        <f>RES_hhdet_emi!Q$92</f>
        <v>1.9393014678406612E-2</v>
      </c>
    </row>
    <row r="195" spans="1:17" ht="12" customHeight="1" x14ac:dyDescent="0.25">
      <c r="A195" s="161" t="s">
        <v>143</v>
      </c>
      <c r="B195" s="160">
        <f>SUM(B196:B197)</f>
        <v>5.5689416911831074E-2</v>
      </c>
      <c r="C195" s="160">
        <f t="shared" ref="C195:Q195" si="29">SUM(C196:C197)</f>
        <v>2.8693092028170084E-2</v>
      </c>
      <c r="D195" s="160">
        <f t="shared" si="29"/>
        <v>6.1133838429306787E-2</v>
      </c>
      <c r="E195" s="160">
        <f t="shared" si="29"/>
        <v>6.1737571888045802E-2</v>
      </c>
      <c r="F195" s="160">
        <f t="shared" si="29"/>
        <v>7.1268750369060066E-2</v>
      </c>
      <c r="G195" s="160">
        <f t="shared" si="29"/>
        <v>0.41269005908089346</v>
      </c>
      <c r="H195" s="160">
        <f t="shared" si="29"/>
        <v>0.14733010016667888</v>
      </c>
      <c r="I195" s="160">
        <f t="shared" si="29"/>
        <v>7.5143483438704237E-2</v>
      </c>
      <c r="J195" s="160">
        <f t="shared" si="29"/>
        <v>7.5359475815387461E-2</v>
      </c>
      <c r="K195" s="160">
        <f t="shared" si="29"/>
        <v>7.0927825875089612E-2</v>
      </c>
      <c r="L195" s="160">
        <f t="shared" si="29"/>
        <v>7.0153863776760375E-2</v>
      </c>
      <c r="M195" s="160">
        <f t="shared" si="29"/>
        <v>6.9052415074305956E-2</v>
      </c>
      <c r="N195" s="160">
        <f t="shared" si="29"/>
        <v>6.3880664750545116E-2</v>
      </c>
      <c r="O195" s="160">
        <f t="shared" si="29"/>
        <v>5.8033428212803523E-2</v>
      </c>
      <c r="P195" s="160">
        <f t="shared" si="29"/>
        <v>9.3658712515970799E-2</v>
      </c>
      <c r="Q195" s="160">
        <f t="shared" si="29"/>
        <v>0.23797780722862577</v>
      </c>
    </row>
    <row r="196" spans="1:17" ht="12" customHeight="1" x14ac:dyDescent="0.25">
      <c r="A196" s="148" t="s">
        <v>57</v>
      </c>
      <c r="B196" s="156">
        <f>RES_hhdet_emi!B$94</f>
        <v>5.5689416911831074E-2</v>
      </c>
      <c r="C196" s="156">
        <f>RES_hhdet_emi!C$94</f>
        <v>2.8693092028170084E-2</v>
      </c>
      <c r="D196" s="156">
        <f>RES_hhdet_emi!D$94</f>
        <v>6.1133838429306787E-2</v>
      </c>
      <c r="E196" s="156">
        <f>RES_hhdet_emi!E$94</f>
        <v>6.1737571888045802E-2</v>
      </c>
      <c r="F196" s="156">
        <f>RES_hhdet_emi!F$94</f>
        <v>7.1268750369060066E-2</v>
      </c>
      <c r="G196" s="156">
        <f>RES_hhdet_emi!G$94</f>
        <v>0.41269005908089346</v>
      </c>
      <c r="H196" s="156">
        <f>RES_hhdet_emi!H$94</f>
        <v>0.14733010016667888</v>
      </c>
      <c r="I196" s="156">
        <f>RES_hhdet_emi!I$94</f>
        <v>7.5143483438704237E-2</v>
      </c>
      <c r="J196" s="156">
        <f>RES_hhdet_emi!J$94</f>
        <v>7.5359475815387461E-2</v>
      </c>
      <c r="K196" s="156">
        <f>RES_hhdet_emi!K$94</f>
        <v>7.0927825875089612E-2</v>
      </c>
      <c r="L196" s="156">
        <f>RES_hhdet_emi!L$94</f>
        <v>7.0153863776760375E-2</v>
      </c>
      <c r="M196" s="156">
        <f>RES_hhdet_emi!M$94</f>
        <v>6.9052415074305956E-2</v>
      </c>
      <c r="N196" s="156">
        <f>RES_hhdet_emi!N$94</f>
        <v>6.3880664750545116E-2</v>
      </c>
      <c r="O196" s="156">
        <f>RES_hhdet_emi!O$94</f>
        <v>5.8033428212803523E-2</v>
      </c>
      <c r="P196" s="156">
        <f>RES_hhdet_emi!P$94</f>
        <v>9.3658712515970799E-2</v>
      </c>
      <c r="Q196" s="156">
        <f>RES_hhdet_emi!Q$94</f>
        <v>0.23797780722862577</v>
      </c>
    </row>
    <row r="197" spans="1:17" ht="12" customHeight="1" x14ac:dyDescent="0.25">
      <c r="A197" s="148" t="s">
        <v>59</v>
      </c>
      <c r="B197" s="156">
        <f>RES_hhdet_emi!B$95</f>
        <v>0</v>
      </c>
      <c r="C197" s="156">
        <f>RES_hhdet_emi!C$95</f>
        <v>0</v>
      </c>
      <c r="D197" s="156">
        <f>RES_hhdet_emi!D$95</f>
        <v>0</v>
      </c>
      <c r="E197" s="156">
        <f>RES_hhdet_emi!E$95</f>
        <v>0</v>
      </c>
      <c r="F197" s="156">
        <f>RES_hhdet_emi!F$95</f>
        <v>0</v>
      </c>
      <c r="G197" s="156">
        <f>RES_hhdet_emi!G$95</f>
        <v>0</v>
      </c>
      <c r="H197" s="156">
        <f>RES_hhdet_emi!H$95</f>
        <v>0</v>
      </c>
      <c r="I197" s="156">
        <f>RES_hhdet_emi!I$95</f>
        <v>0</v>
      </c>
      <c r="J197" s="156">
        <f>RES_hhdet_emi!J$95</f>
        <v>0</v>
      </c>
      <c r="K197" s="156">
        <f>RES_hhdet_emi!K$95</f>
        <v>0</v>
      </c>
      <c r="L197" s="156">
        <f>RES_hhdet_emi!L$95</f>
        <v>0</v>
      </c>
      <c r="M197" s="156">
        <f>RES_hhdet_emi!M$95</f>
        <v>0</v>
      </c>
      <c r="N197" s="156">
        <f>RES_hhdet_emi!N$95</f>
        <v>0</v>
      </c>
      <c r="O197" s="156">
        <f>RES_hhdet_emi!O$95</f>
        <v>0</v>
      </c>
      <c r="P197" s="156">
        <f>RES_hhdet_emi!P$95</f>
        <v>0</v>
      </c>
      <c r="Q197" s="156">
        <f>RES_hhdet_emi!Q$95</f>
        <v>0</v>
      </c>
    </row>
    <row r="198" spans="1:17" ht="12" customHeight="1" x14ac:dyDescent="0.25">
      <c r="A198" s="163" t="s">
        <v>142</v>
      </c>
      <c r="B198" s="162">
        <f>RES_hhdet_emi!B$96</f>
        <v>0</v>
      </c>
      <c r="C198" s="162">
        <f>RES_hhdet_emi!C$96</f>
        <v>0</v>
      </c>
      <c r="D198" s="162">
        <f>RES_hhdet_emi!D$96</f>
        <v>0</v>
      </c>
      <c r="E198" s="162">
        <f>RES_hhdet_emi!E$96</f>
        <v>0</v>
      </c>
      <c r="F198" s="162">
        <f>RES_hhdet_emi!F$96</f>
        <v>0</v>
      </c>
      <c r="G198" s="162">
        <f>RES_hhdet_emi!G$96</f>
        <v>0</v>
      </c>
      <c r="H198" s="162">
        <f>RES_hhdet_emi!H$96</f>
        <v>0</v>
      </c>
      <c r="I198" s="162">
        <f>RES_hhdet_emi!I$96</f>
        <v>0</v>
      </c>
      <c r="J198" s="162">
        <f>RES_hhdet_emi!J$96</f>
        <v>0</v>
      </c>
      <c r="K198" s="162">
        <f>RES_hhdet_emi!K$96</f>
        <v>0</v>
      </c>
      <c r="L198" s="162">
        <f>RES_hhdet_emi!L$96</f>
        <v>0</v>
      </c>
      <c r="M198" s="162">
        <f>RES_hhdet_emi!M$96</f>
        <v>0</v>
      </c>
      <c r="N198" s="162">
        <f>RES_hhdet_emi!N$96</f>
        <v>0</v>
      </c>
      <c r="O198" s="162">
        <f>RES_hhdet_emi!O$96</f>
        <v>0</v>
      </c>
      <c r="P198" s="162">
        <f>RES_hhdet_emi!P$96</f>
        <v>0</v>
      </c>
      <c r="Q198" s="162">
        <f>RES_hhdet_emi!Q$96</f>
        <v>0</v>
      </c>
    </row>
    <row r="199" spans="1:17" ht="12" customHeight="1" x14ac:dyDescent="0.25">
      <c r="A199" s="161" t="s">
        <v>141</v>
      </c>
      <c r="B199" s="160">
        <f>SUM(B200:B201)</f>
        <v>0</v>
      </c>
      <c r="C199" s="160">
        <f t="shared" ref="C199:Q199" si="30">SUM(C200:C201)</f>
        <v>0</v>
      </c>
      <c r="D199" s="160">
        <f t="shared" si="30"/>
        <v>0</v>
      </c>
      <c r="E199" s="160">
        <f t="shared" si="30"/>
        <v>0</v>
      </c>
      <c r="F199" s="160">
        <f t="shared" si="30"/>
        <v>0</v>
      </c>
      <c r="G199" s="160">
        <f t="shared" si="30"/>
        <v>0</v>
      </c>
      <c r="H199" s="160">
        <f t="shared" si="30"/>
        <v>0</v>
      </c>
      <c r="I199" s="160">
        <f t="shared" si="30"/>
        <v>0</v>
      </c>
      <c r="J199" s="160">
        <f t="shared" si="30"/>
        <v>0</v>
      </c>
      <c r="K199" s="160">
        <f t="shared" si="30"/>
        <v>0</v>
      </c>
      <c r="L199" s="160">
        <f t="shared" si="30"/>
        <v>0</v>
      </c>
      <c r="M199" s="160">
        <f t="shared" si="30"/>
        <v>0</v>
      </c>
      <c r="N199" s="160">
        <f t="shared" si="30"/>
        <v>0</v>
      </c>
      <c r="O199" s="160">
        <f t="shared" si="30"/>
        <v>0</v>
      </c>
      <c r="P199" s="160">
        <f t="shared" si="30"/>
        <v>0</v>
      </c>
      <c r="Q199" s="160">
        <f t="shared" si="30"/>
        <v>0</v>
      </c>
    </row>
    <row r="200" spans="1:17" ht="12" customHeight="1" x14ac:dyDescent="0.25">
      <c r="A200" s="148" t="s">
        <v>60</v>
      </c>
      <c r="B200" s="156">
        <f>RES_hhdet_emi!B$98</f>
        <v>0</v>
      </c>
      <c r="C200" s="156">
        <f>RES_hhdet_emi!C$98</f>
        <v>0</v>
      </c>
      <c r="D200" s="156">
        <f>RES_hhdet_emi!D$98</f>
        <v>0</v>
      </c>
      <c r="E200" s="156">
        <f>RES_hhdet_emi!E$98</f>
        <v>0</v>
      </c>
      <c r="F200" s="156">
        <f>RES_hhdet_emi!F$98</f>
        <v>0</v>
      </c>
      <c r="G200" s="156">
        <f>RES_hhdet_emi!G$98</f>
        <v>0</v>
      </c>
      <c r="H200" s="156">
        <f>RES_hhdet_emi!H$98</f>
        <v>0</v>
      </c>
      <c r="I200" s="156">
        <f>RES_hhdet_emi!I$98</f>
        <v>0</v>
      </c>
      <c r="J200" s="156">
        <f>RES_hhdet_emi!J$98</f>
        <v>0</v>
      </c>
      <c r="K200" s="156">
        <f>RES_hhdet_emi!K$98</f>
        <v>0</v>
      </c>
      <c r="L200" s="156">
        <f>RES_hhdet_emi!L$98</f>
        <v>0</v>
      </c>
      <c r="M200" s="156">
        <f>RES_hhdet_emi!M$98</f>
        <v>0</v>
      </c>
      <c r="N200" s="156">
        <f>RES_hhdet_emi!N$98</f>
        <v>0</v>
      </c>
      <c r="O200" s="156">
        <f>RES_hhdet_emi!O$98</f>
        <v>0</v>
      </c>
      <c r="P200" s="156">
        <f>RES_hhdet_emi!P$98</f>
        <v>0</v>
      </c>
      <c r="Q200" s="156">
        <f>RES_hhdet_emi!Q$98</f>
        <v>0</v>
      </c>
    </row>
    <row r="201" spans="1:17" ht="12" customHeight="1" x14ac:dyDescent="0.25">
      <c r="A201" s="148" t="s">
        <v>59</v>
      </c>
      <c r="B201" s="156">
        <f>RES_hhdet_emi!B$99</f>
        <v>0</v>
      </c>
      <c r="C201" s="156">
        <f>RES_hhdet_emi!C$99</f>
        <v>0</v>
      </c>
      <c r="D201" s="156">
        <f>RES_hhdet_emi!D$99</f>
        <v>0</v>
      </c>
      <c r="E201" s="156">
        <f>RES_hhdet_emi!E$99</f>
        <v>0</v>
      </c>
      <c r="F201" s="156">
        <f>RES_hhdet_emi!F$99</f>
        <v>0</v>
      </c>
      <c r="G201" s="156">
        <f>RES_hhdet_emi!G$99</f>
        <v>0</v>
      </c>
      <c r="H201" s="156">
        <f>RES_hhdet_emi!H$99</f>
        <v>0</v>
      </c>
      <c r="I201" s="156">
        <f>RES_hhdet_emi!I$99</f>
        <v>0</v>
      </c>
      <c r="J201" s="156">
        <f>RES_hhdet_emi!J$99</f>
        <v>0</v>
      </c>
      <c r="K201" s="156">
        <f>RES_hhdet_emi!K$99</f>
        <v>0</v>
      </c>
      <c r="L201" s="156">
        <f>RES_hhdet_emi!L$99</f>
        <v>0</v>
      </c>
      <c r="M201" s="156">
        <f>RES_hhdet_emi!M$99</f>
        <v>0</v>
      </c>
      <c r="N201" s="156">
        <f>RES_hhdet_emi!N$99</f>
        <v>0</v>
      </c>
      <c r="O201" s="156">
        <f>RES_hhdet_emi!O$99</f>
        <v>0</v>
      </c>
      <c r="P201" s="156">
        <f>RES_hhdet_emi!P$99</f>
        <v>0</v>
      </c>
      <c r="Q201" s="156">
        <f>RES_hhdet_emi!Q$99</f>
        <v>0</v>
      </c>
    </row>
    <row r="202" spans="1:17" ht="12" customHeight="1" x14ac:dyDescent="0.25">
      <c r="A202" s="158" t="s">
        <v>62</v>
      </c>
      <c r="B202" s="157">
        <f>SUM(B203:B205)</f>
        <v>1.2388518319333093</v>
      </c>
      <c r="C202" s="157">
        <f t="shared" ref="C202:Q202" si="31">SUM(C203:C205)</f>
        <v>1.1292840803079314</v>
      </c>
      <c r="D202" s="157">
        <f t="shared" si="31"/>
        <v>1.1978537824489059</v>
      </c>
      <c r="E202" s="157">
        <f t="shared" si="31"/>
        <v>1.2678130447695213</v>
      </c>
      <c r="F202" s="157">
        <f t="shared" si="31"/>
        <v>1.7158855184072548</v>
      </c>
      <c r="G202" s="157">
        <f t="shared" si="31"/>
        <v>1.5253910399818735</v>
      </c>
      <c r="H202" s="157">
        <f t="shared" si="31"/>
        <v>1.5482399358633836</v>
      </c>
      <c r="I202" s="157">
        <f t="shared" si="31"/>
        <v>1.6821059748893734</v>
      </c>
      <c r="J202" s="157">
        <f t="shared" si="31"/>
        <v>1.7584116152197578</v>
      </c>
      <c r="K202" s="157">
        <f t="shared" si="31"/>
        <v>1.9156610867571147</v>
      </c>
      <c r="L202" s="157">
        <f t="shared" si="31"/>
        <v>1.8943536400211725</v>
      </c>
      <c r="M202" s="157">
        <f t="shared" si="31"/>
        <v>2.0223648037695141</v>
      </c>
      <c r="N202" s="157">
        <f t="shared" si="31"/>
        <v>2.224703616684323</v>
      </c>
      <c r="O202" s="157">
        <f t="shared" si="31"/>
        <v>2.3264887029977785</v>
      </c>
      <c r="P202" s="157">
        <f t="shared" si="31"/>
        <v>2.2228981646944774</v>
      </c>
      <c r="Q202" s="157">
        <f t="shared" si="31"/>
        <v>2.5061291433364064</v>
      </c>
    </row>
    <row r="203" spans="1:17" ht="12" customHeight="1" x14ac:dyDescent="0.25">
      <c r="A203" s="23" t="s">
        <v>55</v>
      </c>
      <c r="B203" s="156">
        <f>RES_hhdet_emi!B$101</f>
        <v>0</v>
      </c>
      <c r="C203" s="156">
        <f>RES_hhdet_emi!C$101</f>
        <v>0</v>
      </c>
      <c r="D203" s="156">
        <f>RES_hhdet_emi!D$101</f>
        <v>0</v>
      </c>
      <c r="E203" s="156">
        <f>RES_hhdet_emi!E$101</f>
        <v>0</v>
      </c>
      <c r="F203" s="156">
        <f>RES_hhdet_emi!F$101</f>
        <v>0</v>
      </c>
      <c r="G203" s="156">
        <f>RES_hhdet_emi!G$101</f>
        <v>0</v>
      </c>
      <c r="H203" s="156">
        <f>RES_hhdet_emi!H$101</f>
        <v>0</v>
      </c>
      <c r="I203" s="156">
        <f>RES_hhdet_emi!I$101</f>
        <v>0</v>
      </c>
      <c r="J203" s="156">
        <f>RES_hhdet_emi!J$101</f>
        <v>0</v>
      </c>
      <c r="K203" s="156">
        <f>RES_hhdet_emi!K$101</f>
        <v>0</v>
      </c>
      <c r="L203" s="156">
        <f>RES_hhdet_emi!L$101</f>
        <v>0</v>
      </c>
      <c r="M203" s="156">
        <f>RES_hhdet_emi!M$101</f>
        <v>0</v>
      </c>
      <c r="N203" s="156">
        <f>RES_hhdet_emi!N$101</f>
        <v>0</v>
      </c>
      <c r="O203" s="156">
        <f>RES_hhdet_emi!O$101</f>
        <v>0</v>
      </c>
      <c r="P203" s="156">
        <f>RES_hhdet_emi!P$101</f>
        <v>0</v>
      </c>
      <c r="Q203" s="156">
        <f>RES_hhdet_emi!Q$101</f>
        <v>0</v>
      </c>
    </row>
    <row r="204" spans="1:17" ht="12" customHeight="1" x14ac:dyDescent="0.25">
      <c r="A204" s="23" t="s">
        <v>57</v>
      </c>
      <c r="B204" s="156">
        <f>RES_hhdet_emi!B$102</f>
        <v>1.2388518319333093</v>
      </c>
      <c r="C204" s="156">
        <f>RES_hhdet_emi!C$102</f>
        <v>1.1292840803079314</v>
      </c>
      <c r="D204" s="156">
        <f>RES_hhdet_emi!D$102</f>
        <v>1.1978537824489059</v>
      </c>
      <c r="E204" s="156">
        <f>RES_hhdet_emi!E$102</f>
        <v>1.2678130447695213</v>
      </c>
      <c r="F204" s="156">
        <f>RES_hhdet_emi!F$102</f>
        <v>1.7158855184072548</v>
      </c>
      <c r="G204" s="156">
        <f>RES_hhdet_emi!G$102</f>
        <v>1.5253910399818735</v>
      </c>
      <c r="H204" s="156">
        <f>RES_hhdet_emi!H$102</f>
        <v>1.5482399358633836</v>
      </c>
      <c r="I204" s="156">
        <f>RES_hhdet_emi!I$102</f>
        <v>1.6821059748893734</v>
      </c>
      <c r="J204" s="156">
        <f>RES_hhdet_emi!J$102</f>
        <v>1.7584116152197578</v>
      </c>
      <c r="K204" s="156">
        <f>RES_hhdet_emi!K$102</f>
        <v>1.9156610867571147</v>
      </c>
      <c r="L204" s="156">
        <f>RES_hhdet_emi!L$102</f>
        <v>1.8943536400211725</v>
      </c>
      <c r="M204" s="156">
        <f>RES_hhdet_emi!M$102</f>
        <v>2.0223648037695141</v>
      </c>
      <c r="N204" s="156">
        <f>RES_hhdet_emi!N$102</f>
        <v>2.224703616684323</v>
      </c>
      <c r="O204" s="156">
        <f>RES_hhdet_emi!O$102</f>
        <v>2.3264887029977785</v>
      </c>
      <c r="P204" s="156">
        <f>RES_hhdet_emi!P$102</f>
        <v>2.2228981646944774</v>
      </c>
      <c r="Q204" s="156">
        <f>RES_hhdet_emi!Q$102</f>
        <v>2.5061291433364064</v>
      </c>
    </row>
    <row r="205" spans="1:17" ht="12" customHeight="1" x14ac:dyDescent="0.25">
      <c r="A205" s="29" t="s">
        <v>140</v>
      </c>
      <c r="B205" s="57">
        <f>RES_hhdet_emi!B$103</f>
        <v>0</v>
      </c>
      <c r="C205" s="57">
        <f>RES_hhdet_emi!C$103</f>
        <v>0</v>
      </c>
      <c r="D205" s="57">
        <f>RES_hhdet_emi!D$103</f>
        <v>0</v>
      </c>
      <c r="E205" s="57">
        <f>RES_hhdet_emi!E$103</f>
        <v>0</v>
      </c>
      <c r="F205" s="57">
        <f>RES_hhdet_emi!F$103</f>
        <v>0</v>
      </c>
      <c r="G205" s="57">
        <f>RES_hhdet_emi!G$103</f>
        <v>0</v>
      </c>
      <c r="H205" s="57">
        <f>RES_hhdet_emi!H$103</f>
        <v>0</v>
      </c>
      <c r="I205" s="57">
        <f>RES_hhdet_emi!I$103</f>
        <v>0</v>
      </c>
      <c r="J205" s="57">
        <f>RES_hhdet_emi!J$103</f>
        <v>0</v>
      </c>
      <c r="K205" s="57">
        <f>RES_hhdet_emi!K$103</f>
        <v>0</v>
      </c>
      <c r="L205" s="57">
        <f>RES_hhdet_emi!L$103</f>
        <v>0</v>
      </c>
      <c r="M205" s="57">
        <f>RES_hhdet_emi!M$103</f>
        <v>0</v>
      </c>
      <c r="N205" s="57">
        <f>RES_hhdet_emi!N$103</f>
        <v>0</v>
      </c>
      <c r="O205" s="57">
        <f>RES_hhdet_emi!O$103</f>
        <v>0</v>
      </c>
      <c r="P205" s="57">
        <f>RES_hhdet_emi!P$103</f>
        <v>0</v>
      </c>
      <c r="Q205" s="57">
        <f>RES_hhdet_emi!Q$103</f>
        <v>0</v>
      </c>
    </row>
    <row r="207" spans="1:17" ht="12" customHeight="1" x14ac:dyDescent="0.25">
      <c r="A207" s="152" t="s">
        <v>198</v>
      </c>
      <c r="B207" s="168">
        <f>IF(B111=0,0,B111/0.086*1000000/B$5)</f>
        <v>16953.355847362403</v>
      </c>
      <c r="C207" s="168">
        <f t="shared" ref="C207:Q207" si="32">IF(C111=0,0,C111/0.086*1000000/C$5)</f>
        <v>16163.96599667896</v>
      </c>
      <c r="D207" s="168">
        <f t="shared" si="32"/>
        <v>16809.729419526553</v>
      </c>
      <c r="E207" s="168">
        <f t="shared" si="32"/>
        <v>16660.233175987334</v>
      </c>
      <c r="F207" s="168">
        <f t="shared" si="32"/>
        <v>15129.310114077296</v>
      </c>
      <c r="G207" s="168">
        <f t="shared" si="32"/>
        <v>16344.54687112514</v>
      </c>
      <c r="H207" s="168">
        <f t="shared" si="32"/>
        <v>11928.731011261611</v>
      </c>
      <c r="I207" s="168">
        <f t="shared" si="32"/>
        <v>13646.47773583257</v>
      </c>
      <c r="J207" s="168">
        <f t="shared" si="32"/>
        <v>13356.756643996583</v>
      </c>
      <c r="K207" s="168">
        <f t="shared" si="32"/>
        <v>14872.568792140108</v>
      </c>
      <c r="L207" s="168">
        <f t="shared" si="32"/>
        <v>10941.470145162832</v>
      </c>
      <c r="M207" s="168">
        <f t="shared" si="32"/>
        <v>12655.962100034687</v>
      </c>
      <c r="N207" s="168">
        <f t="shared" si="32"/>
        <v>11927.317428545286</v>
      </c>
      <c r="O207" s="168">
        <f t="shared" si="32"/>
        <v>10433.247222939213</v>
      </c>
      <c r="P207" s="168">
        <f t="shared" si="32"/>
        <v>9576.7412023237594</v>
      </c>
      <c r="Q207" s="168">
        <f t="shared" si="32"/>
        <v>11039.335703172834</v>
      </c>
    </row>
    <row r="208" spans="1:17" ht="12" customHeight="1" x14ac:dyDescent="0.25">
      <c r="A208" s="158" t="s">
        <v>65</v>
      </c>
      <c r="B208" s="157">
        <f>SUM(B209:B210)</f>
        <v>11051.240023028729</v>
      </c>
      <c r="C208" s="157">
        <f t="shared" ref="C208:Q208" si="33">SUM(C209:C210)</f>
        <v>10863.16250230046</v>
      </c>
      <c r="D208" s="157">
        <f t="shared" si="33"/>
        <v>11325.491149972577</v>
      </c>
      <c r="E208" s="157">
        <f t="shared" si="33"/>
        <v>11058.693341417264</v>
      </c>
      <c r="F208" s="157">
        <f t="shared" si="33"/>
        <v>9741.401946331378</v>
      </c>
      <c r="G208" s="157">
        <f t="shared" si="33"/>
        <v>10777.375741970318</v>
      </c>
      <c r="H208" s="157">
        <f t="shared" si="33"/>
        <v>6936.8842241747043</v>
      </c>
      <c r="I208" s="157">
        <f t="shared" si="33"/>
        <v>8650.6393045200803</v>
      </c>
      <c r="J208" s="157">
        <f t="shared" si="33"/>
        <v>8450.9583261372718</v>
      </c>
      <c r="K208" s="157">
        <f t="shared" si="33"/>
        <v>9979.9303158323255</v>
      </c>
      <c r="L208" s="157">
        <f t="shared" si="33"/>
        <v>6122.8888110559283</v>
      </c>
      <c r="M208" s="157">
        <f t="shared" si="33"/>
        <v>7827.2881383724898</v>
      </c>
      <c r="N208" s="157">
        <f t="shared" si="33"/>
        <v>7316.7528533761879</v>
      </c>
      <c r="O208" s="157">
        <f t="shared" si="33"/>
        <v>6083.4093969246587</v>
      </c>
      <c r="P208" s="157">
        <f t="shared" si="33"/>
        <v>5170.0947706504985</v>
      </c>
      <c r="Q208" s="157">
        <f t="shared" si="33"/>
        <v>6363.0034063788607</v>
      </c>
    </row>
    <row r="209" spans="1:17" ht="12" customHeight="1" x14ac:dyDescent="0.25">
      <c r="A209" s="23" t="s">
        <v>157</v>
      </c>
      <c r="B209" s="156">
        <f>IF(B113=0,0,B113/0.086*1000000/B$7)</f>
        <v>10972.543655951036</v>
      </c>
      <c r="C209" s="156">
        <f t="shared" ref="C209:Q210" si="34">IF(C113=0,0,C113/0.086*1000000/C$7)</f>
        <v>10841.7339602353</v>
      </c>
      <c r="D209" s="156">
        <f t="shared" si="34"/>
        <v>11294.039397916084</v>
      </c>
      <c r="E209" s="156">
        <f t="shared" si="34"/>
        <v>10991.231736505559</v>
      </c>
      <c r="F209" s="156">
        <f t="shared" si="34"/>
        <v>9684.3670224263005</v>
      </c>
      <c r="G209" s="156">
        <f t="shared" si="34"/>
        <v>10750.458294331773</v>
      </c>
      <c r="H209" s="156">
        <f t="shared" si="34"/>
        <v>6915.8795733618135</v>
      </c>
      <c r="I209" s="156">
        <f t="shared" si="34"/>
        <v>8521.4358173168221</v>
      </c>
      <c r="J209" s="156">
        <f t="shared" si="34"/>
        <v>8370.34780345541</v>
      </c>
      <c r="K209" s="156">
        <f t="shared" si="34"/>
        <v>9954.8508456133404</v>
      </c>
      <c r="L209" s="156">
        <f t="shared" si="34"/>
        <v>6082.5186720310485</v>
      </c>
      <c r="M209" s="156">
        <f t="shared" si="34"/>
        <v>7796.6539201001033</v>
      </c>
      <c r="N209" s="156">
        <f t="shared" si="34"/>
        <v>7296.5277093613031</v>
      </c>
      <c r="O209" s="156">
        <f t="shared" si="34"/>
        <v>6066.1625696511937</v>
      </c>
      <c r="P209" s="156">
        <f t="shared" si="34"/>
        <v>5146.0493850343973</v>
      </c>
      <c r="Q209" s="156">
        <f t="shared" si="34"/>
        <v>6324.2832436324534</v>
      </c>
    </row>
    <row r="210" spans="1:17" ht="12" customHeight="1" x14ac:dyDescent="0.25">
      <c r="A210" s="23" t="s">
        <v>60</v>
      </c>
      <c r="B210" s="156">
        <f>IF(B114=0,0,B114/0.086*1000000/B$7)</f>
        <v>78.696367077692528</v>
      </c>
      <c r="C210" s="156">
        <f t="shared" si="34"/>
        <v>21.428542065158869</v>
      </c>
      <c r="D210" s="156">
        <f t="shared" si="34"/>
        <v>31.451752056492744</v>
      </c>
      <c r="E210" s="156">
        <f t="shared" si="34"/>
        <v>67.461604911704569</v>
      </c>
      <c r="F210" s="156">
        <f t="shared" si="34"/>
        <v>57.034923905077356</v>
      </c>
      <c r="G210" s="156">
        <f t="shared" si="34"/>
        <v>26.917447638545671</v>
      </c>
      <c r="H210" s="156">
        <f t="shared" si="34"/>
        <v>21.004650812890432</v>
      </c>
      <c r="I210" s="156">
        <f t="shared" si="34"/>
        <v>129.2034872032574</v>
      </c>
      <c r="J210" s="156">
        <f t="shared" si="34"/>
        <v>80.610522681861681</v>
      </c>
      <c r="K210" s="156">
        <f t="shared" si="34"/>
        <v>25.07947021898427</v>
      </c>
      <c r="L210" s="156">
        <f t="shared" si="34"/>
        <v>40.370139024880217</v>
      </c>
      <c r="M210" s="156">
        <f t="shared" si="34"/>
        <v>30.634218272386395</v>
      </c>
      <c r="N210" s="156">
        <f t="shared" si="34"/>
        <v>20.225144014884517</v>
      </c>
      <c r="O210" s="156">
        <f t="shared" si="34"/>
        <v>17.246827273464827</v>
      </c>
      <c r="P210" s="156">
        <f t="shared" si="34"/>
        <v>24.045385616100958</v>
      </c>
      <c r="Q210" s="156">
        <f t="shared" si="34"/>
        <v>38.720162746407617</v>
      </c>
    </row>
    <row r="211" spans="1:17" ht="12" customHeight="1" x14ac:dyDescent="0.25">
      <c r="A211" s="158" t="s">
        <v>112</v>
      </c>
      <c r="B211" s="157">
        <f>B212</f>
        <v>356.53784649617285</v>
      </c>
      <c r="C211" s="157">
        <f t="shared" ref="C211:Q211" si="35">C212</f>
        <v>371.44860707763542</v>
      </c>
      <c r="D211" s="157">
        <f t="shared" si="35"/>
        <v>370.03139180646468</v>
      </c>
      <c r="E211" s="157">
        <f t="shared" si="35"/>
        <v>376.03231717414849</v>
      </c>
      <c r="F211" s="157">
        <f t="shared" si="35"/>
        <v>385.89372723819736</v>
      </c>
      <c r="G211" s="157">
        <f t="shared" si="35"/>
        <v>388.08140296201367</v>
      </c>
      <c r="H211" s="157">
        <f t="shared" si="35"/>
        <v>394.10193294502835</v>
      </c>
      <c r="I211" s="157">
        <f t="shared" si="35"/>
        <v>397.76315656554817</v>
      </c>
      <c r="J211" s="157">
        <f t="shared" si="35"/>
        <v>389.05937976611813</v>
      </c>
      <c r="K211" s="157">
        <f t="shared" si="35"/>
        <v>424.04489805462038</v>
      </c>
      <c r="L211" s="157">
        <f t="shared" si="35"/>
        <v>442.91520311651169</v>
      </c>
      <c r="M211" s="157">
        <f t="shared" si="35"/>
        <v>453.4465325265175</v>
      </c>
      <c r="N211" s="157">
        <f t="shared" si="35"/>
        <v>429.67931762457727</v>
      </c>
      <c r="O211" s="157">
        <f t="shared" si="35"/>
        <v>427.07419345259848</v>
      </c>
      <c r="P211" s="157">
        <f t="shared" si="35"/>
        <v>427.91496934577225</v>
      </c>
      <c r="Q211" s="157">
        <f t="shared" si="35"/>
        <v>421.16619860420388</v>
      </c>
    </row>
    <row r="212" spans="1:17" ht="12" customHeight="1" x14ac:dyDescent="0.25">
      <c r="A212" s="23" t="s">
        <v>60</v>
      </c>
      <c r="B212" s="156">
        <f t="shared" ref="B212:Q226" si="36">IF(B116=0,0,B116/0.086*1000000/B$5)</f>
        <v>356.53784649617285</v>
      </c>
      <c r="C212" s="156">
        <f t="shared" si="36"/>
        <v>371.44860707763542</v>
      </c>
      <c r="D212" s="156">
        <f t="shared" si="36"/>
        <v>370.03139180646468</v>
      </c>
      <c r="E212" s="156">
        <f t="shared" si="36"/>
        <v>376.03231717414849</v>
      </c>
      <c r="F212" s="156">
        <f t="shared" si="36"/>
        <v>385.89372723819736</v>
      </c>
      <c r="G212" s="156">
        <f t="shared" si="36"/>
        <v>388.08140296201367</v>
      </c>
      <c r="H212" s="156">
        <f t="shared" si="36"/>
        <v>394.10193294502835</v>
      </c>
      <c r="I212" s="156">
        <f t="shared" si="36"/>
        <v>397.76315656554817</v>
      </c>
      <c r="J212" s="156">
        <f t="shared" si="36"/>
        <v>389.05937976611813</v>
      </c>
      <c r="K212" s="156">
        <f t="shared" si="36"/>
        <v>424.04489805462038</v>
      </c>
      <c r="L212" s="156">
        <f t="shared" si="36"/>
        <v>442.91520311651169</v>
      </c>
      <c r="M212" s="156">
        <f t="shared" si="36"/>
        <v>453.4465325265175</v>
      </c>
      <c r="N212" s="156">
        <f t="shared" si="36"/>
        <v>429.67931762457727</v>
      </c>
      <c r="O212" s="156">
        <f t="shared" si="36"/>
        <v>427.07419345259848</v>
      </c>
      <c r="P212" s="156">
        <f t="shared" si="36"/>
        <v>427.91496934577225</v>
      </c>
      <c r="Q212" s="156">
        <f t="shared" si="36"/>
        <v>421.16619860420388</v>
      </c>
    </row>
    <row r="213" spans="1:17" ht="12" customHeight="1" x14ac:dyDescent="0.25">
      <c r="A213" s="158" t="s">
        <v>63</v>
      </c>
      <c r="B213" s="157">
        <f t="shared" si="36"/>
        <v>3243.2311718003257</v>
      </c>
      <c r="C213" s="157">
        <f t="shared" si="36"/>
        <v>3012.8511296085621</v>
      </c>
      <c r="D213" s="157">
        <f t="shared" si="36"/>
        <v>3160.4828538364418</v>
      </c>
      <c r="E213" s="157">
        <f t="shared" si="36"/>
        <v>3173.4017333113075</v>
      </c>
      <c r="F213" s="157">
        <f t="shared" si="36"/>
        <v>2885.6614072899024</v>
      </c>
      <c r="G213" s="157">
        <f t="shared" si="36"/>
        <v>3082.3962259264458</v>
      </c>
      <c r="H213" s="157">
        <f t="shared" si="36"/>
        <v>2796.0505715125933</v>
      </c>
      <c r="I213" s="157">
        <f t="shared" si="36"/>
        <v>2585.8324841970352</v>
      </c>
      <c r="J213" s="157">
        <f t="shared" si="36"/>
        <v>2593.3610757445872</v>
      </c>
      <c r="K213" s="157">
        <f t="shared" si="36"/>
        <v>2572.2078595827197</v>
      </c>
      <c r="L213" s="157">
        <f t="shared" si="36"/>
        <v>2470.4984710178319</v>
      </c>
      <c r="M213" s="157">
        <f t="shared" si="36"/>
        <v>2428.4360020584104</v>
      </c>
      <c r="N213" s="157">
        <f t="shared" si="36"/>
        <v>2334.4405784456208</v>
      </c>
      <c r="O213" s="157">
        <f t="shared" si="36"/>
        <v>2222.3709188835915</v>
      </c>
      <c r="P213" s="157">
        <f t="shared" si="36"/>
        <v>2326.5382487191237</v>
      </c>
      <c r="Q213" s="157">
        <f t="shared" si="36"/>
        <v>2552.1638848763682</v>
      </c>
    </row>
    <row r="214" spans="1:17" ht="12" customHeight="1" x14ac:dyDescent="0.25">
      <c r="A214" s="167" t="s">
        <v>156</v>
      </c>
      <c r="B214" s="132">
        <f>IF(B118=0,0,B118/0.086*1000000/B$11)</f>
        <v>0</v>
      </c>
      <c r="C214" s="132">
        <f t="shared" ref="C214:Q214" si="37">IF(C118=0,0,C118/0.086*1000000/C$11)</f>
        <v>0</v>
      </c>
      <c r="D214" s="132">
        <f t="shared" si="37"/>
        <v>0</v>
      </c>
      <c r="E214" s="132">
        <f t="shared" si="37"/>
        <v>0</v>
      </c>
      <c r="F214" s="132">
        <f t="shared" si="37"/>
        <v>0</v>
      </c>
      <c r="G214" s="132">
        <f t="shared" si="37"/>
        <v>0</v>
      </c>
      <c r="H214" s="132">
        <f t="shared" si="37"/>
        <v>0</v>
      </c>
      <c r="I214" s="132">
        <f t="shared" si="37"/>
        <v>0</v>
      </c>
      <c r="J214" s="132">
        <f t="shared" si="37"/>
        <v>0</v>
      </c>
      <c r="K214" s="132">
        <f t="shared" si="37"/>
        <v>0</v>
      </c>
      <c r="L214" s="132">
        <f t="shared" si="37"/>
        <v>0</v>
      </c>
      <c r="M214" s="132">
        <f t="shared" si="37"/>
        <v>0</v>
      </c>
      <c r="N214" s="132">
        <f t="shared" si="37"/>
        <v>0</v>
      </c>
      <c r="O214" s="132">
        <f t="shared" si="37"/>
        <v>0</v>
      </c>
      <c r="P214" s="132">
        <f t="shared" si="37"/>
        <v>0</v>
      </c>
      <c r="Q214" s="132">
        <f t="shared" si="37"/>
        <v>0</v>
      </c>
    </row>
    <row r="215" spans="1:17" ht="12" customHeight="1" x14ac:dyDescent="0.25">
      <c r="A215" s="167" t="s">
        <v>155</v>
      </c>
      <c r="B215" s="132">
        <f>IF(B119=0,0,B119/0.086*1000000/B$12)</f>
        <v>0</v>
      </c>
      <c r="C215" s="132">
        <f t="shared" ref="C215:Q215" si="38">IF(C119=0,0,C119/0.086*1000000/C$12)</f>
        <v>0</v>
      </c>
      <c r="D215" s="132">
        <f t="shared" si="38"/>
        <v>0</v>
      </c>
      <c r="E215" s="132">
        <f t="shared" si="38"/>
        <v>0</v>
      </c>
      <c r="F215" s="132">
        <f t="shared" si="38"/>
        <v>0</v>
      </c>
      <c r="G215" s="132">
        <f t="shared" si="38"/>
        <v>0</v>
      </c>
      <c r="H215" s="132">
        <f t="shared" si="38"/>
        <v>0</v>
      </c>
      <c r="I215" s="132">
        <f t="shared" si="38"/>
        <v>0</v>
      </c>
      <c r="J215" s="132">
        <f t="shared" si="38"/>
        <v>0</v>
      </c>
      <c r="K215" s="132">
        <f t="shared" si="38"/>
        <v>0</v>
      </c>
      <c r="L215" s="132">
        <f t="shared" si="38"/>
        <v>0</v>
      </c>
      <c r="M215" s="132">
        <f t="shared" si="38"/>
        <v>0</v>
      </c>
      <c r="N215" s="132">
        <f t="shared" si="38"/>
        <v>0</v>
      </c>
      <c r="O215" s="132">
        <f t="shared" si="38"/>
        <v>0</v>
      </c>
      <c r="P215" s="132">
        <f t="shared" si="38"/>
        <v>0</v>
      </c>
      <c r="Q215" s="132">
        <f t="shared" si="38"/>
        <v>0</v>
      </c>
    </row>
    <row r="216" spans="1:17" ht="12" customHeight="1" x14ac:dyDescent="0.25">
      <c r="A216" s="166" t="s">
        <v>55</v>
      </c>
      <c r="B216" s="165">
        <f t="shared" ref="B216:Q217" si="39">IF(B120=0,0,B120/0.086*1000000/B$12)</f>
        <v>0</v>
      </c>
      <c r="C216" s="165">
        <f t="shared" si="39"/>
        <v>0</v>
      </c>
      <c r="D216" s="165">
        <f t="shared" si="39"/>
        <v>0</v>
      </c>
      <c r="E216" s="165">
        <f t="shared" si="39"/>
        <v>0</v>
      </c>
      <c r="F216" s="165">
        <f t="shared" si="39"/>
        <v>0</v>
      </c>
      <c r="G216" s="165">
        <f t="shared" si="39"/>
        <v>0</v>
      </c>
      <c r="H216" s="165">
        <f t="shared" si="39"/>
        <v>0</v>
      </c>
      <c r="I216" s="165">
        <f t="shared" si="39"/>
        <v>0</v>
      </c>
      <c r="J216" s="165">
        <f t="shared" si="39"/>
        <v>0</v>
      </c>
      <c r="K216" s="165">
        <f t="shared" si="39"/>
        <v>0</v>
      </c>
      <c r="L216" s="165">
        <f t="shared" si="39"/>
        <v>0</v>
      </c>
      <c r="M216" s="165">
        <f t="shared" si="39"/>
        <v>0</v>
      </c>
      <c r="N216" s="165">
        <f t="shared" si="39"/>
        <v>0</v>
      </c>
      <c r="O216" s="165">
        <f t="shared" si="39"/>
        <v>0</v>
      </c>
      <c r="P216" s="165">
        <f t="shared" si="39"/>
        <v>0</v>
      </c>
      <c r="Q216" s="165">
        <f t="shared" si="39"/>
        <v>0</v>
      </c>
    </row>
    <row r="217" spans="1:17" ht="12" customHeight="1" x14ac:dyDescent="0.25">
      <c r="A217" s="147" t="s">
        <v>59</v>
      </c>
      <c r="B217" s="164">
        <f t="shared" si="39"/>
        <v>0</v>
      </c>
      <c r="C217" s="164">
        <f t="shared" si="39"/>
        <v>0</v>
      </c>
      <c r="D217" s="164">
        <f t="shared" si="39"/>
        <v>0</v>
      </c>
      <c r="E217" s="164">
        <f t="shared" si="39"/>
        <v>0</v>
      </c>
      <c r="F217" s="164">
        <f t="shared" si="39"/>
        <v>0</v>
      </c>
      <c r="G217" s="164">
        <f t="shared" si="39"/>
        <v>0</v>
      </c>
      <c r="H217" s="164">
        <f t="shared" si="39"/>
        <v>0</v>
      </c>
      <c r="I217" s="164">
        <f t="shared" si="39"/>
        <v>0</v>
      </c>
      <c r="J217" s="164">
        <f t="shared" si="39"/>
        <v>0</v>
      </c>
      <c r="K217" s="164">
        <f t="shared" si="39"/>
        <v>0</v>
      </c>
      <c r="L217" s="164">
        <f t="shared" si="39"/>
        <v>0</v>
      </c>
      <c r="M217" s="164">
        <f t="shared" si="39"/>
        <v>0</v>
      </c>
      <c r="N217" s="164">
        <f t="shared" si="39"/>
        <v>0</v>
      </c>
      <c r="O217" s="164">
        <f t="shared" si="39"/>
        <v>0</v>
      </c>
      <c r="P217" s="164">
        <f t="shared" si="39"/>
        <v>0</v>
      </c>
      <c r="Q217" s="164">
        <f t="shared" si="39"/>
        <v>0</v>
      </c>
    </row>
    <row r="218" spans="1:17" ht="12" customHeight="1" x14ac:dyDescent="0.25">
      <c r="A218" s="163" t="s">
        <v>144</v>
      </c>
      <c r="B218" s="162">
        <f>IF(B122=0,0,B122/0.086*1000000/B$13)</f>
        <v>6498.168381324107</v>
      </c>
      <c r="C218" s="162">
        <f t="shared" ref="C218:Q218" si="40">IF(C122=0,0,C122/0.086*1000000/C$13)</f>
        <v>6048.348835659167</v>
      </c>
      <c r="D218" s="162">
        <f t="shared" si="40"/>
        <v>6177.0877060849925</v>
      </c>
      <c r="E218" s="162">
        <f t="shared" si="40"/>
        <v>6125.5907941653668</v>
      </c>
      <c r="F218" s="162">
        <f t="shared" si="40"/>
        <v>5940.940398328059</v>
      </c>
      <c r="G218" s="162">
        <f t="shared" si="40"/>
        <v>5781.8003813786627</v>
      </c>
      <c r="H218" s="162">
        <f t="shared" si="40"/>
        <v>5487.4960748886451</v>
      </c>
      <c r="I218" s="162">
        <f t="shared" si="40"/>
        <v>5596.2076005593881</v>
      </c>
      <c r="J218" s="162">
        <f t="shared" si="40"/>
        <v>5449.9923783453805</v>
      </c>
      <c r="K218" s="162">
        <f t="shared" si="40"/>
        <v>5375.0191279784167</v>
      </c>
      <c r="L218" s="162">
        <f t="shared" si="40"/>
        <v>5262.0075146395047</v>
      </c>
      <c r="M218" s="162">
        <f t="shared" si="40"/>
        <v>4892.5739584179064</v>
      </c>
      <c r="N218" s="162">
        <f t="shared" si="40"/>
        <v>4567.313154074026</v>
      </c>
      <c r="O218" s="162">
        <f t="shared" si="40"/>
        <v>4342.5335282680462</v>
      </c>
      <c r="P218" s="162">
        <f t="shared" si="40"/>
        <v>4346.1110819510832</v>
      </c>
      <c r="Q218" s="162">
        <f t="shared" si="40"/>
        <v>4492.4339357339377</v>
      </c>
    </row>
    <row r="219" spans="1:17" ht="12" customHeight="1" x14ac:dyDescent="0.25">
      <c r="A219" s="161" t="s">
        <v>143</v>
      </c>
      <c r="B219" s="160">
        <f>IF(B123=0,0,B123/0.086*1000000/B$14)</f>
        <v>2538.4059240984716</v>
      </c>
      <c r="C219" s="160">
        <f t="shared" ref="C219:Q219" si="41">IF(C123=0,0,C123/0.086*1000000/C$14)</f>
        <v>2348.119388226768</v>
      </c>
      <c r="D219" s="160">
        <f t="shared" si="41"/>
        <v>2459.5022466589689</v>
      </c>
      <c r="E219" s="160">
        <f t="shared" si="41"/>
        <v>2463.1746008103737</v>
      </c>
      <c r="F219" s="160">
        <f t="shared" si="41"/>
        <v>2413.0343374651316</v>
      </c>
      <c r="G219" s="160">
        <f t="shared" si="41"/>
        <v>2720.58455834605</v>
      </c>
      <c r="H219" s="160">
        <f t="shared" si="41"/>
        <v>2351.6022572335578</v>
      </c>
      <c r="I219" s="160">
        <f t="shared" si="41"/>
        <v>2339.4787419118002</v>
      </c>
      <c r="J219" s="160">
        <f t="shared" si="41"/>
        <v>2314.8909874560436</v>
      </c>
      <c r="K219" s="160">
        <f t="shared" si="41"/>
        <v>2308.7497410887622</v>
      </c>
      <c r="L219" s="160">
        <f t="shared" si="41"/>
        <v>2282.2696452657951</v>
      </c>
      <c r="M219" s="160">
        <f t="shared" si="41"/>
        <v>2263.3690151800697</v>
      </c>
      <c r="N219" s="160">
        <f t="shared" si="41"/>
        <v>2225.1812967177698</v>
      </c>
      <c r="O219" s="160">
        <f t="shared" si="41"/>
        <v>2184.4021839398433</v>
      </c>
      <c r="P219" s="160">
        <f t="shared" si="41"/>
        <v>2279.5314676012249</v>
      </c>
      <c r="Q219" s="160">
        <f t="shared" si="41"/>
        <v>2518.4947059749243</v>
      </c>
    </row>
    <row r="220" spans="1:17" ht="12" customHeight="1" x14ac:dyDescent="0.25">
      <c r="A220" s="148" t="s">
        <v>57</v>
      </c>
      <c r="B220" s="156">
        <f t="shared" ref="B220:Q221" si="42">IF(B124=0,0,B124/0.086*1000000/B$14)</f>
        <v>129.9633676264811</v>
      </c>
      <c r="C220" s="156">
        <f t="shared" si="42"/>
        <v>60.483488356591302</v>
      </c>
      <c r="D220" s="156">
        <f t="shared" si="42"/>
        <v>123.54175412169971</v>
      </c>
      <c r="E220" s="156">
        <f t="shared" si="42"/>
        <v>122.51181588330684</v>
      </c>
      <c r="F220" s="156">
        <f t="shared" si="42"/>
        <v>118.81880796656068</v>
      </c>
      <c r="G220" s="156">
        <f t="shared" si="42"/>
        <v>693.81604576543953</v>
      </c>
      <c r="H220" s="156">
        <f t="shared" si="42"/>
        <v>246.93732336999017</v>
      </c>
      <c r="I220" s="156">
        <f t="shared" si="42"/>
        <v>111.92415201118844</v>
      </c>
      <c r="J220" s="156">
        <f t="shared" si="42"/>
        <v>108.99984756690793</v>
      </c>
      <c r="K220" s="156">
        <f t="shared" si="42"/>
        <v>107.5003825595678</v>
      </c>
      <c r="L220" s="156">
        <f t="shared" si="42"/>
        <v>105.24015029278972</v>
      </c>
      <c r="M220" s="156">
        <f t="shared" si="42"/>
        <v>97.851479168357756</v>
      </c>
      <c r="N220" s="156">
        <f t="shared" si="42"/>
        <v>91.346263081480203</v>
      </c>
      <c r="O220" s="156">
        <f t="shared" si="42"/>
        <v>86.850670565360574</v>
      </c>
      <c r="P220" s="156">
        <f t="shared" si="42"/>
        <v>152.11388786828746</v>
      </c>
      <c r="Q220" s="156">
        <f t="shared" si="42"/>
        <v>381.8568845373843</v>
      </c>
    </row>
    <row r="221" spans="1:17" ht="12" customHeight="1" x14ac:dyDescent="0.25">
      <c r="A221" s="148" t="s">
        <v>59</v>
      </c>
      <c r="B221" s="156">
        <f t="shared" si="42"/>
        <v>2408.4425564719904</v>
      </c>
      <c r="C221" s="156">
        <f t="shared" si="42"/>
        <v>2287.6358998701771</v>
      </c>
      <c r="D221" s="156">
        <f t="shared" si="42"/>
        <v>2335.9604925372687</v>
      </c>
      <c r="E221" s="156">
        <f t="shared" si="42"/>
        <v>2340.6627849270667</v>
      </c>
      <c r="F221" s="156">
        <f t="shared" si="42"/>
        <v>2294.2155294985705</v>
      </c>
      <c r="G221" s="156">
        <f t="shared" si="42"/>
        <v>2026.7685125806104</v>
      </c>
      <c r="H221" s="156">
        <f t="shared" si="42"/>
        <v>2104.6649338635675</v>
      </c>
      <c r="I221" s="156">
        <f t="shared" si="42"/>
        <v>2227.554589900612</v>
      </c>
      <c r="J221" s="156">
        <f t="shared" si="42"/>
        <v>2205.891139889136</v>
      </c>
      <c r="K221" s="156">
        <f t="shared" si="42"/>
        <v>2201.2493585291941</v>
      </c>
      <c r="L221" s="156">
        <f t="shared" si="42"/>
        <v>2177.0294949730051</v>
      </c>
      <c r="M221" s="156">
        <f t="shared" si="42"/>
        <v>2165.5175360117119</v>
      </c>
      <c r="N221" s="156">
        <f t="shared" si="42"/>
        <v>2133.8350336362896</v>
      </c>
      <c r="O221" s="156">
        <f t="shared" si="42"/>
        <v>2097.5515133744825</v>
      </c>
      <c r="P221" s="156">
        <f t="shared" si="42"/>
        <v>2127.4175797329376</v>
      </c>
      <c r="Q221" s="156">
        <f t="shared" si="42"/>
        <v>2136.63782143754</v>
      </c>
    </row>
    <row r="222" spans="1:17" ht="12" customHeight="1" x14ac:dyDescent="0.25">
      <c r="A222" s="163" t="s">
        <v>142</v>
      </c>
      <c r="B222" s="162">
        <f>IF(B126=0,0,B126/0.086*1000000/B$15)</f>
        <v>5302.8022362856627</v>
      </c>
      <c r="C222" s="162">
        <f t="shared" ref="C222:Q222" si="43">IF(C126=0,0,C126/0.086*1000000/C$15)</f>
        <v>4800.453620306952</v>
      </c>
      <c r="D222" s="162">
        <f t="shared" si="43"/>
        <v>4916.8380711511454</v>
      </c>
      <c r="E222" s="162">
        <f t="shared" si="43"/>
        <v>4981.4704532507894</v>
      </c>
      <c r="F222" s="162">
        <f t="shared" si="43"/>
        <v>4838.5371626539072</v>
      </c>
      <c r="G222" s="162">
        <f t="shared" si="43"/>
        <v>4597.2270463305285</v>
      </c>
      <c r="H222" s="162">
        <f t="shared" si="43"/>
        <v>4450.3523016269128</v>
      </c>
      <c r="I222" s="162">
        <f t="shared" si="43"/>
        <v>5324.0144324957691</v>
      </c>
      <c r="J222" s="162">
        <f t="shared" si="43"/>
        <v>5313.5426306707404</v>
      </c>
      <c r="K222" s="162">
        <f t="shared" si="43"/>
        <v>5185.9316865155588</v>
      </c>
      <c r="L222" s="162">
        <f t="shared" si="43"/>
        <v>5373.609791601737</v>
      </c>
      <c r="M222" s="162">
        <f t="shared" si="43"/>
        <v>5265.0735456129696</v>
      </c>
      <c r="N222" s="162">
        <f t="shared" si="43"/>
        <v>4918.3499632402454</v>
      </c>
      <c r="O222" s="162">
        <f t="shared" si="43"/>
        <v>4750.8045642579746</v>
      </c>
      <c r="P222" s="162">
        <f t="shared" si="43"/>
        <v>4600.8083585969543</v>
      </c>
      <c r="Q222" s="162">
        <f t="shared" si="43"/>
        <v>4770.9683051493412</v>
      </c>
    </row>
    <row r="223" spans="1:17" ht="12" customHeight="1" x14ac:dyDescent="0.25">
      <c r="A223" s="161" t="s">
        <v>141</v>
      </c>
      <c r="B223" s="160">
        <f>IF(B127=0,0,B127/0.086*1000000/B$16)</f>
        <v>2514.4986011977026</v>
      </c>
      <c r="C223" s="160">
        <f t="shared" ref="C223:Q223" si="44">IF(C127=0,0,C127/0.086*1000000/C$16)</f>
        <v>2335.6404360732449</v>
      </c>
      <c r="D223" s="160">
        <f t="shared" si="44"/>
        <v>2434.297253960292</v>
      </c>
      <c r="E223" s="160">
        <f t="shared" si="44"/>
        <v>2440.2921939920798</v>
      </c>
      <c r="F223" s="160">
        <f t="shared" si="44"/>
        <v>2390.9862727516493</v>
      </c>
      <c r="G223" s="160">
        <f t="shared" si="44"/>
        <v>2578.4357581402746</v>
      </c>
      <c r="H223" s="160">
        <f t="shared" si="44"/>
        <v>2304.9307874367796</v>
      </c>
      <c r="I223" s="160">
        <f t="shared" si="44"/>
        <v>2334.034878550528</v>
      </c>
      <c r="J223" s="160">
        <f t="shared" si="44"/>
        <v>2312.161992502552</v>
      </c>
      <c r="K223" s="160">
        <f t="shared" si="44"/>
        <v>2304.9679922595064</v>
      </c>
      <c r="L223" s="160">
        <f t="shared" si="44"/>
        <v>2284.5016908050397</v>
      </c>
      <c r="M223" s="160">
        <f t="shared" si="44"/>
        <v>2270.8190069239699</v>
      </c>
      <c r="N223" s="160">
        <f t="shared" si="44"/>
        <v>2232.2020329010952</v>
      </c>
      <c r="O223" s="160">
        <f t="shared" si="44"/>
        <v>2192.5676046596418</v>
      </c>
      <c r="P223" s="160">
        <f t="shared" si="44"/>
        <v>2288.4458722838322</v>
      </c>
      <c r="Q223" s="160">
        <f t="shared" si="44"/>
        <v>2542.1701273752346</v>
      </c>
    </row>
    <row r="224" spans="1:17" ht="12" customHeight="1" x14ac:dyDescent="0.25">
      <c r="A224" s="148" t="s">
        <v>60</v>
      </c>
      <c r="B224" s="156">
        <f t="shared" ref="B224:Q225" si="45">IF(B128=0,0,B128/0.086*1000000/B$16)</f>
        <v>106.05604472571208</v>
      </c>
      <c r="C224" s="156">
        <f t="shared" si="45"/>
        <v>48.004536203069321</v>
      </c>
      <c r="D224" s="156">
        <f t="shared" si="45"/>
        <v>98.33676142302275</v>
      </c>
      <c r="E224" s="156">
        <f t="shared" si="45"/>
        <v>99.629409065015338</v>
      </c>
      <c r="F224" s="156">
        <f t="shared" si="45"/>
        <v>96.770743253077839</v>
      </c>
      <c r="G224" s="156">
        <f t="shared" si="45"/>
        <v>551.6672455596638</v>
      </c>
      <c r="H224" s="156">
        <f t="shared" si="45"/>
        <v>200.26585357321193</v>
      </c>
      <c r="I224" s="156">
        <f t="shared" si="45"/>
        <v>106.48028864991625</v>
      </c>
      <c r="J224" s="156">
        <f t="shared" si="45"/>
        <v>106.2708526134151</v>
      </c>
      <c r="K224" s="156">
        <f t="shared" si="45"/>
        <v>103.71863373031067</v>
      </c>
      <c r="L224" s="156">
        <f t="shared" si="45"/>
        <v>107.47219583203409</v>
      </c>
      <c r="M224" s="156">
        <f t="shared" si="45"/>
        <v>105.30147091225906</v>
      </c>
      <c r="N224" s="156">
        <f t="shared" si="45"/>
        <v>98.366999264804292</v>
      </c>
      <c r="O224" s="156">
        <f t="shared" si="45"/>
        <v>95.016091285159078</v>
      </c>
      <c r="P224" s="156">
        <f t="shared" si="45"/>
        <v>161.0282925508931</v>
      </c>
      <c r="Q224" s="156">
        <f t="shared" si="45"/>
        <v>405.53230593769348</v>
      </c>
    </row>
    <row r="225" spans="1:17" ht="12" customHeight="1" x14ac:dyDescent="0.25">
      <c r="A225" s="148" t="s">
        <v>59</v>
      </c>
      <c r="B225" s="156">
        <f t="shared" si="45"/>
        <v>2408.4425564719904</v>
      </c>
      <c r="C225" s="156">
        <f t="shared" si="45"/>
        <v>2287.6358998701758</v>
      </c>
      <c r="D225" s="156">
        <f t="shared" si="45"/>
        <v>2335.9604925372696</v>
      </c>
      <c r="E225" s="156">
        <f t="shared" si="45"/>
        <v>2340.6627849270644</v>
      </c>
      <c r="F225" s="156">
        <f t="shared" si="45"/>
        <v>2294.2155294985714</v>
      </c>
      <c r="G225" s="156">
        <f t="shared" si="45"/>
        <v>2026.7685125806108</v>
      </c>
      <c r="H225" s="156">
        <f t="shared" si="45"/>
        <v>2104.664933863568</v>
      </c>
      <c r="I225" s="156">
        <f t="shared" si="45"/>
        <v>2227.554589900612</v>
      </c>
      <c r="J225" s="156">
        <f t="shared" si="45"/>
        <v>2205.8911398891369</v>
      </c>
      <c r="K225" s="156">
        <f t="shared" si="45"/>
        <v>2201.2493585291959</v>
      </c>
      <c r="L225" s="156">
        <f t="shared" si="45"/>
        <v>2177.029494973006</v>
      </c>
      <c r="M225" s="156">
        <f t="shared" si="45"/>
        <v>2165.5175360117105</v>
      </c>
      <c r="N225" s="156">
        <f t="shared" si="45"/>
        <v>2133.8350336362905</v>
      </c>
      <c r="O225" s="156">
        <f t="shared" si="45"/>
        <v>2097.5515133744825</v>
      </c>
      <c r="P225" s="156">
        <f t="shared" si="45"/>
        <v>2127.4175797329394</v>
      </c>
      <c r="Q225" s="156">
        <f t="shared" si="45"/>
        <v>2136.6378214375409</v>
      </c>
    </row>
    <row r="226" spans="1:17" ht="12" customHeight="1" x14ac:dyDescent="0.25">
      <c r="A226" s="158" t="s">
        <v>62</v>
      </c>
      <c r="B226" s="157">
        <f t="shared" si="36"/>
        <v>2302.3468060371747</v>
      </c>
      <c r="C226" s="157">
        <f t="shared" si="36"/>
        <v>1916.5037576923035</v>
      </c>
      <c r="D226" s="157">
        <f t="shared" si="36"/>
        <v>1953.7240239110652</v>
      </c>
      <c r="E226" s="157">
        <f t="shared" si="36"/>
        <v>2052.1057840846174</v>
      </c>
      <c r="F226" s="157">
        <f t="shared" si="36"/>
        <v>2116.3530332178198</v>
      </c>
      <c r="G226" s="157">
        <f t="shared" si="36"/>
        <v>2096.6935002663595</v>
      </c>
      <c r="H226" s="157">
        <f t="shared" si="36"/>
        <v>1801.694282629283</v>
      </c>
      <c r="I226" s="157">
        <f t="shared" si="36"/>
        <v>2012.2427905499057</v>
      </c>
      <c r="J226" s="157">
        <f t="shared" si="36"/>
        <v>1923.3778623486078</v>
      </c>
      <c r="K226" s="157">
        <f t="shared" si="36"/>
        <v>1896.3857186704424</v>
      </c>
      <c r="L226" s="157">
        <f t="shared" si="36"/>
        <v>1905.167659972559</v>
      </c>
      <c r="M226" s="157">
        <f t="shared" si="36"/>
        <v>1946.7914270772676</v>
      </c>
      <c r="N226" s="157">
        <f t="shared" si="36"/>
        <v>1846.4446790989011</v>
      </c>
      <c r="O226" s="157">
        <f t="shared" si="36"/>
        <v>1700.3927136783689</v>
      </c>
      <c r="P226" s="157">
        <f t="shared" si="36"/>
        <v>1652.1932136083647</v>
      </c>
      <c r="Q226" s="157">
        <f t="shared" si="36"/>
        <v>1703.0022133134005</v>
      </c>
    </row>
    <row r="227" spans="1:17" ht="12" customHeight="1" x14ac:dyDescent="0.25">
      <c r="A227" s="23" t="s">
        <v>55</v>
      </c>
      <c r="B227" s="156">
        <f>IF(B131=0,0,B131/0.086*1000000/B$18)</f>
        <v>2900.8877138598145</v>
      </c>
      <c r="C227" s="156">
        <f t="shared" ref="C227:Q227" si="46">IF(C131=0,0,C131/0.086*1000000/C$18)</f>
        <v>2252.6114315023087</v>
      </c>
      <c r="D227" s="156">
        <f t="shared" si="46"/>
        <v>2349.0721165139757</v>
      </c>
      <c r="E227" s="156">
        <f t="shared" si="46"/>
        <v>2322.7204879666824</v>
      </c>
      <c r="F227" s="156">
        <f t="shared" si="46"/>
        <v>2601.602716220656</v>
      </c>
      <c r="G227" s="156">
        <f t="shared" si="46"/>
        <v>2571.6773014686523</v>
      </c>
      <c r="H227" s="156">
        <f t="shared" si="46"/>
        <v>2176.1889637811573</v>
      </c>
      <c r="I227" s="156">
        <f t="shared" si="46"/>
        <v>2628.061303227797</v>
      </c>
      <c r="J227" s="156">
        <f t="shared" si="46"/>
        <v>2639.2374947956941</v>
      </c>
      <c r="K227" s="156">
        <f t="shared" si="46"/>
        <v>2546.1619679684068</v>
      </c>
      <c r="L227" s="156">
        <f t="shared" si="46"/>
        <v>2530.9067201251191</v>
      </c>
      <c r="M227" s="156">
        <f t="shared" si="46"/>
        <v>2518.2524205832897</v>
      </c>
      <c r="N227" s="156">
        <f t="shared" si="46"/>
        <v>2463.8326053529131</v>
      </c>
      <c r="O227" s="156">
        <f t="shared" si="46"/>
        <v>2332.3949099443489</v>
      </c>
      <c r="P227" s="156">
        <f t="shared" si="46"/>
        <v>2315.5014240488522</v>
      </c>
      <c r="Q227" s="156">
        <f t="shared" si="46"/>
        <v>2304.8630988107971</v>
      </c>
    </row>
    <row r="228" spans="1:17" ht="12" customHeight="1" x14ac:dyDescent="0.25">
      <c r="A228" s="23" t="s">
        <v>57</v>
      </c>
      <c r="B228" s="156">
        <f>IF(B132=0,0,B132/0.086*1000000/B$19)</f>
        <v>2751.0956566821428</v>
      </c>
      <c r="C228" s="156">
        <f t="shared" ref="C228:Q228" si="47">IF(C132=0,0,C132/0.086*1000000/C$19)</f>
        <v>2132.3127628339516</v>
      </c>
      <c r="D228" s="156">
        <f t="shared" si="47"/>
        <v>2101.3244862456118</v>
      </c>
      <c r="E228" s="156">
        <f t="shared" si="47"/>
        <v>2293.5229016877756</v>
      </c>
      <c r="F228" s="156">
        <f t="shared" si="47"/>
        <v>2338.1682590831174</v>
      </c>
      <c r="G228" s="156">
        <f t="shared" si="47"/>
        <v>2292.9790811615467</v>
      </c>
      <c r="H228" s="156">
        <f t="shared" si="47"/>
        <v>2080.7357800452364</v>
      </c>
      <c r="I228" s="156">
        <f t="shared" si="47"/>
        <v>2257.8854803775898</v>
      </c>
      <c r="J228" s="156">
        <f t="shared" si="47"/>
        <v>2136.7911282454756</v>
      </c>
      <c r="K228" s="156">
        <f t="shared" si="47"/>
        <v>2186.6114916645151</v>
      </c>
      <c r="L228" s="156">
        <f t="shared" si="47"/>
        <v>2158.9309949782519</v>
      </c>
      <c r="M228" s="156">
        <f t="shared" si="47"/>
        <v>2144.3552677429648</v>
      </c>
      <c r="N228" s="156">
        <f t="shared" si="47"/>
        <v>2056.6668753572967</v>
      </c>
      <c r="O228" s="156">
        <f t="shared" si="47"/>
        <v>1853.6906191318094</v>
      </c>
      <c r="P228" s="156">
        <f t="shared" si="47"/>
        <v>1821.9449707666911</v>
      </c>
      <c r="Q228" s="156">
        <f t="shared" si="47"/>
        <v>1908.3831901744616</v>
      </c>
    </row>
    <row r="229" spans="1:17" ht="12" customHeight="1" x14ac:dyDescent="0.25">
      <c r="A229" s="29" t="s">
        <v>140</v>
      </c>
      <c r="B229" s="57">
        <f>IF(B133=0,0,B133/0.086*1000000/B$20)</f>
        <v>1415.9175279775504</v>
      </c>
      <c r="C229" s="57">
        <f t="shared" ref="C229:Q229" si="48">IF(C133=0,0,C133/0.086*1000000/C$20)</f>
        <v>1065.2773753542028</v>
      </c>
      <c r="D229" s="57">
        <f t="shared" si="48"/>
        <v>1055.7106489512896</v>
      </c>
      <c r="E229" s="57">
        <f t="shared" si="48"/>
        <v>1234.0765762759784</v>
      </c>
      <c r="F229" s="57">
        <f t="shared" si="48"/>
        <v>1222.1774966628097</v>
      </c>
      <c r="G229" s="57">
        <f t="shared" si="48"/>
        <v>1180.0969275185123</v>
      </c>
      <c r="H229" s="57">
        <f t="shared" si="48"/>
        <v>1297.6611050928711</v>
      </c>
      <c r="I229" s="57">
        <f t="shared" si="48"/>
        <v>1409.1699949021338</v>
      </c>
      <c r="J229" s="57">
        <f t="shared" si="48"/>
        <v>1378.0745414368346</v>
      </c>
      <c r="K229" s="57">
        <f t="shared" si="48"/>
        <v>1402.032035279726</v>
      </c>
      <c r="L229" s="57">
        <f t="shared" si="48"/>
        <v>1463.3781952176123</v>
      </c>
      <c r="M229" s="57">
        <f t="shared" si="48"/>
        <v>1464.4550645014444</v>
      </c>
      <c r="N229" s="57">
        <f t="shared" si="48"/>
        <v>1382.2595503043426</v>
      </c>
      <c r="O229" s="57">
        <f t="shared" si="48"/>
        <v>1254.7083052192211</v>
      </c>
      <c r="P229" s="57">
        <f t="shared" si="48"/>
        <v>1196.3798927233654</v>
      </c>
      <c r="Q229" s="57">
        <f t="shared" si="48"/>
        <v>1260.4229357225379</v>
      </c>
    </row>
    <row r="231" spans="1:17" ht="12" customHeight="1" x14ac:dyDescent="0.25">
      <c r="A231" s="152" t="s">
        <v>74</v>
      </c>
      <c r="B231" s="168">
        <f t="shared" ref="B231:Q231" si="49">IF(B135=0,0,B135/0.086*1000000/B$5)</f>
        <v>7985.8829080200694</v>
      </c>
      <c r="C231" s="168">
        <f t="shared" si="49"/>
        <v>7570.9178831464615</v>
      </c>
      <c r="D231" s="168">
        <f t="shared" si="49"/>
        <v>7962.2471091696216</v>
      </c>
      <c r="E231" s="168">
        <f t="shared" si="49"/>
        <v>8017.488492034302</v>
      </c>
      <c r="F231" s="168">
        <f t="shared" si="49"/>
        <v>7668.1671134744875</v>
      </c>
      <c r="G231" s="168">
        <f t="shared" si="49"/>
        <v>8062.6505292439961</v>
      </c>
      <c r="H231" s="168">
        <f t="shared" si="49"/>
        <v>6521.3863686313434</v>
      </c>
      <c r="I231" s="168">
        <f t="shared" si="49"/>
        <v>7476.2235530080898</v>
      </c>
      <c r="J231" s="168">
        <f t="shared" si="49"/>
        <v>7397.2023227154095</v>
      </c>
      <c r="K231" s="168">
        <f t="shared" si="49"/>
        <v>8138.2689496431958</v>
      </c>
      <c r="L231" s="168">
        <f t="shared" si="49"/>
        <v>6738.5309328495268</v>
      </c>
      <c r="M231" s="168">
        <f t="shared" si="49"/>
        <v>7471.9037793648922</v>
      </c>
      <c r="N231" s="168">
        <f t="shared" si="49"/>
        <v>7277.8953624490196</v>
      </c>
      <c r="O231" s="168">
        <f t="shared" si="49"/>
        <v>6714.8915711154505</v>
      </c>
      <c r="P231" s="168">
        <f t="shared" si="49"/>
        <v>6449.3060276639035</v>
      </c>
      <c r="Q231" s="168">
        <f t="shared" si="49"/>
        <v>7202.7330438481313</v>
      </c>
    </row>
    <row r="232" spans="1:17" ht="12" customHeight="1" x14ac:dyDescent="0.25">
      <c r="A232" s="158" t="s">
        <v>65</v>
      </c>
      <c r="B232" s="157">
        <f t="shared" ref="B232:Q232" si="50">SUM(B233:B234)</f>
        <v>3970.0598895550193</v>
      </c>
      <c r="C232" s="157">
        <f t="shared" si="50"/>
        <v>3904.5700152818872</v>
      </c>
      <c r="D232" s="157">
        <f t="shared" si="50"/>
        <v>4173.0374436747497</v>
      </c>
      <c r="E232" s="157">
        <f t="shared" si="50"/>
        <v>4126.665676516297</v>
      </c>
      <c r="F232" s="157">
        <f t="shared" si="50"/>
        <v>3718.2068319474974</v>
      </c>
      <c r="G232" s="157">
        <f t="shared" si="50"/>
        <v>4133.9011073423317</v>
      </c>
      <c r="H232" s="157">
        <f t="shared" si="50"/>
        <v>2679.8297676611032</v>
      </c>
      <c r="I232" s="157">
        <f t="shared" si="50"/>
        <v>3426.3662718511014</v>
      </c>
      <c r="J232" s="157">
        <f t="shared" si="50"/>
        <v>3366.0596382570898</v>
      </c>
      <c r="K232" s="157">
        <f t="shared" si="50"/>
        <v>3969.4459730674453</v>
      </c>
      <c r="L232" s="157">
        <f t="shared" si="50"/>
        <v>2466.8115277434708</v>
      </c>
      <c r="M232" s="157">
        <f t="shared" si="50"/>
        <v>3162.740642631808</v>
      </c>
      <c r="N232" s="157">
        <f t="shared" si="50"/>
        <v>2993.0274173332559</v>
      </c>
      <c r="O232" s="157">
        <f t="shared" si="50"/>
        <v>2512.4634674631316</v>
      </c>
      <c r="P232" s="157">
        <f t="shared" si="50"/>
        <v>2151.9865700396153</v>
      </c>
      <c r="Q232" s="157">
        <f t="shared" si="50"/>
        <v>2674.7489172955156</v>
      </c>
    </row>
    <row r="233" spans="1:17" ht="12" customHeight="1" x14ac:dyDescent="0.25">
      <c r="A233" s="23" t="s">
        <v>157</v>
      </c>
      <c r="B233" s="156">
        <f t="shared" ref="B233:Q234" si="51">IF(B137=0,0,B137/0.086*1000000/B$7)</f>
        <v>3891.3635224773266</v>
      </c>
      <c r="C233" s="156">
        <f t="shared" si="51"/>
        <v>3883.1414732167282</v>
      </c>
      <c r="D233" s="156">
        <f t="shared" si="51"/>
        <v>4141.5856916182565</v>
      </c>
      <c r="E233" s="156">
        <f t="shared" si="51"/>
        <v>4059.2040716045922</v>
      </c>
      <c r="F233" s="156">
        <f t="shared" si="51"/>
        <v>3661.17190804242</v>
      </c>
      <c r="G233" s="156">
        <f t="shared" si="51"/>
        <v>4106.9836597037856</v>
      </c>
      <c r="H233" s="156">
        <f t="shared" si="51"/>
        <v>2658.8251168482129</v>
      </c>
      <c r="I233" s="156">
        <f t="shared" si="51"/>
        <v>3297.1627846478441</v>
      </c>
      <c r="J233" s="156">
        <f t="shared" si="51"/>
        <v>3285.449115575228</v>
      </c>
      <c r="K233" s="156">
        <f t="shared" si="51"/>
        <v>3944.3665028484611</v>
      </c>
      <c r="L233" s="156">
        <f t="shared" si="51"/>
        <v>2426.4413887185906</v>
      </c>
      <c r="M233" s="156">
        <f t="shared" si="51"/>
        <v>3132.1064243594215</v>
      </c>
      <c r="N233" s="156">
        <f t="shared" si="51"/>
        <v>2972.8022733183716</v>
      </c>
      <c r="O233" s="156">
        <f t="shared" si="51"/>
        <v>2495.2166401896666</v>
      </c>
      <c r="P233" s="156">
        <f t="shared" si="51"/>
        <v>2127.9411844235142</v>
      </c>
      <c r="Q233" s="156">
        <f t="shared" si="51"/>
        <v>2636.0287545491078</v>
      </c>
    </row>
    <row r="234" spans="1:17" ht="12" customHeight="1" x14ac:dyDescent="0.25">
      <c r="A234" s="23" t="s">
        <v>60</v>
      </c>
      <c r="B234" s="156">
        <f t="shared" si="51"/>
        <v>78.696367077692528</v>
      </c>
      <c r="C234" s="156">
        <f t="shared" si="51"/>
        <v>21.428542065158879</v>
      </c>
      <c r="D234" s="156">
        <f t="shared" si="51"/>
        <v>31.451752056492754</v>
      </c>
      <c r="E234" s="156">
        <f t="shared" si="51"/>
        <v>67.461604911704569</v>
      </c>
      <c r="F234" s="156">
        <f t="shared" si="51"/>
        <v>57.034923905077356</v>
      </c>
      <c r="G234" s="156">
        <f t="shared" si="51"/>
        <v>26.917447638545671</v>
      </c>
      <c r="H234" s="156">
        <f t="shared" si="51"/>
        <v>21.004650812890425</v>
      </c>
      <c r="I234" s="156">
        <f t="shared" si="51"/>
        <v>129.2034872032574</v>
      </c>
      <c r="J234" s="156">
        <f t="shared" si="51"/>
        <v>80.610522681861681</v>
      </c>
      <c r="K234" s="156">
        <f t="shared" si="51"/>
        <v>25.07947021898427</v>
      </c>
      <c r="L234" s="156">
        <f t="shared" si="51"/>
        <v>40.370139024880196</v>
      </c>
      <c r="M234" s="156">
        <f t="shared" si="51"/>
        <v>30.634218272386406</v>
      </c>
      <c r="N234" s="156">
        <f t="shared" si="51"/>
        <v>20.225144014884524</v>
      </c>
      <c r="O234" s="156">
        <f t="shared" si="51"/>
        <v>17.246827273464827</v>
      </c>
      <c r="P234" s="156">
        <f t="shared" si="51"/>
        <v>24.045385616100962</v>
      </c>
      <c r="Q234" s="156">
        <f t="shared" si="51"/>
        <v>38.720162746407617</v>
      </c>
    </row>
    <row r="235" spans="1:17" ht="12" customHeight="1" x14ac:dyDescent="0.25">
      <c r="A235" s="158" t="s">
        <v>112</v>
      </c>
      <c r="B235" s="157">
        <f t="shared" ref="B235:Q235" si="52">B236</f>
        <v>497.66724037049153</v>
      </c>
      <c r="C235" s="157">
        <f t="shared" si="52"/>
        <v>536.90435991673269</v>
      </c>
      <c r="D235" s="157">
        <f t="shared" si="52"/>
        <v>560.51771355677909</v>
      </c>
      <c r="E235" s="157">
        <f t="shared" si="52"/>
        <v>585.23413975374763</v>
      </c>
      <c r="F235" s="157">
        <f t="shared" si="52"/>
        <v>634.02583897624675</v>
      </c>
      <c r="G235" s="157">
        <f t="shared" si="52"/>
        <v>660.61320672870181</v>
      </c>
      <c r="H235" s="157">
        <f t="shared" si="52"/>
        <v>691.56488334183462</v>
      </c>
      <c r="I235" s="157">
        <f t="shared" si="52"/>
        <v>705.36128283776816</v>
      </c>
      <c r="J235" s="157">
        <f t="shared" si="52"/>
        <v>715.84833453846545</v>
      </c>
      <c r="K235" s="157">
        <f t="shared" si="52"/>
        <v>839.10149796759606</v>
      </c>
      <c r="L235" s="157">
        <f t="shared" si="52"/>
        <v>947.65680214518818</v>
      </c>
      <c r="M235" s="157">
        <f t="shared" si="52"/>
        <v>1021.9786627138139</v>
      </c>
      <c r="N235" s="157">
        <f t="shared" si="52"/>
        <v>1073.9165498460511</v>
      </c>
      <c r="O235" s="157">
        <f t="shared" si="52"/>
        <v>1132.7958682010876</v>
      </c>
      <c r="P235" s="157">
        <f t="shared" si="52"/>
        <v>1180.4562102027039</v>
      </c>
      <c r="Q235" s="157">
        <f t="shared" si="52"/>
        <v>1227.6319022572363</v>
      </c>
    </row>
    <row r="236" spans="1:17" ht="12" customHeight="1" x14ac:dyDescent="0.25">
      <c r="A236" s="23" t="s">
        <v>60</v>
      </c>
      <c r="B236" s="156">
        <f t="shared" ref="B236:Q237" si="53">IF(B140=0,0,B140/0.086*1000000/B$5)</f>
        <v>497.66724037049153</v>
      </c>
      <c r="C236" s="156">
        <f t="shared" si="53"/>
        <v>536.90435991673269</v>
      </c>
      <c r="D236" s="156">
        <f t="shared" si="53"/>
        <v>560.51771355677909</v>
      </c>
      <c r="E236" s="156">
        <f t="shared" si="53"/>
        <v>585.23413975374763</v>
      </c>
      <c r="F236" s="156">
        <f t="shared" si="53"/>
        <v>634.02583897624675</v>
      </c>
      <c r="G236" s="156">
        <f t="shared" si="53"/>
        <v>660.61320672870181</v>
      </c>
      <c r="H236" s="156">
        <f t="shared" si="53"/>
        <v>691.56488334183462</v>
      </c>
      <c r="I236" s="156">
        <f t="shared" si="53"/>
        <v>705.36128283776816</v>
      </c>
      <c r="J236" s="156">
        <f t="shared" si="53"/>
        <v>715.84833453846545</v>
      </c>
      <c r="K236" s="156">
        <f t="shared" si="53"/>
        <v>839.10149796759606</v>
      </c>
      <c r="L236" s="156">
        <f t="shared" si="53"/>
        <v>947.65680214518818</v>
      </c>
      <c r="M236" s="156">
        <f t="shared" si="53"/>
        <v>1021.9786627138139</v>
      </c>
      <c r="N236" s="156">
        <f t="shared" si="53"/>
        <v>1073.9165498460511</v>
      </c>
      <c r="O236" s="156">
        <f t="shared" si="53"/>
        <v>1132.7958682010876</v>
      </c>
      <c r="P236" s="156">
        <f t="shared" si="53"/>
        <v>1180.4562102027039</v>
      </c>
      <c r="Q236" s="156">
        <f t="shared" si="53"/>
        <v>1227.6319022572363</v>
      </c>
    </row>
    <row r="237" spans="1:17" ht="12" customHeight="1" x14ac:dyDescent="0.25">
      <c r="A237" s="158" t="s">
        <v>63</v>
      </c>
      <c r="B237" s="157">
        <f t="shared" si="53"/>
        <v>2471.2065102884567</v>
      </c>
      <c r="C237" s="157">
        <f t="shared" si="53"/>
        <v>2316.3516967131686</v>
      </c>
      <c r="D237" s="157">
        <f t="shared" si="53"/>
        <v>2400.3202974619448</v>
      </c>
      <c r="E237" s="157">
        <f t="shared" si="53"/>
        <v>2414.160821647582</v>
      </c>
      <c r="F237" s="157">
        <f t="shared" si="53"/>
        <v>2363.4934840336123</v>
      </c>
      <c r="G237" s="157">
        <f t="shared" si="53"/>
        <v>2333.5020232620973</v>
      </c>
      <c r="H237" s="157">
        <f t="shared" si="53"/>
        <v>2231.8121726777449</v>
      </c>
      <c r="I237" s="157">
        <f t="shared" si="53"/>
        <v>2319.7932966262911</v>
      </c>
      <c r="J237" s="157">
        <f t="shared" si="53"/>
        <v>2306.4047093811005</v>
      </c>
      <c r="K237" s="157">
        <f t="shared" si="53"/>
        <v>2298.5204269822634</v>
      </c>
      <c r="L237" s="157">
        <f t="shared" si="53"/>
        <v>2269.8812562057656</v>
      </c>
      <c r="M237" s="157">
        <f t="shared" si="53"/>
        <v>2248.9699711512285</v>
      </c>
      <c r="N237" s="157">
        <f t="shared" si="53"/>
        <v>2203.9530160895411</v>
      </c>
      <c r="O237" s="157">
        <f t="shared" si="53"/>
        <v>2154.7938613862289</v>
      </c>
      <c r="P237" s="157">
        <f t="shared" si="53"/>
        <v>2221.8848577686613</v>
      </c>
      <c r="Q237" s="157">
        <f t="shared" si="53"/>
        <v>2363.5927381972083</v>
      </c>
    </row>
    <row r="238" spans="1:17" ht="12" customHeight="1" x14ac:dyDescent="0.25">
      <c r="A238" s="167" t="s">
        <v>156</v>
      </c>
      <c r="B238" s="132">
        <f t="shared" ref="B238:Q238" si="54">IF(B142=0,0,B142/0.086*1000000/B$11)</f>
        <v>0</v>
      </c>
      <c r="C238" s="132">
        <f t="shared" si="54"/>
        <v>0</v>
      </c>
      <c r="D238" s="132">
        <f t="shared" si="54"/>
        <v>0</v>
      </c>
      <c r="E238" s="132">
        <f t="shared" si="54"/>
        <v>0</v>
      </c>
      <c r="F238" s="132">
        <f t="shared" si="54"/>
        <v>0</v>
      </c>
      <c r="G238" s="132">
        <f t="shared" si="54"/>
        <v>0</v>
      </c>
      <c r="H238" s="132">
        <f t="shared" si="54"/>
        <v>0</v>
      </c>
      <c r="I238" s="132">
        <f t="shared" si="54"/>
        <v>0</v>
      </c>
      <c r="J238" s="132">
        <f t="shared" si="54"/>
        <v>0</v>
      </c>
      <c r="K238" s="132">
        <f t="shared" si="54"/>
        <v>0</v>
      </c>
      <c r="L238" s="132">
        <f t="shared" si="54"/>
        <v>0</v>
      </c>
      <c r="M238" s="132">
        <f t="shared" si="54"/>
        <v>0</v>
      </c>
      <c r="N238" s="132">
        <f t="shared" si="54"/>
        <v>0</v>
      </c>
      <c r="O238" s="132">
        <f t="shared" si="54"/>
        <v>0</v>
      </c>
      <c r="P238" s="132">
        <f t="shared" si="54"/>
        <v>0</v>
      </c>
      <c r="Q238" s="132">
        <f t="shared" si="54"/>
        <v>0</v>
      </c>
    </row>
    <row r="239" spans="1:17" ht="12" customHeight="1" x14ac:dyDescent="0.25">
      <c r="A239" s="167" t="s">
        <v>155</v>
      </c>
      <c r="B239" s="132">
        <f t="shared" ref="B239:Q241" si="55">IF(B143=0,0,B143/0.086*1000000/B$12)</f>
        <v>0</v>
      </c>
      <c r="C239" s="132">
        <f t="shared" si="55"/>
        <v>0</v>
      </c>
      <c r="D239" s="132">
        <f t="shared" si="55"/>
        <v>0</v>
      </c>
      <c r="E239" s="132">
        <f t="shared" si="55"/>
        <v>0</v>
      </c>
      <c r="F239" s="132">
        <f t="shared" si="55"/>
        <v>0</v>
      </c>
      <c r="G239" s="132">
        <f t="shared" si="55"/>
        <v>0</v>
      </c>
      <c r="H239" s="132">
        <f t="shared" si="55"/>
        <v>0</v>
      </c>
      <c r="I239" s="132">
        <f t="shared" si="55"/>
        <v>0</v>
      </c>
      <c r="J239" s="132">
        <f t="shared" si="55"/>
        <v>0</v>
      </c>
      <c r="K239" s="132">
        <f t="shared" si="55"/>
        <v>0</v>
      </c>
      <c r="L239" s="132">
        <f t="shared" si="55"/>
        <v>0</v>
      </c>
      <c r="M239" s="132">
        <f t="shared" si="55"/>
        <v>0</v>
      </c>
      <c r="N239" s="132">
        <f t="shared" si="55"/>
        <v>0</v>
      </c>
      <c r="O239" s="132">
        <f t="shared" si="55"/>
        <v>0</v>
      </c>
      <c r="P239" s="132">
        <f t="shared" si="55"/>
        <v>0</v>
      </c>
      <c r="Q239" s="132">
        <f t="shared" si="55"/>
        <v>0</v>
      </c>
    </row>
    <row r="240" spans="1:17" ht="12" customHeight="1" x14ac:dyDescent="0.25">
      <c r="A240" s="166" t="s">
        <v>55</v>
      </c>
      <c r="B240" s="165">
        <f t="shared" si="55"/>
        <v>0</v>
      </c>
      <c r="C240" s="165">
        <f t="shared" si="55"/>
        <v>0</v>
      </c>
      <c r="D240" s="165">
        <f t="shared" si="55"/>
        <v>0</v>
      </c>
      <c r="E240" s="165">
        <f t="shared" si="55"/>
        <v>0</v>
      </c>
      <c r="F240" s="165">
        <f t="shared" si="55"/>
        <v>0</v>
      </c>
      <c r="G240" s="165">
        <f t="shared" si="55"/>
        <v>0</v>
      </c>
      <c r="H240" s="165">
        <f t="shared" si="55"/>
        <v>0</v>
      </c>
      <c r="I240" s="165">
        <f t="shared" si="55"/>
        <v>0</v>
      </c>
      <c r="J240" s="165">
        <f t="shared" si="55"/>
        <v>0</v>
      </c>
      <c r="K240" s="165">
        <f t="shared" si="55"/>
        <v>0</v>
      </c>
      <c r="L240" s="165">
        <f t="shared" si="55"/>
        <v>0</v>
      </c>
      <c r="M240" s="165">
        <f t="shared" si="55"/>
        <v>0</v>
      </c>
      <c r="N240" s="165">
        <f t="shared" si="55"/>
        <v>0</v>
      </c>
      <c r="O240" s="165">
        <f t="shared" si="55"/>
        <v>0</v>
      </c>
      <c r="P240" s="165">
        <f t="shared" si="55"/>
        <v>0</v>
      </c>
      <c r="Q240" s="165">
        <f t="shared" si="55"/>
        <v>0</v>
      </c>
    </row>
    <row r="241" spans="1:17" ht="12" customHeight="1" x14ac:dyDescent="0.25">
      <c r="A241" s="147" t="s">
        <v>59</v>
      </c>
      <c r="B241" s="164">
        <f t="shared" si="55"/>
        <v>0</v>
      </c>
      <c r="C241" s="164">
        <f t="shared" si="55"/>
        <v>0</v>
      </c>
      <c r="D241" s="164">
        <f t="shared" si="55"/>
        <v>0</v>
      </c>
      <c r="E241" s="164">
        <f t="shared" si="55"/>
        <v>0</v>
      </c>
      <c r="F241" s="164">
        <f t="shared" si="55"/>
        <v>0</v>
      </c>
      <c r="G241" s="164">
        <f t="shared" si="55"/>
        <v>0</v>
      </c>
      <c r="H241" s="164">
        <f t="shared" si="55"/>
        <v>0</v>
      </c>
      <c r="I241" s="164">
        <f t="shared" si="55"/>
        <v>0</v>
      </c>
      <c r="J241" s="164">
        <f t="shared" si="55"/>
        <v>0</v>
      </c>
      <c r="K241" s="164">
        <f t="shared" si="55"/>
        <v>0</v>
      </c>
      <c r="L241" s="164">
        <f t="shared" si="55"/>
        <v>0</v>
      </c>
      <c r="M241" s="164">
        <f t="shared" si="55"/>
        <v>0</v>
      </c>
      <c r="N241" s="164">
        <f t="shared" si="55"/>
        <v>0</v>
      </c>
      <c r="O241" s="164">
        <f t="shared" si="55"/>
        <v>0</v>
      </c>
      <c r="P241" s="164">
        <f t="shared" si="55"/>
        <v>0</v>
      </c>
      <c r="Q241" s="164">
        <f t="shared" si="55"/>
        <v>0</v>
      </c>
    </row>
    <row r="242" spans="1:17" ht="12" customHeight="1" x14ac:dyDescent="0.25">
      <c r="A242" s="163" t="s">
        <v>144</v>
      </c>
      <c r="B242" s="162">
        <f t="shared" ref="B242:Q242" si="56">IF(B146=0,0,B146/0.086*1000000/B$13)</f>
        <v>2458.0164611818327</v>
      </c>
      <c r="C242" s="162">
        <f t="shared" si="56"/>
        <v>2324.9586550741019</v>
      </c>
      <c r="D242" s="162">
        <f t="shared" si="56"/>
        <v>2409.9018124427448</v>
      </c>
      <c r="E242" s="162">
        <f t="shared" si="56"/>
        <v>2422.1840313363559</v>
      </c>
      <c r="F242" s="162">
        <f t="shared" si="56"/>
        <v>2393.4405024556513</v>
      </c>
      <c r="G242" s="162">
        <f t="shared" si="56"/>
        <v>2349.5615236607136</v>
      </c>
      <c r="H242" s="162">
        <f t="shared" si="56"/>
        <v>2259.5466937856067</v>
      </c>
      <c r="I242" s="162">
        <f t="shared" si="56"/>
        <v>2421.4928969428292</v>
      </c>
      <c r="J242" s="162">
        <f t="shared" si="56"/>
        <v>2370.3240668076305</v>
      </c>
      <c r="K242" s="162">
        <f t="shared" si="56"/>
        <v>2356.5256468014863</v>
      </c>
      <c r="L242" s="162">
        <f t="shared" si="56"/>
        <v>2338.4228217387217</v>
      </c>
      <c r="M242" s="162">
        <f t="shared" si="56"/>
        <v>2187.010067153521</v>
      </c>
      <c r="N242" s="162">
        <f t="shared" si="56"/>
        <v>2067.5653326075571</v>
      </c>
      <c r="O242" s="162">
        <f t="shared" si="56"/>
        <v>1991.3903876864692</v>
      </c>
      <c r="P242" s="162">
        <f t="shared" si="56"/>
        <v>1998.7733464504788</v>
      </c>
      <c r="Q242" s="162">
        <f t="shared" si="56"/>
        <v>2081.246084130943</v>
      </c>
    </row>
    <row r="243" spans="1:17" ht="12" customHeight="1" x14ac:dyDescent="0.25">
      <c r="A243" s="161" t="s">
        <v>143</v>
      </c>
      <c r="B243" s="160">
        <f t="shared" ref="B243:Q245" si="57">IF(B147=0,0,B147/0.086*1000000/B$14)</f>
        <v>2457.6028856956273</v>
      </c>
      <c r="C243" s="160">
        <f t="shared" si="57"/>
        <v>2311.1483756735142</v>
      </c>
      <c r="D243" s="160">
        <f t="shared" si="57"/>
        <v>2384.9857285181251</v>
      </c>
      <c r="E243" s="160">
        <f t="shared" si="57"/>
        <v>2390.0342460647635</v>
      </c>
      <c r="F243" s="160">
        <f t="shared" si="57"/>
        <v>2342.95379940771</v>
      </c>
      <c r="G243" s="160">
        <f t="shared" si="57"/>
        <v>2315.7971892961741</v>
      </c>
      <c r="H243" s="160">
        <f t="shared" si="57"/>
        <v>2208.961202179637</v>
      </c>
      <c r="I243" s="160">
        <f t="shared" si="57"/>
        <v>2275.0671509358194</v>
      </c>
      <c r="J243" s="160">
        <f t="shared" si="57"/>
        <v>2253.0127628079658</v>
      </c>
      <c r="K243" s="160">
        <f t="shared" si="57"/>
        <v>2248.2661987024735</v>
      </c>
      <c r="L243" s="160">
        <f t="shared" si="57"/>
        <v>2223.4362068485434</v>
      </c>
      <c r="M243" s="160">
        <f t="shared" si="57"/>
        <v>2209.0484947470459</v>
      </c>
      <c r="N243" s="160">
        <f t="shared" si="57"/>
        <v>2174.8627202394196</v>
      </c>
      <c r="O243" s="160">
        <f t="shared" si="57"/>
        <v>2136.7109293047852</v>
      </c>
      <c r="P243" s="160">
        <f t="shared" si="57"/>
        <v>2196.320911395349</v>
      </c>
      <c r="Q243" s="160">
        <f t="shared" si="57"/>
        <v>2310.7177634992745</v>
      </c>
    </row>
    <row r="244" spans="1:17" ht="12" customHeight="1" x14ac:dyDescent="0.25">
      <c r="A244" s="148" t="s">
        <v>57</v>
      </c>
      <c r="B244" s="156">
        <f t="shared" si="57"/>
        <v>49.160329223636339</v>
      </c>
      <c r="C244" s="156">
        <f t="shared" si="57"/>
        <v>23.512475803336926</v>
      </c>
      <c r="D244" s="156">
        <f t="shared" si="57"/>
        <v>49.025235980856287</v>
      </c>
      <c r="E244" s="156">
        <f t="shared" si="57"/>
        <v>49.371461137697629</v>
      </c>
      <c r="F244" s="156">
        <f t="shared" si="57"/>
        <v>48.738269909138296</v>
      </c>
      <c r="G244" s="156">
        <f t="shared" si="57"/>
        <v>289.02867671556305</v>
      </c>
      <c r="H244" s="156">
        <f t="shared" si="57"/>
        <v>104.29626831606917</v>
      </c>
      <c r="I244" s="156">
        <f t="shared" si="57"/>
        <v>47.512561035208357</v>
      </c>
      <c r="J244" s="156">
        <f t="shared" si="57"/>
        <v>47.121622918829793</v>
      </c>
      <c r="K244" s="156">
        <f t="shared" si="57"/>
        <v>47.016840173279448</v>
      </c>
      <c r="L244" s="156">
        <f t="shared" si="57"/>
        <v>46.406711875538051</v>
      </c>
      <c r="M244" s="156">
        <f t="shared" si="57"/>
        <v>43.530958735335446</v>
      </c>
      <c r="N244" s="156">
        <f t="shared" si="57"/>
        <v>41.027686603128757</v>
      </c>
      <c r="O244" s="156">
        <f t="shared" si="57"/>
        <v>39.159415930301513</v>
      </c>
      <c r="P244" s="156">
        <f t="shared" si="57"/>
        <v>68.903331662411077</v>
      </c>
      <c r="Q244" s="156">
        <f t="shared" si="57"/>
        <v>174.07994206173311</v>
      </c>
    </row>
    <row r="245" spans="1:17" ht="12" customHeight="1" x14ac:dyDescent="0.25">
      <c r="A245" s="148" t="s">
        <v>59</v>
      </c>
      <c r="B245" s="156">
        <f t="shared" si="57"/>
        <v>2408.4425564719909</v>
      </c>
      <c r="C245" s="156">
        <f t="shared" si="57"/>
        <v>2287.6358998701776</v>
      </c>
      <c r="D245" s="156">
        <f t="shared" si="57"/>
        <v>2335.9604925372687</v>
      </c>
      <c r="E245" s="156">
        <f t="shared" si="57"/>
        <v>2340.6627849270662</v>
      </c>
      <c r="F245" s="156">
        <f t="shared" si="57"/>
        <v>2294.2155294985723</v>
      </c>
      <c r="G245" s="156">
        <f t="shared" si="57"/>
        <v>2026.7685125806106</v>
      </c>
      <c r="H245" s="156">
        <f t="shared" si="57"/>
        <v>2104.664933863568</v>
      </c>
      <c r="I245" s="156">
        <f t="shared" si="57"/>
        <v>2227.5545899006111</v>
      </c>
      <c r="J245" s="156">
        <f t="shared" si="57"/>
        <v>2205.891139889136</v>
      </c>
      <c r="K245" s="156">
        <f t="shared" si="57"/>
        <v>2201.2493585291941</v>
      </c>
      <c r="L245" s="156">
        <f t="shared" si="57"/>
        <v>2177.0294949730051</v>
      </c>
      <c r="M245" s="156">
        <f t="shared" si="57"/>
        <v>2165.51753601171</v>
      </c>
      <c r="N245" s="156">
        <f t="shared" si="57"/>
        <v>2133.8350336362905</v>
      </c>
      <c r="O245" s="156">
        <f t="shared" si="57"/>
        <v>2097.5515133744839</v>
      </c>
      <c r="P245" s="156">
        <f t="shared" si="57"/>
        <v>2127.4175797329381</v>
      </c>
      <c r="Q245" s="156">
        <f t="shared" si="57"/>
        <v>2136.6378214375413</v>
      </c>
    </row>
    <row r="246" spans="1:17" ht="12" customHeight="1" x14ac:dyDescent="0.25">
      <c r="A246" s="163" t="s">
        <v>142</v>
      </c>
      <c r="B246" s="162">
        <f t="shared" ref="B246:Q246" si="58">IF(B150=0,0,B150/0.086*1000000/B$15)</f>
        <v>2563.0353022655113</v>
      </c>
      <c r="C246" s="162">
        <f t="shared" si="58"/>
        <v>2344.5132108251914</v>
      </c>
      <c r="D246" s="162">
        <f t="shared" si="58"/>
        <v>2477.6159711902455</v>
      </c>
      <c r="E246" s="162">
        <f t="shared" si="58"/>
        <v>2540.9426873301859</v>
      </c>
      <c r="F246" s="162">
        <f t="shared" si="58"/>
        <v>2498.262504170295</v>
      </c>
      <c r="G246" s="162">
        <f t="shared" si="58"/>
        <v>2406.0908149172419</v>
      </c>
      <c r="H246" s="162">
        <f t="shared" si="58"/>
        <v>2351.0886097589969</v>
      </c>
      <c r="I246" s="162">
        <f t="shared" si="58"/>
        <v>2947.8617492039416</v>
      </c>
      <c r="J246" s="162">
        <f t="shared" si="58"/>
        <v>2964.4184506868551</v>
      </c>
      <c r="K246" s="162">
        <f t="shared" si="58"/>
        <v>2900.5263144838104</v>
      </c>
      <c r="L246" s="162">
        <f t="shared" si="58"/>
        <v>3048.2698194208724</v>
      </c>
      <c r="M246" s="162">
        <f t="shared" si="58"/>
        <v>2998.4653036928948</v>
      </c>
      <c r="N246" s="162">
        <f t="shared" si="58"/>
        <v>2833.5741550908215</v>
      </c>
      <c r="O246" s="162">
        <f t="shared" si="58"/>
        <v>2778.0346060457191</v>
      </c>
      <c r="P246" s="162">
        <f t="shared" si="58"/>
        <v>2702.0592154681731</v>
      </c>
      <c r="Q246" s="162">
        <f t="shared" si="58"/>
        <v>2825.7443284076567</v>
      </c>
    </row>
    <row r="247" spans="1:17" ht="12" customHeight="1" x14ac:dyDescent="0.25">
      <c r="A247" s="161" t="s">
        <v>141</v>
      </c>
      <c r="B247" s="160">
        <f t="shared" ref="B247:Q249" si="59">IF(B151=0,0,B151/0.086*1000000/B$16)</f>
        <v>2459.7032625173006</v>
      </c>
      <c r="C247" s="160">
        <f t="shared" si="59"/>
        <v>2311.0810319784282</v>
      </c>
      <c r="D247" s="160">
        <f t="shared" si="59"/>
        <v>2386.1018348781504</v>
      </c>
      <c r="E247" s="160">
        <f t="shared" si="59"/>
        <v>2392.1001403082155</v>
      </c>
      <c r="F247" s="160">
        <f t="shared" si="59"/>
        <v>2345.7156552924689</v>
      </c>
      <c r="G247" s="160">
        <f t="shared" si="59"/>
        <v>2325.4709566390516</v>
      </c>
      <c r="H247" s="160">
        <f t="shared" si="59"/>
        <v>2214.2448005250462</v>
      </c>
      <c r="I247" s="160">
        <f t="shared" si="59"/>
        <v>2286.0479097945658</v>
      </c>
      <c r="J247" s="160">
        <f t="shared" si="59"/>
        <v>2265.0957335075577</v>
      </c>
      <c r="K247" s="160">
        <f t="shared" si="59"/>
        <v>2259.3566144254264</v>
      </c>
      <c r="L247" s="160">
        <f t="shared" si="59"/>
        <v>2237.8750909182481</v>
      </c>
      <c r="M247" s="160">
        <f t="shared" si="59"/>
        <v>2225.2837765611762</v>
      </c>
      <c r="N247" s="160">
        <f t="shared" si="59"/>
        <v>2190.6404729101946</v>
      </c>
      <c r="O247" s="160">
        <f t="shared" si="59"/>
        <v>2152.8099200037932</v>
      </c>
      <c r="P247" s="160">
        <f t="shared" si="59"/>
        <v>2221.352494956775</v>
      </c>
      <c r="Q247" s="160">
        <f t="shared" si="59"/>
        <v>2374.2759619122139</v>
      </c>
    </row>
    <row r="248" spans="1:17" ht="12" customHeight="1" x14ac:dyDescent="0.25">
      <c r="A248" s="148" t="s">
        <v>60</v>
      </c>
      <c r="B248" s="156">
        <f t="shared" si="59"/>
        <v>51.260706045309675</v>
      </c>
      <c r="C248" s="156">
        <f t="shared" si="59"/>
        <v>23.44513210825172</v>
      </c>
      <c r="D248" s="156">
        <f t="shared" si="59"/>
        <v>50.141342340881508</v>
      </c>
      <c r="E248" s="156">
        <f t="shared" si="59"/>
        <v>51.437355381150347</v>
      </c>
      <c r="F248" s="156">
        <f t="shared" si="59"/>
        <v>51.500125793898313</v>
      </c>
      <c r="G248" s="156">
        <f t="shared" si="59"/>
        <v>298.7024440584413</v>
      </c>
      <c r="H248" s="156">
        <f t="shared" si="59"/>
        <v>109.57986666147848</v>
      </c>
      <c r="I248" s="156">
        <f t="shared" si="59"/>
        <v>58.49331989395381</v>
      </c>
      <c r="J248" s="156">
        <f t="shared" si="59"/>
        <v>59.204593618420958</v>
      </c>
      <c r="K248" s="156">
        <f t="shared" si="59"/>
        <v>58.107255896230853</v>
      </c>
      <c r="L248" s="156">
        <f t="shared" si="59"/>
        <v>60.845595945242401</v>
      </c>
      <c r="M248" s="156">
        <f t="shared" si="59"/>
        <v>59.766240549464861</v>
      </c>
      <c r="N248" s="156">
        <f t="shared" si="59"/>
        <v>56.805439273904412</v>
      </c>
      <c r="O248" s="156">
        <f t="shared" si="59"/>
        <v>55.258406629310663</v>
      </c>
      <c r="P248" s="156">
        <f t="shared" si="59"/>
        <v>93.934915223835873</v>
      </c>
      <c r="Q248" s="156">
        <f t="shared" si="59"/>
        <v>237.63814047467292</v>
      </c>
    </row>
    <row r="249" spans="1:17" ht="12" customHeight="1" x14ac:dyDescent="0.25">
      <c r="A249" s="148" t="s">
        <v>59</v>
      </c>
      <c r="B249" s="156">
        <f t="shared" si="59"/>
        <v>2408.4425564719904</v>
      </c>
      <c r="C249" s="156">
        <f t="shared" si="59"/>
        <v>2287.6358998701767</v>
      </c>
      <c r="D249" s="156">
        <f t="shared" si="59"/>
        <v>2335.9604925372691</v>
      </c>
      <c r="E249" s="156">
        <f t="shared" si="59"/>
        <v>2340.6627849270653</v>
      </c>
      <c r="F249" s="156">
        <f t="shared" si="59"/>
        <v>2294.215529498571</v>
      </c>
      <c r="G249" s="156">
        <f t="shared" si="59"/>
        <v>2026.7685125806099</v>
      </c>
      <c r="H249" s="156">
        <f t="shared" si="59"/>
        <v>2104.664933863568</v>
      </c>
      <c r="I249" s="156">
        <f t="shared" si="59"/>
        <v>2227.554589900612</v>
      </c>
      <c r="J249" s="156">
        <f t="shared" si="59"/>
        <v>2205.8911398891369</v>
      </c>
      <c r="K249" s="156">
        <f t="shared" si="59"/>
        <v>2201.2493585291954</v>
      </c>
      <c r="L249" s="156">
        <f t="shared" si="59"/>
        <v>2177.029494973006</v>
      </c>
      <c r="M249" s="156">
        <f t="shared" si="59"/>
        <v>2165.5175360117109</v>
      </c>
      <c r="N249" s="156">
        <f t="shared" si="59"/>
        <v>2133.8350336362896</v>
      </c>
      <c r="O249" s="156">
        <f t="shared" si="59"/>
        <v>2097.5515133744825</v>
      </c>
      <c r="P249" s="156">
        <f t="shared" si="59"/>
        <v>2127.417579732939</v>
      </c>
      <c r="Q249" s="156">
        <f t="shared" si="59"/>
        <v>2136.6378214375409</v>
      </c>
    </row>
    <row r="250" spans="1:17" ht="12" customHeight="1" x14ac:dyDescent="0.25">
      <c r="A250" s="158" t="s">
        <v>62</v>
      </c>
      <c r="B250" s="157">
        <f t="shared" ref="B250:Q250" si="60">IF(B154=0,0,B154/0.086*1000000/B$5)</f>
        <v>1046.9492678061026</v>
      </c>
      <c r="C250" s="157">
        <f t="shared" si="60"/>
        <v>813.09181123467488</v>
      </c>
      <c r="D250" s="157">
        <f t="shared" si="60"/>
        <v>828.371654476147</v>
      </c>
      <c r="E250" s="157">
        <f t="shared" si="60"/>
        <v>891.42785411667728</v>
      </c>
      <c r="F250" s="157">
        <f t="shared" si="60"/>
        <v>952.44095851713075</v>
      </c>
      <c r="G250" s="157">
        <f t="shared" si="60"/>
        <v>934.63419191086632</v>
      </c>
      <c r="H250" s="157">
        <f t="shared" si="60"/>
        <v>918.17954495066067</v>
      </c>
      <c r="I250" s="157">
        <f t="shared" si="60"/>
        <v>1024.7027016929292</v>
      </c>
      <c r="J250" s="157">
        <f t="shared" si="60"/>
        <v>1008.8896405387544</v>
      </c>
      <c r="K250" s="157">
        <f t="shared" si="60"/>
        <v>1031.2010516258922</v>
      </c>
      <c r="L250" s="157">
        <f t="shared" si="60"/>
        <v>1054.1813467551026</v>
      </c>
      <c r="M250" s="157">
        <f t="shared" si="60"/>
        <v>1038.214502868042</v>
      </c>
      <c r="N250" s="157">
        <f t="shared" si="60"/>
        <v>1006.998379180171</v>
      </c>
      <c r="O250" s="157">
        <f t="shared" si="60"/>
        <v>914.83837406500243</v>
      </c>
      <c r="P250" s="157">
        <f t="shared" si="60"/>
        <v>894.97838965292374</v>
      </c>
      <c r="Q250" s="157">
        <f t="shared" si="60"/>
        <v>936.75948609817078</v>
      </c>
    </row>
    <row r="251" spans="1:17" ht="12" customHeight="1" x14ac:dyDescent="0.25">
      <c r="A251" s="23" t="s">
        <v>55</v>
      </c>
      <c r="B251" s="156">
        <f t="shared" ref="B251:Q251" si="61">IF(B155=0,0,B155/0.086*1000000/B$18)</f>
        <v>1030.7411669347014</v>
      </c>
      <c r="C251" s="156">
        <f t="shared" si="61"/>
        <v>800.39614234766611</v>
      </c>
      <c r="D251" s="156">
        <f t="shared" si="61"/>
        <v>834.6704779440463</v>
      </c>
      <c r="E251" s="156">
        <f t="shared" si="61"/>
        <v>825.3072377780469</v>
      </c>
      <c r="F251" s="156">
        <f t="shared" si="61"/>
        <v>924.39945427937892</v>
      </c>
      <c r="G251" s="156">
        <f t="shared" si="61"/>
        <v>913.76637917788014</v>
      </c>
      <c r="H251" s="156">
        <f t="shared" si="61"/>
        <v>773.24177053845335</v>
      </c>
      <c r="I251" s="156">
        <f t="shared" si="61"/>
        <v>933.80069884216732</v>
      </c>
      <c r="J251" s="156">
        <f t="shared" si="61"/>
        <v>937.77181454014533</v>
      </c>
      <c r="K251" s="156">
        <f t="shared" si="61"/>
        <v>904.70029071774559</v>
      </c>
      <c r="L251" s="156">
        <f t="shared" si="61"/>
        <v>899.27980791562265</v>
      </c>
      <c r="M251" s="156">
        <f t="shared" si="61"/>
        <v>894.78349204163419</v>
      </c>
      <c r="N251" s="156">
        <f t="shared" si="61"/>
        <v>875.44708560751701</v>
      </c>
      <c r="O251" s="156">
        <f t="shared" si="61"/>
        <v>828.74474587290831</v>
      </c>
      <c r="P251" s="156">
        <f t="shared" si="61"/>
        <v>822.74216559986917</v>
      </c>
      <c r="Q251" s="156">
        <f t="shared" si="61"/>
        <v>818.96216414799801</v>
      </c>
    </row>
    <row r="252" spans="1:17" ht="12" customHeight="1" x14ac:dyDescent="0.25">
      <c r="A252" s="23" t="s">
        <v>57</v>
      </c>
      <c r="B252" s="156">
        <f t="shared" ref="B252:Q252" si="62">IF(B156=0,0,B156/0.086*1000000/B$19)</f>
        <v>1030.7679646438648</v>
      </c>
      <c r="C252" s="156">
        <f t="shared" si="62"/>
        <v>823.21801446446727</v>
      </c>
      <c r="D252" s="156">
        <f t="shared" si="62"/>
        <v>826.49288815195098</v>
      </c>
      <c r="E252" s="156">
        <f t="shared" si="62"/>
        <v>911.60563456839975</v>
      </c>
      <c r="F252" s="156">
        <f t="shared" si="62"/>
        <v>956.78060929216088</v>
      </c>
      <c r="G252" s="156">
        <f t="shared" si="62"/>
        <v>946.45452420376523</v>
      </c>
      <c r="H252" s="156">
        <f t="shared" si="62"/>
        <v>872.22211003439861</v>
      </c>
      <c r="I252" s="156">
        <f t="shared" si="62"/>
        <v>956.46065342152724</v>
      </c>
      <c r="J252" s="156">
        <f t="shared" si="62"/>
        <v>918.24666612110047</v>
      </c>
      <c r="K252" s="156">
        <f t="shared" si="62"/>
        <v>951.02620665636903</v>
      </c>
      <c r="L252" s="156">
        <f t="shared" si="62"/>
        <v>945.56614179292308</v>
      </c>
      <c r="M252" s="156">
        <f t="shared" si="62"/>
        <v>943.80109641025194</v>
      </c>
      <c r="N252" s="156">
        <f t="shared" si="62"/>
        <v>921.41171600221037</v>
      </c>
      <c r="O252" s="156">
        <f t="shared" si="62"/>
        <v>832.98804608580883</v>
      </c>
      <c r="P252" s="156">
        <f t="shared" si="62"/>
        <v>823.24375356431995</v>
      </c>
      <c r="Q252" s="156">
        <f t="shared" si="62"/>
        <v>865.58510611242252</v>
      </c>
    </row>
    <row r="253" spans="1:17" ht="12" customHeight="1" x14ac:dyDescent="0.25">
      <c r="A253" s="29" t="s">
        <v>140</v>
      </c>
      <c r="B253" s="57">
        <f t="shared" ref="B253:Q253" si="63">IF(B157=0,0,B157/0.086*1000000/B$20)</f>
        <v>1075.0010547898264</v>
      </c>
      <c r="C253" s="57">
        <f t="shared" si="63"/>
        <v>813.08959895716737</v>
      </c>
      <c r="D253" s="57">
        <f t="shared" si="63"/>
        <v>821.13080003164282</v>
      </c>
      <c r="E253" s="57">
        <f t="shared" si="63"/>
        <v>967.27839873976984</v>
      </c>
      <c r="F253" s="57">
        <f t="shared" si="63"/>
        <v>978.73797353290195</v>
      </c>
      <c r="G253" s="57">
        <f t="shared" si="63"/>
        <v>948.94545830343634</v>
      </c>
      <c r="H253" s="57">
        <f t="shared" si="63"/>
        <v>1051.3460834526995</v>
      </c>
      <c r="I253" s="57">
        <f t="shared" si="63"/>
        <v>1145.1591464970554</v>
      </c>
      <c r="J253" s="57">
        <f t="shared" si="63"/>
        <v>1126.1949124182788</v>
      </c>
      <c r="K253" s="57">
        <f t="shared" si="63"/>
        <v>1147.760030638289</v>
      </c>
      <c r="L253" s="57">
        <f t="shared" si="63"/>
        <v>1201.8950332691215</v>
      </c>
      <c r="M253" s="57">
        <f t="shared" si="63"/>
        <v>1204.4841533251197</v>
      </c>
      <c r="N253" s="57">
        <f t="shared" si="63"/>
        <v>1145.3163579130603</v>
      </c>
      <c r="O253" s="57">
        <f t="shared" si="63"/>
        <v>1042.5862790539054</v>
      </c>
      <c r="P253" s="57">
        <f t="shared" si="63"/>
        <v>999.30181229004859</v>
      </c>
      <c r="Q253" s="57">
        <f t="shared" si="63"/>
        <v>1054.7494926953602</v>
      </c>
    </row>
    <row r="255" spans="1:17" ht="12" customHeight="1" x14ac:dyDescent="0.25">
      <c r="A255" s="152" t="s">
        <v>197</v>
      </c>
      <c r="B255" s="168">
        <f t="shared" ref="B255:Q255" si="64">IF(B183=0,0,B183*1000000/B$5)</f>
        <v>383.08600197540039</v>
      </c>
      <c r="C255" s="168">
        <f t="shared" si="64"/>
        <v>355.98416098628246</v>
      </c>
      <c r="D255" s="168">
        <f t="shared" si="64"/>
        <v>339.94851334387721</v>
      </c>
      <c r="E255" s="168">
        <f t="shared" si="64"/>
        <v>351.95740869484797</v>
      </c>
      <c r="F255" s="168">
        <f t="shared" si="64"/>
        <v>315.32781562137433</v>
      </c>
      <c r="G255" s="168">
        <f t="shared" si="64"/>
        <v>321.72046381529543</v>
      </c>
      <c r="H255" s="168">
        <f t="shared" si="64"/>
        <v>287.3629921759196</v>
      </c>
      <c r="I255" s="168">
        <f t="shared" si="64"/>
        <v>243.50710600941727</v>
      </c>
      <c r="J255" s="168">
        <f t="shared" si="64"/>
        <v>231.68601293040902</v>
      </c>
      <c r="K255" s="168">
        <f t="shared" si="64"/>
        <v>232.90376796766381</v>
      </c>
      <c r="L255" s="168">
        <f t="shared" si="64"/>
        <v>215.74717292206046</v>
      </c>
      <c r="M255" s="168">
        <f t="shared" si="64"/>
        <v>222.67024040718491</v>
      </c>
      <c r="N255" s="168">
        <f t="shared" si="64"/>
        <v>205.76295531055774</v>
      </c>
      <c r="O255" s="168">
        <f t="shared" si="64"/>
        <v>189.94698261679099</v>
      </c>
      <c r="P255" s="168">
        <f t="shared" si="64"/>
        <v>184.50159556420249</v>
      </c>
      <c r="Q255" s="168">
        <f t="shared" si="64"/>
        <v>201.52409868325242</v>
      </c>
    </row>
    <row r="256" spans="1:17" ht="12" customHeight="1" x14ac:dyDescent="0.25">
      <c r="A256" s="158" t="s">
        <v>65</v>
      </c>
      <c r="B256" s="157">
        <f t="shared" ref="B256:Q256" si="65">SUM(B257:B258)</f>
        <v>0</v>
      </c>
      <c r="C256" s="157">
        <f t="shared" si="65"/>
        <v>0</v>
      </c>
      <c r="D256" s="157">
        <f t="shared" si="65"/>
        <v>0</v>
      </c>
      <c r="E256" s="157">
        <f t="shared" si="65"/>
        <v>0</v>
      </c>
      <c r="F256" s="157">
        <f t="shared" si="65"/>
        <v>0</v>
      </c>
      <c r="G256" s="157">
        <f t="shared" si="65"/>
        <v>0</v>
      </c>
      <c r="H256" s="157">
        <f t="shared" si="65"/>
        <v>0</v>
      </c>
      <c r="I256" s="157">
        <f t="shared" si="65"/>
        <v>0</v>
      </c>
      <c r="J256" s="157">
        <f t="shared" si="65"/>
        <v>0</v>
      </c>
      <c r="K256" s="157">
        <f t="shared" si="65"/>
        <v>0</v>
      </c>
      <c r="L256" s="157">
        <f t="shared" si="65"/>
        <v>0</v>
      </c>
      <c r="M256" s="157">
        <f t="shared" si="65"/>
        <v>0</v>
      </c>
      <c r="N256" s="157">
        <f t="shared" si="65"/>
        <v>0</v>
      </c>
      <c r="O256" s="157">
        <f t="shared" si="65"/>
        <v>0</v>
      </c>
      <c r="P256" s="157">
        <f t="shared" si="65"/>
        <v>0</v>
      </c>
      <c r="Q256" s="157">
        <f t="shared" si="65"/>
        <v>0</v>
      </c>
    </row>
    <row r="257" spans="1:17" ht="12" customHeight="1" x14ac:dyDescent="0.25">
      <c r="A257" s="23" t="s">
        <v>157</v>
      </c>
      <c r="B257" s="156">
        <f t="shared" ref="B257:Q257" si="66">IF(B185=0,0,B185*1000000/B$7)</f>
        <v>0</v>
      </c>
      <c r="C257" s="156">
        <f t="shared" si="66"/>
        <v>0</v>
      </c>
      <c r="D257" s="156">
        <f t="shared" si="66"/>
        <v>0</v>
      </c>
      <c r="E257" s="156">
        <f t="shared" si="66"/>
        <v>0</v>
      </c>
      <c r="F257" s="156">
        <f t="shared" si="66"/>
        <v>0</v>
      </c>
      <c r="G257" s="156">
        <f t="shared" si="66"/>
        <v>0</v>
      </c>
      <c r="H257" s="156">
        <f t="shared" si="66"/>
        <v>0</v>
      </c>
      <c r="I257" s="156">
        <f t="shared" si="66"/>
        <v>0</v>
      </c>
      <c r="J257" s="156">
        <f t="shared" si="66"/>
        <v>0</v>
      </c>
      <c r="K257" s="156">
        <f t="shared" si="66"/>
        <v>0</v>
      </c>
      <c r="L257" s="156">
        <f t="shared" si="66"/>
        <v>0</v>
      </c>
      <c r="M257" s="156">
        <f t="shared" si="66"/>
        <v>0</v>
      </c>
      <c r="N257" s="156">
        <f t="shared" si="66"/>
        <v>0</v>
      </c>
      <c r="O257" s="156">
        <f t="shared" si="66"/>
        <v>0</v>
      </c>
      <c r="P257" s="156">
        <f t="shared" si="66"/>
        <v>0</v>
      </c>
      <c r="Q257" s="156">
        <f t="shared" si="66"/>
        <v>0</v>
      </c>
    </row>
    <row r="258" spans="1:17" ht="12" customHeight="1" x14ac:dyDescent="0.25">
      <c r="A258" s="23" t="s">
        <v>60</v>
      </c>
      <c r="B258" s="156">
        <f t="shared" ref="B258:Q258" si="67">IF(B186=0,0,B186*1000000/B$7)</f>
        <v>0</v>
      </c>
      <c r="C258" s="156">
        <f t="shared" si="67"/>
        <v>0</v>
      </c>
      <c r="D258" s="156">
        <f t="shared" si="67"/>
        <v>0</v>
      </c>
      <c r="E258" s="156">
        <f t="shared" si="67"/>
        <v>0</v>
      </c>
      <c r="F258" s="156">
        <f t="shared" si="67"/>
        <v>0</v>
      </c>
      <c r="G258" s="156">
        <f t="shared" si="67"/>
        <v>0</v>
      </c>
      <c r="H258" s="156">
        <f t="shared" si="67"/>
        <v>0</v>
      </c>
      <c r="I258" s="156">
        <f t="shared" si="67"/>
        <v>0</v>
      </c>
      <c r="J258" s="156">
        <f t="shared" si="67"/>
        <v>0</v>
      </c>
      <c r="K258" s="156">
        <f t="shared" si="67"/>
        <v>0</v>
      </c>
      <c r="L258" s="156">
        <f t="shared" si="67"/>
        <v>0</v>
      </c>
      <c r="M258" s="156">
        <f t="shared" si="67"/>
        <v>0</v>
      </c>
      <c r="N258" s="156">
        <f t="shared" si="67"/>
        <v>0</v>
      </c>
      <c r="O258" s="156">
        <f t="shared" si="67"/>
        <v>0</v>
      </c>
      <c r="P258" s="156">
        <f t="shared" si="67"/>
        <v>0</v>
      </c>
      <c r="Q258" s="156">
        <f t="shared" si="67"/>
        <v>0</v>
      </c>
    </row>
    <row r="259" spans="1:17" ht="12" customHeight="1" x14ac:dyDescent="0.25">
      <c r="A259" s="158" t="s">
        <v>112</v>
      </c>
      <c r="B259" s="157">
        <f t="shared" ref="B259:Q259" si="68">B260</f>
        <v>0</v>
      </c>
      <c r="C259" s="157">
        <f t="shared" si="68"/>
        <v>0</v>
      </c>
      <c r="D259" s="157">
        <f t="shared" si="68"/>
        <v>0</v>
      </c>
      <c r="E259" s="157">
        <f t="shared" si="68"/>
        <v>0</v>
      </c>
      <c r="F259" s="157">
        <f t="shared" si="68"/>
        <v>0</v>
      </c>
      <c r="G259" s="157">
        <f t="shared" si="68"/>
        <v>0</v>
      </c>
      <c r="H259" s="157">
        <f t="shared" si="68"/>
        <v>0</v>
      </c>
      <c r="I259" s="157">
        <f t="shared" si="68"/>
        <v>0</v>
      </c>
      <c r="J259" s="157">
        <f t="shared" si="68"/>
        <v>0</v>
      </c>
      <c r="K259" s="157">
        <f t="shared" si="68"/>
        <v>0</v>
      </c>
      <c r="L259" s="157">
        <f t="shared" si="68"/>
        <v>0</v>
      </c>
      <c r="M259" s="157">
        <f t="shared" si="68"/>
        <v>0</v>
      </c>
      <c r="N259" s="157">
        <f t="shared" si="68"/>
        <v>0</v>
      </c>
      <c r="O259" s="157">
        <f t="shared" si="68"/>
        <v>0</v>
      </c>
      <c r="P259" s="157">
        <f t="shared" si="68"/>
        <v>0</v>
      </c>
      <c r="Q259" s="157">
        <f t="shared" si="68"/>
        <v>0</v>
      </c>
    </row>
    <row r="260" spans="1:17" ht="12" customHeight="1" x14ac:dyDescent="0.25">
      <c r="A260" s="23" t="s">
        <v>60</v>
      </c>
      <c r="B260" s="156">
        <f t="shared" ref="B260:Q260" si="69">IF(B188=0,0,B188*1000000/B$5)</f>
        <v>0</v>
      </c>
      <c r="C260" s="156">
        <f t="shared" si="69"/>
        <v>0</v>
      </c>
      <c r="D260" s="156">
        <f t="shared" si="69"/>
        <v>0</v>
      </c>
      <c r="E260" s="156">
        <f t="shared" si="69"/>
        <v>0</v>
      </c>
      <c r="F260" s="156">
        <f t="shared" si="69"/>
        <v>0</v>
      </c>
      <c r="G260" s="156">
        <f t="shared" si="69"/>
        <v>0</v>
      </c>
      <c r="H260" s="156">
        <f t="shared" si="69"/>
        <v>0</v>
      </c>
      <c r="I260" s="156">
        <f t="shared" si="69"/>
        <v>0</v>
      </c>
      <c r="J260" s="156">
        <f t="shared" si="69"/>
        <v>0</v>
      </c>
      <c r="K260" s="156">
        <f t="shared" si="69"/>
        <v>0</v>
      </c>
      <c r="L260" s="156">
        <f t="shared" si="69"/>
        <v>0</v>
      </c>
      <c r="M260" s="156">
        <f t="shared" si="69"/>
        <v>0</v>
      </c>
      <c r="N260" s="156">
        <f t="shared" si="69"/>
        <v>0</v>
      </c>
      <c r="O260" s="156">
        <f t="shared" si="69"/>
        <v>0</v>
      </c>
      <c r="P260" s="156">
        <f t="shared" si="69"/>
        <v>0</v>
      </c>
      <c r="Q260" s="156">
        <f t="shared" si="69"/>
        <v>0</v>
      </c>
    </row>
    <row r="261" spans="1:17" ht="12" customHeight="1" x14ac:dyDescent="0.25">
      <c r="A261" s="158" t="s">
        <v>63</v>
      </c>
      <c r="B261" s="157">
        <f t="shared" ref="B261:Q261" si="70">IF(B189=0,0,B189*1000000/B$5)</f>
        <v>153.28599605195214</v>
      </c>
      <c r="C261" s="157">
        <f t="shared" si="70"/>
        <v>151.21823527314885</v>
      </c>
      <c r="D261" s="157">
        <f t="shared" si="70"/>
        <v>155.26553732646954</v>
      </c>
      <c r="E261" s="157">
        <f t="shared" si="70"/>
        <v>157.20886111120416</v>
      </c>
      <c r="F261" s="157">
        <f t="shared" si="70"/>
        <v>99.818456363994926</v>
      </c>
      <c r="G261" s="157">
        <f t="shared" si="70"/>
        <v>141.71208052737077</v>
      </c>
      <c r="H261" s="157">
        <f t="shared" si="70"/>
        <v>105.94279814458807</v>
      </c>
      <c r="I261" s="157">
        <f t="shared" si="70"/>
        <v>47.320264991295836</v>
      </c>
      <c r="J261" s="157">
        <f t="shared" si="70"/>
        <v>47.770981529953225</v>
      </c>
      <c r="K261" s="157">
        <f t="shared" si="70"/>
        <v>42.195844945551833</v>
      </c>
      <c r="L261" s="157">
        <f t="shared" si="70"/>
        <v>29.368420460315821</v>
      </c>
      <c r="M261" s="157">
        <f t="shared" si="70"/>
        <v>26.438452733061688</v>
      </c>
      <c r="N261" s="157">
        <f t="shared" si="70"/>
        <v>16.796369335502686</v>
      </c>
      <c r="O261" s="157">
        <f t="shared" si="70"/>
        <v>7.4915906477078611</v>
      </c>
      <c r="P261" s="157">
        <f t="shared" si="70"/>
        <v>11.081548388786773</v>
      </c>
      <c r="Q261" s="157">
        <f t="shared" si="70"/>
        <v>18.768381966530484</v>
      </c>
    </row>
    <row r="262" spans="1:17" ht="12" customHeight="1" x14ac:dyDescent="0.25">
      <c r="A262" s="167" t="s">
        <v>156</v>
      </c>
      <c r="B262" s="132">
        <f t="shared" ref="B262:Q262" si="71">IF(B190=0,0,B190*1000000/B$11)</f>
        <v>0</v>
      </c>
      <c r="C262" s="132">
        <f t="shared" si="71"/>
        <v>0</v>
      </c>
      <c r="D262" s="132">
        <f t="shared" si="71"/>
        <v>0</v>
      </c>
      <c r="E262" s="132">
        <f t="shared" si="71"/>
        <v>0</v>
      </c>
      <c r="F262" s="132">
        <f t="shared" si="71"/>
        <v>0</v>
      </c>
      <c r="G262" s="132">
        <f t="shared" si="71"/>
        <v>0</v>
      </c>
      <c r="H262" s="132">
        <f t="shared" si="71"/>
        <v>0</v>
      </c>
      <c r="I262" s="132">
        <f t="shared" si="71"/>
        <v>0</v>
      </c>
      <c r="J262" s="132">
        <f t="shared" si="71"/>
        <v>0</v>
      </c>
      <c r="K262" s="132">
        <f t="shared" si="71"/>
        <v>0</v>
      </c>
      <c r="L262" s="132">
        <f t="shared" si="71"/>
        <v>0</v>
      </c>
      <c r="M262" s="132">
        <f t="shared" si="71"/>
        <v>0</v>
      </c>
      <c r="N262" s="132">
        <f t="shared" si="71"/>
        <v>0</v>
      </c>
      <c r="O262" s="132">
        <f t="shared" si="71"/>
        <v>0</v>
      </c>
      <c r="P262" s="132">
        <f t="shared" si="71"/>
        <v>0</v>
      </c>
      <c r="Q262" s="132">
        <f t="shared" si="71"/>
        <v>0</v>
      </c>
    </row>
    <row r="263" spans="1:17" ht="12" customHeight="1" x14ac:dyDescent="0.25">
      <c r="A263" s="167" t="s">
        <v>155</v>
      </c>
      <c r="B263" s="132">
        <f t="shared" ref="B263:Q263" si="72">IF(B191=0,0,B191*1000000/B$12)</f>
        <v>0</v>
      </c>
      <c r="C263" s="132">
        <f t="shared" si="72"/>
        <v>0</v>
      </c>
      <c r="D263" s="132">
        <f t="shared" si="72"/>
        <v>0</v>
      </c>
      <c r="E263" s="132">
        <f t="shared" si="72"/>
        <v>0</v>
      </c>
      <c r="F263" s="132">
        <f t="shared" si="72"/>
        <v>0</v>
      </c>
      <c r="G263" s="132">
        <f t="shared" si="72"/>
        <v>0</v>
      </c>
      <c r="H263" s="132">
        <f t="shared" si="72"/>
        <v>0</v>
      </c>
      <c r="I263" s="132">
        <f t="shared" si="72"/>
        <v>0</v>
      </c>
      <c r="J263" s="132">
        <f t="shared" si="72"/>
        <v>0</v>
      </c>
      <c r="K263" s="132">
        <f t="shared" si="72"/>
        <v>0</v>
      </c>
      <c r="L263" s="132">
        <f t="shared" si="72"/>
        <v>0</v>
      </c>
      <c r="M263" s="132">
        <f t="shared" si="72"/>
        <v>0</v>
      </c>
      <c r="N263" s="132">
        <f t="shared" si="72"/>
        <v>0</v>
      </c>
      <c r="O263" s="132">
        <f t="shared" si="72"/>
        <v>0</v>
      </c>
      <c r="P263" s="132">
        <f t="shared" si="72"/>
        <v>0</v>
      </c>
      <c r="Q263" s="132">
        <f t="shared" si="72"/>
        <v>0</v>
      </c>
    </row>
    <row r="264" spans="1:17" ht="12" customHeight="1" x14ac:dyDescent="0.25">
      <c r="A264" s="166" t="s">
        <v>55</v>
      </c>
      <c r="B264" s="165">
        <f t="shared" ref="B264:Q264" si="73">IF(B192=0,0,B192*1000000/B$12)</f>
        <v>0</v>
      </c>
      <c r="C264" s="165">
        <f t="shared" si="73"/>
        <v>0</v>
      </c>
      <c r="D264" s="165">
        <f t="shared" si="73"/>
        <v>0</v>
      </c>
      <c r="E264" s="165">
        <f t="shared" si="73"/>
        <v>0</v>
      </c>
      <c r="F264" s="165">
        <f t="shared" si="73"/>
        <v>0</v>
      </c>
      <c r="G264" s="165">
        <f t="shared" si="73"/>
        <v>0</v>
      </c>
      <c r="H264" s="165">
        <f t="shared" si="73"/>
        <v>0</v>
      </c>
      <c r="I264" s="165">
        <f t="shared" si="73"/>
        <v>0</v>
      </c>
      <c r="J264" s="165">
        <f t="shared" si="73"/>
        <v>0</v>
      </c>
      <c r="K264" s="165">
        <f t="shared" si="73"/>
        <v>0</v>
      </c>
      <c r="L264" s="165">
        <f t="shared" si="73"/>
        <v>0</v>
      </c>
      <c r="M264" s="165">
        <f t="shared" si="73"/>
        <v>0</v>
      </c>
      <c r="N264" s="165">
        <f t="shared" si="73"/>
        <v>0</v>
      </c>
      <c r="O264" s="165">
        <f t="shared" si="73"/>
        <v>0</v>
      </c>
      <c r="P264" s="165">
        <f t="shared" si="73"/>
        <v>0</v>
      </c>
      <c r="Q264" s="165">
        <f t="shared" si="73"/>
        <v>0</v>
      </c>
    </row>
    <row r="265" spans="1:17" ht="12" customHeight="1" x14ac:dyDescent="0.25">
      <c r="A265" s="147" t="s">
        <v>59</v>
      </c>
      <c r="B265" s="164">
        <f t="shared" ref="B265:Q265" si="74">IF(B193=0,0,B193*1000000/B$12)</f>
        <v>0</v>
      </c>
      <c r="C265" s="164">
        <f t="shared" si="74"/>
        <v>0</v>
      </c>
      <c r="D265" s="164">
        <f t="shared" si="74"/>
        <v>0</v>
      </c>
      <c r="E265" s="164">
        <f t="shared" si="74"/>
        <v>0</v>
      </c>
      <c r="F265" s="164">
        <f t="shared" si="74"/>
        <v>0</v>
      </c>
      <c r="G265" s="164">
        <f t="shared" si="74"/>
        <v>0</v>
      </c>
      <c r="H265" s="164">
        <f t="shared" si="74"/>
        <v>0</v>
      </c>
      <c r="I265" s="164">
        <f t="shared" si="74"/>
        <v>0</v>
      </c>
      <c r="J265" s="164">
        <f t="shared" si="74"/>
        <v>0</v>
      </c>
      <c r="K265" s="164">
        <f t="shared" si="74"/>
        <v>0</v>
      </c>
      <c r="L265" s="164">
        <f t="shared" si="74"/>
        <v>0</v>
      </c>
      <c r="M265" s="164">
        <f t="shared" si="74"/>
        <v>0</v>
      </c>
      <c r="N265" s="164">
        <f t="shared" si="74"/>
        <v>0</v>
      </c>
      <c r="O265" s="164">
        <f t="shared" si="74"/>
        <v>0</v>
      </c>
      <c r="P265" s="164">
        <f t="shared" si="74"/>
        <v>0</v>
      </c>
      <c r="Q265" s="164">
        <f t="shared" si="74"/>
        <v>0</v>
      </c>
    </row>
    <row r="266" spans="1:17" ht="12" customHeight="1" x14ac:dyDescent="0.25">
      <c r="A266" s="163" t="s">
        <v>144</v>
      </c>
      <c r="B266" s="162">
        <f t="shared" ref="B266:Q266" si="75">IF(B194=0,0,B194*1000000/B$13)</f>
        <v>1476.3896318088944</v>
      </c>
      <c r="C266" s="162">
        <f t="shared" si="75"/>
        <v>1374.1902312342083</v>
      </c>
      <c r="D266" s="162">
        <f t="shared" si="75"/>
        <v>1403.4398170180636</v>
      </c>
      <c r="E266" s="162">
        <f t="shared" si="75"/>
        <v>1391.7396728594697</v>
      </c>
      <c r="F266" s="162">
        <f t="shared" si="75"/>
        <v>1349.7869388079616</v>
      </c>
      <c r="G266" s="162">
        <f t="shared" si="75"/>
        <v>1313.6301855134113</v>
      </c>
      <c r="H266" s="162">
        <f t="shared" si="75"/>
        <v>1246.7639855012121</v>
      </c>
      <c r="I266" s="162">
        <f t="shared" si="75"/>
        <v>1271.4633407564086</v>
      </c>
      <c r="J266" s="162">
        <f t="shared" si="75"/>
        <v>1238.2431123132965</v>
      </c>
      <c r="K266" s="162">
        <f t="shared" si="75"/>
        <v>1221.2091231936977</v>
      </c>
      <c r="L266" s="162">
        <f t="shared" si="75"/>
        <v>1195.5327841983749</v>
      </c>
      <c r="M266" s="162">
        <f t="shared" si="75"/>
        <v>1111.5971518722829</v>
      </c>
      <c r="N266" s="162">
        <f t="shared" si="75"/>
        <v>1037.6976080335503</v>
      </c>
      <c r="O266" s="162">
        <f t="shared" si="75"/>
        <v>986.62747726630028</v>
      </c>
      <c r="P266" s="162">
        <f t="shared" si="75"/>
        <v>987.44030064281617</v>
      </c>
      <c r="Q266" s="162">
        <f t="shared" si="75"/>
        <v>1020.6849830740329</v>
      </c>
    </row>
    <row r="267" spans="1:17" ht="12" customHeight="1" x14ac:dyDescent="0.25">
      <c r="A267" s="161" t="s">
        <v>143</v>
      </c>
      <c r="B267" s="160">
        <f t="shared" ref="B267:Q267" si="76">IF(B195=0,0,B195*1000000/B$14)</f>
        <v>29.527792636177665</v>
      </c>
      <c r="C267" s="160">
        <f t="shared" si="76"/>
        <v>13.741902312341997</v>
      </c>
      <c r="D267" s="160">
        <f t="shared" si="76"/>
        <v>28.068796340361242</v>
      </c>
      <c r="E267" s="160">
        <f t="shared" si="76"/>
        <v>27.834793457189274</v>
      </c>
      <c r="F267" s="160">
        <f t="shared" si="76"/>
        <v>26.995738776159119</v>
      </c>
      <c r="G267" s="160">
        <f t="shared" si="76"/>
        <v>157.6356222616094</v>
      </c>
      <c r="H267" s="160">
        <f t="shared" si="76"/>
        <v>56.104379347554783</v>
      </c>
      <c r="I267" s="160">
        <f t="shared" si="76"/>
        <v>25.429266815128329</v>
      </c>
      <c r="J267" s="160">
        <f t="shared" si="76"/>
        <v>24.764862246266006</v>
      </c>
      <c r="K267" s="160">
        <f t="shared" si="76"/>
        <v>24.424182463873827</v>
      </c>
      <c r="L267" s="160">
        <f t="shared" si="76"/>
        <v>23.910655683967409</v>
      </c>
      <c r="M267" s="160">
        <f t="shared" si="76"/>
        <v>22.231943037445571</v>
      </c>
      <c r="N267" s="160">
        <f t="shared" si="76"/>
        <v>20.753952160670931</v>
      </c>
      <c r="O267" s="160">
        <f t="shared" si="76"/>
        <v>19.732549545325924</v>
      </c>
      <c r="P267" s="160">
        <f t="shared" si="76"/>
        <v>34.560410522498458</v>
      </c>
      <c r="Q267" s="160">
        <f t="shared" si="76"/>
        <v>86.758223561292709</v>
      </c>
    </row>
    <row r="268" spans="1:17" ht="12" customHeight="1" x14ac:dyDescent="0.25">
      <c r="A268" s="148" t="s">
        <v>57</v>
      </c>
      <c r="B268" s="156">
        <f t="shared" ref="B268:Q268" si="77">IF(B196=0,0,B196*1000000/B$14)</f>
        <v>29.527792636177665</v>
      </c>
      <c r="C268" s="156">
        <f t="shared" si="77"/>
        <v>13.741902312341997</v>
      </c>
      <c r="D268" s="156">
        <f t="shared" si="77"/>
        <v>28.068796340361242</v>
      </c>
      <c r="E268" s="156">
        <f t="shared" si="77"/>
        <v>27.834793457189274</v>
      </c>
      <c r="F268" s="156">
        <f t="shared" si="77"/>
        <v>26.995738776159119</v>
      </c>
      <c r="G268" s="156">
        <f t="shared" si="77"/>
        <v>157.6356222616094</v>
      </c>
      <c r="H268" s="156">
        <f t="shared" si="77"/>
        <v>56.104379347554783</v>
      </c>
      <c r="I268" s="156">
        <f t="shared" si="77"/>
        <v>25.429266815128329</v>
      </c>
      <c r="J268" s="156">
        <f t="shared" si="77"/>
        <v>24.764862246266006</v>
      </c>
      <c r="K268" s="156">
        <f t="shared" si="77"/>
        <v>24.424182463873827</v>
      </c>
      <c r="L268" s="156">
        <f t="shared" si="77"/>
        <v>23.910655683967409</v>
      </c>
      <c r="M268" s="156">
        <f t="shared" si="77"/>
        <v>22.231943037445571</v>
      </c>
      <c r="N268" s="156">
        <f t="shared" si="77"/>
        <v>20.753952160670931</v>
      </c>
      <c r="O268" s="156">
        <f t="shared" si="77"/>
        <v>19.732549545325924</v>
      </c>
      <c r="P268" s="156">
        <f t="shared" si="77"/>
        <v>34.560410522498458</v>
      </c>
      <c r="Q268" s="156">
        <f t="shared" si="77"/>
        <v>86.758223561292709</v>
      </c>
    </row>
    <row r="269" spans="1:17" ht="12" customHeight="1" x14ac:dyDescent="0.25">
      <c r="A269" s="148" t="s">
        <v>59</v>
      </c>
      <c r="B269" s="156">
        <f t="shared" ref="B269:Q269" si="78">IF(B197=0,0,B197*1000000/B$14)</f>
        <v>0</v>
      </c>
      <c r="C269" s="156">
        <f t="shared" si="78"/>
        <v>0</v>
      </c>
      <c r="D269" s="156">
        <f t="shared" si="78"/>
        <v>0</v>
      </c>
      <c r="E269" s="156">
        <f t="shared" si="78"/>
        <v>0</v>
      </c>
      <c r="F269" s="156">
        <f t="shared" si="78"/>
        <v>0</v>
      </c>
      <c r="G269" s="156">
        <f t="shared" si="78"/>
        <v>0</v>
      </c>
      <c r="H269" s="156">
        <f t="shared" si="78"/>
        <v>0</v>
      </c>
      <c r="I269" s="156">
        <f t="shared" si="78"/>
        <v>0</v>
      </c>
      <c r="J269" s="156">
        <f t="shared" si="78"/>
        <v>0</v>
      </c>
      <c r="K269" s="156">
        <f t="shared" si="78"/>
        <v>0</v>
      </c>
      <c r="L269" s="156">
        <f t="shared" si="78"/>
        <v>0</v>
      </c>
      <c r="M269" s="156">
        <f t="shared" si="78"/>
        <v>0</v>
      </c>
      <c r="N269" s="156">
        <f t="shared" si="78"/>
        <v>0</v>
      </c>
      <c r="O269" s="156">
        <f t="shared" si="78"/>
        <v>0</v>
      </c>
      <c r="P269" s="156">
        <f t="shared" si="78"/>
        <v>0</v>
      </c>
      <c r="Q269" s="156">
        <f t="shared" si="78"/>
        <v>0</v>
      </c>
    </row>
    <row r="270" spans="1:17" ht="12" customHeight="1" x14ac:dyDescent="0.25">
      <c r="A270" s="163" t="s">
        <v>142</v>
      </c>
      <c r="B270" s="162">
        <f t="shared" ref="B270:Q270" si="79">IF(B198=0,0,B198*1000000/B$15)</f>
        <v>0</v>
      </c>
      <c r="C270" s="162">
        <f t="shared" si="79"/>
        <v>0</v>
      </c>
      <c r="D270" s="162">
        <f t="shared" si="79"/>
        <v>0</v>
      </c>
      <c r="E270" s="162">
        <f t="shared" si="79"/>
        <v>0</v>
      </c>
      <c r="F270" s="162">
        <f t="shared" si="79"/>
        <v>0</v>
      </c>
      <c r="G270" s="162">
        <f t="shared" si="79"/>
        <v>0</v>
      </c>
      <c r="H270" s="162">
        <f t="shared" si="79"/>
        <v>0</v>
      </c>
      <c r="I270" s="162">
        <f t="shared" si="79"/>
        <v>0</v>
      </c>
      <c r="J270" s="162">
        <f t="shared" si="79"/>
        <v>0</v>
      </c>
      <c r="K270" s="162">
        <f t="shared" si="79"/>
        <v>0</v>
      </c>
      <c r="L270" s="162">
        <f t="shared" si="79"/>
        <v>0</v>
      </c>
      <c r="M270" s="162">
        <f t="shared" si="79"/>
        <v>0</v>
      </c>
      <c r="N270" s="162">
        <f t="shared" si="79"/>
        <v>0</v>
      </c>
      <c r="O270" s="162">
        <f t="shared" si="79"/>
        <v>0</v>
      </c>
      <c r="P270" s="162">
        <f t="shared" si="79"/>
        <v>0</v>
      </c>
      <c r="Q270" s="162">
        <f t="shared" si="79"/>
        <v>0</v>
      </c>
    </row>
    <row r="271" spans="1:17" ht="12" customHeight="1" x14ac:dyDescent="0.25">
      <c r="A271" s="161" t="s">
        <v>141</v>
      </c>
      <c r="B271" s="160">
        <f t="shared" ref="B271:Q271" si="80">IF(B199=0,0,B199*1000000/B$16)</f>
        <v>0</v>
      </c>
      <c r="C271" s="160">
        <f t="shared" si="80"/>
        <v>0</v>
      </c>
      <c r="D271" s="160">
        <f t="shared" si="80"/>
        <v>0</v>
      </c>
      <c r="E271" s="160">
        <f t="shared" si="80"/>
        <v>0</v>
      </c>
      <c r="F271" s="160">
        <f t="shared" si="80"/>
        <v>0</v>
      </c>
      <c r="G271" s="160">
        <f t="shared" si="80"/>
        <v>0</v>
      </c>
      <c r="H271" s="160">
        <f t="shared" si="80"/>
        <v>0</v>
      </c>
      <c r="I271" s="160">
        <f t="shared" si="80"/>
        <v>0</v>
      </c>
      <c r="J271" s="160">
        <f t="shared" si="80"/>
        <v>0</v>
      </c>
      <c r="K271" s="160">
        <f t="shared" si="80"/>
        <v>0</v>
      </c>
      <c r="L271" s="160">
        <f t="shared" si="80"/>
        <v>0</v>
      </c>
      <c r="M271" s="160">
        <f t="shared" si="80"/>
        <v>0</v>
      </c>
      <c r="N271" s="160">
        <f t="shared" si="80"/>
        <v>0</v>
      </c>
      <c r="O271" s="160">
        <f t="shared" si="80"/>
        <v>0</v>
      </c>
      <c r="P271" s="160">
        <f t="shared" si="80"/>
        <v>0</v>
      </c>
      <c r="Q271" s="160">
        <f t="shared" si="80"/>
        <v>0</v>
      </c>
    </row>
    <row r="272" spans="1:17" ht="12" customHeight="1" x14ac:dyDescent="0.25">
      <c r="A272" s="148" t="s">
        <v>60</v>
      </c>
      <c r="B272" s="156">
        <f t="shared" ref="B272:Q272" si="81">IF(B200=0,0,B200*1000000/B$16)</f>
        <v>0</v>
      </c>
      <c r="C272" s="156">
        <f t="shared" si="81"/>
        <v>0</v>
      </c>
      <c r="D272" s="156">
        <f t="shared" si="81"/>
        <v>0</v>
      </c>
      <c r="E272" s="156">
        <f t="shared" si="81"/>
        <v>0</v>
      </c>
      <c r="F272" s="156">
        <f t="shared" si="81"/>
        <v>0</v>
      </c>
      <c r="G272" s="156">
        <f t="shared" si="81"/>
        <v>0</v>
      </c>
      <c r="H272" s="156">
        <f t="shared" si="81"/>
        <v>0</v>
      </c>
      <c r="I272" s="156">
        <f t="shared" si="81"/>
        <v>0</v>
      </c>
      <c r="J272" s="156">
        <f t="shared" si="81"/>
        <v>0</v>
      </c>
      <c r="K272" s="156">
        <f t="shared" si="81"/>
        <v>0</v>
      </c>
      <c r="L272" s="156">
        <f t="shared" si="81"/>
        <v>0</v>
      </c>
      <c r="M272" s="156">
        <f t="shared" si="81"/>
        <v>0</v>
      </c>
      <c r="N272" s="156">
        <f t="shared" si="81"/>
        <v>0</v>
      </c>
      <c r="O272" s="156">
        <f t="shared" si="81"/>
        <v>0</v>
      </c>
      <c r="P272" s="156">
        <f t="shared" si="81"/>
        <v>0</v>
      </c>
      <c r="Q272" s="156">
        <f t="shared" si="81"/>
        <v>0</v>
      </c>
    </row>
    <row r="273" spans="1:17" ht="12" customHeight="1" x14ac:dyDescent="0.25">
      <c r="A273" s="148" t="s">
        <v>59</v>
      </c>
      <c r="B273" s="156">
        <f t="shared" ref="B273:Q273" si="82">IF(B201=0,0,B201*1000000/B$16)</f>
        <v>0</v>
      </c>
      <c r="C273" s="156">
        <f t="shared" si="82"/>
        <v>0</v>
      </c>
      <c r="D273" s="156">
        <f t="shared" si="82"/>
        <v>0</v>
      </c>
      <c r="E273" s="156">
        <f t="shared" si="82"/>
        <v>0</v>
      </c>
      <c r="F273" s="156">
        <f t="shared" si="82"/>
        <v>0</v>
      </c>
      <c r="G273" s="156">
        <f t="shared" si="82"/>
        <v>0</v>
      </c>
      <c r="H273" s="156">
        <f t="shared" si="82"/>
        <v>0</v>
      </c>
      <c r="I273" s="156">
        <f t="shared" si="82"/>
        <v>0</v>
      </c>
      <c r="J273" s="156">
        <f t="shared" si="82"/>
        <v>0</v>
      </c>
      <c r="K273" s="156">
        <f t="shared" si="82"/>
        <v>0</v>
      </c>
      <c r="L273" s="156">
        <f t="shared" si="82"/>
        <v>0</v>
      </c>
      <c r="M273" s="156">
        <f t="shared" si="82"/>
        <v>0</v>
      </c>
      <c r="N273" s="156">
        <f t="shared" si="82"/>
        <v>0</v>
      </c>
      <c r="O273" s="156">
        <f t="shared" si="82"/>
        <v>0</v>
      </c>
      <c r="P273" s="156">
        <f t="shared" si="82"/>
        <v>0</v>
      </c>
      <c r="Q273" s="156">
        <f t="shared" si="82"/>
        <v>0</v>
      </c>
    </row>
    <row r="274" spans="1:17" ht="12" customHeight="1" x14ac:dyDescent="0.25">
      <c r="A274" s="158" t="s">
        <v>62</v>
      </c>
      <c r="B274" s="157">
        <f t="shared" ref="B274:Q274" si="83">IF(B202=0,0,B202*1000000/B$5)</f>
        <v>229.80000592344823</v>
      </c>
      <c r="C274" s="157">
        <f t="shared" si="83"/>
        <v>204.76592571313356</v>
      </c>
      <c r="D274" s="157">
        <f t="shared" si="83"/>
        <v>184.68297601740764</v>
      </c>
      <c r="E274" s="157">
        <f t="shared" si="83"/>
        <v>194.74854758364384</v>
      </c>
      <c r="F274" s="157">
        <f t="shared" si="83"/>
        <v>215.5093592573794</v>
      </c>
      <c r="G274" s="157">
        <f t="shared" si="83"/>
        <v>180.0083832879246</v>
      </c>
      <c r="H274" s="157">
        <f t="shared" si="83"/>
        <v>181.42019403133153</v>
      </c>
      <c r="I274" s="157">
        <f t="shared" si="83"/>
        <v>196.18684101812147</v>
      </c>
      <c r="J274" s="157">
        <f t="shared" si="83"/>
        <v>183.91503140045577</v>
      </c>
      <c r="K274" s="157">
        <f t="shared" si="83"/>
        <v>190.70792302211197</v>
      </c>
      <c r="L274" s="157">
        <f t="shared" si="83"/>
        <v>186.37875246174465</v>
      </c>
      <c r="M274" s="157">
        <f t="shared" si="83"/>
        <v>196.23178767412324</v>
      </c>
      <c r="N274" s="157">
        <f t="shared" si="83"/>
        <v>188.96658597505507</v>
      </c>
      <c r="O274" s="157">
        <f t="shared" si="83"/>
        <v>182.45539196908314</v>
      </c>
      <c r="P274" s="157">
        <f t="shared" si="83"/>
        <v>173.4200471754157</v>
      </c>
      <c r="Q274" s="157">
        <f t="shared" si="83"/>
        <v>182.75571671672196</v>
      </c>
    </row>
    <row r="275" spans="1:17" ht="12" customHeight="1" x14ac:dyDescent="0.25">
      <c r="A275" s="23" t="s">
        <v>55</v>
      </c>
      <c r="B275" s="156">
        <f t="shared" ref="B275:Q275" si="84">IF(B203=0,0,B203*1000000/B$18)</f>
        <v>0</v>
      </c>
      <c r="C275" s="156">
        <f t="shared" si="84"/>
        <v>0</v>
      </c>
      <c r="D275" s="156">
        <f t="shared" si="84"/>
        <v>0</v>
      </c>
      <c r="E275" s="156">
        <f t="shared" si="84"/>
        <v>0</v>
      </c>
      <c r="F275" s="156">
        <f t="shared" si="84"/>
        <v>0</v>
      </c>
      <c r="G275" s="156">
        <f t="shared" si="84"/>
        <v>0</v>
      </c>
      <c r="H275" s="156">
        <f t="shared" si="84"/>
        <v>0</v>
      </c>
      <c r="I275" s="156">
        <f t="shared" si="84"/>
        <v>0</v>
      </c>
      <c r="J275" s="156">
        <f t="shared" si="84"/>
        <v>0</v>
      </c>
      <c r="K275" s="156">
        <f t="shared" si="84"/>
        <v>0</v>
      </c>
      <c r="L275" s="156">
        <f t="shared" si="84"/>
        <v>0</v>
      </c>
      <c r="M275" s="156">
        <f t="shared" si="84"/>
        <v>0</v>
      </c>
      <c r="N275" s="156">
        <f t="shared" si="84"/>
        <v>0</v>
      </c>
      <c r="O275" s="156">
        <f t="shared" si="84"/>
        <v>0</v>
      </c>
      <c r="P275" s="156">
        <f t="shared" si="84"/>
        <v>0</v>
      </c>
      <c r="Q275" s="156">
        <f t="shared" si="84"/>
        <v>0</v>
      </c>
    </row>
    <row r="276" spans="1:17" ht="12" customHeight="1" x14ac:dyDescent="0.25">
      <c r="A276" s="23" t="s">
        <v>57</v>
      </c>
      <c r="B276" s="156">
        <f t="shared" ref="B276:Q276" si="85">IF(B204=0,0,B204*1000000/B$19)</f>
        <v>625.05137837200266</v>
      </c>
      <c r="C276" s="156">
        <f t="shared" si="85"/>
        <v>484.4633549154575</v>
      </c>
      <c r="D276" s="156">
        <f t="shared" si="85"/>
        <v>477.42279093220634</v>
      </c>
      <c r="E276" s="156">
        <f t="shared" si="85"/>
        <v>521.0904417466179</v>
      </c>
      <c r="F276" s="156">
        <f t="shared" si="85"/>
        <v>531.23390662763302</v>
      </c>
      <c r="G276" s="156">
        <f t="shared" si="85"/>
        <v>520.96688523971079</v>
      </c>
      <c r="H276" s="156">
        <f t="shared" si="85"/>
        <v>472.74501858423912</v>
      </c>
      <c r="I276" s="156">
        <f t="shared" si="85"/>
        <v>512.99358795040348</v>
      </c>
      <c r="J276" s="156">
        <f t="shared" si="85"/>
        <v>485.480843517327</v>
      </c>
      <c r="K276" s="156">
        <f t="shared" si="85"/>
        <v>496.80007436647168</v>
      </c>
      <c r="L276" s="156">
        <f t="shared" si="85"/>
        <v>490.51104091692719</v>
      </c>
      <c r="M276" s="156">
        <f t="shared" si="85"/>
        <v>487.19942273416376</v>
      </c>
      <c r="N276" s="156">
        <f t="shared" si="85"/>
        <v>467.27654204669665</v>
      </c>
      <c r="O276" s="156">
        <f t="shared" si="85"/>
        <v>421.16015622696943</v>
      </c>
      <c r="P276" s="156">
        <f t="shared" si="85"/>
        <v>413.94751670288224</v>
      </c>
      <c r="Q276" s="156">
        <f t="shared" si="85"/>
        <v>433.58635697861723</v>
      </c>
    </row>
    <row r="277" spans="1:17" ht="12" customHeight="1" x14ac:dyDescent="0.25">
      <c r="A277" s="29" t="s">
        <v>140</v>
      </c>
      <c r="B277" s="57">
        <f t="shared" ref="B277:Q277" si="86">IF(B205=0,0,B205*1000000/B$20)</f>
        <v>0</v>
      </c>
      <c r="C277" s="57">
        <f t="shared" si="86"/>
        <v>0</v>
      </c>
      <c r="D277" s="57">
        <f t="shared" si="86"/>
        <v>0</v>
      </c>
      <c r="E277" s="57">
        <f t="shared" si="86"/>
        <v>0</v>
      </c>
      <c r="F277" s="57">
        <f t="shared" si="86"/>
        <v>0</v>
      </c>
      <c r="G277" s="57">
        <f t="shared" si="86"/>
        <v>0</v>
      </c>
      <c r="H277" s="57">
        <f t="shared" si="86"/>
        <v>0</v>
      </c>
      <c r="I277" s="57">
        <f t="shared" si="86"/>
        <v>0</v>
      </c>
      <c r="J277" s="57">
        <f t="shared" si="86"/>
        <v>0</v>
      </c>
      <c r="K277" s="57">
        <f t="shared" si="86"/>
        <v>0</v>
      </c>
      <c r="L277" s="57">
        <f t="shared" si="86"/>
        <v>0</v>
      </c>
      <c r="M277" s="57">
        <f t="shared" si="86"/>
        <v>0</v>
      </c>
      <c r="N277" s="57">
        <f t="shared" si="86"/>
        <v>0</v>
      </c>
      <c r="O277" s="57">
        <f t="shared" si="86"/>
        <v>0</v>
      </c>
      <c r="P277" s="57">
        <f t="shared" si="86"/>
        <v>0</v>
      </c>
      <c r="Q277" s="57">
        <f t="shared" si="86"/>
        <v>0</v>
      </c>
    </row>
    <row r="279" spans="1:17" ht="12" customHeight="1" x14ac:dyDescent="0.25">
      <c r="A279" s="152" t="s">
        <v>196</v>
      </c>
      <c r="B279" s="184">
        <f>B207/RES_summary!B$19</f>
        <v>124.20669340987625</v>
      </c>
      <c r="C279" s="184">
        <f>C207/RES_summary!C$19</f>
        <v>118.39576194981143</v>
      </c>
      <c r="D279" s="184">
        <f>D207/RES_summary!D$19</f>
        <v>123.03052154835447</v>
      </c>
      <c r="E279" s="184">
        <f>E207/RES_summary!E$19</f>
        <v>121.81850971541004</v>
      </c>
      <c r="F279" s="184">
        <f>F207/RES_summary!F$19</f>
        <v>110.46769738175679</v>
      </c>
      <c r="G279" s="184">
        <f>G207/RES_summary!G$19</f>
        <v>119.08926192000214</v>
      </c>
      <c r="H279" s="184">
        <f>H207/RES_summary!H$19</f>
        <v>86.74757696195384</v>
      </c>
      <c r="I279" s="184">
        <f>I207/RES_summary!I$19</f>
        <v>98.855249830787855</v>
      </c>
      <c r="J279" s="184">
        <f>J207/RES_summary!J$19</f>
        <v>96.126653835941894</v>
      </c>
      <c r="K279" s="184">
        <f>K207/RES_summary!K$19</f>
        <v>106.57960528739443</v>
      </c>
      <c r="L279" s="184">
        <f>L207/RES_summary!L$19</f>
        <v>78.091683811308286</v>
      </c>
      <c r="M279" s="184">
        <f>M207/RES_summary!M$19</f>
        <v>89.914650146577458</v>
      </c>
      <c r="N279" s="184">
        <f>N207/RES_summary!N$19</f>
        <v>84.351608405553648</v>
      </c>
      <c r="O279" s="184">
        <f>O207/RES_summary!O$19</f>
        <v>73.566810347303289</v>
      </c>
      <c r="P279" s="184">
        <f>P207/RES_summary!P$19</f>
        <v>67.325537612185286</v>
      </c>
      <c r="Q279" s="184">
        <f>Q207/RES_summary!Q$19</f>
        <v>77.425538096183146</v>
      </c>
    </row>
    <row r="280" spans="1:17" ht="12" customHeight="1" x14ac:dyDescent="0.25">
      <c r="A280" s="158" t="s">
        <v>65</v>
      </c>
      <c r="B280" s="178">
        <f>B208/RES_summary!B$19</f>
        <v>80.965561844962849</v>
      </c>
      <c r="C280" s="178">
        <f>C208/RES_summary!C$19</f>
        <v>79.569110817774259</v>
      </c>
      <c r="D280" s="178">
        <f>D208/RES_summary!D$19</f>
        <v>82.891345136931037</v>
      </c>
      <c r="E280" s="178">
        <f>E208/RES_summary!E$19</f>
        <v>80.860425422667774</v>
      </c>
      <c r="F280" s="178">
        <f>F208/RES_summary!F$19</f>
        <v>71.127515674366947</v>
      </c>
      <c r="G280" s="178">
        <f>G208/RES_summary!G$19</f>
        <v>78.525867536481172</v>
      </c>
      <c r="H280" s="178">
        <f>H208/RES_summary!H$19</f>
        <v>50.446095024244769</v>
      </c>
      <c r="I280" s="178">
        <f>I208/RES_summary!I$19</f>
        <v>62.665335788362839</v>
      </c>
      <c r="J280" s="178">
        <f>J208/RES_summary!J$19</f>
        <v>60.820329908735616</v>
      </c>
      <c r="K280" s="178">
        <f>K208/RES_summary!K$19</f>
        <v>71.518044308474472</v>
      </c>
      <c r="L280" s="178">
        <f>L208/RES_summary!L$19</f>
        <v>43.70040686499182</v>
      </c>
      <c r="M280" s="178">
        <f>M208/RES_summary!M$19</f>
        <v>55.609195807902196</v>
      </c>
      <c r="N280" s="178">
        <f>N208/RES_summary!N$19</f>
        <v>51.745069684414339</v>
      </c>
      <c r="O280" s="178">
        <f>O208/RES_summary!O$19</f>
        <v>42.895276590836943</v>
      </c>
      <c r="P280" s="178">
        <f>P208/RES_summary!P$19</f>
        <v>36.346331448899598</v>
      </c>
      <c r="Q280" s="178">
        <f>Q208/RES_summary!Q$19</f>
        <v>44.627591359970481</v>
      </c>
    </row>
    <row r="281" spans="1:17" ht="12" customHeight="1" x14ac:dyDescent="0.25">
      <c r="A281" s="23" t="s">
        <v>157</v>
      </c>
      <c r="B281" s="177">
        <f>B209/RES_summary!B$19</f>
        <v>80.389002512044058</v>
      </c>
      <c r="C281" s="177">
        <f>C209/RES_summary!C$19</f>
        <v>79.412153758733211</v>
      </c>
      <c r="D281" s="177">
        <f>D209/RES_summary!D$19</f>
        <v>82.661149554209459</v>
      </c>
      <c r="E281" s="177">
        <f>E209/RES_summary!E$19</f>
        <v>80.367150683560368</v>
      </c>
      <c r="F281" s="177">
        <f>F209/RES_summary!F$19</f>
        <v>70.711071258419977</v>
      </c>
      <c r="G281" s="177">
        <f>G209/RES_summary!G$19</f>
        <v>78.329742247886742</v>
      </c>
      <c r="H281" s="177">
        <f>H209/RES_summary!H$19</f>
        <v>50.293345954689094</v>
      </c>
      <c r="I281" s="177">
        <f>I209/RES_summary!I$19</f>
        <v>61.729384163794585</v>
      </c>
      <c r="J281" s="177">
        <f>J209/RES_summary!J$19</f>
        <v>60.240187587069784</v>
      </c>
      <c r="K281" s="177">
        <f>K209/RES_summary!K$19</f>
        <v>71.338320141512199</v>
      </c>
      <c r="L281" s="177">
        <f>L209/RES_summary!L$19</f>
        <v>43.41227628561596</v>
      </c>
      <c r="M281" s="177">
        <f>M209/RES_summary!M$19</f>
        <v>55.391554114864256</v>
      </c>
      <c r="N281" s="177">
        <f>N209/RES_summary!N$19</f>
        <v>51.602034719669753</v>
      </c>
      <c r="O281" s="177">
        <f>O209/RES_summary!O$19</f>
        <v>42.77366593175757</v>
      </c>
      <c r="P281" s="177">
        <f>P209/RES_summary!P$19</f>
        <v>36.177289759300265</v>
      </c>
      <c r="Q281" s="177">
        <f>Q209/RES_summary!Q$19</f>
        <v>44.356023439905258</v>
      </c>
    </row>
    <row r="282" spans="1:17" ht="12" customHeight="1" x14ac:dyDescent="0.25">
      <c r="A282" s="23" t="s">
        <v>60</v>
      </c>
      <c r="B282" s="177">
        <f>B210/RES_summary!B$19</f>
        <v>0.57655933291878414</v>
      </c>
      <c r="C282" s="177">
        <f>C210/RES_summary!C$19</f>
        <v>0.15695705904103799</v>
      </c>
      <c r="D282" s="177">
        <f>D210/RES_summary!D$19</f>
        <v>0.23019558272156995</v>
      </c>
      <c r="E282" s="177">
        <f>E210/RES_summary!E$19</f>
        <v>0.49327473910740205</v>
      </c>
      <c r="F282" s="177">
        <f>F210/RES_summary!F$19</f>
        <v>0.41644441594697701</v>
      </c>
      <c r="G282" s="177">
        <f>G210/RES_summary!G$19</f>
        <v>0.19612528859443629</v>
      </c>
      <c r="H282" s="177">
        <f>H210/RES_summary!H$19</f>
        <v>0.15274906955567852</v>
      </c>
      <c r="I282" s="177">
        <f>I210/RES_summary!I$19</f>
        <v>0.93595162456825476</v>
      </c>
      <c r="J282" s="177">
        <f>J210/RES_summary!J$19</f>
        <v>0.58014232166582869</v>
      </c>
      <c r="K282" s="177">
        <f>K210/RES_summary!K$19</f>
        <v>0.1797241669622614</v>
      </c>
      <c r="L282" s="177">
        <f>L210/RES_summary!L$19</f>
        <v>0.28813057937586561</v>
      </c>
      <c r="M282" s="177">
        <f>M210/RES_summary!M$19</f>
        <v>0.21764169303793696</v>
      </c>
      <c r="N282" s="177">
        <f>N210/RES_summary!N$19</f>
        <v>0.14303496474458641</v>
      </c>
      <c r="O282" s="177">
        <f>O210/RES_summary!O$19</f>
        <v>0.12161065907937385</v>
      </c>
      <c r="P282" s="177">
        <f>P210/RES_summary!P$19</f>
        <v>0.16904168959932758</v>
      </c>
      <c r="Q282" s="177">
        <f>Q210/RES_summary!Q$19</f>
        <v>0.27156792006522223</v>
      </c>
    </row>
    <row r="283" spans="1:17" ht="12" customHeight="1" x14ac:dyDescent="0.25">
      <c r="A283" s="158" t="s">
        <v>112</v>
      </c>
      <c r="B283" s="178">
        <f>B211/RES_summary!B$19</f>
        <v>2.6121310369154678</v>
      </c>
      <c r="C283" s="178">
        <f>C211/RES_summary!C$19</f>
        <v>2.7207395059596418</v>
      </c>
      <c r="D283" s="178">
        <f>D211/RES_summary!D$19</f>
        <v>2.708262220469166</v>
      </c>
      <c r="E283" s="178">
        <f>E211/RES_summary!E$19</f>
        <v>2.7495231308653314</v>
      </c>
      <c r="F283" s="178">
        <f>F211/RES_summary!F$19</f>
        <v>2.8176295654355568</v>
      </c>
      <c r="G283" s="178">
        <f>G211/RES_summary!G$19</f>
        <v>2.8276298026513391</v>
      </c>
      <c r="H283" s="178">
        <f>H211/RES_summary!H$19</f>
        <v>2.8659702131541218</v>
      </c>
      <c r="I283" s="178">
        <f>I211/RES_summary!I$19</f>
        <v>2.8814011188046016</v>
      </c>
      <c r="J283" s="178">
        <f>J211/RES_summary!J$19</f>
        <v>2.8000043211997494</v>
      </c>
      <c r="K283" s="178">
        <f>K211/RES_summary!K$19</f>
        <v>3.0387849261574349</v>
      </c>
      <c r="L283" s="178">
        <f>L211/RES_summary!L$19</f>
        <v>3.1611834185086356</v>
      </c>
      <c r="M283" s="178">
        <f>M211/RES_summary!M$19</f>
        <v>3.2215240540415913</v>
      </c>
      <c r="N283" s="178">
        <f>N211/RES_summary!N$19</f>
        <v>3.0387504782501926</v>
      </c>
      <c r="O283" s="178">
        <f>O211/RES_summary!O$19</f>
        <v>3.0113813583249618</v>
      </c>
      <c r="P283" s="178">
        <f>P211/RES_summary!P$19</f>
        <v>3.0082890155280966</v>
      </c>
      <c r="Q283" s="178">
        <f>Q211/RES_summary!Q$19</f>
        <v>2.9538932805062004</v>
      </c>
    </row>
    <row r="284" spans="1:17" ht="12" customHeight="1" x14ac:dyDescent="0.25">
      <c r="A284" s="23" t="s">
        <v>60</v>
      </c>
      <c r="B284" s="177">
        <f>B212/RES_summary!B$19</f>
        <v>2.6121310369154678</v>
      </c>
      <c r="C284" s="177">
        <f>C212/RES_summary!C$19</f>
        <v>2.7207395059596418</v>
      </c>
      <c r="D284" s="177">
        <f>D212/RES_summary!D$19</f>
        <v>2.708262220469166</v>
      </c>
      <c r="E284" s="177">
        <f>E212/RES_summary!E$19</f>
        <v>2.7495231308653314</v>
      </c>
      <c r="F284" s="177">
        <f>F212/RES_summary!F$19</f>
        <v>2.8176295654355568</v>
      </c>
      <c r="G284" s="177">
        <f>G212/RES_summary!G$19</f>
        <v>2.8276298026513391</v>
      </c>
      <c r="H284" s="177">
        <f>H212/RES_summary!H$19</f>
        <v>2.8659702131541218</v>
      </c>
      <c r="I284" s="177">
        <f>I212/RES_summary!I$19</f>
        <v>2.8814011188046016</v>
      </c>
      <c r="J284" s="177">
        <f>J212/RES_summary!J$19</f>
        <v>2.8000043211997494</v>
      </c>
      <c r="K284" s="177">
        <f>K212/RES_summary!K$19</f>
        <v>3.0387849261574349</v>
      </c>
      <c r="L284" s="177">
        <f>L212/RES_summary!L$19</f>
        <v>3.1611834185086356</v>
      </c>
      <c r="M284" s="177">
        <f>M212/RES_summary!M$19</f>
        <v>3.2215240540415913</v>
      </c>
      <c r="N284" s="177">
        <f>N212/RES_summary!N$19</f>
        <v>3.0387504782501926</v>
      </c>
      <c r="O284" s="177">
        <f>O212/RES_summary!O$19</f>
        <v>3.0113813583249618</v>
      </c>
      <c r="P284" s="177">
        <f>P212/RES_summary!P$19</f>
        <v>3.0082890155280966</v>
      </c>
      <c r="Q284" s="177">
        <f>Q212/RES_summary!Q$19</f>
        <v>2.9538932805062004</v>
      </c>
    </row>
    <row r="285" spans="1:17" ht="12" customHeight="1" x14ac:dyDescent="0.25">
      <c r="A285" s="158" t="s">
        <v>63</v>
      </c>
      <c r="B285" s="178">
        <f>B213/RES_summary!B$19</f>
        <v>23.76113752580903</v>
      </c>
      <c r="C285" s="178">
        <f>C213/RES_summary!C$19</f>
        <v>22.068148695972571</v>
      </c>
      <c r="D285" s="178">
        <f>D213/RES_summary!D$19</f>
        <v>23.131595051164172</v>
      </c>
      <c r="E285" s="178">
        <f>E213/RES_summary!E$19</f>
        <v>23.203701040479149</v>
      </c>
      <c r="F285" s="178">
        <f>F213/RES_summary!F$19</f>
        <v>21.069855048453849</v>
      </c>
      <c r="G285" s="178">
        <f>G213/RES_summary!G$19</f>
        <v>22.458884567737865</v>
      </c>
      <c r="H285" s="178">
        <f>H213/RES_summary!H$19</f>
        <v>20.333312228502585</v>
      </c>
      <c r="I285" s="178">
        <f>I213/RES_summary!I$19</f>
        <v>18.731801802208356</v>
      </c>
      <c r="J285" s="178">
        <f>J213/RES_summary!J$19</f>
        <v>18.664046148639976</v>
      </c>
      <c r="K285" s="178">
        <f>K213/RES_summary!K$19</f>
        <v>18.432921859224528</v>
      </c>
      <c r="L285" s="178">
        <f>L213/RES_summary!L$19</f>
        <v>17.632492059610147</v>
      </c>
      <c r="M285" s="178">
        <f>M213/RES_summary!M$19</f>
        <v>17.252894074946447</v>
      </c>
      <c r="N285" s="178">
        <f>N213/RES_summary!N$19</f>
        <v>16.509480752797884</v>
      </c>
      <c r="O285" s="178">
        <f>O213/RES_summary!O$19</f>
        <v>15.670359996014048</v>
      </c>
      <c r="P285" s="178">
        <f>P213/RES_summary!P$19</f>
        <v>16.355818233066593</v>
      </c>
      <c r="Q285" s="178">
        <f>Q213/RES_summary!Q$19</f>
        <v>17.899868924124185</v>
      </c>
    </row>
    <row r="286" spans="1:17" ht="12" customHeight="1" x14ac:dyDescent="0.25">
      <c r="A286" s="167" t="s">
        <v>156</v>
      </c>
      <c r="B286" s="183">
        <f>B214/RES_summary!B$19</f>
        <v>0</v>
      </c>
      <c r="C286" s="183">
        <f>C214/RES_summary!C$19</f>
        <v>0</v>
      </c>
      <c r="D286" s="183">
        <f>D214/RES_summary!D$19</f>
        <v>0</v>
      </c>
      <c r="E286" s="183">
        <f>E214/RES_summary!E$19</f>
        <v>0</v>
      </c>
      <c r="F286" s="183">
        <f>F214/RES_summary!F$19</f>
        <v>0</v>
      </c>
      <c r="G286" s="183">
        <f>G214/RES_summary!G$19</f>
        <v>0</v>
      </c>
      <c r="H286" s="183">
        <f>H214/RES_summary!H$19</f>
        <v>0</v>
      </c>
      <c r="I286" s="183">
        <f>I214/RES_summary!I$19</f>
        <v>0</v>
      </c>
      <c r="J286" s="183">
        <f>J214/RES_summary!J$19</f>
        <v>0</v>
      </c>
      <c r="K286" s="183">
        <f>K214/RES_summary!K$19</f>
        <v>0</v>
      </c>
      <c r="L286" s="183">
        <f>L214/RES_summary!L$19</f>
        <v>0</v>
      </c>
      <c r="M286" s="183">
        <f>M214/RES_summary!M$19</f>
        <v>0</v>
      </c>
      <c r="N286" s="183">
        <f>N214/RES_summary!N$19</f>
        <v>0</v>
      </c>
      <c r="O286" s="183">
        <f>O214/RES_summary!O$19</f>
        <v>0</v>
      </c>
      <c r="P286" s="183">
        <f>P214/RES_summary!P$19</f>
        <v>0</v>
      </c>
      <c r="Q286" s="183">
        <f>Q214/RES_summary!Q$19</f>
        <v>0</v>
      </c>
    </row>
    <row r="287" spans="1:17" ht="12" customHeight="1" x14ac:dyDescent="0.25">
      <c r="A287" s="167" t="s">
        <v>155</v>
      </c>
      <c r="B287" s="183">
        <f>B215/RES_summary!B$19</f>
        <v>0</v>
      </c>
      <c r="C287" s="183">
        <f>C215/RES_summary!C$19</f>
        <v>0</v>
      </c>
      <c r="D287" s="183">
        <f>D215/RES_summary!D$19</f>
        <v>0</v>
      </c>
      <c r="E287" s="183">
        <f>E215/RES_summary!E$19</f>
        <v>0</v>
      </c>
      <c r="F287" s="183">
        <f>F215/RES_summary!F$19</f>
        <v>0</v>
      </c>
      <c r="G287" s="183">
        <f>G215/RES_summary!G$19</f>
        <v>0</v>
      </c>
      <c r="H287" s="183">
        <f>H215/RES_summary!H$19</f>
        <v>0</v>
      </c>
      <c r="I287" s="183">
        <f>I215/RES_summary!I$19</f>
        <v>0</v>
      </c>
      <c r="J287" s="183">
        <f>J215/RES_summary!J$19</f>
        <v>0</v>
      </c>
      <c r="K287" s="183">
        <f>K215/RES_summary!K$19</f>
        <v>0</v>
      </c>
      <c r="L287" s="183">
        <f>L215/RES_summary!L$19</f>
        <v>0</v>
      </c>
      <c r="M287" s="183">
        <f>M215/RES_summary!M$19</f>
        <v>0</v>
      </c>
      <c r="N287" s="183">
        <f>N215/RES_summary!N$19</f>
        <v>0</v>
      </c>
      <c r="O287" s="183">
        <f>O215/RES_summary!O$19</f>
        <v>0</v>
      </c>
      <c r="P287" s="183">
        <f>P215/RES_summary!P$19</f>
        <v>0</v>
      </c>
      <c r="Q287" s="183">
        <f>Q215/RES_summary!Q$19</f>
        <v>0</v>
      </c>
    </row>
    <row r="288" spans="1:17" ht="12" customHeight="1" x14ac:dyDescent="0.25">
      <c r="A288" s="166" t="s">
        <v>55</v>
      </c>
      <c r="B288" s="182">
        <f>B216/RES_summary!B$19</f>
        <v>0</v>
      </c>
      <c r="C288" s="182">
        <f>C216/RES_summary!C$19</f>
        <v>0</v>
      </c>
      <c r="D288" s="182">
        <f>D216/RES_summary!D$19</f>
        <v>0</v>
      </c>
      <c r="E288" s="182">
        <f>E216/RES_summary!E$19</f>
        <v>0</v>
      </c>
      <c r="F288" s="182">
        <f>F216/RES_summary!F$19</f>
        <v>0</v>
      </c>
      <c r="G288" s="182">
        <f>G216/RES_summary!G$19</f>
        <v>0</v>
      </c>
      <c r="H288" s="182">
        <f>H216/RES_summary!H$19</f>
        <v>0</v>
      </c>
      <c r="I288" s="182">
        <f>I216/RES_summary!I$19</f>
        <v>0</v>
      </c>
      <c r="J288" s="182">
        <f>J216/RES_summary!J$19</f>
        <v>0</v>
      </c>
      <c r="K288" s="182">
        <f>K216/RES_summary!K$19</f>
        <v>0</v>
      </c>
      <c r="L288" s="182">
        <f>L216/RES_summary!L$19</f>
        <v>0</v>
      </c>
      <c r="M288" s="182">
        <f>M216/RES_summary!M$19</f>
        <v>0</v>
      </c>
      <c r="N288" s="182">
        <f>N216/RES_summary!N$19</f>
        <v>0</v>
      </c>
      <c r="O288" s="182">
        <f>O216/RES_summary!O$19</f>
        <v>0</v>
      </c>
      <c r="P288" s="182">
        <f>P216/RES_summary!P$19</f>
        <v>0</v>
      </c>
      <c r="Q288" s="182">
        <f>Q216/RES_summary!Q$19</f>
        <v>0</v>
      </c>
    </row>
    <row r="289" spans="1:17" ht="12" customHeight="1" x14ac:dyDescent="0.25">
      <c r="A289" s="147" t="s">
        <v>59</v>
      </c>
      <c r="B289" s="181">
        <f>B217/RES_summary!B$19</f>
        <v>0</v>
      </c>
      <c r="C289" s="181">
        <f>C217/RES_summary!C$19</f>
        <v>0</v>
      </c>
      <c r="D289" s="181">
        <f>D217/RES_summary!D$19</f>
        <v>0</v>
      </c>
      <c r="E289" s="181">
        <f>E217/RES_summary!E$19</f>
        <v>0</v>
      </c>
      <c r="F289" s="181">
        <f>F217/RES_summary!F$19</f>
        <v>0</v>
      </c>
      <c r="G289" s="181">
        <f>G217/RES_summary!G$19</f>
        <v>0</v>
      </c>
      <c r="H289" s="181">
        <f>H217/RES_summary!H$19</f>
        <v>0</v>
      </c>
      <c r="I289" s="181">
        <f>I217/RES_summary!I$19</f>
        <v>0</v>
      </c>
      <c r="J289" s="181">
        <f>J217/RES_summary!J$19</f>
        <v>0</v>
      </c>
      <c r="K289" s="181">
        <f>K217/RES_summary!K$19</f>
        <v>0</v>
      </c>
      <c r="L289" s="181">
        <f>L217/RES_summary!L$19</f>
        <v>0</v>
      </c>
      <c r="M289" s="181">
        <f>M217/RES_summary!M$19</f>
        <v>0</v>
      </c>
      <c r="N289" s="181">
        <f>N217/RES_summary!N$19</f>
        <v>0</v>
      </c>
      <c r="O289" s="181">
        <f>O217/RES_summary!O$19</f>
        <v>0</v>
      </c>
      <c r="P289" s="181">
        <f>P217/RES_summary!P$19</f>
        <v>0</v>
      </c>
      <c r="Q289" s="181">
        <f>Q217/RES_summary!Q$19</f>
        <v>0</v>
      </c>
    </row>
    <row r="290" spans="1:17" ht="12" customHeight="1" x14ac:dyDescent="0.25">
      <c r="A290" s="163" t="s">
        <v>144</v>
      </c>
      <c r="B290" s="180">
        <f>B218/RES_summary!B$19</f>
        <v>47.608037908933888</v>
      </c>
      <c r="C290" s="180">
        <f>C218/RES_summary!C$19</f>
        <v>44.302176154246496</v>
      </c>
      <c r="D290" s="180">
        <f>D218/RES_summary!D$19</f>
        <v>45.210146050701262</v>
      </c>
      <c r="E290" s="180">
        <f>E218/RES_summary!E$19</f>
        <v>44.789909828344129</v>
      </c>
      <c r="F290" s="180">
        <f>F218/RES_summary!F$19</f>
        <v>43.378184539618246</v>
      </c>
      <c r="G290" s="180">
        <f>G218/RES_summary!G$19</f>
        <v>42.127221110276814</v>
      </c>
      <c r="H290" s="180">
        <f>H218/RES_summary!H$19</f>
        <v>39.905920221976459</v>
      </c>
      <c r="I290" s="180">
        <f>I218/RES_summary!I$19</f>
        <v>40.538995568478143</v>
      </c>
      <c r="J290" s="180">
        <f>J218/RES_summary!J$19</f>
        <v>39.222810201996076</v>
      </c>
      <c r="K290" s="180">
        <f>K218/RES_summary!K$19</f>
        <v>38.518390809184559</v>
      </c>
      <c r="L290" s="180">
        <f>L218/RES_summary!L$19</f>
        <v>37.556107323257798</v>
      </c>
      <c r="M290" s="180">
        <f>M218/RES_summary!M$19</f>
        <v>34.759433720664823</v>
      </c>
      <c r="N290" s="180">
        <f>N218/RES_summary!N$19</f>
        <v>32.300658798260436</v>
      </c>
      <c r="O290" s="180">
        <f>O218/RES_summary!O$19</f>
        <v>30.620029763935982</v>
      </c>
      <c r="P290" s="180">
        <f>P218/RES_summary!P$19</f>
        <v>30.553636036821548</v>
      </c>
      <c r="Q290" s="180">
        <f>Q218/RES_summary!Q$19</f>
        <v>31.508156304711687</v>
      </c>
    </row>
    <row r="291" spans="1:17" ht="12" customHeight="1" x14ac:dyDescent="0.25">
      <c r="A291" s="161" t="s">
        <v>143</v>
      </c>
      <c r="B291" s="179">
        <f>B219/RES_summary!B$19</f>
        <v>18.597321332894968</v>
      </c>
      <c r="C291" s="179">
        <f>C219/RES_summary!C$19</f>
        <v>17.199206195766095</v>
      </c>
      <c r="D291" s="179">
        <f>D219/RES_summary!D$19</f>
        <v>18.001113319783887</v>
      </c>
      <c r="E291" s="179">
        <f>E219/RES_summary!E$19</f>
        <v>18.010567791575181</v>
      </c>
      <c r="F291" s="179">
        <f>F219/RES_summary!F$19</f>
        <v>17.618936022393989</v>
      </c>
      <c r="G291" s="179">
        <f>G219/RES_summary!G$19</f>
        <v>19.822660707514789</v>
      </c>
      <c r="H291" s="179">
        <f>H219/RES_summary!H$19</f>
        <v>17.101215343080938</v>
      </c>
      <c r="I291" s="179">
        <f>I219/RES_summary!I$19</f>
        <v>16.947212312393702</v>
      </c>
      <c r="J291" s="179">
        <f>J219/RES_summary!J$19</f>
        <v>16.6599370303827</v>
      </c>
      <c r="K291" s="179">
        <f>K219/RES_summary!K$19</f>
        <v>16.544931783583731</v>
      </c>
      <c r="L291" s="179">
        <f>L219/RES_summary!L$19</f>
        <v>16.289061446558545</v>
      </c>
      <c r="M291" s="179">
        <f>M219/RES_summary!M$19</f>
        <v>16.080170874718547</v>
      </c>
      <c r="N291" s="179">
        <f>N219/RES_summary!N$19</f>
        <v>15.736784276646178</v>
      </c>
      <c r="O291" s="179">
        <f>O219/RES_summary!O$19</f>
        <v>15.402635225092071</v>
      </c>
      <c r="P291" s="179">
        <f>P219/RES_summary!P$19</f>
        <v>16.025355422876743</v>
      </c>
      <c r="Q291" s="179">
        <f>Q219/RES_summary!Q$19</f>
        <v>17.663726608699196</v>
      </c>
    </row>
    <row r="292" spans="1:17" ht="12" customHeight="1" x14ac:dyDescent="0.25">
      <c r="A292" s="148" t="s">
        <v>57</v>
      </c>
      <c r="B292" s="177">
        <f>B220/RES_summary!B$19</f>
        <v>0.95216075817867007</v>
      </c>
      <c r="C292" s="177">
        <f>C220/RES_summary!C$19</f>
        <v>0.44302176154246231</v>
      </c>
      <c r="D292" s="177">
        <f>D220/RES_summary!D$19</f>
        <v>0.90420292101402411</v>
      </c>
      <c r="E292" s="177">
        <f>E220/RES_summary!E$19</f>
        <v>0.89579819656687898</v>
      </c>
      <c r="F292" s="177">
        <f>F220/RES_summary!F$19</f>
        <v>0.86756369079236129</v>
      </c>
      <c r="G292" s="177">
        <f>G220/RES_summary!G$19</f>
        <v>5.0552665332332181</v>
      </c>
      <c r="H292" s="177">
        <f>H220/RES_summary!H$19</f>
        <v>1.7957664099889488</v>
      </c>
      <c r="I292" s="177">
        <f>I220/RES_summary!I$19</f>
        <v>0.81077991136956773</v>
      </c>
      <c r="J292" s="177">
        <f>J220/RES_summary!J$19</f>
        <v>0.78445620403992389</v>
      </c>
      <c r="K292" s="177">
        <f>K220/RES_summary!K$19</f>
        <v>0.77036781618368733</v>
      </c>
      <c r="L292" s="177">
        <f>L220/RES_summary!L$19</f>
        <v>0.7511221464651533</v>
      </c>
      <c r="M292" s="177">
        <f>M220/RES_summary!M$19</f>
        <v>0.69518867441329379</v>
      </c>
      <c r="N292" s="177">
        <f>N220/RES_summary!N$19</f>
        <v>0.64601317596520647</v>
      </c>
      <c r="O292" s="177">
        <f>O220/RES_summary!O$19</f>
        <v>0.61240059527871715</v>
      </c>
      <c r="P292" s="177">
        <f>P220/RES_summary!P$19</f>
        <v>1.0693772612887511</v>
      </c>
      <c r="Q292" s="177">
        <f>Q220/RES_summary!Q$19</f>
        <v>2.6781932859004907</v>
      </c>
    </row>
    <row r="293" spans="1:17" ht="12" customHeight="1" x14ac:dyDescent="0.25">
      <c r="A293" s="148" t="s">
        <v>59</v>
      </c>
      <c r="B293" s="177">
        <f>B221/RES_summary!B$19</f>
        <v>17.645160574716297</v>
      </c>
      <c r="C293" s="177">
        <f>C221/RES_summary!C$19</f>
        <v>16.756184434223638</v>
      </c>
      <c r="D293" s="177">
        <f>D221/RES_summary!D$19</f>
        <v>17.096910398769861</v>
      </c>
      <c r="E293" s="177">
        <f>E221/RES_summary!E$19</f>
        <v>17.114769595008301</v>
      </c>
      <c r="F293" s="177">
        <f>F221/RES_summary!F$19</f>
        <v>16.751372331601623</v>
      </c>
      <c r="G293" s="177">
        <f>G221/RES_summary!G$19</f>
        <v>14.767394174281572</v>
      </c>
      <c r="H293" s="177">
        <f>H221/RES_summary!H$19</f>
        <v>15.305448933091988</v>
      </c>
      <c r="I293" s="177">
        <f>I221/RES_summary!I$19</f>
        <v>16.136432401024138</v>
      </c>
      <c r="J293" s="177">
        <f>J221/RES_summary!J$19</f>
        <v>15.875480826342777</v>
      </c>
      <c r="K293" s="177">
        <f>K221/RES_summary!K$19</f>
        <v>15.77456396740004</v>
      </c>
      <c r="L293" s="177">
        <f>L221/RES_summary!L$19</f>
        <v>15.537939300093388</v>
      </c>
      <c r="M293" s="177">
        <f>M221/RES_summary!M$19</f>
        <v>15.384982200305251</v>
      </c>
      <c r="N293" s="177">
        <f>N221/RES_summary!N$19</f>
        <v>15.090771100680973</v>
      </c>
      <c r="O293" s="177">
        <f>O221/RES_summary!O$19</f>
        <v>14.790234629813352</v>
      </c>
      <c r="P293" s="177">
        <f>P221/RES_summary!P$19</f>
        <v>14.955978161587993</v>
      </c>
      <c r="Q293" s="177">
        <f>Q221/RES_summary!Q$19</f>
        <v>14.985533322798707</v>
      </c>
    </row>
    <row r="294" spans="1:17" ht="12" customHeight="1" x14ac:dyDescent="0.25">
      <c r="A294" s="163" t="s">
        <v>142</v>
      </c>
      <c r="B294" s="180">
        <f>B222/RES_summary!B$19</f>
        <v>38.850333674675447</v>
      </c>
      <c r="C294" s="180">
        <f>C222/RES_summary!C$19</f>
        <v>35.161752022847978</v>
      </c>
      <c r="D294" s="180">
        <f>D222/RES_summary!D$19</f>
        <v>35.986370581303994</v>
      </c>
      <c r="E294" s="180">
        <f>E222/RES_summary!E$19</f>
        <v>36.424178485148751</v>
      </c>
      <c r="F294" s="180">
        <f>F222/RES_summary!F$19</f>
        <v>35.328911564652273</v>
      </c>
      <c r="G294" s="180">
        <f>G222/RES_summary!G$19</f>
        <v>33.496210090312907</v>
      </c>
      <c r="H294" s="180">
        <f>H222/RES_summary!H$19</f>
        <v>32.363650285074094</v>
      </c>
      <c r="I294" s="180">
        <f>I222/RES_summary!I$19</f>
        <v>38.567224965686691</v>
      </c>
      <c r="J294" s="180">
        <f>J222/RES_summary!J$19</f>
        <v>38.240801020402046</v>
      </c>
      <c r="K294" s="180">
        <f>K222/RES_summary!K$19</f>
        <v>37.163354893225971</v>
      </c>
      <c r="L294" s="180">
        <f>L222/RES_summary!L$19</f>
        <v>38.352637369908763</v>
      </c>
      <c r="M294" s="180">
        <f>M222/RES_summary!M$19</f>
        <v>37.405867851681762</v>
      </c>
      <c r="N294" s="180">
        <f>N222/RES_summary!N$19</f>
        <v>34.783238778219555</v>
      </c>
      <c r="O294" s="180">
        <f>O222/RES_summary!O$19</f>
        <v>33.498826483037085</v>
      </c>
      <c r="P294" s="180">
        <f>P222/RES_summary!P$19</f>
        <v>32.344185735959492</v>
      </c>
      <c r="Q294" s="180">
        <f>Q222/RES_summary!Q$19</f>
        <v>33.461686300549246</v>
      </c>
    </row>
    <row r="295" spans="1:17" ht="12" customHeight="1" x14ac:dyDescent="0.25">
      <c r="A295" s="161" t="s">
        <v>141</v>
      </c>
      <c r="B295" s="179">
        <f>B223/RES_summary!B$19</f>
        <v>18.422167248209799</v>
      </c>
      <c r="C295" s="179">
        <f>C223/RES_summary!C$19</f>
        <v>17.107801954452103</v>
      </c>
      <c r="D295" s="179">
        <f>D223/RES_summary!D$19</f>
        <v>17.816637810395942</v>
      </c>
      <c r="E295" s="179">
        <f>E223/RES_summary!E$19</f>
        <v>17.843253164711257</v>
      </c>
      <c r="F295" s="179">
        <f>F223/RES_summary!F$19</f>
        <v>17.457950562894673</v>
      </c>
      <c r="G295" s="179">
        <f>G223/RES_summary!G$19</f>
        <v>18.786939385119126</v>
      </c>
      <c r="H295" s="179">
        <f>H223/RES_summary!H$19</f>
        <v>16.761813195920329</v>
      </c>
      <c r="I295" s="179">
        <f>I223/RES_summary!I$19</f>
        <v>16.907776900337876</v>
      </c>
      <c r="J295" s="179">
        <f>J223/RES_summary!J$19</f>
        <v>16.640296846750829</v>
      </c>
      <c r="K295" s="179">
        <f>K223/RES_summary!K$19</f>
        <v>16.51783106526457</v>
      </c>
      <c r="L295" s="179">
        <f>L223/RES_summary!L$19</f>
        <v>16.304992047491563</v>
      </c>
      <c r="M295" s="179">
        <f>M223/RES_summary!M$19</f>
        <v>16.133099557338877</v>
      </c>
      <c r="N295" s="179">
        <f>N223/RES_summary!N$19</f>
        <v>15.786435876245369</v>
      </c>
      <c r="O295" s="179">
        <f>O223/RES_summary!O$19</f>
        <v>15.460211159474092</v>
      </c>
      <c r="P295" s="179">
        <f>P223/RES_summary!P$19</f>
        <v>16.088024662346584</v>
      </c>
      <c r="Q295" s="179">
        <f>Q223/RES_summary!Q$19</f>
        <v>17.829776658345398</v>
      </c>
    </row>
    <row r="296" spans="1:17" ht="12" customHeight="1" x14ac:dyDescent="0.25">
      <c r="A296" s="148" t="s">
        <v>60</v>
      </c>
      <c r="B296" s="177">
        <f>B224/RES_summary!B$19</f>
        <v>0.77700667349350039</v>
      </c>
      <c r="C296" s="177">
        <f>C224/RES_summary!C$19</f>
        <v>0.35161752022847831</v>
      </c>
      <c r="D296" s="177">
        <f>D224/RES_summary!D$19</f>
        <v>0.71972741162607878</v>
      </c>
      <c r="E296" s="177">
        <f>E224/RES_summary!E$19</f>
        <v>0.72848356970297179</v>
      </c>
      <c r="F296" s="177">
        <f>F224/RES_summary!F$19</f>
        <v>0.7065782312930432</v>
      </c>
      <c r="G296" s="177">
        <f>G224/RES_summary!G$19</f>
        <v>4.0195452108375518</v>
      </c>
      <c r="H296" s="177">
        <f>H224/RES_summary!H$19</f>
        <v>1.4563642628283406</v>
      </c>
      <c r="I296" s="177">
        <f>I224/RES_summary!I$19</f>
        <v>0.77134449931374016</v>
      </c>
      <c r="J296" s="177">
        <f>J224/RES_summary!J$19</f>
        <v>0.76481602040804308</v>
      </c>
      <c r="K296" s="177">
        <f>K224/RES_summary!K$19</f>
        <v>0.74326709786451584</v>
      </c>
      <c r="L296" s="177">
        <f>L224/RES_summary!L$19</f>
        <v>0.76705274739817064</v>
      </c>
      <c r="M296" s="177">
        <f>M224/RES_summary!M$19</f>
        <v>0.74811735703363291</v>
      </c>
      <c r="N296" s="177">
        <f>N224/RES_summary!N$19</f>
        <v>0.69566477556438677</v>
      </c>
      <c r="O296" s="177">
        <f>O224/RES_summary!O$19</f>
        <v>0.66997652966073873</v>
      </c>
      <c r="P296" s="177">
        <f>P224/RES_summary!P$19</f>
        <v>1.13204650075858</v>
      </c>
      <c r="Q296" s="177">
        <f>Q224/RES_summary!Q$19</f>
        <v>2.8442433355466825</v>
      </c>
    </row>
    <row r="297" spans="1:17" ht="12" customHeight="1" x14ac:dyDescent="0.25">
      <c r="A297" s="148" t="s">
        <v>59</v>
      </c>
      <c r="B297" s="177">
        <f>B225/RES_summary!B$19</f>
        <v>17.645160574716297</v>
      </c>
      <c r="C297" s="177">
        <f>C225/RES_summary!C$19</f>
        <v>16.756184434223627</v>
      </c>
      <c r="D297" s="177">
        <f>D225/RES_summary!D$19</f>
        <v>17.096910398769865</v>
      </c>
      <c r="E297" s="177">
        <f>E225/RES_summary!E$19</f>
        <v>17.114769595008283</v>
      </c>
      <c r="F297" s="177">
        <f>F225/RES_summary!F$19</f>
        <v>16.75137233160163</v>
      </c>
      <c r="G297" s="177">
        <f>G225/RES_summary!G$19</f>
        <v>14.767394174281575</v>
      </c>
      <c r="H297" s="177">
        <f>H225/RES_summary!H$19</f>
        <v>15.305448933091991</v>
      </c>
      <c r="I297" s="177">
        <f>I225/RES_summary!I$19</f>
        <v>16.136432401024138</v>
      </c>
      <c r="J297" s="177">
        <f>J225/RES_summary!J$19</f>
        <v>15.875480826342784</v>
      </c>
      <c r="K297" s="177">
        <f>K225/RES_summary!K$19</f>
        <v>15.774563967400054</v>
      </c>
      <c r="L297" s="177">
        <f>L225/RES_summary!L$19</f>
        <v>15.537939300093395</v>
      </c>
      <c r="M297" s="177">
        <f>M225/RES_summary!M$19</f>
        <v>15.384982200305242</v>
      </c>
      <c r="N297" s="177">
        <f>N225/RES_summary!N$19</f>
        <v>15.090771100680978</v>
      </c>
      <c r="O297" s="177">
        <f>O225/RES_summary!O$19</f>
        <v>14.790234629813352</v>
      </c>
      <c r="P297" s="177">
        <f>P225/RES_summary!P$19</f>
        <v>14.955978161588005</v>
      </c>
      <c r="Q297" s="177">
        <f>Q225/RES_summary!Q$19</f>
        <v>14.985533322798714</v>
      </c>
    </row>
    <row r="298" spans="1:17" ht="12" customHeight="1" x14ac:dyDescent="0.25">
      <c r="A298" s="158" t="s">
        <v>62</v>
      </c>
      <c r="B298" s="178">
        <f>B226/RES_summary!B$19</f>
        <v>16.867863002188905</v>
      </c>
      <c r="C298" s="178">
        <f>C226/RES_summary!C$19</f>
        <v>14.037762930104964</v>
      </c>
      <c r="D298" s="178">
        <f>D226/RES_summary!D$19</f>
        <v>14.299319139790061</v>
      </c>
      <c r="E298" s="178">
        <f>E226/RES_summary!E$19</f>
        <v>15.004860121397808</v>
      </c>
      <c r="F298" s="178">
        <f>F226/RES_summary!F$19</f>
        <v>15.452697093500451</v>
      </c>
      <c r="G298" s="178">
        <f>G226/RES_summary!G$19</f>
        <v>15.276880013131739</v>
      </c>
      <c r="H298" s="178">
        <f>H226/RES_summary!H$19</f>
        <v>13.102199496052352</v>
      </c>
      <c r="I298" s="178">
        <f>I226/RES_summary!I$19</f>
        <v>14.576711121412059</v>
      </c>
      <c r="J298" s="178">
        <f>J226/RES_summary!J$19</f>
        <v>13.842273457366574</v>
      </c>
      <c r="K298" s="178">
        <f>K226/RES_summary!K$19</f>
        <v>13.589854193537995</v>
      </c>
      <c r="L298" s="178">
        <f>L226/RES_summary!L$19</f>
        <v>13.597601468197677</v>
      </c>
      <c r="M298" s="178">
        <f>M226/RES_summary!M$19</f>
        <v>13.831036209687213</v>
      </c>
      <c r="N298" s="178">
        <f>N226/RES_summary!N$19</f>
        <v>13.058307490091238</v>
      </c>
      <c r="O298" s="178">
        <f>O226/RES_summary!O$19</f>
        <v>11.989792402127359</v>
      </c>
      <c r="P298" s="178">
        <f>P226/RES_summary!P$19</f>
        <v>11.615098914690995</v>
      </c>
      <c r="Q298" s="178">
        <f>Q226/RES_summary!Q$19</f>
        <v>11.944184531582275</v>
      </c>
    </row>
    <row r="299" spans="1:17" ht="12" customHeight="1" x14ac:dyDescent="0.25">
      <c r="A299" s="23" t="s">
        <v>55</v>
      </c>
      <c r="B299" s="177">
        <f>B227/RES_summary!B$19</f>
        <v>21.252999945017947</v>
      </c>
      <c r="C299" s="177">
        <f>C227/RES_summary!C$19</f>
        <v>16.499641663708477</v>
      </c>
      <c r="D299" s="177">
        <f>D227/RES_summary!D$19</f>
        <v>17.192874461958546</v>
      </c>
      <c r="E299" s="177">
        <f>E227/RES_summary!E$19</f>
        <v>16.983576720725146</v>
      </c>
      <c r="F299" s="177">
        <f>F227/RES_summary!F$19</f>
        <v>18.995780997020525</v>
      </c>
      <c r="G299" s="177">
        <f>G227/RES_summary!G$19</f>
        <v>18.737696073384146</v>
      </c>
      <c r="H299" s="177">
        <f>H227/RES_summary!H$19</f>
        <v>15.825582741461684</v>
      </c>
      <c r="I299" s="177">
        <f>I227/RES_summary!I$19</f>
        <v>19.037707878205069</v>
      </c>
      <c r="J299" s="177">
        <f>J227/RES_summary!J$19</f>
        <v>18.994212129117017</v>
      </c>
      <c r="K299" s="177">
        <f>K227/RES_summary!K$19</f>
        <v>18.246272136072548</v>
      </c>
      <c r="L299" s="177">
        <f>L227/RES_summary!L$19</f>
        <v>18.06363904683348</v>
      </c>
      <c r="M299" s="177">
        <f>M227/RES_summary!M$19</f>
        <v>17.890997427757604</v>
      </c>
      <c r="N299" s="177">
        <f>N227/RES_summary!N$19</f>
        <v>17.424558736583542</v>
      </c>
      <c r="O299" s="177">
        <f>O227/RES_summary!O$19</f>
        <v>16.446160081171033</v>
      </c>
      <c r="P299" s="177">
        <f>P227/RES_summary!P$19</f>
        <v>16.27822814905376</v>
      </c>
      <c r="Q299" s="177">
        <f>Q227/RES_summary!Q$19</f>
        <v>16.165398939011517</v>
      </c>
    </row>
    <row r="300" spans="1:17" ht="12" customHeight="1" x14ac:dyDescent="0.25">
      <c r="A300" s="23" t="s">
        <v>57</v>
      </c>
      <c r="B300" s="177">
        <f>B228/RES_summary!B$19</f>
        <v>20.155566711821447</v>
      </c>
      <c r="C300" s="177">
        <f>C228/RES_summary!C$19</f>
        <v>15.61849327837629</v>
      </c>
      <c r="D300" s="177">
        <f>D228/RES_summary!D$19</f>
        <v>15.379607906407756</v>
      </c>
      <c r="E300" s="177">
        <f>E228/RES_summary!E$19</f>
        <v>16.770085924395236</v>
      </c>
      <c r="F300" s="177">
        <f>F228/RES_summary!F$19</f>
        <v>17.072296206797372</v>
      </c>
      <c r="G300" s="177">
        <f>G228/RES_summary!G$19</f>
        <v>16.707051503272144</v>
      </c>
      <c r="H300" s="177">
        <f>H228/RES_summary!H$19</f>
        <v>15.131432425340208</v>
      </c>
      <c r="I300" s="177">
        <f>I228/RES_summary!I$19</f>
        <v>16.356149738620992</v>
      </c>
      <c r="J300" s="177">
        <f>J228/RES_summary!J$19</f>
        <v>15.378177994796827</v>
      </c>
      <c r="K300" s="177">
        <f>K228/RES_summary!K$19</f>
        <v>15.669666279953377</v>
      </c>
      <c r="L300" s="177">
        <f>L228/RES_summary!L$19</f>
        <v>15.408766316911228</v>
      </c>
      <c r="M300" s="177">
        <f>M228/RES_summary!M$19</f>
        <v>15.234634251042097</v>
      </c>
      <c r="N300" s="177">
        <f>N228/RES_summary!N$19</f>
        <v>14.545027407053016</v>
      </c>
      <c r="O300" s="177">
        <f>O228/RES_summary!O$19</f>
        <v>13.070725087431349</v>
      </c>
      <c r="P300" s="177">
        <f>P228/RES_summary!P$19</f>
        <v>12.808472325316766</v>
      </c>
      <c r="Q300" s="177">
        <f>Q228/RES_summary!Q$19</f>
        <v>13.38464554080922</v>
      </c>
    </row>
    <row r="301" spans="1:17" ht="12" customHeight="1" x14ac:dyDescent="0.25">
      <c r="A301" s="29" t="s">
        <v>140</v>
      </c>
      <c r="B301" s="176">
        <f>B229/RES_summary!B$19</f>
        <v>10.3735470354407</v>
      </c>
      <c r="C301" s="176">
        <f>C229/RES_summary!C$19</f>
        <v>7.8028082073959792</v>
      </c>
      <c r="D301" s="176">
        <f>D229/RES_summary!D$19</f>
        <v>7.726753269077137</v>
      </c>
      <c r="E301" s="176">
        <f>E229/RES_summary!E$19</f>
        <v>9.0234853143180001</v>
      </c>
      <c r="F301" s="176">
        <f>F229/RES_summary!F$19</f>
        <v>8.9238129716514436</v>
      </c>
      <c r="G301" s="176">
        <f>G229/RES_summary!G$19</f>
        <v>8.5983951222605839</v>
      </c>
      <c r="H301" s="176">
        <f>H229/RES_summary!H$19</f>
        <v>9.436792268876248</v>
      </c>
      <c r="I301" s="176">
        <f>I229/RES_summary!I$19</f>
        <v>10.2080444929991</v>
      </c>
      <c r="J301" s="176">
        <f>J229/RES_summary!J$19</f>
        <v>9.9178039950562162</v>
      </c>
      <c r="K301" s="176">
        <f>K229/RES_summary!K$19</f>
        <v>10.047223382107706</v>
      </c>
      <c r="L301" s="176">
        <f>L229/RES_summary!L$19</f>
        <v>10.444452692476462</v>
      </c>
      <c r="M301" s="176">
        <f>M229/RES_summary!M$19</f>
        <v>10.404263519378745</v>
      </c>
      <c r="N301" s="176">
        <f>N229/RES_summary!N$19</f>
        <v>9.7755272298751237</v>
      </c>
      <c r="O301" s="176">
        <f>O229/RES_summary!O$19</f>
        <v>8.8471868785301329</v>
      </c>
      <c r="P301" s="176">
        <f>P229/RES_summary!P$19</f>
        <v>8.4106814379054882</v>
      </c>
      <c r="Q301" s="176">
        <f>Q229/RES_summary!Q$19</f>
        <v>8.8401083770865085</v>
      </c>
    </row>
    <row r="303" spans="1:17" ht="12" customHeight="1" x14ac:dyDescent="0.25">
      <c r="A303" s="152" t="s">
        <v>71</v>
      </c>
      <c r="B303" s="184">
        <f>B231/RES_summary!B$19</f>
        <v>58.507596896689883</v>
      </c>
      <c r="C303" s="184">
        <f>C231/RES_summary!C$19</f>
        <v>55.4544962306123</v>
      </c>
      <c r="D303" s="184">
        <f>D231/RES_summary!D$19</f>
        <v>58.275739608282564</v>
      </c>
      <c r="E303" s="184">
        <f>E231/RES_summary!E$19</f>
        <v>58.623339147964117</v>
      </c>
      <c r="F303" s="184">
        <f>F231/RES_summary!F$19</f>
        <v>55.989649083592802</v>
      </c>
      <c r="G303" s="184">
        <f>G231/RES_summary!G$19</f>
        <v>58.745899058410835</v>
      </c>
      <c r="H303" s="184">
        <f>H231/RES_summary!H$19</f>
        <v>47.424530352592207</v>
      </c>
      <c r="I303" s="184">
        <f>I231/RES_summary!I$19</f>
        <v>54.157853874836881</v>
      </c>
      <c r="J303" s="184">
        <f>J231/RES_summary!J$19</f>
        <v>53.236599721212336</v>
      </c>
      <c r="K303" s="184">
        <f>K231/RES_summary!K$19</f>
        <v>58.320355044114606</v>
      </c>
      <c r="L303" s="184">
        <f>L231/RES_summary!L$19</f>
        <v>48.094380369300389</v>
      </c>
      <c r="M303" s="184">
        <f>M231/RES_summary!M$19</f>
        <v>53.084357312403995</v>
      </c>
      <c r="N303" s="184">
        <f>N231/RES_summary!N$19</f>
        <v>51.470264232312722</v>
      </c>
      <c r="O303" s="184">
        <f>O231/RES_summary!O$19</f>
        <v>47.347977495331499</v>
      </c>
      <c r="P303" s="184">
        <f>P231/RES_summary!P$19</f>
        <v>45.339326433152614</v>
      </c>
      <c r="Q303" s="184">
        <f>Q231/RES_summary!Q$19</f>
        <v>50.517123192731439</v>
      </c>
    </row>
    <row r="304" spans="1:17" ht="12" customHeight="1" x14ac:dyDescent="0.25">
      <c r="A304" s="158" t="s">
        <v>65</v>
      </c>
      <c r="B304" s="178">
        <f>B232/RES_summary!B$19</f>
        <v>29.086159457776322</v>
      </c>
      <c r="C304" s="178">
        <f>C232/RES_summary!C$19</f>
        <v>28.599697756148871</v>
      </c>
      <c r="D304" s="178">
        <f>D232/RES_summary!D$19</f>
        <v>30.542488836240686</v>
      </c>
      <c r="E304" s="178">
        <f>E232/RES_summary!E$19</f>
        <v>30.173903179909001</v>
      </c>
      <c r="F304" s="178">
        <f>F232/RES_summary!F$19</f>
        <v>27.1487426734796</v>
      </c>
      <c r="G304" s="178">
        <f>G232/RES_summary!G$19</f>
        <v>30.120335277902278</v>
      </c>
      <c r="H304" s="178">
        <f>H232/RES_summary!H$19</f>
        <v>19.488136566718509</v>
      </c>
      <c r="I304" s="178">
        <f>I232/RES_summary!I$19</f>
        <v>24.820638729819532</v>
      </c>
      <c r="J304" s="178">
        <f>J232/RES_summary!J$19</f>
        <v>24.225046413742078</v>
      </c>
      <c r="K304" s="178">
        <f>K232/RES_summary!K$19</f>
        <v>28.445791102526044</v>
      </c>
      <c r="L304" s="178">
        <f>L232/RES_summary!L$19</f>
        <v>17.606177532897398</v>
      </c>
      <c r="M304" s="178">
        <f>M232/RES_summary!M$19</f>
        <v>22.469782711013426</v>
      </c>
      <c r="N304" s="178">
        <f>N232/RES_summary!N$19</f>
        <v>21.167096303629815</v>
      </c>
      <c r="O304" s="178">
        <f>O232/RES_summary!O$19</f>
        <v>17.715857725387774</v>
      </c>
      <c r="P304" s="178">
        <f>P232/RES_summary!P$19</f>
        <v>15.128700849404208</v>
      </c>
      <c r="Q304" s="178">
        <f>Q232/RES_summary!Q$19</f>
        <v>18.759631898345781</v>
      </c>
    </row>
    <row r="305" spans="1:17" ht="12" customHeight="1" x14ac:dyDescent="0.25">
      <c r="A305" s="23" t="s">
        <v>157</v>
      </c>
      <c r="B305" s="177">
        <f>B233/RES_summary!B$19</f>
        <v>28.509600124857535</v>
      </c>
      <c r="C305" s="177">
        <f>C233/RES_summary!C$19</f>
        <v>28.44274069710783</v>
      </c>
      <c r="D305" s="177">
        <f>D233/RES_summary!D$19</f>
        <v>30.312293253519112</v>
      </c>
      <c r="E305" s="177">
        <f>E233/RES_summary!E$19</f>
        <v>29.680628440801598</v>
      </c>
      <c r="F305" s="177">
        <f>F233/RES_summary!F$19</f>
        <v>26.732298257532623</v>
      </c>
      <c r="G305" s="177">
        <f>G233/RES_summary!G$19</f>
        <v>29.924209989307837</v>
      </c>
      <c r="H305" s="177">
        <f>H233/RES_summary!H$19</f>
        <v>19.335387497162831</v>
      </c>
      <c r="I305" s="177">
        <f>I233/RES_summary!I$19</f>
        <v>23.884687105251277</v>
      </c>
      <c r="J305" s="177">
        <f>J233/RES_summary!J$19</f>
        <v>23.644904092076249</v>
      </c>
      <c r="K305" s="177">
        <f>K233/RES_summary!K$19</f>
        <v>28.266066935563785</v>
      </c>
      <c r="L305" s="177">
        <f>L233/RES_summary!L$19</f>
        <v>17.318046953521531</v>
      </c>
      <c r="M305" s="177">
        <f>M233/RES_summary!M$19</f>
        <v>22.252141017975489</v>
      </c>
      <c r="N305" s="177">
        <f>N233/RES_summary!N$19</f>
        <v>21.024061338885229</v>
      </c>
      <c r="O305" s="177">
        <f>O233/RES_summary!O$19</f>
        <v>17.594247066308398</v>
      </c>
      <c r="P305" s="177">
        <f>P233/RES_summary!P$19</f>
        <v>14.959659159804877</v>
      </c>
      <c r="Q305" s="177">
        <f>Q233/RES_summary!Q$19</f>
        <v>18.488063978280557</v>
      </c>
    </row>
    <row r="306" spans="1:17" ht="12" customHeight="1" x14ac:dyDescent="0.25">
      <c r="A306" s="23" t="s">
        <v>60</v>
      </c>
      <c r="B306" s="177">
        <f>B234/RES_summary!B$19</f>
        <v>0.57655933291878414</v>
      </c>
      <c r="C306" s="177">
        <f>C234/RES_summary!C$19</f>
        <v>0.15695705904103807</v>
      </c>
      <c r="D306" s="177">
        <f>D234/RES_summary!D$19</f>
        <v>0.23019558272157001</v>
      </c>
      <c r="E306" s="177">
        <f>E234/RES_summary!E$19</f>
        <v>0.49327473910740205</v>
      </c>
      <c r="F306" s="177">
        <f>F234/RES_summary!F$19</f>
        <v>0.41644441594697701</v>
      </c>
      <c r="G306" s="177">
        <f>G234/RES_summary!G$19</f>
        <v>0.19612528859443629</v>
      </c>
      <c r="H306" s="177">
        <f>H234/RES_summary!H$19</f>
        <v>0.15274906955567846</v>
      </c>
      <c r="I306" s="177">
        <f>I234/RES_summary!I$19</f>
        <v>0.93595162456825476</v>
      </c>
      <c r="J306" s="177">
        <f>J234/RES_summary!J$19</f>
        <v>0.58014232166582869</v>
      </c>
      <c r="K306" s="177">
        <f>K234/RES_summary!K$19</f>
        <v>0.1797241669622614</v>
      </c>
      <c r="L306" s="177">
        <f>L234/RES_summary!L$19</f>
        <v>0.2881305793758655</v>
      </c>
      <c r="M306" s="177">
        <f>M234/RES_summary!M$19</f>
        <v>0.21764169303793701</v>
      </c>
      <c r="N306" s="177">
        <f>N234/RES_summary!N$19</f>
        <v>0.14303496474458643</v>
      </c>
      <c r="O306" s="177">
        <f>O234/RES_summary!O$19</f>
        <v>0.12161065907937385</v>
      </c>
      <c r="P306" s="177">
        <f>P234/RES_summary!P$19</f>
        <v>0.16904168959932761</v>
      </c>
      <c r="Q306" s="177">
        <f>Q234/RES_summary!Q$19</f>
        <v>0.27156792006522223</v>
      </c>
    </row>
    <row r="307" spans="1:17" ht="12" customHeight="1" x14ac:dyDescent="0.25">
      <c r="A307" s="158" t="s">
        <v>112</v>
      </c>
      <c r="B307" s="178">
        <f>B235/RES_summary!B$19</f>
        <v>3.6460983242119447</v>
      </c>
      <c r="C307" s="178">
        <f>C235/RES_summary!C$19</f>
        <v>3.9326487570920308</v>
      </c>
      <c r="D307" s="178">
        <f>D235/RES_summary!D$19</f>
        <v>4.1024328777044632</v>
      </c>
      <c r="E307" s="178">
        <f>E235/RES_summary!E$19</f>
        <v>4.2791928532030612</v>
      </c>
      <c r="F307" s="178">
        <f>F235/RES_summary!F$19</f>
        <v>4.6293832292507044</v>
      </c>
      <c r="G307" s="178">
        <f>G235/RES_summary!G$19</f>
        <v>4.8133447702310761</v>
      </c>
      <c r="H307" s="178">
        <f>H235/RES_summary!H$19</f>
        <v>5.0291667978131045</v>
      </c>
      <c r="I307" s="178">
        <f>I235/RES_summary!I$19</f>
        <v>5.1096456672333002</v>
      </c>
      <c r="J307" s="178">
        <f>J235/RES_summary!J$19</f>
        <v>5.1518573623293005</v>
      </c>
      <c r="K307" s="178">
        <f>K235/RES_summary!K$19</f>
        <v>6.0131580293453109</v>
      </c>
      <c r="L307" s="178">
        <f>L235/RES_summary!L$19</f>
        <v>6.7636354505317016</v>
      </c>
      <c r="M307" s="178">
        <f>M235/RES_summary!M$19</f>
        <v>7.2606770776382001</v>
      </c>
      <c r="N307" s="178">
        <f>N235/RES_summary!N$19</f>
        <v>7.5948836622775886</v>
      </c>
      <c r="O307" s="178">
        <f>O235/RES_summary!O$19</f>
        <v>7.987559100001949</v>
      </c>
      <c r="P307" s="178">
        <f>P235/RES_summary!P$19</f>
        <v>8.2987362089575498</v>
      </c>
      <c r="Q307" s="178">
        <f>Q235/RES_summary!Q$19</f>
        <v>8.6101250267250169</v>
      </c>
    </row>
    <row r="308" spans="1:17" ht="12" customHeight="1" x14ac:dyDescent="0.25">
      <c r="A308" s="23" t="s">
        <v>60</v>
      </c>
      <c r="B308" s="177">
        <f>B236/RES_summary!B$19</f>
        <v>3.6460983242119447</v>
      </c>
      <c r="C308" s="177">
        <f>C236/RES_summary!C$19</f>
        <v>3.9326487570920308</v>
      </c>
      <c r="D308" s="177">
        <f>D236/RES_summary!D$19</f>
        <v>4.1024328777044632</v>
      </c>
      <c r="E308" s="177">
        <f>E236/RES_summary!E$19</f>
        <v>4.2791928532030612</v>
      </c>
      <c r="F308" s="177">
        <f>F236/RES_summary!F$19</f>
        <v>4.6293832292507044</v>
      </c>
      <c r="G308" s="177">
        <f>G236/RES_summary!G$19</f>
        <v>4.8133447702310761</v>
      </c>
      <c r="H308" s="177">
        <f>H236/RES_summary!H$19</f>
        <v>5.0291667978131045</v>
      </c>
      <c r="I308" s="177">
        <f>I236/RES_summary!I$19</f>
        <v>5.1096456672333002</v>
      </c>
      <c r="J308" s="177">
        <f>J236/RES_summary!J$19</f>
        <v>5.1518573623293005</v>
      </c>
      <c r="K308" s="177">
        <f>K236/RES_summary!K$19</f>
        <v>6.0131580293453109</v>
      </c>
      <c r="L308" s="177">
        <f>L236/RES_summary!L$19</f>
        <v>6.7636354505317016</v>
      </c>
      <c r="M308" s="177">
        <f>M236/RES_summary!M$19</f>
        <v>7.2606770776382001</v>
      </c>
      <c r="N308" s="177">
        <f>N236/RES_summary!N$19</f>
        <v>7.5948836622775886</v>
      </c>
      <c r="O308" s="177">
        <f>O236/RES_summary!O$19</f>
        <v>7.987559100001949</v>
      </c>
      <c r="P308" s="177">
        <f>P236/RES_summary!P$19</f>
        <v>8.2987362089575498</v>
      </c>
      <c r="Q308" s="177">
        <f>Q236/RES_summary!Q$19</f>
        <v>8.6101250267250169</v>
      </c>
    </row>
    <row r="309" spans="1:17" ht="12" customHeight="1" x14ac:dyDescent="0.25">
      <c r="A309" s="158" t="s">
        <v>63</v>
      </c>
      <c r="B309" s="178">
        <f>B237/RES_summary!B$19</f>
        <v>18.104993025533776</v>
      </c>
      <c r="C309" s="178">
        <f>C237/RES_summary!C$19</f>
        <v>16.966518250065647</v>
      </c>
      <c r="D309" s="178">
        <f>D237/RES_summary!D$19</f>
        <v>17.567960239550477</v>
      </c>
      <c r="E309" s="178">
        <f>E237/RES_summary!E$19</f>
        <v>17.652182319411605</v>
      </c>
      <c r="F309" s="178">
        <f>F237/RES_summary!F$19</f>
        <v>17.257210076951512</v>
      </c>
      <c r="G309" s="178">
        <f>G237/RES_summary!G$19</f>
        <v>17.002308833049028</v>
      </c>
      <c r="H309" s="178">
        <f>H237/RES_summary!H$19</f>
        <v>16.230083319945031</v>
      </c>
      <c r="I309" s="178">
        <f>I237/RES_summary!I$19</f>
        <v>16.80461070856596</v>
      </c>
      <c r="J309" s="178">
        <f>J237/RES_summary!J$19</f>
        <v>16.5988625093288</v>
      </c>
      <c r="K309" s="178">
        <f>K237/RES_summary!K$19</f>
        <v>16.471626608461087</v>
      </c>
      <c r="L309" s="178">
        <f>L237/RES_summary!L$19</f>
        <v>16.200642783566078</v>
      </c>
      <c r="M309" s="178">
        <f>M237/RES_summary!M$19</f>
        <v>15.977872448406501</v>
      </c>
      <c r="N309" s="178">
        <f>N237/RES_summary!N$19</f>
        <v>15.58665499356111</v>
      </c>
      <c r="O309" s="178">
        <f>O237/RES_summary!O$19</f>
        <v>15.193861311902856</v>
      </c>
      <c r="P309" s="178">
        <f>P237/RES_summary!P$19</f>
        <v>15.620093453642834</v>
      </c>
      <c r="Q309" s="178">
        <f>Q237/RES_summary!Q$19</f>
        <v>16.577305420882592</v>
      </c>
    </row>
    <row r="310" spans="1:17" ht="12" customHeight="1" x14ac:dyDescent="0.25">
      <c r="A310" s="167" t="s">
        <v>156</v>
      </c>
      <c r="B310" s="183">
        <f>B238/RES_summary!B$19</f>
        <v>0</v>
      </c>
      <c r="C310" s="183">
        <f>C238/RES_summary!C$19</f>
        <v>0</v>
      </c>
      <c r="D310" s="183">
        <f>D238/RES_summary!D$19</f>
        <v>0</v>
      </c>
      <c r="E310" s="183">
        <f>E238/RES_summary!E$19</f>
        <v>0</v>
      </c>
      <c r="F310" s="183">
        <f>F238/RES_summary!F$19</f>
        <v>0</v>
      </c>
      <c r="G310" s="183">
        <f>G238/RES_summary!G$19</f>
        <v>0</v>
      </c>
      <c r="H310" s="183">
        <f>H238/RES_summary!H$19</f>
        <v>0</v>
      </c>
      <c r="I310" s="183">
        <f>I238/RES_summary!I$19</f>
        <v>0</v>
      </c>
      <c r="J310" s="183">
        <f>J238/RES_summary!J$19</f>
        <v>0</v>
      </c>
      <c r="K310" s="183">
        <f>K238/RES_summary!K$19</f>
        <v>0</v>
      </c>
      <c r="L310" s="183">
        <f>L238/RES_summary!L$19</f>
        <v>0</v>
      </c>
      <c r="M310" s="183">
        <f>M238/RES_summary!M$19</f>
        <v>0</v>
      </c>
      <c r="N310" s="183">
        <f>N238/RES_summary!N$19</f>
        <v>0</v>
      </c>
      <c r="O310" s="183">
        <f>O238/RES_summary!O$19</f>
        <v>0</v>
      </c>
      <c r="P310" s="183">
        <f>P238/RES_summary!P$19</f>
        <v>0</v>
      </c>
      <c r="Q310" s="183">
        <f>Q238/RES_summary!Q$19</f>
        <v>0</v>
      </c>
    </row>
    <row r="311" spans="1:17" ht="12" customHeight="1" x14ac:dyDescent="0.25">
      <c r="A311" s="167" t="s">
        <v>155</v>
      </c>
      <c r="B311" s="183">
        <f>B239/RES_summary!B$19</f>
        <v>0</v>
      </c>
      <c r="C311" s="183">
        <f>C239/RES_summary!C$19</f>
        <v>0</v>
      </c>
      <c r="D311" s="183">
        <f>D239/RES_summary!D$19</f>
        <v>0</v>
      </c>
      <c r="E311" s="183">
        <f>E239/RES_summary!E$19</f>
        <v>0</v>
      </c>
      <c r="F311" s="183">
        <f>F239/RES_summary!F$19</f>
        <v>0</v>
      </c>
      <c r="G311" s="183">
        <f>G239/RES_summary!G$19</f>
        <v>0</v>
      </c>
      <c r="H311" s="183">
        <f>H239/RES_summary!H$19</f>
        <v>0</v>
      </c>
      <c r="I311" s="183">
        <f>I239/RES_summary!I$19</f>
        <v>0</v>
      </c>
      <c r="J311" s="183">
        <f>J239/RES_summary!J$19</f>
        <v>0</v>
      </c>
      <c r="K311" s="183">
        <f>K239/RES_summary!K$19</f>
        <v>0</v>
      </c>
      <c r="L311" s="183">
        <f>L239/RES_summary!L$19</f>
        <v>0</v>
      </c>
      <c r="M311" s="183">
        <f>M239/RES_summary!M$19</f>
        <v>0</v>
      </c>
      <c r="N311" s="183">
        <f>N239/RES_summary!N$19</f>
        <v>0</v>
      </c>
      <c r="O311" s="183">
        <f>O239/RES_summary!O$19</f>
        <v>0</v>
      </c>
      <c r="P311" s="183">
        <f>P239/RES_summary!P$19</f>
        <v>0</v>
      </c>
      <c r="Q311" s="183">
        <f>Q239/RES_summary!Q$19</f>
        <v>0</v>
      </c>
    </row>
    <row r="312" spans="1:17" ht="12" customHeight="1" x14ac:dyDescent="0.25">
      <c r="A312" s="166" t="s">
        <v>55</v>
      </c>
      <c r="B312" s="182">
        <f>B240/RES_summary!B$19</f>
        <v>0</v>
      </c>
      <c r="C312" s="182">
        <f>C240/RES_summary!C$19</f>
        <v>0</v>
      </c>
      <c r="D312" s="182">
        <f>D240/RES_summary!D$19</f>
        <v>0</v>
      </c>
      <c r="E312" s="182">
        <f>E240/RES_summary!E$19</f>
        <v>0</v>
      </c>
      <c r="F312" s="182">
        <f>F240/RES_summary!F$19</f>
        <v>0</v>
      </c>
      <c r="G312" s="182">
        <f>G240/RES_summary!G$19</f>
        <v>0</v>
      </c>
      <c r="H312" s="182">
        <f>H240/RES_summary!H$19</f>
        <v>0</v>
      </c>
      <c r="I312" s="182">
        <f>I240/RES_summary!I$19</f>
        <v>0</v>
      </c>
      <c r="J312" s="182">
        <f>J240/RES_summary!J$19</f>
        <v>0</v>
      </c>
      <c r="K312" s="182">
        <f>K240/RES_summary!K$19</f>
        <v>0</v>
      </c>
      <c r="L312" s="182">
        <f>L240/RES_summary!L$19</f>
        <v>0</v>
      </c>
      <c r="M312" s="182">
        <f>M240/RES_summary!M$19</f>
        <v>0</v>
      </c>
      <c r="N312" s="182">
        <f>N240/RES_summary!N$19</f>
        <v>0</v>
      </c>
      <c r="O312" s="182">
        <f>O240/RES_summary!O$19</f>
        <v>0</v>
      </c>
      <c r="P312" s="182">
        <f>P240/RES_summary!P$19</f>
        <v>0</v>
      </c>
      <c r="Q312" s="182">
        <f>Q240/RES_summary!Q$19</f>
        <v>0</v>
      </c>
    </row>
    <row r="313" spans="1:17" ht="12" customHeight="1" x14ac:dyDescent="0.25">
      <c r="A313" s="147" t="s">
        <v>59</v>
      </c>
      <c r="B313" s="181">
        <f>B241/RES_summary!B$19</f>
        <v>0</v>
      </c>
      <c r="C313" s="181">
        <f>C241/RES_summary!C$19</f>
        <v>0</v>
      </c>
      <c r="D313" s="181">
        <f>D241/RES_summary!D$19</f>
        <v>0</v>
      </c>
      <c r="E313" s="181">
        <f>E241/RES_summary!E$19</f>
        <v>0</v>
      </c>
      <c r="F313" s="181">
        <f>F241/RES_summary!F$19</f>
        <v>0</v>
      </c>
      <c r="G313" s="181">
        <f>G241/RES_summary!G$19</f>
        <v>0</v>
      </c>
      <c r="H313" s="181">
        <f>H241/RES_summary!H$19</f>
        <v>0</v>
      </c>
      <c r="I313" s="181">
        <f>I241/RES_summary!I$19</f>
        <v>0</v>
      </c>
      <c r="J313" s="181">
        <f>J241/RES_summary!J$19</f>
        <v>0</v>
      </c>
      <c r="K313" s="181">
        <f>K241/RES_summary!K$19</f>
        <v>0</v>
      </c>
      <c r="L313" s="181">
        <f>L241/RES_summary!L$19</f>
        <v>0</v>
      </c>
      <c r="M313" s="181">
        <f>M241/RES_summary!M$19</f>
        <v>0</v>
      </c>
      <c r="N313" s="181">
        <f>N241/RES_summary!N$19</f>
        <v>0</v>
      </c>
      <c r="O313" s="181">
        <f>O241/RES_summary!O$19</f>
        <v>0</v>
      </c>
      <c r="P313" s="181">
        <f>P241/RES_summary!P$19</f>
        <v>0</v>
      </c>
      <c r="Q313" s="181">
        <f>Q241/RES_summary!Q$19</f>
        <v>0</v>
      </c>
    </row>
    <row r="314" spans="1:17" ht="12" customHeight="1" x14ac:dyDescent="0.25">
      <c r="A314" s="163" t="s">
        <v>144</v>
      </c>
      <c r="B314" s="180">
        <f>B242/RES_summary!B$19</f>
        <v>18.008357739859491</v>
      </c>
      <c r="C314" s="180">
        <f>C242/RES_summary!C$19</f>
        <v>17.029561403795515</v>
      </c>
      <c r="D314" s="180">
        <f>D242/RES_summary!D$19</f>
        <v>17.638087411493046</v>
      </c>
      <c r="E314" s="180">
        <f>E242/RES_summary!E$19</f>
        <v>17.71084749156714</v>
      </c>
      <c r="F314" s="180">
        <f>F242/RES_summary!F$19</f>
        <v>17.475870289716504</v>
      </c>
      <c r="G314" s="180">
        <f>G242/RES_summary!G$19</f>
        <v>17.119321195909571</v>
      </c>
      <c r="H314" s="180">
        <f>H242/RES_summary!H$19</f>
        <v>16.431773047212403</v>
      </c>
      <c r="I314" s="180">
        <f>I242/RES_summary!I$19</f>
        <v>17.541323843749872</v>
      </c>
      <c r="J314" s="180">
        <f>J242/RES_summary!J$19</f>
        <v>17.058880918627104</v>
      </c>
      <c r="K314" s="180">
        <f>K242/RES_summary!K$19</f>
        <v>16.887302845656134</v>
      </c>
      <c r="L314" s="180">
        <f>L242/RES_summary!L$19</f>
        <v>16.689839042617059</v>
      </c>
      <c r="M314" s="180">
        <f>M242/RES_summary!M$19</f>
        <v>15.537676511737718</v>
      </c>
      <c r="N314" s="180">
        <f>N242/RES_summary!N$19</f>
        <v>14.622102776573954</v>
      </c>
      <c r="O314" s="180">
        <f>O242/RES_summary!O$19</f>
        <v>14.041672343033175</v>
      </c>
      <c r="P314" s="180">
        <f>P242/RES_summary!P$19</f>
        <v>14.051595137815005</v>
      </c>
      <c r="Q314" s="180">
        <f>Q242/RES_summary!Q$19</f>
        <v>14.597037567042946</v>
      </c>
    </row>
    <row r="315" spans="1:17" ht="12" customHeight="1" x14ac:dyDescent="0.25">
      <c r="A315" s="161" t="s">
        <v>143</v>
      </c>
      <c r="B315" s="179">
        <f>B243/RES_summary!B$19</f>
        <v>18.005327729513489</v>
      </c>
      <c r="C315" s="179">
        <f>C243/RES_summary!C$19</f>
        <v>16.928405626017444</v>
      </c>
      <c r="D315" s="179">
        <f>D243/RES_summary!D$19</f>
        <v>17.455726427346111</v>
      </c>
      <c r="E315" s="179">
        <f>E243/RES_summary!E$19</f>
        <v>17.475770413828478</v>
      </c>
      <c r="F315" s="179">
        <f>F243/RES_summary!F$19</f>
        <v>17.107238158307336</v>
      </c>
      <c r="G315" s="179">
        <f>G243/RES_summary!G$19</f>
        <v>16.873308278549544</v>
      </c>
      <c r="H315" s="179">
        <f>H243/RES_summary!H$19</f>
        <v>16.063907528063353</v>
      </c>
      <c r="I315" s="179">
        <f>I243/RES_summary!I$19</f>
        <v>16.480613968030479</v>
      </c>
      <c r="J315" s="179">
        <f>J243/RES_summary!J$19</f>
        <v>16.214608359713093</v>
      </c>
      <c r="K315" s="179">
        <f>K243/RES_summary!K$19</f>
        <v>16.111495424067893</v>
      </c>
      <c r="L315" s="179">
        <f>L243/RES_summary!L$19</f>
        <v>15.869154230301755</v>
      </c>
      <c r="M315" s="179">
        <f>M243/RES_summary!M$19</f>
        <v>15.694249160358957</v>
      </c>
      <c r="N315" s="179">
        <f>N243/RES_summary!N$19</f>
        <v>15.380924471283024</v>
      </c>
      <c r="O315" s="179">
        <f>O243/RES_summary!O$19</f>
        <v>15.066355118813339</v>
      </c>
      <c r="P315" s="179">
        <f>P243/RES_summary!P$19</f>
        <v>15.440376115906412</v>
      </c>
      <c r="Q315" s="179">
        <f>Q243/RES_summary!Q$19</f>
        <v>16.206461243489478</v>
      </c>
    </row>
    <row r="316" spans="1:17" ht="12" customHeight="1" x14ac:dyDescent="0.25">
      <c r="A316" s="148" t="s">
        <v>57</v>
      </c>
      <c r="B316" s="177">
        <f>B244/RES_summary!B$19</f>
        <v>0.36016715479718753</v>
      </c>
      <c r="C316" s="177">
        <f>C244/RES_summary!C$19</f>
        <v>0.17222119179380441</v>
      </c>
      <c r="D316" s="177">
        <f>D244/RES_summary!D$19</f>
        <v>0.35881602857625194</v>
      </c>
      <c r="E316" s="177">
        <f>E244/RES_summary!E$19</f>
        <v>0.36100081882018314</v>
      </c>
      <c r="F316" s="177">
        <f>F244/RES_summary!F$19</f>
        <v>0.3558658267057031</v>
      </c>
      <c r="G316" s="177">
        <f>G244/RES_summary!G$19</f>
        <v>2.1059141042679679</v>
      </c>
      <c r="H316" s="177">
        <f>H244/RES_summary!H$19</f>
        <v>0.75845859497136225</v>
      </c>
      <c r="I316" s="177">
        <f>I244/RES_summary!I$19</f>
        <v>0.34418156700634689</v>
      </c>
      <c r="J316" s="177">
        <f>J244/RES_summary!J$19</f>
        <v>0.33912753337031576</v>
      </c>
      <c r="K316" s="177">
        <f>K244/RES_summary!K$19</f>
        <v>0.33693145666785401</v>
      </c>
      <c r="L316" s="177">
        <f>L244/RES_summary!L$19</f>
        <v>0.33121493020836373</v>
      </c>
      <c r="M316" s="177">
        <f>M244/RES_summary!M$19</f>
        <v>0.30926696005371723</v>
      </c>
      <c r="N316" s="177">
        <f>N244/RES_summary!N$19</f>
        <v>0.2901533706020421</v>
      </c>
      <c r="O316" s="177">
        <f>O244/RES_summary!O$19</f>
        <v>0.27612048899997993</v>
      </c>
      <c r="P316" s="177">
        <f>P244/RES_summary!P$19</f>
        <v>0.48439795431841781</v>
      </c>
      <c r="Q316" s="177">
        <f>Q244/RES_summary!Q$19</f>
        <v>1.2209279206907595</v>
      </c>
    </row>
    <row r="317" spans="1:17" ht="12" customHeight="1" x14ac:dyDescent="0.25">
      <c r="A317" s="148" t="s">
        <v>59</v>
      </c>
      <c r="B317" s="177">
        <f>B245/RES_summary!B$19</f>
        <v>17.6451605747163</v>
      </c>
      <c r="C317" s="177">
        <f>C245/RES_summary!C$19</f>
        <v>16.756184434223641</v>
      </c>
      <c r="D317" s="177">
        <f>D245/RES_summary!D$19</f>
        <v>17.096910398769861</v>
      </c>
      <c r="E317" s="177">
        <f>E245/RES_summary!E$19</f>
        <v>17.114769595008298</v>
      </c>
      <c r="F317" s="177">
        <f>F245/RES_summary!F$19</f>
        <v>16.751372331601637</v>
      </c>
      <c r="G317" s="177">
        <f>G245/RES_summary!G$19</f>
        <v>14.767394174281574</v>
      </c>
      <c r="H317" s="177">
        <f>H245/RES_summary!H$19</f>
        <v>15.305448933091991</v>
      </c>
      <c r="I317" s="177">
        <f>I245/RES_summary!I$19</f>
        <v>16.13643240102413</v>
      </c>
      <c r="J317" s="177">
        <f>J245/RES_summary!J$19</f>
        <v>15.875480826342777</v>
      </c>
      <c r="K317" s="177">
        <f>K245/RES_summary!K$19</f>
        <v>15.77456396740004</v>
      </c>
      <c r="L317" s="177">
        <f>L245/RES_summary!L$19</f>
        <v>15.537939300093388</v>
      </c>
      <c r="M317" s="177">
        <f>M245/RES_summary!M$19</f>
        <v>15.384982200305238</v>
      </c>
      <c r="N317" s="177">
        <f>N245/RES_summary!N$19</f>
        <v>15.090771100680978</v>
      </c>
      <c r="O317" s="177">
        <f>O245/RES_summary!O$19</f>
        <v>14.790234629813362</v>
      </c>
      <c r="P317" s="177">
        <f>P245/RES_summary!P$19</f>
        <v>14.955978161587996</v>
      </c>
      <c r="Q317" s="177">
        <f>Q245/RES_summary!Q$19</f>
        <v>14.985533322798718</v>
      </c>
    </row>
    <row r="318" spans="1:17" ht="12" customHeight="1" x14ac:dyDescent="0.25">
      <c r="A318" s="163" t="s">
        <v>142</v>
      </c>
      <c r="B318" s="180">
        <f>B246/RES_summary!B$19</f>
        <v>18.777765467402141</v>
      </c>
      <c r="C318" s="180">
        <f>C246/RES_summary!C$19</f>
        <v>17.172792126268945</v>
      </c>
      <c r="D318" s="180">
        <f>D246/RES_summary!D$19</f>
        <v>18.133687790237733</v>
      </c>
      <c r="E318" s="180">
        <f>E246/RES_summary!E$19</f>
        <v>18.579202834265761</v>
      </c>
      <c r="F318" s="180">
        <f>F246/RES_summary!F$19</f>
        <v>18.241235337894675</v>
      </c>
      <c r="G318" s="180">
        <f>G246/RES_summary!G$19</f>
        <v>17.531203619183955</v>
      </c>
      <c r="H318" s="180">
        <f>H246/RES_summary!H$19</f>
        <v>17.097480019198731</v>
      </c>
      <c r="I318" s="180">
        <f>I246/RES_summary!I$19</f>
        <v>21.354346178208157</v>
      </c>
      <c r="J318" s="180">
        <f>J246/RES_summary!J$19</f>
        <v>21.3344926338936</v>
      </c>
      <c r="K318" s="180">
        <f>K246/RES_summary!K$19</f>
        <v>20.785713217662767</v>
      </c>
      <c r="L318" s="180">
        <f>L246/RES_summary!L$19</f>
        <v>21.756173507908976</v>
      </c>
      <c r="M318" s="180">
        <f>M246/RES_summary!M$19</f>
        <v>21.302683796552998</v>
      </c>
      <c r="N318" s="180">
        <f>N246/RES_summary!N$19</f>
        <v>20.039421181688976</v>
      </c>
      <c r="O318" s="180">
        <f>O246/RES_summary!O$19</f>
        <v>19.588450329430245</v>
      </c>
      <c r="P318" s="180">
        <f>P246/RES_summary!P$19</f>
        <v>18.995771682460497</v>
      </c>
      <c r="Q318" s="180">
        <f>Q246/RES_summary!Q$19</f>
        <v>19.818654041503528</v>
      </c>
    </row>
    <row r="319" spans="1:17" ht="12" customHeight="1" x14ac:dyDescent="0.25">
      <c r="A319" s="161" t="s">
        <v>141</v>
      </c>
      <c r="B319" s="179">
        <f>B247/RES_summary!B$19</f>
        <v>18.020715884064341</v>
      </c>
      <c r="C319" s="179">
        <f>C247/RES_summary!C$19</f>
        <v>16.92791235548632</v>
      </c>
      <c r="D319" s="179">
        <f>D247/RES_summary!D$19</f>
        <v>17.463895217226682</v>
      </c>
      <c r="E319" s="179">
        <f>E247/RES_summary!E$19</f>
        <v>17.490876094241745</v>
      </c>
      <c r="F319" s="179">
        <f>F247/RES_summary!F$19</f>
        <v>17.127404038825951</v>
      </c>
      <c r="G319" s="179">
        <f>G247/RES_summary!G$19</f>
        <v>16.943793059922367</v>
      </c>
      <c r="H319" s="179">
        <f>H247/RES_summary!H$19</f>
        <v>16.102330672459157</v>
      </c>
      <c r="I319" s="179">
        <f>I247/RES_summary!I$19</f>
        <v>16.5601587180624</v>
      </c>
      <c r="J319" s="179">
        <f>J247/RES_summary!J$19</f>
        <v>16.301567759566467</v>
      </c>
      <c r="K319" s="179">
        <f>K247/RES_summary!K$19</f>
        <v>16.190971414177291</v>
      </c>
      <c r="L319" s="179">
        <f>L247/RES_summary!L$19</f>
        <v>15.972207728085872</v>
      </c>
      <c r="M319" s="179">
        <f>M247/RES_summary!M$19</f>
        <v>15.809593191323195</v>
      </c>
      <c r="N319" s="179">
        <f>N247/RES_summary!N$19</f>
        <v>15.492506880553002</v>
      </c>
      <c r="O319" s="179">
        <f>O247/RES_summary!O$19</f>
        <v>15.179872163912485</v>
      </c>
      <c r="P319" s="179">
        <f>P247/RES_summary!P$19</f>
        <v>15.616350884875676</v>
      </c>
      <c r="Q319" s="179">
        <f>Q247/RES_summary!Q$19</f>
        <v>16.652233330222145</v>
      </c>
    </row>
    <row r="320" spans="1:17" ht="12" customHeight="1" x14ac:dyDescent="0.25">
      <c r="A320" s="148" t="s">
        <v>60</v>
      </c>
      <c r="B320" s="177">
        <f>B248/RES_summary!B$19</f>
        <v>0.37555530934803877</v>
      </c>
      <c r="C320" s="177">
        <f>C248/RES_summary!C$19</f>
        <v>0.17172792126268804</v>
      </c>
      <c r="D320" s="177">
        <f>D248/RES_summary!D$19</f>
        <v>0.36698481845682135</v>
      </c>
      <c r="E320" s="177">
        <f>E248/RES_summary!E$19</f>
        <v>0.37610649923345502</v>
      </c>
      <c r="F320" s="177">
        <f>F248/RES_summary!F$19</f>
        <v>0.37603170722432722</v>
      </c>
      <c r="G320" s="177">
        <f>G248/RES_summary!G$19</f>
        <v>2.1763988856407956</v>
      </c>
      <c r="H320" s="177">
        <f>H248/RES_summary!H$19</f>
        <v>0.79688173936716933</v>
      </c>
      <c r="I320" s="177">
        <f>I248/RES_summary!I$19</f>
        <v>0.42372631703826363</v>
      </c>
      <c r="J320" s="177">
        <f>J248/RES_summary!J$19</f>
        <v>0.42608693322368374</v>
      </c>
      <c r="K320" s="177">
        <f>K248/RES_summary!K$19</f>
        <v>0.41640744677723895</v>
      </c>
      <c r="L320" s="177">
        <f>L248/RES_summary!L$19</f>
        <v>0.43426842799247783</v>
      </c>
      <c r="M320" s="177">
        <f>M248/RES_summary!M$19</f>
        <v>0.42461099101794841</v>
      </c>
      <c r="N320" s="177">
        <f>N248/RES_summary!N$19</f>
        <v>0.40173577987202552</v>
      </c>
      <c r="O320" s="177">
        <f>O248/RES_summary!O$19</f>
        <v>0.38963753409913315</v>
      </c>
      <c r="P320" s="177">
        <f>P248/RES_summary!P$19</f>
        <v>0.66037272328767227</v>
      </c>
      <c r="Q320" s="177">
        <f>Q248/RES_summary!Q$19</f>
        <v>1.6667000074234311</v>
      </c>
    </row>
    <row r="321" spans="1:17" ht="12" customHeight="1" x14ac:dyDescent="0.25">
      <c r="A321" s="148" t="s">
        <v>59</v>
      </c>
      <c r="B321" s="177">
        <f>B249/RES_summary!B$19</f>
        <v>17.645160574716297</v>
      </c>
      <c r="C321" s="177">
        <f>C249/RES_summary!C$19</f>
        <v>16.756184434223634</v>
      </c>
      <c r="D321" s="177">
        <f>D249/RES_summary!D$19</f>
        <v>17.096910398769861</v>
      </c>
      <c r="E321" s="177">
        <f>E249/RES_summary!E$19</f>
        <v>17.114769595008291</v>
      </c>
      <c r="F321" s="177">
        <f>F249/RES_summary!F$19</f>
        <v>16.751372331601626</v>
      </c>
      <c r="G321" s="177">
        <f>G249/RES_summary!G$19</f>
        <v>14.767394174281568</v>
      </c>
      <c r="H321" s="177">
        <f>H249/RES_summary!H$19</f>
        <v>15.305448933091991</v>
      </c>
      <c r="I321" s="177">
        <f>I249/RES_summary!I$19</f>
        <v>16.136432401024138</v>
      </c>
      <c r="J321" s="177">
        <f>J249/RES_summary!J$19</f>
        <v>15.875480826342784</v>
      </c>
      <c r="K321" s="177">
        <f>K249/RES_summary!K$19</f>
        <v>15.77456396740005</v>
      </c>
      <c r="L321" s="177">
        <f>L249/RES_summary!L$19</f>
        <v>15.537939300093395</v>
      </c>
      <c r="M321" s="177">
        <f>M249/RES_summary!M$19</f>
        <v>15.384982200305245</v>
      </c>
      <c r="N321" s="177">
        <f>N249/RES_summary!N$19</f>
        <v>15.090771100680973</v>
      </c>
      <c r="O321" s="177">
        <f>O249/RES_summary!O$19</f>
        <v>14.790234629813352</v>
      </c>
      <c r="P321" s="177">
        <f>P249/RES_summary!P$19</f>
        <v>14.955978161588002</v>
      </c>
      <c r="Q321" s="177">
        <f>Q249/RES_summary!Q$19</f>
        <v>14.985533322798714</v>
      </c>
    </row>
    <row r="322" spans="1:17" ht="12" customHeight="1" x14ac:dyDescent="0.25">
      <c r="A322" s="158" t="s">
        <v>62</v>
      </c>
      <c r="B322" s="178">
        <f>B250/RES_summary!B$19</f>
        <v>7.670346089167845</v>
      </c>
      <c r="C322" s="178">
        <f>C250/RES_summary!C$19</f>
        <v>5.9556314673057633</v>
      </c>
      <c r="D322" s="178">
        <f>D250/RES_summary!D$19</f>
        <v>6.0628576547869315</v>
      </c>
      <c r="E322" s="178">
        <f>E250/RES_summary!E$19</f>
        <v>6.5180607954404621</v>
      </c>
      <c r="F322" s="178">
        <f>F250/RES_summary!F$19</f>
        <v>6.9543131039109873</v>
      </c>
      <c r="G322" s="178">
        <f>G250/RES_summary!G$19</f>
        <v>6.8099101772284625</v>
      </c>
      <c r="H322" s="178">
        <f>H250/RES_summary!H$19</f>
        <v>6.6771436681155611</v>
      </c>
      <c r="I322" s="178">
        <f>I250/RES_summary!I$19</f>
        <v>7.4229587692180896</v>
      </c>
      <c r="J322" s="178">
        <f>J250/RES_summary!J$19</f>
        <v>7.2608334358121676</v>
      </c>
      <c r="K322" s="178">
        <f>K250/RES_summary!K$19</f>
        <v>7.3897793037821753</v>
      </c>
      <c r="L322" s="178">
        <f>L250/RES_summary!L$19</f>
        <v>7.5239246023052129</v>
      </c>
      <c r="M322" s="178">
        <f>M250/RES_summary!M$19</f>
        <v>7.3760250753458712</v>
      </c>
      <c r="N322" s="178">
        <f>N250/RES_summary!N$19</f>
        <v>7.1216292728442081</v>
      </c>
      <c r="O322" s="178">
        <f>O250/RES_summary!O$19</f>
        <v>6.4506993580389205</v>
      </c>
      <c r="P322" s="178">
        <f>P250/RES_summary!P$19</f>
        <v>6.291795921148033</v>
      </c>
      <c r="Q322" s="178">
        <f>Q250/RES_summary!Q$19</f>
        <v>6.5700608467780492</v>
      </c>
    </row>
    <row r="323" spans="1:17" ht="12" customHeight="1" x14ac:dyDescent="0.25">
      <c r="A323" s="23" t="s">
        <v>55</v>
      </c>
      <c r="B323" s="177">
        <f>B251/RES_summary!B$19</f>
        <v>7.5515994154227943</v>
      </c>
      <c r="C323" s="177">
        <f>C251/RES_summary!C$19</f>
        <v>5.8626398468303957</v>
      </c>
      <c r="D323" s="177">
        <f>D251/RES_summary!D$19</f>
        <v>6.108958785688924</v>
      </c>
      <c r="E323" s="177">
        <f>E251/RES_summary!E$19</f>
        <v>6.034591275011076</v>
      </c>
      <c r="F323" s="177">
        <f>F251/RES_summary!F$19</f>
        <v>6.7495661338966091</v>
      </c>
      <c r="G323" s="177">
        <f>G251/RES_summary!G$19</f>
        <v>6.6578635995012769</v>
      </c>
      <c r="H323" s="177">
        <f>H251/RES_summary!H$19</f>
        <v>5.6231337546849192</v>
      </c>
      <c r="I323" s="177">
        <f>I251/RES_summary!I$19</f>
        <v>6.7644635607193075</v>
      </c>
      <c r="J323" s="177">
        <f>J251/RES_summary!J$19</f>
        <v>6.749008684972992</v>
      </c>
      <c r="K323" s="177">
        <f>K251/RES_summary!K$19</f>
        <v>6.4832512281971066</v>
      </c>
      <c r="L323" s="177">
        <f>L251/RES_summary!L$19</f>
        <v>6.4183581809330743</v>
      </c>
      <c r="M323" s="177">
        <f>M251/RES_summary!M$19</f>
        <v>6.3570152950786651</v>
      </c>
      <c r="N323" s="177">
        <f>N251/RES_summary!N$19</f>
        <v>6.1912806620050702</v>
      </c>
      <c r="O323" s="177">
        <f>O251/RES_summary!O$19</f>
        <v>5.8436368125072189</v>
      </c>
      <c r="P323" s="177">
        <f>P251/RES_summary!P$19</f>
        <v>5.7839673689609796</v>
      </c>
      <c r="Q323" s="177">
        <f>Q251/RES_summary!Q$19</f>
        <v>5.7438769817779018</v>
      </c>
    </row>
    <row r="324" spans="1:17" ht="12" customHeight="1" x14ac:dyDescent="0.25">
      <c r="A324" s="23" t="s">
        <v>57</v>
      </c>
      <c r="B324" s="177">
        <f>B252/RES_summary!B$19</f>
        <v>7.5517957455698239</v>
      </c>
      <c r="C324" s="177">
        <f>C252/RES_summary!C$19</f>
        <v>6.0298025925912428</v>
      </c>
      <c r="D324" s="177">
        <f>D252/RES_summary!D$19</f>
        <v>6.0491069515504581</v>
      </c>
      <c r="E324" s="177">
        <f>E252/RES_summary!E$19</f>
        <v>6.6655993753648026</v>
      </c>
      <c r="F324" s="177">
        <f>F252/RES_summary!F$19</f>
        <v>6.9859993622363081</v>
      </c>
      <c r="G324" s="177">
        <f>G252/RES_summary!G$19</f>
        <v>6.8960352108258967</v>
      </c>
      <c r="H324" s="177">
        <f>H252/RES_summary!H$19</f>
        <v>6.3429340930477114</v>
      </c>
      <c r="I324" s="177">
        <f>I252/RES_summary!I$19</f>
        <v>6.928612545861097</v>
      </c>
      <c r="J324" s="177">
        <f>J252/RES_summary!J$19</f>
        <v>6.6084890039457491</v>
      </c>
      <c r="K324" s="177">
        <f>K252/RES_summary!K$19</f>
        <v>6.8152313927753223</v>
      </c>
      <c r="L324" s="177">
        <f>L252/RES_summary!L$19</f>
        <v>6.7487139468379675</v>
      </c>
      <c r="M324" s="177">
        <f>M252/RES_summary!M$19</f>
        <v>6.7052622883132242</v>
      </c>
      <c r="N324" s="177">
        <f>N252/RES_summary!N$19</f>
        <v>6.5163487694640052</v>
      </c>
      <c r="O324" s="177">
        <f>O252/RES_summary!O$19</f>
        <v>5.8735571292924647</v>
      </c>
      <c r="P324" s="177">
        <f>P252/RES_summary!P$19</f>
        <v>5.7874935871862627</v>
      </c>
      <c r="Q324" s="177">
        <f>Q252/RES_summary!Q$19</f>
        <v>6.0708718722571531</v>
      </c>
    </row>
    <row r="325" spans="1:17" ht="12" customHeight="1" x14ac:dyDescent="0.25">
      <c r="A325" s="29" t="s">
        <v>140</v>
      </c>
      <c r="B325" s="176">
        <f>B253/RES_summary!B$19</f>
        <v>7.8758640843574881</v>
      </c>
      <c r="C325" s="176">
        <f>C253/RES_summary!C$19</f>
        <v>5.9556152630968953</v>
      </c>
      <c r="D325" s="176">
        <f>D253/RES_summary!D$19</f>
        <v>6.0098617928946965</v>
      </c>
      <c r="E325" s="176">
        <f>E253/RES_summary!E$19</f>
        <v>7.0726749001460973</v>
      </c>
      <c r="F325" s="176">
        <f>F253/RES_summary!F$19</f>
        <v>7.1463225660015794</v>
      </c>
      <c r="G325" s="176">
        <f>G253/RES_summary!G$19</f>
        <v>6.914184597637302</v>
      </c>
      <c r="H325" s="176">
        <f>H253/RES_summary!H$19</f>
        <v>7.6455513333195775</v>
      </c>
      <c r="I325" s="176">
        <f>I253/RES_summary!I$19</f>
        <v>8.2955467128142129</v>
      </c>
      <c r="J325" s="176">
        <f>J253/RES_summary!J$19</f>
        <v>8.1050625824263154</v>
      </c>
      <c r="K325" s="176">
        <f>K253/RES_summary!K$19</f>
        <v>8.2250627137609662</v>
      </c>
      <c r="L325" s="176">
        <f>L253/RES_summary!L$19</f>
        <v>8.5781897375032585</v>
      </c>
      <c r="M325" s="176">
        <f>M253/RES_summary!M$19</f>
        <v>8.5572926338826409</v>
      </c>
      <c r="N325" s="176">
        <f>N253/RES_summary!N$19</f>
        <v>8.0998327999509208</v>
      </c>
      <c r="O325" s="176">
        <f>O253/RES_summary!O$19</f>
        <v>7.3514741310090157</v>
      </c>
      <c r="P325" s="176">
        <f>P253/RES_summary!P$19</f>
        <v>7.0252009872558432</v>
      </c>
      <c r="Q325" s="176">
        <f>Q253/RES_summary!Q$19</f>
        <v>7.3975961257472322</v>
      </c>
    </row>
    <row r="327" spans="1:17" ht="12" customHeight="1" x14ac:dyDescent="0.25">
      <c r="A327" s="152" t="s">
        <v>195</v>
      </c>
      <c r="B327" s="184">
        <f>B255/RES_summary!B$19</f>
        <v>2.8066328593212755</v>
      </c>
      <c r="C327" s="184">
        <f>C255/RES_summary!C$19</f>
        <v>2.6074674984279693</v>
      </c>
      <c r="D327" s="184">
        <f>D255/RES_summary!D$19</f>
        <v>2.4880854326959732</v>
      </c>
      <c r="E327" s="184">
        <f>E255/RES_summary!E$19</f>
        <v>2.5734890116844351</v>
      </c>
      <c r="F327" s="184">
        <f>F255/RES_summary!F$19</f>
        <v>2.3023877129533479</v>
      </c>
      <c r="G327" s="184">
        <f>G255/RES_summary!G$19</f>
        <v>2.3441122523873821</v>
      </c>
      <c r="H327" s="184">
        <f>H255/RES_summary!H$19</f>
        <v>2.0897481262897113</v>
      </c>
      <c r="I327" s="184">
        <f>I255/RES_summary!I$19</f>
        <v>1.7639684221904064</v>
      </c>
      <c r="J327" s="184">
        <f>J255/RES_summary!J$19</f>
        <v>1.6674108660653895</v>
      </c>
      <c r="K327" s="184">
        <f>K255/RES_summary!K$19</f>
        <v>1.6690318940100595</v>
      </c>
      <c r="L327" s="184">
        <f>L255/RES_summary!L$19</f>
        <v>1.539835121559203</v>
      </c>
      <c r="M327" s="184">
        <f>M255/RES_summary!M$19</f>
        <v>1.5819671871656009</v>
      </c>
      <c r="N327" s="184">
        <f>N255/RES_summary!N$19</f>
        <v>1.4551835594806064</v>
      </c>
      <c r="O327" s="184">
        <f>O255/RES_summary!O$19</f>
        <v>1.3393522982459658</v>
      </c>
      <c r="P327" s="184">
        <f>P255/RES_summary!P$19</f>
        <v>1.2970663871183907</v>
      </c>
      <c r="Q327" s="184">
        <f>Q255/RES_summary!Q$19</f>
        <v>1.4134103898493289</v>
      </c>
    </row>
    <row r="328" spans="1:17" ht="12" customHeight="1" x14ac:dyDescent="0.25">
      <c r="A328" s="158" t="s">
        <v>65</v>
      </c>
      <c r="B328" s="178">
        <f>B256/RES_summary!B$19</f>
        <v>0</v>
      </c>
      <c r="C328" s="178">
        <f>C256/RES_summary!C$19</f>
        <v>0</v>
      </c>
      <c r="D328" s="178">
        <f>D256/RES_summary!D$19</f>
        <v>0</v>
      </c>
      <c r="E328" s="178">
        <f>E256/RES_summary!E$19</f>
        <v>0</v>
      </c>
      <c r="F328" s="178">
        <f>F256/RES_summary!F$19</f>
        <v>0</v>
      </c>
      <c r="G328" s="178">
        <f>G256/RES_summary!G$19</f>
        <v>0</v>
      </c>
      <c r="H328" s="178">
        <f>H256/RES_summary!H$19</f>
        <v>0</v>
      </c>
      <c r="I328" s="178">
        <f>I256/RES_summary!I$19</f>
        <v>0</v>
      </c>
      <c r="J328" s="178">
        <f>J256/RES_summary!J$19</f>
        <v>0</v>
      </c>
      <c r="K328" s="178">
        <f>K256/RES_summary!K$19</f>
        <v>0</v>
      </c>
      <c r="L328" s="178">
        <f>L256/RES_summary!L$19</f>
        <v>0</v>
      </c>
      <c r="M328" s="178">
        <f>M256/RES_summary!M$19</f>
        <v>0</v>
      </c>
      <c r="N328" s="178">
        <f>N256/RES_summary!N$19</f>
        <v>0</v>
      </c>
      <c r="O328" s="178">
        <f>O256/RES_summary!O$19</f>
        <v>0</v>
      </c>
      <c r="P328" s="178">
        <f>P256/RES_summary!P$19</f>
        <v>0</v>
      </c>
      <c r="Q328" s="178">
        <f>Q256/RES_summary!Q$19</f>
        <v>0</v>
      </c>
    </row>
    <row r="329" spans="1:17" ht="12" customHeight="1" x14ac:dyDescent="0.25">
      <c r="A329" s="23" t="s">
        <v>157</v>
      </c>
      <c r="B329" s="177">
        <f>B257/RES_summary!B$19</f>
        <v>0</v>
      </c>
      <c r="C329" s="177">
        <f>C257/RES_summary!C$19</f>
        <v>0</v>
      </c>
      <c r="D329" s="177">
        <f>D257/RES_summary!D$19</f>
        <v>0</v>
      </c>
      <c r="E329" s="177">
        <f>E257/RES_summary!E$19</f>
        <v>0</v>
      </c>
      <c r="F329" s="177">
        <f>F257/RES_summary!F$19</f>
        <v>0</v>
      </c>
      <c r="G329" s="177">
        <f>G257/RES_summary!G$19</f>
        <v>0</v>
      </c>
      <c r="H329" s="177">
        <f>H257/RES_summary!H$19</f>
        <v>0</v>
      </c>
      <c r="I329" s="177">
        <f>I257/RES_summary!I$19</f>
        <v>0</v>
      </c>
      <c r="J329" s="177">
        <f>J257/RES_summary!J$19</f>
        <v>0</v>
      </c>
      <c r="K329" s="177">
        <f>K257/RES_summary!K$19</f>
        <v>0</v>
      </c>
      <c r="L329" s="177">
        <f>L257/RES_summary!L$19</f>
        <v>0</v>
      </c>
      <c r="M329" s="177">
        <f>M257/RES_summary!M$19</f>
        <v>0</v>
      </c>
      <c r="N329" s="177">
        <f>N257/RES_summary!N$19</f>
        <v>0</v>
      </c>
      <c r="O329" s="177">
        <f>O257/RES_summary!O$19</f>
        <v>0</v>
      </c>
      <c r="P329" s="177">
        <f>P257/RES_summary!P$19</f>
        <v>0</v>
      </c>
      <c r="Q329" s="177">
        <f>Q257/RES_summary!Q$19</f>
        <v>0</v>
      </c>
    </row>
    <row r="330" spans="1:17" ht="12" customHeight="1" x14ac:dyDescent="0.25">
      <c r="A330" s="23" t="s">
        <v>60</v>
      </c>
      <c r="B330" s="177">
        <f>B258/RES_summary!B$19</f>
        <v>0</v>
      </c>
      <c r="C330" s="177">
        <f>C258/RES_summary!C$19</f>
        <v>0</v>
      </c>
      <c r="D330" s="177">
        <f>D258/RES_summary!D$19</f>
        <v>0</v>
      </c>
      <c r="E330" s="177">
        <f>E258/RES_summary!E$19</f>
        <v>0</v>
      </c>
      <c r="F330" s="177">
        <f>F258/RES_summary!F$19</f>
        <v>0</v>
      </c>
      <c r="G330" s="177">
        <f>G258/RES_summary!G$19</f>
        <v>0</v>
      </c>
      <c r="H330" s="177">
        <f>H258/RES_summary!H$19</f>
        <v>0</v>
      </c>
      <c r="I330" s="177">
        <f>I258/RES_summary!I$19</f>
        <v>0</v>
      </c>
      <c r="J330" s="177">
        <f>J258/RES_summary!J$19</f>
        <v>0</v>
      </c>
      <c r="K330" s="177">
        <f>K258/RES_summary!K$19</f>
        <v>0</v>
      </c>
      <c r="L330" s="177">
        <f>L258/RES_summary!L$19</f>
        <v>0</v>
      </c>
      <c r="M330" s="177">
        <f>M258/RES_summary!M$19</f>
        <v>0</v>
      </c>
      <c r="N330" s="177">
        <f>N258/RES_summary!N$19</f>
        <v>0</v>
      </c>
      <c r="O330" s="177">
        <f>O258/RES_summary!O$19</f>
        <v>0</v>
      </c>
      <c r="P330" s="177">
        <f>P258/RES_summary!P$19</f>
        <v>0</v>
      </c>
      <c r="Q330" s="177">
        <f>Q258/RES_summary!Q$19</f>
        <v>0</v>
      </c>
    </row>
    <row r="331" spans="1:17" ht="12" customHeight="1" x14ac:dyDescent="0.25">
      <c r="A331" s="158" t="s">
        <v>112</v>
      </c>
      <c r="B331" s="178">
        <f>B259/RES_summary!B$19</f>
        <v>0</v>
      </c>
      <c r="C331" s="178">
        <f>C259/RES_summary!C$19</f>
        <v>0</v>
      </c>
      <c r="D331" s="178">
        <f>D259/RES_summary!D$19</f>
        <v>0</v>
      </c>
      <c r="E331" s="178">
        <f>E259/RES_summary!E$19</f>
        <v>0</v>
      </c>
      <c r="F331" s="178">
        <f>F259/RES_summary!F$19</f>
        <v>0</v>
      </c>
      <c r="G331" s="178">
        <f>G259/RES_summary!G$19</f>
        <v>0</v>
      </c>
      <c r="H331" s="178">
        <f>H259/RES_summary!H$19</f>
        <v>0</v>
      </c>
      <c r="I331" s="178">
        <f>I259/RES_summary!I$19</f>
        <v>0</v>
      </c>
      <c r="J331" s="178">
        <f>J259/RES_summary!J$19</f>
        <v>0</v>
      </c>
      <c r="K331" s="178">
        <f>K259/RES_summary!K$19</f>
        <v>0</v>
      </c>
      <c r="L331" s="178">
        <f>L259/RES_summary!L$19</f>
        <v>0</v>
      </c>
      <c r="M331" s="178">
        <f>M259/RES_summary!M$19</f>
        <v>0</v>
      </c>
      <c r="N331" s="178">
        <f>N259/RES_summary!N$19</f>
        <v>0</v>
      </c>
      <c r="O331" s="178">
        <f>O259/RES_summary!O$19</f>
        <v>0</v>
      </c>
      <c r="P331" s="178">
        <f>P259/RES_summary!P$19</f>
        <v>0</v>
      </c>
      <c r="Q331" s="178">
        <f>Q259/RES_summary!Q$19</f>
        <v>0</v>
      </c>
    </row>
    <row r="332" spans="1:17" ht="12" customHeight="1" x14ac:dyDescent="0.25">
      <c r="A332" s="23" t="s">
        <v>60</v>
      </c>
      <c r="B332" s="177">
        <f>B260/RES_summary!B$19</f>
        <v>0</v>
      </c>
      <c r="C332" s="177">
        <f>C260/RES_summary!C$19</f>
        <v>0</v>
      </c>
      <c r="D332" s="177">
        <f>D260/RES_summary!D$19</f>
        <v>0</v>
      </c>
      <c r="E332" s="177">
        <f>E260/RES_summary!E$19</f>
        <v>0</v>
      </c>
      <c r="F332" s="177">
        <f>F260/RES_summary!F$19</f>
        <v>0</v>
      </c>
      <c r="G332" s="177">
        <f>G260/RES_summary!G$19</f>
        <v>0</v>
      </c>
      <c r="H332" s="177">
        <f>H260/RES_summary!H$19</f>
        <v>0</v>
      </c>
      <c r="I332" s="177">
        <f>I260/RES_summary!I$19</f>
        <v>0</v>
      </c>
      <c r="J332" s="177">
        <f>J260/RES_summary!J$19</f>
        <v>0</v>
      </c>
      <c r="K332" s="177">
        <f>K260/RES_summary!K$19</f>
        <v>0</v>
      </c>
      <c r="L332" s="177">
        <f>L260/RES_summary!L$19</f>
        <v>0</v>
      </c>
      <c r="M332" s="177">
        <f>M260/RES_summary!M$19</f>
        <v>0</v>
      </c>
      <c r="N332" s="177">
        <f>N260/RES_summary!N$19</f>
        <v>0</v>
      </c>
      <c r="O332" s="177">
        <f>O260/RES_summary!O$19</f>
        <v>0</v>
      </c>
      <c r="P332" s="177">
        <f>P260/RES_summary!P$19</f>
        <v>0</v>
      </c>
      <c r="Q332" s="177">
        <f>Q260/RES_summary!Q$19</f>
        <v>0</v>
      </c>
    </row>
    <row r="333" spans="1:17" ht="12" customHeight="1" x14ac:dyDescent="0.25">
      <c r="A333" s="158" t="s">
        <v>63</v>
      </c>
      <c r="B333" s="178">
        <f>B261/RES_summary!B$19</f>
        <v>1.1230311501197225</v>
      </c>
      <c r="C333" s="178">
        <f>C261/RES_summary!C$19</f>
        <v>1.1076240935887129</v>
      </c>
      <c r="D333" s="178">
        <f>D261/RES_summary!D$19</f>
        <v>1.1363895015211414</v>
      </c>
      <c r="E333" s="178">
        <f>E261/RES_summary!E$19</f>
        <v>1.149500668587661</v>
      </c>
      <c r="F333" s="178">
        <f>F261/RES_summary!F$19</f>
        <v>0.72883131799062761</v>
      </c>
      <c r="G333" s="178">
        <f>G261/RES_summary!G$19</f>
        <v>1.0325393055078769</v>
      </c>
      <c r="H333" s="178">
        <f>H261/RES_summary!H$19</f>
        <v>0.7704324145574315</v>
      </c>
      <c r="I333" s="178">
        <f>I261/RES_summary!I$19</f>
        <v>0.34278857213760289</v>
      </c>
      <c r="J333" s="178">
        <f>J261/RES_summary!J$19</f>
        <v>0.34380087376952906</v>
      </c>
      <c r="K333" s="178">
        <f>K261/RES_summary!K$19</f>
        <v>0.30238330458701335</v>
      </c>
      <c r="L333" s="178">
        <f>L261/RES_summary!L$19</f>
        <v>0.20960888931716856</v>
      </c>
      <c r="M333" s="178">
        <f>M261/RES_summary!M$19</f>
        <v>0.18783275495930499</v>
      </c>
      <c r="N333" s="178">
        <f>N261/RES_summary!N$19</f>
        <v>0.118786204635804</v>
      </c>
      <c r="O333" s="178">
        <f>O261/RES_summary!O$19</f>
        <v>5.2824630395779344E-2</v>
      </c>
      <c r="P333" s="178">
        <f>P261/RES_summary!P$19</f>
        <v>7.790449664333457E-2</v>
      </c>
      <c r="Q333" s="178">
        <f>Q261/RES_summary!Q$19</f>
        <v>0.13163401422203963</v>
      </c>
    </row>
    <row r="334" spans="1:17" ht="12" customHeight="1" x14ac:dyDescent="0.25">
      <c r="A334" s="167" t="s">
        <v>156</v>
      </c>
      <c r="B334" s="183">
        <f>B262/RES_summary!B$19</f>
        <v>0</v>
      </c>
      <c r="C334" s="183">
        <f>C262/RES_summary!C$19</f>
        <v>0</v>
      </c>
      <c r="D334" s="183">
        <f>D262/RES_summary!D$19</f>
        <v>0</v>
      </c>
      <c r="E334" s="183">
        <f>E262/RES_summary!E$19</f>
        <v>0</v>
      </c>
      <c r="F334" s="183">
        <f>F262/RES_summary!F$19</f>
        <v>0</v>
      </c>
      <c r="G334" s="183">
        <f>G262/RES_summary!G$19</f>
        <v>0</v>
      </c>
      <c r="H334" s="183">
        <f>H262/RES_summary!H$19</f>
        <v>0</v>
      </c>
      <c r="I334" s="183">
        <f>I262/RES_summary!I$19</f>
        <v>0</v>
      </c>
      <c r="J334" s="183">
        <f>J262/RES_summary!J$19</f>
        <v>0</v>
      </c>
      <c r="K334" s="183">
        <f>K262/RES_summary!K$19</f>
        <v>0</v>
      </c>
      <c r="L334" s="183">
        <f>L262/RES_summary!L$19</f>
        <v>0</v>
      </c>
      <c r="M334" s="183">
        <f>M262/RES_summary!M$19</f>
        <v>0</v>
      </c>
      <c r="N334" s="183">
        <f>N262/RES_summary!N$19</f>
        <v>0</v>
      </c>
      <c r="O334" s="183">
        <f>O262/RES_summary!O$19</f>
        <v>0</v>
      </c>
      <c r="P334" s="183">
        <f>P262/RES_summary!P$19</f>
        <v>0</v>
      </c>
      <c r="Q334" s="183">
        <f>Q262/RES_summary!Q$19</f>
        <v>0</v>
      </c>
    </row>
    <row r="335" spans="1:17" ht="12" customHeight="1" x14ac:dyDescent="0.25">
      <c r="A335" s="167" t="s">
        <v>155</v>
      </c>
      <c r="B335" s="183">
        <f>B263/RES_summary!B$19</f>
        <v>0</v>
      </c>
      <c r="C335" s="183">
        <f>C263/RES_summary!C$19</f>
        <v>0</v>
      </c>
      <c r="D335" s="183">
        <f>D263/RES_summary!D$19</f>
        <v>0</v>
      </c>
      <c r="E335" s="183">
        <f>E263/RES_summary!E$19</f>
        <v>0</v>
      </c>
      <c r="F335" s="183">
        <f>F263/RES_summary!F$19</f>
        <v>0</v>
      </c>
      <c r="G335" s="183">
        <f>G263/RES_summary!G$19</f>
        <v>0</v>
      </c>
      <c r="H335" s="183">
        <f>H263/RES_summary!H$19</f>
        <v>0</v>
      </c>
      <c r="I335" s="183">
        <f>I263/RES_summary!I$19</f>
        <v>0</v>
      </c>
      <c r="J335" s="183">
        <f>J263/RES_summary!J$19</f>
        <v>0</v>
      </c>
      <c r="K335" s="183">
        <f>K263/RES_summary!K$19</f>
        <v>0</v>
      </c>
      <c r="L335" s="183">
        <f>L263/RES_summary!L$19</f>
        <v>0</v>
      </c>
      <c r="M335" s="183">
        <f>M263/RES_summary!M$19</f>
        <v>0</v>
      </c>
      <c r="N335" s="183">
        <f>N263/RES_summary!N$19</f>
        <v>0</v>
      </c>
      <c r="O335" s="183">
        <f>O263/RES_summary!O$19</f>
        <v>0</v>
      </c>
      <c r="P335" s="183">
        <f>P263/RES_summary!P$19</f>
        <v>0</v>
      </c>
      <c r="Q335" s="183">
        <f>Q263/RES_summary!Q$19</f>
        <v>0</v>
      </c>
    </row>
    <row r="336" spans="1:17" ht="12" customHeight="1" x14ac:dyDescent="0.25">
      <c r="A336" s="166" t="s">
        <v>55</v>
      </c>
      <c r="B336" s="182">
        <f>B264/RES_summary!B$19</f>
        <v>0</v>
      </c>
      <c r="C336" s="182">
        <f>C264/RES_summary!C$19</f>
        <v>0</v>
      </c>
      <c r="D336" s="182">
        <f>D264/RES_summary!D$19</f>
        <v>0</v>
      </c>
      <c r="E336" s="182">
        <f>E264/RES_summary!E$19</f>
        <v>0</v>
      </c>
      <c r="F336" s="182">
        <f>F264/RES_summary!F$19</f>
        <v>0</v>
      </c>
      <c r="G336" s="182">
        <f>G264/RES_summary!G$19</f>
        <v>0</v>
      </c>
      <c r="H336" s="182">
        <f>H264/RES_summary!H$19</f>
        <v>0</v>
      </c>
      <c r="I336" s="182">
        <f>I264/RES_summary!I$19</f>
        <v>0</v>
      </c>
      <c r="J336" s="182">
        <f>J264/RES_summary!J$19</f>
        <v>0</v>
      </c>
      <c r="K336" s="182">
        <f>K264/RES_summary!K$19</f>
        <v>0</v>
      </c>
      <c r="L336" s="182">
        <f>L264/RES_summary!L$19</f>
        <v>0</v>
      </c>
      <c r="M336" s="182">
        <f>M264/RES_summary!M$19</f>
        <v>0</v>
      </c>
      <c r="N336" s="182">
        <f>N264/RES_summary!N$19</f>
        <v>0</v>
      </c>
      <c r="O336" s="182">
        <f>O264/RES_summary!O$19</f>
        <v>0</v>
      </c>
      <c r="P336" s="182">
        <f>P264/RES_summary!P$19</f>
        <v>0</v>
      </c>
      <c r="Q336" s="182">
        <f>Q264/RES_summary!Q$19</f>
        <v>0</v>
      </c>
    </row>
    <row r="337" spans="1:17" ht="12" customHeight="1" x14ac:dyDescent="0.25">
      <c r="A337" s="147" t="s">
        <v>59</v>
      </c>
      <c r="B337" s="181">
        <f>B265/RES_summary!B$19</f>
        <v>0</v>
      </c>
      <c r="C337" s="181">
        <f>C265/RES_summary!C$19</f>
        <v>0</v>
      </c>
      <c r="D337" s="181">
        <f>D265/RES_summary!D$19</f>
        <v>0</v>
      </c>
      <c r="E337" s="181">
        <f>E265/RES_summary!E$19</f>
        <v>0</v>
      </c>
      <c r="F337" s="181">
        <f>F265/RES_summary!F$19</f>
        <v>0</v>
      </c>
      <c r="G337" s="181">
        <f>G265/RES_summary!G$19</f>
        <v>0</v>
      </c>
      <c r="H337" s="181">
        <f>H265/RES_summary!H$19</f>
        <v>0</v>
      </c>
      <c r="I337" s="181">
        <f>I265/RES_summary!I$19</f>
        <v>0</v>
      </c>
      <c r="J337" s="181">
        <f>J265/RES_summary!J$19</f>
        <v>0</v>
      </c>
      <c r="K337" s="181">
        <f>K265/RES_summary!K$19</f>
        <v>0</v>
      </c>
      <c r="L337" s="181">
        <f>L265/RES_summary!L$19</f>
        <v>0</v>
      </c>
      <c r="M337" s="181">
        <f>M265/RES_summary!M$19</f>
        <v>0</v>
      </c>
      <c r="N337" s="181">
        <f>N265/RES_summary!N$19</f>
        <v>0</v>
      </c>
      <c r="O337" s="181">
        <f>O265/RES_summary!O$19</f>
        <v>0</v>
      </c>
      <c r="P337" s="181">
        <f>P265/RES_summary!P$19</f>
        <v>0</v>
      </c>
      <c r="Q337" s="181">
        <f>Q265/RES_summary!Q$19</f>
        <v>0</v>
      </c>
    </row>
    <row r="338" spans="1:17" ht="12" customHeight="1" x14ac:dyDescent="0.25">
      <c r="A338" s="163" t="s">
        <v>144</v>
      </c>
      <c r="B338" s="180">
        <f>B266/RES_summary!B$19</f>
        <v>10.816588526933872</v>
      </c>
      <c r="C338" s="180">
        <f>C266/RES_summary!C$19</f>
        <v>10.065493798018974</v>
      </c>
      <c r="D338" s="180">
        <f>D266/RES_summary!D$19</f>
        <v>10.271785365497138</v>
      </c>
      <c r="E338" s="180">
        <f>E266/RES_summary!E$19</f>
        <v>10.176307322271645</v>
      </c>
      <c r="F338" s="180">
        <f>F266/RES_summary!F$19</f>
        <v>9.8555620819316889</v>
      </c>
      <c r="G338" s="180">
        <f>G266/RES_summary!G$19</f>
        <v>9.5713420789290158</v>
      </c>
      <c r="H338" s="180">
        <f>H266/RES_summary!H$19</f>
        <v>9.0666605428149492</v>
      </c>
      <c r="I338" s="180">
        <f>I266/RES_summary!I$19</f>
        <v>9.2104958242174959</v>
      </c>
      <c r="J338" s="180">
        <f>J266/RES_summary!J$19</f>
        <v>8.9114573391272174</v>
      </c>
      <c r="K338" s="180">
        <f>K266/RES_summary!K$19</f>
        <v>8.7514126269924866</v>
      </c>
      <c r="L338" s="180">
        <f>L266/RES_summary!L$19</f>
        <v>8.5327809637123639</v>
      </c>
      <c r="M338" s="180">
        <f>M266/RES_summary!M$19</f>
        <v>7.8973742355197407</v>
      </c>
      <c r="N338" s="180">
        <f>N266/RES_summary!N$19</f>
        <v>7.338738387790313</v>
      </c>
      <c r="O338" s="180">
        <f>O266/RES_summary!O$19</f>
        <v>6.956897977448711</v>
      </c>
      <c r="P338" s="180">
        <f>P266/RES_summary!P$19</f>
        <v>6.9418132636375685</v>
      </c>
      <c r="Q338" s="180">
        <f>Q266/RES_summary!Q$19</f>
        <v>7.1586811168798201</v>
      </c>
    </row>
    <row r="339" spans="1:17" ht="12" customHeight="1" x14ac:dyDescent="0.25">
      <c r="A339" s="161" t="s">
        <v>143</v>
      </c>
      <c r="B339" s="179">
        <f>B267/RES_summary!B$19</f>
        <v>0.2163317705386758</v>
      </c>
      <c r="C339" s="179">
        <f>C267/RES_summary!C$19</f>
        <v>0.10065493798018911</v>
      </c>
      <c r="D339" s="179">
        <f>D267/RES_summary!D$19</f>
        <v>0.20543570730994251</v>
      </c>
      <c r="E339" s="179">
        <f>E267/RES_summary!E$19</f>
        <v>0.20352614644543204</v>
      </c>
      <c r="F339" s="179">
        <f>F267/RES_summary!F$19</f>
        <v>0.19711124163863294</v>
      </c>
      <c r="G339" s="179">
        <f>G267/RES_summary!G$19</f>
        <v>1.1485610494714822</v>
      </c>
      <c r="H339" s="179">
        <f>H267/RES_summary!H$19</f>
        <v>0.40799972442667443</v>
      </c>
      <c r="I339" s="179">
        <f>I267/RES_summary!I$19</f>
        <v>0.18420991648435109</v>
      </c>
      <c r="J339" s="179">
        <f>J267/RES_summary!J$19</f>
        <v>0.17822914678254489</v>
      </c>
      <c r="K339" s="179">
        <f>K267/RES_summary!K$19</f>
        <v>0.17502825253984883</v>
      </c>
      <c r="L339" s="179">
        <f>L267/RES_summary!L$19</f>
        <v>0.17065561927424663</v>
      </c>
      <c r="M339" s="179">
        <f>M267/RES_summary!M$19</f>
        <v>0.15794748471039419</v>
      </c>
      <c r="N339" s="179">
        <f>N267/RES_summary!N$19</f>
        <v>0.14677476775580572</v>
      </c>
      <c r="O339" s="179">
        <f>O267/RES_summary!O$19</f>
        <v>0.13913795954897365</v>
      </c>
      <c r="P339" s="179">
        <f>P267/RES_summary!P$19</f>
        <v>0.24296346422731413</v>
      </c>
      <c r="Q339" s="179">
        <f>Q267/RES_summary!Q$19</f>
        <v>0.60848789493478406</v>
      </c>
    </row>
    <row r="340" spans="1:17" ht="12" customHeight="1" x14ac:dyDescent="0.25">
      <c r="A340" s="148" t="s">
        <v>57</v>
      </c>
      <c r="B340" s="177">
        <f>B268/RES_summary!B$19</f>
        <v>0.2163317705386758</v>
      </c>
      <c r="C340" s="177">
        <f>C268/RES_summary!C$19</f>
        <v>0.10065493798018911</v>
      </c>
      <c r="D340" s="177">
        <f>D268/RES_summary!D$19</f>
        <v>0.20543570730994251</v>
      </c>
      <c r="E340" s="177">
        <f>E268/RES_summary!E$19</f>
        <v>0.20352614644543204</v>
      </c>
      <c r="F340" s="177">
        <f>F268/RES_summary!F$19</f>
        <v>0.19711124163863294</v>
      </c>
      <c r="G340" s="177">
        <f>G268/RES_summary!G$19</f>
        <v>1.1485610494714822</v>
      </c>
      <c r="H340" s="177">
        <f>H268/RES_summary!H$19</f>
        <v>0.40799972442667443</v>
      </c>
      <c r="I340" s="177">
        <f>I268/RES_summary!I$19</f>
        <v>0.18420991648435109</v>
      </c>
      <c r="J340" s="177">
        <f>J268/RES_summary!J$19</f>
        <v>0.17822914678254489</v>
      </c>
      <c r="K340" s="177">
        <f>K268/RES_summary!K$19</f>
        <v>0.17502825253984883</v>
      </c>
      <c r="L340" s="177">
        <f>L268/RES_summary!L$19</f>
        <v>0.17065561927424663</v>
      </c>
      <c r="M340" s="177">
        <f>M268/RES_summary!M$19</f>
        <v>0.15794748471039419</v>
      </c>
      <c r="N340" s="177">
        <f>N268/RES_summary!N$19</f>
        <v>0.14677476775580572</v>
      </c>
      <c r="O340" s="177">
        <f>O268/RES_summary!O$19</f>
        <v>0.13913795954897365</v>
      </c>
      <c r="P340" s="177">
        <f>P268/RES_summary!P$19</f>
        <v>0.24296346422731413</v>
      </c>
      <c r="Q340" s="177">
        <f>Q268/RES_summary!Q$19</f>
        <v>0.60848789493478406</v>
      </c>
    </row>
    <row r="341" spans="1:17" ht="12" customHeight="1" x14ac:dyDescent="0.25">
      <c r="A341" s="148" t="s">
        <v>59</v>
      </c>
      <c r="B341" s="177">
        <f>B269/RES_summary!B$19</f>
        <v>0</v>
      </c>
      <c r="C341" s="177">
        <f>C269/RES_summary!C$19</f>
        <v>0</v>
      </c>
      <c r="D341" s="177">
        <f>D269/RES_summary!D$19</f>
        <v>0</v>
      </c>
      <c r="E341" s="177">
        <f>E269/RES_summary!E$19</f>
        <v>0</v>
      </c>
      <c r="F341" s="177">
        <f>F269/RES_summary!F$19</f>
        <v>0</v>
      </c>
      <c r="G341" s="177">
        <f>G269/RES_summary!G$19</f>
        <v>0</v>
      </c>
      <c r="H341" s="177">
        <f>H269/RES_summary!H$19</f>
        <v>0</v>
      </c>
      <c r="I341" s="177">
        <f>I269/RES_summary!I$19</f>
        <v>0</v>
      </c>
      <c r="J341" s="177">
        <f>J269/RES_summary!J$19</f>
        <v>0</v>
      </c>
      <c r="K341" s="177">
        <f>K269/RES_summary!K$19</f>
        <v>0</v>
      </c>
      <c r="L341" s="177">
        <f>L269/RES_summary!L$19</f>
        <v>0</v>
      </c>
      <c r="M341" s="177">
        <f>M269/RES_summary!M$19</f>
        <v>0</v>
      </c>
      <c r="N341" s="177">
        <f>N269/RES_summary!N$19</f>
        <v>0</v>
      </c>
      <c r="O341" s="177">
        <f>O269/RES_summary!O$19</f>
        <v>0</v>
      </c>
      <c r="P341" s="177">
        <f>P269/RES_summary!P$19</f>
        <v>0</v>
      </c>
      <c r="Q341" s="177">
        <f>Q269/RES_summary!Q$19</f>
        <v>0</v>
      </c>
    </row>
    <row r="342" spans="1:17" ht="12" customHeight="1" x14ac:dyDescent="0.25">
      <c r="A342" s="163" t="s">
        <v>142</v>
      </c>
      <c r="B342" s="180">
        <f>B270/RES_summary!B$19</f>
        <v>0</v>
      </c>
      <c r="C342" s="180">
        <f>C270/RES_summary!C$19</f>
        <v>0</v>
      </c>
      <c r="D342" s="180">
        <f>D270/RES_summary!D$19</f>
        <v>0</v>
      </c>
      <c r="E342" s="180">
        <f>E270/RES_summary!E$19</f>
        <v>0</v>
      </c>
      <c r="F342" s="180">
        <f>F270/RES_summary!F$19</f>
        <v>0</v>
      </c>
      <c r="G342" s="180">
        <f>G270/RES_summary!G$19</f>
        <v>0</v>
      </c>
      <c r="H342" s="180">
        <f>H270/RES_summary!H$19</f>
        <v>0</v>
      </c>
      <c r="I342" s="180">
        <f>I270/RES_summary!I$19</f>
        <v>0</v>
      </c>
      <c r="J342" s="180">
        <f>J270/RES_summary!J$19</f>
        <v>0</v>
      </c>
      <c r="K342" s="180">
        <f>K270/RES_summary!K$19</f>
        <v>0</v>
      </c>
      <c r="L342" s="180">
        <f>L270/RES_summary!L$19</f>
        <v>0</v>
      </c>
      <c r="M342" s="180">
        <f>M270/RES_summary!M$19</f>
        <v>0</v>
      </c>
      <c r="N342" s="180">
        <f>N270/RES_summary!N$19</f>
        <v>0</v>
      </c>
      <c r="O342" s="180">
        <f>O270/RES_summary!O$19</f>
        <v>0</v>
      </c>
      <c r="P342" s="180">
        <f>P270/RES_summary!P$19</f>
        <v>0</v>
      </c>
      <c r="Q342" s="180">
        <f>Q270/RES_summary!Q$19</f>
        <v>0</v>
      </c>
    </row>
    <row r="343" spans="1:17" ht="12" customHeight="1" x14ac:dyDescent="0.25">
      <c r="A343" s="161" t="s">
        <v>141</v>
      </c>
      <c r="B343" s="179">
        <f>B271/RES_summary!B$19</f>
        <v>0</v>
      </c>
      <c r="C343" s="179">
        <f>C271/RES_summary!C$19</f>
        <v>0</v>
      </c>
      <c r="D343" s="179">
        <f>D271/RES_summary!D$19</f>
        <v>0</v>
      </c>
      <c r="E343" s="179">
        <f>E271/RES_summary!E$19</f>
        <v>0</v>
      </c>
      <c r="F343" s="179">
        <f>F271/RES_summary!F$19</f>
        <v>0</v>
      </c>
      <c r="G343" s="179">
        <f>G271/RES_summary!G$19</f>
        <v>0</v>
      </c>
      <c r="H343" s="179">
        <f>H271/RES_summary!H$19</f>
        <v>0</v>
      </c>
      <c r="I343" s="179">
        <f>I271/RES_summary!I$19</f>
        <v>0</v>
      </c>
      <c r="J343" s="179">
        <f>J271/RES_summary!J$19</f>
        <v>0</v>
      </c>
      <c r="K343" s="179">
        <f>K271/RES_summary!K$19</f>
        <v>0</v>
      </c>
      <c r="L343" s="179">
        <f>L271/RES_summary!L$19</f>
        <v>0</v>
      </c>
      <c r="M343" s="179">
        <f>M271/RES_summary!M$19</f>
        <v>0</v>
      </c>
      <c r="N343" s="179">
        <f>N271/RES_summary!N$19</f>
        <v>0</v>
      </c>
      <c r="O343" s="179">
        <f>O271/RES_summary!O$19</f>
        <v>0</v>
      </c>
      <c r="P343" s="179">
        <f>P271/RES_summary!P$19</f>
        <v>0</v>
      </c>
      <c r="Q343" s="179">
        <f>Q271/RES_summary!Q$19</f>
        <v>0</v>
      </c>
    </row>
    <row r="344" spans="1:17" ht="12" customHeight="1" x14ac:dyDescent="0.25">
      <c r="A344" s="148" t="s">
        <v>60</v>
      </c>
      <c r="B344" s="177">
        <f>B272/RES_summary!B$19</f>
        <v>0</v>
      </c>
      <c r="C344" s="177">
        <f>C272/RES_summary!C$19</f>
        <v>0</v>
      </c>
      <c r="D344" s="177">
        <f>D272/RES_summary!D$19</f>
        <v>0</v>
      </c>
      <c r="E344" s="177">
        <f>E272/RES_summary!E$19</f>
        <v>0</v>
      </c>
      <c r="F344" s="177">
        <f>F272/RES_summary!F$19</f>
        <v>0</v>
      </c>
      <c r="G344" s="177">
        <f>G272/RES_summary!G$19</f>
        <v>0</v>
      </c>
      <c r="H344" s="177">
        <f>H272/RES_summary!H$19</f>
        <v>0</v>
      </c>
      <c r="I344" s="177">
        <f>I272/RES_summary!I$19</f>
        <v>0</v>
      </c>
      <c r="J344" s="177">
        <f>J272/RES_summary!J$19</f>
        <v>0</v>
      </c>
      <c r="K344" s="177">
        <f>K272/RES_summary!K$19</f>
        <v>0</v>
      </c>
      <c r="L344" s="177">
        <f>L272/RES_summary!L$19</f>
        <v>0</v>
      </c>
      <c r="M344" s="177">
        <f>M272/RES_summary!M$19</f>
        <v>0</v>
      </c>
      <c r="N344" s="177">
        <f>N272/RES_summary!N$19</f>
        <v>0</v>
      </c>
      <c r="O344" s="177">
        <f>O272/RES_summary!O$19</f>
        <v>0</v>
      </c>
      <c r="P344" s="177">
        <f>P272/RES_summary!P$19</f>
        <v>0</v>
      </c>
      <c r="Q344" s="177">
        <f>Q272/RES_summary!Q$19</f>
        <v>0</v>
      </c>
    </row>
    <row r="345" spans="1:17" ht="12" customHeight="1" x14ac:dyDescent="0.25">
      <c r="A345" s="148" t="s">
        <v>59</v>
      </c>
      <c r="B345" s="177">
        <f>B273/RES_summary!B$19</f>
        <v>0</v>
      </c>
      <c r="C345" s="177">
        <f>C273/RES_summary!C$19</f>
        <v>0</v>
      </c>
      <c r="D345" s="177">
        <f>D273/RES_summary!D$19</f>
        <v>0</v>
      </c>
      <c r="E345" s="177">
        <f>E273/RES_summary!E$19</f>
        <v>0</v>
      </c>
      <c r="F345" s="177">
        <f>F273/RES_summary!F$19</f>
        <v>0</v>
      </c>
      <c r="G345" s="177">
        <f>G273/RES_summary!G$19</f>
        <v>0</v>
      </c>
      <c r="H345" s="177">
        <f>H273/RES_summary!H$19</f>
        <v>0</v>
      </c>
      <c r="I345" s="177">
        <f>I273/RES_summary!I$19</f>
        <v>0</v>
      </c>
      <c r="J345" s="177">
        <f>J273/RES_summary!J$19</f>
        <v>0</v>
      </c>
      <c r="K345" s="177">
        <f>K273/RES_summary!K$19</f>
        <v>0</v>
      </c>
      <c r="L345" s="177">
        <f>L273/RES_summary!L$19</f>
        <v>0</v>
      </c>
      <c r="M345" s="177">
        <f>M273/RES_summary!M$19</f>
        <v>0</v>
      </c>
      <c r="N345" s="177">
        <f>N273/RES_summary!N$19</f>
        <v>0</v>
      </c>
      <c r="O345" s="177">
        <f>O273/RES_summary!O$19</f>
        <v>0</v>
      </c>
      <c r="P345" s="177">
        <f>P273/RES_summary!P$19</f>
        <v>0</v>
      </c>
      <c r="Q345" s="177">
        <f>Q273/RES_summary!Q$19</f>
        <v>0</v>
      </c>
    </row>
    <row r="346" spans="1:17" ht="12" customHeight="1" x14ac:dyDescent="0.25">
      <c r="A346" s="158" t="s">
        <v>62</v>
      </c>
      <c r="B346" s="178">
        <f>B274/RES_summary!B$19</f>
        <v>1.6836017092015527</v>
      </c>
      <c r="C346" s="178">
        <f>C274/RES_summary!C$19</f>
        <v>1.4998434048392562</v>
      </c>
      <c r="D346" s="178">
        <f>D274/RES_summary!D$19</f>
        <v>1.3516959311748313</v>
      </c>
      <c r="E346" s="178">
        <f>E274/RES_summary!E$19</f>
        <v>1.4239883430967741</v>
      </c>
      <c r="F346" s="178">
        <f>F274/RES_summary!F$19</f>
        <v>1.5735563949627205</v>
      </c>
      <c r="G346" s="178">
        <f>G274/RES_summary!G$19</f>
        <v>1.3115729468795048</v>
      </c>
      <c r="H346" s="178">
        <f>H274/RES_summary!H$19</f>
        <v>1.31931571173228</v>
      </c>
      <c r="I346" s="178">
        <f>I274/RES_summary!I$19</f>
        <v>1.4211798500528039</v>
      </c>
      <c r="J346" s="178">
        <f>J274/RES_summary!J$19</f>
        <v>1.3236099922958602</v>
      </c>
      <c r="K346" s="178">
        <f>K274/RES_summary!K$19</f>
        <v>1.366648589423046</v>
      </c>
      <c r="L346" s="178">
        <f>L274/RES_summary!L$19</f>
        <v>1.3302262322420344</v>
      </c>
      <c r="M346" s="178">
        <f>M274/RES_summary!M$19</f>
        <v>1.3941344322062961</v>
      </c>
      <c r="N346" s="178">
        <f>N274/RES_summary!N$19</f>
        <v>1.3363973548448025</v>
      </c>
      <c r="O346" s="178">
        <f>O274/RES_summary!O$19</f>
        <v>1.2865276678501865</v>
      </c>
      <c r="P346" s="178">
        <f>P274/RES_summary!P$19</f>
        <v>1.2191618904750561</v>
      </c>
      <c r="Q346" s="178">
        <f>Q274/RES_summary!Q$19</f>
        <v>1.2817763756272895</v>
      </c>
    </row>
    <row r="347" spans="1:17" ht="12" customHeight="1" x14ac:dyDescent="0.25">
      <c r="A347" s="23" t="s">
        <v>55</v>
      </c>
      <c r="B347" s="177">
        <f>B275/RES_summary!B$19</f>
        <v>0</v>
      </c>
      <c r="C347" s="177">
        <f>C275/RES_summary!C$19</f>
        <v>0</v>
      </c>
      <c r="D347" s="177">
        <f>D275/RES_summary!D$19</f>
        <v>0</v>
      </c>
      <c r="E347" s="177">
        <f>E275/RES_summary!E$19</f>
        <v>0</v>
      </c>
      <c r="F347" s="177">
        <f>F275/RES_summary!F$19</f>
        <v>0</v>
      </c>
      <c r="G347" s="177">
        <f>G275/RES_summary!G$19</f>
        <v>0</v>
      </c>
      <c r="H347" s="177">
        <f>H275/RES_summary!H$19</f>
        <v>0</v>
      </c>
      <c r="I347" s="177">
        <f>I275/RES_summary!I$19</f>
        <v>0</v>
      </c>
      <c r="J347" s="177">
        <f>J275/RES_summary!J$19</f>
        <v>0</v>
      </c>
      <c r="K347" s="177">
        <f>K275/RES_summary!K$19</f>
        <v>0</v>
      </c>
      <c r="L347" s="177">
        <f>L275/RES_summary!L$19</f>
        <v>0</v>
      </c>
      <c r="M347" s="177">
        <f>M275/RES_summary!M$19</f>
        <v>0</v>
      </c>
      <c r="N347" s="177">
        <f>N275/RES_summary!N$19</f>
        <v>0</v>
      </c>
      <c r="O347" s="177">
        <f>O275/RES_summary!O$19</f>
        <v>0</v>
      </c>
      <c r="P347" s="177">
        <f>P275/RES_summary!P$19</f>
        <v>0</v>
      </c>
      <c r="Q347" s="177">
        <f>Q275/RES_summary!Q$19</f>
        <v>0</v>
      </c>
    </row>
    <row r="348" spans="1:17" ht="12" customHeight="1" x14ac:dyDescent="0.25">
      <c r="A348" s="23" t="s">
        <v>57</v>
      </c>
      <c r="B348" s="177">
        <f>B276/RES_summary!B$19</f>
        <v>4.5793626711935271</v>
      </c>
      <c r="C348" s="177">
        <f>C276/RES_summary!C$19</f>
        <v>3.5485355545639194</v>
      </c>
      <c r="D348" s="177">
        <f>D276/RES_summary!D$19</f>
        <v>3.4942605857313489</v>
      </c>
      <c r="E348" s="177">
        <f>E276/RES_summary!E$19</f>
        <v>3.8101784272749688</v>
      </c>
      <c r="F348" s="177">
        <f>F276/RES_summary!F$19</f>
        <v>3.878840872041232</v>
      </c>
      <c r="G348" s="177">
        <f>G276/RES_summary!G$19</f>
        <v>3.7958569507708075</v>
      </c>
      <c r="H348" s="177">
        <f>H276/RES_summary!H$19</f>
        <v>3.4378748958544354</v>
      </c>
      <c r="I348" s="177">
        <f>I276/RES_summary!I$19</f>
        <v>3.7161317579605782</v>
      </c>
      <c r="J348" s="177">
        <f>J276/RES_summary!J$19</f>
        <v>3.4939357085424421</v>
      </c>
      <c r="K348" s="177">
        <f>K276/RES_summary!K$19</f>
        <v>3.5601621060047974</v>
      </c>
      <c r="L348" s="177">
        <f>L276/RES_summary!L$19</f>
        <v>3.5008854025137337</v>
      </c>
      <c r="M348" s="177">
        <f>M276/RES_summary!M$19</f>
        <v>3.461322442379688</v>
      </c>
      <c r="N348" s="177">
        <f>N276/RES_summary!N$19</f>
        <v>3.3046431545028052</v>
      </c>
      <c r="O348" s="177">
        <f>O276/RES_summary!O$19</f>
        <v>2.9696803571248607</v>
      </c>
      <c r="P348" s="177">
        <f>P276/RES_summary!P$19</f>
        <v>2.9100962964821719</v>
      </c>
      <c r="Q348" s="177">
        <f>Q276/RES_summary!Q$19</f>
        <v>3.0410033631448123</v>
      </c>
    </row>
    <row r="349" spans="1:17" ht="12" customHeight="1" x14ac:dyDescent="0.25">
      <c r="A349" s="29" t="s">
        <v>140</v>
      </c>
      <c r="B349" s="176">
        <f>B277/RES_summary!B$19</f>
        <v>0</v>
      </c>
      <c r="C349" s="176">
        <f>C277/RES_summary!C$19</f>
        <v>0</v>
      </c>
      <c r="D349" s="176">
        <f>D277/RES_summary!D$19</f>
        <v>0</v>
      </c>
      <c r="E349" s="176">
        <f>E277/RES_summary!E$19</f>
        <v>0</v>
      </c>
      <c r="F349" s="176">
        <f>F277/RES_summary!F$19</f>
        <v>0</v>
      </c>
      <c r="G349" s="176">
        <f>G277/RES_summary!G$19</f>
        <v>0</v>
      </c>
      <c r="H349" s="176">
        <f>H277/RES_summary!H$19</f>
        <v>0</v>
      </c>
      <c r="I349" s="176">
        <f>I277/RES_summary!I$19</f>
        <v>0</v>
      </c>
      <c r="J349" s="176">
        <f>J277/RES_summary!J$19</f>
        <v>0</v>
      </c>
      <c r="K349" s="176">
        <f>K277/RES_summary!K$19</f>
        <v>0</v>
      </c>
      <c r="L349" s="176">
        <f>L277/RES_summary!L$19</f>
        <v>0</v>
      </c>
      <c r="M349" s="176">
        <f>M277/RES_summary!M$19</f>
        <v>0</v>
      </c>
      <c r="N349" s="176">
        <f>N277/RES_summary!N$19</f>
        <v>0</v>
      </c>
      <c r="O349" s="176">
        <f>O277/RES_summary!O$19</f>
        <v>0</v>
      </c>
      <c r="P349" s="176">
        <f>P277/RES_summary!P$19</f>
        <v>0</v>
      </c>
      <c r="Q349" s="176">
        <f>Q277/RES_summary!Q$19</f>
        <v>0</v>
      </c>
    </row>
    <row r="351" spans="1:17" s="28" customFormat="1" ht="12" customHeight="1" x14ac:dyDescent="0.25">
      <c r="A351" s="187" t="s">
        <v>194</v>
      </c>
      <c r="B351" s="186"/>
      <c r="C351" s="185"/>
      <c r="D351" s="185"/>
      <c r="E351" s="185"/>
      <c r="F351" s="185"/>
      <c r="G351" s="185"/>
      <c r="H351" s="185"/>
      <c r="I351" s="185"/>
      <c r="J351" s="185"/>
      <c r="K351" s="185"/>
      <c r="L351" s="185"/>
      <c r="M351" s="185"/>
      <c r="N351" s="185"/>
      <c r="O351" s="185"/>
      <c r="P351" s="185"/>
      <c r="Q351" s="185"/>
    </row>
    <row r="353" spans="1:17" ht="12" customHeight="1" x14ac:dyDescent="0.25">
      <c r="A353" s="152" t="s">
        <v>193</v>
      </c>
      <c r="B353" s="168"/>
      <c r="C353" s="168">
        <f>SUM(C354,C357,C359,C372)</f>
        <v>0.32643668110760105</v>
      </c>
      <c r="D353" s="168">
        <f t="shared" ref="D353:Q353" si="87">SUM(D354,D357,D359,D372)</f>
        <v>0.95695172272275397</v>
      </c>
      <c r="E353" s="168">
        <f t="shared" si="87"/>
        <v>0.28028794158027026</v>
      </c>
      <c r="F353" s="168">
        <f t="shared" si="87"/>
        <v>1.2295485242495672</v>
      </c>
      <c r="G353" s="168">
        <f t="shared" si="87"/>
        <v>0.70884543215352858</v>
      </c>
      <c r="H353" s="168">
        <f t="shared" si="87"/>
        <v>0.21094030468924035</v>
      </c>
      <c r="I353" s="168">
        <f t="shared" si="87"/>
        <v>0.26585975378935656</v>
      </c>
      <c r="J353" s="168">
        <f t="shared" si="87"/>
        <v>1.0912995278613802</v>
      </c>
      <c r="K353" s="168">
        <f t="shared" si="87"/>
        <v>0.636621271115132</v>
      </c>
      <c r="L353" s="168">
        <f t="shared" si="87"/>
        <v>0.32900659917977471</v>
      </c>
      <c r="M353" s="168">
        <f t="shared" si="87"/>
        <v>0.34598976555493566</v>
      </c>
      <c r="N353" s="168">
        <f t="shared" si="87"/>
        <v>1.2666450557143718</v>
      </c>
      <c r="O353" s="168">
        <f t="shared" si="87"/>
        <v>0.7280076318937917</v>
      </c>
      <c r="P353" s="168">
        <f t="shared" si="87"/>
        <v>0.23852327172260121</v>
      </c>
      <c r="Q353" s="168">
        <f t="shared" si="87"/>
        <v>0.66549879521962385</v>
      </c>
    </row>
    <row r="354" spans="1:17" ht="12" customHeight="1" x14ac:dyDescent="0.25">
      <c r="A354" s="158" t="s">
        <v>65</v>
      </c>
      <c r="B354" s="157"/>
      <c r="C354" s="157">
        <f>SUM(C355:C356)</f>
        <v>0.21518055061658309</v>
      </c>
      <c r="D354" s="157">
        <f t="shared" ref="D354:Q354" si="88">SUM(D355:D356)</f>
        <v>0.67615925483846728</v>
      </c>
      <c r="E354" s="157">
        <f t="shared" si="88"/>
        <v>0.18621291691490005</v>
      </c>
      <c r="F354" s="157">
        <f t="shared" si="88"/>
        <v>0.85647577938929531</v>
      </c>
      <c r="G354" s="157">
        <f t="shared" si="88"/>
        <v>0.46857511951989073</v>
      </c>
      <c r="H354" s="157">
        <f t="shared" si="88"/>
        <v>0.12587240340415884</v>
      </c>
      <c r="I354" s="157">
        <f t="shared" si="88"/>
        <v>0.17823083040026219</v>
      </c>
      <c r="J354" s="157">
        <f t="shared" si="88"/>
        <v>0.73233195606521817</v>
      </c>
      <c r="K354" s="157">
        <f t="shared" si="88"/>
        <v>0.42942983768942605</v>
      </c>
      <c r="L354" s="157">
        <f t="shared" si="88"/>
        <v>0.16327996917318341</v>
      </c>
      <c r="M354" s="157">
        <f t="shared" si="88"/>
        <v>0.19349312886751502</v>
      </c>
      <c r="N354" s="157">
        <f t="shared" si="88"/>
        <v>0.7934607769911588</v>
      </c>
      <c r="O354" s="157">
        <f t="shared" si="88"/>
        <v>0.42305135616539458</v>
      </c>
      <c r="P354" s="157">
        <f t="shared" si="88"/>
        <v>0.11676655049141113</v>
      </c>
      <c r="Q354" s="157">
        <f t="shared" si="88"/>
        <v>0.38719577764761187</v>
      </c>
    </row>
    <row r="355" spans="1:17" ht="12" customHeight="1" x14ac:dyDescent="0.25">
      <c r="A355" s="23" t="s">
        <v>157</v>
      </c>
      <c r="B355" s="156"/>
      <c r="C355" s="156">
        <f>RES_hhdet_in_fec!C$83</f>
        <v>0.21475608808281219</v>
      </c>
      <c r="D355" s="156">
        <f>RES_hhdet_in_fec!D$83</f>
        <v>0.67428150905664885</v>
      </c>
      <c r="E355" s="156">
        <f>RES_hhdet_in_fec!E$83</f>
        <v>0.18507695791481452</v>
      </c>
      <c r="F355" s="156">
        <f>RES_hhdet_in_fec!F$83</f>
        <v>0.85146120025857719</v>
      </c>
      <c r="G355" s="156">
        <f>RES_hhdet_in_fec!G$83</f>
        <v>0.46740481178019821</v>
      </c>
      <c r="H355" s="156">
        <f>RES_hhdet_in_fec!H$83</f>
        <v>0.1254912660238823</v>
      </c>
      <c r="I355" s="156">
        <f>RES_hhdet_in_fec!I$83</f>
        <v>0.17556882543112498</v>
      </c>
      <c r="J355" s="156">
        <f>RES_hhdet_in_fec!J$83</f>
        <v>0.72534651613322054</v>
      </c>
      <c r="K355" s="156">
        <f>RES_hhdet_in_fec!K$83</f>
        <v>0.42835068458067238</v>
      </c>
      <c r="L355" s="156">
        <f>RES_hhdet_in_fec!L$83</f>
        <v>0.16220341278633588</v>
      </c>
      <c r="M355" s="156">
        <f>RES_hhdet_in_fec!M$83</f>
        <v>0.19273584094874333</v>
      </c>
      <c r="N355" s="156">
        <f>RES_hhdet_in_fec!N$83</f>
        <v>0.79126747364930772</v>
      </c>
      <c r="O355" s="156">
        <f>RES_hhdet_in_fec!O$83</f>
        <v>0.42185198042203625</v>
      </c>
      <c r="P355" s="156">
        <f>RES_hhdet_in_fec!P$83</f>
        <v>0.11622348564285814</v>
      </c>
      <c r="Q355" s="156">
        <f>RES_hhdet_in_fec!Q$83</f>
        <v>0.38483961302412484</v>
      </c>
    </row>
    <row r="356" spans="1:17" ht="12" customHeight="1" x14ac:dyDescent="0.25">
      <c r="A356" s="23" t="s">
        <v>60</v>
      </c>
      <c r="B356" s="156"/>
      <c r="C356" s="156">
        <f>RES_hhdet_in_fec!C$84</f>
        <v>4.2446253377090141E-4</v>
      </c>
      <c r="D356" s="156">
        <f>RES_hhdet_in_fec!D$84</f>
        <v>1.8777457818183762E-3</v>
      </c>
      <c r="E356" s="156">
        <f>RES_hhdet_in_fec!E$84</f>
        <v>1.1359590000855474E-3</v>
      </c>
      <c r="F356" s="156">
        <f>RES_hhdet_in_fec!F$84</f>
        <v>5.0145791307181281E-3</v>
      </c>
      <c r="G356" s="156">
        <f>RES_hhdet_in_fec!G$84</f>
        <v>1.1703077396924882E-3</v>
      </c>
      <c r="H356" s="156">
        <f>RES_hhdet_in_fec!H$84</f>
        <v>3.8113738027654445E-4</v>
      </c>
      <c r="I356" s="156">
        <f>RES_hhdet_in_fec!I$84</f>
        <v>2.6620049691372214E-3</v>
      </c>
      <c r="J356" s="156">
        <f>RES_hhdet_in_fec!J$84</f>
        <v>6.9854399319976617E-3</v>
      </c>
      <c r="K356" s="156">
        <f>RES_hhdet_in_fec!K$84</f>
        <v>1.0791531087536459E-3</v>
      </c>
      <c r="L356" s="156">
        <f>RES_hhdet_in_fec!L$84</f>
        <v>1.0765563868475349E-3</v>
      </c>
      <c r="M356" s="156">
        <f>RES_hhdet_in_fec!M$84</f>
        <v>7.5728791877169082E-4</v>
      </c>
      <c r="N356" s="156">
        <f>RES_hhdet_in_fec!N$84</f>
        <v>2.1933033418510715E-3</v>
      </c>
      <c r="O356" s="156">
        <f>RES_hhdet_in_fec!O$84</f>
        <v>1.1993757433583375E-3</v>
      </c>
      <c r="P356" s="156">
        <f>RES_hhdet_in_fec!P$84</f>
        <v>5.4306484855298732E-4</v>
      </c>
      <c r="Q356" s="156">
        <f>RES_hhdet_in_fec!Q$84</f>
        <v>2.356164623487038E-3</v>
      </c>
    </row>
    <row r="357" spans="1:17" ht="12" customHeight="1" x14ac:dyDescent="0.25">
      <c r="A357" s="158" t="s">
        <v>112</v>
      </c>
      <c r="B357" s="157"/>
      <c r="C357" s="157">
        <f>C358</f>
        <v>1.6192030098436741E-2</v>
      </c>
      <c r="D357" s="157">
        <f t="shared" ref="D357:Q357" si="89">D358</f>
        <v>2.6143780140000197E-2</v>
      </c>
      <c r="E357" s="157">
        <f t="shared" si="89"/>
        <v>1.2908837599337827E-2</v>
      </c>
      <c r="F357" s="157">
        <f t="shared" si="89"/>
        <v>3.897895272757896E-2</v>
      </c>
      <c r="G357" s="157">
        <f t="shared" si="89"/>
        <v>2.2895164349296358E-2</v>
      </c>
      <c r="H357" s="157">
        <f t="shared" si="89"/>
        <v>1.3266426749046484E-2</v>
      </c>
      <c r="I357" s="157">
        <f t="shared" si="89"/>
        <v>5.0767091444975081E-3</v>
      </c>
      <c r="J357" s="157">
        <f t="shared" si="89"/>
        <v>2.8078928395720976E-2</v>
      </c>
      <c r="K357" s="157">
        <f t="shared" si="89"/>
        <v>5.0445882529373133E-2</v>
      </c>
      <c r="L357" s="157">
        <f t="shared" si="89"/>
        <v>5.6001666465398552E-2</v>
      </c>
      <c r="M357" s="157">
        <f t="shared" si="89"/>
        <v>3.2822334590033267E-2</v>
      </c>
      <c r="N357" s="157">
        <f t="shared" si="89"/>
        <v>8.1298733490914404E-2</v>
      </c>
      <c r="O357" s="157">
        <f t="shared" si="89"/>
        <v>5.1673033098408372E-2</v>
      </c>
      <c r="P357" s="157">
        <f t="shared" si="89"/>
        <v>3.1883446636633221E-2</v>
      </c>
      <c r="Q357" s="157">
        <f t="shared" si="89"/>
        <v>4.8782900511758438E-2</v>
      </c>
    </row>
    <row r="358" spans="1:17" ht="12" customHeight="1" x14ac:dyDescent="0.25">
      <c r="A358" s="23" t="s">
        <v>60</v>
      </c>
      <c r="B358" s="156"/>
      <c r="C358" s="156">
        <f>RES_hhdet_in_fec!C$86</f>
        <v>1.6192030098436741E-2</v>
      </c>
      <c r="D358" s="156">
        <f>RES_hhdet_in_fec!D$86</f>
        <v>2.6143780140000197E-2</v>
      </c>
      <c r="E358" s="156">
        <f>RES_hhdet_in_fec!E$86</f>
        <v>1.2908837599337827E-2</v>
      </c>
      <c r="F358" s="156">
        <f>RES_hhdet_in_fec!F$86</f>
        <v>3.897895272757896E-2</v>
      </c>
      <c r="G358" s="156">
        <f>RES_hhdet_in_fec!G$86</f>
        <v>2.2895164349296358E-2</v>
      </c>
      <c r="H358" s="156">
        <f>RES_hhdet_in_fec!H$86</f>
        <v>1.3266426749046484E-2</v>
      </c>
      <c r="I358" s="156">
        <f>RES_hhdet_in_fec!I$86</f>
        <v>5.0767091444975081E-3</v>
      </c>
      <c r="J358" s="156">
        <f>RES_hhdet_in_fec!J$86</f>
        <v>2.8078928395720976E-2</v>
      </c>
      <c r="K358" s="156">
        <f>RES_hhdet_in_fec!K$86</f>
        <v>5.0445882529373133E-2</v>
      </c>
      <c r="L358" s="156">
        <f>RES_hhdet_in_fec!L$86</f>
        <v>5.6001666465398552E-2</v>
      </c>
      <c r="M358" s="156">
        <f>RES_hhdet_in_fec!M$86</f>
        <v>3.2822334590033267E-2</v>
      </c>
      <c r="N358" s="156">
        <f>RES_hhdet_in_fec!N$86</f>
        <v>8.1298733490914404E-2</v>
      </c>
      <c r="O358" s="156">
        <f>RES_hhdet_in_fec!O$86</f>
        <v>5.1673033098408372E-2</v>
      </c>
      <c r="P358" s="156">
        <f>RES_hhdet_in_fec!P$86</f>
        <v>3.1883446636633221E-2</v>
      </c>
      <c r="Q358" s="156">
        <f>RES_hhdet_in_fec!Q$86</f>
        <v>4.8782900511758438E-2</v>
      </c>
    </row>
    <row r="359" spans="1:17" ht="12" customHeight="1" x14ac:dyDescent="0.25">
      <c r="A359" s="158" t="s">
        <v>63</v>
      </c>
      <c r="B359" s="157"/>
      <c r="C359" s="157">
        <f>RES_hhdet_in_fec!C$87</f>
        <v>5.928263897383261E-2</v>
      </c>
      <c r="D359" s="157">
        <f>RES_hhdet_in_fec!D$87</f>
        <v>0.16060839441879307</v>
      </c>
      <c r="E359" s="157">
        <f>RES_hhdet_in_fec!E$87</f>
        <v>5.2483919796221912E-2</v>
      </c>
      <c r="F359" s="157">
        <f>RES_hhdet_in_fec!F$87</f>
        <v>0.21613620437589839</v>
      </c>
      <c r="G359" s="157">
        <f>RES_hhdet_in_fec!G$87</f>
        <v>0.12751583027909649</v>
      </c>
      <c r="H359" s="157">
        <f>RES_hhdet_in_fec!H$87</f>
        <v>4.8191249852069844E-2</v>
      </c>
      <c r="I359" s="157">
        <f>RES_hhdet_in_fec!I$87</f>
        <v>4.7368274240181474E-2</v>
      </c>
      <c r="J359" s="157">
        <f>RES_hhdet_in_fec!J$87</f>
        <v>0.2036225862856556</v>
      </c>
      <c r="K359" s="157">
        <f>RES_hhdet_in_fec!K$87</f>
        <v>9.7589209674055974E-2</v>
      </c>
      <c r="L359" s="157">
        <f>RES_hhdet_in_fec!L$87</f>
        <v>5.9870918476530234E-2</v>
      </c>
      <c r="M359" s="157">
        <f>RES_hhdet_in_fec!M$87</f>
        <v>5.8384421785989182E-2</v>
      </c>
      <c r="N359" s="157">
        <f>RES_hhdet_in_fec!N$87</f>
        <v>0.23511102963573688</v>
      </c>
      <c r="O359" s="157">
        <f>RES_hhdet_in_fec!O$87</f>
        <v>0.14785430643463976</v>
      </c>
      <c r="P359" s="157">
        <f>RES_hhdet_in_fec!P$87</f>
        <v>5.0581049383511482E-2</v>
      </c>
      <c r="Q359" s="157">
        <f>RES_hhdet_in_fec!Q$87</f>
        <v>0.15594371596202813</v>
      </c>
    </row>
    <row r="360" spans="1:17" ht="12" customHeight="1" x14ac:dyDescent="0.25">
      <c r="A360" s="167" t="s">
        <v>156</v>
      </c>
      <c r="B360" s="132"/>
      <c r="C360" s="132">
        <f>RES_hhdet_in_fec!C$88</f>
        <v>0</v>
      </c>
      <c r="D360" s="132">
        <f>RES_hhdet_in_fec!D$88</f>
        <v>0</v>
      </c>
      <c r="E360" s="132">
        <f>RES_hhdet_in_fec!E$88</f>
        <v>0</v>
      </c>
      <c r="F360" s="132">
        <f>RES_hhdet_in_fec!F$88</f>
        <v>0</v>
      </c>
      <c r="G360" s="132">
        <f>RES_hhdet_in_fec!G$88</f>
        <v>0</v>
      </c>
      <c r="H360" s="132">
        <f>RES_hhdet_in_fec!H$88</f>
        <v>0</v>
      </c>
      <c r="I360" s="132">
        <f>RES_hhdet_in_fec!I$88</f>
        <v>0</v>
      </c>
      <c r="J360" s="132">
        <f>RES_hhdet_in_fec!J$88</f>
        <v>0</v>
      </c>
      <c r="K360" s="132">
        <f>RES_hhdet_in_fec!K$88</f>
        <v>0</v>
      </c>
      <c r="L360" s="132">
        <f>RES_hhdet_in_fec!L$88</f>
        <v>0</v>
      </c>
      <c r="M360" s="132">
        <f>RES_hhdet_in_fec!M$88</f>
        <v>0</v>
      </c>
      <c r="N360" s="132">
        <f>RES_hhdet_in_fec!N$88</f>
        <v>0</v>
      </c>
      <c r="O360" s="132">
        <f>RES_hhdet_in_fec!O$88</f>
        <v>0</v>
      </c>
      <c r="P360" s="132">
        <f>RES_hhdet_in_fec!P$88</f>
        <v>0</v>
      </c>
      <c r="Q360" s="132">
        <f>RES_hhdet_in_fec!Q$88</f>
        <v>0</v>
      </c>
    </row>
    <row r="361" spans="1:17" ht="12" customHeight="1" x14ac:dyDescent="0.25">
      <c r="A361" s="167" t="s">
        <v>155</v>
      </c>
      <c r="B361" s="132"/>
      <c r="C361" s="132">
        <f>SUM(C362:C363)</f>
        <v>0</v>
      </c>
      <c r="D361" s="132">
        <f t="shared" ref="D361:Q361" si="90">SUM(D362:D363)</f>
        <v>0</v>
      </c>
      <c r="E361" s="132">
        <f t="shared" si="90"/>
        <v>0</v>
      </c>
      <c r="F361" s="132">
        <f t="shared" si="90"/>
        <v>0</v>
      </c>
      <c r="G361" s="132">
        <f t="shared" si="90"/>
        <v>0</v>
      </c>
      <c r="H361" s="132">
        <f t="shared" si="90"/>
        <v>0</v>
      </c>
      <c r="I361" s="132">
        <f t="shared" si="90"/>
        <v>0</v>
      </c>
      <c r="J361" s="132">
        <f t="shared" si="90"/>
        <v>0</v>
      </c>
      <c r="K361" s="132">
        <f t="shared" si="90"/>
        <v>0</v>
      </c>
      <c r="L361" s="132">
        <f t="shared" si="90"/>
        <v>0</v>
      </c>
      <c r="M361" s="132">
        <f t="shared" si="90"/>
        <v>0</v>
      </c>
      <c r="N361" s="132">
        <f t="shared" si="90"/>
        <v>0</v>
      </c>
      <c r="O361" s="132">
        <f t="shared" si="90"/>
        <v>0</v>
      </c>
      <c r="P361" s="132">
        <f t="shared" si="90"/>
        <v>0</v>
      </c>
      <c r="Q361" s="132">
        <f t="shared" si="90"/>
        <v>0</v>
      </c>
    </row>
    <row r="362" spans="1:17" ht="12" customHeight="1" x14ac:dyDescent="0.25">
      <c r="A362" s="166" t="s">
        <v>55</v>
      </c>
      <c r="B362" s="165"/>
      <c r="C362" s="165">
        <f>RES_hhdet_in_fec!C$90</f>
        <v>0</v>
      </c>
      <c r="D362" s="165">
        <f>RES_hhdet_in_fec!D$90</f>
        <v>0</v>
      </c>
      <c r="E362" s="165">
        <f>RES_hhdet_in_fec!E$90</f>
        <v>0</v>
      </c>
      <c r="F362" s="165">
        <f>RES_hhdet_in_fec!F$90</f>
        <v>0</v>
      </c>
      <c r="G362" s="165">
        <f>RES_hhdet_in_fec!G$90</f>
        <v>0</v>
      </c>
      <c r="H362" s="165">
        <f>RES_hhdet_in_fec!H$90</f>
        <v>0</v>
      </c>
      <c r="I362" s="165">
        <f>RES_hhdet_in_fec!I$90</f>
        <v>0</v>
      </c>
      <c r="J362" s="165">
        <f>RES_hhdet_in_fec!J$90</f>
        <v>0</v>
      </c>
      <c r="K362" s="165">
        <f>RES_hhdet_in_fec!K$90</f>
        <v>0</v>
      </c>
      <c r="L362" s="165">
        <f>RES_hhdet_in_fec!L$90</f>
        <v>0</v>
      </c>
      <c r="M362" s="165">
        <f>RES_hhdet_in_fec!M$90</f>
        <v>0</v>
      </c>
      <c r="N362" s="165">
        <f>RES_hhdet_in_fec!N$90</f>
        <v>0</v>
      </c>
      <c r="O362" s="165">
        <f>RES_hhdet_in_fec!O$90</f>
        <v>0</v>
      </c>
      <c r="P362" s="165">
        <f>RES_hhdet_in_fec!P$90</f>
        <v>0</v>
      </c>
      <c r="Q362" s="165">
        <f>RES_hhdet_in_fec!Q$90</f>
        <v>0</v>
      </c>
    </row>
    <row r="363" spans="1:17" ht="12" customHeight="1" x14ac:dyDescent="0.25">
      <c r="A363" s="147" t="s">
        <v>59</v>
      </c>
      <c r="B363" s="164"/>
      <c r="C363" s="164">
        <f>RES_hhdet_in_fec!C$91</f>
        <v>0</v>
      </c>
      <c r="D363" s="164">
        <f>RES_hhdet_in_fec!D$91</f>
        <v>0</v>
      </c>
      <c r="E363" s="164">
        <f>RES_hhdet_in_fec!E$91</f>
        <v>0</v>
      </c>
      <c r="F363" s="164">
        <f>RES_hhdet_in_fec!F$91</f>
        <v>0</v>
      </c>
      <c r="G363" s="164">
        <f>RES_hhdet_in_fec!G$91</f>
        <v>0</v>
      </c>
      <c r="H363" s="164">
        <f>RES_hhdet_in_fec!H$91</f>
        <v>0</v>
      </c>
      <c r="I363" s="164">
        <f>RES_hhdet_in_fec!I$91</f>
        <v>0</v>
      </c>
      <c r="J363" s="164">
        <f>RES_hhdet_in_fec!J$91</f>
        <v>0</v>
      </c>
      <c r="K363" s="164">
        <f>RES_hhdet_in_fec!K$91</f>
        <v>0</v>
      </c>
      <c r="L363" s="164">
        <f>RES_hhdet_in_fec!L$91</f>
        <v>0</v>
      </c>
      <c r="M363" s="164">
        <f>RES_hhdet_in_fec!M$91</f>
        <v>0</v>
      </c>
      <c r="N363" s="164">
        <f>RES_hhdet_in_fec!N$91</f>
        <v>0</v>
      </c>
      <c r="O363" s="164">
        <f>RES_hhdet_in_fec!O$91</f>
        <v>0</v>
      </c>
      <c r="P363" s="164">
        <f>RES_hhdet_in_fec!P$91</f>
        <v>0</v>
      </c>
      <c r="Q363" s="164">
        <f>RES_hhdet_in_fec!Q$91</f>
        <v>0</v>
      </c>
    </row>
    <row r="364" spans="1:17" ht="12" customHeight="1" x14ac:dyDescent="0.25">
      <c r="A364" s="163" t="s">
        <v>144</v>
      </c>
      <c r="B364" s="162"/>
      <c r="C364" s="162">
        <f>RES_hhdet_in_fec!C$92</f>
        <v>0</v>
      </c>
      <c r="D364" s="162">
        <f>RES_hhdet_in_fec!D$92</f>
        <v>0</v>
      </c>
      <c r="E364" s="162">
        <f>RES_hhdet_in_fec!E$92</f>
        <v>0</v>
      </c>
      <c r="F364" s="162">
        <f>RES_hhdet_in_fec!F$92</f>
        <v>0</v>
      </c>
      <c r="G364" s="162">
        <f>RES_hhdet_in_fec!G$92</f>
        <v>0</v>
      </c>
      <c r="H364" s="162">
        <f>RES_hhdet_in_fec!H$92</f>
        <v>0</v>
      </c>
      <c r="I364" s="162">
        <f>RES_hhdet_in_fec!I$92</f>
        <v>0</v>
      </c>
      <c r="J364" s="162">
        <f>RES_hhdet_in_fec!J$92</f>
        <v>0</v>
      </c>
      <c r="K364" s="162">
        <f>RES_hhdet_in_fec!K$92</f>
        <v>0</v>
      </c>
      <c r="L364" s="162">
        <f>RES_hhdet_in_fec!L$92</f>
        <v>0</v>
      </c>
      <c r="M364" s="162">
        <f>RES_hhdet_in_fec!M$92</f>
        <v>0</v>
      </c>
      <c r="N364" s="162">
        <f>RES_hhdet_in_fec!N$92</f>
        <v>0</v>
      </c>
      <c r="O364" s="162">
        <f>RES_hhdet_in_fec!O$92</f>
        <v>0</v>
      </c>
      <c r="P364" s="162">
        <f>RES_hhdet_in_fec!P$92</f>
        <v>0</v>
      </c>
      <c r="Q364" s="162">
        <f>RES_hhdet_in_fec!Q$92</f>
        <v>0</v>
      </c>
    </row>
    <row r="365" spans="1:17" ht="12" customHeight="1" x14ac:dyDescent="0.25">
      <c r="A365" s="161" t="s">
        <v>143</v>
      </c>
      <c r="B365" s="160"/>
      <c r="C365" s="160">
        <f>SUM(C366:C367)</f>
        <v>0</v>
      </c>
      <c r="D365" s="160">
        <f t="shared" ref="D365:Q365" si="91">SUM(D366:D367)</f>
        <v>0</v>
      </c>
      <c r="E365" s="160">
        <f t="shared" si="91"/>
        <v>0</v>
      </c>
      <c r="F365" s="160">
        <f t="shared" si="91"/>
        <v>0</v>
      </c>
      <c r="G365" s="160">
        <f t="shared" si="91"/>
        <v>0</v>
      </c>
      <c r="H365" s="160">
        <f t="shared" si="91"/>
        <v>0</v>
      </c>
      <c r="I365" s="160">
        <f t="shared" si="91"/>
        <v>0</v>
      </c>
      <c r="J365" s="160">
        <f t="shared" si="91"/>
        <v>0</v>
      </c>
      <c r="K365" s="160">
        <f t="shared" si="91"/>
        <v>0</v>
      </c>
      <c r="L365" s="160">
        <f t="shared" si="91"/>
        <v>0</v>
      </c>
      <c r="M365" s="160">
        <f t="shared" si="91"/>
        <v>0</v>
      </c>
      <c r="N365" s="160">
        <f t="shared" si="91"/>
        <v>0</v>
      </c>
      <c r="O365" s="160">
        <f t="shared" si="91"/>
        <v>0</v>
      </c>
      <c r="P365" s="160">
        <f t="shared" si="91"/>
        <v>0</v>
      </c>
      <c r="Q365" s="160">
        <f t="shared" si="91"/>
        <v>0</v>
      </c>
    </row>
    <row r="366" spans="1:17" ht="12" customHeight="1" x14ac:dyDescent="0.25">
      <c r="A366" s="148" t="s">
        <v>57</v>
      </c>
      <c r="B366" s="156"/>
      <c r="C366" s="156">
        <f>RES_hhdet_in_fec!C$94</f>
        <v>0</v>
      </c>
      <c r="D366" s="156">
        <f>RES_hhdet_in_fec!D$94</f>
        <v>0</v>
      </c>
      <c r="E366" s="156">
        <f>RES_hhdet_in_fec!E$94</f>
        <v>0</v>
      </c>
      <c r="F366" s="156">
        <f>RES_hhdet_in_fec!F$94</f>
        <v>0</v>
      </c>
      <c r="G366" s="156">
        <f>RES_hhdet_in_fec!G$94</f>
        <v>0</v>
      </c>
      <c r="H366" s="156">
        <f>RES_hhdet_in_fec!H$94</f>
        <v>0</v>
      </c>
      <c r="I366" s="156">
        <f>RES_hhdet_in_fec!I$94</f>
        <v>0</v>
      </c>
      <c r="J366" s="156">
        <f>RES_hhdet_in_fec!J$94</f>
        <v>0</v>
      </c>
      <c r="K366" s="156">
        <f>RES_hhdet_in_fec!K$94</f>
        <v>0</v>
      </c>
      <c r="L366" s="156">
        <f>RES_hhdet_in_fec!L$94</f>
        <v>0</v>
      </c>
      <c r="M366" s="156">
        <f>RES_hhdet_in_fec!M$94</f>
        <v>0</v>
      </c>
      <c r="N366" s="156">
        <f>RES_hhdet_in_fec!N$94</f>
        <v>0</v>
      </c>
      <c r="O366" s="156">
        <f>RES_hhdet_in_fec!O$94</f>
        <v>0</v>
      </c>
      <c r="P366" s="156">
        <f>RES_hhdet_in_fec!P$94</f>
        <v>0</v>
      </c>
      <c r="Q366" s="156">
        <f>RES_hhdet_in_fec!Q$94</f>
        <v>0</v>
      </c>
    </row>
    <row r="367" spans="1:17" ht="12" customHeight="1" x14ac:dyDescent="0.25">
      <c r="A367" s="148" t="s">
        <v>59</v>
      </c>
      <c r="B367" s="156"/>
      <c r="C367" s="156">
        <f>RES_hhdet_in_fec!C$95</f>
        <v>0</v>
      </c>
      <c r="D367" s="156">
        <f>RES_hhdet_in_fec!D$95</f>
        <v>0</v>
      </c>
      <c r="E367" s="156">
        <f>RES_hhdet_in_fec!E$95</f>
        <v>0</v>
      </c>
      <c r="F367" s="156">
        <f>RES_hhdet_in_fec!F$95</f>
        <v>0</v>
      </c>
      <c r="G367" s="156">
        <f>RES_hhdet_in_fec!G$95</f>
        <v>0</v>
      </c>
      <c r="H367" s="156">
        <f>RES_hhdet_in_fec!H$95</f>
        <v>0</v>
      </c>
      <c r="I367" s="156">
        <f>RES_hhdet_in_fec!I$95</f>
        <v>0</v>
      </c>
      <c r="J367" s="156">
        <f>RES_hhdet_in_fec!J$95</f>
        <v>0</v>
      </c>
      <c r="K367" s="156">
        <f>RES_hhdet_in_fec!K$95</f>
        <v>0</v>
      </c>
      <c r="L367" s="156">
        <f>RES_hhdet_in_fec!L$95</f>
        <v>0</v>
      </c>
      <c r="M367" s="156">
        <f>RES_hhdet_in_fec!M$95</f>
        <v>0</v>
      </c>
      <c r="N367" s="156">
        <f>RES_hhdet_in_fec!N$95</f>
        <v>0</v>
      </c>
      <c r="O367" s="156">
        <f>RES_hhdet_in_fec!O$95</f>
        <v>0</v>
      </c>
      <c r="P367" s="156">
        <f>RES_hhdet_in_fec!P$95</f>
        <v>0</v>
      </c>
      <c r="Q367" s="156">
        <f>RES_hhdet_in_fec!Q$95</f>
        <v>0</v>
      </c>
    </row>
    <row r="368" spans="1:17" ht="12" customHeight="1" x14ac:dyDescent="0.25">
      <c r="A368" s="163" t="s">
        <v>142</v>
      </c>
      <c r="B368" s="162"/>
      <c r="C368" s="162">
        <f>RES_hhdet_in_fec!C$96</f>
        <v>2.0486121623352078E-2</v>
      </c>
      <c r="D368" s="162">
        <f>RES_hhdet_in_fec!D$96</f>
        <v>1.6402878089829043E-2</v>
      </c>
      <c r="E368" s="162">
        <f>RES_hhdet_in_fec!E$96</f>
        <v>1.9574613470668672E-2</v>
      </c>
      <c r="F368" s="162">
        <f>RES_hhdet_in_fec!F$96</f>
        <v>0</v>
      </c>
      <c r="G368" s="162">
        <f>RES_hhdet_in_fec!G$96</f>
        <v>1.5018623855759488E-2</v>
      </c>
      <c r="H368" s="162">
        <f>RES_hhdet_in_fec!H$96</f>
        <v>1.2604668333324728E-2</v>
      </c>
      <c r="I368" s="162">
        <f>RES_hhdet_in_fec!I$96</f>
        <v>0</v>
      </c>
      <c r="J368" s="162">
        <f>RES_hhdet_in_fec!J$96</f>
        <v>1.17482694350305E-2</v>
      </c>
      <c r="K368" s="162">
        <f>RES_hhdet_in_fec!K$96</f>
        <v>0</v>
      </c>
      <c r="L368" s="162">
        <f>RES_hhdet_in_fec!L$96</f>
        <v>0</v>
      </c>
      <c r="M368" s="162">
        <f>RES_hhdet_in_fec!M$96</f>
        <v>6.4501255479821641E-3</v>
      </c>
      <c r="N368" s="162">
        <f>RES_hhdet_in_fec!N$96</f>
        <v>0</v>
      </c>
      <c r="O368" s="162">
        <f>RES_hhdet_in_fec!O$96</f>
        <v>0</v>
      </c>
      <c r="P368" s="162">
        <f>RES_hhdet_in_fec!P$96</f>
        <v>1.339971981872856E-4</v>
      </c>
      <c r="Q368" s="162">
        <f>RES_hhdet_in_fec!Q$96</f>
        <v>0</v>
      </c>
    </row>
    <row r="369" spans="1:17" ht="12" customHeight="1" x14ac:dyDescent="0.25">
      <c r="A369" s="161" t="s">
        <v>141</v>
      </c>
      <c r="B369" s="160"/>
      <c r="C369" s="160">
        <f>SUM(C370:C371)</f>
        <v>3.8796517350480536E-2</v>
      </c>
      <c r="D369" s="160">
        <f t="shared" ref="D369:Q369" si="92">SUM(D370:D371)</f>
        <v>0.14420551632896403</v>
      </c>
      <c r="E369" s="160">
        <f t="shared" si="92"/>
        <v>3.2909306325553236E-2</v>
      </c>
      <c r="F369" s="160">
        <f t="shared" si="92"/>
        <v>0.21613620437589839</v>
      </c>
      <c r="G369" s="160">
        <f t="shared" si="92"/>
        <v>0.11249720642333699</v>
      </c>
      <c r="H369" s="160">
        <f t="shared" si="92"/>
        <v>3.5586581518745115E-2</v>
      </c>
      <c r="I369" s="160">
        <f t="shared" si="92"/>
        <v>4.7368274240181474E-2</v>
      </c>
      <c r="J369" s="160">
        <f t="shared" si="92"/>
        <v>0.19187431685062512</v>
      </c>
      <c r="K369" s="160">
        <f t="shared" si="92"/>
        <v>9.7589209674055974E-2</v>
      </c>
      <c r="L369" s="160">
        <f t="shared" si="92"/>
        <v>5.9870918476530234E-2</v>
      </c>
      <c r="M369" s="160">
        <f t="shared" si="92"/>
        <v>5.1934296238007015E-2</v>
      </c>
      <c r="N369" s="160">
        <f t="shared" si="92"/>
        <v>0.23511102963573688</v>
      </c>
      <c r="O369" s="160">
        <f t="shared" si="92"/>
        <v>0.14785430643463976</v>
      </c>
      <c r="P369" s="160">
        <f t="shared" si="92"/>
        <v>5.04470521853242E-2</v>
      </c>
      <c r="Q369" s="160">
        <f t="shared" si="92"/>
        <v>0.15594371596202813</v>
      </c>
    </row>
    <row r="370" spans="1:17" ht="12" customHeight="1" x14ac:dyDescent="0.25">
      <c r="A370" s="148" t="s">
        <v>60</v>
      </c>
      <c r="B370" s="156"/>
      <c r="C370" s="156">
        <f>RES_hhdet_in_fec!C$98</f>
        <v>7.9738678648469191E-4</v>
      </c>
      <c r="D370" s="156">
        <f>RES_hhdet_in_fec!D$98</f>
        <v>5.8253787338645455E-3</v>
      </c>
      <c r="E370" s="156">
        <f>RES_hhdet_in_fec!E$98</f>
        <v>1.3435828504580641E-3</v>
      </c>
      <c r="F370" s="156">
        <f>RES_hhdet_in_fec!F$98</f>
        <v>8.7477127659474976E-3</v>
      </c>
      <c r="G370" s="156">
        <f>RES_hhdet_in_fec!G$98</f>
        <v>2.4069253540558035E-2</v>
      </c>
      <c r="H370" s="156">
        <f>RES_hhdet_in_fec!H$98</f>
        <v>3.0919701200787806E-3</v>
      </c>
      <c r="I370" s="156">
        <f>RES_hhdet_in_fec!I$98</f>
        <v>2.1609734971377915E-3</v>
      </c>
      <c r="J370" s="156">
        <f>RES_hhdet_in_fec!J$98</f>
        <v>8.8188662007469536E-3</v>
      </c>
      <c r="K370" s="156">
        <f>RES_hhdet_in_fec!K$98</f>
        <v>4.391305878521861E-3</v>
      </c>
      <c r="L370" s="156">
        <f>RES_hhdet_in_fec!L$98</f>
        <v>2.8165700647330033E-3</v>
      </c>
      <c r="M370" s="156">
        <f>RES_hhdet_in_fec!M$98</f>
        <v>2.4082755023541345E-3</v>
      </c>
      <c r="N370" s="156">
        <f>RES_hhdet_in_fec!N$98</f>
        <v>1.0360695913025643E-2</v>
      </c>
      <c r="O370" s="156">
        <f>RES_hhdet_in_fec!O$98</f>
        <v>6.4073455464915543E-3</v>
      </c>
      <c r="P370" s="156">
        <f>RES_hhdet_in_fec!P$98</f>
        <v>3.5497464790467293E-3</v>
      </c>
      <c r="Q370" s="156">
        <f>RES_hhdet_in_fec!Q$98</f>
        <v>2.4876468356533205E-2</v>
      </c>
    </row>
    <row r="371" spans="1:17" ht="12" customHeight="1" x14ac:dyDescent="0.25">
      <c r="A371" s="148" t="s">
        <v>59</v>
      </c>
      <c r="B371" s="156"/>
      <c r="C371" s="156">
        <f>RES_hhdet_in_fec!C$99</f>
        <v>3.7999130563995842E-2</v>
      </c>
      <c r="D371" s="156">
        <f>RES_hhdet_in_fec!D$99</f>
        <v>0.13838013759509948</v>
      </c>
      <c r="E371" s="156">
        <f>RES_hhdet_in_fec!E$99</f>
        <v>3.1565723475095175E-2</v>
      </c>
      <c r="F371" s="156">
        <f>RES_hhdet_in_fec!F$99</f>
        <v>0.2073884916099509</v>
      </c>
      <c r="G371" s="156">
        <f>RES_hhdet_in_fec!G$99</f>
        <v>8.8427952882778965E-2</v>
      </c>
      <c r="H371" s="156">
        <f>RES_hhdet_in_fec!H$99</f>
        <v>3.2494611398666336E-2</v>
      </c>
      <c r="I371" s="156">
        <f>RES_hhdet_in_fec!I$99</f>
        <v>4.5207300743043681E-2</v>
      </c>
      <c r="J371" s="156">
        <f>RES_hhdet_in_fec!J$99</f>
        <v>0.18305545064987816</v>
      </c>
      <c r="K371" s="156">
        <f>RES_hhdet_in_fec!K$99</f>
        <v>9.3197903795534109E-2</v>
      </c>
      <c r="L371" s="156">
        <f>RES_hhdet_in_fec!L$99</f>
        <v>5.7054348411797233E-2</v>
      </c>
      <c r="M371" s="156">
        <f>RES_hhdet_in_fec!M$99</f>
        <v>4.9526020735652883E-2</v>
      </c>
      <c r="N371" s="156">
        <f>RES_hhdet_in_fec!N$99</f>
        <v>0.22475033372271125</v>
      </c>
      <c r="O371" s="156">
        <f>RES_hhdet_in_fec!O$99</f>
        <v>0.1414469608881482</v>
      </c>
      <c r="P371" s="156">
        <f>RES_hhdet_in_fec!P$99</f>
        <v>4.6897305706277467E-2</v>
      </c>
      <c r="Q371" s="156">
        <f>RES_hhdet_in_fec!Q$99</f>
        <v>0.13106724760549493</v>
      </c>
    </row>
    <row r="372" spans="1:17" ht="12" customHeight="1" x14ac:dyDescent="0.25">
      <c r="A372" s="158" t="s">
        <v>62</v>
      </c>
      <c r="B372" s="157"/>
      <c r="C372" s="157">
        <f>SUM(C373:C375)</f>
        <v>3.5781461418748578E-2</v>
      </c>
      <c r="D372" s="157">
        <f t="shared" ref="D372:Q372" si="93">SUM(D373:D375)</f>
        <v>9.4040293325493435E-2</v>
      </c>
      <c r="E372" s="157">
        <f t="shared" si="93"/>
        <v>2.8682267269810477E-2</v>
      </c>
      <c r="F372" s="157">
        <f t="shared" si="93"/>
        <v>0.1179575877567945</v>
      </c>
      <c r="G372" s="157">
        <f t="shared" si="93"/>
        <v>8.9859318005245076E-2</v>
      </c>
      <c r="H372" s="157">
        <f t="shared" si="93"/>
        <v>2.3610224683965175E-2</v>
      </c>
      <c r="I372" s="157">
        <f t="shared" si="93"/>
        <v>3.5183940004415382E-2</v>
      </c>
      <c r="J372" s="157">
        <f t="shared" si="93"/>
        <v>0.12726605711478547</v>
      </c>
      <c r="K372" s="157">
        <f t="shared" si="93"/>
        <v>5.915634122227683E-2</v>
      </c>
      <c r="L372" s="157">
        <f t="shared" si="93"/>
        <v>4.9854045064662511E-2</v>
      </c>
      <c r="M372" s="157">
        <f t="shared" si="93"/>
        <v>6.1289880311398225E-2</v>
      </c>
      <c r="N372" s="157">
        <f t="shared" si="93"/>
        <v>0.15677451559656158</v>
      </c>
      <c r="O372" s="157">
        <f t="shared" si="93"/>
        <v>0.10542893619534899</v>
      </c>
      <c r="P372" s="157">
        <f t="shared" si="93"/>
        <v>3.9292225211045355E-2</v>
      </c>
      <c r="Q372" s="157">
        <f t="shared" si="93"/>
        <v>7.35764010982254E-2</v>
      </c>
    </row>
    <row r="373" spans="1:17" ht="12" customHeight="1" x14ac:dyDescent="0.25">
      <c r="A373" s="23" t="s">
        <v>55</v>
      </c>
      <c r="B373" s="156"/>
      <c r="C373" s="156">
        <f>RES_hhdet_in_fec!C$101</f>
        <v>2.5399488566580534E-2</v>
      </c>
      <c r="D373" s="156">
        <f>RES_hhdet_in_fec!D$101</f>
        <v>5.2559422117261487E-2</v>
      </c>
      <c r="E373" s="156">
        <f>RES_hhdet_in_fec!E$101</f>
        <v>1.5301319848773346E-2</v>
      </c>
      <c r="F373" s="156">
        <f>RES_hhdet_in_fec!F$101</f>
        <v>1.5883901664085921E-2</v>
      </c>
      <c r="G373" s="156">
        <f>RES_hhdet_in_fec!G$101</f>
        <v>6.9939466585103735E-2</v>
      </c>
      <c r="H373" s="156">
        <f>RES_hhdet_in_fec!H$101</f>
        <v>0</v>
      </c>
      <c r="I373" s="156">
        <f>RES_hhdet_in_fec!I$101</f>
        <v>1.4043986518646285E-2</v>
      </c>
      <c r="J373" s="156">
        <f>RES_hhdet_in_fec!J$101</f>
        <v>2.0955547973556657E-2</v>
      </c>
      <c r="K373" s="156">
        <f>RES_hhdet_in_fec!K$101</f>
        <v>0</v>
      </c>
      <c r="L373" s="156">
        <f>RES_hhdet_in_fec!L$101</f>
        <v>2.7142811368692597E-2</v>
      </c>
      <c r="M373" s="156">
        <f>RES_hhdet_in_fec!M$101</f>
        <v>6.1289880311398225E-2</v>
      </c>
      <c r="N373" s="156">
        <f>RES_hhdet_in_fec!N$101</f>
        <v>2.549509115980865E-2</v>
      </c>
      <c r="O373" s="156">
        <f>RES_hhdet_in_fec!O$101</f>
        <v>4.5910942913168752E-2</v>
      </c>
      <c r="P373" s="156">
        <f>RES_hhdet_in_fec!P$101</f>
        <v>2.7419564010482001E-2</v>
      </c>
      <c r="Q373" s="156">
        <f>RES_hhdet_in_fec!Q$101</f>
        <v>2.4389348668656224E-4</v>
      </c>
    </row>
    <row r="374" spans="1:17" ht="12" customHeight="1" x14ac:dyDescent="0.25">
      <c r="A374" s="23" t="s">
        <v>57</v>
      </c>
      <c r="B374" s="156"/>
      <c r="C374" s="156">
        <f>RES_hhdet_in_fec!C$102</f>
        <v>0</v>
      </c>
      <c r="D374" s="156">
        <f>RES_hhdet_in_fec!D$102</f>
        <v>0</v>
      </c>
      <c r="E374" s="156">
        <f>RES_hhdet_in_fec!E$102</f>
        <v>0</v>
      </c>
      <c r="F374" s="156">
        <f>RES_hhdet_in_fec!F$102</f>
        <v>0</v>
      </c>
      <c r="G374" s="156">
        <f>RES_hhdet_in_fec!G$102</f>
        <v>0</v>
      </c>
      <c r="H374" s="156">
        <f>RES_hhdet_in_fec!H$102</f>
        <v>0</v>
      </c>
      <c r="I374" s="156">
        <f>RES_hhdet_in_fec!I$102</f>
        <v>0</v>
      </c>
      <c r="J374" s="156">
        <f>RES_hhdet_in_fec!J$102</f>
        <v>0</v>
      </c>
      <c r="K374" s="156">
        <f>RES_hhdet_in_fec!K$102</f>
        <v>0</v>
      </c>
      <c r="L374" s="156">
        <f>RES_hhdet_in_fec!L$102</f>
        <v>0</v>
      </c>
      <c r="M374" s="156">
        <f>RES_hhdet_in_fec!M$102</f>
        <v>0</v>
      </c>
      <c r="N374" s="156">
        <f>RES_hhdet_in_fec!N$102</f>
        <v>0</v>
      </c>
      <c r="O374" s="156">
        <f>RES_hhdet_in_fec!O$102</f>
        <v>0</v>
      </c>
      <c r="P374" s="156">
        <f>RES_hhdet_in_fec!P$102</f>
        <v>0</v>
      </c>
      <c r="Q374" s="156">
        <f>RES_hhdet_in_fec!Q$102</f>
        <v>0</v>
      </c>
    </row>
    <row r="375" spans="1:17" ht="12" customHeight="1" x14ac:dyDescent="0.25">
      <c r="A375" s="29" t="s">
        <v>140</v>
      </c>
      <c r="B375" s="57"/>
      <c r="C375" s="57">
        <f>RES_hhdet_in_fec!C$103</f>
        <v>1.0381972852168048E-2</v>
      </c>
      <c r="D375" s="57">
        <f>RES_hhdet_in_fec!D$103</f>
        <v>4.1480871208231955E-2</v>
      </c>
      <c r="E375" s="57">
        <f>RES_hhdet_in_fec!E$103</f>
        <v>1.3380947421037133E-2</v>
      </c>
      <c r="F375" s="57">
        <f>RES_hhdet_in_fec!F$103</f>
        <v>0.10207368609270859</v>
      </c>
      <c r="G375" s="57">
        <f>RES_hhdet_in_fec!G$103</f>
        <v>1.9919851420141348E-2</v>
      </c>
      <c r="H375" s="57">
        <f>RES_hhdet_in_fec!H$103</f>
        <v>2.3610224683965175E-2</v>
      </c>
      <c r="I375" s="57">
        <f>RES_hhdet_in_fec!I$103</f>
        <v>2.1139953485769098E-2</v>
      </c>
      <c r="J375" s="57">
        <f>RES_hhdet_in_fec!J$103</f>
        <v>0.10631050914122882</v>
      </c>
      <c r="K375" s="57">
        <f>RES_hhdet_in_fec!K$103</f>
        <v>5.915634122227683E-2</v>
      </c>
      <c r="L375" s="57">
        <f>RES_hhdet_in_fec!L$103</f>
        <v>2.2711233695969911E-2</v>
      </c>
      <c r="M375" s="57">
        <f>RES_hhdet_in_fec!M$103</f>
        <v>0</v>
      </c>
      <c r="N375" s="57">
        <f>RES_hhdet_in_fec!N$103</f>
        <v>0.13127942443675295</v>
      </c>
      <c r="O375" s="57">
        <f>RES_hhdet_in_fec!O$103</f>
        <v>5.9517993282180229E-2</v>
      </c>
      <c r="P375" s="57">
        <f>RES_hhdet_in_fec!P$103</f>
        <v>1.1872661200563352E-2</v>
      </c>
      <c r="Q375" s="57">
        <f>RES_hhdet_in_fec!Q$103</f>
        <v>7.3332507611538839E-2</v>
      </c>
    </row>
    <row r="377" spans="1:17" ht="12" customHeight="1" x14ac:dyDescent="0.25">
      <c r="A377" s="152" t="s">
        <v>192</v>
      </c>
      <c r="B377" s="168"/>
      <c r="C377" s="168">
        <f>SUM(C378,C381,C383,C396)</f>
        <v>0.17836477687106078</v>
      </c>
      <c r="D377" s="168">
        <f t="shared" ref="D377:Q377" si="94">SUM(D378,D381,D383,D396)</f>
        <v>0.51282343343700876</v>
      </c>
      <c r="E377" s="168">
        <f t="shared" si="94"/>
        <v>0.1562960758674683</v>
      </c>
      <c r="F377" s="168">
        <f t="shared" si="94"/>
        <v>0.71473835783330797</v>
      </c>
      <c r="G377" s="168">
        <f t="shared" si="94"/>
        <v>0.37635534326002562</v>
      </c>
      <c r="H377" s="168">
        <f t="shared" si="94"/>
        <v>0.13833265498301783</v>
      </c>
      <c r="I377" s="168">
        <f t="shared" si="94"/>
        <v>0.15395011644902626</v>
      </c>
      <c r="J377" s="168">
        <f t="shared" si="94"/>
        <v>0.65808811821628632</v>
      </c>
      <c r="K377" s="168">
        <f t="shared" si="94"/>
        <v>0.4434187141979391</v>
      </c>
      <c r="L377" s="168">
        <f t="shared" si="94"/>
        <v>0.2994030414557009</v>
      </c>
      <c r="M377" s="168">
        <f t="shared" si="94"/>
        <v>0.24887737440318131</v>
      </c>
      <c r="N377" s="168">
        <f t="shared" si="94"/>
        <v>0.92612269485899423</v>
      </c>
      <c r="O377" s="168">
        <f t="shared" si="94"/>
        <v>0.55178948396887328</v>
      </c>
      <c r="P377" s="168">
        <f t="shared" si="94"/>
        <v>0.22122853608446047</v>
      </c>
      <c r="Q377" s="168">
        <f t="shared" si="94"/>
        <v>0.5349888568803709</v>
      </c>
    </row>
    <row r="378" spans="1:17" ht="12" customHeight="1" x14ac:dyDescent="0.25">
      <c r="A378" s="158" t="s">
        <v>65</v>
      </c>
      <c r="B378" s="157"/>
      <c r="C378" s="157">
        <f>SUM(C379:C380)</f>
        <v>8.4412797283901331E-2</v>
      </c>
      <c r="D378" s="157">
        <f t="shared" ref="D378:Q378" si="95">SUM(D379:D380)</f>
        <v>0.26579999628449558</v>
      </c>
      <c r="E378" s="157">
        <f t="shared" si="95"/>
        <v>7.4259624949651562E-2</v>
      </c>
      <c r="F378" s="157">
        <f t="shared" si="95"/>
        <v>0.34234973424957332</v>
      </c>
      <c r="G378" s="157">
        <f t="shared" si="95"/>
        <v>0.18791597164373267</v>
      </c>
      <c r="H378" s="157">
        <f t="shared" si="95"/>
        <v>5.0958299818708086E-2</v>
      </c>
      <c r="I378" s="157">
        <f t="shared" si="95"/>
        <v>7.4315073935430229E-2</v>
      </c>
      <c r="J378" s="157">
        <f t="shared" si="95"/>
        <v>0.3050055425530161</v>
      </c>
      <c r="K378" s="157">
        <f t="shared" si="95"/>
        <v>0.17909109913430035</v>
      </c>
      <c r="L378" s="157">
        <f t="shared" si="95"/>
        <v>6.9161314614925876E-2</v>
      </c>
      <c r="M378" s="157">
        <f t="shared" si="95"/>
        <v>8.2090233389719436E-2</v>
      </c>
      <c r="N378" s="157">
        <f t="shared" si="95"/>
        <v>0.3384260719742842</v>
      </c>
      <c r="O378" s="157">
        <f t="shared" si="95"/>
        <v>0.18157390920884858</v>
      </c>
      <c r="P378" s="157">
        <f t="shared" si="95"/>
        <v>5.0493947912184298E-2</v>
      </c>
      <c r="Q378" s="157">
        <f t="shared" si="95"/>
        <v>0.16893709069997165</v>
      </c>
    </row>
    <row r="379" spans="1:17" ht="12" customHeight="1" x14ac:dyDescent="0.25">
      <c r="A379" s="23" t="s">
        <v>157</v>
      </c>
      <c r="B379" s="156"/>
      <c r="C379" s="156">
        <f>RES_hhdet_in_tes!C$83</f>
        <v>8.3949534192099606E-2</v>
      </c>
      <c r="D379" s="156">
        <f>RES_hhdet_in_tes!D$83</f>
        <v>0.26379668917484383</v>
      </c>
      <c r="E379" s="156">
        <f>RES_hhdet_in_tes!E$83</f>
        <v>7.3045648855645837E-2</v>
      </c>
      <c r="F379" s="156">
        <f>RES_hhdet_in_tes!F$83</f>
        <v>0.33709830743972563</v>
      </c>
      <c r="G379" s="156">
        <f>RES_hhdet_in_tes!G$83</f>
        <v>0.18669237722388005</v>
      </c>
      <c r="H379" s="156">
        <f>RES_hhdet_in_tes!H$83</f>
        <v>5.0558885905694975E-2</v>
      </c>
      <c r="I379" s="156">
        <f>RES_hhdet_in_tes!I$83</f>
        <v>7.1512756278060197E-2</v>
      </c>
      <c r="J379" s="156">
        <f>RES_hhdet_in_tes!J$83</f>
        <v>0.29770125836071515</v>
      </c>
      <c r="K379" s="156">
        <f>RES_hhdet_in_tes!K$83</f>
        <v>0.17795957853477623</v>
      </c>
      <c r="L379" s="156">
        <f>RES_hhdet_in_tes!L$83</f>
        <v>6.802946815858063E-2</v>
      </c>
      <c r="M379" s="156">
        <f>RES_hhdet_in_tes!M$83</f>
        <v>8.1295109662596746E-2</v>
      </c>
      <c r="N379" s="156">
        <f>RES_hhdet_in_tes!N$83</f>
        <v>0.33613918478961213</v>
      </c>
      <c r="O379" s="156">
        <f>RES_hhdet_in_tes!O$83</f>
        <v>0.18032749353353739</v>
      </c>
      <c r="P379" s="156">
        <f>RES_hhdet_in_tes!P$83</f>
        <v>4.9929749944719548E-2</v>
      </c>
      <c r="Q379" s="156">
        <f>RES_hhdet_in_tes!Q$83</f>
        <v>0.166491525957984</v>
      </c>
    </row>
    <row r="380" spans="1:17" ht="12" customHeight="1" x14ac:dyDescent="0.25">
      <c r="A380" s="23" t="s">
        <v>60</v>
      </c>
      <c r="B380" s="156"/>
      <c r="C380" s="156">
        <f>RES_hhdet_in_tes!C$84</f>
        <v>4.6326309180172849E-4</v>
      </c>
      <c r="D380" s="156">
        <f>RES_hhdet_in_tes!D$84</f>
        <v>2.0033071096517644E-3</v>
      </c>
      <c r="E380" s="156">
        <f>RES_hhdet_in_tes!E$84</f>
        <v>1.2139760940057262E-3</v>
      </c>
      <c r="F380" s="156">
        <f>RES_hhdet_in_tes!F$84</f>
        <v>5.2514268098476724E-3</v>
      </c>
      <c r="G380" s="156">
        <f>RES_hhdet_in_tes!G$84</f>
        <v>1.2235944198526114E-3</v>
      </c>
      <c r="H380" s="156">
        <f>RES_hhdet_in_tes!H$84</f>
        <v>3.9941391301311226E-4</v>
      </c>
      <c r="I380" s="156">
        <f>RES_hhdet_in_tes!I$84</f>
        <v>2.8023176573700372E-3</v>
      </c>
      <c r="J380" s="156">
        <f>RES_hhdet_in_tes!J$84</f>
        <v>7.3042841923009263E-3</v>
      </c>
      <c r="K380" s="156">
        <f>RES_hhdet_in_tes!K$84</f>
        <v>1.1315205995241114E-3</v>
      </c>
      <c r="L380" s="156">
        <f>RES_hhdet_in_tes!L$84</f>
        <v>1.1318464563452406E-3</v>
      </c>
      <c r="M380" s="156">
        <f>RES_hhdet_in_tes!M$84</f>
        <v>7.9512372712268781E-4</v>
      </c>
      <c r="N380" s="156">
        <f>RES_hhdet_in_tes!N$84</f>
        <v>2.2868871846720715E-3</v>
      </c>
      <c r="O380" s="156">
        <f>RES_hhdet_in_tes!O$84</f>
        <v>1.246415675311207E-3</v>
      </c>
      <c r="P380" s="156">
        <f>RES_hhdet_in_tes!P$84</f>
        <v>5.6419796746474894E-4</v>
      </c>
      <c r="Q380" s="156">
        <f>RES_hhdet_in_tes!Q$84</f>
        <v>2.4455647419876383E-3</v>
      </c>
    </row>
    <row r="381" spans="1:17" ht="12" customHeight="1" x14ac:dyDescent="0.25">
      <c r="A381" s="158" t="s">
        <v>112</v>
      </c>
      <c r="B381" s="157"/>
      <c r="C381" s="157">
        <f>C382</f>
        <v>2.6703904148415527E-2</v>
      </c>
      <c r="D381" s="157">
        <f t="shared" ref="D381:Q381" si="96">D382</f>
        <v>4.4564727019632135E-2</v>
      </c>
      <c r="E381" s="157">
        <f t="shared" si="96"/>
        <v>2.2826552019082784E-2</v>
      </c>
      <c r="F381" s="157">
        <f t="shared" si="96"/>
        <v>7.196229737194948E-2</v>
      </c>
      <c r="G381" s="157">
        <f t="shared" si="96"/>
        <v>4.440575224014319E-2</v>
      </c>
      <c r="H381" s="157">
        <f t="shared" si="96"/>
        <v>2.7209745770319364E-2</v>
      </c>
      <c r="I381" s="157">
        <f t="shared" si="96"/>
        <v>1.0493448906060568E-2</v>
      </c>
      <c r="J381" s="157">
        <f t="shared" si="96"/>
        <v>6.1517827981047254E-2</v>
      </c>
      <c r="K381" s="157">
        <f t="shared" si="96"/>
        <v>0.11885791330663342</v>
      </c>
      <c r="L381" s="157">
        <f t="shared" si="96"/>
        <v>0.14266610747207553</v>
      </c>
      <c r="M381" s="157">
        <f t="shared" si="96"/>
        <v>8.9944495385222506E-2</v>
      </c>
      <c r="N381" s="157">
        <f t="shared" si="96"/>
        <v>0.23662757433641973</v>
      </c>
      <c r="O381" s="157">
        <f t="shared" si="96"/>
        <v>0.15863456660300587</v>
      </c>
      <c r="P381" s="157">
        <f t="shared" si="96"/>
        <v>0.10237787136357843</v>
      </c>
      <c r="Q381" s="157">
        <f t="shared" si="96"/>
        <v>0.1640952595987388</v>
      </c>
    </row>
    <row r="382" spans="1:17" ht="12" customHeight="1" x14ac:dyDescent="0.25">
      <c r="A382" s="23" t="s">
        <v>60</v>
      </c>
      <c r="B382" s="156"/>
      <c r="C382" s="156">
        <f>RES_hhdet_in_tes!C$86</f>
        <v>2.6703904148415527E-2</v>
      </c>
      <c r="D382" s="156">
        <f>RES_hhdet_in_tes!D$86</f>
        <v>4.4564727019632135E-2</v>
      </c>
      <c r="E382" s="156">
        <f>RES_hhdet_in_tes!E$86</f>
        <v>2.2826552019082784E-2</v>
      </c>
      <c r="F382" s="156">
        <f>RES_hhdet_in_tes!F$86</f>
        <v>7.196229737194948E-2</v>
      </c>
      <c r="G382" s="156">
        <f>RES_hhdet_in_tes!G$86</f>
        <v>4.440575224014319E-2</v>
      </c>
      <c r="H382" s="156">
        <f>RES_hhdet_in_tes!H$86</f>
        <v>2.7209745770319364E-2</v>
      </c>
      <c r="I382" s="156">
        <f>RES_hhdet_in_tes!I$86</f>
        <v>1.0493448906060568E-2</v>
      </c>
      <c r="J382" s="156">
        <f>RES_hhdet_in_tes!J$86</f>
        <v>6.1517827981047254E-2</v>
      </c>
      <c r="K382" s="156">
        <f>RES_hhdet_in_tes!K$86</f>
        <v>0.11885791330663342</v>
      </c>
      <c r="L382" s="156">
        <f>RES_hhdet_in_tes!L$86</f>
        <v>0.14266610747207553</v>
      </c>
      <c r="M382" s="156">
        <f>RES_hhdet_in_tes!M$86</f>
        <v>8.9944495385222506E-2</v>
      </c>
      <c r="N382" s="156">
        <f>RES_hhdet_in_tes!N$86</f>
        <v>0.23662757433641973</v>
      </c>
      <c r="O382" s="156">
        <f>RES_hhdet_in_tes!O$86</f>
        <v>0.15863456660300587</v>
      </c>
      <c r="P382" s="156">
        <f>RES_hhdet_in_tes!P$86</f>
        <v>0.10237787136357843</v>
      </c>
      <c r="Q382" s="156">
        <f>RES_hhdet_in_tes!Q$86</f>
        <v>0.1640952595987388</v>
      </c>
    </row>
    <row r="383" spans="1:17" ht="12" customHeight="1" x14ac:dyDescent="0.25">
      <c r="A383" s="158" t="s">
        <v>63</v>
      </c>
      <c r="B383" s="157"/>
      <c r="C383" s="157">
        <f>RES_hhdet_in_tes!C$87</f>
        <v>4.988943857348381E-2</v>
      </c>
      <c r="D383" s="157">
        <f>RES_hhdet_in_tes!D$87</f>
        <v>0.15046726076110026</v>
      </c>
      <c r="E383" s="157">
        <f>RES_hhdet_in_tes!E$87</f>
        <v>4.3000053532984944E-2</v>
      </c>
      <c r="F383" s="157">
        <f>RES_hhdet_in_tes!F$87</f>
        <v>0.21217342754730317</v>
      </c>
      <c r="G383" s="157">
        <f>RES_hhdet_in_tes!G$87</f>
        <v>0.10303170607259743</v>
      </c>
      <c r="H383" s="157">
        <f>RES_hhdet_in_tes!H$87</f>
        <v>4.0919314230583627E-2</v>
      </c>
      <c r="I383" s="157">
        <f>RES_hhdet_in_tes!I$87</f>
        <v>4.680752123848958E-2</v>
      </c>
      <c r="J383" s="157">
        <f>RES_hhdet_in_tes!J$87</f>
        <v>0.19616729875443181</v>
      </c>
      <c r="K383" s="157">
        <f>RES_hhdet_in_tes!K$87</f>
        <v>9.6421347519225389E-2</v>
      </c>
      <c r="L383" s="157">
        <f>RES_hhdet_in_tes!L$87</f>
        <v>5.9064789179351498E-2</v>
      </c>
      <c r="M383" s="157">
        <f>RES_hhdet_in_tes!M$87</f>
        <v>5.5073177077340441E-2</v>
      </c>
      <c r="N383" s="157">
        <f>RES_hhdet_in_tes!N$87</f>
        <v>0.23232302559495566</v>
      </c>
      <c r="O383" s="157">
        <f>RES_hhdet_in_tes!O$87</f>
        <v>0.14535958749917213</v>
      </c>
      <c r="P383" s="157">
        <f>RES_hhdet_in_tes!P$87</f>
        <v>4.858537506679339E-2</v>
      </c>
      <c r="Q383" s="157">
        <f>RES_hhdet_in_tes!Q$87</f>
        <v>0.13982605940599493</v>
      </c>
    </row>
    <row r="384" spans="1:17" ht="12" customHeight="1" x14ac:dyDescent="0.25">
      <c r="A384" s="167" t="s">
        <v>156</v>
      </c>
      <c r="B384" s="132"/>
      <c r="C384" s="132">
        <f>RES_hhdet_in_tes!C$88</f>
        <v>0</v>
      </c>
      <c r="D384" s="132">
        <f>RES_hhdet_in_tes!D$88</f>
        <v>0</v>
      </c>
      <c r="E384" s="132">
        <f>RES_hhdet_in_tes!E$88</f>
        <v>0</v>
      </c>
      <c r="F384" s="132">
        <f>RES_hhdet_in_tes!F$88</f>
        <v>0</v>
      </c>
      <c r="G384" s="132">
        <f>RES_hhdet_in_tes!G$88</f>
        <v>0</v>
      </c>
      <c r="H384" s="132">
        <f>RES_hhdet_in_tes!H$88</f>
        <v>0</v>
      </c>
      <c r="I384" s="132">
        <f>RES_hhdet_in_tes!I$88</f>
        <v>0</v>
      </c>
      <c r="J384" s="132">
        <f>RES_hhdet_in_tes!J$88</f>
        <v>0</v>
      </c>
      <c r="K384" s="132">
        <f>RES_hhdet_in_tes!K$88</f>
        <v>0</v>
      </c>
      <c r="L384" s="132">
        <f>RES_hhdet_in_tes!L$88</f>
        <v>0</v>
      </c>
      <c r="M384" s="132">
        <f>RES_hhdet_in_tes!M$88</f>
        <v>0</v>
      </c>
      <c r="N384" s="132">
        <f>RES_hhdet_in_tes!N$88</f>
        <v>0</v>
      </c>
      <c r="O384" s="132">
        <f>RES_hhdet_in_tes!O$88</f>
        <v>0</v>
      </c>
      <c r="P384" s="132">
        <f>RES_hhdet_in_tes!P$88</f>
        <v>0</v>
      </c>
      <c r="Q384" s="132">
        <f>RES_hhdet_in_tes!Q$88</f>
        <v>0</v>
      </c>
    </row>
    <row r="385" spans="1:17" ht="12" customHeight="1" x14ac:dyDescent="0.25">
      <c r="A385" s="167" t="s">
        <v>155</v>
      </c>
      <c r="B385" s="132"/>
      <c r="C385" s="132">
        <f>SUM(C386:C387)</f>
        <v>0</v>
      </c>
      <c r="D385" s="132">
        <f t="shared" ref="D385:Q385" si="97">SUM(D386:D387)</f>
        <v>0</v>
      </c>
      <c r="E385" s="132">
        <f t="shared" si="97"/>
        <v>0</v>
      </c>
      <c r="F385" s="132">
        <f t="shared" si="97"/>
        <v>0</v>
      </c>
      <c r="G385" s="132">
        <f t="shared" si="97"/>
        <v>0</v>
      </c>
      <c r="H385" s="132">
        <f t="shared" si="97"/>
        <v>0</v>
      </c>
      <c r="I385" s="132">
        <f t="shared" si="97"/>
        <v>0</v>
      </c>
      <c r="J385" s="132">
        <f t="shared" si="97"/>
        <v>0</v>
      </c>
      <c r="K385" s="132">
        <f t="shared" si="97"/>
        <v>0</v>
      </c>
      <c r="L385" s="132">
        <f t="shared" si="97"/>
        <v>0</v>
      </c>
      <c r="M385" s="132">
        <f t="shared" si="97"/>
        <v>0</v>
      </c>
      <c r="N385" s="132">
        <f t="shared" si="97"/>
        <v>0</v>
      </c>
      <c r="O385" s="132">
        <f t="shared" si="97"/>
        <v>0</v>
      </c>
      <c r="P385" s="132">
        <f t="shared" si="97"/>
        <v>0</v>
      </c>
      <c r="Q385" s="132">
        <f t="shared" si="97"/>
        <v>0</v>
      </c>
    </row>
    <row r="386" spans="1:17" ht="12" customHeight="1" x14ac:dyDescent="0.25">
      <c r="A386" s="166" t="s">
        <v>55</v>
      </c>
      <c r="B386" s="165"/>
      <c r="C386" s="165">
        <f>RES_hhdet_in_tes!C$90</f>
        <v>0</v>
      </c>
      <c r="D386" s="165">
        <f>RES_hhdet_in_tes!D$90</f>
        <v>0</v>
      </c>
      <c r="E386" s="165">
        <f>RES_hhdet_in_tes!E$90</f>
        <v>0</v>
      </c>
      <c r="F386" s="165">
        <f>RES_hhdet_in_tes!F$90</f>
        <v>0</v>
      </c>
      <c r="G386" s="165">
        <f>RES_hhdet_in_tes!G$90</f>
        <v>0</v>
      </c>
      <c r="H386" s="165">
        <f>RES_hhdet_in_tes!H$90</f>
        <v>0</v>
      </c>
      <c r="I386" s="165">
        <f>RES_hhdet_in_tes!I$90</f>
        <v>0</v>
      </c>
      <c r="J386" s="165">
        <f>RES_hhdet_in_tes!J$90</f>
        <v>0</v>
      </c>
      <c r="K386" s="165">
        <f>RES_hhdet_in_tes!K$90</f>
        <v>0</v>
      </c>
      <c r="L386" s="165">
        <f>RES_hhdet_in_tes!L$90</f>
        <v>0</v>
      </c>
      <c r="M386" s="165">
        <f>RES_hhdet_in_tes!M$90</f>
        <v>0</v>
      </c>
      <c r="N386" s="165">
        <f>RES_hhdet_in_tes!N$90</f>
        <v>0</v>
      </c>
      <c r="O386" s="165">
        <f>RES_hhdet_in_tes!O$90</f>
        <v>0</v>
      </c>
      <c r="P386" s="165">
        <f>RES_hhdet_in_tes!P$90</f>
        <v>0</v>
      </c>
      <c r="Q386" s="165">
        <f>RES_hhdet_in_tes!Q$90</f>
        <v>0</v>
      </c>
    </row>
    <row r="387" spans="1:17" ht="12" customHeight="1" x14ac:dyDescent="0.25">
      <c r="A387" s="147" t="s">
        <v>59</v>
      </c>
      <c r="B387" s="164"/>
      <c r="C387" s="164">
        <f>RES_hhdet_in_tes!C$91</f>
        <v>0</v>
      </c>
      <c r="D387" s="164">
        <f>RES_hhdet_in_tes!D$91</f>
        <v>0</v>
      </c>
      <c r="E387" s="164">
        <f>RES_hhdet_in_tes!E$91</f>
        <v>0</v>
      </c>
      <c r="F387" s="164">
        <f>RES_hhdet_in_tes!F$91</f>
        <v>0</v>
      </c>
      <c r="G387" s="164">
        <f>RES_hhdet_in_tes!G$91</f>
        <v>0</v>
      </c>
      <c r="H387" s="164">
        <f>RES_hhdet_in_tes!H$91</f>
        <v>0</v>
      </c>
      <c r="I387" s="164">
        <f>RES_hhdet_in_tes!I$91</f>
        <v>0</v>
      </c>
      <c r="J387" s="164">
        <f>RES_hhdet_in_tes!J$91</f>
        <v>0</v>
      </c>
      <c r="K387" s="164">
        <f>RES_hhdet_in_tes!K$91</f>
        <v>0</v>
      </c>
      <c r="L387" s="164">
        <f>RES_hhdet_in_tes!L$91</f>
        <v>0</v>
      </c>
      <c r="M387" s="164">
        <f>RES_hhdet_in_tes!M$91</f>
        <v>0</v>
      </c>
      <c r="N387" s="164">
        <f>RES_hhdet_in_tes!N$91</f>
        <v>0</v>
      </c>
      <c r="O387" s="164">
        <f>RES_hhdet_in_tes!O$91</f>
        <v>0</v>
      </c>
      <c r="P387" s="164">
        <f>RES_hhdet_in_tes!P$91</f>
        <v>0</v>
      </c>
      <c r="Q387" s="164">
        <f>RES_hhdet_in_tes!Q$91</f>
        <v>0</v>
      </c>
    </row>
    <row r="388" spans="1:17" ht="12" customHeight="1" x14ac:dyDescent="0.25">
      <c r="A388" s="163" t="s">
        <v>144</v>
      </c>
      <c r="B388" s="162"/>
      <c r="C388" s="162">
        <f>RES_hhdet_in_tes!C$92</f>
        <v>0</v>
      </c>
      <c r="D388" s="162">
        <f>RES_hhdet_in_tes!D$92</f>
        <v>0</v>
      </c>
      <c r="E388" s="162">
        <f>RES_hhdet_in_tes!E$92</f>
        <v>0</v>
      </c>
      <c r="F388" s="162">
        <f>RES_hhdet_in_tes!F$92</f>
        <v>0</v>
      </c>
      <c r="G388" s="162">
        <f>RES_hhdet_in_tes!G$92</f>
        <v>0</v>
      </c>
      <c r="H388" s="162">
        <f>RES_hhdet_in_tes!H$92</f>
        <v>0</v>
      </c>
      <c r="I388" s="162">
        <f>RES_hhdet_in_tes!I$92</f>
        <v>0</v>
      </c>
      <c r="J388" s="162">
        <f>RES_hhdet_in_tes!J$92</f>
        <v>0</v>
      </c>
      <c r="K388" s="162">
        <f>RES_hhdet_in_tes!K$92</f>
        <v>0</v>
      </c>
      <c r="L388" s="162">
        <f>RES_hhdet_in_tes!L$92</f>
        <v>0</v>
      </c>
      <c r="M388" s="162">
        <f>RES_hhdet_in_tes!M$92</f>
        <v>0</v>
      </c>
      <c r="N388" s="162">
        <f>RES_hhdet_in_tes!N$92</f>
        <v>0</v>
      </c>
      <c r="O388" s="162">
        <f>RES_hhdet_in_tes!O$92</f>
        <v>0</v>
      </c>
      <c r="P388" s="162">
        <f>RES_hhdet_in_tes!P$92</f>
        <v>0</v>
      </c>
      <c r="Q388" s="162">
        <f>RES_hhdet_in_tes!Q$92</f>
        <v>0</v>
      </c>
    </row>
    <row r="389" spans="1:17" ht="12" customHeight="1" x14ac:dyDescent="0.25">
      <c r="A389" s="161" t="s">
        <v>143</v>
      </c>
      <c r="B389" s="160"/>
      <c r="C389" s="160">
        <f>SUM(C390:C391)</f>
        <v>0</v>
      </c>
      <c r="D389" s="160">
        <f t="shared" ref="D389:Q389" si="98">SUM(D390:D391)</f>
        <v>0</v>
      </c>
      <c r="E389" s="160">
        <f t="shared" si="98"/>
        <v>0</v>
      </c>
      <c r="F389" s="160">
        <f t="shared" si="98"/>
        <v>0</v>
      </c>
      <c r="G389" s="160">
        <f t="shared" si="98"/>
        <v>0</v>
      </c>
      <c r="H389" s="160">
        <f t="shared" si="98"/>
        <v>0</v>
      </c>
      <c r="I389" s="160">
        <f t="shared" si="98"/>
        <v>0</v>
      </c>
      <c r="J389" s="160">
        <f t="shared" si="98"/>
        <v>0</v>
      </c>
      <c r="K389" s="160">
        <f t="shared" si="98"/>
        <v>0</v>
      </c>
      <c r="L389" s="160">
        <f t="shared" si="98"/>
        <v>0</v>
      </c>
      <c r="M389" s="160">
        <f t="shared" si="98"/>
        <v>0</v>
      </c>
      <c r="N389" s="160">
        <f t="shared" si="98"/>
        <v>0</v>
      </c>
      <c r="O389" s="160">
        <f t="shared" si="98"/>
        <v>0</v>
      </c>
      <c r="P389" s="160">
        <f t="shared" si="98"/>
        <v>0</v>
      </c>
      <c r="Q389" s="160">
        <f t="shared" si="98"/>
        <v>0</v>
      </c>
    </row>
    <row r="390" spans="1:17" ht="12" customHeight="1" x14ac:dyDescent="0.25">
      <c r="A390" s="148" t="s">
        <v>57</v>
      </c>
      <c r="B390" s="156"/>
      <c r="C390" s="156">
        <f>RES_hhdet_in_tes!C$94</f>
        <v>0</v>
      </c>
      <c r="D390" s="156">
        <f>RES_hhdet_in_tes!D$94</f>
        <v>0</v>
      </c>
      <c r="E390" s="156">
        <f>RES_hhdet_in_tes!E$94</f>
        <v>0</v>
      </c>
      <c r="F390" s="156">
        <f>RES_hhdet_in_tes!F$94</f>
        <v>0</v>
      </c>
      <c r="G390" s="156">
        <f>RES_hhdet_in_tes!G$94</f>
        <v>0</v>
      </c>
      <c r="H390" s="156">
        <f>RES_hhdet_in_tes!H$94</f>
        <v>0</v>
      </c>
      <c r="I390" s="156">
        <f>RES_hhdet_in_tes!I$94</f>
        <v>0</v>
      </c>
      <c r="J390" s="156">
        <f>RES_hhdet_in_tes!J$94</f>
        <v>0</v>
      </c>
      <c r="K390" s="156">
        <f>RES_hhdet_in_tes!K$94</f>
        <v>0</v>
      </c>
      <c r="L390" s="156">
        <f>RES_hhdet_in_tes!L$94</f>
        <v>0</v>
      </c>
      <c r="M390" s="156">
        <f>RES_hhdet_in_tes!M$94</f>
        <v>0</v>
      </c>
      <c r="N390" s="156">
        <f>RES_hhdet_in_tes!N$94</f>
        <v>0</v>
      </c>
      <c r="O390" s="156">
        <f>RES_hhdet_in_tes!O$94</f>
        <v>0</v>
      </c>
      <c r="P390" s="156">
        <f>RES_hhdet_in_tes!P$94</f>
        <v>0</v>
      </c>
      <c r="Q390" s="156">
        <f>RES_hhdet_in_tes!Q$94</f>
        <v>0</v>
      </c>
    </row>
    <row r="391" spans="1:17" ht="12" customHeight="1" x14ac:dyDescent="0.25">
      <c r="A391" s="148" t="s">
        <v>59</v>
      </c>
      <c r="B391" s="156"/>
      <c r="C391" s="156">
        <f>RES_hhdet_in_tes!C$95</f>
        <v>0</v>
      </c>
      <c r="D391" s="156">
        <f>RES_hhdet_in_tes!D$95</f>
        <v>0</v>
      </c>
      <c r="E391" s="156">
        <f>RES_hhdet_in_tes!E$95</f>
        <v>0</v>
      </c>
      <c r="F391" s="156">
        <f>RES_hhdet_in_tes!F$95</f>
        <v>0</v>
      </c>
      <c r="G391" s="156">
        <f>RES_hhdet_in_tes!G$95</f>
        <v>0</v>
      </c>
      <c r="H391" s="156">
        <f>RES_hhdet_in_tes!H$95</f>
        <v>0</v>
      </c>
      <c r="I391" s="156">
        <f>RES_hhdet_in_tes!I$95</f>
        <v>0</v>
      </c>
      <c r="J391" s="156">
        <f>RES_hhdet_in_tes!J$95</f>
        <v>0</v>
      </c>
      <c r="K391" s="156">
        <f>RES_hhdet_in_tes!K$95</f>
        <v>0</v>
      </c>
      <c r="L391" s="156">
        <f>RES_hhdet_in_tes!L$95</f>
        <v>0</v>
      </c>
      <c r="M391" s="156">
        <f>RES_hhdet_in_tes!M$95</f>
        <v>0</v>
      </c>
      <c r="N391" s="156">
        <f>RES_hhdet_in_tes!N$95</f>
        <v>0</v>
      </c>
      <c r="O391" s="156">
        <f>RES_hhdet_in_tes!O$95</f>
        <v>0</v>
      </c>
      <c r="P391" s="156">
        <f>RES_hhdet_in_tes!P$95</f>
        <v>0</v>
      </c>
      <c r="Q391" s="156">
        <f>RES_hhdet_in_tes!Q$95</f>
        <v>0</v>
      </c>
    </row>
    <row r="392" spans="1:17" ht="12" customHeight="1" x14ac:dyDescent="0.25">
      <c r="A392" s="163" t="s">
        <v>142</v>
      </c>
      <c r="B392" s="162"/>
      <c r="C392" s="162">
        <f>RES_hhdet_in_tes!C$96</f>
        <v>1.1045667770690281E-2</v>
      </c>
      <c r="D392" s="162">
        <f>RES_hhdet_in_tes!D$96</f>
        <v>8.8610125165493169E-3</v>
      </c>
      <c r="E392" s="162">
        <f>RES_hhdet_in_tes!E$96</f>
        <v>1.0698192093127881E-2</v>
      </c>
      <c r="F392" s="162">
        <f>RES_hhdet_in_tes!F$96</f>
        <v>0</v>
      </c>
      <c r="G392" s="162">
        <f>RES_hhdet_in_tes!G$96</f>
        <v>8.2859599325052352E-3</v>
      </c>
      <c r="H392" s="162">
        <f>RES_hhdet_in_tes!H$96</f>
        <v>7.0164447128311007E-3</v>
      </c>
      <c r="I392" s="162">
        <f>RES_hhdet_in_tes!I$96</f>
        <v>0</v>
      </c>
      <c r="J392" s="162">
        <f>RES_hhdet_in_tes!J$96</f>
        <v>6.7328369231350214E-3</v>
      </c>
      <c r="K392" s="162">
        <f>RES_hhdet_in_tes!K$96</f>
        <v>0</v>
      </c>
      <c r="L392" s="162">
        <f>RES_hhdet_in_tes!L$96</f>
        <v>0</v>
      </c>
      <c r="M392" s="162">
        <f>RES_hhdet_in_tes!M$96</f>
        <v>3.7927310292104454E-3</v>
      </c>
      <c r="N392" s="162">
        <f>RES_hhdet_in_tes!N$96</f>
        <v>0</v>
      </c>
      <c r="O392" s="162">
        <f>RES_hhdet_in_tes!O$96</f>
        <v>0</v>
      </c>
      <c r="P392" s="162">
        <f>RES_hhdet_in_tes!P$96</f>
        <v>7.9842231360723967E-5</v>
      </c>
      <c r="Q392" s="162">
        <f>RES_hhdet_in_tes!Q$96</f>
        <v>0</v>
      </c>
    </row>
    <row r="393" spans="1:17" ht="12" customHeight="1" x14ac:dyDescent="0.25">
      <c r="A393" s="161" t="s">
        <v>141</v>
      </c>
      <c r="B393" s="160"/>
      <c r="C393" s="160">
        <f>SUM(C394:C395)</f>
        <v>3.8843770802793533E-2</v>
      </c>
      <c r="D393" s="160">
        <f t="shared" ref="D393:Q393" si="99">SUM(D394:D395)</f>
        <v>0.14160624824455095</v>
      </c>
      <c r="E393" s="160">
        <f t="shared" si="99"/>
        <v>3.2301861439857062E-2</v>
      </c>
      <c r="F393" s="160">
        <f t="shared" si="99"/>
        <v>0.21217342754730317</v>
      </c>
      <c r="G393" s="160">
        <f t="shared" si="99"/>
        <v>9.4745746140092194E-2</v>
      </c>
      <c r="H393" s="160">
        <f t="shared" si="99"/>
        <v>3.3902869517752524E-2</v>
      </c>
      <c r="I393" s="160">
        <f t="shared" si="99"/>
        <v>4.680752123848958E-2</v>
      </c>
      <c r="J393" s="160">
        <f t="shared" si="99"/>
        <v>0.18943446183129678</v>
      </c>
      <c r="K393" s="160">
        <f t="shared" si="99"/>
        <v>9.6421347519225389E-2</v>
      </c>
      <c r="L393" s="160">
        <f t="shared" si="99"/>
        <v>5.9064789179351498E-2</v>
      </c>
      <c r="M393" s="160">
        <f t="shared" si="99"/>
        <v>5.1280446048129993E-2</v>
      </c>
      <c r="N393" s="160">
        <f t="shared" si="99"/>
        <v>0.23232302559495566</v>
      </c>
      <c r="O393" s="160">
        <f t="shared" si="99"/>
        <v>0.14535958749917213</v>
      </c>
      <c r="P393" s="160">
        <f t="shared" si="99"/>
        <v>4.8505532835432665E-2</v>
      </c>
      <c r="Q393" s="160">
        <f t="shared" si="99"/>
        <v>0.13982605940599493</v>
      </c>
    </row>
    <row r="394" spans="1:17" ht="12" customHeight="1" x14ac:dyDescent="0.25">
      <c r="A394" s="148" t="s">
        <v>60</v>
      </c>
      <c r="B394" s="156"/>
      <c r="C394" s="156">
        <f>RES_hhdet_in_tes!C$98</f>
        <v>3.9405686146561992E-4</v>
      </c>
      <c r="D394" s="156">
        <f>RES_hhdet_in_tes!D$98</f>
        <v>2.9757017353789794E-3</v>
      </c>
      <c r="E394" s="156">
        <f>RES_hhdet_in_tes!E$98</f>
        <v>6.9458727849935355E-4</v>
      </c>
      <c r="F394" s="156">
        <f>RES_hhdet_in_tes!F$98</f>
        <v>4.6582620464483719E-3</v>
      </c>
      <c r="G394" s="156">
        <f>RES_hhdet_in_tes!G$98</f>
        <v>1.2169915885377742E-2</v>
      </c>
      <c r="H394" s="156">
        <f>RES_hhdet_in_tes!H$98</f>
        <v>1.6778054171408228E-3</v>
      </c>
      <c r="I394" s="156">
        <f>RES_hhdet_in_tes!I$98</f>
        <v>1.19766838722643E-3</v>
      </c>
      <c r="J394" s="156">
        <f>RES_hhdet_in_tes!J$98</f>
        <v>4.9513979317240102E-3</v>
      </c>
      <c r="K394" s="156">
        <f>RES_hhdet_in_tes!K$98</f>
        <v>2.4798121192496515E-3</v>
      </c>
      <c r="L394" s="156">
        <f>RES_hhdet_in_tes!L$98</f>
        <v>1.6059128195234163E-3</v>
      </c>
      <c r="M394" s="156">
        <f>RES_hhdet_in_tes!M$98</f>
        <v>1.3772802850037479E-3</v>
      </c>
      <c r="N394" s="156">
        <f>RES_hhdet_in_tes!N$98</f>
        <v>6.0243621377230969E-3</v>
      </c>
      <c r="O394" s="156">
        <f>RES_hhdet_in_tes!O$98</f>
        <v>3.7310954018104697E-3</v>
      </c>
      <c r="P394" s="156">
        <f>RES_hhdet_in_tes!P$98</f>
        <v>2.0511661814718043E-3</v>
      </c>
      <c r="Q394" s="156">
        <f>RES_hhdet_in_tes!Q$98</f>
        <v>1.3995005332227826E-2</v>
      </c>
    </row>
    <row r="395" spans="1:17" ht="12" customHeight="1" x14ac:dyDescent="0.25">
      <c r="A395" s="148" t="s">
        <v>59</v>
      </c>
      <c r="B395" s="156"/>
      <c r="C395" s="156">
        <f>RES_hhdet_in_tes!C$99</f>
        <v>3.8449713941327915E-2</v>
      </c>
      <c r="D395" s="156">
        <f>RES_hhdet_in_tes!D$99</f>
        <v>0.13863054650917198</v>
      </c>
      <c r="E395" s="156">
        <f>RES_hhdet_in_tes!E$99</f>
        <v>3.160727416135771E-2</v>
      </c>
      <c r="F395" s="156">
        <f>RES_hhdet_in_tes!F$99</f>
        <v>0.2075151655008548</v>
      </c>
      <c r="G395" s="156">
        <f>RES_hhdet_in_tes!G$99</f>
        <v>8.2575830254714447E-2</v>
      </c>
      <c r="H395" s="156">
        <f>RES_hhdet_in_tes!H$99</f>
        <v>3.2225064100611704E-2</v>
      </c>
      <c r="I395" s="156">
        <f>RES_hhdet_in_tes!I$99</f>
        <v>4.560985285126315E-2</v>
      </c>
      <c r="J395" s="156">
        <f>RES_hhdet_in_tes!J$99</f>
        <v>0.18448306389957278</v>
      </c>
      <c r="K395" s="156">
        <f>RES_hhdet_in_tes!K$99</f>
        <v>9.394153539997574E-2</v>
      </c>
      <c r="L395" s="156">
        <f>RES_hhdet_in_tes!L$99</f>
        <v>5.7458876359828083E-2</v>
      </c>
      <c r="M395" s="156">
        <f>RES_hhdet_in_tes!M$99</f>
        <v>4.9903165763126249E-2</v>
      </c>
      <c r="N395" s="156">
        <f>RES_hhdet_in_tes!N$99</f>
        <v>0.22629866345723257</v>
      </c>
      <c r="O395" s="156">
        <f>RES_hhdet_in_tes!O$99</f>
        <v>0.14162849209736167</v>
      </c>
      <c r="P395" s="156">
        <f>RES_hhdet_in_tes!P$99</f>
        <v>4.6454366653960862E-2</v>
      </c>
      <c r="Q395" s="156">
        <f>RES_hhdet_in_tes!Q$99</f>
        <v>0.1258310540737671</v>
      </c>
    </row>
    <row r="396" spans="1:17" ht="12" customHeight="1" x14ac:dyDescent="0.25">
      <c r="A396" s="158" t="s">
        <v>62</v>
      </c>
      <c r="B396" s="157"/>
      <c r="C396" s="157">
        <f>SUM(C397:C399)</f>
        <v>1.7358636865260124E-2</v>
      </c>
      <c r="D396" s="157">
        <f t="shared" ref="D396:Q396" si="100">SUM(D397:D399)</f>
        <v>5.1991449371780844E-2</v>
      </c>
      <c r="E396" s="157">
        <f t="shared" si="100"/>
        <v>1.6209845365749005E-2</v>
      </c>
      <c r="F396" s="157">
        <f t="shared" si="100"/>
        <v>8.8252898664481938E-2</v>
      </c>
      <c r="G396" s="157">
        <f t="shared" si="100"/>
        <v>4.1001913303552358E-2</v>
      </c>
      <c r="H396" s="157">
        <f t="shared" si="100"/>
        <v>1.924529516340677E-2</v>
      </c>
      <c r="I396" s="157">
        <f t="shared" si="100"/>
        <v>2.2334072369045898E-2</v>
      </c>
      <c r="J396" s="157">
        <f t="shared" si="100"/>
        <v>9.5397448927791062E-2</v>
      </c>
      <c r="K396" s="157">
        <f t="shared" si="100"/>
        <v>4.9048354237779965E-2</v>
      </c>
      <c r="L396" s="157">
        <f t="shared" si="100"/>
        <v>2.8510830189348024E-2</v>
      </c>
      <c r="M396" s="157">
        <f t="shared" si="100"/>
        <v>2.1769468550898934E-2</v>
      </c>
      <c r="N396" s="157">
        <f t="shared" si="100"/>
        <v>0.1187460229533347</v>
      </c>
      <c r="O396" s="157">
        <f t="shared" si="100"/>
        <v>6.6221420657846697E-2</v>
      </c>
      <c r="P396" s="157">
        <f t="shared" si="100"/>
        <v>1.9771341741904355E-2</v>
      </c>
      <c r="Q396" s="157">
        <f t="shared" si="100"/>
        <v>6.2130447175665522E-2</v>
      </c>
    </row>
    <row r="397" spans="1:17" ht="12" customHeight="1" x14ac:dyDescent="0.25">
      <c r="A397" s="23" t="s">
        <v>55</v>
      </c>
      <c r="B397" s="156"/>
      <c r="C397" s="156">
        <f>RES_hhdet_in_tes!C$101</f>
        <v>9.0249265283788814E-3</v>
      </c>
      <c r="D397" s="156">
        <f>RES_hhdet_in_tes!D$101</f>
        <v>1.867537299969331E-2</v>
      </c>
      <c r="E397" s="156">
        <f>RES_hhdet_in_tes!E$101</f>
        <v>5.436853071289857E-3</v>
      </c>
      <c r="F397" s="156">
        <f>RES_hhdet_in_tes!F$101</f>
        <v>5.6438555889265132E-3</v>
      </c>
      <c r="G397" s="156">
        <f>RES_hhdet_in_tes!G$101</f>
        <v>2.4850836886340821E-2</v>
      </c>
      <c r="H397" s="156">
        <f>RES_hhdet_in_tes!H$101</f>
        <v>0</v>
      </c>
      <c r="I397" s="156">
        <f>RES_hhdet_in_tes!I$101</f>
        <v>4.9896105402632354E-3</v>
      </c>
      <c r="J397" s="156">
        <f>RES_hhdet_in_tes!J$101</f>
        <v>7.4451795767220179E-3</v>
      </c>
      <c r="K397" s="156">
        <f>RES_hhdet_in_tes!K$101</f>
        <v>0</v>
      </c>
      <c r="L397" s="156">
        <f>RES_hhdet_in_tes!L$101</f>
        <v>9.6400861492686087E-3</v>
      </c>
      <c r="M397" s="156">
        <f>RES_hhdet_in_tes!M$101</f>
        <v>2.1769468550898934E-2</v>
      </c>
      <c r="N397" s="156">
        <f>RES_hhdet_in_tes!N$101</f>
        <v>9.0556383060079928E-3</v>
      </c>
      <c r="O397" s="156">
        <f>RES_hhdet_in_tes!O$101</f>
        <v>1.6307889355950081E-2</v>
      </c>
      <c r="P397" s="156">
        <f>RES_hhdet_in_tes!P$101</f>
        <v>9.7411534097902094E-3</v>
      </c>
      <c r="Q397" s="156">
        <f>RES_hhdet_in_tes!Q$101</f>
        <v>8.6646340744550221E-5</v>
      </c>
    </row>
    <row r="398" spans="1:17" ht="12" customHeight="1" x14ac:dyDescent="0.25">
      <c r="A398" s="23" t="s">
        <v>57</v>
      </c>
      <c r="B398" s="156"/>
      <c r="C398" s="156">
        <f>RES_hhdet_in_tes!C$102</f>
        <v>0</v>
      </c>
      <c r="D398" s="156">
        <f>RES_hhdet_in_tes!D$102</f>
        <v>0</v>
      </c>
      <c r="E398" s="156">
        <f>RES_hhdet_in_tes!E$102</f>
        <v>0</v>
      </c>
      <c r="F398" s="156">
        <f>RES_hhdet_in_tes!F$102</f>
        <v>0</v>
      </c>
      <c r="G398" s="156">
        <f>RES_hhdet_in_tes!G$102</f>
        <v>0</v>
      </c>
      <c r="H398" s="156">
        <f>RES_hhdet_in_tes!H$102</f>
        <v>0</v>
      </c>
      <c r="I398" s="156">
        <f>RES_hhdet_in_tes!I$102</f>
        <v>0</v>
      </c>
      <c r="J398" s="156">
        <f>RES_hhdet_in_tes!J$102</f>
        <v>0</v>
      </c>
      <c r="K398" s="156">
        <f>RES_hhdet_in_tes!K$102</f>
        <v>0</v>
      </c>
      <c r="L398" s="156">
        <f>RES_hhdet_in_tes!L$102</f>
        <v>0</v>
      </c>
      <c r="M398" s="156">
        <f>RES_hhdet_in_tes!M$102</f>
        <v>0</v>
      </c>
      <c r="N398" s="156">
        <f>RES_hhdet_in_tes!N$102</f>
        <v>0</v>
      </c>
      <c r="O398" s="156">
        <f>RES_hhdet_in_tes!O$102</f>
        <v>0</v>
      </c>
      <c r="P398" s="156">
        <f>RES_hhdet_in_tes!P$102</f>
        <v>0</v>
      </c>
      <c r="Q398" s="156">
        <f>RES_hhdet_in_tes!Q$102</f>
        <v>0</v>
      </c>
    </row>
    <row r="399" spans="1:17" ht="12" customHeight="1" x14ac:dyDescent="0.25">
      <c r="A399" s="29" t="s">
        <v>140</v>
      </c>
      <c r="B399" s="57"/>
      <c r="C399" s="57">
        <f>RES_hhdet_in_tes!C$103</f>
        <v>8.3337103368812445E-3</v>
      </c>
      <c r="D399" s="57">
        <f>RES_hhdet_in_tes!D$103</f>
        <v>3.3316076372087534E-2</v>
      </c>
      <c r="E399" s="57">
        <f>RES_hhdet_in_tes!E$103</f>
        <v>1.0772992294459147E-2</v>
      </c>
      <c r="F399" s="57">
        <f>RES_hhdet_in_tes!F$103</f>
        <v>8.260904307555543E-2</v>
      </c>
      <c r="G399" s="57">
        <f>RES_hhdet_in_tes!G$103</f>
        <v>1.6151076417211536E-2</v>
      </c>
      <c r="H399" s="57">
        <f>RES_hhdet_in_tes!H$103</f>
        <v>1.924529516340677E-2</v>
      </c>
      <c r="I399" s="57">
        <f>RES_hhdet_in_tes!I$103</f>
        <v>1.7344461828782663E-2</v>
      </c>
      <c r="J399" s="57">
        <f>RES_hhdet_in_tes!J$103</f>
        <v>8.7952269351069048E-2</v>
      </c>
      <c r="K399" s="57">
        <f>RES_hhdet_in_tes!K$103</f>
        <v>4.9048354237779965E-2</v>
      </c>
      <c r="L399" s="57">
        <f>RES_hhdet_in_tes!L$103</f>
        <v>1.8870744040079417E-2</v>
      </c>
      <c r="M399" s="57">
        <f>RES_hhdet_in_tes!M$103</f>
        <v>0</v>
      </c>
      <c r="N399" s="57">
        <f>RES_hhdet_in_tes!N$103</f>
        <v>0.10969038464732671</v>
      </c>
      <c r="O399" s="57">
        <f>RES_hhdet_in_tes!O$103</f>
        <v>4.9913531301896623E-2</v>
      </c>
      <c r="P399" s="57">
        <f>RES_hhdet_in_tes!P$103</f>
        <v>1.0030188332114146E-2</v>
      </c>
      <c r="Q399" s="57">
        <f>RES_hhdet_in_tes!Q$103</f>
        <v>6.2043800834920969E-2</v>
      </c>
    </row>
    <row r="401" spans="1:17" ht="12" customHeight="1" x14ac:dyDescent="0.25">
      <c r="A401" s="152" t="s">
        <v>191</v>
      </c>
      <c r="B401" s="175"/>
      <c r="C401" s="175">
        <f t="shared" ref="C401:Q416" si="101">IF(C377=0,"",C377/C353)</f>
        <v>0.54639930863733921</v>
      </c>
      <c r="D401" s="175">
        <f t="shared" si="101"/>
        <v>0.53589269057158373</v>
      </c>
      <c r="E401" s="175">
        <f t="shared" si="101"/>
        <v>0.55762682827619059</v>
      </c>
      <c r="F401" s="175">
        <f t="shared" si="101"/>
        <v>0.5813014645107526</v>
      </c>
      <c r="G401" s="175">
        <f t="shared" si="101"/>
        <v>0.53094133951971489</v>
      </c>
      <c r="H401" s="175">
        <f t="shared" si="101"/>
        <v>0.65579053366217077</v>
      </c>
      <c r="I401" s="175">
        <f t="shared" si="101"/>
        <v>0.57906514338760173</v>
      </c>
      <c r="J401" s="175">
        <f t="shared" si="101"/>
        <v>0.60303161635737323</v>
      </c>
      <c r="K401" s="175">
        <f t="shared" si="101"/>
        <v>0.69651884773065886</v>
      </c>
      <c r="L401" s="175">
        <f t="shared" si="101"/>
        <v>0.91002138620356998</v>
      </c>
      <c r="M401" s="175">
        <f t="shared" si="101"/>
        <v>0.7193200469499581</v>
      </c>
      <c r="N401" s="175">
        <f t="shared" si="101"/>
        <v>0.73116197049904619</v>
      </c>
      <c r="O401" s="175">
        <f t="shared" si="101"/>
        <v>0.75794464205475975</v>
      </c>
      <c r="P401" s="175">
        <f t="shared" si="101"/>
        <v>0.92749246011410469</v>
      </c>
      <c r="Q401" s="175">
        <f t="shared" si="101"/>
        <v>0.80389154829922294</v>
      </c>
    </row>
    <row r="402" spans="1:17" ht="12" customHeight="1" x14ac:dyDescent="0.25">
      <c r="A402" s="158" t="s">
        <v>65</v>
      </c>
      <c r="B402" s="169"/>
      <c r="C402" s="169">
        <f t="shared" si="101"/>
        <v>0.39228822977738015</v>
      </c>
      <c r="D402" s="169">
        <f t="shared" si="101"/>
        <v>0.39310265204902728</v>
      </c>
      <c r="E402" s="169">
        <f t="shared" si="101"/>
        <v>0.39878879607255424</v>
      </c>
      <c r="F402" s="169">
        <f t="shared" si="101"/>
        <v>0.39971910763627627</v>
      </c>
      <c r="G402" s="169">
        <f t="shared" si="101"/>
        <v>0.40103702440768568</v>
      </c>
      <c r="H402" s="169">
        <f t="shared" si="101"/>
        <v>0.40484092176335151</v>
      </c>
      <c r="I402" s="169">
        <f t="shared" si="101"/>
        <v>0.41695970202538485</v>
      </c>
      <c r="J402" s="169">
        <f t="shared" si="101"/>
        <v>0.41648536572375611</v>
      </c>
      <c r="K402" s="169">
        <f t="shared" si="101"/>
        <v>0.41704391128923679</v>
      </c>
      <c r="L402" s="169">
        <f t="shared" si="101"/>
        <v>0.42357501024249772</v>
      </c>
      <c r="M402" s="169">
        <f t="shared" si="101"/>
        <v>0.42425399739091885</v>
      </c>
      <c r="N402" s="169">
        <f t="shared" si="101"/>
        <v>0.42651896828172409</v>
      </c>
      <c r="O402" s="169">
        <f t="shared" si="101"/>
        <v>0.42920063146626841</v>
      </c>
      <c r="P402" s="169">
        <f t="shared" si="101"/>
        <v>0.43243503982673898</v>
      </c>
      <c r="Q402" s="169">
        <f t="shared" si="101"/>
        <v>0.43630922766343244</v>
      </c>
    </row>
    <row r="403" spans="1:17" ht="12" customHeight="1" x14ac:dyDescent="0.25">
      <c r="A403" s="23" t="s">
        <v>157</v>
      </c>
      <c r="B403" s="73"/>
      <c r="C403" s="73">
        <f t="shared" si="101"/>
        <v>0.39090642291699684</v>
      </c>
      <c r="D403" s="73">
        <f t="shared" si="101"/>
        <v>0.3912263433471691</v>
      </c>
      <c r="E403" s="73">
        <f t="shared" si="101"/>
        <v>0.39467716391397895</v>
      </c>
      <c r="F403" s="73">
        <f t="shared" si="101"/>
        <v>0.39590565881023521</v>
      </c>
      <c r="G403" s="73">
        <f t="shared" si="101"/>
        <v>0.3994233104122899</v>
      </c>
      <c r="H403" s="73">
        <f t="shared" si="101"/>
        <v>0.40288768698909366</v>
      </c>
      <c r="I403" s="73">
        <f t="shared" si="101"/>
        <v>0.40732035486627094</v>
      </c>
      <c r="J403" s="73">
        <f t="shared" si="101"/>
        <v>0.41042626074464794</v>
      </c>
      <c r="K403" s="73">
        <f t="shared" si="101"/>
        <v>0.41545300367381727</v>
      </c>
      <c r="L403" s="73">
        <f t="shared" si="101"/>
        <v>0.41940836502739404</v>
      </c>
      <c r="M403" s="73">
        <f t="shared" si="101"/>
        <v>0.42179549616937401</v>
      </c>
      <c r="N403" s="73">
        <f t="shared" si="101"/>
        <v>0.42481107335215712</v>
      </c>
      <c r="O403" s="73">
        <f t="shared" si="101"/>
        <v>0.4274662723003721</v>
      </c>
      <c r="P403" s="73">
        <f t="shared" si="101"/>
        <v>0.42960120898583376</v>
      </c>
      <c r="Q403" s="73">
        <f t="shared" si="101"/>
        <v>0.43262574933404002</v>
      </c>
    </row>
    <row r="404" spans="1:17" ht="12" customHeight="1" x14ac:dyDescent="0.25">
      <c r="A404" s="23" t="s">
        <v>60</v>
      </c>
      <c r="B404" s="73"/>
      <c r="C404" s="73">
        <f t="shared" si="101"/>
        <v>1.0914110314663701</v>
      </c>
      <c r="D404" s="73">
        <f t="shared" si="101"/>
        <v>1.0668681187033726</v>
      </c>
      <c r="E404" s="73">
        <f t="shared" si="101"/>
        <v>1.0686794980402492</v>
      </c>
      <c r="F404" s="73">
        <f t="shared" si="101"/>
        <v>1.0472318160618248</v>
      </c>
      <c r="G404" s="73">
        <f t="shared" si="101"/>
        <v>1.0455321949542304</v>
      </c>
      <c r="H404" s="73">
        <f t="shared" si="101"/>
        <v>1.0479526115315869</v>
      </c>
      <c r="I404" s="73">
        <f t="shared" si="101"/>
        <v>1.0527094013195222</v>
      </c>
      <c r="J404" s="73">
        <f t="shared" si="101"/>
        <v>1.0456441202568731</v>
      </c>
      <c r="K404" s="73">
        <f t="shared" si="101"/>
        <v>1.0485264698268317</v>
      </c>
      <c r="L404" s="73">
        <f t="shared" si="101"/>
        <v>1.0513582662024892</v>
      </c>
      <c r="M404" s="73">
        <f t="shared" si="101"/>
        <v>1.0499622500413925</v>
      </c>
      <c r="N404" s="73">
        <f t="shared" si="101"/>
        <v>1.0426679889805022</v>
      </c>
      <c r="O404" s="73">
        <f t="shared" si="101"/>
        <v>1.0392203462620933</v>
      </c>
      <c r="P404" s="73">
        <f t="shared" si="101"/>
        <v>1.0389145402580768</v>
      </c>
      <c r="Q404" s="73">
        <f t="shared" si="101"/>
        <v>1.0379430696859762</v>
      </c>
    </row>
    <row r="405" spans="1:17" ht="12" customHeight="1" x14ac:dyDescent="0.25">
      <c r="A405" s="158" t="s">
        <v>112</v>
      </c>
      <c r="B405" s="169"/>
      <c r="C405" s="169">
        <f t="shared" si="101"/>
        <v>1.6492005008682422</v>
      </c>
      <c r="D405" s="169">
        <f t="shared" si="101"/>
        <v>1.7046015067824005</v>
      </c>
      <c r="E405" s="169">
        <f t="shared" si="101"/>
        <v>1.7682887280457922</v>
      </c>
      <c r="F405" s="169">
        <f t="shared" si="101"/>
        <v>1.8461834486649422</v>
      </c>
      <c r="G405" s="169">
        <f t="shared" si="101"/>
        <v>1.9395253758686348</v>
      </c>
      <c r="H405" s="169">
        <f t="shared" si="101"/>
        <v>2.0510229532813007</v>
      </c>
      <c r="I405" s="169">
        <f t="shared" si="101"/>
        <v>2.0669785499596918</v>
      </c>
      <c r="J405" s="169">
        <f t="shared" si="101"/>
        <v>2.1908894496993025</v>
      </c>
      <c r="K405" s="169">
        <f t="shared" si="101"/>
        <v>2.3561469707151224</v>
      </c>
      <c r="L405" s="169">
        <f t="shared" si="101"/>
        <v>2.5475332517153553</v>
      </c>
      <c r="M405" s="169">
        <f t="shared" si="101"/>
        <v>2.7403442353712033</v>
      </c>
      <c r="N405" s="169">
        <f t="shared" si="101"/>
        <v>2.9105936116810995</v>
      </c>
      <c r="O405" s="169">
        <f t="shared" si="101"/>
        <v>3.0699681650367863</v>
      </c>
      <c r="P405" s="169">
        <f t="shared" si="101"/>
        <v>3.2110038958570124</v>
      </c>
      <c r="Q405" s="169">
        <f t="shared" si="101"/>
        <v>3.3637864472446841</v>
      </c>
    </row>
    <row r="406" spans="1:17" ht="12" customHeight="1" x14ac:dyDescent="0.25">
      <c r="A406" s="23" t="s">
        <v>60</v>
      </c>
      <c r="B406" s="73"/>
      <c r="C406" s="73">
        <f t="shared" si="101"/>
        <v>1.6492005008682422</v>
      </c>
      <c r="D406" s="73">
        <f t="shared" si="101"/>
        <v>1.7046015067824005</v>
      </c>
      <c r="E406" s="73">
        <f t="shared" si="101"/>
        <v>1.7682887280457922</v>
      </c>
      <c r="F406" s="73">
        <f t="shared" si="101"/>
        <v>1.8461834486649422</v>
      </c>
      <c r="G406" s="73">
        <f t="shared" si="101"/>
        <v>1.9395253758686348</v>
      </c>
      <c r="H406" s="73">
        <f t="shared" si="101"/>
        <v>2.0510229532813007</v>
      </c>
      <c r="I406" s="73">
        <f t="shared" si="101"/>
        <v>2.0669785499596918</v>
      </c>
      <c r="J406" s="73">
        <f t="shared" si="101"/>
        <v>2.1908894496993025</v>
      </c>
      <c r="K406" s="73">
        <f t="shared" si="101"/>
        <v>2.3561469707151224</v>
      </c>
      <c r="L406" s="73">
        <f t="shared" si="101"/>
        <v>2.5475332517153553</v>
      </c>
      <c r="M406" s="73">
        <f t="shared" si="101"/>
        <v>2.7403442353712033</v>
      </c>
      <c r="N406" s="73">
        <f t="shared" si="101"/>
        <v>2.9105936116810995</v>
      </c>
      <c r="O406" s="73">
        <f t="shared" si="101"/>
        <v>3.0699681650367863</v>
      </c>
      <c r="P406" s="73">
        <f t="shared" si="101"/>
        <v>3.2110038958570124</v>
      </c>
      <c r="Q406" s="73">
        <f t="shared" si="101"/>
        <v>3.3637864472446841</v>
      </c>
    </row>
    <row r="407" spans="1:17" ht="12" customHeight="1" x14ac:dyDescent="0.25">
      <c r="A407" s="158" t="s">
        <v>63</v>
      </c>
      <c r="B407" s="169"/>
      <c r="C407" s="169">
        <f t="shared" si="101"/>
        <v>0.84155225605771422</v>
      </c>
      <c r="D407" s="169">
        <f t="shared" si="101"/>
        <v>0.93685800985439538</v>
      </c>
      <c r="E407" s="169">
        <f t="shared" si="101"/>
        <v>0.81929958166120687</v>
      </c>
      <c r="F407" s="169">
        <f t="shared" si="101"/>
        <v>0.98166537235148599</v>
      </c>
      <c r="G407" s="169">
        <f t="shared" si="101"/>
        <v>0.80799149287653016</v>
      </c>
      <c r="H407" s="169">
        <f t="shared" si="101"/>
        <v>0.84910257269092426</v>
      </c>
      <c r="I407" s="169">
        <f t="shared" si="101"/>
        <v>0.98816184438452226</v>
      </c>
      <c r="J407" s="169">
        <f t="shared" si="101"/>
        <v>0.96338673588614077</v>
      </c>
      <c r="K407" s="169">
        <f t="shared" si="101"/>
        <v>0.98803287618855407</v>
      </c>
      <c r="L407" s="169">
        <f t="shared" si="101"/>
        <v>0.98653554484061001</v>
      </c>
      <c r="M407" s="169">
        <f t="shared" si="101"/>
        <v>0.94328547569099397</v>
      </c>
      <c r="N407" s="169">
        <f t="shared" si="101"/>
        <v>0.98814175564157603</v>
      </c>
      <c r="O407" s="169">
        <f t="shared" si="101"/>
        <v>0.98312718110398467</v>
      </c>
      <c r="P407" s="169">
        <f t="shared" si="101"/>
        <v>0.96054501950747095</v>
      </c>
      <c r="Q407" s="169">
        <f t="shared" si="101"/>
        <v>0.89664439854724376</v>
      </c>
    </row>
    <row r="408" spans="1:17" ht="12" customHeight="1" x14ac:dyDescent="0.25">
      <c r="A408" s="167" t="s">
        <v>156</v>
      </c>
      <c r="B408" s="174"/>
      <c r="C408" s="174" t="str">
        <f t="shared" si="101"/>
        <v/>
      </c>
      <c r="D408" s="174" t="str">
        <f t="shared" si="101"/>
        <v/>
      </c>
      <c r="E408" s="174" t="str">
        <f t="shared" si="101"/>
        <v/>
      </c>
      <c r="F408" s="174" t="str">
        <f t="shared" si="101"/>
        <v/>
      </c>
      <c r="G408" s="174" t="str">
        <f t="shared" si="101"/>
        <v/>
      </c>
      <c r="H408" s="174" t="str">
        <f t="shared" si="101"/>
        <v/>
      </c>
      <c r="I408" s="174" t="str">
        <f t="shared" si="101"/>
        <v/>
      </c>
      <c r="J408" s="174" t="str">
        <f t="shared" si="101"/>
        <v/>
      </c>
      <c r="K408" s="174" t="str">
        <f t="shared" si="101"/>
        <v/>
      </c>
      <c r="L408" s="174" t="str">
        <f t="shared" si="101"/>
        <v/>
      </c>
      <c r="M408" s="174" t="str">
        <f t="shared" si="101"/>
        <v/>
      </c>
      <c r="N408" s="174" t="str">
        <f t="shared" si="101"/>
        <v/>
      </c>
      <c r="O408" s="174" t="str">
        <f t="shared" si="101"/>
        <v/>
      </c>
      <c r="P408" s="174" t="str">
        <f t="shared" si="101"/>
        <v/>
      </c>
      <c r="Q408" s="174" t="str">
        <f t="shared" si="101"/>
        <v/>
      </c>
    </row>
    <row r="409" spans="1:17" ht="12" customHeight="1" x14ac:dyDescent="0.25">
      <c r="A409" s="167" t="s">
        <v>155</v>
      </c>
      <c r="B409" s="174"/>
      <c r="C409" s="174" t="str">
        <f t="shared" si="101"/>
        <v/>
      </c>
      <c r="D409" s="174" t="str">
        <f t="shared" si="101"/>
        <v/>
      </c>
      <c r="E409" s="174" t="str">
        <f t="shared" si="101"/>
        <v/>
      </c>
      <c r="F409" s="174" t="str">
        <f t="shared" si="101"/>
        <v/>
      </c>
      <c r="G409" s="174" t="str">
        <f t="shared" si="101"/>
        <v/>
      </c>
      <c r="H409" s="174" t="str">
        <f t="shared" si="101"/>
        <v/>
      </c>
      <c r="I409" s="174" t="str">
        <f t="shared" si="101"/>
        <v/>
      </c>
      <c r="J409" s="174" t="str">
        <f t="shared" si="101"/>
        <v/>
      </c>
      <c r="K409" s="174" t="str">
        <f t="shared" si="101"/>
        <v/>
      </c>
      <c r="L409" s="174" t="str">
        <f t="shared" si="101"/>
        <v/>
      </c>
      <c r="M409" s="174" t="str">
        <f t="shared" si="101"/>
        <v/>
      </c>
      <c r="N409" s="174" t="str">
        <f t="shared" si="101"/>
        <v/>
      </c>
      <c r="O409" s="174" t="str">
        <f t="shared" si="101"/>
        <v/>
      </c>
      <c r="P409" s="174" t="str">
        <f t="shared" si="101"/>
        <v/>
      </c>
      <c r="Q409" s="174" t="str">
        <f t="shared" si="101"/>
        <v/>
      </c>
    </row>
    <row r="410" spans="1:17" ht="12" customHeight="1" x14ac:dyDescent="0.25">
      <c r="A410" s="166" t="s">
        <v>55</v>
      </c>
      <c r="B410" s="173"/>
      <c r="C410" s="173" t="str">
        <f t="shared" si="101"/>
        <v/>
      </c>
      <c r="D410" s="173" t="str">
        <f t="shared" si="101"/>
        <v/>
      </c>
      <c r="E410" s="173" t="str">
        <f t="shared" si="101"/>
        <v/>
      </c>
      <c r="F410" s="173" t="str">
        <f t="shared" si="101"/>
        <v/>
      </c>
      <c r="G410" s="173" t="str">
        <f t="shared" si="101"/>
        <v/>
      </c>
      <c r="H410" s="173" t="str">
        <f t="shared" si="101"/>
        <v/>
      </c>
      <c r="I410" s="173" t="str">
        <f t="shared" si="101"/>
        <v/>
      </c>
      <c r="J410" s="173" t="str">
        <f t="shared" si="101"/>
        <v/>
      </c>
      <c r="K410" s="173" t="str">
        <f t="shared" si="101"/>
        <v/>
      </c>
      <c r="L410" s="173" t="str">
        <f t="shared" si="101"/>
        <v/>
      </c>
      <c r="M410" s="173" t="str">
        <f t="shared" si="101"/>
        <v/>
      </c>
      <c r="N410" s="173" t="str">
        <f t="shared" si="101"/>
        <v/>
      </c>
      <c r="O410" s="173" t="str">
        <f t="shared" si="101"/>
        <v/>
      </c>
      <c r="P410" s="173" t="str">
        <f t="shared" si="101"/>
        <v/>
      </c>
      <c r="Q410" s="173" t="str">
        <f t="shared" si="101"/>
        <v/>
      </c>
    </row>
    <row r="411" spans="1:17" ht="12" customHeight="1" x14ac:dyDescent="0.25">
      <c r="A411" s="147" t="s">
        <v>59</v>
      </c>
      <c r="B411" s="172"/>
      <c r="C411" s="172" t="str">
        <f t="shared" si="101"/>
        <v/>
      </c>
      <c r="D411" s="172" t="str">
        <f t="shared" si="101"/>
        <v/>
      </c>
      <c r="E411" s="172" t="str">
        <f t="shared" si="101"/>
        <v/>
      </c>
      <c r="F411" s="172" t="str">
        <f t="shared" si="101"/>
        <v/>
      </c>
      <c r="G411" s="172" t="str">
        <f t="shared" si="101"/>
        <v/>
      </c>
      <c r="H411" s="172" t="str">
        <f t="shared" si="101"/>
        <v/>
      </c>
      <c r="I411" s="172" t="str">
        <f t="shared" si="101"/>
        <v/>
      </c>
      <c r="J411" s="172" t="str">
        <f t="shared" si="101"/>
        <v/>
      </c>
      <c r="K411" s="172" t="str">
        <f t="shared" si="101"/>
        <v/>
      </c>
      <c r="L411" s="172" t="str">
        <f t="shared" si="101"/>
        <v/>
      </c>
      <c r="M411" s="172" t="str">
        <f t="shared" si="101"/>
        <v/>
      </c>
      <c r="N411" s="172" t="str">
        <f t="shared" si="101"/>
        <v/>
      </c>
      <c r="O411" s="172" t="str">
        <f t="shared" si="101"/>
        <v/>
      </c>
      <c r="P411" s="172" t="str">
        <f t="shared" si="101"/>
        <v/>
      </c>
      <c r="Q411" s="172" t="str">
        <f t="shared" si="101"/>
        <v/>
      </c>
    </row>
    <row r="412" spans="1:17" ht="12" customHeight="1" x14ac:dyDescent="0.25">
      <c r="A412" s="163" t="s">
        <v>144</v>
      </c>
      <c r="B412" s="171"/>
      <c r="C412" s="171" t="str">
        <f t="shared" si="101"/>
        <v/>
      </c>
      <c r="D412" s="171" t="str">
        <f t="shared" si="101"/>
        <v/>
      </c>
      <c r="E412" s="171" t="str">
        <f t="shared" si="101"/>
        <v/>
      </c>
      <c r="F412" s="171" t="str">
        <f t="shared" si="101"/>
        <v/>
      </c>
      <c r="G412" s="171" t="str">
        <f t="shared" si="101"/>
        <v/>
      </c>
      <c r="H412" s="171" t="str">
        <f t="shared" si="101"/>
        <v/>
      </c>
      <c r="I412" s="171" t="str">
        <f t="shared" si="101"/>
        <v/>
      </c>
      <c r="J412" s="171" t="str">
        <f t="shared" si="101"/>
        <v/>
      </c>
      <c r="K412" s="171" t="str">
        <f t="shared" si="101"/>
        <v/>
      </c>
      <c r="L412" s="171" t="str">
        <f t="shared" si="101"/>
        <v/>
      </c>
      <c r="M412" s="171" t="str">
        <f t="shared" si="101"/>
        <v/>
      </c>
      <c r="N412" s="171" t="str">
        <f t="shared" si="101"/>
        <v/>
      </c>
      <c r="O412" s="171" t="str">
        <f t="shared" si="101"/>
        <v/>
      </c>
      <c r="P412" s="171" t="str">
        <f t="shared" si="101"/>
        <v/>
      </c>
      <c r="Q412" s="171" t="str">
        <f t="shared" si="101"/>
        <v/>
      </c>
    </row>
    <row r="413" spans="1:17" ht="12" customHeight="1" x14ac:dyDescent="0.25">
      <c r="A413" s="161" t="s">
        <v>143</v>
      </c>
      <c r="B413" s="170"/>
      <c r="C413" s="170" t="str">
        <f t="shared" si="101"/>
        <v/>
      </c>
      <c r="D413" s="170" t="str">
        <f t="shared" si="101"/>
        <v/>
      </c>
      <c r="E413" s="170" t="str">
        <f t="shared" si="101"/>
        <v/>
      </c>
      <c r="F413" s="170" t="str">
        <f t="shared" si="101"/>
        <v/>
      </c>
      <c r="G413" s="170" t="str">
        <f t="shared" si="101"/>
        <v/>
      </c>
      <c r="H413" s="170" t="str">
        <f t="shared" si="101"/>
        <v/>
      </c>
      <c r="I413" s="170" t="str">
        <f t="shared" si="101"/>
        <v/>
      </c>
      <c r="J413" s="170" t="str">
        <f t="shared" si="101"/>
        <v/>
      </c>
      <c r="K413" s="170" t="str">
        <f t="shared" si="101"/>
        <v/>
      </c>
      <c r="L413" s="170" t="str">
        <f t="shared" si="101"/>
        <v/>
      </c>
      <c r="M413" s="170" t="str">
        <f t="shared" si="101"/>
        <v/>
      </c>
      <c r="N413" s="170" t="str">
        <f t="shared" si="101"/>
        <v/>
      </c>
      <c r="O413" s="170" t="str">
        <f t="shared" si="101"/>
        <v/>
      </c>
      <c r="P413" s="170" t="str">
        <f t="shared" si="101"/>
        <v/>
      </c>
      <c r="Q413" s="170" t="str">
        <f t="shared" si="101"/>
        <v/>
      </c>
    </row>
    <row r="414" spans="1:17" ht="12" customHeight="1" x14ac:dyDescent="0.25">
      <c r="A414" s="148" t="s">
        <v>57</v>
      </c>
      <c r="B414" s="73"/>
      <c r="C414" s="73" t="str">
        <f t="shared" si="101"/>
        <v/>
      </c>
      <c r="D414" s="73" t="str">
        <f t="shared" si="101"/>
        <v/>
      </c>
      <c r="E414" s="73" t="str">
        <f t="shared" si="101"/>
        <v/>
      </c>
      <c r="F414" s="73" t="str">
        <f t="shared" si="101"/>
        <v/>
      </c>
      <c r="G414" s="73" t="str">
        <f t="shared" si="101"/>
        <v/>
      </c>
      <c r="H414" s="73" t="str">
        <f t="shared" si="101"/>
        <v/>
      </c>
      <c r="I414" s="73" t="str">
        <f t="shared" si="101"/>
        <v/>
      </c>
      <c r="J414" s="73" t="str">
        <f t="shared" si="101"/>
        <v/>
      </c>
      <c r="K414" s="73" t="str">
        <f t="shared" si="101"/>
        <v/>
      </c>
      <c r="L414" s="73" t="str">
        <f t="shared" si="101"/>
        <v/>
      </c>
      <c r="M414" s="73" t="str">
        <f t="shared" si="101"/>
        <v/>
      </c>
      <c r="N414" s="73" t="str">
        <f t="shared" si="101"/>
        <v/>
      </c>
      <c r="O414" s="73" t="str">
        <f t="shared" si="101"/>
        <v/>
      </c>
      <c r="P414" s="73" t="str">
        <f t="shared" si="101"/>
        <v/>
      </c>
      <c r="Q414" s="73" t="str">
        <f t="shared" si="101"/>
        <v/>
      </c>
    </row>
    <row r="415" spans="1:17" ht="12" customHeight="1" x14ac:dyDescent="0.25">
      <c r="A415" s="148" t="s">
        <v>59</v>
      </c>
      <c r="B415" s="73"/>
      <c r="C415" s="73" t="str">
        <f t="shared" si="101"/>
        <v/>
      </c>
      <c r="D415" s="73" t="str">
        <f t="shared" si="101"/>
        <v/>
      </c>
      <c r="E415" s="73" t="str">
        <f t="shared" si="101"/>
        <v/>
      </c>
      <c r="F415" s="73" t="str">
        <f t="shared" si="101"/>
        <v/>
      </c>
      <c r="G415" s="73" t="str">
        <f t="shared" si="101"/>
        <v/>
      </c>
      <c r="H415" s="73" t="str">
        <f t="shared" si="101"/>
        <v/>
      </c>
      <c r="I415" s="73" t="str">
        <f t="shared" si="101"/>
        <v/>
      </c>
      <c r="J415" s="73" t="str">
        <f t="shared" si="101"/>
        <v/>
      </c>
      <c r="K415" s="73" t="str">
        <f t="shared" si="101"/>
        <v/>
      </c>
      <c r="L415" s="73" t="str">
        <f t="shared" si="101"/>
        <v/>
      </c>
      <c r="M415" s="73" t="str">
        <f t="shared" si="101"/>
        <v/>
      </c>
      <c r="N415" s="73" t="str">
        <f t="shared" si="101"/>
        <v/>
      </c>
      <c r="O415" s="73" t="str">
        <f t="shared" si="101"/>
        <v/>
      </c>
      <c r="P415" s="73" t="str">
        <f t="shared" si="101"/>
        <v/>
      </c>
      <c r="Q415" s="73" t="str">
        <f t="shared" si="101"/>
        <v/>
      </c>
    </row>
    <row r="416" spans="1:17" ht="12" customHeight="1" x14ac:dyDescent="0.25">
      <c r="A416" s="163" t="s">
        <v>142</v>
      </c>
      <c r="B416" s="171"/>
      <c r="C416" s="171">
        <f t="shared" si="101"/>
        <v>0.53917808230228181</v>
      </c>
      <c r="D416" s="171">
        <f t="shared" si="101"/>
        <v>0.54021083787995583</v>
      </c>
      <c r="E416" s="171">
        <f t="shared" si="101"/>
        <v>0.54653401504752308</v>
      </c>
      <c r="F416" s="171" t="str">
        <f t="shared" si="101"/>
        <v/>
      </c>
      <c r="G416" s="171">
        <f t="shared" si="101"/>
        <v>0.55171232811238258</v>
      </c>
      <c r="H416" s="171">
        <f t="shared" si="101"/>
        <v>0.55665444954872334</v>
      </c>
      <c r="I416" s="171" t="str">
        <f t="shared" si="101"/>
        <v/>
      </c>
      <c r="J416" s="171">
        <f t="shared" si="101"/>
        <v>0.57309180389235281</v>
      </c>
      <c r="K416" s="171" t="str">
        <f t="shared" si="101"/>
        <v/>
      </c>
      <c r="L416" s="171" t="str">
        <f t="shared" si="101"/>
        <v/>
      </c>
      <c r="M416" s="171">
        <f t="shared" si="101"/>
        <v>0.58800886912921424</v>
      </c>
      <c r="N416" s="171" t="str">
        <f t="shared" si="101"/>
        <v/>
      </c>
      <c r="O416" s="171" t="str">
        <f t="shared" si="101"/>
        <v/>
      </c>
      <c r="P416" s="171">
        <f t="shared" si="101"/>
        <v>0.59585000612572392</v>
      </c>
      <c r="Q416" s="171" t="str">
        <f t="shared" si="101"/>
        <v/>
      </c>
    </row>
    <row r="417" spans="1:17" ht="12" customHeight="1" x14ac:dyDescent="0.25">
      <c r="A417" s="161" t="s">
        <v>141</v>
      </c>
      <c r="B417" s="170"/>
      <c r="C417" s="170">
        <f t="shared" ref="C417:Q423" si="102">IF(C393=0,"",C393/C369)</f>
        <v>1.0012179818071327</v>
      </c>
      <c r="D417" s="170">
        <f t="shared" si="102"/>
        <v>0.98197525205288549</v>
      </c>
      <c r="E417" s="170">
        <f t="shared" si="102"/>
        <v>0.98154185081608636</v>
      </c>
      <c r="F417" s="170">
        <f t="shared" si="102"/>
        <v>0.98166537235148599</v>
      </c>
      <c r="G417" s="170">
        <f t="shared" si="102"/>
        <v>0.84220532360204148</v>
      </c>
      <c r="H417" s="170">
        <f t="shared" si="102"/>
        <v>0.95268688564239579</v>
      </c>
      <c r="I417" s="170">
        <f t="shared" si="102"/>
        <v>0.98816184438452226</v>
      </c>
      <c r="J417" s="170">
        <f t="shared" si="102"/>
        <v>0.98728409794820127</v>
      </c>
      <c r="K417" s="170">
        <f t="shared" si="102"/>
        <v>0.98803287618855407</v>
      </c>
      <c r="L417" s="170">
        <f t="shared" si="102"/>
        <v>0.98653554484061001</v>
      </c>
      <c r="M417" s="170">
        <f t="shared" si="102"/>
        <v>0.98741005005862548</v>
      </c>
      <c r="N417" s="170">
        <f t="shared" si="102"/>
        <v>0.98814175564157603</v>
      </c>
      <c r="O417" s="170">
        <f t="shared" si="102"/>
        <v>0.98312718110398467</v>
      </c>
      <c r="P417" s="170">
        <f t="shared" si="102"/>
        <v>0.96151372050919648</v>
      </c>
      <c r="Q417" s="170">
        <f t="shared" si="102"/>
        <v>0.89664439854724376</v>
      </c>
    </row>
    <row r="418" spans="1:17" ht="12" customHeight="1" x14ac:dyDescent="0.25">
      <c r="A418" s="148" t="s">
        <v>60</v>
      </c>
      <c r="B418" s="73"/>
      <c r="C418" s="73">
        <f t="shared" si="102"/>
        <v>0.49418534159919258</v>
      </c>
      <c r="D418" s="73">
        <f t="shared" si="102"/>
        <v>0.51081687068351422</v>
      </c>
      <c r="E418" s="73">
        <f t="shared" si="102"/>
        <v>0.51696646638690702</v>
      </c>
      <c r="F418" s="73">
        <f t="shared" si="102"/>
        <v>0.53251200297542212</v>
      </c>
      <c r="G418" s="73">
        <f t="shared" si="102"/>
        <v>0.5056208272047471</v>
      </c>
      <c r="H418" s="73">
        <f t="shared" si="102"/>
        <v>0.54263312774124539</v>
      </c>
      <c r="I418" s="73">
        <f t="shared" si="102"/>
        <v>0.5542263192087924</v>
      </c>
      <c r="J418" s="73">
        <f t="shared" si="102"/>
        <v>0.56145515976924898</v>
      </c>
      <c r="K418" s="73">
        <f t="shared" si="102"/>
        <v>0.56470949367898982</v>
      </c>
      <c r="L418" s="73">
        <f t="shared" si="102"/>
        <v>0.57016611787203975</v>
      </c>
      <c r="M418" s="73">
        <f t="shared" si="102"/>
        <v>0.5718948200309435</v>
      </c>
      <c r="N418" s="73">
        <f t="shared" si="102"/>
        <v>0.58146307818465814</v>
      </c>
      <c r="O418" s="73">
        <f t="shared" si="102"/>
        <v>0.5823153090055353</v>
      </c>
      <c r="P418" s="73">
        <f t="shared" si="102"/>
        <v>0.5778345562364321</v>
      </c>
      <c r="Q418" s="73">
        <f t="shared" si="102"/>
        <v>0.56258007091880369</v>
      </c>
    </row>
    <row r="419" spans="1:17" ht="12" customHeight="1" x14ac:dyDescent="0.25">
      <c r="A419" s="148" t="s">
        <v>59</v>
      </c>
      <c r="B419" s="73"/>
      <c r="C419" s="73">
        <f t="shared" si="102"/>
        <v>1.011857728601796</v>
      </c>
      <c r="D419" s="73">
        <f t="shared" si="102"/>
        <v>1.0018095726628427</v>
      </c>
      <c r="E419" s="73">
        <f t="shared" si="102"/>
        <v>1.0013163229505992</v>
      </c>
      <c r="F419" s="73">
        <f t="shared" si="102"/>
        <v>1.0006108048229703</v>
      </c>
      <c r="G419" s="73">
        <f t="shared" si="102"/>
        <v>0.93382044435855982</v>
      </c>
      <c r="H419" s="73">
        <f t="shared" si="102"/>
        <v>0.99170486162312765</v>
      </c>
      <c r="I419" s="73">
        <f t="shared" si="102"/>
        <v>1.0089045818176041</v>
      </c>
      <c r="J419" s="73">
        <f t="shared" si="102"/>
        <v>1.0077988021915019</v>
      </c>
      <c r="K419" s="73">
        <f t="shared" si="102"/>
        <v>1.0079790593367108</v>
      </c>
      <c r="L419" s="73">
        <f t="shared" si="102"/>
        <v>1.0070902211538919</v>
      </c>
      <c r="M419" s="73">
        <f t="shared" si="102"/>
        <v>1.0076150884297044</v>
      </c>
      <c r="N419" s="73">
        <f t="shared" si="102"/>
        <v>1.0068891098352344</v>
      </c>
      <c r="O419" s="73">
        <f t="shared" si="102"/>
        <v>1.0012833871302262</v>
      </c>
      <c r="P419" s="73">
        <f t="shared" si="102"/>
        <v>0.99055512794080802</v>
      </c>
      <c r="Q419" s="73">
        <f t="shared" si="102"/>
        <v>0.96004956518589235</v>
      </c>
    </row>
    <row r="420" spans="1:17" ht="12" customHeight="1" x14ac:dyDescent="0.25">
      <c r="A420" s="158" t="s">
        <v>62</v>
      </c>
      <c r="B420" s="169"/>
      <c r="C420" s="169">
        <f t="shared" si="102"/>
        <v>0.48512934287710896</v>
      </c>
      <c r="D420" s="169">
        <f t="shared" si="102"/>
        <v>0.55286353894949469</v>
      </c>
      <c r="E420" s="169">
        <f t="shared" si="102"/>
        <v>0.56515216224941456</v>
      </c>
      <c r="F420" s="169">
        <f t="shared" si="102"/>
        <v>0.74817483421619446</v>
      </c>
      <c r="G420" s="169">
        <f t="shared" si="102"/>
        <v>0.45629005665454841</v>
      </c>
      <c r="H420" s="169">
        <f t="shared" si="102"/>
        <v>0.81512545606891929</v>
      </c>
      <c r="I420" s="169">
        <f t="shared" si="102"/>
        <v>0.63478031073959029</v>
      </c>
      <c r="J420" s="169">
        <f t="shared" si="102"/>
        <v>0.74959066926815321</v>
      </c>
      <c r="K420" s="169">
        <f t="shared" si="102"/>
        <v>0.82913096422720534</v>
      </c>
      <c r="L420" s="169">
        <f t="shared" si="102"/>
        <v>0.57188599545670649</v>
      </c>
      <c r="M420" s="169">
        <f t="shared" si="102"/>
        <v>0.35518862886162977</v>
      </c>
      <c r="N420" s="169">
        <f t="shared" si="102"/>
        <v>0.75743192381414737</v>
      </c>
      <c r="O420" s="169">
        <f t="shared" si="102"/>
        <v>0.6281142829246158</v>
      </c>
      <c r="P420" s="169">
        <f t="shared" si="102"/>
        <v>0.5031871225340141</v>
      </c>
      <c r="Q420" s="169">
        <f t="shared" si="102"/>
        <v>0.84443444159113756</v>
      </c>
    </row>
    <row r="421" spans="1:17" ht="12" customHeight="1" x14ac:dyDescent="0.25">
      <c r="A421" s="23" t="s">
        <v>55</v>
      </c>
      <c r="B421" s="73"/>
      <c r="C421" s="73">
        <f t="shared" si="102"/>
        <v>0.35531922246078057</v>
      </c>
      <c r="D421" s="73">
        <f t="shared" si="102"/>
        <v>0.35531922246078068</v>
      </c>
      <c r="E421" s="73">
        <f t="shared" si="102"/>
        <v>0.35531922246078079</v>
      </c>
      <c r="F421" s="73">
        <f t="shared" si="102"/>
        <v>0.3553192224607809</v>
      </c>
      <c r="G421" s="73">
        <f t="shared" si="102"/>
        <v>0.35531922246078085</v>
      </c>
      <c r="H421" s="73" t="str">
        <f t="shared" si="102"/>
        <v/>
      </c>
      <c r="I421" s="73">
        <f t="shared" si="102"/>
        <v>0.35528448661201001</v>
      </c>
      <c r="J421" s="73">
        <f t="shared" si="102"/>
        <v>0.35528441375605763</v>
      </c>
      <c r="K421" s="73" t="str">
        <f t="shared" si="102"/>
        <v/>
      </c>
      <c r="L421" s="73">
        <f t="shared" si="102"/>
        <v>0.35516166760779239</v>
      </c>
      <c r="M421" s="73">
        <f t="shared" si="102"/>
        <v>0.35518862886162977</v>
      </c>
      <c r="N421" s="73">
        <f t="shared" si="102"/>
        <v>0.35519144643356354</v>
      </c>
      <c r="O421" s="73">
        <f t="shared" si="102"/>
        <v>0.35520702301395007</v>
      </c>
      <c r="P421" s="73">
        <f t="shared" si="102"/>
        <v>0.35526288478060203</v>
      </c>
      <c r="Q421" s="73">
        <f t="shared" si="102"/>
        <v>0.35526303683502247</v>
      </c>
    </row>
    <row r="422" spans="1:17" ht="12" customHeight="1" x14ac:dyDescent="0.25">
      <c r="A422" s="23" t="s">
        <v>57</v>
      </c>
      <c r="B422" s="73"/>
      <c r="C422" s="73" t="str">
        <f t="shared" si="102"/>
        <v/>
      </c>
      <c r="D422" s="73" t="str">
        <f t="shared" si="102"/>
        <v/>
      </c>
      <c r="E422" s="73" t="str">
        <f t="shared" si="102"/>
        <v/>
      </c>
      <c r="F422" s="73" t="str">
        <f t="shared" si="102"/>
        <v/>
      </c>
      <c r="G422" s="73" t="str">
        <f t="shared" si="102"/>
        <v/>
      </c>
      <c r="H422" s="73" t="str">
        <f t="shared" si="102"/>
        <v/>
      </c>
      <c r="I422" s="73" t="str">
        <f t="shared" si="102"/>
        <v/>
      </c>
      <c r="J422" s="73" t="str">
        <f t="shared" si="102"/>
        <v/>
      </c>
      <c r="K422" s="73" t="str">
        <f t="shared" si="102"/>
        <v/>
      </c>
      <c r="L422" s="73" t="str">
        <f t="shared" si="102"/>
        <v/>
      </c>
      <c r="M422" s="73" t="str">
        <f t="shared" si="102"/>
        <v/>
      </c>
      <c r="N422" s="73" t="str">
        <f t="shared" si="102"/>
        <v/>
      </c>
      <c r="O422" s="73" t="str">
        <f t="shared" si="102"/>
        <v/>
      </c>
      <c r="P422" s="73" t="str">
        <f t="shared" si="102"/>
        <v/>
      </c>
      <c r="Q422" s="73" t="str">
        <f t="shared" si="102"/>
        <v/>
      </c>
    </row>
    <row r="423" spans="1:17" ht="12" customHeight="1" x14ac:dyDescent="0.25">
      <c r="A423" s="29" t="s">
        <v>140</v>
      </c>
      <c r="B423" s="65"/>
      <c r="C423" s="65">
        <f t="shared" si="102"/>
        <v>0.80270970224516924</v>
      </c>
      <c r="D423" s="65">
        <f t="shared" si="102"/>
        <v>0.80316722869301493</v>
      </c>
      <c r="E423" s="65">
        <f t="shared" si="102"/>
        <v>0.80509936669522852</v>
      </c>
      <c r="F423" s="65">
        <f t="shared" si="102"/>
        <v>0.80930792487032976</v>
      </c>
      <c r="G423" s="65">
        <f t="shared" si="102"/>
        <v>0.81080305653690121</v>
      </c>
      <c r="H423" s="65">
        <f t="shared" si="102"/>
        <v>0.81512545606891929</v>
      </c>
      <c r="I423" s="65">
        <f t="shared" si="102"/>
        <v>0.82045884540183744</v>
      </c>
      <c r="J423" s="65">
        <f t="shared" si="102"/>
        <v>0.82731491045940098</v>
      </c>
      <c r="K423" s="65">
        <f t="shared" si="102"/>
        <v>0.82913096422720534</v>
      </c>
      <c r="L423" s="65">
        <f t="shared" si="102"/>
        <v>0.83089911770966518</v>
      </c>
      <c r="M423" s="65" t="str">
        <f t="shared" si="102"/>
        <v/>
      </c>
      <c r="N423" s="65">
        <f t="shared" si="102"/>
        <v>0.83554894544935121</v>
      </c>
      <c r="O423" s="65">
        <f t="shared" si="102"/>
        <v>0.83862927073586002</v>
      </c>
      <c r="P423" s="65">
        <f t="shared" si="102"/>
        <v>0.84481382587066645</v>
      </c>
      <c r="Q423" s="65">
        <f t="shared" si="102"/>
        <v>0.84606135608484778</v>
      </c>
    </row>
    <row r="425" spans="1:17" ht="12" customHeight="1" x14ac:dyDescent="0.25">
      <c r="A425" s="152" t="s">
        <v>190</v>
      </c>
      <c r="B425" s="168"/>
      <c r="C425" s="168">
        <f>SUM(C426,C429,C431,C444)</f>
        <v>0</v>
      </c>
      <c r="D425" s="168">
        <f t="shared" ref="D425:Q425" si="103">SUM(D426,D429,D431,D444)</f>
        <v>0</v>
      </c>
      <c r="E425" s="168">
        <f t="shared" si="103"/>
        <v>0</v>
      </c>
      <c r="F425" s="168">
        <f t="shared" si="103"/>
        <v>0</v>
      </c>
      <c r="G425" s="168">
        <f t="shared" si="103"/>
        <v>0</v>
      </c>
      <c r="H425" s="168">
        <f t="shared" si="103"/>
        <v>0</v>
      </c>
      <c r="I425" s="168">
        <f t="shared" si="103"/>
        <v>0</v>
      </c>
      <c r="J425" s="168">
        <f t="shared" si="103"/>
        <v>0</v>
      </c>
      <c r="K425" s="168">
        <f t="shared" si="103"/>
        <v>0</v>
      </c>
      <c r="L425" s="168">
        <f t="shared" si="103"/>
        <v>0</v>
      </c>
      <c r="M425" s="168">
        <f t="shared" si="103"/>
        <v>0</v>
      </c>
      <c r="N425" s="168">
        <f t="shared" si="103"/>
        <v>0</v>
      </c>
      <c r="O425" s="168">
        <f t="shared" si="103"/>
        <v>0</v>
      </c>
      <c r="P425" s="168">
        <f t="shared" si="103"/>
        <v>0</v>
      </c>
      <c r="Q425" s="168">
        <f t="shared" si="103"/>
        <v>0</v>
      </c>
    </row>
    <row r="426" spans="1:17" ht="12" customHeight="1" x14ac:dyDescent="0.25">
      <c r="A426" s="158" t="s">
        <v>65</v>
      </c>
      <c r="B426" s="157"/>
      <c r="C426" s="157">
        <f>SUM(C427:C428)</f>
        <v>0</v>
      </c>
      <c r="D426" s="157">
        <f t="shared" ref="D426:Q426" si="104">SUM(D427:D428)</f>
        <v>0</v>
      </c>
      <c r="E426" s="157">
        <f t="shared" si="104"/>
        <v>0</v>
      </c>
      <c r="F426" s="157">
        <f t="shared" si="104"/>
        <v>0</v>
      </c>
      <c r="G426" s="157">
        <f t="shared" si="104"/>
        <v>0</v>
      </c>
      <c r="H426" s="157">
        <f t="shared" si="104"/>
        <v>0</v>
      </c>
      <c r="I426" s="157">
        <f t="shared" si="104"/>
        <v>0</v>
      </c>
      <c r="J426" s="157">
        <f t="shared" si="104"/>
        <v>0</v>
      </c>
      <c r="K426" s="157">
        <f t="shared" si="104"/>
        <v>0</v>
      </c>
      <c r="L426" s="157">
        <f t="shared" si="104"/>
        <v>0</v>
      </c>
      <c r="M426" s="157">
        <f t="shared" si="104"/>
        <v>0</v>
      </c>
      <c r="N426" s="157">
        <f t="shared" si="104"/>
        <v>0</v>
      </c>
      <c r="O426" s="157">
        <f t="shared" si="104"/>
        <v>0</v>
      </c>
      <c r="P426" s="157">
        <f t="shared" si="104"/>
        <v>0</v>
      </c>
      <c r="Q426" s="157">
        <f t="shared" si="104"/>
        <v>0</v>
      </c>
    </row>
    <row r="427" spans="1:17" ht="12" customHeight="1" x14ac:dyDescent="0.25">
      <c r="A427" s="23" t="s">
        <v>157</v>
      </c>
      <c r="B427" s="156"/>
      <c r="C427" s="156">
        <f>RES_hhdet_in_emi!C$83</f>
        <v>0</v>
      </c>
      <c r="D427" s="156">
        <f>RES_hhdet_in_emi!D$83</f>
        <v>0</v>
      </c>
      <c r="E427" s="156">
        <f>RES_hhdet_in_emi!E$83</f>
        <v>0</v>
      </c>
      <c r="F427" s="156">
        <f>RES_hhdet_in_emi!F$83</f>
        <v>0</v>
      </c>
      <c r="G427" s="156">
        <f>RES_hhdet_in_emi!G$83</f>
        <v>0</v>
      </c>
      <c r="H427" s="156">
        <f>RES_hhdet_in_emi!H$83</f>
        <v>0</v>
      </c>
      <c r="I427" s="156">
        <f>RES_hhdet_in_emi!I$83</f>
        <v>0</v>
      </c>
      <c r="J427" s="156">
        <f>RES_hhdet_in_emi!J$83</f>
        <v>0</v>
      </c>
      <c r="K427" s="156">
        <f>RES_hhdet_in_emi!K$83</f>
        <v>0</v>
      </c>
      <c r="L427" s="156">
        <f>RES_hhdet_in_emi!L$83</f>
        <v>0</v>
      </c>
      <c r="M427" s="156">
        <f>RES_hhdet_in_emi!M$83</f>
        <v>0</v>
      </c>
      <c r="N427" s="156">
        <f>RES_hhdet_in_emi!N$83</f>
        <v>0</v>
      </c>
      <c r="O427" s="156">
        <f>RES_hhdet_in_emi!O$83</f>
        <v>0</v>
      </c>
      <c r="P427" s="156">
        <f>RES_hhdet_in_emi!P$83</f>
        <v>0</v>
      </c>
      <c r="Q427" s="156">
        <f>RES_hhdet_in_emi!Q$83</f>
        <v>0</v>
      </c>
    </row>
    <row r="428" spans="1:17" ht="12" customHeight="1" x14ac:dyDescent="0.25">
      <c r="A428" s="23" t="s">
        <v>60</v>
      </c>
      <c r="B428" s="156"/>
      <c r="C428" s="156">
        <f>RES_hhdet_in_emi!C$84</f>
        <v>0</v>
      </c>
      <c r="D428" s="156">
        <f>RES_hhdet_in_emi!D$84</f>
        <v>0</v>
      </c>
      <c r="E428" s="156">
        <f>RES_hhdet_in_emi!E$84</f>
        <v>0</v>
      </c>
      <c r="F428" s="156">
        <f>RES_hhdet_in_emi!F$84</f>
        <v>0</v>
      </c>
      <c r="G428" s="156">
        <f>RES_hhdet_in_emi!G$84</f>
        <v>0</v>
      </c>
      <c r="H428" s="156">
        <f>RES_hhdet_in_emi!H$84</f>
        <v>0</v>
      </c>
      <c r="I428" s="156">
        <f>RES_hhdet_in_emi!I$84</f>
        <v>0</v>
      </c>
      <c r="J428" s="156">
        <f>RES_hhdet_in_emi!J$84</f>
        <v>0</v>
      </c>
      <c r="K428" s="156">
        <f>RES_hhdet_in_emi!K$84</f>
        <v>0</v>
      </c>
      <c r="L428" s="156">
        <f>RES_hhdet_in_emi!L$84</f>
        <v>0</v>
      </c>
      <c r="M428" s="156">
        <f>RES_hhdet_in_emi!M$84</f>
        <v>0</v>
      </c>
      <c r="N428" s="156">
        <f>RES_hhdet_in_emi!N$84</f>
        <v>0</v>
      </c>
      <c r="O428" s="156">
        <f>RES_hhdet_in_emi!O$84</f>
        <v>0</v>
      </c>
      <c r="P428" s="156">
        <f>RES_hhdet_in_emi!P$84</f>
        <v>0</v>
      </c>
      <c r="Q428" s="156">
        <f>RES_hhdet_in_emi!Q$84</f>
        <v>0</v>
      </c>
    </row>
    <row r="429" spans="1:17" ht="12" customHeight="1" x14ac:dyDescent="0.25">
      <c r="A429" s="158" t="s">
        <v>112</v>
      </c>
      <c r="B429" s="157"/>
      <c r="C429" s="157">
        <f>C430</f>
        <v>0</v>
      </c>
      <c r="D429" s="157">
        <f t="shared" ref="D429:Q429" si="105">D430</f>
        <v>0</v>
      </c>
      <c r="E429" s="157">
        <f t="shared" si="105"/>
        <v>0</v>
      </c>
      <c r="F429" s="157">
        <f t="shared" si="105"/>
        <v>0</v>
      </c>
      <c r="G429" s="157">
        <f t="shared" si="105"/>
        <v>0</v>
      </c>
      <c r="H429" s="157">
        <f t="shared" si="105"/>
        <v>0</v>
      </c>
      <c r="I429" s="157">
        <f t="shared" si="105"/>
        <v>0</v>
      </c>
      <c r="J429" s="157">
        <f t="shared" si="105"/>
        <v>0</v>
      </c>
      <c r="K429" s="157">
        <f t="shared" si="105"/>
        <v>0</v>
      </c>
      <c r="L429" s="157">
        <f t="shared" si="105"/>
        <v>0</v>
      </c>
      <c r="M429" s="157">
        <f t="shared" si="105"/>
        <v>0</v>
      </c>
      <c r="N429" s="157">
        <f t="shared" si="105"/>
        <v>0</v>
      </c>
      <c r="O429" s="157">
        <f t="shared" si="105"/>
        <v>0</v>
      </c>
      <c r="P429" s="157">
        <f t="shared" si="105"/>
        <v>0</v>
      </c>
      <c r="Q429" s="157">
        <f t="shared" si="105"/>
        <v>0</v>
      </c>
    </row>
    <row r="430" spans="1:17" ht="12" customHeight="1" x14ac:dyDescent="0.25">
      <c r="A430" s="23" t="s">
        <v>60</v>
      </c>
      <c r="B430" s="156"/>
      <c r="C430" s="156">
        <f>RES_hhdet_in_emi!C$86</f>
        <v>0</v>
      </c>
      <c r="D430" s="156">
        <f>RES_hhdet_in_emi!D$86</f>
        <v>0</v>
      </c>
      <c r="E430" s="156">
        <f>RES_hhdet_in_emi!E$86</f>
        <v>0</v>
      </c>
      <c r="F430" s="156">
        <f>RES_hhdet_in_emi!F$86</f>
        <v>0</v>
      </c>
      <c r="G430" s="156">
        <f>RES_hhdet_in_emi!G$86</f>
        <v>0</v>
      </c>
      <c r="H430" s="156">
        <f>RES_hhdet_in_emi!H$86</f>
        <v>0</v>
      </c>
      <c r="I430" s="156">
        <f>RES_hhdet_in_emi!I$86</f>
        <v>0</v>
      </c>
      <c r="J430" s="156">
        <f>RES_hhdet_in_emi!J$86</f>
        <v>0</v>
      </c>
      <c r="K430" s="156">
        <f>RES_hhdet_in_emi!K$86</f>
        <v>0</v>
      </c>
      <c r="L430" s="156">
        <f>RES_hhdet_in_emi!L$86</f>
        <v>0</v>
      </c>
      <c r="M430" s="156">
        <f>RES_hhdet_in_emi!M$86</f>
        <v>0</v>
      </c>
      <c r="N430" s="156">
        <f>RES_hhdet_in_emi!N$86</f>
        <v>0</v>
      </c>
      <c r="O430" s="156">
        <f>RES_hhdet_in_emi!O$86</f>
        <v>0</v>
      </c>
      <c r="P430" s="156">
        <f>RES_hhdet_in_emi!P$86</f>
        <v>0</v>
      </c>
      <c r="Q430" s="156">
        <f>RES_hhdet_in_emi!Q$86</f>
        <v>0</v>
      </c>
    </row>
    <row r="431" spans="1:17" ht="12" customHeight="1" x14ac:dyDescent="0.25">
      <c r="A431" s="158" t="s">
        <v>63</v>
      </c>
      <c r="B431" s="157"/>
      <c r="C431" s="157">
        <f>RES_hhdet_in_emi!C$87</f>
        <v>0</v>
      </c>
      <c r="D431" s="157">
        <f>RES_hhdet_in_emi!D$87</f>
        <v>0</v>
      </c>
      <c r="E431" s="157">
        <f>RES_hhdet_in_emi!E$87</f>
        <v>0</v>
      </c>
      <c r="F431" s="157">
        <f>RES_hhdet_in_emi!F$87</f>
        <v>0</v>
      </c>
      <c r="G431" s="157">
        <f>RES_hhdet_in_emi!G$87</f>
        <v>0</v>
      </c>
      <c r="H431" s="157">
        <f>RES_hhdet_in_emi!H$87</f>
        <v>0</v>
      </c>
      <c r="I431" s="157">
        <f>RES_hhdet_in_emi!I$87</f>
        <v>0</v>
      </c>
      <c r="J431" s="157">
        <f>RES_hhdet_in_emi!J$87</f>
        <v>0</v>
      </c>
      <c r="K431" s="157">
        <f>RES_hhdet_in_emi!K$87</f>
        <v>0</v>
      </c>
      <c r="L431" s="157">
        <f>RES_hhdet_in_emi!L$87</f>
        <v>0</v>
      </c>
      <c r="M431" s="157">
        <f>RES_hhdet_in_emi!M$87</f>
        <v>0</v>
      </c>
      <c r="N431" s="157">
        <f>RES_hhdet_in_emi!N$87</f>
        <v>0</v>
      </c>
      <c r="O431" s="157">
        <f>RES_hhdet_in_emi!O$87</f>
        <v>0</v>
      </c>
      <c r="P431" s="157">
        <f>RES_hhdet_in_emi!P$87</f>
        <v>0</v>
      </c>
      <c r="Q431" s="157">
        <f>RES_hhdet_in_emi!Q$87</f>
        <v>0</v>
      </c>
    </row>
    <row r="432" spans="1:17" ht="12" customHeight="1" x14ac:dyDescent="0.25">
      <c r="A432" s="167" t="s">
        <v>156</v>
      </c>
      <c r="B432" s="132"/>
      <c r="C432" s="132">
        <f>RES_hhdet_in_emi!C$88</f>
        <v>0</v>
      </c>
      <c r="D432" s="132">
        <f>RES_hhdet_in_emi!D$88</f>
        <v>0</v>
      </c>
      <c r="E432" s="132">
        <f>RES_hhdet_in_emi!E$88</f>
        <v>0</v>
      </c>
      <c r="F432" s="132">
        <f>RES_hhdet_in_emi!F$88</f>
        <v>0</v>
      </c>
      <c r="G432" s="132">
        <f>RES_hhdet_in_emi!G$88</f>
        <v>0</v>
      </c>
      <c r="H432" s="132">
        <f>RES_hhdet_in_emi!H$88</f>
        <v>0</v>
      </c>
      <c r="I432" s="132">
        <f>RES_hhdet_in_emi!I$88</f>
        <v>0</v>
      </c>
      <c r="J432" s="132">
        <f>RES_hhdet_in_emi!J$88</f>
        <v>0</v>
      </c>
      <c r="K432" s="132">
        <f>RES_hhdet_in_emi!K$88</f>
        <v>0</v>
      </c>
      <c r="L432" s="132">
        <f>RES_hhdet_in_emi!L$88</f>
        <v>0</v>
      </c>
      <c r="M432" s="132">
        <f>RES_hhdet_in_emi!M$88</f>
        <v>0</v>
      </c>
      <c r="N432" s="132">
        <f>RES_hhdet_in_emi!N$88</f>
        <v>0</v>
      </c>
      <c r="O432" s="132">
        <f>RES_hhdet_in_emi!O$88</f>
        <v>0</v>
      </c>
      <c r="P432" s="132">
        <f>RES_hhdet_in_emi!P$88</f>
        <v>0</v>
      </c>
      <c r="Q432" s="132">
        <f>RES_hhdet_in_emi!Q$88</f>
        <v>0</v>
      </c>
    </row>
    <row r="433" spans="1:17" ht="12" customHeight="1" x14ac:dyDescent="0.25">
      <c r="A433" s="167" t="s">
        <v>155</v>
      </c>
      <c r="B433" s="132"/>
      <c r="C433" s="132">
        <f>SUM(C434:C435)</f>
        <v>0</v>
      </c>
      <c r="D433" s="132">
        <f t="shared" ref="D433:Q433" si="106">SUM(D434:D435)</f>
        <v>0</v>
      </c>
      <c r="E433" s="132">
        <f t="shared" si="106"/>
        <v>0</v>
      </c>
      <c r="F433" s="132">
        <f t="shared" si="106"/>
        <v>0</v>
      </c>
      <c r="G433" s="132">
        <f t="shared" si="106"/>
        <v>0</v>
      </c>
      <c r="H433" s="132">
        <f t="shared" si="106"/>
        <v>0</v>
      </c>
      <c r="I433" s="132">
        <f t="shared" si="106"/>
        <v>0</v>
      </c>
      <c r="J433" s="132">
        <f t="shared" si="106"/>
        <v>0</v>
      </c>
      <c r="K433" s="132">
        <f t="shared" si="106"/>
        <v>0</v>
      </c>
      <c r="L433" s="132">
        <f t="shared" si="106"/>
        <v>0</v>
      </c>
      <c r="M433" s="132">
        <f t="shared" si="106"/>
        <v>0</v>
      </c>
      <c r="N433" s="132">
        <f t="shared" si="106"/>
        <v>0</v>
      </c>
      <c r="O433" s="132">
        <f t="shared" si="106"/>
        <v>0</v>
      </c>
      <c r="P433" s="132">
        <f t="shared" si="106"/>
        <v>0</v>
      </c>
      <c r="Q433" s="132">
        <f t="shared" si="106"/>
        <v>0</v>
      </c>
    </row>
    <row r="434" spans="1:17" ht="12" customHeight="1" x14ac:dyDescent="0.25">
      <c r="A434" s="166" t="s">
        <v>55</v>
      </c>
      <c r="B434" s="165"/>
      <c r="C434" s="165">
        <f>RES_hhdet_in_emi!C$90</f>
        <v>0</v>
      </c>
      <c r="D434" s="165">
        <f>RES_hhdet_in_emi!D$90</f>
        <v>0</v>
      </c>
      <c r="E434" s="165">
        <f>RES_hhdet_in_emi!E$90</f>
        <v>0</v>
      </c>
      <c r="F434" s="165">
        <f>RES_hhdet_in_emi!F$90</f>
        <v>0</v>
      </c>
      <c r="G434" s="165">
        <f>RES_hhdet_in_emi!G$90</f>
        <v>0</v>
      </c>
      <c r="H434" s="165">
        <f>RES_hhdet_in_emi!H$90</f>
        <v>0</v>
      </c>
      <c r="I434" s="165">
        <f>RES_hhdet_in_emi!I$90</f>
        <v>0</v>
      </c>
      <c r="J434" s="165">
        <f>RES_hhdet_in_emi!J$90</f>
        <v>0</v>
      </c>
      <c r="K434" s="165">
        <f>RES_hhdet_in_emi!K$90</f>
        <v>0</v>
      </c>
      <c r="L434" s="165">
        <f>RES_hhdet_in_emi!L$90</f>
        <v>0</v>
      </c>
      <c r="M434" s="165">
        <f>RES_hhdet_in_emi!M$90</f>
        <v>0</v>
      </c>
      <c r="N434" s="165">
        <f>RES_hhdet_in_emi!N$90</f>
        <v>0</v>
      </c>
      <c r="O434" s="165">
        <f>RES_hhdet_in_emi!O$90</f>
        <v>0</v>
      </c>
      <c r="P434" s="165">
        <f>RES_hhdet_in_emi!P$90</f>
        <v>0</v>
      </c>
      <c r="Q434" s="165">
        <f>RES_hhdet_in_emi!Q$90</f>
        <v>0</v>
      </c>
    </row>
    <row r="435" spans="1:17" ht="12" customHeight="1" x14ac:dyDescent="0.25">
      <c r="A435" s="147" t="s">
        <v>59</v>
      </c>
      <c r="B435" s="164"/>
      <c r="C435" s="164">
        <f>RES_hhdet_in_emi!C$91</f>
        <v>0</v>
      </c>
      <c r="D435" s="164">
        <f>RES_hhdet_in_emi!D$91</f>
        <v>0</v>
      </c>
      <c r="E435" s="164">
        <f>RES_hhdet_in_emi!E$91</f>
        <v>0</v>
      </c>
      <c r="F435" s="164">
        <f>RES_hhdet_in_emi!F$91</f>
        <v>0</v>
      </c>
      <c r="G435" s="164">
        <f>RES_hhdet_in_emi!G$91</f>
        <v>0</v>
      </c>
      <c r="H435" s="164">
        <f>RES_hhdet_in_emi!H$91</f>
        <v>0</v>
      </c>
      <c r="I435" s="164">
        <f>RES_hhdet_in_emi!I$91</f>
        <v>0</v>
      </c>
      <c r="J435" s="164">
        <f>RES_hhdet_in_emi!J$91</f>
        <v>0</v>
      </c>
      <c r="K435" s="164">
        <f>RES_hhdet_in_emi!K$91</f>
        <v>0</v>
      </c>
      <c r="L435" s="164">
        <f>RES_hhdet_in_emi!L$91</f>
        <v>0</v>
      </c>
      <c r="M435" s="164">
        <f>RES_hhdet_in_emi!M$91</f>
        <v>0</v>
      </c>
      <c r="N435" s="164">
        <f>RES_hhdet_in_emi!N$91</f>
        <v>0</v>
      </c>
      <c r="O435" s="164">
        <f>RES_hhdet_in_emi!O$91</f>
        <v>0</v>
      </c>
      <c r="P435" s="164">
        <f>RES_hhdet_in_emi!P$91</f>
        <v>0</v>
      </c>
      <c r="Q435" s="164">
        <f>RES_hhdet_in_emi!Q$91</f>
        <v>0</v>
      </c>
    </row>
    <row r="436" spans="1:17" ht="12" customHeight="1" x14ac:dyDescent="0.25">
      <c r="A436" s="163" t="s">
        <v>144</v>
      </c>
      <c r="B436" s="162"/>
      <c r="C436" s="162">
        <f>RES_hhdet_in_emi!C$92</f>
        <v>0</v>
      </c>
      <c r="D436" s="162">
        <f>RES_hhdet_in_emi!D$92</f>
        <v>0</v>
      </c>
      <c r="E436" s="162">
        <f>RES_hhdet_in_emi!E$92</f>
        <v>0</v>
      </c>
      <c r="F436" s="162">
        <f>RES_hhdet_in_emi!F$92</f>
        <v>0</v>
      </c>
      <c r="G436" s="162">
        <f>RES_hhdet_in_emi!G$92</f>
        <v>0</v>
      </c>
      <c r="H436" s="162">
        <f>RES_hhdet_in_emi!H$92</f>
        <v>0</v>
      </c>
      <c r="I436" s="162">
        <f>RES_hhdet_in_emi!I$92</f>
        <v>0</v>
      </c>
      <c r="J436" s="162">
        <f>RES_hhdet_in_emi!J$92</f>
        <v>0</v>
      </c>
      <c r="K436" s="162">
        <f>RES_hhdet_in_emi!K$92</f>
        <v>0</v>
      </c>
      <c r="L436" s="162">
        <f>RES_hhdet_in_emi!L$92</f>
        <v>0</v>
      </c>
      <c r="M436" s="162">
        <f>RES_hhdet_in_emi!M$92</f>
        <v>0</v>
      </c>
      <c r="N436" s="162">
        <f>RES_hhdet_in_emi!N$92</f>
        <v>0</v>
      </c>
      <c r="O436" s="162">
        <f>RES_hhdet_in_emi!O$92</f>
        <v>0</v>
      </c>
      <c r="P436" s="162">
        <f>RES_hhdet_in_emi!P$92</f>
        <v>0</v>
      </c>
      <c r="Q436" s="162">
        <f>RES_hhdet_in_emi!Q$92</f>
        <v>0</v>
      </c>
    </row>
    <row r="437" spans="1:17" ht="12" customHeight="1" x14ac:dyDescent="0.25">
      <c r="A437" s="161" t="s">
        <v>143</v>
      </c>
      <c r="B437" s="160"/>
      <c r="C437" s="160">
        <f>SUM(C438:C439)</f>
        <v>0</v>
      </c>
      <c r="D437" s="160">
        <f t="shared" ref="D437:Q437" si="107">SUM(D438:D439)</f>
        <v>0</v>
      </c>
      <c r="E437" s="160">
        <f t="shared" si="107"/>
        <v>0</v>
      </c>
      <c r="F437" s="160">
        <f t="shared" si="107"/>
        <v>0</v>
      </c>
      <c r="G437" s="160">
        <f t="shared" si="107"/>
        <v>0</v>
      </c>
      <c r="H437" s="160">
        <f t="shared" si="107"/>
        <v>0</v>
      </c>
      <c r="I437" s="160">
        <f t="shared" si="107"/>
        <v>0</v>
      </c>
      <c r="J437" s="160">
        <f t="shared" si="107"/>
        <v>0</v>
      </c>
      <c r="K437" s="160">
        <f t="shared" si="107"/>
        <v>0</v>
      </c>
      <c r="L437" s="160">
        <f t="shared" si="107"/>
        <v>0</v>
      </c>
      <c r="M437" s="160">
        <f t="shared" si="107"/>
        <v>0</v>
      </c>
      <c r="N437" s="160">
        <f t="shared" si="107"/>
        <v>0</v>
      </c>
      <c r="O437" s="160">
        <f t="shared" si="107"/>
        <v>0</v>
      </c>
      <c r="P437" s="160">
        <f t="shared" si="107"/>
        <v>0</v>
      </c>
      <c r="Q437" s="160">
        <f t="shared" si="107"/>
        <v>0</v>
      </c>
    </row>
    <row r="438" spans="1:17" ht="12" customHeight="1" x14ac:dyDescent="0.25">
      <c r="A438" s="148" t="s">
        <v>57</v>
      </c>
      <c r="B438" s="156"/>
      <c r="C438" s="156">
        <f>RES_hhdet_in_emi!C$94</f>
        <v>0</v>
      </c>
      <c r="D438" s="156">
        <f>RES_hhdet_in_emi!D$94</f>
        <v>0</v>
      </c>
      <c r="E438" s="156">
        <f>RES_hhdet_in_emi!E$94</f>
        <v>0</v>
      </c>
      <c r="F438" s="156">
        <f>RES_hhdet_in_emi!F$94</f>
        <v>0</v>
      </c>
      <c r="G438" s="156">
        <f>RES_hhdet_in_emi!G$94</f>
        <v>0</v>
      </c>
      <c r="H438" s="156">
        <f>RES_hhdet_in_emi!H$94</f>
        <v>0</v>
      </c>
      <c r="I438" s="156">
        <f>RES_hhdet_in_emi!I$94</f>
        <v>0</v>
      </c>
      <c r="J438" s="156">
        <f>RES_hhdet_in_emi!J$94</f>
        <v>0</v>
      </c>
      <c r="K438" s="156">
        <f>RES_hhdet_in_emi!K$94</f>
        <v>0</v>
      </c>
      <c r="L438" s="156">
        <f>RES_hhdet_in_emi!L$94</f>
        <v>0</v>
      </c>
      <c r="M438" s="156">
        <f>RES_hhdet_in_emi!M$94</f>
        <v>0</v>
      </c>
      <c r="N438" s="156">
        <f>RES_hhdet_in_emi!N$94</f>
        <v>0</v>
      </c>
      <c r="O438" s="156">
        <f>RES_hhdet_in_emi!O$94</f>
        <v>0</v>
      </c>
      <c r="P438" s="156">
        <f>RES_hhdet_in_emi!P$94</f>
        <v>0</v>
      </c>
      <c r="Q438" s="156">
        <f>RES_hhdet_in_emi!Q$94</f>
        <v>0</v>
      </c>
    </row>
    <row r="439" spans="1:17" ht="12" customHeight="1" x14ac:dyDescent="0.25">
      <c r="A439" s="148" t="s">
        <v>59</v>
      </c>
      <c r="B439" s="156"/>
      <c r="C439" s="156">
        <f>RES_hhdet_in_emi!C$95</f>
        <v>0</v>
      </c>
      <c r="D439" s="156">
        <f>RES_hhdet_in_emi!D$95</f>
        <v>0</v>
      </c>
      <c r="E439" s="156">
        <f>RES_hhdet_in_emi!E$95</f>
        <v>0</v>
      </c>
      <c r="F439" s="156">
        <f>RES_hhdet_in_emi!F$95</f>
        <v>0</v>
      </c>
      <c r="G439" s="156">
        <f>RES_hhdet_in_emi!G$95</f>
        <v>0</v>
      </c>
      <c r="H439" s="156">
        <f>RES_hhdet_in_emi!H$95</f>
        <v>0</v>
      </c>
      <c r="I439" s="156">
        <f>RES_hhdet_in_emi!I$95</f>
        <v>0</v>
      </c>
      <c r="J439" s="156">
        <f>RES_hhdet_in_emi!J$95</f>
        <v>0</v>
      </c>
      <c r="K439" s="156">
        <f>RES_hhdet_in_emi!K$95</f>
        <v>0</v>
      </c>
      <c r="L439" s="156">
        <f>RES_hhdet_in_emi!L$95</f>
        <v>0</v>
      </c>
      <c r="M439" s="156">
        <f>RES_hhdet_in_emi!M$95</f>
        <v>0</v>
      </c>
      <c r="N439" s="156">
        <f>RES_hhdet_in_emi!N$95</f>
        <v>0</v>
      </c>
      <c r="O439" s="156">
        <f>RES_hhdet_in_emi!O$95</f>
        <v>0</v>
      </c>
      <c r="P439" s="156">
        <f>RES_hhdet_in_emi!P$95</f>
        <v>0</v>
      </c>
      <c r="Q439" s="156">
        <f>RES_hhdet_in_emi!Q$95</f>
        <v>0</v>
      </c>
    </row>
    <row r="440" spans="1:17" ht="12" customHeight="1" x14ac:dyDescent="0.25">
      <c r="A440" s="163" t="s">
        <v>142</v>
      </c>
      <c r="B440" s="162"/>
      <c r="C440" s="162">
        <f>RES_hhdet_in_emi!C$96</f>
        <v>0</v>
      </c>
      <c r="D440" s="162">
        <f>RES_hhdet_in_emi!D$96</f>
        <v>0</v>
      </c>
      <c r="E440" s="162">
        <f>RES_hhdet_in_emi!E$96</f>
        <v>0</v>
      </c>
      <c r="F440" s="162">
        <f>RES_hhdet_in_emi!F$96</f>
        <v>0</v>
      </c>
      <c r="G440" s="162">
        <f>RES_hhdet_in_emi!G$96</f>
        <v>0</v>
      </c>
      <c r="H440" s="162">
        <f>RES_hhdet_in_emi!H$96</f>
        <v>0</v>
      </c>
      <c r="I440" s="162">
        <f>RES_hhdet_in_emi!I$96</f>
        <v>0</v>
      </c>
      <c r="J440" s="162">
        <f>RES_hhdet_in_emi!J$96</f>
        <v>0</v>
      </c>
      <c r="K440" s="162">
        <f>RES_hhdet_in_emi!K$96</f>
        <v>0</v>
      </c>
      <c r="L440" s="162">
        <f>RES_hhdet_in_emi!L$96</f>
        <v>0</v>
      </c>
      <c r="M440" s="162">
        <f>RES_hhdet_in_emi!M$96</f>
        <v>0</v>
      </c>
      <c r="N440" s="162">
        <f>RES_hhdet_in_emi!N$96</f>
        <v>0</v>
      </c>
      <c r="O440" s="162">
        <f>RES_hhdet_in_emi!O$96</f>
        <v>0</v>
      </c>
      <c r="P440" s="162">
        <f>RES_hhdet_in_emi!P$96</f>
        <v>0</v>
      </c>
      <c r="Q440" s="162">
        <f>RES_hhdet_in_emi!Q$96</f>
        <v>0</v>
      </c>
    </row>
    <row r="441" spans="1:17" ht="12" customHeight="1" x14ac:dyDescent="0.25">
      <c r="A441" s="161" t="s">
        <v>141</v>
      </c>
      <c r="B441" s="160"/>
      <c r="C441" s="160">
        <f>SUM(C442:C443)</f>
        <v>0</v>
      </c>
      <c r="D441" s="160">
        <f t="shared" ref="D441:Q441" si="108">SUM(D442:D443)</f>
        <v>0</v>
      </c>
      <c r="E441" s="160">
        <f t="shared" si="108"/>
        <v>0</v>
      </c>
      <c r="F441" s="160">
        <f t="shared" si="108"/>
        <v>0</v>
      </c>
      <c r="G441" s="160">
        <f t="shared" si="108"/>
        <v>0</v>
      </c>
      <c r="H441" s="160">
        <f t="shared" si="108"/>
        <v>0</v>
      </c>
      <c r="I441" s="160">
        <f t="shared" si="108"/>
        <v>0</v>
      </c>
      <c r="J441" s="160">
        <f t="shared" si="108"/>
        <v>0</v>
      </c>
      <c r="K441" s="160">
        <f t="shared" si="108"/>
        <v>0</v>
      </c>
      <c r="L441" s="160">
        <f t="shared" si="108"/>
        <v>0</v>
      </c>
      <c r="M441" s="160">
        <f t="shared" si="108"/>
        <v>0</v>
      </c>
      <c r="N441" s="160">
        <f t="shared" si="108"/>
        <v>0</v>
      </c>
      <c r="O441" s="160">
        <f t="shared" si="108"/>
        <v>0</v>
      </c>
      <c r="P441" s="160">
        <f t="shared" si="108"/>
        <v>0</v>
      </c>
      <c r="Q441" s="160">
        <f t="shared" si="108"/>
        <v>0</v>
      </c>
    </row>
    <row r="442" spans="1:17" ht="12" customHeight="1" x14ac:dyDescent="0.25">
      <c r="A442" s="148" t="s">
        <v>60</v>
      </c>
      <c r="B442" s="156"/>
      <c r="C442" s="156">
        <f>RES_hhdet_in_emi!C$98</f>
        <v>0</v>
      </c>
      <c r="D442" s="156">
        <f>RES_hhdet_in_emi!D$98</f>
        <v>0</v>
      </c>
      <c r="E442" s="156">
        <f>RES_hhdet_in_emi!E$98</f>
        <v>0</v>
      </c>
      <c r="F442" s="156">
        <f>RES_hhdet_in_emi!F$98</f>
        <v>0</v>
      </c>
      <c r="G442" s="156">
        <f>RES_hhdet_in_emi!G$98</f>
        <v>0</v>
      </c>
      <c r="H442" s="156">
        <f>RES_hhdet_in_emi!H$98</f>
        <v>0</v>
      </c>
      <c r="I442" s="156">
        <f>RES_hhdet_in_emi!I$98</f>
        <v>0</v>
      </c>
      <c r="J442" s="156">
        <f>RES_hhdet_in_emi!J$98</f>
        <v>0</v>
      </c>
      <c r="K442" s="156">
        <f>RES_hhdet_in_emi!K$98</f>
        <v>0</v>
      </c>
      <c r="L442" s="156">
        <f>RES_hhdet_in_emi!L$98</f>
        <v>0</v>
      </c>
      <c r="M442" s="156">
        <f>RES_hhdet_in_emi!M$98</f>
        <v>0</v>
      </c>
      <c r="N442" s="156">
        <f>RES_hhdet_in_emi!N$98</f>
        <v>0</v>
      </c>
      <c r="O442" s="156">
        <f>RES_hhdet_in_emi!O$98</f>
        <v>0</v>
      </c>
      <c r="P442" s="156">
        <f>RES_hhdet_in_emi!P$98</f>
        <v>0</v>
      </c>
      <c r="Q442" s="156">
        <f>RES_hhdet_in_emi!Q$98</f>
        <v>0</v>
      </c>
    </row>
    <row r="443" spans="1:17" ht="12" customHeight="1" x14ac:dyDescent="0.25">
      <c r="A443" s="148" t="s">
        <v>59</v>
      </c>
      <c r="B443" s="156"/>
      <c r="C443" s="156">
        <f>RES_hhdet_in_emi!C$99</f>
        <v>0</v>
      </c>
      <c r="D443" s="156">
        <f>RES_hhdet_in_emi!D$99</f>
        <v>0</v>
      </c>
      <c r="E443" s="156">
        <f>RES_hhdet_in_emi!E$99</f>
        <v>0</v>
      </c>
      <c r="F443" s="156">
        <f>RES_hhdet_in_emi!F$99</f>
        <v>0</v>
      </c>
      <c r="G443" s="156">
        <f>RES_hhdet_in_emi!G$99</f>
        <v>0</v>
      </c>
      <c r="H443" s="156">
        <f>RES_hhdet_in_emi!H$99</f>
        <v>0</v>
      </c>
      <c r="I443" s="156">
        <f>RES_hhdet_in_emi!I$99</f>
        <v>0</v>
      </c>
      <c r="J443" s="156">
        <f>RES_hhdet_in_emi!J$99</f>
        <v>0</v>
      </c>
      <c r="K443" s="156">
        <f>RES_hhdet_in_emi!K$99</f>
        <v>0</v>
      </c>
      <c r="L443" s="156">
        <f>RES_hhdet_in_emi!L$99</f>
        <v>0</v>
      </c>
      <c r="M443" s="156">
        <f>RES_hhdet_in_emi!M$99</f>
        <v>0</v>
      </c>
      <c r="N443" s="156">
        <f>RES_hhdet_in_emi!N$99</f>
        <v>0</v>
      </c>
      <c r="O443" s="156">
        <f>RES_hhdet_in_emi!O$99</f>
        <v>0</v>
      </c>
      <c r="P443" s="156">
        <f>RES_hhdet_in_emi!P$99</f>
        <v>0</v>
      </c>
      <c r="Q443" s="156">
        <f>RES_hhdet_in_emi!Q$99</f>
        <v>0</v>
      </c>
    </row>
    <row r="444" spans="1:17" ht="12" customHeight="1" x14ac:dyDescent="0.25">
      <c r="A444" s="158" t="s">
        <v>62</v>
      </c>
      <c r="B444" s="157"/>
      <c r="C444" s="157">
        <f>SUM(C445:C447)</f>
        <v>0</v>
      </c>
      <c r="D444" s="157">
        <f t="shared" ref="D444:Q444" si="109">SUM(D445:D447)</f>
        <v>0</v>
      </c>
      <c r="E444" s="157">
        <f t="shared" si="109"/>
        <v>0</v>
      </c>
      <c r="F444" s="157">
        <f t="shared" si="109"/>
        <v>0</v>
      </c>
      <c r="G444" s="157">
        <f t="shared" si="109"/>
        <v>0</v>
      </c>
      <c r="H444" s="157">
        <f t="shared" si="109"/>
        <v>0</v>
      </c>
      <c r="I444" s="157">
        <f t="shared" si="109"/>
        <v>0</v>
      </c>
      <c r="J444" s="157">
        <f t="shared" si="109"/>
        <v>0</v>
      </c>
      <c r="K444" s="157">
        <f t="shared" si="109"/>
        <v>0</v>
      </c>
      <c r="L444" s="157">
        <f t="shared" si="109"/>
        <v>0</v>
      </c>
      <c r="M444" s="157">
        <f t="shared" si="109"/>
        <v>0</v>
      </c>
      <c r="N444" s="157">
        <f t="shared" si="109"/>
        <v>0</v>
      </c>
      <c r="O444" s="157">
        <f t="shared" si="109"/>
        <v>0</v>
      </c>
      <c r="P444" s="157">
        <f t="shared" si="109"/>
        <v>0</v>
      </c>
      <c r="Q444" s="157">
        <f t="shared" si="109"/>
        <v>0</v>
      </c>
    </row>
    <row r="445" spans="1:17" ht="12" customHeight="1" x14ac:dyDescent="0.25">
      <c r="A445" s="23" t="s">
        <v>55</v>
      </c>
      <c r="B445" s="156"/>
      <c r="C445" s="156">
        <f>RES_hhdet_in_emi!C$101</f>
        <v>0</v>
      </c>
      <c r="D445" s="156">
        <f>RES_hhdet_in_emi!D$101</f>
        <v>0</v>
      </c>
      <c r="E445" s="156">
        <f>RES_hhdet_in_emi!E$101</f>
        <v>0</v>
      </c>
      <c r="F445" s="156">
        <f>RES_hhdet_in_emi!F$101</f>
        <v>0</v>
      </c>
      <c r="G445" s="156">
        <f>RES_hhdet_in_emi!G$101</f>
        <v>0</v>
      </c>
      <c r="H445" s="156">
        <f>RES_hhdet_in_emi!H$101</f>
        <v>0</v>
      </c>
      <c r="I445" s="156">
        <f>RES_hhdet_in_emi!I$101</f>
        <v>0</v>
      </c>
      <c r="J445" s="156">
        <f>RES_hhdet_in_emi!J$101</f>
        <v>0</v>
      </c>
      <c r="K445" s="156">
        <f>RES_hhdet_in_emi!K$101</f>
        <v>0</v>
      </c>
      <c r="L445" s="156">
        <f>RES_hhdet_in_emi!L$101</f>
        <v>0</v>
      </c>
      <c r="M445" s="156">
        <f>RES_hhdet_in_emi!M$101</f>
        <v>0</v>
      </c>
      <c r="N445" s="156">
        <f>RES_hhdet_in_emi!N$101</f>
        <v>0</v>
      </c>
      <c r="O445" s="156">
        <f>RES_hhdet_in_emi!O$101</f>
        <v>0</v>
      </c>
      <c r="P445" s="156">
        <f>RES_hhdet_in_emi!P$101</f>
        <v>0</v>
      </c>
      <c r="Q445" s="156">
        <f>RES_hhdet_in_emi!Q$101</f>
        <v>0</v>
      </c>
    </row>
    <row r="446" spans="1:17" ht="12" customHeight="1" x14ac:dyDescent="0.25">
      <c r="A446" s="23" t="s">
        <v>57</v>
      </c>
      <c r="B446" s="156"/>
      <c r="C446" s="156">
        <f>RES_hhdet_in_emi!C$102</f>
        <v>0</v>
      </c>
      <c r="D446" s="156">
        <f>RES_hhdet_in_emi!D$102</f>
        <v>0</v>
      </c>
      <c r="E446" s="156">
        <f>RES_hhdet_in_emi!E$102</f>
        <v>0</v>
      </c>
      <c r="F446" s="156">
        <f>RES_hhdet_in_emi!F$102</f>
        <v>0</v>
      </c>
      <c r="G446" s="156">
        <f>RES_hhdet_in_emi!G$102</f>
        <v>0</v>
      </c>
      <c r="H446" s="156">
        <f>RES_hhdet_in_emi!H$102</f>
        <v>0</v>
      </c>
      <c r="I446" s="156">
        <f>RES_hhdet_in_emi!I$102</f>
        <v>0</v>
      </c>
      <c r="J446" s="156">
        <f>RES_hhdet_in_emi!J$102</f>
        <v>0</v>
      </c>
      <c r="K446" s="156">
        <f>RES_hhdet_in_emi!K$102</f>
        <v>0</v>
      </c>
      <c r="L446" s="156">
        <f>RES_hhdet_in_emi!L$102</f>
        <v>0</v>
      </c>
      <c r="M446" s="156">
        <f>RES_hhdet_in_emi!M$102</f>
        <v>0</v>
      </c>
      <c r="N446" s="156">
        <f>RES_hhdet_in_emi!N$102</f>
        <v>0</v>
      </c>
      <c r="O446" s="156">
        <f>RES_hhdet_in_emi!O$102</f>
        <v>0</v>
      </c>
      <c r="P446" s="156">
        <f>RES_hhdet_in_emi!P$102</f>
        <v>0</v>
      </c>
      <c r="Q446" s="156">
        <f>RES_hhdet_in_emi!Q$102</f>
        <v>0</v>
      </c>
    </row>
    <row r="447" spans="1:17" ht="12" customHeight="1" x14ac:dyDescent="0.25">
      <c r="A447" s="29" t="s">
        <v>140</v>
      </c>
      <c r="B447" s="57"/>
      <c r="C447" s="57">
        <f>RES_hhdet_in_emi!C$103</f>
        <v>0</v>
      </c>
      <c r="D447" s="57">
        <f>RES_hhdet_in_emi!D$103</f>
        <v>0</v>
      </c>
      <c r="E447" s="57">
        <f>RES_hhdet_in_emi!E$103</f>
        <v>0</v>
      </c>
      <c r="F447" s="57">
        <f>RES_hhdet_in_emi!F$103</f>
        <v>0</v>
      </c>
      <c r="G447" s="57">
        <f>RES_hhdet_in_emi!G$103</f>
        <v>0</v>
      </c>
      <c r="H447" s="57">
        <f>RES_hhdet_in_emi!H$103</f>
        <v>0</v>
      </c>
      <c r="I447" s="57">
        <f>RES_hhdet_in_emi!I$103</f>
        <v>0</v>
      </c>
      <c r="J447" s="57">
        <f>RES_hhdet_in_emi!J$103</f>
        <v>0</v>
      </c>
      <c r="K447" s="57">
        <f>RES_hhdet_in_emi!K$103</f>
        <v>0</v>
      </c>
      <c r="L447" s="57">
        <f>RES_hhdet_in_emi!L$103</f>
        <v>0</v>
      </c>
      <c r="M447" s="57">
        <f>RES_hhdet_in_emi!M$103</f>
        <v>0</v>
      </c>
      <c r="N447" s="57">
        <f>RES_hhdet_in_emi!N$103</f>
        <v>0</v>
      </c>
      <c r="O447" s="57">
        <f>RES_hhdet_in_emi!O$103</f>
        <v>0</v>
      </c>
      <c r="P447" s="57">
        <f>RES_hhdet_in_emi!P$103</f>
        <v>0</v>
      </c>
      <c r="Q447" s="57">
        <f>RES_hhdet_in_emi!Q$103</f>
        <v>0</v>
      </c>
    </row>
    <row r="449" spans="1:17" ht="12" customHeight="1" x14ac:dyDescent="0.25">
      <c r="A449" s="152" t="s">
        <v>189</v>
      </c>
      <c r="B449" s="168"/>
      <c r="C449" s="168">
        <f>SUM(C450,C453,C455,C468)</f>
        <v>15164.003678206293</v>
      </c>
      <c r="D449" s="168">
        <f t="shared" ref="D449:Q449" si="110">SUM(D450,D453,D455,D468)</f>
        <v>15200.242682012213</v>
      </c>
      <c r="E449" s="168">
        <f t="shared" si="110"/>
        <v>15809.829743679889</v>
      </c>
      <c r="F449" s="168">
        <f t="shared" si="110"/>
        <v>13583.021963769486</v>
      </c>
      <c r="G449" s="168">
        <f t="shared" si="110"/>
        <v>16027.254810028073</v>
      </c>
      <c r="H449" s="168">
        <f t="shared" si="110"/>
        <v>11521.262829766742</v>
      </c>
      <c r="I449" s="168">
        <f t="shared" si="110"/>
        <v>12972.825380623497</v>
      </c>
      <c r="J449" s="168">
        <f t="shared" si="110"/>
        <v>12678.236381387091</v>
      </c>
      <c r="K449" s="168">
        <f t="shared" si="110"/>
        <v>14891.664378063173</v>
      </c>
      <c r="L449" s="168">
        <f t="shared" si="110"/>
        <v>12448.560435479403</v>
      </c>
      <c r="M449" s="168">
        <f t="shared" si="110"/>
        <v>14216.553147244211</v>
      </c>
      <c r="N449" s="168">
        <f t="shared" si="110"/>
        <v>11934.735713654118</v>
      </c>
      <c r="O449" s="168">
        <f t="shared" si="110"/>
        <v>10775.805796272871</v>
      </c>
      <c r="P449" s="168">
        <f t="shared" si="110"/>
        <v>10901.025430005961</v>
      </c>
      <c r="Q449" s="168">
        <f t="shared" si="110"/>
        <v>11292.034111979108</v>
      </c>
    </row>
    <row r="450" spans="1:17" ht="12" customHeight="1" x14ac:dyDescent="0.25">
      <c r="A450" s="158" t="s">
        <v>65</v>
      </c>
      <c r="B450" s="157"/>
      <c r="C450" s="157">
        <f>SUM(C451:C452)</f>
        <v>9995.808834831163</v>
      </c>
      <c r="D450" s="157">
        <f t="shared" ref="D450:Q450" si="111">SUM(D451:D452)</f>
        <v>10740.128808160263</v>
      </c>
      <c r="E450" s="157">
        <f t="shared" si="111"/>
        <v>10503.464743792636</v>
      </c>
      <c r="F450" s="157">
        <f t="shared" si="111"/>
        <v>9461.626843870763</v>
      </c>
      <c r="G450" s="157">
        <f t="shared" si="111"/>
        <v>10594.655051057824</v>
      </c>
      <c r="H450" s="157">
        <f t="shared" si="111"/>
        <v>6874.9736792606063</v>
      </c>
      <c r="I450" s="157">
        <f t="shared" si="111"/>
        <v>8696.9065729973918</v>
      </c>
      <c r="J450" s="157">
        <f t="shared" si="111"/>
        <v>8507.909525841731</v>
      </c>
      <c r="K450" s="157">
        <f t="shared" si="111"/>
        <v>10045.101078063984</v>
      </c>
      <c r="L450" s="157">
        <f t="shared" si="111"/>
        <v>6177.9932962528219</v>
      </c>
      <c r="M450" s="157">
        <f t="shared" si="111"/>
        <v>7950.5396518291864</v>
      </c>
      <c r="N450" s="157">
        <f t="shared" si="111"/>
        <v>7476.2417694034357</v>
      </c>
      <c r="O450" s="157">
        <f t="shared" si="111"/>
        <v>6261.9113539090267</v>
      </c>
      <c r="P450" s="157">
        <f t="shared" si="111"/>
        <v>5336.4819587133679</v>
      </c>
      <c r="Q450" s="157">
        <f t="shared" si="111"/>
        <v>6569.8510059183736</v>
      </c>
    </row>
    <row r="451" spans="1:17" ht="12" customHeight="1" x14ac:dyDescent="0.25">
      <c r="A451" s="23" t="s">
        <v>157</v>
      </c>
      <c r="B451" s="156"/>
      <c r="C451" s="156">
        <f t="shared" ref="C451:Q454" si="112">IF(C355=0,0,C355/0.086*1000000/C$58)</f>
        <v>9976.0912240481975</v>
      </c>
      <c r="D451" s="156">
        <f t="shared" si="112"/>
        <v>10710.302651938344</v>
      </c>
      <c r="E451" s="156">
        <f t="shared" si="112"/>
        <v>10439.390212844575</v>
      </c>
      <c r="F451" s="156">
        <f t="shared" si="112"/>
        <v>9406.2299749158137</v>
      </c>
      <c r="G451" s="156">
        <f t="shared" si="112"/>
        <v>10568.193964480437</v>
      </c>
      <c r="H451" s="156">
        <f t="shared" si="112"/>
        <v>6854.15649148379</v>
      </c>
      <c r="I451" s="156">
        <f t="shared" si="112"/>
        <v>8567.0120510370252</v>
      </c>
      <c r="J451" s="156">
        <f t="shared" si="112"/>
        <v>8426.7557670204442</v>
      </c>
      <c r="K451" s="156">
        <f t="shared" si="112"/>
        <v>10019.85783433769</v>
      </c>
      <c r="L451" s="156">
        <f t="shared" si="112"/>
        <v>6137.2598359596741</v>
      </c>
      <c r="M451" s="156">
        <f t="shared" si="112"/>
        <v>7919.4230552798172</v>
      </c>
      <c r="N451" s="156">
        <f t="shared" si="112"/>
        <v>7455.5757622953088</v>
      </c>
      <c r="O451" s="156">
        <f t="shared" si="112"/>
        <v>6244.1584629763183</v>
      </c>
      <c r="P451" s="156">
        <f t="shared" si="112"/>
        <v>5311.6627296232045</v>
      </c>
      <c r="Q451" s="156">
        <f t="shared" si="112"/>
        <v>6529.8721336905528</v>
      </c>
    </row>
    <row r="452" spans="1:17" ht="12" customHeight="1" x14ac:dyDescent="0.25">
      <c r="A452" s="23" t="s">
        <v>60</v>
      </c>
      <c r="B452" s="156"/>
      <c r="C452" s="156">
        <f t="shared" si="112"/>
        <v>19.717610782965522</v>
      </c>
      <c r="D452" s="156">
        <f t="shared" si="112"/>
        <v>29.826156221919728</v>
      </c>
      <c r="E452" s="156">
        <f t="shared" si="112"/>
        <v>64.074530948061053</v>
      </c>
      <c r="F452" s="156">
        <f t="shared" si="112"/>
        <v>55.396868954949184</v>
      </c>
      <c r="G452" s="156">
        <f t="shared" si="112"/>
        <v>26.461086577386563</v>
      </c>
      <c r="H452" s="156">
        <f t="shared" si="112"/>
        <v>20.817187776816603</v>
      </c>
      <c r="I452" s="156">
        <f t="shared" si="112"/>
        <v>129.89452196036652</v>
      </c>
      <c r="J452" s="156">
        <f t="shared" si="112"/>
        <v>81.153758821287099</v>
      </c>
      <c r="K452" s="156">
        <f t="shared" si="112"/>
        <v>25.243243726294683</v>
      </c>
      <c r="L452" s="156">
        <f t="shared" si="112"/>
        <v>40.733460293147594</v>
      </c>
      <c r="M452" s="156">
        <f t="shared" si="112"/>
        <v>31.116596549368992</v>
      </c>
      <c r="N452" s="156">
        <f t="shared" si="112"/>
        <v>20.666007108126827</v>
      </c>
      <c r="O452" s="156">
        <f t="shared" si="112"/>
        <v>17.752890932708468</v>
      </c>
      <c r="P452" s="156">
        <f t="shared" si="112"/>
        <v>24.819229090163049</v>
      </c>
      <c r="Q452" s="156">
        <f t="shared" si="112"/>
        <v>39.978872227820837</v>
      </c>
    </row>
    <row r="453" spans="1:17" ht="12" customHeight="1" x14ac:dyDescent="0.25">
      <c r="A453" s="158" t="s">
        <v>112</v>
      </c>
      <c r="B453" s="157"/>
      <c r="C453" s="157">
        <f>C454</f>
        <v>752.17038458183379</v>
      </c>
      <c r="D453" s="157">
        <f t="shared" ref="D453:Q453" si="113">D454</f>
        <v>415.26839162011277</v>
      </c>
      <c r="E453" s="157">
        <f t="shared" si="113"/>
        <v>728.1316616180477</v>
      </c>
      <c r="F453" s="157">
        <f t="shared" si="113"/>
        <v>430.60681264822711</v>
      </c>
      <c r="G453" s="157">
        <f t="shared" si="113"/>
        <v>517.66805046458489</v>
      </c>
      <c r="H453" s="157">
        <f t="shared" si="113"/>
        <v>724.5935745318418</v>
      </c>
      <c r="I453" s="157">
        <f t="shared" si="113"/>
        <v>247.72181686424656</v>
      </c>
      <c r="J453" s="157">
        <f t="shared" si="113"/>
        <v>326.2086003414928</v>
      </c>
      <c r="K453" s="157">
        <f t="shared" si="113"/>
        <v>1180.0157895553066</v>
      </c>
      <c r="L453" s="157">
        <f t="shared" si="113"/>
        <v>2118.9244568956046</v>
      </c>
      <c r="M453" s="157">
        <f t="shared" si="113"/>
        <v>1348.6539504063762</v>
      </c>
      <c r="N453" s="157">
        <f t="shared" si="113"/>
        <v>766.02272569693105</v>
      </c>
      <c r="O453" s="157">
        <f t="shared" si="113"/>
        <v>764.85265425632599</v>
      </c>
      <c r="P453" s="157">
        <f t="shared" si="113"/>
        <v>1457.1419386968082</v>
      </c>
      <c r="Q453" s="157">
        <f t="shared" si="113"/>
        <v>827.73730112955127</v>
      </c>
    </row>
    <row r="454" spans="1:17" ht="12" customHeight="1" x14ac:dyDescent="0.25">
      <c r="A454" s="23" t="s">
        <v>60</v>
      </c>
      <c r="B454" s="156"/>
      <c r="C454" s="156">
        <f t="shared" si="112"/>
        <v>752.17038458183379</v>
      </c>
      <c r="D454" s="156">
        <f t="shared" si="112"/>
        <v>415.26839162011277</v>
      </c>
      <c r="E454" s="156">
        <f t="shared" si="112"/>
        <v>728.1316616180477</v>
      </c>
      <c r="F454" s="156">
        <f t="shared" si="112"/>
        <v>430.60681264822711</v>
      </c>
      <c r="G454" s="156">
        <f t="shared" si="112"/>
        <v>517.66805046458489</v>
      </c>
      <c r="H454" s="156">
        <f t="shared" si="112"/>
        <v>724.5935745318418</v>
      </c>
      <c r="I454" s="156">
        <f t="shared" si="112"/>
        <v>247.72181686424656</v>
      </c>
      <c r="J454" s="156">
        <f t="shared" si="112"/>
        <v>326.2086003414928</v>
      </c>
      <c r="K454" s="156">
        <f t="shared" si="112"/>
        <v>1180.0157895553066</v>
      </c>
      <c r="L454" s="156">
        <f t="shared" si="112"/>
        <v>2118.9244568956046</v>
      </c>
      <c r="M454" s="156">
        <f t="shared" si="112"/>
        <v>1348.6539504063762</v>
      </c>
      <c r="N454" s="156">
        <f t="shared" si="112"/>
        <v>766.02272569693105</v>
      </c>
      <c r="O454" s="156">
        <f t="shared" si="112"/>
        <v>764.85265425632599</v>
      </c>
      <c r="P454" s="156">
        <f t="shared" si="112"/>
        <v>1457.1419386968082</v>
      </c>
      <c r="Q454" s="156">
        <f t="shared" si="112"/>
        <v>827.73730112955127</v>
      </c>
    </row>
    <row r="455" spans="1:17" ht="12" customHeight="1" x14ac:dyDescent="0.25">
      <c r="A455" s="158" t="s">
        <v>63</v>
      </c>
      <c r="B455" s="157"/>
      <c r="C455" s="157">
        <f>IF(C359=0,0,C359/0.086*1000000/SUM(C$62:C$67))</f>
        <v>2753.8637888450253</v>
      </c>
      <c r="D455" s="157">
        <f t="shared" ref="D455:Q455" si="114">IF(D359=0,0,D359/0.086*1000000/SUM(D$62:D$67))</f>
        <v>2551.1073484333697</v>
      </c>
      <c r="E455" s="157">
        <f t="shared" si="114"/>
        <v>2960.3907737914146</v>
      </c>
      <c r="F455" s="157">
        <f t="shared" si="114"/>
        <v>2387.6917041524657</v>
      </c>
      <c r="G455" s="157">
        <f t="shared" si="114"/>
        <v>2883.1796206774766</v>
      </c>
      <c r="H455" s="157">
        <f t="shared" si="114"/>
        <v>2632.1383031024661</v>
      </c>
      <c r="I455" s="157">
        <f t="shared" si="114"/>
        <v>2311.370342975023</v>
      </c>
      <c r="J455" s="157">
        <f t="shared" si="114"/>
        <v>2365.5973594875868</v>
      </c>
      <c r="K455" s="157">
        <f t="shared" si="114"/>
        <v>2282.7791393788607</v>
      </c>
      <c r="L455" s="157">
        <f t="shared" si="114"/>
        <v>2265.3246130649763</v>
      </c>
      <c r="M455" s="157">
        <f t="shared" si="114"/>
        <v>2398.9878254356859</v>
      </c>
      <c r="N455" s="157">
        <f t="shared" si="114"/>
        <v>2215.2914815469585</v>
      </c>
      <c r="O455" s="157">
        <f t="shared" si="114"/>
        <v>2188.5063047178796</v>
      </c>
      <c r="P455" s="157">
        <f t="shared" si="114"/>
        <v>2311.6625125253954</v>
      </c>
      <c r="Q455" s="157">
        <f t="shared" si="114"/>
        <v>2646.0179535124084</v>
      </c>
    </row>
    <row r="456" spans="1:17" ht="12" customHeight="1" x14ac:dyDescent="0.25">
      <c r="A456" s="167" t="s">
        <v>156</v>
      </c>
      <c r="B456" s="132"/>
      <c r="C456" s="132">
        <f>IF(C360=0,0,C360/0.086*1000000/C$62)</f>
        <v>0</v>
      </c>
      <c r="D456" s="132">
        <f t="shared" ref="D456:Q456" si="115">IF(D360=0,0,D360/0.086*1000000/D$62)</f>
        <v>0</v>
      </c>
      <c r="E456" s="132">
        <f t="shared" si="115"/>
        <v>0</v>
      </c>
      <c r="F456" s="132">
        <f t="shared" si="115"/>
        <v>0</v>
      </c>
      <c r="G456" s="132">
        <f t="shared" si="115"/>
        <v>0</v>
      </c>
      <c r="H456" s="132">
        <f t="shared" si="115"/>
        <v>0</v>
      </c>
      <c r="I456" s="132">
        <f t="shared" si="115"/>
        <v>0</v>
      </c>
      <c r="J456" s="132">
        <f t="shared" si="115"/>
        <v>0</v>
      </c>
      <c r="K456" s="132">
        <f t="shared" si="115"/>
        <v>0</v>
      </c>
      <c r="L456" s="132">
        <f t="shared" si="115"/>
        <v>0</v>
      </c>
      <c r="M456" s="132">
        <f t="shared" si="115"/>
        <v>0</v>
      </c>
      <c r="N456" s="132">
        <f t="shared" si="115"/>
        <v>0</v>
      </c>
      <c r="O456" s="132">
        <f t="shared" si="115"/>
        <v>0</v>
      </c>
      <c r="P456" s="132">
        <f t="shared" si="115"/>
        <v>0</v>
      </c>
      <c r="Q456" s="132">
        <f t="shared" si="115"/>
        <v>0</v>
      </c>
    </row>
    <row r="457" spans="1:17" ht="12" customHeight="1" x14ac:dyDescent="0.25">
      <c r="A457" s="167" t="s">
        <v>155</v>
      </c>
      <c r="B457" s="132"/>
      <c r="C457" s="132">
        <f>IF(C361=0,0,C361/0.086*1000000/C$63)</f>
        <v>0</v>
      </c>
      <c r="D457" s="132">
        <f t="shared" ref="D457:Q457" si="116">IF(D361=0,0,D361/0.086*1000000/D$63)</f>
        <v>0</v>
      </c>
      <c r="E457" s="132">
        <f t="shared" si="116"/>
        <v>0</v>
      </c>
      <c r="F457" s="132">
        <f t="shared" si="116"/>
        <v>0</v>
      </c>
      <c r="G457" s="132">
        <f t="shared" si="116"/>
        <v>0</v>
      </c>
      <c r="H457" s="132">
        <f t="shared" si="116"/>
        <v>0</v>
      </c>
      <c r="I457" s="132">
        <f t="shared" si="116"/>
        <v>0</v>
      </c>
      <c r="J457" s="132">
        <f t="shared" si="116"/>
        <v>0</v>
      </c>
      <c r="K457" s="132">
        <f t="shared" si="116"/>
        <v>0</v>
      </c>
      <c r="L457" s="132">
        <f t="shared" si="116"/>
        <v>0</v>
      </c>
      <c r="M457" s="132">
        <f t="shared" si="116"/>
        <v>0</v>
      </c>
      <c r="N457" s="132">
        <f t="shared" si="116"/>
        <v>0</v>
      </c>
      <c r="O457" s="132">
        <f t="shared" si="116"/>
        <v>0</v>
      </c>
      <c r="P457" s="132">
        <f t="shared" si="116"/>
        <v>0</v>
      </c>
      <c r="Q457" s="132">
        <f t="shared" si="116"/>
        <v>0</v>
      </c>
    </row>
    <row r="458" spans="1:17" ht="12" customHeight="1" x14ac:dyDescent="0.25">
      <c r="A458" s="166" t="s">
        <v>55</v>
      </c>
      <c r="B458" s="165"/>
      <c r="C458" s="165">
        <f t="shared" ref="C458:Q459" si="117">IF(C362=0,0,C362/0.086*1000000/C$63)</f>
        <v>0</v>
      </c>
      <c r="D458" s="165">
        <f t="shared" si="117"/>
        <v>0</v>
      </c>
      <c r="E458" s="165">
        <f t="shared" si="117"/>
        <v>0</v>
      </c>
      <c r="F458" s="165">
        <f t="shared" si="117"/>
        <v>0</v>
      </c>
      <c r="G458" s="165">
        <f t="shared" si="117"/>
        <v>0</v>
      </c>
      <c r="H458" s="165">
        <f t="shared" si="117"/>
        <v>0</v>
      </c>
      <c r="I458" s="165">
        <f t="shared" si="117"/>
        <v>0</v>
      </c>
      <c r="J458" s="165">
        <f t="shared" si="117"/>
        <v>0</v>
      </c>
      <c r="K458" s="165">
        <f t="shared" si="117"/>
        <v>0</v>
      </c>
      <c r="L458" s="165">
        <f t="shared" si="117"/>
        <v>0</v>
      </c>
      <c r="M458" s="165">
        <f t="shared" si="117"/>
        <v>0</v>
      </c>
      <c r="N458" s="165">
        <f t="shared" si="117"/>
        <v>0</v>
      </c>
      <c r="O458" s="165">
        <f t="shared" si="117"/>
        <v>0</v>
      </c>
      <c r="P458" s="165">
        <f t="shared" si="117"/>
        <v>0</v>
      </c>
      <c r="Q458" s="165">
        <f t="shared" si="117"/>
        <v>0</v>
      </c>
    </row>
    <row r="459" spans="1:17" ht="12" customHeight="1" x14ac:dyDescent="0.25">
      <c r="A459" s="147" t="s">
        <v>59</v>
      </c>
      <c r="B459" s="164"/>
      <c r="C459" s="164">
        <f t="shared" si="117"/>
        <v>0</v>
      </c>
      <c r="D459" s="164">
        <f t="shared" si="117"/>
        <v>0</v>
      </c>
      <c r="E459" s="164">
        <f t="shared" si="117"/>
        <v>0</v>
      </c>
      <c r="F459" s="164">
        <f t="shared" si="117"/>
        <v>0</v>
      </c>
      <c r="G459" s="164">
        <f t="shared" si="117"/>
        <v>0</v>
      </c>
      <c r="H459" s="164">
        <f t="shared" si="117"/>
        <v>0</v>
      </c>
      <c r="I459" s="164">
        <f t="shared" si="117"/>
        <v>0</v>
      </c>
      <c r="J459" s="164">
        <f t="shared" si="117"/>
        <v>0</v>
      </c>
      <c r="K459" s="164">
        <f t="shared" si="117"/>
        <v>0</v>
      </c>
      <c r="L459" s="164">
        <f t="shared" si="117"/>
        <v>0</v>
      </c>
      <c r="M459" s="164">
        <f t="shared" si="117"/>
        <v>0</v>
      </c>
      <c r="N459" s="164">
        <f t="shared" si="117"/>
        <v>0</v>
      </c>
      <c r="O459" s="164">
        <f t="shared" si="117"/>
        <v>0</v>
      </c>
      <c r="P459" s="164">
        <f t="shared" si="117"/>
        <v>0</v>
      </c>
      <c r="Q459" s="164">
        <f t="shared" si="117"/>
        <v>0</v>
      </c>
    </row>
    <row r="460" spans="1:17" ht="12" customHeight="1" x14ac:dyDescent="0.25">
      <c r="A460" s="163" t="s">
        <v>144</v>
      </c>
      <c r="B460" s="162"/>
      <c r="C460" s="162">
        <f>IF(C364=0,0,C364/0.086*1000000/C$64)</f>
        <v>0</v>
      </c>
      <c r="D460" s="162">
        <f t="shared" ref="D460:Q460" si="118">IF(D364=0,0,D364/0.086*1000000/D$64)</f>
        <v>0</v>
      </c>
      <c r="E460" s="162">
        <f t="shared" si="118"/>
        <v>0</v>
      </c>
      <c r="F460" s="162">
        <f t="shared" si="118"/>
        <v>0</v>
      </c>
      <c r="G460" s="162">
        <f t="shared" si="118"/>
        <v>0</v>
      </c>
      <c r="H460" s="162">
        <f t="shared" si="118"/>
        <v>0</v>
      </c>
      <c r="I460" s="162">
        <f t="shared" si="118"/>
        <v>0</v>
      </c>
      <c r="J460" s="162">
        <f t="shared" si="118"/>
        <v>0</v>
      </c>
      <c r="K460" s="162">
        <f t="shared" si="118"/>
        <v>0</v>
      </c>
      <c r="L460" s="162">
        <f t="shared" si="118"/>
        <v>0</v>
      </c>
      <c r="M460" s="162">
        <f t="shared" si="118"/>
        <v>0</v>
      </c>
      <c r="N460" s="162">
        <f t="shared" si="118"/>
        <v>0</v>
      </c>
      <c r="O460" s="162">
        <f t="shared" si="118"/>
        <v>0</v>
      </c>
      <c r="P460" s="162">
        <f t="shared" si="118"/>
        <v>0</v>
      </c>
      <c r="Q460" s="162">
        <f t="shared" si="118"/>
        <v>0</v>
      </c>
    </row>
    <row r="461" spans="1:17" ht="12" customHeight="1" x14ac:dyDescent="0.25">
      <c r="A461" s="161" t="s">
        <v>143</v>
      </c>
      <c r="B461" s="160"/>
      <c r="C461" s="160">
        <f>IF(C365=0,0,C365/0.086*1000000/C$65)</f>
        <v>0</v>
      </c>
      <c r="D461" s="160">
        <f t="shared" ref="D461:Q461" si="119">IF(D365=0,0,D365/0.086*1000000/D$65)</f>
        <v>0</v>
      </c>
      <c r="E461" s="160">
        <f t="shared" si="119"/>
        <v>0</v>
      </c>
      <c r="F461" s="160">
        <f t="shared" si="119"/>
        <v>0</v>
      </c>
      <c r="G461" s="160">
        <f t="shared" si="119"/>
        <v>0</v>
      </c>
      <c r="H461" s="160">
        <f t="shared" si="119"/>
        <v>0</v>
      </c>
      <c r="I461" s="160">
        <f t="shared" si="119"/>
        <v>0</v>
      </c>
      <c r="J461" s="160">
        <f t="shared" si="119"/>
        <v>0</v>
      </c>
      <c r="K461" s="160">
        <f t="shared" si="119"/>
        <v>0</v>
      </c>
      <c r="L461" s="160">
        <f t="shared" si="119"/>
        <v>0</v>
      </c>
      <c r="M461" s="160">
        <f t="shared" si="119"/>
        <v>0</v>
      </c>
      <c r="N461" s="160">
        <f t="shared" si="119"/>
        <v>0</v>
      </c>
      <c r="O461" s="160">
        <f t="shared" si="119"/>
        <v>0</v>
      </c>
      <c r="P461" s="160">
        <f t="shared" si="119"/>
        <v>0</v>
      </c>
      <c r="Q461" s="160">
        <f t="shared" si="119"/>
        <v>0</v>
      </c>
    </row>
    <row r="462" spans="1:17" ht="12" customHeight="1" x14ac:dyDescent="0.25">
      <c r="A462" s="148" t="s">
        <v>57</v>
      </c>
      <c r="B462" s="156"/>
      <c r="C462" s="156">
        <f t="shared" ref="C462:Q463" si="120">IF(C366=0,0,C366/0.086*1000000/C$65)</f>
        <v>0</v>
      </c>
      <c r="D462" s="156">
        <f t="shared" si="120"/>
        <v>0</v>
      </c>
      <c r="E462" s="156">
        <f t="shared" si="120"/>
        <v>0</v>
      </c>
      <c r="F462" s="156">
        <f t="shared" si="120"/>
        <v>0</v>
      </c>
      <c r="G462" s="156">
        <f t="shared" si="120"/>
        <v>0</v>
      </c>
      <c r="H462" s="156">
        <f t="shared" si="120"/>
        <v>0</v>
      </c>
      <c r="I462" s="156">
        <f t="shared" si="120"/>
        <v>0</v>
      </c>
      <c r="J462" s="156">
        <f t="shared" si="120"/>
        <v>0</v>
      </c>
      <c r="K462" s="156">
        <f t="shared" si="120"/>
        <v>0</v>
      </c>
      <c r="L462" s="156">
        <f t="shared" si="120"/>
        <v>0</v>
      </c>
      <c r="M462" s="156">
        <f t="shared" si="120"/>
        <v>0</v>
      </c>
      <c r="N462" s="156">
        <f t="shared" si="120"/>
        <v>0</v>
      </c>
      <c r="O462" s="156">
        <f t="shared" si="120"/>
        <v>0</v>
      </c>
      <c r="P462" s="156">
        <f t="shared" si="120"/>
        <v>0</v>
      </c>
      <c r="Q462" s="156">
        <f t="shared" si="120"/>
        <v>0</v>
      </c>
    </row>
    <row r="463" spans="1:17" ht="12" customHeight="1" x14ac:dyDescent="0.25">
      <c r="A463" s="148" t="s">
        <v>59</v>
      </c>
      <c r="B463" s="156"/>
      <c r="C463" s="156">
        <f t="shared" si="120"/>
        <v>0</v>
      </c>
      <c r="D463" s="156">
        <f t="shared" si="120"/>
        <v>0</v>
      </c>
      <c r="E463" s="156">
        <f t="shared" si="120"/>
        <v>0</v>
      </c>
      <c r="F463" s="156">
        <f t="shared" si="120"/>
        <v>0</v>
      </c>
      <c r="G463" s="156">
        <f t="shared" si="120"/>
        <v>0</v>
      </c>
      <c r="H463" s="156">
        <f t="shared" si="120"/>
        <v>0</v>
      </c>
      <c r="I463" s="156">
        <f t="shared" si="120"/>
        <v>0</v>
      </c>
      <c r="J463" s="156">
        <f t="shared" si="120"/>
        <v>0</v>
      </c>
      <c r="K463" s="156">
        <f t="shared" si="120"/>
        <v>0</v>
      </c>
      <c r="L463" s="156">
        <f t="shared" si="120"/>
        <v>0</v>
      </c>
      <c r="M463" s="156">
        <f t="shared" si="120"/>
        <v>0</v>
      </c>
      <c r="N463" s="156">
        <f t="shared" si="120"/>
        <v>0</v>
      </c>
      <c r="O463" s="156">
        <f t="shared" si="120"/>
        <v>0</v>
      </c>
      <c r="P463" s="156">
        <f t="shared" si="120"/>
        <v>0</v>
      </c>
      <c r="Q463" s="156">
        <f t="shared" si="120"/>
        <v>0</v>
      </c>
    </row>
    <row r="464" spans="1:17" ht="12" customHeight="1" x14ac:dyDescent="0.25">
      <c r="A464" s="163" t="s">
        <v>142</v>
      </c>
      <c r="B464" s="162"/>
      <c r="C464" s="162">
        <f>IF(C368=0,0,C368/0.086*1000000/C$66)</f>
        <v>4346.658524402591</v>
      </c>
      <c r="D464" s="162">
        <f t="shared" ref="D464:Q464" si="121">IF(D368=0,0,D368/0.086*1000000/D$66)</f>
        <v>4583.2763520953831</v>
      </c>
      <c r="E464" s="162">
        <f t="shared" si="121"/>
        <v>4644.7819482047162</v>
      </c>
      <c r="F464" s="162">
        <f t="shared" si="121"/>
        <v>0</v>
      </c>
      <c r="G464" s="162">
        <f t="shared" si="121"/>
        <v>4355.2615928498117</v>
      </c>
      <c r="H464" s="162">
        <f t="shared" si="121"/>
        <v>4219.0179097213868</v>
      </c>
      <c r="I464" s="162">
        <f t="shared" si="121"/>
        <v>0</v>
      </c>
      <c r="J464" s="162">
        <f t="shared" si="121"/>
        <v>5160.6361792308435</v>
      </c>
      <c r="K464" s="162">
        <f t="shared" si="121"/>
        <v>0</v>
      </c>
      <c r="L464" s="162">
        <f t="shared" si="121"/>
        <v>0</v>
      </c>
      <c r="M464" s="162">
        <f t="shared" si="121"/>
        <v>5092.4613648979966</v>
      </c>
      <c r="N464" s="162">
        <f t="shared" si="121"/>
        <v>0</v>
      </c>
      <c r="O464" s="162">
        <f t="shared" si="121"/>
        <v>0</v>
      </c>
      <c r="P464" s="162">
        <f t="shared" si="121"/>
        <v>4532.1401022888085</v>
      </c>
      <c r="Q464" s="162">
        <f t="shared" si="121"/>
        <v>0</v>
      </c>
    </row>
    <row r="465" spans="1:17" ht="12" customHeight="1" x14ac:dyDescent="0.25">
      <c r="A465" s="161" t="s">
        <v>141</v>
      </c>
      <c r="B465" s="160"/>
      <c r="C465" s="160">
        <f>IF(C369=0,0,C369/0.086*1000000/C$67)</f>
        <v>2307.3931599505659</v>
      </c>
      <c r="D465" s="160">
        <f t="shared" ref="D465:Q465" si="122">IF(D369=0,0,D369/0.086*1000000/D$67)</f>
        <v>2428.6226054987987</v>
      </c>
      <c r="E465" s="160">
        <f t="shared" si="122"/>
        <v>2435.1307208596149</v>
      </c>
      <c r="F465" s="160">
        <f t="shared" si="122"/>
        <v>2387.6917041524657</v>
      </c>
      <c r="G465" s="160">
        <f t="shared" si="122"/>
        <v>2758.6966075369082</v>
      </c>
      <c r="H465" s="160">
        <f t="shared" si="122"/>
        <v>2322.7020054351292</v>
      </c>
      <c r="I465" s="160">
        <f t="shared" si="122"/>
        <v>2311.370342975023</v>
      </c>
      <c r="J465" s="160">
        <f t="shared" si="122"/>
        <v>2289.6672501565636</v>
      </c>
      <c r="K465" s="160">
        <f t="shared" si="122"/>
        <v>2282.7791393788607</v>
      </c>
      <c r="L465" s="160">
        <f t="shared" si="122"/>
        <v>2265.3246130649763</v>
      </c>
      <c r="M465" s="160">
        <f t="shared" si="122"/>
        <v>2251.1123805446855</v>
      </c>
      <c r="N465" s="160">
        <f t="shared" si="122"/>
        <v>2215.2914815469585</v>
      </c>
      <c r="O465" s="160">
        <f t="shared" si="122"/>
        <v>2188.5063047178796</v>
      </c>
      <c r="P465" s="160">
        <f t="shared" si="122"/>
        <v>2308.6580789381774</v>
      </c>
      <c r="Q465" s="160">
        <f t="shared" si="122"/>
        <v>2646.0179535124084</v>
      </c>
    </row>
    <row r="466" spans="1:17" ht="12" customHeight="1" x14ac:dyDescent="0.25">
      <c r="A466" s="148" t="s">
        <v>60</v>
      </c>
      <c r="B466" s="156"/>
      <c r="C466" s="156">
        <f t="shared" ref="C466:Q467" si="123">IF(C370=0,0,C370/0.086*1000000/C$67)</f>
        <v>47.423968505950235</v>
      </c>
      <c r="D466" s="156">
        <f t="shared" si="123"/>
        <v>98.107526250116251</v>
      </c>
      <c r="E466" s="156">
        <f t="shared" si="123"/>
        <v>99.418682448195298</v>
      </c>
      <c r="F466" s="156">
        <f t="shared" si="123"/>
        <v>96.637401687852432</v>
      </c>
      <c r="G466" s="156">
        <f t="shared" si="123"/>
        <v>590.23481737328586</v>
      </c>
      <c r="H466" s="156">
        <f t="shared" si="123"/>
        <v>201.80992082281156</v>
      </c>
      <c r="I466" s="156">
        <f t="shared" si="123"/>
        <v>105.44631683039708</v>
      </c>
      <c r="J466" s="156">
        <f t="shared" si="123"/>
        <v>105.23695643478275</v>
      </c>
      <c r="K466" s="156">
        <f t="shared" si="123"/>
        <v>102.72018277023143</v>
      </c>
      <c r="L466" s="156">
        <f t="shared" si="123"/>
        <v>106.57002856174421</v>
      </c>
      <c r="M466" s="156">
        <f t="shared" si="123"/>
        <v>104.38764346140118</v>
      </c>
      <c r="N466" s="156">
        <f t="shared" si="123"/>
        <v>97.621797814352291</v>
      </c>
      <c r="O466" s="156">
        <f t="shared" si="123"/>
        <v>94.840092677324648</v>
      </c>
      <c r="P466" s="156">
        <f t="shared" si="123"/>
        <v>162.45054035917826</v>
      </c>
      <c r="Q466" s="156">
        <f t="shared" si="123"/>
        <v>422.09832878035326</v>
      </c>
    </row>
    <row r="467" spans="1:17" ht="12" customHeight="1" x14ac:dyDescent="0.25">
      <c r="A467" s="148" t="s">
        <v>59</v>
      </c>
      <c r="B467" s="156"/>
      <c r="C467" s="156">
        <f t="shared" si="123"/>
        <v>2259.9691914446157</v>
      </c>
      <c r="D467" s="156">
        <f t="shared" si="123"/>
        <v>2330.5150792486825</v>
      </c>
      <c r="E467" s="156">
        <f t="shared" si="123"/>
        <v>2335.7120384114201</v>
      </c>
      <c r="F467" s="156">
        <f t="shared" si="123"/>
        <v>2291.0543024646131</v>
      </c>
      <c r="G467" s="156">
        <f t="shared" si="123"/>
        <v>2168.4617901636225</v>
      </c>
      <c r="H467" s="156">
        <f t="shared" si="123"/>
        <v>2120.8920846123178</v>
      </c>
      <c r="I467" s="156">
        <f t="shared" si="123"/>
        <v>2205.9240261446262</v>
      </c>
      <c r="J467" s="156">
        <f t="shared" si="123"/>
        <v>2184.4302937217808</v>
      </c>
      <c r="K467" s="156">
        <f t="shared" si="123"/>
        <v>2180.0589566086292</v>
      </c>
      <c r="L467" s="156">
        <f t="shared" si="123"/>
        <v>2158.7545845032323</v>
      </c>
      <c r="M467" s="156">
        <f t="shared" si="123"/>
        <v>2146.7247370832843</v>
      </c>
      <c r="N467" s="156">
        <f t="shared" si="123"/>
        <v>2117.6696837326062</v>
      </c>
      <c r="O467" s="156">
        <f t="shared" si="123"/>
        <v>2093.6662120405549</v>
      </c>
      <c r="P467" s="156">
        <f t="shared" si="123"/>
        <v>2146.207538578999</v>
      </c>
      <c r="Q467" s="156">
        <f t="shared" si="123"/>
        <v>2223.9196247320551</v>
      </c>
    </row>
    <row r="468" spans="1:17" ht="12" customHeight="1" x14ac:dyDescent="0.25">
      <c r="A468" s="158" t="s">
        <v>62</v>
      </c>
      <c r="B468" s="157"/>
      <c r="C468" s="157">
        <f>IF(C372=0,0,C372/0.086*1000000/SUM(C$69:C$71))</f>
        <v>1662.1606699482702</v>
      </c>
      <c r="D468" s="157">
        <f t="shared" ref="D468:Q468" si="124">IF(D372=0,0,D372/0.086*1000000/SUM(D$69:D$71))</f>
        <v>1493.7381337984659</v>
      </c>
      <c r="E468" s="157">
        <f t="shared" si="124"/>
        <v>1617.8425644777917</v>
      </c>
      <c r="F468" s="157">
        <f t="shared" si="124"/>
        <v>1303.0966030980298</v>
      </c>
      <c r="G468" s="157">
        <f t="shared" si="124"/>
        <v>2031.7520878281885</v>
      </c>
      <c r="H468" s="157">
        <f t="shared" si="124"/>
        <v>1289.5572728718278</v>
      </c>
      <c r="I468" s="157">
        <f t="shared" si="124"/>
        <v>1716.8266477868349</v>
      </c>
      <c r="J468" s="157">
        <f t="shared" si="124"/>
        <v>1478.5208957162795</v>
      </c>
      <c r="K468" s="157">
        <f t="shared" si="124"/>
        <v>1383.7683710650219</v>
      </c>
      <c r="L468" s="157">
        <f t="shared" si="124"/>
        <v>1886.3180692659985</v>
      </c>
      <c r="M468" s="157">
        <f t="shared" si="124"/>
        <v>2518.3717195729619</v>
      </c>
      <c r="N468" s="157">
        <f t="shared" si="124"/>
        <v>1477.1797370067911</v>
      </c>
      <c r="O468" s="157">
        <f t="shared" si="124"/>
        <v>1560.5354833896388</v>
      </c>
      <c r="P468" s="157">
        <f t="shared" si="124"/>
        <v>1795.7390200703876</v>
      </c>
      <c r="Q468" s="157">
        <f t="shared" si="124"/>
        <v>1248.4278514187752</v>
      </c>
    </row>
    <row r="469" spans="1:17" ht="12" customHeight="1" x14ac:dyDescent="0.25">
      <c r="A469" s="23" t="s">
        <v>55</v>
      </c>
      <c r="B469" s="156"/>
      <c r="C469" s="156">
        <f>IF(C373=0,0,C373/0.086*1000000/C$69)</f>
        <v>2252.3930692574404</v>
      </c>
      <c r="D469" s="156">
        <f t="shared" ref="D469:Q469" si="125">IF(D373=0,0,D373/0.086*1000000/D$69)</f>
        <v>2348.6960534248624</v>
      </c>
      <c r="E469" s="156">
        <f t="shared" si="125"/>
        <v>2322.1695321158563</v>
      </c>
      <c r="F469" s="156">
        <f t="shared" si="125"/>
        <v>2600.8891585273459</v>
      </c>
      <c r="G469" s="156">
        <f t="shared" si="125"/>
        <v>2570.874931106714</v>
      </c>
      <c r="H469" s="156">
        <f t="shared" si="125"/>
        <v>0</v>
      </c>
      <c r="I469" s="156">
        <f t="shared" si="125"/>
        <v>2627.7845214877893</v>
      </c>
      <c r="J469" s="156">
        <f t="shared" si="125"/>
        <v>2637.9906214020116</v>
      </c>
      <c r="K469" s="156">
        <f t="shared" si="125"/>
        <v>0</v>
      </c>
      <c r="L469" s="156">
        <f t="shared" si="125"/>
        <v>2531.0371695644903</v>
      </c>
      <c r="M469" s="156">
        <f t="shared" si="125"/>
        <v>2518.3717195729619</v>
      </c>
      <c r="N469" s="156">
        <f t="shared" si="125"/>
        <v>2464.1019700749898</v>
      </c>
      <c r="O469" s="156">
        <f t="shared" si="125"/>
        <v>2332.6165902660155</v>
      </c>
      <c r="P469" s="156">
        <f t="shared" si="125"/>
        <v>2315.3416030796197</v>
      </c>
      <c r="Q469" s="156">
        <f t="shared" si="125"/>
        <v>2304.6412865311095</v>
      </c>
    </row>
    <row r="470" spans="1:17" ht="12" customHeight="1" x14ac:dyDescent="0.25">
      <c r="A470" s="23" t="s">
        <v>57</v>
      </c>
      <c r="B470" s="156"/>
      <c r="C470" s="156">
        <f>IF(C374=0,0,C374/0.086*1000000/C$70)</f>
        <v>0</v>
      </c>
      <c r="D470" s="156">
        <f t="shared" ref="D470:Q470" si="126">IF(D374=0,0,D374/0.086*1000000/D$70)</f>
        <v>0</v>
      </c>
      <c r="E470" s="156">
        <f t="shared" si="126"/>
        <v>0</v>
      </c>
      <c r="F470" s="156">
        <f t="shared" si="126"/>
        <v>0</v>
      </c>
      <c r="G470" s="156">
        <f t="shared" si="126"/>
        <v>0</v>
      </c>
      <c r="H470" s="156">
        <f t="shared" si="126"/>
        <v>0</v>
      </c>
      <c r="I470" s="156">
        <f t="shared" si="126"/>
        <v>0</v>
      </c>
      <c r="J470" s="156">
        <f t="shared" si="126"/>
        <v>0</v>
      </c>
      <c r="K470" s="156">
        <f t="shared" si="126"/>
        <v>0</v>
      </c>
      <c r="L470" s="156">
        <f t="shared" si="126"/>
        <v>0</v>
      </c>
      <c r="M470" s="156">
        <f t="shared" si="126"/>
        <v>0</v>
      </c>
      <c r="N470" s="156">
        <f t="shared" si="126"/>
        <v>0</v>
      </c>
      <c r="O470" s="156">
        <f t="shared" si="126"/>
        <v>0</v>
      </c>
      <c r="P470" s="156">
        <f t="shared" si="126"/>
        <v>0</v>
      </c>
      <c r="Q470" s="156">
        <f t="shared" si="126"/>
        <v>0</v>
      </c>
    </row>
    <row r="471" spans="1:17" ht="12" customHeight="1" x14ac:dyDescent="0.25">
      <c r="A471" s="29" t="s">
        <v>140</v>
      </c>
      <c r="B471" s="57"/>
      <c r="C471" s="57">
        <f>IF(C375=0,0,C375/0.086*1000000/C$71)</f>
        <v>1012.8349322592517</v>
      </c>
      <c r="D471" s="57">
        <f t="shared" ref="D471:Q471" si="127">IF(D375=0,0,D375/0.086*1000000/D$71)</f>
        <v>1022.2448095054299</v>
      </c>
      <c r="E471" s="57">
        <f t="shared" si="127"/>
        <v>1201.2184397916976</v>
      </c>
      <c r="F471" s="57">
        <f t="shared" si="127"/>
        <v>1209.2049988651559</v>
      </c>
      <c r="G471" s="57">
        <f t="shared" si="127"/>
        <v>1170.1753660185323</v>
      </c>
      <c r="H471" s="57">
        <f t="shared" si="127"/>
        <v>1289.5572728718278</v>
      </c>
      <c r="I471" s="57">
        <f t="shared" si="127"/>
        <v>1395.4530772074086</v>
      </c>
      <c r="J471" s="57">
        <f t="shared" si="127"/>
        <v>1360.6378025717261</v>
      </c>
      <c r="K471" s="57">
        <f t="shared" si="127"/>
        <v>1383.7683710650219</v>
      </c>
      <c r="L471" s="57">
        <f t="shared" si="127"/>
        <v>1446.0871178190946</v>
      </c>
      <c r="M471" s="57">
        <f t="shared" si="127"/>
        <v>0</v>
      </c>
      <c r="N471" s="57">
        <f t="shared" si="127"/>
        <v>1370.5726166318241</v>
      </c>
      <c r="O471" s="57">
        <f t="shared" si="127"/>
        <v>1243.1360435318677</v>
      </c>
      <c r="P471" s="57">
        <f t="shared" si="127"/>
        <v>1182.7416729442757</v>
      </c>
      <c r="Q471" s="57">
        <f t="shared" si="127"/>
        <v>1246.5278496645876</v>
      </c>
    </row>
    <row r="473" spans="1:17" ht="12" customHeight="1" x14ac:dyDescent="0.25">
      <c r="A473" s="152" t="s">
        <v>188</v>
      </c>
      <c r="B473" s="168"/>
      <c r="C473" s="168">
        <f t="shared" ref="C473:Q473" si="128">SUM(C474,C477,C479,C492)</f>
        <v>8285.6011259459883</v>
      </c>
      <c r="D473" s="168">
        <f t="shared" si="128"/>
        <v>8145.698948204551</v>
      </c>
      <c r="E473" s="168">
        <f t="shared" si="128"/>
        <v>8815.985215554796</v>
      </c>
      <c r="F473" s="168">
        <f t="shared" si="128"/>
        <v>7895.8305600209205</v>
      </c>
      <c r="G473" s="168">
        <f t="shared" si="128"/>
        <v>8509.5321376600987</v>
      </c>
      <c r="H473" s="168">
        <f t="shared" si="128"/>
        <v>7555.5350995948647</v>
      </c>
      <c r="I473" s="168">
        <f t="shared" si="128"/>
        <v>7512.1109891730648</v>
      </c>
      <c r="J473" s="168">
        <f t="shared" si="128"/>
        <v>7645.3773776287107</v>
      </c>
      <c r="K473" s="168">
        <f t="shared" si="128"/>
        <v>10372.324913400262</v>
      </c>
      <c r="L473" s="168">
        <f t="shared" si="128"/>
        <v>11328.456223733881</v>
      </c>
      <c r="M473" s="168">
        <f t="shared" si="128"/>
        <v>10226.251677342278</v>
      </c>
      <c r="N473" s="168">
        <f t="shared" si="128"/>
        <v>8726.2248817806849</v>
      </c>
      <c r="O473" s="168">
        <f t="shared" si="128"/>
        <v>8167.4642671076463</v>
      </c>
      <c r="P473" s="168">
        <f t="shared" si="128"/>
        <v>10110.618893842644</v>
      </c>
      <c r="Q473" s="168">
        <f t="shared" si="128"/>
        <v>9077.5707857265261</v>
      </c>
    </row>
    <row r="474" spans="1:17" ht="12" customHeight="1" x14ac:dyDescent="0.25">
      <c r="A474" s="158" t="s">
        <v>65</v>
      </c>
      <c r="B474" s="157"/>
      <c r="C474" s="157">
        <f t="shared" ref="C474:Q474" si="129">SUM(C475:C476)</f>
        <v>3921.2381530090142</v>
      </c>
      <c r="D474" s="157">
        <f t="shared" si="129"/>
        <v>4221.9731178359589</v>
      </c>
      <c r="E474" s="157">
        <f t="shared" si="129"/>
        <v>4188.6640597675841</v>
      </c>
      <c r="F474" s="157">
        <f t="shared" si="129"/>
        <v>3781.9930388194584</v>
      </c>
      <c r="G474" s="157">
        <f t="shared" si="129"/>
        <v>4248.8489363020872</v>
      </c>
      <c r="H474" s="157">
        <f t="shared" si="129"/>
        <v>2783.2706814106441</v>
      </c>
      <c r="I474" s="157">
        <f t="shared" si="129"/>
        <v>3626.2595732196028</v>
      </c>
      <c r="J474" s="157">
        <f t="shared" si="129"/>
        <v>3543.4198104148222</v>
      </c>
      <c r="K474" s="157">
        <f t="shared" si="129"/>
        <v>4189.2482428915337</v>
      </c>
      <c r="L474" s="157">
        <f t="shared" si="129"/>
        <v>2616.8435737383711</v>
      </c>
      <c r="M474" s="157">
        <f t="shared" si="129"/>
        <v>3373.0482287035356</v>
      </c>
      <c r="N474" s="157">
        <f t="shared" si="129"/>
        <v>3188.7589261106841</v>
      </c>
      <c r="O474" s="157">
        <f t="shared" si="129"/>
        <v>2687.6163072835502</v>
      </c>
      <c r="P474" s="157">
        <f t="shared" si="129"/>
        <v>2307.6817883508884</v>
      </c>
      <c r="Q474" s="157">
        <f t="shared" si="129"/>
        <v>2866.48661825607</v>
      </c>
    </row>
    <row r="475" spans="1:17" ht="12" customHeight="1" x14ac:dyDescent="0.25">
      <c r="A475" s="23" t="s">
        <v>157</v>
      </c>
      <c r="B475" s="156"/>
      <c r="C475" s="156">
        <f t="shared" ref="C475:Q476" si="130">IF(C379=0,0,C379/0.086*1000000/C$58)</f>
        <v>3899.7181350863252</v>
      </c>
      <c r="D475" s="156">
        <f t="shared" si="130"/>
        <v>4190.1525426593262</v>
      </c>
      <c r="E475" s="156">
        <f t="shared" si="130"/>
        <v>4120.1889221968459</v>
      </c>
      <c r="F475" s="156">
        <f t="shared" si="130"/>
        <v>3723.9796751396279</v>
      </c>
      <c r="G475" s="156">
        <f t="shared" si="130"/>
        <v>4221.1830183719585</v>
      </c>
      <c r="H475" s="156">
        <f t="shared" si="130"/>
        <v>2761.4552551151855</v>
      </c>
      <c r="I475" s="156">
        <f t="shared" si="130"/>
        <v>3489.51838877202</v>
      </c>
      <c r="J475" s="156">
        <f t="shared" si="130"/>
        <v>3458.561859666599</v>
      </c>
      <c r="K475" s="156">
        <f t="shared" si="130"/>
        <v>4162.7800336602231</v>
      </c>
      <c r="L475" s="156">
        <f t="shared" si="130"/>
        <v>2574.0181135481394</v>
      </c>
      <c r="M475" s="156">
        <f t="shared" si="130"/>
        <v>3340.3769769769301</v>
      </c>
      <c r="N475" s="156">
        <f t="shared" si="130"/>
        <v>3167.211142038997</v>
      </c>
      <c r="O475" s="156">
        <f t="shared" si="130"/>
        <v>2669.1671418213077</v>
      </c>
      <c r="P475" s="156">
        <f t="shared" si="130"/>
        <v>2281.896730371122</v>
      </c>
      <c r="Q475" s="156">
        <f t="shared" si="130"/>
        <v>2824.9908248933421</v>
      </c>
    </row>
    <row r="476" spans="1:17" ht="12" customHeight="1" x14ac:dyDescent="0.25">
      <c r="A476" s="23" t="s">
        <v>60</v>
      </c>
      <c r="B476" s="156"/>
      <c r="C476" s="156">
        <f t="shared" si="130"/>
        <v>21.520017922688822</v>
      </c>
      <c r="D476" s="156">
        <f t="shared" si="130"/>
        <v>31.820575176632392</v>
      </c>
      <c r="E476" s="156">
        <f t="shared" si="130"/>
        <v>68.475137570738298</v>
      </c>
      <c r="F476" s="156">
        <f t="shared" si="130"/>
        <v>58.013363679830356</v>
      </c>
      <c r="G476" s="156">
        <f t="shared" si="130"/>
        <v>27.665917930128899</v>
      </c>
      <c r="H476" s="156">
        <f t="shared" si="130"/>
        <v>21.815426295458384</v>
      </c>
      <c r="I476" s="156">
        <f t="shared" si="130"/>
        <v>136.74118444758295</v>
      </c>
      <c r="J476" s="156">
        <f t="shared" si="130"/>
        <v>84.857950748223203</v>
      </c>
      <c r="K476" s="156">
        <f t="shared" si="130"/>
        <v>26.468209231310084</v>
      </c>
      <c r="L476" s="156">
        <f t="shared" si="130"/>
        <v>42.825460190231595</v>
      </c>
      <c r="M476" s="156">
        <f t="shared" si="130"/>
        <v>32.671251726605689</v>
      </c>
      <c r="N476" s="156">
        <f t="shared" si="130"/>
        <v>21.54778407168736</v>
      </c>
      <c r="O476" s="156">
        <f t="shared" si="130"/>
        <v>18.449165462242465</v>
      </c>
      <c r="P476" s="156">
        <f t="shared" si="130"/>
        <v>25.785057979766634</v>
      </c>
      <c r="Q476" s="156">
        <f t="shared" si="130"/>
        <v>41.495793362727781</v>
      </c>
    </row>
    <row r="477" spans="1:17" ht="12" customHeight="1" x14ac:dyDescent="0.25">
      <c r="A477" s="158" t="s">
        <v>112</v>
      </c>
      <c r="B477" s="157"/>
      <c r="C477" s="157">
        <f t="shared" ref="C477:Q477" si="131">C478</f>
        <v>1240.4797749906188</v>
      </c>
      <c r="D477" s="157">
        <f t="shared" si="131"/>
        <v>707.86712607474828</v>
      </c>
      <c r="E477" s="157">
        <f t="shared" si="131"/>
        <v>1287.5470097724469</v>
      </c>
      <c r="F477" s="157">
        <f t="shared" si="131"/>
        <v>794.97917039352262</v>
      </c>
      <c r="G477" s="157">
        <f t="shared" si="131"/>
        <v>1004.0303201525072</v>
      </c>
      <c r="H477" s="157">
        <f t="shared" si="131"/>
        <v>1486.1580531649524</v>
      </c>
      <c r="I477" s="157">
        <f t="shared" si="131"/>
        <v>512.03568181544074</v>
      </c>
      <c r="J477" s="157">
        <f t="shared" si="131"/>
        <v>714.68698088935287</v>
      </c>
      <c r="K477" s="157">
        <f t="shared" si="131"/>
        <v>2780.2906279567487</v>
      </c>
      <c r="L477" s="157">
        <f t="shared" si="131"/>
        <v>5398.0305118144524</v>
      </c>
      <c r="M477" s="157">
        <f t="shared" si="131"/>
        <v>3695.776078506713</v>
      </c>
      <c r="N477" s="157">
        <f t="shared" si="131"/>
        <v>2229.5808518160311</v>
      </c>
      <c r="O477" s="157">
        <f t="shared" si="131"/>
        <v>2348.0732995108083</v>
      </c>
      <c r="P477" s="157">
        <f t="shared" si="131"/>
        <v>4678.8884419720907</v>
      </c>
      <c r="Q477" s="157">
        <f t="shared" si="131"/>
        <v>2784.3315154184766</v>
      </c>
    </row>
    <row r="478" spans="1:17" ht="12" customHeight="1" x14ac:dyDescent="0.25">
      <c r="A478" s="23" t="s">
        <v>60</v>
      </c>
      <c r="B478" s="156"/>
      <c r="C478" s="156">
        <f t="shared" ref="C478:Q478" si="132">IF(C382=0,0,C382/0.086*1000000/C$58)</f>
        <v>1240.4797749906188</v>
      </c>
      <c r="D478" s="156">
        <f t="shared" si="132"/>
        <v>707.86712607474828</v>
      </c>
      <c r="E478" s="156">
        <f t="shared" si="132"/>
        <v>1287.5470097724469</v>
      </c>
      <c r="F478" s="156">
        <f t="shared" si="132"/>
        <v>794.97917039352262</v>
      </c>
      <c r="G478" s="156">
        <f t="shared" si="132"/>
        <v>1004.0303201525072</v>
      </c>
      <c r="H478" s="156">
        <f t="shared" si="132"/>
        <v>1486.1580531649524</v>
      </c>
      <c r="I478" s="156">
        <f t="shared" si="132"/>
        <v>512.03568181544074</v>
      </c>
      <c r="J478" s="156">
        <f t="shared" si="132"/>
        <v>714.68698088935287</v>
      </c>
      <c r="K478" s="156">
        <f t="shared" si="132"/>
        <v>2780.2906279567487</v>
      </c>
      <c r="L478" s="156">
        <f t="shared" si="132"/>
        <v>5398.0305118144524</v>
      </c>
      <c r="M478" s="156">
        <f t="shared" si="132"/>
        <v>3695.776078506713</v>
      </c>
      <c r="N478" s="156">
        <f t="shared" si="132"/>
        <v>2229.5808518160311</v>
      </c>
      <c r="O478" s="156">
        <f t="shared" si="132"/>
        <v>2348.0732995108083</v>
      </c>
      <c r="P478" s="156">
        <f t="shared" si="132"/>
        <v>4678.8884419720907</v>
      </c>
      <c r="Q478" s="156">
        <f t="shared" si="132"/>
        <v>2784.3315154184766</v>
      </c>
    </row>
    <row r="479" spans="1:17" ht="12" customHeight="1" x14ac:dyDescent="0.25">
      <c r="A479" s="158" t="s">
        <v>63</v>
      </c>
      <c r="B479" s="157"/>
      <c r="C479" s="157">
        <f t="shared" ref="C479:Q479" si="133">IF(C383=0,0,C383/0.086*1000000/SUM(C$62:C$67))</f>
        <v>2317.5202843781758</v>
      </c>
      <c r="D479" s="157">
        <f t="shared" si="133"/>
        <v>2390.0253533782106</v>
      </c>
      <c r="E479" s="157">
        <f t="shared" si="133"/>
        <v>2425.4469225210023</v>
      </c>
      <c r="F479" s="157">
        <f t="shared" si="133"/>
        <v>2343.9142658173841</v>
      </c>
      <c r="G479" s="157">
        <f t="shared" si="133"/>
        <v>2329.5846059423825</v>
      </c>
      <c r="H479" s="157">
        <f t="shared" si="133"/>
        <v>2234.955404842628</v>
      </c>
      <c r="I479" s="157">
        <f t="shared" si="133"/>
        <v>2284.0079811698852</v>
      </c>
      <c r="J479" s="157">
        <f t="shared" si="133"/>
        <v>2278.9851185776201</v>
      </c>
      <c r="K479" s="157">
        <f t="shared" si="133"/>
        <v>2255.4608387837279</v>
      </c>
      <c r="L479" s="157">
        <f t="shared" si="133"/>
        <v>2234.8232513909006</v>
      </c>
      <c r="M479" s="157">
        <f t="shared" si="133"/>
        <v>2262.9303720930043</v>
      </c>
      <c r="N479" s="157">
        <f t="shared" si="133"/>
        <v>2189.0220138336399</v>
      </c>
      <c r="O479" s="157">
        <f t="shared" si="133"/>
        <v>2151.580034185587</v>
      </c>
      <c r="P479" s="157">
        <f t="shared" si="133"/>
        <v>2220.4559131883952</v>
      </c>
      <c r="Q479" s="157">
        <f t="shared" si="133"/>
        <v>2372.5371764723427</v>
      </c>
    </row>
    <row r="480" spans="1:17" ht="12" customHeight="1" x14ac:dyDescent="0.25">
      <c r="A480" s="167" t="s">
        <v>156</v>
      </c>
      <c r="B480" s="132"/>
      <c r="C480" s="132">
        <f t="shared" ref="C480:Q480" si="134">IF(C384=0,0,C384/0.086*1000000/C$62)</f>
        <v>0</v>
      </c>
      <c r="D480" s="132">
        <f t="shared" si="134"/>
        <v>0</v>
      </c>
      <c r="E480" s="132">
        <f t="shared" si="134"/>
        <v>0</v>
      </c>
      <c r="F480" s="132">
        <f t="shared" si="134"/>
        <v>0</v>
      </c>
      <c r="G480" s="132">
        <f t="shared" si="134"/>
        <v>0</v>
      </c>
      <c r="H480" s="132">
        <f t="shared" si="134"/>
        <v>0</v>
      </c>
      <c r="I480" s="132">
        <f t="shared" si="134"/>
        <v>0</v>
      </c>
      <c r="J480" s="132">
        <f t="shared" si="134"/>
        <v>0</v>
      </c>
      <c r="K480" s="132">
        <f t="shared" si="134"/>
        <v>0</v>
      </c>
      <c r="L480" s="132">
        <f t="shared" si="134"/>
        <v>0</v>
      </c>
      <c r="M480" s="132">
        <f t="shared" si="134"/>
        <v>0</v>
      </c>
      <c r="N480" s="132">
        <f t="shared" si="134"/>
        <v>0</v>
      </c>
      <c r="O480" s="132">
        <f t="shared" si="134"/>
        <v>0</v>
      </c>
      <c r="P480" s="132">
        <f t="shared" si="134"/>
        <v>0</v>
      </c>
      <c r="Q480" s="132">
        <f t="shared" si="134"/>
        <v>0</v>
      </c>
    </row>
    <row r="481" spans="1:17" ht="12" customHeight="1" x14ac:dyDescent="0.25">
      <c r="A481" s="167" t="s">
        <v>155</v>
      </c>
      <c r="B481" s="132"/>
      <c r="C481" s="132">
        <f t="shared" ref="C481:Q483" si="135">IF(C385=0,0,C385/0.086*1000000/C$63)</f>
        <v>0</v>
      </c>
      <c r="D481" s="132">
        <f t="shared" si="135"/>
        <v>0</v>
      </c>
      <c r="E481" s="132">
        <f t="shared" si="135"/>
        <v>0</v>
      </c>
      <c r="F481" s="132">
        <f t="shared" si="135"/>
        <v>0</v>
      </c>
      <c r="G481" s="132">
        <f t="shared" si="135"/>
        <v>0</v>
      </c>
      <c r="H481" s="132">
        <f t="shared" si="135"/>
        <v>0</v>
      </c>
      <c r="I481" s="132">
        <f t="shared" si="135"/>
        <v>0</v>
      </c>
      <c r="J481" s="132">
        <f t="shared" si="135"/>
        <v>0</v>
      </c>
      <c r="K481" s="132">
        <f t="shared" si="135"/>
        <v>0</v>
      </c>
      <c r="L481" s="132">
        <f t="shared" si="135"/>
        <v>0</v>
      </c>
      <c r="M481" s="132">
        <f t="shared" si="135"/>
        <v>0</v>
      </c>
      <c r="N481" s="132">
        <f t="shared" si="135"/>
        <v>0</v>
      </c>
      <c r="O481" s="132">
        <f t="shared" si="135"/>
        <v>0</v>
      </c>
      <c r="P481" s="132">
        <f t="shared" si="135"/>
        <v>0</v>
      </c>
      <c r="Q481" s="132">
        <f t="shared" si="135"/>
        <v>0</v>
      </c>
    </row>
    <row r="482" spans="1:17" ht="12" customHeight="1" x14ac:dyDescent="0.25">
      <c r="A482" s="166" t="s">
        <v>55</v>
      </c>
      <c r="B482" s="165"/>
      <c r="C482" s="165">
        <f t="shared" si="135"/>
        <v>0</v>
      </c>
      <c r="D482" s="165">
        <f t="shared" si="135"/>
        <v>0</v>
      </c>
      <c r="E482" s="165">
        <f t="shared" si="135"/>
        <v>0</v>
      </c>
      <c r="F482" s="165">
        <f t="shared" si="135"/>
        <v>0</v>
      </c>
      <c r="G482" s="165">
        <f t="shared" si="135"/>
        <v>0</v>
      </c>
      <c r="H482" s="165">
        <f t="shared" si="135"/>
        <v>0</v>
      </c>
      <c r="I482" s="165">
        <f t="shared" si="135"/>
        <v>0</v>
      </c>
      <c r="J482" s="165">
        <f t="shared" si="135"/>
        <v>0</v>
      </c>
      <c r="K482" s="165">
        <f t="shared" si="135"/>
        <v>0</v>
      </c>
      <c r="L482" s="165">
        <f t="shared" si="135"/>
        <v>0</v>
      </c>
      <c r="M482" s="165">
        <f t="shared" si="135"/>
        <v>0</v>
      </c>
      <c r="N482" s="165">
        <f t="shared" si="135"/>
        <v>0</v>
      </c>
      <c r="O482" s="165">
        <f t="shared" si="135"/>
        <v>0</v>
      </c>
      <c r="P482" s="165">
        <f t="shared" si="135"/>
        <v>0</v>
      </c>
      <c r="Q482" s="165">
        <f t="shared" si="135"/>
        <v>0</v>
      </c>
    </row>
    <row r="483" spans="1:17" ht="12" customHeight="1" x14ac:dyDescent="0.25">
      <c r="A483" s="147" t="s">
        <v>59</v>
      </c>
      <c r="B483" s="164"/>
      <c r="C483" s="164">
        <f t="shared" si="135"/>
        <v>0</v>
      </c>
      <c r="D483" s="164">
        <f t="shared" si="135"/>
        <v>0</v>
      </c>
      <c r="E483" s="164">
        <f t="shared" si="135"/>
        <v>0</v>
      </c>
      <c r="F483" s="164">
        <f t="shared" si="135"/>
        <v>0</v>
      </c>
      <c r="G483" s="164">
        <f t="shared" si="135"/>
        <v>0</v>
      </c>
      <c r="H483" s="164">
        <f t="shared" si="135"/>
        <v>0</v>
      </c>
      <c r="I483" s="164">
        <f t="shared" si="135"/>
        <v>0</v>
      </c>
      <c r="J483" s="164">
        <f t="shared" si="135"/>
        <v>0</v>
      </c>
      <c r="K483" s="164">
        <f t="shared" si="135"/>
        <v>0</v>
      </c>
      <c r="L483" s="164">
        <f t="shared" si="135"/>
        <v>0</v>
      </c>
      <c r="M483" s="164">
        <f t="shared" si="135"/>
        <v>0</v>
      </c>
      <c r="N483" s="164">
        <f t="shared" si="135"/>
        <v>0</v>
      </c>
      <c r="O483" s="164">
        <f t="shared" si="135"/>
        <v>0</v>
      </c>
      <c r="P483" s="164">
        <f t="shared" si="135"/>
        <v>0</v>
      </c>
      <c r="Q483" s="164">
        <f t="shared" si="135"/>
        <v>0</v>
      </c>
    </row>
    <row r="484" spans="1:17" ht="12" customHeight="1" x14ac:dyDescent="0.25">
      <c r="A484" s="163" t="s">
        <v>144</v>
      </c>
      <c r="B484" s="162"/>
      <c r="C484" s="162">
        <f t="shared" ref="C484:Q484" si="136">IF(C388=0,0,C388/0.086*1000000/C$64)</f>
        <v>0</v>
      </c>
      <c r="D484" s="162">
        <f t="shared" si="136"/>
        <v>0</v>
      </c>
      <c r="E484" s="162">
        <f t="shared" si="136"/>
        <v>0</v>
      </c>
      <c r="F484" s="162">
        <f t="shared" si="136"/>
        <v>0</v>
      </c>
      <c r="G484" s="162">
        <f t="shared" si="136"/>
        <v>0</v>
      </c>
      <c r="H484" s="162">
        <f t="shared" si="136"/>
        <v>0</v>
      </c>
      <c r="I484" s="162">
        <f t="shared" si="136"/>
        <v>0</v>
      </c>
      <c r="J484" s="162">
        <f t="shared" si="136"/>
        <v>0</v>
      </c>
      <c r="K484" s="162">
        <f t="shared" si="136"/>
        <v>0</v>
      </c>
      <c r="L484" s="162">
        <f t="shared" si="136"/>
        <v>0</v>
      </c>
      <c r="M484" s="162">
        <f t="shared" si="136"/>
        <v>0</v>
      </c>
      <c r="N484" s="162">
        <f t="shared" si="136"/>
        <v>0</v>
      </c>
      <c r="O484" s="162">
        <f t="shared" si="136"/>
        <v>0</v>
      </c>
      <c r="P484" s="162">
        <f t="shared" si="136"/>
        <v>0</v>
      </c>
      <c r="Q484" s="162">
        <f t="shared" si="136"/>
        <v>0</v>
      </c>
    </row>
    <row r="485" spans="1:17" ht="12" customHeight="1" x14ac:dyDescent="0.25">
      <c r="A485" s="161" t="s">
        <v>143</v>
      </c>
      <c r="B485" s="160"/>
      <c r="C485" s="160">
        <f t="shared" ref="C485:Q487" si="137">IF(C389=0,0,C389/0.086*1000000/C$65)</f>
        <v>0</v>
      </c>
      <c r="D485" s="160">
        <f t="shared" si="137"/>
        <v>0</v>
      </c>
      <c r="E485" s="160">
        <f t="shared" si="137"/>
        <v>0</v>
      </c>
      <c r="F485" s="160">
        <f t="shared" si="137"/>
        <v>0</v>
      </c>
      <c r="G485" s="160">
        <f t="shared" si="137"/>
        <v>0</v>
      </c>
      <c r="H485" s="160">
        <f t="shared" si="137"/>
        <v>0</v>
      </c>
      <c r="I485" s="160">
        <f t="shared" si="137"/>
        <v>0</v>
      </c>
      <c r="J485" s="160">
        <f t="shared" si="137"/>
        <v>0</v>
      </c>
      <c r="K485" s="160">
        <f t="shared" si="137"/>
        <v>0</v>
      </c>
      <c r="L485" s="160">
        <f t="shared" si="137"/>
        <v>0</v>
      </c>
      <c r="M485" s="160">
        <f t="shared" si="137"/>
        <v>0</v>
      </c>
      <c r="N485" s="160">
        <f t="shared" si="137"/>
        <v>0</v>
      </c>
      <c r="O485" s="160">
        <f t="shared" si="137"/>
        <v>0</v>
      </c>
      <c r="P485" s="160">
        <f t="shared" si="137"/>
        <v>0</v>
      </c>
      <c r="Q485" s="160">
        <f t="shared" si="137"/>
        <v>0</v>
      </c>
    </row>
    <row r="486" spans="1:17" ht="12" customHeight="1" x14ac:dyDescent="0.25">
      <c r="A486" s="148" t="s">
        <v>57</v>
      </c>
      <c r="B486" s="156"/>
      <c r="C486" s="156">
        <f t="shared" si="137"/>
        <v>0</v>
      </c>
      <c r="D486" s="156">
        <f t="shared" si="137"/>
        <v>0</v>
      </c>
      <c r="E486" s="156">
        <f t="shared" si="137"/>
        <v>0</v>
      </c>
      <c r="F486" s="156">
        <f t="shared" si="137"/>
        <v>0</v>
      </c>
      <c r="G486" s="156">
        <f t="shared" si="137"/>
        <v>0</v>
      </c>
      <c r="H486" s="156">
        <f t="shared" si="137"/>
        <v>0</v>
      </c>
      <c r="I486" s="156">
        <f t="shared" si="137"/>
        <v>0</v>
      </c>
      <c r="J486" s="156">
        <f t="shared" si="137"/>
        <v>0</v>
      </c>
      <c r="K486" s="156">
        <f t="shared" si="137"/>
        <v>0</v>
      </c>
      <c r="L486" s="156">
        <f t="shared" si="137"/>
        <v>0</v>
      </c>
      <c r="M486" s="156">
        <f t="shared" si="137"/>
        <v>0</v>
      </c>
      <c r="N486" s="156">
        <f t="shared" si="137"/>
        <v>0</v>
      </c>
      <c r="O486" s="156">
        <f t="shared" si="137"/>
        <v>0</v>
      </c>
      <c r="P486" s="156">
        <f t="shared" si="137"/>
        <v>0</v>
      </c>
      <c r="Q486" s="156">
        <f t="shared" si="137"/>
        <v>0</v>
      </c>
    </row>
    <row r="487" spans="1:17" ht="12" customHeight="1" x14ac:dyDescent="0.25">
      <c r="A487" s="148" t="s">
        <v>59</v>
      </c>
      <c r="B487" s="156"/>
      <c r="C487" s="156">
        <f t="shared" si="137"/>
        <v>0</v>
      </c>
      <c r="D487" s="156">
        <f t="shared" si="137"/>
        <v>0</v>
      </c>
      <c r="E487" s="156">
        <f t="shared" si="137"/>
        <v>0</v>
      </c>
      <c r="F487" s="156">
        <f t="shared" si="137"/>
        <v>0</v>
      </c>
      <c r="G487" s="156">
        <f t="shared" si="137"/>
        <v>0</v>
      </c>
      <c r="H487" s="156">
        <f t="shared" si="137"/>
        <v>0</v>
      </c>
      <c r="I487" s="156">
        <f t="shared" si="137"/>
        <v>0</v>
      </c>
      <c r="J487" s="156">
        <f t="shared" si="137"/>
        <v>0</v>
      </c>
      <c r="K487" s="156">
        <f t="shared" si="137"/>
        <v>0</v>
      </c>
      <c r="L487" s="156">
        <f t="shared" si="137"/>
        <v>0</v>
      </c>
      <c r="M487" s="156">
        <f t="shared" si="137"/>
        <v>0</v>
      </c>
      <c r="N487" s="156">
        <f t="shared" si="137"/>
        <v>0</v>
      </c>
      <c r="O487" s="156">
        <f t="shared" si="137"/>
        <v>0</v>
      </c>
      <c r="P487" s="156">
        <f t="shared" si="137"/>
        <v>0</v>
      </c>
      <c r="Q487" s="156">
        <f t="shared" si="137"/>
        <v>0</v>
      </c>
    </row>
    <row r="488" spans="1:17" ht="12" customHeight="1" x14ac:dyDescent="0.25">
      <c r="A488" s="163" t="s">
        <v>142</v>
      </c>
      <c r="B488" s="162"/>
      <c r="C488" s="162">
        <f t="shared" ref="C488:Q488" si="138">IF(C392=0,0,C392/0.086*1000000/C$66)</f>
        <v>2343.6230076102547</v>
      </c>
      <c r="D488" s="162">
        <f t="shared" si="138"/>
        <v>2475.9355584008345</v>
      </c>
      <c r="E488" s="162">
        <f t="shared" si="138"/>
        <v>2538.5313271725804</v>
      </c>
      <c r="F488" s="162">
        <f t="shared" si="138"/>
        <v>0</v>
      </c>
      <c r="G488" s="162">
        <f t="shared" si="138"/>
        <v>2402.8515129296129</v>
      </c>
      <c r="H488" s="162">
        <f t="shared" si="138"/>
        <v>2348.5350921721638</v>
      </c>
      <c r="I488" s="162">
        <f t="shared" si="138"/>
        <v>0</v>
      </c>
      <c r="J488" s="162">
        <f t="shared" si="138"/>
        <v>2957.5182971875429</v>
      </c>
      <c r="K488" s="162">
        <f t="shared" si="138"/>
        <v>0</v>
      </c>
      <c r="L488" s="162">
        <f t="shared" si="138"/>
        <v>0</v>
      </c>
      <c r="M488" s="162">
        <f t="shared" si="138"/>
        <v>2994.4124482578859</v>
      </c>
      <c r="N488" s="162">
        <f t="shared" si="138"/>
        <v>0</v>
      </c>
      <c r="O488" s="162">
        <f t="shared" si="138"/>
        <v>0</v>
      </c>
      <c r="P488" s="162">
        <f t="shared" si="138"/>
        <v>2700.4757077114255</v>
      </c>
      <c r="Q488" s="162">
        <f t="shared" si="138"/>
        <v>0</v>
      </c>
    </row>
    <row r="489" spans="1:17" ht="12" customHeight="1" x14ac:dyDescent="0.25">
      <c r="A489" s="161" t="s">
        <v>141</v>
      </c>
      <c r="B489" s="160"/>
      <c r="C489" s="160">
        <f t="shared" ref="C489:Q491" si="139">IF(C393=0,0,C393/0.086*1000000/C$67)</f>
        <v>2310.2035228412888</v>
      </c>
      <c r="D489" s="160">
        <f t="shared" si="139"/>
        <v>2384.8472951760186</v>
      </c>
      <c r="E489" s="160">
        <f t="shared" si="139"/>
        <v>2390.1827147316567</v>
      </c>
      <c r="F489" s="160">
        <f t="shared" si="139"/>
        <v>2343.9142658173841</v>
      </c>
      <c r="G489" s="160">
        <f t="shared" si="139"/>
        <v>2323.3889690704759</v>
      </c>
      <c r="H489" s="160">
        <f t="shared" si="139"/>
        <v>2212.8077398333403</v>
      </c>
      <c r="I489" s="160">
        <f t="shared" si="139"/>
        <v>2284.0079811698852</v>
      </c>
      <c r="J489" s="160">
        <f t="shared" si="139"/>
        <v>2260.5520656723611</v>
      </c>
      <c r="K489" s="160">
        <f t="shared" si="139"/>
        <v>2255.4608387837279</v>
      </c>
      <c r="L489" s="160">
        <f t="shared" si="139"/>
        <v>2234.8232513909006</v>
      </c>
      <c r="M489" s="160">
        <f t="shared" si="139"/>
        <v>2222.7709883612197</v>
      </c>
      <c r="N489" s="160">
        <f t="shared" si="139"/>
        <v>2189.0220138336399</v>
      </c>
      <c r="O489" s="160">
        <f t="shared" si="139"/>
        <v>2151.580034185587</v>
      </c>
      <c r="P489" s="160">
        <f t="shared" si="139"/>
        <v>2219.8064188634612</v>
      </c>
      <c r="Q489" s="160">
        <f t="shared" si="139"/>
        <v>2372.5371764723427</v>
      </c>
    </row>
    <row r="490" spans="1:17" ht="12" customHeight="1" x14ac:dyDescent="0.25">
      <c r="A490" s="148" t="s">
        <v>60</v>
      </c>
      <c r="B490" s="156"/>
      <c r="C490" s="156">
        <f t="shared" si="139"/>
        <v>23.436230076102365</v>
      </c>
      <c r="D490" s="156">
        <f t="shared" si="139"/>
        <v>50.114979549585115</v>
      </c>
      <c r="E490" s="156">
        <f t="shared" si="139"/>
        <v>51.396124958085537</v>
      </c>
      <c r="F490" s="156">
        <f t="shared" si="139"/>
        <v>51.460576335138732</v>
      </c>
      <c r="G490" s="156">
        <f t="shared" si="139"/>
        <v>298.43501660532371</v>
      </c>
      <c r="H490" s="156">
        <f t="shared" si="139"/>
        <v>109.50874854529533</v>
      </c>
      <c r="I490" s="156">
        <f t="shared" si="139"/>
        <v>58.441124051035111</v>
      </c>
      <c r="J490" s="156">
        <f t="shared" si="139"/>
        <v>59.085832188720438</v>
      </c>
      <c r="K490" s="156">
        <f t="shared" si="139"/>
        <v>58.007062402790673</v>
      </c>
      <c r="L490" s="156">
        <f t="shared" si="139"/>
        <v>60.762619466562086</v>
      </c>
      <c r="M490" s="156">
        <f t="shared" si="139"/>
        <v>59.698752570812324</v>
      </c>
      <c r="N490" s="156">
        <f t="shared" si="139"/>
        <v>56.763471055053607</v>
      </c>
      <c r="O490" s="156">
        <f t="shared" si="139"/>
        <v>55.226837873509915</v>
      </c>
      <c r="P490" s="156">
        <f t="shared" si="139"/>
        <v>93.869535898814391</v>
      </c>
      <c r="Q490" s="156">
        <f t="shared" si="139"/>
        <v>237.46410773995967</v>
      </c>
    </row>
    <row r="491" spans="1:17" ht="12" customHeight="1" x14ac:dyDescent="0.25">
      <c r="A491" s="148" t="s">
        <v>59</v>
      </c>
      <c r="B491" s="156"/>
      <c r="C491" s="156">
        <f t="shared" si="139"/>
        <v>2286.7672927651861</v>
      </c>
      <c r="D491" s="156">
        <f t="shared" si="139"/>
        <v>2334.7323156264338</v>
      </c>
      <c r="E491" s="156">
        <f t="shared" si="139"/>
        <v>2338.7865897735714</v>
      </c>
      <c r="F491" s="156">
        <f t="shared" si="139"/>
        <v>2292.4536894822459</v>
      </c>
      <c r="G491" s="156">
        <f t="shared" si="139"/>
        <v>2024.9539524651516</v>
      </c>
      <c r="H491" s="156">
        <f t="shared" si="139"/>
        <v>2103.2989912880453</v>
      </c>
      <c r="I491" s="156">
        <f t="shared" si="139"/>
        <v>2225.5668571188494</v>
      </c>
      <c r="J491" s="156">
        <f t="shared" si="139"/>
        <v>2201.4662334836407</v>
      </c>
      <c r="K491" s="156">
        <f t="shared" si="139"/>
        <v>2197.4537763809376</v>
      </c>
      <c r="L491" s="156">
        <f t="shared" si="139"/>
        <v>2174.0606319243384</v>
      </c>
      <c r="M491" s="156">
        <f t="shared" si="139"/>
        <v>2163.0722357904078</v>
      </c>
      <c r="N491" s="156">
        <f t="shared" si="139"/>
        <v>2132.2585427785862</v>
      </c>
      <c r="O491" s="156">
        <f t="shared" si="139"/>
        <v>2096.3531963120772</v>
      </c>
      <c r="P491" s="156">
        <f t="shared" si="139"/>
        <v>2125.9368829646469</v>
      </c>
      <c r="Q491" s="156">
        <f t="shared" si="139"/>
        <v>2135.0730687323826</v>
      </c>
    </row>
    <row r="492" spans="1:17" ht="12" customHeight="1" x14ac:dyDescent="0.25">
      <c r="A492" s="158" t="s">
        <v>62</v>
      </c>
      <c r="B492" s="157"/>
      <c r="C492" s="157">
        <f t="shared" ref="C492:Q492" si="140">IF(C396=0,0,C396/0.086*1000000/SUM(C$69:C$71))</f>
        <v>806.36291356817958</v>
      </c>
      <c r="D492" s="157">
        <f t="shared" si="140"/>
        <v>825.83335091563367</v>
      </c>
      <c r="E492" s="157">
        <f t="shared" si="140"/>
        <v>914.32722349376184</v>
      </c>
      <c r="F492" s="157">
        <f t="shared" si="140"/>
        <v>974.94408499055453</v>
      </c>
      <c r="G492" s="157">
        <f t="shared" si="140"/>
        <v>927.06827526312122</v>
      </c>
      <c r="H492" s="157">
        <f t="shared" si="140"/>
        <v>1051.1509601766404</v>
      </c>
      <c r="I492" s="157">
        <f t="shared" si="140"/>
        <v>1089.8077529681361</v>
      </c>
      <c r="J492" s="157">
        <f t="shared" si="140"/>
        <v>1108.2854677469152</v>
      </c>
      <c r="K492" s="157">
        <f t="shared" si="140"/>
        <v>1147.3252037682512</v>
      </c>
      <c r="L492" s="157">
        <f t="shared" si="140"/>
        <v>1078.7588867901579</v>
      </c>
      <c r="M492" s="157">
        <f t="shared" si="140"/>
        <v>894.49699803902513</v>
      </c>
      <c r="N492" s="157">
        <f t="shared" si="140"/>
        <v>1118.8630900203302</v>
      </c>
      <c r="O492" s="157">
        <f t="shared" si="140"/>
        <v>980.19462612770144</v>
      </c>
      <c r="P492" s="157">
        <f t="shared" si="140"/>
        <v>903.59275033126846</v>
      </c>
      <c r="Q492" s="157">
        <f t="shared" si="140"/>
        <v>1054.2154755796369</v>
      </c>
    </row>
    <row r="493" spans="1:17" ht="12" customHeight="1" x14ac:dyDescent="0.25">
      <c r="A493" s="23" t="s">
        <v>55</v>
      </c>
      <c r="B493" s="156"/>
      <c r="C493" s="156">
        <f t="shared" ref="C493:Q493" si="141">IF(C397=0,0,C397/0.086*1000000/C$69)</f>
        <v>800.31855404460475</v>
      </c>
      <c r="D493" s="156">
        <f t="shared" si="141"/>
        <v>834.53685549962631</v>
      </c>
      <c r="E493" s="156">
        <f t="shared" si="141"/>
        <v>825.11147257352116</v>
      </c>
      <c r="F493" s="156">
        <f t="shared" si="141"/>
        <v>924.14591351461149</v>
      </c>
      <c r="G493" s="156">
        <f t="shared" si="141"/>
        <v>913.48128156475116</v>
      </c>
      <c r="H493" s="156">
        <f t="shared" si="141"/>
        <v>0</v>
      </c>
      <c r="I493" s="156">
        <f t="shared" si="141"/>
        <v>933.61107464377562</v>
      </c>
      <c r="J493" s="156">
        <f t="shared" si="141"/>
        <v>937.23695141879193</v>
      </c>
      <c r="K493" s="156">
        <f t="shared" si="141"/>
        <v>0</v>
      </c>
      <c r="L493" s="156">
        <f t="shared" si="141"/>
        <v>898.92738191983142</v>
      </c>
      <c r="M493" s="156">
        <f t="shared" si="141"/>
        <v>894.49699803902513</v>
      </c>
      <c r="N493" s="156">
        <f t="shared" si="141"/>
        <v>875.22794291072898</v>
      </c>
      <c r="O493" s="156">
        <f t="shared" si="141"/>
        <v>828.56179486134249</v>
      </c>
      <c r="P493" s="156">
        <f t="shared" si="141"/>
        <v>822.55493716260924</v>
      </c>
      <c r="Q493" s="156">
        <f t="shared" si="141"/>
        <v>818.75386226841511</v>
      </c>
    </row>
    <row r="494" spans="1:17" ht="12" customHeight="1" x14ac:dyDescent="0.25">
      <c r="A494" s="23" t="s">
        <v>57</v>
      </c>
      <c r="B494" s="156"/>
      <c r="C494" s="156">
        <f t="shared" ref="C494:Q494" si="142">IF(C398=0,0,C398/0.086*1000000/C$70)</f>
        <v>0</v>
      </c>
      <c r="D494" s="156">
        <f t="shared" si="142"/>
        <v>0</v>
      </c>
      <c r="E494" s="156">
        <f t="shared" si="142"/>
        <v>0</v>
      </c>
      <c r="F494" s="156">
        <f t="shared" si="142"/>
        <v>0</v>
      </c>
      <c r="G494" s="156">
        <f t="shared" si="142"/>
        <v>0</v>
      </c>
      <c r="H494" s="156">
        <f t="shared" si="142"/>
        <v>0</v>
      </c>
      <c r="I494" s="156">
        <f t="shared" si="142"/>
        <v>0</v>
      </c>
      <c r="J494" s="156">
        <f t="shared" si="142"/>
        <v>0</v>
      </c>
      <c r="K494" s="156">
        <f t="shared" si="142"/>
        <v>0</v>
      </c>
      <c r="L494" s="156">
        <f t="shared" si="142"/>
        <v>0</v>
      </c>
      <c r="M494" s="156">
        <f t="shared" si="142"/>
        <v>0</v>
      </c>
      <c r="N494" s="156">
        <f t="shared" si="142"/>
        <v>0</v>
      </c>
      <c r="O494" s="156">
        <f t="shared" si="142"/>
        <v>0</v>
      </c>
      <c r="P494" s="156">
        <f t="shared" si="142"/>
        <v>0</v>
      </c>
      <c r="Q494" s="156">
        <f t="shared" si="142"/>
        <v>0</v>
      </c>
    </row>
    <row r="495" spans="1:17" ht="12" customHeight="1" x14ac:dyDescent="0.25">
      <c r="A495" s="29" t="s">
        <v>140</v>
      </c>
      <c r="B495" s="57"/>
      <c r="C495" s="57">
        <f t="shared" ref="C495:Q495" si="143">IF(C399=0,0,C399/0.086*1000000/C$71)</f>
        <v>813.01242689733022</v>
      </c>
      <c r="D495" s="57">
        <f t="shared" si="143"/>
        <v>821.03353069629497</v>
      </c>
      <c r="E495" s="57">
        <f t="shared" si="143"/>
        <v>967.10020513892607</v>
      </c>
      <c r="F495" s="57">
        <f t="shared" si="143"/>
        <v>978.61918837438861</v>
      </c>
      <c r="G495" s="57">
        <f t="shared" si="143"/>
        <v>948.78176345201314</v>
      </c>
      <c r="H495" s="57">
        <f t="shared" si="143"/>
        <v>1051.1509601766404</v>
      </c>
      <c r="I495" s="57">
        <f t="shared" si="143"/>
        <v>1144.9118205380316</v>
      </c>
      <c r="J495" s="57">
        <f t="shared" si="143"/>
        <v>1125.6759418023034</v>
      </c>
      <c r="K495" s="57">
        <f t="shared" si="143"/>
        <v>1147.3252037682512</v>
      </c>
      <c r="L495" s="57">
        <f t="shared" si="143"/>
        <v>1201.5525103271984</v>
      </c>
      <c r="M495" s="57">
        <f t="shared" si="143"/>
        <v>0</v>
      </c>
      <c r="N495" s="57">
        <f t="shared" si="143"/>
        <v>1145.1805044884784</v>
      </c>
      <c r="O495" s="57">
        <f t="shared" si="143"/>
        <v>1042.5302736125925</v>
      </c>
      <c r="P495" s="57">
        <f t="shared" si="143"/>
        <v>999.19651773672604</v>
      </c>
      <c r="Q495" s="57">
        <f t="shared" si="143"/>
        <v>1054.6390428847503</v>
      </c>
    </row>
    <row r="497" spans="1:17" ht="12" customHeight="1" x14ac:dyDescent="0.25">
      <c r="A497" s="152" t="s">
        <v>187</v>
      </c>
      <c r="B497" s="168"/>
      <c r="C497" s="168">
        <f t="shared" ref="C497:Q497" si="144">SUM(C498,C501,C503,C516)</f>
        <v>0</v>
      </c>
      <c r="D497" s="168">
        <f t="shared" si="144"/>
        <v>0</v>
      </c>
      <c r="E497" s="168">
        <f t="shared" si="144"/>
        <v>0</v>
      </c>
      <c r="F497" s="168">
        <f t="shared" si="144"/>
        <v>0</v>
      </c>
      <c r="G497" s="168">
        <f t="shared" si="144"/>
        <v>0</v>
      </c>
      <c r="H497" s="168">
        <f t="shared" si="144"/>
        <v>0</v>
      </c>
      <c r="I497" s="168">
        <f t="shared" si="144"/>
        <v>0</v>
      </c>
      <c r="J497" s="168">
        <f t="shared" si="144"/>
        <v>0</v>
      </c>
      <c r="K497" s="168">
        <f t="shared" si="144"/>
        <v>0</v>
      </c>
      <c r="L497" s="168">
        <f t="shared" si="144"/>
        <v>0</v>
      </c>
      <c r="M497" s="168">
        <f t="shared" si="144"/>
        <v>0</v>
      </c>
      <c r="N497" s="168">
        <f t="shared" si="144"/>
        <v>0</v>
      </c>
      <c r="O497" s="168">
        <f t="shared" si="144"/>
        <v>0</v>
      </c>
      <c r="P497" s="168">
        <f t="shared" si="144"/>
        <v>0</v>
      </c>
      <c r="Q497" s="168">
        <f t="shared" si="144"/>
        <v>0</v>
      </c>
    </row>
    <row r="498" spans="1:17" ht="12" customHeight="1" x14ac:dyDescent="0.25">
      <c r="A498" s="158" t="s">
        <v>65</v>
      </c>
      <c r="B498" s="157"/>
      <c r="C498" s="157">
        <f t="shared" ref="C498:Q498" si="145">SUM(C499:C500)</f>
        <v>0</v>
      </c>
      <c r="D498" s="157">
        <f t="shared" si="145"/>
        <v>0</v>
      </c>
      <c r="E498" s="157">
        <f t="shared" si="145"/>
        <v>0</v>
      </c>
      <c r="F498" s="157">
        <f t="shared" si="145"/>
        <v>0</v>
      </c>
      <c r="G498" s="157">
        <f t="shared" si="145"/>
        <v>0</v>
      </c>
      <c r="H498" s="157">
        <f t="shared" si="145"/>
        <v>0</v>
      </c>
      <c r="I498" s="157">
        <f t="shared" si="145"/>
        <v>0</v>
      </c>
      <c r="J498" s="157">
        <f t="shared" si="145"/>
        <v>0</v>
      </c>
      <c r="K498" s="157">
        <f t="shared" si="145"/>
        <v>0</v>
      </c>
      <c r="L498" s="157">
        <f t="shared" si="145"/>
        <v>0</v>
      </c>
      <c r="M498" s="157">
        <f t="shared" si="145"/>
        <v>0</v>
      </c>
      <c r="N498" s="157">
        <f t="shared" si="145"/>
        <v>0</v>
      </c>
      <c r="O498" s="157">
        <f t="shared" si="145"/>
        <v>0</v>
      </c>
      <c r="P498" s="157">
        <f t="shared" si="145"/>
        <v>0</v>
      </c>
      <c r="Q498" s="157">
        <f t="shared" si="145"/>
        <v>0</v>
      </c>
    </row>
    <row r="499" spans="1:17" ht="12" customHeight="1" x14ac:dyDescent="0.25">
      <c r="A499" s="23" t="s">
        <v>157</v>
      </c>
      <c r="B499" s="156"/>
      <c r="C499" s="156">
        <f t="shared" ref="C499:Q499" si="146">IF(C427=0,0,C427*1000000/C$58)</f>
        <v>0</v>
      </c>
      <c r="D499" s="156">
        <f t="shared" si="146"/>
        <v>0</v>
      </c>
      <c r="E499" s="156">
        <f t="shared" si="146"/>
        <v>0</v>
      </c>
      <c r="F499" s="156">
        <f t="shared" si="146"/>
        <v>0</v>
      </c>
      <c r="G499" s="156">
        <f t="shared" si="146"/>
        <v>0</v>
      </c>
      <c r="H499" s="156">
        <f t="shared" si="146"/>
        <v>0</v>
      </c>
      <c r="I499" s="156">
        <f t="shared" si="146"/>
        <v>0</v>
      </c>
      <c r="J499" s="156">
        <f t="shared" si="146"/>
        <v>0</v>
      </c>
      <c r="K499" s="156">
        <f t="shared" si="146"/>
        <v>0</v>
      </c>
      <c r="L499" s="156">
        <f t="shared" si="146"/>
        <v>0</v>
      </c>
      <c r="M499" s="156">
        <f t="shared" si="146"/>
        <v>0</v>
      </c>
      <c r="N499" s="156">
        <f t="shared" si="146"/>
        <v>0</v>
      </c>
      <c r="O499" s="156">
        <f t="shared" si="146"/>
        <v>0</v>
      </c>
      <c r="P499" s="156">
        <f t="shared" si="146"/>
        <v>0</v>
      </c>
      <c r="Q499" s="156">
        <f t="shared" si="146"/>
        <v>0</v>
      </c>
    </row>
    <row r="500" spans="1:17" ht="12" customHeight="1" x14ac:dyDescent="0.25">
      <c r="A500" s="23" t="s">
        <v>60</v>
      </c>
      <c r="B500" s="156"/>
      <c r="C500" s="156">
        <f t="shared" ref="C500:Q500" si="147">IF(C428=0,0,C428*1000000/C$58)</f>
        <v>0</v>
      </c>
      <c r="D500" s="156">
        <f t="shared" si="147"/>
        <v>0</v>
      </c>
      <c r="E500" s="156">
        <f t="shared" si="147"/>
        <v>0</v>
      </c>
      <c r="F500" s="156">
        <f t="shared" si="147"/>
        <v>0</v>
      </c>
      <c r="G500" s="156">
        <f t="shared" si="147"/>
        <v>0</v>
      </c>
      <c r="H500" s="156">
        <f t="shared" si="147"/>
        <v>0</v>
      </c>
      <c r="I500" s="156">
        <f t="shared" si="147"/>
        <v>0</v>
      </c>
      <c r="J500" s="156">
        <f t="shared" si="147"/>
        <v>0</v>
      </c>
      <c r="K500" s="156">
        <f t="shared" si="147"/>
        <v>0</v>
      </c>
      <c r="L500" s="156">
        <f t="shared" si="147"/>
        <v>0</v>
      </c>
      <c r="M500" s="156">
        <f t="shared" si="147"/>
        <v>0</v>
      </c>
      <c r="N500" s="156">
        <f t="shared" si="147"/>
        <v>0</v>
      </c>
      <c r="O500" s="156">
        <f t="shared" si="147"/>
        <v>0</v>
      </c>
      <c r="P500" s="156">
        <f t="shared" si="147"/>
        <v>0</v>
      </c>
      <c r="Q500" s="156">
        <f t="shared" si="147"/>
        <v>0</v>
      </c>
    </row>
    <row r="501" spans="1:17" ht="12" customHeight="1" x14ac:dyDescent="0.25">
      <c r="A501" s="158" t="s">
        <v>112</v>
      </c>
      <c r="B501" s="157"/>
      <c r="C501" s="157">
        <f t="shared" ref="C501:Q501" si="148">C502</f>
        <v>0</v>
      </c>
      <c r="D501" s="157">
        <f t="shared" si="148"/>
        <v>0</v>
      </c>
      <c r="E501" s="157">
        <f t="shared" si="148"/>
        <v>0</v>
      </c>
      <c r="F501" s="157">
        <f t="shared" si="148"/>
        <v>0</v>
      </c>
      <c r="G501" s="157">
        <f t="shared" si="148"/>
        <v>0</v>
      </c>
      <c r="H501" s="157">
        <f t="shared" si="148"/>
        <v>0</v>
      </c>
      <c r="I501" s="157">
        <f t="shared" si="148"/>
        <v>0</v>
      </c>
      <c r="J501" s="157">
        <f t="shared" si="148"/>
        <v>0</v>
      </c>
      <c r="K501" s="157">
        <f t="shared" si="148"/>
        <v>0</v>
      </c>
      <c r="L501" s="157">
        <f t="shared" si="148"/>
        <v>0</v>
      </c>
      <c r="M501" s="157">
        <f t="shared" si="148"/>
        <v>0</v>
      </c>
      <c r="N501" s="157">
        <f t="shared" si="148"/>
        <v>0</v>
      </c>
      <c r="O501" s="157">
        <f t="shared" si="148"/>
        <v>0</v>
      </c>
      <c r="P501" s="157">
        <f t="shared" si="148"/>
        <v>0</v>
      </c>
      <c r="Q501" s="157">
        <f t="shared" si="148"/>
        <v>0</v>
      </c>
    </row>
    <row r="502" spans="1:17" ht="12" customHeight="1" x14ac:dyDescent="0.25">
      <c r="A502" s="23" t="s">
        <v>60</v>
      </c>
      <c r="B502" s="156"/>
      <c r="C502" s="156">
        <f t="shared" ref="C502:Q502" si="149">IF(C430=0,0,C430*1000000/C$58)</f>
        <v>0</v>
      </c>
      <c r="D502" s="156">
        <f t="shared" si="149"/>
        <v>0</v>
      </c>
      <c r="E502" s="156">
        <f t="shared" si="149"/>
        <v>0</v>
      </c>
      <c r="F502" s="156">
        <f t="shared" si="149"/>
        <v>0</v>
      </c>
      <c r="G502" s="156">
        <f t="shared" si="149"/>
        <v>0</v>
      </c>
      <c r="H502" s="156">
        <f t="shared" si="149"/>
        <v>0</v>
      </c>
      <c r="I502" s="156">
        <f t="shared" si="149"/>
        <v>0</v>
      </c>
      <c r="J502" s="156">
        <f t="shared" si="149"/>
        <v>0</v>
      </c>
      <c r="K502" s="156">
        <f t="shared" si="149"/>
        <v>0</v>
      </c>
      <c r="L502" s="156">
        <f t="shared" si="149"/>
        <v>0</v>
      </c>
      <c r="M502" s="156">
        <f t="shared" si="149"/>
        <v>0</v>
      </c>
      <c r="N502" s="156">
        <f t="shared" si="149"/>
        <v>0</v>
      </c>
      <c r="O502" s="156">
        <f t="shared" si="149"/>
        <v>0</v>
      </c>
      <c r="P502" s="156">
        <f t="shared" si="149"/>
        <v>0</v>
      </c>
      <c r="Q502" s="156">
        <f t="shared" si="149"/>
        <v>0</v>
      </c>
    </row>
    <row r="503" spans="1:17" ht="12" customHeight="1" x14ac:dyDescent="0.25">
      <c r="A503" s="158" t="s">
        <v>63</v>
      </c>
      <c r="B503" s="157"/>
      <c r="C503" s="157">
        <f t="shared" ref="C503:Q503" si="150">IF(C431=0,0,C431*1000000/SUM(C$62:C$67))</f>
        <v>0</v>
      </c>
      <c r="D503" s="157">
        <f t="shared" si="150"/>
        <v>0</v>
      </c>
      <c r="E503" s="157">
        <f t="shared" si="150"/>
        <v>0</v>
      </c>
      <c r="F503" s="157">
        <f t="shared" si="150"/>
        <v>0</v>
      </c>
      <c r="G503" s="157">
        <f t="shared" si="150"/>
        <v>0</v>
      </c>
      <c r="H503" s="157">
        <f t="shared" si="150"/>
        <v>0</v>
      </c>
      <c r="I503" s="157">
        <f t="shared" si="150"/>
        <v>0</v>
      </c>
      <c r="J503" s="157">
        <f t="shared" si="150"/>
        <v>0</v>
      </c>
      <c r="K503" s="157">
        <f t="shared" si="150"/>
        <v>0</v>
      </c>
      <c r="L503" s="157">
        <f t="shared" si="150"/>
        <v>0</v>
      </c>
      <c r="M503" s="157">
        <f t="shared" si="150"/>
        <v>0</v>
      </c>
      <c r="N503" s="157">
        <f t="shared" si="150"/>
        <v>0</v>
      </c>
      <c r="O503" s="157">
        <f t="shared" si="150"/>
        <v>0</v>
      </c>
      <c r="P503" s="157">
        <f t="shared" si="150"/>
        <v>0</v>
      </c>
      <c r="Q503" s="157">
        <f t="shared" si="150"/>
        <v>0</v>
      </c>
    </row>
    <row r="504" spans="1:17" ht="12" customHeight="1" x14ac:dyDescent="0.25">
      <c r="A504" s="167" t="s">
        <v>156</v>
      </c>
      <c r="B504" s="132"/>
      <c r="C504" s="132">
        <f t="shared" ref="C504:Q504" si="151">IF(C432=0,0,C432*1000000/C$62)</f>
        <v>0</v>
      </c>
      <c r="D504" s="132">
        <f t="shared" si="151"/>
        <v>0</v>
      </c>
      <c r="E504" s="132">
        <f t="shared" si="151"/>
        <v>0</v>
      </c>
      <c r="F504" s="132">
        <f t="shared" si="151"/>
        <v>0</v>
      </c>
      <c r="G504" s="132">
        <f t="shared" si="151"/>
        <v>0</v>
      </c>
      <c r="H504" s="132">
        <f t="shared" si="151"/>
        <v>0</v>
      </c>
      <c r="I504" s="132">
        <f t="shared" si="151"/>
        <v>0</v>
      </c>
      <c r="J504" s="132">
        <f t="shared" si="151"/>
        <v>0</v>
      </c>
      <c r="K504" s="132">
        <f t="shared" si="151"/>
        <v>0</v>
      </c>
      <c r="L504" s="132">
        <f t="shared" si="151"/>
        <v>0</v>
      </c>
      <c r="M504" s="132">
        <f t="shared" si="151"/>
        <v>0</v>
      </c>
      <c r="N504" s="132">
        <f t="shared" si="151"/>
        <v>0</v>
      </c>
      <c r="O504" s="132">
        <f t="shared" si="151"/>
        <v>0</v>
      </c>
      <c r="P504" s="132">
        <f t="shared" si="151"/>
        <v>0</v>
      </c>
      <c r="Q504" s="132">
        <f t="shared" si="151"/>
        <v>0</v>
      </c>
    </row>
    <row r="505" spans="1:17" ht="12" customHeight="1" x14ac:dyDescent="0.25">
      <c r="A505" s="167" t="s">
        <v>155</v>
      </c>
      <c r="B505" s="132"/>
      <c r="C505" s="132">
        <f t="shared" ref="C505:Q505" si="152">IF(C433=0,0,C433*1000000/C$63)</f>
        <v>0</v>
      </c>
      <c r="D505" s="132">
        <f t="shared" si="152"/>
        <v>0</v>
      </c>
      <c r="E505" s="132">
        <f t="shared" si="152"/>
        <v>0</v>
      </c>
      <c r="F505" s="132">
        <f t="shared" si="152"/>
        <v>0</v>
      </c>
      <c r="G505" s="132">
        <f t="shared" si="152"/>
        <v>0</v>
      </c>
      <c r="H505" s="132">
        <f t="shared" si="152"/>
        <v>0</v>
      </c>
      <c r="I505" s="132">
        <f t="shared" si="152"/>
        <v>0</v>
      </c>
      <c r="J505" s="132">
        <f t="shared" si="152"/>
        <v>0</v>
      </c>
      <c r="K505" s="132">
        <f t="shared" si="152"/>
        <v>0</v>
      </c>
      <c r="L505" s="132">
        <f t="shared" si="152"/>
        <v>0</v>
      </c>
      <c r="M505" s="132">
        <f t="shared" si="152"/>
        <v>0</v>
      </c>
      <c r="N505" s="132">
        <f t="shared" si="152"/>
        <v>0</v>
      </c>
      <c r="O505" s="132">
        <f t="shared" si="152"/>
        <v>0</v>
      </c>
      <c r="P505" s="132">
        <f t="shared" si="152"/>
        <v>0</v>
      </c>
      <c r="Q505" s="132">
        <f t="shared" si="152"/>
        <v>0</v>
      </c>
    </row>
    <row r="506" spans="1:17" ht="12" customHeight="1" x14ac:dyDescent="0.25">
      <c r="A506" s="166" t="s">
        <v>55</v>
      </c>
      <c r="B506" s="165"/>
      <c r="C506" s="165">
        <f t="shared" ref="C506:Q506" si="153">IF(C434=0,0,C434*1000000/C$63)</f>
        <v>0</v>
      </c>
      <c r="D506" s="165">
        <f t="shared" si="153"/>
        <v>0</v>
      </c>
      <c r="E506" s="165">
        <f t="shared" si="153"/>
        <v>0</v>
      </c>
      <c r="F506" s="165">
        <f t="shared" si="153"/>
        <v>0</v>
      </c>
      <c r="G506" s="165">
        <f t="shared" si="153"/>
        <v>0</v>
      </c>
      <c r="H506" s="165">
        <f t="shared" si="153"/>
        <v>0</v>
      </c>
      <c r="I506" s="165">
        <f t="shared" si="153"/>
        <v>0</v>
      </c>
      <c r="J506" s="165">
        <f t="shared" si="153"/>
        <v>0</v>
      </c>
      <c r="K506" s="165">
        <f t="shared" si="153"/>
        <v>0</v>
      </c>
      <c r="L506" s="165">
        <f t="shared" si="153"/>
        <v>0</v>
      </c>
      <c r="M506" s="165">
        <f t="shared" si="153"/>
        <v>0</v>
      </c>
      <c r="N506" s="165">
        <f t="shared" si="153"/>
        <v>0</v>
      </c>
      <c r="O506" s="165">
        <f t="shared" si="153"/>
        <v>0</v>
      </c>
      <c r="P506" s="165">
        <f t="shared" si="153"/>
        <v>0</v>
      </c>
      <c r="Q506" s="165">
        <f t="shared" si="153"/>
        <v>0</v>
      </c>
    </row>
    <row r="507" spans="1:17" ht="12" customHeight="1" x14ac:dyDescent="0.25">
      <c r="A507" s="147" t="s">
        <v>59</v>
      </c>
      <c r="B507" s="164"/>
      <c r="C507" s="164">
        <f t="shared" ref="C507:Q507" si="154">IF(C435=0,0,C435*1000000/C$63)</f>
        <v>0</v>
      </c>
      <c r="D507" s="164">
        <f t="shared" si="154"/>
        <v>0</v>
      </c>
      <c r="E507" s="164">
        <f t="shared" si="154"/>
        <v>0</v>
      </c>
      <c r="F507" s="164">
        <f t="shared" si="154"/>
        <v>0</v>
      </c>
      <c r="G507" s="164">
        <f t="shared" si="154"/>
        <v>0</v>
      </c>
      <c r="H507" s="164">
        <f t="shared" si="154"/>
        <v>0</v>
      </c>
      <c r="I507" s="164">
        <f t="shared" si="154"/>
        <v>0</v>
      </c>
      <c r="J507" s="164">
        <f t="shared" si="154"/>
        <v>0</v>
      </c>
      <c r="K507" s="164">
        <f t="shared" si="154"/>
        <v>0</v>
      </c>
      <c r="L507" s="164">
        <f t="shared" si="154"/>
        <v>0</v>
      </c>
      <c r="M507" s="164">
        <f t="shared" si="154"/>
        <v>0</v>
      </c>
      <c r="N507" s="164">
        <f t="shared" si="154"/>
        <v>0</v>
      </c>
      <c r="O507" s="164">
        <f t="shared" si="154"/>
        <v>0</v>
      </c>
      <c r="P507" s="164">
        <f t="shared" si="154"/>
        <v>0</v>
      </c>
      <c r="Q507" s="164">
        <f t="shared" si="154"/>
        <v>0</v>
      </c>
    </row>
    <row r="508" spans="1:17" ht="12" customHeight="1" x14ac:dyDescent="0.25">
      <c r="A508" s="163" t="s">
        <v>144</v>
      </c>
      <c r="B508" s="162"/>
      <c r="C508" s="162">
        <f t="shared" ref="C508:Q508" si="155">IF(C436=0,0,C436*1000000/C$64)</f>
        <v>0</v>
      </c>
      <c r="D508" s="162">
        <f t="shared" si="155"/>
        <v>0</v>
      </c>
      <c r="E508" s="162">
        <f t="shared" si="155"/>
        <v>0</v>
      </c>
      <c r="F508" s="162">
        <f t="shared" si="155"/>
        <v>0</v>
      </c>
      <c r="G508" s="162">
        <f t="shared" si="155"/>
        <v>0</v>
      </c>
      <c r="H508" s="162">
        <f t="shared" si="155"/>
        <v>0</v>
      </c>
      <c r="I508" s="162">
        <f t="shared" si="155"/>
        <v>0</v>
      </c>
      <c r="J508" s="162">
        <f t="shared" si="155"/>
        <v>0</v>
      </c>
      <c r="K508" s="162">
        <f t="shared" si="155"/>
        <v>0</v>
      </c>
      <c r="L508" s="162">
        <f t="shared" si="155"/>
        <v>0</v>
      </c>
      <c r="M508" s="162">
        <f t="shared" si="155"/>
        <v>0</v>
      </c>
      <c r="N508" s="162">
        <f t="shared" si="155"/>
        <v>0</v>
      </c>
      <c r="O508" s="162">
        <f t="shared" si="155"/>
        <v>0</v>
      </c>
      <c r="P508" s="162">
        <f t="shared" si="155"/>
        <v>0</v>
      </c>
      <c r="Q508" s="162">
        <f t="shared" si="155"/>
        <v>0</v>
      </c>
    </row>
    <row r="509" spans="1:17" ht="12" customHeight="1" x14ac:dyDescent="0.25">
      <c r="A509" s="161" t="s">
        <v>143</v>
      </c>
      <c r="B509" s="160"/>
      <c r="C509" s="160">
        <f t="shared" ref="C509:Q509" si="156">IF(C437=0,0,C437*1000000/C$65)</f>
        <v>0</v>
      </c>
      <c r="D509" s="160">
        <f t="shared" si="156"/>
        <v>0</v>
      </c>
      <c r="E509" s="160">
        <f t="shared" si="156"/>
        <v>0</v>
      </c>
      <c r="F509" s="160">
        <f t="shared" si="156"/>
        <v>0</v>
      </c>
      <c r="G509" s="160">
        <f t="shared" si="156"/>
        <v>0</v>
      </c>
      <c r="H509" s="160">
        <f t="shared" si="156"/>
        <v>0</v>
      </c>
      <c r="I509" s="160">
        <f t="shared" si="156"/>
        <v>0</v>
      </c>
      <c r="J509" s="160">
        <f t="shared" si="156"/>
        <v>0</v>
      </c>
      <c r="K509" s="160">
        <f t="shared" si="156"/>
        <v>0</v>
      </c>
      <c r="L509" s="160">
        <f t="shared" si="156"/>
        <v>0</v>
      </c>
      <c r="M509" s="160">
        <f t="shared" si="156"/>
        <v>0</v>
      </c>
      <c r="N509" s="160">
        <f t="shared" si="156"/>
        <v>0</v>
      </c>
      <c r="O509" s="160">
        <f t="shared" si="156"/>
        <v>0</v>
      </c>
      <c r="P509" s="160">
        <f t="shared" si="156"/>
        <v>0</v>
      </c>
      <c r="Q509" s="160">
        <f t="shared" si="156"/>
        <v>0</v>
      </c>
    </row>
    <row r="510" spans="1:17" ht="12" customHeight="1" x14ac:dyDescent="0.25">
      <c r="A510" s="148" t="s">
        <v>57</v>
      </c>
      <c r="B510" s="156"/>
      <c r="C510" s="156">
        <f t="shared" ref="C510:Q510" si="157">IF(C438=0,0,C438*1000000/C$65)</f>
        <v>0</v>
      </c>
      <c r="D510" s="156">
        <f t="shared" si="157"/>
        <v>0</v>
      </c>
      <c r="E510" s="156">
        <f t="shared" si="157"/>
        <v>0</v>
      </c>
      <c r="F510" s="156">
        <f t="shared" si="157"/>
        <v>0</v>
      </c>
      <c r="G510" s="156">
        <f t="shared" si="157"/>
        <v>0</v>
      </c>
      <c r="H510" s="156">
        <f t="shared" si="157"/>
        <v>0</v>
      </c>
      <c r="I510" s="156">
        <f t="shared" si="157"/>
        <v>0</v>
      </c>
      <c r="J510" s="156">
        <f t="shared" si="157"/>
        <v>0</v>
      </c>
      <c r="K510" s="156">
        <f t="shared" si="157"/>
        <v>0</v>
      </c>
      <c r="L510" s="156">
        <f t="shared" si="157"/>
        <v>0</v>
      </c>
      <c r="M510" s="156">
        <f t="shared" si="157"/>
        <v>0</v>
      </c>
      <c r="N510" s="156">
        <f t="shared" si="157"/>
        <v>0</v>
      </c>
      <c r="O510" s="156">
        <f t="shared" si="157"/>
        <v>0</v>
      </c>
      <c r="P510" s="156">
        <f t="shared" si="157"/>
        <v>0</v>
      </c>
      <c r="Q510" s="156">
        <f t="shared" si="157"/>
        <v>0</v>
      </c>
    </row>
    <row r="511" spans="1:17" ht="12" customHeight="1" x14ac:dyDescent="0.25">
      <c r="A511" s="148" t="s">
        <v>59</v>
      </c>
      <c r="B511" s="156"/>
      <c r="C511" s="156">
        <f t="shared" ref="C511:Q511" si="158">IF(C439=0,0,C439*1000000/C$65)</f>
        <v>0</v>
      </c>
      <c r="D511" s="156">
        <f t="shared" si="158"/>
        <v>0</v>
      </c>
      <c r="E511" s="156">
        <f t="shared" si="158"/>
        <v>0</v>
      </c>
      <c r="F511" s="156">
        <f t="shared" si="158"/>
        <v>0</v>
      </c>
      <c r="G511" s="156">
        <f t="shared" si="158"/>
        <v>0</v>
      </c>
      <c r="H511" s="156">
        <f t="shared" si="158"/>
        <v>0</v>
      </c>
      <c r="I511" s="156">
        <f t="shared" si="158"/>
        <v>0</v>
      </c>
      <c r="J511" s="156">
        <f t="shared" si="158"/>
        <v>0</v>
      </c>
      <c r="K511" s="156">
        <f t="shared" si="158"/>
        <v>0</v>
      </c>
      <c r="L511" s="156">
        <f t="shared" si="158"/>
        <v>0</v>
      </c>
      <c r="M511" s="156">
        <f t="shared" si="158"/>
        <v>0</v>
      </c>
      <c r="N511" s="156">
        <f t="shared" si="158"/>
        <v>0</v>
      </c>
      <c r="O511" s="156">
        <f t="shared" si="158"/>
        <v>0</v>
      </c>
      <c r="P511" s="156">
        <f t="shared" si="158"/>
        <v>0</v>
      </c>
      <c r="Q511" s="156">
        <f t="shared" si="158"/>
        <v>0</v>
      </c>
    </row>
    <row r="512" spans="1:17" ht="12" customHeight="1" x14ac:dyDescent="0.25">
      <c r="A512" s="163" t="s">
        <v>142</v>
      </c>
      <c r="B512" s="162"/>
      <c r="C512" s="162">
        <f t="shared" ref="C512:Q512" si="159">IF(C440=0,0,C440*1000000/C$66)</f>
        <v>0</v>
      </c>
      <c r="D512" s="162">
        <f t="shared" si="159"/>
        <v>0</v>
      </c>
      <c r="E512" s="162">
        <f t="shared" si="159"/>
        <v>0</v>
      </c>
      <c r="F512" s="162">
        <f t="shared" si="159"/>
        <v>0</v>
      </c>
      <c r="G512" s="162">
        <f t="shared" si="159"/>
        <v>0</v>
      </c>
      <c r="H512" s="162">
        <f t="shared" si="159"/>
        <v>0</v>
      </c>
      <c r="I512" s="162">
        <f t="shared" si="159"/>
        <v>0</v>
      </c>
      <c r="J512" s="162">
        <f t="shared" si="159"/>
        <v>0</v>
      </c>
      <c r="K512" s="162">
        <f t="shared" si="159"/>
        <v>0</v>
      </c>
      <c r="L512" s="162">
        <f t="shared" si="159"/>
        <v>0</v>
      </c>
      <c r="M512" s="162">
        <f t="shared" si="159"/>
        <v>0</v>
      </c>
      <c r="N512" s="162">
        <f t="shared" si="159"/>
        <v>0</v>
      </c>
      <c r="O512" s="162">
        <f t="shared" si="159"/>
        <v>0</v>
      </c>
      <c r="P512" s="162">
        <f t="shared" si="159"/>
        <v>0</v>
      </c>
      <c r="Q512" s="162">
        <f t="shared" si="159"/>
        <v>0</v>
      </c>
    </row>
    <row r="513" spans="1:17" ht="12" customHeight="1" x14ac:dyDescent="0.25">
      <c r="A513" s="161" t="s">
        <v>141</v>
      </c>
      <c r="B513" s="160"/>
      <c r="C513" s="160">
        <f t="shared" ref="C513:Q513" si="160">IF(C441=0,0,C441*1000000/C$67)</f>
        <v>0</v>
      </c>
      <c r="D513" s="160">
        <f t="shared" si="160"/>
        <v>0</v>
      </c>
      <c r="E513" s="160">
        <f t="shared" si="160"/>
        <v>0</v>
      </c>
      <c r="F513" s="160">
        <f t="shared" si="160"/>
        <v>0</v>
      </c>
      <c r="G513" s="160">
        <f t="shared" si="160"/>
        <v>0</v>
      </c>
      <c r="H513" s="160">
        <f t="shared" si="160"/>
        <v>0</v>
      </c>
      <c r="I513" s="160">
        <f t="shared" si="160"/>
        <v>0</v>
      </c>
      <c r="J513" s="160">
        <f t="shared" si="160"/>
        <v>0</v>
      </c>
      <c r="K513" s="160">
        <f t="shared" si="160"/>
        <v>0</v>
      </c>
      <c r="L513" s="160">
        <f t="shared" si="160"/>
        <v>0</v>
      </c>
      <c r="M513" s="160">
        <f t="shared" si="160"/>
        <v>0</v>
      </c>
      <c r="N513" s="160">
        <f t="shared" si="160"/>
        <v>0</v>
      </c>
      <c r="O513" s="160">
        <f t="shared" si="160"/>
        <v>0</v>
      </c>
      <c r="P513" s="160">
        <f t="shared" si="160"/>
        <v>0</v>
      </c>
      <c r="Q513" s="160">
        <f t="shared" si="160"/>
        <v>0</v>
      </c>
    </row>
    <row r="514" spans="1:17" ht="12" customHeight="1" x14ac:dyDescent="0.25">
      <c r="A514" s="148" t="s">
        <v>60</v>
      </c>
      <c r="B514" s="156"/>
      <c r="C514" s="156">
        <f t="shared" ref="C514:Q514" si="161">IF(C442=0,0,C442*1000000/C$67)</f>
        <v>0</v>
      </c>
      <c r="D514" s="156">
        <f t="shared" si="161"/>
        <v>0</v>
      </c>
      <c r="E514" s="156">
        <f t="shared" si="161"/>
        <v>0</v>
      </c>
      <c r="F514" s="156">
        <f t="shared" si="161"/>
        <v>0</v>
      </c>
      <c r="G514" s="156">
        <f t="shared" si="161"/>
        <v>0</v>
      </c>
      <c r="H514" s="156">
        <f t="shared" si="161"/>
        <v>0</v>
      </c>
      <c r="I514" s="156">
        <f t="shared" si="161"/>
        <v>0</v>
      </c>
      <c r="J514" s="156">
        <f t="shared" si="161"/>
        <v>0</v>
      </c>
      <c r="K514" s="156">
        <f t="shared" si="161"/>
        <v>0</v>
      </c>
      <c r="L514" s="156">
        <f t="shared" si="161"/>
        <v>0</v>
      </c>
      <c r="M514" s="156">
        <f t="shared" si="161"/>
        <v>0</v>
      </c>
      <c r="N514" s="156">
        <f t="shared" si="161"/>
        <v>0</v>
      </c>
      <c r="O514" s="156">
        <f t="shared" si="161"/>
        <v>0</v>
      </c>
      <c r="P514" s="156">
        <f t="shared" si="161"/>
        <v>0</v>
      </c>
      <c r="Q514" s="156">
        <f t="shared" si="161"/>
        <v>0</v>
      </c>
    </row>
    <row r="515" spans="1:17" ht="12" customHeight="1" x14ac:dyDescent="0.25">
      <c r="A515" s="148" t="s">
        <v>59</v>
      </c>
      <c r="B515" s="156"/>
      <c r="C515" s="156">
        <f t="shared" ref="C515:Q515" si="162">IF(C443=0,0,C443*1000000/C$67)</f>
        <v>0</v>
      </c>
      <c r="D515" s="156">
        <f t="shared" si="162"/>
        <v>0</v>
      </c>
      <c r="E515" s="156">
        <f t="shared" si="162"/>
        <v>0</v>
      </c>
      <c r="F515" s="156">
        <f t="shared" si="162"/>
        <v>0</v>
      </c>
      <c r="G515" s="156">
        <f t="shared" si="162"/>
        <v>0</v>
      </c>
      <c r="H515" s="156">
        <f t="shared" si="162"/>
        <v>0</v>
      </c>
      <c r="I515" s="156">
        <f t="shared" si="162"/>
        <v>0</v>
      </c>
      <c r="J515" s="156">
        <f t="shared" si="162"/>
        <v>0</v>
      </c>
      <c r="K515" s="156">
        <f t="shared" si="162"/>
        <v>0</v>
      </c>
      <c r="L515" s="156">
        <f t="shared" si="162"/>
        <v>0</v>
      </c>
      <c r="M515" s="156">
        <f t="shared" si="162"/>
        <v>0</v>
      </c>
      <c r="N515" s="156">
        <f t="shared" si="162"/>
        <v>0</v>
      </c>
      <c r="O515" s="156">
        <f t="shared" si="162"/>
        <v>0</v>
      </c>
      <c r="P515" s="156">
        <f t="shared" si="162"/>
        <v>0</v>
      </c>
      <c r="Q515" s="156">
        <f t="shared" si="162"/>
        <v>0</v>
      </c>
    </row>
    <row r="516" spans="1:17" ht="12" customHeight="1" x14ac:dyDescent="0.25">
      <c r="A516" s="158" t="s">
        <v>62</v>
      </c>
      <c r="B516" s="157"/>
      <c r="C516" s="157">
        <f t="shared" ref="C516:Q516" si="163">IF(C444=0,0,C444*1000000/SUM(C$69:C$71))</f>
        <v>0</v>
      </c>
      <c r="D516" s="157">
        <f t="shared" si="163"/>
        <v>0</v>
      </c>
      <c r="E516" s="157">
        <f t="shared" si="163"/>
        <v>0</v>
      </c>
      <c r="F516" s="157">
        <f t="shared" si="163"/>
        <v>0</v>
      </c>
      <c r="G516" s="157">
        <f t="shared" si="163"/>
        <v>0</v>
      </c>
      <c r="H516" s="157">
        <f t="shared" si="163"/>
        <v>0</v>
      </c>
      <c r="I516" s="157">
        <f t="shared" si="163"/>
        <v>0</v>
      </c>
      <c r="J516" s="157">
        <f t="shared" si="163"/>
        <v>0</v>
      </c>
      <c r="K516" s="157">
        <f t="shared" si="163"/>
        <v>0</v>
      </c>
      <c r="L516" s="157">
        <f t="shared" si="163"/>
        <v>0</v>
      </c>
      <c r="M516" s="157">
        <f t="shared" si="163"/>
        <v>0</v>
      </c>
      <c r="N516" s="157">
        <f t="shared" si="163"/>
        <v>0</v>
      </c>
      <c r="O516" s="157">
        <f t="shared" si="163"/>
        <v>0</v>
      </c>
      <c r="P516" s="157">
        <f t="shared" si="163"/>
        <v>0</v>
      </c>
      <c r="Q516" s="157">
        <f t="shared" si="163"/>
        <v>0</v>
      </c>
    </row>
    <row r="517" spans="1:17" ht="12" customHeight="1" x14ac:dyDescent="0.25">
      <c r="A517" s="23" t="s">
        <v>55</v>
      </c>
      <c r="B517" s="156"/>
      <c r="C517" s="156">
        <f t="shared" ref="C517:Q517" si="164">IF(C445=0,0,C445*1000000/C$69)</f>
        <v>0</v>
      </c>
      <c r="D517" s="156">
        <f t="shared" si="164"/>
        <v>0</v>
      </c>
      <c r="E517" s="156">
        <f t="shared" si="164"/>
        <v>0</v>
      </c>
      <c r="F517" s="156">
        <f t="shared" si="164"/>
        <v>0</v>
      </c>
      <c r="G517" s="156">
        <f t="shared" si="164"/>
        <v>0</v>
      </c>
      <c r="H517" s="156">
        <f t="shared" si="164"/>
        <v>0</v>
      </c>
      <c r="I517" s="156">
        <f t="shared" si="164"/>
        <v>0</v>
      </c>
      <c r="J517" s="156">
        <f t="shared" si="164"/>
        <v>0</v>
      </c>
      <c r="K517" s="156">
        <f t="shared" si="164"/>
        <v>0</v>
      </c>
      <c r="L517" s="156">
        <f t="shared" si="164"/>
        <v>0</v>
      </c>
      <c r="M517" s="156">
        <f t="shared" si="164"/>
        <v>0</v>
      </c>
      <c r="N517" s="156">
        <f t="shared" si="164"/>
        <v>0</v>
      </c>
      <c r="O517" s="156">
        <f t="shared" si="164"/>
        <v>0</v>
      </c>
      <c r="P517" s="156">
        <f t="shared" si="164"/>
        <v>0</v>
      </c>
      <c r="Q517" s="156">
        <f t="shared" si="164"/>
        <v>0</v>
      </c>
    </row>
    <row r="518" spans="1:17" ht="12" customHeight="1" x14ac:dyDescent="0.25">
      <c r="A518" s="23" t="s">
        <v>57</v>
      </c>
      <c r="B518" s="156"/>
      <c r="C518" s="156">
        <f t="shared" ref="C518:Q518" si="165">IF(C446=0,0,C446*1000000/C$70)</f>
        <v>0</v>
      </c>
      <c r="D518" s="156">
        <f t="shared" si="165"/>
        <v>0</v>
      </c>
      <c r="E518" s="156">
        <f t="shared" si="165"/>
        <v>0</v>
      </c>
      <c r="F518" s="156">
        <f t="shared" si="165"/>
        <v>0</v>
      </c>
      <c r="G518" s="156">
        <f t="shared" si="165"/>
        <v>0</v>
      </c>
      <c r="H518" s="156">
        <f t="shared" si="165"/>
        <v>0</v>
      </c>
      <c r="I518" s="156">
        <f t="shared" si="165"/>
        <v>0</v>
      </c>
      <c r="J518" s="156">
        <f t="shared" si="165"/>
        <v>0</v>
      </c>
      <c r="K518" s="156">
        <f t="shared" si="165"/>
        <v>0</v>
      </c>
      <c r="L518" s="156">
        <f t="shared" si="165"/>
        <v>0</v>
      </c>
      <c r="M518" s="156">
        <f t="shared" si="165"/>
        <v>0</v>
      </c>
      <c r="N518" s="156">
        <f t="shared" si="165"/>
        <v>0</v>
      </c>
      <c r="O518" s="156">
        <f t="shared" si="165"/>
        <v>0</v>
      </c>
      <c r="P518" s="156">
        <f t="shared" si="165"/>
        <v>0</v>
      </c>
      <c r="Q518" s="156">
        <f t="shared" si="165"/>
        <v>0</v>
      </c>
    </row>
    <row r="519" spans="1:17" ht="12" customHeight="1" x14ac:dyDescent="0.25">
      <c r="A519" s="29" t="s">
        <v>140</v>
      </c>
      <c r="B519" s="57"/>
      <c r="C519" s="57">
        <f t="shared" ref="C519:Q519" si="166">IF(C447=0,0,C447*1000000/C$71)</f>
        <v>0</v>
      </c>
      <c r="D519" s="57">
        <f t="shared" si="166"/>
        <v>0</v>
      </c>
      <c r="E519" s="57">
        <f t="shared" si="166"/>
        <v>0</v>
      </c>
      <c r="F519" s="57">
        <f t="shared" si="166"/>
        <v>0</v>
      </c>
      <c r="G519" s="57">
        <f t="shared" si="166"/>
        <v>0</v>
      </c>
      <c r="H519" s="57">
        <f t="shared" si="166"/>
        <v>0</v>
      </c>
      <c r="I519" s="57">
        <f t="shared" si="166"/>
        <v>0</v>
      </c>
      <c r="J519" s="57">
        <f t="shared" si="166"/>
        <v>0</v>
      </c>
      <c r="K519" s="57">
        <f t="shared" si="166"/>
        <v>0</v>
      </c>
      <c r="L519" s="57">
        <f t="shared" si="166"/>
        <v>0</v>
      </c>
      <c r="M519" s="57">
        <f t="shared" si="166"/>
        <v>0</v>
      </c>
      <c r="N519" s="57">
        <f t="shared" si="166"/>
        <v>0</v>
      </c>
      <c r="O519" s="57">
        <f t="shared" si="166"/>
        <v>0</v>
      </c>
      <c r="P519" s="57">
        <f t="shared" si="166"/>
        <v>0</v>
      </c>
      <c r="Q519" s="57">
        <f t="shared" si="166"/>
        <v>0</v>
      </c>
    </row>
    <row r="521" spans="1:17" ht="12" customHeight="1" x14ac:dyDescent="0.25">
      <c r="A521" s="152" t="s">
        <v>186</v>
      </c>
      <c r="B521" s="168"/>
      <c r="C521" s="184">
        <f>C449/RES_summary!C$21</f>
        <v>110.53259459425136</v>
      </c>
      <c r="D521" s="184">
        <f>D449/RES_summary!D$21</f>
        <v>109.5290918724658</v>
      </c>
      <c r="E521" s="184">
        <f>E449/RES_summary!E$21</f>
        <v>113.3885990766871</v>
      </c>
      <c r="F521" s="184">
        <f>F449/RES_summary!F$21</f>
        <v>96.497435017392789</v>
      </c>
      <c r="G521" s="184">
        <f>G449/RES_summary!G$21</f>
        <v>112.26953270587614</v>
      </c>
      <c r="H521" s="184">
        <f>H449/RES_summary!H$21</f>
        <v>79.714230196731407</v>
      </c>
      <c r="I521" s="184">
        <f>I449/RES_summary!I$21</f>
        <v>87.767065315337732</v>
      </c>
      <c r="J521" s="184">
        <f>J449/RES_summary!J$21</f>
        <v>85.308348066745893</v>
      </c>
      <c r="K521" s="184">
        <f>K449/RES_summary!K$21</f>
        <v>99.38437232796197</v>
      </c>
      <c r="L521" s="184">
        <f>L449/RES_summary!L$21</f>
        <v>82.436059043425018</v>
      </c>
      <c r="M521" s="184">
        <f>M449/RES_summary!M$21</f>
        <v>93.269147753985735</v>
      </c>
      <c r="N521" s="184">
        <f>N449/RES_summary!N$21</f>
        <v>77.564557988653817</v>
      </c>
      <c r="O521" s="184">
        <f>O449/RES_summary!O$21</f>
        <v>69.500096593503059</v>
      </c>
      <c r="P521" s="184">
        <f>P449/RES_summary!P$21</f>
        <v>69.954608366634872</v>
      </c>
      <c r="Q521" s="184">
        <f>Q449/RES_summary!Q$21</f>
        <v>72.212517992258881</v>
      </c>
    </row>
    <row r="522" spans="1:17" ht="12" customHeight="1" x14ac:dyDescent="0.25">
      <c r="A522" s="158" t="s">
        <v>65</v>
      </c>
      <c r="B522" s="157"/>
      <c r="C522" s="178">
        <f>C450/RES_summary!C$21</f>
        <v>72.860882193660885</v>
      </c>
      <c r="D522" s="178">
        <f>D450/RES_summary!D$21</f>
        <v>77.390643002245511</v>
      </c>
      <c r="E522" s="178">
        <f>E450/RES_summary!E$21</f>
        <v>75.331181426929817</v>
      </c>
      <c r="F522" s="178">
        <f>F450/RES_summary!F$21</f>
        <v>67.217937507616384</v>
      </c>
      <c r="G522" s="178">
        <f>G450/RES_summary!G$21</f>
        <v>74.214641612734724</v>
      </c>
      <c r="H522" s="178">
        <f>H450/RES_summary!H$21</f>
        <v>47.567115043077692</v>
      </c>
      <c r="I522" s="178">
        <f>I450/RES_summary!I$21</f>
        <v>58.838529374929927</v>
      </c>
      <c r="J522" s="178">
        <f>J450/RES_summary!J$21</f>
        <v>57.247371425920846</v>
      </c>
      <c r="K522" s="178">
        <f>K450/RES_summary!K$21</f>
        <v>67.039253656894914</v>
      </c>
      <c r="L522" s="178">
        <f>L450/RES_summary!L$21</f>
        <v>40.911511236935119</v>
      </c>
      <c r="M522" s="178">
        <f>M450/RES_summary!M$21</f>
        <v>52.160326756427708</v>
      </c>
      <c r="N522" s="178">
        <f>N450/RES_summary!N$21</f>
        <v>48.588540389432744</v>
      </c>
      <c r="O522" s="178">
        <f>O450/RES_summary!O$21</f>
        <v>40.387090504838049</v>
      </c>
      <c r="P522" s="178">
        <f>P450/RES_summary!P$21</f>
        <v>34.245540281911083</v>
      </c>
      <c r="Q522" s="178">
        <f>Q450/RES_summary!Q$21</f>
        <v>42.014173820821917</v>
      </c>
    </row>
    <row r="523" spans="1:17" ht="12" customHeight="1" x14ac:dyDescent="0.25">
      <c r="A523" s="23" t="s">
        <v>157</v>
      </c>
      <c r="B523" s="156"/>
      <c r="C523" s="177">
        <f>C451/RES_summary!C$21</f>
        <v>72.717157704713884</v>
      </c>
      <c r="D523" s="177">
        <f>D451/RES_summary!D$21</f>
        <v>77.175723288568904</v>
      </c>
      <c r="E523" s="177">
        <f>E451/RES_summary!E$21</f>
        <v>74.871636863927762</v>
      </c>
      <c r="F523" s="177">
        <f>F451/RES_summary!F$21</f>
        <v>66.824383276723893</v>
      </c>
      <c r="G523" s="177">
        <f>G451/RES_summary!G$21</f>
        <v>74.029283991598376</v>
      </c>
      <c r="H523" s="177">
        <f>H451/RES_summary!H$21</f>
        <v>47.423083427532703</v>
      </c>
      <c r="I523" s="177">
        <f>I451/RES_summary!I$21</f>
        <v>57.959733842074911</v>
      </c>
      <c r="J523" s="177">
        <f>J451/RES_summary!J$21</f>
        <v>56.701310215497692</v>
      </c>
      <c r="K523" s="177">
        <f>K451/RES_summary!K$21</f>
        <v>66.870784648356477</v>
      </c>
      <c r="L523" s="177">
        <f>L451/RES_summary!L$21</f>
        <v>40.641768726933833</v>
      </c>
      <c r="M523" s="177">
        <f>M451/RES_summary!M$21</f>
        <v>51.956183149246321</v>
      </c>
      <c r="N523" s="177">
        <f>N451/RES_summary!N$21</f>
        <v>48.454230778797772</v>
      </c>
      <c r="O523" s="177">
        <f>O451/RES_summary!O$21</f>
        <v>40.27259070241363</v>
      </c>
      <c r="P523" s="177">
        <f>P451/RES_summary!P$21</f>
        <v>34.086269077370538</v>
      </c>
      <c r="Q523" s="177">
        <f>Q451/RES_summary!Q$21</f>
        <v>41.758509075087659</v>
      </c>
    </row>
    <row r="524" spans="1:17" ht="12" customHeight="1" x14ac:dyDescent="0.25">
      <c r="A524" s="23" t="s">
        <v>60</v>
      </c>
      <c r="B524" s="156"/>
      <c r="C524" s="177">
        <f>C452/RES_summary!C$21</f>
        <v>0.1437244889470092</v>
      </c>
      <c r="D524" s="177">
        <f>D452/RES_summary!D$21</f>
        <v>0.21491971367661736</v>
      </c>
      <c r="E524" s="177">
        <f>E452/RES_summary!E$21</f>
        <v>0.4595445630020682</v>
      </c>
      <c r="F524" s="177">
        <f>F452/RES_summary!F$21</f>
        <v>0.3935542308924998</v>
      </c>
      <c r="G524" s="177">
        <f>G452/RES_summary!G$21</f>
        <v>0.18535762113634965</v>
      </c>
      <c r="H524" s="177">
        <f>H452/RES_summary!H$21</f>
        <v>0.14403161554498956</v>
      </c>
      <c r="I524" s="177">
        <f>I452/RES_summary!I$21</f>
        <v>0.87879553285501277</v>
      </c>
      <c r="J524" s="177">
        <f>J452/RES_summary!J$21</f>
        <v>0.54606121042315459</v>
      </c>
      <c r="K524" s="177">
        <f>K452/RES_summary!K$21</f>
        <v>0.1684690085384436</v>
      </c>
      <c r="L524" s="177">
        <f>L452/RES_summary!L$21</f>
        <v>0.26974251000128657</v>
      </c>
      <c r="M524" s="177">
        <f>M452/RES_summary!M$21</f>
        <v>0.2041436071813818</v>
      </c>
      <c r="N524" s="177">
        <f>N452/RES_summary!N$21</f>
        <v>0.13430961063497668</v>
      </c>
      <c r="O524" s="177">
        <f>O452/RES_summary!O$21</f>
        <v>0.11449980242441996</v>
      </c>
      <c r="P524" s="177">
        <f>P452/RES_summary!P$21</f>
        <v>0.15927120454054369</v>
      </c>
      <c r="Q524" s="177">
        <f>Q452/RES_summary!Q$21</f>
        <v>0.25566474573426018</v>
      </c>
    </row>
    <row r="525" spans="1:17" ht="12" customHeight="1" x14ac:dyDescent="0.25">
      <c r="A525" s="158" t="s">
        <v>112</v>
      </c>
      <c r="B525" s="157"/>
      <c r="C525" s="178">
        <f>C453/RES_summary!C$21</f>
        <v>5.4826776588213209</v>
      </c>
      <c r="D525" s="178">
        <f>D453/RES_summary!D$21</f>
        <v>2.9923186602353149</v>
      </c>
      <c r="E525" s="178">
        <f>E453/RES_summary!E$21</f>
        <v>5.2221833120787133</v>
      </c>
      <c r="F525" s="178">
        <f>F453/RES_summary!F$21</f>
        <v>3.0591464132505544</v>
      </c>
      <c r="G525" s="178">
        <f>G453/RES_summary!G$21</f>
        <v>3.6262198867679363</v>
      </c>
      <c r="H525" s="178">
        <f>H453/RES_summary!H$21</f>
        <v>5.0133756909070621</v>
      </c>
      <c r="I525" s="178">
        <f>I453/RES_summary!I$21</f>
        <v>1.6759507850334998</v>
      </c>
      <c r="J525" s="178">
        <f>J453/RES_summary!J$21</f>
        <v>2.1949675004603009</v>
      </c>
      <c r="K525" s="178">
        <f>K453/RES_summary!K$21</f>
        <v>7.8752196936962893</v>
      </c>
      <c r="L525" s="178">
        <f>L453/RES_summary!L$21</f>
        <v>14.031805729067536</v>
      </c>
      <c r="M525" s="178">
        <f>M453/RES_summary!M$21</f>
        <v>8.8479818748352539</v>
      </c>
      <c r="N525" s="178">
        <f>N453/RES_summary!N$21</f>
        <v>4.9784273027487513</v>
      </c>
      <c r="O525" s="178">
        <f>O453/RES_summary!O$21</f>
        <v>4.9330262957223932</v>
      </c>
      <c r="P525" s="178">
        <f>P453/RES_summary!P$21</f>
        <v>9.3508444972115399</v>
      </c>
      <c r="Q525" s="178">
        <f>Q453/RES_summary!Q$21</f>
        <v>5.2933770973355099</v>
      </c>
    </row>
    <row r="526" spans="1:17" ht="12" customHeight="1" x14ac:dyDescent="0.25">
      <c r="A526" s="23" t="s">
        <v>60</v>
      </c>
      <c r="B526" s="156"/>
      <c r="C526" s="177">
        <f>C454/RES_summary!C$21</f>
        <v>5.4826776588213209</v>
      </c>
      <c r="D526" s="177">
        <f>D454/RES_summary!D$21</f>
        <v>2.9923186602353149</v>
      </c>
      <c r="E526" s="177">
        <f>E454/RES_summary!E$21</f>
        <v>5.2221833120787133</v>
      </c>
      <c r="F526" s="177">
        <f>F454/RES_summary!F$21</f>
        <v>3.0591464132505544</v>
      </c>
      <c r="G526" s="177">
        <f>G454/RES_summary!G$21</f>
        <v>3.6262198867679363</v>
      </c>
      <c r="H526" s="177">
        <f>H454/RES_summary!H$21</f>
        <v>5.0133756909070621</v>
      </c>
      <c r="I526" s="177">
        <f>I454/RES_summary!I$21</f>
        <v>1.6759507850334998</v>
      </c>
      <c r="J526" s="177">
        <f>J454/RES_summary!J$21</f>
        <v>2.1949675004603009</v>
      </c>
      <c r="K526" s="177">
        <f>K454/RES_summary!K$21</f>
        <v>7.8752196936962893</v>
      </c>
      <c r="L526" s="177">
        <f>L454/RES_summary!L$21</f>
        <v>14.031805729067536</v>
      </c>
      <c r="M526" s="177">
        <f>M454/RES_summary!M$21</f>
        <v>8.8479818748352539</v>
      </c>
      <c r="N526" s="177">
        <f>N454/RES_summary!N$21</f>
        <v>4.9784273027487513</v>
      </c>
      <c r="O526" s="177">
        <f>O454/RES_summary!O$21</f>
        <v>4.9330262957223932</v>
      </c>
      <c r="P526" s="177">
        <f>P454/RES_summary!P$21</f>
        <v>9.3508444972115399</v>
      </c>
      <c r="Q526" s="177">
        <f>Q454/RES_summary!Q$21</f>
        <v>5.2933770973355099</v>
      </c>
    </row>
    <row r="527" spans="1:17" ht="12" customHeight="1" x14ac:dyDescent="0.25">
      <c r="A527" s="158" t="s">
        <v>63</v>
      </c>
      <c r="B527" s="157"/>
      <c r="C527" s="178">
        <f>C455/RES_summary!C$21</f>
        <v>20.073307564391325</v>
      </c>
      <c r="D527" s="178">
        <f>D455/RES_summary!D$21</f>
        <v>18.382632237427632</v>
      </c>
      <c r="E527" s="178">
        <f>E455/RES_summary!E$21</f>
        <v>21.232016283663452</v>
      </c>
      <c r="F527" s="178">
        <f>F455/RES_summary!F$21</f>
        <v>16.962802951919791</v>
      </c>
      <c r="G527" s="178">
        <f>G455/RES_summary!G$21</f>
        <v>20.196423689354109</v>
      </c>
      <c r="H527" s="178">
        <f>H455/RES_summary!H$21</f>
        <v>18.211447972617073</v>
      </c>
      <c r="I527" s="178">
        <f>I455/RES_summary!I$21</f>
        <v>15.637471861975646</v>
      </c>
      <c r="J527" s="178">
        <f>J455/RES_summary!J$21</f>
        <v>15.917450728810527</v>
      </c>
      <c r="K527" s="178">
        <f>K455/RES_summary!K$21</f>
        <v>15.234870070315175</v>
      </c>
      <c r="L527" s="178">
        <f>L455/RES_summary!L$21</f>
        <v>15.001287459946901</v>
      </c>
      <c r="M527" s="178">
        <f>M455/RES_summary!M$21</f>
        <v>15.738804450919016</v>
      </c>
      <c r="N527" s="178">
        <f>N455/RES_summary!N$21</f>
        <v>14.397311235441711</v>
      </c>
      <c r="O527" s="178">
        <f>O455/RES_summary!O$21</f>
        <v>14.115083590870931</v>
      </c>
      <c r="P527" s="178">
        <f>P455/RES_summary!P$21</f>
        <v>14.834516878973723</v>
      </c>
      <c r="Q527" s="178">
        <f>Q455/RES_summary!Q$21</f>
        <v>16.921275403618647</v>
      </c>
    </row>
    <row r="528" spans="1:17" ht="12" customHeight="1" x14ac:dyDescent="0.25">
      <c r="A528" s="167" t="s">
        <v>156</v>
      </c>
      <c r="B528" s="132"/>
      <c r="C528" s="183">
        <f>C456/RES_summary!C$21</f>
        <v>0</v>
      </c>
      <c r="D528" s="183">
        <f>D456/RES_summary!D$21</f>
        <v>0</v>
      </c>
      <c r="E528" s="183">
        <f>E456/RES_summary!E$21</f>
        <v>0</v>
      </c>
      <c r="F528" s="183">
        <f>F456/RES_summary!F$21</f>
        <v>0</v>
      </c>
      <c r="G528" s="183">
        <f>G456/RES_summary!G$21</f>
        <v>0</v>
      </c>
      <c r="H528" s="183">
        <f>H456/RES_summary!H$21</f>
        <v>0</v>
      </c>
      <c r="I528" s="183">
        <f>I456/RES_summary!I$21</f>
        <v>0</v>
      </c>
      <c r="J528" s="183">
        <f>J456/RES_summary!J$21</f>
        <v>0</v>
      </c>
      <c r="K528" s="183">
        <f>K456/RES_summary!K$21</f>
        <v>0</v>
      </c>
      <c r="L528" s="183">
        <f>L456/RES_summary!L$21</f>
        <v>0</v>
      </c>
      <c r="M528" s="183">
        <f>M456/RES_summary!M$21</f>
        <v>0</v>
      </c>
      <c r="N528" s="183">
        <f>N456/RES_summary!N$21</f>
        <v>0</v>
      </c>
      <c r="O528" s="183">
        <f>O456/RES_summary!O$21</f>
        <v>0</v>
      </c>
      <c r="P528" s="183">
        <f>P456/RES_summary!P$21</f>
        <v>0</v>
      </c>
      <c r="Q528" s="183">
        <f>Q456/RES_summary!Q$21</f>
        <v>0</v>
      </c>
    </row>
    <row r="529" spans="1:17" ht="12" customHeight="1" x14ac:dyDescent="0.25">
      <c r="A529" s="167" t="s">
        <v>155</v>
      </c>
      <c r="B529" s="132"/>
      <c r="C529" s="183">
        <f>C457/RES_summary!C$21</f>
        <v>0</v>
      </c>
      <c r="D529" s="183">
        <f>D457/RES_summary!D$21</f>
        <v>0</v>
      </c>
      <c r="E529" s="183">
        <f>E457/RES_summary!E$21</f>
        <v>0</v>
      </c>
      <c r="F529" s="183">
        <f>F457/RES_summary!F$21</f>
        <v>0</v>
      </c>
      <c r="G529" s="183">
        <f>G457/RES_summary!G$21</f>
        <v>0</v>
      </c>
      <c r="H529" s="183">
        <f>H457/RES_summary!H$21</f>
        <v>0</v>
      </c>
      <c r="I529" s="183">
        <f>I457/RES_summary!I$21</f>
        <v>0</v>
      </c>
      <c r="J529" s="183">
        <f>J457/RES_summary!J$21</f>
        <v>0</v>
      </c>
      <c r="K529" s="183">
        <f>K457/RES_summary!K$21</f>
        <v>0</v>
      </c>
      <c r="L529" s="183">
        <f>L457/RES_summary!L$21</f>
        <v>0</v>
      </c>
      <c r="M529" s="183">
        <f>M457/RES_summary!M$21</f>
        <v>0</v>
      </c>
      <c r="N529" s="183">
        <f>N457/RES_summary!N$21</f>
        <v>0</v>
      </c>
      <c r="O529" s="183">
        <f>O457/RES_summary!O$21</f>
        <v>0</v>
      </c>
      <c r="P529" s="183">
        <f>P457/RES_summary!P$21</f>
        <v>0</v>
      </c>
      <c r="Q529" s="183">
        <f>Q457/RES_summary!Q$21</f>
        <v>0</v>
      </c>
    </row>
    <row r="530" spans="1:17" ht="12" customHeight="1" x14ac:dyDescent="0.25">
      <c r="A530" s="166" t="s">
        <v>55</v>
      </c>
      <c r="B530" s="165"/>
      <c r="C530" s="182">
        <f>C458/RES_summary!C$21</f>
        <v>0</v>
      </c>
      <c r="D530" s="182">
        <f>D458/RES_summary!D$21</f>
        <v>0</v>
      </c>
      <c r="E530" s="182">
        <f>E458/RES_summary!E$21</f>
        <v>0</v>
      </c>
      <c r="F530" s="182">
        <f>F458/RES_summary!F$21</f>
        <v>0</v>
      </c>
      <c r="G530" s="182">
        <f>G458/RES_summary!G$21</f>
        <v>0</v>
      </c>
      <c r="H530" s="182">
        <f>H458/RES_summary!H$21</f>
        <v>0</v>
      </c>
      <c r="I530" s="182">
        <f>I458/RES_summary!I$21</f>
        <v>0</v>
      </c>
      <c r="J530" s="182">
        <f>J458/RES_summary!J$21</f>
        <v>0</v>
      </c>
      <c r="K530" s="182">
        <f>K458/RES_summary!K$21</f>
        <v>0</v>
      </c>
      <c r="L530" s="182">
        <f>L458/RES_summary!L$21</f>
        <v>0</v>
      </c>
      <c r="M530" s="182">
        <f>M458/RES_summary!M$21</f>
        <v>0</v>
      </c>
      <c r="N530" s="182">
        <f>N458/RES_summary!N$21</f>
        <v>0</v>
      </c>
      <c r="O530" s="182">
        <f>O458/RES_summary!O$21</f>
        <v>0</v>
      </c>
      <c r="P530" s="182">
        <f>P458/RES_summary!P$21</f>
        <v>0</v>
      </c>
      <c r="Q530" s="182">
        <f>Q458/RES_summary!Q$21</f>
        <v>0</v>
      </c>
    </row>
    <row r="531" spans="1:17" ht="12" customHeight="1" x14ac:dyDescent="0.25">
      <c r="A531" s="147" t="s">
        <v>59</v>
      </c>
      <c r="B531" s="164"/>
      <c r="C531" s="181">
        <f>C459/RES_summary!C$21</f>
        <v>0</v>
      </c>
      <c r="D531" s="181">
        <f>D459/RES_summary!D$21</f>
        <v>0</v>
      </c>
      <c r="E531" s="181">
        <f>E459/RES_summary!E$21</f>
        <v>0</v>
      </c>
      <c r="F531" s="181">
        <f>F459/RES_summary!F$21</f>
        <v>0</v>
      </c>
      <c r="G531" s="181">
        <f>G459/RES_summary!G$21</f>
        <v>0</v>
      </c>
      <c r="H531" s="181">
        <f>H459/RES_summary!H$21</f>
        <v>0</v>
      </c>
      <c r="I531" s="181">
        <f>I459/RES_summary!I$21</f>
        <v>0</v>
      </c>
      <c r="J531" s="181">
        <f>J459/RES_summary!J$21</f>
        <v>0</v>
      </c>
      <c r="K531" s="181">
        <f>K459/RES_summary!K$21</f>
        <v>0</v>
      </c>
      <c r="L531" s="181">
        <f>L459/RES_summary!L$21</f>
        <v>0</v>
      </c>
      <c r="M531" s="181">
        <f>M459/RES_summary!M$21</f>
        <v>0</v>
      </c>
      <c r="N531" s="181">
        <f>N459/RES_summary!N$21</f>
        <v>0</v>
      </c>
      <c r="O531" s="181">
        <f>O459/RES_summary!O$21</f>
        <v>0</v>
      </c>
      <c r="P531" s="181">
        <f>P459/RES_summary!P$21</f>
        <v>0</v>
      </c>
      <c r="Q531" s="181">
        <f>Q459/RES_summary!Q$21</f>
        <v>0</v>
      </c>
    </row>
    <row r="532" spans="1:17" ht="12" customHeight="1" x14ac:dyDescent="0.25">
      <c r="A532" s="163" t="s">
        <v>144</v>
      </c>
      <c r="B532" s="162"/>
      <c r="C532" s="180">
        <f>C460/RES_summary!C$21</f>
        <v>0</v>
      </c>
      <c r="D532" s="180">
        <f>D460/RES_summary!D$21</f>
        <v>0</v>
      </c>
      <c r="E532" s="180">
        <f>E460/RES_summary!E$21</f>
        <v>0</v>
      </c>
      <c r="F532" s="180">
        <f>F460/RES_summary!F$21</f>
        <v>0</v>
      </c>
      <c r="G532" s="180">
        <f>G460/RES_summary!G$21</f>
        <v>0</v>
      </c>
      <c r="H532" s="180">
        <f>H460/RES_summary!H$21</f>
        <v>0</v>
      </c>
      <c r="I532" s="180">
        <f>I460/RES_summary!I$21</f>
        <v>0</v>
      </c>
      <c r="J532" s="180">
        <f>J460/RES_summary!J$21</f>
        <v>0</v>
      </c>
      <c r="K532" s="180">
        <f>K460/RES_summary!K$21</f>
        <v>0</v>
      </c>
      <c r="L532" s="180">
        <f>L460/RES_summary!L$21</f>
        <v>0</v>
      </c>
      <c r="M532" s="180">
        <f>M460/RES_summary!M$21</f>
        <v>0</v>
      </c>
      <c r="N532" s="180">
        <f>N460/RES_summary!N$21</f>
        <v>0</v>
      </c>
      <c r="O532" s="180">
        <f>O460/RES_summary!O$21</f>
        <v>0</v>
      </c>
      <c r="P532" s="180">
        <f>P460/RES_summary!P$21</f>
        <v>0</v>
      </c>
      <c r="Q532" s="180">
        <f>Q460/RES_summary!Q$21</f>
        <v>0</v>
      </c>
    </row>
    <row r="533" spans="1:17" ht="12" customHeight="1" x14ac:dyDescent="0.25">
      <c r="A533" s="161" t="s">
        <v>143</v>
      </c>
      <c r="B533" s="160"/>
      <c r="C533" s="179">
        <f>C461/RES_summary!C$21</f>
        <v>0</v>
      </c>
      <c r="D533" s="179">
        <f>D461/RES_summary!D$21</f>
        <v>0</v>
      </c>
      <c r="E533" s="179">
        <f>E461/RES_summary!E$21</f>
        <v>0</v>
      </c>
      <c r="F533" s="179">
        <f>F461/RES_summary!F$21</f>
        <v>0</v>
      </c>
      <c r="G533" s="179">
        <f>G461/RES_summary!G$21</f>
        <v>0</v>
      </c>
      <c r="H533" s="179">
        <f>H461/RES_summary!H$21</f>
        <v>0</v>
      </c>
      <c r="I533" s="179">
        <f>I461/RES_summary!I$21</f>
        <v>0</v>
      </c>
      <c r="J533" s="179">
        <f>J461/RES_summary!J$21</f>
        <v>0</v>
      </c>
      <c r="K533" s="179">
        <f>K461/RES_summary!K$21</f>
        <v>0</v>
      </c>
      <c r="L533" s="179">
        <f>L461/RES_summary!L$21</f>
        <v>0</v>
      </c>
      <c r="M533" s="179">
        <f>M461/RES_summary!M$21</f>
        <v>0</v>
      </c>
      <c r="N533" s="179">
        <f>N461/RES_summary!N$21</f>
        <v>0</v>
      </c>
      <c r="O533" s="179">
        <f>O461/RES_summary!O$21</f>
        <v>0</v>
      </c>
      <c r="P533" s="179">
        <f>P461/RES_summary!P$21</f>
        <v>0</v>
      </c>
      <c r="Q533" s="179">
        <f>Q461/RES_summary!Q$21</f>
        <v>0</v>
      </c>
    </row>
    <row r="534" spans="1:17" ht="12" customHeight="1" x14ac:dyDescent="0.25">
      <c r="A534" s="148" t="s">
        <v>57</v>
      </c>
      <c r="B534" s="156"/>
      <c r="C534" s="177">
        <f>C462/RES_summary!C$21</f>
        <v>0</v>
      </c>
      <c r="D534" s="177">
        <f>D462/RES_summary!D$21</f>
        <v>0</v>
      </c>
      <c r="E534" s="177">
        <f>E462/RES_summary!E$21</f>
        <v>0</v>
      </c>
      <c r="F534" s="177">
        <f>F462/RES_summary!F$21</f>
        <v>0</v>
      </c>
      <c r="G534" s="177">
        <f>G462/RES_summary!G$21</f>
        <v>0</v>
      </c>
      <c r="H534" s="177">
        <f>H462/RES_summary!H$21</f>
        <v>0</v>
      </c>
      <c r="I534" s="177">
        <f>I462/RES_summary!I$21</f>
        <v>0</v>
      </c>
      <c r="J534" s="177">
        <f>J462/RES_summary!J$21</f>
        <v>0</v>
      </c>
      <c r="K534" s="177">
        <f>K462/RES_summary!K$21</f>
        <v>0</v>
      </c>
      <c r="L534" s="177">
        <f>L462/RES_summary!L$21</f>
        <v>0</v>
      </c>
      <c r="M534" s="177">
        <f>M462/RES_summary!M$21</f>
        <v>0</v>
      </c>
      <c r="N534" s="177">
        <f>N462/RES_summary!N$21</f>
        <v>0</v>
      </c>
      <c r="O534" s="177">
        <f>O462/RES_summary!O$21</f>
        <v>0</v>
      </c>
      <c r="P534" s="177">
        <f>P462/RES_summary!P$21</f>
        <v>0</v>
      </c>
      <c r="Q534" s="177">
        <f>Q462/RES_summary!Q$21</f>
        <v>0</v>
      </c>
    </row>
    <row r="535" spans="1:17" ht="12" customHeight="1" x14ac:dyDescent="0.25">
      <c r="A535" s="148" t="s">
        <v>59</v>
      </c>
      <c r="B535" s="156"/>
      <c r="C535" s="177">
        <f>C463/RES_summary!C$21</f>
        <v>0</v>
      </c>
      <c r="D535" s="177">
        <f>D463/RES_summary!D$21</f>
        <v>0</v>
      </c>
      <c r="E535" s="177">
        <f>E463/RES_summary!E$21</f>
        <v>0</v>
      </c>
      <c r="F535" s="177">
        <f>F463/RES_summary!F$21</f>
        <v>0</v>
      </c>
      <c r="G535" s="177">
        <f>G463/RES_summary!G$21</f>
        <v>0</v>
      </c>
      <c r="H535" s="177">
        <f>H463/RES_summary!H$21</f>
        <v>0</v>
      </c>
      <c r="I535" s="177">
        <f>I463/RES_summary!I$21</f>
        <v>0</v>
      </c>
      <c r="J535" s="177">
        <f>J463/RES_summary!J$21</f>
        <v>0</v>
      </c>
      <c r="K535" s="177">
        <f>K463/RES_summary!K$21</f>
        <v>0</v>
      </c>
      <c r="L535" s="177">
        <f>L463/RES_summary!L$21</f>
        <v>0</v>
      </c>
      <c r="M535" s="177">
        <f>M463/RES_summary!M$21</f>
        <v>0</v>
      </c>
      <c r="N535" s="177">
        <f>N463/RES_summary!N$21</f>
        <v>0</v>
      </c>
      <c r="O535" s="177">
        <f>O463/RES_summary!O$21</f>
        <v>0</v>
      </c>
      <c r="P535" s="177">
        <f>P463/RES_summary!P$21</f>
        <v>0</v>
      </c>
      <c r="Q535" s="177">
        <f>Q463/RES_summary!Q$21</f>
        <v>0</v>
      </c>
    </row>
    <row r="536" spans="1:17" ht="12" customHeight="1" x14ac:dyDescent="0.25">
      <c r="A536" s="163" t="s">
        <v>142</v>
      </c>
      <c r="B536" s="162"/>
      <c r="C536" s="180">
        <f>C464/RES_summary!C$21</f>
        <v>31.683416511428153</v>
      </c>
      <c r="D536" s="180">
        <f>D464/RES_summary!D$21</f>
        <v>33.025926437320535</v>
      </c>
      <c r="E536" s="180">
        <f>E464/RES_summary!E$21</f>
        <v>33.312523073447835</v>
      </c>
      <c r="F536" s="180">
        <f>F464/RES_summary!F$21</f>
        <v>0</v>
      </c>
      <c r="G536" s="180">
        <f>G464/RES_summary!G$21</f>
        <v>30.508230488427714</v>
      </c>
      <c r="H536" s="180">
        <f>H464/RES_summary!H$21</f>
        <v>29.190876888143364</v>
      </c>
      <c r="I536" s="180">
        <f>I464/RES_summary!I$21</f>
        <v>0</v>
      </c>
      <c r="J536" s="180">
        <f>J464/RES_summary!J$21</f>
        <v>34.72449433660902</v>
      </c>
      <c r="K536" s="180">
        <f>K464/RES_summary!K$21</f>
        <v>0</v>
      </c>
      <c r="L536" s="180">
        <f>L464/RES_summary!L$21</f>
        <v>0</v>
      </c>
      <c r="M536" s="180">
        <f>M464/RES_summary!M$21</f>
        <v>33.409612481644679</v>
      </c>
      <c r="N536" s="180">
        <f>N464/RES_summary!N$21</f>
        <v>0</v>
      </c>
      <c r="O536" s="180">
        <f>O464/RES_summary!O$21</f>
        <v>0</v>
      </c>
      <c r="P536" s="180">
        <f>P464/RES_summary!P$21</f>
        <v>29.083877287878295</v>
      </c>
      <c r="Q536" s="180">
        <f>Q464/RES_summary!Q$21</f>
        <v>0</v>
      </c>
    </row>
    <row r="537" spans="1:17" ht="12" customHeight="1" x14ac:dyDescent="0.25">
      <c r="A537" s="161" t="s">
        <v>141</v>
      </c>
      <c r="B537" s="160"/>
      <c r="C537" s="179">
        <f>C465/RES_summary!C$21</f>
        <v>16.818919206997496</v>
      </c>
      <c r="D537" s="179">
        <f>D465/RES_summary!D$21</f>
        <v>17.500038258995176</v>
      </c>
      <c r="E537" s="179">
        <f>E465/RES_summary!E$21</f>
        <v>17.464834567067655</v>
      </c>
      <c r="F537" s="179">
        <f>F465/RES_summary!F$21</f>
        <v>16.962802951919791</v>
      </c>
      <c r="G537" s="179">
        <f>G465/RES_summary!G$21</f>
        <v>19.324430956926427</v>
      </c>
      <c r="H537" s="179">
        <f>H465/RES_summary!H$21</f>
        <v>16.070495489548183</v>
      </c>
      <c r="I537" s="179">
        <f>I465/RES_summary!I$21</f>
        <v>15.637471861975646</v>
      </c>
      <c r="J537" s="179">
        <f>J465/RES_summary!J$21</f>
        <v>15.406538011875655</v>
      </c>
      <c r="K537" s="179">
        <f>K465/RES_summary!K$21</f>
        <v>15.234870070315175</v>
      </c>
      <c r="L537" s="179">
        <f>L465/RES_summary!L$21</f>
        <v>15.001287459946901</v>
      </c>
      <c r="M537" s="179">
        <f>M465/RES_summary!M$21</f>
        <v>14.768652503687093</v>
      </c>
      <c r="N537" s="179">
        <f>N465/RES_summary!N$21</f>
        <v>14.397311235441711</v>
      </c>
      <c r="O537" s="179">
        <f>O465/RES_summary!O$21</f>
        <v>14.115083590870931</v>
      </c>
      <c r="P537" s="179">
        <f>P465/RES_summary!P$21</f>
        <v>14.815236676729732</v>
      </c>
      <c r="Q537" s="179">
        <f>Q465/RES_summary!Q$21</f>
        <v>16.921275403618647</v>
      </c>
    </row>
    <row r="538" spans="1:17" ht="12" customHeight="1" x14ac:dyDescent="0.25">
      <c r="A538" s="148" t="s">
        <v>60</v>
      </c>
      <c r="B538" s="156"/>
      <c r="C538" s="177">
        <f>C466/RES_summary!C$21</f>
        <v>0.34568009848562575</v>
      </c>
      <c r="D538" s="177">
        <f>D466/RES_summary!D$21</f>
        <v>0.70693794045443636</v>
      </c>
      <c r="E538" s="177">
        <f>E466/RES_summary!E$21</f>
        <v>0.71303393569796902</v>
      </c>
      <c r="F538" s="177">
        <f>F466/RES_summary!F$21</f>
        <v>0.68653804834423815</v>
      </c>
      <c r="G538" s="177">
        <f>G466/RES_summary!G$21</f>
        <v>4.1345438079499086</v>
      </c>
      <c r="H538" s="177">
        <f>H466/RES_summary!H$21</f>
        <v>1.3962985414142695</v>
      </c>
      <c r="I538" s="177">
        <f>I466/RES_summary!I$21</f>
        <v>0.7133923031399394</v>
      </c>
      <c r="J538" s="177">
        <f>J466/RES_summary!J$21</f>
        <v>0.70811039003842968</v>
      </c>
      <c r="K538" s="177">
        <f>K466/RES_summary!K$21</f>
        <v>0.68553659489341445</v>
      </c>
      <c r="L538" s="177">
        <f>L466/RES_summary!L$21</f>
        <v>0.70572121269033394</v>
      </c>
      <c r="M538" s="177">
        <f>M466/RES_summary!M$21</f>
        <v>0.68484578792427619</v>
      </c>
      <c r="N538" s="177">
        <f>N466/RES_summary!N$21</f>
        <v>0.63444987632739225</v>
      </c>
      <c r="O538" s="177">
        <f>O466/RES_summary!O$21</f>
        <v>0.61168470614890569</v>
      </c>
      <c r="P538" s="177">
        <f>P466/RES_summary!P$21</f>
        <v>1.0424857737230608</v>
      </c>
      <c r="Q538" s="177">
        <f>Q466/RES_summary!Q$21</f>
        <v>2.6993173115920941</v>
      </c>
    </row>
    <row r="539" spans="1:17" ht="12" customHeight="1" x14ac:dyDescent="0.25">
      <c r="A539" s="148" t="s">
        <v>59</v>
      </c>
      <c r="B539" s="156"/>
      <c r="C539" s="177">
        <f>C467/RES_summary!C$21</f>
        <v>16.473239108511873</v>
      </c>
      <c r="D539" s="177">
        <f>D467/RES_summary!D$21</f>
        <v>16.793100318540741</v>
      </c>
      <c r="E539" s="177">
        <f>E467/RES_summary!E$21</f>
        <v>16.75180063136969</v>
      </c>
      <c r="F539" s="177">
        <f>F467/RES_summary!F$21</f>
        <v>16.276264903575552</v>
      </c>
      <c r="G539" s="177">
        <f>G467/RES_summary!G$21</f>
        <v>15.189887148976521</v>
      </c>
      <c r="H539" s="177">
        <f>H467/RES_summary!H$21</f>
        <v>14.674196948133917</v>
      </c>
      <c r="I539" s="177">
        <f>I467/RES_summary!I$21</f>
        <v>14.924079558835707</v>
      </c>
      <c r="J539" s="177">
        <f>J467/RES_summary!J$21</f>
        <v>14.698427621837226</v>
      </c>
      <c r="K539" s="177">
        <f>K467/RES_summary!K$21</f>
        <v>14.549333475421761</v>
      </c>
      <c r="L539" s="177">
        <f>L467/RES_summary!L$21</f>
        <v>14.29556624725657</v>
      </c>
      <c r="M539" s="177">
        <f>M467/RES_summary!M$21</f>
        <v>14.083806715762817</v>
      </c>
      <c r="N539" s="177">
        <f>N467/RES_summary!N$21</f>
        <v>13.76286135911432</v>
      </c>
      <c r="O539" s="177">
        <f>O467/RES_summary!O$21</f>
        <v>13.503398884722026</v>
      </c>
      <c r="P539" s="177">
        <f>P467/RES_summary!P$21</f>
        <v>13.772750903006671</v>
      </c>
      <c r="Q539" s="177">
        <f>Q467/RES_summary!Q$21</f>
        <v>14.221958092026554</v>
      </c>
    </row>
    <row r="540" spans="1:17" ht="12" customHeight="1" x14ac:dyDescent="0.25">
      <c r="A540" s="158" t="s">
        <v>62</v>
      </c>
      <c r="B540" s="157"/>
      <c r="C540" s="178">
        <f>C468/RES_summary!C$21</f>
        <v>12.115727177377833</v>
      </c>
      <c r="D540" s="178">
        <f>D468/RES_summary!D$21</f>
        <v>10.763497972557326</v>
      </c>
      <c r="E540" s="178">
        <f>E468/RES_summary!E$21</f>
        <v>11.603218054015112</v>
      </c>
      <c r="F540" s="178">
        <f>F468/RES_summary!F$21</f>
        <v>9.2575481446060479</v>
      </c>
      <c r="G540" s="178">
        <f>G468/RES_summary!G$21</f>
        <v>14.232247517019379</v>
      </c>
      <c r="H540" s="178">
        <f>H468/RES_summary!H$21</f>
        <v>8.9222914901295809</v>
      </c>
      <c r="I540" s="178">
        <f>I468/RES_summary!I$21</f>
        <v>11.615113293398657</v>
      </c>
      <c r="J540" s="178">
        <f>J468/RES_summary!J$21</f>
        <v>9.9485584115542203</v>
      </c>
      <c r="K540" s="178">
        <f>K468/RES_summary!K$21</f>
        <v>9.235028907055602</v>
      </c>
      <c r="L540" s="178">
        <f>L468/RES_summary!L$21</f>
        <v>12.491454617475446</v>
      </c>
      <c r="M540" s="178">
        <f>M468/RES_summary!M$21</f>
        <v>16.522034671803759</v>
      </c>
      <c r="N540" s="178">
        <f>N468/RES_summary!N$21</f>
        <v>9.6002790610305926</v>
      </c>
      <c r="O540" s="178">
        <f>O468/RES_summary!O$21</f>
        <v>10.064896202071687</v>
      </c>
      <c r="P540" s="178">
        <f>P468/RES_summary!P$21</f>
        <v>11.523706708538514</v>
      </c>
      <c r="Q540" s="178">
        <f>Q468/RES_summary!Q$21</f>
        <v>7.9836916704828145</v>
      </c>
    </row>
    <row r="541" spans="1:17" ht="12" customHeight="1" x14ac:dyDescent="0.25">
      <c r="A541" s="23" t="s">
        <v>55</v>
      </c>
      <c r="B541" s="156"/>
      <c r="C541" s="177">
        <f>C469/RES_summary!C$21</f>
        <v>16.418015668839729</v>
      </c>
      <c r="D541" s="177">
        <f>D469/RES_summary!D$21</f>
        <v>16.924107805232403</v>
      </c>
      <c r="E541" s="177">
        <f>E469/RES_summary!E$21</f>
        <v>16.654673347791256</v>
      </c>
      <c r="F541" s="177">
        <f>F469/RES_summary!F$21</f>
        <v>18.477414910458084</v>
      </c>
      <c r="G541" s="177">
        <f>G469/RES_summary!G$21</f>
        <v>18.008756370430277</v>
      </c>
      <c r="H541" s="177">
        <f>H469/RES_summary!H$21</f>
        <v>0</v>
      </c>
      <c r="I541" s="177">
        <f>I469/RES_summary!I$21</f>
        <v>17.778157723184254</v>
      </c>
      <c r="J541" s="177">
        <f>J469/RES_summary!J$21</f>
        <v>17.750309692739204</v>
      </c>
      <c r="K541" s="177">
        <f>K469/RES_summary!K$21</f>
        <v>0</v>
      </c>
      <c r="L541" s="177">
        <f>L469/RES_summary!L$21</f>
        <v>16.760872121137471</v>
      </c>
      <c r="M541" s="177">
        <f>M469/RES_summary!M$21</f>
        <v>16.522034671803759</v>
      </c>
      <c r="N541" s="177">
        <f>N469/RES_summary!N$21</f>
        <v>16.014345414383655</v>
      </c>
      <c r="O541" s="177">
        <f>O469/RES_summary!O$21</f>
        <v>15.044543434066785</v>
      </c>
      <c r="P541" s="177">
        <f>P469/RES_summary!P$21</f>
        <v>14.858126523820319</v>
      </c>
      <c r="Q541" s="177">
        <f>Q469/RES_summary!Q$21</f>
        <v>14.73817283218975</v>
      </c>
    </row>
    <row r="542" spans="1:17" ht="12" customHeight="1" x14ac:dyDescent="0.25">
      <c r="A542" s="23" t="s">
        <v>57</v>
      </c>
      <c r="B542" s="156"/>
      <c r="C542" s="177">
        <f>C470/RES_summary!C$21</f>
        <v>0</v>
      </c>
      <c r="D542" s="177">
        <f>D470/RES_summary!D$21</f>
        <v>0</v>
      </c>
      <c r="E542" s="177">
        <f>E470/RES_summary!E$21</f>
        <v>0</v>
      </c>
      <c r="F542" s="177">
        <f>F470/RES_summary!F$21</f>
        <v>0</v>
      </c>
      <c r="G542" s="177">
        <f>G470/RES_summary!G$21</f>
        <v>0</v>
      </c>
      <c r="H542" s="177">
        <f>H470/RES_summary!H$21</f>
        <v>0</v>
      </c>
      <c r="I542" s="177">
        <f>I470/RES_summary!I$21</f>
        <v>0</v>
      </c>
      <c r="J542" s="177">
        <f>J470/RES_summary!J$21</f>
        <v>0</v>
      </c>
      <c r="K542" s="177">
        <f>K470/RES_summary!K$21</f>
        <v>0</v>
      </c>
      <c r="L542" s="177">
        <f>L470/RES_summary!L$21</f>
        <v>0</v>
      </c>
      <c r="M542" s="177">
        <f>M470/RES_summary!M$21</f>
        <v>0</v>
      </c>
      <c r="N542" s="177">
        <f>N470/RES_summary!N$21</f>
        <v>0</v>
      </c>
      <c r="O542" s="177">
        <f>O470/RES_summary!O$21</f>
        <v>0</v>
      </c>
      <c r="P542" s="177">
        <f>P470/RES_summary!P$21</f>
        <v>0</v>
      </c>
      <c r="Q542" s="177">
        <f>Q470/RES_summary!Q$21</f>
        <v>0</v>
      </c>
    </row>
    <row r="543" spans="1:17" ht="12" customHeight="1" x14ac:dyDescent="0.25">
      <c r="A543" s="29" t="s">
        <v>140</v>
      </c>
      <c r="B543" s="57"/>
      <c r="C543" s="176">
        <f>C471/RES_summary!C$21</f>
        <v>7.3826988791360089</v>
      </c>
      <c r="D543" s="176">
        <f>D471/RES_summary!D$21</f>
        <v>7.3660367139381417</v>
      </c>
      <c r="E543" s="176">
        <f>E471/RES_summary!E$21</f>
        <v>8.6151766515710442</v>
      </c>
      <c r="F543" s="176">
        <f>F471/RES_summary!F$21</f>
        <v>8.5905169786175524</v>
      </c>
      <c r="G543" s="176">
        <f>G471/RES_summary!G$21</f>
        <v>8.1969771544798995</v>
      </c>
      <c r="H543" s="176">
        <f>H471/RES_summary!H$21</f>
        <v>8.9222914901295809</v>
      </c>
      <c r="I543" s="176">
        <f>I471/RES_summary!I$21</f>
        <v>9.4408748887256895</v>
      </c>
      <c r="J543" s="176">
        <f>J471/RES_summary!J$21</f>
        <v>9.1553556632662954</v>
      </c>
      <c r="K543" s="176">
        <f>K471/RES_summary!K$21</f>
        <v>9.235028907055602</v>
      </c>
      <c r="L543" s="176">
        <f>L471/RES_summary!L$21</f>
        <v>9.5761854267674078</v>
      </c>
      <c r="M543" s="176">
        <f>M471/RES_summary!M$21</f>
        <v>0</v>
      </c>
      <c r="N543" s="176">
        <f>N471/RES_summary!N$21</f>
        <v>8.9074330384020968</v>
      </c>
      <c r="O543" s="176">
        <f>O471/RES_summary!O$21</f>
        <v>8.0177832393948059</v>
      </c>
      <c r="P543" s="176">
        <f>P471/RES_summary!P$21</f>
        <v>7.5899493181597055</v>
      </c>
      <c r="Q543" s="176">
        <f>Q471/RES_summary!Q$21</f>
        <v>7.971541166021086</v>
      </c>
    </row>
    <row r="545" spans="1:17" ht="12" customHeight="1" x14ac:dyDescent="0.25">
      <c r="A545" s="152" t="s">
        <v>185</v>
      </c>
      <c r="B545" s="168"/>
      <c r="C545" s="184">
        <f>C473/RES_summary!C$21</f>
        <v>60.394933268190258</v>
      </c>
      <c r="D545" s="184">
        <f>D473/RES_summary!D$21</f>
        <v>58.695839739397883</v>
      </c>
      <c r="E545" s="184">
        <f>E473/RES_summary!E$21</f>
        <v>63.228524865813618</v>
      </c>
      <c r="F545" s="184">
        <f>F473/RES_summary!F$21</f>
        <v>56.094100297141601</v>
      </c>
      <c r="G545" s="184">
        <f>G473/RES_summary!G$21</f>
        <v>59.608536082110327</v>
      </c>
      <c r="H545" s="184">
        <f>H473/RES_summary!H$21</f>
        <v>52.275837561183629</v>
      </c>
      <c r="I545" s="184">
        <f>I473/RES_summary!I$21</f>
        <v>50.822848261535057</v>
      </c>
      <c r="J545" s="184">
        <f>J473/RES_summary!J$21</f>
        <v>51.443631023467169</v>
      </c>
      <c r="K545" s="184">
        <f>K473/RES_summary!K$21</f>
        <v>69.223088496306858</v>
      </c>
      <c r="L545" s="184">
        <f>L473/RES_summary!L$21</f>
        <v>75.018576723856967</v>
      </c>
      <c r="M545" s="184">
        <f>M473/RES_summary!M$21</f>
        <v>67.09036774137958</v>
      </c>
      <c r="N545" s="184">
        <f>N473/RES_summary!N$21</f>
        <v>56.712255059871651</v>
      </c>
      <c r="O545" s="184">
        <f>O473/RES_summary!O$21</f>
        <v>52.6772258353339</v>
      </c>
      <c r="P545" s="184">
        <f>P473/RES_summary!P$21</f>
        <v>64.882371810288902</v>
      </c>
      <c r="Q545" s="184">
        <f>Q473/RES_summary!Q$21</f>
        <v>58.051032895382491</v>
      </c>
    </row>
    <row r="546" spans="1:17" ht="12" customHeight="1" x14ac:dyDescent="0.25">
      <c r="A546" s="158" t="s">
        <v>65</v>
      </c>
      <c r="B546" s="157"/>
      <c r="C546" s="178">
        <f>C474/RES_summary!C$21</f>
        <v>28.582466495769474</v>
      </c>
      <c r="D546" s="178">
        <f>D474/RES_summary!D$21</f>
        <v>30.422467007962211</v>
      </c>
      <c r="E546" s="178">
        <f>E474/RES_summary!E$21</f>
        <v>30.041231147968499</v>
      </c>
      <c r="F546" s="178">
        <f>F474/RES_summary!F$21</f>
        <v>26.868293997695407</v>
      </c>
      <c r="G546" s="178">
        <f>G474/RES_summary!G$21</f>
        <v>29.762819039853945</v>
      </c>
      <c r="H546" s="178">
        <f>H474/RES_summary!H$21</f>
        <v>19.257114699662957</v>
      </c>
      <c r="I546" s="178">
        <f>I474/RES_summary!I$21</f>
        <v>24.533295675782632</v>
      </c>
      <c r="J546" s="178">
        <f>J474/RES_summary!J$21</f>
        <v>23.842692425048352</v>
      </c>
      <c r="K546" s="178">
        <f>K474/RES_summary!K$21</f>
        <v>27.958312554982726</v>
      </c>
      <c r="L546" s="178">
        <f>L474/RES_summary!L$21</f>
        <v>17.329093791220853</v>
      </c>
      <c r="M546" s="178">
        <f>M474/RES_summary!M$21</f>
        <v>22.129227131630948</v>
      </c>
      <c r="N546" s="178">
        <f>N474/RES_summary!N$21</f>
        <v>20.72393411721573</v>
      </c>
      <c r="O546" s="178">
        <f>O474/RES_summary!O$21</f>
        <v>17.334164747761825</v>
      </c>
      <c r="P546" s="178">
        <f>P474/RES_summary!P$21</f>
        <v>14.808971575696408</v>
      </c>
      <c r="Q546" s="178">
        <f>Q474/RES_summary!Q$21</f>
        <v>18.331171730680012</v>
      </c>
    </row>
    <row r="547" spans="1:17" ht="12" customHeight="1" x14ac:dyDescent="0.25">
      <c r="A547" s="23" t="s">
        <v>157</v>
      </c>
      <c r="B547" s="156"/>
      <c r="C547" s="177">
        <f>C475/RES_summary!C$21</f>
        <v>28.425604003040839</v>
      </c>
      <c r="D547" s="177">
        <f>D475/RES_summary!D$21</f>
        <v>30.193176017359768</v>
      </c>
      <c r="E547" s="177">
        <f>E475/RES_summary!E$21</f>
        <v>29.550125295052322</v>
      </c>
      <c r="F547" s="177">
        <f>F475/RES_summary!F$21</f>
        <v>26.456151485759037</v>
      </c>
      <c r="G547" s="177">
        <f>G475/RES_summary!G$21</f>
        <v>29.569021679375766</v>
      </c>
      <c r="H547" s="177">
        <f>H475/RES_summary!H$21</f>
        <v>19.10617639200947</v>
      </c>
      <c r="I547" s="177">
        <f>I475/RES_summary!I$21</f>
        <v>23.608179356508561</v>
      </c>
      <c r="J547" s="177">
        <f>J475/RES_summary!J$21</f>
        <v>23.271706731069031</v>
      </c>
      <c r="K547" s="177">
        <f>K475/RES_summary!K$21</f>
        <v>27.781668340184684</v>
      </c>
      <c r="L547" s="177">
        <f>L475/RES_summary!L$21</f>
        <v>17.045497773584792</v>
      </c>
      <c r="M547" s="177">
        <f>M475/RES_summary!M$21</f>
        <v>21.914884050503218</v>
      </c>
      <c r="N547" s="177">
        <f>N475/RES_summary!N$21</f>
        <v>20.583893785594206</v>
      </c>
      <c r="O547" s="177">
        <f>O475/RES_summary!O$21</f>
        <v>17.215174223439377</v>
      </c>
      <c r="P547" s="177">
        <f>P475/RES_summary!P$21</f>
        <v>14.64350240545482</v>
      </c>
      <c r="Q547" s="177">
        <f>Q475/RES_summary!Q$21</f>
        <v>18.065806279682107</v>
      </c>
    </row>
    <row r="548" spans="1:17" ht="12" customHeight="1" x14ac:dyDescent="0.25">
      <c r="A548" s="23" t="s">
        <v>60</v>
      </c>
      <c r="B548" s="156"/>
      <c r="C548" s="177">
        <f>C476/RES_summary!C$21</f>
        <v>0.15686249272863223</v>
      </c>
      <c r="D548" s="177">
        <f>D476/RES_summary!D$21</f>
        <v>0.22929099060244026</v>
      </c>
      <c r="E548" s="177">
        <f>E476/RES_summary!E$21</f>
        <v>0.49110585291617587</v>
      </c>
      <c r="F548" s="177">
        <f>F476/RES_summary!F$21</f>
        <v>0.41214251193636731</v>
      </c>
      <c r="G548" s="177">
        <f>G476/RES_summary!G$21</f>
        <v>0.1937973604781823</v>
      </c>
      <c r="H548" s="177">
        <f>H476/RES_summary!H$21</f>
        <v>0.15093830765348529</v>
      </c>
      <c r="I548" s="177">
        <f>I476/RES_summary!I$21</f>
        <v>0.9251163192740709</v>
      </c>
      <c r="J548" s="177">
        <f>J476/RES_summary!J$21</f>
        <v>0.57098569397932275</v>
      </c>
      <c r="K548" s="177">
        <f>K476/RES_summary!K$21</f>
        <v>0.17664421479804066</v>
      </c>
      <c r="L548" s="177">
        <f>L476/RES_summary!L$21</f>
        <v>0.28359601763606029</v>
      </c>
      <c r="M548" s="177">
        <f>M476/RES_summary!M$21</f>
        <v>0.21434308112772976</v>
      </c>
      <c r="N548" s="177">
        <f>N476/RES_summary!N$21</f>
        <v>0.1400403316215254</v>
      </c>
      <c r="O548" s="177">
        <f>O476/RES_summary!O$21</f>
        <v>0.11899052432244694</v>
      </c>
      <c r="P548" s="177">
        <f>P476/RES_summary!P$21</f>
        <v>0.16546917024158908</v>
      </c>
      <c r="Q548" s="177">
        <f>Q476/RES_summary!Q$21</f>
        <v>0.2653654509979026</v>
      </c>
    </row>
    <row r="549" spans="1:17" ht="12" customHeight="1" x14ac:dyDescent="0.25">
      <c r="A549" s="158" t="s">
        <v>112</v>
      </c>
      <c r="B549" s="157"/>
      <c r="C549" s="178">
        <f>C477/RES_summary!C$21</f>
        <v>9.0420347410272459</v>
      </c>
      <c r="D549" s="178">
        <f>D477/RES_summary!D$21</f>
        <v>5.1007108970102122</v>
      </c>
      <c r="E549" s="178">
        <f>E477/RES_summary!E$21</f>
        <v>9.2343278865376313</v>
      </c>
      <c r="F549" s="178">
        <f>F477/RES_summary!F$21</f>
        <v>5.6477454751858973</v>
      </c>
      <c r="G549" s="178">
        <f>G477/RES_summary!G$21</f>
        <v>7.0331454888658982</v>
      </c>
      <c r="H549" s="178">
        <f>H477/RES_summary!H$21</f>
        <v>10.282548615472884</v>
      </c>
      <c r="I549" s="178">
        <f>I477/RES_summary!I$21</f>
        <v>3.4641543234523509</v>
      </c>
      <c r="J549" s="178">
        <f>J477/RES_summary!J$21</f>
        <v>4.8089311391913219</v>
      </c>
      <c r="K549" s="178">
        <f>K477/RES_summary!K$21</f>
        <v>18.555175025018585</v>
      </c>
      <c r="L549" s="178">
        <f>L477/RES_summary!L$21</f>
        <v>35.746491676409569</v>
      </c>
      <c r="M549" s="178">
        <f>M477/RES_summary!M$21</f>
        <v>24.246516125373674</v>
      </c>
      <c r="N549" s="178">
        <f>N477/RES_summary!N$21</f>
        <v>14.490178703599284</v>
      </c>
      <c r="O549" s="178">
        <f>O477/RES_summary!O$21</f>
        <v>15.144233685157088</v>
      </c>
      <c r="P549" s="178">
        <f>P477/RES_summary!P$21</f>
        <v>30.025598110099356</v>
      </c>
      <c r="Q549" s="178">
        <f>Q477/RES_summary!Q$21</f>
        <v>17.805790140172594</v>
      </c>
    </row>
    <row r="550" spans="1:17" ht="12" customHeight="1" x14ac:dyDescent="0.25">
      <c r="A550" s="23" t="s">
        <v>60</v>
      </c>
      <c r="B550" s="156"/>
      <c r="C550" s="177">
        <f>C478/RES_summary!C$21</f>
        <v>9.0420347410272459</v>
      </c>
      <c r="D550" s="177">
        <f>D478/RES_summary!D$21</f>
        <v>5.1007108970102122</v>
      </c>
      <c r="E550" s="177">
        <f>E478/RES_summary!E$21</f>
        <v>9.2343278865376313</v>
      </c>
      <c r="F550" s="177">
        <f>F478/RES_summary!F$21</f>
        <v>5.6477454751858973</v>
      </c>
      <c r="G550" s="177">
        <f>G478/RES_summary!G$21</f>
        <v>7.0331454888658982</v>
      </c>
      <c r="H550" s="177">
        <f>H478/RES_summary!H$21</f>
        <v>10.282548615472884</v>
      </c>
      <c r="I550" s="177">
        <f>I478/RES_summary!I$21</f>
        <v>3.4641543234523509</v>
      </c>
      <c r="J550" s="177">
        <f>J478/RES_summary!J$21</f>
        <v>4.8089311391913219</v>
      </c>
      <c r="K550" s="177">
        <f>K478/RES_summary!K$21</f>
        <v>18.555175025018585</v>
      </c>
      <c r="L550" s="177">
        <f>L478/RES_summary!L$21</f>
        <v>35.746491676409569</v>
      </c>
      <c r="M550" s="177">
        <f>M478/RES_summary!M$21</f>
        <v>24.246516125373674</v>
      </c>
      <c r="N550" s="177">
        <f>N478/RES_summary!N$21</f>
        <v>14.490178703599284</v>
      </c>
      <c r="O550" s="177">
        <f>O478/RES_summary!O$21</f>
        <v>15.144233685157088</v>
      </c>
      <c r="P550" s="177">
        <f>P478/RES_summary!P$21</f>
        <v>30.025598110099356</v>
      </c>
      <c r="Q550" s="177">
        <f>Q478/RES_summary!Q$21</f>
        <v>17.805790140172594</v>
      </c>
    </row>
    <row r="551" spans="1:17" ht="12" customHeight="1" x14ac:dyDescent="0.25">
      <c r="A551" s="158" t="s">
        <v>63</v>
      </c>
      <c r="B551" s="157"/>
      <c r="C551" s="178">
        <f>C479/RES_summary!C$21</f>
        <v>16.892737267353901</v>
      </c>
      <c r="D551" s="178">
        <f>D479/RES_summary!D$21</f>
        <v>17.221916253841705</v>
      </c>
      <c r="E551" s="178">
        <f>E479/RES_summary!E$21</f>
        <v>17.395382059029398</v>
      </c>
      <c r="F551" s="178">
        <f>F479/RES_summary!F$21</f>
        <v>16.651796275921225</v>
      </c>
      <c r="G551" s="178">
        <f>G479/RES_summary!G$21</f>
        <v>16.318538527528148</v>
      </c>
      <c r="H551" s="178">
        <f>H479/RES_summary!H$21</f>
        <v>15.463387325976075</v>
      </c>
      <c r="I551" s="178">
        <f>I479/RES_summary!I$21</f>
        <v>15.452353036640927</v>
      </c>
      <c r="J551" s="178">
        <f>J479/RES_summary!J$21</f>
        <v>15.334660901257248</v>
      </c>
      <c r="K551" s="178">
        <f>K479/RES_summary!K$21</f>
        <v>15.052552493932422</v>
      </c>
      <c r="L551" s="178">
        <f>L479/RES_summary!L$21</f>
        <v>14.799303297609329</v>
      </c>
      <c r="M551" s="178">
        <f>M479/RES_summary!M$21</f>
        <v>14.846185643292678</v>
      </c>
      <c r="N551" s="178">
        <f>N479/RES_summary!N$21</f>
        <v>14.226584400707562</v>
      </c>
      <c r="O551" s="178">
        <f>O479/RES_summary!O$21</f>
        <v>13.876922341740048</v>
      </c>
      <c r="P551" s="178">
        <f>P479/RES_summary!P$21</f>
        <v>14.249221304897722</v>
      </c>
      <c r="Q551" s="178">
        <f>Q479/RES_summary!Q$21</f>
        <v>15.172366806929915</v>
      </c>
    </row>
    <row r="552" spans="1:17" ht="12" customHeight="1" x14ac:dyDescent="0.25">
      <c r="A552" s="167" t="s">
        <v>156</v>
      </c>
      <c r="B552" s="132"/>
      <c r="C552" s="183">
        <f>C480/RES_summary!C$21</f>
        <v>0</v>
      </c>
      <c r="D552" s="183">
        <f>D480/RES_summary!D$21</f>
        <v>0</v>
      </c>
      <c r="E552" s="183">
        <f>E480/RES_summary!E$21</f>
        <v>0</v>
      </c>
      <c r="F552" s="183">
        <f>F480/RES_summary!F$21</f>
        <v>0</v>
      </c>
      <c r="G552" s="183">
        <f>G480/RES_summary!G$21</f>
        <v>0</v>
      </c>
      <c r="H552" s="183">
        <f>H480/RES_summary!H$21</f>
        <v>0</v>
      </c>
      <c r="I552" s="183">
        <f>I480/RES_summary!I$21</f>
        <v>0</v>
      </c>
      <c r="J552" s="183">
        <f>J480/RES_summary!J$21</f>
        <v>0</v>
      </c>
      <c r="K552" s="183">
        <f>K480/RES_summary!K$21</f>
        <v>0</v>
      </c>
      <c r="L552" s="183">
        <f>L480/RES_summary!L$21</f>
        <v>0</v>
      </c>
      <c r="M552" s="183">
        <f>M480/RES_summary!M$21</f>
        <v>0</v>
      </c>
      <c r="N552" s="183">
        <f>N480/RES_summary!N$21</f>
        <v>0</v>
      </c>
      <c r="O552" s="183">
        <f>O480/RES_summary!O$21</f>
        <v>0</v>
      </c>
      <c r="P552" s="183">
        <f>P480/RES_summary!P$21</f>
        <v>0</v>
      </c>
      <c r="Q552" s="183">
        <f>Q480/RES_summary!Q$21</f>
        <v>0</v>
      </c>
    </row>
    <row r="553" spans="1:17" ht="12" customHeight="1" x14ac:dyDescent="0.25">
      <c r="A553" s="167" t="s">
        <v>155</v>
      </c>
      <c r="B553" s="132"/>
      <c r="C553" s="183">
        <f>C481/RES_summary!C$21</f>
        <v>0</v>
      </c>
      <c r="D553" s="183">
        <f>D481/RES_summary!D$21</f>
        <v>0</v>
      </c>
      <c r="E553" s="183">
        <f>E481/RES_summary!E$21</f>
        <v>0</v>
      </c>
      <c r="F553" s="183">
        <f>F481/RES_summary!F$21</f>
        <v>0</v>
      </c>
      <c r="G553" s="183">
        <f>G481/RES_summary!G$21</f>
        <v>0</v>
      </c>
      <c r="H553" s="183">
        <f>H481/RES_summary!H$21</f>
        <v>0</v>
      </c>
      <c r="I553" s="183">
        <f>I481/RES_summary!I$21</f>
        <v>0</v>
      </c>
      <c r="J553" s="183">
        <f>J481/RES_summary!J$21</f>
        <v>0</v>
      </c>
      <c r="K553" s="183">
        <f>K481/RES_summary!K$21</f>
        <v>0</v>
      </c>
      <c r="L553" s="183">
        <f>L481/RES_summary!L$21</f>
        <v>0</v>
      </c>
      <c r="M553" s="183">
        <f>M481/RES_summary!M$21</f>
        <v>0</v>
      </c>
      <c r="N553" s="183">
        <f>N481/RES_summary!N$21</f>
        <v>0</v>
      </c>
      <c r="O553" s="183">
        <f>O481/RES_summary!O$21</f>
        <v>0</v>
      </c>
      <c r="P553" s="183">
        <f>P481/RES_summary!P$21</f>
        <v>0</v>
      </c>
      <c r="Q553" s="183">
        <f>Q481/RES_summary!Q$21</f>
        <v>0</v>
      </c>
    </row>
    <row r="554" spans="1:17" ht="12" customHeight="1" x14ac:dyDescent="0.25">
      <c r="A554" s="166" t="s">
        <v>55</v>
      </c>
      <c r="B554" s="165"/>
      <c r="C554" s="182">
        <f>C482/RES_summary!C$21</f>
        <v>0</v>
      </c>
      <c r="D554" s="182">
        <f>D482/RES_summary!D$21</f>
        <v>0</v>
      </c>
      <c r="E554" s="182">
        <f>E482/RES_summary!E$21</f>
        <v>0</v>
      </c>
      <c r="F554" s="182">
        <f>F482/RES_summary!F$21</f>
        <v>0</v>
      </c>
      <c r="G554" s="182">
        <f>G482/RES_summary!G$21</f>
        <v>0</v>
      </c>
      <c r="H554" s="182">
        <f>H482/RES_summary!H$21</f>
        <v>0</v>
      </c>
      <c r="I554" s="182">
        <f>I482/RES_summary!I$21</f>
        <v>0</v>
      </c>
      <c r="J554" s="182">
        <f>J482/RES_summary!J$21</f>
        <v>0</v>
      </c>
      <c r="K554" s="182">
        <f>K482/RES_summary!K$21</f>
        <v>0</v>
      </c>
      <c r="L554" s="182">
        <f>L482/RES_summary!L$21</f>
        <v>0</v>
      </c>
      <c r="M554" s="182">
        <f>M482/RES_summary!M$21</f>
        <v>0</v>
      </c>
      <c r="N554" s="182">
        <f>N482/RES_summary!N$21</f>
        <v>0</v>
      </c>
      <c r="O554" s="182">
        <f>O482/RES_summary!O$21</f>
        <v>0</v>
      </c>
      <c r="P554" s="182">
        <f>P482/RES_summary!P$21</f>
        <v>0</v>
      </c>
      <c r="Q554" s="182">
        <f>Q482/RES_summary!Q$21</f>
        <v>0</v>
      </c>
    </row>
    <row r="555" spans="1:17" ht="12" customHeight="1" x14ac:dyDescent="0.25">
      <c r="A555" s="147" t="s">
        <v>59</v>
      </c>
      <c r="B555" s="164"/>
      <c r="C555" s="181">
        <f>C483/RES_summary!C$21</f>
        <v>0</v>
      </c>
      <c r="D555" s="181">
        <f>D483/RES_summary!D$21</f>
        <v>0</v>
      </c>
      <c r="E555" s="181">
        <f>E483/RES_summary!E$21</f>
        <v>0</v>
      </c>
      <c r="F555" s="181">
        <f>F483/RES_summary!F$21</f>
        <v>0</v>
      </c>
      <c r="G555" s="181">
        <f>G483/RES_summary!G$21</f>
        <v>0</v>
      </c>
      <c r="H555" s="181">
        <f>H483/RES_summary!H$21</f>
        <v>0</v>
      </c>
      <c r="I555" s="181">
        <f>I483/RES_summary!I$21</f>
        <v>0</v>
      </c>
      <c r="J555" s="181">
        <f>J483/RES_summary!J$21</f>
        <v>0</v>
      </c>
      <c r="K555" s="181">
        <f>K483/RES_summary!K$21</f>
        <v>0</v>
      </c>
      <c r="L555" s="181">
        <f>L483/RES_summary!L$21</f>
        <v>0</v>
      </c>
      <c r="M555" s="181">
        <f>M483/RES_summary!M$21</f>
        <v>0</v>
      </c>
      <c r="N555" s="181">
        <f>N483/RES_summary!N$21</f>
        <v>0</v>
      </c>
      <c r="O555" s="181">
        <f>O483/RES_summary!O$21</f>
        <v>0</v>
      </c>
      <c r="P555" s="181">
        <f>P483/RES_summary!P$21</f>
        <v>0</v>
      </c>
      <c r="Q555" s="181">
        <f>Q483/RES_summary!Q$21</f>
        <v>0</v>
      </c>
    </row>
    <row r="556" spans="1:17" ht="12" customHeight="1" x14ac:dyDescent="0.25">
      <c r="A556" s="163" t="s">
        <v>144</v>
      </c>
      <c r="B556" s="162"/>
      <c r="C556" s="180">
        <f>C484/RES_summary!C$21</f>
        <v>0</v>
      </c>
      <c r="D556" s="180">
        <f>D484/RES_summary!D$21</f>
        <v>0</v>
      </c>
      <c r="E556" s="180">
        <f>E484/RES_summary!E$21</f>
        <v>0</v>
      </c>
      <c r="F556" s="180">
        <f>F484/RES_summary!F$21</f>
        <v>0</v>
      </c>
      <c r="G556" s="180">
        <f>G484/RES_summary!G$21</f>
        <v>0</v>
      </c>
      <c r="H556" s="180">
        <f>H484/RES_summary!H$21</f>
        <v>0</v>
      </c>
      <c r="I556" s="180">
        <f>I484/RES_summary!I$21</f>
        <v>0</v>
      </c>
      <c r="J556" s="180">
        <f>J484/RES_summary!J$21</f>
        <v>0</v>
      </c>
      <c r="K556" s="180">
        <f>K484/RES_summary!K$21</f>
        <v>0</v>
      </c>
      <c r="L556" s="180">
        <f>L484/RES_summary!L$21</f>
        <v>0</v>
      </c>
      <c r="M556" s="180">
        <f>M484/RES_summary!M$21</f>
        <v>0</v>
      </c>
      <c r="N556" s="180">
        <f>N484/RES_summary!N$21</f>
        <v>0</v>
      </c>
      <c r="O556" s="180">
        <f>O484/RES_summary!O$21</f>
        <v>0</v>
      </c>
      <c r="P556" s="180">
        <f>P484/RES_summary!P$21</f>
        <v>0</v>
      </c>
      <c r="Q556" s="180">
        <f>Q484/RES_summary!Q$21</f>
        <v>0</v>
      </c>
    </row>
    <row r="557" spans="1:17" ht="12" customHeight="1" x14ac:dyDescent="0.25">
      <c r="A557" s="161" t="s">
        <v>143</v>
      </c>
      <c r="B557" s="160"/>
      <c r="C557" s="179">
        <f>C485/RES_summary!C$21</f>
        <v>0</v>
      </c>
      <c r="D557" s="179">
        <f>D485/RES_summary!D$21</f>
        <v>0</v>
      </c>
      <c r="E557" s="179">
        <f>E485/RES_summary!E$21</f>
        <v>0</v>
      </c>
      <c r="F557" s="179">
        <f>F485/RES_summary!F$21</f>
        <v>0</v>
      </c>
      <c r="G557" s="179">
        <f>G485/RES_summary!G$21</f>
        <v>0</v>
      </c>
      <c r="H557" s="179">
        <f>H485/RES_summary!H$21</f>
        <v>0</v>
      </c>
      <c r="I557" s="179">
        <f>I485/RES_summary!I$21</f>
        <v>0</v>
      </c>
      <c r="J557" s="179">
        <f>J485/RES_summary!J$21</f>
        <v>0</v>
      </c>
      <c r="K557" s="179">
        <f>K485/RES_summary!K$21</f>
        <v>0</v>
      </c>
      <c r="L557" s="179">
        <f>L485/RES_summary!L$21</f>
        <v>0</v>
      </c>
      <c r="M557" s="179">
        <f>M485/RES_summary!M$21</f>
        <v>0</v>
      </c>
      <c r="N557" s="179">
        <f>N485/RES_summary!N$21</f>
        <v>0</v>
      </c>
      <c r="O557" s="179">
        <f>O485/RES_summary!O$21</f>
        <v>0</v>
      </c>
      <c r="P557" s="179">
        <f>P485/RES_summary!P$21</f>
        <v>0</v>
      </c>
      <c r="Q557" s="179">
        <f>Q485/RES_summary!Q$21</f>
        <v>0</v>
      </c>
    </row>
    <row r="558" spans="1:17" ht="12" customHeight="1" x14ac:dyDescent="0.25">
      <c r="A558" s="148" t="s">
        <v>57</v>
      </c>
      <c r="B558" s="156"/>
      <c r="C558" s="177">
        <f>C486/RES_summary!C$21</f>
        <v>0</v>
      </c>
      <c r="D558" s="177">
        <f>D486/RES_summary!D$21</f>
        <v>0</v>
      </c>
      <c r="E558" s="177">
        <f>E486/RES_summary!E$21</f>
        <v>0</v>
      </c>
      <c r="F558" s="177">
        <f>F486/RES_summary!F$21</f>
        <v>0</v>
      </c>
      <c r="G558" s="177">
        <f>G486/RES_summary!G$21</f>
        <v>0</v>
      </c>
      <c r="H558" s="177">
        <f>H486/RES_summary!H$21</f>
        <v>0</v>
      </c>
      <c r="I558" s="177">
        <f>I486/RES_summary!I$21</f>
        <v>0</v>
      </c>
      <c r="J558" s="177">
        <f>J486/RES_summary!J$21</f>
        <v>0</v>
      </c>
      <c r="K558" s="177">
        <f>K486/RES_summary!K$21</f>
        <v>0</v>
      </c>
      <c r="L558" s="177">
        <f>L486/RES_summary!L$21</f>
        <v>0</v>
      </c>
      <c r="M558" s="177">
        <f>M486/RES_summary!M$21</f>
        <v>0</v>
      </c>
      <c r="N558" s="177">
        <f>N486/RES_summary!N$21</f>
        <v>0</v>
      </c>
      <c r="O558" s="177">
        <f>O486/RES_summary!O$21</f>
        <v>0</v>
      </c>
      <c r="P558" s="177">
        <f>P486/RES_summary!P$21</f>
        <v>0</v>
      </c>
      <c r="Q558" s="177">
        <f>Q486/RES_summary!Q$21</f>
        <v>0</v>
      </c>
    </row>
    <row r="559" spans="1:17" ht="12" customHeight="1" x14ac:dyDescent="0.25">
      <c r="A559" s="148" t="s">
        <v>59</v>
      </c>
      <c r="B559" s="156"/>
      <c r="C559" s="177">
        <f>C487/RES_summary!C$21</f>
        <v>0</v>
      </c>
      <c r="D559" s="177">
        <f>D487/RES_summary!D$21</f>
        <v>0</v>
      </c>
      <c r="E559" s="177">
        <f>E487/RES_summary!E$21</f>
        <v>0</v>
      </c>
      <c r="F559" s="177">
        <f>F487/RES_summary!F$21</f>
        <v>0</v>
      </c>
      <c r="G559" s="177">
        <f>G487/RES_summary!G$21</f>
        <v>0</v>
      </c>
      <c r="H559" s="177">
        <f>H487/RES_summary!H$21</f>
        <v>0</v>
      </c>
      <c r="I559" s="177">
        <f>I487/RES_summary!I$21</f>
        <v>0</v>
      </c>
      <c r="J559" s="177">
        <f>J487/RES_summary!J$21</f>
        <v>0</v>
      </c>
      <c r="K559" s="177">
        <f>K487/RES_summary!K$21</f>
        <v>0</v>
      </c>
      <c r="L559" s="177">
        <f>L487/RES_summary!L$21</f>
        <v>0</v>
      </c>
      <c r="M559" s="177">
        <f>M487/RES_summary!M$21</f>
        <v>0</v>
      </c>
      <c r="N559" s="177">
        <f>N487/RES_summary!N$21</f>
        <v>0</v>
      </c>
      <c r="O559" s="177">
        <f>O487/RES_summary!O$21</f>
        <v>0</v>
      </c>
      <c r="P559" s="177">
        <f>P487/RES_summary!P$21</f>
        <v>0</v>
      </c>
      <c r="Q559" s="177">
        <f>Q487/RES_summary!Q$21</f>
        <v>0</v>
      </c>
    </row>
    <row r="560" spans="1:17" ht="12" customHeight="1" x14ac:dyDescent="0.25">
      <c r="A560" s="163" t="s">
        <v>142</v>
      </c>
      <c r="B560" s="162"/>
      <c r="C560" s="180">
        <f>C488/RES_summary!C$21</f>
        <v>17.083003755416279</v>
      </c>
      <c r="D560" s="180">
        <f>D488/RES_summary!D$21</f>
        <v>17.840963392466712</v>
      </c>
      <c r="E560" s="180">
        <f>E488/RES_summary!E$21</f>
        <v>18.206426986694701</v>
      </c>
      <c r="F560" s="180">
        <f>F488/RES_summary!F$21</f>
        <v>0</v>
      </c>
      <c r="G560" s="180">
        <f>G488/RES_summary!G$21</f>
        <v>16.831766869359623</v>
      </c>
      <c r="H560" s="180">
        <f>H488/RES_summary!H$21</f>
        <v>16.249231506013992</v>
      </c>
      <c r="I560" s="180">
        <f>I488/RES_summary!I$21</f>
        <v>0</v>
      </c>
      <c r="J560" s="180">
        <f>J488/RES_summary!J$21</f>
        <v>19.900323098617047</v>
      </c>
      <c r="K560" s="180">
        <f>K488/RES_summary!K$21</f>
        <v>0</v>
      </c>
      <c r="L560" s="180">
        <f>L488/RES_summary!L$21</f>
        <v>0</v>
      </c>
      <c r="M560" s="180">
        <f>M488/RES_summary!M$21</f>
        <v>19.645148453377168</v>
      </c>
      <c r="N560" s="180">
        <f>N488/RES_summary!N$21</f>
        <v>0</v>
      </c>
      <c r="O560" s="180">
        <f>O488/RES_summary!O$21</f>
        <v>0</v>
      </c>
      <c r="P560" s="180">
        <f>P488/RES_summary!P$21</f>
        <v>17.329628460142086</v>
      </c>
      <c r="Q560" s="180">
        <f>Q488/RES_summary!Q$21</f>
        <v>0</v>
      </c>
    </row>
    <row r="561" spans="1:17" ht="12" customHeight="1" x14ac:dyDescent="0.25">
      <c r="A561" s="161" t="s">
        <v>141</v>
      </c>
      <c r="B561" s="160"/>
      <c r="C561" s="179">
        <f>C489/RES_summary!C$21</f>
        <v>16.83940434460726</v>
      </c>
      <c r="D561" s="179">
        <f>D489/RES_summary!D$21</f>
        <v>17.184604480311929</v>
      </c>
      <c r="E561" s="179">
        <f>E489/RES_summary!E$21</f>
        <v>17.142466045156347</v>
      </c>
      <c r="F561" s="179">
        <f>F489/RES_summary!F$21</f>
        <v>16.651796275921225</v>
      </c>
      <c r="G561" s="179">
        <f>G489/RES_summary!G$21</f>
        <v>16.27513862750353</v>
      </c>
      <c r="H561" s="179">
        <f>H489/RES_summary!H$21</f>
        <v>15.310150298667828</v>
      </c>
      <c r="I561" s="179">
        <f>I489/RES_summary!I$21</f>
        <v>15.452353036640927</v>
      </c>
      <c r="J561" s="179">
        <f>J489/RES_summary!J$21</f>
        <v>15.210629983559329</v>
      </c>
      <c r="K561" s="179">
        <f>K489/RES_summary!K$21</f>
        <v>15.052552493932422</v>
      </c>
      <c r="L561" s="179">
        <f>L489/RES_summary!L$21</f>
        <v>14.799303297609329</v>
      </c>
      <c r="M561" s="179">
        <f>M489/RES_summary!M$21</f>
        <v>14.582715907964118</v>
      </c>
      <c r="N561" s="179">
        <f>N489/RES_summary!N$21</f>
        <v>14.226584400707562</v>
      </c>
      <c r="O561" s="179">
        <f>O489/RES_summary!O$21</f>
        <v>13.876922341740048</v>
      </c>
      <c r="P561" s="179">
        <f>P489/RES_summary!P$21</f>
        <v>14.245053337266709</v>
      </c>
      <c r="Q561" s="179">
        <f>Q489/RES_summary!Q$21</f>
        <v>15.172366806929915</v>
      </c>
    </row>
    <row r="562" spans="1:17" ht="12" customHeight="1" x14ac:dyDescent="0.25">
      <c r="A562" s="148" t="s">
        <v>60</v>
      </c>
      <c r="B562" s="156"/>
      <c r="C562" s="177">
        <f>C490/RES_summary!C$21</f>
        <v>0.17083003755416148</v>
      </c>
      <c r="D562" s="177">
        <f>D490/RES_summary!D$21</f>
        <v>0.36111582651038376</v>
      </c>
      <c r="E562" s="177">
        <f>E490/RES_summary!E$21</f>
        <v>0.36861463415172813</v>
      </c>
      <c r="F562" s="177">
        <f>F490/RES_summary!F$21</f>
        <v>0.36558975124262738</v>
      </c>
      <c r="G562" s="177">
        <f>G490/RES_summary!G$21</f>
        <v>2.0905114602898984</v>
      </c>
      <c r="H562" s="177">
        <f>H490/RES_summary!H$21</f>
        <v>0.75767784478816391</v>
      </c>
      <c r="I562" s="177">
        <f>I490/RES_summary!I$21</f>
        <v>0.39538079032113166</v>
      </c>
      <c r="J562" s="177">
        <f>J490/RES_summary!J$21</f>
        <v>0.39757223217329168</v>
      </c>
      <c r="K562" s="177">
        <f>K490/RES_summary!K$21</f>
        <v>0.38712902340067878</v>
      </c>
      <c r="L562" s="177">
        <f>L490/RES_summary!L$21</f>
        <v>0.40237832413959573</v>
      </c>
      <c r="M562" s="177">
        <f>M490/RES_summary!M$21</f>
        <v>0.39165975863390362</v>
      </c>
      <c r="N562" s="177">
        <f>N490/RES_summary!N$21</f>
        <v>0.36890917804320111</v>
      </c>
      <c r="O562" s="177">
        <f>O490/RES_summary!O$21</f>
        <v>0.35619336867506007</v>
      </c>
      <c r="P562" s="177">
        <f>P490/RES_summary!P$21</f>
        <v>0.60238430444205859</v>
      </c>
      <c r="Q562" s="177">
        <f>Q490/RES_summary!Q$21</f>
        <v>1.518582124587835</v>
      </c>
    </row>
    <row r="563" spans="1:17" ht="12" customHeight="1" x14ac:dyDescent="0.25">
      <c r="A563" s="148" t="s">
        <v>59</v>
      </c>
      <c r="B563" s="156"/>
      <c r="C563" s="177">
        <f>C491/RES_summary!C$21</f>
        <v>16.668574307053095</v>
      </c>
      <c r="D563" s="177">
        <f>D491/RES_summary!D$21</f>
        <v>16.823488653801547</v>
      </c>
      <c r="E563" s="177">
        <f>E491/RES_summary!E$21</f>
        <v>16.773851411004621</v>
      </c>
      <c r="F563" s="177">
        <f>F491/RES_summary!F$21</f>
        <v>16.286206524678601</v>
      </c>
      <c r="G563" s="177">
        <f>G491/RES_summary!G$21</f>
        <v>14.184627167213629</v>
      </c>
      <c r="H563" s="177">
        <f>H491/RES_summary!H$21</f>
        <v>14.552472453879666</v>
      </c>
      <c r="I563" s="177">
        <f>I491/RES_summary!I$21</f>
        <v>15.056972246319791</v>
      </c>
      <c r="J563" s="177">
        <f>J491/RES_summary!J$21</f>
        <v>14.813057751386038</v>
      </c>
      <c r="K563" s="177">
        <f>K491/RES_summary!K$21</f>
        <v>14.665423470531746</v>
      </c>
      <c r="L563" s="177">
        <f>L491/RES_summary!L$21</f>
        <v>14.396924973469732</v>
      </c>
      <c r="M563" s="177">
        <f>M491/RES_summary!M$21</f>
        <v>14.191056149330219</v>
      </c>
      <c r="N563" s="177">
        <f>N491/RES_summary!N$21</f>
        <v>13.85767522266436</v>
      </c>
      <c r="O563" s="177">
        <f>O491/RES_summary!O$21</f>
        <v>13.520728973064989</v>
      </c>
      <c r="P563" s="177">
        <f>P491/RES_summary!P$21</f>
        <v>13.642669032824651</v>
      </c>
      <c r="Q563" s="177">
        <f>Q491/RES_summary!Q$21</f>
        <v>13.653784682342078</v>
      </c>
    </row>
    <row r="564" spans="1:17" ht="12" customHeight="1" x14ac:dyDescent="0.25">
      <c r="A564" s="158" t="s">
        <v>62</v>
      </c>
      <c r="B564" s="157"/>
      <c r="C564" s="178">
        <f>C492/RES_summary!C$21</f>
        <v>5.8776947640396386</v>
      </c>
      <c r="D564" s="178">
        <f>D492/RES_summary!D$21</f>
        <v>5.9507455805837539</v>
      </c>
      <c r="E564" s="178">
        <f>E492/RES_summary!E$21</f>
        <v>6.5575837722780852</v>
      </c>
      <c r="F564" s="178">
        <f>F492/RES_summary!F$21</f>
        <v>6.9262645483390681</v>
      </c>
      <c r="G564" s="178">
        <f>G492/RES_summary!G$21</f>
        <v>6.4940330258623291</v>
      </c>
      <c r="H564" s="178">
        <f>H492/RES_summary!H$21</f>
        <v>7.2727869200717121</v>
      </c>
      <c r="I564" s="178">
        <f>I492/RES_summary!I$21</f>
        <v>7.373045225659145</v>
      </c>
      <c r="J564" s="178">
        <f>J492/RES_summary!J$21</f>
        <v>7.4573465579702427</v>
      </c>
      <c r="K564" s="178">
        <f>K492/RES_summary!K$21</f>
        <v>7.6570484223731272</v>
      </c>
      <c r="L564" s="178">
        <f>L492/RES_summary!L$21</f>
        <v>7.1436879586172166</v>
      </c>
      <c r="M564" s="178">
        <f>M492/RES_summary!M$21</f>
        <v>5.868438841082285</v>
      </c>
      <c r="N564" s="178">
        <f>N492/RES_summary!N$21</f>
        <v>7.2715578383490795</v>
      </c>
      <c r="O564" s="178">
        <f>O492/RES_summary!O$21</f>
        <v>6.3219050606749452</v>
      </c>
      <c r="P564" s="178">
        <f>P492/RES_summary!P$21</f>
        <v>5.7985808195954096</v>
      </c>
      <c r="Q564" s="178">
        <f>Q492/RES_summary!Q$21</f>
        <v>6.7417042175999704</v>
      </c>
    </row>
    <row r="565" spans="1:17" ht="12" customHeight="1" x14ac:dyDescent="0.25">
      <c r="A565" s="23" t="s">
        <v>55</v>
      </c>
      <c r="B565" s="156"/>
      <c r="C565" s="177">
        <f>C493/RES_summary!C$21</f>
        <v>5.8336365618010451</v>
      </c>
      <c r="D565" s="177">
        <f>D493/RES_summary!D$21</f>
        <v>6.0134608261976066</v>
      </c>
      <c r="E565" s="177">
        <f>E493/RES_summary!E$21</f>
        <v>5.9177255842754768</v>
      </c>
      <c r="F565" s="177">
        <f>F493/RES_summary!F$21</f>
        <v>6.5653806990692081</v>
      </c>
      <c r="G565" s="177">
        <f>G493/RES_summary!G$21</f>
        <v>6.3988573110269193</v>
      </c>
      <c r="H565" s="177">
        <f>H493/RES_summary!H$21</f>
        <v>0</v>
      </c>
      <c r="I565" s="177">
        <f>I493/RES_summary!I$21</f>
        <v>6.3163036395888579</v>
      </c>
      <c r="J565" s="177">
        <f>J493/RES_summary!J$21</f>
        <v>6.3064083731733165</v>
      </c>
      <c r="K565" s="177">
        <f>K493/RES_summary!K$21</f>
        <v>0</v>
      </c>
      <c r="L565" s="177">
        <f>L493/RES_summary!L$21</f>
        <v>5.9528192931041417</v>
      </c>
      <c r="M565" s="177">
        <f>M493/RES_summary!M$21</f>
        <v>5.868438841082285</v>
      </c>
      <c r="N565" s="177">
        <f>N493/RES_summary!N$21</f>
        <v>5.6881585114216344</v>
      </c>
      <c r="O565" s="177">
        <f>O493/RES_summary!O$21</f>
        <v>5.3439274858189334</v>
      </c>
      <c r="P565" s="177">
        <f>P493/RES_summary!P$21</f>
        <v>5.2785408912875837</v>
      </c>
      <c r="Q565" s="177">
        <f>Q493/RES_summary!Q$21</f>
        <v>5.2359280377631547</v>
      </c>
    </row>
    <row r="566" spans="1:17" ht="12" customHeight="1" x14ac:dyDescent="0.25">
      <c r="A566" s="23" t="s">
        <v>57</v>
      </c>
      <c r="B566" s="156"/>
      <c r="C566" s="177">
        <f>C494/RES_summary!C$21</f>
        <v>0</v>
      </c>
      <c r="D566" s="177">
        <f>D494/RES_summary!D$21</f>
        <v>0</v>
      </c>
      <c r="E566" s="177">
        <f>E494/RES_summary!E$21</f>
        <v>0</v>
      </c>
      <c r="F566" s="177">
        <f>F494/RES_summary!F$21</f>
        <v>0</v>
      </c>
      <c r="G566" s="177">
        <f>G494/RES_summary!G$21</f>
        <v>0</v>
      </c>
      <c r="H566" s="177">
        <f>H494/RES_summary!H$21</f>
        <v>0</v>
      </c>
      <c r="I566" s="177">
        <f>I494/RES_summary!I$21</f>
        <v>0</v>
      </c>
      <c r="J566" s="177">
        <f>J494/RES_summary!J$21</f>
        <v>0</v>
      </c>
      <c r="K566" s="177">
        <f>K494/RES_summary!K$21</f>
        <v>0</v>
      </c>
      <c r="L566" s="177">
        <f>L494/RES_summary!L$21</f>
        <v>0</v>
      </c>
      <c r="M566" s="177">
        <f>M494/RES_summary!M$21</f>
        <v>0</v>
      </c>
      <c r="N566" s="177">
        <f>N494/RES_summary!N$21</f>
        <v>0</v>
      </c>
      <c r="O566" s="177">
        <f>O494/RES_summary!O$21</f>
        <v>0</v>
      </c>
      <c r="P566" s="177">
        <f>P494/RES_summary!P$21</f>
        <v>0</v>
      </c>
      <c r="Q566" s="177">
        <f>Q494/RES_summary!Q$21</f>
        <v>0</v>
      </c>
    </row>
    <row r="567" spans="1:17" ht="12" customHeight="1" x14ac:dyDescent="0.25">
      <c r="A567" s="29" t="s">
        <v>140</v>
      </c>
      <c r="B567" s="57"/>
      <c r="C567" s="176">
        <f>C495/RES_summary!C$21</f>
        <v>5.926164019037012</v>
      </c>
      <c r="D567" s="176">
        <f>D495/RES_summary!D$21</f>
        <v>5.9161592939846983</v>
      </c>
      <c r="E567" s="176">
        <f>E495/RES_summary!E$21</f>
        <v>6.936073266147365</v>
      </c>
      <c r="F567" s="176">
        <f>F495/RES_summary!F$21</f>
        <v>6.9523734695283048</v>
      </c>
      <c r="G567" s="176">
        <f>G495/RES_summary!G$21</f>
        <v>6.6461341312154545</v>
      </c>
      <c r="H567" s="176">
        <f>H495/RES_summary!H$21</f>
        <v>7.2727869200717121</v>
      </c>
      <c r="I567" s="176">
        <f>I495/RES_summary!I$21</f>
        <v>7.7458493107870803</v>
      </c>
      <c r="J567" s="176">
        <f>J495/RES_summary!J$21</f>
        <v>7.5743622507791244</v>
      </c>
      <c r="K567" s="176">
        <f>K495/RES_summary!K$21</f>
        <v>7.6570484223731272</v>
      </c>
      <c r="L567" s="176">
        <f>L495/RES_summary!L$21</f>
        <v>7.9568440221251926</v>
      </c>
      <c r="M567" s="176">
        <f>M495/RES_summary!M$21</f>
        <v>0</v>
      </c>
      <c r="N567" s="176">
        <f>N495/RES_summary!N$21</f>
        <v>7.4425962818975808</v>
      </c>
      <c r="O567" s="176">
        <f>O495/RES_summary!O$21</f>
        <v>6.7239477109718679</v>
      </c>
      <c r="P567" s="176">
        <f>P495/RES_summary!P$21</f>
        <v>6.4120941216389564</v>
      </c>
      <c r="Q567" s="176">
        <f>Q495/RES_summary!Q$21</f>
        <v>6.7444129290099886</v>
      </c>
    </row>
    <row r="569" spans="1:17" ht="12" customHeight="1" x14ac:dyDescent="0.25">
      <c r="A569" s="152" t="s">
        <v>184</v>
      </c>
      <c r="B569" s="168"/>
      <c r="C569" s="184">
        <f>C497/RES_summary!C$21</f>
        <v>0</v>
      </c>
      <c r="D569" s="184">
        <f>D497/RES_summary!D$21</f>
        <v>0</v>
      </c>
      <c r="E569" s="184">
        <f>E497/RES_summary!E$21</f>
        <v>0</v>
      </c>
      <c r="F569" s="184">
        <f>F497/RES_summary!F$21</f>
        <v>0</v>
      </c>
      <c r="G569" s="184">
        <f>G497/RES_summary!G$21</f>
        <v>0</v>
      </c>
      <c r="H569" s="184">
        <f>H497/RES_summary!H$21</f>
        <v>0</v>
      </c>
      <c r="I569" s="184">
        <f>I497/RES_summary!I$21</f>
        <v>0</v>
      </c>
      <c r="J569" s="184">
        <f>J497/RES_summary!J$21</f>
        <v>0</v>
      </c>
      <c r="K569" s="184">
        <f>K497/RES_summary!K$21</f>
        <v>0</v>
      </c>
      <c r="L569" s="184">
        <f>L497/RES_summary!L$21</f>
        <v>0</v>
      </c>
      <c r="M569" s="184">
        <f>M497/RES_summary!M$21</f>
        <v>0</v>
      </c>
      <c r="N569" s="184">
        <f>N497/RES_summary!N$21</f>
        <v>0</v>
      </c>
      <c r="O569" s="184">
        <f>O497/RES_summary!O$21</f>
        <v>0</v>
      </c>
      <c r="P569" s="184">
        <f>P497/RES_summary!P$21</f>
        <v>0</v>
      </c>
      <c r="Q569" s="184">
        <f>Q497/RES_summary!Q$21</f>
        <v>0</v>
      </c>
    </row>
    <row r="570" spans="1:17" ht="12" customHeight="1" x14ac:dyDescent="0.25">
      <c r="A570" s="158" t="s">
        <v>65</v>
      </c>
      <c r="B570" s="157"/>
      <c r="C570" s="178">
        <f>C498/RES_summary!C$21</f>
        <v>0</v>
      </c>
      <c r="D570" s="178">
        <f>D498/RES_summary!D$21</f>
        <v>0</v>
      </c>
      <c r="E570" s="178">
        <f>E498/RES_summary!E$21</f>
        <v>0</v>
      </c>
      <c r="F570" s="178">
        <f>F498/RES_summary!F$21</f>
        <v>0</v>
      </c>
      <c r="G570" s="178">
        <f>G498/RES_summary!G$21</f>
        <v>0</v>
      </c>
      <c r="H570" s="178">
        <f>H498/RES_summary!H$21</f>
        <v>0</v>
      </c>
      <c r="I570" s="178">
        <f>I498/RES_summary!I$21</f>
        <v>0</v>
      </c>
      <c r="J570" s="178">
        <f>J498/RES_summary!J$21</f>
        <v>0</v>
      </c>
      <c r="K570" s="178">
        <f>K498/RES_summary!K$21</f>
        <v>0</v>
      </c>
      <c r="L570" s="178">
        <f>L498/RES_summary!L$21</f>
        <v>0</v>
      </c>
      <c r="M570" s="178">
        <f>M498/RES_summary!M$21</f>
        <v>0</v>
      </c>
      <c r="N570" s="178">
        <f>N498/RES_summary!N$21</f>
        <v>0</v>
      </c>
      <c r="O570" s="178">
        <f>O498/RES_summary!O$21</f>
        <v>0</v>
      </c>
      <c r="P570" s="178">
        <f>P498/RES_summary!P$21</f>
        <v>0</v>
      </c>
      <c r="Q570" s="178">
        <f>Q498/RES_summary!Q$21</f>
        <v>0</v>
      </c>
    </row>
    <row r="571" spans="1:17" ht="12" customHeight="1" x14ac:dyDescent="0.25">
      <c r="A571" s="23" t="s">
        <v>157</v>
      </c>
      <c r="B571" s="156"/>
      <c r="C571" s="177">
        <f>C499/RES_summary!C$21</f>
        <v>0</v>
      </c>
      <c r="D571" s="177">
        <f>D499/RES_summary!D$21</f>
        <v>0</v>
      </c>
      <c r="E571" s="177">
        <f>E499/RES_summary!E$21</f>
        <v>0</v>
      </c>
      <c r="F571" s="177">
        <f>F499/RES_summary!F$21</f>
        <v>0</v>
      </c>
      <c r="G571" s="177">
        <f>G499/RES_summary!G$21</f>
        <v>0</v>
      </c>
      <c r="H571" s="177">
        <f>H499/RES_summary!H$21</f>
        <v>0</v>
      </c>
      <c r="I571" s="177">
        <f>I499/RES_summary!I$21</f>
        <v>0</v>
      </c>
      <c r="J571" s="177">
        <f>J499/RES_summary!J$21</f>
        <v>0</v>
      </c>
      <c r="K571" s="177">
        <f>K499/RES_summary!K$21</f>
        <v>0</v>
      </c>
      <c r="L571" s="177">
        <f>L499/RES_summary!L$21</f>
        <v>0</v>
      </c>
      <c r="M571" s="177">
        <f>M499/RES_summary!M$21</f>
        <v>0</v>
      </c>
      <c r="N571" s="177">
        <f>N499/RES_summary!N$21</f>
        <v>0</v>
      </c>
      <c r="O571" s="177">
        <f>O499/RES_summary!O$21</f>
        <v>0</v>
      </c>
      <c r="P571" s="177">
        <f>P499/RES_summary!P$21</f>
        <v>0</v>
      </c>
      <c r="Q571" s="177">
        <f>Q499/RES_summary!Q$21</f>
        <v>0</v>
      </c>
    </row>
    <row r="572" spans="1:17" ht="12" customHeight="1" x14ac:dyDescent="0.25">
      <c r="A572" s="23" t="s">
        <v>60</v>
      </c>
      <c r="B572" s="156"/>
      <c r="C572" s="177">
        <f>C500/RES_summary!C$21</f>
        <v>0</v>
      </c>
      <c r="D572" s="177">
        <f>D500/RES_summary!D$21</f>
        <v>0</v>
      </c>
      <c r="E572" s="177">
        <f>E500/RES_summary!E$21</f>
        <v>0</v>
      </c>
      <c r="F572" s="177">
        <f>F500/RES_summary!F$21</f>
        <v>0</v>
      </c>
      <c r="G572" s="177">
        <f>G500/RES_summary!G$21</f>
        <v>0</v>
      </c>
      <c r="H572" s="177">
        <f>H500/RES_summary!H$21</f>
        <v>0</v>
      </c>
      <c r="I572" s="177">
        <f>I500/RES_summary!I$21</f>
        <v>0</v>
      </c>
      <c r="J572" s="177">
        <f>J500/RES_summary!J$21</f>
        <v>0</v>
      </c>
      <c r="K572" s="177">
        <f>K500/RES_summary!K$21</f>
        <v>0</v>
      </c>
      <c r="L572" s="177">
        <f>L500/RES_summary!L$21</f>
        <v>0</v>
      </c>
      <c r="M572" s="177">
        <f>M500/RES_summary!M$21</f>
        <v>0</v>
      </c>
      <c r="N572" s="177">
        <f>N500/RES_summary!N$21</f>
        <v>0</v>
      </c>
      <c r="O572" s="177">
        <f>O500/RES_summary!O$21</f>
        <v>0</v>
      </c>
      <c r="P572" s="177">
        <f>P500/RES_summary!P$21</f>
        <v>0</v>
      </c>
      <c r="Q572" s="177">
        <f>Q500/RES_summary!Q$21</f>
        <v>0</v>
      </c>
    </row>
    <row r="573" spans="1:17" ht="12" customHeight="1" x14ac:dyDescent="0.25">
      <c r="A573" s="158" t="s">
        <v>112</v>
      </c>
      <c r="B573" s="157"/>
      <c r="C573" s="178">
        <f>C501/RES_summary!C$21</f>
        <v>0</v>
      </c>
      <c r="D573" s="178">
        <f>D501/RES_summary!D$21</f>
        <v>0</v>
      </c>
      <c r="E573" s="178">
        <f>E501/RES_summary!E$21</f>
        <v>0</v>
      </c>
      <c r="F573" s="178">
        <f>F501/RES_summary!F$21</f>
        <v>0</v>
      </c>
      <c r="G573" s="178">
        <f>G501/RES_summary!G$21</f>
        <v>0</v>
      </c>
      <c r="H573" s="178">
        <f>H501/RES_summary!H$21</f>
        <v>0</v>
      </c>
      <c r="I573" s="178">
        <f>I501/RES_summary!I$21</f>
        <v>0</v>
      </c>
      <c r="J573" s="178">
        <f>J501/RES_summary!J$21</f>
        <v>0</v>
      </c>
      <c r="K573" s="178">
        <f>K501/RES_summary!K$21</f>
        <v>0</v>
      </c>
      <c r="L573" s="178">
        <f>L501/RES_summary!L$21</f>
        <v>0</v>
      </c>
      <c r="M573" s="178">
        <f>M501/RES_summary!M$21</f>
        <v>0</v>
      </c>
      <c r="N573" s="178">
        <f>N501/RES_summary!N$21</f>
        <v>0</v>
      </c>
      <c r="O573" s="178">
        <f>O501/RES_summary!O$21</f>
        <v>0</v>
      </c>
      <c r="P573" s="178">
        <f>P501/RES_summary!P$21</f>
        <v>0</v>
      </c>
      <c r="Q573" s="178">
        <f>Q501/RES_summary!Q$21</f>
        <v>0</v>
      </c>
    </row>
    <row r="574" spans="1:17" ht="12" customHeight="1" x14ac:dyDescent="0.25">
      <c r="A574" s="23" t="s">
        <v>60</v>
      </c>
      <c r="B574" s="156"/>
      <c r="C574" s="177">
        <f>C502/RES_summary!C$21</f>
        <v>0</v>
      </c>
      <c r="D574" s="177">
        <f>D502/RES_summary!D$21</f>
        <v>0</v>
      </c>
      <c r="E574" s="177">
        <f>E502/RES_summary!E$21</f>
        <v>0</v>
      </c>
      <c r="F574" s="177">
        <f>F502/RES_summary!F$21</f>
        <v>0</v>
      </c>
      <c r="G574" s="177">
        <f>G502/RES_summary!G$21</f>
        <v>0</v>
      </c>
      <c r="H574" s="177">
        <f>H502/RES_summary!H$21</f>
        <v>0</v>
      </c>
      <c r="I574" s="177">
        <f>I502/RES_summary!I$21</f>
        <v>0</v>
      </c>
      <c r="J574" s="177">
        <f>J502/RES_summary!J$21</f>
        <v>0</v>
      </c>
      <c r="K574" s="177">
        <f>K502/RES_summary!K$21</f>
        <v>0</v>
      </c>
      <c r="L574" s="177">
        <f>L502/RES_summary!L$21</f>
        <v>0</v>
      </c>
      <c r="M574" s="177">
        <f>M502/RES_summary!M$21</f>
        <v>0</v>
      </c>
      <c r="N574" s="177">
        <f>N502/RES_summary!N$21</f>
        <v>0</v>
      </c>
      <c r="O574" s="177">
        <f>O502/RES_summary!O$21</f>
        <v>0</v>
      </c>
      <c r="P574" s="177">
        <f>P502/RES_summary!P$21</f>
        <v>0</v>
      </c>
      <c r="Q574" s="177">
        <f>Q502/RES_summary!Q$21</f>
        <v>0</v>
      </c>
    </row>
    <row r="575" spans="1:17" ht="12" customHeight="1" x14ac:dyDescent="0.25">
      <c r="A575" s="158" t="s">
        <v>63</v>
      </c>
      <c r="B575" s="157"/>
      <c r="C575" s="178">
        <f>C503/RES_summary!C$21</f>
        <v>0</v>
      </c>
      <c r="D575" s="178">
        <f>D503/RES_summary!D$21</f>
        <v>0</v>
      </c>
      <c r="E575" s="178">
        <f>E503/RES_summary!E$21</f>
        <v>0</v>
      </c>
      <c r="F575" s="178">
        <f>F503/RES_summary!F$21</f>
        <v>0</v>
      </c>
      <c r="G575" s="178">
        <f>G503/RES_summary!G$21</f>
        <v>0</v>
      </c>
      <c r="H575" s="178">
        <f>H503/RES_summary!H$21</f>
        <v>0</v>
      </c>
      <c r="I575" s="178">
        <f>I503/RES_summary!I$21</f>
        <v>0</v>
      </c>
      <c r="J575" s="178">
        <f>J503/RES_summary!J$21</f>
        <v>0</v>
      </c>
      <c r="K575" s="178">
        <f>K503/RES_summary!K$21</f>
        <v>0</v>
      </c>
      <c r="L575" s="178">
        <f>L503/RES_summary!L$21</f>
        <v>0</v>
      </c>
      <c r="M575" s="178">
        <f>M503/RES_summary!M$21</f>
        <v>0</v>
      </c>
      <c r="N575" s="178">
        <f>N503/RES_summary!N$21</f>
        <v>0</v>
      </c>
      <c r="O575" s="178">
        <f>O503/RES_summary!O$21</f>
        <v>0</v>
      </c>
      <c r="P575" s="178">
        <f>P503/RES_summary!P$21</f>
        <v>0</v>
      </c>
      <c r="Q575" s="178">
        <f>Q503/RES_summary!Q$21</f>
        <v>0</v>
      </c>
    </row>
    <row r="576" spans="1:17" ht="12" customHeight="1" x14ac:dyDescent="0.25">
      <c r="A576" s="167" t="s">
        <v>156</v>
      </c>
      <c r="B576" s="132"/>
      <c r="C576" s="183">
        <f>C504/RES_summary!C$21</f>
        <v>0</v>
      </c>
      <c r="D576" s="183">
        <f>D504/RES_summary!D$21</f>
        <v>0</v>
      </c>
      <c r="E576" s="183">
        <f>E504/RES_summary!E$21</f>
        <v>0</v>
      </c>
      <c r="F576" s="183">
        <f>F504/RES_summary!F$21</f>
        <v>0</v>
      </c>
      <c r="G576" s="183">
        <f>G504/RES_summary!G$21</f>
        <v>0</v>
      </c>
      <c r="H576" s="183">
        <f>H504/RES_summary!H$21</f>
        <v>0</v>
      </c>
      <c r="I576" s="183">
        <f>I504/RES_summary!I$21</f>
        <v>0</v>
      </c>
      <c r="J576" s="183">
        <f>J504/RES_summary!J$21</f>
        <v>0</v>
      </c>
      <c r="K576" s="183">
        <f>K504/RES_summary!K$21</f>
        <v>0</v>
      </c>
      <c r="L576" s="183">
        <f>L504/RES_summary!L$21</f>
        <v>0</v>
      </c>
      <c r="M576" s="183">
        <f>M504/RES_summary!M$21</f>
        <v>0</v>
      </c>
      <c r="N576" s="183">
        <f>N504/RES_summary!N$21</f>
        <v>0</v>
      </c>
      <c r="O576" s="183">
        <f>O504/RES_summary!O$21</f>
        <v>0</v>
      </c>
      <c r="P576" s="183">
        <f>P504/RES_summary!P$21</f>
        <v>0</v>
      </c>
      <c r="Q576" s="183">
        <f>Q504/RES_summary!Q$21</f>
        <v>0</v>
      </c>
    </row>
    <row r="577" spans="1:17" ht="12" customHeight="1" x14ac:dyDescent="0.25">
      <c r="A577" s="167" t="s">
        <v>155</v>
      </c>
      <c r="B577" s="132"/>
      <c r="C577" s="183">
        <f>C505/RES_summary!C$21</f>
        <v>0</v>
      </c>
      <c r="D577" s="183">
        <f>D505/RES_summary!D$21</f>
        <v>0</v>
      </c>
      <c r="E577" s="183">
        <f>E505/RES_summary!E$21</f>
        <v>0</v>
      </c>
      <c r="F577" s="183">
        <f>F505/RES_summary!F$21</f>
        <v>0</v>
      </c>
      <c r="G577" s="183">
        <f>G505/RES_summary!G$21</f>
        <v>0</v>
      </c>
      <c r="H577" s="183">
        <f>H505/RES_summary!H$21</f>
        <v>0</v>
      </c>
      <c r="I577" s="183">
        <f>I505/RES_summary!I$21</f>
        <v>0</v>
      </c>
      <c r="J577" s="183">
        <f>J505/RES_summary!J$21</f>
        <v>0</v>
      </c>
      <c r="K577" s="183">
        <f>K505/RES_summary!K$21</f>
        <v>0</v>
      </c>
      <c r="L577" s="183">
        <f>L505/RES_summary!L$21</f>
        <v>0</v>
      </c>
      <c r="M577" s="183">
        <f>M505/RES_summary!M$21</f>
        <v>0</v>
      </c>
      <c r="N577" s="183">
        <f>N505/RES_summary!N$21</f>
        <v>0</v>
      </c>
      <c r="O577" s="183">
        <f>O505/RES_summary!O$21</f>
        <v>0</v>
      </c>
      <c r="P577" s="183">
        <f>P505/RES_summary!P$21</f>
        <v>0</v>
      </c>
      <c r="Q577" s="183">
        <f>Q505/RES_summary!Q$21</f>
        <v>0</v>
      </c>
    </row>
    <row r="578" spans="1:17" ht="12" customHeight="1" x14ac:dyDescent="0.25">
      <c r="A578" s="166" t="s">
        <v>55</v>
      </c>
      <c r="B578" s="165"/>
      <c r="C578" s="182">
        <f>C506/RES_summary!C$21</f>
        <v>0</v>
      </c>
      <c r="D578" s="182">
        <f>D506/RES_summary!D$21</f>
        <v>0</v>
      </c>
      <c r="E578" s="182">
        <f>E506/RES_summary!E$21</f>
        <v>0</v>
      </c>
      <c r="F578" s="182">
        <f>F506/RES_summary!F$21</f>
        <v>0</v>
      </c>
      <c r="G578" s="182">
        <f>G506/RES_summary!G$21</f>
        <v>0</v>
      </c>
      <c r="H578" s="182">
        <f>H506/RES_summary!H$21</f>
        <v>0</v>
      </c>
      <c r="I578" s="182">
        <f>I506/RES_summary!I$21</f>
        <v>0</v>
      </c>
      <c r="J578" s="182">
        <f>J506/RES_summary!J$21</f>
        <v>0</v>
      </c>
      <c r="K578" s="182">
        <f>K506/RES_summary!K$21</f>
        <v>0</v>
      </c>
      <c r="L578" s="182">
        <f>L506/RES_summary!L$21</f>
        <v>0</v>
      </c>
      <c r="M578" s="182">
        <f>M506/RES_summary!M$21</f>
        <v>0</v>
      </c>
      <c r="N578" s="182">
        <f>N506/RES_summary!N$21</f>
        <v>0</v>
      </c>
      <c r="O578" s="182">
        <f>O506/RES_summary!O$21</f>
        <v>0</v>
      </c>
      <c r="P578" s="182">
        <f>P506/RES_summary!P$21</f>
        <v>0</v>
      </c>
      <c r="Q578" s="182">
        <f>Q506/RES_summary!Q$21</f>
        <v>0</v>
      </c>
    </row>
    <row r="579" spans="1:17" ht="12" customHeight="1" x14ac:dyDescent="0.25">
      <c r="A579" s="147" t="s">
        <v>59</v>
      </c>
      <c r="B579" s="164"/>
      <c r="C579" s="181">
        <f>C507/RES_summary!C$21</f>
        <v>0</v>
      </c>
      <c r="D579" s="181">
        <f>D507/RES_summary!D$21</f>
        <v>0</v>
      </c>
      <c r="E579" s="181">
        <f>E507/RES_summary!E$21</f>
        <v>0</v>
      </c>
      <c r="F579" s="181">
        <f>F507/RES_summary!F$21</f>
        <v>0</v>
      </c>
      <c r="G579" s="181">
        <f>G507/RES_summary!G$21</f>
        <v>0</v>
      </c>
      <c r="H579" s="181">
        <f>H507/RES_summary!H$21</f>
        <v>0</v>
      </c>
      <c r="I579" s="181">
        <f>I507/RES_summary!I$21</f>
        <v>0</v>
      </c>
      <c r="J579" s="181">
        <f>J507/RES_summary!J$21</f>
        <v>0</v>
      </c>
      <c r="K579" s="181">
        <f>K507/RES_summary!K$21</f>
        <v>0</v>
      </c>
      <c r="L579" s="181">
        <f>L507/RES_summary!L$21</f>
        <v>0</v>
      </c>
      <c r="M579" s="181">
        <f>M507/RES_summary!M$21</f>
        <v>0</v>
      </c>
      <c r="N579" s="181">
        <f>N507/RES_summary!N$21</f>
        <v>0</v>
      </c>
      <c r="O579" s="181">
        <f>O507/RES_summary!O$21</f>
        <v>0</v>
      </c>
      <c r="P579" s="181">
        <f>P507/RES_summary!P$21</f>
        <v>0</v>
      </c>
      <c r="Q579" s="181">
        <f>Q507/RES_summary!Q$21</f>
        <v>0</v>
      </c>
    </row>
    <row r="580" spans="1:17" ht="12" customHeight="1" x14ac:dyDescent="0.25">
      <c r="A580" s="163" t="s">
        <v>144</v>
      </c>
      <c r="B580" s="162"/>
      <c r="C580" s="180">
        <f>C508/RES_summary!C$21</f>
        <v>0</v>
      </c>
      <c r="D580" s="180">
        <f>D508/RES_summary!D$21</f>
        <v>0</v>
      </c>
      <c r="E580" s="180">
        <f>E508/RES_summary!E$21</f>
        <v>0</v>
      </c>
      <c r="F580" s="180">
        <f>F508/RES_summary!F$21</f>
        <v>0</v>
      </c>
      <c r="G580" s="180">
        <f>G508/RES_summary!G$21</f>
        <v>0</v>
      </c>
      <c r="H580" s="180">
        <f>H508/RES_summary!H$21</f>
        <v>0</v>
      </c>
      <c r="I580" s="180">
        <f>I508/RES_summary!I$21</f>
        <v>0</v>
      </c>
      <c r="J580" s="180">
        <f>J508/RES_summary!J$21</f>
        <v>0</v>
      </c>
      <c r="K580" s="180">
        <f>K508/RES_summary!K$21</f>
        <v>0</v>
      </c>
      <c r="L580" s="180">
        <f>L508/RES_summary!L$21</f>
        <v>0</v>
      </c>
      <c r="M580" s="180">
        <f>M508/RES_summary!M$21</f>
        <v>0</v>
      </c>
      <c r="N580" s="180">
        <f>N508/RES_summary!N$21</f>
        <v>0</v>
      </c>
      <c r="O580" s="180">
        <f>O508/RES_summary!O$21</f>
        <v>0</v>
      </c>
      <c r="P580" s="180">
        <f>P508/RES_summary!P$21</f>
        <v>0</v>
      </c>
      <c r="Q580" s="180">
        <f>Q508/RES_summary!Q$21</f>
        <v>0</v>
      </c>
    </row>
    <row r="581" spans="1:17" ht="12" customHeight="1" x14ac:dyDescent="0.25">
      <c r="A581" s="161" t="s">
        <v>143</v>
      </c>
      <c r="B581" s="160"/>
      <c r="C581" s="179">
        <f>C509/RES_summary!C$21</f>
        <v>0</v>
      </c>
      <c r="D581" s="179">
        <f>D509/RES_summary!D$21</f>
        <v>0</v>
      </c>
      <c r="E581" s="179">
        <f>E509/RES_summary!E$21</f>
        <v>0</v>
      </c>
      <c r="F581" s="179">
        <f>F509/RES_summary!F$21</f>
        <v>0</v>
      </c>
      <c r="G581" s="179">
        <f>G509/RES_summary!G$21</f>
        <v>0</v>
      </c>
      <c r="H581" s="179">
        <f>H509/RES_summary!H$21</f>
        <v>0</v>
      </c>
      <c r="I581" s="179">
        <f>I509/RES_summary!I$21</f>
        <v>0</v>
      </c>
      <c r="J581" s="179">
        <f>J509/RES_summary!J$21</f>
        <v>0</v>
      </c>
      <c r="K581" s="179">
        <f>K509/RES_summary!K$21</f>
        <v>0</v>
      </c>
      <c r="L581" s="179">
        <f>L509/RES_summary!L$21</f>
        <v>0</v>
      </c>
      <c r="M581" s="179">
        <f>M509/RES_summary!M$21</f>
        <v>0</v>
      </c>
      <c r="N581" s="179">
        <f>N509/RES_summary!N$21</f>
        <v>0</v>
      </c>
      <c r="O581" s="179">
        <f>O509/RES_summary!O$21</f>
        <v>0</v>
      </c>
      <c r="P581" s="179">
        <f>P509/RES_summary!P$21</f>
        <v>0</v>
      </c>
      <c r="Q581" s="179">
        <f>Q509/RES_summary!Q$21</f>
        <v>0</v>
      </c>
    </row>
    <row r="582" spans="1:17" ht="12" customHeight="1" x14ac:dyDescent="0.25">
      <c r="A582" s="148" t="s">
        <v>57</v>
      </c>
      <c r="B582" s="156"/>
      <c r="C582" s="177">
        <f>C510/RES_summary!C$21</f>
        <v>0</v>
      </c>
      <c r="D582" s="177">
        <f>D510/RES_summary!D$21</f>
        <v>0</v>
      </c>
      <c r="E582" s="177">
        <f>E510/RES_summary!E$21</f>
        <v>0</v>
      </c>
      <c r="F582" s="177">
        <f>F510/RES_summary!F$21</f>
        <v>0</v>
      </c>
      <c r="G582" s="177">
        <f>G510/RES_summary!G$21</f>
        <v>0</v>
      </c>
      <c r="H582" s="177">
        <f>H510/RES_summary!H$21</f>
        <v>0</v>
      </c>
      <c r="I582" s="177">
        <f>I510/RES_summary!I$21</f>
        <v>0</v>
      </c>
      <c r="J582" s="177">
        <f>J510/RES_summary!J$21</f>
        <v>0</v>
      </c>
      <c r="K582" s="177">
        <f>K510/RES_summary!K$21</f>
        <v>0</v>
      </c>
      <c r="L582" s="177">
        <f>L510/RES_summary!L$21</f>
        <v>0</v>
      </c>
      <c r="M582" s="177">
        <f>M510/RES_summary!M$21</f>
        <v>0</v>
      </c>
      <c r="N582" s="177">
        <f>N510/RES_summary!N$21</f>
        <v>0</v>
      </c>
      <c r="O582" s="177">
        <f>O510/RES_summary!O$21</f>
        <v>0</v>
      </c>
      <c r="P582" s="177">
        <f>P510/RES_summary!P$21</f>
        <v>0</v>
      </c>
      <c r="Q582" s="177">
        <f>Q510/RES_summary!Q$21</f>
        <v>0</v>
      </c>
    </row>
    <row r="583" spans="1:17" ht="12" customHeight="1" x14ac:dyDescent="0.25">
      <c r="A583" s="148" t="s">
        <v>59</v>
      </c>
      <c r="B583" s="156"/>
      <c r="C583" s="177">
        <f>C511/RES_summary!C$21</f>
        <v>0</v>
      </c>
      <c r="D583" s="177">
        <f>D511/RES_summary!D$21</f>
        <v>0</v>
      </c>
      <c r="E583" s="177">
        <f>E511/RES_summary!E$21</f>
        <v>0</v>
      </c>
      <c r="F583" s="177">
        <f>F511/RES_summary!F$21</f>
        <v>0</v>
      </c>
      <c r="G583" s="177">
        <f>G511/RES_summary!G$21</f>
        <v>0</v>
      </c>
      <c r="H583" s="177">
        <f>H511/RES_summary!H$21</f>
        <v>0</v>
      </c>
      <c r="I583" s="177">
        <f>I511/RES_summary!I$21</f>
        <v>0</v>
      </c>
      <c r="J583" s="177">
        <f>J511/RES_summary!J$21</f>
        <v>0</v>
      </c>
      <c r="K583" s="177">
        <f>K511/RES_summary!K$21</f>
        <v>0</v>
      </c>
      <c r="L583" s="177">
        <f>L511/RES_summary!L$21</f>
        <v>0</v>
      </c>
      <c r="M583" s="177">
        <f>M511/RES_summary!M$21</f>
        <v>0</v>
      </c>
      <c r="N583" s="177">
        <f>N511/RES_summary!N$21</f>
        <v>0</v>
      </c>
      <c r="O583" s="177">
        <f>O511/RES_summary!O$21</f>
        <v>0</v>
      </c>
      <c r="P583" s="177">
        <f>P511/RES_summary!P$21</f>
        <v>0</v>
      </c>
      <c r="Q583" s="177">
        <f>Q511/RES_summary!Q$21</f>
        <v>0</v>
      </c>
    </row>
    <row r="584" spans="1:17" ht="12" customHeight="1" x14ac:dyDescent="0.25">
      <c r="A584" s="163" t="s">
        <v>142</v>
      </c>
      <c r="B584" s="162"/>
      <c r="C584" s="180">
        <f>C512/RES_summary!C$21</f>
        <v>0</v>
      </c>
      <c r="D584" s="180">
        <f>D512/RES_summary!D$21</f>
        <v>0</v>
      </c>
      <c r="E584" s="180">
        <f>E512/RES_summary!E$21</f>
        <v>0</v>
      </c>
      <c r="F584" s="180">
        <f>F512/RES_summary!F$21</f>
        <v>0</v>
      </c>
      <c r="G584" s="180">
        <f>G512/RES_summary!G$21</f>
        <v>0</v>
      </c>
      <c r="H584" s="180">
        <f>H512/RES_summary!H$21</f>
        <v>0</v>
      </c>
      <c r="I584" s="180">
        <f>I512/RES_summary!I$21</f>
        <v>0</v>
      </c>
      <c r="J584" s="180">
        <f>J512/RES_summary!J$21</f>
        <v>0</v>
      </c>
      <c r="K584" s="180">
        <f>K512/RES_summary!K$21</f>
        <v>0</v>
      </c>
      <c r="L584" s="180">
        <f>L512/RES_summary!L$21</f>
        <v>0</v>
      </c>
      <c r="M584" s="180">
        <f>M512/RES_summary!M$21</f>
        <v>0</v>
      </c>
      <c r="N584" s="180">
        <f>N512/RES_summary!N$21</f>
        <v>0</v>
      </c>
      <c r="O584" s="180">
        <f>O512/RES_summary!O$21</f>
        <v>0</v>
      </c>
      <c r="P584" s="180">
        <f>P512/RES_summary!P$21</f>
        <v>0</v>
      </c>
      <c r="Q584" s="180">
        <f>Q512/RES_summary!Q$21</f>
        <v>0</v>
      </c>
    </row>
    <row r="585" spans="1:17" ht="12" customHeight="1" x14ac:dyDescent="0.25">
      <c r="A585" s="161" t="s">
        <v>141</v>
      </c>
      <c r="B585" s="160"/>
      <c r="C585" s="179">
        <f>C513/RES_summary!C$21</f>
        <v>0</v>
      </c>
      <c r="D585" s="179">
        <f>D513/RES_summary!D$21</f>
        <v>0</v>
      </c>
      <c r="E585" s="179">
        <f>E513/RES_summary!E$21</f>
        <v>0</v>
      </c>
      <c r="F585" s="179">
        <f>F513/RES_summary!F$21</f>
        <v>0</v>
      </c>
      <c r="G585" s="179">
        <f>G513/RES_summary!G$21</f>
        <v>0</v>
      </c>
      <c r="H585" s="179">
        <f>H513/RES_summary!H$21</f>
        <v>0</v>
      </c>
      <c r="I585" s="179">
        <f>I513/RES_summary!I$21</f>
        <v>0</v>
      </c>
      <c r="J585" s="179">
        <f>J513/RES_summary!J$21</f>
        <v>0</v>
      </c>
      <c r="K585" s="179">
        <f>K513/RES_summary!K$21</f>
        <v>0</v>
      </c>
      <c r="L585" s="179">
        <f>L513/RES_summary!L$21</f>
        <v>0</v>
      </c>
      <c r="M585" s="179">
        <f>M513/RES_summary!M$21</f>
        <v>0</v>
      </c>
      <c r="N585" s="179">
        <f>N513/RES_summary!N$21</f>
        <v>0</v>
      </c>
      <c r="O585" s="179">
        <f>O513/RES_summary!O$21</f>
        <v>0</v>
      </c>
      <c r="P585" s="179">
        <f>P513/RES_summary!P$21</f>
        <v>0</v>
      </c>
      <c r="Q585" s="179">
        <f>Q513/RES_summary!Q$21</f>
        <v>0</v>
      </c>
    </row>
    <row r="586" spans="1:17" ht="12" customHeight="1" x14ac:dyDescent="0.25">
      <c r="A586" s="148" t="s">
        <v>60</v>
      </c>
      <c r="B586" s="156"/>
      <c r="C586" s="177">
        <f>C514/RES_summary!C$21</f>
        <v>0</v>
      </c>
      <c r="D586" s="177">
        <f>D514/RES_summary!D$21</f>
        <v>0</v>
      </c>
      <c r="E586" s="177">
        <f>E514/RES_summary!E$21</f>
        <v>0</v>
      </c>
      <c r="F586" s="177">
        <f>F514/RES_summary!F$21</f>
        <v>0</v>
      </c>
      <c r="G586" s="177">
        <f>G514/RES_summary!G$21</f>
        <v>0</v>
      </c>
      <c r="H586" s="177">
        <f>H514/RES_summary!H$21</f>
        <v>0</v>
      </c>
      <c r="I586" s="177">
        <f>I514/RES_summary!I$21</f>
        <v>0</v>
      </c>
      <c r="J586" s="177">
        <f>J514/RES_summary!J$21</f>
        <v>0</v>
      </c>
      <c r="K586" s="177">
        <f>K514/RES_summary!K$21</f>
        <v>0</v>
      </c>
      <c r="L586" s="177">
        <f>L514/RES_summary!L$21</f>
        <v>0</v>
      </c>
      <c r="M586" s="177">
        <f>M514/RES_summary!M$21</f>
        <v>0</v>
      </c>
      <c r="N586" s="177">
        <f>N514/RES_summary!N$21</f>
        <v>0</v>
      </c>
      <c r="O586" s="177">
        <f>O514/RES_summary!O$21</f>
        <v>0</v>
      </c>
      <c r="P586" s="177">
        <f>P514/RES_summary!P$21</f>
        <v>0</v>
      </c>
      <c r="Q586" s="177">
        <f>Q514/RES_summary!Q$21</f>
        <v>0</v>
      </c>
    </row>
    <row r="587" spans="1:17" ht="12" customHeight="1" x14ac:dyDescent="0.25">
      <c r="A587" s="148" t="s">
        <v>59</v>
      </c>
      <c r="B587" s="156"/>
      <c r="C587" s="177">
        <f>C515/RES_summary!C$21</f>
        <v>0</v>
      </c>
      <c r="D587" s="177">
        <f>D515/RES_summary!D$21</f>
        <v>0</v>
      </c>
      <c r="E587" s="177">
        <f>E515/RES_summary!E$21</f>
        <v>0</v>
      </c>
      <c r="F587" s="177">
        <f>F515/RES_summary!F$21</f>
        <v>0</v>
      </c>
      <c r="G587" s="177">
        <f>G515/RES_summary!G$21</f>
        <v>0</v>
      </c>
      <c r="H587" s="177">
        <f>H515/RES_summary!H$21</f>
        <v>0</v>
      </c>
      <c r="I587" s="177">
        <f>I515/RES_summary!I$21</f>
        <v>0</v>
      </c>
      <c r="J587" s="177">
        <f>J515/RES_summary!J$21</f>
        <v>0</v>
      </c>
      <c r="K587" s="177">
        <f>K515/RES_summary!K$21</f>
        <v>0</v>
      </c>
      <c r="L587" s="177">
        <f>L515/RES_summary!L$21</f>
        <v>0</v>
      </c>
      <c r="M587" s="177">
        <f>M515/RES_summary!M$21</f>
        <v>0</v>
      </c>
      <c r="N587" s="177">
        <f>N515/RES_summary!N$21</f>
        <v>0</v>
      </c>
      <c r="O587" s="177">
        <f>O515/RES_summary!O$21</f>
        <v>0</v>
      </c>
      <c r="P587" s="177">
        <f>P515/RES_summary!P$21</f>
        <v>0</v>
      </c>
      <c r="Q587" s="177">
        <f>Q515/RES_summary!Q$21</f>
        <v>0</v>
      </c>
    </row>
    <row r="588" spans="1:17" ht="12" customHeight="1" x14ac:dyDescent="0.25">
      <c r="A588" s="158" t="s">
        <v>62</v>
      </c>
      <c r="B588" s="157"/>
      <c r="C588" s="178">
        <f>C516/RES_summary!C$21</f>
        <v>0</v>
      </c>
      <c r="D588" s="178">
        <f>D516/RES_summary!D$21</f>
        <v>0</v>
      </c>
      <c r="E588" s="178">
        <f>E516/RES_summary!E$21</f>
        <v>0</v>
      </c>
      <c r="F588" s="178">
        <f>F516/RES_summary!F$21</f>
        <v>0</v>
      </c>
      <c r="G588" s="178">
        <f>G516/RES_summary!G$21</f>
        <v>0</v>
      </c>
      <c r="H588" s="178">
        <f>H516/RES_summary!H$21</f>
        <v>0</v>
      </c>
      <c r="I588" s="178">
        <f>I516/RES_summary!I$21</f>
        <v>0</v>
      </c>
      <c r="J588" s="178">
        <f>J516/RES_summary!J$21</f>
        <v>0</v>
      </c>
      <c r="K588" s="178">
        <f>K516/RES_summary!K$21</f>
        <v>0</v>
      </c>
      <c r="L588" s="178">
        <f>L516/RES_summary!L$21</f>
        <v>0</v>
      </c>
      <c r="M588" s="178">
        <f>M516/RES_summary!M$21</f>
        <v>0</v>
      </c>
      <c r="N588" s="178">
        <f>N516/RES_summary!N$21</f>
        <v>0</v>
      </c>
      <c r="O588" s="178">
        <f>O516/RES_summary!O$21</f>
        <v>0</v>
      </c>
      <c r="P588" s="178">
        <f>P516/RES_summary!P$21</f>
        <v>0</v>
      </c>
      <c r="Q588" s="178">
        <f>Q516/RES_summary!Q$21</f>
        <v>0</v>
      </c>
    </row>
    <row r="589" spans="1:17" ht="12" customHeight="1" x14ac:dyDescent="0.25">
      <c r="A589" s="23" t="s">
        <v>55</v>
      </c>
      <c r="B589" s="156"/>
      <c r="C589" s="177">
        <f>C517/RES_summary!C$21</f>
        <v>0</v>
      </c>
      <c r="D589" s="177">
        <f>D517/RES_summary!D$21</f>
        <v>0</v>
      </c>
      <c r="E589" s="177">
        <f>E517/RES_summary!E$21</f>
        <v>0</v>
      </c>
      <c r="F589" s="177">
        <f>F517/RES_summary!F$21</f>
        <v>0</v>
      </c>
      <c r="G589" s="177">
        <f>G517/RES_summary!G$21</f>
        <v>0</v>
      </c>
      <c r="H589" s="177">
        <f>H517/RES_summary!H$21</f>
        <v>0</v>
      </c>
      <c r="I589" s="177">
        <f>I517/RES_summary!I$21</f>
        <v>0</v>
      </c>
      <c r="J589" s="177">
        <f>J517/RES_summary!J$21</f>
        <v>0</v>
      </c>
      <c r="K589" s="177">
        <f>K517/RES_summary!K$21</f>
        <v>0</v>
      </c>
      <c r="L589" s="177">
        <f>L517/RES_summary!L$21</f>
        <v>0</v>
      </c>
      <c r="M589" s="177">
        <f>M517/RES_summary!M$21</f>
        <v>0</v>
      </c>
      <c r="N589" s="177">
        <f>N517/RES_summary!N$21</f>
        <v>0</v>
      </c>
      <c r="O589" s="177">
        <f>O517/RES_summary!O$21</f>
        <v>0</v>
      </c>
      <c r="P589" s="177">
        <f>P517/RES_summary!P$21</f>
        <v>0</v>
      </c>
      <c r="Q589" s="177">
        <f>Q517/RES_summary!Q$21</f>
        <v>0</v>
      </c>
    </row>
    <row r="590" spans="1:17" ht="12" customHeight="1" x14ac:dyDescent="0.25">
      <c r="A590" s="23" t="s">
        <v>57</v>
      </c>
      <c r="B590" s="156"/>
      <c r="C590" s="177">
        <f>C518/RES_summary!C$21</f>
        <v>0</v>
      </c>
      <c r="D590" s="177">
        <f>D518/RES_summary!D$21</f>
        <v>0</v>
      </c>
      <c r="E590" s="177">
        <f>E518/RES_summary!E$21</f>
        <v>0</v>
      </c>
      <c r="F590" s="177">
        <f>F518/RES_summary!F$21</f>
        <v>0</v>
      </c>
      <c r="G590" s="177">
        <f>G518/RES_summary!G$21</f>
        <v>0</v>
      </c>
      <c r="H590" s="177">
        <f>H518/RES_summary!H$21</f>
        <v>0</v>
      </c>
      <c r="I590" s="177">
        <f>I518/RES_summary!I$21</f>
        <v>0</v>
      </c>
      <c r="J590" s="177">
        <f>J518/RES_summary!J$21</f>
        <v>0</v>
      </c>
      <c r="K590" s="177">
        <f>K518/RES_summary!K$21</f>
        <v>0</v>
      </c>
      <c r="L590" s="177">
        <f>L518/RES_summary!L$21</f>
        <v>0</v>
      </c>
      <c r="M590" s="177">
        <f>M518/RES_summary!M$21</f>
        <v>0</v>
      </c>
      <c r="N590" s="177">
        <f>N518/RES_summary!N$21</f>
        <v>0</v>
      </c>
      <c r="O590" s="177">
        <f>O518/RES_summary!O$21</f>
        <v>0</v>
      </c>
      <c r="P590" s="177">
        <f>P518/RES_summary!P$21</f>
        <v>0</v>
      </c>
      <c r="Q590" s="177">
        <f>Q518/RES_summary!Q$21</f>
        <v>0</v>
      </c>
    </row>
    <row r="591" spans="1:17" ht="12" customHeight="1" x14ac:dyDescent="0.25">
      <c r="A591" s="29" t="s">
        <v>140</v>
      </c>
      <c r="B591" s="57"/>
      <c r="C591" s="176">
        <f>C519/RES_summary!C$21</f>
        <v>0</v>
      </c>
      <c r="D591" s="176">
        <f>D519/RES_summary!D$21</f>
        <v>0</v>
      </c>
      <c r="E591" s="176">
        <f>E519/RES_summary!E$21</f>
        <v>0</v>
      </c>
      <c r="F591" s="176">
        <f>F519/RES_summary!F$21</f>
        <v>0</v>
      </c>
      <c r="G591" s="176">
        <f>G519/RES_summary!G$21</f>
        <v>0</v>
      </c>
      <c r="H591" s="176">
        <f>H519/RES_summary!H$21</f>
        <v>0</v>
      </c>
      <c r="I591" s="176">
        <f>I519/RES_summary!I$21</f>
        <v>0</v>
      </c>
      <c r="J591" s="176">
        <f>J519/RES_summary!J$21</f>
        <v>0</v>
      </c>
      <c r="K591" s="176">
        <f>K519/RES_summary!K$21</f>
        <v>0</v>
      </c>
      <c r="L591" s="176">
        <f>L519/RES_summary!L$21</f>
        <v>0</v>
      </c>
      <c r="M591" s="176">
        <f>M519/RES_summary!M$21</f>
        <v>0</v>
      </c>
      <c r="N591" s="176">
        <f>N519/RES_summary!N$21</f>
        <v>0</v>
      </c>
      <c r="O591" s="176">
        <f>O519/RES_summary!O$21</f>
        <v>0</v>
      </c>
      <c r="P591" s="176">
        <f>P519/RES_summary!P$21</f>
        <v>0</v>
      </c>
      <c r="Q591" s="176">
        <f>Q519/RES_summary!Q$21</f>
        <v>0</v>
      </c>
    </row>
  </sheetData>
  <mergeCells count="1">
    <mergeCell ref="B90:Q90"/>
  </mergeCells>
  <pageMargins left="0.39370078740157483" right="0.39370078740157483" top="0.39370078740157483" bottom="0.39370078740157483" header="0.31496062992125984" footer="0.31496062992125984"/>
  <pageSetup paperSize="9" scale="11" orientation="portrait" horizontalDpi="1200" verticalDpi="1200" r:id="rId1"/>
  <headerFooter alignWithMargins="0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RES_hhdet_num!B$105</f>
        <v>0</v>
      </c>
      <c r="C5" s="151">
        <f>RES_hhdet_num!C$105</f>
        <v>0</v>
      </c>
      <c r="D5" s="151">
        <f>RES_hhdet_num!D$105</f>
        <v>0</v>
      </c>
      <c r="E5" s="151">
        <f>RES_hhdet_num!E$105</f>
        <v>0</v>
      </c>
      <c r="F5" s="151">
        <f>RES_hhdet_num!F$105</f>
        <v>0</v>
      </c>
      <c r="G5" s="151">
        <f>RES_hhdet_num!G$105</f>
        <v>0</v>
      </c>
      <c r="H5" s="151">
        <f>RES_hhdet_num!H$105</f>
        <v>0</v>
      </c>
      <c r="I5" s="151">
        <f>RES_hhdet_num!I$105</f>
        <v>396.00000000000006</v>
      </c>
      <c r="J5" s="151">
        <f>RES_hhdet_num!J$105</f>
        <v>671.99999999999989</v>
      </c>
      <c r="K5" s="151">
        <f>RES_hhdet_num!K$105</f>
        <v>823</v>
      </c>
      <c r="L5" s="151">
        <f>RES_hhdet_num!L$105</f>
        <v>1907.9999999999995</v>
      </c>
      <c r="M5" s="151">
        <f>RES_hhdet_num!M$105</f>
        <v>2401.0000000000005</v>
      </c>
      <c r="N5" s="151">
        <f>RES_hhdet_num!N$105</f>
        <v>3598.0000000000005</v>
      </c>
      <c r="O5" s="151">
        <f>RES_hhdet_num!O$105</f>
        <v>4411.9999999999982</v>
      </c>
      <c r="P5" s="151">
        <f>RES_hhdet_num!P$105</f>
        <v>4555.9999999999982</v>
      </c>
      <c r="Q5" s="151">
        <f>RES_hhdet_num!Q$105</f>
        <v>4590.9999999999973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153</v>
      </c>
      <c r="B7" s="67">
        <f>RES_hhdet_num!B$107</f>
        <v>0</v>
      </c>
      <c r="C7" s="67">
        <f>RES_hhdet_num!C$107</f>
        <v>0</v>
      </c>
      <c r="D7" s="67">
        <f>RES_hhdet_num!D$107</f>
        <v>0</v>
      </c>
      <c r="E7" s="67">
        <f>RES_hhdet_num!E$107</f>
        <v>0</v>
      </c>
      <c r="F7" s="67">
        <f>RES_hhdet_num!F$107</f>
        <v>0</v>
      </c>
      <c r="G7" s="67">
        <f>RES_hhdet_num!G$107</f>
        <v>0</v>
      </c>
      <c r="H7" s="67">
        <f>RES_hhdet_num!H$107</f>
        <v>0</v>
      </c>
      <c r="I7" s="67">
        <f>RES_hhdet_num!I$107</f>
        <v>396.00000000000006</v>
      </c>
      <c r="J7" s="67">
        <f>RES_hhdet_num!J$107</f>
        <v>671.99999999999989</v>
      </c>
      <c r="K7" s="67">
        <f>RES_hhdet_num!K$107</f>
        <v>823</v>
      </c>
      <c r="L7" s="67">
        <f>RES_hhdet_num!L$107</f>
        <v>1907.9999999999995</v>
      </c>
      <c r="M7" s="67">
        <f>RES_hhdet_num!M$107</f>
        <v>2401.0000000000005</v>
      </c>
      <c r="N7" s="67">
        <f>RES_hhdet_num!N$107</f>
        <v>3598.0000000000005</v>
      </c>
      <c r="O7" s="67">
        <f>RES_hhdet_num!O$107</f>
        <v>4411.9999999999982</v>
      </c>
      <c r="P7" s="67">
        <f>RES_hhdet_num!P$107</f>
        <v>4555.9999999999982</v>
      </c>
      <c r="Q7" s="67">
        <f>RES_hhdet_num!Q$107</f>
        <v>4590.9999999999973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RES_hhdet_num!B$110</f>
        <v>0</v>
      </c>
      <c r="C9" s="67">
        <f>RES_hhdet_num!C$110</f>
        <v>0</v>
      </c>
      <c r="D9" s="67">
        <f>RES_hhdet_num!D$110</f>
        <v>0</v>
      </c>
      <c r="E9" s="67">
        <f>RES_hhdet_num!E$110</f>
        <v>0</v>
      </c>
      <c r="F9" s="67">
        <f>RES_hhdet_num!F$110</f>
        <v>0</v>
      </c>
      <c r="G9" s="67">
        <f>RES_hhdet_num!G$110</f>
        <v>0</v>
      </c>
      <c r="H9" s="67">
        <f>RES_hhdet_num!H$110</f>
        <v>0</v>
      </c>
      <c r="I9" s="67">
        <f>RES_hhdet_num!I$110</f>
        <v>57.000000000000014</v>
      </c>
      <c r="J9" s="67">
        <f>RES_hhdet_num!J$110</f>
        <v>94.999999999999972</v>
      </c>
      <c r="K9" s="67">
        <f>RES_hhdet_num!K$110</f>
        <v>133</v>
      </c>
      <c r="L9" s="67">
        <f>RES_hhdet_num!L$110</f>
        <v>347.99999999999994</v>
      </c>
      <c r="M9" s="67">
        <f>RES_hhdet_num!M$110</f>
        <v>474</v>
      </c>
      <c r="N9" s="67">
        <f>RES_hhdet_num!N$110</f>
        <v>743</v>
      </c>
      <c r="O9" s="67">
        <f>RES_hhdet_num!O$110</f>
        <v>961.99999999999977</v>
      </c>
      <c r="P9" s="67">
        <f>RES_hhdet_num!P$110</f>
        <v>1033.9999999999998</v>
      </c>
      <c r="Q9" s="67">
        <f>RES_hhdet_num!Q$110</f>
        <v>1074.9999999999995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152</v>
      </c>
      <c r="B11" s="67">
        <f>RES_hhdet_num!B$112</f>
        <v>0</v>
      </c>
      <c r="C11" s="67">
        <f>RES_hhdet_num!C$112</f>
        <v>0</v>
      </c>
      <c r="D11" s="67">
        <f>RES_hhdet_num!D$112</f>
        <v>0</v>
      </c>
      <c r="E11" s="67">
        <f>RES_hhdet_num!E$112</f>
        <v>0</v>
      </c>
      <c r="F11" s="67">
        <f>RES_hhdet_num!F$112</f>
        <v>0</v>
      </c>
      <c r="G11" s="67">
        <f>RES_hhdet_num!G$112</f>
        <v>0</v>
      </c>
      <c r="H11" s="67">
        <f>RES_hhdet_num!H$112</f>
        <v>0</v>
      </c>
      <c r="I11" s="67">
        <f>RES_hhdet_num!I$112</f>
        <v>0</v>
      </c>
      <c r="J11" s="67">
        <f>RES_hhdet_num!J$112</f>
        <v>0</v>
      </c>
      <c r="K11" s="67">
        <f>RES_hhdet_num!K$112</f>
        <v>0</v>
      </c>
      <c r="L11" s="67">
        <f>RES_hhdet_num!L$112</f>
        <v>0</v>
      </c>
      <c r="M11" s="67">
        <f>RES_hhdet_num!M$112</f>
        <v>0</v>
      </c>
      <c r="N11" s="67">
        <f>RES_hhdet_num!N$112</f>
        <v>0</v>
      </c>
      <c r="O11" s="67">
        <f>RES_hhdet_num!O$112</f>
        <v>0</v>
      </c>
      <c r="P11" s="67">
        <f>RES_hhdet_num!P$112</f>
        <v>0</v>
      </c>
      <c r="Q11" s="67">
        <f>RES_hhdet_num!Q$112</f>
        <v>0</v>
      </c>
    </row>
    <row r="12" spans="1:17" ht="12" customHeight="1" x14ac:dyDescent="0.25">
      <c r="A12" s="23" t="s">
        <v>151</v>
      </c>
      <c r="B12" s="67">
        <f>RES_hhdet_num!B$113</f>
        <v>0</v>
      </c>
      <c r="C12" s="67">
        <f>RES_hhdet_num!C$113</f>
        <v>0</v>
      </c>
      <c r="D12" s="67">
        <f>RES_hhdet_num!D$113</f>
        <v>0</v>
      </c>
      <c r="E12" s="67">
        <f>RES_hhdet_num!E$113</f>
        <v>0</v>
      </c>
      <c r="F12" s="67">
        <f>RES_hhdet_num!F$113</f>
        <v>0</v>
      </c>
      <c r="G12" s="67">
        <f>RES_hhdet_num!G$113</f>
        <v>0</v>
      </c>
      <c r="H12" s="67">
        <f>RES_hhdet_num!H$113</f>
        <v>0</v>
      </c>
      <c r="I12" s="67">
        <f>RES_hhdet_num!I$113</f>
        <v>0</v>
      </c>
      <c r="J12" s="67">
        <f>RES_hhdet_num!J$113</f>
        <v>0</v>
      </c>
      <c r="K12" s="67">
        <f>RES_hhdet_num!K$113</f>
        <v>0</v>
      </c>
      <c r="L12" s="67">
        <f>RES_hhdet_num!L$113</f>
        <v>0</v>
      </c>
      <c r="M12" s="67">
        <f>RES_hhdet_num!M$113</f>
        <v>0</v>
      </c>
      <c r="N12" s="67">
        <f>RES_hhdet_num!N$113</f>
        <v>0</v>
      </c>
      <c r="O12" s="67">
        <f>RES_hhdet_num!O$113</f>
        <v>0</v>
      </c>
      <c r="P12" s="67">
        <f>RES_hhdet_num!P$113</f>
        <v>0</v>
      </c>
      <c r="Q12" s="67">
        <f>RES_hhdet_num!Q$113</f>
        <v>0</v>
      </c>
    </row>
    <row r="13" spans="1:17" ht="12" customHeight="1" x14ac:dyDescent="0.25">
      <c r="A13" s="23" t="s">
        <v>142</v>
      </c>
      <c r="B13" s="67">
        <f>RES_hhdet_num!B$116</f>
        <v>0</v>
      </c>
      <c r="C13" s="67">
        <f>RES_hhdet_num!C$116</f>
        <v>0</v>
      </c>
      <c r="D13" s="67">
        <f>RES_hhdet_num!D$116</f>
        <v>0</v>
      </c>
      <c r="E13" s="67">
        <f>RES_hhdet_num!E$116</f>
        <v>0</v>
      </c>
      <c r="F13" s="67">
        <f>RES_hhdet_num!F$116</f>
        <v>0</v>
      </c>
      <c r="G13" s="67">
        <f>RES_hhdet_num!G$116</f>
        <v>0</v>
      </c>
      <c r="H13" s="67">
        <f>RES_hhdet_num!H$116</f>
        <v>0</v>
      </c>
      <c r="I13" s="67">
        <f>RES_hhdet_num!I$116</f>
        <v>32.000000000000007</v>
      </c>
      <c r="J13" s="67">
        <f>RES_hhdet_num!J$116</f>
        <v>61.999999999999986</v>
      </c>
      <c r="K13" s="67">
        <f>RES_hhdet_num!K$116</f>
        <v>74</v>
      </c>
      <c r="L13" s="67">
        <f>RES_hhdet_num!L$116</f>
        <v>116.99999999999997</v>
      </c>
      <c r="M13" s="67">
        <f>RES_hhdet_num!M$116</f>
        <v>133</v>
      </c>
      <c r="N13" s="67">
        <f>RES_hhdet_num!N$116</f>
        <v>144</v>
      </c>
      <c r="O13" s="67">
        <f>RES_hhdet_num!O$116</f>
        <v>56.999999999999979</v>
      </c>
      <c r="P13" s="67">
        <f>RES_hhdet_num!P$116</f>
        <v>81.000000000000043</v>
      </c>
      <c r="Q13" s="67">
        <f>RES_hhdet_num!Q$116</f>
        <v>30.999999999999986</v>
      </c>
    </row>
    <row r="14" spans="1:17" ht="12" customHeight="1" x14ac:dyDescent="0.25">
      <c r="A14" s="23" t="s">
        <v>141</v>
      </c>
      <c r="B14" s="67">
        <f>RES_hhdet_num!B$117</f>
        <v>0</v>
      </c>
      <c r="C14" s="67">
        <f>RES_hhdet_num!C$117</f>
        <v>0</v>
      </c>
      <c r="D14" s="67">
        <f>RES_hhdet_num!D$117</f>
        <v>0</v>
      </c>
      <c r="E14" s="67">
        <f>RES_hhdet_num!E$117</f>
        <v>0</v>
      </c>
      <c r="F14" s="67">
        <f>RES_hhdet_num!F$117</f>
        <v>0</v>
      </c>
      <c r="G14" s="67">
        <f>RES_hhdet_num!G$117</f>
        <v>0</v>
      </c>
      <c r="H14" s="67">
        <f>RES_hhdet_num!H$117</f>
        <v>0</v>
      </c>
      <c r="I14" s="67">
        <f>RES_hhdet_num!I$117</f>
        <v>364.00000000000006</v>
      </c>
      <c r="J14" s="67">
        <f>RES_hhdet_num!J$117</f>
        <v>609.99999999999989</v>
      </c>
      <c r="K14" s="67">
        <f>RES_hhdet_num!K$117</f>
        <v>749</v>
      </c>
      <c r="L14" s="67">
        <f>RES_hhdet_num!L$117</f>
        <v>1790.9999999999995</v>
      </c>
      <c r="M14" s="67">
        <f>RES_hhdet_num!M$117</f>
        <v>2268.0000000000005</v>
      </c>
      <c r="N14" s="67">
        <f>RES_hhdet_num!N$117</f>
        <v>3454.0000000000005</v>
      </c>
      <c r="O14" s="67">
        <f>RES_hhdet_num!O$117</f>
        <v>4354.9999999999982</v>
      </c>
      <c r="P14" s="67">
        <f>RES_hhdet_num!P$117</f>
        <v>4474.9999999999982</v>
      </c>
      <c r="Q14" s="67">
        <f>RES_hhdet_num!Q$117</f>
        <v>4559.9999999999973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RES_hhdet_num!B$121</f>
        <v>0</v>
      </c>
      <c r="C16" s="67">
        <f>RES_hhdet_num!C$121</f>
        <v>0</v>
      </c>
      <c r="D16" s="67">
        <f>RES_hhdet_num!D$121</f>
        <v>0</v>
      </c>
      <c r="E16" s="67">
        <f>RES_hhdet_num!E$121</f>
        <v>0</v>
      </c>
      <c r="F16" s="67">
        <f>RES_hhdet_num!F$121</f>
        <v>0</v>
      </c>
      <c r="G16" s="67">
        <f>RES_hhdet_num!G$121</f>
        <v>0</v>
      </c>
      <c r="H16" s="67">
        <f>RES_hhdet_num!H$121</f>
        <v>0</v>
      </c>
      <c r="I16" s="67">
        <f>RES_hhdet_num!I$121</f>
        <v>136.00000000000003</v>
      </c>
      <c r="J16" s="67">
        <f>RES_hhdet_num!J$121</f>
        <v>319.99999999999994</v>
      </c>
      <c r="K16" s="67">
        <f>RES_hhdet_num!K$121</f>
        <v>380</v>
      </c>
      <c r="L16" s="67">
        <f>RES_hhdet_num!L$121</f>
        <v>869.99999999999977</v>
      </c>
      <c r="M16" s="67">
        <f>RES_hhdet_num!M$121</f>
        <v>1206</v>
      </c>
      <c r="N16" s="67">
        <f>RES_hhdet_num!N$121</f>
        <v>1768.0000000000005</v>
      </c>
      <c r="O16" s="67">
        <f>RES_hhdet_num!O$121</f>
        <v>2310.9999999999991</v>
      </c>
      <c r="P16" s="67">
        <f>RES_hhdet_num!P$121</f>
        <v>2307.9999999999995</v>
      </c>
      <c r="Q16" s="67">
        <f>RES_hhdet_num!Q$121</f>
        <v>2309.9999999999991</v>
      </c>
    </row>
    <row r="17" spans="1:17" ht="12" customHeight="1" x14ac:dyDescent="0.25">
      <c r="A17" s="29" t="s">
        <v>140</v>
      </c>
      <c r="B17" s="83">
        <f>RES_hhdet_num!B$122</f>
        <v>0</v>
      </c>
      <c r="C17" s="83">
        <f>RES_hhdet_num!C$122</f>
        <v>0</v>
      </c>
      <c r="D17" s="83">
        <f>RES_hhdet_num!D$122</f>
        <v>0</v>
      </c>
      <c r="E17" s="83">
        <f>RES_hhdet_num!E$122</f>
        <v>0</v>
      </c>
      <c r="F17" s="83">
        <f>RES_hhdet_num!F$122</f>
        <v>0</v>
      </c>
      <c r="G17" s="83">
        <f>RES_hhdet_num!G$122</f>
        <v>0</v>
      </c>
      <c r="H17" s="83">
        <f>RES_hhdet_num!H$122</f>
        <v>0</v>
      </c>
      <c r="I17" s="83">
        <f>RES_hhdet_num!I$122</f>
        <v>260.00000000000006</v>
      </c>
      <c r="J17" s="83">
        <f>RES_hhdet_num!J$122</f>
        <v>351.99999999999994</v>
      </c>
      <c r="K17" s="83">
        <f>RES_hhdet_num!K$122</f>
        <v>443.00000000000006</v>
      </c>
      <c r="L17" s="83">
        <f>RES_hhdet_num!L$122</f>
        <v>1037.9999999999998</v>
      </c>
      <c r="M17" s="83">
        <f>RES_hhdet_num!M$122</f>
        <v>1195</v>
      </c>
      <c r="N17" s="83">
        <f>RES_hhdet_num!N$122</f>
        <v>1830</v>
      </c>
      <c r="O17" s="83">
        <f>RES_hhdet_num!O$122</f>
        <v>2100.9999999999991</v>
      </c>
      <c r="P17" s="83">
        <f>RES_hhdet_num!P$122</f>
        <v>2247.9999999999986</v>
      </c>
      <c r="Q17" s="83">
        <f>RES_hhdet_num!Q$122</f>
        <v>2280.9999999999982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153</v>
      </c>
      <c r="B21" s="67"/>
      <c r="C21" s="67">
        <f t="shared" ref="C21:Q21" si="0">B7+C35-C7</f>
        <v>0</v>
      </c>
      <c r="D21" s="67">
        <f t="shared" si="0"/>
        <v>0</v>
      </c>
      <c r="E21" s="67">
        <f t="shared" si="0"/>
        <v>0</v>
      </c>
      <c r="F21" s="67">
        <f t="shared" si="0"/>
        <v>0</v>
      </c>
      <c r="G21" s="67">
        <f t="shared" si="0"/>
        <v>0</v>
      </c>
      <c r="H21" s="67">
        <f t="shared" si="0"/>
        <v>0</v>
      </c>
      <c r="I21" s="67">
        <f t="shared" si="0"/>
        <v>0</v>
      </c>
      <c r="J21" s="67">
        <f t="shared" si="0"/>
        <v>0</v>
      </c>
      <c r="K21" s="67">
        <f t="shared" si="0"/>
        <v>0</v>
      </c>
      <c r="L21" s="67">
        <f t="shared" si="0"/>
        <v>0</v>
      </c>
      <c r="M21" s="67">
        <f t="shared" si="0"/>
        <v>0</v>
      </c>
      <c r="N21" s="67">
        <f t="shared" si="0"/>
        <v>0</v>
      </c>
      <c r="O21" s="67">
        <f t="shared" si="0"/>
        <v>0</v>
      </c>
      <c r="P21" s="67">
        <f t="shared" si="0"/>
        <v>0</v>
      </c>
      <c r="Q21" s="67">
        <f t="shared" si="0"/>
        <v>0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0</v>
      </c>
      <c r="D23" s="67">
        <f t="shared" si="1"/>
        <v>0</v>
      </c>
      <c r="E23" s="67">
        <f t="shared" si="1"/>
        <v>0</v>
      </c>
      <c r="F23" s="67">
        <f t="shared" si="1"/>
        <v>0</v>
      </c>
      <c r="G23" s="67">
        <f t="shared" si="1"/>
        <v>0</v>
      </c>
      <c r="H23" s="67">
        <f t="shared" si="1"/>
        <v>0</v>
      </c>
      <c r="I23" s="67">
        <f t="shared" si="1"/>
        <v>0</v>
      </c>
      <c r="J23" s="67">
        <f t="shared" si="1"/>
        <v>0</v>
      </c>
      <c r="K23" s="67">
        <f t="shared" si="1"/>
        <v>0</v>
      </c>
      <c r="L23" s="67">
        <f t="shared" si="1"/>
        <v>0</v>
      </c>
      <c r="M23" s="67">
        <f t="shared" si="1"/>
        <v>5.9999999999999432</v>
      </c>
      <c r="N23" s="67">
        <f t="shared" si="1"/>
        <v>1</v>
      </c>
      <c r="O23" s="67">
        <f t="shared" si="1"/>
        <v>4.0000000000002274</v>
      </c>
      <c r="P23" s="67">
        <f t="shared" si="1"/>
        <v>26</v>
      </c>
      <c r="Q23" s="67">
        <f t="shared" si="1"/>
        <v>121.00000000000023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152</v>
      </c>
      <c r="B25" s="67"/>
      <c r="C25" s="67">
        <f t="shared" ref="C25:Q28" si="2">B11+C39-C11</f>
        <v>0</v>
      </c>
      <c r="D25" s="67">
        <f t="shared" si="2"/>
        <v>0</v>
      </c>
      <c r="E25" s="67">
        <f t="shared" si="2"/>
        <v>0</v>
      </c>
      <c r="F25" s="67">
        <f t="shared" si="2"/>
        <v>0</v>
      </c>
      <c r="G25" s="67">
        <f t="shared" si="2"/>
        <v>0</v>
      </c>
      <c r="H25" s="67">
        <f t="shared" si="2"/>
        <v>0</v>
      </c>
      <c r="I25" s="67">
        <f t="shared" si="2"/>
        <v>0</v>
      </c>
      <c r="J25" s="67">
        <f t="shared" si="2"/>
        <v>0</v>
      </c>
      <c r="K25" s="67">
        <f t="shared" si="2"/>
        <v>0</v>
      </c>
      <c r="L25" s="67">
        <f t="shared" si="2"/>
        <v>0</v>
      </c>
      <c r="M25" s="67">
        <f t="shared" si="2"/>
        <v>0</v>
      </c>
      <c r="N25" s="67">
        <f t="shared" si="2"/>
        <v>0</v>
      </c>
      <c r="O25" s="67">
        <f t="shared" si="2"/>
        <v>0</v>
      </c>
      <c r="P25" s="67">
        <f t="shared" si="2"/>
        <v>0</v>
      </c>
      <c r="Q25" s="67">
        <f t="shared" si="2"/>
        <v>0</v>
      </c>
    </row>
    <row r="26" spans="1:17" ht="12" customHeight="1" x14ac:dyDescent="0.25">
      <c r="A26" s="23" t="s">
        <v>151</v>
      </c>
      <c r="B26" s="67"/>
      <c r="C26" s="67">
        <f t="shared" si="2"/>
        <v>0</v>
      </c>
      <c r="D26" s="67">
        <f t="shared" si="2"/>
        <v>0</v>
      </c>
      <c r="E26" s="67">
        <f t="shared" si="2"/>
        <v>0</v>
      </c>
      <c r="F26" s="67">
        <f t="shared" si="2"/>
        <v>0</v>
      </c>
      <c r="G26" s="67">
        <f t="shared" si="2"/>
        <v>0</v>
      </c>
      <c r="H26" s="67">
        <f t="shared" si="2"/>
        <v>0</v>
      </c>
      <c r="I26" s="67">
        <f t="shared" si="2"/>
        <v>0</v>
      </c>
      <c r="J26" s="67">
        <f t="shared" si="2"/>
        <v>0</v>
      </c>
      <c r="K26" s="67">
        <f t="shared" si="2"/>
        <v>0</v>
      </c>
      <c r="L26" s="67">
        <f t="shared" si="2"/>
        <v>0</v>
      </c>
      <c r="M26" s="67">
        <f t="shared" si="2"/>
        <v>0</v>
      </c>
      <c r="N26" s="67">
        <f t="shared" si="2"/>
        <v>0</v>
      </c>
      <c r="O26" s="67">
        <f t="shared" si="2"/>
        <v>0</v>
      </c>
      <c r="P26" s="67">
        <f t="shared" si="2"/>
        <v>0</v>
      </c>
      <c r="Q26" s="67">
        <f t="shared" si="2"/>
        <v>0</v>
      </c>
    </row>
    <row r="27" spans="1:17" ht="12" customHeight="1" x14ac:dyDescent="0.25">
      <c r="A27" s="23" t="s">
        <v>142</v>
      </c>
      <c r="B27" s="67"/>
      <c r="C27" s="67">
        <f t="shared" si="2"/>
        <v>0</v>
      </c>
      <c r="D27" s="67">
        <f t="shared" si="2"/>
        <v>0</v>
      </c>
      <c r="E27" s="67">
        <f t="shared" si="2"/>
        <v>0</v>
      </c>
      <c r="F27" s="67">
        <f t="shared" si="2"/>
        <v>0</v>
      </c>
      <c r="G27" s="67">
        <f t="shared" si="2"/>
        <v>0</v>
      </c>
      <c r="H27" s="67">
        <f t="shared" si="2"/>
        <v>0</v>
      </c>
      <c r="I27" s="67">
        <f t="shared" si="2"/>
        <v>0</v>
      </c>
      <c r="J27" s="67">
        <f t="shared" si="2"/>
        <v>0</v>
      </c>
      <c r="K27" s="67">
        <f t="shared" si="2"/>
        <v>0</v>
      </c>
      <c r="L27" s="67">
        <f t="shared" si="2"/>
        <v>0</v>
      </c>
      <c r="M27" s="67">
        <f t="shared" si="2"/>
        <v>0</v>
      </c>
      <c r="N27" s="67">
        <f t="shared" si="2"/>
        <v>0</v>
      </c>
      <c r="O27" s="67">
        <f t="shared" si="2"/>
        <v>87.000000000000028</v>
      </c>
      <c r="P27" s="67">
        <f t="shared" si="2"/>
        <v>0</v>
      </c>
      <c r="Q27" s="67">
        <f t="shared" si="2"/>
        <v>52.336310172075855</v>
      </c>
    </row>
    <row r="28" spans="1:17" ht="12" customHeight="1" x14ac:dyDescent="0.25">
      <c r="A28" s="23" t="s">
        <v>141</v>
      </c>
      <c r="B28" s="67"/>
      <c r="C28" s="67">
        <f t="shared" si="2"/>
        <v>0</v>
      </c>
      <c r="D28" s="67">
        <f t="shared" si="2"/>
        <v>0</v>
      </c>
      <c r="E28" s="67">
        <f t="shared" si="2"/>
        <v>0</v>
      </c>
      <c r="F28" s="67">
        <f t="shared" si="2"/>
        <v>0</v>
      </c>
      <c r="G28" s="67">
        <f t="shared" si="2"/>
        <v>0</v>
      </c>
      <c r="H28" s="67">
        <f t="shared" si="2"/>
        <v>0</v>
      </c>
      <c r="I28" s="67">
        <f t="shared" si="2"/>
        <v>0</v>
      </c>
      <c r="J28" s="67">
        <f t="shared" si="2"/>
        <v>0</v>
      </c>
      <c r="K28" s="67">
        <f t="shared" si="2"/>
        <v>0</v>
      </c>
      <c r="L28" s="67">
        <f t="shared" si="2"/>
        <v>0</v>
      </c>
      <c r="M28" s="67">
        <f t="shared" si="2"/>
        <v>0</v>
      </c>
      <c r="N28" s="67">
        <f t="shared" si="2"/>
        <v>0</v>
      </c>
      <c r="O28" s="67">
        <f t="shared" si="2"/>
        <v>0</v>
      </c>
      <c r="P28" s="67">
        <f t="shared" si="2"/>
        <v>14.882527468766966</v>
      </c>
      <c r="Q28" s="67">
        <f t="shared" si="2"/>
        <v>349.11747253123394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0</v>
      </c>
      <c r="D30" s="67">
        <f t="shared" si="3"/>
        <v>0</v>
      </c>
      <c r="E30" s="67">
        <f t="shared" si="3"/>
        <v>0</v>
      </c>
      <c r="F30" s="67">
        <f t="shared" si="3"/>
        <v>0</v>
      </c>
      <c r="G30" s="67">
        <f t="shared" si="3"/>
        <v>0</v>
      </c>
      <c r="H30" s="67">
        <f t="shared" si="3"/>
        <v>0</v>
      </c>
      <c r="I30" s="67">
        <f t="shared" si="3"/>
        <v>0</v>
      </c>
      <c r="J30" s="67">
        <f t="shared" si="3"/>
        <v>0</v>
      </c>
      <c r="K30" s="67">
        <f t="shared" si="3"/>
        <v>0</v>
      </c>
      <c r="L30" s="67">
        <f t="shared" si="3"/>
        <v>0</v>
      </c>
      <c r="M30" s="67">
        <f t="shared" si="3"/>
        <v>0</v>
      </c>
      <c r="N30" s="67">
        <f t="shared" si="3"/>
        <v>0</v>
      </c>
      <c r="O30" s="67">
        <f t="shared" si="3"/>
        <v>0</v>
      </c>
      <c r="P30" s="67">
        <f t="shared" si="3"/>
        <v>45.127370324562435</v>
      </c>
      <c r="Q30" s="67">
        <f t="shared" si="3"/>
        <v>132.48793257956004</v>
      </c>
    </row>
    <row r="31" spans="1:17" ht="12" customHeight="1" x14ac:dyDescent="0.25">
      <c r="A31" s="29" t="s">
        <v>140</v>
      </c>
      <c r="B31" s="83"/>
      <c r="C31" s="83">
        <f t="shared" si="3"/>
        <v>0</v>
      </c>
      <c r="D31" s="83">
        <f t="shared" si="3"/>
        <v>0</v>
      </c>
      <c r="E31" s="83">
        <f t="shared" si="3"/>
        <v>0</v>
      </c>
      <c r="F31" s="83">
        <f t="shared" si="3"/>
        <v>0</v>
      </c>
      <c r="G31" s="83">
        <f t="shared" si="3"/>
        <v>0</v>
      </c>
      <c r="H31" s="83">
        <f t="shared" si="3"/>
        <v>0</v>
      </c>
      <c r="I31" s="83">
        <f t="shared" si="3"/>
        <v>0</v>
      </c>
      <c r="J31" s="83">
        <f t="shared" si="3"/>
        <v>116.65474710221935</v>
      </c>
      <c r="K31" s="83">
        <f t="shared" si="3"/>
        <v>0.43370268921842126</v>
      </c>
      <c r="L31" s="83">
        <f t="shared" si="3"/>
        <v>136.3267353669562</v>
      </c>
      <c r="M31" s="83">
        <f t="shared" si="3"/>
        <v>134.29871219187271</v>
      </c>
      <c r="N31" s="83">
        <f t="shared" si="3"/>
        <v>183.87259769436378</v>
      </c>
      <c r="O31" s="83">
        <f t="shared" si="3"/>
        <v>215.30307867683814</v>
      </c>
      <c r="P31" s="83">
        <f t="shared" si="3"/>
        <v>0</v>
      </c>
      <c r="Q31" s="83">
        <f t="shared" si="3"/>
        <v>1.487932579560038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153</v>
      </c>
      <c r="B35" s="67"/>
      <c r="C35" s="67">
        <f>RES_hhdet_in!C$107</f>
        <v>0</v>
      </c>
      <c r="D35" s="67">
        <f>RES_hhdet_in!D$107</f>
        <v>0</v>
      </c>
      <c r="E35" s="67">
        <f>RES_hhdet_in!E$107</f>
        <v>0</v>
      </c>
      <c r="F35" s="67">
        <f>RES_hhdet_in!F$107</f>
        <v>0</v>
      </c>
      <c r="G35" s="67">
        <f>RES_hhdet_in!G$107</f>
        <v>0</v>
      </c>
      <c r="H35" s="67">
        <f>RES_hhdet_in!H$107</f>
        <v>0</v>
      </c>
      <c r="I35" s="67">
        <f>RES_hhdet_in!I$107</f>
        <v>396.00000000000006</v>
      </c>
      <c r="J35" s="67">
        <f>RES_hhdet_in!J$107</f>
        <v>276</v>
      </c>
      <c r="K35" s="67">
        <f>RES_hhdet_in!K$107</f>
        <v>151.00000000000011</v>
      </c>
      <c r="L35" s="67">
        <f>RES_hhdet_in!L$107</f>
        <v>1085</v>
      </c>
      <c r="M35" s="67">
        <f>RES_hhdet_in!M$107</f>
        <v>493.00000000000091</v>
      </c>
      <c r="N35" s="67">
        <f>RES_hhdet_in!N$107</f>
        <v>1197</v>
      </c>
      <c r="O35" s="67">
        <f>RES_hhdet_in!O$107</f>
        <v>814</v>
      </c>
      <c r="P35" s="67">
        <f>RES_hhdet_in!P$107</f>
        <v>144.00000000000003</v>
      </c>
      <c r="Q35" s="67">
        <f>RES_hhdet_in!Q$107</f>
        <v>35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RES_hhdet_in!C$110</f>
        <v>0</v>
      </c>
      <c r="D37" s="67">
        <f>RES_hhdet_in!D$110</f>
        <v>0</v>
      </c>
      <c r="E37" s="67">
        <f>RES_hhdet_in!E$110</f>
        <v>0</v>
      </c>
      <c r="F37" s="67">
        <f>RES_hhdet_in!F$110</f>
        <v>0</v>
      </c>
      <c r="G37" s="67">
        <f>RES_hhdet_in!G$110</f>
        <v>0</v>
      </c>
      <c r="H37" s="67">
        <f>RES_hhdet_in!H$110</f>
        <v>0</v>
      </c>
      <c r="I37" s="67">
        <f>RES_hhdet_in!I$110</f>
        <v>57.000000000000014</v>
      </c>
      <c r="J37" s="67">
        <f>RES_hhdet_in!J$110</f>
        <v>38</v>
      </c>
      <c r="K37" s="67">
        <f>RES_hhdet_in!K$110</f>
        <v>38.000000000000028</v>
      </c>
      <c r="L37" s="67">
        <f>RES_hhdet_in!L$110</f>
        <v>215</v>
      </c>
      <c r="M37" s="67">
        <f>RES_hhdet_in!M$110</f>
        <v>132</v>
      </c>
      <c r="N37" s="67">
        <f>RES_hhdet_in!N$110</f>
        <v>270</v>
      </c>
      <c r="O37" s="67">
        <f>RES_hhdet_in!O$110</f>
        <v>223</v>
      </c>
      <c r="P37" s="67">
        <f>RES_hhdet_in!P$110</f>
        <v>98</v>
      </c>
      <c r="Q37" s="67">
        <f>RES_hhdet_in!Q$110</f>
        <v>161.99999999999997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152</v>
      </c>
      <c r="B39" s="67"/>
      <c r="C39" s="67">
        <f>RES_hhdet_in!C$112</f>
        <v>0</v>
      </c>
      <c r="D39" s="67">
        <f>RES_hhdet_in!D$112</f>
        <v>0</v>
      </c>
      <c r="E39" s="67">
        <f>RES_hhdet_in!E$112</f>
        <v>0</v>
      </c>
      <c r="F39" s="67">
        <f>RES_hhdet_in!F$112</f>
        <v>0</v>
      </c>
      <c r="G39" s="67">
        <f>RES_hhdet_in!G$112</f>
        <v>0</v>
      </c>
      <c r="H39" s="67">
        <f>RES_hhdet_in!H$112</f>
        <v>0</v>
      </c>
      <c r="I39" s="67">
        <f>RES_hhdet_in!I$112</f>
        <v>0</v>
      </c>
      <c r="J39" s="67">
        <f>RES_hhdet_in!J$112</f>
        <v>0</v>
      </c>
      <c r="K39" s="67">
        <f>RES_hhdet_in!K$112</f>
        <v>0</v>
      </c>
      <c r="L39" s="67">
        <f>RES_hhdet_in!L$112</f>
        <v>0</v>
      </c>
      <c r="M39" s="67">
        <f>RES_hhdet_in!M$112</f>
        <v>0</v>
      </c>
      <c r="N39" s="67">
        <f>RES_hhdet_in!N$112</f>
        <v>0</v>
      </c>
      <c r="O39" s="67">
        <f>RES_hhdet_in!O$112</f>
        <v>0</v>
      </c>
      <c r="P39" s="67">
        <f>RES_hhdet_in!P$112</f>
        <v>0</v>
      </c>
      <c r="Q39" s="67">
        <f>RES_hhdet_in!Q$112</f>
        <v>0</v>
      </c>
    </row>
    <row r="40" spans="1:17" ht="12" customHeight="1" x14ac:dyDescent="0.25">
      <c r="A40" s="23" t="s">
        <v>151</v>
      </c>
      <c r="B40" s="67"/>
      <c r="C40" s="67">
        <f>RES_hhdet_in!C$113</f>
        <v>0</v>
      </c>
      <c r="D40" s="67">
        <f>RES_hhdet_in!D$113</f>
        <v>0</v>
      </c>
      <c r="E40" s="67">
        <f>RES_hhdet_in!E$113</f>
        <v>0</v>
      </c>
      <c r="F40" s="67">
        <f>RES_hhdet_in!F$113</f>
        <v>0</v>
      </c>
      <c r="G40" s="67">
        <f>RES_hhdet_in!G$113</f>
        <v>0</v>
      </c>
      <c r="H40" s="67">
        <f>RES_hhdet_in!H$113</f>
        <v>0</v>
      </c>
      <c r="I40" s="67">
        <f>RES_hhdet_in!I$113</f>
        <v>0</v>
      </c>
      <c r="J40" s="67">
        <f>RES_hhdet_in!J$113</f>
        <v>0</v>
      </c>
      <c r="K40" s="67">
        <f>RES_hhdet_in!K$113</f>
        <v>0</v>
      </c>
      <c r="L40" s="67">
        <f>RES_hhdet_in!L$113</f>
        <v>0</v>
      </c>
      <c r="M40" s="67">
        <f>RES_hhdet_in!M$113</f>
        <v>0</v>
      </c>
      <c r="N40" s="67">
        <f>RES_hhdet_in!N$113</f>
        <v>0</v>
      </c>
      <c r="O40" s="67">
        <f>RES_hhdet_in!O$113</f>
        <v>0</v>
      </c>
      <c r="P40" s="67">
        <f>RES_hhdet_in!P$113</f>
        <v>0</v>
      </c>
      <c r="Q40" s="67">
        <f>RES_hhdet_in!Q$113</f>
        <v>0</v>
      </c>
    </row>
    <row r="41" spans="1:17" ht="12" customHeight="1" x14ac:dyDescent="0.25">
      <c r="A41" s="23" t="s">
        <v>142</v>
      </c>
      <c r="B41" s="67"/>
      <c r="C41" s="67">
        <f>RES_hhdet_in!C$116</f>
        <v>0</v>
      </c>
      <c r="D41" s="67">
        <f>RES_hhdet_in!D$116</f>
        <v>0</v>
      </c>
      <c r="E41" s="67">
        <f>RES_hhdet_in!E$116</f>
        <v>0</v>
      </c>
      <c r="F41" s="67">
        <f>RES_hhdet_in!F$116</f>
        <v>0</v>
      </c>
      <c r="G41" s="67">
        <f>RES_hhdet_in!G$116</f>
        <v>0</v>
      </c>
      <c r="H41" s="67">
        <f>RES_hhdet_in!H$116</f>
        <v>0</v>
      </c>
      <c r="I41" s="67">
        <f>RES_hhdet_in!I$116</f>
        <v>32.000000000000007</v>
      </c>
      <c r="J41" s="67">
        <f>RES_hhdet_in!J$116</f>
        <v>30</v>
      </c>
      <c r="K41" s="67">
        <f>RES_hhdet_in!K$116</f>
        <v>12.000000000000014</v>
      </c>
      <c r="L41" s="67">
        <f>RES_hhdet_in!L$116</f>
        <v>43</v>
      </c>
      <c r="M41" s="67">
        <f>RES_hhdet_in!M$116</f>
        <v>16.000000000000028</v>
      </c>
      <c r="N41" s="67">
        <f>RES_hhdet_in!N$116</f>
        <v>11</v>
      </c>
      <c r="O41" s="67">
        <f>RES_hhdet_in!O$116</f>
        <v>0</v>
      </c>
      <c r="P41" s="67">
        <f>RES_hhdet_in!P$116</f>
        <v>24.000000000000082</v>
      </c>
      <c r="Q41" s="67">
        <f>RES_hhdet_in!Q$116</f>
        <v>2.3363101720757982</v>
      </c>
    </row>
    <row r="42" spans="1:17" ht="12" customHeight="1" x14ac:dyDescent="0.25">
      <c r="A42" s="23" t="s">
        <v>141</v>
      </c>
      <c r="B42" s="67"/>
      <c r="C42" s="67">
        <f>RES_hhdet_in!C$117</f>
        <v>0</v>
      </c>
      <c r="D42" s="67">
        <f>RES_hhdet_in!D$117</f>
        <v>0</v>
      </c>
      <c r="E42" s="67">
        <f>RES_hhdet_in!E$117</f>
        <v>0</v>
      </c>
      <c r="F42" s="67">
        <f>RES_hhdet_in!F$117</f>
        <v>0</v>
      </c>
      <c r="G42" s="67">
        <f>RES_hhdet_in!G$117</f>
        <v>0</v>
      </c>
      <c r="H42" s="67">
        <f>RES_hhdet_in!H$117</f>
        <v>0</v>
      </c>
      <c r="I42" s="67">
        <f>RES_hhdet_in!I$117</f>
        <v>364.00000000000006</v>
      </c>
      <c r="J42" s="67">
        <f>RES_hhdet_in!J$117</f>
        <v>246</v>
      </c>
      <c r="K42" s="67">
        <f>RES_hhdet_in!K$117</f>
        <v>139.00000000000011</v>
      </c>
      <c r="L42" s="67">
        <f>RES_hhdet_in!L$117</f>
        <v>1042</v>
      </c>
      <c r="M42" s="67">
        <f>RES_hhdet_in!M$117</f>
        <v>477.00000000000091</v>
      </c>
      <c r="N42" s="67">
        <f>RES_hhdet_in!N$117</f>
        <v>1186</v>
      </c>
      <c r="O42" s="67">
        <f>RES_hhdet_in!O$117</f>
        <v>901</v>
      </c>
      <c r="P42" s="67">
        <f>RES_hhdet_in!P$117</f>
        <v>134.88252746876691</v>
      </c>
      <c r="Q42" s="67">
        <f>RES_hhdet_in!Q$117</f>
        <v>434.11747253123309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RES_hhdet_in!C$121</f>
        <v>0</v>
      </c>
      <c r="D44" s="67">
        <f>RES_hhdet_in!D$121</f>
        <v>0</v>
      </c>
      <c r="E44" s="67">
        <f>RES_hhdet_in!E$121</f>
        <v>0</v>
      </c>
      <c r="F44" s="67">
        <f>RES_hhdet_in!F$121</f>
        <v>0</v>
      </c>
      <c r="G44" s="67">
        <f>RES_hhdet_in!G$121</f>
        <v>0</v>
      </c>
      <c r="H44" s="67">
        <f>RES_hhdet_in!H$121</f>
        <v>0</v>
      </c>
      <c r="I44" s="67">
        <f>RES_hhdet_in!I$121</f>
        <v>136.00000000000003</v>
      </c>
      <c r="J44" s="67">
        <f>RES_hhdet_in!J$121</f>
        <v>183.99999999999997</v>
      </c>
      <c r="K44" s="67">
        <f>RES_hhdet_in!K$121</f>
        <v>60.000000000000057</v>
      </c>
      <c r="L44" s="67">
        <f>RES_hhdet_in!L$121</f>
        <v>490.00000000000006</v>
      </c>
      <c r="M44" s="67">
        <f>RES_hhdet_in!M$121</f>
        <v>336.00000000000023</v>
      </c>
      <c r="N44" s="67">
        <f>RES_hhdet_in!N$121</f>
        <v>562.00000000000045</v>
      </c>
      <c r="O44" s="67">
        <f>RES_hhdet_in!O$121</f>
        <v>542.99999999999977</v>
      </c>
      <c r="P44" s="67">
        <f>RES_hhdet_in!P$121</f>
        <v>42.127370324563081</v>
      </c>
      <c r="Q44" s="67">
        <f>RES_hhdet_in!Q$121</f>
        <v>134.48793257955941</v>
      </c>
    </row>
    <row r="45" spans="1:17" ht="12" customHeight="1" x14ac:dyDescent="0.25">
      <c r="A45" s="29" t="s">
        <v>140</v>
      </c>
      <c r="B45" s="83"/>
      <c r="C45" s="83">
        <f>RES_hhdet_in!C$122</f>
        <v>0</v>
      </c>
      <c r="D45" s="83">
        <f>RES_hhdet_in!D$122</f>
        <v>0</v>
      </c>
      <c r="E45" s="83">
        <f>RES_hhdet_in!E$122</f>
        <v>0</v>
      </c>
      <c r="F45" s="83">
        <f>RES_hhdet_in!F$122</f>
        <v>0</v>
      </c>
      <c r="G45" s="83">
        <f>RES_hhdet_in!G$122</f>
        <v>0</v>
      </c>
      <c r="H45" s="83">
        <f>RES_hhdet_in!H$122</f>
        <v>0</v>
      </c>
      <c r="I45" s="83">
        <f>RES_hhdet_in!I$122</f>
        <v>260.00000000000006</v>
      </c>
      <c r="J45" s="83">
        <f>RES_hhdet_in!J$122</f>
        <v>208.6547471022192</v>
      </c>
      <c r="K45" s="83">
        <f>RES_hhdet_in!K$122</f>
        <v>91.433702689218535</v>
      </c>
      <c r="L45" s="83">
        <f>RES_hhdet_in!L$122</f>
        <v>731.32673536695586</v>
      </c>
      <c r="M45" s="83">
        <f>RES_hhdet_in!M$122</f>
        <v>291.29871219187299</v>
      </c>
      <c r="N45" s="83">
        <f>RES_hhdet_in!N$122</f>
        <v>818.87259769436366</v>
      </c>
      <c r="O45" s="83">
        <f>RES_hhdet_in!O$122</f>
        <v>486.30307867683712</v>
      </c>
      <c r="P45" s="83">
        <f>RES_hhdet_in!P$122</f>
        <v>146.99999999999957</v>
      </c>
      <c r="Q45" s="83">
        <f>RES_hhdet_in!Q$122</f>
        <v>34.487932579559427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153</v>
      </c>
      <c r="B49" s="67"/>
      <c r="C49" s="67">
        <f>RES_hhdet_in_new!C$107</f>
        <v>0</v>
      </c>
      <c r="D49" s="67">
        <f>RES_hhdet_in_new!D$107</f>
        <v>0</v>
      </c>
      <c r="E49" s="67">
        <f>RES_hhdet_in_new!E$107</f>
        <v>0</v>
      </c>
      <c r="F49" s="67">
        <f>RES_hhdet_in_new!F$107</f>
        <v>0</v>
      </c>
      <c r="G49" s="67">
        <f>RES_hhdet_in_new!G$107</f>
        <v>0</v>
      </c>
      <c r="H49" s="67">
        <f>RES_hhdet_in_new!H$107</f>
        <v>0</v>
      </c>
      <c r="I49" s="67">
        <f>RES_hhdet_in_new!I$107</f>
        <v>250.34874276070659</v>
      </c>
      <c r="J49" s="67">
        <f>RES_hhdet_in_new!J$107</f>
        <v>208.65474710221915</v>
      </c>
      <c r="K49" s="67">
        <f>RES_hhdet_in_new!K$107</f>
        <v>91.433702689218478</v>
      </c>
      <c r="L49" s="67">
        <f>RES_hhdet_in_new!L$107</f>
        <v>731.32673536695575</v>
      </c>
      <c r="M49" s="67">
        <f>RES_hhdet_in_new!M$107</f>
        <v>291.29871219187299</v>
      </c>
      <c r="N49" s="67">
        <f>RES_hhdet_in_new!N$107</f>
        <v>818.87259769436366</v>
      </c>
      <c r="O49" s="67">
        <f>RES_hhdet_in_new!O$107</f>
        <v>486.30307867683695</v>
      </c>
      <c r="P49" s="67">
        <f>RES_hhdet_in_new!P$107</f>
        <v>90.701250047616796</v>
      </c>
      <c r="Q49" s="67">
        <f>RES_hhdet_in_new!Q$107</f>
        <v>19.469554312601446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RES_hhdet_in_new!C$110</f>
        <v>0</v>
      </c>
      <c r="D51" s="67">
        <f>RES_hhdet_in_new!D$110</f>
        <v>0</v>
      </c>
      <c r="E51" s="67">
        <f>RES_hhdet_in_new!E$110</f>
        <v>0</v>
      </c>
      <c r="F51" s="67">
        <f>RES_hhdet_in_new!F$110</f>
        <v>0</v>
      </c>
      <c r="G51" s="67">
        <f>RES_hhdet_in_new!G$110</f>
        <v>0</v>
      </c>
      <c r="H51" s="67">
        <f>RES_hhdet_in_new!H$110</f>
        <v>0</v>
      </c>
      <c r="I51" s="67">
        <f>RES_hhdet_in_new!I$110</f>
        <v>36.000000000000007</v>
      </c>
      <c r="J51" s="67">
        <f>RES_hhdet_in_new!J$110</f>
        <v>28.999999999999993</v>
      </c>
      <c r="K51" s="67">
        <f>RES_hhdet_in_new!K$110</f>
        <v>23</v>
      </c>
      <c r="L51" s="67">
        <f>RES_hhdet_in_new!L$110</f>
        <v>144.99999999999997</v>
      </c>
      <c r="M51" s="67">
        <f>RES_hhdet_in_new!M$110</f>
        <v>78</v>
      </c>
      <c r="N51" s="67">
        <f>RES_hhdet_in_new!N$110</f>
        <v>185</v>
      </c>
      <c r="O51" s="67">
        <f>RES_hhdet_in_new!O$110</f>
        <v>132.99999999999994</v>
      </c>
      <c r="P51" s="67">
        <f>RES_hhdet_in_new!P$110</f>
        <v>61.999999999999979</v>
      </c>
      <c r="Q51" s="67">
        <f>RES_hhdet_in_new!Q$110</f>
        <v>19.469554312601446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152</v>
      </c>
      <c r="B53" s="67"/>
      <c r="C53" s="67">
        <f>RES_hhdet_in_new!C$112</f>
        <v>0</v>
      </c>
      <c r="D53" s="67">
        <f>RES_hhdet_in_new!D$112</f>
        <v>0</v>
      </c>
      <c r="E53" s="67">
        <f>RES_hhdet_in_new!E$112</f>
        <v>0</v>
      </c>
      <c r="F53" s="67">
        <f>RES_hhdet_in_new!F$112</f>
        <v>0</v>
      </c>
      <c r="G53" s="67">
        <f>RES_hhdet_in_new!G$112</f>
        <v>0</v>
      </c>
      <c r="H53" s="67">
        <f>RES_hhdet_in_new!H$112</f>
        <v>0</v>
      </c>
      <c r="I53" s="67">
        <f>RES_hhdet_in_new!I$112</f>
        <v>0</v>
      </c>
      <c r="J53" s="67">
        <f>RES_hhdet_in_new!J$112</f>
        <v>0</v>
      </c>
      <c r="K53" s="67">
        <f>RES_hhdet_in_new!K$112</f>
        <v>0</v>
      </c>
      <c r="L53" s="67">
        <f>RES_hhdet_in_new!L$112</f>
        <v>0</v>
      </c>
      <c r="M53" s="67">
        <f>RES_hhdet_in_new!M$112</f>
        <v>0</v>
      </c>
      <c r="N53" s="67">
        <f>RES_hhdet_in_new!N$112</f>
        <v>0</v>
      </c>
      <c r="O53" s="67">
        <f>RES_hhdet_in_new!O$112</f>
        <v>0</v>
      </c>
      <c r="P53" s="67">
        <f>RES_hhdet_in_new!P$112</f>
        <v>0</v>
      </c>
      <c r="Q53" s="67">
        <f>RES_hhdet_in_new!Q$112</f>
        <v>0</v>
      </c>
    </row>
    <row r="54" spans="1:17" ht="12" customHeight="1" x14ac:dyDescent="0.25">
      <c r="A54" s="148" t="s">
        <v>151</v>
      </c>
      <c r="B54" s="67"/>
      <c r="C54" s="67">
        <f>RES_hhdet_in_new!C$113</f>
        <v>0</v>
      </c>
      <c r="D54" s="67">
        <f>RES_hhdet_in_new!D$113</f>
        <v>0</v>
      </c>
      <c r="E54" s="67">
        <f>RES_hhdet_in_new!E$113</f>
        <v>0</v>
      </c>
      <c r="F54" s="67">
        <f>RES_hhdet_in_new!F$113</f>
        <v>0</v>
      </c>
      <c r="G54" s="67">
        <f>RES_hhdet_in_new!G$113</f>
        <v>0</v>
      </c>
      <c r="H54" s="67">
        <f>RES_hhdet_in_new!H$113</f>
        <v>0</v>
      </c>
      <c r="I54" s="67">
        <f>RES_hhdet_in_new!I$113</f>
        <v>0</v>
      </c>
      <c r="J54" s="67">
        <f>RES_hhdet_in_new!J$113</f>
        <v>0</v>
      </c>
      <c r="K54" s="67">
        <f>RES_hhdet_in_new!K$113</f>
        <v>0</v>
      </c>
      <c r="L54" s="67">
        <f>RES_hhdet_in_new!L$113</f>
        <v>0</v>
      </c>
      <c r="M54" s="67">
        <f>RES_hhdet_in_new!M$113</f>
        <v>0</v>
      </c>
      <c r="N54" s="67">
        <f>RES_hhdet_in_new!N$113</f>
        <v>0</v>
      </c>
      <c r="O54" s="67">
        <f>RES_hhdet_in_new!O$113</f>
        <v>0</v>
      </c>
      <c r="P54" s="67">
        <f>RES_hhdet_in_new!P$113</f>
        <v>0</v>
      </c>
      <c r="Q54" s="67">
        <f>RES_hhdet_in_new!Q$113</f>
        <v>0</v>
      </c>
    </row>
    <row r="55" spans="1:17" ht="12" customHeight="1" x14ac:dyDescent="0.25">
      <c r="A55" s="148" t="s">
        <v>142</v>
      </c>
      <c r="B55" s="67"/>
      <c r="C55" s="67">
        <f>RES_hhdet_in_new!C$116</f>
        <v>0</v>
      </c>
      <c r="D55" s="67">
        <f>RES_hhdet_in_new!D$116</f>
        <v>0</v>
      </c>
      <c r="E55" s="67">
        <f>RES_hhdet_in_new!E$116</f>
        <v>0</v>
      </c>
      <c r="F55" s="67">
        <f>RES_hhdet_in_new!F$116</f>
        <v>0</v>
      </c>
      <c r="G55" s="67">
        <f>RES_hhdet_in_new!G$116</f>
        <v>0</v>
      </c>
      <c r="H55" s="67">
        <f>RES_hhdet_in_new!H$116</f>
        <v>0</v>
      </c>
      <c r="I55" s="67">
        <f>RES_hhdet_in_new!I$116</f>
        <v>0</v>
      </c>
      <c r="J55" s="67">
        <f>RES_hhdet_in_new!J$116</f>
        <v>0</v>
      </c>
      <c r="K55" s="67">
        <f>RES_hhdet_in_new!K$116</f>
        <v>0</v>
      </c>
      <c r="L55" s="67">
        <f>RES_hhdet_in_new!L$116</f>
        <v>0</v>
      </c>
      <c r="M55" s="67">
        <f>RES_hhdet_in_new!M$116</f>
        <v>0</v>
      </c>
      <c r="N55" s="67">
        <f>RES_hhdet_in_new!N$116</f>
        <v>0</v>
      </c>
      <c r="O55" s="67">
        <f>RES_hhdet_in_new!O$116</f>
        <v>0</v>
      </c>
      <c r="P55" s="67">
        <f>RES_hhdet_in_new!P$116</f>
        <v>0</v>
      </c>
      <c r="Q55" s="67">
        <f>RES_hhdet_in_new!Q$116</f>
        <v>0</v>
      </c>
    </row>
    <row r="56" spans="1:17" ht="12" customHeight="1" x14ac:dyDescent="0.25">
      <c r="A56" s="148" t="s">
        <v>141</v>
      </c>
      <c r="B56" s="67"/>
      <c r="C56" s="67">
        <f>RES_hhdet_in_new!C$117</f>
        <v>0</v>
      </c>
      <c r="D56" s="67">
        <f>RES_hhdet_in_new!D$117</f>
        <v>0</v>
      </c>
      <c r="E56" s="67">
        <f>RES_hhdet_in_new!E$117</f>
        <v>0</v>
      </c>
      <c r="F56" s="67">
        <f>RES_hhdet_in_new!F$117</f>
        <v>0</v>
      </c>
      <c r="G56" s="67">
        <f>RES_hhdet_in_new!G$117</f>
        <v>0</v>
      </c>
      <c r="H56" s="67">
        <f>RES_hhdet_in_new!H$117</f>
        <v>0</v>
      </c>
      <c r="I56" s="67">
        <f>RES_hhdet_in_new!I$117</f>
        <v>250.34874276070659</v>
      </c>
      <c r="J56" s="67">
        <f>RES_hhdet_in_new!J$117</f>
        <v>208.65474710221915</v>
      </c>
      <c r="K56" s="67">
        <f>RES_hhdet_in_new!K$117</f>
        <v>91.433702689218478</v>
      </c>
      <c r="L56" s="67">
        <f>RES_hhdet_in_new!L$117</f>
        <v>731.32673536695575</v>
      </c>
      <c r="M56" s="67">
        <f>RES_hhdet_in_new!M$117</f>
        <v>291.29871219187299</v>
      </c>
      <c r="N56" s="67">
        <f>RES_hhdet_in_new!N$117</f>
        <v>818.87259769436366</v>
      </c>
      <c r="O56" s="67">
        <f>RES_hhdet_in_new!O$117</f>
        <v>486.30307867683695</v>
      </c>
      <c r="P56" s="67">
        <f>RES_hhdet_in_new!P$117</f>
        <v>90.701250047616796</v>
      </c>
      <c r="Q56" s="67">
        <f>RES_hhdet_in_new!Q$117</f>
        <v>19.469554312601446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RES_hhdet_in_new!C$121</f>
        <v>0</v>
      </c>
      <c r="D58" s="67">
        <f>RES_hhdet_in_new!D$121</f>
        <v>0</v>
      </c>
      <c r="E58" s="67">
        <f>RES_hhdet_in_new!E$121</f>
        <v>0</v>
      </c>
      <c r="F58" s="67">
        <f>RES_hhdet_in_new!F$121</f>
        <v>0</v>
      </c>
      <c r="G58" s="67">
        <f>RES_hhdet_in_new!G$121</f>
        <v>0</v>
      </c>
      <c r="H58" s="67">
        <f>RES_hhdet_in_new!H$121</f>
        <v>0</v>
      </c>
      <c r="I58" s="67">
        <f>RES_hhdet_in_new!I$121</f>
        <v>0</v>
      </c>
      <c r="J58" s="67">
        <f>RES_hhdet_in_new!J$121</f>
        <v>0</v>
      </c>
      <c r="K58" s="67">
        <f>RES_hhdet_in_new!K$121</f>
        <v>0</v>
      </c>
      <c r="L58" s="67">
        <f>RES_hhdet_in_new!L$121</f>
        <v>0</v>
      </c>
      <c r="M58" s="67">
        <f>RES_hhdet_in_new!M$121</f>
        <v>0</v>
      </c>
      <c r="N58" s="67">
        <f>RES_hhdet_in_new!N$121</f>
        <v>0</v>
      </c>
      <c r="O58" s="67">
        <f>RES_hhdet_in_new!O$121</f>
        <v>0</v>
      </c>
      <c r="P58" s="67">
        <f>RES_hhdet_in_new!P$121</f>
        <v>0</v>
      </c>
      <c r="Q58" s="67">
        <f>RES_hhdet_in_new!Q$121</f>
        <v>0</v>
      </c>
    </row>
    <row r="59" spans="1:17" ht="12" customHeight="1" x14ac:dyDescent="0.25">
      <c r="A59" s="159" t="s">
        <v>140</v>
      </c>
      <c r="B59" s="83"/>
      <c r="C59" s="83">
        <f>RES_hhdet_in_new!C$122</f>
        <v>0</v>
      </c>
      <c r="D59" s="83">
        <f>RES_hhdet_in_new!D$122</f>
        <v>0</v>
      </c>
      <c r="E59" s="83">
        <f>RES_hhdet_in_new!E$122</f>
        <v>0</v>
      </c>
      <c r="F59" s="83">
        <f>RES_hhdet_in_new!F$122</f>
        <v>0</v>
      </c>
      <c r="G59" s="83">
        <f>RES_hhdet_in_new!G$122</f>
        <v>0</v>
      </c>
      <c r="H59" s="83">
        <f>RES_hhdet_in_new!H$122</f>
        <v>0</v>
      </c>
      <c r="I59" s="83">
        <f>RES_hhdet_in_new!I$122</f>
        <v>250.34874276070659</v>
      </c>
      <c r="J59" s="83">
        <f>RES_hhdet_in_new!J$122</f>
        <v>208.65474710221915</v>
      </c>
      <c r="K59" s="83">
        <f>RES_hhdet_in_new!K$122</f>
        <v>91.433702689218478</v>
      </c>
      <c r="L59" s="83">
        <f>RES_hhdet_in_new!L$122</f>
        <v>731.32673536695575</v>
      </c>
      <c r="M59" s="83">
        <f>RES_hhdet_in_new!M$122</f>
        <v>291.29871219187299</v>
      </c>
      <c r="N59" s="83">
        <f>RES_hhdet_in_new!N$122</f>
        <v>818.87259769436366</v>
      </c>
      <c r="O59" s="83">
        <f>RES_hhdet_in_new!O$122</f>
        <v>486.30307867683695</v>
      </c>
      <c r="P59" s="83">
        <f>RES_hhdet_in_new!P$122</f>
        <v>90.701250047616796</v>
      </c>
      <c r="Q59" s="83">
        <f>RES_hhdet_in_new!Q$122</f>
        <v>19.469554312601446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153</v>
      </c>
      <c r="B63" s="67"/>
      <c r="C63" s="67">
        <f t="shared" ref="C63:Q63" si="4">C35-C49</f>
        <v>0</v>
      </c>
      <c r="D63" s="67">
        <f t="shared" si="4"/>
        <v>0</v>
      </c>
      <c r="E63" s="67">
        <f t="shared" si="4"/>
        <v>0</v>
      </c>
      <c r="F63" s="67">
        <f t="shared" si="4"/>
        <v>0</v>
      </c>
      <c r="G63" s="67">
        <f t="shared" si="4"/>
        <v>0</v>
      </c>
      <c r="H63" s="67">
        <f t="shared" si="4"/>
        <v>0</v>
      </c>
      <c r="I63" s="67">
        <f t="shared" si="4"/>
        <v>145.65125723929347</v>
      </c>
      <c r="J63" s="67">
        <f t="shared" si="4"/>
        <v>67.345252897780853</v>
      </c>
      <c r="K63" s="67">
        <f t="shared" si="4"/>
        <v>59.566297310781636</v>
      </c>
      <c r="L63" s="67">
        <f t="shared" si="4"/>
        <v>353.67326463304425</v>
      </c>
      <c r="M63" s="67">
        <f t="shared" si="4"/>
        <v>201.70128780812792</v>
      </c>
      <c r="N63" s="67">
        <f t="shared" si="4"/>
        <v>378.12740230563634</v>
      </c>
      <c r="O63" s="67">
        <f t="shared" si="4"/>
        <v>327.69692132316305</v>
      </c>
      <c r="P63" s="67">
        <f t="shared" si="4"/>
        <v>53.298749952383233</v>
      </c>
      <c r="Q63" s="67">
        <f t="shared" si="4"/>
        <v>15.530445687398554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0</v>
      </c>
      <c r="D65" s="67">
        <f t="shared" si="5"/>
        <v>0</v>
      </c>
      <c r="E65" s="67">
        <f t="shared" si="5"/>
        <v>0</v>
      </c>
      <c r="F65" s="67">
        <f t="shared" si="5"/>
        <v>0</v>
      </c>
      <c r="G65" s="67">
        <f t="shared" si="5"/>
        <v>0</v>
      </c>
      <c r="H65" s="67">
        <f t="shared" si="5"/>
        <v>0</v>
      </c>
      <c r="I65" s="67">
        <f t="shared" si="5"/>
        <v>21.000000000000007</v>
      </c>
      <c r="J65" s="67">
        <f t="shared" si="5"/>
        <v>9.0000000000000071</v>
      </c>
      <c r="K65" s="67">
        <f t="shared" si="5"/>
        <v>15.000000000000028</v>
      </c>
      <c r="L65" s="67">
        <f t="shared" si="5"/>
        <v>70.000000000000028</v>
      </c>
      <c r="M65" s="67">
        <f t="shared" si="5"/>
        <v>54</v>
      </c>
      <c r="N65" s="67">
        <f t="shared" si="5"/>
        <v>85</v>
      </c>
      <c r="O65" s="67">
        <f t="shared" si="5"/>
        <v>90.000000000000057</v>
      </c>
      <c r="P65" s="67">
        <f t="shared" si="5"/>
        <v>36.000000000000021</v>
      </c>
      <c r="Q65" s="67">
        <f t="shared" si="5"/>
        <v>142.53044568739853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152</v>
      </c>
      <c r="B67" s="67"/>
      <c r="C67" s="67">
        <f t="shared" ref="C67:Q70" si="6">C39-C53</f>
        <v>0</v>
      </c>
      <c r="D67" s="67">
        <f t="shared" si="6"/>
        <v>0</v>
      </c>
      <c r="E67" s="67">
        <f t="shared" si="6"/>
        <v>0</v>
      </c>
      <c r="F67" s="67">
        <f t="shared" si="6"/>
        <v>0</v>
      </c>
      <c r="G67" s="67">
        <f t="shared" si="6"/>
        <v>0</v>
      </c>
      <c r="H67" s="67">
        <f t="shared" si="6"/>
        <v>0</v>
      </c>
      <c r="I67" s="67">
        <f t="shared" si="6"/>
        <v>0</v>
      </c>
      <c r="J67" s="67">
        <f t="shared" si="6"/>
        <v>0</v>
      </c>
      <c r="K67" s="67">
        <f t="shared" si="6"/>
        <v>0</v>
      </c>
      <c r="L67" s="67">
        <f t="shared" si="6"/>
        <v>0</v>
      </c>
      <c r="M67" s="67">
        <f t="shared" si="6"/>
        <v>0</v>
      </c>
      <c r="N67" s="67">
        <f t="shared" si="6"/>
        <v>0</v>
      </c>
      <c r="O67" s="67">
        <f t="shared" si="6"/>
        <v>0</v>
      </c>
      <c r="P67" s="67">
        <f t="shared" si="6"/>
        <v>0</v>
      </c>
      <c r="Q67" s="67">
        <f t="shared" si="6"/>
        <v>0</v>
      </c>
    </row>
    <row r="68" spans="1:17" ht="12" customHeight="1" x14ac:dyDescent="0.25">
      <c r="A68" s="148" t="s">
        <v>151</v>
      </c>
      <c r="B68" s="67"/>
      <c r="C68" s="67">
        <f t="shared" si="6"/>
        <v>0</v>
      </c>
      <c r="D68" s="67">
        <f t="shared" si="6"/>
        <v>0</v>
      </c>
      <c r="E68" s="67">
        <f t="shared" si="6"/>
        <v>0</v>
      </c>
      <c r="F68" s="67">
        <f t="shared" si="6"/>
        <v>0</v>
      </c>
      <c r="G68" s="67">
        <f t="shared" si="6"/>
        <v>0</v>
      </c>
      <c r="H68" s="67">
        <f t="shared" si="6"/>
        <v>0</v>
      </c>
      <c r="I68" s="67">
        <f t="shared" si="6"/>
        <v>0</v>
      </c>
      <c r="J68" s="67">
        <f t="shared" si="6"/>
        <v>0</v>
      </c>
      <c r="K68" s="67">
        <f t="shared" si="6"/>
        <v>0</v>
      </c>
      <c r="L68" s="67">
        <f t="shared" si="6"/>
        <v>0</v>
      </c>
      <c r="M68" s="67">
        <f t="shared" si="6"/>
        <v>0</v>
      </c>
      <c r="N68" s="67">
        <f t="shared" si="6"/>
        <v>0</v>
      </c>
      <c r="O68" s="67">
        <f t="shared" si="6"/>
        <v>0</v>
      </c>
      <c r="P68" s="67">
        <f t="shared" si="6"/>
        <v>0</v>
      </c>
      <c r="Q68" s="67">
        <f t="shared" si="6"/>
        <v>0</v>
      </c>
    </row>
    <row r="69" spans="1:17" ht="12" customHeight="1" x14ac:dyDescent="0.25">
      <c r="A69" s="148" t="s">
        <v>142</v>
      </c>
      <c r="B69" s="67"/>
      <c r="C69" s="67">
        <f t="shared" si="6"/>
        <v>0</v>
      </c>
      <c r="D69" s="67">
        <f t="shared" si="6"/>
        <v>0</v>
      </c>
      <c r="E69" s="67">
        <f t="shared" si="6"/>
        <v>0</v>
      </c>
      <c r="F69" s="67">
        <f t="shared" si="6"/>
        <v>0</v>
      </c>
      <c r="G69" s="67">
        <f t="shared" si="6"/>
        <v>0</v>
      </c>
      <c r="H69" s="67">
        <f t="shared" si="6"/>
        <v>0</v>
      </c>
      <c r="I69" s="67">
        <f t="shared" si="6"/>
        <v>32.000000000000007</v>
      </c>
      <c r="J69" s="67">
        <f t="shared" si="6"/>
        <v>30</v>
      </c>
      <c r="K69" s="67">
        <f t="shared" si="6"/>
        <v>12.000000000000014</v>
      </c>
      <c r="L69" s="67">
        <f t="shared" si="6"/>
        <v>43</v>
      </c>
      <c r="M69" s="67">
        <f t="shared" si="6"/>
        <v>16.000000000000028</v>
      </c>
      <c r="N69" s="67">
        <f t="shared" si="6"/>
        <v>11</v>
      </c>
      <c r="O69" s="67">
        <f t="shared" si="6"/>
        <v>0</v>
      </c>
      <c r="P69" s="67">
        <f t="shared" si="6"/>
        <v>24.000000000000082</v>
      </c>
      <c r="Q69" s="67">
        <f t="shared" si="6"/>
        <v>2.3363101720757982</v>
      </c>
    </row>
    <row r="70" spans="1:17" ht="12" customHeight="1" x14ac:dyDescent="0.25">
      <c r="A70" s="148" t="s">
        <v>141</v>
      </c>
      <c r="B70" s="67"/>
      <c r="C70" s="67">
        <f t="shared" si="6"/>
        <v>0</v>
      </c>
      <c r="D70" s="67">
        <f t="shared" si="6"/>
        <v>0</v>
      </c>
      <c r="E70" s="67">
        <f t="shared" si="6"/>
        <v>0</v>
      </c>
      <c r="F70" s="67">
        <f t="shared" si="6"/>
        <v>0</v>
      </c>
      <c r="G70" s="67">
        <f t="shared" si="6"/>
        <v>0</v>
      </c>
      <c r="H70" s="67">
        <f t="shared" si="6"/>
        <v>0</v>
      </c>
      <c r="I70" s="67">
        <f t="shared" si="6"/>
        <v>113.65125723929347</v>
      </c>
      <c r="J70" s="67">
        <f t="shared" si="6"/>
        <v>37.345252897780853</v>
      </c>
      <c r="K70" s="67">
        <f t="shared" si="6"/>
        <v>47.566297310781636</v>
      </c>
      <c r="L70" s="67">
        <f t="shared" si="6"/>
        <v>310.67326463304425</v>
      </c>
      <c r="M70" s="67">
        <f t="shared" si="6"/>
        <v>185.70128780812792</v>
      </c>
      <c r="N70" s="67">
        <f t="shared" si="6"/>
        <v>367.12740230563634</v>
      </c>
      <c r="O70" s="67">
        <f t="shared" si="6"/>
        <v>414.69692132316305</v>
      </c>
      <c r="P70" s="67">
        <f t="shared" si="6"/>
        <v>44.181277421150114</v>
      </c>
      <c r="Q70" s="67">
        <f t="shared" si="6"/>
        <v>414.64791821863162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0</v>
      </c>
      <c r="D72" s="67">
        <f t="shared" si="7"/>
        <v>0</v>
      </c>
      <c r="E72" s="67">
        <f t="shared" si="7"/>
        <v>0</v>
      </c>
      <c r="F72" s="67">
        <f t="shared" si="7"/>
        <v>0</v>
      </c>
      <c r="G72" s="67">
        <f t="shared" si="7"/>
        <v>0</v>
      </c>
      <c r="H72" s="67">
        <f t="shared" si="7"/>
        <v>0</v>
      </c>
      <c r="I72" s="67">
        <f t="shared" si="7"/>
        <v>136.00000000000003</v>
      </c>
      <c r="J72" s="67">
        <f t="shared" si="7"/>
        <v>183.99999999999997</v>
      </c>
      <c r="K72" s="67">
        <f t="shared" si="7"/>
        <v>60.000000000000057</v>
      </c>
      <c r="L72" s="67">
        <f t="shared" si="7"/>
        <v>490.00000000000006</v>
      </c>
      <c r="M72" s="67">
        <f t="shared" si="7"/>
        <v>336.00000000000023</v>
      </c>
      <c r="N72" s="67">
        <f t="shared" si="7"/>
        <v>562.00000000000045</v>
      </c>
      <c r="O72" s="67">
        <f t="shared" si="7"/>
        <v>542.99999999999977</v>
      </c>
      <c r="P72" s="67">
        <f t="shared" si="7"/>
        <v>42.127370324563081</v>
      </c>
      <c r="Q72" s="67">
        <f t="shared" si="7"/>
        <v>134.48793257955941</v>
      </c>
    </row>
    <row r="73" spans="1:17" ht="12" customHeight="1" x14ac:dyDescent="0.25">
      <c r="A73" s="159" t="s">
        <v>140</v>
      </c>
      <c r="B73" s="83"/>
      <c r="C73" s="83">
        <f t="shared" si="7"/>
        <v>0</v>
      </c>
      <c r="D73" s="83">
        <f t="shared" si="7"/>
        <v>0</v>
      </c>
      <c r="E73" s="83">
        <f t="shared" si="7"/>
        <v>0</v>
      </c>
      <c r="F73" s="83">
        <f t="shared" si="7"/>
        <v>0</v>
      </c>
      <c r="G73" s="83">
        <f t="shared" si="7"/>
        <v>0</v>
      </c>
      <c r="H73" s="83">
        <f t="shared" si="7"/>
        <v>0</v>
      </c>
      <c r="I73" s="83">
        <f t="shared" si="7"/>
        <v>9.6512572392934715</v>
      </c>
      <c r="J73" s="83">
        <f t="shared" si="7"/>
        <v>0</v>
      </c>
      <c r="K73" s="83">
        <f t="shared" si="7"/>
        <v>0</v>
      </c>
      <c r="L73" s="83">
        <f t="shared" si="7"/>
        <v>0</v>
      </c>
      <c r="M73" s="83">
        <f t="shared" si="7"/>
        <v>0</v>
      </c>
      <c r="N73" s="83">
        <f t="shared" si="7"/>
        <v>0</v>
      </c>
      <c r="O73" s="83">
        <f t="shared" si="7"/>
        <v>0</v>
      </c>
      <c r="P73" s="83">
        <f t="shared" si="7"/>
        <v>56.298749952382778</v>
      </c>
      <c r="Q73" s="83">
        <f t="shared" si="7"/>
        <v>15.018378266957981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RES_hhdet_numvin!B106</f>
        <v>0</v>
      </c>
      <c r="C78" s="189">
        <f>RES_hhdet_numvin!C106</f>
        <v>0</v>
      </c>
      <c r="D78" s="189">
        <f>RES_hhdet_numvin!D106</f>
        <v>0</v>
      </c>
      <c r="E78" s="189">
        <f>RES_hhdet_numvin!E106</f>
        <v>0</v>
      </c>
      <c r="F78" s="189">
        <f>RES_hhdet_numvin!F106</f>
        <v>0</v>
      </c>
      <c r="G78" s="189">
        <f>RES_hhdet_numvin!G106</f>
        <v>0</v>
      </c>
      <c r="H78" s="189">
        <f>RES_hhdet_numvin!H106</f>
        <v>0</v>
      </c>
      <c r="I78" s="189">
        <f>RES_hhdet_numvin!I106</f>
        <v>0</v>
      </c>
      <c r="J78" s="189">
        <f>RES_hhdet_numvin!J106</f>
        <v>0</v>
      </c>
      <c r="K78" s="189">
        <f>RES_hhdet_numvin!K106</f>
        <v>0</v>
      </c>
      <c r="L78" s="189">
        <f>RES_hhdet_numvin!L106</f>
        <v>0</v>
      </c>
      <c r="M78" s="189">
        <f>RES_hhdet_numvin!M106</f>
        <v>0</v>
      </c>
      <c r="N78" s="189">
        <f>RES_hhdet_numvin!N106</f>
        <v>0</v>
      </c>
      <c r="O78" s="189">
        <f>RES_hhdet_numvin!O106</f>
        <v>0</v>
      </c>
      <c r="P78" s="189">
        <f>RES_hhdet_numvin!P106</f>
        <v>0</v>
      </c>
      <c r="Q78" s="189">
        <f>RES_hhdet_numvin!Q106</f>
        <v>0</v>
      </c>
    </row>
    <row r="79" spans="1:17" ht="12" customHeight="1" x14ac:dyDescent="0.25">
      <c r="A79" s="23" t="s">
        <v>153</v>
      </c>
      <c r="B79" s="80">
        <f>RES_hhdet_numvin!B107</f>
        <v>0</v>
      </c>
      <c r="C79" s="80">
        <f>RES_hhdet_numvin!C107</f>
        <v>0</v>
      </c>
      <c r="D79" s="80">
        <f>RES_hhdet_numvin!D107</f>
        <v>0</v>
      </c>
      <c r="E79" s="80">
        <f>RES_hhdet_numvin!E107</f>
        <v>0</v>
      </c>
      <c r="F79" s="80">
        <f>RES_hhdet_numvin!F107</f>
        <v>0</v>
      </c>
      <c r="G79" s="80">
        <f>RES_hhdet_numvin!G107</f>
        <v>0</v>
      </c>
      <c r="H79" s="80">
        <f>RES_hhdet_numvin!H107</f>
        <v>0</v>
      </c>
      <c r="I79" s="80">
        <f>RES_hhdet_numvin!I107</f>
        <v>395.99999999999977</v>
      </c>
      <c r="J79" s="80">
        <f>RES_hhdet_numvin!J107</f>
        <v>275.99999999999983</v>
      </c>
      <c r="K79" s="80">
        <f>RES_hhdet_numvin!K107</f>
        <v>150.99999999999991</v>
      </c>
      <c r="L79" s="80">
        <f>RES_hhdet_numvin!L107</f>
        <v>1084.9999999999993</v>
      </c>
      <c r="M79" s="80">
        <f>RES_hhdet_numvin!M107</f>
        <v>492.99999999999966</v>
      </c>
      <c r="N79" s="80">
        <f>RES_hhdet_numvin!N107</f>
        <v>1196.9999999999993</v>
      </c>
      <c r="O79" s="80">
        <f>RES_hhdet_numvin!O107</f>
        <v>813.99999999999955</v>
      </c>
      <c r="P79" s="80">
        <f>RES_hhdet_numvin!P107</f>
        <v>143.99999999999994</v>
      </c>
      <c r="Q79" s="80">
        <f>RES_hhdet_numvin!Q107</f>
        <v>34.999999999999979</v>
      </c>
    </row>
    <row r="80" spans="1:17" ht="12.95" customHeight="1" x14ac:dyDescent="0.25">
      <c r="A80" s="146" t="s">
        <v>112</v>
      </c>
      <c r="B80" s="188">
        <f>RES_hhdet_numvin!B109</f>
        <v>0</v>
      </c>
      <c r="C80" s="188">
        <f>RES_hhdet_numvin!C109</f>
        <v>0</v>
      </c>
      <c r="D80" s="188">
        <f>RES_hhdet_numvin!D109</f>
        <v>0</v>
      </c>
      <c r="E80" s="188">
        <f>RES_hhdet_numvin!E109</f>
        <v>0</v>
      </c>
      <c r="F80" s="188">
        <f>RES_hhdet_numvin!F109</f>
        <v>0</v>
      </c>
      <c r="G80" s="188">
        <f>RES_hhdet_numvin!G109</f>
        <v>0</v>
      </c>
      <c r="H80" s="188">
        <f>RES_hhdet_numvin!H109</f>
        <v>0</v>
      </c>
      <c r="I80" s="188">
        <f>RES_hhdet_numvin!I109</f>
        <v>0</v>
      </c>
      <c r="J80" s="188">
        <f>RES_hhdet_numvin!J109</f>
        <v>0</v>
      </c>
      <c r="K80" s="188">
        <f>RES_hhdet_numvin!K109</f>
        <v>0</v>
      </c>
      <c r="L80" s="188">
        <f>RES_hhdet_numvin!L109</f>
        <v>0</v>
      </c>
      <c r="M80" s="188">
        <f>RES_hhdet_numvin!M109</f>
        <v>0</v>
      </c>
      <c r="N80" s="188">
        <f>RES_hhdet_numvin!N109</f>
        <v>0</v>
      </c>
      <c r="O80" s="188">
        <f>RES_hhdet_numvin!O109</f>
        <v>0</v>
      </c>
      <c r="P80" s="188">
        <f>RES_hhdet_numvin!P109</f>
        <v>0</v>
      </c>
      <c r="Q80" s="188">
        <f>RES_hhdet_numvin!Q109</f>
        <v>0</v>
      </c>
    </row>
    <row r="81" spans="1:17" ht="12" customHeight="1" x14ac:dyDescent="0.25">
      <c r="A81" s="23" t="s">
        <v>60</v>
      </c>
      <c r="B81" s="80">
        <f>RES_hhdet_numvin!B110</f>
        <v>0</v>
      </c>
      <c r="C81" s="80">
        <f>RES_hhdet_numvin!C110</f>
        <v>0</v>
      </c>
      <c r="D81" s="80">
        <f>RES_hhdet_numvin!D110</f>
        <v>0</v>
      </c>
      <c r="E81" s="80">
        <f>RES_hhdet_numvin!E110</f>
        <v>0</v>
      </c>
      <c r="F81" s="80">
        <f>RES_hhdet_numvin!F110</f>
        <v>0</v>
      </c>
      <c r="G81" s="80">
        <f>RES_hhdet_numvin!G110</f>
        <v>0</v>
      </c>
      <c r="H81" s="80">
        <f>RES_hhdet_numvin!H110</f>
        <v>0</v>
      </c>
      <c r="I81" s="80">
        <f>RES_hhdet_numvin!I110</f>
        <v>19.999999999999989</v>
      </c>
      <c r="J81" s="80">
        <f>RES_hhdet_numvin!J110</f>
        <v>37.999999999999979</v>
      </c>
      <c r="K81" s="80">
        <f>RES_hhdet_numvin!K110</f>
        <v>37.999999999999979</v>
      </c>
      <c r="L81" s="80">
        <f>RES_hhdet_numvin!L110</f>
        <v>214.99999999999989</v>
      </c>
      <c r="M81" s="80">
        <f>RES_hhdet_numvin!M110</f>
        <v>131.99999999999991</v>
      </c>
      <c r="N81" s="80">
        <f>RES_hhdet_numvin!N110</f>
        <v>269.99999999999983</v>
      </c>
      <c r="O81" s="80">
        <f>RES_hhdet_numvin!O110</f>
        <v>222.99999999999989</v>
      </c>
      <c r="P81" s="80">
        <f>RES_hhdet_numvin!P110</f>
        <v>103.99999999999994</v>
      </c>
      <c r="Q81" s="80">
        <f>RES_hhdet_numvin!Q110</f>
        <v>34.999999999999979</v>
      </c>
    </row>
    <row r="82" spans="1:17" ht="12" customHeight="1" x14ac:dyDescent="0.25">
      <c r="A82" s="146" t="s">
        <v>63</v>
      </c>
      <c r="B82" s="188">
        <f>RES_hhdet_numvin!B111</f>
        <v>0</v>
      </c>
      <c r="C82" s="188">
        <f>RES_hhdet_numvin!C111</f>
        <v>0</v>
      </c>
      <c r="D82" s="188">
        <f>RES_hhdet_numvin!D111</f>
        <v>0</v>
      </c>
      <c r="E82" s="188">
        <f>RES_hhdet_numvin!E111</f>
        <v>0</v>
      </c>
      <c r="F82" s="188">
        <f>RES_hhdet_numvin!F111</f>
        <v>0</v>
      </c>
      <c r="G82" s="188">
        <f>RES_hhdet_numvin!G111</f>
        <v>0</v>
      </c>
      <c r="H82" s="188">
        <f>RES_hhdet_numvin!H111</f>
        <v>0</v>
      </c>
      <c r="I82" s="188">
        <f>RES_hhdet_numvin!I111</f>
        <v>0</v>
      </c>
      <c r="J82" s="188">
        <f>RES_hhdet_numvin!J111</f>
        <v>0</v>
      </c>
      <c r="K82" s="188">
        <f>RES_hhdet_numvin!K111</f>
        <v>0</v>
      </c>
      <c r="L82" s="188">
        <f>RES_hhdet_numvin!L111</f>
        <v>0</v>
      </c>
      <c r="M82" s="188">
        <f>RES_hhdet_numvin!M111</f>
        <v>0</v>
      </c>
      <c r="N82" s="188">
        <f>RES_hhdet_numvin!N111</f>
        <v>0</v>
      </c>
      <c r="O82" s="188">
        <f>RES_hhdet_numvin!O111</f>
        <v>0</v>
      </c>
      <c r="P82" s="188">
        <f>RES_hhdet_numvin!P111</f>
        <v>0</v>
      </c>
      <c r="Q82" s="188">
        <f>RES_hhdet_numvin!Q111</f>
        <v>0</v>
      </c>
    </row>
    <row r="83" spans="1:17" ht="12" customHeight="1" x14ac:dyDescent="0.25">
      <c r="A83" s="23" t="s">
        <v>152</v>
      </c>
      <c r="B83" s="80">
        <f>RES_hhdet_numvin!B112</f>
        <v>0</v>
      </c>
      <c r="C83" s="80">
        <f>RES_hhdet_numvin!C112</f>
        <v>0</v>
      </c>
      <c r="D83" s="80">
        <f>RES_hhdet_numvin!D112</f>
        <v>0</v>
      </c>
      <c r="E83" s="80">
        <f>RES_hhdet_numvin!E112</f>
        <v>0</v>
      </c>
      <c r="F83" s="80">
        <f>RES_hhdet_numvin!F112</f>
        <v>0</v>
      </c>
      <c r="G83" s="80">
        <f>RES_hhdet_numvin!G112</f>
        <v>0</v>
      </c>
      <c r="H83" s="80">
        <f>RES_hhdet_numvin!H112</f>
        <v>0</v>
      </c>
      <c r="I83" s="80">
        <f>RES_hhdet_numvin!I112</f>
        <v>0</v>
      </c>
      <c r="J83" s="80">
        <f>RES_hhdet_numvin!J112</f>
        <v>0</v>
      </c>
      <c r="K83" s="80">
        <f>RES_hhdet_numvin!K112</f>
        <v>0</v>
      </c>
      <c r="L83" s="80">
        <f>RES_hhdet_numvin!L112</f>
        <v>0</v>
      </c>
      <c r="M83" s="80">
        <f>RES_hhdet_numvin!M112</f>
        <v>0</v>
      </c>
      <c r="N83" s="80">
        <f>RES_hhdet_numvin!N112</f>
        <v>0</v>
      </c>
      <c r="O83" s="80">
        <f>RES_hhdet_numvin!O112</f>
        <v>0</v>
      </c>
      <c r="P83" s="80">
        <f>RES_hhdet_numvin!P112</f>
        <v>0</v>
      </c>
      <c r="Q83" s="80">
        <f>RES_hhdet_numvin!Q112</f>
        <v>0</v>
      </c>
    </row>
    <row r="84" spans="1:17" ht="12" customHeight="1" x14ac:dyDescent="0.25">
      <c r="A84" s="23" t="s">
        <v>151</v>
      </c>
      <c r="B84" s="80">
        <f>RES_hhdet_numvin!B113</f>
        <v>0</v>
      </c>
      <c r="C84" s="80">
        <f>RES_hhdet_numvin!C113</f>
        <v>0</v>
      </c>
      <c r="D84" s="80">
        <f>RES_hhdet_numvin!D113</f>
        <v>0</v>
      </c>
      <c r="E84" s="80">
        <f>RES_hhdet_numvin!E113</f>
        <v>0</v>
      </c>
      <c r="F84" s="80">
        <f>RES_hhdet_numvin!F113</f>
        <v>0</v>
      </c>
      <c r="G84" s="80">
        <f>RES_hhdet_numvin!G113</f>
        <v>0</v>
      </c>
      <c r="H84" s="80">
        <f>RES_hhdet_numvin!H113</f>
        <v>0</v>
      </c>
      <c r="I84" s="80">
        <f>RES_hhdet_numvin!I113</f>
        <v>0</v>
      </c>
      <c r="J84" s="80">
        <f>RES_hhdet_numvin!J113</f>
        <v>0</v>
      </c>
      <c r="K84" s="80">
        <f>RES_hhdet_numvin!K113</f>
        <v>0</v>
      </c>
      <c r="L84" s="80">
        <f>RES_hhdet_numvin!L113</f>
        <v>0</v>
      </c>
      <c r="M84" s="80">
        <f>RES_hhdet_numvin!M113</f>
        <v>0</v>
      </c>
      <c r="N84" s="80">
        <f>RES_hhdet_numvin!N113</f>
        <v>0</v>
      </c>
      <c r="O84" s="80">
        <f>RES_hhdet_numvin!O113</f>
        <v>0</v>
      </c>
      <c r="P84" s="80">
        <f>RES_hhdet_numvin!P113</f>
        <v>0</v>
      </c>
      <c r="Q84" s="80">
        <f>RES_hhdet_numvin!Q113</f>
        <v>0</v>
      </c>
    </row>
    <row r="85" spans="1:17" ht="12" customHeight="1" x14ac:dyDescent="0.25">
      <c r="A85" s="23" t="s">
        <v>142</v>
      </c>
      <c r="B85" s="80">
        <f>RES_hhdet_numvin!B116</f>
        <v>0</v>
      </c>
      <c r="C85" s="80">
        <f>RES_hhdet_numvin!C116</f>
        <v>0</v>
      </c>
      <c r="D85" s="80">
        <f>RES_hhdet_numvin!D116</f>
        <v>0</v>
      </c>
      <c r="E85" s="80">
        <f>RES_hhdet_numvin!E116</f>
        <v>0</v>
      </c>
      <c r="F85" s="80">
        <f>RES_hhdet_numvin!F116</f>
        <v>0</v>
      </c>
      <c r="G85" s="80">
        <f>RES_hhdet_numvin!G116</f>
        <v>0</v>
      </c>
      <c r="H85" s="80">
        <f>RES_hhdet_numvin!H116</f>
        <v>0</v>
      </c>
      <c r="I85" s="80">
        <f>RES_hhdet_numvin!I116</f>
        <v>0</v>
      </c>
      <c r="J85" s="80">
        <f>RES_hhdet_numvin!J116</f>
        <v>0</v>
      </c>
      <c r="K85" s="80">
        <f>RES_hhdet_numvin!K116</f>
        <v>0</v>
      </c>
      <c r="L85" s="80">
        <f>RES_hhdet_numvin!L116</f>
        <v>0</v>
      </c>
      <c r="M85" s="80">
        <f>RES_hhdet_numvin!M116</f>
        <v>10.882527468766881</v>
      </c>
      <c r="N85" s="80">
        <f>RES_hhdet_numvin!N116</f>
        <v>10.999999999999993</v>
      </c>
      <c r="O85" s="80">
        <f>RES_hhdet_numvin!O116</f>
        <v>0</v>
      </c>
      <c r="P85" s="80">
        <f>RES_hhdet_numvin!P116</f>
        <v>9.1174725312331066</v>
      </c>
      <c r="Q85" s="80">
        <f>RES_hhdet_numvin!Q116</f>
        <v>0</v>
      </c>
    </row>
    <row r="86" spans="1:17" ht="12" customHeight="1" x14ac:dyDescent="0.25">
      <c r="A86" s="23" t="s">
        <v>141</v>
      </c>
      <c r="B86" s="80">
        <f>RES_hhdet_numvin!B117</f>
        <v>0</v>
      </c>
      <c r="C86" s="80">
        <f>RES_hhdet_numvin!C117</f>
        <v>0</v>
      </c>
      <c r="D86" s="80">
        <f>RES_hhdet_numvin!D117</f>
        <v>0</v>
      </c>
      <c r="E86" s="80">
        <f>RES_hhdet_numvin!E117</f>
        <v>0</v>
      </c>
      <c r="F86" s="80">
        <f>RES_hhdet_numvin!F117</f>
        <v>0</v>
      </c>
      <c r="G86" s="80">
        <f>RES_hhdet_numvin!G117</f>
        <v>0</v>
      </c>
      <c r="H86" s="80">
        <f>RES_hhdet_numvin!H117</f>
        <v>0</v>
      </c>
      <c r="I86" s="80">
        <f>RES_hhdet_numvin!I117</f>
        <v>395.99999999999977</v>
      </c>
      <c r="J86" s="80">
        <f>RES_hhdet_numvin!J117</f>
        <v>275.99999999999983</v>
      </c>
      <c r="K86" s="80">
        <f>RES_hhdet_numvin!K117</f>
        <v>150.99999999999991</v>
      </c>
      <c r="L86" s="80">
        <f>RES_hhdet_numvin!L117</f>
        <v>1084.9999999999993</v>
      </c>
      <c r="M86" s="80">
        <f>RES_hhdet_numvin!M117</f>
        <v>482.11747253123281</v>
      </c>
      <c r="N86" s="80">
        <f>RES_hhdet_numvin!N117</f>
        <v>1185.9999999999993</v>
      </c>
      <c r="O86" s="80">
        <f>RES_hhdet_numvin!O117</f>
        <v>813.99999999999955</v>
      </c>
      <c r="P86" s="80">
        <f>RES_hhdet_numvin!P117</f>
        <v>134.88252746876682</v>
      </c>
      <c r="Q86" s="80">
        <f>RES_hhdet_numvin!Q117</f>
        <v>34.999999999999979</v>
      </c>
    </row>
    <row r="87" spans="1:17" ht="12" customHeight="1" x14ac:dyDescent="0.25">
      <c r="A87" s="146" t="s">
        <v>62</v>
      </c>
      <c r="B87" s="188">
        <f>RES_hhdet_numvin!B120</f>
        <v>0</v>
      </c>
      <c r="C87" s="188">
        <f>RES_hhdet_numvin!C120</f>
        <v>0</v>
      </c>
      <c r="D87" s="188">
        <f>RES_hhdet_numvin!D120</f>
        <v>0</v>
      </c>
      <c r="E87" s="188">
        <f>RES_hhdet_numvin!E120</f>
        <v>0</v>
      </c>
      <c r="F87" s="188">
        <f>RES_hhdet_numvin!F120</f>
        <v>0</v>
      </c>
      <c r="G87" s="188">
        <f>RES_hhdet_numvin!G120</f>
        <v>0</v>
      </c>
      <c r="H87" s="188">
        <f>RES_hhdet_numvin!H120</f>
        <v>0</v>
      </c>
      <c r="I87" s="188">
        <f>RES_hhdet_numvin!I120</f>
        <v>0</v>
      </c>
      <c r="J87" s="188">
        <f>RES_hhdet_numvin!J120</f>
        <v>0</v>
      </c>
      <c r="K87" s="188">
        <f>RES_hhdet_numvin!K120</f>
        <v>0</v>
      </c>
      <c r="L87" s="188">
        <f>RES_hhdet_numvin!L120</f>
        <v>0</v>
      </c>
      <c r="M87" s="188">
        <f>RES_hhdet_numvin!M120</f>
        <v>0</v>
      </c>
      <c r="N87" s="188">
        <f>RES_hhdet_numvin!N120</f>
        <v>0</v>
      </c>
      <c r="O87" s="188">
        <f>RES_hhdet_numvin!O120</f>
        <v>0</v>
      </c>
      <c r="P87" s="188">
        <f>RES_hhdet_numvin!P120</f>
        <v>0</v>
      </c>
      <c r="Q87" s="188">
        <f>RES_hhdet_numvin!Q120</f>
        <v>0</v>
      </c>
    </row>
    <row r="88" spans="1:17" ht="12" customHeight="1" x14ac:dyDescent="0.25">
      <c r="A88" s="23" t="s">
        <v>57</v>
      </c>
      <c r="B88" s="80">
        <f>RES_hhdet_numvin!B121</f>
        <v>0</v>
      </c>
      <c r="C88" s="80">
        <f>RES_hhdet_numvin!C121</f>
        <v>0</v>
      </c>
      <c r="D88" s="80">
        <f>RES_hhdet_numvin!D121</f>
        <v>0</v>
      </c>
      <c r="E88" s="80">
        <f>RES_hhdet_numvin!E121</f>
        <v>0</v>
      </c>
      <c r="F88" s="80">
        <f>RES_hhdet_numvin!F121</f>
        <v>0</v>
      </c>
      <c r="G88" s="80">
        <f>RES_hhdet_numvin!G121</f>
        <v>0</v>
      </c>
      <c r="H88" s="80">
        <f>RES_hhdet_numvin!H121</f>
        <v>0</v>
      </c>
      <c r="I88" s="80">
        <f>RES_hhdet_numvin!I121</f>
        <v>352.36056225499692</v>
      </c>
      <c r="J88" s="80">
        <f>RES_hhdet_numvin!J121</f>
        <v>275.99999999999983</v>
      </c>
      <c r="K88" s="80">
        <f>RES_hhdet_numvin!K121</f>
        <v>150.99999999999991</v>
      </c>
      <c r="L88" s="80">
        <f>RES_hhdet_numvin!L121</f>
        <v>580.47438856307349</v>
      </c>
      <c r="M88" s="80">
        <f>RES_hhdet_numvin!M121</f>
        <v>201.70128780812686</v>
      </c>
      <c r="N88" s="80">
        <f>RES_hhdet_numvin!N121</f>
        <v>378.12740230563617</v>
      </c>
      <c r="O88" s="80">
        <f>RES_hhdet_numvin!O121</f>
        <v>327.69692132316266</v>
      </c>
      <c r="P88" s="80">
        <f>RES_hhdet_numvin!P121</f>
        <v>42.127370324562605</v>
      </c>
      <c r="Q88" s="80">
        <f>RES_hhdet_numvin!Q121</f>
        <v>0.51206742044057552</v>
      </c>
    </row>
    <row r="89" spans="1:17" ht="12" customHeight="1" x14ac:dyDescent="0.25">
      <c r="A89" s="29" t="s">
        <v>140</v>
      </c>
      <c r="B89" s="78">
        <f>RES_hhdet_numvin!B122</f>
        <v>0</v>
      </c>
      <c r="C89" s="78">
        <f>RES_hhdet_numvin!C122</f>
        <v>0</v>
      </c>
      <c r="D89" s="78">
        <f>RES_hhdet_numvin!D122</f>
        <v>0</v>
      </c>
      <c r="E89" s="78">
        <f>RES_hhdet_numvin!E122</f>
        <v>0</v>
      </c>
      <c r="F89" s="78">
        <f>RES_hhdet_numvin!F122</f>
        <v>0</v>
      </c>
      <c r="G89" s="78">
        <f>RES_hhdet_numvin!G122</f>
        <v>0</v>
      </c>
      <c r="H89" s="78">
        <f>RES_hhdet_numvin!H122</f>
        <v>0</v>
      </c>
      <c r="I89" s="78">
        <f>RES_hhdet_numvin!I122</f>
        <v>43.63943774500283</v>
      </c>
      <c r="J89" s="78">
        <f>RES_hhdet_numvin!J122</f>
        <v>0</v>
      </c>
      <c r="K89" s="78">
        <f>RES_hhdet_numvin!K122</f>
        <v>0</v>
      </c>
      <c r="L89" s="78">
        <f>RES_hhdet_numvin!L122</f>
        <v>504.525611436926</v>
      </c>
      <c r="M89" s="78">
        <f>RES_hhdet_numvin!M122</f>
        <v>291.29871219187282</v>
      </c>
      <c r="N89" s="78">
        <f>RES_hhdet_numvin!N122</f>
        <v>818.87259769436321</v>
      </c>
      <c r="O89" s="78">
        <f>RES_hhdet_numvin!O122</f>
        <v>486.30307867683683</v>
      </c>
      <c r="P89" s="78">
        <f>RES_hhdet_numvin!P122</f>
        <v>101.87262967543731</v>
      </c>
      <c r="Q89" s="78">
        <f>RES_hhdet_numvin!Q122</f>
        <v>34.487932579559406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0</v>
      </c>
      <c r="C93" s="168">
        <f t="shared" ref="C93:Q93" si="8">SUM(C94,C97,C99,C108)</f>
        <v>0</v>
      </c>
      <c r="D93" s="168">
        <f t="shared" si="8"/>
        <v>0</v>
      </c>
      <c r="E93" s="168">
        <f t="shared" si="8"/>
        <v>0</v>
      </c>
      <c r="F93" s="168">
        <f t="shared" si="8"/>
        <v>0</v>
      </c>
      <c r="G93" s="168">
        <f t="shared" si="8"/>
        <v>0</v>
      </c>
      <c r="H93" s="168">
        <f t="shared" si="8"/>
        <v>0</v>
      </c>
      <c r="I93" s="168">
        <f t="shared" si="8"/>
        <v>0.35898804436142168</v>
      </c>
      <c r="J93" s="168">
        <f t="shared" si="8"/>
        <v>0.57068875525503604</v>
      </c>
      <c r="K93" s="168">
        <f t="shared" si="8"/>
        <v>0.73307590450345916</v>
      </c>
      <c r="L93" s="168">
        <f t="shared" si="8"/>
        <v>1.527832168980978</v>
      </c>
      <c r="M93" s="168">
        <f t="shared" si="8"/>
        <v>2.0104381141343044</v>
      </c>
      <c r="N93" s="168">
        <f t="shared" si="8"/>
        <v>2.8626698563307778</v>
      </c>
      <c r="O93" s="168">
        <f t="shared" si="8"/>
        <v>3.0791103820926478</v>
      </c>
      <c r="P93" s="168">
        <f t="shared" si="8"/>
        <v>3.2310254181104803</v>
      </c>
      <c r="Q93" s="168">
        <f t="shared" si="8"/>
        <v>3.3620405356047431</v>
      </c>
    </row>
    <row r="94" spans="1:17" ht="12" customHeight="1" x14ac:dyDescent="0.25">
      <c r="A94" s="158" t="s">
        <v>65</v>
      </c>
      <c r="B94" s="157">
        <f>SUM(B95:B96)</f>
        <v>0</v>
      </c>
      <c r="C94" s="157">
        <f t="shared" ref="C94:Q94" si="9">SUM(C95:C96)</f>
        <v>0</v>
      </c>
      <c r="D94" s="157">
        <f t="shared" si="9"/>
        <v>0</v>
      </c>
      <c r="E94" s="157">
        <f t="shared" si="9"/>
        <v>0</v>
      </c>
      <c r="F94" s="157">
        <f t="shared" si="9"/>
        <v>0</v>
      </c>
      <c r="G94" s="157">
        <f t="shared" si="9"/>
        <v>0</v>
      </c>
      <c r="H94" s="157">
        <f t="shared" si="9"/>
        <v>0</v>
      </c>
      <c r="I94" s="157">
        <f t="shared" si="9"/>
        <v>0.20279477058059261</v>
      </c>
      <c r="J94" s="157">
        <f t="shared" si="9"/>
        <v>0.30263776272602427</v>
      </c>
      <c r="K94" s="157">
        <f t="shared" si="9"/>
        <v>0.4009139575206066</v>
      </c>
      <c r="L94" s="157">
        <f t="shared" si="9"/>
        <v>0.76892822638076241</v>
      </c>
      <c r="M94" s="157">
        <f t="shared" si="9"/>
        <v>1.0546680126456258</v>
      </c>
      <c r="N94" s="157">
        <f t="shared" si="9"/>
        <v>1.4845340810009076</v>
      </c>
      <c r="O94" s="157">
        <f t="shared" si="9"/>
        <v>1.4846014268200545</v>
      </c>
      <c r="P94" s="157">
        <f t="shared" si="9"/>
        <v>1.5589397279514936</v>
      </c>
      <c r="Q94" s="157">
        <f t="shared" si="9"/>
        <v>1.560872407255129</v>
      </c>
    </row>
    <row r="95" spans="1:17" ht="12" customHeight="1" x14ac:dyDescent="0.25">
      <c r="A95" s="23" t="s">
        <v>153</v>
      </c>
      <c r="B95" s="156">
        <f>RES_hhdet_fec!B$107</f>
        <v>0</v>
      </c>
      <c r="C95" s="156">
        <f>RES_hhdet_fec!C$107</f>
        <v>0</v>
      </c>
      <c r="D95" s="156">
        <f>RES_hhdet_fec!D$107</f>
        <v>0</v>
      </c>
      <c r="E95" s="156">
        <f>RES_hhdet_fec!E$107</f>
        <v>0</v>
      </c>
      <c r="F95" s="156">
        <f>RES_hhdet_fec!F$107</f>
        <v>0</v>
      </c>
      <c r="G95" s="156">
        <f>RES_hhdet_fec!G$107</f>
        <v>0</v>
      </c>
      <c r="H95" s="156">
        <f>RES_hhdet_fec!H$107</f>
        <v>0</v>
      </c>
      <c r="I95" s="156">
        <f>RES_hhdet_fec!I$107</f>
        <v>0.19999999999999996</v>
      </c>
      <c r="J95" s="156">
        <f>RES_hhdet_fec!J$107</f>
        <v>0.29999999999999993</v>
      </c>
      <c r="K95" s="156">
        <f>RES_hhdet_fec!K$107</f>
        <v>0.39999999999999986</v>
      </c>
      <c r="L95" s="156">
        <f>RES_hhdet_fec!L$107</f>
        <v>0.76430686920798963</v>
      </c>
      <c r="M95" s="156">
        <f>RES_hhdet_fec!M$107</f>
        <v>1.0509219451609801</v>
      </c>
      <c r="N95" s="156">
        <f>RES_hhdet_fec!N$107</f>
        <v>1.4808445590904702</v>
      </c>
      <c r="O95" s="156">
        <f>RES_hhdet_fec!O$107</f>
        <v>1.4808445590904695</v>
      </c>
      <c r="P95" s="156">
        <f>RES_hhdet_fec!P$107</f>
        <v>1.5524983280787203</v>
      </c>
      <c r="Q95" s="156">
        <f>RES_hhdet_fec!Q$107</f>
        <v>1.5524983280787201</v>
      </c>
    </row>
    <row r="96" spans="1:17" ht="12" customHeight="1" x14ac:dyDescent="0.25">
      <c r="A96" s="23" t="s">
        <v>60</v>
      </c>
      <c r="B96" s="156">
        <f>RES_hhdet_fec!B$108</f>
        <v>0</v>
      </c>
      <c r="C96" s="156">
        <f>RES_hhdet_fec!C$108</f>
        <v>0</v>
      </c>
      <c r="D96" s="156">
        <f>RES_hhdet_fec!D$108</f>
        <v>0</v>
      </c>
      <c r="E96" s="156">
        <f>RES_hhdet_fec!E$108</f>
        <v>0</v>
      </c>
      <c r="F96" s="156">
        <f>RES_hhdet_fec!F$108</f>
        <v>0</v>
      </c>
      <c r="G96" s="156">
        <f>RES_hhdet_fec!G$108</f>
        <v>0</v>
      </c>
      <c r="H96" s="156">
        <f>RES_hhdet_fec!H$108</f>
        <v>0</v>
      </c>
      <c r="I96" s="156">
        <f>RES_hhdet_fec!I$108</f>
        <v>2.7947705805926653E-3</v>
      </c>
      <c r="J96" s="156">
        <f>RES_hhdet_fec!J$108</f>
        <v>2.6377627260243245E-3</v>
      </c>
      <c r="K96" s="156">
        <f>RES_hhdet_fec!K$108</f>
        <v>9.1395752060672501E-4</v>
      </c>
      <c r="L96" s="156">
        <f>RES_hhdet_fec!L$108</f>
        <v>4.6213571727727965E-3</v>
      </c>
      <c r="M96" s="156">
        <f>RES_hhdet_fec!M$108</f>
        <v>3.7460674846457862E-3</v>
      </c>
      <c r="N96" s="156">
        <f>RES_hhdet_fec!N$108</f>
        <v>3.6895219104372849E-3</v>
      </c>
      <c r="O96" s="156">
        <f>RES_hhdet_fec!O$108</f>
        <v>3.7568677295850357E-3</v>
      </c>
      <c r="P96" s="156">
        <f>RES_hhdet_fec!P$108</f>
        <v>6.4413998727731858E-3</v>
      </c>
      <c r="Q96" s="156">
        <f>RES_hhdet_fec!Q$108</f>
        <v>8.3740791764088766E-3</v>
      </c>
    </row>
    <row r="97" spans="1:17" ht="12" customHeight="1" x14ac:dyDescent="0.25">
      <c r="A97" s="158" t="s">
        <v>112</v>
      </c>
      <c r="B97" s="157">
        <f>B98</f>
        <v>0</v>
      </c>
      <c r="C97" s="157">
        <f t="shared" ref="C97:Q97" si="10">C98</f>
        <v>0</v>
      </c>
      <c r="D97" s="157">
        <f t="shared" si="10"/>
        <v>0</v>
      </c>
      <c r="E97" s="157">
        <f t="shared" si="10"/>
        <v>0</v>
      </c>
      <c r="F97" s="157">
        <f t="shared" si="10"/>
        <v>0</v>
      </c>
      <c r="G97" s="157">
        <f t="shared" si="10"/>
        <v>0</v>
      </c>
      <c r="H97" s="157">
        <f t="shared" si="10"/>
        <v>0</v>
      </c>
      <c r="I97" s="157">
        <f t="shared" si="10"/>
        <v>1.1734687106616281E-2</v>
      </c>
      <c r="J97" s="157">
        <f t="shared" si="10"/>
        <v>1.9699176413891982E-2</v>
      </c>
      <c r="K97" s="157">
        <f t="shared" si="10"/>
        <v>2.7303594052337694E-2</v>
      </c>
      <c r="L97" s="157">
        <f t="shared" si="10"/>
        <v>6.5261466229951368E-2</v>
      </c>
      <c r="M97" s="157">
        <f t="shared" si="10"/>
        <v>8.5430728357082819E-2</v>
      </c>
      <c r="N97" s="157">
        <f t="shared" si="10"/>
        <v>0.12729680244737462</v>
      </c>
      <c r="O97" s="157">
        <f t="shared" si="10"/>
        <v>0.15872877024113125</v>
      </c>
      <c r="P97" s="157">
        <f t="shared" si="10"/>
        <v>0.16713637908052761</v>
      </c>
      <c r="Q97" s="157">
        <f t="shared" si="10"/>
        <v>0.165248305636927</v>
      </c>
    </row>
    <row r="98" spans="1:17" ht="12" customHeight="1" x14ac:dyDescent="0.25">
      <c r="A98" s="23" t="s">
        <v>60</v>
      </c>
      <c r="B98" s="156">
        <f>RES_hhdet_fec!B$110</f>
        <v>0</v>
      </c>
      <c r="C98" s="156">
        <f>RES_hhdet_fec!C$110</f>
        <v>0</v>
      </c>
      <c r="D98" s="156">
        <f>RES_hhdet_fec!D$110</f>
        <v>0</v>
      </c>
      <c r="E98" s="156">
        <f>RES_hhdet_fec!E$110</f>
        <v>0</v>
      </c>
      <c r="F98" s="156">
        <f>RES_hhdet_fec!F$110</f>
        <v>0</v>
      </c>
      <c r="G98" s="156">
        <f>RES_hhdet_fec!G$110</f>
        <v>0</v>
      </c>
      <c r="H98" s="156">
        <f>RES_hhdet_fec!H$110</f>
        <v>0</v>
      </c>
      <c r="I98" s="156">
        <f>RES_hhdet_fec!I$110</f>
        <v>1.1734687106616281E-2</v>
      </c>
      <c r="J98" s="156">
        <f>RES_hhdet_fec!J$110</f>
        <v>1.9699176413891982E-2</v>
      </c>
      <c r="K98" s="156">
        <f>RES_hhdet_fec!K$110</f>
        <v>2.7303594052337694E-2</v>
      </c>
      <c r="L98" s="156">
        <f>RES_hhdet_fec!L$110</f>
        <v>6.5261466229951368E-2</v>
      </c>
      <c r="M98" s="156">
        <f>RES_hhdet_fec!M$110</f>
        <v>8.5430728357082819E-2</v>
      </c>
      <c r="N98" s="156">
        <f>RES_hhdet_fec!N$110</f>
        <v>0.12729680244737462</v>
      </c>
      <c r="O98" s="156">
        <f>RES_hhdet_fec!O$110</f>
        <v>0.15872877024113125</v>
      </c>
      <c r="P98" s="156">
        <f>RES_hhdet_fec!P$110</f>
        <v>0.16713637908052761</v>
      </c>
      <c r="Q98" s="156">
        <f>RES_hhdet_fec!Q$110</f>
        <v>0.165248305636927</v>
      </c>
    </row>
    <row r="99" spans="1:17" ht="12" customHeight="1" x14ac:dyDescent="0.25">
      <c r="A99" s="158" t="s">
        <v>63</v>
      </c>
      <c r="B99" s="157">
        <f>SUM(B100:B101,B104:B105)</f>
        <v>0</v>
      </c>
      <c r="C99" s="157">
        <f t="shared" ref="C99:Q99" si="11">SUM(C100:C101,C104:C105)</f>
        <v>0</v>
      </c>
      <c r="D99" s="157">
        <f t="shared" si="11"/>
        <v>0</v>
      </c>
      <c r="E99" s="157">
        <f t="shared" si="11"/>
        <v>0</v>
      </c>
      <c r="F99" s="157">
        <f t="shared" si="11"/>
        <v>0</v>
      </c>
      <c r="G99" s="157">
        <f t="shared" si="11"/>
        <v>0</v>
      </c>
      <c r="H99" s="157">
        <f t="shared" si="11"/>
        <v>0</v>
      </c>
      <c r="I99" s="157">
        <f t="shared" si="11"/>
        <v>8.7716315556374089E-2</v>
      </c>
      <c r="J99" s="157">
        <f t="shared" si="11"/>
        <v>0.14962782743342024</v>
      </c>
      <c r="K99" s="157">
        <f t="shared" si="11"/>
        <v>0.18147547750638879</v>
      </c>
      <c r="L99" s="157">
        <f t="shared" si="11"/>
        <v>0.40594191915103361</v>
      </c>
      <c r="M99" s="157">
        <f t="shared" si="11"/>
        <v>0.50314061687722766</v>
      </c>
      <c r="N99" s="157">
        <f t="shared" si="11"/>
        <v>0.7239710666058401</v>
      </c>
      <c r="O99" s="157">
        <f t="shared" si="11"/>
        <v>0.84447078894716754</v>
      </c>
      <c r="P99" s="157">
        <f t="shared" si="11"/>
        <v>0.9127576249744187</v>
      </c>
      <c r="Q99" s="157">
        <f t="shared" si="11"/>
        <v>1.0096568386529989</v>
      </c>
    </row>
    <row r="100" spans="1:17" ht="12" customHeight="1" x14ac:dyDescent="0.25">
      <c r="A100" s="167" t="s">
        <v>152</v>
      </c>
      <c r="B100" s="132">
        <f>RES_hhdet_fec!B$112</f>
        <v>0</v>
      </c>
      <c r="C100" s="132">
        <f>RES_hhdet_fec!C$112</f>
        <v>0</v>
      </c>
      <c r="D100" s="132">
        <f>RES_hhdet_fec!D$112</f>
        <v>0</v>
      </c>
      <c r="E100" s="132">
        <f>RES_hhdet_fec!E$112</f>
        <v>0</v>
      </c>
      <c r="F100" s="132">
        <f>RES_hhdet_fec!F$112</f>
        <v>0</v>
      </c>
      <c r="G100" s="132">
        <f>RES_hhdet_fec!G$112</f>
        <v>0</v>
      </c>
      <c r="H100" s="132">
        <f>RES_hhdet_fec!H$112</f>
        <v>0</v>
      </c>
      <c r="I100" s="132">
        <f>RES_hhdet_fec!I$112</f>
        <v>0</v>
      </c>
      <c r="J100" s="132">
        <f>RES_hhdet_fec!J$112</f>
        <v>0</v>
      </c>
      <c r="K100" s="132">
        <f>RES_hhdet_fec!K$112</f>
        <v>0</v>
      </c>
      <c r="L100" s="132">
        <f>RES_hhdet_fec!L$112</f>
        <v>0</v>
      </c>
      <c r="M100" s="132">
        <f>RES_hhdet_fec!M$112</f>
        <v>0</v>
      </c>
      <c r="N100" s="132">
        <f>RES_hhdet_fec!N$112</f>
        <v>0</v>
      </c>
      <c r="O100" s="132">
        <f>RES_hhdet_fec!O$112</f>
        <v>0</v>
      </c>
      <c r="P100" s="132">
        <f>RES_hhdet_fec!P$112</f>
        <v>0</v>
      </c>
      <c r="Q100" s="132">
        <f>RES_hhdet_fec!Q$112</f>
        <v>0</v>
      </c>
    </row>
    <row r="101" spans="1:17" ht="12" customHeight="1" x14ac:dyDescent="0.25">
      <c r="A101" s="167" t="s">
        <v>151</v>
      </c>
      <c r="B101" s="132">
        <f>SUM(B102:B103)</f>
        <v>0</v>
      </c>
      <c r="C101" s="132">
        <f t="shared" ref="C101:Q101" si="12">SUM(C102:C103)</f>
        <v>0</v>
      </c>
      <c r="D101" s="132">
        <f t="shared" si="12"/>
        <v>0</v>
      </c>
      <c r="E101" s="132">
        <f t="shared" si="12"/>
        <v>0</v>
      </c>
      <c r="F101" s="132">
        <f t="shared" si="12"/>
        <v>0</v>
      </c>
      <c r="G101" s="132">
        <f t="shared" si="12"/>
        <v>0</v>
      </c>
      <c r="H101" s="132">
        <f t="shared" si="12"/>
        <v>0</v>
      </c>
      <c r="I101" s="132">
        <f t="shared" si="12"/>
        <v>0</v>
      </c>
      <c r="J101" s="132">
        <f t="shared" si="12"/>
        <v>0</v>
      </c>
      <c r="K101" s="132">
        <f t="shared" si="12"/>
        <v>0</v>
      </c>
      <c r="L101" s="132">
        <f t="shared" si="12"/>
        <v>0</v>
      </c>
      <c r="M101" s="132">
        <f t="shared" si="12"/>
        <v>0</v>
      </c>
      <c r="N101" s="132">
        <f t="shared" si="12"/>
        <v>0</v>
      </c>
      <c r="O101" s="132">
        <f t="shared" si="12"/>
        <v>0</v>
      </c>
      <c r="P101" s="132">
        <f t="shared" si="12"/>
        <v>0</v>
      </c>
      <c r="Q101" s="132">
        <f t="shared" si="12"/>
        <v>0</v>
      </c>
    </row>
    <row r="102" spans="1:17" ht="12" customHeight="1" x14ac:dyDescent="0.25">
      <c r="A102" s="166" t="s">
        <v>79</v>
      </c>
      <c r="B102" s="165">
        <f>RES_hhdet_fec!B$114</f>
        <v>0</v>
      </c>
      <c r="C102" s="165">
        <f>RES_hhdet_fec!C$114</f>
        <v>0</v>
      </c>
      <c r="D102" s="165">
        <f>RES_hhdet_fec!D$114</f>
        <v>0</v>
      </c>
      <c r="E102" s="165">
        <f>RES_hhdet_fec!E$114</f>
        <v>0</v>
      </c>
      <c r="F102" s="165">
        <f>RES_hhdet_fec!F$114</f>
        <v>0</v>
      </c>
      <c r="G102" s="165">
        <f>RES_hhdet_fec!G$114</f>
        <v>0</v>
      </c>
      <c r="H102" s="165">
        <f>RES_hhdet_fec!H$114</f>
        <v>0</v>
      </c>
      <c r="I102" s="165">
        <f>RES_hhdet_fec!I$114</f>
        <v>0</v>
      </c>
      <c r="J102" s="165">
        <f>RES_hhdet_fec!J$114</f>
        <v>0</v>
      </c>
      <c r="K102" s="165">
        <f>RES_hhdet_fec!K$114</f>
        <v>0</v>
      </c>
      <c r="L102" s="165">
        <f>RES_hhdet_fec!L$114</f>
        <v>0</v>
      </c>
      <c r="M102" s="165">
        <f>RES_hhdet_fec!M$114</f>
        <v>0</v>
      </c>
      <c r="N102" s="165">
        <f>RES_hhdet_fec!N$114</f>
        <v>0</v>
      </c>
      <c r="O102" s="165">
        <f>RES_hhdet_fec!O$114</f>
        <v>0</v>
      </c>
      <c r="P102" s="165">
        <f>RES_hhdet_fec!P$114</f>
        <v>0</v>
      </c>
      <c r="Q102" s="165">
        <f>RES_hhdet_fec!Q$114</f>
        <v>0</v>
      </c>
    </row>
    <row r="103" spans="1:17" ht="12" customHeight="1" x14ac:dyDescent="0.25">
      <c r="A103" s="147" t="s">
        <v>59</v>
      </c>
      <c r="B103" s="164">
        <f>RES_hhdet_fec!B$115</f>
        <v>0</v>
      </c>
      <c r="C103" s="164">
        <f>RES_hhdet_fec!C$115</f>
        <v>0</v>
      </c>
      <c r="D103" s="164">
        <f>RES_hhdet_fec!D$115</f>
        <v>0</v>
      </c>
      <c r="E103" s="164">
        <f>RES_hhdet_fec!E$115</f>
        <v>0</v>
      </c>
      <c r="F103" s="164">
        <f>RES_hhdet_fec!F$115</f>
        <v>0</v>
      </c>
      <c r="G103" s="164">
        <f>RES_hhdet_fec!G$115</f>
        <v>0</v>
      </c>
      <c r="H103" s="164">
        <f>RES_hhdet_fec!H$115</f>
        <v>0</v>
      </c>
      <c r="I103" s="164">
        <f>RES_hhdet_fec!I$115</f>
        <v>0</v>
      </c>
      <c r="J103" s="164">
        <f>RES_hhdet_fec!J$115</f>
        <v>0</v>
      </c>
      <c r="K103" s="164">
        <f>RES_hhdet_fec!K$115</f>
        <v>0</v>
      </c>
      <c r="L103" s="164">
        <f>RES_hhdet_fec!L$115</f>
        <v>0</v>
      </c>
      <c r="M103" s="164">
        <f>RES_hhdet_fec!M$115</f>
        <v>0</v>
      </c>
      <c r="N103" s="164">
        <f>RES_hhdet_fec!N$115</f>
        <v>0</v>
      </c>
      <c r="O103" s="164">
        <f>RES_hhdet_fec!O$115</f>
        <v>0</v>
      </c>
      <c r="P103" s="164">
        <f>RES_hhdet_fec!P$115</f>
        <v>0</v>
      </c>
      <c r="Q103" s="164">
        <f>RES_hhdet_fec!Q$115</f>
        <v>0</v>
      </c>
    </row>
    <row r="104" spans="1:17" ht="12" customHeight="1" x14ac:dyDescent="0.25">
      <c r="A104" s="163" t="s">
        <v>142</v>
      </c>
      <c r="B104" s="162">
        <f>RES_hhdet_fec!B$116</f>
        <v>0</v>
      </c>
      <c r="C104" s="162">
        <f>RES_hhdet_fec!C$116</f>
        <v>0</v>
      </c>
      <c r="D104" s="162">
        <f>RES_hhdet_fec!D$116</f>
        <v>0</v>
      </c>
      <c r="E104" s="162">
        <f>RES_hhdet_fec!E$116</f>
        <v>0</v>
      </c>
      <c r="F104" s="162">
        <f>RES_hhdet_fec!F$116</f>
        <v>0</v>
      </c>
      <c r="G104" s="162">
        <f>RES_hhdet_fec!G$116</f>
        <v>0</v>
      </c>
      <c r="H104" s="162">
        <f>RES_hhdet_fec!H$116</f>
        <v>0</v>
      </c>
      <c r="I104" s="162">
        <f>RES_hhdet_fec!I$116</f>
        <v>1.4651687718228361E-2</v>
      </c>
      <c r="J104" s="162">
        <f>RES_hhdet_fec!J$116</f>
        <v>2.8331809306736386E-2</v>
      </c>
      <c r="K104" s="162">
        <f>RES_hhdet_fec!K$116</f>
        <v>3.3003269252985031E-2</v>
      </c>
      <c r="L104" s="162">
        <f>RES_hhdet_fec!L$116</f>
        <v>5.4069261723096632E-2</v>
      </c>
      <c r="M104" s="162">
        <f>RES_hhdet_fec!M$116</f>
        <v>6.022191121472114E-2</v>
      </c>
      <c r="N104" s="162">
        <f>RES_hhdet_fec!N$116</f>
        <v>6.0908845944767163E-2</v>
      </c>
      <c r="O104" s="162">
        <f>RES_hhdet_fec!O$116</f>
        <v>2.3288443973992587E-2</v>
      </c>
      <c r="P104" s="162">
        <f>RES_hhdet_fec!P$116</f>
        <v>3.2049231025986391E-2</v>
      </c>
      <c r="Q104" s="162">
        <f>RES_hhdet_fec!Q$116</f>
        <v>1.2719401501528137E-2</v>
      </c>
    </row>
    <row r="105" spans="1:17" ht="12" customHeight="1" x14ac:dyDescent="0.25">
      <c r="A105" s="161" t="s">
        <v>141</v>
      </c>
      <c r="B105" s="160">
        <f>SUM(B106:B107)</f>
        <v>0</v>
      </c>
      <c r="C105" s="160">
        <f t="shared" ref="C105:Q105" si="13">SUM(C106:C107)</f>
        <v>0</v>
      </c>
      <c r="D105" s="160">
        <f t="shared" si="13"/>
        <v>0</v>
      </c>
      <c r="E105" s="160">
        <f t="shared" si="13"/>
        <v>0</v>
      </c>
      <c r="F105" s="160">
        <f t="shared" si="13"/>
        <v>0</v>
      </c>
      <c r="G105" s="160">
        <f t="shared" si="13"/>
        <v>0</v>
      </c>
      <c r="H105" s="160">
        <f t="shared" si="13"/>
        <v>0</v>
      </c>
      <c r="I105" s="160">
        <f t="shared" si="13"/>
        <v>7.3064627838145726E-2</v>
      </c>
      <c r="J105" s="160">
        <f t="shared" si="13"/>
        <v>0.12129601812668385</v>
      </c>
      <c r="K105" s="160">
        <f t="shared" si="13"/>
        <v>0.14847220825340376</v>
      </c>
      <c r="L105" s="160">
        <f t="shared" si="13"/>
        <v>0.351872657427937</v>
      </c>
      <c r="M105" s="160">
        <f t="shared" si="13"/>
        <v>0.44291870566250657</v>
      </c>
      <c r="N105" s="160">
        <f t="shared" si="13"/>
        <v>0.6630622206610729</v>
      </c>
      <c r="O105" s="160">
        <f t="shared" si="13"/>
        <v>0.82118234497317499</v>
      </c>
      <c r="P105" s="160">
        <f t="shared" si="13"/>
        <v>0.88070839394843226</v>
      </c>
      <c r="Q105" s="160">
        <f t="shared" si="13"/>
        <v>0.99693743715147076</v>
      </c>
    </row>
    <row r="106" spans="1:17" ht="12" customHeight="1" x14ac:dyDescent="0.25">
      <c r="A106" s="148" t="s">
        <v>60</v>
      </c>
      <c r="B106" s="156">
        <f>RES_hhdet_fec!B$118</f>
        <v>0</v>
      </c>
      <c r="C106" s="156">
        <f>RES_hhdet_fec!C$118</f>
        <v>0</v>
      </c>
      <c r="D106" s="156">
        <f>RES_hhdet_fec!D$118</f>
        <v>0</v>
      </c>
      <c r="E106" s="156">
        <f>RES_hhdet_fec!E$118</f>
        <v>0</v>
      </c>
      <c r="F106" s="156">
        <f>RES_hhdet_fec!F$118</f>
        <v>0</v>
      </c>
      <c r="G106" s="156">
        <f>RES_hhdet_fec!G$118</f>
        <v>0</v>
      </c>
      <c r="H106" s="156">
        <f>RES_hhdet_fec!H$118</f>
        <v>0</v>
      </c>
      <c r="I106" s="156">
        <f>RES_hhdet_fec!I$118</f>
        <v>3.3332589558969766E-3</v>
      </c>
      <c r="J106" s="156">
        <f>RES_hhdet_fec!J$118</f>
        <v>5.5749689280997538E-3</v>
      </c>
      <c r="K106" s="156">
        <f>RES_hhdet_fec!K$118</f>
        <v>6.6809320731042445E-3</v>
      </c>
      <c r="L106" s="156">
        <f>RES_hhdet_fec!L$118</f>
        <v>1.6553512435224921E-2</v>
      </c>
      <c r="M106" s="156">
        <f>RES_hhdet_fec!M$118</f>
        <v>2.0538841298494256E-2</v>
      </c>
      <c r="N106" s="156">
        <f>RES_hhdet_fec!N$118</f>
        <v>2.921932692961459E-2</v>
      </c>
      <c r="O106" s="156">
        <f>RES_hhdet_fec!O$118</f>
        <v>3.5586376669030605E-2</v>
      </c>
      <c r="P106" s="156">
        <f>RES_hhdet_fec!P$118</f>
        <v>6.1971738388211239E-2</v>
      </c>
      <c r="Q106" s="156">
        <f>RES_hhdet_fec!Q$118</f>
        <v>0.15903354909652581</v>
      </c>
    </row>
    <row r="107" spans="1:17" ht="12" customHeight="1" x14ac:dyDescent="0.25">
      <c r="A107" s="148" t="s">
        <v>59</v>
      </c>
      <c r="B107" s="156">
        <f>RES_hhdet_fec!B$119</f>
        <v>0</v>
      </c>
      <c r="C107" s="156">
        <f>RES_hhdet_fec!C$119</f>
        <v>0</v>
      </c>
      <c r="D107" s="156">
        <f>RES_hhdet_fec!D$119</f>
        <v>0</v>
      </c>
      <c r="E107" s="156">
        <f>RES_hhdet_fec!E$119</f>
        <v>0</v>
      </c>
      <c r="F107" s="156">
        <f>RES_hhdet_fec!F$119</f>
        <v>0</v>
      </c>
      <c r="G107" s="156">
        <f>RES_hhdet_fec!G$119</f>
        <v>0</v>
      </c>
      <c r="H107" s="156">
        <f>RES_hhdet_fec!H$119</f>
        <v>0</v>
      </c>
      <c r="I107" s="156">
        <f>RES_hhdet_fec!I$119</f>
        <v>6.9731368882248748E-2</v>
      </c>
      <c r="J107" s="156">
        <f>RES_hhdet_fec!J$119</f>
        <v>0.1157210491985841</v>
      </c>
      <c r="K107" s="156">
        <f>RES_hhdet_fec!K$119</f>
        <v>0.14179127618029952</v>
      </c>
      <c r="L107" s="156">
        <f>RES_hhdet_fec!L$119</f>
        <v>0.33531914499271209</v>
      </c>
      <c r="M107" s="156">
        <f>RES_hhdet_fec!M$119</f>
        <v>0.42237986436401231</v>
      </c>
      <c r="N107" s="156">
        <f>RES_hhdet_fec!N$119</f>
        <v>0.6338428937314583</v>
      </c>
      <c r="O107" s="156">
        <f>RES_hhdet_fec!O$119</f>
        <v>0.78559596830414435</v>
      </c>
      <c r="P107" s="156">
        <f>RES_hhdet_fec!P$119</f>
        <v>0.81873665556022102</v>
      </c>
      <c r="Q107" s="156">
        <f>RES_hhdet_fec!Q$119</f>
        <v>0.83790388805494498</v>
      </c>
    </row>
    <row r="108" spans="1:17" ht="12" customHeight="1" x14ac:dyDescent="0.25">
      <c r="A108" s="158" t="s">
        <v>62</v>
      </c>
      <c r="B108" s="157">
        <f>SUM(B109:B110)</f>
        <v>0</v>
      </c>
      <c r="C108" s="157">
        <f t="shared" ref="C108:Q108" si="14">SUM(C109:C110)</f>
        <v>0</v>
      </c>
      <c r="D108" s="157">
        <f t="shared" si="14"/>
        <v>0</v>
      </c>
      <c r="E108" s="157">
        <f t="shared" si="14"/>
        <v>0</v>
      </c>
      <c r="F108" s="157">
        <f t="shared" si="14"/>
        <v>0</v>
      </c>
      <c r="G108" s="157">
        <f t="shared" si="14"/>
        <v>0</v>
      </c>
      <c r="H108" s="157">
        <f t="shared" si="14"/>
        <v>0</v>
      </c>
      <c r="I108" s="157">
        <f t="shared" si="14"/>
        <v>5.6742271117838708E-2</v>
      </c>
      <c r="J108" s="157">
        <f t="shared" si="14"/>
        <v>9.8723988681699543E-2</v>
      </c>
      <c r="K108" s="157">
        <f t="shared" si="14"/>
        <v>0.12338287542412604</v>
      </c>
      <c r="L108" s="157">
        <f t="shared" si="14"/>
        <v>0.28770055721923055</v>
      </c>
      <c r="M108" s="157">
        <f t="shared" si="14"/>
        <v>0.36719875625436793</v>
      </c>
      <c r="N108" s="157">
        <f t="shared" si="14"/>
        <v>0.52686790627665536</v>
      </c>
      <c r="O108" s="157">
        <f t="shared" si="14"/>
        <v>0.59130939608429467</v>
      </c>
      <c r="P108" s="157">
        <f t="shared" si="14"/>
        <v>0.59219168610404016</v>
      </c>
      <c r="Q108" s="157">
        <f t="shared" si="14"/>
        <v>0.62626298405968861</v>
      </c>
    </row>
    <row r="109" spans="1:17" ht="12" customHeight="1" x14ac:dyDescent="0.25">
      <c r="A109" s="23" t="s">
        <v>57</v>
      </c>
      <c r="B109" s="156">
        <f>RES_hhdet_fec!B$121</f>
        <v>0</v>
      </c>
      <c r="C109" s="156">
        <f>RES_hhdet_fec!C$121</f>
        <v>0</v>
      </c>
      <c r="D109" s="156">
        <f>RES_hhdet_fec!D$121</f>
        <v>0</v>
      </c>
      <c r="E109" s="156">
        <f>RES_hhdet_fec!E$121</f>
        <v>0</v>
      </c>
      <c r="F109" s="156">
        <f>RES_hhdet_fec!F$121</f>
        <v>0</v>
      </c>
      <c r="G109" s="156">
        <f>RES_hhdet_fec!G$121</f>
        <v>0</v>
      </c>
      <c r="H109" s="156">
        <f>RES_hhdet_fec!H$121</f>
        <v>0</v>
      </c>
      <c r="I109" s="156">
        <f>RES_hhdet_fec!I$121</f>
        <v>2.5572144692066374E-2</v>
      </c>
      <c r="J109" s="156">
        <f>RES_hhdet_fec!J$121</f>
        <v>5.736991177411533E-2</v>
      </c>
      <c r="K109" s="156">
        <f>RES_hhdet_fec!K$121</f>
        <v>7.0412151473983012E-2</v>
      </c>
      <c r="L109" s="156">
        <f>RES_hhdet_fec!L$121</f>
        <v>0.158618346436873</v>
      </c>
      <c r="M109" s="156">
        <f>RES_hhdet_fec!M$121</f>
        <v>0.21856605783300251</v>
      </c>
      <c r="N109" s="156">
        <f>RES_hhdet_fec!N$121</f>
        <v>0.31116281300436838</v>
      </c>
      <c r="O109" s="156">
        <f>RES_hhdet_fec!O$121</f>
        <v>0.3662483337767336</v>
      </c>
      <c r="P109" s="156">
        <f>RES_hhdet_fec!P$121</f>
        <v>0.36147894207087689</v>
      </c>
      <c r="Q109" s="156">
        <f>RES_hhdet_fec!Q$121</f>
        <v>0.37920358990450337</v>
      </c>
    </row>
    <row r="110" spans="1:17" ht="12" customHeight="1" x14ac:dyDescent="0.25">
      <c r="A110" s="29" t="s">
        <v>140</v>
      </c>
      <c r="B110" s="57">
        <f>RES_hhdet_fec!B$122</f>
        <v>0</v>
      </c>
      <c r="C110" s="57">
        <f>RES_hhdet_fec!C$122</f>
        <v>0</v>
      </c>
      <c r="D110" s="57">
        <f>RES_hhdet_fec!D$122</f>
        <v>0</v>
      </c>
      <c r="E110" s="57">
        <f>RES_hhdet_fec!E$122</f>
        <v>0</v>
      </c>
      <c r="F110" s="57">
        <f>RES_hhdet_fec!F$122</f>
        <v>0</v>
      </c>
      <c r="G110" s="57">
        <f>RES_hhdet_fec!G$122</f>
        <v>0</v>
      </c>
      <c r="H110" s="57">
        <f>RES_hhdet_fec!H$122</f>
        <v>0</v>
      </c>
      <c r="I110" s="57">
        <f>RES_hhdet_fec!I$122</f>
        <v>3.117012642577233E-2</v>
      </c>
      <c r="J110" s="57">
        <f>RES_hhdet_fec!J$122</f>
        <v>4.135407690758422E-2</v>
      </c>
      <c r="K110" s="57">
        <f>RES_hhdet_fec!K$122</f>
        <v>5.2970723950143031E-2</v>
      </c>
      <c r="L110" s="57">
        <f>RES_hhdet_fec!L$122</f>
        <v>0.12908221078235754</v>
      </c>
      <c r="M110" s="57">
        <f>RES_hhdet_fec!M$122</f>
        <v>0.14863269842136542</v>
      </c>
      <c r="N110" s="57">
        <f>RES_hhdet_fec!N$122</f>
        <v>0.21570509327228699</v>
      </c>
      <c r="O110" s="57">
        <f>RES_hhdet_fec!O$122</f>
        <v>0.22506106230756104</v>
      </c>
      <c r="P110" s="57">
        <f>RES_hhdet_fec!P$122</f>
        <v>0.23071274403316328</v>
      </c>
      <c r="Q110" s="57">
        <f>RES_hhdet_fec!Q$122</f>
        <v>0.24705939415518527</v>
      </c>
    </row>
    <row r="112" spans="1:17" ht="12" customHeight="1" x14ac:dyDescent="0.25">
      <c r="A112" s="152" t="s">
        <v>119</v>
      </c>
      <c r="B112" s="168">
        <f>SUM(B113,B116,B118,B127)</f>
        <v>0</v>
      </c>
      <c r="C112" s="168">
        <f t="shared" ref="C112:Q112" si="15">SUM(C113,C116,C118,C127)</f>
        <v>0</v>
      </c>
      <c r="D112" s="168">
        <f t="shared" si="15"/>
        <v>0</v>
      </c>
      <c r="E112" s="168">
        <f t="shared" si="15"/>
        <v>0</v>
      </c>
      <c r="F112" s="168">
        <f t="shared" si="15"/>
        <v>0</v>
      </c>
      <c r="G112" s="168">
        <f t="shared" si="15"/>
        <v>0</v>
      </c>
      <c r="H112" s="168">
        <f t="shared" si="15"/>
        <v>0</v>
      </c>
      <c r="I112" s="168">
        <f t="shared" si="15"/>
        <v>0.28621095191413903</v>
      </c>
      <c r="J112" s="168">
        <f t="shared" si="15"/>
        <v>0.45343133837333283</v>
      </c>
      <c r="K112" s="168">
        <f t="shared" si="15"/>
        <v>0.58679398355654189</v>
      </c>
      <c r="L112" s="168">
        <f t="shared" si="15"/>
        <v>1.2694226110955098</v>
      </c>
      <c r="M112" s="168">
        <f t="shared" si="15"/>
        <v>1.6713441370189788</v>
      </c>
      <c r="N112" s="168">
        <f t="shared" si="15"/>
        <v>2.4269719456298398</v>
      </c>
      <c r="O112" s="168">
        <f t="shared" si="15"/>
        <v>2.6945217689379835</v>
      </c>
      <c r="P112" s="168">
        <f t="shared" si="15"/>
        <v>2.8394890405852848</v>
      </c>
      <c r="Q112" s="168">
        <f t="shared" si="15"/>
        <v>2.9506035307437299</v>
      </c>
    </row>
    <row r="113" spans="1:17" ht="12" customHeight="1" x14ac:dyDescent="0.25">
      <c r="A113" s="158" t="s">
        <v>65</v>
      </c>
      <c r="B113" s="157">
        <f>SUM(B114:B115)</f>
        <v>0</v>
      </c>
      <c r="C113" s="157">
        <f t="shared" ref="C113:Q113" si="16">SUM(C114:C115)</f>
        <v>0</v>
      </c>
      <c r="D113" s="157">
        <f t="shared" si="16"/>
        <v>0</v>
      </c>
      <c r="E113" s="157">
        <f t="shared" si="16"/>
        <v>0</v>
      </c>
      <c r="F113" s="157">
        <f t="shared" si="16"/>
        <v>0</v>
      </c>
      <c r="G113" s="157">
        <f t="shared" si="16"/>
        <v>0</v>
      </c>
      <c r="H113" s="157">
        <f t="shared" si="16"/>
        <v>0</v>
      </c>
      <c r="I113" s="157">
        <f t="shared" si="16"/>
        <v>0.14543509321309919</v>
      </c>
      <c r="J113" s="157">
        <f t="shared" si="16"/>
        <v>0.21765274903286597</v>
      </c>
      <c r="K113" s="157">
        <f t="shared" si="16"/>
        <v>0.28839877261680086</v>
      </c>
      <c r="L113" s="157">
        <f t="shared" si="16"/>
        <v>0.56015337102868579</v>
      </c>
      <c r="M113" s="157">
        <f t="shared" si="16"/>
        <v>0.76975758639578273</v>
      </c>
      <c r="N113" s="157">
        <f t="shared" si="16"/>
        <v>1.0883017367588397</v>
      </c>
      <c r="O113" s="157">
        <f t="shared" si="16"/>
        <v>1.0908204447243941</v>
      </c>
      <c r="P113" s="157">
        <f t="shared" si="16"/>
        <v>1.1465287574601009</v>
      </c>
      <c r="Q113" s="157">
        <f t="shared" si="16"/>
        <v>1.1485714304353591</v>
      </c>
    </row>
    <row r="114" spans="1:17" ht="12" customHeight="1" x14ac:dyDescent="0.25">
      <c r="A114" s="23" t="s">
        <v>153</v>
      </c>
      <c r="B114" s="156">
        <f>RES_hhdet_tes!B$107</f>
        <v>0</v>
      </c>
      <c r="C114" s="156">
        <f>RES_hhdet_tes!C$107</f>
        <v>0</v>
      </c>
      <c r="D114" s="156">
        <f>RES_hhdet_tes!D$107</f>
        <v>0</v>
      </c>
      <c r="E114" s="156">
        <f>RES_hhdet_tes!E$107</f>
        <v>0</v>
      </c>
      <c r="F114" s="156">
        <f>RES_hhdet_tes!F$107</f>
        <v>0</v>
      </c>
      <c r="G114" s="156">
        <f>RES_hhdet_tes!G$107</f>
        <v>0</v>
      </c>
      <c r="H114" s="156">
        <f>RES_hhdet_tes!H$107</f>
        <v>0</v>
      </c>
      <c r="I114" s="156">
        <f>RES_hhdet_tes!I$107</f>
        <v>0.14264032263250653</v>
      </c>
      <c r="J114" s="156">
        <f>RES_hhdet_tes!J$107</f>
        <v>0.21501498630684165</v>
      </c>
      <c r="K114" s="156">
        <f>RES_hhdet_tes!K$107</f>
        <v>0.28748481509619411</v>
      </c>
      <c r="L114" s="156">
        <f>RES_hhdet_tes!L$107</f>
        <v>0.555532013855913</v>
      </c>
      <c r="M114" s="156">
        <f>RES_hhdet_tes!M$107</f>
        <v>0.76601151891113695</v>
      </c>
      <c r="N114" s="156">
        <f>RES_hhdet_tes!N$107</f>
        <v>1.0846122148484023</v>
      </c>
      <c r="O114" s="156">
        <f>RES_hhdet_tes!O$107</f>
        <v>1.0870635769948092</v>
      </c>
      <c r="P114" s="156">
        <f>RES_hhdet_tes!P$107</f>
        <v>1.1400873575873276</v>
      </c>
      <c r="Q114" s="156">
        <f>RES_hhdet_tes!Q$107</f>
        <v>1.1401973512589503</v>
      </c>
    </row>
    <row r="115" spans="1:17" ht="12" customHeight="1" x14ac:dyDescent="0.25">
      <c r="A115" s="23" t="s">
        <v>60</v>
      </c>
      <c r="B115" s="156">
        <f>RES_hhdet_tes!B$108</f>
        <v>0</v>
      </c>
      <c r="C115" s="156">
        <f>RES_hhdet_tes!C$108</f>
        <v>0</v>
      </c>
      <c r="D115" s="156">
        <f>RES_hhdet_tes!D$108</f>
        <v>0</v>
      </c>
      <c r="E115" s="156">
        <f>RES_hhdet_tes!E$108</f>
        <v>0</v>
      </c>
      <c r="F115" s="156">
        <f>RES_hhdet_tes!F$108</f>
        <v>0</v>
      </c>
      <c r="G115" s="156">
        <f>RES_hhdet_tes!G$108</f>
        <v>0</v>
      </c>
      <c r="H115" s="156">
        <f>RES_hhdet_tes!H$108</f>
        <v>0</v>
      </c>
      <c r="I115" s="156">
        <f>RES_hhdet_tes!I$108</f>
        <v>2.7947705805926653E-3</v>
      </c>
      <c r="J115" s="156">
        <f>RES_hhdet_tes!J$108</f>
        <v>2.6377627260243245E-3</v>
      </c>
      <c r="K115" s="156">
        <f>RES_hhdet_tes!K$108</f>
        <v>9.1395752060672555E-4</v>
      </c>
      <c r="L115" s="156">
        <f>RES_hhdet_tes!L$108</f>
        <v>4.6213571727727965E-3</v>
      </c>
      <c r="M115" s="156">
        <f>RES_hhdet_tes!M$108</f>
        <v>3.7460674846457871E-3</v>
      </c>
      <c r="N115" s="156">
        <f>RES_hhdet_tes!N$108</f>
        <v>3.6895219104372849E-3</v>
      </c>
      <c r="O115" s="156">
        <f>RES_hhdet_tes!O$108</f>
        <v>3.7568677295850362E-3</v>
      </c>
      <c r="P115" s="156">
        <f>RES_hhdet_tes!P$108</f>
        <v>6.4413998727731823E-3</v>
      </c>
      <c r="Q115" s="156">
        <f>RES_hhdet_tes!Q$108</f>
        <v>8.3740791764088766E-3</v>
      </c>
    </row>
    <row r="116" spans="1:17" ht="12" customHeight="1" x14ac:dyDescent="0.25">
      <c r="A116" s="158" t="s">
        <v>112</v>
      </c>
      <c r="B116" s="157">
        <f>B117</f>
        <v>0</v>
      </c>
      <c r="C116" s="157">
        <f t="shared" ref="C116:Q116" si="17">C117</f>
        <v>0</v>
      </c>
      <c r="D116" s="157">
        <f t="shared" si="17"/>
        <v>0</v>
      </c>
      <c r="E116" s="157">
        <f t="shared" si="17"/>
        <v>0</v>
      </c>
      <c r="F116" s="157">
        <f t="shared" si="17"/>
        <v>0</v>
      </c>
      <c r="G116" s="157">
        <f t="shared" si="17"/>
        <v>0</v>
      </c>
      <c r="H116" s="157">
        <f t="shared" si="17"/>
        <v>0</v>
      </c>
      <c r="I116" s="157">
        <f t="shared" si="17"/>
        <v>2.4102566639535059E-2</v>
      </c>
      <c r="J116" s="157">
        <f t="shared" si="17"/>
        <v>4.1450945752177115E-2</v>
      </c>
      <c r="K116" s="157">
        <f t="shared" si="17"/>
        <v>5.9218871787194434E-2</v>
      </c>
      <c r="L116" s="157">
        <f t="shared" si="17"/>
        <v>0.15539946591970158</v>
      </c>
      <c r="M116" s="157">
        <f t="shared" si="17"/>
        <v>0.21108521295966573</v>
      </c>
      <c r="N116" s="157">
        <f t="shared" si="17"/>
        <v>0.33245944125612636</v>
      </c>
      <c r="O116" s="157">
        <f t="shared" si="17"/>
        <v>0.42985761960788682</v>
      </c>
      <c r="P116" s="157">
        <f t="shared" si="17"/>
        <v>0.46269492532540696</v>
      </c>
      <c r="Q116" s="157">
        <f t="shared" si="17"/>
        <v>0.48454266179457151</v>
      </c>
    </row>
    <row r="117" spans="1:17" ht="12" customHeight="1" x14ac:dyDescent="0.25">
      <c r="A117" s="23" t="s">
        <v>60</v>
      </c>
      <c r="B117" s="156">
        <f>RES_hhdet_tes!B$110</f>
        <v>0</v>
      </c>
      <c r="C117" s="156">
        <f>RES_hhdet_tes!C$110</f>
        <v>0</v>
      </c>
      <c r="D117" s="156">
        <f>RES_hhdet_tes!D$110</f>
        <v>0</v>
      </c>
      <c r="E117" s="156">
        <f>RES_hhdet_tes!E$110</f>
        <v>0</v>
      </c>
      <c r="F117" s="156">
        <f>RES_hhdet_tes!F$110</f>
        <v>0</v>
      </c>
      <c r="G117" s="156">
        <f>RES_hhdet_tes!G$110</f>
        <v>0</v>
      </c>
      <c r="H117" s="156">
        <f>RES_hhdet_tes!H$110</f>
        <v>0</v>
      </c>
      <c r="I117" s="156">
        <f>RES_hhdet_tes!I$110</f>
        <v>2.4102566639535059E-2</v>
      </c>
      <c r="J117" s="156">
        <f>RES_hhdet_tes!J$110</f>
        <v>4.1450945752177115E-2</v>
      </c>
      <c r="K117" s="156">
        <f>RES_hhdet_tes!K$110</f>
        <v>5.9218871787194434E-2</v>
      </c>
      <c r="L117" s="156">
        <f>RES_hhdet_tes!L$110</f>
        <v>0.15539946591970158</v>
      </c>
      <c r="M117" s="156">
        <f>RES_hhdet_tes!M$110</f>
        <v>0.21108521295966573</v>
      </c>
      <c r="N117" s="156">
        <f>RES_hhdet_tes!N$110</f>
        <v>0.33245944125612636</v>
      </c>
      <c r="O117" s="156">
        <f>RES_hhdet_tes!O$110</f>
        <v>0.42985761960788682</v>
      </c>
      <c r="P117" s="156">
        <f>RES_hhdet_tes!P$110</f>
        <v>0.46269492532540696</v>
      </c>
      <c r="Q117" s="156">
        <f>RES_hhdet_tes!Q$110</f>
        <v>0.48454266179457151</v>
      </c>
    </row>
    <row r="118" spans="1:17" ht="12" customHeight="1" x14ac:dyDescent="0.25">
      <c r="A118" s="158" t="s">
        <v>63</v>
      </c>
      <c r="B118" s="157">
        <f>SUM(B119:B120,B123:B124)</f>
        <v>0</v>
      </c>
      <c r="C118" s="157">
        <f t="shared" ref="C118:Q118" si="18">SUM(C119:C120,C123:C124)</f>
        <v>0</v>
      </c>
      <c r="D118" s="157">
        <f t="shared" si="18"/>
        <v>0</v>
      </c>
      <c r="E118" s="157">
        <f t="shared" si="18"/>
        <v>0</v>
      </c>
      <c r="F118" s="157">
        <f t="shared" si="18"/>
        <v>0</v>
      </c>
      <c r="G118" s="157">
        <f t="shared" si="18"/>
        <v>0</v>
      </c>
      <c r="H118" s="157">
        <f t="shared" si="18"/>
        <v>0</v>
      </c>
      <c r="I118" s="157">
        <f t="shared" si="18"/>
        <v>7.9880769743412433E-2</v>
      </c>
      <c r="J118" s="157">
        <f t="shared" si="18"/>
        <v>0.13496532294791094</v>
      </c>
      <c r="K118" s="157">
        <f t="shared" si="18"/>
        <v>0.16436944107175894</v>
      </c>
      <c r="L118" s="157">
        <f t="shared" si="18"/>
        <v>0.37583174958830795</v>
      </c>
      <c r="M118" s="157">
        <f t="shared" si="18"/>
        <v>0.46882922671102195</v>
      </c>
      <c r="N118" s="157">
        <f t="shared" si="18"/>
        <v>0.68586207061181204</v>
      </c>
      <c r="O118" s="157">
        <f t="shared" si="18"/>
        <v>0.81990991798119872</v>
      </c>
      <c r="P118" s="157">
        <f t="shared" si="18"/>
        <v>0.87366833087589213</v>
      </c>
      <c r="Q118" s="157">
        <f t="shared" si="18"/>
        <v>0.93862631234942751</v>
      </c>
    </row>
    <row r="119" spans="1:17" ht="12" customHeight="1" x14ac:dyDescent="0.25">
      <c r="A119" s="167" t="s">
        <v>152</v>
      </c>
      <c r="B119" s="132">
        <f>RES_hhdet_tes!B$112</f>
        <v>0</v>
      </c>
      <c r="C119" s="132">
        <f>RES_hhdet_tes!C$112</f>
        <v>0</v>
      </c>
      <c r="D119" s="132">
        <f>RES_hhdet_tes!D$112</f>
        <v>0</v>
      </c>
      <c r="E119" s="132">
        <f>RES_hhdet_tes!E$112</f>
        <v>0</v>
      </c>
      <c r="F119" s="132">
        <f>RES_hhdet_tes!F$112</f>
        <v>0</v>
      </c>
      <c r="G119" s="132">
        <f>RES_hhdet_tes!G$112</f>
        <v>0</v>
      </c>
      <c r="H119" s="132">
        <f>RES_hhdet_tes!H$112</f>
        <v>0</v>
      </c>
      <c r="I119" s="132">
        <f>RES_hhdet_tes!I$112</f>
        <v>0</v>
      </c>
      <c r="J119" s="132">
        <f>RES_hhdet_tes!J$112</f>
        <v>0</v>
      </c>
      <c r="K119" s="132">
        <f>RES_hhdet_tes!K$112</f>
        <v>0</v>
      </c>
      <c r="L119" s="132">
        <f>RES_hhdet_tes!L$112</f>
        <v>0</v>
      </c>
      <c r="M119" s="132">
        <f>RES_hhdet_tes!M$112</f>
        <v>0</v>
      </c>
      <c r="N119" s="132">
        <f>RES_hhdet_tes!N$112</f>
        <v>0</v>
      </c>
      <c r="O119" s="132">
        <f>RES_hhdet_tes!O$112</f>
        <v>0</v>
      </c>
      <c r="P119" s="132">
        <f>RES_hhdet_tes!P$112</f>
        <v>0</v>
      </c>
      <c r="Q119" s="132">
        <f>RES_hhdet_tes!Q$112</f>
        <v>0</v>
      </c>
    </row>
    <row r="120" spans="1:17" ht="12" customHeight="1" x14ac:dyDescent="0.25">
      <c r="A120" s="167" t="s">
        <v>151</v>
      </c>
      <c r="B120" s="132">
        <f>SUM(B121:B122)</f>
        <v>0</v>
      </c>
      <c r="C120" s="132">
        <f t="shared" ref="C120:Q120" si="19">SUM(C121:C122)</f>
        <v>0</v>
      </c>
      <c r="D120" s="132">
        <f t="shared" si="19"/>
        <v>0</v>
      </c>
      <c r="E120" s="132">
        <f t="shared" si="19"/>
        <v>0</v>
      </c>
      <c r="F120" s="132">
        <f t="shared" si="19"/>
        <v>0</v>
      </c>
      <c r="G120" s="132">
        <f t="shared" si="19"/>
        <v>0</v>
      </c>
      <c r="H120" s="132">
        <f t="shared" si="19"/>
        <v>0</v>
      </c>
      <c r="I120" s="132">
        <f t="shared" si="19"/>
        <v>0</v>
      </c>
      <c r="J120" s="132">
        <f t="shared" si="19"/>
        <v>0</v>
      </c>
      <c r="K120" s="132">
        <f t="shared" si="19"/>
        <v>0</v>
      </c>
      <c r="L120" s="132">
        <f t="shared" si="19"/>
        <v>0</v>
      </c>
      <c r="M120" s="132">
        <f t="shared" si="19"/>
        <v>0</v>
      </c>
      <c r="N120" s="132">
        <f t="shared" si="19"/>
        <v>0</v>
      </c>
      <c r="O120" s="132">
        <f t="shared" si="19"/>
        <v>0</v>
      </c>
      <c r="P120" s="132">
        <f t="shared" si="19"/>
        <v>0</v>
      </c>
      <c r="Q120" s="132">
        <f t="shared" si="19"/>
        <v>0</v>
      </c>
    </row>
    <row r="121" spans="1:17" ht="12" customHeight="1" x14ac:dyDescent="0.25">
      <c r="A121" s="166" t="s">
        <v>79</v>
      </c>
      <c r="B121" s="165">
        <f>RES_hhdet_tes!B$114</f>
        <v>0</v>
      </c>
      <c r="C121" s="165">
        <f>RES_hhdet_tes!C$114</f>
        <v>0</v>
      </c>
      <c r="D121" s="165">
        <f>RES_hhdet_tes!D$114</f>
        <v>0</v>
      </c>
      <c r="E121" s="165">
        <f>RES_hhdet_tes!E$114</f>
        <v>0</v>
      </c>
      <c r="F121" s="165">
        <f>RES_hhdet_tes!F$114</f>
        <v>0</v>
      </c>
      <c r="G121" s="165">
        <f>RES_hhdet_tes!G$114</f>
        <v>0</v>
      </c>
      <c r="H121" s="165">
        <f>RES_hhdet_tes!H$114</f>
        <v>0</v>
      </c>
      <c r="I121" s="165">
        <f>RES_hhdet_tes!I$114</f>
        <v>0</v>
      </c>
      <c r="J121" s="165">
        <f>RES_hhdet_tes!J$114</f>
        <v>0</v>
      </c>
      <c r="K121" s="165">
        <f>RES_hhdet_tes!K$114</f>
        <v>0</v>
      </c>
      <c r="L121" s="165">
        <f>RES_hhdet_tes!L$114</f>
        <v>0</v>
      </c>
      <c r="M121" s="165">
        <f>RES_hhdet_tes!M$114</f>
        <v>0</v>
      </c>
      <c r="N121" s="165">
        <f>RES_hhdet_tes!N$114</f>
        <v>0</v>
      </c>
      <c r="O121" s="165">
        <f>RES_hhdet_tes!O$114</f>
        <v>0</v>
      </c>
      <c r="P121" s="165">
        <f>RES_hhdet_tes!P$114</f>
        <v>0</v>
      </c>
      <c r="Q121" s="165">
        <f>RES_hhdet_tes!Q$114</f>
        <v>0</v>
      </c>
    </row>
    <row r="122" spans="1:17" ht="12" customHeight="1" x14ac:dyDescent="0.25">
      <c r="A122" s="147" t="s">
        <v>59</v>
      </c>
      <c r="B122" s="164">
        <f>RES_hhdet_tes!B$115</f>
        <v>0</v>
      </c>
      <c r="C122" s="164">
        <f>RES_hhdet_tes!C$115</f>
        <v>0</v>
      </c>
      <c r="D122" s="164">
        <f>RES_hhdet_tes!D$115</f>
        <v>0</v>
      </c>
      <c r="E122" s="164">
        <f>RES_hhdet_tes!E$115</f>
        <v>0</v>
      </c>
      <c r="F122" s="164">
        <f>RES_hhdet_tes!F$115</f>
        <v>0</v>
      </c>
      <c r="G122" s="164">
        <f>RES_hhdet_tes!G$115</f>
        <v>0</v>
      </c>
      <c r="H122" s="164">
        <f>RES_hhdet_tes!H$115</f>
        <v>0</v>
      </c>
      <c r="I122" s="164">
        <f>RES_hhdet_tes!I$115</f>
        <v>0</v>
      </c>
      <c r="J122" s="164">
        <f>RES_hhdet_tes!J$115</f>
        <v>0</v>
      </c>
      <c r="K122" s="164">
        <f>RES_hhdet_tes!K$115</f>
        <v>0</v>
      </c>
      <c r="L122" s="164">
        <f>RES_hhdet_tes!L$115</f>
        <v>0</v>
      </c>
      <c r="M122" s="164">
        <f>RES_hhdet_tes!M$115</f>
        <v>0</v>
      </c>
      <c r="N122" s="164">
        <f>RES_hhdet_tes!N$115</f>
        <v>0</v>
      </c>
      <c r="O122" s="164">
        <f>RES_hhdet_tes!O$115</f>
        <v>0</v>
      </c>
      <c r="P122" s="164">
        <f>RES_hhdet_tes!P$115</f>
        <v>0</v>
      </c>
      <c r="Q122" s="164">
        <f>RES_hhdet_tes!Q$115</f>
        <v>0</v>
      </c>
    </row>
    <row r="123" spans="1:17" ht="12" customHeight="1" x14ac:dyDescent="0.25">
      <c r="A123" s="163" t="s">
        <v>142</v>
      </c>
      <c r="B123" s="162">
        <f>RES_hhdet_tes!B$116</f>
        <v>0</v>
      </c>
      <c r="C123" s="162">
        <f>RES_hhdet_tes!C$116</f>
        <v>0</v>
      </c>
      <c r="D123" s="162">
        <f>RES_hhdet_tes!D$116</f>
        <v>0</v>
      </c>
      <c r="E123" s="162">
        <f>RES_hhdet_tes!E$116</f>
        <v>0</v>
      </c>
      <c r="F123" s="162">
        <f>RES_hhdet_tes!F$116</f>
        <v>0</v>
      </c>
      <c r="G123" s="162">
        <f>RES_hhdet_tes!G$116</f>
        <v>0</v>
      </c>
      <c r="H123" s="162">
        <f>RES_hhdet_tes!H$116</f>
        <v>0</v>
      </c>
      <c r="I123" s="162">
        <f>RES_hhdet_tes!I$116</f>
        <v>8.2683510070579933E-3</v>
      </c>
      <c r="J123" s="162">
        <f>RES_hhdet_tes!J$116</f>
        <v>1.6081254960532081E-2</v>
      </c>
      <c r="K123" s="162">
        <f>RES_hhdet_tes!K$116</f>
        <v>1.8776199612900529E-2</v>
      </c>
      <c r="L123" s="162">
        <f>RES_hhdet_tes!L$116</f>
        <v>3.0981304692603882E-2</v>
      </c>
      <c r="M123" s="162">
        <f>RES_hhdet_tes!M$116</f>
        <v>3.4585679714468701E-2</v>
      </c>
      <c r="N123" s="162">
        <f>RES_hhdet_tes!N$116</f>
        <v>3.5041174967372316E-2</v>
      </c>
      <c r="O123" s="162">
        <f>RES_hhdet_tes!O$116</f>
        <v>1.3566078593336209E-2</v>
      </c>
      <c r="P123" s="162">
        <f>RES_hhdet_tes!P$116</f>
        <v>1.8773498873244039E-2</v>
      </c>
      <c r="Q123" s="162">
        <f>RES_hhdet_tes!Q$116</f>
        <v>7.5396112010661072E-3</v>
      </c>
    </row>
    <row r="124" spans="1:17" ht="12" customHeight="1" x14ac:dyDescent="0.25">
      <c r="A124" s="161" t="s">
        <v>141</v>
      </c>
      <c r="B124" s="160">
        <f>SUM(B125:B126)</f>
        <v>0</v>
      </c>
      <c r="C124" s="160">
        <f t="shared" ref="C124:Q124" si="20">SUM(C125:C126)</f>
        <v>0</v>
      </c>
      <c r="D124" s="160">
        <f t="shared" si="20"/>
        <v>0</v>
      </c>
      <c r="E124" s="160">
        <f t="shared" si="20"/>
        <v>0</v>
      </c>
      <c r="F124" s="160">
        <f t="shared" si="20"/>
        <v>0</v>
      </c>
      <c r="G124" s="160">
        <f t="shared" si="20"/>
        <v>0</v>
      </c>
      <c r="H124" s="160">
        <f t="shared" si="20"/>
        <v>0</v>
      </c>
      <c r="I124" s="160">
        <f t="shared" si="20"/>
        <v>7.1612418736354447E-2</v>
      </c>
      <c r="J124" s="160">
        <f t="shared" si="20"/>
        <v>0.11888406798737886</v>
      </c>
      <c r="K124" s="160">
        <f t="shared" si="20"/>
        <v>0.14559324145885841</v>
      </c>
      <c r="L124" s="160">
        <f t="shared" si="20"/>
        <v>0.34485044489570404</v>
      </c>
      <c r="M124" s="160">
        <f t="shared" si="20"/>
        <v>0.43424354699655326</v>
      </c>
      <c r="N124" s="160">
        <f t="shared" si="20"/>
        <v>0.65082089564443968</v>
      </c>
      <c r="O124" s="160">
        <f t="shared" si="20"/>
        <v>0.80634383938786247</v>
      </c>
      <c r="P124" s="160">
        <f t="shared" si="20"/>
        <v>0.85489483200264804</v>
      </c>
      <c r="Q124" s="160">
        <f t="shared" si="20"/>
        <v>0.93108670114836145</v>
      </c>
    </row>
    <row r="125" spans="1:17" ht="12" customHeight="1" x14ac:dyDescent="0.25">
      <c r="A125" s="148" t="s">
        <v>60</v>
      </c>
      <c r="B125" s="156">
        <f>RES_hhdet_tes!B$118</f>
        <v>0</v>
      </c>
      <c r="C125" s="156">
        <f>RES_hhdet_tes!C$118</f>
        <v>0</v>
      </c>
      <c r="D125" s="156">
        <f>RES_hhdet_tes!D$118</f>
        <v>0</v>
      </c>
      <c r="E125" s="156">
        <f>RES_hhdet_tes!E$118</f>
        <v>0</v>
      </c>
      <c r="F125" s="156">
        <f>RES_hhdet_tes!F$118</f>
        <v>0</v>
      </c>
      <c r="G125" s="156">
        <f>RES_hhdet_tes!G$118</f>
        <v>0</v>
      </c>
      <c r="H125" s="156">
        <f>RES_hhdet_tes!H$118</f>
        <v>0</v>
      </c>
      <c r="I125" s="156">
        <f>RES_hhdet_tes!I$118</f>
        <v>1.8810498541056994E-3</v>
      </c>
      <c r="J125" s="156">
        <f>RES_hhdet_tes!J$118</f>
        <v>3.1630187887947566E-3</v>
      </c>
      <c r="K125" s="156">
        <f>RES_hhdet_tes!K$118</f>
        <v>3.8019652785588822E-3</v>
      </c>
      <c r="L125" s="156">
        <f>RES_hhdet_tes!L$118</f>
        <v>9.5312999029919312E-3</v>
      </c>
      <c r="M125" s="156">
        <f>RES_hhdet_tes!M$118</f>
        <v>1.1863682632541051E-2</v>
      </c>
      <c r="N125" s="156">
        <f>RES_hhdet_tes!N$118</f>
        <v>1.697800191298127E-2</v>
      </c>
      <c r="O125" s="156">
        <f>RES_hhdet_tes!O$118</f>
        <v>2.0747871083717763E-2</v>
      </c>
      <c r="P125" s="156">
        <f>RES_hhdet_tes!P$118</f>
        <v>3.6158176442427213E-2</v>
      </c>
      <c r="Q125" s="156">
        <f>RES_hhdet_tes!Q$118</f>
        <v>9.318281309341625E-2</v>
      </c>
    </row>
    <row r="126" spans="1:17" ht="12" customHeight="1" x14ac:dyDescent="0.25">
      <c r="A126" s="148" t="s">
        <v>59</v>
      </c>
      <c r="B126" s="156">
        <f>RES_hhdet_tes!B$119</f>
        <v>0</v>
      </c>
      <c r="C126" s="156">
        <f>RES_hhdet_tes!C$119</f>
        <v>0</v>
      </c>
      <c r="D126" s="156">
        <f>RES_hhdet_tes!D$119</f>
        <v>0</v>
      </c>
      <c r="E126" s="156">
        <f>RES_hhdet_tes!E$119</f>
        <v>0</v>
      </c>
      <c r="F126" s="156">
        <f>RES_hhdet_tes!F$119</f>
        <v>0</v>
      </c>
      <c r="G126" s="156">
        <f>RES_hhdet_tes!G$119</f>
        <v>0</v>
      </c>
      <c r="H126" s="156">
        <f>RES_hhdet_tes!H$119</f>
        <v>0</v>
      </c>
      <c r="I126" s="156">
        <f>RES_hhdet_tes!I$119</f>
        <v>6.9731368882248748E-2</v>
      </c>
      <c r="J126" s="156">
        <f>RES_hhdet_tes!J$119</f>
        <v>0.1157210491985841</v>
      </c>
      <c r="K126" s="156">
        <f>RES_hhdet_tes!K$119</f>
        <v>0.14179127618029952</v>
      </c>
      <c r="L126" s="156">
        <f>RES_hhdet_tes!L$119</f>
        <v>0.33531914499271209</v>
      </c>
      <c r="M126" s="156">
        <f>RES_hhdet_tes!M$119</f>
        <v>0.4223798643640122</v>
      </c>
      <c r="N126" s="156">
        <f>RES_hhdet_tes!N$119</f>
        <v>0.63384289373145841</v>
      </c>
      <c r="O126" s="156">
        <f>RES_hhdet_tes!O$119</f>
        <v>0.78559596830414469</v>
      </c>
      <c r="P126" s="156">
        <f>RES_hhdet_tes!P$119</f>
        <v>0.81873665556022079</v>
      </c>
      <c r="Q126" s="156">
        <f>RES_hhdet_tes!Q$119</f>
        <v>0.8379038880549452</v>
      </c>
    </row>
    <row r="127" spans="1:17" ht="12" customHeight="1" x14ac:dyDescent="0.25">
      <c r="A127" s="158" t="s">
        <v>62</v>
      </c>
      <c r="B127" s="157">
        <f>SUM(B128:B129)</f>
        <v>0</v>
      </c>
      <c r="C127" s="157">
        <f t="shared" ref="C127:Q127" si="21">SUM(C128:C129)</f>
        <v>0</v>
      </c>
      <c r="D127" s="157">
        <f t="shared" si="21"/>
        <v>0</v>
      </c>
      <c r="E127" s="157">
        <f t="shared" si="21"/>
        <v>0</v>
      </c>
      <c r="F127" s="157">
        <f t="shared" si="21"/>
        <v>0</v>
      </c>
      <c r="G127" s="157">
        <f t="shared" si="21"/>
        <v>0</v>
      </c>
      <c r="H127" s="157">
        <f t="shared" si="21"/>
        <v>0</v>
      </c>
      <c r="I127" s="157">
        <f t="shared" si="21"/>
        <v>3.6792522318092352E-2</v>
      </c>
      <c r="J127" s="157">
        <f t="shared" si="21"/>
        <v>5.9362320640378802E-2</v>
      </c>
      <c r="K127" s="157">
        <f t="shared" si="21"/>
        <v>7.4806898080787679E-2</v>
      </c>
      <c r="L127" s="157">
        <f t="shared" si="21"/>
        <v>0.17803802455881446</v>
      </c>
      <c r="M127" s="157">
        <f t="shared" si="21"/>
        <v>0.2216721109525083</v>
      </c>
      <c r="N127" s="157">
        <f t="shared" si="21"/>
        <v>0.3203486970030614</v>
      </c>
      <c r="O127" s="157">
        <f t="shared" si="21"/>
        <v>0.35393378662450403</v>
      </c>
      <c r="P127" s="157">
        <f t="shared" si="21"/>
        <v>0.35659702692388512</v>
      </c>
      <c r="Q127" s="157">
        <f t="shared" si="21"/>
        <v>0.37886312616437168</v>
      </c>
    </row>
    <row r="128" spans="1:17" ht="12" customHeight="1" x14ac:dyDescent="0.25">
      <c r="A128" s="23" t="s">
        <v>57</v>
      </c>
      <c r="B128" s="156">
        <f>RES_hhdet_tes!B$121</f>
        <v>0</v>
      </c>
      <c r="C128" s="156">
        <f>RES_hhdet_tes!C$121</f>
        <v>0</v>
      </c>
      <c r="D128" s="156">
        <f>RES_hhdet_tes!D$121</f>
        <v>0</v>
      </c>
      <c r="E128" s="156">
        <f>RES_hhdet_tes!E$121</f>
        <v>0</v>
      </c>
      <c r="F128" s="156">
        <f>RES_hhdet_tes!F$121</f>
        <v>0</v>
      </c>
      <c r="G128" s="156">
        <f>RES_hhdet_tes!G$121</f>
        <v>0</v>
      </c>
      <c r="H128" s="156">
        <f>RES_hhdet_tes!H$121</f>
        <v>0</v>
      </c>
      <c r="I128" s="156">
        <f>RES_hhdet_tes!I$121</f>
        <v>1.1186763802418186E-2</v>
      </c>
      <c r="J128" s="156">
        <f>RES_hhdet_tes!J$121</f>
        <v>2.5270148251652667E-2</v>
      </c>
      <c r="K128" s="156">
        <f>RES_hhdet_tes!K$121</f>
        <v>3.1079536433530133E-2</v>
      </c>
      <c r="L128" s="156">
        <f>RES_hhdet_tes!L$121</f>
        <v>7.074725872894648E-2</v>
      </c>
      <c r="M128" s="156">
        <f>RES_hhdet_tes!M$121</f>
        <v>9.7887274515285685E-2</v>
      </c>
      <c r="N128" s="156">
        <f>RES_hhdet_tes!N$121</f>
        <v>0.14009880859470403</v>
      </c>
      <c r="O128" s="156">
        <f>RES_hhdet_tes!O$121</f>
        <v>0.16555304220737002</v>
      </c>
      <c r="P128" s="156">
        <f>RES_hhdet_tes!P$121</f>
        <v>0.16340400615747469</v>
      </c>
      <c r="Q128" s="156">
        <f>RES_hhdet_tes!Q$121</f>
        <v>0.17195713718029365</v>
      </c>
    </row>
    <row r="129" spans="1:17" ht="12" customHeight="1" x14ac:dyDescent="0.25">
      <c r="A129" s="29" t="s">
        <v>140</v>
      </c>
      <c r="B129" s="57">
        <f>RES_hhdet_tes!B$122</f>
        <v>0</v>
      </c>
      <c r="C129" s="57">
        <f>RES_hhdet_tes!C$122</f>
        <v>0</v>
      </c>
      <c r="D129" s="57">
        <f>RES_hhdet_tes!D$122</f>
        <v>0</v>
      </c>
      <c r="E129" s="57">
        <f>RES_hhdet_tes!E$122</f>
        <v>0</v>
      </c>
      <c r="F129" s="57">
        <f>RES_hhdet_tes!F$122</f>
        <v>0</v>
      </c>
      <c r="G129" s="57">
        <f>RES_hhdet_tes!G$122</f>
        <v>0</v>
      </c>
      <c r="H129" s="57">
        <f>RES_hhdet_tes!H$122</f>
        <v>0</v>
      </c>
      <c r="I129" s="57">
        <f>RES_hhdet_tes!I$122</f>
        <v>2.5605758515674166E-2</v>
      </c>
      <c r="J129" s="57">
        <f>RES_hhdet_tes!J$122</f>
        <v>3.4092172388726139E-2</v>
      </c>
      <c r="K129" s="57">
        <f>RES_hhdet_tes!K$122</f>
        <v>4.3727361647257545E-2</v>
      </c>
      <c r="L129" s="57">
        <f>RES_hhdet_tes!L$122</f>
        <v>0.10729076582986798</v>
      </c>
      <c r="M129" s="57">
        <f>RES_hhdet_tes!M$122</f>
        <v>0.12378483643722261</v>
      </c>
      <c r="N129" s="57">
        <f>RES_hhdet_tes!N$122</f>
        <v>0.18024988840835737</v>
      </c>
      <c r="O129" s="57">
        <f>RES_hhdet_tes!O$122</f>
        <v>0.18838074441713398</v>
      </c>
      <c r="P129" s="57">
        <f>RES_hhdet_tes!P$122</f>
        <v>0.19319302076641043</v>
      </c>
      <c r="Q129" s="57">
        <f>RES_hhdet_tes!Q$122</f>
        <v>0.206905988984078</v>
      </c>
    </row>
    <row r="131" spans="1:17" ht="12" customHeight="1" x14ac:dyDescent="0.25">
      <c r="A131" s="152" t="s">
        <v>199</v>
      </c>
      <c r="B131" s="175" t="str">
        <f t="shared" ref="B131:Q146" si="22">IF(B112=0,"",B112/B93)</f>
        <v/>
      </c>
      <c r="C131" s="175" t="str">
        <f t="shared" si="22"/>
        <v/>
      </c>
      <c r="D131" s="175" t="str">
        <f t="shared" si="22"/>
        <v/>
      </c>
      <c r="E131" s="175" t="str">
        <f t="shared" si="22"/>
        <v/>
      </c>
      <c r="F131" s="175" t="str">
        <f t="shared" si="22"/>
        <v/>
      </c>
      <c r="G131" s="175" t="str">
        <f t="shared" si="22"/>
        <v/>
      </c>
      <c r="H131" s="175" t="str">
        <f t="shared" si="22"/>
        <v/>
      </c>
      <c r="I131" s="175">
        <f t="shared" si="22"/>
        <v>0.7972715426310627</v>
      </c>
      <c r="J131" s="175">
        <f t="shared" si="22"/>
        <v>0.79453350744697637</v>
      </c>
      <c r="K131" s="175">
        <f t="shared" si="22"/>
        <v>0.80045460497572929</v>
      </c>
      <c r="L131" s="175">
        <f t="shared" si="22"/>
        <v>0.83086521992934592</v>
      </c>
      <c r="M131" s="175">
        <f t="shared" si="22"/>
        <v>0.83133329261351596</v>
      </c>
      <c r="N131" s="175">
        <f t="shared" si="22"/>
        <v>0.84780015420311405</v>
      </c>
      <c r="O131" s="175">
        <f t="shared" si="22"/>
        <v>0.87509749069363096</v>
      </c>
      <c r="P131" s="175">
        <f t="shared" si="22"/>
        <v>0.87881977797804889</v>
      </c>
      <c r="Q131" s="175">
        <f t="shared" si="22"/>
        <v>0.87762283039011413</v>
      </c>
    </row>
    <row r="132" spans="1:17" ht="12" customHeight="1" x14ac:dyDescent="0.25">
      <c r="A132" s="158" t="s">
        <v>65</v>
      </c>
      <c r="B132" s="169" t="str">
        <f t="shared" si="22"/>
        <v/>
      </c>
      <c r="C132" s="169" t="str">
        <f t="shared" si="22"/>
        <v/>
      </c>
      <c r="D132" s="169" t="str">
        <f t="shared" si="22"/>
        <v/>
      </c>
      <c r="E132" s="169" t="str">
        <f t="shared" si="22"/>
        <v/>
      </c>
      <c r="F132" s="169" t="str">
        <f t="shared" si="22"/>
        <v/>
      </c>
      <c r="G132" s="169" t="str">
        <f t="shared" si="22"/>
        <v/>
      </c>
      <c r="H132" s="169" t="str">
        <f t="shared" si="22"/>
        <v/>
      </c>
      <c r="I132" s="169">
        <f t="shared" si="22"/>
        <v>0.71715406071233911</v>
      </c>
      <c r="J132" s="169">
        <f t="shared" si="22"/>
        <v>0.71918569273162847</v>
      </c>
      <c r="K132" s="169">
        <f t="shared" si="22"/>
        <v>0.71935328567845491</v>
      </c>
      <c r="L132" s="169">
        <f t="shared" si="22"/>
        <v>0.72848589999777913</v>
      </c>
      <c r="M132" s="169">
        <f t="shared" si="22"/>
        <v>0.72985771557141699</v>
      </c>
      <c r="N132" s="169">
        <f t="shared" si="22"/>
        <v>0.73309313048918434</v>
      </c>
      <c r="O132" s="169">
        <f t="shared" si="22"/>
        <v>0.73475643025675885</v>
      </c>
      <c r="P132" s="169">
        <f t="shared" si="22"/>
        <v>0.73545419165542947</v>
      </c>
      <c r="Q132" s="169">
        <f t="shared" si="22"/>
        <v>0.73585222283170382</v>
      </c>
    </row>
    <row r="133" spans="1:17" ht="12" customHeight="1" x14ac:dyDescent="0.25">
      <c r="A133" s="23" t="s">
        <v>153</v>
      </c>
      <c r="B133" s="73" t="str">
        <f t="shared" si="22"/>
        <v/>
      </c>
      <c r="C133" s="73" t="str">
        <f t="shared" si="22"/>
        <v/>
      </c>
      <c r="D133" s="73" t="str">
        <f t="shared" si="22"/>
        <v/>
      </c>
      <c r="E133" s="73" t="str">
        <f t="shared" si="22"/>
        <v/>
      </c>
      <c r="F133" s="73" t="str">
        <f t="shared" si="22"/>
        <v/>
      </c>
      <c r="G133" s="73" t="str">
        <f t="shared" si="22"/>
        <v/>
      </c>
      <c r="H133" s="73" t="str">
        <f t="shared" si="22"/>
        <v/>
      </c>
      <c r="I133" s="73">
        <f t="shared" si="22"/>
        <v>0.71320161316253283</v>
      </c>
      <c r="J133" s="73">
        <f t="shared" si="22"/>
        <v>0.71671662102280564</v>
      </c>
      <c r="K133" s="73">
        <f t="shared" si="22"/>
        <v>0.71871203774048553</v>
      </c>
      <c r="L133" s="73">
        <f t="shared" si="22"/>
        <v>0.72684419862872773</v>
      </c>
      <c r="M133" s="73">
        <f t="shared" si="22"/>
        <v>0.72889477894935328</v>
      </c>
      <c r="N133" s="73">
        <f t="shared" si="22"/>
        <v>0.73242813243988791</v>
      </c>
      <c r="O133" s="73">
        <f t="shared" si="22"/>
        <v>0.7340835135744973</v>
      </c>
      <c r="P133" s="73">
        <f t="shared" si="22"/>
        <v>0.73435657673025123</v>
      </c>
      <c r="Q133" s="73">
        <f t="shared" si="22"/>
        <v>0.73442742619245904</v>
      </c>
    </row>
    <row r="134" spans="1:17" ht="12" customHeight="1" x14ac:dyDescent="0.25">
      <c r="A134" s="23" t="s">
        <v>60</v>
      </c>
      <c r="B134" s="73" t="str">
        <f t="shared" si="22"/>
        <v/>
      </c>
      <c r="C134" s="73" t="str">
        <f t="shared" si="22"/>
        <v/>
      </c>
      <c r="D134" s="73" t="str">
        <f t="shared" si="22"/>
        <v/>
      </c>
      <c r="E134" s="73" t="str">
        <f t="shared" si="22"/>
        <v/>
      </c>
      <c r="F134" s="73" t="str">
        <f t="shared" si="22"/>
        <v/>
      </c>
      <c r="G134" s="73" t="str">
        <f t="shared" si="22"/>
        <v/>
      </c>
      <c r="H134" s="73" t="str">
        <f t="shared" si="22"/>
        <v/>
      </c>
      <c r="I134" s="73">
        <f t="shared" si="22"/>
        <v>1</v>
      </c>
      <c r="J134" s="73">
        <f t="shared" si="22"/>
        <v>1</v>
      </c>
      <c r="K134" s="73">
        <f t="shared" si="22"/>
        <v>1.0000000000000007</v>
      </c>
      <c r="L134" s="73">
        <f t="shared" si="22"/>
        <v>1</v>
      </c>
      <c r="M134" s="73">
        <f t="shared" si="22"/>
        <v>1.0000000000000002</v>
      </c>
      <c r="N134" s="73">
        <f t="shared" si="22"/>
        <v>1</v>
      </c>
      <c r="O134" s="73">
        <f t="shared" si="22"/>
        <v>1.0000000000000002</v>
      </c>
      <c r="P134" s="73">
        <f t="shared" si="22"/>
        <v>0.99999999999999944</v>
      </c>
      <c r="Q134" s="73">
        <f t="shared" si="22"/>
        <v>1</v>
      </c>
    </row>
    <row r="135" spans="1:17" ht="12" customHeight="1" x14ac:dyDescent="0.25">
      <c r="A135" s="158" t="s">
        <v>112</v>
      </c>
      <c r="B135" s="169" t="str">
        <f t="shared" si="22"/>
        <v/>
      </c>
      <c r="C135" s="169" t="str">
        <f t="shared" si="22"/>
        <v/>
      </c>
      <c r="D135" s="169" t="str">
        <f t="shared" si="22"/>
        <v/>
      </c>
      <c r="E135" s="169" t="str">
        <f t="shared" si="22"/>
        <v/>
      </c>
      <c r="F135" s="169" t="str">
        <f t="shared" si="22"/>
        <v/>
      </c>
      <c r="G135" s="169" t="str">
        <f t="shared" si="22"/>
        <v/>
      </c>
      <c r="H135" s="169" t="str">
        <f t="shared" si="22"/>
        <v/>
      </c>
      <c r="I135" s="169">
        <f t="shared" si="22"/>
        <v>2.0539590378976094</v>
      </c>
      <c r="J135" s="169">
        <f t="shared" si="22"/>
        <v>2.1041968903301789</v>
      </c>
      <c r="K135" s="169">
        <f t="shared" si="22"/>
        <v>2.1689039059721957</v>
      </c>
      <c r="L135" s="169">
        <f t="shared" si="22"/>
        <v>2.3811825706174821</v>
      </c>
      <c r="M135" s="169">
        <f t="shared" si="22"/>
        <v>2.4708347572242753</v>
      </c>
      <c r="N135" s="169">
        <f t="shared" si="22"/>
        <v>2.6116872919378111</v>
      </c>
      <c r="O135" s="169">
        <f t="shared" si="22"/>
        <v>2.7081266928161343</v>
      </c>
      <c r="P135" s="169">
        <f t="shared" si="22"/>
        <v>2.7683675323759225</v>
      </c>
      <c r="Q135" s="169">
        <f t="shared" si="22"/>
        <v>2.9322095614049903</v>
      </c>
    </row>
    <row r="136" spans="1:17" ht="12" customHeight="1" x14ac:dyDescent="0.25">
      <c r="A136" s="23" t="s">
        <v>60</v>
      </c>
      <c r="B136" s="73" t="str">
        <f t="shared" si="22"/>
        <v/>
      </c>
      <c r="C136" s="73" t="str">
        <f t="shared" si="22"/>
        <v/>
      </c>
      <c r="D136" s="73" t="str">
        <f t="shared" si="22"/>
        <v/>
      </c>
      <c r="E136" s="73" t="str">
        <f t="shared" si="22"/>
        <v/>
      </c>
      <c r="F136" s="73" t="str">
        <f t="shared" si="22"/>
        <v/>
      </c>
      <c r="G136" s="73" t="str">
        <f t="shared" si="22"/>
        <v/>
      </c>
      <c r="H136" s="73" t="str">
        <f t="shared" si="22"/>
        <v/>
      </c>
      <c r="I136" s="73">
        <f t="shared" si="22"/>
        <v>2.0539590378976094</v>
      </c>
      <c r="J136" s="73">
        <f t="shared" si="22"/>
        <v>2.1041968903301789</v>
      </c>
      <c r="K136" s="73">
        <f t="shared" si="22"/>
        <v>2.1689039059721957</v>
      </c>
      <c r="L136" s="73">
        <f t="shared" si="22"/>
        <v>2.3811825706174821</v>
      </c>
      <c r="M136" s="73">
        <f t="shared" si="22"/>
        <v>2.4708347572242753</v>
      </c>
      <c r="N136" s="73">
        <f t="shared" si="22"/>
        <v>2.6116872919378111</v>
      </c>
      <c r="O136" s="73">
        <f t="shared" si="22"/>
        <v>2.7081266928161343</v>
      </c>
      <c r="P136" s="73">
        <f t="shared" si="22"/>
        <v>2.7683675323759225</v>
      </c>
      <c r="Q136" s="73">
        <f t="shared" si="22"/>
        <v>2.9322095614049903</v>
      </c>
    </row>
    <row r="137" spans="1:17" ht="12" customHeight="1" x14ac:dyDescent="0.25">
      <c r="A137" s="158" t="s">
        <v>63</v>
      </c>
      <c r="B137" s="169" t="str">
        <f t="shared" si="22"/>
        <v/>
      </c>
      <c r="C137" s="169" t="str">
        <f t="shared" si="22"/>
        <v/>
      </c>
      <c r="D137" s="169" t="str">
        <f t="shared" si="22"/>
        <v/>
      </c>
      <c r="E137" s="169" t="str">
        <f t="shared" si="22"/>
        <v/>
      </c>
      <c r="F137" s="169" t="str">
        <f t="shared" si="22"/>
        <v/>
      </c>
      <c r="G137" s="169" t="str">
        <f t="shared" si="22"/>
        <v/>
      </c>
      <c r="H137" s="169" t="str">
        <f t="shared" si="22"/>
        <v/>
      </c>
      <c r="I137" s="169">
        <f t="shared" si="22"/>
        <v>0.91067174033403331</v>
      </c>
      <c r="J137" s="169">
        <f t="shared" si="22"/>
        <v>0.90200683431005735</v>
      </c>
      <c r="K137" s="169">
        <f t="shared" si="22"/>
        <v>0.90573912977290483</v>
      </c>
      <c r="L137" s="169">
        <f t="shared" si="22"/>
        <v>0.92582640978370367</v>
      </c>
      <c r="M137" s="169">
        <f t="shared" si="22"/>
        <v>0.93180556485548427</v>
      </c>
      <c r="N137" s="169">
        <f t="shared" si="22"/>
        <v>0.94736116158247496</v>
      </c>
      <c r="O137" s="169">
        <f t="shared" si="22"/>
        <v>0.97091566542332419</v>
      </c>
      <c r="P137" s="169">
        <f t="shared" si="22"/>
        <v>0.9571745082933466</v>
      </c>
      <c r="Q137" s="169">
        <f t="shared" si="22"/>
        <v>0.92964884346414722</v>
      </c>
    </row>
    <row r="138" spans="1:17" ht="12" customHeight="1" x14ac:dyDescent="0.25">
      <c r="A138" s="167" t="s">
        <v>152</v>
      </c>
      <c r="B138" s="174" t="str">
        <f t="shared" si="22"/>
        <v/>
      </c>
      <c r="C138" s="174" t="str">
        <f t="shared" si="22"/>
        <v/>
      </c>
      <c r="D138" s="174" t="str">
        <f t="shared" si="22"/>
        <v/>
      </c>
      <c r="E138" s="174" t="str">
        <f t="shared" si="22"/>
        <v/>
      </c>
      <c r="F138" s="174" t="str">
        <f t="shared" si="22"/>
        <v/>
      </c>
      <c r="G138" s="174" t="str">
        <f t="shared" si="22"/>
        <v/>
      </c>
      <c r="H138" s="174" t="str">
        <f t="shared" si="22"/>
        <v/>
      </c>
      <c r="I138" s="174" t="str">
        <f t="shared" si="22"/>
        <v/>
      </c>
      <c r="J138" s="174" t="str">
        <f t="shared" si="22"/>
        <v/>
      </c>
      <c r="K138" s="174" t="str">
        <f t="shared" si="22"/>
        <v/>
      </c>
      <c r="L138" s="174" t="str">
        <f t="shared" si="22"/>
        <v/>
      </c>
      <c r="M138" s="174" t="str">
        <f t="shared" si="22"/>
        <v/>
      </c>
      <c r="N138" s="174" t="str">
        <f t="shared" si="22"/>
        <v/>
      </c>
      <c r="O138" s="174" t="str">
        <f t="shared" si="22"/>
        <v/>
      </c>
      <c r="P138" s="174" t="str">
        <f t="shared" si="22"/>
        <v/>
      </c>
      <c r="Q138" s="174" t="str">
        <f t="shared" si="22"/>
        <v/>
      </c>
    </row>
    <row r="139" spans="1:17" ht="12" customHeight="1" x14ac:dyDescent="0.25">
      <c r="A139" s="167" t="s">
        <v>151</v>
      </c>
      <c r="B139" s="174" t="str">
        <f t="shared" si="22"/>
        <v/>
      </c>
      <c r="C139" s="174" t="str">
        <f t="shared" si="22"/>
        <v/>
      </c>
      <c r="D139" s="174" t="str">
        <f t="shared" si="22"/>
        <v/>
      </c>
      <c r="E139" s="174" t="str">
        <f t="shared" si="22"/>
        <v/>
      </c>
      <c r="F139" s="174" t="str">
        <f t="shared" si="22"/>
        <v/>
      </c>
      <c r="G139" s="174" t="str">
        <f t="shared" si="22"/>
        <v/>
      </c>
      <c r="H139" s="174" t="str">
        <f t="shared" si="22"/>
        <v/>
      </c>
      <c r="I139" s="174" t="str">
        <f t="shared" si="22"/>
        <v/>
      </c>
      <c r="J139" s="174" t="str">
        <f t="shared" si="22"/>
        <v/>
      </c>
      <c r="K139" s="174" t="str">
        <f t="shared" si="22"/>
        <v/>
      </c>
      <c r="L139" s="174" t="str">
        <f t="shared" si="22"/>
        <v/>
      </c>
      <c r="M139" s="174" t="str">
        <f t="shared" si="22"/>
        <v/>
      </c>
      <c r="N139" s="174" t="str">
        <f t="shared" si="22"/>
        <v/>
      </c>
      <c r="O139" s="174" t="str">
        <f t="shared" si="22"/>
        <v/>
      </c>
      <c r="P139" s="174" t="str">
        <f t="shared" si="22"/>
        <v/>
      </c>
      <c r="Q139" s="174" t="str">
        <f t="shared" si="22"/>
        <v/>
      </c>
    </row>
    <row r="140" spans="1:17" ht="12" customHeight="1" x14ac:dyDescent="0.25">
      <c r="A140" s="166" t="s">
        <v>79</v>
      </c>
      <c r="B140" s="173" t="str">
        <f t="shared" si="22"/>
        <v/>
      </c>
      <c r="C140" s="173" t="str">
        <f t="shared" si="22"/>
        <v/>
      </c>
      <c r="D140" s="173" t="str">
        <f t="shared" si="22"/>
        <v/>
      </c>
      <c r="E140" s="173" t="str">
        <f t="shared" si="22"/>
        <v/>
      </c>
      <c r="F140" s="173" t="str">
        <f t="shared" si="22"/>
        <v/>
      </c>
      <c r="G140" s="173" t="str">
        <f t="shared" si="22"/>
        <v/>
      </c>
      <c r="H140" s="173" t="str">
        <f t="shared" si="22"/>
        <v/>
      </c>
      <c r="I140" s="173" t="str">
        <f t="shared" si="22"/>
        <v/>
      </c>
      <c r="J140" s="173" t="str">
        <f t="shared" si="22"/>
        <v/>
      </c>
      <c r="K140" s="173" t="str">
        <f t="shared" si="22"/>
        <v/>
      </c>
      <c r="L140" s="173" t="str">
        <f t="shared" si="22"/>
        <v/>
      </c>
      <c r="M140" s="173" t="str">
        <f t="shared" si="22"/>
        <v/>
      </c>
      <c r="N140" s="173" t="str">
        <f t="shared" si="22"/>
        <v/>
      </c>
      <c r="O140" s="173" t="str">
        <f t="shared" si="22"/>
        <v/>
      </c>
      <c r="P140" s="173" t="str">
        <f t="shared" si="22"/>
        <v/>
      </c>
      <c r="Q140" s="173" t="str">
        <f t="shared" si="22"/>
        <v/>
      </c>
    </row>
    <row r="141" spans="1:17" ht="12" customHeight="1" x14ac:dyDescent="0.25">
      <c r="A141" s="147" t="s">
        <v>59</v>
      </c>
      <c r="B141" s="172" t="str">
        <f t="shared" si="22"/>
        <v/>
      </c>
      <c r="C141" s="172" t="str">
        <f t="shared" si="22"/>
        <v/>
      </c>
      <c r="D141" s="172" t="str">
        <f t="shared" si="22"/>
        <v/>
      </c>
      <c r="E141" s="172" t="str">
        <f t="shared" si="22"/>
        <v/>
      </c>
      <c r="F141" s="172" t="str">
        <f t="shared" si="22"/>
        <v/>
      </c>
      <c r="G141" s="172" t="str">
        <f t="shared" si="22"/>
        <v/>
      </c>
      <c r="H141" s="172" t="str">
        <f t="shared" si="22"/>
        <v/>
      </c>
      <c r="I141" s="172" t="str">
        <f t="shared" si="22"/>
        <v/>
      </c>
      <c r="J141" s="172" t="str">
        <f t="shared" si="22"/>
        <v/>
      </c>
      <c r="K141" s="172" t="str">
        <f t="shared" si="22"/>
        <v/>
      </c>
      <c r="L141" s="172" t="str">
        <f t="shared" si="22"/>
        <v/>
      </c>
      <c r="M141" s="172" t="str">
        <f t="shared" si="22"/>
        <v/>
      </c>
      <c r="N141" s="172" t="str">
        <f t="shared" si="22"/>
        <v/>
      </c>
      <c r="O141" s="172" t="str">
        <f t="shared" si="22"/>
        <v/>
      </c>
      <c r="P141" s="172" t="str">
        <f t="shared" si="22"/>
        <v/>
      </c>
      <c r="Q141" s="172" t="str">
        <f t="shared" si="22"/>
        <v/>
      </c>
    </row>
    <row r="142" spans="1:17" ht="12" customHeight="1" x14ac:dyDescent="0.25">
      <c r="A142" s="163" t="s">
        <v>142</v>
      </c>
      <c r="B142" s="171" t="str">
        <f t="shared" si="22"/>
        <v/>
      </c>
      <c r="C142" s="171" t="str">
        <f t="shared" si="22"/>
        <v/>
      </c>
      <c r="D142" s="171" t="str">
        <f t="shared" si="22"/>
        <v/>
      </c>
      <c r="E142" s="171" t="str">
        <f t="shared" si="22"/>
        <v/>
      </c>
      <c r="F142" s="171" t="str">
        <f t="shared" si="22"/>
        <v/>
      </c>
      <c r="G142" s="171" t="str">
        <f t="shared" si="22"/>
        <v/>
      </c>
      <c r="H142" s="171" t="str">
        <f t="shared" si="22"/>
        <v/>
      </c>
      <c r="I142" s="171">
        <f t="shared" si="22"/>
        <v>0.56432754820260245</v>
      </c>
      <c r="J142" s="171">
        <f t="shared" si="22"/>
        <v>0.56760423545235705</v>
      </c>
      <c r="K142" s="171">
        <f t="shared" si="22"/>
        <v>0.56891938398503616</v>
      </c>
      <c r="L142" s="171">
        <f t="shared" si="22"/>
        <v>0.57299292990659934</v>
      </c>
      <c r="M142" s="171">
        <f t="shared" si="22"/>
        <v>0.57430392056395396</v>
      </c>
      <c r="N142" s="171">
        <f t="shared" si="22"/>
        <v>0.57530518636238903</v>
      </c>
      <c r="O142" s="171">
        <f t="shared" si="22"/>
        <v>0.58252404533708446</v>
      </c>
      <c r="P142" s="171">
        <f t="shared" si="22"/>
        <v>0.58577064947430324</v>
      </c>
      <c r="Q142" s="171">
        <f t="shared" si="22"/>
        <v>0.59276462026615651</v>
      </c>
    </row>
    <row r="143" spans="1:17" ht="12" customHeight="1" x14ac:dyDescent="0.25">
      <c r="A143" s="161" t="s">
        <v>141</v>
      </c>
      <c r="B143" s="170" t="str">
        <f t="shared" si="22"/>
        <v/>
      </c>
      <c r="C143" s="170" t="str">
        <f t="shared" si="22"/>
        <v/>
      </c>
      <c r="D143" s="170" t="str">
        <f t="shared" si="22"/>
        <v/>
      </c>
      <c r="E143" s="170" t="str">
        <f t="shared" si="22"/>
        <v/>
      </c>
      <c r="F143" s="170" t="str">
        <f t="shared" si="22"/>
        <v/>
      </c>
      <c r="G143" s="170" t="str">
        <f t="shared" si="22"/>
        <v/>
      </c>
      <c r="H143" s="170" t="str">
        <f t="shared" si="22"/>
        <v/>
      </c>
      <c r="I143" s="170">
        <f t="shared" si="22"/>
        <v>0.98012432082719636</v>
      </c>
      <c r="J143" s="170">
        <f t="shared" si="22"/>
        <v>0.98011517462357334</v>
      </c>
      <c r="K143" s="170">
        <f t="shared" si="22"/>
        <v>0.9806093892694604</v>
      </c>
      <c r="L143" s="170">
        <f t="shared" si="22"/>
        <v>0.98004331287471214</v>
      </c>
      <c r="M143" s="170">
        <f t="shared" si="22"/>
        <v>0.98041365479704179</v>
      </c>
      <c r="N143" s="170">
        <f t="shared" si="22"/>
        <v>0.98153819560941258</v>
      </c>
      <c r="O143" s="170">
        <f t="shared" si="22"/>
        <v>0.9819303158718089</v>
      </c>
      <c r="P143" s="170">
        <f t="shared" si="22"/>
        <v>0.97069000122724425</v>
      </c>
      <c r="Q143" s="170">
        <f t="shared" si="22"/>
        <v>0.93394697244867908</v>
      </c>
    </row>
    <row r="144" spans="1:17" ht="12" customHeight="1" x14ac:dyDescent="0.25">
      <c r="A144" s="148" t="s">
        <v>60</v>
      </c>
      <c r="B144" s="73" t="str">
        <f t="shared" si="22"/>
        <v/>
      </c>
      <c r="C144" s="73" t="str">
        <f t="shared" si="22"/>
        <v/>
      </c>
      <c r="D144" s="73" t="str">
        <f t="shared" si="22"/>
        <v/>
      </c>
      <c r="E144" s="73" t="str">
        <f t="shared" si="22"/>
        <v/>
      </c>
      <c r="F144" s="73" t="str">
        <f t="shared" si="22"/>
        <v/>
      </c>
      <c r="G144" s="73" t="str">
        <f t="shared" si="22"/>
        <v/>
      </c>
      <c r="H144" s="73" t="str">
        <f t="shared" si="22"/>
        <v/>
      </c>
      <c r="I144" s="73">
        <f t="shared" si="22"/>
        <v>0.56432754820260012</v>
      </c>
      <c r="J144" s="73">
        <f t="shared" si="22"/>
        <v>0.56736079242559689</v>
      </c>
      <c r="K144" s="73">
        <f t="shared" si="22"/>
        <v>0.56907707441969657</v>
      </c>
      <c r="L144" s="73">
        <f t="shared" si="22"/>
        <v>0.57578715938919844</v>
      </c>
      <c r="M144" s="73">
        <f t="shared" si="22"/>
        <v>0.57762180739041014</v>
      </c>
      <c r="N144" s="73">
        <f t="shared" si="22"/>
        <v>0.58105383309748992</v>
      </c>
      <c r="O144" s="73">
        <f t="shared" si="22"/>
        <v>0.58302847959718818</v>
      </c>
      <c r="P144" s="73">
        <f t="shared" si="22"/>
        <v>0.58346235530655233</v>
      </c>
      <c r="Q144" s="73">
        <f t="shared" si="22"/>
        <v>0.58593179629575332</v>
      </c>
    </row>
    <row r="145" spans="1:17" ht="12" customHeight="1" x14ac:dyDescent="0.25">
      <c r="A145" s="148" t="s">
        <v>59</v>
      </c>
      <c r="B145" s="73" t="str">
        <f t="shared" si="22"/>
        <v/>
      </c>
      <c r="C145" s="73" t="str">
        <f t="shared" si="22"/>
        <v/>
      </c>
      <c r="D145" s="73" t="str">
        <f t="shared" si="22"/>
        <v/>
      </c>
      <c r="E145" s="73" t="str">
        <f t="shared" si="22"/>
        <v/>
      </c>
      <c r="F145" s="73" t="str">
        <f t="shared" si="22"/>
        <v/>
      </c>
      <c r="G145" s="73" t="str">
        <f t="shared" si="22"/>
        <v/>
      </c>
      <c r="H145" s="73" t="str">
        <f t="shared" si="22"/>
        <v/>
      </c>
      <c r="I145" s="73">
        <f t="shared" si="22"/>
        <v>1</v>
      </c>
      <c r="J145" s="73">
        <f t="shared" si="22"/>
        <v>1</v>
      </c>
      <c r="K145" s="73">
        <f t="shared" si="22"/>
        <v>1</v>
      </c>
      <c r="L145" s="73">
        <f t="shared" si="22"/>
        <v>1</v>
      </c>
      <c r="M145" s="73">
        <f t="shared" si="22"/>
        <v>0.99999999999999978</v>
      </c>
      <c r="N145" s="73">
        <f t="shared" si="22"/>
        <v>1.0000000000000002</v>
      </c>
      <c r="O145" s="73">
        <f t="shared" si="22"/>
        <v>1.0000000000000004</v>
      </c>
      <c r="P145" s="73">
        <f t="shared" si="22"/>
        <v>0.99999999999999978</v>
      </c>
      <c r="Q145" s="73">
        <f t="shared" si="22"/>
        <v>1.0000000000000002</v>
      </c>
    </row>
    <row r="146" spans="1:17" ht="12" customHeight="1" x14ac:dyDescent="0.25">
      <c r="A146" s="158" t="s">
        <v>62</v>
      </c>
      <c r="B146" s="169" t="str">
        <f t="shared" si="22"/>
        <v/>
      </c>
      <c r="C146" s="169" t="str">
        <f t="shared" si="22"/>
        <v/>
      </c>
      <c r="D146" s="169" t="str">
        <f t="shared" si="22"/>
        <v/>
      </c>
      <c r="E146" s="169" t="str">
        <f t="shared" si="22"/>
        <v/>
      </c>
      <c r="F146" s="169" t="str">
        <f t="shared" si="22"/>
        <v/>
      </c>
      <c r="G146" s="169" t="str">
        <f t="shared" si="22"/>
        <v/>
      </c>
      <c r="H146" s="169" t="str">
        <f t="shared" si="22"/>
        <v/>
      </c>
      <c r="I146" s="169">
        <f t="shared" si="22"/>
        <v>0.64841469319555434</v>
      </c>
      <c r="J146" s="169">
        <f t="shared" si="22"/>
        <v>0.60129580898287582</v>
      </c>
      <c r="K146" s="169">
        <f t="shared" si="22"/>
        <v>0.60629887108434244</v>
      </c>
      <c r="L146" s="169">
        <f t="shared" si="22"/>
        <v>0.61883100359499055</v>
      </c>
      <c r="M146" s="169">
        <f t="shared" si="22"/>
        <v>0.60368426411267684</v>
      </c>
      <c r="N146" s="169">
        <f t="shared" si="22"/>
        <v>0.60802469307145102</v>
      </c>
      <c r="O146" s="169">
        <f t="shared" si="22"/>
        <v>0.59855938188752988</v>
      </c>
      <c r="P146" s="169">
        <f t="shared" si="22"/>
        <v>0.6021648653494196</v>
      </c>
      <c r="Q146" s="169">
        <f t="shared" ref="Q146" si="23">IF(Q127=0,"",Q127/Q108)</f>
        <v>0.60495851712076043</v>
      </c>
    </row>
    <row r="147" spans="1:17" ht="12" customHeight="1" x14ac:dyDescent="0.25">
      <c r="A147" s="23" t="s">
        <v>57</v>
      </c>
      <c r="B147" s="73" t="str">
        <f t="shared" ref="B147:Q148" si="24">IF(B128=0,"",B128/B109)</f>
        <v/>
      </c>
      <c r="C147" s="73" t="str">
        <f t="shared" si="24"/>
        <v/>
      </c>
      <c r="D147" s="73" t="str">
        <f t="shared" si="24"/>
        <v/>
      </c>
      <c r="E147" s="73" t="str">
        <f t="shared" si="24"/>
        <v/>
      </c>
      <c r="F147" s="73" t="str">
        <f t="shared" si="24"/>
        <v/>
      </c>
      <c r="G147" s="73" t="str">
        <f t="shared" si="24"/>
        <v/>
      </c>
      <c r="H147" s="73" t="str">
        <f t="shared" si="24"/>
        <v/>
      </c>
      <c r="I147" s="73">
        <f t="shared" si="24"/>
        <v>0.4374589592357821</v>
      </c>
      <c r="J147" s="73">
        <f t="shared" si="24"/>
        <v>0.4404773769070755</v>
      </c>
      <c r="K147" s="73">
        <f t="shared" si="24"/>
        <v>0.44139450056449259</v>
      </c>
      <c r="L147" s="73">
        <f t="shared" si="24"/>
        <v>0.4460219156117764</v>
      </c>
      <c r="M147" s="73">
        <f t="shared" si="24"/>
        <v>0.44786128041014217</v>
      </c>
      <c r="N147" s="73">
        <f t="shared" si="24"/>
        <v>0.45024277561321957</v>
      </c>
      <c r="O147" s="73">
        <f t="shared" si="24"/>
        <v>0.45202401469023962</v>
      </c>
      <c r="P147" s="73">
        <f t="shared" si="24"/>
        <v>0.45204294673805728</v>
      </c>
      <c r="Q147" s="73">
        <f t="shared" si="24"/>
        <v>0.45346917001391901</v>
      </c>
    </row>
    <row r="148" spans="1:17" ht="12" customHeight="1" x14ac:dyDescent="0.25">
      <c r="A148" s="29" t="s">
        <v>140</v>
      </c>
      <c r="B148" s="65" t="str">
        <f t="shared" si="24"/>
        <v/>
      </c>
      <c r="C148" s="65" t="str">
        <f t="shared" si="24"/>
        <v/>
      </c>
      <c r="D148" s="65" t="str">
        <f t="shared" si="24"/>
        <v/>
      </c>
      <c r="E148" s="65" t="str">
        <f t="shared" si="24"/>
        <v/>
      </c>
      <c r="F148" s="65" t="str">
        <f t="shared" si="24"/>
        <v/>
      </c>
      <c r="G148" s="65" t="str">
        <f t="shared" si="24"/>
        <v/>
      </c>
      <c r="H148" s="65" t="str">
        <f t="shared" si="24"/>
        <v/>
      </c>
      <c r="I148" s="65">
        <f t="shared" si="24"/>
        <v>0.82148394799267188</v>
      </c>
      <c r="J148" s="65">
        <f t="shared" si="24"/>
        <v>0.8243968899345383</v>
      </c>
      <c r="K148" s="65">
        <f t="shared" si="24"/>
        <v>0.82550054797088479</v>
      </c>
      <c r="L148" s="65">
        <f t="shared" si="24"/>
        <v>0.83118165686492929</v>
      </c>
      <c r="M148" s="65">
        <f t="shared" si="24"/>
        <v>0.83282371747231221</v>
      </c>
      <c r="N148" s="65">
        <f t="shared" si="24"/>
        <v>0.83563111873684826</v>
      </c>
      <c r="O148" s="65">
        <f t="shared" si="24"/>
        <v>0.83702059559151576</v>
      </c>
      <c r="P148" s="65">
        <f t="shared" si="24"/>
        <v>0.83737472576998317</v>
      </c>
      <c r="Q148" s="65">
        <f t="shared" si="24"/>
        <v>0.83747468778343337</v>
      </c>
    </row>
    <row r="150" spans="1:17" ht="12" customHeight="1" x14ac:dyDescent="0.25">
      <c r="A150" s="152" t="s">
        <v>121</v>
      </c>
      <c r="B150" s="168">
        <f>SUM(B151,B154,B156,B165)</f>
        <v>0</v>
      </c>
      <c r="C150" s="168">
        <f t="shared" ref="C150:Q150" si="25">SUM(C151,C154,C156,C165)</f>
        <v>0</v>
      </c>
      <c r="D150" s="168">
        <f t="shared" si="25"/>
        <v>0</v>
      </c>
      <c r="E150" s="168">
        <f t="shared" si="25"/>
        <v>0</v>
      </c>
      <c r="F150" s="168">
        <f t="shared" si="25"/>
        <v>0</v>
      </c>
      <c r="G150" s="168">
        <f t="shared" si="25"/>
        <v>0</v>
      </c>
      <c r="H150" s="168">
        <f t="shared" si="25"/>
        <v>0</v>
      </c>
      <c r="I150" s="168">
        <f t="shared" si="25"/>
        <v>6.7558302355345171E-2</v>
      </c>
      <c r="J150" s="168">
        <f t="shared" si="25"/>
        <v>0.15156389471461154</v>
      </c>
      <c r="K150" s="168">
        <f t="shared" si="25"/>
        <v>0.18601980694429276</v>
      </c>
      <c r="L150" s="168">
        <f t="shared" si="25"/>
        <v>0.41904917779585898</v>
      </c>
      <c r="M150" s="168">
        <f t="shared" si="25"/>
        <v>0.57742328606012072</v>
      </c>
      <c r="N150" s="168">
        <f t="shared" si="25"/>
        <v>0.82205194972210138</v>
      </c>
      <c r="O150" s="168">
        <f t="shared" si="25"/>
        <v>0.96758077855340652</v>
      </c>
      <c r="P150" s="168">
        <f t="shared" si="25"/>
        <v>0.95498066187194153</v>
      </c>
      <c r="Q150" s="168">
        <f t="shared" si="25"/>
        <v>1.0018068914238825</v>
      </c>
    </row>
    <row r="151" spans="1:17" ht="12" customHeight="1" x14ac:dyDescent="0.25">
      <c r="A151" s="158" t="s">
        <v>65</v>
      </c>
      <c r="B151" s="157">
        <f>SUM(B152:B153)</f>
        <v>0</v>
      </c>
      <c r="C151" s="157">
        <f t="shared" ref="C151:Q151" si="26">SUM(C152:C153)</f>
        <v>0</v>
      </c>
      <c r="D151" s="157">
        <f t="shared" si="26"/>
        <v>0</v>
      </c>
      <c r="E151" s="157">
        <f t="shared" si="26"/>
        <v>0</v>
      </c>
      <c r="F151" s="157">
        <f t="shared" si="26"/>
        <v>0</v>
      </c>
      <c r="G151" s="157">
        <f t="shared" si="26"/>
        <v>0</v>
      </c>
      <c r="H151" s="157">
        <f t="shared" si="26"/>
        <v>0</v>
      </c>
      <c r="I151" s="157">
        <f t="shared" si="26"/>
        <v>0</v>
      </c>
      <c r="J151" s="157">
        <f t="shared" si="26"/>
        <v>0</v>
      </c>
      <c r="K151" s="157">
        <f t="shared" si="26"/>
        <v>0</v>
      </c>
      <c r="L151" s="157">
        <f t="shared" si="26"/>
        <v>0</v>
      </c>
      <c r="M151" s="157">
        <f t="shared" si="26"/>
        <v>0</v>
      </c>
      <c r="N151" s="157">
        <f t="shared" si="26"/>
        <v>0</v>
      </c>
      <c r="O151" s="157">
        <f t="shared" si="26"/>
        <v>0</v>
      </c>
      <c r="P151" s="157">
        <f t="shared" si="26"/>
        <v>0</v>
      </c>
      <c r="Q151" s="157">
        <f t="shared" si="26"/>
        <v>0</v>
      </c>
    </row>
    <row r="152" spans="1:17" ht="12" customHeight="1" x14ac:dyDescent="0.25">
      <c r="A152" s="23" t="s">
        <v>153</v>
      </c>
      <c r="B152" s="156">
        <f>RES_hhdet_emi!B$107</f>
        <v>0</v>
      </c>
      <c r="C152" s="156">
        <f>RES_hhdet_emi!C$107</f>
        <v>0</v>
      </c>
      <c r="D152" s="156">
        <f>RES_hhdet_emi!D$107</f>
        <v>0</v>
      </c>
      <c r="E152" s="156">
        <f>RES_hhdet_emi!E$107</f>
        <v>0</v>
      </c>
      <c r="F152" s="156">
        <f>RES_hhdet_emi!F$107</f>
        <v>0</v>
      </c>
      <c r="G152" s="156">
        <f>RES_hhdet_emi!G$107</f>
        <v>0</v>
      </c>
      <c r="H152" s="156">
        <f>RES_hhdet_emi!H$107</f>
        <v>0</v>
      </c>
      <c r="I152" s="156">
        <f>RES_hhdet_emi!I$107</f>
        <v>0</v>
      </c>
      <c r="J152" s="156">
        <f>RES_hhdet_emi!J$107</f>
        <v>0</v>
      </c>
      <c r="K152" s="156">
        <f>RES_hhdet_emi!K$107</f>
        <v>0</v>
      </c>
      <c r="L152" s="156">
        <f>RES_hhdet_emi!L$107</f>
        <v>0</v>
      </c>
      <c r="M152" s="156">
        <f>RES_hhdet_emi!M$107</f>
        <v>0</v>
      </c>
      <c r="N152" s="156">
        <f>RES_hhdet_emi!N$107</f>
        <v>0</v>
      </c>
      <c r="O152" s="156">
        <f>RES_hhdet_emi!O$107</f>
        <v>0</v>
      </c>
      <c r="P152" s="156">
        <f>RES_hhdet_emi!P$107</f>
        <v>0</v>
      </c>
      <c r="Q152" s="156">
        <f>RES_hhdet_emi!Q$107</f>
        <v>0</v>
      </c>
    </row>
    <row r="153" spans="1:17" ht="12" customHeight="1" x14ac:dyDescent="0.25">
      <c r="A153" s="23" t="s">
        <v>60</v>
      </c>
      <c r="B153" s="156">
        <f>RES_hhdet_emi!B$108</f>
        <v>0</v>
      </c>
      <c r="C153" s="156">
        <f>RES_hhdet_emi!C$108</f>
        <v>0</v>
      </c>
      <c r="D153" s="156">
        <f>RES_hhdet_emi!D$108</f>
        <v>0</v>
      </c>
      <c r="E153" s="156">
        <f>RES_hhdet_emi!E$108</f>
        <v>0</v>
      </c>
      <c r="F153" s="156">
        <f>RES_hhdet_emi!F$108</f>
        <v>0</v>
      </c>
      <c r="G153" s="156">
        <f>RES_hhdet_emi!G$108</f>
        <v>0</v>
      </c>
      <c r="H153" s="156">
        <f>RES_hhdet_emi!H$108</f>
        <v>0</v>
      </c>
      <c r="I153" s="156">
        <f>RES_hhdet_emi!I$108</f>
        <v>0</v>
      </c>
      <c r="J153" s="156">
        <f>RES_hhdet_emi!J$108</f>
        <v>0</v>
      </c>
      <c r="K153" s="156">
        <f>RES_hhdet_emi!K$108</f>
        <v>0</v>
      </c>
      <c r="L153" s="156">
        <f>RES_hhdet_emi!L$108</f>
        <v>0</v>
      </c>
      <c r="M153" s="156">
        <f>RES_hhdet_emi!M$108</f>
        <v>0</v>
      </c>
      <c r="N153" s="156">
        <f>RES_hhdet_emi!N$108</f>
        <v>0</v>
      </c>
      <c r="O153" s="156">
        <f>RES_hhdet_emi!O$108</f>
        <v>0</v>
      </c>
      <c r="P153" s="156">
        <f>RES_hhdet_emi!P$108</f>
        <v>0</v>
      </c>
      <c r="Q153" s="156">
        <f>RES_hhdet_emi!Q$108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RES_hhdet_emi!B$110</f>
        <v>0</v>
      </c>
      <c r="C155" s="156">
        <f>RES_hhdet_emi!C$110</f>
        <v>0</v>
      </c>
      <c r="D155" s="156">
        <f>RES_hhdet_emi!D$110</f>
        <v>0</v>
      </c>
      <c r="E155" s="156">
        <f>RES_hhdet_emi!E$110</f>
        <v>0</v>
      </c>
      <c r="F155" s="156">
        <f>RES_hhdet_emi!F$110</f>
        <v>0</v>
      </c>
      <c r="G155" s="156">
        <f>RES_hhdet_emi!G$110</f>
        <v>0</v>
      </c>
      <c r="H155" s="156">
        <f>RES_hhdet_emi!H$110</f>
        <v>0</v>
      </c>
      <c r="I155" s="156">
        <f>RES_hhdet_emi!I$110</f>
        <v>0</v>
      </c>
      <c r="J155" s="156">
        <f>RES_hhdet_emi!J$110</f>
        <v>0</v>
      </c>
      <c r="K155" s="156">
        <f>RES_hhdet_emi!K$110</f>
        <v>0</v>
      </c>
      <c r="L155" s="156">
        <f>RES_hhdet_emi!L$110</f>
        <v>0</v>
      </c>
      <c r="M155" s="156">
        <f>RES_hhdet_emi!M$110</f>
        <v>0</v>
      </c>
      <c r="N155" s="156">
        <f>RES_hhdet_emi!N$110</f>
        <v>0</v>
      </c>
      <c r="O155" s="156">
        <f>RES_hhdet_emi!O$110</f>
        <v>0</v>
      </c>
      <c r="P155" s="156">
        <f>RES_hhdet_emi!P$110</f>
        <v>0</v>
      </c>
      <c r="Q155" s="156">
        <f>RES_hhdet_emi!Q$110</f>
        <v>0</v>
      </c>
    </row>
    <row r="156" spans="1:17" ht="12" customHeight="1" x14ac:dyDescent="0.25">
      <c r="A156" s="158" t="s">
        <v>63</v>
      </c>
      <c r="B156" s="157">
        <f>SUM(B157:B158,B161:B162)</f>
        <v>0</v>
      </c>
      <c r="C156" s="157">
        <f t="shared" ref="C156:Q156" si="28">SUM(C157:C158,C161:C162)</f>
        <v>0</v>
      </c>
      <c r="D156" s="157">
        <f t="shared" si="28"/>
        <v>0</v>
      </c>
      <c r="E156" s="157">
        <f t="shared" si="28"/>
        <v>0</v>
      </c>
      <c r="F156" s="157">
        <f t="shared" si="28"/>
        <v>0</v>
      </c>
      <c r="G156" s="157">
        <f t="shared" si="28"/>
        <v>0</v>
      </c>
      <c r="H156" s="157">
        <f t="shared" si="28"/>
        <v>0</v>
      </c>
      <c r="I156" s="157">
        <f t="shared" si="28"/>
        <v>0</v>
      </c>
      <c r="J156" s="157">
        <f t="shared" si="28"/>
        <v>0</v>
      </c>
      <c r="K156" s="157">
        <f t="shared" si="28"/>
        <v>0</v>
      </c>
      <c r="L156" s="157">
        <f t="shared" si="28"/>
        <v>0</v>
      </c>
      <c r="M156" s="157">
        <f t="shared" si="28"/>
        <v>0</v>
      </c>
      <c r="N156" s="157">
        <f t="shared" si="28"/>
        <v>0</v>
      </c>
      <c r="O156" s="157">
        <f t="shared" si="28"/>
        <v>0</v>
      </c>
      <c r="P156" s="157">
        <f t="shared" si="28"/>
        <v>0</v>
      </c>
      <c r="Q156" s="157">
        <f t="shared" si="28"/>
        <v>0</v>
      </c>
    </row>
    <row r="157" spans="1:17" ht="12" customHeight="1" x14ac:dyDescent="0.25">
      <c r="A157" s="167" t="s">
        <v>152</v>
      </c>
      <c r="B157" s="132">
        <f>RES_hhdet_emi!B$112</f>
        <v>0</v>
      </c>
      <c r="C157" s="132">
        <f>RES_hhdet_emi!C$112</f>
        <v>0</v>
      </c>
      <c r="D157" s="132">
        <f>RES_hhdet_emi!D$112</f>
        <v>0</v>
      </c>
      <c r="E157" s="132">
        <f>RES_hhdet_emi!E$112</f>
        <v>0</v>
      </c>
      <c r="F157" s="132">
        <f>RES_hhdet_emi!F$112</f>
        <v>0</v>
      </c>
      <c r="G157" s="132">
        <f>RES_hhdet_emi!G$112</f>
        <v>0</v>
      </c>
      <c r="H157" s="132">
        <f>RES_hhdet_emi!H$112</f>
        <v>0</v>
      </c>
      <c r="I157" s="132">
        <f>RES_hhdet_emi!I$112</f>
        <v>0</v>
      </c>
      <c r="J157" s="132">
        <f>RES_hhdet_emi!J$112</f>
        <v>0</v>
      </c>
      <c r="K157" s="132">
        <f>RES_hhdet_emi!K$112</f>
        <v>0</v>
      </c>
      <c r="L157" s="132">
        <f>RES_hhdet_emi!L$112</f>
        <v>0</v>
      </c>
      <c r="M157" s="132">
        <f>RES_hhdet_emi!M$112</f>
        <v>0</v>
      </c>
      <c r="N157" s="132">
        <f>RES_hhdet_emi!N$112</f>
        <v>0</v>
      </c>
      <c r="O157" s="132">
        <f>RES_hhdet_emi!O$112</f>
        <v>0</v>
      </c>
      <c r="P157" s="132">
        <f>RES_hhdet_emi!P$112</f>
        <v>0</v>
      </c>
      <c r="Q157" s="132">
        <f>RES_hhdet_emi!Q$112</f>
        <v>0</v>
      </c>
    </row>
    <row r="158" spans="1:17" ht="12" customHeight="1" x14ac:dyDescent="0.25">
      <c r="A158" s="167" t="s">
        <v>151</v>
      </c>
      <c r="B158" s="132">
        <f>SUM(B159:B160)</f>
        <v>0</v>
      </c>
      <c r="C158" s="132">
        <f t="shared" ref="C158:Q158" si="29">SUM(C159:C160)</f>
        <v>0</v>
      </c>
      <c r="D158" s="132">
        <f t="shared" si="29"/>
        <v>0</v>
      </c>
      <c r="E158" s="132">
        <f t="shared" si="29"/>
        <v>0</v>
      </c>
      <c r="F158" s="132">
        <f t="shared" si="29"/>
        <v>0</v>
      </c>
      <c r="G158" s="132">
        <f t="shared" si="29"/>
        <v>0</v>
      </c>
      <c r="H158" s="132">
        <f t="shared" si="29"/>
        <v>0</v>
      </c>
      <c r="I158" s="132">
        <f t="shared" si="29"/>
        <v>0</v>
      </c>
      <c r="J158" s="132">
        <f t="shared" si="29"/>
        <v>0</v>
      </c>
      <c r="K158" s="132">
        <f t="shared" si="29"/>
        <v>0</v>
      </c>
      <c r="L158" s="132">
        <f t="shared" si="29"/>
        <v>0</v>
      </c>
      <c r="M158" s="132">
        <f t="shared" si="29"/>
        <v>0</v>
      </c>
      <c r="N158" s="132">
        <f t="shared" si="29"/>
        <v>0</v>
      </c>
      <c r="O158" s="132">
        <f t="shared" si="29"/>
        <v>0</v>
      </c>
      <c r="P158" s="132">
        <f t="shared" si="29"/>
        <v>0</v>
      </c>
      <c r="Q158" s="132">
        <f t="shared" si="29"/>
        <v>0</v>
      </c>
    </row>
    <row r="159" spans="1:17" ht="12" customHeight="1" x14ac:dyDescent="0.25">
      <c r="A159" s="166" t="s">
        <v>79</v>
      </c>
      <c r="B159" s="165">
        <f>RES_hhdet_emi!B$114</f>
        <v>0</v>
      </c>
      <c r="C159" s="165">
        <f>RES_hhdet_emi!C$114</f>
        <v>0</v>
      </c>
      <c r="D159" s="165">
        <f>RES_hhdet_emi!D$114</f>
        <v>0</v>
      </c>
      <c r="E159" s="165">
        <f>RES_hhdet_emi!E$114</f>
        <v>0</v>
      </c>
      <c r="F159" s="165">
        <f>RES_hhdet_emi!F$114</f>
        <v>0</v>
      </c>
      <c r="G159" s="165">
        <f>RES_hhdet_emi!G$114</f>
        <v>0</v>
      </c>
      <c r="H159" s="165">
        <f>RES_hhdet_emi!H$114</f>
        <v>0</v>
      </c>
      <c r="I159" s="165">
        <f>RES_hhdet_emi!I$114</f>
        <v>0</v>
      </c>
      <c r="J159" s="165">
        <f>RES_hhdet_emi!J$114</f>
        <v>0</v>
      </c>
      <c r="K159" s="165">
        <f>RES_hhdet_emi!K$114</f>
        <v>0</v>
      </c>
      <c r="L159" s="165">
        <f>RES_hhdet_emi!L$114</f>
        <v>0</v>
      </c>
      <c r="M159" s="165">
        <f>RES_hhdet_emi!M$114</f>
        <v>0</v>
      </c>
      <c r="N159" s="165">
        <f>RES_hhdet_emi!N$114</f>
        <v>0</v>
      </c>
      <c r="O159" s="165">
        <f>RES_hhdet_emi!O$114</f>
        <v>0</v>
      </c>
      <c r="P159" s="165">
        <f>RES_hhdet_emi!P$114</f>
        <v>0</v>
      </c>
      <c r="Q159" s="165">
        <f>RES_hhdet_emi!Q$114</f>
        <v>0</v>
      </c>
    </row>
    <row r="160" spans="1:17" ht="12" customHeight="1" x14ac:dyDescent="0.25">
      <c r="A160" s="147" t="s">
        <v>59</v>
      </c>
      <c r="B160" s="164">
        <f>RES_hhdet_emi!B$115</f>
        <v>0</v>
      </c>
      <c r="C160" s="164">
        <f>RES_hhdet_emi!C$115</f>
        <v>0</v>
      </c>
      <c r="D160" s="164">
        <f>RES_hhdet_emi!D$115</f>
        <v>0</v>
      </c>
      <c r="E160" s="164">
        <f>RES_hhdet_emi!E$115</f>
        <v>0</v>
      </c>
      <c r="F160" s="164">
        <f>RES_hhdet_emi!F$115</f>
        <v>0</v>
      </c>
      <c r="G160" s="164">
        <f>RES_hhdet_emi!G$115</f>
        <v>0</v>
      </c>
      <c r="H160" s="164">
        <f>RES_hhdet_emi!H$115</f>
        <v>0</v>
      </c>
      <c r="I160" s="164">
        <f>RES_hhdet_emi!I$115</f>
        <v>0</v>
      </c>
      <c r="J160" s="164">
        <f>RES_hhdet_emi!J$115</f>
        <v>0</v>
      </c>
      <c r="K160" s="164">
        <f>RES_hhdet_emi!K$115</f>
        <v>0</v>
      </c>
      <c r="L160" s="164">
        <f>RES_hhdet_emi!L$115</f>
        <v>0</v>
      </c>
      <c r="M160" s="164">
        <f>RES_hhdet_emi!M$115</f>
        <v>0</v>
      </c>
      <c r="N160" s="164">
        <f>RES_hhdet_emi!N$115</f>
        <v>0</v>
      </c>
      <c r="O160" s="164">
        <f>RES_hhdet_emi!O$115</f>
        <v>0</v>
      </c>
      <c r="P160" s="164">
        <f>RES_hhdet_emi!P$115</f>
        <v>0</v>
      </c>
      <c r="Q160" s="164">
        <f>RES_hhdet_emi!Q$115</f>
        <v>0</v>
      </c>
    </row>
    <row r="161" spans="1:17" ht="12" customHeight="1" x14ac:dyDescent="0.25">
      <c r="A161" s="163" t="s">
        <v>142</v>
      </c>
      <c r="B161" s="162">
        <f>RES_hhdet_emi!B$116</f>
        <v>0</v>
      </c>
      <c r="C161" s="162">
        <f>RES_hhdet_emi!C$116</f>
        <v>0</v>
      </c>
      <c r="D161" s="162">
        <f>RES_hhdet_emi!D$116</f>
        <v>0</v>
      </c>
      <c r="E161" s="162">
        <f>RES_hhdet_emi!E$116</f>
        <v>0</v>
      </c>
      <c r="F161" s="162">
        <f>RES_hhdet_emi!F$116</f>
        <v>0</v>
      </c>
      <c r="G161" s="162">
        <f>RES_hhdet_emi!G$116</f>
        <v>0</v>
      </c>
      <c r="H161" s="162">
        <f>RES_hhdet_emi!H$116</f>
        <v>0</v>
      </c>
      <c r="I161" s="162">
        <f>RES_hhdet_emi!I$116</f>
        <v>0</v>
      </c>
      <c r="J161" s="162">
        <f>RES_hhdet_emi!J$116</f>
        <v>0</v>
      </c>
      <c r="K161" s="162">
        <f>RES_hhdet_emi!K$116</f>
        <v>0</v>
      </c>
      <c r="L161" s="162">
        <f>RES_hhdet_emi!L$116</f>
        <v>0</v>
      </c>
      <c r="M161" s="162">
        <f>RES_hhdet_emi!M$116</f>
        <v>0</v>
      </c>
      <c r="N161" s="162">
        <f>RES_hhdet_emi!N$116</f>
        <v>0</v>
      </c>
      <c r="O161" s="162">
        <f>RES_hhdet_emi!O$116</f>
        <v>0</v>
      </c>
      <c r="P161" s="162">
        <f>RES_hhdet_emi!P$116</f>
        <v>0</v>
      </c>
      <c r="Q161" s="162">
        <f>RES_hhdet_emi!Q$116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RES_hhdet_emi!B$118</f>
        <v>0</v>
      </c>
      <c r="C163" s="156">
        <f>RES_hhdet_emi!C$118</f>
        <v>0</v>
      </c>
      <c r="D163" s="156">
        <f>RES_hhdet_emi!D$118</f>
        <v>0</v>
      </c>
      <c r="E163" s="156">
        <f>RES_hhdet_emi!E$118</f>
        <v>0</v>
      </c>
      <c r="F163" s="156">
        <f>RES_hhdet_emi!F$118</f>
        <v>0</v>
      </c>
      <c r="G163" s="156">
        <f>RES_hhdet_emi!G$118</f>
        <v>0</v>
      </c>
      <c r="H163" s="156">
        <f>RES_hhdet_emi!H$118</f>
        <v>0</v>
      </c>
      <c r="I163" s="156">
        <f>RES_hhdet_emi!I$118</f>
        <v>0</v>
      </c>
      <c r="J163" s="156">
        <f>RES_hhdet_emi!J$118</f>
        <v>0</v>
      </c>
      <c r="K163" s="156">
        <f>RES_hhdet_emi!K$118</f>
        <v>0</v>
      </c>
      <c r="L163" s="156">
        <f>RES_hhdet_emi!L$118</f>
        <v>0</v>
      </c>
      <c r="M163" s="156">
        <f>RES_hhdet_emi!M$118</f>
        <v>0</v>
      </c>
      <c r="N163" s="156">
        <f>RES_hhdet_emi!N$118</f>
        <v>0</v>
      </c>
      <c r="O163" s="156">
        <f>RES_hhdet_emi!O$118</f>
        <v>0</v>
      </c>
      <c r="P163" s="156">
        <f>RES_hhdet_emi!P$118</f>
        <v>0</v>
      </c>
      <c r="Q163" s="156">
        <f>RES_hhdet_emi!Q$118</f>
        <v>0</v>
      </c>
    </row>
    <row r="164" spans="1:17" ht="12" customHeight="1" x14ac:dyDescent="0.25">
      <c r="A164" s="148" t="s">
        <v>59</v>
      </c>
      <c r="B164" s="156">
        <f>RES_hhdet_emi!B$119</f>
        <v>0</v>
      </c>
      <c r="C164" s="156">
        <f>RES_hhdet_emi!C$119</f>
        <v>0</v>
      </c>
      <c r="D164" s="156">
        <f>RES_hhdet_emi!D$119</f>
        <v>0</v>
      </c>
      <c r="E164" s="156">
        <f>RES_hhdet_emi!E$119</f>
        <v>0</v>
      </c>
      <c r="F164" s="156">
        <f>RES_hhdet_emi!F$119</f>
        <v>0</v>
      </c>
      <c r="G164" s="156">
        <f>RES_hhdet_emi!G$119</f>
        <v>0</v>
      </c>
      <c r="H164" s="156">
        <f>RES_hhdet_emi!H$119</f>
        <v>0</v>
      </c>
      <c r="I164" s="156">
        <f>RES_hhdet_emi!I$119</f>
        <v>0</v>
      </c>
      <c r="J164" s="156">
        <f>RES_hhdet_emi!J$119</f>
        <v>0</v>
      </c>
      <c r="K164" s="156">
        <f>RES_hhdet_emi!K$119</f>
        <v>0</v>
      </c>
      <c r="L164" s="156">
        <f>RES_hhdet_emi!L$119</f>
        <v>0</v>
      </c>
      <c r="M164" s="156">
        <f>RES_hhdet_emi!M$119</f>
        <v>0</v>
      </c>
      <c r="N164" s="156">
        <f>RES_hhdet_emi!N$119</f>
        <v>0</v>
      </c>
      <c r="O164" s="156">
        <f>RES_hhdet_emi!O$119</f>
        <v>0</v>
      </c>
      <c r="P164" s="156">
        <f>RES_hhdet_emi!P$119</f>
        <v>0</v>
      </c>
      <c r="Q164" s="156">
        <f>RES_hhdet_emi!Q$119</f>
        <v>0</v>
      </c>
    </row>
    <row r="165" spans="1:17" ht="12" customHeight="1" x14ac:dyDescent="0.25">
      <c r="A165" s="158" t="s">
        <v>62</v>
      </c>
      <c r="B165" s="157">
        <f>SUM(B166:B167)</f>
        <v>0</v>
      </c>
      <c r="C165" s="157">
        <f t="shared" ref="C165:Q165" si="31">SUM(C166:C167)</f>
        <v>0</v>
      </c>
      <c r="D165" s="157">
        <f t="shared" si="31"/>
        <v>0</v>
      </c>
      <c r="E165" s="157">
        <f t="shared" si="31"/>
        <v>0</v>
      </c>
      <c r="F165" s="157">
        <f t="shared" si="31"/>
        <v>0</v>
      </c>
      <c r="G165" s="157">
        <f t="shared" si="31"/>
        <v>0</v>
      </c>
      <c r="H165" s="157">
        <f t="shared" si="31"/>
        <v>0</v>
      </c>
      <c r="I165" s="157">
        <f t="shared" si="31"/>
        <v>6.7558302355345171E-2</v>
      </c>
      <c r="J165" s="157">
        <f t="shared" si="31"/>
        <v>0.15156389471461154</v>
      </c>
      <c r="K165" s="157">
        <f t="shared" si="31"/>
        <v>0.18601980694429276</v>
      </c>
      <c r="L165" s="157">
        <f t="shared" si="31"/>
        <v>0.41904917779585898</v>
      </c>
      <c r="M165" s="157">
        <f t="shared" si="31"/>
        <v>0.57742328606012072</v>
      </c>
      <c r="N165" s="157">
        <f t="shared" si="31"/>
        <v>0.82205194972210138</v>
      </c>
      <c r="O165" s="157">
        <f t="shared" si="31"/>
        <v>0.96758077855340652</v>
      </c>
      <c r="P165" s="157">
        <f t="shared" si="31"/>
        <v>0.95498066187194153</v>
      </c>
      <c r="Q165" s="157">
        <f t="shared" si="31"/>
        <v>1.0018068914238825</v>
      </c>
    </row>
    <row r="166" spans="1:17" ht="12" customHeight="1" x14ac:dyDescent="0.25">
      <c r="A166" s="23" t="s">
        <v>57</v>
      </c>
      <c r="B166" s="156">
        <f>RES_hhdet_emi!B$121</f>
        <v>0</v>
      </c>
      <c r="C166" s="156">
        <f>RES_hhdet_emi!C$121</f>
        <v>0</v>
      </c>
      <c r="D166" s="156">
        <f>RES_hhdet_emi!D$121</f>
        <v>0</v>
      </c>
      <c r="E166" s="156">
        <f>RES_hhdet_emi!E$121</f>
        <v>0</v>
      </c>
      <c r="F166" s="156">
        <f>RES_hhdet_emi!F$121</f>
        <v>0</v>
      </c>
      <c r="G166" s="156">
        <f>RES_hhdet_emi!G$121</f>
        <v>0</v>
      </c>
      <c r="H166" s="156">
        <f>RES_hhdet_emi!H$121</f>
        <v>0</v>
      </c>
      <c r="I166" s="156">
        <f>RES_hhdet_emi!I$121</f>
        <v>6.7558302355345171E-2</v>
      </c>
      <c r="J166" s="156">
        <f>RES_hhdet_emi!J$121</f>
        <v>0.15156389471461154</v>
      </c>
      <c r="K166" s="156">
        <f>RES_hhdet_emi!K$121</f>
        <v>0.18601980694429276</v>
      </c>
      <c r="L166" s="156">
        <f>RES_hhdet_emi!L$121</f>
        <v>0.41904917779585898</v>
      </c>
      <c r="M166" s="156">
        <f>RES_hhdet_emi!M$121</f>
        <v>0.57742328606012072</v>
      </c>
      <c r="N166" s="156">
        <f>RES_hhdet_emi!N$121</f>
        <v>0.82205194972210138</v>
      </c>
      <c r="O166" s="156">
        <f>RES_hhdet_emi!O$121</f>
        <v>0.96758077855340652</v>
      </c>
      <c r="P166" s="156">
        <f>RES_hhdet_emi!P$121</f>
        <v>0.95498066187194153</v>
      </c>
      <c r="Q166" s="156">
        <f>RES_hhdet_emi!Q$121</f>
        <v>1.0018068914238825</v>
      </c>
    </row>
    <row r="167" spans="1:17" ht="12" customHeight="1" x14ac:dyDescent="0.25">
      <c r="A167" s="29" t="s">
        <v>140</v>
      </c>
      <c r="B167" s="57">
        <f>RES_hhdet_emi!B$122</f>
        <v>0</v>
      </c>
      <c r="C167" s="57">
        <f>RES_hhdet_emi!C$122</f>
        <v>0</v>
      </c>
      <c r="D167" s="57">
        <f>RES_hhdet_emi!D$122</f>
        <v>0</v>
      </c>
      <c r="E167" s="57">
        <f>RES_hhdet_emi!E$122</f>
        <v>0</v>
      </c>
      <c r="F167" s="57">
        <f>RES_hhdet_emi!F$122</f>
        <v>0</v>
      </c>
      <c r="G167" s="57">
        <f>RES_hhdet_emi!G$122</f>
        <v>0</v>
      </c>
      <c r="H167" s="57">
        <f>RES_hhdet_emi!H$122</f>
        <v>0</v>
      </c>
      <c r="I167" s="57">
        <f>RES_hhdet_emi!I$122</f>
        <v>0</v>
      </c>
      <c r="J167" s="57">
        <f>RES_hhdet_emi!J$122</f>
        <v>0</v>
      </c>
      <c r="K167" s="57">
        <f>RES_hhdet_emi!K$122</f>
        <v>0</v>
      </c>
      <c r="L167" s="57">
        <f>RES_hhdet_emi!L$122</f>
        <v>0</v>
      </c>
      <c r="M167" s="57">
        <f>RES_hhdet_emi!M$122</f>
        <v>0</v>
      </c>
      <c r="N167" s="57">
        <f>RES_hhdet_emi!N$122</f>
        <v>0</v>
      </c>
      <c r="O167" s="57">
        <f>RES_hhdet_emi!O$122</f>
        <v>0</v>
      </c>
      <c r="P167" s="57">
        <f>RES_hhdet_emi!P$122</f>
        <v>0</v>
      </c>
      <c r="Q167" s="57">
        <f>RES_hhdet_emi!Q$122</f>
        <v>0</v>
      </c>
    </row>
    <row r="169" spans="1:17" ht="12" customHeight="1" x14ac:dyDescent="0.25">
      <c r="A169" s="152" t="s">
        <v>198</v>
      </c>
      <c r="B169" s="168">
        <f>SUM(B170,B173,B175,B184)</f>
        <v>0</v>
      </c>
      <c r="C169" s="168">
        <f t="shared" ref="C169:Q169" si="32">SUM(C170,C173,C175,C184)</f>
        <v>0</v>
      </c>
      <c r="D169" s="168">
        <f t="shared" si="32"/>
        <v>0</v>
      </c>
      <c r="E169" s="168">
        <f t="shared" si="32"/>
        <v>0</v>
      </c>
      <c r="F169" s="168">
        <f t="shared" si="32"/>
        <v>0</v>
      </c>
      <c r="G169" s="168">
        <f t="shared" si="32"/>
        <v>0</v>
      </c>
      <c r="H169" s="168">
        <f t="shared" si="32"/>
        <v>0</v>
      </c>
      <c r="I169" s="168">
        <f t="shared" si="32"/>
        <v>10541.110064641227</v>
      </c>
      <c r="J169" s="168">
        <f t="shared" si="32"/>
        <v>9874.8746410409076</v>
      </c>
      <c r="K169" s="168">
        <f t="shared" si="32"/>
        <v>10357.397842598817</v>
      </c>
      <c r="L169" s="168">
        <f t="shared" si="32"/>
        <v>9311.0536357380097</v>
      </c>
      <c r="M169" s="168">
        <f t="shared" si="32"/>
        <v>9736.4378899019994</v>
      </c>
      <c r="N169" s="168">
        <f t="shared" si="32"/>
        <v>9251.4893814741299</v>
      </c>
      <c r="O169" s="168">
        <f t="shared" si="32"/>
        <v>8115.0519252267859</v>
      </c>
      <c r="P169" s="168">
        <f t="shared" si="32"/>
        <v>8246.2824849176195</v>
      </c>
      <c r="Q169" s="168">
        <f t="shared" si="32"/>
        <v>8515.2460466249577</v>
      </c>
    </row>
    <row r="170" spans="1:17" ht="12" customHeight="1" x14ac:dyDescent="0.25">
      <c r="A170" s="158" t="s">
        <v>65</v>
      </c>
      <c r="B170" s="157">
        <f>SUM(B171:B172)</f>
        <v>0</v>
      </c>
      <c r="C170" s="157">
        <f t="shared" ref="C170:Q170" si="33">SUM(C171:C172)</f>
        <v>0</v>
      </c>
      <c r="D170" s="157">
        <f t="shared" si="33"/>
        <v>0</v>
      </c>
      <c r="E170" s="157">
        <f t="shared" si="33"/>
        <v>0</v>
      </c>
      <c r="F170" s="157">
        <f t="shared" si="33"/>
        <v>0</v>
      </c>
      <c r="G170" s="157">
        <f t="shared" si="33"/>
        <v>0</v>
      </c>
      <c r="H170" s="157">
        <f t="shared" si="33"/>
        <v>0</v>
      </c>
      <c r="I170" s="157">
        <f t="shared" si="33"/>
        <v>5954.7442618214873</v>
      </c>
      <c r="J170" s="157">
        <f t="shared" si="33"/>
        <v>5236.6722509348065</v>
      </c>
      <c r="K170" s="157">
        <f t="shared" si="33"/>
        <v>5664.3866387946346</v>
      </c>
      <c r="L170" s="157">
        <f t="shared" si="33"/>
        <v>4686.0722684215953</v>
      </c>
      <c r="M170" s="157">
        <f t="shared" si="33"/>
        <v>5107.6974353981668</v>
      </c>
      <c r="N170" s="157">
        <f t="shared" si="33"/>
        <v>4797.6720949652499</v>
      </c>
      <c r="O170" s="157">
        <f t="shared" si="33"/>
        <v>3912.6943083874194</v>
      </c>
      <c r="P170" s="157">
        <f t="shared" si="33"/>
        <v>3978.7546398092331</v>
      </c>
      <c r="Q170" s="157">
        <f t="shared" si="33"/>
        <v>3953.3171758068875</v>
      </c>
    </row>
    <row r="171" spans="1:17" ht="12" customHeight="1" x14ac:dyDescent="0.25">
      <c r="A171" s="23" t="s">
        <v>153</v>
      </c>
      <c r="B171" s="156">
        <f>IF(B95=0,0,B95/0.086*1000000/B$7)</f>
        <v>0</v>
      </c>
      <c r="C171" s="156">
        <f t="shared" ref="C171:Q172" si="34">IF(C95=0,0,C95/0.086*1000000/C$7)</f>
        <v>0</v>
      </c>
      <c r="D171" s="156">
        <f t="shared" si="34"/>
        <v>0</v>
      </c>
      <c r="E171" s="156">
        <f t="shared" si="34"/>
        <v>0</v>
      </c>
      <c r="F171" s="156">
        <f t="shared" si="34"/>
        <v>0</v>
      </c>
      <c r="G171" s="156">
        <f t="shared" si="34"/>
        <v>0</v>
      </c>
      <c r="H171" s="156">
        <f t="shared" si="34"/>
        <v>0</v>
      </c>
      <c r="I171" s="156">
        <f t="shared" si="34"/>
        <v>5872.6802912849398</v>
      </c>
      <c r="J171" s="156">
        <f t="shared" si="34"/>
        <v>5191.0299003322261</v>
      </c>
      <c r="K171" s="156">
        <f t="shared" si="34"/>
        <v>5651.473621746869</v>
      </c>
      <c r="L171" s="156">
        <f t="shared" si="34"/>
        <v>4657.9083736043458</v>
      </c>
      <c r="M171" s="156">
        <f t="shared" si="34"/>
        <v>5089.5554427950565</v>
      </c>
      <c r="N171" s="156">
        <f t="shared" si="34"/>
        <v>4785.7484102617409</v>
      </c>
      <c r="O171" s="156">
        <f t="shared" si="34"/>
        <v>3902.7930145334876</v>
      </c>
      <c r="P171" s="156">
        <f t="shared" si="34"/>
        <v>3962.3147806080437</v>
      </c>
      <c r="Q171" s="156">
        <f t="shared" si="34"/>
        <v>3932.107632422184</v>
      </c>
    </row>
    <row r="172" spans="1:17" ht="12" customHeight="1" x14ac:dyDescent="0.25">
      <c r="A172" s="23" t="s">
        <v>60</v>
      </c>
      <c r="B172" s="156">
        <f>IF(B96=0,0,B96/0.086*1000000/B$7)</f>
        <v>0</v>
      </c>
      <c r="C172" s="156">
        <f t="shared" si="34"/>
        <v>0</v>
      </c>
      <c r="D172" s="156">
        <f t="shared" si="34"/>
        <v>0</v>
      </c>
      <c r="E172" s="156">
        <f t="shared" si="34"/>
        <v>0</v>
      </c>
      <c r="F172" s="156">
        <f t="shared" si="34"/>
        <v>0</v>
      </c>
      <c r="G172" s="156">
        <f t="shared" si="34"/>
        <v>0</v>
      </c>
      <c r="H172" s="156">
        <f t="shared" si="34"/>
        <v>0</v>
      </c>
      <c r="I172" s="156">
        <f t="shared" si="34"/>
        <v>82.063970536547615</v>
      </c>
      <c r="J172" s="156">
        <f t="shared" si="34"/>
        <v>45.642350602580379</v>
      </c>
      <c r="K172" s="156">
        <f t="shared" si="34"/>
        <v>12.913017047765196</v>
      </c>
      <c r="L172" s="156">
        <f t="shared" si="34"/>
        <v>28.163894817249268</v>
      </c>
      <c r="M172" s="156">
        <f t="shared" si="34"/>
        <v>18.141992603110069</v>
      </c>
      <c r="N172" s="156">
        <f t="shared" si="34"/>
        <v>11.923684703508684</v>
      </c>
      <c r="O172" s="156">
        <f t="shared" si="34"/>
        <v>9.9012938539317652</v>
      </c>
      <c r="P172" s="156">
        <f t="shared" si="34"/>
        <v>16.439859201189307</v>
      </c>
      <c r="Q172" s="156">
        <f t="shared" si="34"/>
        <v>21.209543384703341</v>
      </c>
    </row>
    <row r="173" spans="1:17" ht="12" customHeight="1" x14ac:dyDescent="0.25">
      <c r="A173" s="158" t="s">
        <v>112</v>
      </c>
      <c r="B173" s="157">
        <f>B174</f>
        <v>0</v>
      </c>
      <c r="C173" s="157">
        <f t="shared" ref="C173:Q173" si="35">C174</f>
        <v>0</v>
      </c>
      <c r="D173" s="157">
        <f t="shared" si="35"/>
        <v>0</v>
      </c>
      <c r="E173" s="157">
        <f t="shared" si="35"/>
        <v>0</v>
      </c>
      <c r="F173" s="157">
        <f t="shared" si="35"/>
        <v>0</v>
      </c>
      <c r="G173" s="157">
        <f t="shared" si="35"/>
        <v>0</v>
      </c>
      <c r="H173" s="157">
        <f t="shared" si="35"/>
        <v>0</v>
      </c>
      <c r="I173" s="157">
        <f t="shared" si="35"/>
        <v>344.57032847710479</v>
      </c>
      <c r="J173" s="157">
        <f t="shared" si="35"/>
        <v>340.86337925477551</v>
      </c>
      <c r="K173" s="157">
        <f t="shared" si="35"/>
        <v>385.76385391417807</v>
      </c>
      <c r="L173" s="157">
        <f t="shared" si="35"/>
        <v>397.72235769801199</v>
      </c>
      <c r="M173" s="157">
        <f t="shared" si="35"/>
        <v>413.73617754754707</v>
      </c>
      <c r="N173" s="157">
        <f t="shared" si="35"/>
        <v>411.39393476794152</v>
      </c>
      <c r="O173" s="157">
        <f t="shared" si="35"/>
        <v>418.33258723863912</v>
      </c>
      <c r="P173" s="157">
        <f t="shared" si="35"/>
        <v>426.56854003034005</v>
      </c>
      <c r="Q173" s="157">
        <f t="shared" si="35"/>
        <v>418.53450795268577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0</v>
      </c>
      <c r="C174" s="156">
        <f t="shared" si="36"/>
        <v>0</v>
      </c>
      <c r="D174" s="156">
        <f t="shared" si="36"/>
        <v>0</v>
      </c>
      <c r="E174" s="156">
        <f t="shared" si="36"/>
        <v>0</v>
      </c>
      <c r="F174" s="156">
        <f t="shared" si="36"/>
        <v>0</v>
      </c>
      <c r="G174" s="156">
        <f t="shared" si="36"/>
        <v>0</v>
      </c>
      <c r="H174" s="156">
        <f t="shared" si="36"/>
        <v>0</v>
      </c>
      <c r="I174" s="156">
        <f t="shared" si="36"/>
        <v>344.57032847710479</v>
      </c>
      <c r="J174" s="156">
        <f t="shared" si="36"/>
        <v>340.86337925477551</v>
      </c>
      <c r="K174" s="156">
        <f t="shared" si="36"/>
        <v>385.76385391417807</v>
      </c>
      <c r="L174" s="156">
        <f t="shared" si="36"/>
        <v>397.72235769801199</v>
      </c>
      <c r="M174" s="156">
        <f t="shared" si="36"/>
        <v>413.73617754754707</v>
      </c>
      <c r="N174" s="156">
        <f t="shared" si="36"/>
        <v>411.39393476794152</v>
      </c>
      <c r="O174" s="156">
        <f t="shared" si="36"/>
        <v>418.33258723863912</v>
      </c>
      <c r="P174" s="156">
        <f t="shared" si="36"/>
        <v>426.56854003034005</v>
      </c>
      <c r="Q174" s="156">
        <f t="shared" si="36"/>
        <v>418.53450795268577</v>
      </c>
    </row>
    <row r="175" spans="1:17" ht="12" customHeight="1" x14ac:dyDescent="0.25">
      <c r="A175" s="158" t="s">
        <v>63</v>
      </c>
      <c r="B175" s="157">
        <f t="shared" si="36"/>
        <v>0</v>
      </c>
      <c r="C175" s="157">
        <f t="shared" si="36"/>
        <v>0</v>
      </c>
      <c r="D175" s="157">
        <f t="shared" si="36"/>
        <v>0</v>
      </c>
      <c r="E175" s="157">
        <f t="shared" si="36"/>
        <v>0</v>
      </c>
      <c r="F175" s="157">
        <f t="shared" si="36"/>
        <v>0</v>
      </c>
      <c r="G175" s="157">
        <f t="shared" si="36"/>
        <v>0</v>
      </c>
      <c r="H175" s="157">
        <f t="shared" si="36"/>
        <v>0</v>
      </c>
      <c r="I175" s="157">
        <f t="shared" si="36"/>
        <v>2575.6493879602444</v>
      </c>
      <c r="J175" s="157">
        <f t="shared" si="36"/>
        <v>2589.0750870954503</v>
      </c>
      <c r="K175" s="157">
        <f t="shared" si="36"/>
        <v>2564.0096853031846</v>
      </c>
      <c r="L175" s="157">
        <f t="shared" si="36"/>
        <v>2473.9281309482335</v>
      </c>
      <c r="M175" s="157">
        <f t="shared" si="36"/>
        <v>2436.6815032361887</v>
      </c>
      <c r="N175" s="157">
        <f t="shared" si="36"/>
        <v>2339.707675471645</v>
      </c>
      <c r="O175" s="157">
        <f t="shared" si="36"/>
        <v>2225.6182634758484</v>
      </c>
      <c r="P175" s="157">
        <f t="shared" si="36"/>
        <v>2329.5567944505051</v>
      </c>
      <c r="Q175" s="157">
        <f t="shared" si="36"/>
        <v>2557.2197338903711</v>
      </c>
    </row>
    <row r="176" spans="1:17" ht="12" customHeight="1" x14ac:dyDescent="0.25">
      <c r="A176" s="167" t="s">
        <v>152</v>
      </c>
      <c r="B176" s="132">
        <f>IF(B100=0,0,B100/0.086*1000000/B$11)</f>
        <v>0</v>
      </c>
      <c r="C176" s="132">
        <f t="shared" ref="C176:Q176" si="37">IF(C100=0,0,C100/0.086*1000000/C$11)</f>
        <v>0</v>
      </c>
      <c r="D176" s="132">
        <f t="shared" si="37"/>
        <v>0</v>
      </c>
      <c r="E176" s="132">
        <f t="shared" si="37"/>
        <v>0</v>
      </c>
      <c r="F176" s="132">
        <f t="shared" si="37"/>
        <v>0</v>
      </c>
      <c r="G176" s="132">
        <f t="shared" si="37"/>
        <v>0</v>
      </c>
      <c r="H176" s="132">
        <f t="shared" si="37"/>
        <v>0</v>
      </c>
      <c r="I176" s="132">
        <f t="shared" si="37"/>
        <v>0</v>
      </c>
      <c r="J176" s="132">
        <f t="shared" si="37"/>
        <v>0</v>
      </c>
      <c r="K176" s="132">
        <f t="shared" si="37"/>
        <v>0</v>
      </c>
      <c r="L176" s="132">
        <f t="shared" si="37"/>
        <v>0</v>
      </c>
      <c r="M176" s="132">
        <f t="shared" si="37"/>
        <v>0</v>
      </c>
      <c r="N176" s="132">
        <f t="shared" si="37"/>
        <v>0</v>
      </c>
      <c r="O176" s="132">
        <f t="shared" si="37"/>
        <v>0</v>
      </c>
      <c r="P176" s="132">
        <f t="shared" si="37"/>
        <v>0</v>
      </c>
      <c r="Q176" s="132">
        <f t="shared" si="37"/>
        <v>0</v>
      </c>
    </row>
    <row r="177" spans="1:17" ht="12" customHeight="1" x14ac:dyDescent="0.25">
      <c r="A177" s="167" t="s">
        <v>151</v>
      </c>
      <c r="B177" s="132">
        <f>IF(B101=0,0,B101/0.086*1000000/B$12)</f>
        <v>0</v>
      </c>
      <c r="C177" s="132">
        <f t="shared" ref="C177:Q177" si="38">IF(C101=0,0,C101/0.086*1000000/C$12)</f>
        <v>0</v>
      </c>
      <c r="D177" s="132">
        <f t="shared" si="38"/>
        <v>0</v>
      </c>
      <c r="E177" s="132">
        <f t="shared" si="38"/>
        <v>0</v>
      </c>
      <c r="F177" s="132">
        <f t="shared" si="38"/>
        <v>0</v>
      </c>
      <c r="G177" s="132">
        <f t="shared" si="38"/>
        <v>0</v>
      </c>
      <c r="H177" s="132">
        <f t="shared" si="38"/>
        <v>0</v>
      </c>
      <c r="I177" s="132">
        <f t="shared" si="38"/>
        <v>0</v>
      </c>
      <c r="J177" s="132">
        <f t="shared" si="38"/>
        <v>0</v>
      </c>
      <c r="K177" s="132">
        <f t="shared" si="38"/>
        <v>0</v>
      </c>
      <c r="L177" s="132">
        <f t="shared" si="38"/>
        <v>0</v>
      </c>
      <c r="M177" s="132">
        <f t="shared" si="38"/>
        <v>0</v>
      </c>
      <c r="N177" s="132">
        <f t="shared" si="38"/>
        <v>0</v>
      </c>
      <c r="O177" s="132">
        <f t="shared" si="38"/>
        <v>0</v>
      </c>
      <c r="P177" s="132">
        <f t="shared" si="38"/>
        <v>0</v>
      </c>
      <c r="Q177" s="132">
        <f t="shared" si="38"/>
        <v>0</v>
      </c>
    </row>
    <row r="178" spans="1:17" ht="12" customHeight="1" x14ac:dyDescent="0.25">
      <c r="A178" s="166" t="s">
        <v>79</v>
      </c>
      <c r="B178" s="165">
        <f t="shared" ref="B178:Q179" si="39">IF(B102=0,0,B102/0.086*1000000/B$12)</f>
        <v>0</v>
      </c>
      <c r="C178" s="165">
        <f t="shared" si="39"/>
        <v>0</v>
      </c>
      <c r="D178" s="165">
        <f t="shared" si="39"/>
        <v>0</v>
      </c>
      <c r="E178" s="165">
        <f t="shared" si="39"/>
        <v>0</v>
      </c>
      <c r="F178" s="165">
        <f t="shared" si="39"/>
        <v>0</v>
      </c>
      <c r="G178" s="165">
        <f t="shared" si="39"/>
        <v>0</v>
      </c>
      <c r="H178" s="165">
        <f t="shared" si="39"/>
        <v>0</v>
      </c>
      <c r="I178" s="165">
        <f t="shared" si="39"/>
        <v>0</v>
      </c>
      <c r="J178" s="165">
        <f t="shared" si="39"/>
        <v>0</v>
      </c>
      <c r="K178" s="165">
        <f t="shared" si="39"/>
        <v>0</v>
      </c>
      <c r="L178" s="165">
        <f t="shared" si="39"/>
        <v>0</v>
      </c>
      <c r="M178" s="165">
        <f t="shared" si="39"/>
        <v>0</v>
      </c>
      <c r="N178" s="165">
        <f t="shared" si="39"/>
        <v>0</v>
      </c>
      <c r="O178" s="165">
        <f t="shared" si="39"/>
        <v>0</v>
      </c>
      <c r="P178" s="165">
        <f t="shared" si="39"/>
        <v>0</v>
      </c>
      <c r="Q178" s="165">
        <f t="shared" si="39"/>
        <v>0</v>
      </c>
    </row>
    <row r="179" spans="1:17" ht="12" customHeight="1" x14ac:dyDescent="0.25">
      <c r="A179" s="147" t="s">
        <v>59</v>
      </c>
      <c r="B179" s="164">
        <f t="shared" si="39"/>
        <v>0</v>
      </c>
      <c r="C179" s="164">
        <f t="shared" si="39"/>
        <v>0</v>
      </c>
      <c r="D179" s="164">
        <f t="shared" si="39"/>
        <v>0</v>
      </c>
      <c r="E179" s="164">
        <f t="shared" si="39"/>
        <v>0</v>
      </c>
      <c r="F179" s="164">
        <f t="shared" si="39"/>
        <v>0</v>
      </c>
      <c r="G179" s="164">
        <f t="shared" si="39"/>
        <v>0</v>
      </c>
      <c r="H179" s="164">
        <f t="shared" si="39"/>
        <v>0</v>
      </c>
      <c r="I179" s="164">
        <f t="shared" si="39"/>
        <v>0</v>
      </c>
      <c r="J179" s="164">
        <f t="shared" si="39"/>
        <v>0</v>
      </c>
      <c r="K179" s="164">
        <f t="shared" si="39"/>
        <v>0</v>
      </c>
      <c r="L179" s="164">
        <f t="shared" si="39"/>
        <v>0</v>
      </c>
      <c r="M179" s="164">
        <f t="shared" si="39"/>
        <v>0</v>
      </c>
      <c r="N179" s="164">
        <f t="shared" si="39"/>
        <v>0</v>
      </c>
      <c r="O179" s="164">
        <f t="shared" si="39"/>
        <v>0</v>
      </c>
      <c r="P179" s="164">
        <f t="shared" si="39"/>
        <v>0</v>
      </c>
      <c r="Q179" s="164">
        <f t="shared" si="39"/>
        <v>0</v>
      </c>
    </row>
    <row r="180" spans="1:17" ht="12" customHeight="1" x14ac:dyDescent="0.25">
      <c r="A180" s="163" t="s">
        <v>142</v>
      </c>
      <c r="B180" s="162">
        <f>IF(B104=0,0,B104/0.086*1000000/B$13)</f>
        <v>0</v>
      </c>
      <c r="C180" s="162">
        <f t="shared" ref="C180:Q180" si="40">IF(C104=0,0,C104/0.086*1000000/C$13)</f>
        <v>0</v>
      </c>
      <c r="D180" s="162">
        <f t="shared" si="40"/>
        <v>0</v>
      </c>
      <c r="E180" s="162">
        <f t="shared" si="40"/>
        <v>0</v>
      </c>
      <c r="F180" s="162">
        <f t="shared" si="40"/>
        <v>0</v>
      </c>
      <c r="G180" s="162">
        <f t="shared" si="40"/>
        <v>0</v>
      </c>
      <c r="H180" s="162">
        <f t="shared" si="40"/>
        <v>0</v>
      </c>
      <c r="I180" s="162">
        <f t="shared" si="40"/>
        <v>5324.0144324957701</v>
      </c>
      <c r="J180" s="162">
        <f t="shared" si="40"/>
        <v>5313.5426306707413</v>
      </c>
      <c r="K180" s="162">
        <f t="shared" si="40"/>
        <v>5185.9316865155615</v>
      </c>
      <c r="L180" s="162">
        <f t="shared" si="40"/>
        <v>5373.6097916017334</v>
      </c>
      <c r="M180" s="162">
        <f t="shared" si="40"/>
        <v>5265.0735456129696</v>
      </c>
      <c r="N180" s="162">
        <f t="shared" si="40"/>
        <v>4918.3499632402427</v>
      </c>
      <c r="O180" s="162">
        <f t="shared" si="40"/>
        <v>4750.8045642579764</v>
      </c>
      <c r="P180" s="162">
        <f t="shared" si="40"/>
        <v>4600.8083585969534</v>
      </c>
      <c r="Q180" s="162">
        <f t="shared" si="40"/>
        <v>4770.9683051493403</v>
      </c>
    </row>
    <row r="181" spans="1:17" ht="12" customHeight="1" x14ac:dyDescent="0.25">
      <c r="A181" s="161" t="s">
        <v>141</v>
      </c>
      <c r="B181" s="160">
        <f>IF(B105=0,0,B105/0.086*1000000/B$14)</f>
        <v>0</v>
      </c>
      <c r="C181" s="160">
        <f t="shared" ref="C181:Q181" si="41">IF(C105=0,0,C105/0.086*1000000/C$14)</f>
        <v>0</v>
      </c>
      <c r="D181" s="160">
        <f t="shared" si="41"/>
        <v>0</v>
      </c>
      <c r="E181" s="160">
        <f t="shared" si="41"/>
        <v>0</v>
      </c>
      <c r="F181" s="160">
        <f t="shared" si="41"/>
        <v>0</v>
      </c>
      <c r="G181" s="160">
        <f t="shared" si="41"/>
        <v>0</v>
      </c>
      <c r="H181" s="160">
        <f t="shared" si="41"/>
        <v>0</v>
      </c>
      <c r="I181" s="160">
        <f t="shared" si="41"/>
        <v>2334.034878550528</v>
      </c>
      <c r="J181" s="160">
        <f t="shared" si="41"/>
        <v>2312.161992502552</v>
      </c>
      <c r="K181" s="160">
        <f t="shared" si="41"/>
        <v>2304.9679922595055</v>
      </c>
      <c r="L181" s="160">
        <f t="shared" si="41"/>
        <v>2284.5016908050402</v>
      </c>
      <c r="M181" s="160">
        <f t="shared" si="41"/>
        <v>2270.8190069239699</v>
      </c>
      <c r="N181" s="160">
        <f t="shared" si="41"/>
        <v>2232.2020329010952</v>
      </c>
      <c r="O181" s="160">
        <f t="shared" si="41"/>
        <v>2192.5676046596409</v>
      </c>
      <c r="P181" s="160">
        <f t="shared" si="41"/>
        <v>2288.4458722838317</v>
      </c>
      <c r="Q181" s="160">
        <f t="shared" si="41"/>
        <v>2542.1701273752333</v>
      </c>
    </row>
    <row r="182" spans="1:17" ht="12" customHeight="1" x14ac:dyDescent="0.25">
      <c r="A182" s="148" t="s">
        <v>60</v>
      </c>
      <c r="B182" s="156">
        <f t="shared" ref="B182:Q183" si="42">IF(B106=0,0,B106/0.086*1000000/B$14)</f>
        <v>0</v>
      </c>
      <c r="C182" s="156">
        <f t="shared" si="42"/>
        <v>0</v>
      </c>
      <c r="D182" s="156">
        <f t="shared" si="42"/>
        <v>0</v>
      </c>
      <c r="E182" s="156">
        <f t="shared" si="42"/>
        <v>0</v>
      </c>
      <c r="F182" s="156">
        <f t="shared" si="42"/>
        <v>0</v>
      </c>
      <c r="G182" s="156">
        <f t="shared" si="42"/>
        <v>0</v>
      </c>
      <c r="H182" s="156">
        <f t="shared" si="42"/>
        <v>0</v>
      </c>
      <c r="I182" s="156">
        <f t="shared" si="42"/>
        <v>106.4802886499162</v>
      </c>
      <c r="J182" s="156">
        <f t="shared" si="42"/>
        <v>106.27085261341509</v>
      </c>
      <c r="K182" s="156">
        <f t="shared" si="42"/>
        <v>103.71863373031088</v>
      </c>
      <c r="L182" s="156">
        <f t="shared" si="42"/>
        <v>107.47219583203437</v>
      </c>
      <c r="M182" s="156">
        <f t="shared" si="42"/>
        <v>105.30147091225879</v>
      </c>
      <c r="N182" s="156">
        <f t="shared" si="42"/>
        <v>98.366999264804505</v>
      </c>
      <c r="O182" s="156">
        <f t="shared" si="42"/>
        <v>95.01609128515905</v>
      </c>
      <c r="P182" s="156">
        <f t="shared" si="42"/>
        <v>161.02829255089327</v>
      </c>
      <c r="Q182" s="156">
        <f t="shared" si="42"/>
        <v>405.53230593769359</v>
      </c>
    </row>
    <row r="183" spans="1:17" ht="12" customHeight="1" x14ac:dyDescent="0.25">
      <c r="A183" s="148" t="s">
        <v>59</v>
      </c>
      <c r="B183" s="156">
        <f t="shared" si="42"/>
        <v>0</v>
      </c>
      <c r="C183" s="156">
        <f t="shared" si="42"/>
        <v>0</v>
      </c>
      <c r="D183" s="156">
        <f t="shared" si="42"/>
        <v>0</v>
      </c>
      <c r="E183" s="156">
        <f t="shared" si="42"/>
        <v>0</v>
      </c>
      <c r="F183" s="156">
        <f t="shared" si="42"/>
        <v>0</v>
      </c>
      <c r="G183" s="156">
        <f t="shared" si="42"/>
        <v>0</v>
      </c>
      <c r="H183" s="156">
        <f t="shared" si="42"/>
        <v>0</v>
      </c>
      <c r="I183" s="156">
        <f t="shared" si="42"/>
        <v>2227.5545899006115</v>
      </c>
      <c r="J183" s="156">
        <f t="shared" si="42"/>
        <v>2205.8911398891373</v>
      </c>
      <c r="K183" s="156">
        <f t="shared" si="42"/>
        <v>2201.2493585291945</v>
      </c>
      <c r="L183" s="156">
        <f t="shared" si="42"/>
        <v>2177.029494973006</v>
      </c>
      <c r="M183" s="156">
        <f t="shared" si="42"/>
        <v>2165.5175360117114</v>
      </c>
      <c r="N183" s="156">
        <f t="shared" si="42"/>
        <v>2133.8350336362905</v>
      </c>
      <c r="O183" s="156">
        <f t="shared" si="42"/>
        <v>2097.5515133744821</v>
      </c>
      <c r="P183" s="156">
        <f t="shared" si="42"/>
        <v>2127.4175797329385</v>
      </c>
      <c r="Q183" s="156">
        <f t="shared" si="42"/>
        <v>2136.63782143754</v>
      </c>
    </row>
    <row r="184" spans="1:17" ht="12" customHeight="1" x14ac:dyDescent="0.25">
      <c r="A184" s="158" t="s">
        <v>62</v>
      </c>
      <c r="B184" s="157">
        <f t="shared" si="36"/>
        <v>0</v>
      </c>
      <c r="C184" s="157">
        <f t="shared" si="36"/>
        <v>0</v>
      </c>
      <c r="D184" s="157">
        <f t="shared" si="36"/>
        <v>0</v>
      </c>
      <c r="E184" s="157">
        <f t="shared" si="36"/>
        <v>0</v>
      </c>
      <c r="F184" s="157">
        <f t="shared" si="36"/>
        <v>0</v>
      </c>
      <c r="G184" s="157">
        <f t="shared" si="36"/>
        <v>0</v>
      </c>
      <c r="H184" s="157">
        <f t="shared" si="36"/>
        <v>0</v>
      </c>
      <c r="I184" s="157">
        <f t="shared" si="36"/>
        <v>1666.1460863823906</v>
      </c>
      <c r="J184" s="157">
        <f t="shared" si="36"/>
        <v>1708.2639237558756</v>
      </c>
      <c r="K184" s="157">
        <f t="shared" si="36"/>
        <v>1743.2376645868214</v>
      </c>
      <c r="L184" s="157">
        <f t="shared" si="36"/>
        <v>1753.3308786701687</v>
      </c>
      <c r="M184" s="157">
        <f t="shared" si="36"/>
        <v>1778.3227737200966</v>
      </c>
      <c r="N184" s="157">
        <f t="shared" si="36"/>
        <v>1702.7156762692948</v>
      </c>
      <c r="O184" s="157">
        <f t="shared" si="36"/>
        <v>1558.4067661248787</v>
      </c>
      <c r="P184" s="157">
        <f t="shared" si="36"/>
        <v>1511.4025106275406</v>
      </c>
      <c r="Q184" s="157">
        <f t="shared" si="36"/>
        <v>1586.1746289750145</v>
      </c>
    </row>
    <row r="185" spans="1:17" ht="12" customHeight="1" x14ac:dyDescent="0.25">
      <c r="A185" s="23" t="s">
        <v>57</v>
      </c>
      <c r="B185" s="156">
        <f>IF(B109=0,0,B109/0.086*1000000/B$16)</f>
        <v>0</v>
      </c>
      <c r="C185" s="156">
        <f t="shared" ref="C185:Q185" si="43">IF(C109=0,0,C109/0.086*1000000/C$16)</f>
        <v>0</v>
      </c>
      <c r="D185" s="156">
        <f t="shared" si="43"/>
        <v>0</v>
      </c>
      <c r="E185" s="156">
        <f t="shared" si="43"/>
        <v>0</v>
      </c>
      <c r="F185" s="156">
        <f t="shared" si="43"/>
        <v>0</v>
      </c>
      <c r="G185" s="156">
        <f t="shared" si="43"/>
        <v>0</v>
      </c>
      <c r="H185" s="156">
        <f t="shared" si="43"/>
        <v>0</v>
      </c>
      <c r="I185" s="156">
        <f t="shared" si="43"/>
        <v>2186.4008799646354</v>
      </c>
      <c r="J185" s="156">
        <f t="shared" si="43"/>
        <v>2084.6624917919821</v>
      </c>
      <c r="K185" s="156">
        <f t="shared" si="43"/>
        <v>2154.5945983470933</v>
      </c>
      <c r="L185" s="156">
        <f t="shared" si="43"/>
        <v>2119.9992841068306</v>
      </c>
      <c r="M185" s="156">
        <f t="shared" si="43"/>
        <v>2107.351400295061</v>
      </c>
      <c r="N185" s="156">
        <f t="shared" si="43"/>
        <v>2046.4775137086203</v>
      </c>
      <c r="O185" s="156">
        <f t="shared" si="43"/>
        <v>1842.7959998024301</v>
      </c>
      <c r="P185" s="156">
        <f t="shared" si="43"/>
        <v>1821.162700369176</v>
      </c>
      <c r="Q185" s="156">
        <f t="shared" si="43"/>
        <v>1908.8069561285793</v>
      </c>
    </row>
    <row r="186" spans="1:17" ht="12" customHeight="1" x14ac:dyDescent="0.25">
      <c r="A186" s="29" t="s">
        <v>140</v>
      </c>
      <c r="B186" s="57">
        <f>IF(B110=0,0,B110/0.086*1000000/B$17)</f>
        <v>0</v>
      </c>
      <c r="C186" s="57">
        <f t="shared" ref="C186:Q186" si="44">IF(C110=0,0,C110/0.086*1000000/C$17)</f>
        <v>0</v>
      </c>
      <c r="D186" s="57">
        <f t="shared" si="44"/>
        <v>0</v>
      </c>
      <c r="E186" s="57">
        <f t="shared" si="44"/>
        <v>0</v>
      </c>
      <c r="F186" s="57">
        <f t="shared" si="44"/>
        <v>0</v>
      </c>
      <c r="G186" s="57">
        <f t="shared" si="44"/>
        <v>0</v>
      </c>
      <c r="H186" s="57">
        <f t="shared" si="44"/>
        <v>0</v>
      </c>
      <c r="I186" s="57">
        <f t="shared" si="44"/>
        <v>1394.0128097393706</v>
      </c>
      <c r="J186" s="57">
        <f t="shared" si="44"/>
        <v>1366.0834073594156</v>
      </c>
      <c r="K186" s="57">
        <f t="shared" si="44"/>
        <v>1390.3807010904252</v>
      </c>
      <c r="L186" s="57">
        <f t="shared" si="44"/>
        <v>1446.007648679903</v>
      </c>
      <c r="M186" s="57">
        <f t="shared" si="44"/>
        <v>1446.2654317540669</v>
      </c>
      <c r="N186" s="57">
        <f t="shared" si="44"/>
        <v>1370.6004147432138</v>
      </c>
      <c r="O186" s="57">
        <f t="shared" si="44"/>
        <v>1245.5921449783666</v>
      </c>
      <c r="P186" s="57">
        <f t="shared" si="44"/>
        <v>1193.3747001632637</v>
      </c>
      <c r="Q186" s="57">
        <f t="shared" si="44"/>
        <v>1259.4404440891158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0</v>
      </c>
      <c r="C188" s="168">
        <f t="shared" ref="C188:Q188" si="45">SUM(C189,C192,C194,C203)</f>
        <v>0</v>
      </c>
      <c r="D188" s="168">
        <f t="shared" si="45"/>
        <v>0</v>
      </c>
      <c r="E188" s="168">
        <f t="shared" si="45"/>
        <v>0</v>
      </c>
      <c r="F188" s="168">
        <f t="shared" si="45"/>
        <v>0</v>
      </c>
      <c r="G188" s="168">
        <f t="shared" si="45"/>
        <v>0</v>
      </c>
      <c r="H188" s="168">
        <f t="shared" si="45"/>
        <v>0</v>
      </c>
      <c r="I188" s="168">
        <f t="shared" si="45"/>
        <v>8404.1270822803326</v>
      </c>
      <c r="J188" s="168">
        <f t="shared" si="45"/>
        <v>7845.918784145435</v>
      </c>
      <c r="K188" s="168">
        <f t="shared" si="45"/>
        <v>8290.6267986739094</v>
      </c>
      <c r="L188" s="168">
        <f t="shared" si="45"/>
        <v>7736.2306268313951</v>
      </c>
      <c r="M188" s="168">
        <f t="shared" si="45"/>
        <v>8094.2249693392214</v>
      </c>
      <c r="N188" s="168">
        <f t="shared" si="45"/>
        <v>7843.4141242222395</v>
      </c>
      <c r="O188" s="168">
        <f t="shared" si="45"/>
        <v>7101.4615766144789</v>
      </c>
      <c r="P188" s="168">
        <f t="shared" si="45"/>
        <v>7246.996142539575</v>
      </c>
      <c r="Q188" s="168">
        <f t="shared" si="45"/>
        <v>7473.1743369072246</v>
      </c>
    </row>
    <row r="189" spans="1:17" ht="12" customHeight="1" x14ac:dyDescent="0.25">
      <c r="A189" s="158" t="s">
        <v>65</v>
      </c>
      <c r="B189" s="157">
        <f>SUM(B190:B191)</f>
        <v>0</v>
      </c>
      <c r="C189" s="157">
        <f t="shared" ref="C189:Q189" si="46">SUM(C190:C191)</f>
        <v>0</v>
      </c>
      <c r="D189" s="157">
        <f t="shared" si="46"/>
        <v>0</v>
      </c>
      <c r="E189" s="157">
        <f t="shared" si="46"/>
        <v>0</v>
      </c>
      <c r="F189" s="157">
        <f t="shared" si="46"/>
        <v>0</v>
      </c>
      <c r="G189" s="157">
        <f t="shared" si="46"/>
        <v>0</v>
      </c>
      <c r="H189" s="157">
        <f t="shared" si="46"/>
        <v>0</v>
      </c>
      <c r="I189" s="157">
        <f t="shared" si="46"/>
        <v>4270.4690278687804</v>
      </c>
      <c r="J189" s="157">
        <f t="shared" si="46"/>
        <v>3766.1397603970454</v>
      </c>
      <c r="K189" s="157">
        <f t="shared" si="46"/>
        <v>4074.6951399700592</v>
      </c>
      <c r="L189" s="157">
        <f t="shared" si="46"/>
        <v>3413.7375739157401</v>
      </c>
      <c r="M189" s="157">
        <f t="shared" si="46"/>
        <v>3727.8923820296905</v>
      </c>
      <c r="N189" s="157">
        <f t="shared" si="46"/>
        <v>3517.1404551586779</v>
      </c>
      <c r="O189" s="157">
        <f t="shared" si="46"/>
        <v>2874.8773027166785</v>
      </c>
      <c r="P189" s="157">
        <f t="shared" si="46"/>
        <v>2926.1917774161884</v>
      </c>
      <c r="Q189" s="157">
        <f t="shared" si="46"/>
        <v>2909.0572313762518</v>
      </c>
    </row>
    <row r="190" spans="1:17" ht="12" customHeight="1" x14ac:dyDescent="0.25">
      <c r="A190" s="23" t="s">
        <v>153</v>
      </c>
      <c r="B190" s="156">
        <f>IF(B114=0,0,B114/0.086*1000000/B$7)</f>
        <v>0</v>
      </c>
      <c r="C190" s="156">
        <f t="shared" ref="C190:Q191" si="47">IF(C114=0,0,C114/0.086*1000000/C$7)</f>
        <v>0</v>
      </c>
      <c r="D190" s="156">
        <f t="shared" si="47"/>
        <v>0</v>
      </c>
      <c r="E190" s="156">
        <f t="shared" si="47"/>
        <v>0</v>
      </c>
      <c r="F190" s="156">
        <f t="shared" si="47"/>
        <v>0</v>
      </c>
      <c r="G190" s="156">
        <f t="shared" si="47"/>
        <v>0</v>
      </c>
      <c r="H190" s="156">
        <f t="shared" si="47"/>
        <v>0</v>
      </c>
      <c r="I190" s="156">
        <f t="shared" si="47"/>
        <v>4188.4050573322329</v>
      </c>
      <c r="J190" s="156">
        <f t="shared" si="47"/>
        <v>3720.4974097944651</v>
      </c>
      <c r="K190" s="156">
        <f t="shared" si="47"/>
        <v>4061.7821229222941</v>
      </c>
      <c r="L190" s="156">
        <f t="shared" si="47"/>
        <v>3385.5736790984906</v>
      </c>
      <c r="M190" s="156">
        <f t="shared" si="47"/>
        <v>3709.7503894265806</v>
      </c>
      <c r="N190" s="156">
        <f t="shared" si="47"/>
        <v>3505.2167704551694</v>
      </c>
      <c r="O190" s="156">
        <f t="shared" si="47"/>
        <v>2864.9760088627468</v>
      </c>
      <c r="P190" s="156">
        <f t="shared" si="47"/>
        <v>2909.751918214999</v>
      </c>
      <c r="Q190" s="156">
        <f t="shared" si="47"/>
        <v>2887.8476879915484</v>
      </c>
    </row>
    <row r="191" spans="1:17" ht="12" customHeight="1" x14ac:dyDescent="0.25">
      <c r="A191" s="23" t="s">
        <v>60</v>
      </c>
      <c r="B191" s="156">
        <f>IF(B115=0,0,B115/0.086*1000000/B$7)</f>
        <v>0</v>
      </c>
      <c r="C191" s="156">
        <f t="shared" si="47"/>
        <v>0</v>
      </c>
      <c r="D191" s="156">
        <f t="shared" si="47"/>
        <v>0</v>
      </c>
      <c r="E191" s="156">
        <f t="shared" si="47"/>
        <v>0</v>
      </c>
      <c r="F191" s="156">
        <f t="shared" si="47"/>
        <v>0</v>
      </c>
      <c r="G191" s="156">
        <f t="shared" si="47"/>
        <v>0</v>
      </c>
      <c r="H191" s="156">
        <f t="shared" si="47"/>
        <v>0</v>
      </c>
      <c r="I191" s="156">
        <f t="shared" si="47"/>
        <v>82.063970536547615</v>
      </c>
      <c r="J191" s="156">
        <f t="shared" si="47"/>
        <v>45.642350602580379</v>
      </c>
      <c r="K191" s="156">
        <f t="shared" si="47"/>
        <v>12.913017047765205</v>
      </c>
      <c r="L191" s="156">
        <f t="shared" si="47"/>
        <v>28.163894817249268</v>
      </c>
      <c r="M191" s="156">
        <f t="shared" si="47"/>
        <v>18.141992603110072</v>
      </c>
      <c r="N191" s="156">
        <f t="shared" si="47"/>
        <v>11.923684703508684</v>
      </c>
      <c r="O191" s="156">
        <f t="shared" si="47"/>
        <v>9.901293853931767</v>
      </c>
      <c r="P191" s="156">
        <f t="shared" si="47"/>
        <v>16.439859201189297</v>
      </c>
      <c r="Q191" s="156">
        <f t="shared" si="47"/>
        <v>21.209543384703341</v>
      </c>
    </row>
    <row r="192" spans="1:17" ht="12" customHeight="1" x14ac:dyDescent="0.25">
      <c r="A192" s="158" t="s">
        <v>112</v>
      </c>
      <c r="B192" s="157">
        <f>B193</f>
        <v>0</v>
      </c>
      <c r="C192" s="157">
        <f t="shared" ref="C192:Q192" si="48">C193</f>
        <v>0</v>
      </c>
      <c r="D192" s="157">
        <f t="shared" si="48"/>
        <v>0</v>
      </c>
      <c r="E192" s="157">
        <f t="shared" si="48"/>
        <v>0</v>
      </c>
      <c r="F192" s="157">
        <f t="shared" si="48"/>
        <v>0</v>
      </c>
      <c r="G192" s="157">
        <f t="shared" si="48"/>
        <v>0</v>
      </c>
      <c r="H192" s="157">
        <f t="shared" si="48"/>
        <v>0</v>
      </c>
      <c r="I192" s="157">
        <f t="shared" si="48"/>
        <v>707.73334036689744</v>
      </c>
      <c r="J192" s="157">
        <f t="shared" si="48"/>
        <v>717.24366265533513</v>
      </c>
      <c r="K192" s="157">
        <f t="shared" si="48"/>
        <v>836.6847295373484</v>
      </c>
      <c r="L192" s="157">
        <f t="shared" si="48"/>
        <v>947.04954609539789</v>
      </c>
      <c r="M192" s="157">
        <f t="shared" si="48"/>
        <v>1022.2737278055932</v>
      </c>
      <c r="N192" s="157">
        <f t="shared" si="48"/>
        <v>1074.4323114137258</v>
      </c>
      <c r="O192" s="157">
        <f t="shared" si="48"/>
        <v>1132.8976459757928</v>
      </c>
      <c r="P192" s="157">
        <f t="shared" si="48"/>
        <v>1180.8984965529919</v>
      </c>
      <c r="Q192" s="157">
        <f t="shared" si="48"/>
        <v>1227.2308859967982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0</v>
      </c>
      <c r="C193" s="156">
        <f t="shared" si="49"/>
        <v>0</v>
      </c>
      <c r="D193" s="156">
        <f t="shared" si="49"/>
        <v>0</v>
      </c>
      <c r="E193" s="156">
        <f t="shared" si="49"/>
        <v>0</v>
      </c>
      <c r="F193" s="156">
        <f t="shared" si="49"/>
        <v>0</v>
      </c>
      <c r="G193" s="156">
        <f t="shared" si="49"/>
        <v>0</v>
      </c>
      <c r="H193" s="156">
        <f t="shared" si="49"/>
        <v>0</v>
      </c>
      <c r="I193" s="156">
        <f t="shared" si="49"/>
        <v>707.73334036689744</v>
      </c>
      <c r="J193" s="156">
        <f t="shared" si="49"/>
        <v>717.24366265533513</v>
      </c>
      <c r="K193" s="156">
        <f t="shared" si="49"/>
        <v>836.6847295373484</v>
      </c>
      <c r="L193" s="156">
        <f t="shared" si="49"/>
        <v>947.04954609539789</v>
      </c>
      <c r="M193" s="156">
        <f t="shared" si="49"/>
        <v>1022.2737278055932</v>
      </c>
      <c r="N193" s="156">
        <f t="shared" si="49"/>
        <v>1074.4323114137258</v>
      </c>
      <c r="O193" s="156">
        <f t="shared" si="49"/>
        <v>1132.8976459757928</v>
      </c>
      <c r="P193" s="156">
        <f t="shared" si="49"/>
        <v>1180.8984965529919</v>
      </c>
      <c r="Q193" s="156">
        <f t="shared" si="49"/>
        <v>1227.2308859967982</v>
      </c>
    </row>
    <row r="194" spans="1:17" ht="12" customHeight="1" x14ac:dyDescent="0.25">
      <c r="A194" s="158" t="s">
        <v>63</v>
      </c>
      <c r="B194" s="157">
        <f t="shared" si="49"/>
        <v>0</v>
      </c>
      <c r="C194" s="157">
        <f t="shared" si="49"/>
        <v>0</v>
      </c>
      <c r="D194" s="157">
        <f t="shared" si="49"/>
        <v>0</v>
      </c>
      <c r="E194" s="157">
        <f t="shared" si="49"/>
        <v>0</v>
      </c>
      <c r="F194" s="157">
        <f t="shared" si="49"/>
        <v>0</v>
      </c>
      <c r="G194" s="157">
        <f t="shared" si="49"/>
        <v>0</v>
      </c>
      <c r="H194" s="157">
        <f t="shared" si="49"/>
        <v>0</v>
      </c>
      <c r="I194" s="157">
        <f t="shared" si="49"/>
        <v>2345.5711106240437</v>
      </c>
      <c r="J194" s="157">
        <f t="shared" si="49"/>
        <v>2335.3634231020033</v>
      </c>
      <c r="K194" s="157">
        <f t="shared" si="49"/>
        <v>2322.3239010958059</v>
      </c>
      <c r="L194" s="157">
        <f t="shared" si="49"/>
        <v>2290.427999538711</v>
      </c>
      <c r="M194" s="157">
        <f t="shared" si="49"/>
        <v>2270.5133844959073</v>
      </c>
      <c r="N194" s="157">
        <f t="shared" si="49"/>
        <v>2216.5481811982499</v>
      </c>
      <c r="O194" s="157">
        <f t="shared" si="49"/>
        <v>2160.8876372609561</v>
      </c>
      <c r="P194" s="157">
        <f t="shared" si="49"/>
        <v>2229.7923792695874</v>
      </c>
      <c r="Q194" s="157">
        <f t="shared" si="49"/>
        <v>2377.3163680948774</v>
      </c>
    </row>
    <row r="195" spans="1:17" ht="12" customHeight="1" x14ac:dyDescent="0.25">
      <c r="A195" s="167" t="s">
        <v>152</v>
      </c>
      <c r="B195" s="132">
        <f>IF(B119=0,0,B119/0.086*1000000/B$11)</f>
        <v>0</v>
      </c>
      <c r="C195" s="132">
        <f t="shared" ref="C195:Q195" si="50">IF(C119=0,0,C119/0.086*1000000/C$11)</f>
        <v>0</v>
      </c>
      <c r="D195" s="132">
        <f t="shared" si="50"/>
        <v>0</v>
      </c>
      <c r="E195" s="132">
        <f t="shared" si="50"/>
        <v>0</v>
      </c>
      <c r="F195" s="132">
        <f t="shared" si="50"/>
        <v>0</v>
      </c>
      <c r="G195" s="132">
        <f t="shared" si="50"/>
        <v>0</v>
      </c>
      <c r="H195" s="132">
        <f t="shared" si="50"/>
        <v>0</v>
      </c>
      <c r="I195" s="132">
        <f t="shared" si="50"/>
        <v>0</v>
      </c>
      <c r="J195" s="132">
        <f t="shared" si="50"/>
        <v>0</v>
      </c>
      <c r="K195" s="132">
        <f t="shared" si="50"/>
        <v>0</v>
      </c>
      <c r="L195" s="132">
        <f t="shared" si="50"/>
        <v>0</v>
      </c>
      <c r="M195" s="132">
        <f t="shared" si="50"/>
        <v>0</v>
      </c>
      <c r="N195" s="132">
        <f t="shared" si="50"/>
        <v>0</v>
      </c>
      <c r="O195" s="132">
        <f t="shared" si="50"/>
        <v>0</v>
      </c>
      <c r="P195" s="132">
        <f t="shared" si="50"/>
        <v>0</v>
      </c>
      <c r="Q195" s="132">
        <f t="shared" si="50"/>
        <v>0</v>
      </c>
    </row>
    <row r="196" spans="1:17" ht="12" customHeight="1" x14ac:dyDescent="0.25">
      <c r="A196" s="167" t="s">
        <v>151</v>
      </c>
      <c r="B196" s="132">
        <f>IF(B120=0,0,B120/0.086*1000000/B$12)</f>
        <v>0</v>
      </c>
      <c r="C196" s="132">
        <f t="shared" ref="C196:Q196" si="51">IF(C120=0,0,C120/0.086*1000000/C$12)</f>
        <v>0</v>
      </c>
      <c r="D196" s="132">
        <f t="shared" si="51"/>
        <v>0</v>
      </c>
      <c r="E196" s="132">
        <f t="shared" si="51"/>
        <v>0</v>
      </c>
      <c r="F196" s="132">
        <f t="shared" si="51"/>
        <v>0</v>
      </c>
      <c r="G196" s="132">
        <f t="shared" si="51"/>
        <v>0</v>
      </c>
      <c r="H196" s="132">
        <f t="shared" si="51"/>
        <v>0</v>
      </c>
      <c r="I196" s="132">
        <f t="shared" si="51"/>
        <v>0</v>
      </c>
      <c r="J196" s="132">
        <f t="shared" si="51"/>
        <v>0</v>
      </c>
      <c r="K196" s="132">
        <f t="shared" si="51"/>
        <v>0</v>
      </c>
      <c r="L196" s="132">
        <f t="shared" si="51"/>
        <v>0</v>
      </c>
      <c r="M196" s="132">
        <f t="shared" si="51"/>
        <v>0</v>
      </c>
      <c r="N196" s="132">
        <f t="shared" si="51"/>
        <v>0</v>
      </c>
      <c r="O196" s="132">
        <f t="shared" si="51"/>
        <v>0</v>
      </c>
      <c r="P196" s="132">
        <f t="shared" si="51"/>
        <v>0</v>
      </c>
      <c r="Q196" s="132">
        <f t="shared" si="51"/>
        <v>0</v>
      </c>
    </row>
    <row r="197" spans="1:17" ht="12" customHeight="1" x14ac:dyDescent="0.25">
      <c r="A197" s="166" t="s">
        <v>79</v>
      </c>
      <c r="B197" s="165">
        <f t="shared" ref="B197:Q198" si="52">IF(B121=0,0,B121/0.086*1000000/B$12)</f>
        <v>0</v>
      </c>
      <c r="C197" s="165">
        <f t="shared" si="52"/>
        <v>0</v>
      </c>
      <c r="D197" s="165">
        <f t="shared" si="52"/>
        <v>0</v>
      </c>
      <c r="E197" s="165">
        <f t="shared" si="52"/>
        <v>0</v>
      </c>
      <c r="F197" s="165">
        <f t="shared" si="52"/>
        <v>0</v>
      </c>
      <c r="G197" s="165">
        <f t="shared" si="52"/>
        <v>0</v>
      </c>
      <c r="H197" s="165">
        <f t="shared" si="52"/>
        <v>0</v>
      </c>
      <c r="I197" s="165">
        <f t="shared" si="52"/>
        <v>0</v>
      </c>
      <c r="J197" s="165">
        <f t="shared" si="52"/>
        <v>0</v>
      </c>
      <c r="K197" s="165">
        <f t="shared" si="52"/>
        <v>0</v>
      </c>
      <c r="L197" s="165">
        <f t="shared" si="52"/>
        <v>0</v>
      </c>
      <c r="M197" s="165">
        <f t="shared" si="52"/>
        <v>0</v>
      </c>
      <c r="N197" s="165">
        <f t="shared" si="52"/>
        <v>0</v>
      </c>
      <c r="O197" s="165">
        <f t="shared" si="52"/>
        <v>0</v>
      </c>
      <c r="P197" s="165">
        <f t="shared" si="52"/>
        <v>0</v>
      </c>
      <c r="Q197" s="165">
        <f t="shared" si="52"/>
        <v>0</v>
      </c>
    </row>
    <row r="198" spans="1:17" ht="12" customHeight="1" x14ac:dyDescent="0.25">
      <c r="A198" s="147" t="s">
        <v>59</v>
      </c>
      <c r="B198" s="164">
        <f t="shared" si="52"/>
        <v>0</v>
      </c>
      <c r="C198" s="164">
        <f t="shared" si="52"/>
        <v>0</v>
      </c>
      <c r="D198" s="164">
        <f t="shared" si="52"/>
        <v>0</v>
      </c>
      <c r="E198" s="164">
        <f t="shared" si="52"/>
        <v>0</v>
      </c>
      <c r="F198" s="164">
        <f t="shared" si="52"/>
        <v>0</v>
      </c>
      <c r="G198" s="164">
        <f t="shared" si="52"/>
        <v>0</v>
      </c>
      <c r="H198" s="164">
        <f t="shared" si="52"/>
        <v>0</v>
      </c>
      <c r="I198" s="164">
        <f t="shared" si="52"/>
        <v>0</v>
      </c>
      <c r="J198" s="164">
        <f t="shared" si="52"/>
        <v>0</v>
      </c>
      <c r="K198" s="164">
        <f t="shared" si="52"/>
        <v>0</v>
      </c>
      <c r="L198" s="164">
        <f t="shared" si="52"/>
        <v>0</v>
      </c>
      <c r="M198" s="164">
        <f t="shared" si="52"/>
        <v>0</v>
      </c>
      <c r="N198" s="164">
        <f t="shared" si="52"/>
        <v>0</v>
      </c>
      <c r="O198" s="164">
        <f t="shared" si="52"/>
        <v>0</v>
      </c>
      <c r="P198" s="164">
        <f t="shared" si="52"/>
        <v>0</v>
      </c>
      <c r="Q198" s="164">
        <f t="shared" si="52"/>
        <v>0</v>
      </c>
    </row>
    <row r="199" spans="1:17" ht="12" customHeight="1" x14ac:dyDescent="0.25">
      <c r="A199" s="163" t="s">
        <v>142</v>
      </c>
      <c r="B199" s="162">
        <f>IF(B123=0,0,B123/0.086*1000000/B$13)</f>
        <v>0</v>
      </c>
      <c r="C199" s="162">
        <f t="shared" ref="C199:Q199" si="53">IF(C123=0,0,C123/0.086*1000000/C$13)</f>
        <v>0</v>
      </c>
      <c r="D199" s="162">
        <f t="shared" si="53"/>
        <v>0</v>
      </c>
      <c r="E199" s="162">
        <f t="shared" si="53"/>
        <v>0</v>
      </c>
      <c r="F199" s="162">
        <f t="shared" si="53"/>
        <v>0</v>
      </c>
      <c r="G199" s="162">
        <f t="shared" si="53"/>
        <v>0</v>
      </c>
      <c r="H199" s="162">
        <f t="shared" si="53"/>
        <v>0</v>
      </c>
      <c r="I199" s="162">
        <f t="shared" si="53"/>
        <v>3004.4880112856081</v>
      </c>
      <c r="J199" s="162">
        <f t="shared" si="53"/>
        <v>3015.9893024253724</v>
      </c>
      <c r="K199" s="162">
        <f t="shared" si="53"/>
        <v>2950.3770604809129</v>
      </c>
      <c r="L199" s="162">
        <f t="shared" si="53"/>
        <v>3079.0404186646683</v>
      </c>
      <c r="M199" s="162">
        <f t="shared" si="53"/>
        <v>3023.7523793030869</v>
      </c>
      <c r="N199" s="162">
        <f t="shared" si="53"/>
        <v>2829.5522421973769</v>
      </c>
      <c r="O199" s="162">
        <f t="shared" si="53"/>
        <v>2767.4578933774405</v>
      </c>
      <c r="P199" s="162">
        <f t="shared" si="53"/>
        <v>2695.0185003221409</v>
      </c>
      <c r="Q199" s="162">
        <f t="shared" si="53"/>
        <v>2828.0612157037176</v>
      </c>
    </row>
    <row r="200" spans="1:17" ht="12" customHeight="1" x14ac:dyDescent="0.25">
      <c r="A200" s="161" t="s">
        <v>141</v>
      </c>
      <c r="B200" s="160">
        <f>IF(B124=0,0,B124/0.086*1000000/B$14)</f>
        <v>0</v>
      </c>
      <c r="C200" s="160">
        <f t="shared" ref="C200:Q200" si="54">IF(C124=0,0,C124/0.086*1000000/C$14)</f>
        <v>0</v>
      </c>
      <c r="D200" s="160">
        <f t="shared" si="54"/>
        <v>0</v>
      </c>
      <c r="E200" s="160">
        <f t="shared" si="54"/>
        <v>0</v>
      </c>
      <c r="F200" s="160">
        <f t="shared" si="54"/>
        <v>0</v>
      </c>
      <c r="G200" s="160">
        <f t="shared" si="54"/>
        <v>0</v>
      </c>
      <c r="H200" s="160">
        <f t="shared" si="54"/>
        <v>0</v>
      </c>
      <c r="I200" s="160">
        <f t="shared" si="54"/>
        <v>2287.6443501263238</v>
      </c>
      <c r="J200" s="160">
        <f t="shared" si="54"/>
        <v>2266.185055039628</v>
      </c>
      <c r="K200" s="160">
        <f t="shared" si="54"/>
        <v>2260.2732551752483</v>
      </c>
      <c r="L200" s="160">
        <f t="shared" si="54"/>
        <v>2238.9106053244527</v>
      </c>
      <c r="M200" s="160">
        <f t="shared" si="54"/>
        <v>2226.3419619609185</v>
      </c>
      <c r="N200" s="160">
        <f t="shared" si="54"/>
        <v>2190.9915556094033</v>
      </c>
      <c r="O200" s="160">
        <f t="shared" si="54"/>
        <v>2152.9486006137367</v>
      </c>
      <c r="P200" s="160">
        <f t="shared" si="54"/>
        <v>2221.371526575675</v>
      </c>
      <c r="Q200" s="160">
        <f t="shared" si="54"/>
        <v>2374.252093911572</v>
      </c>
    </row>
    <row r="201" spans="1:17" ht="12" customHeight="1" x14ac:dyDescent="0.25">
      <c r="A201" s="148" t="s">
        <v>60</v>
      </c>
      <c r="B201" s="156">
        <f t="shared" ref="B201:Q202" si="55">IF(B125=0,0,B125/0.086*1000000/B$14)</f>
        <v>0</v>
      </c>
      <c r="C201" s="156">
        <f t="shared" si="55"/>
        <v>0</v>
      </c>
      <c r="D201" s="156">
        <f t="shared" si="55"/>
        <v>0</v>
      </c>
      <c r="E201" s="156">
        <f t="shared" si="55"/>
        <v>0</v>
      </c>
      <c r="F201" s="156">
        <f t="shared" si="55"/>
        <v>0</v>
      </c>
      <c r="G201" s="156">
        <f t="shared" si="55"/>
        <v>0</v>
      </c>
      <c r="H201" s="156">
        <f t="shared" si="55"/>
        <v>0</v>
      </c>
      <c r="I201" s="156">
        <f t="shared" si="55"/>
        <v>60.08976022571234</v>
      </c>
      <c r="J201" s="156">
        <f t="shared" si="55"/>
        <v>60.293915150490996</v>
      </c>
      <c r="K201" s="156">
        <f t="shared" si="55"/>
        <v>59.023896646053373</v>
      </c>
      <c r="L201" s="156">
        <f t="shared" si="55"/>
        <v>61.881110351446736</v>
      </c>
      <c r="M201" s="156">
        <f t="shared" si="55"/>
        <v>60.824425949207637</v>
      </c>
      <c r="N201" s="156">
        <f t="shared" si="55"/>
        <v>57.156521973112639</v>
      </c>
      <c r="O201" s="156">
        <f t="shared" si="55"/>
        <v>55.397087239253928</v>
      </c>
      <c r="P201" s="156">
        <f t="shared" si="55"/>
        <v>93.953946842736727</v>
      </c>
      <c r="Q201" s="156">
        <f t="shared" si="55"/>
        <v>237.61427247403182</v>
      </c>
    </row>
    <row r="202" spans="1:17" ht="12" customHeight="1" x14ac:dyDescent="0.25">
      <c r="A202" s="148" t="s">
        <v>59</v>
      </c>
      <c r="B202" s="156">
        <f t="shared" si="55"/>
        <v>0</v>
      </c>
      <c r="C202" s="156">
        <f t="shared" si="55"/>
        <v>0</v>
      </c>
      <c r="D202" s="156">
        <f t="shared" si="55"/>
        <v>0</v>
      </c>
      <c r="E202" s="156">
        <f t="shared" si="55"/>
        <v>0</v>
      </c>
      <c r="F202" s="156">
        <f t="shared" si="55"/>
        <v>0</v>
      </c>
      <c r="G202" s="156">
        <f t="shared" si="55"/>
        <v>0</v>
      </c>
      <c r="H202" s="156">
        <f t="shared" si="55"/>
        <v>0</v>
      </c>
      <c r="I202" s="156">
        <f t="shared" si="55"/>
        <v>2227.5545899006115</v>
      </c>
      <c r="J202" s="156">
        <f t="shared" si="55"/>
        <v>2205.8911398891373</v>
      </c>
      <c r="K202" s="156">
        <f t="shared" si="55"/>
        <v>2201.2493585291945</v>
      </c>
      <c r="L202" s="156">
        <f t="shared" si="55"/>
        <v>2177.029494973006</v>
      </c>
      <c r="M202" s="156">
        <f t="shared" si="55"/>
        <v>2165.5175360117109</v>
      </c>
      <c r="N202" s="156">
        <f t="shared" si="55"/>
        <v>2133.835033636291</v>
      </c>
      <c r="O202" s="156">
        <f t="shared" si="55"/>
        <v>2097.551513374483</v>
      </c>
      <c r="P202" s="156">
        <f t="shared" si="55"/>
        <v>2127.4175797329376</v>
      </c>
      <c r="Q202" s="156">
        <f t="shared" si="55"/>
        <v>2136.6378214375404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0</v>
      </c>
      <c r="C203" s="157">
        <f t="shared" si="56"/>
        <v>0</v>
      </c>
      <c r="D203" s="157">
        <f t="shared" si="56"/>
        <v>0</v>
      </c>
      <c r="E203" s="157">
        <f t="shared" si="56"/>
        <v>0</v>
      </c>
      <c r="F203" s="157">
        <f t="shared" si="56"/>
        <v>0</v>
      </c>
      <c r="G203" s="157">
        <f t="shared" si="56"/>
        <v>0</v>
      </c>
      <c r="H203" s="157">
        <f t="shared" si="56"/>
        <v>0</v>
      </c>
      <c r="I203" s="157">
        <f t="shared" si="56"/>
        <v>1080.3536034206118</v>
      </c>
      <c r="J203" s="157">
        <f t="shared" si="56"/>
        <v>1027.171937991051</v>
      </c>
      <c r="K203" s="157">
        <f t="shared" si="56"/>
        <v>1056.9230280706954</v>
      </c>
      <c r="L203" s="157">
        <f t="shared" si="56"/>
        <v>1085.0155072815473</v>
      </c>
      <c r="M203" s="157">
        <f t="shared" si="56"/>
        <v>1073.545475008031</v>
      </c>
      <c r="N203" s="157">
        <f t="shared" si="56"/>
        <v>1035.2931764515861</v>
      </c>
      <c r="O203" s="157">
        <f t="shared" si="56"/>
        <v>932.79899066105179</v>
      </c>
      <c r="P203" s="157">
        <f t="shared" si="56"/>
        <v>910.11348930080771</v>
      </c>
      <c r="Q203" s="157">
        <f t="shared" si="56"/>
        <v>959.56985143929728</v>
      </c>
    </row>
    <row r="204" spans="1:17" ht="12" customHeight="1" x14ac:dyDescent="0.25">
      <c r="A204" s="23" t="s">
        <v>57</v>
      </c>
      <c r="B204" s="156">
        <f>IF(B128=0,0,B128/0.086*1000000/B$16)</f>
        <v>0</v>
      </c>
      <c r="C204" s="156">
        <f t="shared" ref="C204:Q204" si="57">IF(C128=0,0,C128/0.086*1000000/C$16)</f>
        <v>0</v>
      </c>
      <c r="D204" s="156">
        <f t="shared" si="57"/>
        <v>0</v>
      </c>
      <c r="E204" s="156">
        <f t="shared" si="57"/>
        <v>0</v>
      </c>
      <c r="F204" s="156">
        <f t="shared" si="57"/>
        <v>0</v>
      </c>
      <c r="G204" s="156">
        <f t="shared" si="57"/>
        <v>0</v>
      </c>
      <c r="H204" s="156">
        <f t="shared" si="57"/>
        <v>0</v>
      </c>
      <c r="I204" s="156">
        <f t="shared" si="57"/>
        <v>956.46065342152735</v>
      </c>
      <c r="J204" s="156">
        <f t="shared" si="57"/>
        <v>918.24666612110013</v>
      </c>
      <c r="K204" s="156">
        <f t="shared" si="57"/>
        <v>951.02620665636891</v>
      </c>
      <c r="L204" s="156">
        <f t="shared" si="57"/>
        <v>945.56614179292308</v>
      </c>
      <c r="M204" s="156">
        <f t="shared" si="57"/>
        <v>943.80109641025194</v>
      </c>
      <c r="N204" s="156">
        <f t="shared" si="57"/>
        <v>921.4117160022098</v>
      </c>
      <c r="O204" s="156">
        <f t="shared" si="57"/>
        <v>832.98804608580849</v>
      </c>
      <c r="P204" s="156">
        <f t="shared" si="57"/>
        <v>823.24375356432006</v>
      </c>
      <c r="Q204" s="156">
        <f t="shared" si="57"/>
        <v>865.58510611242184</v>
      </c>
    </row>
    <row r="205" spans="1:17" ht="12" customHeight="1" x14ac:dyDescent="0.25">
      <c r="A205" s="29" t="s">
        <v>140</v>
      </c>
      <c r="B205" s="57">
        <f>IF(B129=0,0,B129/0.086*1000000/B$17)</f>
        <v>0</v>
      </c>
      <c r="C205" s="57">
        <f t="shared" ref="C205:Q205" si="58">IF(C129=0,0,C129/0.086*1000000/C$17)</f>
        <v>0</v>
      </c>
      <c r="D205" s="57">
        <f t="shared" si="58"/>
        <v>0</v>
      </c>
      <c r="E205" s="57">
        <f t="shared" si="58"/>
        <v>0</v>
      </c>
      <c r="F205" s="57">
        <f t="shared" si="58"/>
        <v>0</v>
      </c>
      <c r="G205" s="57">
        <f t="shared" si="58"/>
        <v>0</v>
      </c>
      <c r="H205" s="57">
        <f t="shared" si="58"/>
        <v>0</v>
      </c>
      <c r="I205" s="57">
        <f t="shared" si="58"/>
        <v>1145.1591464970556</v>
      </c>
      <c r="J205" s="57">
        <f t="shared" si="58"/>
        <v>1126.1949124182793</v>
      </c>
      <c r="K205" s="57">
        <f t="shared" si="58"/>
        <v>1147.760030638289</v>
      </c>
      <c r="L205" s="57">
        <f t="shared" si="58"/>
        <v>1201.8950332691222</v>
      </c>
      <c r="M205" s="57">
        <f t="shared" si="58"/>
        <v>1204.4841533251204</v>
      </c>
      <c r="N205" s="57">
        <f t="shared" si="58"/>
        <v>1145.3163579130601</v>
      </c>
      <c r="O205" s="57">
        <f t="shared" si="58"/>
        <v>1042.5862790539061</v>
      </c>
      <c r="P205" s="57">
        <f t="shared" si="58"/>
        <v>999.30181229004893</v>
      </c>
      <c r="Q205" s="57">
        <f t="shared" si="58"/>
        <v>1054.7494926953609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0</v>
      </c>
      <c r="C207" s="168">
        <f t="shared" ref="C207:Q207" si="59">SUM(C208,C211,C213,C222)</f>
        <v>0</v>
      </c>
      <c r="D207" s="168">
        <f t="shared" si="59"/>
        <v>0</v>
      </c>
      <c r="E207" s="168">
        <f t="shared" si="59"/>
        <v>0</v>
      </c>
      <c r="F207" s="168">
        <f t="shared" si="59"/>
        <v>0</v>
      </c>
      <c r="G207" s="168">
        <f t="shared" si="59"/>
        <v>0</v>
      </c>
      <c r="H207" s="168">
        <f t="shared" si="59"/>
        <v>0</v>
      </c>
      <c r="I207" s="168">
        <f t="shared" si="59"/>
        <v>170.60177362460897</v>
      </c>
      <c r="J207" s="168">
        <f t="shared" si="59"/>
        <v>225.54150999198151</v>
      </c>
      <c r="K207" s="168">
        <f t="shared" si="59"/>
        <v>226.02649689464491</v>
      </c>
      <c r="L207" s="168">
        <f t="shared" si="59"/>
        <v>219.62745167497857</v>
      </c>
      <c r="M207" s="168">
        <f t="shared" si="59"/>
        <v>240.49283051233675</v>
      </c>
      <c r="N207" s="168">
        <f t="shared" si="59"/>
        <v>228.47469419735998</v>
      </c>
      <c r="O207" s="168">
        <f t="shared" si="59"/>
        <v>219.30661345272142</v>
      </c>
      <c r="P207" s="168">
        <f t="shared" si="59"/>
        <v>209.60945168392053</v>
      </c>
      <c r="Q207" s="168">
        <f t="shared" si="59"/>
        <v>218.21104147764822</v>
      </c>
    </row>
    <row r="208" spans="1:17" ht="12" customHeight="1" x14ac:dyDescent="0.25">
      <c r="A208" s="158" t="s">
        <v>65</v>
      </c>
      <c r="B208" s="157">
        <f>SUM(B209:B210)</f>
        <v>0</v>
      </c>
      <c r="C208" s="157">
        <f t="shared" ref="C208:Q208" si="60">SUM(C209:C210)</f>
        <v>0</v>
      </c>
      <c r="D208" s="157">
        <f t="shared" si="60"/>
        <v>0</v>
      </c>
      <c r="E208" s="157">
        <f t="shared" si="60"/>
        <v>0</v>
      </c>
      <c r="F208" s="157">
        <f t="shared" si="60"/>
        <v>0</v>
      </c>
      <c r="G208" s="157">
        <f t="shared" si="60"/>
        <v>0</v>
      </c>
      <c r="H208" s="157">
        <f t="shared" si="60"/>
        <v>0</v>
      </c>
      <c r="I208" s="157">
        <f t="shared" si="60"/>
        <v>0</v>
      </c>
      <c r="J208" s="157">
        <f t="shared" si="60"/>
        <v>0</v>
      </c>
      <c r="K208" s="157">
        <f t="shared" si="60"/>
        <v>0</v>
      </c>
      <c r="L208" s="157">
        <f t="shared" si="60"/>
        <v>0</v>
      </c>
      <c r="M208" s="157">
        <f t="shared" si="60"/>
        <v>0</v>
      </c>
      <c r="N208" s="157">
        <f t="shared" si="60"/>
        <v>0</v>
      </c>
      <c r="O208" s="157">
        <f t="shared" si="60"/>
        <v>0</v>
      </c>
      <c r="P208" s="157">
        <f t="shared" si="60"/>
        <v>0</v>
      </c>
      <c r="Q208" s="157">
        <f t="shared" si="60"/>
        <v>0</v>
      </c>
    </row>
    <row r="209" spans="1:17" ht="12" customHeight="1" x14ac:dyDescent="0.25">
      <c r="A209" s="23" t="s">
        <v>153</v>
      </c>
      <c r="B209" s="156">
        <f>IF(B152=0,0,B152*1000000/B$7)</f>
        <v>0</v>
      </c>
      <c r="C209" s="156">
        <f t="shared" ref="C209:Q210" si="61">IF(C152=0,0,C152*1000000/C$7)</f>
        <v>0</v>
      </c>
      <c r="D209" s="156">
        <f t="shared" si="61"/>
        <v>0</v>
      </c>
      <c r="E209" s="156">
        <f t="shared" si="61"/>
        <v>0</v>
      </c>
      <c r="F209" s="156">
        <f t="shared" si="61"/>
        <v>0</v>
      </c>
      <c r="G209" s="156">
        <f t="shared" si="61"/>
        <v>0</v>
      </c>
      <c r="H209" s="156">
        <f t="shared" si="61"/>
        <v>0</v>
      </c>
      <c r="I209" s="156">
        <f t="shared" si="61"/>
        <v>0</v>
      </c>
      <c r="J209" s="156">
        <f t="shared" si="61"/>
        <v>0</v>
      </c>
      <c r="K209" s="156">
        <f t="shared" si="61"/>
        <v>0</v>
      </c>
      <c r="L209" s="156">
        <f t="shared" si="61"/>
        <v>0</v>
      </c>
      <c r="M209" s="156">
        <f t="shared" si="61"/>
        <v>0</v>
      </c>
      <c r="N209" s="156">
        <f t="shared" si="61"/>
        <v>0</v>
      </c>
      <c r="O209" s="156">
        <f t="shared" si="61"/>
        <v>0</v>
      </c>
      <c r="P209" s="156">
        <f t="shared" si="61"/>
        <v>0</v>
      </c>
      <c r="Q209" s="156">
        <f t="shared" si="61"/>
        <v>0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0</v>
      </c>
      <c r="C213" s="157">
        <f t="shared" si="63"/>
        <v>0</v>
      </c>
      <c r="D213" s="157">
        <f t="shared" si="63"/>
        <v>0</v>
      </c>
      <c r="E213" s="157">
        <f t="shared" si="63"/>
        <v>0</v>
      </c>
      <c r="F213" s="157">
        <f t="shared" si="63"/>
        <v>0</v>
      </c>
      <c r="G213" s="157">
        <f t="shared" si="63"/>
        <v>0</v>
      </c>
      <c r="H213" s="157">
        <f t="shared" si="63"/>
        <v>0</v>
      </c>
      <c r="I213" s="157">
        <f t="shared" si="63"/>
        <v>0</v>
      </c>
      <c r="J213" s="157">
        <f t="shared" si="63"/>
        <v>0</v>
      </c>
      <c r="K213" s="157">
        <f t="shared" si="63"/>
        <v>0</v>
      </c>
      <c r="L213" s="157">
        <f t="shared" si="63"/>
        <v>0</v>
      </c>
      <c r="M213" s="157">
        <f t="shared" si="63"/>
        <v>0</v>
      </c>
      <c r="N213" s="157">
        <f t="shared" si="63"/>
        <v>0</v>
      </c>
      <c r="O213" s="157">
        <f t="shared" si="63"/>
        <v>0</v>
      </c>
      <c r="P213" s="157">
        <f t="shared" si="63"/>
        <v>0</v>
      </c>
      <c r="Q213" s="157">
        <f t="shared" si="63"/>
        <v>0</v>
      </c>
    </row>
    <row r="214" spans="1:17" ht="12" customHeight="1" x14ac:dyDescent="0.25">
      <c r="A214" s="167" t="s">
        <v>152</v>
      </c>
      <c r="B214" s="132">
        <f>IF(B157=0,0,B157*1000000/B$11)</f>
        <v>0</v>
      </c>
      <c r="C214" s="132">
        <f t="shared" ref="C214:Q214" si="64">IF(C157=0,0,C157*1000000/C$11)</f>
        <v>0</v>
      </c>
      <c r="D214" s="132">
        <f t="shared" si="64"/>
        <v>0</v>
      </c>
      <c r="E214" s="132">
        <f t="shared" si="64"/>
        <v>0</v>
      </c>
      <c r="F214" s="132">
        <f t="shared" si="64"/>
        <v>0</v>
      </c>
      <c r="G214" s="132">
        <f t="shared" si="64"/>
        <v>0</v>
      </c>
      <c r="H214" s="132">
        <f t="shared" si="64"/>
        <v>0</v>
      </c>
      <c r="I214" s="132">
        <f t="shared" si="64"/>
        <v>0</v>
      </c>
      <c r="J214" s="132">
        <f t="shared" si="64"/>
        <v>0</v>
      </c>
      <c r="K214" s="132">
        <f t="shared" si="64"/>
        <v>0</v>
      </c>
      <c r="L214" s="132">
        <f t="shared" si="64"/>
        <v>0</v>
      </c>
      <c r="M214" s="132">
        <f t="shared" si="64"/>
        <v>0</v>
      </c>
      <c r="N214" s="132">
        <f t="shared" si="64"/>
        <v>0</v>
      </c>
      <c r="O214" s="132">
        <f t="shared" si="64"/>
        <v>0</v>
      </c>
      <c r="P214" s="132">
        <f t="shared" si="64"/>
        <v>0</v>
      </c>
      <c r="Q214" s="132">
        <f t="shared" si="64"/>
        <v>0</v>
      </c>
    </row>
    <row r="215" spans="1:17" ht="12" customHeight="1" x14ac:dyDescent="0.25">
      <c r="A215" s="167" t="s">
        <v>151</v>
      </c>
      <c r="B215" s="132">
        <f>IF(B158=0,0,B158*1000000/B$12)</f>
        <v>0</v>
      </c>
      <c r="C215" s="132">
        <f t="shared" ref="C215:Q217" si="65">IF(C158=0,0,C158*1000000/C$12)</f>
        <v>0</v>
      </c>
      <c r="D215" s="132">
        <f t="shared" si="65"/>
        <v>0</v>
      </c>
      <c r="E215" s="132">
        <f t="shared" si="65"/>
        <v>0</v>
      </c>
      <c r="F215" s="132">
        <f t="shared" si="65"/>
        <v>0</v>
      </c>
      <c r="G215" s="132">
        <f t="shared" si="65"/>
        <v>0</v>
      </c>
      <c r="H215" s="132">
        <f t="shared" si="65"/>
        <v>0</v>
      </c>
      <c r="I215" s="132">
        <f t="shared" si="65"/>
        <v>0</v>
      </c>
      <c r="J215" s="132">
        <f t="shared" si="65"/>
        <v>0</v>
      </c>
      <c r="K215" s="132">
        <f t="shared" si="65"/>
        <v>0</v>
      </c>
      <c r="L215" s="132">
        <f t="shared" si="65"/>
        <v>0</v>
      </c>
      <c r="M215" s="132">
        <f t="shared" si="65"/>
        <v>0</v>
      </c>
      <c r="N215" s="132">
        <f t="shared" si="65"/>
        <v>0</v>
      </c>
      <c r="O215" s="132">
        <f t="shared" si="65"/>
        <v>0</v>
      </c>
      <c r="P215" s="132">
        <f t="shared" si="65"/>
        <v>0</v>
      </c>
      <c r="Q215" s="132">
        <f t="shared" si="65"/>
        <v>0</v>
      </c>
    </row>
    <row r="216" spans="1:17" ht="12" customHeight="1" x14ac:dyDescent="0.25">
      <c r="A216" s="166" t="s">
        <v>79</v>
      </c>
      <c r="B216" s="165">
        <f>IF(B159=0,0,B159*1000000/B$12)</f>
        <v>0</v>
      </c>
      <c r="C216" s="165">
        <f t="shared" si="65"/>
        <v>0</v>
      </c>
      <c r="D216" s="165">
        <f t="shared" si="65"/>
        <v>0</v>
      </c>
      <c r="E216" s="165">
        <f t="shared" si="65"/>
        <v>0</v>
      </c>
      <c r="F216" s="165">
        <f t="shared" si="65"/>
        <v>0</v>
      </c>
      <c r="G216" s="165">
        <f t="shared" si="65"/>
        <v>0</v>
      </c>
      <c r="H216" s="165">
        <f t="shared" si="65"/>
        <v>0</v>
      </c>
      <c r="I216" s="165">
        <f t="shared" si="65"/>
        <v>0</v>
      </c>
      <c r="J216" s="165">
        <f t="shared" si="65"/>
        <v>0</v>
      </c>
      <c r="K216" s="165">
        <f t="shared" si="65"/>
        <v>0</v>
      </c>
      <c r="L216" s="165">
        <f t="shared" si="65"/>
        <v>0</v>
      </c>
      <c r="M216" s="165">
        <f t="shared" si="65"/>
        <v>0</v>
      </c>
      <c r="N216" s="165">
        <f t="shared" si="65"/>
        <v>0</v>
      </c>
      <c r="O216" s="165">
        <f t="shared" si="65"/>
        <v>0</v>
      </c>
      <c r="P216" s="165">
        <f t="shared" si="65"/>
        <v>0</v>
      </c>
      <c r="Q216" s="165">
        <f t="shared" si="65"/>
        <v>0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0</v>
      </c>
      <c r="C222" s="157">
        <f t="shared" ref="C222:Q222" si="68">IF(C165=0,0,C165*1000000/C$5)</f>
        <v>0</v>
      </c>
      <c r="D222" s="157">
        <f t="shared" si="68"/>
        <v>0</v>
      </c>
      <c r="E222" s="157">
        <f t="shared" si="68"/>
        <v>0</v>
      </c>
      <c r="F222" s="157">
        <f t="shared" si="68"/>
        <v>0</v>
      </c>
      <c r="G222" s="157">
        <f t="shared" si="68"/>
        <v>0</v>
      </c>
      <c r="H222" s="157">
        <f t="shared" si="68"/>
        <v>0</v>
      </c>
      <c r="I222" s="157">
        <f t="shared" si="68"/>
        <v>170.60177362460897</v>
      </c>
      <c r="J222" s="157">
        <f t="shared" si="68"/>
        <v>225.54150999198151</v>
      </c>
      <c r="K222" s="157">
        <f t="shared" si="68"/>
        <v>226.02649689464491</v>
      </c>
      <c r="L222" s="157">
        <f t="shared" si="68"/>
        <v>219.62745167497857</v>
      </c>
      <c r="M222" s="157">
        <f t="shared" si="68"/>
        <v>240.49283051233675</v>
      </c>
      <c r="N222" s="157">
        <f t="shared" si="68"/>
        <v>228.47469419735998</v>
      </c>
      <c r="O222" s="157">
        <f t="shared" si="68"/>
        <v>219.30661345272142</v>
      </c>
      <c r="P222" s="157">
        <f t="shared" si="68"/>
        <v>209.60945168392053</v>
      </c>
      <c r="Q222" s="157">
        <f t="shared" si="68"/>
        <v>218.21104147764822</v>
      </c>
    </row>
    <row r="223" spans="1:17" ht="12" customHeight="1" x14ac:dyDescent="0.25">
      <c r="A223" s="23" t="s">
        <v>57</v>
      </c>
      <c r="B223" s="156">
        <f>IF(B166=0,0,B166*1000000/B$16)</f>
        <v>0</v>
      </c>
      <c r="C223" s="156">
        <f t="shared" ref="C223:Q223" si="69">IF(C166=0,0,C166*1000000/C$16)</f>
        <v>0</v>
      </c>
      <c r="D223" s="156">
        <f t="shared" si="69"/>
        <v>0</v>
      </c>
      <c r="E223" s="156">
        <f t="shared" si="69"/>
        <v>0</v>
      </c>
      <c r="F223" s="156">
        <f t="shared" si="69"/>
        <v>0</v>
      </c>
      <c r="G223" s="156">
        <f t="shared" si="69"/>
        <v>0</v>
      </c>
      <c r="H223" s="156">
        <f t="shared" si="69"/>
        <v>0</v>
      </c>
      <c r="I223" s="156">
        <f t="shared" si="69"/>
        <v>496.7522232010673</v>
      </c>
      <c r="J223" s="156">
        <f t="shared" si="69"/>
        <v>473.63717098316118</v>
      </c>
      <c r="K223" s="156">
        <f t="shared" si="69"/>
        <v>489.52580774813885</v>
      </c>
      <c r="L223" s="156">
        <f t="shared" si="69"/>
        <v>481.66572160443576</v>
      </c>
      <c r="M223" s="156">
        <f t="shared" si="69"/>
        <v>478.79211116096241</v>
      </c>
      <c r="N223" s="156">
        <f t="shared" si="69"/>
        <v>464.96151002381288</v>
      </c>
      <c r="O223" s="156">
        <f t="shared" si="69"/>
        <v>418.68488903219685</v>
      </c>
      <c r="P223" s="156">
        <f t="shared" si="69"/>
        <v>413.76978417328496</v>
      </c>
      <c r="Q223" s="156">
        <f t="shared" si="69"/>
        <v>433.68263698003585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0</v>
      </c>
      <c r="C226" s="184">
        <f>C169/RES_summary!C$19</f>
        <v>0</v>
      </c>
      <c r="D226" s="184">
        <f>D169/RES_summary!D$19</f>
        <v>0</v>
      </c>
      <c r="E226" s="184">
        <f>E169/RES_summary!E$19</f>
        <v>0</v>
      </c>
      <c r="F226" s="184">
        <f>F169/RES_summary!F$19</f>
        <v>0</v>
      </c>
      <c r="G226" s="184">
        <f>G169/RES_summary!G$19</f>
        <v>0</v>
      </c>
      <c r="H226" s="184">
        <f>H169/RES_summary!H$19</f>
        <v>0</v>
      </c>
      <c r="I226" s="184">
        <f>I169/RES_summary!I$19</f>
        <v>76.359928847996315</v>
      </c>
      <c r="J226" s="184">
        <f>J169/RES_summary!J$19</f>
        <v>71.068050544988523</v>
      </c>
      <c r="K226" s="184">
        <f>K169/RES_summary!K$19</f>
        <v>74.223047094062039</v>
      </c>
      <c r="L226" s="184">
        <f>L169/RES_summary!L$19</f>
        <v>66.455041856842186</v>
      </c>
      <c r="M226" s="184">
        <f>M169/RES_summary!M$19</f>
        <v>69.172805640909729</v>
      </c>
      <c r="N226" s="184">
        <f>N169/RES_summary!N$19</f>
        <v>65.42778911933614</v>
      </c>
      <c r="O226" s="184">
        <f>O169/RES_summary!O$19</f>
        <v>57.220774432439192</v>
      </c>
      <c r="P226" s="184">
        <f>P169/RES_summary!P$19</f>
        <v>57.972267378835745</v>
      </c>
      <c r="Q226" s="184">
        <f>Q169/RES_summary!Q$19</f>
        <v>59.722570715178428</v>
      </c>
    </row>
    <row r="227" spans="1:17" ht="12" customHeight="1" x14ac:dyDescent="0.25">
      <c r="A227" s="158" t="s">
        <v>65</v>
      </c>
      <c r="B227" s="178">
        <f>B170/RES_summary!B$19</f>
        <v>0</v>
      </c>
      <c r="C227" s="178">
        <f>C170/RES_summary!C$19</f>
        <v>0</v>
      </c>
      <c r="D227" s="178">
        <f>D170/RES_summary!D$19</f>
        <v>0</v>
      </c>
      <c r="E227" s="178">
        <f>E170/RES_summary!E$19</f>
        <v>0</v>
      </c>
      <c r="F227" s="178">
        <f>F170/RES_summary!F$19</f>
        <v>0</v>
      </c>
      <c r="G227" s="178">
        <f>G170/RES_summary!G$19</f>
        <v>0</v>
      </c>
      <c r="H227" s="178">
        <f>H170/RES_summary!H$19</f>
        <v>0</v>
      </c>
      <c r="I227" s="178">
        <f>I170/RES_summary!I$19</f>
        <v>43.136239480692609</v>
      </c>
      <c r="J227" s="178">
        <f>J170/RES_summary!J$19</f>
        <v>37.687575968837244</v>
      </c>
      <c r="K227" s="178">
        <f>K170/RES_summary!K$19</f>
        <v>40.592052428560436</v>
      </c>
      <c r="L227" s="178">
        <f>L170/RES_summary!L$19</f>
        <v>33.445530540911911</v>
      </c>
      <c r="M227" s="178">
        <f>M170/RES_summary!M$19</f>
        <v>36.28778470797873</v>
      </c>
      <c r="N227" s="178">
        <f>N170/RES_summary!N$19</f>
        <v>33.929788507533594</v>
      </c>
      <c r="O227" s="178">
        <f>O170/RES_summary!O$19</f>
        <v>27.589151678418663</v>
      </c>
      <c r="P227" s="178">
        <f>P170/RES_summary!P$19</f>
        <v>27.971080087988092</v>
      </c>
      <c r="Q227" s="178">
        <f>Q170/RES_summary!Q$19</f>
        <v>27.72700439880256</v>
      </c>
    </row>
    <row r="228" spans="1:17" ht="12" customHeight="1" x14ac:dyDescent="0.25">
      <c r="A228" s="23" t="s">
        <v>153</v>
      </c>
      <c r="B228" s="177">
        <f>B171/RES_summary!B$19</f>
        <v>0</v>
      </c>
      <c r="C228" s="177">
        <f>C171/RES_summary!C$19</f>
        <v>0</v>
      </c>
      <c r="D228" s="177">
        <f>D171/RES_summary!D$19</f>
        <v>0</v>
      </c>
      <c r="E228" s="177">
        <f>E171/RES_summary!E$19</f>
        <v>0</v>
      </c>
      <c r="F228" s="177">
        <f>F171/RES_summary!F$19</f>
        <v>0</v>
      </c>
      <c r="G228" s="177">
        <f>G171/RES_summary!G$19</f>
        <v>0</v>
      </c>
      <c r="H228" s="177">
        <f>H171/RES_summary!H$19</f>
        <v>0</v>
      </c>
      <c r="I228" s="177">
        <f>I171/RES_summary!I$19</f>
        <v>42.541767085211731</v>
      </c>
      <c r="J228" s="177">
        <f>J171/RES_summary!J$19</f>
        <v>37.359094545272121</v>
      </c>
      <c r="K228" s="177">
        <f>K171/RES_summary!K$19</f>
        <v>40.499515337002478</v>
      </c>
      <c r="L228" s="177">
        <f>L171/RES_summary!L$19</f>
        <v>33.244518616574133</v>
      </c>
      <c r="M228" s="177">
        <f>M171/RES_summary!M$19</f>
        <v>36.158894394861719</v>
      </c>
      <c r="N228" s="177">
        <f>N171/RES_summary!N$19</f>
        <v>33.845462590252765</v>
      </c>
      <c r="O228" s="177">
        <f>O171/RES_summary!O$19</f>
        <v>27.519335772442279</v>
      </c>
      <c r="P228" s="177">
        <f>P171/RES_summary!P$19</f>
        <v>27.855506080545961</v>
      </c>
      <c r="Q228" s="177">
        <f>Q171/RES_summary!Q$19</f>
        <v>27.578249043091887</v>
      </c>
    </row>
    <row r="229" spans="1:17" ht="12" customHeight="1" x14ac:dyDescent="0.25">
      <c r="A229" s="23" t="s">
        <v>60</v>
      </c>
      <c r="B229" s="177">
        <f>B172/RES_summary!B$19</f>
        <v>0</v>
      </c>
      <c r="C229" s="177">
        <f>C172/RES_summary!C$19</f>
        <v>0</v>
      </c>
      <c r="D229" s="177">
        <f>D172/RES_summary!D$19</f>
        <v>0</v>
      </c>
      <c r="E229" s="177">
        <f>E172/RES_summary!E$19</f>
        <v>0</v>
      </c>
      <c r="F229" s="177">
        <f>F172/RES_summary!F$19</f>
        <v>0</v>
      </c>
      <c r="G229" s="177">
        <f>G172/RES_summary!G$19</f>
        <v>0</v>
      </c>
      <c r="H229" s="177">
        <f>H172/RES_summary!H$19</f>
        <v>0</v>
      </c>
      <c r="I229" s="177">
        <f>I172/RES_summary!I$19</f>
        <v>0.59447239548087594</v>
      </c>
      <c r="J229" s="177">
        <f>J172/RES_summary!J$19</f>
        <v>0.32848142356512494</v>
      </c>
      <c r="K229" s="177">
        <f>K172/RES_summary!K$19</f>
        <v>9.2537091557952075E-2</v>
      </c>
      <c r="L229" s="177">
        <f>L172/RES_summary!L$19</f>
        <v>0.2010119243377822</v>
      </c>
      <c r="M229" s="177">
        <f>M172/RES_summary!M$19</f>
        <v>0.12889031311700649</v>
      </c>
      <c r="N229" s="177">
        <f>N172/RES_summary!N$19</f>
        <v>8.4325917280825197E-2</v>
      </c>
      <c r="O229" s="177">
        <f>O172/RES_summary!O$19</f>
        <v>6.9815905976386317E-2</v>
      </c>
      <c r="P229" s="177">
        <f>P172/RES_summary!P$19</f>
        <v>0.1155740074421281</v>
      </c>
      <c r="Q229" s="177">
        <f>Q172/RES_summary!Q$19</f>
        <v>0.14875535571067211</v>
      </c>
    </row>
    <row r="230" spans="1:17" ht="12" customHeight="1" x14ac:dyDescent="0.25">
      <c r="A230" s="158" t="s">
        <v>112</v>
      </c>
      <c r="B230" s="178">
        <f>B173/RES_summary!B$19</f>
        <v>0</v>
      </c>
      <c r="C230" s="178">
        <f>C173/RES_summary!C$19</f>
        <v>0</v>
      </c>
      <c r="D230" s="178">
        <f>D173/RES_summary!D$19</f>
        <v>0</v>
      </c>
      <c r="E230" s="178">
        <f>E173/RES_summary!E$19</f>
        <v>0</v>
      </c>
      <c r="F230" s="178">
        <f>F173/RES_summary!F$19</f>
        <v>0</v>
      </c>
      <c r="G230" s="178">
        <f>G173/RES_summary!G$19</f>
        <v>0</v>
      </c>
      <c r="H230" s="178">
        <f>H173/RES_summary!H$19</f>
        <v>0</v>
      </c>
      <c r="I230" s="178">
        <f>I173/RES_summary!I$19</f>
        <v>2.4960716285375359</v>
      </c>
      <c r="J230" s="178">
        <f>J173/RES_summary!J$19</f>
        <v>2.453144647035284</v>
      </c>
      <c r="K230" s="178">
        <f>K173/RES_summary!K$19</f>
        <v>2.7644558151948511</v>
      </c>
      <c r="L230" s="178">
        <f>L173/RES_summary!L$19</f>
        <v>2.8386321207275924</v>
      </c>
      <c r="M230" s="178">
        <f>M173/RES_summary!M$19</f>
        <v>2.9394006842883948</v>
      </c>
      <c r="N230" s="178">
        <f>N173/RES_summary!N$19</f>
        <v>2.9094337678072244</v>
      </c>
      <c r="O230" s="178">
        <f>O173/RES_summary!O$19</f>
        <v>2.9497426304455714</v>
      </c>
      <c r="P230" s="178">
        <f>P173/RES_summary!P$19</f>
        <v>2.9988234702446674</v>
      </c>
      <c r="Q230" s="178">
        <f>Q173/RES_summary!Q$19</f>
        <v>2.935435642268247</v>
      </c>
    </row>
    <row r="231" spans="1:17" ht="12" customHeight="1" x14ac:dyDescent="0.25">
      <c r="A231" s="23" t="s">
        <v>60</v>
      </c>
      <c r="B231" s="177">
        <f>B174/RES_summary!B$19</f>
        <v>0</v>
      </c>
      <c r="C231" s="177">
        <f>C174/RES_summary!C$19</f>
        <v>0</v>
      </c>
      <c r="D231" s="177">
        <f>D174/RES_summary!D$19</f>
        <v>0</v>
      </c>
      <c r="E231" s="177">
        <f>E174/RES_summary!E$19</f>
        <v>0</v>
      </c>
      <c r="F231" s="177">
        <f>F174/RES_summary!F$19</f>
        <v>0</v>
      </c>
      <c r="G231" s="177">
        <f>G174/RES_summary!G$19</f>
        <v>0</v>
      </c>
      <c r="H231" s="177">
        <f>H174/RES_summary!H$19</f>
        <v>0</v>
      </c>
      <c r="I231" s="177">
        <f>I174/RES_summary!I$19</f>
        <v>2.4960716285375359</v>
      </c>
      <c r="J231" s="177">
        <f>J174/RES_summary!J$19</f>
        <v>2.453144647035284</v>
      </c>
      <c r="K231" s="177">
        <f>K174/RES_summary!K$19</f>
        <v>2.7644558151948511</v>
      </c>
      <c r="L231" s="177">
        <f>L174/RES_summary!L$19</f>
        <v>2.8386321207275924</v>
      </c>
      <c r="M231" s="177">
        <f>M174/RES_summary!M$19</f>
        <v>2.9394006842883948</v>
      </c>
      <c r="N231" s="177">
        <f>N174/RES_summary!N$19</f>
        <v>2.9094337678072244</v>
      </c>
      <c r="O231" s="177">
        <f>O174/RES_summary!O$19</f>
        <v>2.9497426304455714</v>
      </c>
      <c r="P231" s="177">
        <f>P174/RES_summary!P$19</f>
        <v>2.9988234702446674</v>
      </c>
      <c r="Q231" s="177">
        <f>Q174/RES_summary!Q$19</f>
        <v>2.935435642268247</v>
      </c>
    </row>
    <row r="232" spans="1:17" ht="12" customHeight="1" x14ac:dyDescent="0.25">
      <c r="A232" s="158" t="s">
        <v>63</v>
      </c>
      <c r="B232" s="178">
        <f>B175/RES_summary!B$19</f>
        <v>0</v>
      </c>
      <c r="C232" s="178">
        <f>C175/RES_summary!C$19</f>
        <v>0</v>
      </c>
      <c r="D232" s="178">
        <f>D175/RES_summary!D$19</f>
        <v>0</v>
      </c>
      <c r="E232" s="178">
        <f>E175/RES_summary!E$19</f>
        <v>0</v>
      </c>
      <c r="F232" s="178">
        <f>F175/RES_summary!F$19</f>
        <v>0</v>
      </c>
      <c r="G232" s="178">
        <f>G175/RES_summary!G$19</f>
        <v>0</v>
      </c>
      <c r="H232" s="178">
        <f>H175/RES_summary!H$19</f>
        <v>0</v>
      </c>
      <c r="I232" s="178">
        <f>I175/RES_summary!I$19</f>
        <v>18.658035329861011</v>
      </c>
      <c r="J232" s="178">
        <f>J175/RES_summary!J$19</f>
        <v>18.633200505629361</v>
      </c>
      <c r="K232" s="178">
        <f>K175/RES_summary!K$19</f>
        <v>18.37417221139961</v>
      </c>
      <c r="L232" s="178">
        <f>L175/RES_summary!L$19</f>
        <v>17.656970298394505</v>
      </c>
      <c r="M232" s="178">
        <f>M175/RES_summary!M$19</f>
        <v>17.311474477433674</v>
      </c>
      <c r="N232" s="178">
        <f>N175/RES_summary!N$19</f>
        <v>16.546730378158735</v>
      </c>
      <c r="O232" s="178">
        <f>O175/RES_summary!O$19</f>
        <v>15.693257640308879</v>
      </c>
      <c r="P232" s="178">
        <f>P175/RES_summary!P$19</f>
        <v>16.377038939555238</v>
      </c>
      <c r="Q232" s="178">
        <f>Q175/RES_summary!Q$19</f>
        <v>17.935328651137443</v>
      </c>
    </row>
    <row r="233" spans="1:17" ht="12" customHeight="1" x14ac:dyDescent="0.25">
      <c r="A233" s="167" t="s">
        <v>152</v>
      </c>
      <c r="B233" s="183">
        <f>B176/RES_summary!B$19</f>
        <v>0</v>
      </c>
      <c r="C233" s="183">
        <f>C176/RES_summary!C$19</f>
        <v>0</v>
      </c>
      <c r="D233" s="183">
        <f>D176/RES_summary!D$19</f>
        <v>0</v>
      </c>
      <c r="E233" s="183">
        <f>E176/RES_summary!E$19</f>
        <v>0</v>
      </c>
      <c r="F233" s="183">
        <f>F176/RES_summary!F$19</f>
        <v>0</v>
      </c>
      <c r="G233" s="183">
        <f>G176/RES_summary!G$19</f>
        <v>0</v>
      </c>
      <c r="H233" s="183">
        <f>H176/RES_summary!H$19</f>
        <v>0</v>
      </c>
      <c r="I233" s="183">
        <f>I176/RES_summary!I$19</f>
        <v>0</v>
      </c>
      <c r="J233" s="183">
        <f>J176/RES_summary!J$19</f>
        <v>0</v>
      </c>
      <c r="K233" s="183">
        <f>K176/RES_summary!K$19</f>
        <v>0</v>
      </c>
      <c r="L233" s="183">
        <f>L176/RES_summary!L$19</f>
        <v>0</v>
      </c>
      <c r="M233" s="183">
        <f>M176/RES_summary!M$19</f>
        <v>0</v>
      </c>
      <c r="N233" s="183">
        <f>N176/RES_summary!N$19</f>
        <v>0</v>
      </c>
      <c r="O233" s="183">
        <f>O176/RES_summary!O$19</f>
        <v>0</v>
      </c>
      <c r="P233" s="183">
        <f>P176/RES_summary!P$19</f>
        <v>0</v>
      </c>
      <c r="Q233" s="183">
        <f>Q176/RES_summary!Q$19</f>
        <v>0</v>
      </c>
    </row>
    <row r="234" spans="1:17" ht="12" customHeight="1" x14ac:dyDescent="0.25">
      <c r="A234" s="167" t="s">
        <v>151</v>
      </c>
      <c r="B234" s="183">
        <f>B177/RES_summary!B$19</f>
        <v>0</v>
      </c>
      <c r="C234" s="183">
        <f>C177/RES_summary!C$19</f>
        <v>0</v>
      </c>
      <c r="D234" s="183">
        <f>D177/RES_summary!D$19</f>
        <v>0</v>
      </c>
      <c r="E234" s="183">
        <f>E177/RES_summary!E$19</f>
        <v>0</v>
      </c>
      <c r="F234" s="183">
        <f>F177/RES_summary!F$19</f>
        <v>0</v>
      </c>
      <c r="G234" s="183">
        <f>G177/RES_summary!G$19</f>
        <v>0</v>
      </c>
      <c r="H234" s="183">
        <f>H177/RES_summary!H$19</f>
        <v>0</v>
      </c>
      <c r="I234" s="183">
        <f>I177/RES_summary!I$19</f>
        <v>0</v>
      </c>
      <c r="J234" s="183">
        <f>J177/RES_summary!J$19</f>
        <v>0</v>
      </c>
      <c r="K234" s="183">
        <f>K177/RES_summary!K$19</f>
        <v>0</v>
      </c>
      <c r="L234" s="183">
        <f>L177/RES_summary!L$19</f>
        <v>0</v>
      </c>
      <c r="M234" s="183">
        <f>M177/RES_summary!M$19</f>
        <v>0</v>
      </c>
      <c r="N234" s="183">
        <f>N177/RES_summary!N$19</f>
        <v>0</v>
      </c>
      <c r="O234" s="183">
        <f>O177/RES_summary!O$19</f>
        <v>0</v>
      </c>
      <c r="P234" s="183">
        <f>P177/RES_summary!P$19</f>
        <v>0</v>
      </c>
      <c r="Q234" s="183">
        <f>Q177/RES_summary!Q$19</f>
        <v>0</v>
      </c>
    </row>
    <row r="235" spans="1:17" ht="12" customHeight="1" x14ac:dyDescent="0.25">
      <c r="A235" s="166" t="s">
        <v>79</v>
      </c>
      <c r="B235" s="182">
        <f>B178/RES_summary!B$19</f>
        <v>0</v>
      </c>
      <c r="C235" s="182">
        <f>C178/RES_summary!C$19</f>
        <v>0</v>
      </c>
      <c r="D235" s="182">
        <f>D178/RES_summary!D$19</f>
        <v>0</v>
      </c>
      <c r="E235" s="182">
        <f>E178/RES_summary!E$19</f>
        <v>0</v>
      </c>
      <c r="F235" s="182">
        <f>F178/RES_summary!F$19</f>
        <v>0</v>
      </c>
      <c r="G235" s="182">
        <f>G178/RES_summary!G$19</f>
        <v>0</v>
      </c>
      <c r="H235" s="182">
        <f>H178/RES_summary!H$19</f>
        <v>0</v>
      </c>
      <c r="I235" s="182">
        <f>I178/RES_summary!I$19</f>
        <v>0</v>
      </c>
      <c r="J235" s="182">
        <f>J178/RES_summary!J$19</f>
        <v>0</v>
      </c>
      <c r="K235" s="182">
        <f>K178/RES_summary!K$19</f>
        <v>0</v>
      </c>
      <c r="L235" s="182">
        <f>L178/RES_summary!L$19</f>
        <v>0</v>
      </c>
      <c r="M235" s="182">
        <f>M178/RES_summary!M$19</f>
        <v>0</v>
      </c>
      <c r="N235" s="182">
        <f>N178/RES_summary!N$19</f>
        <v>0</v>
      </c>
      <c r="O235" s="182">
        <f>O178/RES_summary!O$19</f>
        <v>0</v>
      </c>
      <c r="P235" s="182">
        <f>P178/RES_summary!P$19</f>
        <v>0</v>
      </c>
      <c r="Q235" s="182">
        <f>Q178/RES_summary!Q$19</f>
        <v>0</v>
      </c>
    </row>
    <row r="236" spans="1:17" ht="12" customHeight="1" x14ac:dyDescent="0.25">
      <c r="A236" s="147" t="s">
        <v>59</v>
      </c>
      <c r="B236" s="181">
        <f>B179/RES_summary!B$19</f>
        <v>0</v>
      </c>
      <c r="C236" s="181">
        <f>C179/RES_summary!C$19</f>
        <v>0</v>
      </c>
      <c r="D236" s="181">
        <f>D179/RES_summary!D$19</f>
        <v>0</v>
      </c>
      <c r="E236" s="181">
        <f>E179/RES_summary!E$19</f>
        <v>0</v>
      </c>
      <c r="F236" s="181">
        <f>F179/RES_summary!F$19</f>
        <v>0</v>
      </c>
      <c r="G236" s="181">
        <f>G179/RES_summary!G$19</f>
        <v>0</v>
      </c>
      <c r="H236" s="181">
        <f>H179/RES_summary!H$19</f>
        <v>0</v>
      </c>
      <c r="I236" s="181">
        <f>I179/RES_summary!I$19</f>
        <v>0</v>
      </c>
      <c r="J236" s="181">
        <f>J179/RES_summary!J$19</f>
        <v>0</v>
      </c>
      <c r="K236" s="181">
        <f>K179/RES_summary!K$19</f>
        <v>0</v>
      </c>
      <c r="L236" s="181">
        <f>L179/RES_summary!L$19</f>
        <v>0</v>
      </c>
      <c r="M236" s="181">
        <f>M179/RES_summary!M$19</f>
        <v>0</v>
      </c>
      <c r="N236" s="181">
        <f>N179/RES_summary!N$19</f>
        <v>0</v>
      </c>
      <c r="O236" s="181">
        <f>O179/RES_summary!O$19</f>
        <v>0</v>
      </c>
      <c r="P236" s="181">
        <f>P179/RES_summary!P$19</f>
        <v>0</v>
      </c>
      <c r="Q236" s="181">
        <f>Q179/RES_summary!Q$19</f>
        <v>0</v>
      </c>
    </row>
    <row r="237" spans="1:17" ht="12" customHeight="1" x14ac:dyDescent="0.25">
      <c r="A237" s="163" t="s">
        <v>142</v>
      </c>
      <c r="B237" s="180">
        <f>B180/RES_summary!B$19</f>
        <v>0</v>
      </c>
      <c r="C237" s="180">
        <f>C180/RES_summary!C$19</f>
        <v>0</v>
      </c>
      <c r="D237" s="180">
        <f>D180/RES_summary!D$19</f>
        <v>0</v>
      </c>
      <c r="E237" s="180">
        <f>E180/RES_summary!E$19</f>
        <v>0</v>
      </c>
      <c r="F237" s="180">
        <f>F180/RES_summary!F$19</f>
        <v>0</v>
      </c>
      <c r="G237" s="180">
        <f>G180/RES_summary!G$19</f>
        <v>0</v>
      </c>
      <c r="H237" s="180">
        <f>H180/RES_summary!H$19</f>
        <v>0</v>
      </c>
      <c r="I237" s="180">
        <f>I180/RES_summary!I$19</f>
        <v>38.567224965686698</v>
      </c>
      <c r="J237" s="180">
        <f>J180/RES_summary!J$19</f>
        <v>38.240801020402053</v>
      </c>
      <c r="K237" s="180">
        <f>K180/RES_summary!K$19</f>
        <v>37.163354893225993</v>
      </c>
      <c r="L237" s="180">
        <f>L180/RES_summary!L$19</f>
        <v>38.352637369908734</v>
      </c>
      <c r="M237" s="180">
        <f>M180/RES_summary!M$19</f>
        <v>37.405867851681762</v>
      </c>
      <c r="N237" s="180">
        <f>N180/RES_summary!N$19</f>
        <v>34.783238778219534</v>
      </c>
      <c r="O237" s="180">
        <f>O180/RES_summary!O$19</f>
        <v>33.498826483037099</v>
      </c>
      <c r="P237" s="180">
        <f>P180/RES_summary!P$19</f>
        <v>32.344185735959485</v>
      </c>
      <c r="Q237" s="180">
        <f>Q180/RES_summary!Q$19</f>
        <v>33.461686300549239</v>
      </c>
    </row>
    <row r="238" spans="1:17" ht="12" customHeight="1" x14ac:dyDescent="0.25">
      <c r="A238" s="161" t="s">
        <v>141</v>
      </c>
      <c r="B238" s="179">
        <f>B181/RES_summary!B$19</f>
        <v>0</v>
      </c>
      <c r="C238" s="179">
        <f>C181/RES_summary!C$19</f>
        <v>0</v>
      </c>
      <c r="D238" s="179">
        <f>D181/RES_summary!D$19</f>
        <v>0</v>
      </c>
      <c r="E238" s="179">
        <f>E181/RES_summary!E$19</f>
        <v>0</v>
      </c>
      <c r="F238" s="179">
        <f>F181/RES_summary!F$19</f>
        <v>0</v>
      </c>
      <c r="G238" s="179">
        <f>G181/RES_summary!G$19</f>
        <v>0</v>
      </c>
      <c r="H238" s="179">
        <f>H181/RES_summary!H$19</f>
        <v>0</v>
      </c>
      <c r="I238" s="179">
        <f>I181/RES_summary!I$19</f>
        <v>16.907776900337876</v>
      </c>
      <c r="J238" s="179">
        <f>J181/RES_summary!J$19</f>
        <v>16.640296846750829</v>
      </c>
      <c r="K238" s="179">
        <f>K181/RES_summary!K$19</f>
        <v>16.517831065264563</v>
      </c>
      <c r="L238" s="179">
        <f>L181/RES_summary!L$19</f>
        <v>16.304992047491567</v>
      </c>
      <c r="M238" s="179">
        <f>M181/RES_summary!M$19</f>
        <v>16.133099557338877</v>
      </c>
      <c r="N238" s="179">
        <f>N181/RES_summary!N$19</f>
        <v>15.786435876245369</v>
      </c>
      <c r="O238" s="179">
        <f>O181/RES_summary!O$19</f>
        <v>15.460211159474087</v>
      </c>
      <c r="P238" s="179">
        <f>P181/RES_summary!P$19</f>
        <v>16.08802466234658</v>
      </c>
      <c r="Q238" s="179">
        <f>Q181/RES_summary!Q$19</f>
        <v>17.829776658345388</v>
      </c>
    </row>
    <row r="239" spans="1:17" ht="12" customHeight="1" x14ac:dyDescent="0.25">
      <c r="A239" s="148" t="s">
        <v>60</v>
      </c>
      <c r="B239" s="177">
        <f>B182/RES_summary!B$19</f>
        <v>0</v>
      </c>
      <c r="C239" s="177">
        <f>C182/RES_summary!C$19</f>
        <v>0</v>
      </c>
      <c r="D239" s="177">
        <f>D182/RES_summary!D$19</f>
        <v>0</v>
      </c>
      <c r="E239" s="177">
        <f>E182/RES_summary!E$19</f>
        <v>0</v>
      </c>
      <c r="F239" s="177">
        <f>F182/RES_summary!F$19</f>
        <v>0</v>
      </c>
      <c r="G239" s="177">
        <f>G182/RES_summary!G$19</f>
        <v>0</v>
      </c>
      <c r="H239" s="177">
        <f>H182/RES_summary!H$19</f>
        <v>0</v>
      </c>
      <c r="I239" s="177">
        <f>I182/RES_summary!I$19</f>
        <v>0.77134449931373983</v>
      </c>
      <c r="J239" s="177">
        <f>J182/RES_summary!J$19</f>
        <v>0.76481602040804297</v>
      </c>
      <c r="K239" s="177">
        <f>K182/RES_summary!K$19</f>
        <v>0.74326709786451739</v>
      </c>
      <c r="L239" s="177">
        <f>L182/RES_summary!L$19</f>
        <v>0.76705274739817264</v>
      </c>
      <c r="M239" s="177">
        <f>M182/RES_summary!M$19</f>
        <v>0.74811735703363103</v>
      </c>
      <c r="N239" s="177">
        <f>N182/RES_summary!N$19</f>
        <v>0.69566477556438822</v>
      </c>
      <c r="O239" s="177">
        <f>O182/RES_summary!O$19</f>
        <v>0.66997652966073851</v>
      </c>
      <c r="P239" s="177">
        <f>P182/RES_summary!P$19</f>
        <v>1.1320465007585814</v>
      </c>
      <c r="Q239" s="177">
        <f>Q182/RES_summary!Q$19</f>
        <v>2.8442433355466834</v>
      </c>
    </row>
    <row r="240" spans="1:17" ht="12" customHeight="1" x14ac:dyDescent="0.25">
      <c r="A240" s="148" t="s">
        <v>59</v>
      </c>
      <c r="B240" s="177">
        <f>B183/RES_summary!B$19</f>
        <v>0</v>
      </c>
      <c r="C240" s="177">
        <f>C183/RES_summary!C$19</f>
        <v>0</v>
      </c>
      <c r="D240" s="177">
        <f>D183/RES_summary!D$19</f>
        <v>0</v>
      </c>
      <c r="E240" s="177">
        <f>E183/RES_summary!E$19</f>
        <v>0</v>
      </c>
      <c r="F240" s="177">
        <f>F183/RES_summary!F$19</f>
        <v>0</v>
      </c>
      <c r="G240" s="177">
        <f>G183/RES_summary!G$19</f>
        <v>0</v>
      </c>
      <c r="H240" s="177">
        <f>H183/RES_summary!H$19</f>
        <v>0</v>
      </c>
      <c r="I240" s="177">
        <f>I183/RES_summary!I$19</f>
        <v>16.136432401024134</v>
      </c>
      <c r="J240" s="177">
        <f>J183/RES_summary!J$19</f>
        <v>15.875480826342788</v>
      </c>
      <c r="K240" s="177">
        <f>K183/RES_summary!K$19</f>
        <v>15.774563967400043</v>
      </c>
      <c r="L240" s="177">
        <f>L183/RES_summary!L$19</f>
        <v>15.537939300093395</v>
      </c>
      <c r="M240" s="177">
        <f>M183/RES_summary!M$19</f>
        <v>15.384982200305247</v>
      </c>
      <c r="N240" s="177">
        <f>N183/RES_summary!N$19</f>
        <v>15.090771100680978</v>
      </c>
      <c r="O240" s="177">
        <f>O183/RES_summary!O$19</f>
        <v>14.79023462981335</v>
      </c>
      <c r="P240" s="177">
        <f>P183/RES_summary!P$19</f>
        <v>14.955978161587998</v>
      </c>
      <c r="Q240" s="177">
        <f>Q183/RES_summary!Q$19</f>
        <v>14.985533322798707</v>
      </c>
    </row>
    <row r="241" spans="1:17" ht="12" customHeight="1" x14ac:dyDescent="0.25">
      <c r="A241" s="158" t="s">
        <v>62</v>
      </c>
      <c r="B241" s="178">
        <f>B184/RES_summary!B$19</f>
        <v>0</v>
      </c>
      <c r="C241" s="178">
        <f>C184/RES_summary!C$19</f>
        <v>0</v>
      </c>
      <c r="D241" s="178">
        <f>D184/RES_summary!D$19</f>
        <v>0</v>
      </c>
      <c r="E241" s="178">
        <f>E184/RES_summary!E$19</f>
        <v>0</v>
      </c>
      <c r="F241" s="178">
        <f>F184/RES_summary!F$19</f>
        <v>0</v>
      </c>
      <c r="G241" s="178">
        <f>G184/RES_summary!G$19</f>
        <v>0</v>
      </c>
      <c r="H241" s="178">
        <f>H184/RES_summary!H$19</f>
        <v>0</v>
      </c>
      <c r="I241" s="178">
        <f>I184/RES_summary!I$19</f>
        <v>12.069582408905157</v>
      </c>
      <c r="J241" s="178">
        <f>J184/RES_summary!J$19</f>
        <v>12.294129423486627</v>
      </c>
      <c r="K241" s="178">
        <f>K184/RES_summary!K$19</f>
        <v>12.492366638907152</v>
      </c>
      <c r="L241" s="178">
        <f>L184/RES_summary!L$19</f>
        <v>12.51390889680817</v>
      </c>
      <c r="M241" s="178">
        <f>M184/RES_summary!M$19</f>
        <v>12.63414577120893</v>
      </c>
      <c r="N241" s="178">
        <f>N184/RES_summary!N$19</f>
        <v>12.041836465836596</v>
      </c>
      <c r="O241" s="178">
        <f>O184/RES_summary!O$19</f>
        <v>10.988622483266074</v>
      </c>
      <c r="P241" s="178">
        <f>P184/RES_summary!P$19</f>
        <v>10.625324881047746</v>
      </c>
      <c r="Q241" s="178">
        <f>Q184/RES_summary!Q$19</f>
        <v>11.124802022970186</v>
      </c>
    </row>
    <row r="242" spans="1:17" ht="12" customHeight="1" x14ac:dyDescent="0.25">
      <c r="A242" s="23" t="s">
        <v>57</v>
      </c>
      <c r="B242" s="177">
        <f>B185/RES_summary!B$19</f>
        <v>0</v>
      </c>
      <c r="C242" s="177">
        <f>C185/RES_summary!C$19</f>
        <v>0</v>
      </c>
      <c r="D242" s="177">
        <f>D185/RES_summary!D$19</f>
        <v>0</v>
      </c>
      <c r="E242" s="177">
        <f>E185/RES_summary!E$19</f>
        <v>0</v>
      </c>
      <c r="F242" s="177">
        <f>F185/RES_summary!F$19</f>
        <v>0</v>
      </c>
      <c r="G242" s="177">
        <f>G185/RES_summary!G$19</f>
        <v>0</v>
      </c>
      <c r="H242" s="177">
        <f>H185/RES_summary!H$19</f>
        <v>0</v>
      </c>
      <c r="I242" s="177">
        <f>I185/RES_summary!I$19</f>
        <v>15.83831442831808</v>
      </c>
      <c r="J242" s="177">
        <f>J185/RES_summary!J$19</f>
        <v>15.003015706161667</v>
      </c>
      <c r="K242" s="177">
        <f>K185/RES_summary!K$19</f>
        <v>15.440227243564264</v>
      </c>
      <c r="L242" s="177">
        <f>L185/RES_summary!L$19</f>
        <v>15.13090211628108</v>
      </c>
      <c r="M242" s="177">
        <f>M185/RES_summary!M$19</f>
        <v>14.971739200523617</v>
      </c>
      <c r="N242" s="177">
        <f>N185/RES_summary!N$19</f>
        <v>14.472966857911034</v>
      </c>
      <c r="O242" s="177">
        <f>O185/RES_summary!O$19</f>
        <v>12.993905054618523</v>
      </c>
      <c r="P242" s="177">
        <f>P185/RES_summary!P$19</f>
        <v>12.802972878901944</v>
      </c>
      <c r="Q242" s="177">
        <f>Q185/RES_summary!Q$19</f>
        <v>13.387617667747527</v>
      </c>
    </row>
    <row r="243" spans="1:17" ht="12" customHeight="1" x14ac:dyDescent="0.25">
      <c r="A243" s="29" t="s">
        <v>140</v>
      </c>
      <c r="B243" s="176">
        <f>B186/RES_summary!B$19</f>
        <v>0</v>
      </c>
      <c r="C243" s="176">
        <f>C186/RES_summary!C$19</f>
        <v>0</v>
      </c>
      <c r="D243" s="176">
        <f>D186/RES_summary!D$19</f>
        <v>0</v>
      </c>
      <c r="E243" s="176">
        <f>E186/RES_summary!E$19</f>
        <v>0</v>
      </c>
      <c r="F243" s="176">
        <f>F186/RES_summary!F$19</f>
        <v>0</v>
      </c>
      <c r="G243" s="176">
        <f>G186/RES_summary!G$19</f>
        <v>0</v>
      </c>
      <c r="H243" s="176">
        <f>H186/RES_summary!H$19</f>
        <v>0</v>
      </c>
      <c r="I243" s="176">
        <f>I186/RES_summary!I$19</f>
        <v>10.098245660289169</v>
      </c>
      <c r="J243" s="176">
        <f>J186/RES_summary!J$19</f>
        <v>9.8315055301456855</v>
      </c>
      <c r="K243" s="176">
        <f>K186/RES_summary!K$19</f>
        <v>9.9637277455218136</v>
      </c>
      <c r="L243" s="176">
        <f>L186/RES_summary!L$19</f>
        <v>10.320475273550532</v>
      </c>
      <c r="M243" s="176">
        <f>M186/RES_summary!M$19</f>
        <v>10.27503474547378</v>
      </c>
      <c r="N243" s="176">
        <f>N186/RES_summary!N$19</f>
        <v>9.6930722400510163</v>
      </c>
      <c r="O243" s="176">
        <f>O186/RES_summary!O$19</f>
        <v>8.7829070989750164</v>
      </c>
      <c r="P243" s="176">
        <f>P186/RES_summary!P$19</f>
        <v>8.3895546056707513</v>
      </c>
      <c r="Q243" s="176">
        <f>Q186/RES_summary!Q$19</f>
        <v>8.8332175690308361</v>
      </c>
    </row>
    <row r="245" spans="1:17" ht="12" customHeight="1" x14ac:dyDescent="0.25">
      <c r="A245" s="152" t="s">
        <v>71</v>
      </c>
      <c r="B245" s="184">
        <f>B188/RES_summary!B$19</f>
        <v>0</v>
      </c>
      <c r="C245" s="184">
        <f>C188/RES_summary!C$19</f>
        <v>0</v>
      </c>
      <c r="D245" s="184">
        <f>D188/RES_summary!D$19</f>
        <v>0</v>
      </c>
      <c r="E245" s="184">
        <f>E188/RES_summary!E$19</f>
        <v>0</v>
      </c>
      <c r="F245" s="184">
        <f>F188/RES_summary!F$19</f>
        <v>0</v>
      </c>
      <c r="G245" s="184">
        <f>G188/RES_summary!G$19</f>
        <v>0</v>
      </c>
      <c r="H245" s="184">
        <f>H188/RES_summary!H$19</f>
        <v>0</v>
      </c>
      <c r="I245" s="184">
        <f>I188/RES_summary!I$19</f>
        <v>60.879598267840208</v>
      </c>
      <c r="J245" s="184">
        <f>J188/RES_summary!J$19</f>
        <v>56.465947466928732</v>
      </c>
      <c r="K245" s="184">
        <f>K188/RES_summary!K$19</f>
        <v>59.412179841772392</v>
      </c>
      <c r="L245" s="184">
        <f>L188/RES_summary!L$19</f>
        <v>55.215182967799052</v>
      </c>
      <c r="M245" s="184">
        <f>M188/RES_summary!M$19</f>
        <v>57.505656272772264</v>
      </c>
      <c r="N245" s="184">
        <f>N188/RES_summary!N$19</f>
        <v>55.469689704542006</v>
      </c>
      <c r="O245" s="184">
        <f>O188/RES_summary!O$19</f>
        <v>50.073756121373812</v>
      </c>
      <c r="P245" s="184">
        <f>P188/RES_summary!P$19</f>
        <v>50.947175146752514</v>
      </c>
      <c r="Q245" s="184">
        <f>Q188/RES_summary!Q$19</f>
        <v>52.41389154922863</v>
      </c>
    </row>
    <row r="246" spans="1:17" ht="12" customHeight="1" x14ac:dyDescent="0.25">
      <c r="A246" s="158" t="s">
        <v>65</v>
      </c>
      <c r="B246" s="178">
        <f>B189/RES_summary!B$19</f>
        <v>0</v>
      </c>
      <c r="C246" s="178">
        <f>C189/RES_summary!C$19</f>
        <v>0</v>
      </c>
      <c r="D246" s="178">
        <f>D189/RES_summary!D$19</f>
        <v>0</v>
      </c>
      <c r="E246" s="178">
        <f>E189/RES_summary!E$19</f>
        <v>0</v>
      </c>
      <c r="F246" s="178">
        <f>F189/RES_summary!F$19</f>
        <v>0</v>
      </c>
      <c r="G246" s="178">
        <f>G189/RES_summary!G$19</f>
        <v>0</v>
      </c>
      <c r="H246" s="178">
        <f>H189/RES_summary!H$19</f>
        <v>0</v>
      </c>
      <c r="I246" s="178">
        <f>I189/RES_summary!I$19</f>
        <v>30.935329307438629</v>
      </c>
      <c r="J246" s="178">
        <f>J189/RES_summary!J$19</f>
        <v>27.104365430524091</v>
      </c>
      <c r="K246" s="178">
        <f>K189/RES_summary!K$19</f>
        <v>29.200026286917051</v>
      </c>
      <c r="L246" s="178">
        <f>L189/RES_summary!L$19</f>
        <v>24.364597416999423</v>
      </c>
      <c r="M246" s="178">
        <f>M189/RES_summary!M$19</f>
        <v>26.484919650112751</v>
      </c>
      <c r="N246" s="178">
        <f>N189/RES_summary!N$19</f>
        <v>24.873694873823748</v>
      </c>
      <c r="O246" s="178">
        <f>O189/RES_summary!O$19</f>
        <v>20.271306601047169</v>
      </c>
      <c r="P246" s="178">
        <f>P189/RES_summary!P$19</f>
        <v>20.571448095840555</v>
      </c>
      <c r="Q246" s="178">
        <f>Q189/RES_summary!Q$19</f>
        <v>20.402977819323294</v>
      </c>
    </row>
    <row r="247" spans="1:17" ht="12" customHeight="1" x14ac:dyDescent="0.25">
      <c r="A247" s="23" t="s">
        <v>153</v>
      </c>
      <c r="B247" s="177">
        <f>B190/RES_summary!B$19</f>
        <v>0</v>
      </c>
      <c r="C247" s="177">
        <f>C190/RES_summary!C$19</f>
        <v>0</v>
      </c>
      <c r="D247" s="177">
        <f>D190/RES_summary!D$19</f>
        <v>0</v>
      </c>
      <c r="E247" s="177">
        <f>E190/RES_summary!E$19</f>
        <v>0</v>
      </c>
      <c r="F247" s="177">
        <f>F190/RES_summary!F$19</f>
        <v>0</v>
      </c>
      <c r="G247" s="177">
        <f>G190/RES_summary!G$19</f>
        <v>0</v>
      </c>
      <c r="H247" s="177">
        <f>H190/RES_summary!H$19</f>
        <v>0</v>
      </c>
      <c r="I247" s="177">
        <f>I190/RES_summary!I$19</f>
        <v>30.340856911957754</v>
      </c>
      <c r="J247" s="177">
        <f>J190/RES_summary!J$19</f>
        <v>26.775884006958965</v>
      </c>
      <c r="K247" s="177">
        <f>K190/RES_summary!K$19</f>
        <v>29.107489195359097</v>
      </c>
      <c r="L247" s="177">
        <f>L190/RES_summary!L$19</f>
        <v>24.163585492661639</v>
      </c>
      <c r="M247" s="177">
        <f>M190/RES_summary!M$19</f>
        <v>26.356029336995743</v>
      </c>
      <c r="N247" s="177">
        <f>N190/RES_summary!N$19</f>
        <v>24.789368956542923</v>
      </c>
      <c r="O247" s="177">
        <f>O190/RES_summary!O$19</f>
        <v>20.201490695070781</v>
      </c>
      <c r="P247" s="177">
        <f>P190/RES_summary!P$19</f>
        <v>20.455874088398428</v>
      </c>
      <c r="Q247" s="177">
        <f>Q190/RES_summary!Q$19</f>
        <v>20.254222463612621</v>
      </c>
    </row>
    <row r="248" spans="1:17" ht="12" customHeight="1" x14ac:dyDescent="0.25">
      <c r="A248" s="23" t="s">
        <v>60</v>
      </c>
      <c r="B248" s="177">
        <f>B191/RES_summary!B$19</f>
        <v>0</v>
      </c>
      <c r="C248" s="177">
        <f>C191/RES_summary!C$19</f>
        <v>0</v>
      </c>
      <c r="D248" s="177">
        <f>D191/RES_summary!D$19</f>
        <v>0</v>
      </c>
      <c r="E248" s="177">
        <f>E191/RES_summary!E$19</f>
        <v>0</v>
      </c>
      <c r="F248" s="177">
        <f>F191/RES_summary!F$19</f>
        <v>0</v>
      </c>
      <c r="G248" s="177">
        <f>G191/RES_summary!G$19</f>
        <v>0</v>
      </c>
      <c r="H248" s="177">
        <f>H191/RES_summary!H$19</f>
        <v>0</v>
      </c>
      <c r="I248" s="177">
        <f>I191/RES_summary!I$19</f>
        <v>0.59447239548087594</v>
      </c>
      <c r="J248" s="177">
        <f>J191/RES_summary!J$19</f>
        <v>0.32848142356512494</v>
      </c>
      <c r="K248" s="177">
        <f>K191/RES_summary!K$19</f>
        <v>9.2537091557952145E-2</v>
      </c>
      <c r="L248" s="177">
        <f>L191/RES_summary!L$19</f>
        <v>0.2010119243377822</v>
      </c>
      <c r="M248" s="177">
        <f>M191/RES_summary!M$19</f>
        <v>0.12889031311700652</v>
      </c>
      <c r="N248" s="177">
        <f>N191/RES_summary!N$19</f>
        <v>8.4325917280825197E-2</v>
      </c>
      <c r="O248" s="177">
        <f>O191/RES_summary!O$19</f>
        <v>6.981590597638633E-2</v>
      </c>
      <c r="P248" s="177">
        <f>P191/RES_summary!P$19</f>
        <v>0.11557400744212804</v>
      </c>
      <c r="Q248" s="177">
        <f>Q191/RES_summary!Q$19</f>
        <v>0.14875535571067211</v>
      </c>
    </row>
    <row r="249" spans="1:17" ht="12" customHeight="1" x14ac:dyDescent="0.25">
      <c r="A249" s="158" t="s">
        <v>112</v>
      </c>
      <c r="B249" s="178">
        <f>B192/RES_summary!B$19</f>
        <v>0</v>
      </c>
      <c r="C249" s="178">
        <f>C192/RES_summary!C$19</f>
        <v>0</v>
      </c>
      <c r="D249" s="178">
        <f>D192/RES_summary!D$19</f>
        <v>0</v>
      </c>
      <c r="E249" s="178">
        <f>E192/RES_summary!E$19</f>
        <v>0</v>
      </c>
      <c r="F249" s="178">
        <f>F192/RES_summary!F$19</f>
        <v>0</v>
      </c>
      <c r="G249" s="178">
        <f>G192/RES_summary!G$19</f>
        <v>0</v>
      </c>
      <c r="H249" s="178">
        <f>H192/RES_summary!H$19</f>
        <v>0</v>
      </c>
      <c r="I249" s="178">
        <f>I192/RES_summary!I$19</f>
        <v>5.1268288806744771</v>
      </c>
      <c r="J249" s="178">
        <f>J192/RES_summary!J$19</f>
        <v>5.1618993378217697</v>
      </c>
      <c r="K249" s="178">
        <f>K192/RES_summary!K$19</f>
        <v>5.9958390154636634</v>
      </c>
      <c r="L249" s="178">
        <f>L192/RES_summary!L$19</f>
        <v>6.7593013302714828</v>
      </c>
      <c r="M249" s="178">
        <f>M192/RES_summary!M$19</f>
        <v>7.2627733761485862</v>
      </c>
      <c r="N249" s="178">
        <f>N192/RES_summary!N$19</f>
        <v>7.5985311981168717</v>
      </c>
      <c r="O249" s="178">
        <f>O192/RES_summary!O$19</f>
        <v>7.9882767544473303</v>
      </c>
      <c r="P249" s="178">
        <f>P192/RES_summary!P$19</f>
        <v>8.3018455303522263</v>
      </c>
      <c r="Q249" s="178">
        <f>Q192/RES_summary!Q$19</f>
        <v>8.6073124571479518</v>
      </c>
    </row>
    <row r="250" spans="1:17" ht="12" customHeight="1" x14ac:dyDescent="0.25">
      <c r="A250" s="23" t="s">
        <v>60</v>
      </c>
      <c r="B250" s="177">
        <f>B193/RES_summary!B$19</f>
        <v>0</v>
      </c>
      <c r="C250" s="177">
        <f>C193/RES_summary!C$19</f>
        <v>0</v>
      </c>
      <c r="D250" s="177">
        <f>D193/RES_summary!D$19</f>
        <v>0</v>
      </c>
      <c r="E250" s="177">
        <f>E193/RES_summary!E$19</f>
        <v>0</v>
      </c>
      <c r="F250" s="177">
        <f>F193/RES_summary!F$19</f>
        <v>0</v>
      </c>
      <c r="G250" s="177">
        <f>G193/RES_summary!G$19</f>
        <v>0</v>
      </c>
      <c r="H250" s="177">
        <f>H193/RES_summary!H$19</f>
        <v>0</v>
      </c>
      <c r="I250" s="177">
        <f>I193/RES_summary!I$19</f>
        <v>5.1268288806744771</v>
      </c>
      <c r="J250" s="177">
        <f>J193/RES_summary!J$19</f>
        <v>5.1618993378217697</v>
      </c>
      <c r="K250" s="177">
        <f>K193/RES_summary!K$19</f>
        <v>5.9958390154636634</v>
      </c>
      <c r="L250" s="177">
        <f>L193/RES_summary!L$19</f>
        <v>6.7593013302714828</v>
      </c>
      <c r="M250" s="177">
        <f>M193/RES_summary!M$19</f>
        <v>7.2627733761485862</v>
      </c>
      <c r="N250" s="177">
        <f>N193/RES_summary!N$19</f>
        <v>7.5985311981168717</v>
      </c>
      <c r="O250" s="177">
        <f>O193/RES_summary!O$19</f>
        <v>7.9882767544473303</v>
      </c>
      <c r="P250" s="177">
        <f>P193/RES_summary!P$19</f>
        <v>8.3018455303522263</v>
      </c>
      <c r="Q250" s="177">
        <f>Q193/RES_summary!Q$19</f>
        <v>8.6073124571479518</v>
      </c>
    </row>
    <row r="251" spans="1:17" ht="12" customHeight="1" x14ac:dyDescent="0.25">
      <c r="A251" s="158" t="s">
        <v>63</v>
      </c>
      <c r="B251" s="178">
        <f>B194/RES_summary!B$19</f>
        <v>0</v>
      </c>
      <c r="C251" s="178">
        <f>C194/RES_summary!C$19</f>
        <v>0</v>
      </c>
      <c r="D251" s="178">
        <f>D194/RES_summary!D$19</f>
        <v>0</v>
      </c>
      <c r="E251" s="178">
        <f>E194/RES_summary!E$19</f>
        <v>0</v>
      </c>
      <c r="F251" s="178">
        <f>F194/RES_summary!F$19</f>
        <v>0</v>
      </c>
      <c r="G251" s="178">
        <f>G194/RES_summary!G$19</f>
        <v>0</v>
      </c>
      <c r="H251" s="178">
        <f>H194/RES_summary!H$19</f>
        <v>0</v>
      </c>
      <c r="I251" s="178">
        <f>I194/RES_summary!I$19</f>
        <v>16.991345505058408</v>
      </c>
      <c r="J251" s="178">
        <f>J194/RES_summary!J$19</f>
        <v>16.807274201147301</v>
      </c>
      <c r="K251" s="178">
        <f>K194/RES_summary!K$19</f>
        <v>16.642206749050573</v>
      </c>
      <c r="L251" s="178">
        <f>L194/RES_summary!L$19</f>
        <v>16.347289419020072</v>
      </c>
      <c r="M251" s="178">
        <f>M194/RES_summary!M$19</f>
        <v>16.130928253926385</v>
      </c>
      <c r="N251" s="178">
        <f>N194/RES_summary!N$19</f>
        <v>15.675729711444482</v>
      </c>
      <c r="O251" s="178">
        <f>O194/RES_summary!O$19</f>
        <v>15.236829684500158</v>
      </c>
      <c r="P251" s="178">
        <f>P194/RES_summary!P$19</f>
        <v>15.675684194269779</v>
      </c>
      <c r="Q251" s="178">
        <f>Q194/RES_summary!Q$19</f>
        <v>16.673557537679304</v>
      </c>
    </row>
    <row r="252" spans="1:17" ht="12" customHeight="1" x14ac:dyDescent="0.25">
      <c r="A252" s="167" t="s">
        <v>152</v>
      </c>
      <c r="B252" s="183">
        <f>B195/RES_summary!B$19</f>
        <v>0</v>
      </c>
      <c r="C252" s="183">
        <f>C195/RES_summary!C$19</f>
        <v>0</v>
      </c>
      <c r="D252" s="183">
        <f>D195/RES_summary!D$19</f>
        <v>0</v>
      </c>
      <c r="E252" s="183">
        <f>E195/RES_summary!E$19</f>
        <v>0</v>
      </c>
      <c r="F252" s="183">
        <f>F195/RES_summary!F$19</f>
        <v>0</v>
      </c>
      <c r="G252" s="183">
        <f>G195/RES_summary!G$19</f>
        <v>0</v>
      </c>
      <c r="H252" s="183">
        <f>H195/RES_summary!H$19</f>
        <v>0</v>
      </c>
      <c r="I252" s="183">
        <f>I195/RES_summary!I$19</f>
        <v>0</v>
      </c>
      <c r="J252" s="183">
        <f>J195/RES_summary!J$19</f>
        <v>0</v>
      </c>
      <c r="K252" s="183">
        <f>K195/RES_summary!K$19</f>
        <v>0</v>
      </c>
      <c r="L252" s="183">
        <f>L195/RES_summary!L$19</f>
        <v>0</v>
      </c>
      <c r="M252" s="183">
        <f>M195/RES_summary!M$19</f>
        <v>0</v>
      </c>
      <c r="N252" s="183">
        <f>N195/RES_summary!N$19</f>
        <v>0</v>
      </c>
      <c r="O252" s="183">
        <f>O195/RES_summary!O$19</f>
        <v>0</v>
      </c>
      <c r="P252" s="183">
        <f>P195/RES_summary!P$19</f>
        <v>0</v>
      </c>
      <c r="Q252" s="183">
        <f>Q195/RES_summary!Q$19</f>
        <v>0</v>
      </c>
    </row>
    <row r="253" spans="1:17" ht="12" customHeight="1" x14ac:dyDescent="0.25">
      <c r="A253" s="167" t="s">
        <v>151</v>
      </c>
      <c r="B253" s="183">
        <f>B196/RES_summary!B$19</f>
        <v>0</v>
      </c>
      <c r="C253" s="183">
        <f>C196/RES_summary!C$19</f>
        <v>0</v>
      </c>
      <c r="D253" s="183">
        <f>D196/RES_summary!D$19</f>
        <v>0</v>
      </c>
      <c r="E253" s="183">
        <f>E196/RES_summary!E$19</f>
        <v>0</v>
      </c>
      <c r="F253" s="183">
        <f>F196/RES_summary!F$19</f>
        <v>0</v>
      </c>
      <c r="G253" s="183">
        <f>G196/RES_summary!G$19</f>
        <v>0</v>
      </c>
      <c r="H253" s="183">
        <f>H196/RES_summary!H$19</f>
        <v>0</v>
      </c>
      <c r="I253" s="183">
        <f>I196/RES_summary!I$19</f>
        <v>0</v>
      </c>
      <c r="J253" s="183">
        <f>J196/RES_summary!J$19</f>
        <v>0</v>
      </c>
      <c r="K253" s="183">
        <f>K196/RES_summary!K$19</f>
        <v>0</v>
      </c>
      <c r="L253" s="183">
        <f>L196/RES_summary!L$19</f>
        <v>0</v>
      </c>
      <c r="M253" s="183">
        <f>M196/RES_summary!M$19</f>
        <v>0</v>
      </c>
      <c r="N253" s="183">
        <f>N196/RES_summary!N$19</f>
        <v>0</v>
      </c>
      <c r="O253" s="183">
        <f>O196/RES_summary!O$19</f>
        <v>0</v>
      </c>
      <c r="P253" s="183">
        <f>P196/RES_summary!P$19</f>
        <v>0</v>
      </c>
      <c r="Q253" s="183">
        <f>Q196/RES_summary!Q$19</f>
        <v>0</v>
      </c>
    </row>
    <row r="254" spans="1:17" ht="12" customHeight="1" x14ac:dyDescent="0.25">
      <c r="A254" s="166" t="s">
        <v>79</v>
      </c>
      <c r="B254" s="182">
        <f>B197/RES_summary!B$19</f>
        <v>0</v>
      </c>
      <c r="C254" s="182">
        <f>C197/RES_summary!C$19</f>
        <v>0</v>
      </c>
      <c r="D254" s="182">
        <f>D197/RES_summary!D$19</f>
        <v>0</v>
      </c>
      <c r="E254" s="182">
        <f>E197/RES_summary!E$19</f>
        <v>0</v>
      </c>
      <c r="F254" s="182">
        <f>F197/RES_summary!F$19</f>
        <v>0</v>
      </c>
      <c r="G254" s="182">
        <f>G197/RES_summary!G$19</f>
        <v>0</v>
      </c>
      <c r="H254" s="182">
        <f>H197/RES_summary!H$19</f>
        <v>0</v>
      </c>
      <c r="I254" s="182">
        <f>I197/RES_summary!I$19</f>
        <v>0</v>
      </c>
      <c r="J254" s="182">
        <f>J197/RES_summary!J$19</f>
        <v>0</v>
      </c>
      <c r="K254" s="182">
        <f>K197/RES_summary!K$19</f>
        <v>0</v>
      </c>
      <c r="L254" s="182">
        <f>L197/RES_summary!L$19</f>
        <v>0</v>
      </c>
      <c r="M254" s="182">
        <f>M197/RES_summary!M$19</f>
        <v>0</v>
      </c>
      <c r="N254" s="182">
        <f>N197/RES_summary!N$19</f>
        <v>0</v>
      </c>
      <c r="O254" s="182">
        <f>O197/RES_summary!O$19</f>
        <v>0</v>
      </c>
      <c r="P254" s="182">
        <f>P197/RES_summary!P$19</f>
        <v>0</v>
      </c>
      <c r="Q254" s="182">
        <f>Q197/RES_summary!Q$19</f>
        <v>0</v>
      </c>
    </row>
    <row r="255" spans="1:17" ht="12" customHeight="1" x14ac:dyDescent="0.25">
      <c r="A255" s="147" t="s">
        <v>59</v>
      </c>
      <c r="B255" s="181">
        <f>B198/RES_summary!B$19</f>
        <v>0</v>
      </c>
      <c r="C255" s="181">
        <f>C198/RES_summary!C$19</f>
        <v>0</v>
      </c>
      <c r="D255" s="181">
        <f>D198/RES_summary!D$19</f>
        <v>0</v>
      </c>
      <c r="E255" s="181">
        <f>E198/RES_summary!E$19</f>
        <v>0</v>
      </c>
      <c r="F255" s="181">
        <f>F198/RES_summary!F$19</f>
        <v>0</v>
      </c>
      <c r="G255" s="181">
        <f>G198/RES_summary!G$19</f>
        <v>0</v>
      </c>
      <c r="H255" s="181">
        <f>H198/RES_summary!H$19</f>
        <v>0</v>
      </c>
      <c r="I255" s="181">
        <f>I198/RES_summary!I$19</f>
        <v>0</v>
      </c>
      <c r="J255" s="181">
        <f>J198/RES_summary!J$19</f>
        <v>0</v>
      </c>
      <c r="K255" s="181">
        <f>K198/RES_summary!K$19</f>
        <v>0</v>
      </c>
      <c r="L255" s="181">
        <f>L198/RES_summary!L$19</f>
        <v>0</v>
      </c>
      <c r="M255" s="181">
        <f>M198/RES_summary!M$19</f>
        <v>0</v>
      </c>
      <c r="N255" s="181">
        <f>N198/RES_summary!N$19</f>
        <v>0</v>
      </c>
      <c r="O255" s="181">
        <f>O198/RES_summary!O$19</f>
        <v>0</v>
      </c>
      <c r="P255" s="181">
        <f>P198/RES_summary!P$19</f>
        <v>0</v>
      </c>
      <c r="Q255" s="181">
        <f>Q198/RES_summary!Q$19</f>
        <v>0</v>
      </c>
    </row>
    <row r="256" spans="1:17" ht="12" customHeight="1" x14ac:dyDescent="0.25">
      <c r="A256" s="163" t="s">
        <v>142</v>
      </c>
      <c r="B256" s="180">
        <f>B199/RES_summary!B$19</f>
        <v>0</v>
      </c>
      <c r="C256" s="180">
        <f>C199/RES_summary!C$19</f>
        <v>0</v>
      </c>
      <c r="D256" s="180">
        <f>D199/RES_summary!D$19</f>
        <v>0</v>
      </c>
      <c r="E256" s="180">
        <f>E199/RES_summary!E$19</f>
        <v>0</v>
      </c>
      <c r="F256" s="180">
        <f>F199/RES_summary!F$19</f>
        <v>0</v>
      </c>
      <c r="G256" s="180">
        <f>G199/RES_summary!G$19</f>
        <v>0</v>
      </c>
      <c r="H256" s="180">
        <f>H199/RES_summary!H$19</f>
        <v>0</v>
      </c>
      <c r="I256" s="180">
        <f>I199/RES_summary!I$19</f>
        <v>21.764547505864176</v>
      </c>
      <c r="J256" s="180">
        <f>J199/RES_summary!J$19</f>
        <v>21.705640626271023</v>
      </c>
      <c r="K256" s="180">
        <f>K199/RES_summary!K$19</f>
        <v>21.142952972671409</v>
      </c>
      <c r="L256" s="180">
        <f>L199/RES_summary!L$19</f>
        <v>21.975790056229343</v>
      </c>
      <c r="M256" s="180">
        <f>M199/RES_summary!M$19</f>
        <v>21.482336559318007</v>
      </c>
      <c r="N256" s="180">
        <f>N199/RES_summary!N$19</f>
        <v>20.010977667591067</v>
      </c>
      <c r="O256" s="180">
        <f>O199/RES_summary!O$19</f>
        <v>19.513871916943824</v>
      </c>
      <c r="P256" s="180">
        <f>P199/RES_summary!P$19</f>
        <v>18.946274685270485</v>
      </c>
      <c r="Q256" s="180">
        <f>Q199/RES_summary!Q$19</f>
        <v>19.834903773410328</v>
      </c>
    </row>
    <row r="257" spans="1:17" ht="12" customHeight="1" x14ac:dyDescent="0.25">
      <c r="A257" s="161" t="s">
        <v>141</v>
      </c>
      <c r="B257" s="179">
        <f>B200/RES_summary!B$19</f>
        <v>0</v>
      </c>
      <c r="C257" s="179">
        <f>C200/RES_summary!C$19</f>
        <v>0</v>
      </c>
      <c r="D257" s="179">
        <f>D200/RES_summary!D$19</f>
        <v>0</v>
      </c>
      <c r="E257" s="179">
        <f>E200/RES_summary!E$19</f>
        <v>0</v>
      </c>
      <c r="F257" s="179">
        <f>F200/RES_summary!F$19</f>
        <v>0</v>
      </c>
      <c r="G257" s="179">
        <f>G200/RES_summary!G$19</f>
        <v>0</v>
      </c>
      <c r="H257" s="179">
        <f>H200/RES_summary!H$19</f>
        <v>0</v>
      </c>
      <c r="I257" s="179">
        <f>I200/RES_summary!I$19</f>
        <v>16.571723351141419</v>
      </c>
      <c r="J257" s="179">
        <f>J200/RES_summary!J$19</f>
        <v>16.309407449741283</v>
      </c>
      <c r="K257" s="179">
        <f>K200/RES_summary!K$19</f>
        <v>16.197540232965203</v>
      </c>
      <c r="L257" s="179">
        <f>L200/RES_summary!L$19</f>
        <v>15.979598422619469</v>
      </c>
      <c r="M257" s="179">
        <f>M200/RES_summary!M$19</f>
        <v>15.817111100215147</v>
      </c>
      <c r="N257" s="179">
        <f>N200/RES_summary!N$19</f>
        <v>15.494989785073573</v>
      </c>
      <c r="O257" s="179">
        <f>O200/RES_summary!O$19</f>
        <v>15.180850027267255</v>
      </c>
      <c r="P257" s="179">
        <f>P200/RES_summary!P$19</f>
        <v>15.616484679237139</v>
      </c>
      <c r="Q257" s="179">
        <f>Q200/RES_summary!Q$19</f>
        <v>16.652065929497802</v>
      </c>
    </row>
    <row r="258" spans="1:17" ht="12" customHeight="1" x14ac:dyDescent="0.25">
      <c r="A258" s="148" t="s">
        <v>60</v>
      </c>
      <c r="B258" s="177">
        <f>B201/RES_summary!B$19</f>
        <v>0</v>
      </c>
      <c r="C258" s="177">
        <f>C201/RES_summary!C$19</f>
        <v>0</v>
      </c>
      <c r="D258" s="177">
        <f>D201/RES_summary!D$19</f>
        <v>0</v>
      </c>
      <c r="E258" s="177">
        <f>E201/RES_summary!E$19</f>
        <v>0</v>
      </c>
      <c r="F258" s="177">
        <f>F201/RES_summary!F$19</f>
        <v>0</v>
      </c>
      <c r="G258" s="177">
        <f>G201/RES_summary!G$19</f>
        <v>0</v>
      </c>
      <c r="H258" s="177">
        <f>H201/RES_summary!H$19</f>
        <v>0</v>
      </c>
      <c r="I258" s="177">
        <f>I201/RES_summary!I$19</f>
        <v>0.4352909501172848</v>
      </c>
      <c r="J258" s="177">
        <f>J201/RES_summary!J$19</f>
        <v>0.43392662339849869</v>
      </c>
      <c r="K258" s="177">
        <f>K201/RES_summary!K$19</f>
        <v>0.42297626556515777</v>
      </c>
      <c r="L258" s="177">
        <f>L201/RES_summary!L$19</f>
        <v>0.44165912252607425</v>
      </c>
      <c r="M258" s="177">
        <f>M201/RES_summary!M$19</f>
        <v>0.43212889990990278</v>
      </c>
      <c r="N258" s="177">
        <f>N201/RES_summary!N$19</f>
        <v>0.4042186843925929</v>
      </c>
      <c r="O258" s="177">
        <f>O201/RES_summary!O$19</f>
        <v>0.39061539745390089</v>
      </c>
      <c r="P258" s="177">
        <f>P201/RES_summary!P$19</f>
        <v>0.66050651764914248</v>
      </c>
      <c r="Q258" s="177">
        <f>Q201/RES_summary!Q$19</f>
        <v>1.6665326066990933</v>
      </c>
    </row>
    <row r="259" spans="1:17" ht="12" customHeight="1" x14ac:dyDescent="0.25">
      <c r="A259" s="148" t="s">
        <v>59</v>
      </c>
      <c r="B259" s="177">
        <f>B202/RES_summary!B$19</f>
        <v>0</v>
      </c>
      <c r="C259" s="177">
        <f>C202/RES_summary!C$19</f>
        <v>0</v>
      </c>
      <c r="D259" s="177">
        <f>D202/RES_summary!D$19</f>
        <v>0</v>
      </c>
      <c r="E259" s="177">
        <f>E202/RES_summary!E$19</f>
        <v>0</v>
      </c>
      <c r="F259" s="177">
        <f>F202/RES_summary!F$19</f>
        <v>0</v>
      </c>
      <c r="G259" s="177">
        <f>G202/RES_summary!G$19</f>
        <v>0</v>
      </c>
      <c r="H259" s="177">
        <f>H202/RES_summary!H$19</f>
        <v>0</v>
      </c>
      <c r="I259" s="177">
        <f>I202/RES_summary!I$19</f>
        <v>16.136432401024134</v>
      </c>
      <c r="J259" s="177">
        <f>J202/RES_summary!J$19</f>
        <v>15.875480826342788</v>
      </c>
      <c r="K259" s="177">
        <f>K202/RES_summary!K$19</f>
        <v>15.774563967400043</v>
      </c>
      <c r="L259" s="177">
        <f>L202/RES_summary!L$19</f>
        <v>15.537939300093395</v>
      </c>
      <c r="M259" s="177">
        <f>M202/RES_summary!M$19</f>
        <v>15.384982200305245</v>
      </c>
      <c r="N259" s="177">
        <f>N202/RES_summary!N$19</f>
        <v>15.090771100680982</v>
      </c>
      <c r="O259" s="177">
        <f>O202/RES_summary!O$19</f>
        <v>14.790234629813355</v>
      </c>
      <c r="P259" s="177">
        <f>P202/RES_summary!P$19</f>
        <v>14.955978161587993</v>
      </c>
      <c r="Q259" s="177">
        <f>Q202/RES_summary!Q$19</f>
        <v>14.985533322798711</v>
      </c>
    </row>
    <row r="260" spans="1:17" ht="12" customHeight="1" x14ac:dyDescent="0.25">
      <c r="A260" s="158" t="s">
        <v>62</v>
      </c>
      <c r="B260" s="178">
        <f>B203/RES_summary!B$19</f>
        <v>0</v>
      </c>
      <c r="C260" s="178">
        <f>C203/RES_summary!C$19</f>
        <v>0</v>
      </c>
      <c r="D260" s="178">
        <f>D203/RES_summary!D$19</f>
        <v>0</v>
      </c>
      <c r="E260" s="178">
        <f>E203/RES_summary!E$19</f>
        <v>0</v>
      </c>
      <c r="F260" s="178">
        <f>F203/RES_summary!F$19</f>
        <v>0</v>
      </c>
      <c r="G260" s="178">
        <f>G203/RES_summary!G$19</f>
        <v>0</v>
      </c>
      <c r="H260" s="178">
        <f>H203/RES_summary!H$19</f>
        <v>0</v>
      </c>
      <c r="I260" s="178">
        <f>I203/RES_summary!I$19</f>
        <v>7.8260945746687005</v>
      </c>
      <c r="J260" s="178">
        <f>J203/RES_summary!J$19</f>
        <v>7.3924084974355688</v>
      </c>
      <c r="K260" s="178">
        <f>K203/RES_summary!K$19</f>
        <v>7.5741077903411069</v>
      </c>
      <c r="L260" s="178">
        <f>L203/RES_summary!L$19</f>
        <v>7.7439948015080828</v>
      </c>
      <c r="M260" s="178">
        <f>M203/RES_summary!M$19</f>
        <v>7.6270349925845515</v>
      </c>
      <c r="N260" s="178">
        <f>N203/RES_summary!N$19</f>
        <v>7.3217339211569028</v>
      </c>
      <c r="O260" s="178">
        <f>O203/RES_summary!O$19</f>
        <v>6.5773430813791558</v>
      </c>
      <c r="P260" s="178">
        <f>P203/RES_summary!P$19</f>
        <v>6.3981973262899539</v>
      </c>
      <c r="Q260" s="178">
        <f>Q203/RES_summary!Q$19</f>
        <v>6.7300437350780804</v>
      </c>
    </row>
    <row r="261" spans="1:17" ht="12" customHeight="1" x14ac:dyDescent="0.25">
      <c r="A261" s="23" t="s">
        <v>57</v>
      </c>
      <c r="B261" s="177">
        <f>B204/RES_summary!B$19</f>
        <v>0</v>
      </c>
      <c r="C261" s="177">
        <f>C204/RES_summary!C$19</f>
        <v>0</v>
      </c>
      <c r="D261" s="177">
        <f>D204/RES_summary!D$19</f>
        <v>0</v>
      </c>
      <c r="E261" s="177">
        <f>E204/RES_summary!E$19</f>
        <v>0</v>
      </c>
      <c r="F261" s="177">
        <f>F204/RES_summary!F$19</f>
        <v>0</v>
      </c>
      <c r="G261" s="177">
        <f>G204/RES_summary!G$19</f>
        <v>0</v>
      </c>
      <c r="H261" s="177">
        <f>H204/RES_summary!H$19</f>
        <v>0</v>
      </c>
      <c r="I261" s="177">
        <f>I204/RES_summary!I$19</f>
        <v>6.9286125458610979</v>
      </c>
      <c r="J261" s="177">
        <f>J204/RES_summary!J$19</f>
        <v>6.6084890039457465</v>
      </c>
      <c r="K261" s="177">
        <f>K204/RES_summary!K$19</f>
        <v>6.8152313927753214</v>
      </c>
      <c r="L261" s="177">
        <f>L204/RES_summary!L$19</f>
        <v>6.7487139468379675</v>
      </c>
      <c r="M261" s="177">
        <f>M204/RES_summary!M$19</f>
        <v>6.7052622883132242</v>
      </c>
      <c r="N261" s="177">
        <f>N204/RES_summary!N$19</f>
        <v>6.5163487694640008</v>
      </c>
      <c r="O261" s="177">
        <f>O204/RES_summary!O$19</f>
        <v>5.873557129292462</v>
      </c>
      <c r="P261" s="177">
        <f>P204/RES_summary!P$19</f>
        <v>5.7874935871862636</v>
      </c>
      <c r="Q261" s="177">
        <f>Q204/RES_summary!Q$19</f>
        <v>6.0708718722571477</v>
      </c>
    </row>
    <row r="262" spans="1:17" ht="12" customHeight="1" x14ac:dyDescent="0.25">
      <c r="A262" s="29" t="s">
        <v>140</v>
      </c>
      <c r="B262" s="176">
        <f>B205/RES_summary!B$19</f>
        <v>0</v>
      </c>
      <c r="C262" s="176">
        <f>C205/RES_summary!C$19</f>
        <v>0</v>
      </c>
      <c r="D262" s="176">
        <f>D205/RES_summary!D$19</f>
        <v>0</v>
      </c>
      <c r="E262" s="176">
        <f>E205/RES_summary!E$19</f>
        <v>0</v>
      </c>
      <c r="F262" s="176">
        <f>F205/RES_summary!F$19</f>
        <v>0</v>
      </c>
      <c r="G262" s="176">
        <f>G205/RES_summary!G$19</f>
        <v>0</v>
      </c>
      <c r="H262" s="176">
        <f>H205/RES_summary!H$19</f>
        <v>0</v>
      </c>
      <c r="I262" s="176">
        <f>I205/RES_summary!I$19</f>
        <v>8.2955467128142129</v>
      </c>
      <c r="J262" s="176">
        <f>J205/RES_summary!J$19</f>
        <v>8.1050625824263189</v>
      </c>
      <c r="K262" s="176">
        <f>K205/RES_summary!K$19</f>
        <v>8.2250627137609662</v>
      </c>
      <c r="L262" s="176">
        <f>L205/RES_summary!L$19</f>
        <v>8.5781897375032639</v>
      </c>
      <c r="M262" s="176">
        <f>M205/RES_summary!M$19</f>
        <v>8.5572926338826445</v>
      </c>
      <c r="N262" s="176">
        <f>N205/RES_summary!N$19</f>
        <v>8.099832799950919</v>
      </c>
      <c r="O262" s="176">
        <f>O205/RES_summary!O$19</f>
        <v>7.3514741310090201</v>
      </c>
      <c r="P262" s="176">
        <f>P205/RES_summary!P$19</f>
        <v>7.0252009872558459</v>
      </c>
      <c r="Q262" s="176">
        <f>Q205/RES_summary!Q$19</f>
        <v>7.3975961257472367</v>
      </c>
    </row>
    <row r="264" spans="1:17" ht="12" customHeight="1" x14ac:dyDescent="0.25">
      <c r="A264" s="152" t="s">
        <v>195</v>
      </c>
      <c r="B264" s="184">
        <f>B207/RES_summary!B$19</f>
        <v>0</v>
      </c>
      <c r="C264" s="184">
        <f>C207/RES_summary!C$19</f>
        <v>0</v>
      </c>
      <c r="D264" s="184">
        <f>D207/RES_summary!D$19</f>
        <v>0</v>
      </c>
      <c r="E264" s="184">
        <f>E207/RES_summary!E$19</f>
        <v>0</v>
      </c>
      <c r="F264" s="184">
        <f>F207/RES_summary!F$19</f>
        <v>0</v>
      </c>
      <c r="G264" s="184">
        <f>G207/RES_summary!G$19</f>
        <v>0</v>
      </c>
      <c r="H264" s="184">
        <f>H207/RES_summary!H$19</f>
        <v>0</v>
      </c>
      <c r="I264" s="184">
        <f>I207/RES_summary!I$19</f>
        <v>1.2358413122935645</v>
      </c>
      <c r="J264" s="184">
        <f>J207/RES_summary!J$19</f>
        <v>1.6231897633906149</v>
      </c>
      <c r="K264" s="184">
        <f>K207/RES_summary!K$19</f>
        <v>1.6197480852302248</v>
      </c>
      <c r="L264" s="184">
        <f>L207/RES_summary!L$19</f>
        <v>1.5675295261915256</v>
      </c>
      <c r="M264" s="184">
        <f>M207/RES_summary!M$19</f>
        <v>1.7085882959635001</v>
      </c>
      <c r="N264" s="184">
        <f>N207/RES_summary!N$19</f>
        <v>1.615804060801697</v>
      </c>
      <c r="O264" s="184">
        <f>O207/RES_summary!O$19</f>
        <v>1.5463726388379964</v>
      </c>
      <c r="P264" s="184">
        <f>P207/RES_summary!P$19</f>
        <v>1.4735773605108058</v>
      </c>
      <c r="Q264" s="184">
        <f>Q207/RES_summary!Q$19</f>
        <v>1.5304460122613719</v>
      </c>
    </row>
    <row r="265" spans="1:17" ht="12" customHeight="1" x14ac:dyDescent="0.25">
      <c r="A265" s="158" t="s">
        <v>65</v>
      </c>
      <c r="B265" s="178">
        <f>B208/RES_summary!B$19</f>
        <v>0</v>
      </c>
      <c r="C265" s="178">
        <f>C208/RES_summary!C$19</f>
        <v>0</v>
      </c>
      <c r="D265" s="178">
        <f>D208/RES_summary!D$19</f>
        <v>0</v>
      </c>
      <c r="E265" s="178">
        <f>E208/RES_summary!E$19</f>
        <v>0</v>
      </c>
      <c r="F265" s="178">
        <f>F208/RES_summary!F$19</f>
        <v>0</v>
      </c>
      <c r="G265" s="178">
        <f>G208/RES_summary!G$19</f>
        <v>0</v>
      </c>
      <c r="H265" s="178">
        <f>H208/RES_summary!H$19</f>
        <v>0</v>
      </c>
      <c r="I265" s="178">
        <f>I208/RES_summary!I$19</f>
        <v>0</v>
      </c>
      <c r="J265" s="178">
        <f>J208/RES_summary!J$19</f>
        <v>0</v>
      </c>
      <c r="K265" s="178">
        <f>K208/RES_summary!K$19</f>
        <v>0</v>
      </c>
      <c r="L265" s="178">
        <f>L208/RES_summary!L$19</f>
        <v>0</v>
      </c>
      <c r="M265" s="178">
        <f>M208/RES_summary!M$19</f>
        <v>0</v>
      </c>
      <c r="N265" s="178">
        <f>N208/RES_summary!N$19</f>
        <v>0</v>
      </c>
      <c r="O265" s="178">
        <f>O208/RES_summary!O$19</f>
        <v>0</v>
      </c>
      <c r="P265" s="178">
        <f>P208/RES_summary!P$19</f>
        <v>0</v>
      </c>
      <c r="Q265" s="178">
        <f>Q208/RES_summary!Q$19</f>
        <v>0</v>
      </c>
    </row>
    <row r="266" spans="1:17" ht="12" customHeight="1" x14ac:dyDescent="0.25">
      <c r="A266" s="23" t="s">
        <v>153</v>
      </c>
      <c r="B266" s="177">
        <f>B209/RES_summary!B$19</f>
        <v>0</v>
      </c>
      <c r="C266" s="177">
        <f>C209/RES_summary!C$19</f>
        <v>0</v>
      </c>
      <c r="D266" s="177">
        <f>D209/RES_summary!D$19</f>
        <v>0</v>
      </c>
      <c r="E266" s="177">
        <f>E209/RES_summary!E$19</f>
        <v>0</v>
      </c>
      <c r="F266" s="177">
        <f>F209/RES_summary!F$19</f>
        <v>0</v>
      </c>
      <c r="G266" s="177">
        <f>G209/RES_summary!G$19</f>
        <v>0</v>
      </c>
      <c r="H266" s="177">
        <f>H209/RES_summary!H$19</f>
        <v>0</v>
      </c>
      <c r="I266" s="177">
        <f>I209/RES_summary!I$19</f>
        <v>0</v>
      </c>
      <c r="J266" s="177">
        <f>J209/RES_summary!J$19</f>
        <v>0</v>
      </c>
      <c r="K266" s="177">
        <f>K209/RES_summary!K$19</f>
        <v>0</v>
      </c>
      <c r="L266" s="177">
        <f>L209/RES_summary!L$19</f>
        <v>0</v>
      </c>
      <c r="M266" s="177">
        <f>M209/RES_summary!M$19</f>
        <v>0</v>
      </c>
      <c r="N266" s="177">
        <f>N209/RES_summary!N$19</f>
        <v>0</v>
      </c>
      <c r="O266" s="177">
        <f>O209/RES_summary!O$19</f>
        <v>0</v>
      </c>
      <c r="P266" s="177">
        <f>P209/RES_summary!P$19</f>
        <v>0</v>
      </c>
      <c r="Q266" s="177">
        <f>Q209/RES_summary!Q$19</f>
        <v>0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0</v>
      </c>
      <c r="C270" s="178">
        <f>C213/RES_summary!C$19</f>
        <v>0</v>
      </c>
      <c r="D270" s="178">
        <f>D213/RES_summary!D$19</f>
        <v>0</v>
      </c>
      <c r="E270" s="178">
        <f>E213/RES_summary!E$19</f>
        <v>0</v>
      </c>
      <c r="F270" s="178">
        <f>F213/RES_summary!F$19</f>
        <v>0</v>
      </c>
      <c r="G270" s="178">
        <f>G213/RES_summary!G$19</f>
        <v>0</v>
      </c>
      <c r="H270" s="178">
        <f>H213/RES_summary!H$19</f>
        <v>0</v>
      </c>
      <c r="I270" s="178">
        <f>I213/RES_summary!I$19</f>
        <v>0</v>
      </c>
      <c r="J270" s="178">
        <f>J213/RES_summary!J$19</f>
        <v>0</v>
      </c>
      <c r="K270" s="178">
        <f>K213/RES_summary!K$19</f>
        <v>0</v>
      </c>
      <c r="L270" s="178">
        <f>L213/RES_summary!L$19</f>
        <v>0</v>
      </c>
      <c r="M270" s="178">
        <f>M213/RES_summary!M$19</f>
        <v>0</v>
      </c>
      <c r="N270" s="178">
        <f>N213/RES_summary!N$19</f>
        <v>0</v>
      </c>
      <c r="O270" s="178">
        <f>O213/RES_summary!O$19</f>
        <v>0</v>
      </c>
      <c r="P270" s="178">
        <f>P213/RES_summary!P$19</f>
        <v>0</v>
      </c>
      <c r="Q270" s="178">
        <f>Q213/RES_summary!Q$19</f>
        <v>0</v>
      </c>
    </row>
    <row r="271" spans="1:17" ht="12" customHeight="1" x14ac:dyDescent="0.25">
      <c r="A271" s="167" t="s">
        <v>152</v>
      </c>
      <c r="B271" s="183">
        <f>B214/RES_summary!B$19</f>
        <v>0</v>
      </c>
      <c r="C271" s="183">
        <f>C214/RES_summary!C$19</f>
        <v>0</v>
      </c>
      <c r="D271" s="183">
        <f>D214/RES_summary!D$19</f>
        <v>0</v>
      </c>
      <c r="E271" s="183">
        <f>E214/RES_summary!E$19</f>
        <v>0</v>
      </c>
      <c r="F271" s="183">
        <f>F214/RES_summary!F$19</f>
        <v>0</v>
      </c>
      <c r="G271" s="183">
        <f>G214/RES_summary!G$19</f>
        <v>0</v>
      </c>
      <c r="H271" s="183">
        <f>H214/RES_summary!H$19</f>
        <v>0</v>
      </c>
      <c r="I271" s="183">
        <f>I214/RES_summary!I$19</f>
        <v>0</v>
      </c>
      <c r="J271" s="183">
        <f>J214/RES_summary!J$19</f>
        <v>0</v>
      </c>
      <c r="K271" s="183">
        <f>K214/RES_summary!K$19</f>
        <v>0</v>
      </c>
      <c r="L271" s="183">
        <f>L214/RES_summary!L$19</f>
        <v>0</v>
      </c>
      <c r="M271" s="183">
        <f>M214/RES_summary!M$19</f>
        <v>0</v>
      </c>
      <c r="N271" s="183">
        <f>N214/RES_summary!N$19</f>
        <v>0</v>
      </c>
      <c r="O271" s="183">
        <f>O214/RES_summary!O$19</f>
        <v>0</v>
      </c>
      <c r="P271" s="183">
        <f>P214/RES_summary!P$19</f>
        <v>0</v>
      </c>
      <c r="Q271" s="183">
        <f>Q214/RES_summary!Q$19</f>
        <v>0</v>
      </c>
    </row>
    <row r="272" spans="1:17" ht="12" customHeight="1" x14ac:dyDescent="0.25">
      <c r="A272" s="167" t="s">
        <v>151</v>
      </c>
      <c r="B272" s="183">
        <f>B215/RES_summary!B$19</f>
        <v>0</v>
      </c>
      <c r="C272" s="183">
        <f>C215/RES_summary!C$19</f>
        <v>0</v>
      </c>
      <c r="D272" s="183">
        <f>D215/RES_summary!D$19</f>
        <v>0</v>
      </c>
      <c r="E272" s="183">
        <f>E215/RES_summary!E$19</f>
        <v>0</v>
      </c>
      <c r="F272" s="183">
        <f>F215/RES_summary!F$19</f>
        <v>0</v>
      </c>
      <c r="G272" s="183">
        <f>G215/RES_summary!G$19</f>
        <v>0</v>
      </c>
      <c r="H272" s="183">
        <f>H215/RES_summary!H$19</f>
        <v>0</v>
      </c>
      <c r="I272" s="183">
        <f>I215/RES_summary!I$19</f>
        <v>0</v>
      </c>
      <c r="J272" s="183">
        <f>J215/RES_summary!J$19</f>
        <v>0</v>
      </c>
      <c r="K272" s="183">
        <f>K215/RES_summary!K$19</f>
        <v>0</v>
      </c>
      <c r="L272" s="183">
        <f>L215/RES_summary!L$19</f>
        <v>0</v>
      </c>
      <c r="M272" s="183">
        <f>M215/RES_summary!M$19</f>
        <v>0</v>
      </c>
      <c r="N272" s="183">
        <f>N215/RES_summary!N$19</f>
        <v>0</v>
      </c>
      <c r="O272" s="183">
        <f>O215/RES_summary!O$19</f>
        <v>0</v>
      </c>
      <c r="P272" s="183">
        <f>P215/RES_summary!P$19</f>
        <v>0</v>
      </c>
      <c r="Q272" s="183">
        <f>Q215/RES_summary!Q$19</f>
        <v>0</v>
      </c>
    </row>
    <row r="273" spans="1:17" ht="12" customHeight="1" x14ac:dyDescent="0.25">
      <c r="A273" s="166" t="s">
        <v>79</v>
      </c>
      <c r="B273" s="182">
        <f>B216/RES_summary!B$19</f>
        <v>0</v>
      </c>
      <c r="C273" s="182">
        <f>C216/RES_summary!C$19</f>
        <v>0</v>
      </c>
      <c r="D273" s="182">
        <f>D216/RES_summary!D$19</f>
        <v>0</v>
      </c>
      <c r="E273" s="182">
        <f>E216/RES_summary!E$19</f>
        <v>0</v>
      </c>
      <c r="F273" s="182">
        <f>F216/RES_summary!F$19</f>
        <v>0</v>
      </c>
      <c r="G273" s="182">
        <f>G216/RES_summary!G$19</f>
        <v>0</v>
      </c>
      <c r="H273" s="182">
        <f>H216/RES_summary!H$19</f>
        <v>0</v>
      </c>
      <c r="I273" s="182">
        <f>I216/RES_summary!I$19</f>
        <v>0</v>
      </c>
      <c r="J273" s="182">
        <f>J216/RES_summary!J$19</f>
        <v>0</v>
      </c>
      <c r="K273" s="182">
        <f>K216/RES_summary!K$19</f>
        <v>0</v>
      </c>
      <c r="L273" s="182">
        <f>L216/RES_summary!L$19</f>
        <v>0</v>
      </c>
      <c r="M273" s="182">
        <f>M216/RES_summary!M$19</f>
        <v>0</v>
      </c>
      <c r="N273" s="182">
        <f>N216/RES_summary!N$19</f>
        <v>0</v>
      </c>
      <c r="O273" s="182">
        <f>O216/RES_summary!O$19</f>
        <v>0</v>
      </c>
      <c r="P273" s="182">
        <f>P216/RES_summary!P$19</f>
        <v>0</v>
      </c>
      <c r="Q273" s="182">
        <f>Q216/RES_summary!Q$19</f>
        <v>0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0</v>
      </c>
      <c r="C279" s="178">
        <f>C222/RES_summary!C$19</f>
        <v>0</v>
      </c>
      <c r="D279" s="178">
        <f>D222/RES_summary!D$19</f>
        <v>0</v>
      </c>
      <c r="E279" s="178">
        <f>E222/RES_summary!E$19</f>
        <v>0</v>
      </c>
      <c r="F279" s="178">
        <f>F222/RES_summary!F$19</f>
        <v>0</v>
      </c>
      <c r="G279" s="178">
        <f>G222/RES_summary!G$19</f>
        <v>0</v>
      </c>
      <c r="H279" s="178">
        <f>H222/RES_summary!H$19</f>
        <v>0</v>
      </c>
      <c r="I279" s="178">
        <f>I222/RES_summary!I$19</f>
        <v>1.2358413122935645</v>
      </c>
      <c r="J279" s="178">
        <f>J222/RES_summary!J$19</f>
        <v>1.6231897633906149</v>
      </c>
      <c r="K279" s="178">
        <f>K222/RES_summary!K$19</f>
        <v>1.6197480852302248</v>
      </c>
      <c r="L279" s="178">
        <f>L222/RES_summary!L$19</f>
        <v>1.5675295261915256</v>
      </c>
      <c r="M279" s="178">
        <f>M222/RES_summary!M$19</f>
        <v>1.7085882959635001</v>
      </c>
      <c r="N279" s="178">
        <f>N222/RES_summary!N$19</f>
        <v>1.615804060801697</v>
      </c>
      <c r="O279" s="178">
        <f>O222/RES_summary!O$19</f>
        <v>1.5463726388379964</v>
      </c>
      <c r="P279" s="178">
        <f>P222/RES_summary!P$19</f>
        <v>1.4735773605108058</v>
      </c>
      <c r="Q279" s="178">
        <f>Q222/RES_summary!Q$19</f>
        <v>1.5304460122613719</v>
      </c>
    </row>
    <row r="280" spans="1:17" ht="12" customHeight="1" x14ac:dyDescent="0.25">
      <c r="A280" s="23" t="s">
        <v>57</v>
      </c>
      <c r="B280" s="177">
        <f>B223/RES_summary!B$19</f>
        <v>0</v>
      </c>
      <c r="C280" s="177">
        <f>C223/RES_summary!C$19</f>
        <v>0</v>
      </c>
      <c r="D280" s="177">
        <f>D223/RES_summary!D$19</f>
        <v>0</v>
      </c>
      <c r="E280" s="177">
        <f>E223/RES_summary!E$19</f>
        <v>0</v>
      </c>
      <c r="F280" s="177">
        <f>F223/RES_summary!F$19</f>
        <v>0</v>
      </c>
      <c r="G280" s="177">
        <f>G223/RES_summary!G$19</f>
        <v>0</v>
      </c>
      <c r="H280" s="177">
        <f>H223/RES_summary!H$19</f>
        <v>0</v>
      </c>
      <c r="I280" s="177">
        <f>I223/RES_summary!I$19</f>
        <v>3.598479115207732</v>
      </c>
      <c r="J280" s="177">
        <f>J223/RES_summary!J$19</f>
        <v>3.4086985031202914</v>
      </c>
      <c r="K280" s="177">
        <f>K223/RES_summary!K$19</f>
        <v>3.5080333530117764</v>
      </c>
      <c r="L280" s="177">
        <f>L223/RES_summary!L$19</f>
        <v>3.4377544091648633</v>
      </c>
      <c r="M280" s="177">
        <f>M223/RES_summary!M$19</f>
        <v>3.4015924532407671</v>
      </c>
      <c r="N280" s="177">
        <f>N223/RES_summary!N$19</f>
        <v>3.2882709336903315</v>
      </c>
      <c r="O280" s="177">
        <f>O223/RES_summary!O$19</f>
        <v>2.9522267773921418</v>
      </c>
      <c r="P280" s="177">
        <f>P223/RES_summary!P$19</f>
        <v>2.9088468173688167</v>
      </c>
      <c r="Q280" s="177">
        <f>Q223/RES_summary!Q$19</f>
        <v>3.0416786330268213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0</v>
      </c>
      <c r="D285" s="168">
        <f t="shared" ref="D285:Q285" si="71">SUM(D286,D289,D291,D300)</f>
        <v>0</v>
      </c>
      <c r="E285" s="168">
        <f t="shared" si="71"/>
        <v>0</v>
      </c>
      <c r="F285" s="168">
        <f t="shared" si="71"/>
        <v>0</v>
      </c>
      <c r="G285" s="168">
        <f t="shared" si="71"/>
        <v>0</v>
      </c>
      <c r="H285" s="168">
        <f t="shared" si="71"/>
        <v>0</v>
      </c>
      <c r="I285" s="168">
        <f t="shared" si="71"/>
        <v>0.21923673281636799</v>
      </c>
      <c r="J285" s="168">
        <f t="shared" si="71"/>
        <v>0.16737961297841847</v>
      </c>
      <c r="K285" s="168">
        <f t="shared" si="71"/>
        <v>7.8912989556845087E-2</v>
      </c>
      <c r="L285" s="168">
        <f t="shared" si="71"/>
        <v>0.56318452050263768</v>
      </c>
      <c r="M285" s="168">
        <f t="shared" si="71"/>
        <v>0.23816388968785837</v>
      </c>
      <c r="N285" s="168">
        <f t="shared" si="71"/>
        <v>0.63332304638570436</v>
      </c>
      <c r="O285" s="168">
        <f t="shared" si="71"/>
        <v>0.33461656909992515</v>
      </c>
      <c r="P285" s="168">
        <f t="shared" si="71"/>
        <v>6.8774613449480035E-2</v>
      </c>
      <c r="Q285" s="168">
        <f t="shared" si="71"/>
        <v>1.613755480241166E-2</v>
      </c>
    </row>
    <row r="286" spans="1:17" ht="12" customHeight="1" x14ac:dyDescent="0.25">
      <c r="A286" s="158" t="s">
        <v>65</v>
      </c>
      <c r="B286" s="157"/>
      <c r="C286" s="157">
        <f>SUM(C287:C288)</f>
        <v>0</v>
      </c>
      <c r="D286" s="157">
        <f t="shared" ref="D286:Q286" si="72">SUM(D287:D288)</f>
        <v>0</v>
      </c>
      <c r="E286" s="157">
        <f t="shared" si="72"/>
        <v>0</v>
      </c>
      <c r="F286" s="157">
        <f t="shared" si="72"/>
        <v>0</v>
      </c>
      <c r="G286" s="157">
        <f t="shared" si="72"/>
        <v>0</v>
      </c>
      <c r="H286" s="157">
        <f t="shared" si="72"/>
        <v>0</v>
      </c>
      <c r="I286" s="157">
        <f t="shared" si="72"/>
        <v>0.13134539351354635</v>
      </c>
      <c r="J286" s="157">
        <f t="shared" si="72"/>
        <v>9.5479433085612422E-2</v>
      </c>
      <c r="K286" s="157">
        <f t="shared" si="72"/>
        <v>4.5351907295003185E-2</v>
      </c>
      <c r="L286" s="157">
        <f t="shared" si="72"/>
        <v>0.3020093061422674</v>
      </c>
      <c r="M286" s="157">
        <f t="shared" si="72"/>
        <v>0.13186550372406136</v>
      </c>
      <c r="N286" s="157">
        <f t="shared" si="72"/>
        <v>0.35001653260505272</v>
      </c>
      <c r="O286" s="157">
        <f t="shared" si="72"/>
        <v>0.17069396070504522</v>
      </c>
      <c r="P286" s="157">
        <f t="shared" si="72"/>
        <v>3.244273069908387E-2</v>
      </c>
      <c r="Q286" s="157">
        <f t="shared" si="72"/>
        <v>6.9305493915354901E-3</v>
      </c>
    </row>
    <row r="287" spans="1:17" ht="12" customHeight="1" x14ac:dyDescent="0.25">
      <c r="A287" s="23" t="s">
        <v>153</v>
      </c>
      <c r="B287" s="156"/>
      <c r="C287" s="156">
        <f>RES_hhdet_in_fec!C$107</f>
        <v>0</v>
      </c>
      <c r="D287" s="156">
        <f>RES_hhdet_in_fec!D$107</f>
        <v>0</v>
      </c>
      <c r="E287" s="156">
        <f>RES_hhdet_in_fec!E$107</f>
        <v>0</v>
      </c>
      <c r="F287" s="156">
        <f>RES_hhdet_in_fec!F$107</f>
        <v>0</v>
      </c>
      <c r="G287" s="156">
        <f>RES_hhdet_in_fec!G$107</f>
        <v>0</v>
      </c>
      <c r="H287" s="156">
        <f>RES_hhdet_in_fec!H$107</f>
        <v>0</v>
      </c>
      <c r="I287" s="156">
        <f>RES_hhdet_in_fec!I$107</f>
        <v>0.12953528647460696</v>
      </c>
      <c r="J287" s="156">
        <f>RES_hhdet_in_fec!J$107</f>
        <v>9.4647243184964883E-2</v>
      </c>
      <c r="K287" s="156">
        <f>RES_hhdet_in_fec!K$107</f>
        <v>4.5248519233877883E-2</v>
      </c>
      <c r="L287" s="156">
        <f>RES_hhdet_in_fec!L$107</f>
        <v>0.30019419151218801</v>
      </c>
      <c r="M287" s="156">
        <f>RES_hhdet_in_fec!M$107</f>
        <v>0.13139713162030522</v>
      </c>
      <c r="N287" s="156">
        <f>RES_hhdet_in_fec!N$107</f>
        <v>0.34914663430996545</v>
      </c>
      <c r="O287" s="156">
        <f>RES_hhdet_in_fec!O$107</f>
        <v>0.17026201000028171</v>
      </c>
      <c r="P287" s="156">
        <f>RES_hhdet_in_fec!P$107</f>
        <v>3.2308680230261642E-2</v>
      </c>
      <c r="Q287" s="156">
        <f>RES_hhdet_in_fec!Q$107</f>
        <v>6.8933669997711363E-3</v>
      </c>
    </row>
    <row r="288" spans="1:17" ht="12" customHeight="1" x14ac:dyDescent="0.25">
      <c r="A288" s="23" t="s">
        <v>60</v>
      </c>
      <c r="B288" s="156"/>
      <c r="C288" s="156">
        <f>RES_hhdet_in_fec!C$108</f>
        <v>0</v>
      </c>
      <c r="D288" s="156">
        <f>RES_hhdet_in_fec!D$108</f>
        <v>0</v>
      </c>
      <c r="E288" s="156">
        <f>RES_hhdet_in_fec!E$108</f>
        <v>0</v>
      </c>
      <c r="F288" s="156">
        <f>RES_hhdet_in_fec!F$108</f>
        <v>0</v>
      </c>
      <c r="G288" s="156">
        <f>RES_hhdet_in_fec!G$108</f>
        <v>0</v>
      </c>
      <c r="H288" s="156">
        <f>RES_hhdet_in_fec!H$108</f>
        <v>0</v>
      </c>
      <c r="I288" s="156">
        <f>RES_hhdet_in_fec!I$108</f>
        <v>1.8101070389393724E-3</v>
      </c>
      <c r="J288" s="156">
        <f>RES_hhdet_in_fec!J$108</f>
        <v>8.3218990064753376E-4</v>
      </c>
      <c r="K288" s="156">
        <f>RES_hhdet_in_fec!K$108</f>
        <v>1.0338806112530189E-4</v>
      </c>
      <c r="L288" s="156">
        <f>RES_hhdet_in_fec!L$108</f>
        <v>1.8151146300793683E-3</v>
      </c>
      <c r="M288" s="156">
        <f>RES_hhdet_in_fec!M$108</f>
        <v>4.6837210375614495E-4</v>
      </c>
      <c r="N288" s="156">
        <f>RES_hhdet_in_fec!N$108</f>
        <v>8.6989829508726476E-4</v>
      </c>
      <c r="O288" s="156">
        <f>RES_hhdet_in_fec!O$108</f>
        <v>4.3195070476351351E-4</v>
      </c>
      <c r="P288" s="156">
        <f>RES_hhdet_in_fec!P$108</f>
        <v>1.3405046882222755E-4</v>
      </c>
      <c r="Q288" s="156">
        <f>RES_hhdet_in_fec!Q$108</f>
        <v>3.7182391764354035E-5</v>
      </c>
    </row>
    <row r="289" spans="1:17" ht="12" customHeight="1" x14ac:dyDescent="0.25">
      <c r="A289" s="158" t="s">
        <v>112</v>
      </c>
      <c r="B289" s="157"/>
      <c r="C289" s="157">
        <f>C290</f>
        <v>0</v>
      </c>
      <c r="D289" s="157">
        <f t="shared" ref="D289:Q289" si="73">D290</f>
        <v>0</v>
      </c>
      <c r="E289" s="157">
        <f t="shared" si="73"/>
        <v>0</v>
      </c>
      <c r="F289" s="157">
        <f t="shared" si="73"/>
        <v>0</v>
      </c>
      <c r="G289" s="157">
        <f t="shared" si="73"/>
        <v>0</v>
      </c>
      <c r="H289" s="157">
        <f t="shared" si="73"/>
        <v>0</v>
      </c>
      <c r="I289" s="157">
        <f t="shared" si="73"/>
        <v>7.6265028553028956E-3</v>
      </c>
      <c r="J289" s="157">
        <f t="shared" si="73"/>
        <v>6.0088456872074451E-3</v>
      </c>
      <c r="K289" s="157">
        <f t="shared" si="73"/>
        <v>4.5871424479383919E-3</v>
      </c>
      <c r="L289" s="157">
        <f t="shared" si="73"/>
        <v>2.6752116102924876E-2</v>
      </c>
      <c r="M289" s="157">
        <f t="shared" si="73"/>
        <v>1.3326757795292197E-2</v>
      </c>
      <c r="N289" s="157">
        <f t="shared" si="73"/>
        <v>3.0015293623846251E-2</v>
      </c>
      <c r="O289" s="157">
        <f t="shared" si="73"/>
        <v>2.043464428540382E-2</v>
      </c>
      <c r="P289" s="157">
        <f t="shared" si="73"/>
        <v>9.0607109241062998E-3</v>
      </c>
      <c r="Q289" s="157">
        <f t="shared" si="73"/>
        <v>2.6767864993378072E-3</v>
      </c>
    </row>
    <row r="290" spans="1:17" ht="12" customHeight="1" x14ac:dyDescent="0.25">
      <c r="A290" s="23" t="s">
        <v>60</v>
      </c>
      <c r="B290" s="156"/>
      <c r="C290" s="156">
        <f>RES_hhdet_in_fec!C$110</f>
        <v>0</v>
      </c>
      <c r="D290" s="156">
        <f>RES_hhdet_in_fec!D$110</f>
        <v>0</v>
      </c>
      <c r="E290" s="156">
        <f>RES_hhdet_in_fec!E$110</f>
        <v>0</v>
      </c>
      <c r="F290" s="156">
        <f>RES_hhdet_in_fec!F$110</f>
        <v>0</v>
      </c>
      <c r="G290" s="156">
        <f>RES_hhdet_in_fec!G$110</f>
        <v>0</v>
      </c>
      <c r="H290" s="156">
        <f>RES_hhdet_in_fec!H$110</f>
        <v>0</v>
      </c>
      <c r="I290" s="156">
        <f>RES_hhdet_in_fec!I$110</f>
        <v>7.6265028553028956E-3</v>
      </c>
      <c r="J290" s="156">
        <f>RES_hhdet_in_fec!J$110</f>
        <v>6.0088456872074451E-3</v>
      </c>
      <c r="K290" s="156">
        <f>RES_hhdet_in_fec!K$110</f>
        <v>4.5871424479383919E-3</v>
      </c>
      <c r="L290" s="156">
        <f>RES_hhdet_in_fec!L$110</f>
        <v>2.6752116102924876E-2</v>
      </c>
      <c r="M290" s="156">
        <f>RES_hhdet_in_fec!M$110</f>
        <v>1.3326757795292197E-2</v>
      </c>
      <c r="N290" s="156">
        <f>RES_hhdet_in_fec!N$110</f>
        <v>3.0015293623846251E-2</v>
      </c>
      <c r="O290" s="156">
        <f>RES_hhdet_in_fec!O$110</f>
        <v>2.043464428540382E-2</v>
      </c>
      <c r="P290" s="156">
        <f>RES_hhdet_in_fec!P$110</f>
        <v>9.0607109241062998E-3</v>
      </c>
      <c r="Q290" s="156">
        <f>RES_hhdet_in_fec!Q$110</f>
        <v>2.6767864993378072E-3</v>
      </c>
    </row>
    <row r="291" spans="1:17" ht="12" customHeight="1" x14ac:dyDescent="0.25">
      <c r="A291" s="158" t="s">
        <v>63</v>
      </c>
      <c r="B291" s="157"/>
      <c r="C291" s="157">
        <f>SUM(C292:C293,C296:C297)</f>
        <v>0</v>
      </c>
      <c r="D291" s="157">
        <f t="shared" ref="D291:Q291" si="74">SUM(D292:D293,D296:D297)</f>
        <v>0</v>
      </c>
      <c r="E291" s="157">
        <f t="shared" si="74"/>
        <v>0</v>
      </c>
      <c r="F291" s="157">
        <f t="shared" si="74"/>
        <v>0</v>
      </c>
      <c r="G291" s="157">
        <f t="shared" si="74"/>
        <v>0</v>
      </c>
      <c r="H291" s="157">
        <f t="shared" si="74"/>
        <v>0</v>
      </c>
      <c r="I291" s="157">
        <f t="shared" si="74"/>
        <v>5.025175197680961E-2</v>
      </c>
      <c r="J291" s="157">
        <f t="shared" si="74"/>
        <v>4.1441668110047312E-2</v>
      </c>
      <c r="K291" s="157">
        <f t="shared" si="74"/>
        <v>1.8098117929273093E-2</v>
      </c>
      <c r="L291" s="157">
        <f t="shared" si="74"/>
        <v>0.14365508931280108</v>
      </c>
      <c r="M291" s="157">
        <f t="shared" si="74"/>
        <v>5.6859887132764991E-2</v>
      </c>
      <c r="N291" s="157">
        <f t="shared" si="74"/>
        <v>0.15705279755163165</v>
      </c>
      <c r="O291" s="157">
        <f t="shared" si="74"/>
        <v>9.1601828991310502E-2</v>
      </c>
      <c r="P291" s="157">
        <f t="shared" si="74"/>
        <v>1.8018603295482515E-2</v>
      </c>
      <c r="Q291" s="157">
        <f t="shared" si="74"/>
        <v>4.4385354156058245E-3</v>
      </c>
    </row>
    <row r="292" spans="1:17" ht="12" customHeight="1" x14ac:dyDescent="0.25">
      <c r="A292" s="167" t="s">
        <v>152</v>
      </c>
      <c r="B292" s="132"/>
      <c r="C292" s="132">
        <f>RES_hhdet_in_fec!C$112</f>
        <v>0</v>
      </c>
      <c r="D292" s="132">
        <f>RES_hhdet_in_fec!D$112</f>
        <v>0</v>
      </c>
      <c r="E292" s="132">
        <f>RES_hhdet_in_fec!E$112</f>
        <v>0</v>
      </c>
      <c r="F292" s="132">
        <f>RES_hhdet_in_fec!F$112</f>
        <v>0</v>
      </c>
      <c r="G292" s="132">
        <f>RES_hhdet_in_fec!G$112</f>
        <v>0</v>
      </c>
      <c r="H292" s="132">
        <f>RES_hhdet_in_fec!H$112</f>
        <v>0</v>
      </c>
      <c r="I292" s="132">
        <f>RES_hhdet_in_fec!I$112</f>
        <v>0</v>
      </c>
      <c r="J292" s="132">
        <f>RES_hhdet_in_fec!J$112</f>
        <v>0</v>
      </c>
      <c r="K292" s="132">
        <f>RES_hhdet_in_fec!K$112</f>
        <v>0</v>
      </c>
      <c r="L292" s="132">
        <f>RES_hhdet_in_fec!L$112</f>
        <v>0</v>
      </c>
      <c r="M292" s="132">
        <f>RES_hhdet_in_fec!M$112</f>
        <v>0</v>
      </c>
      <c r="N292" s="132">
        <f>RES_hhdet_in_fec!N$112</f>
        <v>0</v>
      </c>
      <c r="O292" s="132">
        <f>RES_hhdet_in_fec!O$112</f>
        <v>0</v>
      </c>
      <c r="P292" s="132">
        <f>RES_hhdet_in_fec!P$112</f>
        <v>0</v>
      </c>
      <c r="Q292" s="132">
        <f>RES_hhdet_in_fec!Q$112</f>
        <v>0</v>
      </c>
    </row>
    <row r="293" spans="1:17" ht="12" customHeight="1" x14ac:dyDescent="0.25">
      <c r="A293" s="167" t="s">
        <v>151</v>
      </c>
      <c r="B293" s="132"/>
      <c r="C293" s="132">
        <f>SUM(C294:C295)</f>
        <v>0</v>
      </c>
      <c r="D293" s="132">
        <f t="shared" ref="D293:Q293" si="75">SUM(D294:D295)</f>
        <v>0</v>
      </c>
      <c r="E293" s="132">
        <f t="shared" si="75"/>
        <v>0</v>
      </c>
      <c r="F293" s="132">
        <f t="shared" si="75"/>
        <v>0</v>
      </c>
      <c r="G293" s="132">
        <f t="shared" si="75"/>
        <v>0</v>
      </c>
      <c r="H293" s="132">
        <f t="shared" si="75"/>
        <v>0</v>
      </c>
      <c r="I293" s="132">
        <f t="shared" si="75"/>
        <v>0</v>
      </c>
      <c r="J293" s="132">
        <f t="shared" si="75"/>
        <v>0</v>
      </c>
      <c r="K293" s="132">
        <f t="shared" si="75"/>
        <v>0</v>
      </c>
      <c r="L293" s="132">
        <f t="shared" si="75"/>
        <v>0</v>
      </c>
      <c r="M293" s="132">
        <f t="shared" si="75"/>
        <v>0</v>
      </c>
      <c r="N293" s="132">
        <f t="shared" si="75"/>
        <v>0</v>
      </c>
      <c r="O293" s="132">
        <f t="shared" si="75"/>
        <v>0</v>
      </c>
      <c r="P293" s="132">
        <f t="shared" si="75"/>
        <v>0</v>
      </c>
      <c r="Q293" s="132">
        <f t="shared" si="75"/>
        <v>0</v>
      </c>
    </row>
    <row r="294" spans="1:17" ht="12" customHeight="1" x14ac:dyDescent="0.25">
      <c r="A294" s="166" t="s">
        <v>79</v>
      </c>
      <c r="B294" s="165"/>
      <c r="C294" s="165">
        <f>RES_hhdet_in_fec!C$114</f>
        <v>0</v>
      </c>
      <c r="D294" s="165">
        <f>RES_hhdet_in_fec!D$114</f>
        <v>0</v>
      </c>
      <c r="E294" s="165">
        <f>RES_hhdet_in_fec!E$114</f>
        <v>0</v>
      </c>
      <c r="F294" s="165">
        <f>RES_hhdet_in_fec!F$114</f>
        <v>0</v>
      </c>
      <c r="G294" s="165">
        <f>RES_hhdet_in_fec!G$114</f>
        <v>0</v>
      </c>
      <c r="H294" s="165">
        <f>RES_hhdet_in_fec!H$114</f>
        <v>0</v>
      </c>
      <c r="I294" s="165">
        <f>RES_hhdet_in_fec!I$114</f>
        <v>0</v>
      </c>
      <c r="J294" s="165">
        <f>RES_hhdet_in_fec!J$114</f>
        <v>0</v>
      </c>
      <c r="K294" s="165">
        <f>RES_hhdet_in_fec!K$114</f>
        <v>0</v>
      </c>
      <c r="L294" s="165">
        <f>RES_hhdet_in_fec!L$114</f>
        <v>0</v>
      </c>
      <c r="M294" s="165">
        <f>RES_hhdet_in_fec!M$114</f>
        <v>0</v>
      </c>
      <c r="N294" s="165">
        <f>RES_hhdet_in_fec!N$114</f>
        <v>0</v>
      </c>
      <c r="O294" s="165">
        <f>RES_hhdet_in_fec!O$114</f>
        <v>0</v>
      </c>
      <c r="P294" s="165">
        <f>RES_hhdet_in_fec!P$114</f>
        <v>0</v>
      </c>
      <c r="Q294" s="165">
        <f>RES_hhdet_in_fec!Q$114</f>
        <v>0</v>
      </c>
    </row>
    <row r="295" spans="1:17" ht="12" customHeight="1" x14ac:dyDescent="0.25">
      <c r="A295" s="147" t="s">
        <v>59</v>
      </c>
      <c r="B295" s="164"/>
      <c r="C295" s="164">
        <f>RES_hhdet_in_fec!C$115</f>
        <v>0</v>
      </c>
      <c r="D295" s="164">
        <f>RES_hhdet_in_fec!D$115</f>
        <v>0</v>
      </c>
      <c r="E295" s="164">
        <f>RES_hhdet_in_fec!E$115</f>
        <v>0</v>
      </c>
      <c r="F295" s="164">
        <f>RES_hhdet_in_fec!F$115</f>
        <v>0</v>
      </c>
      <c r="G295" s="164">
        <f>RES_hhdet_in_fec!G$115</f>
        <v>0</v>
      </c>
      <c r="H295" s="164">
        <f>RES_hhdet_in_fec!H$115</f>
        <v>0</v>
      </c>
      <c r="I295" s="164">
        <f>RES_hhdet_in_fec!I$115</f>
        <v>0</v>
      </c>
      <c r="J295" s="164">
        <f>RES_hhdet_in_fec!J$115</f>
        <v>0</v>
      </c>
      <c r="K295" s="164">
        <f>RES_hhdet_in_fec!K$115</f>
        <v>0</v>
      </c>
      <c r="L295" s="164">
        <f>RES_hhdet_in_fec!L$115</f>
        <v>0</v>
      </c>
      <c r="M295" s="164">
        <f>RES_hhdet_in_fec!M$115</f>
        <v>0</v>
      </c>
      <c r="N295" s="164">
        <f>RES_hhdet_in_fec!N$115</f>
        <v>0</v>
      </c>
      <c r="O295" s="164">
        <f>RES_hhdet_in_fec!O$115</f>
        <v>0</v>
      </c>
      <c r="P295" s="164">
        <f>RES_hhdet_in_fec!P$115</f>
        <v>0</v>
      </c>
      <c r="Q295" s="164">
        <f>RES_hhdet_in_fec!Q$115</f>
        <v>0</v>
      </c>
    </row>
    <row r="296" spans="1:17" ht="12" customHeight="1" x14ac:dyDescent="0.25">
      <c r="A296" s="163" t="s">
        <v>142</v>
      </c>
      <c r="B296" s="162"/>
      <c r="C296" s="162">
        <f>RES_hhdet_in_fec!C$116</f>
        <v>0</v>
      </c>
      <c r="D296" s="162">
        <f>RES_hhdet_in_fec!D$116</f>
        <v>0</v>
      </c>
      <c r="E296" s="162">
        <f>RES_hhdet_in_fec!E$116</f>
        <v>0</v>
      </c>
      <c r="F296" s="162">
        <f>RES_hhdet_in_fec!F$116</f>
        <v>0</v>
      </c>
      <c r="G296" s="162">
        <f>RES_hhdet_in_fec!G$116</f>
        <v>0</v>
      </c>
      <c r="H296" s="162">
        <f>RES_hhdet_in_fec!H$116</f>
        <v>0</v>
      </c>
      <c r="I296" s="162">
        <f>RES_hhdet_in_fec!I$116</f>
        <v>0</v>
      </c>
      <c r="J296" s="162">
        <f>RES_hhdet_in_fec!J$116</f>
        <v>0</v>
      </c>
      <c r="K296" s="162">
        <f>RES_hhdet_in_fec!K$116</f>
        <v>0</v>
      </c>
      <c r="L296" s="162">
        <f>RES_hhdet_in_fec!L$116</f>
        <v>0</v>
      </c>
      <c r="M296" s="162">
        <f>RES_hhdet_in_fec!M$116</f>
        <v>0</v>
      </c>
      <c r="N296" s="162">
        <f>RES_hhdet_in_fec!N$116</f>
        <v>0</v>
      </c>
      <c r="O296" s="162">
        <f>RES_hhdet_in_fec!O$116</f>
        <v>0</v>
      </c>
      <c r="P296" s="162">
        <f>RES_hhdet_in_fec!P$116</f>
        <v>0</v>
      </c>
      <c r="Q296" s="162">
        <f>RES_hhdet_in_fec!Q$116</f>
        <v>0</v>
      </c>
    </row>
    <row r="297" spans="1:17" ht="12" customHeight="1" x14ac:dyDescent="0.25">
      <c r="A297" s="161" t="s">
        <v>141</v>
      </c>
      <c r="B297" s="160"/>
      <c r="C297" s="160">
        <f>SUM(C298:C299)</f>
        <v>0</v>
      </c>
      <c r="D297" s="160">
        <f t="shared" ref="D297:Q297" si="76">SUM(D298:D299)</f>
        <v>0</v>
      </c>
      <c r="E297" s="160">
        <f t="shared" si="76"/>
        <v>0</v>
      </c>
      <c r="F297" s="160">
        <f t="shared" si="76"/>
        <v>0</v>
      </c>
      <c r="G297" s="160">
        <f t="shared" si="76"/>
        <v>0</v>
      </c>
      <c r="H297" s="160">
        <f t="shared" si="76"/>
        <v>0</v>
      </c>
      <c r="I297" s="160">
        <f t="shared" si="76"/>
        <v>5.025175197680961E-2</v>
      </c>
      <c r="J297" s="160">
        <f t="shared" si="76"/>
        <v>4.1441668110047312E-2</v>
      </c>
      <c r="K297" s="160">
        <f t="shared" si="76"/>
        <v>1.8098117929273093E-2</v>
      </c>
      <c r="L297" s="160">
        <f t="shared" si="76"/>
        <v>0.14365508931280108</v>
      </c>
      <c r="M297" s="160">
        <f t="shared" si="76"/>
        <v>5.6859887132764991E-2</v>
      </c>
      <c r="N297" s="160">
        <f t="shared" si="76"/>
        <v>0.15705279755163165</v>
      </c>
      <c r="O297" s="160">
        <f t="shared" si="76"/>
        <v>9.1601828991310502E-2</v>
      </c>
      <c r="P297" s="160">
        <f t="shared" si="76"/>
        <v>1.8018603295482515E-2</v>
      </c>
      <c r="Q297" s="160">
        <f t="shared" si="76"/>
        <v>4.4385354156058245E-3</v>
      </c>
    </row>
    <row r="298" spans="1:17" ht="12" customHeight="1" x14ac:dyDescent="0.25">
      <c r="A298" s="148" t="s">
        <v>60</v>
      </c>
      <c r="B298" s="156"/>
      <c r="C298" s="156">
        <f>RES_hhdet_in_fec!C$118</f>
        <v>0</v>
      </c>
      <c r="D298" s="156">
        <f>RES_hhdet_in_fec!D$118</f>
        <v>0</v>
      </c>
      <c r="E298" s="156">
        <f>RES_hhdet_in_fec!E$118</f>
        <v>0</v>
      </c>
      <c r="F298" s="156">
        <f>RES_hhdet_in_fec!F$118</f>
        <v>0</v>
      </c>
      <c r="G298" s="156">
        <f>RES_hhdet_in_fec!G$118</f>
        <v>0</v>
      </c>
      <c r="H298" s="156">
        <f>RES_hhdet_in_fec!H$118</f>
        <v>0</v>
      </c>
      <c r="I298" s="156">
        <f>RES_hhdet_in_fec!I$118</f>
        <v>2.2925197497381143E-3</v>
      </c>
      <c r="J298" s="156">
        <f>RES_hhdet_in_fec!J$118</f>
        <v>1.9047287422150809E-3</v>
      </c>
      <c r="K298" s="156">
        <f>RES_hhdet_in_fec!K$118</f>
        <v>8.1437662953148414E-4</v>
      </c>
      <c r="L298" s="156">
        <f>RES_hhdet_in_fec!L$118</f>
        <v>6.7581162023360956E-3</v>
      </c>
      <c r="M298" s="156">
        <f>RES_hhdet_in_fec!M$118</f>
        <v>2.6366829468702077E-3</v>
      </c>
      <c r="N298" s="156">
        <f>RES_hhdet_in_fec!N$118</f>
        <v>6.9208844869739251E-3</v>
      </c>
      <c r="O298" s="156">
        <f>RES_hhdet_in_fec!O$118</f>
        <v>3.969614312839845E-3</v>
      </c>
      <c r="P298" s="156">
        <f>RES_hhdet_in_fec!P$118</f>
        <v>1.2678931837386189E-3</v>
      </c>
      <c r="Q298" s="156">
        <f>RES_hhdet_in_fec!Q$118</f>
        <v>7.0804447062526078E-4</v>
      </c>
    </row>
    <row r="299" spans="1:17" ht="12" customHeight="1" x14ac:dyDescent="0.25">
      <c r="A299" s="148" t="s">
        <v>59</v>
      </c>
      <c r="B299" s="156"/>
      <c r="C299" s="156">
        <f>RES_hhdet_in_fec!C$119</f>
        <v>0</v>
      </c>
      <c r="D299" s="156">
        <f>RES_hhdet_in_fec!D$119</f>
        <v>0</v>
      </c>
      <c r="E299" s="156">
        <f>RES_hhdet_in_fec!E$119</f>
        <v>0</v>
      </c>
      <c r="F299" s="156">
        <f>RES_hhdet_in_fec!F$119</f>
        <v>0</v>
      </c>
      <c r="G299" s="156">
        <f>RES_hhdet_in_fec!G$119</f>
        <v>0</v>
      </c>
      <c r="H299" s="156">
        <f>RES_hhdet_in_fec!H$119</f>
        <v>0</v>
      </c>
      <c r="I299" s="156">
        <f>RES_hhdet_in_fec!I$119</f>
        <v>4.7959232227071498E-2</v>
      </c>
      <c r="J299" s="156">
        <f>RES_hhdet_in_fec!J$119</f>
        <v>3.953693936783223E-2</v>
      </c>
      <c r="K299" s="156">
        <f>RES_hhdet_in_fec!K$119</f>
        <v>1.7283741299741608E-2</v>
      </c>
      <c r="L299" s="156">
        <f>RES_hhdet_in_fec!L$119</f>
        <v>0.13689697311046498</v>
      </c>
      <c r="M299" s="156">
        <f>RES_hhdet_in_fec!M$119</f>
        <v>5.4223204185894783E-2</v>
      </c>
      <c r="N299" s="156">
        <f>RES_hhdet_in_fec!N$119</f>
        <v>0.15013191306465773</v>
      </c>
      <c r="O299" s="156">
        <f>RES_hhdet_in_fec!O$119</f>
        <v>8.7632214678470655E-2</v>
      </c>
      <c r="P299" s="156">
        <f>RES_hhdet_in_fec!P$119</f>
        <v>1.6750710111743897E-2</v>
      </c>
      <c r="Q299" s="156">
        <f>RES_hhdet_in_fec!Q$119</f>
        <v>3.7304909449805638E-3</v>
      </c>
    </row>
    <row r="300" spans="1:17" ht="12" customHeight="1" x14ac:dyDescent="0.25">
      <c r="A300" s="158" t="s">
        <v>62</v>
      </c>
      <c r="B300" s="157"/>
      <c r="C300" s="157">
        <f>SUM(C301:C302)</f>
        <v>0</v>
      </c>
      <c r="D300" s="157">
        <f t="shared" ref="D300:Q300" si="77">SUM(D301:D302)</f>
        <v>0</v>
      </c>
      <c r="E300" s="157">
        <f t="shared" si="77"/>
        <v>0</v>
      </c>
      <c r="F300" s="157">
        <f t="shared" si="77"/>
        <v>0</v>
      </c>
      <c r="G300" s="157">
        <f t="shared" si="77"/>
        <v>0</v>
      </c>
      <c r="H300" s="157">
        <f t="shared" si="77"/>
        <v>0</v>
      </c>
      <c r="I300" s="157">
        <f t="shared" si="77"/>
        <v>3.0013084470709144E-2</v>
      </c>
      <c r="J300" s="157">
        <f t="shared" si="77"/>
        <v>2.4449666095551294E-2</v>
      </c>
      <c r="K300" s="157">
        <f t="shared" si="77"/>
        <v>1.0875821884630422E-2</v>
      </c>
      <c r="L300" s="157">
        <f t="shared" si="77"/>
        <v>9.0768008944644291E-2</v>
      </c>
      <c r="M300" s="157">
        <f t="shared" si="77"/>
        <v>3.6111741035739837E-2</v>
      </c>
      <c r="N300" s="157">
        <f t="shared" si="77"/>
        <v>9.6238422605173651E-2</v>
      </c>
      <c r="O300" s="157">
        <f t="shared" si="77"/>
        <v>5.1886135118165595E-2</v>
      </c>
      <c r="P300" s="157">
        <f t="shared" si="77"/>
        <v>9.2525685308073521E-3</v>
      </c>
      <c r="Q300" s="157">
        <f t="shared" si="77"/>
        <v>2.0916834959325372E-3</v>
      </c>
    </row>
    <row r="301" spans="1:17" ht="12" customHeight="1" x14ac:dyDescent="0.25">
      <c r="A301" s="23" t="s">
        <v>57</v>
      </c>
      <c r="B301" s="156"/>
      <c r="C301" s="156">
        <f>RES_hhdet_in_fec!C$121</f>
        <v>0</v>
      </c>
      <c r="D301" s="156">
        <f>RES_hhdet_in_fec!D$121</f>
        <v>0</v>
      </c>
      <c r="E301" s="156">
        <f>RES_hhdet_in_fec!E$121</f>
        <v>0</v>
      </c>
      <c r="F301" s="156">
        <f>RES_hhdet_in_fec!F$121</f>
        <v>0</v>
      </c>
      <c r="G301" s="156">
        <f>RES_hhdet_in_fec!G$121</f>
        <v>0</v>
      </c>
      <c r="H301" s="156">
        <f>RES_hhdet_in_fec!H$121</f>
        <v>0</v>
      </c>
      <c r="I301" s="156">
        <f>RES_hhdet_in_fec!I$121</f>
        <v>0</v>
      </c>
      <c r="J301" s="156">
        <f>RES_hhdet_in_fec!J$121</f>
        <v>0</v>
      </c>
      <c r="K301" s="156">
        <f>RES_hhdet_in_fec!K$121</f>
        <v>0</v>
      </c>
      <c r="L301" s="156">
        <f>RES_hhdet_in_fec!L$121</f>
        <v>0</v>
      </c>
      <c r="M301" s="156">
        <f>RES_hhdet_in_fec!M$121</f>
        <v>0</v>
      </c>
      <c r="N301" s="156">
        <f>RES_hhdet_in_fec!N$121</f>
        <v>0</v>
      </c>
      <c r="O301" s="156">
        <f>RES_hhdet_in_fec!O$121</f>
        <v>0</v>
      </c>
      <c r="P301" s="156">
        <f>RES_hhdet_in_fec!P$121</f>
        <v>0</v>
      </c>
      <c r="Q301" s="156">
        <f>RES_hhdet_in_fec!Q$121</f>
        <v>0</v>
      </c>
    </row>
    <row r="302" spans="1:17" ht="12" customHeight="1" x14ac:dyDescent="0.25">
      <c r="A302" s="29" t="s">
        <v>140</v>
      </c>
      <c r="B302" s="57"/>
      <c r="C302" s="57">
        <f>RES_hhdet_in_fec!C$122</f>
        <v>0</v>
      </c>
      <c r="D302" s="57">
        <f>RES_hhdet_in_fec!D$122</f>
        <v>0</v>
      </c>
      <c r="E302" s="57">
        <f>RES_hhdet_in_fec!E$122</f>
        <v>0</v>
      </c>
      <c r="F302" s="57">
        <f>RES_hhdet_in_fec!F$122</f>
        <v>0</v>
      </c>
      <c r="G302" s="57">
        <f>RES_hhdet_in_fec!G$122</f>
        <v>0</v>
      </c>
      <c r="H302" s="57">
        <f>RES_hhdet_in_fec!H$122</f>
        <v>0</v>
      </c>
      <c r="I302" s="57">
        <f>RES_hhdet_in_fec!I$122</f>
        <v>3.0013084470709144E-2</v>
      </c>
      <c r="J302" s="57">
        <f>RES_hhdet_in_fec!J$122</f>
        <v>2.4449666095551294E-2</v>
      </c>
      <c r="K302" s="57">
        <f>RES_hhdet_in_fec!K$122</f>
        <v>1.0875821884630422E-2</v>
      </c>
      <c r="L302" s="57">
        <f>RES_hhdet_in_fec!L$122</f>
        <v>9.0768008944644291E-2</v>
      </c>
      <c r="M302" s="57">
        <f>RES_hhdet_in_fec!M$122</f>
        <v>3.6111741035739837E-2</v>
      </c>
      <c r="N302" s="57">
        <f>RES_hhdet_in_fec!N$122</f>
        <v>9.6238422605173651E-2</v>
      </c>
      <c r="O302" s="57">
        <f>RES_hhdet_in_fec!O$122</f>
        <v>5.1886135118165595E-2</v>
      </c>
      <c r="P302" s="57">
        <f>RES_hhdet_in_fec!P$122</f>
        <v>9.2525685308073521E-3</v>
      </c>
      <c r="Q302" s="57">
        <f>RES_hhdet_in_fec!Q$122</f>
        <v>2.0916834959325372E-3</v>
      </c>
    </row>
    <row r="304" spans="1:17" ht="12" customHeight="1" x14ac:dyDescent="0.25">
      <c r="A304" s="152" t="s">
        <v>192</v>
      </c>
      <c r="B304" s="168"/>
      <c r="C304" s="168">
        <f>SUM(C305,C308,C310,C319)</f>
        <v>0</v>
      </c>
      <c r="D304" s="168">
        <f t="shared" ref="D304:Q304" si="78">SUM(D305,D308,D310,D319)</f>
        <v>0</v>
      </c>
      <c r="E304" s="168">
        <f t="shared" si="78"/>
        <v>0</v>
      </c>
      <c r="F304" s="168">
        <f t="shared" si="78"/>
        <v>0</v>
      </c>
      <c r="G304" s="168">
        <f t="shared" si="78"/>
        <v>0</v>
      </c>
      <c r="H304" s="168">
        <f t="shared" si="78"/>
        <v>0</v>
      </c>
      <c r="I304" s="168">
        <f t="shared" si="78"/>
        <v>0.18376763818038414</v>
      </c>
      <c r="J304" s="168">
        <f t="shared" si="78"/>
        <v>0.14308850905080339</v>
      </c>
      <c r="K304" s="168">
        <f t="shared" si="78"/>
        <v>7.0528282102226794E-2</v>
      </c>
      <c r="L304" s="168">
        <f t="shared" si="78"/>
        <v>0.5057709597910367</v>
      </c>
      <c r="M304" s="168">
        <f t="shared" si="78"/>
        <v>0.21935028955075495</v>
      </c>
      <c r="N304" s="168">
        <f t="shared" si="78"/>
        <v>0.58061112377531676</v>
      </c>
      <c r="O304" s="168">
        <f t="shared" si="78"/>
        <v>0.32278740828723512</v>
      </c>
      <c r="P304" s="168">
        <f t="shared" si="78"/>
        <v>7.8387029614730569E-2</v>
      </c>
      <c r="Q304" s="168">
        <f t="shared" si="78"/>
        <v>2.0219693517841152E-2</v>
      </c>
    </row>
    <row r="305" spans="1:17" ht="12" customHeight="1" x14ac:dyDescent="0.25">
      <c r="A305" s="158" t="s">
        <v>65</v>
      </c>
      <c r="B305" s="157"/>
      <c r="C305" s="157">
        <f>SUM(C306:C307)</f>
        <v>0</v>
      </c>
      <c r="D305" s="157">
        <f t="shared" ref="D305:Q305" si="79">SUM(D306:D307)</f>
        <v>0</v>
      </c>
      <c r="E305" s="157">
        <f t="shared" si="79"/>
        <v>0</v>
      </c>
      <c r="F305" s="157">
        <f t="shared" si="79"/>
        <v>0</v>
      </c>
      <c r="G305" s="157">
        <f t="shared" si="79"/>
        <v>0</v>
      </c>
      <c r="H305" s="157">
        <f t="shared" si="79"/>
        <v>0</v>
      </c>
      <c r="I305" s="157">
        <f t="shared" si="79"/>
        <v>9.4194882314099879E-2</v>
      </c>
      <c r="J305" s="157">
        <f t="shared" si="79"/>
        <v>6.9155605657238509E-2</v>
      </c>
      <c r="K305" s="157">
        <f t="shared" si="79"/>
        <v>3.3029212534265821E-2</v>
      </c>
      <c r="L305" s="157">
        <f t="shared" si="79"/>
        <v>0.22183692756870957</v>
      </c>
      <c r="M305" s="157">
        <f t="shared" si="79"/>
        <v>9.727366354532456E-2</v>
      </c>
      <c r="N305" s="157">
        <f t="shared" si="79"/>
        <v>0.25900718649852317</v>
      </c>
      <c r="O305" s="157">
        <f t="shared" si="79"/>
        <v>0.12667656010539394</v>
      </c>
      <c r="P305" s="157">
        <f t="shared" si="79"/>
        <v>2.4131654179934174E-2</v>
      </c>
      <c r="Q305" s="157">
        <f t="shared" si="79"/>
        <v>5.1643420398509122E-3</v>
      </c>
    </row>
    <row r="306" spans="1:17" ht="12" customHeight="1" x14ac:dyDescent="0.25">
      <c r="A306" s="23" t="s">
        <v>153</v>
      </c>
      <c r="B306" s="156"/>
      <c r="C306" s="156">
        <f>RES_hhdet_in_tes!C$107</f>
        <v>0</v>
      </c>
      <c r="D306" s="156">
        <f>RES_hhdet_in_tes!D$107</f>
        <v>0</v>
      </c>
      <c r="E306" s="156">
        <f>RES_hhdet_in_tes!E$107</f>
        <v>0</v>
      </c>
      <c r="F306" s="156">
        <f>RES_hhdet_in_tes!F$107</f>
        <v>0</v>
      </c>
      <c r="G306" s="156">
        <f>RES_hhdet_in_tes!G$107</f>
        <v>0</v>
      </c>
      <c r="H306" s="156">
        <f>RES_hhdet_in_tes!H$107</f>
        <v>0</v>
      </c>
      <c r="I306" s="156">
        <f>RES_hhdet_in_tes!I$107</f>
        <v>9.2384775275160508E-2</v>
      </c>
      <c r="J306" s="156">
        <f>RES_hhdet_in_tes!J$107</f>
        <v>6.8317499638780838E-2</v>
      </c>
      <c r="K306" s="156">
        <f>RES_hhdet_in_tes!K$107</f>
        <v>3.2924540461907452E-2</v>
      </c>
      <c r="L306" s="156">
        <f>RES_hhdet_in_tes!L$107</f>
        <v>0.22000673653634492</v>
      </c>
      <c r="M306" s="156">
        <f>RES_hhdet_in_tes!M$107</f>
        <v>9.680027593010701E-2</v>
      </c>
      <c r="N306" s="156">
        <f>RES_hhdet_in_tes!N$107</f>
        <v>0.25812910953027995</v>
      </c>
      <c r="O306" s="156">
        <f>RES_hhdet_in_tes!O$107</f>
        <v>0.12624027649606442</v>
      </c>
      <c r="P306" s="156">
        <f>RES_hhdet_in_tes!P$107</f>
        <v>2.3996078309592481E-2</v>
      </c>
      <c r="Q306" s="156">
        <f>RES_hhdet_in_tes!Q$107</f>
        <v>5.1266895195201771E-3</v>
      </c>
    </row>
    <row r="307" spans="1:17" ht="12" customHeight="1" x14ac:dyDescent="0.25">
      <c r="A307" s="23" t="s">
        <v>60</v>
      </c>
      <c r="B307" s="156"/>
      <c r="C307" s="156">
        <f>RES_hhdet_in_tes!C$108</f>
        <v>0</v>
      </c>
      <c r="D307" s="156">
        <f>RES_hhdet_in_tes!D$108</f>
        <v>0</v>
      </c>
      <c r="E307" s="156">
        <f>RES_hhdet_in_tes!E$108</f>
        <v>0</v>
      </c>
      <c r="F307" s="156">
        <f>RES_hhdet_in_tes!F$108</f>
        <v>0</v>
      </c>
      <c r="G307" s="156">
        <f>RES_hhdet_in_tes!G$108</f>
        <v>0</v>
      </c>
      <c r="H307" s="156">
        <f>RES_hhdet_in_tes!H$108</f>
        <v>0</v>
      </c>
      <c r="I307" s="156">
        <f>RES_hhdet_in_tes!I$108</f>
        <v>1.8101070389393722E-3</v>
      </c>
      <c r="J307" s="156">
        <f>RES_hhdet_in_tes!J$108</f>
        <v>8.3810601845766479E-4</v>
      </c>
      <c r="K307" s="156">
        <f>RES_hhdet_in_tes!K$108</f>
        <v>1.0467207235836758E-4</v>
      </c>
      <c r="L307" s="156">
        <f>RES_hhdet_in_tes!L$108</f>
        <v>1.8301910323646612E-3</v>
      </c>
      <c r="M307" s="156">
        <f>RES_hhdet_in_tes!M$108</f>
        <v>4.7338761521754718E-4</v>
      </c>
      <c r="N307" s="156">
        <f>RES_hhdet_in_tes!N$108</f>
        <v>8.7807696824320608E-4</v>
      </c>
      <c r="O307" s="156">
        <f>RES_hhdet_in_tes!O$108</f>
        <v>4.3628360932952264E-4</v>
      </c>
      <c r="P307" s="156">
        <f>RES_hhdet_in_tes!P$108</f>
        <v>1.3557587034169422E-4</v>
      </c>
      <c r="Q307" s="156">
        <f>RES_hhdet_in_tes!Q$108</f>
        <v>3.7652520330734762E-5</v>
      </c>
    </row>
    <row r="308" spans="1:17" ht="12" customHeight="1" x14ac:dyDescent="0.25">
      <c r="A308" s="158" t="s">
        <v>112</v>
      </c>
      <c r="B308" s="157"/>
      <c r="C308" s="157">
        <f>C309</f>
        <v>0</v>
      </c>
      <c r="D308" s="157">
        <f t="shared" ref="D308:Q308" si="80">D309</f>
        <v>0</v>
      </c>
      <c r="E308" s="157">
        <f t="shared" si="80"/>
        <v>0</v>
      </c>
      <c r="F308" s="157">
        <f t="shared" si="80"/>
        <v>0</v>
      </c>
      <c r="G308" s="157">
        <f t="shared" si="80"/>
        <v>0</v>
      </c>
      <c r="H308" s="157">
        <f t="shared" si="80"/>
        <v>0</v>
      </c>
      <c r="I308" s="157">
        <f t="shared" si="80"/>
        <v>1.5664524467201305E-2</v>
      </c>
      <c r="J308" s="157">
        <f t="shared" si="80"/>
        <v>1.3102879778809398E-2</v>
      </c>
      <c r="K308" s="157">
        <f t="shared" si="80"/>
        <v>1.0714795542081141E-2</v>
      </c>
      <c r="L308" s="157">
        <f t="shared" si="80"/>
        <v>6.7553478739099934E-2</v>
      </c>
      <c r="M308" s="157">
        <f t="shared" si="80"/>
        <v>3.6132102681757934E-2</v>
      </c>
      <c r="N308" s="157">
        <f t="shared" si="80"/>
        <v>8.6635000352637881E-2</v>
      </c>
      <c r="O308" s="157">
        <f t="shared" si="80"/>
        <v>6.2453032399397292E-2</v>
      </c>
      <c r="P308" s="157">
        <f t="shared" si="80"/>
        <v>2.9133878407951175E-2</v>
      </c>
      <c r="Q308" s="157">
        <f t="shared" si="80"/>
        <v>9.3144986611135173E-3</v>
      </c>
    </row>
    <row r="309" spans="1:17" ht="12" customHeight="1" x14ac:dyDescent="0.25">
      <c r="A309" s="23" t="s">
        <v>60</v>
      </c>
      <c r="B309" s="156"/>
      <c r="C309" s="156">
        <f>RES_hhdet_in_tes!C$110</f>
        <v>0</v>
      </c>
      <c r="D309" s="156">
        <f>RES_hhdet_in_tes!D$110</f>
        <v>0</v>
      </c>
      <c r="E309" s="156">
        <f>RES_hhdet_in_tes!E$110</f>
        <v>0</v>
      </c>
      <c r="F309" s="156">
        <f>RES_hhdet_in_tes!F$110</f>
        <v>0</v>
      </c>
      <c r="G309" s="156">
        <f>RES_hhdet_in_tes!G$110</f>
        <v>0</v>
      </c>
      <c r="H309" s="156">
        <f>RES_hhdet_in_tes!H$110</f>
        <v>0</v>
      </c>
      <c r="I309" s="156">
        <f>RES_hhdet_in_tes!I$110</f>
        <v>1.5664524467201305E-2</v>
      </c>
      <c r="J309" s="156">
        <f>RES_hhdet_in_tes!J$110</f>
        <v>1.3102879778809398E-2</v>
      </c>
      <c r="K309" s="156">
        <f>RES_hhdet_in_tes!K$110</f>
        <v>1.0714795542081141E-2</v>
      </c>
      <c r="L309" s="156">
        <f>RES_hhdet_in_tes!L$110</f>
        <v>6.7553478739099934E-2</v>
      </c>
      <c r="M309" s="156">
        <f>RES_hhdet_in_tes!M$110</f>
        <v>3.6132102681757934E-2</v>
      </c>
      <c r="N309" s="156">
        <f>RES_hhdet_in_tes!N$110</f>
        <v>8.6635000352637881E-2</v>
      </c>
      <c r="O309" s="156">
        <f>RES_hhdet_in_tes!O$110</f>
        <v>6.2453032399397292E-2</v>
      </c>
      <c r="P309" s="156">
        <f>RES_hhdet_in_tes!P$110</f>
        <v>2.9133878407951175E-2</v>
      </c>
      <c r="Q309" s="156">
        <f>RES_hhdet_in_tes!Q$110</f>
        <v>9.3144986611135173E-3</v>
      </c>
    </row>
    <row r="310" spans="1:17" ht="12" customHeight="1" x14ac:dyDescent="0.25">
      <c r="A310" s="158" t="s">
        <v>63</v>
      </c>
      <c r="B310" s="157"/>
      <c r="C310" s="157">
        <f>SUM(C311:C312,C315:C316)</f>
        <v>0</v>
      </c>
      <c r="D310" s="157">
        <f t="shared" ref="D310:Q310" si="81">SUM(D311:D312,D315:D316)</f>
        <v>0</v>
      </c>
      <c r="E310" s="157">
        <f t="shared" si="81"/>
        <v>0</v>
      </c>
      <c r="F310" s="157">
        <f t="shared" si="81"/>
        <v>0</v>
      </c>
      <c r="G310" s="157">
        <f t="shared" si="81"/>
        <v>0</v>
      </c>
      <c r="H310" s="157">
        <f t="shared" si="81"/>
        <v>0</v>
      </c>
      <c r="I310" s="157">
        <f t="shared" si="81"/>
        <v>4.9252964276647243E-2</v>
      </c>
      <c r="J310" s="157">
        <f t="shared" si="81"/>
        <v>4.0624680976824798E-2</v>
      </c>
      <c r="K310" s="157">
        <f t="shared" si="81"/>
        <v>1.776014598005532E-2</v>
      </c>
      <c r="L310" s="157">
        <f t="shared" si="81"/>
        <v>0.1407867823710546</v>
      </c>
      <c r="M310" s="157">
        <f t="shared" si="81"/>
        <v>5.5769267283354088E-2</v>
      </c>
      <c r="N310" s="157">
        <f t="shared" si="81"/>
        <v>0.15430920860439962</v>
      </c>
      <c r="O310" s="157">
        <f t="shared" si="81"/>
        <v>9.0052889299478356E-2</v>
      </c>
      <c r="P310" s="157">
        <f t="shared" si="81"/>
        <v>1.7326700906754065E-2</v>
      </c>
      <c r="Q310" s="157">
        <f t="shared" si="81"/>
        <v>3.9748563525893654E-3</v>
      </c>
    </row>
    <row r="311" spans="1:17" ht="12" customHeight="1" x14ac:dyDescent="0.25">
      <c r="A311" s="167" t="s">
        <v>152</v>
      </c>
      <c r="B311" s="132"/>
      <c r="C311" s="132">
        <f>RES_hhdet_in_tes!C$112</f>
        <v>0</v>
      </c>
      <c r="D311" s="132">
        <f>RES_hhdet_in_tes!D$112</f>
        <v>0</v>
      </c>
      <c r="E311" s="132">
        <f>RES_hhdet_in_tes!E$112</f>
        <v>0</v>
      </c>
      <c r="F311" s="132">
        <f>RES_hhdet_in_tes!F$112</f>
        <v>0</v>
      </c>
      <c r="G311" s="132">
        <f>RES_hhdet_in_tes!G$112</f>
        <v>0</v>
      </c>
      <c r="H311" s="132">
        <f>RES_hhdet_in_tes!H$112</f>
        <v>0</v>
      </c>
      <c r="I311" s="132">
        <f>RES_hhdet_in_tes!I$112</f>
        <v>0</v>
      </c>
      <c r="J311" s="132">
        <f>RES_hhdet_in_tes!J$112</f>
        <v>0</v>
      </c>
      <c r="K311" s="132">
        <f>RES_hhdet_in_tes!K$112</f>
        <v>0</v>
      </c>
      <c r="L311" s="132">
        <f>RES_hhdet_in_tes!L$112</f>
        <v>0</v>
      </c>
      <c r="M311" s="132">
        <f>RES_hhdet_in_tes!M$112</f>
        <v>0</v>
      </c>
      <c r="N311" s="132">
        <f>RES_hhdet_in_tes!N$112</f>
        <v>0</v>
      </c>
      <c r="O311" s="132">
        <f>RES_hhdet_in_tes!O$112</f>
        <v>0</v>
      </c>
      <c r="P311" s="132">
        <f>RES_hhdet_in_tes!P$112</f>
        <v>0</v>
      </c>
      <c r="Q311" s="132">
        <f>RES_hhdet_in_tes!Q$112</f>
        <v>0</v>
      </c>
    </row>
    <row r="312" spans="1:17" ht="12" customHeight="1" x14ac:dyDescent="0.25">
      <c r="A312" s="167" t="s">
        <v>151</v>
      </c>
      <c r="B312" s="132"/>
      <c r="C312" s="132">
        <f>SUM(C313:C314)</f>
        <v>0</v>
      </c>
      <c r="D312" s="132">
        <f t="shared" ref="D312:Q312" si="82">SUM(D313:D314)</f>
        <v>0</v>
      </c>
      <c r="E312" s="132">
        <f t="shared" si="82"/>
        <v>0</v>
      </c>
      <c r="F312" s="132">
        <f t="shared" si="82"/>
        <v>0</v>
      </c>
      <c r="G312" s="132">
        <f t="shared" si="82"/>
        <v>0</v>
      </c>
      <c r="H312" s="132">
        <f t="shared" si="82"/>
        <v>0</v>
      </c>
      <c r="I312" s="132">
        <f t="shared" si="82"/>
        <v>0</v>
      </c>
      <c r="J312" s="132">
        <f t="shared" si="82"/>
        <v>0</v>
      </c>
      <c r="K312" s="132">
        <f t="shared" si="82"/>
        <v>0</v>
      </c>
      <c r="L312" s="132">
        <f t="shared" si="82"/>
        <v>0</v>
      </c>
      <c r="M312" s="132">
        <f t="shared" si="82"/>
        <v>0</v>
      </c>
      <c r="N312" s="132">
        <f t="shared" si="82"/>
        <v>0</v>
      </c>
      <c r="O312" s="132">
        <f t="shared" si="82"/>
        <v>0</v>
      </c>
      <c r="P312" s="132">
        <f t="shared" si="82"/>
        <v>0</v>
      </c>
      <c r="Q312" s="132">
        <f t="shared" si="82"/>
        <v>0</v>
      </c>
    </row>
    <row r="313" spans="1:17" ht="12" customHeight="1" x14ac:dyDescent="0.25">
      <c r="A313" s="166" t="s">
        <v>79</v>
      </c>
      <c r="B313" s="165"/>
      <c r="C313" s="165">
        <f>RES_hhdet_in_tes!C$114</f>
        <v>0</v>
      </c>
      <c r="D313" s="165">
        <f>RES_hhdet_in_tes!D$114</f>
        <v>0</v>
      </c>
      <c r="E313" s="165">
        <f>RES_hhdet_in_tes!E$114</f>
        <v>0</v>
      </c>
      <c r="F313" s="165">
        <f>RES_hhdet_in_tes!F$114</f>
        <v>0</v>
      </c>
      <c r="G313" s="165">
        <f>RES_hhdet_in_tes!G$114</f>
        <v>0</v>
      </c>
      <c r="H313" s="165">
        <f>RES_hhdet_in_tes!H$114</f>
        <v>0</v>
      </c>
      <c r="I313" s="165">
        <f>RES_hhdet_in_tes!I$114</f>
        <v>0</v>
      </c>
      <c r="J313" s="165">
        <f>RES_hhdet_in_tes!J$114</f>
        <v>0</v>
      </c>
      <c r="K313" s="165">
        <f>RES_hhdet_in_tes!K$114</f>
        <v>0</v>
      </c>
      <c r="L313" s="165">
        <f>RES_hhdet_in_tes!L$114</f>
        <v>0</v>
      </c>
      <c r="M313" s="165">
        <f>RES_hhdet_in_tes!M$114</f>
        <v>0</v>
      </c>
      <c r="N313" s="165">
        <f>RES_hhdet_in_tes!N$114</f>
        <v>0</v>
      </c>
      <c r="O313" s="165">
        <f>RES_hhdet_in_tes!O$114</f>
        <v>0</v>
      </c>
      <c r="P313" s="165">
        <f>RES_hhdet_in_tes!P$114</f>
        <v>0</v>
      </c>
      <c r="Q313" s="165">
        <f>RES_hhdet_in_tes!Q$114</f>
        <v>0</v>
      </c>
    </row>
    <row r="314" spans="1:17" ht="12" customHeight="1" x14ac:dyDescent="0.25">
      <c r="A314" s="147" t="s">
        <v>59</v>
      </c>
      <c r="B314" s="164"/>
      <c r="C314" s="164">
        <f>RES_hhdet_in_tes!C$115</f>
        <v>0</v>
      </c>
      <c r="D314" s="164">
        <f>RES_hhdet_in_tes!D$115</f>
        <v>0</v>
      </c>
      <c r="E314" s="164">
        <f>RES_hhdet_in_tes!E$115</f>
        <v>0</v>
      </c>
      <c r="F314" s="164">
        <f>RES_hhdet_in_tes!F$115</f>
        <v>0</v>
      </c>
      <c r="G314" s="164">
        <f>RES_hhdet_in_tes!G$115</f>
        <v>0</v>
      </c>
      <c r="H314" s="164">
        <f>RES_hhdet_in_tes!H$115</f>
        <v>0</v>
      </c>
      <c r="I314" s="164">
        <f>RES_hhdet_in_tes!I$115</f>
        <v>0</v>
      </c>
      <c r="J314" s="164">
        <f>RES_hhdet_in_tes!J$115</f>
        <v>0</v>
      </c>
      <c r="K314" s="164">
        <f>RES_hhdet_in_tes!K$115</f>
        <v>0</v>
      </c>
      <c r="L314" s="164">
        <f>RES_hhdet_in_tes!L$115</f>
        <v>0</v>
      </c>
      <c r="M314" s="164">
        <f>RES_hhdet_in_tes!M$115</f>
        <v>0</v>
      </c>
      <c r="N314" s="164">
        <f>RES_hhdet_in_tes!N$115</f>
        <v>0</v>
      </c>
      <c r="O314" s="164">
        <f>RES_hhdet_in_tes!O$115</f>
        <v>0</v>
      </c>
      <c r="P314" s="164">
        <f>RES_hhdet_in_tes!P$115</f>
        <v>0</v>
      </c>
      <c r="Q314" s="164">
        <f>RES_hhdet_in_tes!Q$115</f>
        <v>0</v>
      </c>
    </row>
    <row r="315" spans="1:17" ht="12" customHeight="1" x14ac:dyDescent="0.25">
      <c r="A315" s="163" t="s">
        <v>142</v>
      </c>
      <c r="B315" s="162"/>
      <c r="C315" s="162">
        <f>RES_hhdet_in_tes!C$116</f>
        <v>0</v>
      </c>
      <c r="D315" s="162">
        <f>RES_hhdet_in_tes!D$116</f>
        <v>0</v>
      </c>
      <c r="E315" s="162">
        <f>RES_hhdet_in_tes!E$116</f>
        <v>0</v>
      </c>
      <c r="F315" s="162">
        <f>RES_hhdet_in_tes!F$116</f>
        <v>0</v>
      </c>
      <c r="G315" s="162">
        <f>RES_hhdet_in_tes!G$116</f>
        <v>0</v>
      </c>
      <c r="H315" s="162">
        <f>RES_hhdet_in_tes!H$116</f>
        <v>0</v>
      </c>
      <c r="I315" s="162">
        <f>RES_hhdet_in_tes!I$116</f>
        <v>0</v>
      </c>
      <c r="J315" s="162">
        <f>RES_hhdet_in_tes!J$116</f>
        <v>0</v>
      </c>
      <c r="K315" s="162">
        <f>RES_hhdet_in_tes!K$116</f>
        <v>0</v>
      </c>
      <c r="L315" s="162">
        <f>RES_hhdet_in_tes!L$116</f>
        <v>0</v>
      </c>
      <c r="M315" s="162">
        <f>RES_hhdet_in_tes!M$116</f>
        <v>0</v>
      </c>
      <c r="N315" s="162">
        <f>RES_hhdet_in_tes!N$116</f>
        <v>0</v>
      </c>
      <c r="O315" s="162">
        <f>RES_hhdet_in_tes!O$116</f>
        <v>0</v>
      </c>
      <c r="P315" s="162">
        <f>RES_hhdet_in_tes!P$116</f>
        <v>0</v>
      </c>
      <c r="Q315" s="162">
        <f>RES_hhdet_in_tes!Q$116</f>
        <v>0</v>
      </c>
    </row>
    <row r="316" spans="1:17" ht="12" customHeight="1" x14ac:dyDescent="0.25">
      <c r="A316" s="161" t="s">
        <v>141</v>
      </c>
      <c r="B316" s="160"/>
      <c r="C316" s="160">
        <f>SUM(C317:C318)</f>
        <v>0</v>
      </c>
      <c r="D316" s="160">
        <f t="shared" ref="D316:Q316" si="83">SUM(D317:D318)</f>
        <v>0</v>
      </c>
      <c r="E316" s="160">
        <f t="shared" si="83"/>
        <v>0</v>
      </c>
      <c r="F316" s="160">
        <f t="shared" si="83"/>
        <v>0</v>
      </c>
      <c r="G316" s="160">
        <f t="shared" si="83"/>
        <v>0</v>
      </c>
      <c r="H316" s="160">
        <f t="shared" si="83"/>
        <v>0</v>
      </c>
      <c r="I316" s="160">
        <f t="shared" si="83"/>
        <v>4.9252964276647243E-2</v>
      </c>
      <c r="J316" s="160">
        <f t="shared" si="83"/>
        <v>4.0624680976824798E-2</v>
      </c>
      <c r="K316" s="160">
        <f t="shared" si="83"/>
        <v>1.776014598005532E-2</v>
      </c>
      <c r="L316" s="160">
        <f t="shared" si="83"/>
        <v>0.1407867823710546</v>
      </c>
      <c r="M316" s="160">
        <f t="shared" si="83"/>
        <v>5.5769267283354088E-2</v>
      </c>
      <c r="N316" s="160">
        <f t="shared" si="83"/>
        <v>0.15430920860439962</v>
      </c>
      <c r="O316" s="160">
        <f t="shared" si="83"/>
        <v>9.0052889299478356E-2</v>
      </c>
      <c r="P316" s="160">
        <f t="shared" si="83"/>
        <v>1.7326700906754065E-2</v>
      </c>
      <c r="Q316" s="160">
        <f t="shared" si="83"/>
        <v>3.9748563525893654E-3</v>
      </c>
    </row>
    <row r="317" spans="1:17" ht="12" customHeight="1" x14ac:dyDescent="0.25">
      <c r="A317" s="148" t="s">
        <v>60</v>
      </c>
      <c r="B317" s="156"/>
      <c r="C317" s="156">
        <f>RES_hhdet_in_tes!C$118</f>
        <v>0</v>
      </c>
      <c r="D317" s="156">
        <f>RES_hhdet_in_tes!D$118</f>
        <v>0</v>
      </c>
      <c r="E317" s="156">
        <f>RES_hhdet_in_tes!E$118</f>
        <v>0</v>
      </c>
      <c r="F317" s="156">
        <f>RES_hhdet_in_tes!F$118</f>
        <v>0</v>
      </c>
      <c r="G317" s="156">
        <f>RES_hhdet_in_tes!G$118</f>
        <v>0</v>
      </c>
      <c r="H317" s="156">
        <f>RES_hhdet_in_tes!H$118</f>
        <v>0</v>
      </c>
      <c r="I317" s="156">
        <f>RES_hhdet_in_tes!I$118</f>
        <v>1.2937320495757481E-3</v>
      </c>
      <c r="J317" s="156">
        <f>RES_hhdet_in_tes!J$118</f>
        <v>1.0808565974721812E-3</v>
      </c>
      <c r="K317" s="156">
        <f>RES_hhdet_in_tes!K$118</f>
        <v>4.6378154426480127E-4</v>
      </c>
      <c r="L317" s="156">
        <f>RES_hhdet_in_tes!L$118</f>
        <v>3.8911970827284707E-3</v>
      </c>
      <c r="M317" s="156">
        <f>RES_hhdet_in_tes!M$118</f>
        <v>1.523635508864152E-3</v>
      </c>
      <c r="N317" s="156">
        <f>RES_hhdet_in_tes!N$118</f>
        <v>4.0254731469276939E-3</v>
      </c>
      <c r="O317" s="156">
        <f>RES_hhdet_in_tes!O$118</f>
        <v>2.3171327746737518E-3</v>
      </c>
      <c r="P317" s="156">
        <f>RES_hhdet_in_tes!P$118</f>
        <v>7.3284091223706975E-4</v>
      </c>
      <c r="Q317" s="156">
        <f>RES_hhdet_in_tes!Q$118</f>
        <v>3.9780215539508037E-4</v>
      </c>
    </row>
    <row r="318" spans="1:17" ht="12" customHeight="1" x14ac:dyDescent="0.25">
      <c r="A318" s="148" t="s">
        <v>59</v>
      </c>
      <c r="B318" s="156"/>
      <c r="C318" s="156">
        <f>RES_hhdet_in_tes!C$119</f>
        <v>0</v>
      </c>
      <c r="D318" s="156">
        <f>RES_hhdet_in_tes!D$119</f>
        <v>0</v>
      </c>
      <c r="E318" s="156">
        <f>RES_hhdet_in_tes!E$119</f>
        <v>0</v>
      </c>
      <c r="F318" s="156">
        <f>RES_hhdet_in_tes!F$119</f>
        <v>0</v>
      </c>
      <c r="G318" s="156">
        <f>RES_hhdet_in_tes!G$119</f>
        <v>0</v>
      </c>
      <c r="H318" s="156">
        <f>RES_hhdet_in_tes!H$119</f>
        <v>0</v>
      </c>
      <c r="I318" s="156">
        <f>RES_hhdet_in_tes!I$119</f>
        <v>4.7959232227071498E-2</v>
      </c>
      <c r="J318" s="156">
        <f>RES_hhdet_in_tes!J$119</f>
        <v>3.9543824379352617E-2</v>
      </c>
      <c r="K318" s="156">
        <f>RES_hhdet_in_tes!K$119</f>
        <v>1.729636443579052E-2</v>
      </c>
      <c r="L318" s="156">
        <f>RES_hhdet_in_tes!L$119</f>
        <v>0.13689558528832613</v>
      </c>
      <c r="M318" s="156">
        <f>RES_hhdet_in_tes!M$119</f>
        <v>5.4245631774489933E-2</v>
      </c>
      <c r="N318" s="156">
        <f>RES_hhdet_in_tes!N$119</f>
        <v>0.15028373545747192</v>
      </c>
      <c r="O318" s="156">
        <f>RES_hhdet_in_tes!O$119</f>
        <v>8.7735756524804601E-2</v>
      </c>
      <c r="P318" s="156">
        <f>RES_hhdet_in_tes!P$119</f>
        <v>1.6593859994516996E-2</v>
      </c>
      <c r="Q318" s="156">
        <f>RES_hhdet_in_tes!Q$119</f>
        <v>3.5770541971942853E-3</v>
      </c>
    </row>
    <row r="319" spans="1:17" ht="12" customHeight="1" x14ac:dyDescent="0.25">
      <c r="A319" s="158" t="s">
        <v>62</v>
      </c>
      <c r="B319" s="157"/>
      <c r="C319" s="157">
        <f>SUM(C320:C321)</f>
        <v>0</v>
      </c>
      <c r="D319" s="157">
        <f t="shared" ref="D319:Q319" si="84">SUM(D320:D321)</f>
        <v>0</v>
      </c>
      <c r="E319" s="157">
        <f t="shared" si="84"/>
        <v>0</v>
      </c>
      <c r="F319" s="157">
        <f t="shared" si="84"/>
        <v>0</v>
      </c>
      <c r="G319" s="157">
        <f t="shared" si="84"/>
        <v>0</v>
      </c>
      <c r="H319" s="157">
        <f t="shared" si="84"/>
        <v>0</v>
      </c>
      <c r="I319" s="157">
        <f t="shared" si="84"/>
        <v>2.4655267122435702E-2</v>
      </c>
      <c r="J319" s="157">
        <f t="shared" si="84"/>
        <v>2.0205342637930689E-2</v>
      </c>
      <c r="K319" s="157">
        <f t="shared" si="84"/>
        <v>9.0241280458245154E-3</v>
      </c>
      <c r="L319" s="157">
        <f t="shared" si="84"/>
        <v>7.5593771112172553E-2</v>
      </c>
      <c r="M319" s="157">
        <f t="shared" si="84"/>
        <v>3.0175256040318382E-2</v>
      </c>
      <c r="N319" s="157">
        <f t="shared" si="84"/>
        <v>8.0659728319756138E-2</v>
      </c>
      <c r="O319" s="157">
        <f t="shared" si="84"/>
        <v>4.3604926482965545E-2</v>
      </c>
      <c r="P319" s="157">
        <f t="shared" si="84"/>
        <v>7.7947961200911502E-3</v>
      </c>
      <c r="Q319" s="157">
        <f t="shared" si="84"/>
        <v>1.7659964642873559E-3</v>
      </c>
    </row>
    <row r="320" spans="1:17" ht="12" customHeight="1" x14ac:dyDescent="0.25">
      <c r="A320" s="23" t="s">
        <v>57</v>
      </c>
      <c r="B320" s="156"/>
      <c r="C320" s="156">
        <f>RES_hhdet_in_tes!C$121</f>
        <v>0</v>
      </c>
      <c r="D320" s="156">
        <f>RES_hhdet_in_tes!D$121</f>
        <v>0</v>
      </c>
      <c r="E320" s="156">
        <f>RES_hhdet_in_tes!E$121</f>
        <v>0</v>
      </c>
      <c r="F320" s="156">
        <f>RES_hhdet_in_tes!F$121</f>
        <v>0</v>
      </c>
      <c r="G320" s="156">
        <f>RES_hhdet_in_tes!G$121</f>
        <v>0</v>
      </c>
      <c r="H320" s="156">
        <f>RES_hhdet_in_tes!H$121</f>
        <v>0</v>
      </c>
      <c r="I320" s="156">
        <f>RES_hhdet_in_tes!I$121</f>
        <v>0</v>
      </c>
      <c r="J320" s="156">
        <f>RES_hhdet_in_tes!J$121</f>
        <v>0</v>
      </c>
      <c r="K320" s="156">
        <f>RES_hhdet_in_tes!K$121</f>
        <v>0</v>
      </c>
      <c r="L320" s="156">
        <f>RES_hhdet_in_tes!L$121</f>
        <v>0</v>
      </c>
      <c r="M320" s="156">
        <f>RES_hhdet_in_tes!M$121</f>
        <v>0</v>
      </c>
      <c r="N320" s="156">
        <f>RES_hhdet_in_tes!N$121</f>
        <v>0</v>
      </c>
      <c r="O320" s="156">
        <f>RES_hhdet_in_tes!O$121</f>
        <v>0</v>
      </c>
      <c r="P320" s="156">
        <f>RES_hhdet_in_tes!P$121</f>
        <v>0</v>
      </c>
      <c r="Q320" s="156">
        <f>RES_hhdet_in_tes!Q$121</f>
        <v>0</v>
      </c>
    </row>
    <row r="321" spans="1:17" ht="12" customHeight="1" x14ac:dyDescent="0.25">
      <c r="A321" s="29" t="s">
        <v>140</v>
      </c>
      <c r="B321" s="57"/>
      <c r="C321" s="57">
        <f>RES_hhdet_in_tes!C$122</f>
        <v>0</v>
      </c>
      <c r="D321" s="57">
        <f>RES_hhdet_in_tes!D$122</f>
        <v>0</v>
      </c>
      <c r="E321" s="57">
        <f>RES_hhdet_in_tes!E$122</f>
        <v>0</v>
      </c>
      <c r="F321" s="57">
        <f>RES_hhdet_in_tes!F$122</f>
        <v>0</v>
      </c>
      <c r="G321" s="57">
        <f>RES_hhdet_in_tes!G$122</f>
        <v>0</v>
      </c>
      <c r="H321" s="57">
        <f>RES_hhdet_in_tes!H$122</f>
        <v>0</v>
      </c>
      <c r="I321" s="57">
        <f>RES_hhdet_in_tes!I$122</f>
        <v>2.4655267122435702E-2</v>
      </c>
      <c r="J321" s="57">
        <f>RES_hhdet_in_tes!J$122</f>
        <v>2.0205342637930689E-2</v>
      </c>
      <c r="K321" s="57">
        <f>RES_hhdet_in_tes!K$122</f>
        <v>9.0241280458245154E-3</v>
      </c>
      <c r="L321" s="57">
        <f>RES_hhdet_in_tes!L$122</f>
        <v>7.5593771112172553E-2</v>
      </c>
      <c r="M321" s="57">
        <f>RES_hhdet_in_tes!M$122</f>
        <v>3.0175256040318382E-2</v>
      </c>
      <c r="N321" s="57">
        <f>RES_hhdet_in_tes!N$122</f>
        <v>8.0659728319756138E-2</v>
      </c>
      <c r="O321" s="57">
        <f>RES_hhdet_in_tes!O$122</f>
        <v>4.3604926482965545E-2</v>
      </c>
      <c r="P321" s="57">
        <f>RES_hhdet_in_tes!P$122</f>
        <v>7.7947961200911502E-3</v>
      </c>
      <c r="Q321" s="57">
        <f>RES_hhdet_in_tes!Q$122</f>
        <v>1.7659964642873559E-3</v>
      </c>
    </row>
    <row r="323" spans="1:17" ht="12" customHeight="1" x14ac:dyDescent="0.25">
      <c r="A323" s="152" t="s">
        <v>191</v>
      </c>
      <c r="B323" s="175"/>
      <c r="C323" s="175" t="str">
        <f t="shared" ref="C323:Q338" si="85">IF(C304=0,"",C304/C285)</f>
        <v/>
      </c>
      <c r="D323" s="175" t="str">
        <f t="shared" si="85"/>
        <v/>
      </c>
      <c r="E323" s="175" t="str">
        <f t="shared" si="85"/>
        <v/>
      </c>
      <c r="F323" s="175" t="str">
        <f t="shared" si="85"/>
        <v/>
      </c>
      <c r="G323" s="175" t="str">
        <f t="shared" si="85"/>
        <v/>
      </c>
      <c r="H323" s="175" t="str">
        <f t="shared" si="85"/>
        <v/>
      </c>
      <c r="I323" s="175">
        <f t="shared" si="85"/>
        <v>0.83821554818693333</v>
      </c>
      <c r="J323" s="175">
        <f t="shared" si="85"/>
        <v>0.85487417795172516</v>
      </c>
      <c r="K323" s="175">
        <f t="shared" si="85"/>
        <v>0.89374743623699171</v>
      </c>
      <c r="L323" s="175">
        <f t="shared" si="85"/>
        <v>0.8980555064610799</v>
      </c>
      <c r="M323" s="175">
        <f t="shared" si="85"/>
        <v>0.92100565639165177</v>
      </c>
      <c r="N323" s="175">
        <f t="shared" si="85"/>
        <v>0.91676929663114592</v>
      </c>
      <c r="O323" s="175">
        <f t="shared" si="85"/>
        <v>0.9646486100658167</v>
      </c>
      <c r="P323" s="175">
        <f t="shared" si="85"/>
        <v>1.1397669239146151</v>
      </c>
      <c r="Q323" s="175">
        <f t="shared" si="85"/>
        <v>1.2529589374233723</v>
      </c>
    </row>
    <row r="324" spans="1:17" ht="12" customHeight="1" x14ac:dyDescent="0.25">
      <c r="A324" s="158" t="s">
        <v>65</v>
      </c>
      <c r="B324" s="169"/>
      <c r="C324" s="169" t="str">
        <f t="shared" si="85"/>
        <v/>
      </c>
      <c r="D324" s="169" t="str">
        <f t="shared" si="85"/>
        <v/>
      </c>
      <c r="E324" s="169" t="str">
        <f t="shared" si="85"/>
        <v/>
      </c>
      <c r="F324" s="169" t="str">
        <f t="shared" si="85"/>
        <v/>
      </c>
      <c r="G324" s="169" t="str">
        <f t="shared" si="85"/>
        <v/>
      </c>
      <c r="H324" s="169" t="str">
        <f t="shared" si="85"/>
        <v/>
      </c>
      <c r="I324" s="169">
        <f t="shared" si="85"/>
        <v>0.717154060712339</v>
      </c>
      <c r="J324" s="169">
        <f t="shared" si="85"/>
        <v>0.72429845279066085</v>
      </c>
      <c r="K324" s="169">
        <f t="shared" si="85"/>
        <v>0.72828717697403078</v>
      </c>
      <c r="L324" s="169">
        <f t="shared" si="85"/>
        <v>0.73453672803118508</v>
      </c>
      <c r="M324" s="169">
        <f t="shared" si="85"/>
        <v>0.73767331711618178</v>
      </c>
      <c r="N324" s="169">
        <f t="shared" si="85"/>
        <v>0.73998557888343652</v>
      </c>
      <c r="O324" s="169">
        <f t="shared" si="85"/>
        <v>0.74212678399494036</v>
      </c>
      <c r="P324" s="169">
        <f t="shared" si="85"/>
        <v>0.74382315113245423</v>
      </c>
      <c r="Q324" s="169">
        <f t="shared" si="85"/>
        <v>0.74515622760849154</v>
      </c>
    </row>
    <row r="325" spans="1:17" ht="12" customHeight="1" x14ac:dyDescent="0.25">
      <c r="A325" s="23" t="s">
        <v>153</v>
      </c>
      <c r="B325" s="73"/>
      <c r="C325" s="73" t="str">
        <f t="shared" si="85"/>
        <v/>
      </c>
      <c r="D325" s="73" t="str">
        <f t="shared" si="85"/>
        <v/>
      </c>
      <c r="E325" s="73" t="str">
        <f t="shared" si="85"/>
        <v/>
      </c>
      <c r="F325" s="73" t="str">
        <f t="shared" si="85"/>
        <v/>
      </c>
      <c r="G325" s="73" t="str">
        <f t="shared" si="85"/>
        <v/>
      </c>
      <c r="H325" s="73" t="str">
        <f t="shared" si="85"/>
        <v/>
      </c>
      <c r="I325" s="73">
        <f t="shared" si="85"/>
        <v>0.71320161316253283</v>
      </c>
      <c r="J325" s="73">
        <f t="shared" si="85"/>
        <v>0.7218118282142777</v>
      </c>
      <c r="K325" s="73">
        <f t="shared" si="85"/>
        <v>0.72763796516144597</v>
      </c>
      <c r="L325" s="73">
        <f t="shared" si="85"/>
        <v>0.73288139063614277</v>
      </c>
      <c r="M325" s="73">
        <f t="shared" si="85"/>
        <v>0.73670006899258789</v>
      </c>
      <c r="N325" s="73">
        <f t="shared" si="85"/>
        <v>0.73931432860704038</v>
      </c>
      <c r="O325" s="73">
        <f t="shared" si="85"/>
        <v>0.74144711727446155</v>
      </c>
      <c r="P325" s="73">
        <f t="shared" si="85"/>
        <v>0.74271304610940947</v>
      </c>
      <c r="Q325" s="73">
        <f t="shared" si="85"/>
        <v>0.7437134160549389</v>
      </c>
    </row>
    <row r="326" spans="1:17" ht="12" customHeight="1" x14ac:dyDescent="0.25">
      <c r="A326" s="23" t="s">
        <v>60</v>
      </c>
      <c r="B326" s="73"/>
      <c r="C326" s="73" t="str">
        <f t="shared" si="85"/>
        <v/>
      </c>
      <c r="D326" s="73" t="str">
        <f t="shared" si="85"/>
        <v/>
      </c>
      <c r="E326" s="73" t="str">
        <f t="shared" si="85"/>
        <v/>
      </c>
      <c r="F326" s="73" t="str">
        <f t="shared" si="85"/>
        <v/>
      </c>
      <c r="G326" s="73" t="str">
        <f t="shared" si="85"/>
        <v/>
      </c>
      <c r="H326" s="73" t="str">
        <f t="shared" si="85"/>
        <v/>
      </c>
      <c r="I326" s="73">
        <f t="shared" si="85"/>
        <v>0.99999999999999989</v>
      </c>
      <c r="J326" s="73">
        <f t="shared" si="85"/>
        <v>1.0071090958992985</v>
      </c>
      <c r="K326" s="73">
        <f t="shared" si="85"/>
        <v>1.0124193375820205</v>
      </c>
      <c r="L326" s="73">
        <f t="shared" si="85"/>
        <v>1.008306033148239</v>
      </c>
      <c r="M326" s="73">
        <f t="shared" si="85"/>
        <v>1.0107083906602889</v>
      </c>
      <c r="N326" s="73">
        <f t="shared" si="85"/>
        <v>1.0094018728420671</v>
      </c>
      <c r="O326" s="73">
        <f t="shared" si="85"/>
        <v>1.0100310163132651</v>
      </c>
      <c r="P326" s="73">
        <f t="shared" si="85"/>
        <v>1.0113793076060749</v>
      </c>
      <c r="Q326" s="73">
        <f t="shared" si="85"/>
        <v>1.0126438495231882</v>
      </c>
    </row>
    <row r="327" spans="1:17" ht="12" customHeight="1" x14ac:dyDescent="0.25">
      <c r="A327" s="158" t="s">
        <v>112</v>
      </c>
      <c r="B327" s="169"/>
      <c r="C327" s="169" t="str">
        <f t="shared" si="85"/>
        <v/>
      </c>
      <c r="D327" s="169" t="str">
        <f t="shared" si="85"/>
        <v/>
      </c>
      <c r="E327" s="169" t="str">
        <f t="shared" si="85"/>
        <v/>
      </c>
      <c r="F327" s="169" t="str">
        <f t="shared" si="85"/>
        <v/>
      </c>
      <c r="G327" s="169" t="str">
        <f t="shared" si="85"/>
        <v/>
      </c>
      <c r="H327" s="169" t="str">
        <f t="shared" si="85"/>
        <v/>
      </c>
      <c r="I327" s="169">
        <f t="shared" si="85"/>
        <v>2.0539590378976094</v>
      </c>
      <c r="J327" s="169">
        <f t="shared" si="85"/>
        <v>2.1805984811200636</v>
      </c>
      <c r="K327" s="169">
        <f t="shared" si="85"/>
        <v>2.3358323103518863</v>
      </c>
      <c r="L327" s="169">
        <f t="shared" si="85"/>
        <v>2.5251639339182645</v>
      </c>
      <c r="M327" s="169">
        <f t="shared" si="85"/>
        <v>2.7112447931275483</v>
      </c>
      <c r="N327" s="169">
        <f t="shared" si="85"/>
        <v>2.8863619139747136</v>
      </c>
      <c r="O327" s="169">
        <f t="shared" si="85"/>
        <v>3.0562329114780145</v>
      </c>
      <c r="P327" s="169">
        <f t="shared" si="85"/>
        <v>3.2154075603978929</v>
      </c>
      <c r="Q327" s="169">
        <f t="shared" si="85"/>
        <v>3.4797316347111624</v>
      </c>
    </row>
    <row r="328" spans="1:17" ht="12" customHeight="1" x14ac:dyDescent="0.25">
      <c r="A328" s="23" t="s">
        <v>60</v>
      </c>
      <c r="B328" s="73"/>
      <c r="C328" s="73" t="str">
        <f t="shared" si="85"/>
        <v/>
      </c>
      <c r="D328" s="73" t="str">
        <f t="shared" si="85"/>
        <v/>
      </c>
      <c r="E328" s="73" t="str">
        <f t="shared" si="85"/>
        <v/>
      </c>
      <c r="F328" s="73" t="str">
        <f t="shared" si="85"/>
        <v/>
      </c>
      <c r="G328" s="73" t="str">
        <f t="shared" si="85"/>
        <v/>
      </c>
      <c r="H328" s="73" t="str">
        <f t="shared" si="85"/>
        <v/>
      </c>
      <c r="I328" s="73">
        <f t="shared" si="85"/>
        <v>2.0539590378976094</v>
      </c>
      <c r="J328" s="73">
        <f t="shared" si="85"/>
        <v>2.1805984811200636</v>
      </c>
      <c r="K328" s="73">
        <f t="shared" si="85"/>
        <v>2.3358323103518863</v>
      </c>
      <c r="L328" s="73">
        <f t="shared" si="85"/>
        <v>2.5251639339182645</v>
      </c>
      <c r="M328" s="73">
        <f t="shared" si="85"/>
        <v>2.7112447931275483</v>
      </c>
      <c r="N328" s="73">
        <f t="shared" si="85"/>
        <v>2.8863619139747136</v>
      </c>
      <c r="O328" s="73">
        <f t="shared" si="85"/>
        <v>3.0562329114780145</v>
      </c>
      <c r="P328" s="73">
        <f t="shared" si="85"/>
        <v>3.2154075603978929</v>
      </c>
      <c r="Q328" s="73">
        <f t="shared" si="85"/>
        <v>3.4797316347111624</v>
      </c>
    </row>
    <row r="329" spans="1:17" ht="12" customHeight="1" x14ac:dyDescent="0.25">
      <c r="A329" s="158" t="s">
        <v>63</v>
      </c>
      <c r="B329" s="169"/>
      <c r="C329" s="169" t="str">
        <f t="shared" si="85"/>
        <v/>
      </c>
      <c r="D329" s="169" t="str">
        <f t="shared" si="85"/>
        <v/>
      </c>
      <c r="E329" s="169" t="str">
        <f t="shared" si="85"/>
        <v/>
      </c>
      <c r="F329" s="169" t="str">
        <f t="shared" si="85"/>
        <v/>
      </c>
      <c r="G329" s="169" t="str">
        <f t="shared" si="85"/>
        <v/>
      </c>
      <c r="H329" s="169" t="str">
        <f t="shared" si="85"/>
        <v/>
      </c>
      <c r="I329" s="169">
        <f t="shared" si="85"/>
        <v>0.98012432082719636</v>
      </c>
      <c r="J329" s="169">
        <f t="shared" si="85"/>
        <v>0.98028585309227834</v>
      </c>
      <c r="K329" s="169">
        <f t="shared" si="85"/>
        <v>0.98132557481730653</v>
      </c>
      <c r="L329" s="169">
        <f t="shared" si="85"/>
        <v>0.98003337747748787</v>
      </c>
      <c r="M329" s="169">
        <f t="shared" si="85"/>
        <v>0.98081916963949711</v>
      </c>
      <c r="N329" s="169">
        <f t="shared" si="85"/>
        <v>0.98253078588854759</v>
      </c>
      <c r="O329" s="169">
        <f t="shared" si="85"/>
        <v>0.98309051567104533</v>
      </c>
      <c r="P329" s="169">
        <f t="shared" si="85"/>
        <v>0.96160066474731043</v>
      </c>
      <c r="Q329" s="169">
        <f t="shared" si="85"/>
        <v>0.89553331907949407</v>
      </c>
    </row>
    <row r="330" spans="1:17" ht="12" customHeight="1" x14ac:dyDescent="0.25">
      <c r="A330" s="167" t="s">
        <v>152</v>
      </c>
      <c r="B330" s="174"/>
      <c r="C330" s="174" t="str">
        <f t="shared" si="85"/>
        <v/>
      </c>
      <c r="D330" s="174" t="str">
        <f t="shared" si="85"/>
        <v/>
      </c>
      <c r="E330" s="174" t="str">
        <f t="shared" si="85"/>
        <v/>
      </c>
      <c r="F330" s="174" t="str">
        <f t="shared" si="85"/>
        <v/>
      </c>
      <c r="G330" s="174" t="str">
        <f t="shared" si="85"/>
        <v/>
      </c>
      <c r="H330" s="174" t="str">
        <f t="shared" si="85"/>
        <v/>
      </c>
      <c r="I330" s="174" t="str">
        <f t="shared" si="85"/>
        <v/>
      </c>
      <c r="J330" s="174" t="str">
        <f t="shared" si="85"/>
        <v/>
      </c>
      <c r="K330" s="174" t="str">
        <f t="shared" si="85"/>
        <v/>
      </c>
      <c r="L330" s="174" t="str">
        <f t="shared" si="85"/>
        <v/>
      </c>
      <c r="M330" s="174" t="str">
        <f t="shared" si="85"/>
        <v/>
      </c>
      <c r="N330" s="174" t="str">
        <f t="shared" si="85"/>
        <v/>
      </c>
      <c r="O330" s="174" t="str">
        <f t="shared" si="85"/>
        <v/>
      </c>
      <c r="P330" s="174" t="str">
        <f t="shared" si="85"/>
        <v/>
      </c>
      <c r="Q330" s="174" t="str">
        <f t="shared" si="85"/>
        <v/>
      </c>
    </row>
    <row r="331" spans="1:17" ht="12" customHeight="1" x14ac:dyDescent="0.25">
      <c r="A331" s="167" t="s">
        <v>151</v>
      </c>
      <c r="B331" s="174"/>
      <c r="C331" s="174" t="str">
        <f t="shared" si="85"/>
        <v/>
      </c>
      <c r="D331" s="174" t="str">
        <f t="shared" si="85"/>
        <v/>
      </c>
      <c r="E331" s="174" t="str">
        <f t="shared" si="85"/>
        <v/>
      </c>
      <c r="F331" s="174" t="str">
        <f t="shared" si="85"/>
        <v/>
      </c>
      <c r="G331" s="174" t="str">
        <f t="shared" si="85"/>
        <v/>
      </c>
      <c r="H331" s="174" t="str">
        <f t="shared" si="85"/>
        <v/>
      </c>
      <c r="I331" s="174" t="str">
        <f t="shared" si="85"/>
        <v/>
      </c>
      <c r="J331" s="174" t="str">
        <f t="shared" si="85"/>
        <v/>
      </c>
      <c r="K331" s="174" t="str">
        <f t="shared" si="85"/>
        <v/>
      </c>
      <c r="L331" s="174" t="str">
        <f t="shared" si="85"/>
        <v/>
      </c>
      <c r="M331" s="174" t="str">
        <f t="shared" si="85"/>
        <v/>
      </c>
      <c r="N331" s="174" t="str">
        <f t="shared" si="85"/>
        <v/>
      </c>
      <c r="O331" s="174" t="str">
        <f t="shared" si="85"/>
        <v/>
      </c>
      <c r="P331" s="174" t="str">
        <f t="shared" si="85"/>
        <v/>
      </c>
      <c r="Q331" s="174" t="str">
        <f t="shared" si="85"/>
        <v/>
      </c>
    </row>
    <row r="332" spans="1:17" ht="12" customHeight="1" x14ac:dyDescent="0.25">
      <c r="A332" s="166" t="s">
        <v>79</v>
      </c>
      <c r="B332" s="173"/>
      <c r="C332" s="173" t="str">
        <f t="shared" si="85"/>
        <v/>
      </c>
      <c r="D332" s="173" t="str">
        <f t="shared" si="85"/>
        <v/>
      </c>
      <c r="E332" s="173" t="str">
        <f t="shared" si="85"/>
        <v/>
      </c>
      <c r="F332" s="173" t="str">
        <f t="shared" si="85"/>
        <v/>
      </c>
      <c r="G332" s="173" t="str">
        <f t="shared" si="85"/>
        <v/>
      </c>
      <c r="H332" s="173" t="str">
        <f t="shared" si="85"/>
        <v/>
      </c>
      <c r="I332" s="173" t="str">
        <f t="shared" si="85"/>
        <v/>
      </c>
      <c r="J332" s="173" t="str">
        <f t="shared" si="85"/>
        <v/>
      </c>
      <c r="K332" s="173" t="str">
        <f t="shared" si="85"/>
        <v/>
      </c>
      <c r="L332" s="173" t="str">
        <f t="shared" si="85"/>
        <v/>
      </c>
      <c r="M332" s="173" t="str">
        <f t="shared" si="85"/>
        <v/>
      </c>
      <c r="N332" s="173" t="str">
        <f t="shared" si="85"/>
        <v/>
      </c>
      <c r="O332" s="173" t="str">
        <f t="shared" si="85"/>
        <v/>
      </c>
      <c r="P332" s="173" t="str">
        <f t="shared" si="85"/>
        <v/>
      </c>
      <c r="Q332" s="173" t="str">
        <f t="shared" si="85"/>
        <v/>
      </c>
    </row>
    <row r="333" spans="1:17" ht="12" customHeight="1" x14ac:dyDescent="0.25">
      <c r="A333" s="147" t="s">
        <v>59</v>
      </c>
      <c r="B333" s="172"/>
      <c r="C333" s="172" t="str">
        <f t="shared" si="85"/>
        <v/>
      </c>
      <c r="D333" s="172" t="str">
        <f t="shared" si="85"/>
        <v/>
      </c>
      <c r="E333" s="172" t="str">
        <f t="shared" si="85"/>
        <v/>
      </c>
      <c r="F333" s="172" t="str">
        <f t="shared" si="85"/>
        <v/>
      </c>
      <c r="G333" s="172" t="str">
        <f t="shared" si="85"/>
        <v/>
      </c>
      <c r="H333" s="172" t="str">
        <f t="shared" si="85"/>
        <v/>
      </c>
      <c r="I333" s="172" t="str">
        <f t="shared" si="85"/>
        <v/>
      </c>
      <c r="J333" s="172" t="str">
        <f t="shared" si="85"/>
        <v/>
      </c>
      <c r="K333" s="172" t="str">
        <f t="shared" si="85"/>
        <v/>
      </c>
      <c r="L333" s="172" t="str">
        <f t="shared" si="85"/>
        <v/>
      </c>
      <c r="M333" s="172" t="str">
        <f t="shared" si="85"/>
        <v/>
      </c>
      <c r="N333" s="172" t="str">
        <f t="shared" si="85"/>
        <v/>
      </c>
      <c r="O333" s="172" t="str">
        <f t="shared" si="85"/>
        <v/>
      </c>
      <c r="P333" s="172" t="str">
        <f t="shared" si="85"/>
        <v/>
      </c>
      <c r="Q333" s="172" t="str">
        <f t="shared" si="85"/>
        <v/>
      </c>
    </row>
    <row r="334" spans="1:17" ht="12" customHeight="1" x14ac:dyDescent="0.25">
      <c r="A334" s="163" t="s">
        <v>142</v>
      </c>
      <c r="B334" s="171"/>
      <c r="C334" s="171" t="str">
        <f t="shared" si="85"/>
        <v/>
      </c>
      <c r="D334" s="171" t="str">
        <f t="shared" si="85"/>
        <v/>
      </c>
      <c r="E334" s="171" t="str">
        <f t="shared" si="85"/>
        <v/>
      </c>
      <c r="F334" s="171" t="str">
        <f t="shared" si="85"/>
        <v/>
      </c>
      <c r="G334" s="171" t="str">
        <f t="shared" si="85"/>
        <v/>
      </c>
      <c r="H334" s="171" t="str">
        <f t="shared" si="85"/>
        <v/>
      </c>
      <c r="I334" s="171" t="str">
        <f t="shared" si="85"/>
        <v/>
      </c>
      <c r="J334" s="171" t="str">
        <f t="shared" si="85"/>
        <v/>
      </c>
      <c r="K334" s="171" t="str">
        <f t="shared" si="85"/>
        <v/>
      </c>
      <c r="L334" s="171" t="str">
        <f t="shared" si="85"/>
        <v/>
      </c>
      <c r="M334" s="171" t="str">
        <f t="shared" si="85"/>
        <v/>
      </c>
      <c r="N334" s="171" t="str">
        <f t="shared" si="85"/>
        <v/>
      </c>
      <c r="O334" s="171" t="str">
        <f t="shared" si="85"/>
        <v/>
      </c>
      <c r="P334" s="171" t="str">
        <f t="shared" si="85"/>
        <v/>
      </c>
      <c r="Q334" s="171" t="str">
        <f t="shared" si="85"/>
        <v/>
      </c>
    </row>
    <row r="335" spans="1:17" ht="12" customHeight="1" x14ac:dyDescent="0.25">
      <c r="A335" s="161" t="s">
        <v>141</v>
      </c>
      <c r="B335" s="170"/>
      <c r="C335" s="170" t="str">
        <f t="shared" si="85"/>
        <v/>
      </c>
      <c r="D335" s="170" t="str">
        <f t="shared" si="85"/>
        <v/>
      </c>
      <c r="E335" s="170" t="str">
        <f t="shared" si="85"/>
        <v/>
      </c>
      <c r="F335" s="170" t="str">
        <f t="shared" si="85"/>
        <v/>
      </c>
      <c r="G335" s="170" t="str">
        <f t="shared" si="85"/>
        <v/>
      </c>
      <c r="H335" s="170" t="str">
        <f t="shared" si="85"/>
        <v/>
      </c>
      <c r="I335" s="170">
        <f t="shared" si="85"/>
        <v>0.98012432082719636</v>
      </c>
      <c r="J335" s="170">
        <f t="shared" si="85"/>
        <v>0.98028585309227834</v>
      </c>
      <c r="K335" s="170">
        <f t="shared" si="85"/>
        <v>0.98132557481730653</v>
      </c>
      <c r="L335" s="170">
        <f t="shared" si="85"/>
        <v>0.98003337747748787</v>
      </c>
      <c r="M335" s="170">
        <f t="shared" si="85"/>
        <v>0.98081916963949711</v>
      </c>
      <c r="N335" s="170">
        <f t="shared" si="85"/>
        <v>0.98253078588854759</v>
      </c>
      <c r="O335" s="170">
        <f t="shared" si="85"/>
        <v>0.98309051567104533</v>
      </c>
      <c r="P335" s="170">
        <f t="shared" si="85"/>
        <v>0.96160066474731043</v>
      </c>
      <c r="Q335" s="170">
        <f t="shared" si="85"/>
        <v>0.89553331907949407</v>
      </c>
    </row>
    <row r="336" spans="1:17" ht="12" customHeight="1" x14ac:dyDescent="0.25">
      <c r="A336" s="148" t="s">
        <v>60</v>
      </c>
      <c r="B336" s="73"/>
      <c r="C336" s="73" t="str">
        <f t="shared" si="85"/>
        <v/>
      </c>
      <c r="D336" s="73" t="str">
        <f t="shared" si="85"/>
        <v/>
      </c>
      <c r="E336" s="73" t="str">
        <f t="shared" si="85"/>
        <v/>
      </c>
      <c r="F336" s="73" t="str">
        <f t="shared" si="85"/>
        <v/>
      </c>
      <c r="G336" s="73" t="str">
        <f t="shared" si="85"/>
        <v/>
      </c>
      <c r="H336" s="73" t="str">
        <f t="shared" si="85"/>
        <v/>
      </c>
      <c r="I336" s="73">
        <f t="shared" si="85"/>
        <v>0.5643275482026</v>
      </c>
      <c r="J336" s="73">
        <f t="shared" si="85"/>
        <v>0.56745959333569584</v>
      </c>
      <c r="K336" s="73">
        <f t="shared" si="85"/>
        <v>0.56949269839879568</v>
      </c>
      <c r="L336" s="73">
        <f t="shared" si="85"/>
        <v>0.57578132222458533</v>
      </c>
      <c r="M336" s="73">
        <f t="shared" si="85"/>
        <v>0.57786072105208397</v>
      </c>
      <c r="N336" s="73">
        <f t="shared" si="85"/>
        <v>0.58164142957510689</v>
      </c>
      <c r="O336" s="73">
        <f t="shared" si="85"/>
        <v>0.58371735691775173</v>
      </c>
      <c r="P336" s="73">
        <f t="shared" si="85"/>
        <v>0.57799893684746528</v>
      </c>
      <c r="Q336" s="73">
        <f t="shared" si="85"/>
        <v>0.56183216153610915</v>
      </c>
    </row>
    <row r="337" spans="1:17" ht="12" customHeight="1" x14ac:dyDescent="0.25">
      <c r="A337" s="148" t="s">
        <v>59</v>
      </c>
      <c r="B337" s="73"/>
      <c r="C337" s="73" t="str">
        <f t="shared" si="85"/>
        <v/>
      </c>
      <c r="D337" s="73" t="str">
        <f t="shared" si="85"/>
        <v/>
      </c>
      <c r="E337" s="73" t="str">
        <f t="shared" si="85"/>
        <v/>
      </c>
      <c r="F337" s="73" t="str">
        <f t="shared" si="85"/>
        <v/>
      </c>
      <c r="G337" s="73" t="str">
        <f t="shared" si="85"/>
        <v/>
      </c>
      <c r="H337" s="73" t="str">
        <f t="shared" si="85"/>
        <v/>
      </c>
      <c r="I337" s="73">
        <f t="shared" si="85"/>
        <v>1</v>
      </c>
      <c r="J337" s="73">
        <f t="shared" si="85"/>
        <v>1.0001741412367895</v>
      </c>
      <c r="K337" s="73">
        <f t="shared" si="85"/>
        <v>1.0007303474305704</v>
      </c>
      <c r="L337" s="73">
        <f t="shared" si="85"/>
        <v>0.99998986228762177</v>
      </c>
      <c r="M337" s="73">
        <f t="shared" si="85"/>
        <v>1.0004136160695754</v>
      </c>
      <c r="N337" s="73">
        <f t="shared" si="85"/>
        <v>1.0010112599627556</v>
      </c>
      <c r="O337" s="73">
        <f t="shared" si="85"/>
        <v>1.0011815500351537</v>
      </c>
      <c r="P337" s="73">
        <f t="shared" si="85"/>
        <v>0.99063621087222242</v>
      </c>
      <c r="Q337" s="73">
        <f t="shared" si="85"/>
        <v>0.9588695562998939</v>
      </c>
    </row>
    <row r="338" spans="1:17" ht="12" customHeight="1" x14ac:dyDescent="0.25">
      <c r="A338" s="158" t="s">
        <v>62</v>
      </c>
      <c r="B338" s="169"/>
      <c r="C338" s="169" t="str">
        <f t="shared" si="85"/>
        <v/>
      </c>
      <c r="D338" s="169" t="str">
        <f t="shared" si="85"/>
        <v/>
      </c>
      <c r="E338" s="169" t="str">
        <f t="shared" si="85"/>
        <v/>
      </c>
      <c r="F338" s="169" t="str">
        <f t="shared" si="85"/>
        <v/>
      </c>
      <c r="G338" s="169" t="str">
        <f t="shared" si="85"/>
        <v/>
      </c>
      <c r="H338" s="169" t="str">
        <f t="shared" si="85"/>
        <v/>
      </c>
      <c r="I338" s="169">
        <f t="shared" si="85"/>
        <v>0.82148394799267199</v>
      </c>
      <c r="J338" s="169">
        <f t="shared" si="85"/>
        <v>0.82640566783065905</v>
      </c>
      <c r="K338" s="169">
        <f t="shared" si="85"/>
        <v>0.8297421695161542</v>
      </c>
      <c r="L338" s="169">
        <f t="shared" si="85"/>
        <v>0.83282394305106011</v>
      </c>
      <c r="M338" s="169">
        <f t="shared" si="85"/>
        <v>0.83560789856279405</v>
      </c>
      <c r="N338" s="169">
        <f t="shared" si="85"/>
        <v>0.83812396479802631</v>
      </c>
      <c r="O338" s="169">
        <f t="shared" si="85"/>
        <v>0.84039650252730502</v>
      </c>
      <c r="P338" s="169">
        <f t="shared" si="85"/>
        <v>0.84244673186019614</v>
      </c>
      <c r="Q338" s="169">
        <f t="shared" si="85"/>
        <v>0.8442943053867813</v>
      </c>
    </row>
    <row r="339" spans="1:17" ht="12" customHeight="1" x14ac:dyDescent="0.25">
      <c r="A339" s="23" t="s">
        <v>57</v>
      </c>
      <c r="B339" s="73"/>
      <c r="C339" s="73" t="str">
        <f t="shared" ref="C339:Q340" si="86">IF(C320=0,"",C320/C301)</f>
        <v/>
      </c>
      <c r="D339" s="73" t="str">
        <f t="shared" si="86"/>
        <v/>
      </c>
      <c r="E339" s="73" t="str">
        <f t="shared" si="86"/>
        <v/>
      </c>
      <c r="F339" s="73" t="str">
        <f t="shared" si="86"/>
        <v/>
      </c>
      <c r="G339" s="73" t="str">
        <f t="shared" si="86"/>
        <v/>
      </c>
      <c r="H339" s="73" t="str">
        <f t="shared" si="86"/>
        <v/>
      </c>
      <c r="I339" s="73" t="str">
        <f t="shared" si="86"/>
        <v/>
      </c>
      <c r="J339" s="73" t="str">
        <f t="shared" si="86"/>
        <v/>
      </c>
      <c r="K339" s="73" t="str">
        <f t="shared" si="86"/>
        <v/>
      </c>
      <c r="L339" s="73" t="str">
        <f t="shared" si="86"/>
        <v/>
      </c>
      <c r="M339" s="73" t="str">
        <f t="shared" si="86"/>
        <v/>
      </c>
      <c r="N339" s="73" t="str">
        <f t="shared" si="86"/>
        <v/>
      </c>
      <c r="O339" s="73" t="str">
        <f t="shared" si="86"/>
        <v/>
      </c>
      <c r="P339" s="73" t="str">
        <f t="shared" si="86"/>
        <v/>
      </c>
      <c r="Q339" s="73" t="str">
        <f t="shared" si="86"/>
        <v/>
      </c>
    </row>
    <row r="340" spans="1:17" ht="12" customHeight="1" x14ac:dyDescent="0.25">
      <c r="A340" s="29" t="s">
        <v>140</v>
      </c>
      <c r="B340" s="65"/>
      <c r="C340" s="65" t="str">
        <f t="shared" si="86"/>
        <v/>
      </c>
      <c r="D340" s="65" t="str">
        <f t="shared" si="86"/>
        <v/>
      </c>
      <c r="E340" s="65" t="str">
        <f t="shared" si="86"/>
        <v/>
      </c>
      <c r="F340" s="65" t="str">
        <f t="shared" si="86"/>
        <v/>
      </c>
      <c r="G340" s="65" t="str">
        <f t="shared" si="86"/>
        <v/>
      </c>
      <c r="H340" s="65" t="str">
        <f t="shared" si="86"/>
        <v/>
      </c>
      <c r="I340" s="65">
        <f t="shared" si="86"/>
        <v>0.82148394799267199</v>
      </c>
      <c r="J340" s="65">
        <f t="shared" si="86"/>
        <v>0.82640566783065905</v>
      </c>
      <c r="K340" s="65">
        <f t="shared" si="86"/>
        <v>0.8297421695161542</v>
      </c>
      <c r="L340" s="65">
        <f t="shared" si="86"/>
        <v>0.83282394305106011</v>
      </c>
      <c r="M340" s="65">
        <f t="shared" si="86"/>
        <v>0.83560789856279405</v>
      </c>
      <c r="N340" s="65">
        <f t="shared" si="86"/>
        <v>0.83812396479802631</v>
      </c>
      <c r="O340" s="65">
        <f t="shared" si="86"/>
        <v>0.84039650252730502</v>
      </c>
      <c r="P340" s="65">
        <f t="shared" si="86"/>
        <v>0.84244673186019614</v>
      </c>
      <c r="Q340" s="65">
        <f t="shared" si="86"/>
        <v>0.8442943053867813</v>
      </c>
    </row>
    <row r="342" spans="1:17" ht="12" customHeight="1" x14ac:dyDescent="0.25">
      <c r="A342" s="152" t="s">
        <v>190</v>
      </c>
      <c r="B342" s="168"/>
      <c r="C342" s="168">
        <f>SUM(C343,C346,C348,C357)</f>
        <v>0</v>
      </c>
      <c r="D342" s="168">
        <f t="shared" ref="D342:Q342" si="87">SUM(D343,D346,D348,D357)</f>
        <v>0</v>
      </c>
      <c r="E342" s="168">
        <f t="shared" si="87"/>
        <v>0</v>
      </c>
      <c r="F342" s="168">
        <f t="shared" si="87"/>
        <v>0</v>
      </c>
      <c r="G342" s="168">
        <f t="shared" si="87"/>
        <v>0</v>
      </c>
      <c r="H342" s="168">
        <f t="shared" si="87"/>
        <v>0</v>
      </c>
      <c r="I342" s="168">
        <f t="shared" si="87"/>
        <v>0</v>
      </c>
      <c r="J342" s="168">
        <f t="shared" si="87"/>
        <v>0</v>
      </c>
      <c r="K342" s="168">
        <f t="shared" si="87"/>
        <v>0</v>
      </c>
      <c r="L342" s="168">
        <f t="shared" si="87"/>
        <v>0</v>
      </c>
      <c r="M342" s="168">
        <f t="shared" si="87"/>
        <v>0</v>
      </c>
      <c r="N342" s="168">
        <f t="shared" si="87"/>
        <v>0</v>
      </c>
      <c r="O342" s="168">
        <f t="shared" si="87"/>
        <v>0</v>
      </c>
      <c r="P342" s="168">
        <f t="shared" si="87"/>
        <v>0</v>
      </c>
      <c r="Q342" s="168">
        <f t="shared" si="87"/>
        <v>0</v>
      </c>
    </row>
    <row r="343" spans="1:17" ht="12" customHeight="1" x14ac:dyDescent="0.25">
      <c r="A343" s="158" t="s">
        <v>65</v>
      </c>
      <c r="B343" s="157"/>
      <c r="C343" s="157">
        <f>SUM(C344:C345)</f>
        <v>0</v>
      </c>
      <c r="D343" s="157">
        <f t="shared" ref="D343:Q343" si="88">SUM(D344:D345)</f>
        <v>0</v>
      </c>
      <c r="E343" s="157">
        <f t="shared" si="88"/>
        <v>0</v>
      </c>
      <c r="F343" s="157">
        <f t="shared" si="88"/>
        <v>0</v>
      </c>
      <c r="G343" s="157">
        <f t="shared" si="88"/>
        <v>0</v>
      </c>
      <c r="H343" s="157">
        <f t="shared" si="88"/>
        <v>0</v>
      </c>
      <c r="I343" s="157">
        <f t="shared" si="88"/>
        <v>0</v>
      </c>
      <c r="J343" s="157">
        <f t="shared" si="88"/>
        <v>0</v>
      </c>
      <c r="K343" s="157">
        <f t="shared" si="88"/>
        <v>0</v>
      </c>
      <c r="L343" s="157">
        <f t="shared" si="88"/>
        <v>0</v>
      </c>
      <c r="M343" s="157">
        <f t="shared" si="88"/>
        <v>0</v>
      </c>
      <c r="N343" s="157">
        <f t="shared" si="88"/>
        <v>0</v>
      </c>
      <c r="O343" s="157">
        <f t="shared" si="88"/>
        <v>0</v>
      </c>
      <c r="P343" s="157">
        <f t="shared" si="88"/>
        <v>0</v>
      </c>
      <c r="Q343" s="157">
        <f t="shared" si="88"/>
        <v>0</v>
      </c>
    </row>
    <row r="344" spans="1:17" ht="12" customHeight="1" x14ac:dyDescent="0.25">
      <c r="A344" s="23" t="s">
        <v>153</v>
      </c>
      <c r="B344" s="156"/>
      <c r="C344" s="156">
        <f>RES_hhdet_in_emi!C$107</f>
        <v>0</v>
      </c>
      <c r="D344" s="156">
        <f>RES_hhdet_in_emi!D$107</f>
        <v>0</v>
      </c>
      <c r="E344" s="156">
        <f>RES_hhdet_in_emi!E$107</f>
        <v>0</v>
      </c>
      <c r="F344" s="156">
        <f>RES_hhdet_in_emi!F$107</f>
        <v>0</v>
      </c>
      <c r="G344" s="156">
        <f>RES_hhdet_in_emi!G$107</f>
        <v>0</v>
      </c>
      <c r="H344" s="156">
        <f>RES_hhdet_in_emi!H$107</f>
        <v>0</v>
      </c>
      <c r="I344" s="156">
        <f>RES_hhdet_in_emi!I$107</f>
        <v>0</v>
      </c>
      <c r="J344" s="156">
        <f>RES_hhdet_in_emi!J$107</f>
        <v>0</v>
      </c>
      <c r="K344" s="156">
        <f>RES_hhdet_in_emi!K$107</f>
        <v>0</v>
      </c>
      <c r="L344" s="156">
        <f>RES_hhdet_in_emi!L$107</f>
        <v>0</v>
      </c>
      <c r="M344" s="156">
        <f>RES_hhdet_in_emi!M$107</f>
        <v>0</v>
      </c>
      <c r="N344" s="156">
        <f>RES_hhdet_in_emi!N$107</f>
        <v>0</v>
      </c>
      <c r="O344" s="156">
        <f>RES_hhdet_in_emi!O$107</f>
        <v>0</v>
      </c>
      <c r="P344" s="156">
        <f>RES_hhdet_in_emi!P$107</f>
        <v>0</v>
      </c>
      <c r="Q344" s="156">
        <f>RES_hhdet_in_emi!Q$107</f>
        <v>0</v>
      </c>
    </row>
    <row r="345" spans="1:17" ht="12" customHeight="1" x14ac:dyDescent="0.25">
      <c r="A345" s="23" t="s">
        <v>60</v>
      </c>
      <c r="B345" s="156"/>
      <c r="C345" s="156">
        <f>RES_hhdet_in_emi!C$108</f>
        <v>0</v>
      </c>
      <c r="D345" s="156">
        <f>RES_hhdet_in_emi!D$108</f>
        <v>0</v>
      </c>
      <c r="E345" s="156">
        <f>RES_hhdet_in_emi!E$108</f>
        <v>0</v>
      </c>
      <c r="F345" s="156">
        <f>RES_hhdet_in_emi!F$108</f>
        <v>0</v>
      </c>
      <c r="G345" s="156">
        <f>RES_hhdet_in_emi!G$108</f>
        <v>0</v>
      </c>
      <c r="H345" s="156">
        <f>RES_hhdet_in_emi!H$108</f>
        <v>0</v>
      </c>
      <c r="I345" s="156">
        <f>RES_hhdet_in_emi!I$108</f>
        <v>0</v>
      </c>
      <c r="J345" s="156">
        <f>RES_hhdet_in_emi!J$108</f>
        <v>0</v>
      </c>
      <c r="K345" s="156">
        <f>RES_hhdet_in_emi!K$108</f>
        <v>0</v>
      </c>
      <c r="L345" s="156">
        <f>RES_hhdet_in_emi!L$108</f>
        <v>0</v>
      </c>
      <c r="M345" s="156">
        <f>RES_hhdet_in_emi!M$108</f>
        <v>0</v>
      </c>
      <c r="N345" s="156">
        <f>RES_hhdet_in_emi!N$108</f>
        <v>0</v>
      </c>
      <c r="O345" s="156">
        <f>RES_hhdet_in_emi!O$108</f>
        <v>0</v>
      </c>
      <c r="P345" s="156">
        <f>RES_hhdet_in_emi!P$108</f>
        <v>0</v>
      </c>
      <c r="Q345" s="156">
        <f>RES_hhdet_in_emi!Q$108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RES_hhdet_in_emi!C$110</f>
        <v>0</v>
      </c>
      <c r="D347" s="156">
        <f>RES_hhdet_in_emi!D$110</f>
        <v>0</v>
      </c>
      <c r="E347" s="156">
        <f>RES_hhdet_in_emi!E$110</f>
        <v>0</v>
      </c>
      <c r="F347" s="156">
        <f>RES_hhdet_in_emi!F$110</f>
        <v>0</v>
      </c>
      <c r="G347" s="156">
        <f>RES_hhdet_in_emi!G$110</f>
        <v>0</v>
      </c>
      <c r="H347" s="156">
        <f>RES_hhdet_in_emi!H$110</f>
        <v>0</v>
      </c>
      <c r="I347" s="156">
        <f>RES_hhdet_in_emi!I$110</f>
        <v>0</v>
      </c>
      <c r="J347" s="156">
        <f>RES_hhdet_in_emi!J$110</f>
        <v>0</v>
      </c>
      <c r="K347" s="156">
        <f>RES_hhdet_in_emi!K$110</f>
        <v>0</v>
      </c>
      <c r="L347" s="156">
        <f>RES_hhdet_in_emi!L$110</f>
        <v>0</v>
      </c>
      <c r="M347" s="156">
        <f>RES_hhdet_in_emi!M$110</f>
        <v>0</v>
      </c>
      <c r="N347" s="156">
        <f>RES_hhdet_in_emi!N$110</f>
        <v>0</v>
      </c>
      <c r="O347" s="156">
        <f>RES_hhdet_in_emi!O$110</f>
        <v>0</v>
      </c>
      <c r="P347" s="156">
        <f>RES_hhdet_in_emi!P$110</f>
        <v>0</v>
      </c>
      <c r="Q347" s="156">
        <f>RES_hhdet_in_emi!Q$110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0</v>
      </c>
      <c r="D348" s="157">
        <f t="shared" ref="D348:Q348" si="90">SUM(D349:D350,D353:D354)</f>
        <v>0</v>
      </c>
      <c r="E348" s="157">
        <f t="shared" si="90"/>
        <v>0</v>
      </c>
      <c r="F348" s="157">
        <f t="shared" si="90"/>
        <v>0</v>
      </c>
      <c r="G348" s="157">
        <f t="shared" si="90"/>
        <v>0</v>
      </c>
      <c r="H348" s="157">
        <f t="shared" si="90"/>
        <v>0</v>
      </c>
      <c r="I348" s="157">
        <f t="shared" si="90"/>
        <v>0</v>
      </c>
      <c r="J348" s="157">
        <f t="shared" si="90"/>
        <v>0</v>
      </c>
      <c r="K348" s="157">
        <f t="shared" si="90"/>
        <v>0</v>
      </c>
      <c r="L348" s="157">
        <f t="shared" si="90"/>
        <v>0</v>
      </c>
      <c r="M348" s="157">
        <f t="shared" si="90"/>
        <v>0</v>
      </c>
      <c r="N348" s="157">
        <f t="shared" si="90"/>
        <v>0</v>
      </c>
      <c r="O348" s="157">
        <f t="shared" si="90"/>
        <v>0</v>
      </c>
      <c r="P348" s="157">
        <f t="shared" si="90"/>
        <v>0</v>
      </c>
      <c r="Q348" s="157">
        <f t="shared" si="90"/>
        <v>0</v>
      </c>
    </row>
    <row r="349" spans="1:17" ht="12" customHeight="1" x14ac:dyDescent="0.25">
      <c r="A349" s="167" t="s">
        <v>152</v>
      </c>
      <c r="B349" s="132"/>
      <c r="C349" s="132">
        <f>RES_hhdet_in_emi!C$112</f>
        <v>0</v>
      </c>
      <c r="D349" s="132">
        <f>RES_hhdet_in_emi!D$112</f>
        <v>0</v>
      </c>
      <c r="E349" s="132">
        <f>RES_hhdet_in_emi!E$112</f>
        <v>0</v>
      </c>
      <c r="F349" s="132">
        <f>RES_hhdet_in_emi!F$112</f>
        <v>0</v>
      </c>
      <c r="G349" s="132">
        <f>RES_hhdet_in_emi!G$112</f>
        <v>0</v>
      </c>
      <c r="H349" s="132">
        <f>RES_hhdet_in_emi!H$112</f>
        <v>0</v>
      </c>
      <c r="I349" s="132">
        <f>RES_hhdet_in_emi!I$112</f>
        <v>0</v>
      </c>
      <c r="J349" s="132">
        <f>RES_hhdet_in_emi!J$112</f>
        <v>0</v>
      </c>
      <c r="K349" s="132">
        <f>RES_hhdet_in_emi!K$112</f>
        <v>0</v>
      </c>
      <c r="L349" s="132">
        <f>RES_hhdet_in_emi!L$112</f>
        <v>0</v>
      </c>
      <c r="M349" s="132">
        <f>RES_hhdet_in_emi!M$112</f>
        <v>0</v>
      </c>
      <c r="N349" s="132">
        <f>RES_hhdet_in_emi!N$112</f>
        <v>0</v>
      </c>
      <c r="O349" s="132">
        <f>RES_hhdet_in_emi!O$112</f>
        <v>0</v>
      </c>
      <c r="P349" s="132">
        <f>RES_hhdet_in_emi!P$112</f>
        <v>0</v>
      </c>
      <c r="Q349" s="132">
        <f>RES_hhdet_in_emi!Q$112</f>
        <v>0</v>
      </c>
    </row>
    <row r="350" spans="1:17" ht="12" customHeight="1" x14ac:dyDescent="0.25">
      <c r="A350" s="167" t="s">
        <v>151</v>
      </c>
      <c r="B350" s="132"/>
      <c r="C350" s="132">
        <f>SUM(C351:C352)</f>
        <v>0</v>
      </c>
      <c r="D350" s="132">
        <f t="shared" ref="D350:Q350" si="91">SUM(D351:D352)</f>
        <v>0</v>
      </c>
      <c r="E350" s="132">
        <f t="shared" si="91"/>
        <v>0</v>
      </c>
      <c r="F350" s="132">
        <f t="shared" si="91"/>
        <v>0</v>
      </c>
      <c r="G350" s="132">
        <f t="shared" si="91"/>
        <v>0</v>
      </c>
      <c r="H350" s="132">
        <f t="shared" si="91"/>
        <v>0</v>
      </c>
      <c r="I350" s="132">
        <f t="shared" si="91"/>
        <v>0</v>
      </c>
      <c r="J350" s="132">
        <f t="shared" si="91"/>
        <v>0</v>
      </c>
      <c r="K350" s="132">
        <f t="shared" si="91"/>
        <v>0</v>
      </c>
      <c r="L350" s="132">
        <f t="shared" si="91"/>
        <v>0</v>
      </c>
      <c r="M350" s="132">
        <f t="shared" si="91"/>
        <v>0</v>
      </c>
      <c r="N350" s="132">
        <f t="shared" si="91"/>
        <v>0</v>
      </c>
      <c r="O350" s="132">
        <f t="shared" si="91"/>
        <v>0</v>
      </c>
      <c r="P350" s="132">
        <f t="shared" si="91"/>
        <v>0</v>
      </c>
      <c r="Q350" s="132">
        <f t="shared" si="91"/>
        <v>0</v>
      </c>
    </row>
    <row r="351" spans="1:17" ht="12" customHeight="1" x14ac:dyDescent="0.25">
      <c r="A351" s="166" t="s">
        <v>79</v>
      </c>
      <c r="B351" s="165"/>
      <c r="C351" s="165">
        <f>RES_hhdet_in_emi!C$114</f>
        <v>0</v>
      </c>
      <c r="D351" s="165">
        <f>RES_hhdet_in_emi!D$114</f>
        <v>0</v>
      </c>
      <c r="E351" s="165">
        <f>RES_hhdet_in_emi!E$114</f>
        <v>0</v>
      </c>
      <c r="F351" s="165">
        <f>RES_hhdet_in_emi!F$114</f>
        <v>0</v>
      </c>
      <c r="G351" s="165">
        <f>RES_hhdet_in_emi!G$114</f>
        <v>0</v>
      </c>
      <c r="H351" s="165">
        <f>RES_hhdet_in_emi!H$114</f>
        <v>0</v>
      </c>
      <c r="I351" s="165">
        <f>RES_hhdet_in_emi!I$114</f>
        <v>0</v>
      </c>
      <c r="J351" s="165">
        <f>RES_hhdet_in_emi!J$114</f>
        <v>0</v>
      </c>
      <c r="K351" s="165">
        <f>RES_hhdet_in_emi!K$114</f>
        <v>0</v>
      </c>
      <c r="L351" s="165">
        <f>RES_hhdet_in_emi!L$114</f>
        <v>0</v>
      </c>
      <c r="M351" s="165">
        <f>RES_hhdet_in_emi!M$114</f>
        <v>0</v>
      </c>
      <c r="N351" s="165">
        <f>RES_hhdet_in_emi!N$114</f>
        <v>0</v>
      </c>
      <c r="O351" s="165">
        <f>RES_hhdet_in_emi!O$114</f>
        <v>0</v>
      </c>
      <c r="P351" s="165">
        <f>RES_hhdet_in_emi!P$114</f>
        <v>0</v>
      </c>
      <c r="Q351" s="165">
        <f>RES_hhdet_in_emi!Q$114</f>
        <v>0</v>
      </c>
    </row>
    <row r="352" spans="1:17" ht="12" customHeight="1" x14ac:dyDescent="0.25">
      <c r="A352" s="147" t="s">
        <v>59</v>
      </c>
      <c r="B352" s="164"/>
      <c r="C352" s="164">
        <f>RES_hhdet_in_emi!C$115</f>
        <v>0</v>
      </c>
      <c r="D352" s="164">
        <f>RES_hhdet_in_emi!D$115</f>
        <v>0</v>
      </c>
      <c r="E352" s="164">
        <f>RES_hhdet_in_emi!E$115</f>
        <v>0</v>
      </c>
      <c r="F352" s="164">
        <f>RES_hhdet_in_emi!F$115</f>
        <v>0</v>
      </c>
      <c r="G352" s="164">
        <f>RES_hhdet_in_emi!G$115</f>
        <v>0</v>
      </c>
      <c r="H352" s="164">
        <f>RES_hhdet_in_emi!H$115</f>
        <v>0</v>
      </c>
      <c r="I352" s="164">
        <f>RES_hhdet_in_emi!I$115</f>
        <v>0</v>
      </c>
      <c r="J352" s="164">
        <f>RES_hhdet_in_emi!J$115</f>
        <v>0</v>
      </c>
      <c r="K352" s="164">
        <f>RES_hhdet_in_emi!K$115</f>
        <v>0</v>
      </c>
      <c r="L352" s="164">
        <f>RES_hhdet_in_emi!L$115</f>
        <v>0</v>
      </c>
      <c r="M352" s="164">
        <f>RES_hhdet_in_emi!M$115</f>
        <v>0</v>
      </c>
      <c r="N352" s="164">
        <f>RES_hhdet_in_emi!N$115</f>
        <v>0</v>
      </c>
      <c r="O352" s="164">
        <f>RES_hhdet_in_emi!O$115</f>
        <v>0</v>
      </c>
      <c r="P352" s="164">
        <f>RES_hhdet_in_emi!P$115</f>
        <v>0</v>
      </c>
      <c r="Q352" s="164">
        <f>RES_hhdet_in_emi!Q$115</f>
        <v>0</v>
      </c>
    </row>
    <row r="353" spans="1:17" ht="12" customHeight="1" x14ac:dyDescent="0.25">
      <c r="A353" s="163" t="s">
        <v>142</v>
      </c>
      <c r="B353" s="162"/>
      <c r="C353" s="162">
        <f>RES_hhdet_in_emi!C$116</f>
        <v>0</v>
      </c>
      <c r="D353" s="162">
        <f>RES_hhdet_in_emi!D$116</f>
        <v>0</v>
      </c>
      <c r="E353" s="162">
        <f>RES_hhdet_in_emi!E$116</f>
        <v>0</v>
      </c>
      <c r="F353" s="162">
        <f>RES_hhdet_in_emi!F$116</f>
        <v>0</v>
      </c>
      <c r="G353" s="162">
        <f>RES_hhdet_in_emi!G$116</f>
        <v>0</v>
      </c>
      <c r="H353" s="162">
        <f>RES_hhdet_in_emi!H$116</f>
        <v>0</v>
      </c>
      <c r="I353" s="162">
        <f>RES_hhdet_in_emi!I$116</f>
        <v>0</v>
      </c>
      <c r="J353" s="162">
        <f>RES_hhdet_in_emi!J$116</f>
        <v>0</v>
      </c>
      <c r="K353" s="162">
        <f>RES_hhdet_in_emi!K$116</f>
        <v>0</v>
      </c>
      <c r="L353" s="162">
        <f>RES_hhdet_in_emi!L$116</f>
        <v>0</v>
      </c>
      <c r="M353" s="162">
        <f>RES_hhdet_in_emi!M$116</f>
        <v>0</v>
      </c>
      <c r="N353" s="162">
        <f>RES_hhdet_in_emi!N$116</f>
        <v>0</v>
      </c>
      <c r="O353" s="162">
        <f>RES_hhdet_in_emi!O$116</f>
        <v>0</v>
      </c>
      <c r="P353" s="162">
        <f>RES_hhdet_in_emi!P$116</f>
        <v>0</v>
      </c>
      <c r="Q353" s="162">
        <f>RES_hhdet_in_emi!Q$116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RES_hhdet_in_emi!C$118</f>
        <v>0</v>
      </c>
      <c r="D355" s="156">
        <f>RES_hhdet_in_emi!D$118</f>
        <v>0</v>
      </c>
      <c r="E355" s="156">
        <f>RES_hhdet_in_emi!E$118</f>
        <v>0</v>
      </c>
      <c r="F355" s="156">
        <f>RES_hhdet_in_emi!F$118</f>
        <v>0</v>
      </c>
      <c r="G355" s="156">
        <f>RES_hhdet_in_emi!G$118</f>
        <v>0</v>
      </c>
      <c r="H355" s="156">
        <f>RES_hhdet_in_emi!H$118</f>
        <v>0</v>
      </c>
      <c r="I355" s="156">
        <f>RES_hhdet_in_emi!I$118</f>
        <v>0</v>
      </c>
      <c r="J355" s="156">
        <f>RES_hhdet_in_emi!J$118</f>
        <v>0</v>
      </c>
      <c r="K355" s="156">
        <f>RES_hhdet_in_emi!K$118</f>
        <v>0</v>
      </c>
      <c r="L355" s="156">
        <f>RES_hhdet_in_emi!L$118</f>
        <v>0</v>
      </c>
      <c r="M355" s="156">
        <f>RES_hhdet_in_emi!M$118</f>
        <v>0</v>
      </c>
      <c r="N355" s="156">
        <f>RES_hhdet_in_emi!N$118</f>
        <v>0</v>
      </c>
      <c r="O355" s="156">
        <f>RES_hhdet_in_emi!O$118</f>
        <v>0</v>
      </c>
      <c r="P355" s="156">
        <f>RES_hhdet_in_emi!P$118</f>
        <v>0</v>
      </c>
      <c r="Q355" s="156">
        <f>RES_hhdet_in_emi!Q$118</f>
        <v>0</v>
      </c>
    </row>
    <row r="356" spans="1:17" ht="12" customHeight="1" x14ac:dyDescent="0.25">
      <c r="A356" s="148" t="s">
        <v>59</v>
      </c>
      <c r="B356" s="156"/>
      <c r="C356" s="156">
        <f>RES_hhdet_in_emi!C$119</f>
        <v>0</v>
      </c>
      <c r="D356" s="156">
        <f>RES_hhdet_in_emi!D$119</f>
        <v>0</v>
      </c>
      <c r="E356" s="156">
        <f>RES_hhdet_in_emi!E$119</f>
        <v>0</v>
      </c>
      <c r="F356" s="156">
        <f>RES_hhdet_in_emi!F$119</f>
        <v>0</v>
      </c>
      <c r="G356" s="156">
        <f>RES_hhdet_in_emi!G$119</f>
        <v>0</v>
      </c>
      <c r="H356" s="156">
        <f>RES_hhdet_in_emi!H$119</f>
        <v>0</v>
      </c>
      <c r="I356" s="156">
        <f>RES_hhdet_in_emi!I$119</f>
        <v>0</v>
      </c>
      <c r="J356" s="156">
        <f>RES_hhdet_in_emi!J$119</f>
        <v>0</v>
      </c>
      <c r="K356" s="156">
        <f>RES_hhdet_in_emi!K$119</f>
        <v>0</v>
      </c>
      <c r="L356" s="156">
        <f>RES_hhdet_in_emi!L$119</f>
        <v>0</v>
      </c>
      <c r="M356" s="156">
        <f>RES_hhdet_in_emi!M$119</f>
        <v>0</v>
      </c>
      <c r="N356" s="156">
        <f>RES_hhdet_in_emi!N$119</f>
        <v>0</v>
      </c>
      <c r="O356" s="156">
        <f>RES_hhdet_in_emi!O$119</f>
        <v>0</v>
      </c>
      <c r="P356" s="156">
        <f>RES_hhdet_in_emi!P$119</f>
        <v>0</v>
      </c>
      <c r="Q356" s="156">
        <f>RES_hhdet_in_emi!Q$119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0</v>
      </c>
      <c r="D357" s="157">
        <f t="shared" ref="D357:Q357" si="93">SUM(D358:D359)</f>
        <v>0</v>
      </c>
      <c r="E357" s="157">
        <f t="shared" si="93"/>
        <v>0</v>
      </c>
      <c r="F357" s="157">
        <f t="shared" si="93"/>
        <v>0</v>
      </c>
      <c r="G357" s="157">
        <f t="shared" si="93"/>
        <v>0</v>
      </c>
      <c r="H357" s="157">
        <f t="shared" si="93"/>
        <v>0</v>
      </c>
      <c r="I357" s="157">
        <f t="shared" si="93"/>
        <v>0</v>
      </c>
      <c r="J357" s="157">
        <f t="shared" si="93"/>
        <v>0</v>
      </c>
      <c r="K357" s="157">
        <f t="shared" si="93"/>
        <v>0</v>
      </c>
      <c r="L357" s="157">
        <f t="shared" si="93"/>
        <v>0</v>
      </c>
      <c r="M357" s="157">
        <f t="shared" si="93"/>
        <v>0</v>
      </c>
      <c r="N357" s="157">
        <f t="shared" si="93"/>
        <v>0</v>
      </c>
      <c r="O357" s="157">
        <f t="shared" si="93"/>
        <v>0</v>
      </c>
      <c r="P357" s="157">
        <f t="shared" si="93"/>
        <v>0</v>
      </c>
      <c r="Q357" s="157">
        <f t="shared" si="93"/>
        <v>0</v>
      </c>
    </row>
    <row r="358" spans="1:17" ht="12" customHeight="1" x14ac:dyDescent="0.25">
      <c r="A358" s="23" t="s">
        <v>57</v>
      </c>
      <c r="B358" s="156"/>
      <c r="C358" s="156">
        <f>RES_hhdet_in_emi!C$121</f>
        <v>0</v>
      </c>
      <c r="D358" s="156">
        <f>RES_hhdet_in_emi!D$121</f>
        <v>0</v>
      </c>
      <c r="E358" s="156">
        <f>RES_hhdet_in_emi!E$121</f>
        <v>0</v>
      </c>
      <c r="F358" s="156">
        <f>RES_hhdet_in_emi!F$121</f>
        <v>0</v>
      </c>
      <c r="G358" s="156">
        <f>RES_hhdet_in_emi!G$121</f>
        <v>0</v>
      </c>
      <c r="H358" s="156">
        <f>RES_hhdet_in_emi!H$121</f>
        <v>0</v>
      </c>
      <c r="I358" s="156">
        <f>RES_hhdet_in_emi!I$121</f>
        <v>0</v>
      </c>
      <c r="J358" s="156">
        <f>RES_hhdet_in_emi!J$121</f>
        <v>0</v>
      </c>
      <c r="K358" s="156">
        <f>RES_hhdet_in_emi!K$121</f>
        <v>0</v>
      </c>
      <c r="L358" s="156">
        <f>RES_hhdet_in_emi!L$121</f>
        <v>0</v>
      </c>
      <c r="M358" s="156">
        <f>RES_hhdet_in_emi!M$121</f>
        <v>0</v>
      </c>
      <c r="N358" s="156">
        <f>RES_hhdet_in_emi!N$121</f>
        <v>0</v>
      </c>
      <c r="O358" s="156">
        <f>RES_hhdet_in_emi!O$121</f>
        <v>0</v>
      </c>
      <c r="P358" s="156">
        <f>RES_hhdet_in_emi!P$121</f>
        <v>0</v>
      </c>
      <c r="Q358" s="156">
        <f>RES_hhdet_in_emi!Q$121</f>
        <v>0</v>
      </c>
    </row>
    <row r="359" spans="1:17" ht="12" customHeight="1" x14ac:dyDescent="0.25">
      <c r="A359" s="29" t="s">
        <v>140</v>
      </c>
      <c r="B359" s="57"/>
      <c r="C359" s="57">
        <f>RES_hhdet_in_emi!C$122</f>
        <v>0</v>
      </c>
      <c r="D359" s="57">
        <f>RES_hhdet_in_emi!D$122</f>
        <v>0</v>
      </c>
      <c r="E359" s="57">
        <f>RES_hhdet_in_emi!E$122</f>
        <v>0</v>
      </c>
      <c r="F359" s="57">
        <f>RES_hhdet_in_emi!F$122</f>
        <v>0</v>
      </c>
      <c r="G359" s="57">
        <f>RES_hhdet_in_emi!G$122</f>
        <v>0</v>
      </c>
      <c r="H359" s="57">
        <f>RES_hhdet_in_emi!H$122</f>
        <v>0</v>
      </c>
      <c r="I359" s="57">
        <f>RES_hhdet_in_emi!I$122</f>
        <v>0</v>
      </c>
      <c r="J359" s="57">
        <f>RES_hhdet_in_emi!J$122</f>
        <v>0</v>
      </c>
      <c r="K359" s="57">
        <f>RES_hhdet_in_emi!K$122</f>
        <v>0</v>
      </c>
      <c r="L359" s="57">
        <f>RES_hhdet_in_emi!L$122</f>
        <v>0</v>
      </c>
      <c r="M359" s="57">
        <f>RES_hhdet_in_emi!M$122</f>
        <v>0</v>
      </c>
      <c r="N359" s="57">
        <f>RES_hhdet_in_emi!N$122</f>
        <v>0</v>
      </c>
      <c r="O359" s="57">
        <f>RES_hhdet_in_emi!O$122</f>
        <v>0</v>
      </c>
      <c r="P359" s="57">
        <f>RES_hhdet_in_emi!P$122</f>
        <v>0</v>
      </c>
      <c r="Q359" s="57">
        <f>RES_hhdet_in_emi!Q$122</f>
        <v>0</v>
      </c>
    </row>
    <row r="361" spans="1:17" ht="12" customHeight="1" x14ac:dyDescent="0.25">
      <c r="A361" s="152" t="s">
        <v>189</v>
      </c>
      <c r="B361" s="168"/>
      <c r="C361" s="168">
        <f t="shared" ref="C361:Q361" si="94">SUM(C362,C365,C367,C376)</f>
        <v>0</v>
      </c>
      <c r="D361" s="168">
        <f t="shared" si="94"/>
        <v>0</v>
      </c>
      <c r="E361" s="168">
        <f t="shared" si="94"/>
        <v>0</v>
      </c>
      <c r="F361" s="168">
        <f t="shared" si="94"/>
        <v>0</v>
      </c>
      <c r="G361" s="168">
        <f t="shared" si="94"/>
        <v>0</v>
      </c>
      <c r="H361" s="168">
        <f t="shared" si="94"/>
        <v>0</v>
      </c>
      <c r="I361" s="168">
        <f t="shared" si="94"/>
        <v>10182.852555847408</v>
      </c>
      <c r="J361" s="168">
        <f t="shared" si="94"/>
        <v>9327.7272458269144</v>
      </c>
      <c r="K361" s="168">
        <f t="shared" si="94"/>
        <v>10035.609133567106</v>
      </c>
      <c r="L361" s="168">
        <f t="shared" si="94"/>
        <v>8954.4890107990486</v>
      </c>
      <c r="M361" s="168">
        <f t="shared" si="94"/>
        <v>9506.8994080751872</v>
      </c>
      <c r="N361" s="168">
        <f t="shared" si="94"/>
        <v>8993.1223615689232</v>
      </c>
      <c r="O361" s="168">
        <f t="shared" si="94"/>
        <v>8000.9576516722746</v>
      </c>
      <c r="P361" s="168">
        <f t="shared" si="94"/>
        <v>8816.910540177345</v>
      </c>
      <c r="Q361" s="168">
        <f t="shared" si="94"/>
        <v>9637.9189303322928</v>
      </c>
    </row>
    <row r="362" spans="1:17" ht="12" customHeight="1" x14ac:dyDescent="0.25">
      <c r="A362" s="158" t="s">
        <v>65</v>
      </c>
      <c r="B362" s="157"/>
      <c r="C362" s="157">
        <f t="shared" ref="C362:Q362" si="95">SUM(C363:C364)</f>
        <v>0</v>
      </c>
      <c r="D362" s="157">
        <f t="shared" si="95"/>
        <v>0</v>
      </c>
      <c r="E362" s="157">
        <f t="shared" si="95"/>
        <v>0</v>
      </c>
      <c r="F362" s="157">
        <f t="shared" si="95"/>
        <v>0</v>
      </c>
      <c r="G362" s="157">
        <f t="shared" si="95"/>
        <v>0</v>
      </c>
      <c r="H362" s="157">
        <f t="shared" si="95"/>
        <v>0</v>
      </c>
      <c r="I362" s="157">
        <f t="shared" si="95"/>
        <v>6100.5779408255476</v>
      </c>
      <c r="J362" s="157">
        <f t="shared" si="95"/>
        <v>5320.8756643714269</v>
      </c>
      <c r="K362" s="157">
        <f t="shared" si="95"/>
        <v>5767.542424008232</v>
      </c>
      <c r="L362" s="157">
        <f t="shared" si="95"/>
        <v>4801.8702832889976</v>
      </c>
      <c r="M362" s="157">
        <f t="shared" si="95"/>
        <v>5263.7370045595344</v>
      </c>
      <c r="N362" s="157">
        <f t="shared" si="95"/>
        <v>4970.1988965237979</v>
      </c>
      <c r="O362" s="157">
        <f t="shared" si="95"/>
        <v>4081.4331300774297</v>
      </c>
      <c r="P362" s="157">
        <f t="shared" si="95"/>
        <v>4159.1604795133935</v>
      </c>
      <c r="Q362" s="157">
        <f t="shared" si="95"/>
        <v>4139.1694092527941</v>
      </c>
    </row>
    <row r="363" spans="1:17" ht="12" customHeight="1" x14ac:dyDescent="0.25">
      <c r="A363" s="23" t="s">
        <v>153</v>
      </c>
      <c r="B363" s="156"/>
      <c r="C363" s="156">
        <f t="shared" ref="C363:Q366" si="96">IF(C287=0,0,C287/0.086*1000000/C$49)</f>
        <v>0</v>
      </c>
      <c r="D363" s="156">
        <f t="shared" si="96"/>
        <v>0</v>
      </c>
      <c r="E363" s="156">
        <f t="shared" si="96"/>
        <v>0</v>
      </c>
      <c r="F363" s="156">
        <f t="shared" si="96"/>
        <v>0</v>
      </c>
      <c r="G363" s="156">
        <f t="shared" si="96"/>
        <v>0</v>
      </c>
      <c r="H363" s="156">
        <f t="shared" si="96"/>
        <v>0</v>
      </c>
      <c r="I363" s="156">
        <f t="shared" si="96"/>
        <v>6016.5041961978177</v>
      </c>
      <c r="J363" s="156">
        <f t="shared" si="96"/>
        <v>5274.4994046116863</v>
      </c>
      <c r="K363" s="156">
        <f t="shared" si="96"/>
        <v>5754.39424426802</v>
      </c>
      <c r="L363" s="156">
        <f t="shared" si="96"/>
        <v>4773.0104275637723</v>
      </c>
      <c r="M363" s="156">
        <f t="shared" si="96"/>
        <v>5245.0407761691013</v>
      </c>
      <c r="N363" s="156">
        <f t="shared" si="96"/>
        <v>4957.8464298727176</v>
      </c>
      <c r="O363" s="156">
        <f t="shared" si="96"/>
        <v>4071.1048331083971</v>
      </c>
      <c r="P363" s="156">
        <f t="shared" si="96"/>
        <v>4141.9751994777216</v>
      </c>
      <c r="Q363" s="156">
        <f t="shared" si="96"/>
        <v>4116.9627687890761</v>
      </c>
    </row>
    <row r="364" spans="1:17" ht="12" customHeight="1" x14ac:dyDescent="0.25">
      <c r="A364" s="23" t="s">
        <v>60</v>
      </c>
      <c r="B364" s="156"/>
      <c r="C364" s="156">
        <f t="shared" si="96"/>
        <v>0</v>
      </c>
      <c r="D364" s="156">
        <f t="shared" si="96"/>
        <v>0</v>
      </c>
      <c r="E364" s="156">
        <f t="shared" si="96"/>
        <v>0</v>
      </c>
      <c r="F364" s="156">
        <f t="shared" si="96"/>
        <v>0</v>
      </c>
      <c r="G364" s="156">
        <f t="shared" si="96"/>
        <v>0</v>
      </c>
      <c r="H364" s="156">
        <f t="shared" si="96"/>
        <v>0</v>
      </c>
      <c r="I364" s="156">
        <f t="shared" si="96"/>
        <v>84.073744627729909</v>
      </c>
      <c r="J364" s="156">
        <f t="shared" si="96"/>
        <v>46.376259759740663</v>
      </c>
      <c r="K364" s="156">
        <f t="shared" si="96"/>
        <v>13.148179740212026</v>
      </c>
      <c r="L364" s="156">
        <f t="shared" si="96"/>
        <v>28.859855725225252</v>
      </c>
      <c r="M364" s="156">
        <f t="shared" si="96"/>
        <v>18.696228390433557</v>
      </c>
      <c r="N364" s="156">
        <f t="shared" si="96"/>
        <v>12.352466651080249</v>
      </c>
      <c r="O364" s="156">
        <f t="shared" si="96"/>
        <v>10.32829696903266</v>
      </c>
      <c r="P364" s="156">
        <f t="shared" si="96"/>
        <v>17.185280035672065</v>
      </c>
      <c r="Q364" s="156">
        <f t="shared" si="96"/>
        <v>22.206640463717864</v>
      </c>
    </row>
    <row r="365" spans="1:17" ht="12" customHeight="1" x14ac:dyDescent="0.25">
      <c r="A365" s="158" t="s">
        <v>112</v>
      </c>
      <c r="B365" s="157"/>
      <c r="C365" s="157">
        <f t="shared" ref="C365:Q365" si="97">C366</f>
        <v>0</v>
      </c>
      <c r="D365" s="157">
        <f t="shared" si="97"/>
        <v>0</v>
      </c>
      <c r="E365" s="157">
        <f t="shared" si="97"/>
        <v>0</v>
      </c>
      <c r="F365" s="157">
        <f t="shared" si="97"/>
        <v>0</v>
      </c>
      <c r="G365" s="157">
        <f t="shared" si="97"/>
        <v>0</v>
      </c>
      <c r="H365" s="157">
        <f t="shared" si="97"/>
        <v>0</v>
      </c>
      <c r="I365" s="157">
        <f t="shared" si="97"/>
        <v>354.22692673196354</v>
      </c>
      <c r="J365" s="157">
        <f t="shared" si="97"/>
        <v>334.86081509676598</v>
      </c>
      <c r="K365" s="157">
        <f t="shared" si="97"/>
        <v>583.36110323564264</v>
      </c>
      <c r="L365" s="157">
        <f t="shared" si="97"/>
        <v>425.35176472084731</v>
      </c>
      <c r="M365" s="157">
        <f t="shared" si="97"/>
        <v>531.97042575041451</v>
      </c>
      <c r="N365" s="157">
        <f t="shared" si="97"/>
        <v>426.214093767995</v>
      </c>
      <c r="O365" s="157">
        <f t="shared" si="97"/>
        <v>488.60916838125399</v>
      </c>
      <c r="P365" s="157">
        <f t="shared" si="97"/>
        <v>1161.583811836849</v>
      </c>
      <c r="Q365" s="157">
        <f t="shared" si="97"/>
        <v>1598.6716445152092</v>
      </c>
    </row>
    <row r="366" spans="1:17" ht="12" customHeight="1" x14ac:dyDescent="0.25">
      <c r="A366" s="23" t="s">
        <v>60</v>
      </c>
      <c r="B366" s="156"/>
      <c r="C366" s="156">
        <f t="shared" si="96"/>
        <v>0</v>
      </c>
      <c r="D366" s="156">
        <f t="shared" si="96"/>
        <v>0</v>
      </c>
      <c r="E366" s="156">
        <f t="shared" si="96"/>
        <v>0</v>
      </c>
      <c r="F366" s="156">
        <f t="shared" si="96"/>
        <v>0</v>
      </c>
      <c r="G366" s="156">
        <f t="shared" si="96"/>
        <v>0</v>
      </c>
      <c r="H366" s="156">
        <f t="shared" si="96"/>
        <v>0</v>
      </c>
      <c r="I366" s="156">
        <f t="shared" si="96"/>
        <v>354.22692673196354</v>
      </c>
      <c r="J366" s="156">
        <f t="shared" si="96"/>
        <v>334.86081509676598</v>
      </c>
      <c r="K366" s="156">
        <f t="shared" si="96"/>
        <v>583.36110323564264</v>
      </c>
      <c r="L366" s="156">
        <f t="shared" si="96"/>
        <v>425.35176472084731</v>
      </c>
      <c r="M366" s="156">
        <f t="shared" si="96"/>
        <v>531.97042575041451</v>
      </c>
      <c r="N366" s="156">
        <f t="shared" si="96"/>
        <v>426.214093767995</v>
      </c>
      <c r="O366" s="156">
        <f t="shared" si="96"/>
        <v>488.60916838125399</v>
      </c>
      <c r="P366" s="156">
        <f t="shared" si="96"/>
        <v>1161.583811836849</v>
      </c>
      <c r="Q366" s="156">
        <f t="shared" si="96"/>
        <v>1598.6716445152092</v>
      </c>
    </row>
    <row r="367" spans="1:17" ht="12" customHeight="1" x14ac:dyDescent="0.25">
      <c r="A367" s="158" t="s">
        <v>63</v>
      </c>
      <c r="B367" s="157"/>
      <c r="C367" s="157">
        <f t="shared" ref="C367:Q367" si="98">IF(C291=0,0,C291/0.086*1000000/SUM(C$53:C$56))</f>
        <v>0</v>
      </c>
      <c r="D367" s="157">
        <f t="shared" si="98"/>
        <v>0</v>
      </c>
      <c r="E367" s="157">
        <f t="shared" si="98"/>
        <v>0</v>
      </c>
      <c r="F367" s="157">
        <f t="shared" si="98"/>
        <v>0</v>
      </c>
      <c r="G367" s="157">
        <f t="shared" si="98"/>
        <v>0</v>
      </c>
      <c r="H367" s="157">
        <f t="shared" si="98"/>
        <v>0</v>
      </c>
      <c r="I367" s="157">
        <f t="shared" si="98"/>
        <v>2334.0348785505271</v>
      </c>
      <c r="J367" s="157">
        <f t="shared" si="98"/>
        <v>2309.4603330959212</v>
      </c>
      <c r="K367" s="157">
        <f t="shared" si="98"/>
        <v>2301.5936743918865</v>
      </c>
      <c r="L367" s="157">
        <f t="shared" si="98"/>
        <v>2284.0789683792605</v>
      </c>
      <c r="M367" s="157">
        <f t="shared" si="98"/>
        <v>2269.7027162017471</v>
      </c>
      <c r="N367" s="157">
        <f t="shared" si="98"/>
        <v>2230.1336319101251</v>
      </c>
      <c r="O367" s="157">
        <f t="shared" si="98"/>
        <v>2190.2751455094185</v>
      </c>
      <c r="P367" s="157">
        <f t="shared" si="98"/>
        <v>2309.9862775952124</v>
      </c>
      <c r="Q367" s="157">
        <f t="shared" si="98"/>
        <v>2650.8504558958793</v>
      </c>
    </row>
    <row r="368" spans="1:17" ht="12" customHeight="1" x14ac:dyDescent="0.25">
      <c r="A368" s="167" t="s">
        <v>152</v>
      </c>
      <c r="B368" s="132"/>
      <c r="C368" s="132">
        <f t="shared" ref="C368:Q368" si="99">IF(C292=0,0,C292/0.086*1000000/C$53)</f>
        <v>0</v>
      </c>
      <c r="D368" s="132">
        <f t="shared" si="99"/>
        <v>0</v>
      </c>
      <c r="E368" s="132">
        <f t="shared" si="99"/>
        <v>0</v>
      </c>
      <c r="F368" s="132">
        <f t="shared" si="99"/>
        <v>0</v>
      </c>
      <c r="G368" s="132">
        <f t="shared" si="99"/>
        <v>0</v>
      </c>
      <c r="H368" s="132">
        <f t="shared" si="99"/>
        <v>0</v>
      </c>
      <c r="I368" s="132">
        <f t="shared" si="99"/>
        <v>0</v>
      </c>
      <c r="J368" s="132">
        <f t="shared" si="99"/>
        <v>0</v>
      </c>
      <c r="K368" s="132">
        <f t="shared" si="99"/>
        <v>0</v>
      </c>
      <c r="L368" s="132">
        <f t="shared" si="99"/>
        <v>0</v>
      </c>
      <c r="M368" s="132">
        <f t="shared" si="99"/>
        <v>0</v>
      </c>
      <c r="N368" s="132">
        <f t="shared" si="99"/>
        <v>0</v>
      </c>
      <c r="O368" s="132">
        <f t="shared" si="99"/>
        <v>0</v>
      </c>
      <c r="P368" s="132">
        <f t="shared" si="99"/>
        <v>0</v>
      </c>
      <c r="Q368" s="132">
        <f t="shared" si="99"/>
        <v>0</v>
      </c>
    </row>
    <row r="369" spans="1:17" ht="12" customHeight="1" x14ac:dyDescent="0.25">
      <c r="A369" s="167" t="s">
        <v>151</v>
      </c>
      <c r="B369" s="132"/>
      <c r="C369" s="132">
        <f t="shared" ref="C369:Q369" si="100">IF(C293=0,0,C293/0.086*1000000/C$54)</f>
        <v>0</v>
      </c>
      <c r="D369" s="132">
        <f t="shared" si="100"/>
        <v>0</v>
      </c>
      <c r="E369" s="132">
        <f t="shared" si="100"/>
        <v>0</v>
      </c>
      <c r="F369" s="132">
        <f t="shared" si="100"/>
        <v>0</v>
      </c>
      <c r="G369" s="132">
        <f t="shared" si="100"/>
        <v>0</v>
      </c>
      <c r="H369" s="132">
        <f t="shared" si="100"/>
        <v>0</v>
      </c>
      <c r="I369" s="132">
        <f t="shared" si="100"/>
        <v>0</v>
      </c>
      <c r="J369" s="132">
        <f t="shared" si="100"/>
        <v>0</v>
      </c>
      <c r="K369" s="132">
        <f t="shared" si="100"/>
        <v>0</v>
      </c>
      <c r="L369" s="132">
        <f t="shared" si="100"/>
        <v>0</v>
      </c>
      <c r="M369" s="132">
        <f t="shared" si="100"/>
        <v>0</v>
      </c>
      <c r="N369" s="132">
        <f t="shared" si="100"/>
        <v>0</v>
      </c>
      <c r="O369" s="132">
        <f t="shared" si="100"/>
        <v>0</v>
      </c>
      <c r="P369" s="132">
        <f t="shared" si="100"/>
        <v>0</v>
      </c>
      <c r="Q369" s="132">
        <f t="shared" si="100"/>
        <v>0</v>
      </c>
    </row>
    <row r="370" spans="1:17" ht="12" customHeight="1" x14ac:dyDescent="0.25">
      <c r="A370" s="166" t="s">
        <v>79</v>
      </c>
      <c r="B370" s="165"/>
      <c r="C370" s="165">
        <f t="shared" ref="C370:Q371" si="101">IF(C294=0,0,C294/0.086*1000000/C$54)</f>
        <v>0</v>
      </c>
      <c r="D370" s="165">
        <f t="shared" si="101"/>
        <v>0</v>
      </c>
      <c r="E370" s="165">
        <f t="shared" si="101"/>
        <v>0</v>
      </c>
      <c r="F370" s="165">
        <f t="shared" si="101"/>
        <v>0</v>
      </c>
      <c r="G370" s="165">
        <f t="shared" si="101"/>
        <v>0</v>
      </c>
      <c r="H370" s="165">
        <f t="shared" si="101"/>
        <v>0</v>
      </c>
      <c r="I370" s="165">
        <f t="shared" si="101"/>
        <v>0</v>
      </c>
      <c r="J370" s="165">
        <f t="shared" si="101"/>
        <v>0</v>
      </c>
      <c r="K370" s="165">
        <f t="shared" si="101"/>
        <v>0</v>
      </c>
      <c r="L370" s="165">
        <f t="shared" si="101"/>
        <v>0</v>
      </c>
      <c r="M370" s="165">
        <f t="shared" si="101"/>
        <v>0</v>
      </c>
      <c r="N370" s="165">
        <f t="shared" si="101"/>
        <v>0</v>
      </c>
      <c r="O370" s="165">
        <f t="shared" si="101"/>
        <v>0</v>
      </c>
      <c r="P370" s="165">
        <f t="shared" si="101"/>
        <v>0</v>
      </c>
      <c r="Q370" s="165">
        <f t="shared" si="101"/>
        <v>0</v>
      </c>
    </row>
    <row r="371" spans="1:17" ht="12" customHeight="1" x14ac:dyDescent="0.25">
      <c r="A371" s="147" t="s">
        <v>59</v>
      </c>
      <c r="B371" s="164"/>
      <c r="C371" s="164">
        <f t="shared" si="101"/>
        <v>0</v>
      </c>
      <c r="D371" s="164">
        <f t="shared" si="101"/>
        <v>0</v>
      </c>
      <c r="E371" s="164">
        <f t="shared" si="101"/>
        <v>0</v>
      </c>
      <c r="F371" s="164">
        <f t="shared" si="101"/>
        <v>0</v>
      </c>
      <c r="G371" s="164">
        <f t="shared" si="101"/>
        <v>0</v>
      </c>
      <c r="H371" s="164">
        <f t="shared" si="101"/>
        <v>0</v>
      </c>
      <c r="I371" s="164">
        <f t="shared" si="101"/>
        <v>0</v>
      </c>
      <c r="J371" s="164">
        <f t="shared" si="101"/>
        <v>0</v>
      </c>
      <c r="K371" s="164">
        <f t="shared" si="101"/>
        <v>0</v>
      </c>
      <c r="L371" s="164">
        <f t="shared" si="101"/>
        <v>0</v>
      </c>
      <c r="M371" s="164">
        <f t="shared" si="101"/>
        <v>0</v>
      </c>
      <c r="N371" s="164">
        <f t="shared" si="101"/>
        <v>0</v>
      </c>
      <c r="O371" s="164">
        <f t="shared" si="101"/>
        <v>0</v>
      </c>
      <c r="P371" s="164">
        <f t="shared" si="101"/>
        <v>0</v>
      </c>
      <c r="Q371" s="164">
        <f t="shared" si="101"/>
        <v>0</v>
      </c>
    </row>
    <row r="372" spans="1:17" ht="12" customHeight="1" x14ac:dyDescent="0.25">
      <c r="A372" s="163" t="s">
        <v>142</v>
      </c>
      <c r="B372" s="162"/>
      <c r="C372" s="162">
        <f t="shared" ref="C372:Q372" si="102">IF(C296=0,0,C296/0.086*1000000/C$55)</f>
        <v>0</v>
      </c>
      <c r="D372" s="162">
        <f t="shared" si="102"/>
        <v>0</v>
      </c>
      <c r="E372" s="162">
        <f t="shared" si="102"/>
        <v>0</v>
      </c>
      <c r="F372" s="162">
        <f t="shared" si="102"/>
        <v>0</v>
      </c>
      <c r="G372" s="162">
        <f t="shared" si="102"/>
        <v>0</v>
      </c>
      <c r="H372" s="162">
        <f t="shared" si="102"/>
        <v>0</v>
      </c>
      <c r="I372" s="162">
        <f t="shared" si="102"/>
        <v>0</v>
      </c>
      <c r="J372" s="162">
        <f t="shared" si="102"/>
        <v>0</v>
      </c>
      <c r="K372" s="162">
        <f t="shared" si="102"/>
        <v>0</v>
      </c>
      <c r="L372" s="162">
        <f t="shared" si="102"/>
        <v>0</v>
      </c>
      <c r="M372" s="162">
        <f t="shared" si="102"/>
        <v>0</v>
      </c>
      <c r="N372" s="162">
        <f t="shared" si="102"/>
        <v>0</v>
      </c>
      <c r="O372" s="162">
        <f t="shared" si="102"/>
        <v>0</v>
      </c>
      <c r="P372" s="162">
        <f t="shared" si="102"/>
        <v>0</v>
      </c>
      <c r="Q372" s="162">
        <f t="shared" si="102"/>
        <v>0</v>
      </c>
    </row>
    <row r="373" spans="1:17" ht="12" customHeight="1" x14ac:dyDescent="0.25">
      <c r="A373" s="161" t="s">
        <v>141</v>
      </c>
      <c r="B373" s="160"/>
      <c r="C373" s="160">
        <f t="shared" ref="C373:Q373" si="103">IF(C297=0,0,C297/0.086*1000000/C$56)</f>
        <v>0</v>
      </c>
      <c r="D373" s="160">
        <f t="shared" si="103"/>
        <v>0</v>
      </c>
      <c r="E373" s="160">
        <f t="shared" si="103"/>
        <v>0</v>
      </c>
      <c r="F373" s="160">
        <f t="shared" si="103"/>
        <v>0</v>
      </c>
      <c r="G373" s="160">
        <f t="shared" si="103"/>
        <v>0</v>
      </c>
      <c r="H373" s="160">
        <f t="shared" si="103"/>
        <v>0</v>
      </c>
      <c r="I373" s="160">
        <f t="shared" si="103"/>
        <v>2334.0348785505271</v>
      </c>
      <c r="J373" s="160">
        <f t="shared" si="103"/>
        <v>2309.4603330959212</v>
      </c>
      <c r="K373" s="160">
        <f t="shared" si="103"/>
        <v>2301.5936743918865</v>
      </c>
      <c r="L373" s="160">
        <f t="shared" si="103"/>
        <v>2284.0789683792605</v>
      </c>
      <c r="M373" s="160">
        <f t="shared" si="103"/>
        <v>2269.7027162017471</v>
      </c>
      <c r="N373" s="160">
        <f t="shared" si="103"/>
        <v>2230.1336319101251</v>
      </c>
      <c r="O373" s="160">
        <f t="shared" si="103"/>
        <v>2190.2751455094185</v>
      </c>
      <c r="P373" s="160">
        <f t="shared" si="103"/>
        <v>2309.9862775952124</v>
      </c>
      <c r="Q373" s="160">
        <f t="shared" si="103"/>
        <v>2650.8504558958793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0</v>
      </c>
      <c r="D374" s="156">
        <f t="shared" si="104"/>
        <v>0</v>
      </c>
      <c r="E374" s="156">
        <f t="shared" si="104"/>
        <v>0</v>
      </c>
      <c r="F374" s="156">
        <f t="shared" si="104"/>
        <v>0</v>
      </c>
      <c r="G374" s="156">
        <f t="shared" si="104"/>
        <v>0</v>
      </c>
      <c r="H374" s="156">
        <f t="shared" si="104"/>
        <v>0</v>
      </c>
      <c r="I374" s="156">
        <f t="shared" si="104"/>
        <v>106.4802886499162</v>
      </c>
      <c r="J374" s="156">
        <f t="shared" si="104"/>
        <v>106.1466798047863</v>
      </c>
      <c r="K374" s="156">
        <f t="shared" si="104"/>
        <v>103.56679663748506</v>
      </c>
      <c r="L374" s="156">
        <f t="shared" si="104"/>
        <v>107.45230926004854</v>
      </c>
      <c r="M374" s="156">
        <f t="shared" si="104"/>
        <v>105.24970674494412</v>
      </c>
      <c r="N374" s="156">
        <f t="shared" si="104"/>
        <v>98.275850526581422</v>
      </c>
      <c r="O374" s="156">
        <f t="shared" si="104"/>
        <v>94.916746340254207</v>
      </c>
      <c r="P374" s="156">
        <f t="shared" si="104"/>
        <v>162.54400010166188</v>
      </c>
      <c r="Q374" s="156">
        <f t="shared" si="104"/>
        <v>422.86921968726585</v>
      </c>
    </row>
    <row r="375" spans="1:17" ht="12" customHeight="1" x14ac:dyDescent="0.25">
      <c r="A375" s="148" t="s">
        <v>59</v>
      </c>
      <c r="B375" s="156"/>
      <c r="C375" s="156">
        <f t="shared" si="104"/>
        <v>0</v>
      </c>
      <c r="D375" s="156">
        <f t="shared" si="104"/>
        <v>0</v>
      </c>
      <c r="E375" s="156">
        <f t="shared" si="104"/>
        <v>0</v>
      </c>
      <c r="F375" s="156">
        <f t="shared" si="104"/>
        <v>0</v>
      </c>
      <c r="G375" s="156">
        <f t="shared" si="104"/>
        <v>0</v>
      </c>
      <c r="H375" s="156">
        <f t="shared" si="104"/>
        <v>0</v>
      </c>
      <c r="I375" s="156">
        <f t="shared" si="104"/>
        <v>2227.5545899006106</v>
      </c>
      <c r="J375" s="156">
        <f t="shared" si="104"/>
        <v>2203.3136532911349</v>
      </c>
      <c r="K375" s="156">
        <f t="shared" si="104"/>
        <v>2198.0268777544011</v>
      </c>
      <c r="L375" s="156">
        <f t="shared" si="104"/>
        <v>2176.626659119212</v>
      </c>
      <c r="M375" s="156">
        <f t="shared" si="104"/>
        <v>2164.4530094568031</v>
      </c>
      <c r="N375" s="156">
        <f t="shared" si="104"/>
        <v>2131.8577813835436</v>
      </c>
      <c r="O375" s="156">
        <f t="shared" si="104"/>
        <v>2095.3583991691644</v>
      </c>
      <c r="P375" s="156">
        <f t="shared" si="104"/>
        <v>2147.442277493551</v>
      </c>
      <c r="Q375" s="156">
        <f t="shared" si="104"/>
        <v>2227.9812362086136</v>
      </c>
    </row>
    <row r="376" spans="1:17" ht="12" customHeight="1" x14ac:dyDescent="0.25">
      <c r="A376" s="158" t="s">
        <v>62</v>
      </c>
      <c r="B376" s="157"/>
      <c r="C376" s="157">
        <f t="shared" ref="C376:Q376" si="105">IF(C300=0,0,C300/0.086*1000000/SUM(C$58:C$59))</f>
        <v>0</v>
      </c>
      <c r="D376" s="157">
        <f t="shared" si="105"/>
        <v>0</v>
      </c>
      <c r="E376" s="157">
        <f t="shared" si="105"/>
        <v>0</v>
      </c>
      <c r="F376" s="157">
        <f t="shared" si="105"/>
        <v>0</v>
      </c>
      <c r="G376" s="157">
        <f t="shared" si="105"/>
        <v>0</v>
      </c>
      <c r="H376" s="157">
        <f t="shared" si="105"/>
        <v>0</v>
      </c>
      <c r="I376" s="157">
        <f t="shared" si="105"/>
        <v>1394.0128097393706</v>
      </c>
      <c r="J376" s="157">
        <f t="shared" si="105"/>
        <v>1362.5304332628004</v>
      </c>
      <c r="K376" s="157">
        <f t="shared" si="105"/>
        <v>1383.111931931345</v>
      </c>
      <c r="L376" s="157">
        <f t="shared" si="105"/>
        <v>1443.1879944099433</v>
      </c>
      <c r="M376" s="157">
        <f t="shared" si="105"/>
        <v>1441.4892615634901</v>
      </c>
      <c r="N376" s="157">
        <f t="shared" si="105"/>
        <v>1366.575739367004</v>
      </c>
      <c r="O376" s="157">
        <f t="shared" si="105"/>
        <v>1240.6402077041719</v>
      </c>
      <c r="P376" s="157">
        <f t="shared" si="105"/>
        <v>1186.1799712318896</v>
      </c>
      <c r="Q376" s="157">
        <f t="shared" si="105"/>
        <v>1249.2274206684099</v>
      </c>
    </row>
    <row r="377" spans="1:17" ht="12" customHeight="1" x14ac:dyDescent="0.25">
      <c r="A377" s="23" t="s">
        <v>57</v>
      </c>
      <c r="B377" s="156"/>
      <c r="C377" s="156">
        <f t="shared" ref="C377:Q377" si="106">IF(C301=0,0,C301/0.086*1000000/C$58)</f>
        <v>0</v>
      </c>
      <c r="D377" s="156">
        <f t="shared" si="106"/>
        <v>0</v>
      </c>
      <c r="E377" s="156">
        <f t="shared" si="106"/>
        <v>0</v>
      </c>
      <c r="F377" s="156">
        <f t="shared" si="106"/>
        <v>0</v>
      </c>
      <c r="G377" s="156">
        <f t="shared" si="106"/>
        <v>0</v>
      </c>
      <c r="H377" s="156">
        <f t="shared" si="106"/>
        <v>0</v>
      </c>
      <c r="I377" s="156">
        <f t="shared" si="106"/>
        <v>0</v>
      </c>
      <c r="J377" s="156">
        <f t="shared" si="106"/>
        <v>0</v>
      </c>
      <c r="K377" s="156">
        <f t="shared" si="106"/>
        <v>0</v>
      </c>
      <c r="L377" s="156">
        <f t="shared" si="106"/>
        <v>0</v>
      </c>
      <c r="M377" s="156">
        <f t="shared" si="106"/>
        <v>0</v>
      </c>
      <c r="N377" s="156">
        <f t="shared" si="106"/>
        <v>0</v>
      </c>
      <c r="O377" s="156">
        <f t="shared" si="106"/>
        <v>0</v>
      </c>
      <c r="P377" s="156">
        <f t="shared" si="106"/>
        <v>0</v>
      </c>
      <c r="Q377" s="156">
        <f t="shared" si="106"/>
        <v>0</v>
      </c>
    </row>
    <row r="378" spans="1:17" ht="12" customHeight="1" x14ac:dyDescent="0.25">
      <c r="A378" s="29" t="s">
        <v>140</v>
      </c>
      <c r="B378" s="57"/>
      <c r="C378" s="57">
        <f t="shared" ref="C378:Q378" si="107">IF(C302=0,0,C302/0.086*1000000/C$59)</f>
        <v>0</v>
      </c>
      <c r="D378" s="57">
        <f t="shared" si="107"/>
        <v>0</v>
      </c>
      <c r="E378" s="57">
        <f t="shared" si="107"/>
        <v>0</v>
      </c>
      <c r="F378" s="57">
        <f t="shared" si="107"/>
        <v>0</v>
      </c>
      <c r="G378" s="57">
        <f t="shared" si="107"/>
        <v>0</v>
      </c>
      <c r="H378" s="57">
        <f t="shared" si="107"/>
        <v>0</v>
      </c>
      <c r="I378" s="57">
        <f t="shared" si="107"/>
        <v>1394.0128097393706</v>
      </c>
      <c r="J378" s="57">
        <f t="shared" si="107"/>
        <v>1362.5304332628004</v>
      </c>
      <c r="K378" s="57">
        <f t="shared" si="107"/>
        <v>1383.111931931345</v>
      </c>
      <c r="L378" s="57">
        <f t="shared" si="107"/>
        <v>1443.1879944099433</v>
      </c>
      <c r="M378" s="57">
        <f t="shared" si="107"/>
        <v>1441.4892615634901</v>
      </c>
      <c r="N378" s="57">
        <f t="shared" si="107"/>
        <v>1366.575739367004</v>
      </c>
      <c r="O378" s="57">
        <f t="shared" si="107"/>
        <v>1240.6402077041719</v>
      </c>
      <c r="P378" s="57">
        <f t="shared" si="107"/>
        <v>1186.1799712318896</v>
      </c>
      <c r="Q378" s="57">
        <f t="shared" si="107"/>
        <v>1249.2274206684099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0</v>
      </c>
      <c r="D380" s="168">
        <f t="shared" si="108"/>
        <v>0</v>
      </c>
      <c r="E380" s="168">
        <f t="shared" si="108"/>
        <v>0</v>
      </c>
      <c r="F380" s="168">
        <f t="shared" si="108"/>
        <v>0</v>
      </c>
      <c r="G380" s="168">
        <f t="shared" si="108"/>
        <v>0</v>
      </c>
      <c r="H380" s="168">
        <f t="shared" si="108"/>
        <v>0</v>
      </c>
      <c r="I380" s="168">
        <f t="shared" si="108"/>
        <v>8535.4253372063504</v>
      </c>
      <c r="J380" s="168">
        <f t="shared" si="108"/>
        <v>7974.0331614341912</v>
      </c>
      <c r="K380" s="168">
        <f t="shared" si="108"/>
        <v>8969.2999342021376</v>
      </c>
      <c r="L380" s="168">
        <f t="shared" si="108"/>
        <v>8041.6281636933145</v>
      </c>
      <c r="M380" s="168">
        <f t="shared" si="108"/>
        <v>8755.9081295836913</v>
      </c>
      <c r="N380" s="168">
        <f t="shared" si="108"/>
        <v>8244.6184619333726</v>
      </c>
      <c r="O380" s="168">
        <f t="shared" si="108"/>
        <v>7718.1126778811213</v>
      </c>
      <c r="P380" s="168">
        <f t="shared" si="108"/>
        <v>10049.223004808278</v>
      </c>
      <c r="Q380" s="168">
        <f t="shared" si="108"/>
        <v>12075.916661921754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0</v>
      </c>
      <c r="D381" s="157">
        <f t="shared" si="109"/>
        <v>0</v>
      </c>
      <c r="E381" s="157">
        <f t="shared" si="109"/>
        <v>0</v>
      </c>
      <c r="F381" s="157">
        <f t="shared" si="109"/>
        <v>0</v>
      </c>
      <c r="G381" s="157">
        <f t="shared" si="109"/>
        <v>0</v>
      </c>
      <c r="H381" s="157">
        <f t="shared" si="109"/>
        <v>0</v>
      </c>
      <c r="I381" s="157">
        <f t="shared" si="109"/>
        <v>4375.0542429551615</v>
      </c>
      <c r="J381" s="157">
        <f t="shared" si="109"/>
        <v>3853.9020111957034</v>
      </c>
      <c r="K381" s="157">
        <f t="shared" si="109"/>
        <v>4200.4271900589138</v>
      </c>
      <c r="L381" s="157">
        <f t="shared" si="109"/>
        <v>3527.1500863172805</v>
      </c>
      <c r="M381" s="157">
        <f t="shared" si="109"/>
        <v>3882.9183365806257</v>
      </c>
      <c r="N381" s="157">
        <f t="shared" si="109"/>
        <v>3677.8755076099796</v>
      </c>
      <c r="O381" s="157">
        <f t="shared" si="109"/>
        <v>3028.9408429147666</v>
      </c>
      <c r="P381" s="157">
        <f t="shared" si="109"/>
        <v>3093.6798539372226</v>
      </c>
      <c r="Q381" s="157">
        <f t="shared" si="109"/>
        <v>3084.3278624312802</v>
      </c>
    </row>
    <row r="382" spans="1:17" ht="12" customHeight="1" x14ac:dyDescent="0.25">
      <c r="A382" s="23" t="s">
        <v>153</v>
      </c>
      <c r="B382" s="156"/>
      <c r="C382" s="156">
        <f t="shared" ref="C382:Q383" si="110">IF(C306=0,0,C306/0.086*1000000/C$49)</f>
        <v>0</v>
      </c>
      <c r="D382" s="156">
        <f t="shared" si="110"/>
        <v>0</v>
      </c>
      <c r="E382" s="156">
        <f t="shared" si="110"/>
        <v>0</v>
      </c>
      <c r="F382" s="156">
        <f t="shared" si="110"/>
        <v>0</v>
      </c>
      <c r="G382" s="156">
        <f t="shared" si="110"/>
        <v>0</v>
      </c>
      <c r="H382" s="156">
        <f t="shared" si="110"/>
        <v>0</v>
      </c>
      <c r="I382" s="156">
        <f t="shared" si="110"/>
        <v>4290.9804983274316</v>
      </c>
      <c r="J382" s="156">
        <f t="shared" si="110"/>
        <v>3807.1960581578801</v>
      </c>
      <c r="K382" s="156">
        <f t="shared" si="110"/>
        <v>4187.1157186359187</v>
      </c>
      <c r="L382" s="156">
        <f t="shared" si="110"/>
        <v>3498.0505196737481</v>
      </c>
      <c r="M382" s="156">
        <f t="shared" si="110"/>
        <v>3864.0219016727133</v>
      </c>
      <c r="N382" s="156">
        <f t="shared" si="110"/>
        <v>3665.4069046381601</v>
      </c>
      <c r="O382" s="156">
        <f t="shared" si="110"/>
        <v>3018.5089426303493</v>
      </c>
      <c r="P382" s="156">
        <f t="shared" si="110"/>
        <v>3076.2990173137282</v>
      </c>
      <c r="Q382" s="156">
        <f t="shared" si="110"/>
        <v>3061.8404445471238</v>
      </c>
    </row>
    <row r="383" spans="1:17" ht="12" customHeight="1" x14ac:dyDescent="0.25">
      <c r="A383" s="23" t="s">
        <v>60</v>
      </c>
      <c r="B383" s="156"/>
      <c r="C383" s="156">
        <f t="shared" si="110"/>
        <v>0</v>
      </c>
      <c r="D383" s="156">
        <f t="shared" si="110"/>
        <v>0</v>
      </c>
      <c r="E383" s="156">
        <f t="shared" si="110"/>
        <v>0</v>
      </c>
      <c r="F383" s="156">
        <f t="shared" si="110"/>
        <v>0</v>
      </c>
      <c r="G383" s="156">
        <f t="shared" si="110"/>
        <v>0</v>
      </c>
      <c r="H383" s="156">
        <f t="shared" si="110"/>
        <v>0</v>
      </c>
      <c r="I383" s="156">
        <f t="shared" si="110"/>
        <v>84.073744627729894</v>
      </c>
      <c r="J383" s="156">
        <f t="shared" si="110"/>
        <v>46.705953037823427</v>
      </c>
      <c r="K383" s="156">
        <f t="shared" si="110"/>
        <v>13.311471422994803</v>
      </c>
      <c r="L383" s="156">
        <f t="shared" si="110"/>
        <v>29.09956664353237</v>
      </c>
      <c r="M383" s="156">
        <f t="shared" si="110"/>
        <v>18.896434907912305</v>
      </c>
      <c r="N383" s="156">
        <f t="shared" si="110"/>
        <v>12.468602971819577</v>
      </c>
      <c r="O383" s="156">
        <f t="shared" si="110"/>
        <v>10.431900284417273</v>
      </c>
      <c r="P383" s="156">
        <f t="shared" si="110"/>
        <v>17.380836623494513</v>
      </c>
      <c r="Q383" s="156">
        <f t="shared" si="110"/>
        <v>22.487417884156656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0</v>
      </c>
      <c r="D384" s="157">
        <f t="shared" si="111"/>
        <v>0</v>
      </c>
      <c r="E384" s="157">
        <f t="shared" si="111"/>
        <v>0</v>
      </c>
      <c r="F384" s="157">
        <f t="shared" si="111"/>
        <v>0</v>
      </c>
      <c r="G384" s="157">
        <f t="shared" si="111"/>
        <v>0</v>
      </c>
      <c r="H384" s="157">
        <f t="shared" si="111"/>
        <v>0</v>
      </c>
      <c r="I384" s="157">
        <f t="shared" si="111"/>
        <v>727.56759762781064</v>
      </c>
      <c r="J384" s="157">
        <f t="shared" si="111"/>
        <v>730.19698478663429</v>
      </c>
      <c r="K384" s="157">
        <f t="shared" si="111"/>
        <v>1362.6337135403362</v>
      </c>
      <c r="L384" s="157">
        <f t="shared" si="111"/>
        <v>1074.0829355015705</v>
      </c>
      <c r="M384" s="157">
        <f t="shared" si="111"/>
        <v>1442.3020469136561</v>
      </c>
      <c r="N384" s="157">
        <f t="shared" si="111"/>
        <v>1230.2081274511881</v>
      </c>
      <c r="O384" s="157">
        <f t="shared" si="111"/>
        <v>1493.3034212566913</v>
      </c>
      <c r="P384" s="157">
        <f t="shared" si="111"/>
        <v>3734.9653706160079</v>
      </c>
      <c r="Q384" s="157">
        <f t="shared" si="111"/>
        <v>5562.9482949352905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0</v>
      </c>
      <c r="D385" s="156">
        <f t="shared" si="112"/>
        <v>0</v>
      </c>
      <c r="E385" s="156">
        <f t="shared" si="112"/>
        <v>0</v>
      </c>
      <c r="F385" s="156">
        <f t="shared" si="112"/>
        <v>0</v>
      </c>
      <c r="G385" s="156">
        <f t="shared" si="112"/>
        <v>0</v>
      </c>
      <c r="H385" s="156">
        <f t="shared" si="112"/>
        <v>0</v>
      </c>
      <c r="I385" s="156">
        <f t="shared" si="112"/>
        <v>727.56759762781064</v>
      </c>
      <c r="J385" s="156">
        <f t="shared" si="112"/>
        <v>730.19698478663429</v>
      </c>
      <c r="K385" s="156">
        <f t="shared" si="112"/>
        <v>1362.6337135403362</v>
      </c>
      <c r="L385" s="156">
        <f t="shared" si="112"/>
        <v>1074.0829355015705</v>
      </c>
      <c r="M385" s="156">
        <f t="shared" si="112"/>
        <v>1442.3020469136561</v>
      </c>
      <c r="N385" s="156">
        <f t="shared" si="112"/>
        <v>1230.2081274511881</v>
      </c>
      <c r="O385" s="156">
        <f t="shared" si="112"/>
        <v>1493.3034212566913</v>
      </c>
      <c r="P385" s="156">
        <f t="shared" si="112"/>
        <v>3734.9653706160079</v>
      </c>
      <c r="Q385" s="156">
        <f t="shared" si="112"/>
        <v>5562.9482949352905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0</v>
      </c>
      <c r="D386" s="157">
        <f t="shared" si="113"/>
        <v>0</v>
      </c>
      <c r="E386" s="157">
        <f t="shared" si="113"/>
        <v>0</v>
      </c>
      <c r="F386" s="157">
        <f t="shared" si="113"/>
        <v>0</v>
      </c>
      <c r="G386" s="157">
        <f t="shared" si="113"/>
        <v>0</v>
      </c>
      <c r="H386" s="157">
        <f t="shared" si="113"/>
        <v>0</v>
      </c>
      <c r="I386" s="157">
        <f t="shared" si="113"/>
        <v>2287.6443501263229</v>
      </c>
      <c r="J386" s="157">
        <f t="shared" si="113"/>
        <v>2263.9312928117124</v>
      </c>
      <c r="K386" s="157">
        <f t="shared" si="113"/>
        <v>2258.6127355184944</v>
      </c>
      <c r="L386" s="157">
        <f t="shared" si="113"/>
        <v>2238.4736258060229</v>
      </c>
      <c r="M386" s="157">
        <f t="shared" si="113"/>
        <v>2226.167933433509</v>
      </c>
      <c r="N386" s="157">
        <f t="shared" si="113"/>
        <v>2191.1749499971365</v>
      </c>
      <c r="O386" s="157">
        <f t="shared" si="113"/>
        <v>2153.2387222603279</v>
      </c>
      <c r="P386" s="157">
        <f t="shared" si="113"/>
        <v>2221.2843400927218</v>
      </c>
      <c r="Q386" s="157">
        <f t="shared" si="113"/>
        <v>2373.924907151827</v>
      </c>
    </row>
    <row r="387" spans="1:17" ht="12" customHeight="1" x14ac:dyDescent="0.25">
      <c r="A387" s="167" t="s">
        <v>152</v>
      </c>
      <c r="B387" s="132"/>
      <c r="C387" s="132">
        <f t="shared" ref="C387:Q387" si="114">IF(C311=0,0,C311/0.086*1000000/C$53)</f>
        <v>0</v>
      </c>
      <c r="D387" s="132">
        <f t="shared" si="114"/>
        <v>0</v>
      </c>
      <c r="E387" s="132">
        <f t="shared" si="114"/>
        <v>0</v>
      </c>
      <c r="F387" s="132">
        <f t="shared" si="114"/>
        <v>0</v>
      </c>
      <c r="G387" s="132">
        <f t="shared" si="114"/>
        <v>0</v>
      </c>
      <c r="H387" s="132">
        <f t="shared" si="114"/>
        <v>0</v>
      </c>
      <c r="I387" s="132">
        <f t="shared" si="114"/>
        <v>0</v>
      </c>
      <c r="J387" s="132">
        <f t="shared" si="114"/>
        <v>0</v>
      </c>
      <c r="K387" s="132">
        <f t="shared" si="114"/>
        <v>0</v>
      </c>
      <c r="L387" s="132">
        <f t="shared" si="114"/>
        <v>0</v>
      </c>
      <c r="M387" s="132">
        <f t="shared" si="114"/>
        <v>0</v>
      </c>
      <c r="N387" s="132">
        <f t="shared" si="114"/>
        <v>0</v>
      </c>
      <c r="O387" s="132">
        <f t="shared" si="114"/>
        <v>0</v>
      </c>
      <c r="P387" s="132">
        <f t="shared" si="114"/>
        <v>0</v>
      </c>
      <c r="Q387" s="132">
        <f t="shared" si="114"/>
        <v>0</v>
      </c>
    </row>
    <row r="388" spans="1:17" ht="12" customHeight="1" x14ac:dyDescent="0.25">
      <c r="A388" s="167" t="s">
        <v>151</v>
      </c>
      <c r="B388" s="132"/>
      <c r="C388" s="132">
        <f t="shared" ref="C388:Q390" si="115">IF(C312=0,0,C312/0.086*1000000/C$54)</f>
        <v>0</v>
      </c>
      <c r="D388" s="132">
        <f t="shared" si="115"/>
        <v>0</v>
      </c>
      <c r="E388" s="132">
        <f t="shared" si="115"/>
        <v>0</v>
      </c>
      <c r="F388" s="132">
        <f t="shared" si="115"/>
        <v>0</v>
      </c>
      <c r="G388" s="132">
        <f t="shared" si="115"/>
        <v>0</v>
      </c>
      <c r="H388" s="132">
        <f t="shared" si="115"/>
        <v>0</v>
      </c>
      <c r="I388" s="132">
        <f t="shared" si="115"/>
        <v>0</v>
      </c>
      <c r="J388" s="132">
        <f t="shared" si="115"/>
        <v>0</v>
      </c>
      <c r="K388" s="132">
        <f t="shared" si="115"/>
        <v>0</v>
      </c>
      <c r="L388" s="132">
        <f t="shared" si="115"/>
        <v>0</v>
      </c>
      <c r="M388" s="132">
        <f t="shared" si="115"/>
        <v>0</v>
      </c>
      <c r="N388" s="132">
        <f t="shared" si="115"/>
        <v>0</v>
      </c>
      <c r="O388" s="132">
        <f t="shared" si="115"/>
        <v>0</v>
      </c>
      <c r="P388" s="132">
        <f t="shared" si="115"/>
        <v>0</v>
      </c>
      <c r="Q388" s="132">
        <f t="shared" si="115"/>
        <v>0</v>
      </c>
    </row>
    <row r="389" spans="1:17" ht="12" customHeight="1" x14ac:dyDescent="0.25">
      <c r="A389" s="166" t="s">
        <v>79</v>
      </c>
      <c r="B389" s="165"/>
      <c r="C389" s="165">
        <f t="shared" si="115"/>
        <v>0</v>
      </c>
      <c r="D389" s="165">
        <f t="shared" si="115"/>
        <v>0</v>
      </c>
      <c r="E389" s="165">
        <f t="shared" si="115"/>
        <v>0</v>
      </c>
      <c r="F389" s="165">
        <f t="shared" si="115"/>
        <v>0</v>
      </c>
      <c r="G389" s="165">
        <f t="shared" si="115"/>
        <v>0</v>
      </c>
      <c r="H389" s="165">
        <f t="shared" si="115"/>
        <v>0</v>
      </c>
      <c r="I389" s="165">
        <f t="shared" si="115"/>
        <v>0</v>
      </c>
      <c r="J389" s="165">
        <f t="shared" si="115"/>
        <v>0</v>
      </c>
      <c r="K389" s="165">
        <f t="shared" si="115"/>
        <v>0</v>
      </c>
      <c r="L389" s="165">
        <f t="shared" si="115"/>
        <v>0</v>
      </c>
      <c r="M389" s="165">
        <f t="shared" si="115"/>
        <v>0</v>
      </c>
      <c r="N389" s="165">
        <f t="shared" si="115"/>
        <v>0</v>
      </c>
      <c r="O389" s="165">
        <f t="shared" si="115"/>
        <v>0</v>
      </c>
      <c r="P389" s="165">
        <f t="shared" si="115"/>
        <v>0</v>
      </c>
      <c r="Q389" s="165">
        <f t="shared" si="115"/>
        <v>0</v>
      </c>
    </row>
    <row r="390" spans="1:17" ht="12" customHeight="1" x14ac:dyDescent="0.25">
      <c r="A390" s="147" t="s">
        <v>59</v>
      </c>
      <c r="B390" s="164"/>
      <c r="C390" s="164">
        <f t="shared" si="115"/>
        <v>0</v>
      </c>
      <c r="D390" s="164">
        <f t="shared" si="115"/>
        <v>0</v>
      </c>
      <c r="E390" s="164">
        <f t="shared" si="115"/>
        <v>0</v>
      </c>
      <c r="F390" s="164">
        <f t="shared" si="115"/>
        <v>0</v>
      </c>
      <c r="G390" s="164">
        <f t="shared" si="115"/>
        <v>0</v>
      </c>
      <c r="H390" s="164">
        <f t="shared" si="115"/>
        <v>0</v>
      </c>
      <c r="I390" s="164">
        <f t="shared" si="115"/>
        <v>0</v>
      </c>
      <c r="J390" s="164">
        <f t="shared" si="115"/>
        <v>0</v>
      </c>
      <c r="K390" s="164">
        <f t="shared" si="115"/>
        <v>0</v>
      </c>
      <c r="L390" s="164">
        <f t="shared" si="115"/>
        <v>0</v>
      </c>
      <c r="M390" s="164">
        <f t="shared" si="115"/>
        <v>0</v>
      </c>
      <c r="N390" s="164">
        <f t="shared" si="115"/>
        <v>0</v>
      </c>
      <c r="O390" s="164">
        <f t="shared" si="115"/>
        <v>0</v>
      </c>
      <c r="P390" s="164">
        <f t="shared" si="115"/>
        <v>0</v>
      </c>
      <c r="Q390" s="164">
        <f t="shared" si="115"/>
        <v>0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0</v>
      </c>
      <c r="D391" s="162">
        <f t="shared" si="116"/>
        <v>0</v>
      </c>
      <c r="E391" s="162">
        <f t="shared" si="116"/>
        <v>0</v>
      </c>
      <c r="F391" s="162">
        <f t="shared" si="116"/>
        <v>0</v>
      </c>
      <c r="G391" s="162">
        <f t="shared" si="116"/>
        <v>0</v>
      </c>
      <c r="H391" s="162">
        <f t="shared" si="116"/>
        <v>0</v>
      </c>
      <c r="I391" s="162">
        <f t="shared" si="116"/>
        <v>0</v>
      </c>
      <c r="J391" s="162">
        <f t="shared" si="116"/>
        <v>0</v>
      </c>
      <c r="K391" s="162">
        <f t="shared" si="116"/>
        <v>0</v>
      </c>
      <c r="L391" s="162">
        <f t="shared" si="116"/>
        <v>0</v>
      </c>
      <c r="M391" s="162">
        <f t="shared" si="116"/>
        <v>0</v>
      </c>
      <c r="N391" s="162">
        <f t="shared" si="116"/>
        <v>0</v>
      </c>
      <c r="O391" s="162">
        <f t="shared" si="116"/>
        <v>0</v>
      </c>
      <c r="P391" s="162">
        <f t="shared" si="116"/>
        <v>0</v>
      </c>
      <c r="Q391" s="162">
        <f t="shared" si="116"/>
        <v>0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0</v>
      </c>
      <c r="D392" s="160">
        <f t="shared" si="117"/>
        <v>0</v>
      </c>
      <c r="E392" s="160">
        <f t="shared" si="117"/>
        <v>0</v>
      </c>
      <c r="F392" s="160">
        <f t="shared" si="117"/>
        <v>0</v>
      </c>
      <c r="G392" s="160">
        <f t="shared" si="117"/>
        <v>0</v>
      </c>
      <c r="H392" s="160">
        <f t="shared" si="117"/>
        <v>0</v>
      </c>
      <c r="I392" s="160">
        <f t="shared" si="117"/>
        <v>2287.6443501263229</v>
      </c>
      <c r="J392" s="160">
        <f t="shared" si="117"/>
        <v>2263.9312928117124</v>
      </c>
      <c r="K392" s="160">
        <f t="shared" si="117"/>
        <v>2258.6127355184944</v>
      </c>
      <c r="L392" s="160">
        <f t="shared" si="117"/>
        <v>2238.4736258060229</v>
      </c>
      <c r="M392" s="160">
        <f t="shared" si="117"/>
        <v>2226.167933433509</v>
      </c>
      <c r="N392" s="160">
        <f t="shared" si="117"/>
        <v>2191.1749499971365</v>
      </c>
      <c r="O392" s="160">
        <f t="shared" si="117"/>
        <v>2153.2387222603279</v>
      </c>
      <c r="P392" s="160">
        <f t="shared" si="117"/>
        <v>2221.2843400927218</v>
      </c>
      <c r="Q392" s="160">
        <f t="shared" si="117"/>
        <v>2373.924907151827</v>
      </c>
    </row>
    <row r="393" spans="1:17" ht="12" customHeight="1" x14ac:dyDescent="0.25">
      <c r="A393" s="148" t="s">
        <v>60</v>
      </c>
      <c r="B393" s="156"/>
      <c r="C393" s="156">
        <f t="shared" si="117"/>
        <v>0</v>
      </c>
      <c r="D393" s="156">
        <f t="shared" si="117"/>
        <v>0</v>
      </c>
      <c r="E393" s="156">
        <f t="shared" si="117"/>
        <v>0</v>
      </c>
      <c r="F393" s="156">
        <f t="shared" si="117"/>
        <v>0</v>
      </c>
      <c r="G393" s="156">
        <f t="shared" si="117"/>
        <v>0</v>
      </c>
      <c r="H393" s="156">
        <f t="shared" si="117"/>
        <v>0</v>
      </c>
      <c r="I393" s="156">
        <f t="shared" si="117"/>
        <v>60.089760225712347</v>
      </c>
      <c r="J393" s="156">
        <f t="shared" si="117"/>
        <v>60.233951755958358</v>
      </c>
      <c r="K393" s="156">
        <f t="shared" si="117"/>
        <v>58.980534481600685</v>
      </c>
      <c r="L393" s="156">
        <f t="shared" si="117"/>
        <v>61.869032701835806</v>
      </c>
      <c r="M393" s="156">
        <f t="shared" si="117"/>
        <v>60.819671430153804</v>
      </c>
      <c r="N393" s="156">
        <f t="shared" si="117"/>
        <v>57.161306192990331</v>
      </c>
      <c r="O393" s="156">
        <f t="shared" si="117"/>
        <v>55.404552300965868</v>
      </c>
      <c r="P393" s="156">
        <f t="shared" si="117"/>
        <v>93.950259249694867</v>
      </c>
      <c r="Q393" s="156">
        <f t="shared" si="117"/>
        <v>237.58152774398431</v>
      </c>
    </row>
    <row r="394" spans="1:17" ht="12" customHeight="1" x14ac:dyDescent="0.25">
      <c r="A394" s="148" t="s">
        <v>59</v>
      </c>
      <c r="B394" s="156"/>
      <c r="C394" s="156">
        <f t="shared" si="117"/>
        <v>0</v>
      </c>
      <c r="D394" s="156">
        <f t="shared" si="117"/>
        <v>0</v>
      </c>
      <c r="E394" s="156">
        <f t="shared" si="117"/>
        <v>0</v>
      </c>
      <c r="F394" s="156">
        <f t="shared" si="117"/>
        <v>0</v>
      </c>
      <c r="G394" s="156">
        <f t="shared" si="117"/>
        <v>0</v>
      </c>
      <c r="H394" s="156">
        <f t="shared" si="117"/>
        <v>0</v>
      </c>
      <c r="I394" s="156">
        <f t="shared" si="117"/>
        <v>2227.5545899006106</v>
      </c>
      <c r="J394" s="156">
        <f t="shared" si="117"/>
        <v>2203.6973410557544</v>
      </c>
      <c r="K394" s="156">
        <f t="shared" si="117"/>
        <v>2199.632201036894</v>
      </c>
      <c r="L394" s="156">
        <f t="shared" si="117"/>
        <v>2176.6045931041872</v>
      </c>
      <c r="M394" s="156">
        <f t="shared" si="117"/>
        <v>2165.3482620033551</v>
      </c>
      <c r="N394" s="156">
        <f t="shared" si="117"/>
        <v>2134.0136438041459</v>
      </c>
      <c r="O394" s="156">
        <f t="shared" si="117"/>
        <v>2097.8341699593625</v>
      </c>
      <c r="P394" s="156">
        <f t="shared" si="117"/>
        <v>2127.3340808430271</v>
      </c>
      <c r="Q394" s="156">
        <f t="shared" si="117"/>
        <v>2136.3433794078423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0</v>
      </c>
      <c r="D395" s="157">
        <f t="shared" si="118"/>
        <v>0</v>
      </c>
      <c r="E395" s="157">
        <f t="shared" si="118"/>
        <v>0</v>
      </c>
      <c r="F395" s="157">
        <f t="shared" si="118"/>
        <v>0</v>
      </c>
      <c r="G395" s="157">
        <f t="shared" si="118"/>
        <v>0</v>
      </c>
      <c r="H395" s="157">
        <f t="shared" si="118"/>
        <v>0</v>
      </c>
      <c r="I395" s="157">
        <f t="shared" si="118"/>
        <v>1145.1591464970556</v>
      </c>
      <c r="J395" s="157">
        <f t="shared" si="118"/>
        <v>1126.0028726401417</v>
      </c>
      <c r="K395" s="157">
        <f t="shared" si="118"/>
        <v>1147.6262950843936</v>
      </c>
      <c r="L395" s="157">
        <f t="shared" si="118"/>
        <v>1201.9215160684403</v>
      </c>
      <c r="M395" s="157">
        <f t="shared" si="118"/>
        <v>1204.5198126559017</v>
      </c>
      <c r="N395" s="157">
        <f t="shared" si="118"/>
        <v>1145.3598768750676</v>
      </c>
      <c r="O395" s="157">
        <f t="shared" si="118"/>
        <v>1042.6296914493355</v>
      </c>
      <c r="P395" s="157">
        <f t="shared" si="118"/>
        <v>999.29344016232687</v>
      </c>
      <c r="Q395" s="157">
        <f t="shared" si="118"/>
        <v>1054.7155974033556</v>
      </c>
    </row>
    <row r="396" spans="1:17" ht="12" customHeight="1" x14ac:dyDescent="0.25">
      <c r="A396" s="23" t="s">
        <v>57</v>
      </c>
      <c r="B396" s="156"/>
      <c r="C396" s="156">
        <f t="shared" ref="C396:Q396" si="119">IF(C320=0,0,C320/0.086*1000000/C$58)</f>
        <v>0</v>
      </c>
      <c r="D396" s="156">
        <f t="shared" si="119"/>
        <v>0</v>
      </c>
      <c r="E396" s="156">
        <f t="shared" si="119"/>
        <v>0</v>
      </c>
      <c r="F396" s="156">
        <f t="shared" si="119"/>
        <v>0</v>
      </c>
      <c r="G396" s="156">
        <f t="shared" si="119"/>
        <v>0</v>
      </c>
      <c r="H396" s="156">
        <f t="shared" si="119"/>
        <v>0</v>
      </c>
      <c r="I396" s="156">
        <f t="shared" si="119"/>
        <v>0</v>
      </c>
      <c r="J396" s="156">
        <f t="shared" si="119"/>
        <v>0</v>
      </c>
      <c r="K396" s="156">
        <f t="shared" si="119"/>
        <v>0</v>
      </c>
      <c r="L396" s="156">
        <f t="shared" si="119"/>
        <v>0</v>
      </c>
      <c r="M396" s="156">
        <f t="shared" si="119"/>
        <v>0</v>
      </c>
      <c r="N396" s="156">
        <f t="shared" si="119"/>
        <v>0</v>
      </c>
      <c r="O396" s="156">
        <f t="shared" si="119"/>
        <v>0</v>
      </c>
      <c r="P396" s="156">
        <f t="shared" si="119"/>
        <v>0</v>
      </c>
      <c r="Q396" s="156">
        <f t="shared" si="119"/>
        <v>0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0</v>
      </c>
      <c r="D397" s="57">
        <f t="shared" si="120"/>
        <v>0</v>
      </c>
      <c r="E397" s="57">
        <f t="shared" si="120"/>
        <v>0</v>
      </c>
      <c r="F397" s="57">
        <f t="shared" si="120"/>
        <v>0</v>
      </c>
      <c r="G397" s="57">
        <f t="shared" si="120"/>
        <v>0</v>
      </c>
      <c r="H397" s="57">
        <f t="shared" si="120"/>
        <v>0</v>
      </c>
      <c r="I397" s="57">
        <f t="shared" si="120"/>
        <v>1145.1591464970556</v>
      </c>
      <c r="J397" s="57">
        <f t="shared" si="120"/>
        <v>1126.0028726401417</v>
      </c>
      <c r="K397" s="57">
        <f t="shared" si="120"/>
        <v>1147.6262950843936</v>
      </c>
      <c r="L397" s="57">
        <f t="shared" si="120"/>
        <v>1201.9215160684403</v>
      </c>
      <c r="M397" s="57">
        <f t="shared" si="120"/>
        <v>1204.5198126559017</v>
      </c>
      <c r="N397" s="57">
        <f t="shared" si="120"/>
        <v>1145.3598768750676</v>
      </c>
      <c r="O397" s="57">
        <f t="shared" si="120"/>
        <v>1042.6296914493355</v>
      </c>
      <c r="P397" s="57">
        <f t="shared" si="120"/>
        <v>999.29344016232687</v>
      </c>
      <c r="Q397" s="57">
        <f t="shared" si="120"/>
        <v>1054.7155974033556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0</v>
      </c>
      <c r="D399" s="168">
        <f t="shared" si="121"/>
        <v>0</v>
      </c>
      <c r="E399" s="168">
        <f t="shared" si="121"/>
        <v>0</v>
      </c>
      <c r="F399" s="168">
        <f t="shared" si="121"/>
        <v>0</v>
      </c>
      <c r="G399" s="168">
        <f t="shared" si="121"/>
        <v>0</v>
      </c>
      <c r="H399" s="168">
        <f t="shared" si="121"/>
        <v>0</v>
      </c>
      <c r="I399" s="168">
        <f t="shared" si="121"/>
        <v>0</v>
      </c>
      <c r="J399" s="168">
        <f t="shared" si="121"/>
        <v>0</v>
      </c>
      <c r="K399" s="168">
        <f t="shared" si="121"/>
        <v>0</v>
      </c>
      <c r="L399" s="168">
        <f t="shared" si="121"/>
        <v>0</v>
      </c>
      <c r="M399" s="168">
        <f t="shared" si="121"/>
        <v>0</v>
      </c>
      <c r="N399" s="168">
        <f t="shared" si="121"/>
        <v>0</v>
      </c>
      <c r="O399" s="168">
        <f t="shared" si="121"/>
        <v>0</v>
      </c>
      <c r="P399" s="168">
        <f t="shared" si="121"/>
        <v>0</v>
      </c>
      <c r="Q399" s="168">
        <f t="shared" si="121"/>
        <v>0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0</v>
      </c>
      <c r="D400" s="157">
        <f t="shared" si="122"/>
        <v>0</v>
      </c>
      <c r="E400" s="157">
        <f t="shared" si="122"/>
        <v>0</v>
      </c>
      <c r="F400" s="157">
        <f t="shared" si="122"/>
        <v>0</v>
      </c>
      <c r="G400" s="157">
        <f t="shared" si="122"/>
        <v>0</v>
      </c>
      <c r="H400" s="157">
        <f t="shared" si="122"/>
        <v>0</v>
      </c>
      <c r="I400" s="157">
        <f t="shared" si="122"/>
        <v>0</v>
      </c>
      <c r="J400" s="157">
        <f t="shared" si="122"/>
        <v>0</v>
      </c>
      <c r="K400" s="157">
        <f t="shared" si="122"/>
        <v>0</v>
      </c>
      <c r="L400" s="157">
        <f t="shared" si="122"/>
        <v>0</v>
      </c>
      <c r="M400" s="157">
        <f t="shared" si="122"/>
        <v>0</v>
      </c>
      <c r="N400" s="157">
        <f t="shared" si="122"/>
        <v>0</v>
      </c>
      <c r="O400" s="157">
        <f t="shared" si="122"/>
        <v>0</v>
      </c>
      <c r="P400" s="157">
        <f t="shared" si="122"/>
        <v>0</v>
      </c>
      <c r="Q400" s="157">
        <f t="shared" si="122"/>
        <v>0</v>
      </c>
    </row>
    <row r="401" spans="1:17" ht="12" customHeight="1" x14ac:dyDescent="0.25">
      <c r="A401" s="23" t="s">
        <v>153</v>
      </c>
      <c r="B401" s="156"/>
      <c r="C401" s="156">
        <f t="shared" ref="C401:Q401" si="123">IF(C344=0,0,C344*1000000/C$49)</f>
        <v>0</v>
      </c>
      <c r="D401" s="156">
        <f t="shared" si="123"/>
        <v>0</v>
      </c>
      <c r="E401" s="156">
        <f t="shared" si="123"/>
        <v>0</v>
      </c>
      <c r="F401" s="156">
        <f t="shared" si="123"/>
        <v>0</v>
      </c>
      <c r="G401" s="156">
        <f t="shared" si="123"/>
        <v>0</v>
      </c>
      <c r="H401" s="156">
        <f t="shared" si="123"/>
        <v>0</v>
      </c>
      <c r="I401" s="156">
        <f t="shared" si="123"/>
        <v>0</v>
      </c>
      <c r="J401" s="156">
        <f t="shared" si="123"/>
        <v>0</v>
      </c>
      <c r="K401" s="156">
        <f t="shared" si="123"/>
        <v>0</v>
      </c>
      <c r="L401" s="156">
        <f t="shared" si="123"/>
        <v>0</v>
      </c>
      <c r="M401" s="156">
        <f t="shared" si="123"/>
        <v>0</v>
      </c>
      <c r="N401" s="156">
        <f t="shared" si="123"/>
        <v>0</v>
      </c>
      <c r="O401" s="156">
        <f t="shared" si="123"/>
        <v>0</v>
      </c>
      <c r="P401" s="156">
        <f t="shared" si="123"/>
        <v>0</v>
      </c>
      <c r="Q401" s="156">
        <f t="shared" si="123"/>
        <v>0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0</v>
      </c>
      <c r="D405" s="157">
        <f t="shared" si="127"/>
        <v>0</v>
      </c>
      <c r="E405" s="157">
        <f t="shared" si="127"/>
        <v>0</v>
      </c>
      <c r="F405" s="157">
        <f t="shared" si="127"/>
        <v>0</v>
      </c>
      <c r="G405" s="157">
        <f t="shared" si="127"/>
        <v>0</v>
      </c>
      <c r="H405" s="157">
        <f t="shared" si="127"/>
        <v>0</v>
      </c>
      <c r="I405" s="157">
        <f t="shared" si="127"/>
        <v>0</v>
      </c>
      <c r="J405" s="157">
        <f t="shared" si="127"/>
        <v>0</v>
      </c>
      <c r="K405" s="157">
        <f t="shared" si="127"/>
        <v>0</v>
      </c>
      <c r="L405" s="157">
        <f t="shared" si="127"/>
        <v>0</v>
      </c>
      <c r="M405" s="157">
        <f t="shared" si="127"/>
        <v>0</v>
      </c>
      <c r="N405" s="157">
        <f t="shared" si="127"/>
        <v>0</v>
      </c>
      <c r="O405" s="157">
        <f t="shared" si="127"/>
        <v>0</v>
      </c>
      <c r="P405" s="157">
        <f t="shared" si="127"/>
        <v>0</v>
      </c>
      <c r="Q405" s="157">
        <f t="shared" si="127"/>
        <v>0</v>
      </c>
    </row>
    <row r="406" spans="1:17" ht="12" customHeight="1" x14ac:dyDescent="0.25">
      <c r="A406" s="167" t="s">
        <v>152</v>
      </c>
      <c r="B406" s="132"/>
      <c r="C406" s="132">
        <f t="shared" ref="C406:Q406" si="128">IF(C349=0,0,C349*1000000/C$53)</f>
        <v>0</v>
      </c>
      <c r="D406" s="132">
        <f t="shared" si="128"/>
        <v>0</v>
      </c>
      <c r="E406" s="132">
        <f t="shared" si="128"/>
        <v>0</v>
      </c>
      <c r="F406" s="132">
        <f t="shared" si="128"/>
        <v>0</v>
      </c>
      <c r="G406" s="132">
        <f t="shared" si="128"/>
        <v>0</v>
      </c>
      <c r="H406" s="132">
        <f t="shared" si="128"/>
        <v>0</v>
      </c>
      <c r="I406" s="132">
        <f t="shared" si="128"/>
        <v>0</v>
      </c>
      <c r="J406" s="132">
        <f t="shared" si="128"/>
        <v>0</v>
      </c>
      <c r="K406" s="132">
        <f t="shared" si="128"/>
        <v>0</v>
      </c>
      <c r="L406" s="132">
        <f t="shared" si="128"/>
        <v>0</v>
      </c>
      <c r="M406" s="132">
        <f t="shared" si="128"/>
        <v>0</v>
      </c>
      <c r="N406" s="132">
        <f t="shared" si="128"/>
        <v>0</v>
      </c>
      <c r="O406" s="132">
        <f t="shared" si="128"/>
        <v>0</v>
      </c>
      <c r="P406" s="132">
        <f t="shared" si="128"/>
        <v>0</v>
      </c>
      <c r="Q406" s="132">
        <f t="shared" si="128"/>
        <v>0</v>
      </c>
    </row>
    <row r="407" spans="1:17" ht="12" customHeight="1" x14ac:dyDescent="0.25">
      <c r="A407" s="167" t="s">
        <v>151</v>
      </c>
      <c r="B407" s="132"/>
      <c r="C407" s="132">
        <f t="shared" ref="C407:Q407" si="129">IF(C350=0,0,C350*1000000/C$54)</f>
        <v>0</v>
      </c>
      <c r="D407" s="132">
        <f t="shared" si="129"/>
        <v>0</v>
      </c>
      <c r="E407" s="132">
        <f t="shared" si="129"/>
        <v>0</v>
      </c>
      <c r="F407" s="132">
        <f t="shared" si="129"/>
        <v>0</v>
      </c>
      <c r="G407" s="132">
        <f t="shared" si="129"/>
        <v>0</v>
      </c>
      <c r="H407" s="132">
        <f t="shared" si="129"/>
        <v>0</v>
      </c>
      <c r="I407" s="132">
        <f t="shared" si="129"/>
        <v>0</v>
      </c>
      <c r="J407" s="132">
        <f t="shared" si="129"/>
        <v>0</v>
      </c>
      <c r="K407" s="132">
        <f t="shared" si="129"/>
        <v>0</v>
      </c>
      <c r="L407" s="132">
        <f t="shared" si="129"/>
        <v>0</v>
      </c>
      <c r="M407" s="132">
        <f t="shared" si="129"/>
        <v>0</v>
      </c>
      <c r="N407" s="132">
        <f t="shared" si="129"/>
        <v>0</v>
      </c>
      <c r="O407" s="132">
        <f t="shared" si="129"/>
        <v>0</v>
      </c>
      <c r="P407" s="132">
        <f t="shared" si="129"/>
        <v>0</v>
      </c>
      <c r="Q407" s="132">
        <f t="shared" si="129"/>
        <v>0</v>
      </c>
    </row>
    <row r="408" spans="1:17" ht="12" customHeight="1" x14ac:dyDescent="0.25">
      <c r="A408" s="166" t="s">
        <v>79</v>
      </c>
      <c r="B408" s="165"/>
      <c r="C408" s="165">
        <f t="shared" ref="C408:Q408" si="130">IF(C351=0,0,C351*1000000/C$54)</f>
        <v>0</v>
      </c>
      <c r="D408" s="165">
        <f t="shared" si="130"/>
        <v>0</v>
      </c>
      <c r="E408" s="165">
        <f t="shared" si="130"/>
        <v>0</v>
      </c>
      <c r="F408" s="165">
        <f t="shared" si="130"/>
        <v>0</v>
      </c>
      <c r="G408" s="165">
        <f t="shared" si="130"/>
        <v>0</v>
      </c>
      <c r="H408" s="165">
        <f t="shared" si="130"/>
        <v>0</v>
      </c>
      <c r="I408" s="165">
        <f t="shared" si="130"/>
        <v>0</v>
      </c>
      <c r="J408" s="165">
        <f t="shared" si="130"/>
        <v>0</v>
      </c>
      <c r="K408" s="165">
        <f t="shared" si="130"/>
        <v>0</v>
      </c>
      <c r="L408" s="165">
        <f t="shared" si="130"/>
        <v>0</v>
      </c>
      <c r="M408" s="165">
        <f t="shared" si="130"/>
        <v>0</v>
      </c>
      <c r="N408" s="165">
        <f t="shared" si="130"/>
        <v>0</v>
      </c>
      <c r="O408" s="165">
        <f t="shared" si="130"/>
        <v>0</v>
      </c>
      <c r="P408" s="165">
        <f t="shared" si="130"/>
        <v>0</v>
      </c>
      <c r="Q408" s="165">
        <f t="shared" si="130"/>
        <v>0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0</v>
      </c>
      <c r="D414" s="157">
        <f t="shared" si="136"/>
        <v>0</v>
      </c>
      <c r="E414" s="157">
        <f t="shared" si="136"/>
        <v>0</v>
      </c>
      <c r="F414" s="157">
        <f t="shared" si="136"/>
        <v>0</v>
      </c>
      <c r="G414" s="157">
        <f t="shared" si="136"/>
        <v>0</v>
      </c>
      <c r="H414" s="157">
        <f t="shared" si="136"/>
        <v>0</v>
      </c>
      <c r="I414" s="157">
        <f t="shared" si="136"/>
        <v>0</v>
      </c>
      <c r="J414" s="157">
        <f t="shared" si="136"/>
        <v>0</v>
      </c>
      <c r="K414" s="157">
        <f t="shared" si="136"/>
        <v>0</v>
      </c>
      <c r="L414" s="157">
        <f t="shared" si="136"/>
        <v>0</v>
      </c>
      <c r="M414" s="157">
        <f t="shared" si="136"/>
        <v>0</v>
      </c>
      <c r="N414" s="157">
        <f t="shared" si="136"/>
        <v>0</v>
      </c>
      <c r="O414" s="157">
        <f t="shared" si="136"/>
        <v>0</v>
      </c>
      <c r="P414" s="157">
        <f t="shared" si="136"/>
        <v>0</v>
      </c>
      <c r="Q414" s="157">
        <f t="shared" si="136"/>
        <v>0</v>
      </c>
    </row>
    <row r="415" spans="1:17" ht="12" customHeight="1" x14ac:dyDescent="0.25">
      <c r="A415" s="23" t="s">
        <v>57</v>
      </c>
      <c r="B415" s="156"/>
      <c r="C415" s="156">
        <f t="shared" ref="C415:Q415" si="137">IF(C358=0,0,C358*1000000/C$58)</f>
        <v>0</v>
      </c>
      <c r="D415" s="156">
        <f t="shared" si="137"/>
        <v>0</v>
      </c>
      <c r="E415" s="156">
        <f t="shared" si="137"/>
        <v>0</v>
      </c>
      <c r="F415" s="156">
        <f t="shared" si="137"/>
        <v>0</v>
      </c>
      <c r="G415" s="156">
        <f t="shared" si="137"/>
        <v>0</v>
      </c>
      <c r="H415" s="156">
        <f t="shared" si="137"/>
        <v>0</v>
      </c>
      <c r="I415" s="156">
        <f t="shared" si="137"/>
        <v>0</v>
      </c>
      <c r="J415" s="156">
        <f t="shared" si="137"/>
        <v>0</v>
      </c>
      <c r="K415" s="156">
        <f t="shared" si="137"/>
        <v>0</v>
      </c>
      <c r="L415" s="156">
        <f t="shared" si="137"/>
        <v>0</v>
      </c>
      <c r="M415" s="156">
        <f t="shared" si="137"/>
        <v>0</v>
      </c>
      <c r="N415" s="156">
        <f t="shared" si="137"/>
        <v>0</v>
      </c>
      <c r="O415" s="156">
        <f t="shared" si="137"/>
        <v>0</v>
      </c>
      <c r="P415" s="156">
        <f t="shared" si="137"/>
        <v>0</v>
      </c>
      <c r="Q415" s="156">
        <f t="shared" si="137"/>
        <v>0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0</v>
      </c>
      <c r="D418" s="184">
        <f>D361/RES_summary!D$21</f>
        <v>0</v>
      </c>
      <c r="E418" s="184">
        <f>E361/RES_summary!E$21</f>
        <v>0</v>
      </c>
      <c r="F418" s="184">
        <f>F361/RES_summary!F$21</f>
        <v>0</v>
      </c>
      <c r="G418" s="184">
        <f>G361/RES_summary!G$21</f>
        <v>0</v>
      </c>
      <c r="H418" s="184">
        <f>H361/RES_summary!H$21</f>
        <v>0</v>
      </c>
      <c r="I418" s="184">
        <f>I361/RES_summary!I$21</f>
        <v>68.891629937483941</v>
      </c>
      <c r="J418" s="184">
        <f>J361/RES_summary!J$21</f>
        <v>62.763698248037599</v>
      </c>
      <c r="K418" s="184">
        <f>K361/RES_summary!K$21</f>
        <v>66.975906073841415</v>
      </c>
      <c r="L418" s="184">
        <f>L361/RES_summary!L$21</f>
        <v>59.297843202341596</v>
      </c>
      <c r="M418" s="184">
        <f>M361/RES_summary!M$21</f>
        <v>62.370983767322357</v>
      </c>
      <c r="N418" s="184">
        <f>N361/RES_summary!N$21</f>
        <v>58.446837671900184</v>
      </c>
      <c r="O418" s="184">
        <f>O361/RES_summary!O$21</f>
        <v>51.603317667814942</v>
      </c>
      <c r="P418" s="184">
        <f>P361/RES_summary!P$21</f>
        <v>56.580321530487794</v>
      </c>
      <c r="Q418" s="184">
        <f>Q361/RES_summary!Q$21</f>
        <v>61.634457287569418</v>
      </c>
    </row>
    <row r="419" spans="1:17" ht="12" customHeight="1" x14ac:dyDescent="0.25">
      <c r="A419" s="158" t="s">
        <v>65</v>
      </c>
      <c r="B419" s="157"/>
      <c r="C419" s="178">
        <f>C362/RES_summary!C$21</f>
        <v>0</v>
      </c>
      <c r="D419" s="178">
        <f>D362/RES_summary!D$21</f>
        <v>0</v>
      </c>
      <c r="E419" s="178">
        <f>E362/RES_summary!E$21</f>
        <v>0</v>
      </c>
      <c r="F419" s="178">
        <f>F362/RES_summary!F$21</f>
        <v>0</v>
      </c>
      <c r="G419" s="178">
        <f>G362/RES_summary!G$21</f>
        <v>0</v>
      </c>
      <c r="H419" s="178">
        <f>H362/RES_summary!H$21</f>
        <v>0</v>
      </c>
      <c r="I419" s="178">
        <f>I362/RES_summary!I$21</f>
        <v>41.27318505292412</v>
      </c>
      <c r="J419" s="178">
        <f>J362/RES_summary!J$21</f>
        <v>35.802701538399141</v>
      </c>
      <c r="K419" s="178">
        <f>K362/RES_summary!K$21</f>
        <v>38.491572810983669</v>
      </c>
      <c r="L419" s="178">
        <f>L362/RES_summary!L$21</f>
        <v>31.798637621092567</v>
      </c>
      <c r="M419" s="178">
        <f>M362/RES_summary!M$21</f>
        <v>34.533283794711657</v>
      </c>
      <c r="N419" s="178">
        <f>N362/RES_summary!N$21</f>
        <v>32.301618550590376</v>
      </c>
      <c r="O419" s="178">
        <f>O362/RES_summary!O$21</f>
        <v>26.323785166805536</v>
      </c>
      <c r="P419" s="178">
        <f>P362/RES_summary!P$21</f>
        <v>26.69037370351182</v>
      </c>
      <c r="Q419" s="178">
        <f>Q362/RES_summary!Q$21</f>
        <v>26.469973653514586</v>
      </c>
    </row>
    <row r="420" spans="1:17" ht="12" customHeight="1" x14ac:dyDescent="0.25">
      <c r="A420" s="23" t="s">
        <v>153</v>
      </c>
      <c r="B420" s="156"/>
      <c r="C420" s="177">
        <f>C363/RES_summary!C$21</f>
        <v>0</v>
      </c>
      <c r="D420" s="177">
        <f>D363/RES_summary!D$21</f>
        <v>0</v>
      </c>
      <c r="E420" s="177">
        <f>E363/RES_summary!E$21</f>
        <v>0</v>
      </c>
      <c r="F420" s="177">
        <f>F363/RES_summary!F$21</f>
        <v>0</v>
      </c>
      <c r="G420" s="177">
        <f>G363/RES_summary!G$21</f>
        <v>0</v>
      </c>
      <c r="H420" s="177">
        <f>H363/RES_summary!H$21</f>
        <v>0</v>
      </c>
      <c r="I420" s="177">
        <f>I363/RES_summary!I$21</f>
        <v>40.704387923574927</v>
      </c>
      <c r="J420" s="177">
        <f>J363/RES_summary!J$21</f>
        <v>35.490648505894868</v>
      </c>
      <c r="K420" s="177">
        <f>K363/RES_summary!K$21</f>
        <v>38.40382415122599</v>
      </c>
      <c r="L420" s="177">
        <f>L363/RES_summary!L$21</f>
        <v>31.607523734239528</v>
      </c>
      <c r="M420" s="177">
        <f>M363/RES_summary!M$21</f>
        <v>34.41062528036371</v>
      </c>
      <c r="N420" s="177">
        <f>N363/RES_summary!N$21</f>
        <v>32.221339134367987</v>
      </c>
      <c r="O420" s="177">
        <f>O363/RES_summary!O$21</f>
        <v>26.257171342228034</v>
      </c>
      <c r="P420" s="177">
        <f>P363/RES_summary!P$21</f>
        <v>26.580091460590229</v>
      </c>
      <c r="Q420" s="177">
        <f>Q363/RES_summary!Q$21</f>
        <v>26.327962266714692</v>
      </c>
    </row>
    <row r="421" spans="1:17" ht="12" customHeight="1" x14ac:dyDescent="0.25">
      <c r="A421" s="23" t="s">
        <v>60</v>
      </c>
      <c r="B421" s="156"/>
      <c r="C421" s="177">
        <f>C364/RES_summary!C$21</f>
        <v>0</v>
      </c>
      <c r="D421" s="177">
        <f>D364/RES_summary!D$21</f>
        <v>0</v>
      </c>
      <c r="E421" s="177">
        <f>E364/RES_summary!E$21</f>
        <v>0</v>
      </c>
      <c r="F421" s="177">
        <f>F364/RES_summary!F$21</f>
        <v>0</v>
      </c>
      <c r="G421" s="177">
        <f>G364/RES_summary!G$21</f>
        <v>0</v>
      </c>
      <c r="H421" s="177">
        <f>H364/RES_summary!H$21</f>
        <v>0</v>
      </c>
      <c r="I421" s="177">
        <f>I364/RES_summary!I$21</f>
        <v>0.56879712934919291</v>
      </c>
      <c r="J421" s="177">
        <f>J364/RES_summary!J$21</f>
        <v>0.31205303250426791</v>
      </c>
      <c r="K421" s="177">
        <f>K364/RES_summary!K$21</f>
        <v>8.7748659757677955E-2</v>
      </c>
      <c r="L421" s="177">
        <f>L364/RES_summary!L$21</f>
        <v>0.1911138868530364</v>
      </c>
      <c r="M421" s="177">
        <f>M364/RES_summary!M$21</f>
        <v>0.12265851434794738</v>
      </c>
      <c r="N421" s="177">
        <f>N364/RES_summary!N$21</f>
        <v>8.0279416222387032E-2</v>
      </c>
      <c r="O421" s="177">
        <f>O364/RES_summary!O$21</f>
        <v>6.6613824577502423E-2</v>
      </c>
      <c r="P421" s="177">
        <f>P364/RES_summary!P$21</f>
        <v>0.11028224292159373</v>
      </c>
      <c r="Q421" s="177">
        <f>Q364/RES_summary!Q$21</f>
        <v>0.14201138679989292</v>
      </c>
    </row>
    <row r="422" spans="1:17" ht="12" customHeight="1" x14ac:dyDescent="0.25">
      <c r="A422" s="158" t="s">
        <v>112</v>
      </c>
      <c r="B422" s="157"/>
      <c r="C422" s="178">
        <f>C365/RES_summary!C$21</f>
        <v>0</v>
      </c>
      <c r="D422" s="178">
        <f>D365/RES_summary!D$21</f>
        <v>0</v>
      </c>
      <c r="E422" s="178">
        <f>E365/RES_summary!E$21</f>
        <v>0</v>
      </c>
      <c r="F422" s="178">
        <f>F365/RES_summary!F$21</f>
        <v>0</v>
      </c>
      <c r="G422" s="178">
        <f>G365/RES_summary!G$21</f>
        <v>0</v>
      </c>
      <c r="H422" s="178">
        <f>H365/RES_summary!H$21</f>
        <v>0</v>
      </c>
      <c r="I422" s="178">
        <f>I365/RES_summary!I$21</f>
        <v>2.3965063047384811</v>
      </c>
      <c r="J422" s="178">
        <f>J365/RES_summary!J$21</f>
        <v>2.2531858618859242</v>
      </c>
      <c r="K422" s="178">
        <f>K365/RES_summary!K$21</f>
        <v>3.893250318683473</v>
      </c>
      <c r="L422" s="178">
        <f>L365/RES_summary!L$21</f>
        <v>2.8167371940306158</v>
      </c>
      <c r="M422" s="178">
        <f>M365/RES_summary!M$21</f>
        <v>3.4900462669239865</v>
      </c>
      <c r="N422" s="178">
        <f>N365/RES_summary!N$21</f>
        <v>2.7699907718800509</v>
      </c>
      <c r="O422" s="178">
        <f>O365/RES_summary!O$21</f>
        <v>3.1513545289312712</v>
      </c>
      <c r="P422" s="178">
        <f>P365/RES_summary!P$21</f>
        <v>7.4541740282891196</v>
      </c>
      <c r="Q422" s="178">
        <f>Q365/RES_summary!Q$21</f>
        <v>10.223499481886991</v>
      </c>
    </row>
    <row r="423" spans="1:17" ht="12" customHeight="1" x14ac:dyDescent="0.25">
      <c r="A423" s="23" t="s">
        <v>60</v>
      </c>
      <c r="B423" s="156"/>
      <c r="C423" s="177">
        <f>C366/RES_summary!C$21</f>
        <v>0</v>
      </c>
      <c r="D423" s="177">
        <f>D366/RES_summary!D$21</f>
        <v>0</v>
      </c>
      <c r="E423" s="177">
        <f>E366/RES_summary!E$21</f>
        <v>0</v>
      </c>
      <c r="F423" s="177">
        <f>F366/RES_summary!F$21</f>
        <v>0</v>
      </c>
      <c r="G423" s="177">
        <f>G366/RES_summary!G$21</f>
        <v>0</v>
      </c>
      <c r="H423" s="177">
        <f>H366/RES_summary!H$21</f>
        <v>0</v>
      </c>
      <c r="I423" s="177">
        <f>I366/RES_summary!I$21</f>
        <v>2.3965063047384811</v>
      </c>
      <c r="J423" s="177">
        <f>J366/RES_summary!J$21</f>
        <v>2.2531858618859242</v>
      </c>
      <c r="K423" s="177">
        <f>K366/RES_summary!K$21</f>
        <v>3.893250318683473</v>
      </c>
      <c r="L423" s="177">
        <f>L366/RES_summary!L$21</f>
        <v>2.8167371940306158</v>
      </c>
      <c r="M423" s="177">
        <f>M366/RES_summary!M$21</f>
        <v>3.4900462669239865</v>
      </c>
      <c r="N423" s="177">
        <f>N366/RES_summary!N$21</f>
        <v>2.7699907718800509</v>
      </c>
      <c r="O423" s="177">
        <f>O366/RES_summary!O$21</f>
        <v>3.1513545289312712</v>
      </c>
      <c r="P423" s="177">
        <f>P366/RES_summary!P$21</f>
        <v>7.4541740282891196</v>
      </c>
      <c r="Q423" s="177">
        <f>Q366/RES_summary!Q$21</f>
        <v>10.223499481886991</v>
      </c>
    </row>
    <row r="424" spans="1:17" ht="12" customHeight="1" x14ac:dyDescent="0.25">
      <c r="A424" s="158" t="s">
        <v>63</v>
      </c>
      <c r="B424" s="157"/>
      <c r="C424" s="178">
        <f>C367/RES_summary!C$21</f>
        <v>0</v>
      </c>
      <c r="D424" s="178">
        <f>D367/RES_summary!D$21</f>
        <v>0</v>
      </c>
      <c r="E424" s="178">
        <f>E367/RES_summary!E$21</f>
        <v>0</v>
      </c>
      <c r="F424" s="178">
        <f>F367/RES_summary!F$21</f>
        <v>0</v>
      </c>
      <c r="G424" s="178">
        <f>G367/RES_summary!G$21</f>
        <v>0</v>
      </c>
      <c r="H424" s="178">
        <f>H367/RES_summary!H$21</f>
        <v>0</v>
      </c>
      <c r="I424" s="178">
        <f>I367/RES_summary!I$21</f>
        <v>15.790807755725373</v>
      </c>
      <c r="J424" s="178">
        <f>J367/RES_summary!J$21</f>
        <v>15.539720195730785</v>
      </c>
      <c r="K424" s="178">
        <f>K367/RES_summary!K$21</f>
        <v>15.360434997474462</v>
      </c>
      <c r="L424" s="178">
        <f>L367/RES_summary!L$21</f>
        <v>15.125481349675981</v>
      </c>
      <c r="M424" s="178">
        <f>M367/RES_summary!M$21</f>
        <v>14.89061629795116</v>
      </c>
      <c r="N424" s="178">
        <f>N367/RES_summary!N$21</f>
        <v>14.493771254342933</v>
      </c>
      <c r="O424" s="178">
        <f>O367/RES_summary!O$21</f>
        <v>14.126491981871538</v>
      </c>
      <c r="P424" s="178">
        <f>P367/RES_summary!P$21</f>
        <v>14.82376005991809</v>
      </c>
      <c r="Q424" s="178">
        <f>Q367/RES_summary!Q$21</f>
        <v>16.952179239176836</v>
      </c>
    </row>
    <row r="425" spans="1:17" ht="12" customHeight="1" x14ac:dyDescent="0.25">
      <c r="A425" s="167" t="s">
        <v>152</v>
      </c>
      <c r="B425" s="132"/>
      <c r="C425" s="183">
        <f>C368/RES_summary!C$21</f>
        <v>0</v>
      </c>
      <c r="D425" s="183">
        <f>D368/RES_summary!D$21</f>
        <v>0</v>
      </c>
      <c r="E425" s="183">
        <f>E368/RES_summary!E$21</f>
        <v>0</v>
      </c>
      <c r="F425" s="183">
        <f>F368/RES_summary!F$21</f>
        <v>0</v>
      </c>
      <c r="G425" s="183">
        <f>G368/RES_summary!G$21</f>
        <v>0</v>
      </c>
      <c r="H425" s="183">
        <f>H368/RES_summary!H$21</f>
        <v>0</v>
      </c>
      <c r="I425" s="183">
        <f>I368/RES_summary!I$21</f>
        <v>0</v>
      </c>
      <c r="J425" s="183">
        <f>J368/RES_summary!J$21</f>
        <v>0</v>
      </c>
      <c r="K425" s="183">
        <f>K368/RES_summary!K$21</f>
        <v>0</v>
      </c>
      <c r="L425" s="183">
        <f>L368/RES_summary!L$21</f>
        <v>0</v>
      </c>
      <c r="M425" s="183">
        <f>M368/RES_summary!M$21</f>
        <v>0</v>
      </c>
      <c r="N425" s="183">
        <f>N368/RES_summary!N$21</f>
        <v>0</v>
      </c>
      <c r="O425" s="183">
        <f>O368/RES_summary!O$21</f>
        <v>0</v>
      </c>
      <c r="P425" s="183">
        <f>P368/RES_summary!P$21</f>
        <v>0</v>
      </c>
      <c r="Q425" s="183">
        <f>Q368/RES_summary!Q$21</f>
        <v>0</v>
      </c>
    </row>
    <row r="426" spans="1:17" ht="12" customHeight="1" x14ac:dyDescent="0.25">
      <c r="A426" s="167" t="s">
        <v>151</v>
      </c>
      <c r="B426" s="132"/>
      <c r="C426" s="183">
        <f>C369/RES_summary!C$21</f>
        <v>0</v>
      </c>
      <c r="D426" s="183">
        <f>D369/RES_summary!D$21</f>
        <v>0</v>
      </c>
      <c r="E426" s="183">
        <f>E369/RES_summary!E$21</f>
        <v>0</v>
      </c>
      <c r="F426" s="183">
        <f>F369/RES_summary!F$21</f>
        <v>0</v>
      </c>
      <c r="G426" s="183">
        <f>G369/RES_summary!G$21</f>
        <v>0</v>
      </c>
      <c r="H426" s="183">
        <f>H369/RES_summary!H$21</f>
        <v>0</v>
      </c>
      <c r="I426" s="183">
        <f>I369/RES_summary!I$21</f>
        <v>0</v>
      </c>
      <c r="J426" s="183">
        <f>J369/RES_summary!J$21</f>
        <v>0</v>
      </c>
      <c r="K426" s="183">
        <f>K369/RES_summary!K$21</f>
        <v>0</v>
      </c>
      <c r="L426" s="183">
        <f>L369/RES_summary!L$21</f>
        <v>0</v>
      </c>
      <c r="M426" s="183">
        <f>M369/RES_summary!M$21</f>
        <v>0</v>
      </c>
      <c r="N426" s="183">
        <f>N369/RES_summary!N$21</f>
        <v>0</v>
      </c>
      <c r="O426" s="183">
        <f>O369/RES_summary!O$21</f>
        <v>0</v>
      </c>
      <c r="P426" s="183">
        <f>P369/RES_summary!P$21</f>
        <v>0</v>
      </c>
      <c r="Q426" s="183">
        <f>Q369/RES_summary!Q$21</f>
        <v>0</v>
      </c>
    </row>
    <row r="427" spans="1:17" ht="12" customHeight="1" x14ac:dyDescent="0.25">
      <c r="A427" s="166" t="s">
        <v>79</v>
      </c>
      <c r="B427" s="165"/>
      <c r="C427" s="182">
        <f>C370/RES_summary!C$21</f>
        <v>0</v>
      </c>
      <c r="D427" s="182">
        <f>D370/RES_summary!D$21</f>
        <v>0</v>
      </c>
      <c r="E427" s="182">
        <f>E370/RES_summary!E$21</f>
        <v>0</v>
      </c>
      <c r="F427" s="182">
        <f>F370/RES_summary!F$21</f>
        <v>0</v>
      </c>
      <c r="G427" s="182">
        <f>G370/RES_summary!G$21</f>
        <v>0</v>
      </c>
      <c r="H427" s="182">
        <f>H370/RES_summary!H$21</f>
        <v>0</v>
      </c>
      <c r="I427" s="182">
        <f>I370/RES_summary!I$21</f>
        <v>0</v>
      </c>
      <c r="J427" s="182">
        <f>J370/RES_summary!J$21</f>
        <v>0</v>
      </c>
      <c r="K427" s="182">
        <f>K370/RES_summary!K$21</f>
        <v>0</v>
      </c>
      <c r="L427" s="182">
        <f>L370/RES_summary!L$21</f>
        <v>0</v>
      </c>
      <c r="M427" s="182">
        <f>M370/RES_summary!M$21</f>
        <v>0</v>
      </c>
      <c r="N427" s="182">
        <f>N370/RES_summary!N$21</f>
        <v>0</v>
      </c>
      <c r="O427" s="182">
        <f>O370/RES_summary!O$21</f>
        <v>0</v>
      </c>
      <c r="P427" s="182">
        <f>P370/RES_summary!P$21</f>
        <v>0</v>
      </c>
      <c r="Q427" s="182">
        <f>Q370/RES_summary!Q$21</f>
        <v>0</v>
      </c>
    </row>
    <row r="428" spans="1:17" ht="12" customHeight="1" x14ac:dyDescent="0.25">
      <c r="A428" s="147" t="s">
        <v>59</v>
      </c>
      <c r="B428" s="164"/>
      <c r="C428" s="181">
        <f>C371/RES_summary!C$21</f>
        <v>0</v>
      </c>
      <c r="D428" s="181">
        <f>D371/RES_summary!D$21</f>
        <v>0</v>
      </c>
      <c r="E428" s="181">
        <f>E371/RES_summary!E$21</f>
        <v>0</v>
      </c>
      <c r="F428" s="181">
        <f>F371/RES_summary!F$21</f>
        <v>0</v>
      </c>
      <c r="G428" s="181">
        <f>G371/RES_summary!G$21</f>
        <v>0</v>
      </c>
      <c r="H428" s="181">
        <f>H371/RES_summary!H$21</f>
        <v>0</v>
      </c>
      <c r="I428" s="181">
        <f>I371/RES_summary!I$21</f>
        <v>0</v>
      </c>
      <c r="J428" s="181">
        <f>J371/RES_summary!J$21</f>
        <v>0</v>
      </c>
      <c r="K428" s="181">
        <f>K371/RES_summary!K$21</f>
        <v>0</v>
      </c>
      <c r="L428" s="181">
        <f>L371/RES_summary!L$21</f>
        <v>0</v>
      </c>
      <c r="M428" s="181">
        <f>M371/RES_summary!M$21</f>
        <v>0</v>
      </c>
      <c r="N428" s="181">
        <f>N371/RES_summary!N$21</f>
        <v>0</v>
      </c>
      <c r="O428" s="181">
        <f>O371/RES_summary!O$21</f>
        <v>0</v>
      </c>
      <c r="P428" s="181">
        <f>P371/RES_summary!P$21</f>
        <v>0</v>
      </c>
      <c r="Q428" s="181">
        <f>Q371/RES_summary!Q$21</f>
        <v>0</v>
      </c>
    </row>
    <row r="429" spans="1:17" ht="12" customHeight="1" x14ac:dyDescent="0.25">
      <c r="A429" s="163" t="s">
        <v>142</v>
      </c>
      <c r="B429" s="162"/>
      <c r="C429" s="180">
        <f>C372/RES_summary!C$21</f>
        <v>0</v>
      </c>
      <c r="D429" s="180">
        <f>D372/RES_summary!D$21</f>
        <v>0</v>
      </c>
      <c r="E429" s="180">
        <f>E372/RES_summary!E$21</f>
        <v>0</v>
      </c>
      <c r="F429" s="180">
        <f>F372/RES_summary!F$21</f>
        <v>0</v>
      </c>
      <c r="G429" s="180">
        <f>G372/RES_summary!G$21</f>
        <v>0</v>
      </c>
      <c r="H429" s="180">
        <f>H372/RES_summary!H$21</f>
        <v>0</v>
      </c>
      <c r="I429" s="180">
        <f>I372/RES_summary!I$21</f>
        <v>0</v>
      </c>
      <c r="J429" s="180">
        <f>J372/RES_summary!J$21</f>
        <v>0</v>
      </c>
      <c r="K429" s="180">
        <f>K372/RES_summary!K$21</f>
        <v>0</v>
      </c>
      <c r="L429" s="180">
        <f>L372/RES_summary!L$21</f>
        <v>0</v>
      </c>
      <c r="M429" s="180">
        <f>M372/RES_summary!M$21</f>
        <v>0</v>
      </c>
      <c r="N429" s="180">
        <f>N372/RES_summary!N$21</f>
        <v>0</v>
      </c>
      <c r="O429" s="180">
        <f>O372/RES_summary!O$21</f>
        <v>0</v>
      </c>
      <c r="P429" s="180">
        <f>P372/RES_summary!P$21</f>
        <v>0</v>
      </c>
      <c r="Q429" s="180">
        <f>Q372/RES_summary!Q$21</f>
        <v>0</v>
      </c>
    </row>
    <row r="430" spans="1:17" ht="12" customHeight="1" x14ac:dyDescent="0.25">
      <c r="A430" s="161" t="s">
        <v>141</v>
      </c>
      <c r="B430" s="160"/>
      <c r="C430" s="179">
        <f>C373/RES_summary!C$21</f>
        <v>0</v>
      </c>
      <c r="D430" s="179">
        <f>D373/RES_summary!D$21</f>
        <v>0</v>
      </c>
      <c r="E430" s="179">
        <f>E373/RES_summary!E$21</f>
        <v>0</v>
      </c>
      <c r="F430" s="179">
        <f>F373/RES_summary!F$21</f>
        <v>0</v>
      </c>
      <c r="G430" s="179">
        <f>G373/RES_summary!G$21</f>
        <v>0</v>
      </c>
      <c r="H430" s="179">
        <f>H373/RES_summary!H$21</f>
        <v>0</v>
      </c>
      <c r="I430" s="179">
        <f>I373/RES_summary!I$21</f>
        <v>15.790807755725373</v>
      </c>
      <c r="J430" s="179">
        <f>J373/RES_summary!J$21</f>
        <v>15.539720195730785</v>
      </c>
      <c r="K430" s="179">
        <f>K373/RES_summary!K$21</f>
        <v>15.360434997474462</v>
      </c>
      <c r="L430" s="179">
        <f>L373/RES_summary!L$21</f>
        <v>15.125481349675981</v>
      </c>
      <c r="M430" s="179">
        <f>M373/RES_summary!M$21</f>
        <v>14.89061629795116</v>
      </c>
      <c r="N430" s="179">
        <f>N373/RES_summary!N$21</f>
        <v>14.493771254342933</v>
      </c>
      <c r="O430" s="179">
        <f>O373/RES_summary!O$21</f>
        <v>14.126491981871538</v>
      </c>
      <c r="P430" s="179">
        <f>P373/RES_summary!P$21</f>
        <v>14.82376005991809</v>
      </c>
      <c r="Q430" s="179">
        <f>Q373/RES_summary!Q$21</f>
        <v>16.952179239176836</v>
      </c>
    </row>
    <row r="431" spans="1:17" ht="12" customHeight="1" x14ac:dyDescent="0.25">
      <c r="A431" s="148" t="s">
        <v>60</v>
      </c>
      <c r="B431" s="156"/>
      <c r="C431" s="177">
        <f>C374/RES_summary!C$21</f>
        <v>0</v>
      </c>
      <c r="D431" s="177">
        <f>D374/RES_summary!D$21</f>
        <v>0</v>
      </c>
      <c r="E431" s="177">
        <f>E374/RES_summary!E$21</f>
        <v>0</v>
      </c>
      <c r="F431" s="177">
        <f>F374/RES_summary!F$21</f>
        <v>0</v>
      </c>
      <c r="G431" s="177">
        <f>G374/RES_summary!G$21</f>
        <v>0</v>
      </c>
      <c r="H431" s="177">
        <f>H374/RES_summary!H$21</f>
        <v>0</v>
      </c>
      <c r="I431" s="177">
        <f>I374/RES_summary!I$21</f>
        <v>0.72038759287485699</v>
      </c>
      <c r="J431" s="177">
        <f>J374/RES_summary!J$21</f>
        <v>0.71423166712761932</v>
      </c>
      <c r="K431" s="177">
        <f>K374/RES_summary!K$21</f>
        <v>0.69118674827217963</v>
      </c>
      <c r="L431" s="177">
        <f>L374/RES_summary!L$21</f>
        <v>0.71156379538214454</v>
      </c>
      <c r="M431" s="177">
        <f>M374/RES_summary!M$21</f>
        <v>0.69050144207147279</v>
      </c>
      <c r="N431" s="177">
        <f>N374/RES_summary!N$21</f>
        <v>0.63870060384599936</v>
      </c>
      <c r="O431" s="177">
        <f>O374/RES_summary!O$21</f>
        <v>0.61217909488220046</v>
      </c>
      <c r="P431" s="177">
        <f>P374/RES_summary!P$21</f>
        <v>1.0430855282805993</v>
      </c>
      <c r="Q431" s="177">
        <f>Q374/RES_summary!Q$21</f>
        <v>2.7042471562005548</v>
      </c>
    </row>
    <row r="432" spans="1:17" ht="12" customHeight="1" x14ac:dyDescent="0.25">
      <c r="A432" s="148" t="s">
        <v>59</v>
      </c>
      <c r="B432" s="156"/>
      <c r="C432" s="177">
        <f>C375/RES_summary!C$21</f>
        <v>0</v>
      </c>
      <c r="D432" s="177">
        <f>D375/RES_summary!D$21</f>
        <v>0</v>
      </c>
      <c r="E432" s="177">
        <f>E375/RES_summary!E$21</f>
        <v>0</v>
      </c>
      <c r="F432" s="177">
        <f>F375/RES_summary!F$21</f>
        <v>0</v>
      </c>
      <c r="G432" s="177">
        <f>G375/RES_summary!G$21</f>
        <v>0</v>
      </c>
      <c r="H432" s="177">
        <f>H375/RES_summary!H$21</f>
        <v>0</v>
      </c>
      <c r="I432" s="177">
        <f>I375/RES_summary!I$21</f>
        <v>15.070420162850514</v>
      </c>
      <c r="J432" s="177">
        <f>J375/RES_summary!J$21</f>
        <v>14.825488528603167</v>
      </c>
      <c r="K432" s="177">
        <f>K375/RES_summary!K$21</f>
        <v>14.66924824920228</v>
      </c>
      <c r="L432" s="177">
        <f>L375/RES_summary!L$21</f>
        <v>14.413917554293837</v>
      </c>
      <c r="M432" s="177">
        <f>M375/RES_summary!M$21</f>
        <v>14.200114855879688</v>
      </c>
      <c r="N432" s="177">
        <f>N375/RES_summary!N$21</f>
        <v>13.855070650496932</v>
      </c>
      <c r="O432" s="177">
        <f>O375/RES_summary!O$21</f>
        <v>13.514312886989337</v>
      </c>
      <c r="P432" s="177">
        <f>P375/RES_summary!P$21</f>
        <v>13.780674531637494</v>
      </c>
      <c r="Q432" s="177">
        <f>Q375/RES_summary!Q$21</f>
        <v>14.247932082976281</v>
      </c>
    </row>
    <row r="433" spans="1:17" ht="12" customHeight="1" x14ac:dyDescent="0.25">
      <c r="A433" s="158" t="s">
        <v>62</v>
      </c>
      <c r="B433" s="157"/>
      <c r="C433" s="178">
        <f>C376/RES_summary!C$21</f>
        <v>0</v>
      </c>
      <c r="D433" s="178">
        <f>D376/RES_summary!D$21</f>
        <v>0</v>
      </c>
      <c r="E433" s="178">
        <f>E376/RES_summary!E$21</f>
        <v>0</v>
      </c>
      <c r="F433" s="178">
        <f>F376/RES_summary!F$21</f>
        <v>0</v>
      </c>
      <c r="G433" s="178">
        <f>G376/RES_summary!G$21</f>
        <v>0</v>
      </c>
      <c r="H433" s="178">
        <f>H376/RES_summary!H$21</f>
        <v>0</v>
      </c>
      <c r="I433" s="178">
        <f>I376/RES_summary!I$21</f>
        <v>9.4311308240959715</v>
      </c>
      <c r="J433" s="178">
        <f>J376/RES_summary!J$21</f>
        <v>9.1680906520217516</v>
      </c>
      <c r="K433" s="178">
        <f>K376/RES_summary!K$21</f>
        <v>9.230647946699813</v>
      </c>
      <c r="L433" s="178">
        <f>L376/RES_summary!L$21</f>
        <v>9.5569870375424308</v>
      </c>
      <c r="M433" s="178">
        <f>M376/RES_summary!M$21</f>
        <v>9.4570374077355428</v>
      </c>
      <c r="N433" s="178">
        <f>N376/RES_summary!N$21</f>
        <v>8.8814570950868212</v>
      </c>
      <c r="O433" s="178">
        <f>O376/RES_summary!O$21</f>
        <v>8.0016859902065942</v>
      </c>
      <c r="P433" s="178">
        <f>P376/RES_summary!P$21</f>
        <v>7.6120137387687645</v>
      </c>
      <c r="Q433" s="178">
        <f>Q376/RES_summary!Q$21</f>
        <v>7.9888049129910046</v>
      </c>
    </row>
    <row r="434" spans="1:17" ht="12" customHeight="1" x14ac:dyDescent="0.25">
      <c r="A434" s="23" t="s">
        <v>57</v>
      </c>
      <c r="B434" s="156"/>
      <c r="C434" s="177">
        <f>C377/RES_summary!C$21</f>
        <v>0</v>
      </c>
      <c r="D434" s="177">
        <f>D377/RES_summary!D$21</f>
        <v>0</v>
      </c>
      <c r="E434" s="177">
        <f>E377/RES_summary!E$21</f>
        <v>0</v>
      </c>
      <c r="F434" s="177">
        <f>F377/RES_summary!F$21</f>
        <v>0</v>
      </c>
      <c r="G434" s="177">
        <f>G377/RES_summary!G$21</f>
        <v>0</v>
      </c>
      <c r="H434" s="177">
        <f>H377/RES_summary!H$21</f>
        <v>0</v>
      </c>
      <c r="I434" s="177">
        <f>I377/RES_summary!I$21</f>
        <v>0</v>
      </c>
      <c r="J434" s="177">
        <f>J377/RES_summary!J$21</f>
        <v>0</v>
      </c>
      <c r="K434" s="177">
        <f>K377/RES_summary!K$21</f>
        <v>0</v>
      </c>
      <c r="L434" s="177">
        <f>L377/RES_summary!L$21</f>
        <v>0</v>
      </c>
      <c r="M434" s="177">
        <f>M377/RES_summary!M$21</f>
        <v>0</v>
      </c>
      <c r="N434" s="177">
        <f>N377/RES_summary!N$21</f>
        <v>0</v>
      </c>
      <c r="O434" s="177">
        <f>O377/RES_summary!O$21</f>
        <v>0</v>
      </c>
      <c r="P434" s="177">
        <f>P377/RES_summary!P$21</f>
        <v>0</v>
      </c>
      <c r="Q434" s="177">
        <f>Q377/RES_summary!Q$21</f>
        <v>0</v>
      </c>
    </row>
    <row r="435" spans="1:17" ht="12" customHeight="1" x14ac:dyDescent="0.25">
      <c r="A435" s="29" t="s">
        <v>140</v>
      </c>
      <c r="B435" s="57"/>
      <c r="C435" s="176">
        <f>C378/RES_summary!C$21</f>
        <v>0</v>
      </c>
      <c r="D435" s="176">
        <f>D378/RES_summary!D$21</f>
        <v>0</v>
      </c>
      <c r="E435" s="176">
        <f>E378/RES_summary!E$21</f>
        <v>0</v>
      </c>
      <c r="F435" s="176">
        <f>F378/RES_summary!F$21</f>
        <v>0</v>
      </c>
      <c r="G435" s="176">
        <f>G378/RES_summary!G$21</f>
        <v>0</v>
      </c>
      <c r="H435" s="176">
        <f>H378/RES_summary!H$21</f>
        <v>0</v>
      </c>
      <c r="I435" s="176">
        <f>I378/RES_summary!I$21</f>
        <v>9.4311308240959715</v>
      </c>
      <c r="J435" s="176">
        <f>J378/RES_summary!J$21</f>
        <v>9.1680906520217516</v>
      </c>
      <c r="K435" s="176">
        <f>K378/RES_summary!K$21</f>
        <v>9.230647946699813</v>
      </c>
      <c r="L435" s="176">
        <f>L378/RES_summary!L$21</f>
        <v>9.5569870375424308</v>
      </c>
      <c r="M435" s="176">
        <f>M378/RES_summary!M$21</f>
        <v>9.4570374077355428</v>
      </c>
      <c r="N435" s="176">
        <f>N378/RES_summary!N$21</f>
        <v>8.8814570950868212</v>
      </c>
      <c r="O435" s="176">
        <f>O378/RES_summary!O$21</f>
        <v>8.0016859902065942</v>
      </c>
      <c r="P435" s="176">
        <f>P378/RES_summary!P$21</f>
        <v>7.6120137387687645</v>
      </c>
      <c r="Q435" s="176">
        <f>Q378/RES_summary!Q$21</f>
        <v>7.9888049129910046</v>
      </c>
    </row>
    <row r="437" spans="1:17" ht="12" customHeight="1" x14ac:dyDescent="0.25">
      <c r="A437" s="152" t="s">
        <v>185</v>
      </c>
      <c r="B437" s="168"/>
      <c r="C437" s="184">
        <f>C380/RES_summary!C$21</f>
        <v>0</v>
      </c>
      <c r="D437" s="184">
        <f>D380/RES_summary!D$21</f>
        <v>0</v>
      </c>
      <c r="E437" s="184">
        <f>E380/RES_summary!E$21</f>
        <v>0</v>
      </c>
      <c r="F437" s="184">
        <f>F380/RES_summary!F$21</f>
        <v>0</v>
      </c>
      <c r="G437" s="184">
        <f>G380/RES_summary!G$21</f>
        <v>0</v>
      </c>
      <c r="H437" s="184">
        <f>H380/RES_summary!H$21</f>
        <v>0</v>
      </c>
      <c r="I437" s="184">
        <f>I380/RES_summary!I$21</f>
        <v>57.746035353539455</v>
      </c>
      <c r="J437" s="184">
        <f>J380/RES_summary!J$21</f>
        <v>53.655064945001264</v>
      </c>
      <c r="K437" s="184">
        <f>K380/RES_summary!K$21</f>
        <v>59.859544343145316</v>
      </c>
      <c r="L437" s="184">
        <f>L380/RES_summary!L$21</f>
        <v>53.252754609128587</v>
      </c>
      <c r="M437" s="184">
        <f>M380/RES_summary!M$21</f>
        <v>57.444028844415769</v>
      </c>
      <c r="N437" s="184">
        <f>N380/RES_summary!N$21</f>
        <v>53.582266262782703</v>
      </c>
      <c r="O437" s="184">
        <f>O380/RES_summary!O$21</f>
        <v>49.779068663042487</v>
      </c>
      <c r="P437" s="184">
        <f>P380/RES_summary!P$21</f>
        <v>64.488379024903935</v>
      </c>
      <c r="Q437" s="184">
        <f>Q380/RES_summary!Q$21</f>
        <v>77.225444111699204</v>
      </c>
    </row>
    <row r="438" spans="1:17" ht="12" customHeight="1" x14ac:dyDescent="0.25">
      <c r="A438" s="158" t="s">
        <v>65</v>
      </c>
      <c r="B438" s="157"/>
      <c r="C438" s="178">
        <f>C381/RES_summary!C$21</f>
        <v>0</v>
      </c>
      <c r="D438" s="178">
        <f>D381/RES_summary!D$21</f>
        <v>0</v>
      </c>
      <c r="E438" s="178">
        <f>E381/RES_summary!E$21</f>
        <v>0</v>
      </c>
      <c r="F438" s="178">
        <f>F381/RES_summary!F$21</f>
        <v>0</v>
      </c>
      <c r="G438" s="178">
        <f>G381/RES_summary!G$21</f>
        <v>0</v>
      </c>
      <c r="H438" s="178">
        <f>H381/RES_summary!H$21</f>
        <v>0</v>
      </c>
      <c r="I438" s="178">
        <f>I381/RES_summary!I$21</f>
        <v>29.599232259236352</v>
      </c>
      <c r="J438" s="178">
        <f>J381/RES_summary!J$21</f>
        <v>25.931841329988302</v>
      </c>
      <c r="K438" s="178">
        <f>K381/RES_summary!K$21</f>
        <v>28.032918899801654</v>
      </c>
      <c r="L438" s="178">
        <f>L381/RES_summary!L$21</f>
        <v>23.357267234046684</v>
      </c>
      <c r="M438" s="178">
        <f>M381/RES_summary!M$21</f>
        <v>25.474282007759431</v>
      </c>
      <c r="N438" s="178">
        <f>N381/RES_summary!N$21</f>
        <v>23.902731902030567</v>
      </c>
      <c r="O438" s="178">
        <f>O381/RES_summary!O$21</f>
        <v>19.535586028415111</v>
      </c>
      <c r="P438" s="178">
        <f>P381/RES_summary!P$21</f>
        <v>19.852917873048959</v>
      </c>
      <c r="Q438" s="178">
        <f>Q381/RES_summary!Q$21</f>
        <v>19.724265712549087</v>
      </c>
    </row>
    <row r="439" spans="1:17" ht="12" customHeight="1" x14ac:dyDescent="0.25">
      <c r="A439" s="23" t="s">
        <v>153</v>
      </c>
      <c r="B439" s="156"/>
      <c r="C439" s="177">
        <f>C382/RES_summary!C$21</f>
        <v>0</v>
      </c>
      <c r="D439" s="177">
        <f>D382/RES_summary!D$21</f>
        <v>0</v>
      </c>
      <c r="E439" s="177">
        <f>E382/RES_summary!E$21</f>
        <v>0</v>
      </c>
      <c r="F439" s="177">
        <f>F382/RES_summary!F$21</f>
        <v>0</v>
      </c>
      <c r="G439" s="177">
        <f>G382/RES_summary!G$21</f>
        <v>0</v>
      </c>
      <c r="H439" s="177">
        <f>H382/RES_summary!H$21</f>
        <v>0</v>
      </c>
      <c r="I439" s="177">
        <f>I382/RES_summary!I$21</f>
        <v>29.030435129887163</v>
      </c>
      <c r="J439" s="177">
        <f>J382/RES_summary!J$21</f>
        <v>25.617569882550296</v>
      </c>
      <c r="K439" s="177">
        <f>K382/RES_summary!K$21</f>
        <v>27.944080459816075</v>
      </c>
      <c r="L439" s="177">
        <f>L382/RES_summary!L$21</f>
        <v>23.164565948914358</v>
      </c>
      <c r="M439" s="177">
        <f>M382/RES_summary!M$21</f>
        <v>25.350310018122034</v>
      </c>
      <c r="N439" s="177">
        <f>N382/RES_summary!N$21</f>
        <v>23.821697708945024</v>
      </c>
      <c r="O439" s="177">
        <f>O382/RES_summary!O$21</f>
        <v>19.468303999476582</v>
      </c>
      <c r="P439" s="177">
        <f>P382/RES_summary!P$21</f>
        <v>19.741380694561673</v>
      </c>
      <c r="Q439" s="177">
        <f>Q382/RES_summary!Q$21</f>
        <v>19.580458755143919</v>
      </c>
    </row>
    <row r="440" spans="1:17" ht="12" customHeight="1" x14ac:dyDescent="0.25">
      <c r="A440" s="23" t="s">
        <v>60</v>
      </c>
      <c r="B440" s="156"/>
      <c r="C440" s="177">
        <f>C383/RES_summary!C$21</f>
        <v>0</v>
      </c>
      <c r="D440" s="177">
        <f>D383/RES_summary!D$21</f>
        <v>0</v>
      </c>
      <c r="E440" s="177">
        <f>E383/RES_summary!E$21</f>
        <v>0</v>
      </c>
      <c r="F440" s="177">
        <f>F383/RES_summary!F$21</f>
        <v>0</v>
      </c>
      <c r="G440" s="177">
        <f>G383/RES_summary!G$21</f>
        <v>0</v>
      </c>
      <c r="H440" s="177">
        <f>H383/RES_summary!H$21</f>
        <v>0</v>
      </c>
      <c r="I440" s="177">
        <f>I383/RES_summary!I$21</f>
        <v>0.5687971293491928</v>
      </c>
      <c r="J440" s="177">
        <f>J383/RES_summary!J$21</f>
        <v>0.31427144743800761</v>
      </c>
      <c r="K440" s="177">
        <f>K383/RES_summary!K$21</f>
        <v>8.883843998557843E-2</v>
      </c>
      <c r="L440" s="177">
        <f>L383/RES_summary!L$21</f>
        <v>0.19270128513232654</v>
      </c>
      <c r="M440" s="177">
        <f>M383/RES_summary!M$21</f>
        <v>0.12397198963739585</v>
      </c>
      <c r="N440" s="177">
        <f>N383/RES_summary!N$21</f>
        <v>8.1034193085545284E-2</v>
      </c>
      <c r="O440" s="177">
        <f>O383/RES_summary!O$21</f>
        <v>6.7282028938528318E-2</v>
      </c>
      <c r="P440" s="177">
        <f>P383/RES_summary!P$21</f>
        <v>0.11153717848728642</v>
      </c>
      <c r="Q440" s="177">
        <f>Q383/RES_summary!Q$21</f>
        <v>0.14380695740517005</v>
      </c>
    </row>
    <row r="441" spans="1:17" ht="12" customHeight="1" x14ac:dyDescent="0.25">
      <c r="A441" s="158" t="s">
        <v>112</v>
      </c>
      <c r="B441" s="157"/>
      <c r="C441" s="178">
        <f>C384/RES_summary!C$21</f>
        <v>0</v>
      </c>
      <c r="D441" s="178">
        <f>D384/RES_summary!D$21</f>
        <v>0</v>
      </c>
      <c r="E441" s="178">
        <f>E384/RES_summary!E$21</f>
        <v>0</v>
      </c>
      <c r="F441" s="178">
        <f>F384/RES_summary!F$21</f>
        <v>0</v>
      </c>
      <c r="G441" s="178">
        <f>G384/RES_summary!G$21</f>
        <v>0</v>
      </c>
      <c r="H441" s="178">
        <f>H384/RES_summary!H$21</f>
        <v>0</v>
      </c>
      <c r="I441" s="178">
        <f>I384/RES_summary!I$21</f>
        <v>4.9223257839962047</v>
      </c>
      <c r="J441" s="178">
        <f>J384/RES_summary!J$21</f>
        <v>4.9132936681096471</v>
      </c>
      <c r="K441" s="178">
        <f>K384/RES_summary!K$21</f>
        <v>9.0939798866686328</v>
      </c>
      <c r="L441" s="178">
        <f>L384/RES_summary!L$21</f>
        <v>7.1127231736922418</v>
      </c>
      <c r="M441" s="178">
        <f>M384/RES_summary!M$21</f>
        <v>9.4623697689718949</v>
      </c>
      <c r="N441" s="178">
        <f>N384/RES_summary!N$21</f>
        <v>7.9951958660159983</v>
      </c>
      <c r="O441" s="178">
        <f>O384/RES_summary!O$21</f>
        <v>9.6312734270550457</v>
      </c>
      <c r="P441" s="178">
        <f>P384/RES_summary!P$21</f>
        <v>23.968207527082452</v>
      </c>
      <c r="Q441" s="178">
        <f>Q384/RES_summary!Q$21</f>
        <v>35.57503456457534</v>
      </c>
    </row>
    <row r="442" spans="1:17" ht="12" customHeight="1" x14ac:dyDescent="0.25">
      <c r="A442" s="23" t="s">
        <v>60</v>
      </c>
      <c r="B442" s="156"/>
      <c r="C442" s="177">
        <f>C385/RES_summary!C$21</f>
        <v>0</v>
      </c>
      <c r="D442" s="177">
        <f>D385/RES_summary!D$21</f>
        <v>0</v>
      </c>
      <c r="E442" s="177">
        <f>E385/RES_summary!E$21</f>
        <v>0</v>
      </c>
      <c r="F442" s="177">
        <f>F385/RES_summary!F$21</f>
        <v>0</v>
      </c>
      <c r="G442" s="177">
        <f>G385/RES_summary!G$21</f>
        <v>0</v>
      </c>
      <c r="H442" s="177">
        <f>H385/RES_summary!H$21</f>
        <v>0</v>
      </c>
      <c r="I442" s="177">
        <f>I385/RES_summary!I$21</f>
        <v>4.9223257839962047</v>
      </c>
      <c r="J442" s="177">
        <f>J385/RES_summary!J$21</f>
        <v>4.9132936681096471</v>
      </c>
      <c r="K442" s="177">
        <f>K385/RES_summary!K$21</f>
        <v>9.0939798866686328</v>
      </c>
      <c r="L442" s="177">
        <f>L385/RES_summary!L$21</f>
        <v>7.1127231736922418</v>
      </c>
      <c r="M442" s="177">
        <f>M385/RES_summary!M$21</f>
        <v>9.4623697689718949</v>
      </c>
      <c r="N442" s="177">
        <f>N385/RES_summary!N$21</f>
        <v>7.9951958660159983</v>
      </c>
      <c r="O442" s="177">
        <f>O385/RES_summary!O$21</f>
        <v>9.6312734270550457</v>
      </c>
      <c r="P442" s="177">
        <f>P385/RES_summary!P$21</f>
        <v>23.968207527082452</v>
      </c>
      <c r="Q442" s="177">
        <f>Q385/RES_summary!Q$21</f>
        <v>35.57503456457534</v>
      </c>
    </row>
    <row r="443" spans="1:17" ht="12" customHeight="1" x14ac:dyDescent="0.25">
      <c r="A443" s="158" t="s">
        <v>63</v>
      </c>
      <c r="B443" s="157"/>
      <c r="C443" s="178">
        <f>C386/RES_summary!C$21</f>
        <v>0</v>
      </c>
      <c r="D443" s="178">
        <f>D386/RES_summary!D$21</f>
        <v>0</v>
      </c>
      <c r="E443" s="178">
        <f>E386/RES_summary!E$21</f>
        <v>0</v>
      </c>
      <c r="F443" s="178">
        <f>F386/RES_summary!F$21</f>
        <v>0</v>
      </c>
      <c r="G443" s="178">
        <f>G386/RES_summary!G$21</f>
        <v>0</v>
      </c>
      <c r="H443" s="178">
        <f>H386/RES_summary!H$21</f>
        <v>0</v>
      </c>
      <c r="I443" s="178">
        <f>I386/RES_summary!I$21</f>
        <v>15.476954726893155</v>
      </c>
      <c r="J443" s="178">
        <f>J386/RES_summary!J$21</f>
        <v>15.23336786888726</v>
      </c>
      <c r="K443" s="178">
        <f>K386/RES_summary!K$21</f>
        <v>15.073587703340497</v>
      </c>
      <c r="L443" s="178">
        <f>L386/RES_summary!L$21</f>
        <v>14.823476573095704</v>
      </c>
      <c r="M443" s="178">
        <f>M386/RES_summary!M$21</f>
        <v>14.605001912776821</v>
      </c>
      <c r="N443" s="178">
        <f>N386/RES_summary!N$21</f>
        <v>14.240576461018405</v>
      </c>
      <c r="O443" s="178">
        <f>O386/RES_summary!O$21</f>
        <v>13.887620287080976</v>
      </c>
      <c r="P443" s="178">
        <f>P386/RES_summary!P$21</f>
        <v>14.254537527671868</v>
      </c>
      <c r="Q443" s="178">
        <f>Q386/RES_summary!Q$21</f>
        <v>15.181241339690525</v>
      </c>
    </row>
    <row r="444" spans="1:17" ht="12" customHeight="1" x14ac:dyDescent="0.25">
      <c r="A444" s="167" t="s">
        <v>152</v>
      </c>
      <c r="B444" s="132"/>
      <c r="C444" s="183">
        <f>C387/RES_summary!C$21</f>
        <v>0</v>
      </c>
      <c r="D444" s="183">
        <f>D387/RES_summary!D$21</f>
        <v>0</v>
      </c>
      <c r="E444" s="183">
        <f>E387/RES_summary!E$21</f>
        <v>0</v>
      </c>
      <c r="F444" s="183">
        <f>F387/RES_summary!F$21</f>
        <v>0</v>
      </c>
      <c r="G444" s="183">
        <f>G387/RES_summary!G$21</f>
        <v>0</v>
      </c>
      <c r="H444" s="183">
        <f>H387/RES_summary!H$21</f>
        <v>0</v>
      </c>
      <c r="I444" s="183">
        <f>I387/RES_summary!I$21</f>
        <v>0</v>
      </c>
      <c r="J444" s="183">
        <f>J387/RES_summary!J$21</f>
        <v>0</v>
      </c>
      <c r="K444" s="183">
        <f>K387/RES_summary!K$21</f>
        <v>0</v>
      </c>
      <c r="L444" s="183">
        <f>L387/RES_summary!L$21</f>
        <v>0</v>
      </c>
      <c r="M444" s="183">
        <f>M387/RES_summary!M$21</f>
        <v>0</v>
      </c>
      <c r="N444" s="183">
        <f>N387/RES_summary!N$21</f>
        <v>0</v>
      </c>
      <c r="O444" s="183">
        <f>O387/RES_summary!O$21</f>
        <v>0</v>
      </c>
      <c r="P444" s="183">
        <f>P387/RES_summary!P$21</f>
        <v>0</v>
      </c>
      <c r="Q444" s="183">
        <f>Q387/RES_summary!Q$21</f>
        <v>0</v>
      </c>
    </row>
    <row r="445" spans="1:17" ht="12" customHeight="1" x14ac:dyDescent="0.25">
      <c r="A445" s="167" t="s">
        <v>151</v>
      </c>
      <c r="B445" s="132"/>
      <c r="C445" s="183">
        <f>C388/RES_summary!C$21</f>
        <v>0</v>
      </c>
      <c r="D445" s="183">
        <f>D388/RES_summary!D$21</f>
        <v>0</v>
      </c>
      <c r="E445" s="183">
        <f>E388/RES_summary!E$21</f>
        <v>0</v>
      </c>
      <c r="F445" s="183">
        <f>F388/RES_summary!F$21</f>
        <v>0</v>
      </c>
      <c r="G445" s="183">
        <f>G388/RES_summary!G$21</f>
        <v>0</v>
      </c>
      <c r="H445" s="183">
        <f>H388/RES_summary!H$21</f>
        <v>0</v>
      </c>
      <c r="I445" s="183">
        <f>I388/RES_summary!I$21</f>
        <v>0</v>
      </c>
      <c r="J445" s="183">
        <f>J388/RES_summary!J$21</f>
        <v>0</v>
      </c>
      <c r="K445" s="183">
        <f>K388/RES_summary!K$21</f>
        <v>0</v>
      </c>
      <c r="L445" s="183">
        <f>L388/RES_summary!L$21</f>
        <v>0</v>
      </c>
      <c r="M445" s="183">
        <f>M388/RES_summary!M$21</f>
        <v>0</v>
      </c>
      <c r="N445" s="183">
        <f>N388/RES_summary!N$21</f>
        <v>0</v>
      </c>
      <c r="O445" s="183">
        <f>O388/RES_summary!O$21</f>
        <v>0</v>
      </c>
      <c r="P445" s="183">
        <f>P388/RES_summary!P$21</f>
        <v>0</v>
      </c>
      <c r="Q445" s="183">
        <f>Q388/RES_summary!Q$21</f>
        <v>0</v>
      </c>
    </row>
    <row r="446" spans="1:17" ht="12" customHeight="1" x14ac:dyDescent="0.25">
      <c r="A446" s="166" t="s">
        <v>79</v>
      </c>
      <c r="B446" s="165"/>
      <c r="C446" s="182">
        <f>C389/RES_summary!C$21</f>
        <v>0</v>
      </c>
      <c r="D446" s="182">
        <f>D389/RES_summary!D$21</f>
        <v>0</v>
      </c>
      <c r="E446" s="182">
        <f>E389/RES_summary!E$21</f>
        <v>0</v>
      </c>
      <c r="F446" s="182">
        <f>F389/RES_summary!F$21</f>
        <v>0</v>
      </c>
      <c r="G446" s="182">
        <f>G389/RES_summary!G$21</f>
        <v>0</v>
      </c>
      <c r="H446" s="182">
        <f>H389/RES_summary!H$21</f>
        <v>0</v>
      </c>
      <c r="I446" s="182">
        <f>I389/RES_summary!I$21</f>
        <v>0</v>
      </c>
      <c r="J446" s="182">
        <f>J389/RES_summary!J$21</f>
        <v>0</v>
      </c>
      <c r="K446" s="182">
        <f>K389/RES_summary!K$21</f>
        <v>0</v>
      </c>
      <c r="L446" s="182">
        <f>L389/RES_summary!L$21</f>
        <v>0</v>
      </c>
      <c r="M446" s="182">
        <f>M389/RES_summary!M$21</f>
        <v>0</v>
      </c>
      <c r="N446" s="182">
        <f>N389/RES_summary!N$21</f>
        <v>0</v>
      </c>
      <c r="O446" s="182">
        <f>O389/RES_summary!O$21</f>
        <v>0</v>
      </c>
      <c r="P446" s="182">
        <f>P389/RES_summary!P$21</f>
        <v>0</v>
      </c>
      <c r="Q446" s="182">
        <f>Q389/RES_summary!Q$21</f>
        <v>0</v>
      </c>
    </row>
    <row r="447" spans="1:17" ht="12" customHeight="1" x14ac:dyDescent="0.25">
      <c r="A447" s="147" t="s">
        <v>59</v>
      </c>
      <c r="B447" s="164"/>
      <c r="C447" s="181">
        <f>C390/RES_summary!C$21</f>
        <v>0</v>
      </c>
      <c r="D447" s="181">
        <f>D390/RES_summary!D$21</f>
        <v>0</v>
      </c>
      <c r="E447" s="181">
        <f>E390/RES_summary!E$21</f>
        <v>0</v>
      </c>
      <c r="F447" s="181">
        <f>F390/RES_summary!F$21</f>
        <v>0</v>
      </c>
      <c r="G447" s="181">
        <f>G390/RES_summary!G$21</f>
        <v>0</v>
      </c>
      <c r="H447" s="181">
        <f>H390/RES_summary!H$21</f>
        <v>0</v>
      </c>
      <c r="I447" s="181">
        <f>I390/RES_summary!I$21</f>
        <v>0</v>
      </c>
      <c r="J447" s="181">
        <f>J390/RES_summary!J$21</f>
        <v>0</v>
      </c>
      <c r="K447" s="181">
        <f>K390/RES_summary!K$21</f>
        <v>0</v>
      </c>
      <c r="L447" s="181">
        <f>L390/RES_summary!L$21</f>
        <v>0</v>
      </c>
      <c r="M447" s="181">
        <f>M390/RES_summary!M$21</f>
        <v>0</v>
      </c>
      <c r="N447" s="181">
        <f>N390/RES_summary!N$21</f>
        <v>0</v>
      </c>
      <c r="O447" s="181">
        <f>O390/RES_summary!O$21</f>
        <v>0</v>
      </c>
      <c r="P447" s="181">
        <f>P390/RES_summary!P$21</f>
        <v>0</v>
      </c>
      <c r="Q447" s="181">
        <f>Q390/RES_summary!Q$21</f>
        <v>0</v>
      </c>
    </row>
    <row r="448" spans="1:17" ht="12" customHeight="1" x14ac:dyDescent="0.25">
      <c r="A448" s="163" t="s">
        <v>142</v>
      </c>
      <c r="B448" s="162"/>
      <c r="C448" s="180">
        <f>C391/RES_summary!C$21</f>
        <v>0</v>
      </c>
      <c r="D448" s="180">
        <f>D391/RES_summary!D$21</f>
        <v>0</v>
      </c>
      <c r="E448" s="180">
        <f>E391/RES_summary!E$21</f>
        <v>0</v>
      </c>
      <c r="F448" s="180">
        <f>F391/RES_summary!F$21</f>
        <v>0</v>
      </c>
      <c r="G448" s="180">
        <f>G391/RES_summary!G$21</f>
        <v>0</v>
      </c>
      <c r="H448" s="180">
        <f>H391/RES_summary!H$21</f>
        <v>0</v>
      </c>
      <c r="I448" s="180">
        <f>I391/RES_summary!I$21</f>
        <v>0</v>
      </c>
      <c r="J448" s="180">
        <f>J391/RES_summary!J$21</f>
        <v>0</v>
      </c>
      <c r="K448" s="180">
        <f>K391/RES_summary!K$21</f>
        <v>0</v>
      </c>
      <c r="L448" s="180">
        <f>L391/RES_summary!L$21</f>
        <v>0</v>
      </c>
      <c r="M448" s="180">
        <f>M391/RES_summary!M$21</f>
        <v>0</v>
      </c>
      <c r="N448" s="180">
        <f>N391/RES_summary!N$21</f>
        <v>0</v>
      </c>
      <c r="O448" s="180">
        <f>O391/RES_summary!O$21</f>
        <v>0</v>
      </c>
      <c r="P448" s="180">
        <f>P391/RES_summary!P$21</f>
        <v>0</v>
      </c>
      <c r="Q448" s="180">
        <f>Q391/RES_summary!Q$21</f>
        <v>0</v>
      </c>
    </row>
    <row r="449" spans="1:17" ht="12" customHeight="1" x14ac:dyDescent="0.25">
      <c r="A449" s="161" t="s">
        <v>141</v>
      </c>
      <c r="B449" s="160"/>
      <c r="C449" s="179">
        <f>C392/RES_summary!C$21</f>
        <v>0</v>
      </c>
      <c r="D449" s="179">
        <f>D392/RES_summary!D$21</f>
        <v>0</v>
      </c>
      <c r="E449" s="179">
        <f>E392/RES_summary!E$21</f>
        <v>0</v>
      </c>
      <c r="F449" s="179">
        <f>F392/RES_summary!F$21</f>
        <v>0</v>
      </c>
      <c r="G449" s="179">
        <f>G392/RES_summary!G$21</f>
        <v>0</v>
      </c>
      <c r="H449" s="179">
        <f>H392/RES_summary!H$21</f>
        <v>0</v>
      </c>
      <c r="I449" s="179">
        <f>I392/RES_summary!I$21</f>
        <v>15.476954726893155</v>
      </c>
      <c r="J449" s="179">
        <f>J392/RES_summary!J$21</f>
        <v>15.23336786888726</v>
      </c>
      <c r="K449" s="179">
        <f>K392/RES_summary!K$21</f>
        <v>15.073587703340497</v>
      </c>
      <c r="L449" s="179">
        <f>L392/RES_summary!L$21</f>
        <v>14.823476573095704</v>
      </c>
      <c r="M449" s="179">
        <f>M392/RES_summary!M$21</f>
        <v>14.605001912776821</v>
      </c>
      <c r="N449" s="179">
        <f>N392/RES_summary!N$21</f>
        <v>14.240576461018405</v>
      </c>
      <c r="O449" s="179">
        <f>O392/RES_summary!O$21</f>
        <v>13.887620287080976</v>
      </c>
      <c r="P449" s="179">
        <f>P392/RES_summary!P$21</f>
        <v>14.254537527671868</v>
      </c>
      <c r="Q449" s="179">
        <f>Q392/RES_summary!Q$21</f>
        <v>15.181241339690525</v>
      </c>
    </row>
    <row r="450" spans="1:17" ht="12" customHeight="1" x14ac:dyDescent="0.25">
      <c r="A450" s="148" t="s">
        <v>60</v>
      </c>
      <c r="B450" s="156"/>
      <c r="C450" s="177">
        <f>C393/RES_summary!C$21</f>
        <v>0</v>
      </c>
      <c r="D450" s="177">
        <f>D393/RES_summary!D$21</f>
        <v>0</v>
      </c>
      <c r="E450" s="177">
        <f>E393/RES_summary!E$21</f>
        <v>0</v>
      </c>
      <c r="F450" s="177">
        <f>F393/RES_summary!F$21</f>
        <v>0</v>
      </c>
      <c r="G450" s="177">
        <f>G393/RES_summary!G$21</f>
        <v>0</v>
      </c>
      <c r="H450" s="177">
        <f>H393/RES_summary!H$21</f>
        <v>0</v>
      </c>
      <c r="I450" s="177">
        <f>I393/RES_summary!I$21</f>
        <v>0.40653456404264082</v>
      </c>
      <c r="J450" s="177">
        <f>J393/RES_summary!J$21</f>
        <v>0.40529761137571496</v>
      </c>
      <c r="K450" s="177">
        <f>K393/RES_summary!K$21</f>
        <v>0.39362580637101274</v>
      </c>
      <c r="L450" s="177">
        <f>L393/RES_summary!L$21</f>
        <v>0.4097051429522755</v>
      </c>
      <c r="M450" s="177">
        <f>M393/RES_summary!M$21</f>
        <v>0.39901366120292509</v>
      </c>
      <c r="N450" s="177">
        <f>N393/RES_summary!N$21</f>
        <v>0.37149473229147101</v>
      </c>
      <c r="O450" s="177">
        <f>O393/RES_summary!O$21</f>
        <v>0.35733956322493959</v>
      </c>
      <c r="P450" s="177">
        <f>P393/RES_summary!P$21</f>
        <v>0.60290232638716312</v>
      </c>
      <c r="Q450" s="177">
        <f>Q393/RES_summary!Q$21</f>
        <v>1.5193330250960335</v>
      </c>
    </row>
    <row r="451" spans="1:17" ht="12" customHeight="1" x14ac:dyDescent="0.25">
      <c r="A451" s="148" t="s">
        <v>59</v>
      </c>
      <c r="B451" s="156"/>
      <c r="C451" s="177">
        <f>C394/RES_summary!C$21</f>
        <v>0</v>
      </c>
      <c r="D451" s="177">
        <f>D394/RES_summary!D$21</f>
        <v>0</v>
      </c>
      <c r="E451" s="177">
        <f>E394/RES_summary!E$21</f>
        <v>0</v>
      </c>
      <c r="F451" s="177">
        <f>F394/RES_summary!F$21</f>
        <v>0</v>
      </c>
      <c r="G451" s="177">
        <f>G394/RES_summary!G$21</f>
        <v>0</v>
      </c>
      <c r="H451" s="177">
        <f>H394/RES_summary!H$21</f>
        <v>0</v>
      </c>
      <c r="I451" s="177">
        <f>I394/RES_summary!I$21</f>
        <v>15.070420162850514</v>
      </c>
      <c r="J451" s="177">
        <f>J394/RES_summary!J$21</f>
        <v>14.828070257511547</v>
      </c>
      <c r="K451" s="177">
        <f>K394/RES_summary!K$21</f>
        <v>14.679961896969486</v>
      </c>
      <c r="L451" s="177">
        <f>L394/RES_summary!L$21</f>
        <v>14.413771430143429</v>
      </c>
      <c r="M451" s="177">
        <f>M394/RES_summary!M$21</f>
        <v>14.205988251573896</v>
      </c>
      <c r="N451" s="177">
        <f>N394/RES_summary!N$21</f>
        <v>13.869081728726931</v>
      </c>
      <c r="O451" s="177">
        <f>O394/RES_summary!O$21</f>
        <v>13.530280723856039</v>
      </c>
      <c r="P451" s="177">
        <f>P394/RES_summary!P$21</f>
        <v>13.651635201284705</v>
      </c>
      <c r="Q451" s="177">
        <f>Q394/RES_summary!Q$21</f>
        <v>13.661908314594488</v>
      </c>
    </row>
    <row r="452" spans="1:17" ht="12" customHeight="1" x14ac:dyDescent="0.25">
      <c r="A452" s="158" t="s">
        <v>62</v>
      </c>
      <c r="B452" s="157"/>
      <c r="C452" s="178">
        <f>C395/RES_summary!C$21</f>
        <v>0</v>
      </c>
      <c r="D452" s="178">
        <f>D395/RES_summary!D$21</f>
        <v>0</v>
      </c>
      <c r="E452" s="178">
        <f>E395/RES_summary!E$21</f>
        <v>0</v>
      </c>
      <c r="F452" s="178">
        <f>F395/RES_summary!F$21</f>
        <v>0</v>
      </c>
      <c r="G452" s="178">
        <f>G395/RES_summary!G$21</f>
        <v>0</v>
      </c>
      <c r="H452" s="178">
        <f>H395/RES_summary!H$21</f>
        <v>0</v>
      </c>
      <c r="I452" s="178">
        <f>I395/RES_summary!I$21</f>
        <v>7.7475225834137404</v>
      </c>
      <c r="J452" s="178">
        <f>J395/RES_summary!J$21</f>
        <v>7.5765620780160576</v>
      </c>
      <c r="K452" s="178">
        <f>K395/RES_summary!K$21</f>
        <v>7.6590578533345379</v>
      </c>
      <c r="L452" s="178">
        <f>L395/RES_summary!L$21</f>
        <v>7.9592876282939571</v>
      </c>
      <c r="M452" s="178">
        <f>M395/RES_summary!M$21</f>
        <v>7.9023751549076291</v>
      </c>
      <c r="N452" s="178">
        <f>N395/RES_summary!N$21</f>
        <v>7.4437620337177277</v>
      </c>
      <c r="O452" s="178">
        <f>O395/RES_summary!O$21</f>
        <v>6.7245889204913585</v>
      </c>
      <c r="P452" s="178">
        <f>P395/RES_summary!P$21</f>
        <v>6.4127160971006587</v>
      </c>
      <c r="Q452" s="178">
        <f>Q395/RES_summary!Q$21</f>
        <v>6.7449024948842453</v>
      </c>
    </row>
    <row r="453" spans="1:17" ht="12" customHeight="1" x14ac:dyDescent="0.25">
      <c r="A453" s="23" t="s">
        <v>57</v>
      </c>
      <c r="B453" s="156"/>
      <c r="C453" s="177">
        <f>C396/RES_summary!C$21</f>
        <v>0</v>
      </c>
      <c r="D453" s="177">
        <f>D396/RES_summary!D$21</f>
        <v>0</v>
      </c>
      <c r="E453" s="177">
        <f>E396/RES_summary!E$21</f>
        <v>0</v>
      </c>
      <c r="F453" s="177">
        <f>F396/RES_summary!F$21</f>
        <v>0</v>
      </c>
      <c r="G453" s="177">
        <f>G396/RES_summary!G$21</f>
        <v>0</v>
      </c>
      <c r="H453" s="177">
        <f>H396/RES_summary!H$21</f>
        <v>0</v>
      </c>
      <c r="I453" s="177">
        <f>I396/RES_summary!I$21</f>
        <v>0</v>
      </c>
      <c r="J453" s="177">
        <f>J396/RES_summary!J$21</f>
        <v>0</v>
      </c>
      <c r="K453" s="177">
        <f>K396/RES_summary!K$21</f>
        <v>0</v>
      </c>
      <c r="L453" s="177">
        <f>L396/RES_summary!L$21</f>
        <v>0</v>
      </c>
      <c r="M453" s="177">
        <f>M396/RES_summary!M$21</f>
        <v>0</v>
      </c>
      <c r="N453" s="177">
        <f>N396/RES_summary!N$21</f>
        <v>0</v>
      </c>
      <c r="O453" s="177">
        <f>O396/RES_summary!O$21</f>
        <v>0</v>
      </c>
      <c r="P453" s="177">
        <f>P396/RES_summary!P$21</f>
        <v>0</v>
      </c>
      <c r="Q453" s="177">
        <f>Q396/RES_summary!Q$21</f>
        <v>0</v>
      </c>
    </row>
    <row r="454" spans="1:17" ht="12" customHeight="1" x14ac:dyDescent="0.25">
      <c r="A454" s="29" t="s">
        <v>140</v>
      </c>
      <c r="B454" s="57"/>
      <c r="C454" s="176">
        <f>C397/RES_summary!C$21</f>
        <v>0</v>
      </c>
      <c r="D454" s="176">
        <f>D397/RES_summary!D$21</f>
        <v>0</v>
      </c>
      <c r="E454" s="176">
        <f>E397/RES_summary!E$21</f>
        <v>0</v>
      </c>
      <c r="F454" s="176">
        <f>F397/RES_summary!F$21</f>
        <v>0</v>
      </c>
      <c r="G454" s="176">
        <f>G397/RES_summary!G$21</f>
        <v>0</v>
      </c>
      <c r="H454" s="176">
        <f>H397/RES_summary!H$21</f>
        <v>0</v>
      </c>
      <c r="I454" s="176">
        <f>I397/RES_summary!I$21</f>
        <v>7.7475225834137404</v>
      </c>
      <c r="J454" s="176">
        <f>J397/RES_summary!J$21</f>
        <v>7.5765620780160576</v>
      </c>
      <c r="K454" s="176">
        <f>K397/RES_summary!K$21</f>
        <v>7.6590578533345379</v>
      </c>
      <c r="L454" s="176">
        <f>L397/RES_summary!L$21</f>
        <v>7.9592876282939571</v>
      </c>
      <c r="M454" s="176">
        <f>M397/RES_summary!M$21</f>
        <v>7.9023751549076291</v>
      </c>
      <c r="N454" s="176">
        <f>N397/RES_summary!N$21</f>
        <v>7.4437620337177277</v>
      </c>
      <c r="O454" s="176">
        <f>O397/RES_summary!O$21</f>
        <v>6.7245889204913585</v>
      </c>
      <c r="P454" s="176">
        <f>P397/RES_summary!P$21</f>
        <v>6.4127160971006587</v>
      </c>
      <c r="Q454" s="176">
        <f>Q397/RES_summary!Q$21</f>
        <v>6.7449024948842453</v>
      </c>
    </row>
    <row r="456" spans="1:17" ht="12" customHeight="1" x14ac:dyDescent="0.25">
      <c r="A456" s="152" t="s">
        <v>184</v>
      </c>
      <c r="B456" s="168"/>
      <c r="C456" s="184">
        <f>C399/RES_summary!C$21</f>
        <v>0</v>
      </c>
      <c r="D456" s="184">
        <f>D399/RES_summary!D$21</f>
        <v>0</v>
      </c>
      <c r="E456" s="184">
        <f>E399/RES_summary!E$21</f>
        <v>0</v>
      </c>
      <c r="F456" s="184">
        <f>F399/RES_summary!F$21</f>
        <v>0</v>
      </c>
      <c r="G456" s="184">
        <f>G399/RES_summary!G$21</f>
        <v>0</v>
      </c>
      <c r="H456" s="184">
        <f>H399/RES_summary!H$21</f>
        <v>0</v>
      </c>
      <c r="I456" s="184">
        <f>I399/RES_summary!I$21</f>
        <v>0</v>
      </c>
      <c r="J456" s="184">
        <f>J399/RES_summary!J$21</f>
        <v>0</v>
      </c>
      <c r="K456" s="184">
        <f>K399/RES_summary!K$21</f>
        <v>0</v>
      </c>
      <c r="L456" s="184">
        <f>L399/RES_summary!L$21</f>
        <v>0</v>
      </c>
      <c r="M456" s="184">
        <f>M399/RES_summary!M$21</f>
        <v>0</v>
      </c>
      <c r="N456" s="184">
        <f>N399/RES_summary!N$21</f>
        <v>0</v>
      </c>
      <c r="O456" s="184">
        <f>O399/RES_summary!O$21</f>
        <v>0</v>
      </c>
      <c r="P456" s="184">
        <f>P399/RES_summary!P$21</f>
        <v>0</v>
      </c>
      <c r="Q456" s="184">
        <f>Q399/RES_summary!Q$21</f>
        <v>0</v>
      </c>
    </row>
    <row r="457" spans="1:17" ht="12" customHeight="1" x14ac:dyDescent="0.25">
      <c r="A457" s="158" t="s">
        <v>65</v>
      </c>
      <c r="B457" s="157"/>
      <c r="C457" s="178">
        <f>C400/RES_summary!C$21</f>
        <v>0</v>
      </c>
      <c r="D457" s="178">
        <f>D400/RES_summary!D$21</f>
        <v>0</v>
      </c>
      <c r="E457" s="178">
        <f>E400/RES_summary!E$21</f>
        <v>0</v>
      </c>
      <c r="F457" s="178">
        <f>F400/RES_summary!F$21</f>
        <v>0</v>
      </c>
      <c r="G457" s="178">
        <f>G400/RES_summary!G$21</f>
        <v>0</v>
      </c>
      <c r="H457" s="178">
        <f>H400/RES_summary!H$21</f>
        <v>0</v>
      </c>
      <c r="I457" s="178">
        <f>I400/RES_summary!I$21</f>
        <v>0</v>
      </c>
      <c r="J457" s="178">
        <f>J400/RES_summary!J$21</f>
        <v>0</v>
      </c>
      <c r="K457" s="178">
        <f>K400/RES_summary!K$21</f>
        <v>0</v>
      </c>
      <c r="L457" s="178">
        <f>L400/RES_summary!L$21</f>
        <v>0</v>
      </c>
      <c r="M457" s="178">
        <f>M400/RES_summary!M$21</f>
        <v>0</v>
      </c>
      <c r="N457" s="178">
        <f>N400/RES_summary!N$21</f>
        <v>0</v>
      </c>
      <c r="O457" s="178">
        <f>O400/RES_summary!O$21</f>
        <v>0</v>
      </c>
      <c r="P457" s="178">
        <f>P400/RES_summary!P$21</f>
        <v>0</v>
      </c>
      <c r="Q457" s="178">
        <f>Q400/RES_summary!Q$21</f>
        <v>0</v>
      </c>
    </row>
    <row r="458" spans="1:17" ht="12" customHeight="1" x14ac:dyDescent="0.25">
      <c r="A458" s="23" t="s">
        <v>153</v>
      </c>
      <c r="B458" s="156"/>
      <c r="C458" s="177">
        <f>C401/RES_summary!C$21</f>
        <v>0</v>
      </c>
      <c r="D458" s="177">
        <f>D401/RES_summary!D$21</f>
        <v>0</v>
      </c>
      <c r="E458" s="177">
        <f>E401/RES_summary!E$21</f>
        <v>0</v>
      </c>
      <c r="F458" s="177">
        <f>F401/RES_summary!F$21</f>
        <v>0</v>
      </c>
      <c r="G458" s="177">
        <f>G401/RES_summary!G$21</f>
        <v>0</v>
      </c>
      <c r="H458" s="177">
        <f>H401/RES_summary!H$21</f>
        <v>0</v>
      </c>
      <c r="I458" s="177">
        <f>I401/RES_summary!I$21</f>
        <v>0</v>
      </c>
      <c r="J458" s="177">
        <f>J401/RES_summary!J$21</f>
        <v>0</v>
      </c>
      <c r="K458" s="177">
        <f>K401/RES_summary!K$21</f>
        <v>0</v>
      </c>
      <c r="L458" s="177">
        <f>L401/RES_summary!L$21</f>
        <v>0</v>
      </c>
      <c r="M458" s="177">
        <f>M401/RES_summary!M$21</f>
        <v>0</v>
      </c>
      <c r="N458" s="177">
        <f>N401/RES_summary!N$21</f>
        <v>0</v>
      </c>
      <c r="O458" s="177">
        <f>O401/RES_summary!O$21</f>
        <v>0</v>
      </c>
      <c r="P458" s="177">
        <f>P401/RES_summary!P$21</f>
        <v>0</v>
      </c>
      <c r="Q458" s="177">
        <f>Q401/RES_summary!Q$21</f>
        <v>0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0</v>
      </c>
      <c r="D462" s="178">
        <f>D405/RES_summary!D$21</f>
        <v>0</v>
      </c>
      <c r="E462" s="178">
        <f>E405/RES_summary!E$21</f>
        <v>0</v>
      </c>
      <c r="F462" s="178">
        <f>F405/RES_summary!F$21</f>
        <v>0</v>
      </c>
      <c r="G462" s="178">
        <f>G405/RES_summary!G$21</f>
        <v>0</v>
      </c>
      <c r="H462" s="178">
        <f>H405/RES_summary!H$21</f>
        <v>0</v>
      </c>
      <c r="I462" s="178">
        <f>I405/RES_summary!I$21</f>
        <v>0</v>
      </c>
      <c r="J462" s="178">
        <f>J405/RES_summary!J$21</f>
        <v>0</v>
      </c>
      <c r="K462" s="178">
        <f>K405/RES_summary!K$21</f>
        <v>0</v>
      </c>
      <c r="L462" s="178">
        <f>L405/RES_summary!L$21</f>
        <v>0</v>
      </c>
      <c r="M462" s="178">
        <f>M405/RES_summary!M$21</f>
        <v>0</v>
      </c>
      <c r="N462" s="178">
        <f>N405/RES_summary!N$21</f>
        <v>0</v>
      </c>
      <c r="O462" s="178">
        <f>O405/RES_summary!O$21</f>
        <v>0</v>
      </c>
      <c r="P462" s="178">
        <f>P405/RES_summary!P$21</f>
        <v>0</v>
      </c>
      <c r="Q462" s="178">
        <f>Q405/RES_summary!Q$21</f>
        <v>0</v>
      </c>
    </row>
    <row r="463" spans="1:17" ht="12" customHeight="1" x14ac:dyDescent="0.25">
      <c r="A463" s="167" t="s">
        <v>152</v>
      </c>
      <c r="B463" s="132"/>
      <c r="C463" s="183">
        <f>C406/RES_summary!C$21</f>
        <v>0</v>
      </c>
      <c r="D463" s="183">
        <f>D406/RES_summary!D$21</f>
        <v>0</v>
      </c>
      <c r="E463" s="183">
        <f>E406/RES_summary!E$21</f>
        <v>0</v>
      </c>
      <c r="F463" s="183">
        <f>F406/RES_summary!F$21</f>
        <v>0</v>
      </c>
      <c r="G463" s="183">
        <f>G406/RES_summary!G$21</f>
        <v>0</v>
      </c>
      <c r="H463" s="183">
        <f>H406/RES_summary!H$21</f>
        <v>0</v>
      </c>
      <c r="I463" s="183">
        <f>I406/RES_summary!I$21</f>
        <v>0</v>
      </c>
      <c r="J463" s="183">
        <f>J406/RES_summary!J$21</f>
        <v>0</v>
      </c>
      <c r="K463" s="183">
        <f>K406/RES_summary!K$21</f>
        <v>0</v>
      </c>
      <c r="L463" s="183">
        <f>L406/RES_summary!L$21</f>
        <v>0</v>
      </c>
      <c r="M463" s="183">
        <f>M406/RES_summary!M$21</f>
        <v>0</v>
      </c>
      <c r="N463" s="183">
        <f>N406/RES_summary!N$21</f>
        <v>0</v>
      </c>
      <c r="O463" s="183">
        <f>O406/RES_summary!O$21</f>
        <v>0</v>
      </c>
      <c r="P463" s="183">
        <f>P406/RES_summary!P$21</f>
        <v>0</v>
      </c>
      <c r="Q463" s="183">
        <f>Q406/RES_summary!Q$21</f>
        <v>0</v>
      </c>
    </row>
    <row r="464" spans="1:17" ht="12" customHeight="1" x14ac:dyDescent="0.25">
      <c r="A464" s="167" t="s">
        <v>151</v>
      </c>
      <c r="B464" s="132"/>
      <c r="C464" s="183">
        <f>C407/RES_summary!C$21</f>
        <v>0</v>
      </c>
      <c r="D464" s="183">
        <f>D407/RES_summary!D$21</f>
        <v>0</v>
      </c>
      <c r="E464" s="183">
        <f>E407/RES_summary!E$21</f>
        <v>0</v>
      </c>
      <c r="F464" s="183">
        <f>F407/RES_summary!F$21</f>
        <v>0</v>
      </c>
      <c r="G464" s="183">
        <f>G407/RES_summary!G$21</f>
        <v>0</v>
      </c>
      <c r="H464" s="183">
        <f>H407/RES_summary!H$21</f>
        <v>0</v>
      </c>
      <c r="I464" s="183">
        <f>I407/RES_summary!I$21</f>
        <v>0</v>
      </c>
      <c r="J464" s="183">
        <f>J407/RES_summary!J$21</f>
        <v>0</v>
      </c>
      <c r="K464" s="183">
        <f>K407/RES_summary!K$21</f>
        <v>0</v>
      </c>
      <c r="L464" s="183">
        <f>L407/RES_summary!L$21</f>
        <v>0</v>
      </c>
      <c r="M464" s="183">
        <f>M407/RES_summary!M$21</f>
        <v>0</v>
      </c>
      <c r="N464" s="183">
        <f>N407/RES_summary!N$21</f>
        <v>0</v>
      </c>
      <c r="O464" s="183">
        <f>O407/RES_summary!O$21</f>
        <v>0</v>
      </c>
      <c r="P464" s="183">
        <f>P407/RES_summary!P$21</f>
        <v>0</v>
      </c>
      <c r="Q464" s="183">
        <f>Q407/RES_summary!Q$21</f>
        <v>0</v>
      </c>
    </row>
    <row r="465" spans="1:17" ht="12" customHeight="1" x14ac:dyDescent="0.25">
      <c r="A465" s="166" t="s">
        <v>79</v>
      </c>
      <c r="B465" s="165"/>
      <c r="C465" s="182">
        <f>C408/RES_summary!C$21</f>
        <v>0</v>
      </c>
      <c r="D465" s="182">
        <f>D408/RES_summary!D$21</f>
        <v>0</v>
      </c>
      <c r="E465" s="182">
        <f>E408/RES_summary!E$21</f>
        <v>0</v>
      </c>
      <c r="F465" s="182">
        <f>F408/RES_summary!F$21</f>
        <v>0</v>
      </c>
      <c r="G465" s="182">
        <f>G408/RES_summary!G$21</f>
        <v>0</v>
      </c>
      <c r="H465" s="182">
        <f>H408/RES_summary!H$21</f>
        <v>0</v>
      </c>
      <c r="I465" s="182">
        <f>I408/RES_summary!I$21</f>
        <v>0</v>
      </c>
      <c r="J465" s="182">
        <f>J408/RES_summary!J$21</f>
        <v>0</v>
      </c>
      <c r="K465" s="182">
        <f>K408/RES_summary!K$21</f>
        <v>0</v>
      </c>
      <c r="L465" s="182">
        <f>L408/RES_summary!L$21</f>
        <v>0</v>
      </c>
      <c r="M465" s="182">
        <f>M408/RES_summary!M$21</f>
        <v>0</v>
      </c>
      <c r="N465" s="182">
        <f>N408/RES_summary!N$21</f>
        <v>0</v>
      </c>
      <c r="O465" s="182">
        <f>O408/RES_summary!O$21</f>
        <v>0</v>
      </c>
      <c r="P465" s="182">
        <f>P408/RES_summary!P$21</f>
        <v>0</v>
      </c>
      <c r="Q465" s="182">
        <f>Q408/RES_summary!Q$21</f>
        <v>0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0</v>
      </c>
      <c r="D471" s="178">
        <f>D414/RES_summary!D$21</f>
        <v>0</v>
      </c>
      <c r="E471" s="178">
        <f>E414/RES_summary!E$21</f>
        <v>0</v>
      </c>
      <c r="F471" s="178">
        <f>F414/RES_summary!F$21</f>
        <v>0</v>
      </c>
      <c r="G471" s="178">
        <f>G414/RES_summary!G$21</f>
        <v>0</v>
      </c>
      <c r="H471" s="178">
        <f>H414/RES_summary!H$21</f>
        <v>0</v>
      </c>
      <c r="I471" s="178">
        <f>I414/RES_summary!I$21</f>
        <v>0</v>
      </c>
      <c r="J471" s="178">
        <f>J414/RES_summary!J$21</f>
        <v>0</v>
      </c>
      <c r="K471" s="178">
        <f>K414/RES_summary!K$21</f>
        <v>0</v>
      </c>
      <c r="L471" s="178">
        <f>L414/RES_summary!L$21</f>
        <v>0</v>
      </c>
      <c r="M471" s="178">
        <f>M414/RES_summary!M$21</f>
        <v>0</v>
      </c>
      <c r="N471" s="178">
        <f>N414/RES_summary!N$21</f>
        <v>0</v>
      </c>
      <c r="O471" s="178">
        <f>O414/RES_summary!O$21</f>
        <v>0</v>
      </c>
      <c r="P471" s="178">
        <f>P414/RES_summary!P$21</f>
        <v>0</v>
      </c>
      <c r="Q471" s="178">
        <f>Q414/RES_summary!Q$21</f>
        <v>0</v>
      </c>
    </row>
    <row r="472" spans="1:17" ht="12" customHeight="1" x14ac:dyDescent="0.25">
      <c r="A472" s="23" t="s">
        <v>57</v>
      </c>
      <c r="B472" s="156"/>
      <c r="C472" s="177">
        <f>C415/RES_summary!C$21</f>
        <v>0</v>
      </c>
      <c r="D472" s="177">
        <f>D415/RES_summary!D$21</f>
        <v>0</v>
      </c>
      <c r="E472" s="177">
        <f>E415/RES_summary!E$21</f>
        <v>0</v>
      </c>
      <c r="F472" s="177">
        <f>F415/RES_summary!F$21</f>
        <v>0</v>
      </c>
      <c r="G472" s="177">
        <f>G415/RES_summary!G$21</f>
        <v>0</v>
      </c>
      <c r="H472" s="177">
        <f>H415/RES_summary!H$21</f>
        <v>0</v>
      </c>
      <c r="I472" s="177">
        <f>I415/RES_summary!I$21</f>
        <v>0</v>
      </c>
      <c r="J472" s="177">
        <f>J415/RES_summary!J$21</f>
        <v>0</v>
      </c>
      <c r="K472" s="177">
        <f>K415/RES_summary!K$21</f>
        <v>0</v>
      </c>
      <c r="L472" s="177">
        <f>L415/RES_summary!L$21</f>
        <v>0</v>
      </c>
      <c r="M472" s="177">
        <f>M415/RES_summary!M$21</f>
        <v>0</v>
      </c>
      <c r="N472" s="177">
        <f>N415/RES_summary!N$21</f>
        <v>0</v>
      </c>
      <c r="O472" s="177">
        <f>O415/RES_summary!O$21</f>
        <v>0</v>
      </c>
      <c r="P472" s="177">
        <f>P415/RES_summary!P$21</f>
        <v>0</v>
      </c>
      <c r="Q472" s="177">
        <f>Q415/RES_summary!Q$21</f>
        <v>0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RES_hhdet_num!B$124</f>
        <v>0</v>
      </c>
      <c r="C5" s="151">
        <f>RES_hhdet_num!C$124</f>
        <v>0</v>
      </c>
      <c r="D5" s="151">
        <f>RES_hhdet_num!D$124</f>
        <v>0</v>
      </c>
      <c r="E5" s="151">
        <f>RES_hhdet_num!E$124</f>
        <v>0</v>
      </c>
      <c r="F5" s="151">
        <f>RES_hhdet_num!F$124</f>
        <v>0</v>
      </c>
      <c r="G5" s="151">
        <f>RES_hhdet_num!G$124</f>
        <v>0</v>
      </c>
      <c r="H5" s="151">
        <f>RES_hhdet_num!H$124</f>
        <v>0</v>
      </c>
      <c r="I5" s="151">
        <f>RES_hhdet_num!I$124</f>
        <v>0</v>
      </c>
      <c r="J5" s="151">
        <f>RES_hhdet_num!J$124</f>
        <v>0</v>
      </c>
      <c r="K5" s="151">
        <f>RES_hhdet_num!K$124</f>
        <v>0</v>
      </c>
      <c r="L5" s="151">
        <f>RES_hhdet_num!L$124</f>
        <v>0</v>
      </c>
      <c r="M5" s="151">
        <f>RES_hhdet_num!M$124</f>
        <v>0</v>
      </c>
      <c r="N5" s="151">
        <f>RES_hhdet_num!N$124</f>
        <v>0</v>
      </c>
      <c r="O5" s="151">
        <f>RES_hhdet_num!O$124</f>
        <v>0</v>
      </c>
      <c r="P5" s="151">
        <f>RES_hhdet_num!P$124</f>
        <v>0</v>
      </c>
      <c r="Q5" s="151">
        <f>RES_hhdet_num!Q$124</f>
        <v>0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149</v>
      </c>
      <c r="B7" s="67">
        <f>RES_hhdet_num!B$126</f>
        <v>0</v>
      </c>
      <c r="C7" s="67">
        <f>RES_hhdet_num!C$126</f>
        <v>0</v>
      </c>
      <c r="D7" s="67">
        <f>RES_hhdet_num!D$126</f>
        <v>0</v>
      </c>
      <c r="E7" s="67">
        <f>RES_hhdet_num!E$126</f>
        <v>0</v>
      </c>
      <c r="F7" s="67">
        <f>RES_hhdet_num!F$126</f>
        <v>0</v>
      </c>
      <c r="G7" s="67">
        <f>RES_hhdet_num!G$126</f>
        <v>0</v>
      </c>
      <c r="H7" s="67">
        <f>RES_hhdet_num!H$126</f>
        <v>0</v>
      </c>
      <c r="I7" s="67">
        <f>RES_hhdet_num!I$126</f>
        <v>0</v>
      </c>
      <c r="J7" s="67">
        <f>RES_hhdet_num!J$126</f>
        <v>0</v>
      </c>
      <c r="K7" s="67">
        <f>RES_hhdet_num!K$126</f>
        <v>0</v>
      </c>
      <c r="L7" s="67">
        <f>RES_hhdet_num!L$126</f>
        <v>0</v>
      </c>
      <c r="M7" s="67">
        <f>RES_hhdet_num!M$126</f>
        <v>0</v>
      </c>
      <c r="N7" s="67">
        <f>RES_hhdet_num!N$126</f>
        <v>0</v>
      </c>
      <c r="O7" s="67">
        <f>RES_hhdet_num!O$126</f>
        <v>0</v>
      </c>
      <c r="P7" s="67">
        <f>RES_hhdet_num!P$126</f>
        <v>0</v>
      </c>
      <c r="Q7" s="67">
        <f>RES_hhdet_num!Q$126</f>
        <v>0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RES_hhdet_num!B$129</f>
        <v>0</v>
      </c>
      <c r="C9" s="67">
        <f>RES_hhdet_num!C$129</f>
        <v>0</v>
      </c>
      <c r="D9" s="67">
        <f>RES_hhdet_num!D$129</f>
        <v>0</v>
      </c>
      <c r="E9" s="67">
        <f>RES_hhdet_num!E$129</f>
        <v>0</v>
      </c>
      <c r="F9" s="67">
        <f>RES_hhdet_num!F$129</f>
        <v>0</v>
      </c>
      <c r="G9" s="67">
        <f>RES_hhdet_num!G$129</f>
        <v>0</v>
      </c>
      <c r="H9" s="67">
        <f>RES_hhdet_num!H$129</f>
        <v>0</v>
      </c>
      <c r="I9" s="67">
        <f>RES_hhdet_num!I$129</f>
        <v>0</v>
      </c>
      <c r="J9" s="67">
        <f>RES_hhdet_num!J$129</f>
        <v>0</v>
      </c>
      <c r="K9" s="67">
        <f>RES_hhdet_num!K$129</f>
        <v>0</v>
      </c>
      <c r="L9" s="67">
        <f>RES_hhdet_num!L$129</f>
        <v>0</v>
      </c>
      <c r="M9" s="67">
        <f>RES_hhdet_num!M$129</f>
        <v>0</v>
      </c>
      <c r="N9" s="67">
        <f>RES_hhdet_num!N$129</f>
        <v>0</v>
      </c>
      <c r="O9" s="67">
        <f>RES_hhdet_num!O$129</f>
        <v>0</v>
      </c>
      <c r="P9" s="67">
        <f>RES_hhdet_num!P$129</f>
        <v>0</v>
      </c>
      <c r="Q9" s="67">
        <f>RES_hhdet_num!Q$129</f>
        <v>0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148</v>
      </c>
      <c r="B11" s="67">
        <f>RES_hhdet_num!B$131</f>
        <v>0</v>
      </c>
      <c r="C11" s="67">
        <f>RES_hhdet_num!C$131</f>
        <v>0</v>
      </c>
      <c r="D11" s="67">
        <f>RES_hhdet_num!D$131</f>
        <v>0</v>
      </c>
      <c r="E11" s="67">
        <f>RES_hhdet_num!E$131</f>
        <v>0</v>
      </c>
      <c r="F11" s="67">
        <f>RES_hhdet_num!F$131</f>
        <v>0</v>
      </c>
      <c r="G11" s="67">
        <f>RES_hhdet_num!G$131</f>
        <v>0</v>
      </c>
      <c r="H11" s="67">
        <f>RES_hhdet_num!H$131</f>
        <v>0</v>
      </c>
      <c r="I11" s="67">
        <f>RES_hhdet_num!I$131</f>
        <v>0</v>
      </c>
      <c r="J11" s="67">
        <f>RES_hhdet_num!J$131</f>
        <v>0</v>
      </c>
      <c r="K11" s="67">
        <f>RES_hhdet_num!K$131</f>
        <v>0</v>
      </c>
      <c r="L11" s="67">
        <f>RES_hhdet_num!L$131</f>
        <v>0</v>
      </c>
      <c r="M11" s="67">
        <f>RES_hhdet_num!M$131</f>
        <v>0</v>
      </c>
      <c r="N11" s="67">
        <f>RES_hhdet_num!N$131</f>
        <v>0</v>
      </c>
      <c r="O11" s="67">
        <f>RES_hhdet_num!O$131</f>
        <v>0</v>
      </c>
      <c r="P11" s="67">
        <f>RES_hhdet_num!P$131</f>
        <v>0</v>
      </c>
      <c r="Q11" s="67">
        <f>RES_hhdet_num!Q$131</f>
        <v>0</v>
      </c>
    </row>
    <row r="12" spans="1:17" ht="12" customHeight="1" x14ac:dyDescent="0.25">
      <c r="A12" s="23" t="s">
        <v>147</v>
      </c>
      <c r="B12" s="67">
        <f>RES_hhdet_num!B$132</f>
        <v>0</v>
      </c>
      <c r="C12" s="67">
        <f>RES_hhdet_num!C$132</f>
        <v>0</v>
      </c>
      <c r="D12" s="67">
        <f>RES_hhdet_num!D$132</f>
        <v>0</v>
      </c>
      <c r="E12" s="67">
        <f>RES_hhdet_num!E$132</f>
        <v>0</v>
      </c>
      <c r="F12" s="67">
        <f>RES_hhdet_num!F$132</f>
        <v>0</v>
      </c>
      <c r="G12" s="67">
        <f>RES_hhdet_num!G$132</f>
        <v>0</v>
      </c>
      <c r="H12" s="67">
        <f>RES_hhdet_num!H$132</f>
        <v>0</v>
      </c>
      <c r="I12" s="67">
        <f>RES_hhdet_num!I$132</f>
        <v>0</v>
      </c>
      <c r="J12" s="67">
        <f>RES_hhdet_num!J$132</f>
        <v>0</v>
      </c>
      <c r="K12" s="67">
        <f>RES_hhdet_num!K$132</f>
        <v>0</v>
      </c>
      <c r="L12" s="67">
        <f>RES_hhdet_num!L$132</f>
        <v>0</v>
      </c>
      <c r="M12" s="67">
        <f>RES_hhdet_num!M$132</f>
        <v>0</v>
      </c>
      <c r="N12" s="67">
        <f>RES_hhdet_num!N$132</f>
        <v>0</v>
      </c>
      <c r="O12" s="67">
        <f>RES_hhdet_num!O$132</f>
        <v>0</v>
      </c>
      <c r="P12" s="67">
        <f>RES_hhdet_num!P$132</f>
        <v>0</v>
      </c>
      <c r="Q12" s="67">
        <f>RES_hhdet_num!Q$132</f>
        <v>0</v>
      </c>
    </row>
    <row r="13" spans="1:17" ht="12" customHeight="1" x14ac:dyDescent="0.25">
      <c r="A13" s="23" t="s">
        <v>142</v>
      </c>
      <c r="B13" s="67">
        <f>RES_hhdet_num!B$135</f>
        <v>0</v>
      </c>
      <c r="C13" s="67">
        <f>RES_hhdet_num!C$135</f>
        <v>0</v>
      </c>
      <c r="D13" s="67">
        <f>RES_hhdet_num!D$135</f>
        <v>0</v>
      </c>
      <c r="E13" s="67">
        <f>RES_hhdet_num!E$135</f>
        <v>0</v>
      </c>
      <c r="F13" s="67">
        <f>RES_hhdet_num!F$135</f>
        <v>0</v>
      </c>
      <c r="G13" s="67">
        <f>RES_hhdet_num!G$135</f>
        <v>0</v>
      </c>
      <c r="H13" s="67">
        <f>RES_hhdet_num!H$135</f>
        <v>0</v>
      </c>
      <c r="I13" s="67">
        <f>RES_hhdet_num!I$135</f>
        <v>0</v>
      </c>
      <c r="J13" s="67">
        <f>RES_hhdet_num!J$135</f>
        <v>0</v>
      </c>
      <c r="K13" s="67">
        <f>RES_hhdet_num!K$135</f>
        <v>0</v>
      </c>
      <c r="L13" s="67">
        <f>RES_hhdet_num!L$135</f>
        <v>0</v>
      </c>
      <c r="M13" s="67">
        <f>RES_hhdet_num!M$135</f>
        <v>0</v>
      </c>
      <c r="N13" s="67">
        <f>RES_hhdet_num!N$135</f>
        <v>0</v>
      </c>
      <c r="O13" s="67">
        <f>RES_hhdet_num!O$135</f>
        <v>0</v>
      </c>
      <c r="P13" s="67">
        <f>RES_hhdet_num!P$135</f>
        <v>0</v>
      </c>
      <c r="Q13" s="67">
        <f>RES_hhdet_num!Q$135</f>
        <v>0</v>
      </c>
    </row>
    <row r="14" spans="1:17" ht="12" customHeight="1" x14ac:dyDescent="0.25">
      <c r="A14" s="23" t="s">
        <v>141</v>
      </c>
      <c r="B14" s="67">
        <f>RES_hhdet_num!B$136</f>
        <v>0</v>
      </c>
      <c r="C14" s="67">
        <f>RES_hhdet_num!C$136</f>
        <v>0</v>
      </c>
      <c r="D14" s="67">
        <f>RES_hhdet_num!D$136</f>
        <v>0</v>
      </c>
      <c r="E14" s="67">
        <f>RES_hhdet_num!E$136</f>
        <v>0</v>
      </c>
      <c r="F14" s="67">
        <f>RES_hhdet_num!F$136</f>
        <v>0</v>
      </c>
      <c r="G14" s="67">
        <f>RES_hhdet_num!G$136</f>
        <v>0</v>
      </c>
      <c r="H14" s="67">
        <f>RES_hhdet_num!H$136</f>
        <v>0</v>
      </c>
      <c r="I14" s="67">
        <f>RES_hhdet_num!I$136</f>
        <v>0</v>
      </c>
      <c r="J14" s="67">
        <f>RES_hhdet_num!J$136</f>
        <v>0</v>
      </c>
      <c r="K14" s="67">
        <f>RES_hhdet_num!K$136</f>
        <v>0</v>
      </c>
      <c r="L14" s="67">
        <f>RES_hhdet_num!L$136</f>
        <v>0</v>
      </c>
      <c r="M14" s="67">
        <f>RES_hhdet_num!M$136</f>
        <v>0</v>
      </c>
      <c r="N14" s="67">
        <f>RES_hhdet_num!N$136</f>
        <v>0</v>
      </c>
      <c r="O14" s="67">
        <f>RES_hhdet_num!O$136</f>
        <v>0</v>
      </c>
      <c r="P14" s="67">
        <f>RES_hhdet_num!P$136</f>
        <v>0</v>
      </c>
      <c r="Q14" s="67">
        <f>RES_hhdet_num!Q$136</f>
        <v>0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RES_hhdet_num!B$140</f>
        <v>0</v>
      </c>
      <c r="C16" s="67">
        <f>RES_hhdet_num!C$140</f>
        <v>0</v>
      </c>
      <c r="D16" s="67">
        <f>RES_hhdet_num!D$140</f>
        <v>0</v>
      </c>
      <c r="E16" s="67">
        <f>RES_hhdet_num!E$140</f>
        <v>0</v>
      </c>
      <c r="F16" s="67">
        <f>RES_hhdet_num!F$140</f>
        <v>0</v>
      </c>
      <c r="G16" s="67">
        <f>RES_hhdet_num!G$140</f>
        <v>0</v>
      </c>
      <c r="H16" s="67">
        <f>RES_hhdet_num!H$140</f>
        <v>0</v>
      </c>
      <c r="I16" s="67">
        <f>RES_hhdet_num!I$140</f>
        <v>0</v>
      </c>
      <c r="J16" s="67">
        <f>RES_hhdet_num!J$140</f>
        <v>0</v>
      </c>
      <c r="K16" s="67">
        <f>RES_hhdet_num!K$140</f>
        <v>0</v>
      </c>
      <c r="L16" s="67">
        <f>RES_hhdet_num!L$140</f>
        <v>0</v>
      </c>
      <c r="M16" s="67">
        <f>RES_hhdet_num!M$140</f>
        <v>0</v>
      </c>
      <c r="N16" s="67">
        <f>RES_hhdet_num!N$140</f>
        <v>0</v>
      </c>
      <c r="O16" s="67">
        <f>RES_hhdet_num!O$140</f>
        <v>0</v>
      </c>
      <c r="P16" s="67">
        <f>RES_hhdet_num!P$140</f>
        <v>0</v>
      </c>
      <c r="Q16" s="67">
        <f>RES_hhdet_num!Q$140</f>
        <v>0</v>
      </c>
    </row>
    <row r="17" spans="1:17" ht="12" customHeight="1" x14ac:dyDescent="0.25">
      <c r="A17" s="29" t="s">
        <v>140</v>
      </c>
      <c r="B17" s="83">
        <f>RES_hhdet_num!B$141</f>
        <v>0</v>
      </c>
      <c r="C17" s="83">
        <f>RES_hhdet_num!C$141</f>
        <v>0</v>
      </c>
      <c r="D17" s="83">
        <f>RES_hhdet_num!D$141</f>
        <v>0</v>
      </c>
      <c r="E17" s="83">
        <f>RES_hhdet_num!E$141</f>
        <v>0</v>
      </c>
      <c r="F17" s="83">
        <f>RES_hhdet_num!F$141</f>
        <v>0</v>
      </c>
      <c r="G17" s="83">
        <f>RES_hhdet_num!G$141</f>
        <v>0</v>
      </c>
      <c r="H17" s="83">
        <f>RES_hhdet_num!H$141</f>
        <v>0</v>
      </c>
      <c r="I17" s="83">
        <f>RES_hhdet_num!I$141</f>
        <v>0</v>
      </c>
      <c r="J17" s="83">
        <f>RES_hhdet_num!J$141</f>
        <v>0</v>
      </c>
      <c r="K17" s="83">
        <f>RES_hhdet_num!K$141</f>
        <v>0</v>
      </c>
      <c r="L17" s="83">
        <f>RES_hhdet_num!L$141</f>
        <v>0</v>
      </c>
      <c r="M17" s="83">
        <f>RES_hhdet_num!M$141</f>
        <v>0</v>
      </c>
      <c r="N17" s="83">
        <f>RES_hhdet_num!N$141</f>
        <v>0</v>
      </c>
      <c r="O17" s="83">
        <f>RES_hhdet_num!O$141</f>
        <v>0</v>
      </c>
      <c r="P17" s="83">
        <f>RES_hhdet_num!P$141</f>
        <v>0</v>
      </c>
      <c r="Q17" s="83">
        <f>RES_hhdet_num!Q$141</f>
        <v>0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149</v>
      </c>
      <c r="B21" s="67"/>
      <c r="C21" s="67">
        <f t="shared" ref="C21:Q21" si="0">B7+C35-C7</f>
        <v>0</v>
      </c>
      <c r="D21" s="67">
        <f t="shared" si="0"/>
        <v>0</v>
      </c>
      <c r="E21" s="67">
        <f t="shared" si="0"/>
        <v>0</v>
      </c>
      <c r="F21" s="67">
        <f t="shared" si="0"/>
        <v>0</v>
      </c>
      <c r="G21" s="67">
        <f t="shared" si="0"/>
        <v>0</v>
      </c>
      <c r="H21" s="67">
        <f t="shared" si="0"/>
        <v>0</v>
      </c>
      <c r="I21" s="67">
        <f t="shared" si="0"/>
        <v>0</v>
      </c>
      <c r="J21" s="67">
        <f t="shared" si="0"/>
        <v>0</v>
      </c>
      <c r="K21" s="67">
        <f t="shared" si="0"/>
        <v>0</v>
      </c>
      <c r="L21" s="67">
        <f t="shared" si="0"/>
        <v>0</v>
      </c>
      <c r="M21" s="67">
        <f t="shared" si="0"/>
        <v>0</v>
      </c>
      <c r="N21" s="67">
        <f t="shared" si="0"/>
        <v>0</v>
      </c>
      <c r="O21" s="67">
        <f t="shared" si="0"/>
        <v>0</v>
      </c>
      <c r="P21" s="67">
        <f t="shared" si="0"/>
        <v>0</v>
      </c>
      <c r="Q21" s="67">
        <f t="shared" si="0"/>
        <v>0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0</v>
      </c>
      <c r="D23" s="67">
        <f t="shared" si="1"/>
        <v>0</v>
      </c>
      <c r="E23" s="67">
        <f t="shared" si="1"/>
        <v>0</v>
      </c>
      <c r="F23" s="67">
        <f t="shared" si="1"/>
        <v>0</v>
      </c>
      <c r="G23" s="67">
        <f t="shared" si="1"/>
        <v>0</v>
      </c>
      <c r="H23" s="67">
        <f t="shared" si="1"/>
        <v>0</v>
      </c>
      <c r="I23" s="67">
        <f t="shared" si="1"/>
        <v>0</v>
      </c>
      <c r="J23" s="67">
        <f t="shared" si="1"/>
        <v>0</v>
      </c>
      <c r="K23" s="67">
        <f t="shared" si="1"/>
        <v>0</v>
      </c>
      <c r="L23" s="67">
        <f t="shared" si="1"/>
        <v>0</v>
      </c>
      <c r="M23" s="67">
        <f t="shared" si="1"/>
        <v>0</v>
      </c>
      <c r="N23" s="67">
        <f t="shared" si="1"/>
        <v>0</v>
      </c>
      <c r="O23" s="67">
        <f t="shared" si="1"/>
        <v>0</v>
      </c>
      <c r="P23" s="67">
        <f t="shared" si="1"/>
        <v>0</v>
      </c>
      <c r="Q23" s="67">
        <f t="shared" si="1"/>
        <v>0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148</v>
      </c>
      <c r="B25" s="67"/>
      <c r="C25" s="67">
        <f t="shared" ref="C25:Q28" si="2">B11+C39-C11</f>
        <v>0</v>
      </c>
      <c r="D25" s="67">
        <f t="shared" si="2"/>
        <v>0</v>
      </c>
      <c r="E25" s="67">
        <f t="shared" si="2"/>
        <v>0</v>
      </c>
      <c r="F25" s="67">
        <f t="shared" si="2"/>
        <v>0</v>
      </c>
      <c r="G25" s="67">
        <f t="shared" si="2"/>
        <v>0</v>
      </c>
      <c r="H25" s="67">
        <f t="shared" si="2"/>
        <v>0</v>
      </c>
      <c r="I25" s="67">
        <f t="shared" si="2"/>
        <v>0</v>
      </c>
      <c r="J25" s="67">
        <f t="shared" si="2"/>
        <v>0</v>
      </c>
      <c r="K25" s="67">
        <f t="shared" si="2"/>
        <v>0</v>
      </c>
      <c r="L25" s="67">
        <f t="shared" si="2"/>
        <v>0</v>
      </c>
      <c r="M25" s="67">
        <f t="shared" si="2"/>
        <v>0</v>
      </c>
      <c r="N25" s="67">
        <f t="shared" si="2"/>
        <v>0</v>
      </c>
      <c r="O25" s="67">
        <f t="shared" si="2"/>
        <v>0</v>
      </c>
      <c r="P25" s="67">
        <f t="shared" si="2"/>
        <v>0</v>
      </c>
      <c r="Q25" s="67">
        <f t="shared" si="2"/>
        <v>0</v>
      </c>
    </row>
    <row r="26" spans="1:17" ht="12" customHeight="1" x14ac:dyDescent="0.25">
      <c r="A26" s="23" t="s">
        <v>147</v>
      </c>
      <c r="B26" s="67"/>
      <c r="C26" s="67">
        <f t="shared" si="2"/>
        <v>0</v>
      </c>
      <c r="D26" s="67">
        <f t="shared" si="2"/>
        <v>0</v>
      </c>
      <c r="E26" s="67">
        <f t="shared" si="2"/>
        <v>0</v>
      </c>
      <c r="F26" s="67">
        <f t="shared" si="2"/>
        <v>0</v>
      </c>
      <c r="G26" s="67">
        <f t="shared" si="2"/>
        <v>0</v>
      </c>
      <c r="H26" s="67">
        <f t="shared" si="2"/>
        <v>0</v>
      </c>
      <c r="I26" s="67">
        <f t="shared" si="2"/>
        <v>0</v>
      </c>
      <c r="J26" s="67">
        <f t="shared" si="2"/>
        <v>0</v>
      </c>
      <c r="K26" s="67">
        <f t="shared" si="2"/>
        <v>0</v>
      </c>
      <c r="L26" s="67">
        <f t="shared" si="2"/>
        <v>0</v>
      </c>
      <c r="M26" s="67">
        <f t="shared" si="2"/>
        <v>0</v>
      </c>
      <c r="N26" s="67">
        <f t="shared" si="2"/>
        <v>0</v>
      </c>
      <c r="O26" s="67">
        <f t="shared" si="2"/>
        <v>0</v>
      </c>
      <c r="P26" s="67">
        <f t="shared" si="2"/>
        <v>0</v>
      </c>
      <c r="Q26" s="67">
        <f t="shared" si="2"/>
        <v>0</v>
      </c>
    </row>
    <row r="27" spans="1:17" ht="12" customHeight="1" x14ac:dyDescent="0.25">
      <c r="A27" s="23" t="s">
        <v>142</v>
      </c>
      <c r="B27" s="67"/>
      <c r="C27" s="67">
        <f t="shared" si="2"/>
        <v>0</v>
      </c>
      <c r="D27" s="67">
        <f t="shared" si="2"/>
        <v>0</v>
      </c>
      <c r="E27" s="67">
        <f t="shared" si="2"/>
        <v>0</v>
      </c>
      <c r="F27" s="67">
        <f t="shared" si="2"/>
        <v>0</v>
      </c>
      <c r="G27" s="67">
        <f t="shared" si="2"/>
        <v>0</v>
      </c>
      <c r="H27" s="67">
        <f t="shared" si="2"/>
        <v>0</v>
      </c>
      <c r="I27" s="67">
        <f t="shared" si="2"/>
        <v>0</v>
      </c>
      <c r="J27" s="67">
        <f t="shared" si="2"/>
        <v>0</v>
      </c>
      <c r="K27" s="67">
        <f t="shared" si="2"/>
        <v>0</v>
      </c>
      <c r="L27" s="67">
        <f t="shared" si="2"/>
        <v>0</v>
      </c>
      <c r="M27" s="67">
        <f t="shared" si="2"/>
        <v>0</v>
      </c>
      <c r="N27" s="67">
        <f t="shared" si="2"/>
        <v>0</v>
      </c>
      <c r="O27" s="67">
        <f t="shared" si="2"/>
        <v>0</v>
      </c>
      <c r="P27" s="67">
        <f t="shared" si="2"/>
        <v>0</v>
      </c>
      <c r="Q27" s="67">
        <f t="shared" si="2"/>
        <v>0</v>
      </c>
    </row>
    <row r="28" spans="1:17" ht="12" customHeight="1" x14ac:dyDescent="0.25">
      <c r="A28" s="23" t="s">
        <v>141</v>
      </c>
      <c r="B28" s="67"/>
      <c r="C28" s="67">
        <f t="shared" si="2"/>
        <v>0</v>
      </c>
      <c r="D28" s="67">
        <f t="shared" si="2"/>
        <v>0</v>
      </c>
      <c r="E28" s="67">
        <f t="shared" si="2"/>
        <v>0</v>
      </c>
      <c r="F28" s="67">
        <f t="shared" si="2"/>
        <v>0</v>
      </c>
      <c r="G28" s="67">
        <f t="shared" si="2"/>
        <v>0</v>
      </c>
      <c r="H28" s="67">
        <f t="shared" si="2"/>
        <v>0</v>
      </c>
      <c r="I28" s="67">
        <f t="shared" si="2"/>
        <v>0</v>
      </c>
      <c r="J28" s="67">
        <f t="shared" si="2"/>
        <v>0</v>
      </c>
      <c r="K28" s="67">
        <f t="shared" si="2"/>
        <v>0</v>
      </c>
      <c r="L28" s="67">
        <f t="shared" si="2"/>
        <v>0</v>
      </c>
      <c r="M28" s="67">
        <f t="shared" si="2"/>
        <v>0</v>
      </c>
      <c r="N28" s="67">
        <f t="shared" si="2"/>
        <v>0</v>
      </c>
      <c r="O28" s="67">
        <f t="shared" si="2"/>
        <v>0</v>
      </c>
      <c r="P28" s="67">
        <f t="shared" si="2"/>
        <v>0</v>
      </c>
      <c r="Q28" s="67">
        <f t="shared" si="2"/>
        <v>0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0</v>
      </c>
      <c r="D30" s="67">
        <f t="shared" si="3"/>
        <v>0</v>
      </c>
      <c r="E30" s="67">
        <f t="shared" si="3"/>
        <v>0</v>
      </c>
      <c r="F30" s="67">
        <f t="shared" si="3"/>
        <v>0</v>
      </c>
      <c r="G30" s="67">
        <f t="shared" si="3"/>
        <v>0</v>
      </c>
      <c r="H30" s="67">
        <f t="shared" si="3"/>
        <v>0</v>
      </c>
      <c r="I30" s="67">
        <f t="shared" si="3"/>
        <v>0</v>
      </c>
      <c r="J30" s="67">
        <f t="shared" si="3"/>
        <v>0</v>
      </c>
      <c r="K30" s="67">
        <f t="shared" si="3"/>
        <v>0</v>
      </c>
      <c r="L30" s="67">
        <f t="shared" si="3"/>
        <v>0</v>
      </c>
      <c r="M30" s="67">
        <f t="shared" si="3"/>
        <v>0</v>
      </c>
      <c r="N30" s="67">
        <f t="shared" si="3"/>
        <v>0</v>
      </c>
      <c r="O30" s="67">
        <f t="shared" si="3"/>
        <v>0</v>
      </c>
      <c r="P30" s="67">
        <f t="shared" si="3"/>
        <v>0</v>
      </c>
      <c r="Q30" s="67">
        <f t="shared" si="3"/>
        <v>0</v>
      </c>
    </row>
    <row r="31" spans="1:17" ht="12" customHeight="1" x14ac:dyDescent="0.25">
      <c r="A31" s="29" t="s">
        <v>140</v>
      </c>
      <c r="B31" s="83"/>
      <c r="C31" s="83">
        <f t="shared" si="3"/>
        <v>0</v>
      </c>
      <c r="D31" s="83">
        <f t="shared" si="3"/>
        <v>0</v>
      </c>
      <c r="E31" s="83">
        <f t="shared" si="3"/>
        <v>0</v>
      </c>
      <c r="F31" s="83">
        <f t="shared" si="3"/>
        <v>0</v>
      </c>
      <c r="G31" s="83">
        <f t="shared" si="3"/>
        <v>0</v>
      </c>
      <c r="H31" s="83">
        <f t="shared" si="3"/>
        <v>0</v>
      </c>
      <c r="I31" s="83">
        <f t="shared" si="3"/>
        <v>0</v>
      </c>
      <c r="J31" s="83">
        <f t="shared" si="3"/>
        <v>0</v>
      </c>
      <c r="K31" s="83">
        <f t="shared" si="3"/>
        <v>0</v>
      </c>
      <c r="L31" s="83">
        <f t="shared" si="3"/>
        <v>0</v>
      </c>
      <c r="M31" s="83">
        <f t="shared" si="3"/>
        <v>0</v>
      </c>
      <c r="N31" s="83">
        <f t="shared" si="3"/>
        <v>0</v>
      </c>
      <c r="O31" s="83">
        <f t="shared" si="3"/>
        <v>0</v>
      </c>
      <c r="P31" s="83">
        <f t="shared" si="3"/>
        <v>0</v>
      </c>
      <c r="Q31" s="83">
        <f t="shared" si="3"/>
        <v>0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149</v>
      </c>
      <c r="B35" s="67"/>
      <c r="C35" s="67">
        <f>RES_hhdet_in!C$126</f>
        <v>0</v>
      </c>
      <c r="D35" s="67">
        <f>RES_hhdet_in!D$126</f>
        <v>0</v>
      </c>
      <c r="E35" s="67">
        <f>RES_hhdet_in!E$126</f>
        <v>0</v>
      </c>
      <c r="F35" s="67">
        <f>RES_hhdet_in!F$126</f>
        <v>0</v>
      </c>
      <c r="G35" s="67">
        <f>RES_hhdet_in!G$126</f>
        <v>0</v>
      </c>
      <c r="H35" s="67">
        <f>RES_hhdet_in!H$126</f>
        <v>0</v>
      </c>
      <c r="I35" s="67">
        <f>RES_hhdet_in!I$126</f>
        <v>0</v>
      </c>
      <c r="J35" s="67">
        <f>RES_hhdet_in!J$126</f>
        <v>0</v>
      </c>
      <c r="K35" s="67">
        <f>RES_hhdet_in!K$126</f>
        <v>0</v>
      </c>
      <c r="L35" s="67">
        <f>RES_hhdet_in!L$126</f>
        <v>0</v>
      </c>
      <c r="M35" s="67">
        <f>RES_hhdet_in!M$126</f>
        <v>0</v>
      </c>
      <c r="N35" s="67">
        <f>RES_hhdet_in!N$126</f>
        <v>0</v>
      </c>
      <c r="O35" s="67">
        <f>RES_hhdet_in!O$126</f>
        <v>0</v>
      </c>
      <c r="P35" s="67">
        <f>RES_hhdet_in!P$126</f>
        <v>0</v>
      </c>
      <c r="Q35" s="67">
        <f>RES_hhdet_in!Q$126</f>
        <v>0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RES_hhdet_in!C$129</f>
        <v>0</v>
      </c>
      <c r="D37" s="67">
        <f>RES_hhdet_in!D$129</f>
        <v>0</v>
      </c>
      <c r="E37" s="67">
        <f>RES_hhdet_in!E$129</f>
        <v>0</v>
      </c>
      <c r="F37" s="67">
        <f>RES_hhdet_in!F$129</f>
        <v>0</v>
      </c>
      <c r="G37" s="67">
        <f>RES_hhdet_in!G$129</f>
        <v>0</v>
      </c>
      <c r="H37" s="67">
        <f>RES_hhdet_in!H$129</f>
        <v>0</v>
      </c>
      <c r="I37" s="67">
        <f>RES_hhdet_in!I$129</f>
        <v>0</v>
      </c>
      <c r="J37" s="67">
        <f>RES_hhdet_in!J$129</f>
        <v>0</v>
      </c>
      <c r="K37" s="67">
        <f>RES_hhdet_in!K$129</f>
        <v>0</v>
      </c>
      <c r="L37" s="67">
        <f>RES_hhdet_in!L$129</f>
        <v>0</v>
      </c>
      <c r="M37" s="67">
        <f>RES_hhdet_in!M$129</f>
        <v>0</v>
      </c>
      <c r="N37" s="67">
        <f>RES_hhdet_in!N$129</f>
        <v>0</v>
      </c>
      <c r="O37" s="67">
        <f>RES_hhdet_in!O$129</f>
        <v>0</v>
      </c>
      <c r="P37" s="67">
        <f>RES_hhdet_in!P$129</f>
        <v>0</v>
      </c>
      <c r="Q37" s="67">
        <f>RES_hhdet_in!Q$129</f>
        <v>0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148</v>
      </c>
      <c r="B39" s="67"/>
      <c r="C39" s="67">
        <f>RES_hhdet_in!C$131</f>
        <v>0</v>
      </c>
      <c r="D39" s="67">
        <f>RES_hhdet_in!D$131</f>
        <v>0</v>
      </c>
      <c r="E39" s="67">
        <f>RES_hhdet_in!E$131</f>
        <v>0</v>
      </c>
      <c r="F39" s="67">
        <f>RES_hhdet_in!F$131</f>
        <v>0</v>
      </c>
      <c r="G39" s="67">
        <f>RES_hhdet_in!G$131</f>
        <v>0</v>
      </c>
      <c r="H39" s="67">
        <f>RES_hhdet_in!H$131</f>
        <v>0</v>
      </c>
      <c r="I39" s="67">
        <f>RES_hhdet_in!I$131</f>
        <v>0</v>
      </c>
      <c r="J39" s="67">
        <f>RES_hhdet_in!J$131</f>
        <v>0</v>
      </c>
      <c r="K39" s="67">
        <f>RES_hhdet_in!K$131</f>
        <v>0</v>
      </c>
      <c r="L39" s="67">
        <f>RES_hhdet_in!L$131</f>
        <v>0</v>
      </c>
      <c r="M39" s="67">
        <f>RES_hhdet_in!M$131</f>
        <v>0</v>
      </c>
      <c r="N39" s="67">
        <f>RES_hhdet_in!N$131</f>
        <v>0</v>
      </c>
      <c r="O39" s="67">
        <f>RES_hhdet_in!O$131</f>
        <v>0</v>
      </c>
      <c r="P39" s="67">
        <f>RES_hhdet_in!P$131</f>
        <v>0</v>
      </c>
      <c r="Q39" s="67">
        <f>RES_hhdet_in!Q$131</f>
        <v>0</v>
      </c>
    </row>
    <row r="40" spans="1:17" ht="12" customHeight="1" x14ac:dyDescent="0.25">
      <c r="A40" s="23" t="s">
        <v>147</v>
      </c>
      <c r="B40" s="67"/>
      <c r="C40" s="67">
        <f>RES_hhdet_in!C$132</f>
        <v>0</v>
      </c>
      <c r="D40" s="67">
        <f>RES_hhdet_in!D$132</f>
        <v>0</v>
      </c>
      <c r="E40" s="67">
        <f>RES_hhdet_in!E$132</f>
        <v>0</v>
      </c>
      <c r="F40" s="67">
        <f>RES_hhdet_in!F$132</f>
        <v>0</v>
      </c>
      <c r="G40" s="67">
        <f>RES_hhdet_in!G$132</f>
        <v>0</v>
      </c>
      <c r="H40" s="67">
        <f>RES_hhdet_in!H$132</f>
        <v>0</v>
      </c>
      <c r="I40" s="67">
        <f>RES_hhdet_in!I$132</f>
        <v>0</v>
      </c>
      <c r="J40" s="67">
        <f>RES_hhdet_in!J$132</f>
        <v>0</v>
      </c>
      <c r="K40" s="67">
        <f>RES_hhdet_in!K$132</f>
        <v>0</v>
      </c>
      <c r="L40" s="67">
        <f>RES_hhdet_in!L$132</f>
        <v>0</v>
      </c>
      <c r="M40" s="67">
        <f>RES_hhdet_in!M$132</f>
        <v>0</v>
      </c>
      <c r="N40" s="67">
        <f>RES_hhdet_in!N$132</f>
        <v>0</v>
      </c>
      <c r="O40" s="67">
        <f>RES_hhdet_in!O$132</f>
        <v>0</v>
      </c>
      <c r="P40" s="67">
        <f>RES_hhdet_in!P$132</f>
        <v>0</v>
      </c>
      <c r="Q40" s="67">
        <f>RES_hhdet_in!Q$132</f>
        <v>0</v>
      </c>
    </row>
    <row r="41" spans="1:17" ht="12" customHeight="1" x14ac:dyDescent="0.25">
      <c r="A41" s="23" t="s">
        <v>142</v>
      </c>
      <c r="B41" s="67"/>
      <c r="C41" s="67">
        <f>RES_hhdet_in!C$135</f>
        <v>0</v>
      </c>
      <c r="D41" s="67">
        <f>RES_hhdet_in!D$135</f>
        <v>0</v>
      </c>
      <c r="E41" s="67">
        <f>RES_hhdet_in!E$135</f>
        <v>0</v>
      </c>
      <c r="F41" s="67">
        <f>RES_hhdet_in!F$135</f>
        <v>0</v>
      </c>
      <c r="G41" s="67">
        <f>RES_hhdet_in!G$135</f>
        <v>0</v>
      </c>
      <c r="H41" s="67">
        <f>RES_hhdet_in!H$135</f>
        <v>0</v>
      </c>
      <c r="I41" s="67">
        <f>RES_hhdet_in!I$135</f>
        <v>0</v>
      </c>
      <c r="J41" s="67">
        <f>RES_hhdet_in!J$135</f>
        <v>0</v>
      </c>
      <c r="K41" s="67">
        <f>RES_hhdet_in!K$135</f>
        <v>0</v>
      </c>
      <c r="L41" s="67">
        <f>RES_hhdet_in!L$135</f>
        <v>0</v>
      </c>
      <c r="M41" s="67">
        <f>RES_hhdet_in!M$135</f>
        <v>0</v>
      </c>
      <c r="N41" s="67">
        <f>RES_hhdet_in!N$135</f>
        <v>0</v>
      </c>
      <c r="O41" s="67">
        <f>RES_hhdet_in!O$135</f>
        <v>0</v>
      </c>
      <c r="P41" s="67">
        <f>RES_hhdet_in!P$135</f>
        <v>0</v>
      </c>
      <c r="Q41" s="67">
        <f>RES_hhdet_in!Q$135</f>
        <v>0</v>
      </c>
    </row>
    <row r="42" spans="1:17" ht="12" customHeight="1" x14ac:dyDescent="0.25">
      <c r="A42" s="23" t="s">
        <v>141</v>
      </c>
      <c r="B42" s="67"/>
      <c r="C42" s="67">
        <f>RES_hhdet_in!C$136</f>
        <v>0</v>
      </c>
      <c r="D42" s="67">
        <f>RES_hhdet_in!D$136</f>
        <v>0</v>
      </c>
      <c r="E42" s="67">
        <f>RES_hhdet_in!E$136</f>
        <v>0</v>
      </c>
      <c r="F42" s="67">
        <f>RES_hhdet_in!F$136</f>
        <v>0</v>
      </c>
      <c r="G42" s="67">
        <f>RES_hhdet_in!G$136</f>
        <v>0</v>
      </c>
      <c r="H42" s="67">
        <f>RES_hhdet_in!H$136</f>
        <v>0</v>
      </c>
      <c r="I42" s="67">
        <f>RES_hhdet_in!I$136</f>
        <v>0</v>
      </c>
      <c r="J42" s="67">
        <f>RES_hhdet_in!J$136</f>
        <v>0</v>
      </c>
      <c r="K42" s="67">
        <f>RES_hhdet_in!K$136</f>
        <v>0</v>
      </c>
      <c r="L42" s="67">
        <f>RES_hhdet_in!L$136</f>
        <v>0</v>
      </c>
      <c r="M42" s="67">
        <f>RES_hhdet_in!M$136</f>
        <v>0</v>
      </c>
      <c r="N42" s="67">
        <f>RES_hhdet_in!N$136</f>
        <v>0</v>
      </c>
      <c r="O42" s="67">
        <f>RES_hhdet_in!O$136</f>
        <v>0</v>
      </c>
      <c r="P42" s="67">
        <f>RES_hhdet_in!P$136</f>
        <v>0</v>
      </c>
      <c r="Q42" s="67">
        <f>RES_hhdet_in!Q$136</f>
        <v>0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RES_hhdet_in!C$140</f>
        <v>0</v>
      </c>
      <c r="D44" s="67">
        <f>RES_hhdet_in!D$140</f>
        <v>0</v>
      </c>
      <c r="E44" s="67">
        <f>RES_hhdet_in!E$140</f>
        <v>0</v>
      </c>
      <c r="F44" s="67">
        <f>RES_hhdet_in!F$140</f>
        <v>0</v>
      </c>
      <c r="G44" s="67">
        <f>RES_hhdet_in!G$140</f>
        <v>0</v>
      </c>
      <c r="H44" s="67">
        <f>RES_hhdet_in!H$140</f>
        <v>0</v>
      </c>
      <c r="I44" s="67">
        <f>RES_hhdet_in!I$140</f>
        <v>0</v>
      </c>
      <c r="J44" s="67">
        <f>RES_hhdet_in!J$140</f>
        <v>0</v>
      </c>
      <c r="K44" s="67">
        <f>RES_hhdet_in!K$140</f>
        <v>0</v>
      </c>
      <c r="L44" s="67">
        <f>RES_hhdet_in!L$140</f>
        <v>0</v>
      </c>
      <c r="M44" s="67">
        <f>RES_hhdet_in!M$140</f>
        <v>0</v>
      </c>
      <c r="N44" s="67">
        <f>RES_hhdet_in!N$140</f>
        <v>0</v>
      </c>
      <c r="O44" s="67">
        <f>RES_hhdet_in!O$140</f>
        <v>0</v>
      </c>
      <c r="P44" s="67">
        <f>RES_hhdet_in!P$140</f>
        <v>0</v>
      </c>
      <c r="Q44" s="67">
        <f>RES_hhdet_in!Q$140</f>
        <v>0</v>
      </c>
    </row>
    <row r="45" spans="1:17" ht="12" customHeight="1" x14ac:dyDescent="0.25">
      <c r="A45" s="29" t="s">
        <v>140</v>
      </c>
      <c r="B45" s="83"/>
      <c r="C45" s="83">
        <f>RES_hhdet_in!C$141</f>
        <v>0</v>
      </c>
      <c r="D45" s="83">
        <f>RES_hhdet_in!D$141</f>
        <v>0</v>
      </c>
      <c r="E45" s="83">
        <f>RES_hhdet_in!E$141</f>
        <v>0</v>
      </c>
      <c r="F45" s="83">
        <f>RES_hhdet_in!F$141</f>
        <v>0</v>
      </c>
      <c r="G45" s="83">
        <f>RES_hhdet_in!G$141</f>
        <v>0</v>
      </c>
      <c r="H45" s="83">
        <f>RES_hhdet_in!H$141</f>
        <v>0</v>
      </c>
      <c r="I45" s="83">
        <f>RES_hhdet_in!I$141</f>
        <v>0</v>
      </c>
      <c r="J45" s="83">
        <f>RES_hhdet_in!J$141</f>
        <v>0</v>
      </c>
      <c r="K45" s="83">
        <f>RES_hhdet_in!K$141</f>
        <v>0</v>
      </c>
      <c r="L45" s="83">
        <f>RES_hhdet_in!L$141</f>
        <v>0</v>
      </c>
      <c r="M45" s="83">
        <f>RES_hhdet_in!M$141</f>
        <v>0</v>
      </c>
      <c r="N45" s="83">
        <f>RES_hhdet_in!N$141</f>
        <v>0</v>
      </c>
      <c r="O45" s="83">
        <f>RES_hhdet_in!O$141</f>
        <v>0</v>
      </c>
      <c r="P45" s="83">
        <f>RES_hhdet_in!P$141</f>
        <v>0</v>
      </c>
      <c r="Q45" s="83">
        <f>RES_hhdet_in!Q$141</f>
        <v>0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149</v>
      </c>
      <c r="B49" s="67"/>
      <c r="C49" s="67">
        <f>RES_hhdet_in_new!C$126</f>
        <v>0</v>
      </c>
      <c r="D49" s="67">
        <f>RES_hhdet_in_new!D$126</f>
        <v>0</v>
      </c>
      <c r="E49" s="67">
        <f>RES_hhdet_in_new!E$126</f>
        <v>0</v>
      </c>
      <c r="F49" s="67">
        <f>RES_hhdet_in_new!F$126</f>
        <v>0</v>
      </c>
      <c r="G49" s="67">
        <f>RES_hhdet_in_new!G$126</f>
        <v>0</v>
      </c>
      <c r="H49" s="67">
        <f>RES_hhdet_in_new!H$126</f>
        <v>0</v>
      </c>
      <c r="I49" s="67">
        <f>RES_hhdet_in_new!I$126</f>
        <v>0</v>
      </c>
      <c r="J49" s="67">
        <f>RES_hhdet_in_new!J$126</f>
        <v>0</v>
      </c>
      <c r="K49" s="67">
        <f>RES_hhdet_in_new!K$126</f>
        <v>0</v>
      </c>
      <c r="L49" s="67">
        <f>RES_hhdet_in_new!L$126</f>
        <v>0</v>
      </c>
      <c r="M49" s="67">
        <f>RES_hhdet_in_new!M$126</f>
        <v>0</v>
      </c>
      <c r="N49" s="67">
        <f>RES_hhdet_in_new!N$126</f>
        <v>0</v>
      </c>
      <c r="O49" s="67">
        <f>RES_hhdet_in_new!O$126</f>
        <v>0</v>
      </c>
      <c r="P49" s="67">
        <f>RES_hhdet_in_new!P$126</f>
        <v>0</v>
      </c>
      <c r="Q49" s="67">
        <f>RES_hhdet_in_new!Q$126</f>
        <v>0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RES_hhdet_in_new!C$129</f>
        <v>0</v>
      </c>
      <c r="D51" s="67">
        <f>RES_hhdet_in_new!D$129</f>
        <v>0</v>
      </c>
      <c r="E51" s="67">
        <f>RES_hhdet_in_new!E$129</f>
        <v>0</v>
      </c>
      <c r="F51" s="67">
        <f>RES_hhdet_in_new!F$129</f>
        <v>0</v>
      </c>
      <c r="G51" s="67">
        <f>RES_hhdet_in_new!G$129</f>
        <v>0</v>
      </c>
      <c r="H51" s="67">
        <f>RES_hhdet_in_new!H$129</f>
        <v>0</v>
      </c>
      <c r="I51" s="67">
        <f>RES_hhdet_in_new!I$129</f>
        <v>0</v>
      </c>
      <c r="J51" s="67">
        <f>RES_hhdet_in_new!J$129</f>
        <v>0</v>
      </c>
      <c r="K51" s="67">
        <f>RES_hhdet_in_new!K$129</f>
        <v>0</v>
      </c>
      <c r="L51" s="67">
        <f>RES_hhdet_in_new!L$129</f>
        <v>0</v>
      </c>
      <c r="M51" s="67">
        <f>RES_hhdet_in_new!M$129</f>
        <v>0</v>
      </c>
      <c r="N51" s="67">
        <f>RES_hhdet_in_new!N$129</f>
        <v>0</v>
      </c>
      <c r="O51" s="67">
        <f>RES_hhdet_in_new!O$129</f>
        <v>0</v>
      </c>
      <c r="P51" s="67">
        <f>RES_hhdet_in_new!P$129</f>
        <v>0</v>
      </c>
      <c r="Q51" s="67">
        <f>RES_hhdet_in_new!Q$129</f>
        <v>0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148</v>
      </c>
      <c r="B53" s="67"/>
      <c r="C53" s="67">
        <f>RES_hhdet_in_new!C$131</f>
        <v>0</v>
      </c>
      <c r="D53" s="67">
        <f>RES_hhdet_in_new!D$131</f>
        <v>0</v>
      </c>
      <c r="E53" s="67">
        <f>RES_hhdet_in_new!E$131</f>
        <v>0</v>
      </c>
      <c r="F53" s="67">
        <f>RES_hhdet_in_new!F$131</f>
        <v>0</v>
      </c>
      <c r="G53" s="67">
        <f>RES_hhdet_in_new!G$131</f>
        <v>0</v>
      </c>
      <c r="H53" s="67">
        <f>RES_hhdet_in_new!H$131</f>
        <v>0</v>
      </c>
      <c r="I53" s="67">
        <f>RES_hhdet_in_new!I$131</f>
        <v>0</v>
      </c>
      <c r="J53" s="67">
        <f>RES_hhdet_in_new!J$131</f>
        <v>0</v>
      </c>
      <c r="K53" s="67">
        <f>RES_hhdet_in_new!K$131</f>
        <v>0</v>
      </c>
      <c r="L53" s="67">
        <f>RES_hhdet_in_new!L$131</f>
        <v>0</v>
      </c>
      <c r="M53" s="67">
        <f>RES_hhdet_in_new!M$131</f>
        <v>0</v>
      </c>
      <c r="N53" s="67">
        <f>RES_hhdet_in_new!N$131</f>
        <v>0</v>
      </c>
      <c r="O53" s="67">
        <f>RES_hhdet_in_new!O$131</f>
        <v>0</v>
      </c>
      <c r="P53" s="67">
        <f>RES_hhdet_in_new!P$131</f>
        <v>0</v>
      </c>
      <c r="Q53" s="67">
        <f>RES_hhdet_in_new!Q$131</f>
        <v>0</v>
      </c>
    </row>
    <row r="54" spans="1:17" ht="12" customHeight="1" x14ac:dyDescent="0.25">
      <c r="A54" s="148" t="s">
        <v>147</v>
      </c>
      <c r="B54" s="67"/>
      <c r="C54" s="67">
        <f>RES_hhdet_in_new!C$132</f>
        <v>0</v>
      </c>
      <c r="D54" s="67">
        <f>RES_hhdet_in_new!D$132</f>
        <v>0</v>
      </c>
      <c r="E54" s="67">
        <f>RES_hhdet_in_new!E$132</f>
        <v>0</v>
      </c>
      <c r="F54" s="67">
        <f>RES_hhdet_in_new!F$132</f>
        <v>0</v>
      </c>
      <c r="G54" s="67">
        <f>RES_hhdet_in_new!G$132</f>
        <v>0</v>
      </c>
      <c r="H54" s="67">
        <f>RES_hhdet_in_new!H$132</f>
        <v>0</v>
      </c>
      <c r="I54" s="67">
        <f>RES_hhdet_in_new!I$132</f>
        <v>0</v>
      </c>
      <c r="J54" s="67">
        <f>RES_hhdet_in_new!J$132</f>
        <v>0</v>
      </c>
      <c r="K54" s="67">
        <f>RES_hhdet_in_new!K$132</f>
        <v>0</v>
      </c>
      <c r="L54" s="67">
        <f>RES_hhdet_in_new!L$132</f>
        <v>0</v>
      </c>
      <c r="M54" s="67">
        <f>RES_hhdet_in_new!M$132</f>
        <v>0</v>
      </c>
      <c r="N54" s="67">
        <f>RES_hhdet_in_new!N$132</f>
        <v>0</v>
      </c>
      <c r="O54" s="67">
        <f>RES_hhdet_in_new!O$132</f>
        <v>0</v>
      </c>
      <c r="P54" s="67">
        <f>RES_hhdet_in_new!P$132</f>
        <v>0</v>
      </c>
      <c r="Q54" s="67">
        <f>RES_hhdet_in_new!Q$132</f>
        <v>0</v>
      </c>
    </row>
    <row r="55" spans="1:17" ht="12" customHeight="1" x14ac:dyDescent="0.25">
      <c r="A55" s="148" t="s">
        <v>142</v>
      </c>
      <c r="B55" s="67"/>
      <c r="C55" s="67">
        <f>RES_hhdet_in_new!C$135</f>
        <v>0</v>
      </c>
      <c r="D55" s="67">
        <f>RES_hhdet_in_new!D$135</f>
        <v>0</v>
      </c>
      <c r="E55" s="67">
        <f>RES_hhdet_in_new!E$135</f>
        <v>0</v>
      </c>
      <c r="F55" s="67">
        <f>RES_hhdet_in_new!F$135</f>
        <v>0</v>
      </c>
      <c r="G55" s="67">
        <f>RES_hhdet_in_new!G$135</f>
        <v>0</v>
      </c>
      <c r="H55" s="67">
        <f>RES_hhdet_in_new!H$135</f>
        <v>0</v>
      </c>
      <c r="I55" s="67">
        <f>RES_hhdet_in_new!I$135</f>
        <v>0</v>
      </c>
      <c r="J55" s="67">
        <f>RES_hhdet_in_new!J$135</f>
        <v>0</v>
      </c>
      <c r="K55" s="67">
        <f>RES_hhdet_in_new!K$135</f>
        <v>0</v>
      </c>
      <c r="L55" s="67">
        <f>RES_hhdet_in_new!L$135</f>
        <v>0</v>
      </c>
      <c r="M55" s="67">
        <f>RES_hhdet_in_new!M$135</f>
        <v>0</v>
      </c>
      <c r="N55" s="67">
        <f>RES_hhdet_in_new!N$135</f>
        <v>0</v>
      </c>
      <c r="O55" s="67">
        <f>RES_hhdet_in_new!O$135</f>
        <v>0</v>
      </c>
      <c r="P55" s="67">
        <f>RES_hhdet_in_new!P$135</f>
        <v>0</v>
      </c>
      <c r="Q55" s="67">
        <f>RES_hhdet_in_new!Q$135</f>
        <v>0</v>
      </c>
    </row>
    <row r="56" spans="1:17" ht="12" customHeight="1" x14ac:dyDescent="0.25">
      <c r="A56" s="148" t="s">
        <v>141</v>
      </c>
      <c r="B56" s="67"/>
      <c r="C56" s="67">
        <f>RES_hhdet_in_new!C$136</f>
        <v>0</v>
      </c>
      <c r="D56" s="67">
        <f>RES_hhdet_in_new!D$136</f>
        <v>0</v>
      </c>
      <c r="E56" s="67">
        <f>RES_hhdet_in_new!E$136</f>
        <v>0</v>
      </c>
      <c r="F56" s="67">
        <f>RES_hhdet_in_new!F$136</f>
        <v>0</v>
      </c>
      <c r="G56" s="67">
        <f>RES_hhdet_in_new!G$136</f>
        <v>0</v>
      </c>
      <c r="H56" s="67">
        <f>RES_hhdet_in_new!H$136</f>
        <v>0</v>
      </c>
      <c r="I56" s="67">
        <f>RES_hhdet_in_new!I$136</f>
        <v>0</v>
      </c>
      <c r="J56" s="67">
        <f>RES_hhdet_in_new!J$136</f>
        <v>0</v>
      </c>
      <c r="K56" s="67">
        <f>RES_hhdet_in_new!K$136</f>
        <v>0</v>
      </c>
      <c r="L56" s="67">
        <f>RES_hhdet_in_new!L$136</f>
        <v>0</v>
      </c>
      <c r="M56" s="67">
        <f>RES_hhdet_in_new!M$136</f>
        <v>0</v>
      </c>
      <c r="N56" s="67">
        <f>RES_hhdet_in_new!N$136</f>
        <v>0</v>
      </c>
      <c r="O56" s="67">
        <f>RES_hhdet_in_new!O$136</f>
        <v>0</v>
      </c>
      <c r="P56" s="67">
        <f>RES_hhdet_in_new!P$136</f>
        <v>0</v>
      </c>
      <c r="Q56" s="67">
        <f>RES_hhdet_in_new!Q$136</f>
        <v>0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RES_hhdet_in_new!C$140</f>
        <v>0</v>
      </c>
      <c r="D58" s="67">
        <f>RES_hhdet_in_new!D$140</f>
        <v>0</v>
      </c>
      <c r="E58" s="67">
        <f>RES_hhdet_in_new!E$140</f>
        <v>0</v>
      </c>
      <c r="F58" s="67">
        <f>RES_hhdet_in_new!F$140</f>
        <v>0</v>
      </c>
      <c r="G58" s="67">
        <f>RES_hhdet_in_new!G$140</f>
        <v>0</v>
      </c>
      <c r="H58" s="67">
        <f>RES_hhdet_in_new!H$140</f>
        <v>0</v>
      </c>
      <c r="I58" s="67">
        <f>RES_hhdet_in_new!I$140</f>
        <v>0</v>
      </c>
      <c r="J58" s="67">
        <f>RES_hhdet_in_new!J$140</f>
        <v>0</v>
      </c>
      <c r="K58" s="67">
        <f>RES_hhdet_in_new!K$140</f>
        <v>0</v>
      </c>
      <c r="L58" s="67">
        <f>RES_hhdet_in_new!L$140</f>
        <v>0</v>
      </c>
      <c r="M58" s="67">
        <f>RES_hhdet_in_new!M$140</f>
        <v>0</v>
      </c>
      <c r="N58" s="67">
        <f>RES_hhdet_in_new!N$140</f>
        <v>0</v>
      </c>
      <c r="O58" s="67">
        <f>RES_hhdet_in_new!O$140</f>
        <v>0</v>
      </c>
      <c r="P58" s="67">
        <f>RES_hhdet_in_new!P$140</f>
        <v>0</v>
      </c>
      <c r="Q58" s="67">
        <f>RES_hhdet_in_new!Q$140</f>
        <v>0</v>
      </c>
    </row>
    <row r="59" spans="1:17" ht="12" customHeight="1" x14ac:dyDescent="0.25">
      <c r="A59" s="159" t="s">
        <v>140</v>
      </c>
      <c r="B59" s="83"/>
      <c r="C59" s="83">
        <f>RES_hhdet_in_new!C$141</f>
        <v>0</v>
      </c>
      <c r="D59" s="83">
        <f>RES_hhdet_in_new!D$141</f>
        <v>0</v>
      </c>
      <c r="E59" s="83">
        <f>RES_hhdet_in_new!E$141</f>
        <v>0</v>
      </c>
      <c r="F59" s="83">
        <f>RES_hhdet_in_new!F$141</f>
        <v>0</v>
      </c>
      <c r="G59" s="83">
        <f>RES_hhdet_in_new!G$141</f>
        <v>0</v>
      </c>
      <c r="H59" s="83">
        <f>RES_hhdet_in_new!H$141</f>
        <v>0</v>
      </c>
      <c r="I59" s="83">
        <f>RES_hhdet_in_new!I$141</f>
        <v>0</v>
      </c>
      <c r="J59" s="83">
        <f>RES_hhdet_in_new!J$141</f>
        <v>0</v>
      </c>
      <c r="K59" s="83">
        <f>RES_hhdet_in_new!K$141</f>
        <v>0</v>
      </c>
      <c r="L59" s="83">
        <f>RES_hhdet_in_new!L$141</f>
        <v>0</v>
      </c>
      <c r="M59" s="83">
        <f>RES_hhdet_in_new!M$141</f>
        <v>0</v>
      </c>
      <c r="N59" s="83">
        <f>RES_hhdet_in_new!N$141</f>
        <v>0</v>
      </c>
      <c r="O59" s="83">
        <f>RES_hhdet_in_new!O$141</f>
        <v>0</v>
      </c>
      <c r="P59" s="83">
        <f>RES_hhdet_in_new!P$141</f>
        <v>0</v>
      </c>
      <c r="Q59" s="83">
        <f>RES_hhdet_in_new!Q$141</f>
        <v>0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149</v>
      </c>
      <c r="B63" s="67"/>
      <c r="C63" s="67">
        <f>C35-C49</f>
        <v>0</v>
      </c>
      <c r="D63" s="67">
        <f t="shared" ref="D63:Q63" si="4">D35-D49</f>
        <v>0</v>
      </c>
      <c r="E63" s="67">
        <f t="shared" si="4"/>
        <v>0</v>
      </c>
      <c r="F63" s="67">
        <f t="shared" si="4"/>
        <v>0</v>
      </c>
      <c r="G63" s="67">
        <f t="shared" si="4"/>
        <v>0</v>
      </c>
      <c r="H63" s="67">
        <f t="shared" si="4"/>
        <v>0</v>
      </c>
      <c r="I63" s="67">
        <f t="shared" si="4"/>
        <v>0</v>
      </c>
      <c r="J63" s="67">
        <f t="shared" si="4"/>
        <v>0</v>
      </c>
      <c r="K63" s="67">
        <f t="shared" si="4"/>
        <v>0</v>
      </c>
      <c r="L63" s="67">
        <f t="shared" si="4"/>
        <v>0</v>
      </c>
      <c r="M63" s="67">
        <f t="shared" si="4"/>
        <v>0</v>
      </c>
      <c r="N63" s="67">
        <f t="shared" si="4"/>
        <v>0</v>
      </c>
      <c r="O63" s="67">
        <f t="shared" si="4"/>
        <v>0</v>
      </c>
      <c r="P63" s="67">
        <f t="shared" si="4"/>
        <v>0</v>
      </c>
      <c r="Q63" s="67">
        <f t="shared" si="4"/>
        <v>0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>C37-C51</f>
        <v>0</v>
      </c>
      <c r="D65" s="67">
        <f t="shared" ref="D65:Q65" si="5">D37-D51</f>
        <v>0</v>
      </c>
      <c r="E65" s="67">
        <f t="shared" si="5"/>
        <v>0</v>
      </c>
      <c r="F65" s="67">
        <f t="shared" si="5"/>
        <v>0</v>
      </c>
      <c r="G65" s="67">
        <f t="shared" si="5"/>
        <v>0</v>
      </c>
      <c r="H65" s="67">
        <f t="shared" si="5"/>
        <v>0</v>
      </c>
      <c r="I65" s="67">
        <f t="shared" si="5"/>
        <v>0</v>
      </c>
      <c r="J65" s="67">
        <f t="shared" si="5"/>
        <v>0</v>
      </c>
      <c r="K65" s="67">
        <f t="shared" si="5"/>
        <v>0</v>
      </c>
      <c r="L65" s="67">
        <f t="shared" si="5"/>
        <v>0</v>
      </c>
      <c r="M65" s="67">
        <f t="shared" si="5"/>
        <v>0</v>
      </c>
      <c r="N65" s="67">
        <f t="shared" si="5"/>
        <v>0</v>
      </c>
      <c r="O65" s="67">
        <f t="shared" si="5"/>
        <v>0</v>
      </c>
      <c r="P65" s="67">
        <f t="shared" si="5"/>
        <v>0</v>
      </c>
      <c r="Q65" s="67">
        <f t="shared" si="5"/>
        <v>0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148</v>
      </c>
      <c r="B67" s="67"/>
      <c r="C67" s="67">
        <f t="shared" ref="C67:Q70" si="6">C39-C53</f>
        <v>0</v>
      </c>
      <c r="D67" s="67">
        <f t="shared" si="6"/>
        <v>0</v>
      </c>
      <c r="E67" s="67">
        <f t="shared" si="6"/>
        <v>0</v>
      </c>
      <c r="F67" s="67">
        <f t="shared" si="6"/>
        <v>0</v>
      </c>
      <c r="G67" s="67">
        <f t="shared" si="6"/>
        <v>0</v>
      </c>
      <c r="H67" s="67">
        <f t="shared" si="6"/>
        <v>0</v>
      </c>
      <c r="I67" s="67">
        <f t="shared" si="6"/>
        <v>0</v>
      </c>
      <c r="J67" s="67">
        <f t="shared" si="6"/>
        <v>0</v>
      </c>
      <c r="K67" s="67">
        <f t="shared" si="6"/>
        <v>0</v>
      </c>
      <c r="L67" s="67">
        <f t="shared" si="6"/>
        <v>0</v>
      </c>
      <c r="M67" s="67">
        <f t="shared" si="6"/>
        <v>0</v>
      </c>
      <c r="N67" s="67">
        <f t="shared" si="6"/>
        <v>0</v>
      </c>
      <c r="O67" s="67">
        <f t="shared" si="6"/>
        <v>0</v>
      </c>
      <c r="P67" s="67">
        <f t="shared" si="6"/>
        <v>0</v>
      </c>
      <c r="Q67" s="67">
        <f t="shared" si="6"/>
        <v>0</v>
      </c>
    </row>
    <row r="68" spans="1:17" ht="12" customHeight="1" x14ac:dyDescent="0.25">
      <c r="A68" s="148" t="s">
        <v>147</v>
      </c>
      <c r="B68" s="67"/>
      <c r="C68" s="67">
        <f t="shared" si="6"/>
        <v>0</v>
      </c>
      <c r="D68" s="67">
        <f t="shared" si="6"/>
        <v>0</v>
      </c>
      <c r="E68" s="67">
        <f t="shared" si="6"/>
        <v>0</v>
      </c>
      <c r="F68" s="67">
        <f t="shared" si="6"/>
        <v>0</v>
      </c>
      <c r="G68" s="67">
        <f t="shared" si="6"/>
        <v>0</v>
      </c>
      <c r="H68" s="67">
        <f t="shared" si="6"/>
        <v>0</v>
      </c>
      <c r="I68" s="67">
        <f t="shared" si="6"/>
        <v>0</v>
      </c>
      <c r="J68" s="67">
        <f t="shared" si="6"/>
        <v>0</v>
      </c>
      <c r="K68" s="67">
        <f t="shared" si="6"/>
        <v>0</v>
      </c>
      <c r="L68" s="67">
        <f t="shared" si="6"/>
        <v>0</v>
      </c>
      <c r="M68" s="67">
        <f t="shared" si="6"/>
        <v>0</v>
      </c>
      <c r="N68" s="67">
        <f t="shared" si="6"/>
        <v>0</v>
      </c>
      <c r="O68" s="67">
        <f t="shared" si="6"/>
        <v>0</v>
      </c>
      <c r="P68" s="67">
        <f t="shared" si="6"/>
        <v>0</v>
      </c>
      <c r="Q68" s="67">
        <f t="shared" si="6"/>
        <v>0</v>
      </c>
    </row>
    <row r="69" spans="1:17" ht="12" customHeight="1" x14ac:dyDescent="0.25">
      <c r="A69" s="148" t="s">
        <v>142</v>
      </c>
      <c r="B69" s="67"/>
      <c r="C69" s="67">
        <f t="shared" si="6"/>
        <v>0</v>
      </c>
      <c r="D69" s="67">
        <f t="shared" si="6"/>
        <v>0</v>
      </c>
      <c r="E69" s="67">
        <f t="shared" si="6"/>
        <v>0</v>
      </c>
      <c r="F69" s="67">
        <f t="shared" si="6"/>
        <v>0</v>
      </c>
      <c r="G69" s="67">
        <f t="shared" si="6"/>
        <v>0</v>
      </c>
      <c r="H69" s="67">
        <f t="shared" si="6"/>
        <v>0</v>
      </c>
      <c r="I69" s="67">
        <f t="shared" si="6"/>
        <v>0</v>
      </c>
      <c r="J69" s="67">
        <f t="shared" si="6"/>
        <v>0</v>
      </c>
      <c r="K69" s="67">
        <f t="shared" si="6"/>
        <v>0</v>
      </c>
      <c r="L69" s="67">
        <f t="shared" si="6"/>
        <v>0</v>
      </c>
      <c r="M69" s="67">
        <f t="shared" si="6"/>
        <v>0</v>
      </c>
      <c r="N69" s="67">
        <f t="shared" si="6"/>
        <v>0</v>
      </c>
      <c r="O69" s="67">
        <f t="shared" si="6"/>
        <v>0</v>
      </c>
      <c r="P69" s="67">
        <f t="shared" si="6"/>
        <v>0</v>
      </c>
      <c r="Q69" s="67">
        <f t="shared" si="6"/>
        <v>0</v>
      </c>
    </row>
    <row r="70" spans="1:17" ht="12" customHeight="1" x14ac:dyDescent="0.25">
      <c r="A70" s="148" t="s">
        <v>141</v>
      </c>
      <c r="B70" s="67"/>
      <c r="C70" s="67">
        <f t="shared" si="6"/>
        <v>0</v>
      </c>
      <c r="D70" s="67">
        <f t="shared" si="6"/>
        <v>0</v>
      </c>
      <c r="E70" s="67">
        <f t="shared" si="6"/>
        <v>0</v>
      </c>
      <c r="F70" s="67">
        <f t="shared" si="6"/>
        <v>0</v>
      </c>
      <c r="G70" s="67">
        <f t="shared" si="6"/>
        <v>0</v>
      </c>
      <c r="H70" s="67">
        <f t="shared" si="6"/>
        <v>0</v>
      </c>
      <c r="I70" s="67">
        <f t="shared" si="6"/>
        <v>0</v>
      </c>
      <c r="J70" s="67">
        <f t="shared" si="6"/>
        <v>0</v>
      </c>
      <c r="K70" s="67">
        <f t="shared" si="6"/>
        <v>0</v>
      </c>
      <c r="L70" s="67">
        <f t="shared" si="6"/>
        <v>0</v>
      </c>
      <c r="M70" s="67">
        <f t="shared" si="6"/>
        <v>0</v>
      </c>
      <c r="N70" s="67">
        <f t="shared" si="6"/>
        <v>0</v>
      </c>
      <c r="O70" s="67">
        <f t="shared" si="6"/>
        <v>0</v>
      </c>
      <c r="P70" s="67">
        <f t="shared" si="6"/>
        <v>0</v>
      </c>
      <c r="Q70" s="67">
        <f t="shared" si="6"/>
        <v>0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0</v>
      </c>
      <c r="D72" s="67">
        <f t="shared" si="7"/>
        <v>0</v>
      </c>
      <c r="E72" s="67">
        <f t="shared" si="7"/>
        <v>0</v>
      </c>
      <c r="F72" s="67">
        <f t="shared" si="7"/>
        <v>0</v>
      </c>
      <c r="G72" s="67">
        <f t="shared" si="7"/>
        <v>0</v>
      </c>
      <c r="H72" s="67">
        <f t="shared" si="7"/>
        <v>0</v>
      </c>
      <c r="I72" s="67">
        <f t="shared" si="7"/>
        <v>0</v>
      </c>
      <c r="J72" s="67">
        <f t="shared" si="7"/>
        <v>0</v>
      </c>
      <c r="K72" s="67">
        <f t="shared" si="7"/>
        <v>0</v>
      </c>
      <c r="L72" s="67">
        <f t="shared" si="7"/>
        <v>0</v>
      </c>
      <c r="M72" s="67">
        <f t="shared" si="7"/>
        <v>0</v>
      </c>
      <c r="N72" s="67">
        <f t="shared" si="7"/>
        <v>0</v>
      </c>
      <c r="O72" s="67">
        <f t="shared" si="7"/>
        <v>0</v>
      </c>
      <c r="P72" s="67">
        <f t="shared" si="7"/>
        <v>0</v>
      </c>
      <c r="Q72" s="67">
        <f t="shared" si="7"/>
        <v>0</v>
      </c>
    </row>
    <row r="73" spans="1:17" ht="12" customHeight="1" x14ac:dyDescent="0.25">
      <c r="A73" s="159" t="s">
        <v>140</v>
      </c>
      <c r="B73" s="83"/>
      <c r="C73" s="83">
        <f t="shared" si="7"/>
        <v>0</v>
      </c>
      <c r="D73" s="83">
        <f t="shared" si="7"/>
        <v>0</v>
      </c>
      <c r="E73" s="83">
        <f t="shared" si="7"/>
        <v>0</v>
      </c>
      <c r="F73" s="83">
        <f t="shared" si="7"/>
        <v>0</v>
      </c>
      <c r="G73" s="83">
        <f t="shared" si="7"/>
        <v>0</v>
      </c>
      <c r="H73" s="83">
        <f t="shared" si="7"/>
        <v>0</v>
      </c>
      <c r="I73" s="83">
        <f t="shared" si="7"/>
        <v>0</v>
      </c>
      <c r="J73" s="83">
        <f t="shared" si="7"/>
        <v>0</v>
      </c>
      <c r="K73" s="83">
        <f t="shared" si="7"/>
        <v>0</v>
      </c>
      <c r="L73" s="83">
        <f t="shared" si="7"/>
        <v>0</v>
      </c>
      <c r="M73" s="83">
        <f t="shared" si="7"/>
        <v>0</v>
      </c>
      <c r="N73" s="83">
        <f t="shared" si="7"/>
        <v>0</v>
      </c>
      <c r="O73" s="83">
        <f t="shared" si="7"/>
        <v>0</v>
      </c>
      <c r="P73" s="83">
        <f t="shared" si="7"/>
        <v>0</v>
      </c>
      <c r="Q73" s="83">
        <f t="shared" si="7"/>
        <v>0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RES_hhdet_numvin!B125</f>
        <v>0</v>
      </c>
      <c r="C78" s="189">
        <f>RES_hhdet_numvin!C125</f>
        <v>0</v>
      </c>
      <c r="D78" s="189">
        <f>RES_hhdet_numvin!D125</f>
        <v>0</v>
      </c>
      <c r="E78" s="189">
        <f>RES_hhdet_numvin!E125</f>
        <v>0</v>
      </c>
      <c r="F78" s="189">
        <f>RES_hhdet_numvin!F125</f>
        <v>0</v>
      </c>
      <c r="G78" s="189">
        <f>RES_hhdet_numvin!G125</f>
        <v>0</v>
      </c>
      <c r="H78" s="189">
        <f>RES_hhdet_numvin!H125</f>
        <v>0</v>
      </c>
      <c r="I78" s="189">
        <f>RES_hhdet_numvin!I125</f>
        <v>0</v>
      </c>
      <c r="J78" s="189">
        <f>RES_hhdet_numvin!J125</f>
        <v>0</v>
      </c>
      <c r="K78" s="189">
        <f>RES_hhdet_numvin!K125</f>
        <v>0</v>
      </c>
      <c r="L78" s="189">
        <f>RES_hhdet_numvin!L125</f>
        <v>0</v>
      </c>
      <c r="M78" s="189">
        <f>RES_hhdet_numvin!M125</f>
        <v>0</v>
      </c>
      <c r="N78" s="189">
        <f>RES_hhdet_numvin!N125</f>
        <v>0</v>
      </c>
      <c r="O78" s="189">
        <f>RES_hhdet_numvin!O125</f>
        <v>0</v>
      </c>
      <c r="P78" s="189">
        <f>RES_hhdet_numvin!P125</f>
        <v>0</v>
      </c>
      <c r="Q78" s="189">
        <f>RES_hhdet_numvin!Q125</f>
        <v>0</v>
      </c>
    </row>
    <row r="79" spans="1:17" ht="12" customHeight="1" x14ac:dyDescent="0.25">
      <c r="A79" s="23" t="s">
        <v>149</v>
      </c>
      <c r="B79" s="80">
        <f>RES_hhdet_numvin!B126</f>
        <v>0</v>
      </c>
      <c r="C79" s="80">
        <f>RES_hhdet_numvin!C126</f>
        <v>0</v>
      </c>
      <c r="D79" s="80">
        <f>RES_hhdet_numvin!D126</f>
        <v>0</v>
      </c>
      <c r="E79" s="80">
        <f>RES_hhdet_numvin!E126</f>
        <v>0</v>
      </c>
      <c r="F79" s="80">
        <f>RES_hhdet_numvin!F126</f>
        <v>0</v>
      </c>
      <c r="G79" s="80">
        <f>RES_hhdet_numvin!G126</f>
        <v>0</v>
      </c>
      <c r="H79" s="80">
        <f>RES_hhdet_numvin!H126</f>
        <v>0</v>
      </c>
      <c r="I79" s="80">
        <f>RES_hhdet_numvin!I126</f>
        <v>0</v>
      </c>
      <c r="J79" s="80">
        <f>RES_hhdet_numvin!J126</f>
        <v>0</v>
      </c>
      <c r="K79" s="80">
        <f>RES_hhdet_numvin!K126</f>
        <v>0</v>
      </c>
      <c r="L79" s="80">
        <f>RES_hhdet_numvin!L126</f>
        <v>0</v>
      </c>
      <c r="M79" s="80">
        <f>RES_hhdet_numvin!M126</f>
        <v>0</v>
      </c>
      <c r="N79" s="80">
        <f>RES_hhdet_numvin!N126</f>
        <v>0</v>
      </c>
      <c r="O79" s="80">
        <f>RES_hhdet_numvin!O126</f>
        <v>0</v>
      </c>
      <c r="P79" s="80">
        <f>RES_hhdet_numvin!P126</f>
        <v>0</v>
      </c>
      <c r="Q79" s="80">
        <f>RES_hhdet_numvin!Q126</f>
        <v>0</v>
      </c>
    </row>
    <row r="80" spans="1:17" ht="12.95" customHeight="1" x14ac:dyDescent="0.25">
      <c r="A80" s="146" t="s">
        <v>112</v>
      </c>
      <c r="B80" s="188">
        <f>RES_hhdet_numvin!B128</f>
        <v>0</v>
      </c>
      <c r="C80" s="188">
        <f>RES_hhdet_numvin!C128</f>
        <v>0</v>
      </c>
      <c r="D80" s="188">
        <f>RES_hhdet_numvin!D128</f>
        <v>0</v>
      </c>
      <c r="E80" s="188">
        <f>RES_hhdet_numvin!E128</f>
        <v>0</v>
      </c>
      <c r="F80" s="188">
        <f>RES_hhdet_numvin!F128</f>
        <v>0</v>
      </c>
      <c r="G80" s="188">
        <f>RES_hhdet_numvin!G128</f>
        <v>0</v>
      </c>
      <c r="H80" s="188">
        <f>RES_hhdet_numvin!H128</f>
        <v>0</v>
      </c>
      <c r="I80" s="188">
        <f>RES_hhdet_numvin!I128</f>
        <v>0</v>
      </c>
      <c r="J80" s="188">
        <f>RES_hhdet_numvin!J128</f>
        <v>0</v>
      </c>
      <c r="K80" s="188">
        <f>RES_hhdet_numvin!K128</f>
        <v>0</v>
      </c>
      <c r="L80" s="188">
        <f>RES_hhdet_numvin!L128</f>
        <v>0</v>
      </c>
      <c r="M80" s="188">
        <f>RES_hhdet_numvin!M128</f>
        <v>0</v>
      </c>
      <c r="N80" s="188">
        <f>RES_hhdet_numvin!N128</f>
        <v>0</v>
      </c>
      <c r="O80" s="188">
        <f>RES_hhdet_numvin!O128</f>
        <v>0</v>
      </c>
      <c r="P80" s="188">
        <f>RES_hhdet_numvin!P128</f>
        <v>0</v>
      </c>
      <c r="Q80" s="188">
        <f>RES_hhdet_numvin!Q128</f>
        <v>0</v>
      </c>
    </row>
    <row r="81" spans="1:17" ht="12" customHeight="1" x14ac:dyDescent="0.25">
      <c r="A81" s="23" t="s">
        <v>60</v>
      </c>
      <c r="B81" s="80">
        <f>RES_hhdet_numvin!B129</f>
        <v>0</v>
      </c>
      <c r="C81" s="80">
        <f>RES_hhdet_numvin!C129</f>
        <v>0</v>
      </c>
      <c r="D81" s="80">
        <f>RES_hhdet_numvin!D129</f>
        <v>0</v>
      </c>
      <c r="E81" s="80">
        <f>RES_hhdet_numvin!E129</f>
        <v>0</v>
      </c>
      <c r="F81" s="80">
        <f>RES_hhdet_numvin!F129</f>
        <v>0</v>
      </c>
      <c r="G81" s="80">
        <f>RES_hhdet_numvin!G129</f>
        <v>0</v>
      </c>
      <c r="H81" s="80">
        <f>RES_hhdet_numvin!H129</f>
        <v>0</v>
      </c>
      <c r="I81" s="80">
        <f>RES_hhdet_numvin!I129</f>
        <v>0</v>
      </c>
      <c r="J81" s="80">
        <f>RES_hhdet_numvin!J129</f>
        <v>0</v>
      </c>
      <c r="K81" s="80">
        <f>RES_hhdet_numvin!K129</f>
        <v>0</v>
      </c>
      <c r="L81" s="80">
        <f>RES_hhdet_numvin!L129</f>
        <v>0</v>
      </c>
      <c r="M81" s="80">
        <f>RES_hhdet_numvin!M129</f>
        <v>0</v>
      </c>
      <c r="N81" s="80">
        <f>RES_hhdet_numvin!N129</f>
        <v>0</v>
      </c>
      <c r="O81" s="80">
        <f>RES_hhdet_numvin!O129</f>
        <v>0</v>
      </c>
      <c r="P81" s="80">
        <f>RES_hhdet_numvin!P129</f>
        <v>0</v>
      </c>
      <c r="Q81" s="80">
        <f>RES_hhdet_numvin!Q129</f>
        <v>0</v>
      </c>
    </row>
    <row r="82" spans="1:17" ht="12" customHeight="1" x14ac:dyDescent="0.25">
      <c r="A82" s="146" t="s">
        <v>63</v>
      </c>
      <c r="B82" s="188">
        <f>RES_hhdet_numvin!B130</f>
        <v>0</v>
      </c>
      <c r="C82" s="188">
        <f>RES_hhdet_numvin!C130</f>
        <v>0</v>
      </c>
      <c r="D82" s="188">
        <f>RES_hhdet_numvin!D130</f>
        <v>0</v>
      </c>
      <c r="E82" s="188">
        <f>RES_hhdet_numvin!E130</f>
        <v>0</v>
      </c>
      <c r="F82" s="188">
        <f>RES_hhdet_numvin!F130</f>
        <v>0</v>
      </c>
      <c r="G82" s="188">
        <f>RES_hhdet_numvin!G130</f>
        <v>0</v>
      </c>
      <c r="H82" s="188">
        <f>RES_hhdet_numvin!H130</f>
        <v>0</v>
      </c>
      <c r="I82" s="188">
        <f>RES_hhdet_numvin!I130</f>
        <v>0</v>
      </c>
      <c r="J82" s="188">
        <f>RES_hhdet_numvin!J130</f>
        <v>0</v>
      </c>
      <c r="K82" s="188">
        <f>RES_hhdet_numvin!K130</f>
        <v>0</v>
      </c>
      <c r="L82" s="188">
        <f>RES_hhdet_numvin!L130</f>
        <v>0</v>
      </c>
      <c r="M82" s="188">
        <f>RES_hhdet_numvin!M130</f>
        <v>0</v>
      </c>
      <c r="N82" s="188">
        <f>RES_hhdet_numvin!N130</f>
        <v>0</v>
      </c>
      <c r="O82" s="188">
        <f>RES_hhdet_numvin!O130</f>
        <v>0</v>
      </c>
      <c r="P82" s="188">
        <f>RES_hhdet_numvin!P130</f>
        <v>0</v>
      </c>
      <c r="Q82" s="188">
        <f>RES_hhdet_numvin!Q130</f>
        <v>0</v>
      </c>
    </row>
    <row r="83" spans="1:17" ht="12" customHeight="1" x14ac:dyDescent="0.25">
      <c r="A83" s="23" t="s">
        <v>148</v>
      </c>
      <c r="B83" s="80">
        <f>RES_hhdet_numvin!B131</f>
        <v>0</v>
      </c>
      <c r="C83" s="80">
        <f>RES_hhdet_numvin!C131</f>
        <v>0</v>
      </c>
      <c r="D83" s="80">
        <f>RES_hhdet_numvin!D131</f>
        <v>0</v>
      </c>
      <c r="E83" s="80">
        <f>RES_hhdet_numvin!E131</f>
        <v>0</v>
      </c>
      <c r="F83" s="80">
        <f>RES_hhdet_numvin!F131</f>
        <v>0</v>
      </c>
      <c r="G83" s="80">
        <f>RES_hhdet_numvin!G131</f>
        <v>0</v>
      </c>
      <c r="H83" s="80">
        <f>RES_hhdet_numvin!H131</f>
        <v>0</v>
      </c>
      <c r="I83" s="80">
        <f>RES_hhdet_numvin!I131</f>
        <v>0</v>
      </c>
      <c r="J83" s="80">
        <f>RES_hhdet_numvin!J131</f>
        <v>0</v>
      </c>
      <c r="K83" s="80">
        <f>RES_hhdet_numvin!K131</f>
        <v>0</v>
      </c>
      <c r="L83" s="80">
        <f>RES_hhdet_numvin!L131</f>
        <v>0</v>
      </c>
      <c r="M83" s="80">
        <f>RES_hhdet_numvin!M131</f>
        <v>0</v>
      </c>
      <c r="N83" s="80">
        <f>RES_hhdet_numvin!N131</f>
        <v>0</v>
      </c>
      <c r="O83" s="80">
        <f>RES_hhdet_numvin!O131</f>
        <v>0</v>
      </c>
      <c r="P83" s="80">
        <f>RES_hhdet_numvin!P131</f>
        <v>0</v>
      </c>
      <c r="Q83" s="80">
        <f>RES_hhdet_numvin!Q131</f>
        <v>0</v>
      </c>
    </row>
    <row r="84" spans="1:17" ht="12" customHeight="1" x14ac:dyDescent="0.25">
      <c r="A84" s="23" t="s">
        <v>147</v>
      </c>
      <c r="B84" s="80">
        <f>RES_hhdet_numvin!B132</f>
        <v>0</v>
      </c>
      <c r="C84" s="80">
        <f>RES_hhdet_numvin!C132</f>
        <v>0</v>
      </c>
      <c r="D84" s="80">
        <f>RES_hhdet_numvin!D132</f>
        <v>0</v>
      </c>
      <c r="E84" s="80">
        <f>RES_hhdet_numvin!E132</f>
        <v>0</v>
      </c>
      <c r="F84" s="80">
        <f>RES_hhdet_numvin!F132</f>
        <v>0</v>
      </c>
      <c r="G84" s="80">
        <f>RES_hhdet_numvin!G132</f>
        <v>0</v>
      </c>
      <c r="H84" s="80">
        <f>RES_hhdet_numvin!H132</f>
        <v>0</v>
      </c>
      <c r="I84" s="80">
        <f>RES_hhdet_numvin!I132</f>
        <v>0</v>
      </c>
      <c r="J84" s="80">
        <f>RES_hhdet_numvin!J132</f>
        <v>0</v>
      </c>
      <c r="K84" s="80">
        <f>RES_hhdet_numvin!K132</f>
        <v>0</v>
      </c>
      <c r="L84" s="80">
        <f>RES_hhdet_numvin!L132</f>
        <v>0</v>
      </c>
      <c r="M84" s="80">
        <f>RES_hhdet_numvin!M132</f>
        <v>0</v>
      </c>
      <c r="N84" s="80">
        <f>RES_hhdet_numvin!N132</f>
        <v>0</v>
      </c>
      <c r="O84" s="80">
        <f>RES_hhdet_numvin!O132</f>
        <v>0</v>
      </c>
      <c r="P84" s="80">
        <f>RES_hhdet_numvin!P132</f>
        <v>0</v>
      </c>
      <c r="Q84" s="80">
        <f>RES_hhdet_numvin!Q132</f>
        <v>0</v>
      </c>
    </row>
    <row r="85" spans="1:17" ht="12" customHeight="1" x14ac:dyDescent="0.25">
      <c r="A85" s="23" t="s">
        <v>142</v>
      </c>
      <c r="B85" s="80">
        <f>RES_hhdet_numvin!B135</f>
        <v>0</v>
      </c>
      <c r="C85" s="80">
        <f>RES_hhdet_numvin!C135</f>
        <v>0</v>
      </c>
      <c r="D85" s="80">
        <f>RES_hhdet_numvin!D135</f>
        <v>0</v>
      </c>
      <c r="E85" s="80">
        <f>RES_hhdet_numvin!E135</f>
        <v>0</v>
      </c>
      <c r="F85" s="80">
        <f>RES_hhdet_numvin!F135</f>
        <v>0</v>
      </c>
      <c r="G85" s="80">
        <f>RES_hhdet_numvin!G135</f>
        <v>0</v>
      </c>
      <c r="H85" s="80">
        <f>RES_hhdet_numvin!H135</f>
        <v>0</v>
      </c>
      <c r="I85" s="80">
        <f>RES_hhdet_numvin!I135</f>
        <v>0</v>
      </c>
      <c r="J85" s="80">
        <f>RES_hhdet_numvin!J135</f>
        <v>0</v>
      </c>
      <c r="K85" s="80">
        <f>RES_hhdet_numvin!K135</f>
        <v>0</v>
      </c>
      <c r="L85" s="80">
        <f>RES_hhdet_numvin!L135</f>
        <v>0</v>
      </c>
      <c r="M85" s="80">
        <f>RES_hhdet_numvin!M135</f>
        <v>0</v>
      </c>
      <c r="N85" s="80">
        <f>RES_hhdet_numvin!N135</f>
        <v>0</v>
      </c>
      <c r="O85" s="80">
        <f>RES_hhdet_numvin!O135</f>
        <v>0</v>
      </c>
      <c r="P85" s="80">
        <f>RES_hhdet_numvin!P135</f>
        <v>0</v>
      </c>
      <c r="Q85" s="80">
        <f>RES_hhdet_numvin!Q135</f>
        <v>0</v>
      </c>
    </row>
    <row r="86" spans="1:17" ht="12" customHeight="1" x14ac:dyDescent="0.25">
      <c r="A86" s="23" t="s">
        <v>141</v>
      </c>
      <c r="B86" s="80">
        <f>RES_hhdet_numvin!B136</f>
        <v>0</v>
      </c>
      <c r="C86" s="80">
        <f>RES_hhdet_numvin!C136</f>
        <v>0</v>
      </c>
      <c r="D86" s="80">
        <f>RES_hhdet_numvin!D136</f>
        <v>0</v>
      </c>
      <c r="E86" s="80">
        <f>RES_hhdet_numvin!E136</f>
        <v>0</v>
      </c>
      <c r="F86" s="80">
        <f>RES_hhdet_numvin!F136</f>
        <v>0</v>
      </c>
      <c r="G86" s="80">
        <f>RES_hhdet_numvin!G136</f>
        <v>0</v>
      </c>
      <c r="H86" s="80">
        <f>RES_hhdet_numvin!H136</f>
        <v>0</v>
      </c>
      <c r="I86" s="80">
        <f>RES_hhdet_numvin!I136</f>
        <v>0</v>
      </c>
      <c r="J86" s="80">
        <f>RES_hhdet_numvin!J136</f>
        <v>0</v>
      </c>
      <c r="K86" s="80">
        <f>RES_hhdet_numvin!K136</f>
        <v>0</v>
      </c>
      <c r="L86" s="80">
        <f>RES_hhdet_numvin!L136</f>
        <v>0</v>
      </c>
      <c r="M86" s="80">
        <f>RES_hhdet_numvin!M136</f>
        <v>0</v>
      </c>
      <c r="N86" s="80">
        <f>RES_hhdet_numvin!N136</f>
        <v>0</v>
      </c>
      <c r="O86" s="80">
        <f>RES_hhdet_numvin!O136</f>
        <v>0</v>
      </c>
      <c r="P86" s="80">
        <f>RES_hhdet_numvin!P136</f>
        <v>0</v>
      </c>
      <c r="Q86" s="80">
        <f>RES_hhdet_numvin!Q136</f>
        <v>0</v>
      </c>
    </row>
    <row r="87" spans="1:17" ht="12" customHeight="1" x14ac:dyDescent="0.25">
      <c r="A87" s="146" t="s">
        <v>62</v>
      </c>
      <c r="B87" s="188">
        <f>RES_hhdet_numvin!B139</f>
        <v>0</v>
      </c>
      <c r="C87" s="188">
        <f>RES_hhdet_numvin!C139</f>
        <v>0</v>
      </c>
      <c r="D87" s="188">
        <f>RES_hhdet_numvin!D139</f>
        <v>0</v>
      </c>
      <c r="E87" s="188">
        <f>RES_hhdet_numvin!E139</f>
        <v>0</v>
      </c>
      <c r="F87" s="188">
        <f>RES_hhdet_numvin!F139</f>
        <v>0</v>
      </c>
      <c r="G87" s="188">
        <f>RES_hhdet_numvin!G139</f>
        <v>0</v>
      </c>
      <c r="H87" s="188">
        <f>RES_hhdet_numvin!H139</f>
        <v>0</v>
      </c>
      <c r="I87" s="188">
        <f>RES_hhdet_numvin!I139</f>
        <v>0</v>
      </c>
      <c r="J87" s="188">
        <f>RES_hhdet_numvin!J139</f>
        <v>0</v>
      </c>
      <c r="K87" s="188">
        <f>RES_hhdet_numvin!K139</f>
        <v>0</v>
      </c>
      <c r="L87" s="188">
        <f>RES_hhdet_numvin!L139</f>
        <v>0</v>
      </c>
      <c r="M87" s="188">
        <f>RES_hhdet_numvin!M139</f>
        <v>0</v>
      </c>
      <c r="N87" s="188">
        <f>RES_hhdet_numvin!N139</f>
        <v>0</v>
      </c>
      <c r="O87" s="188">
        <f>RES_hhdet_numvin!O139</f>
        <v>0</v>
      </c>
      <c r="P87" s="188">
        <f>RES_hhdet_numvin!P139</f>
        <v>0</v>
      </c>
      <c r="Q87" s="188">
        <f>RES_hhdet_numvin!Q139</f>
        <v>0</v>
      </c>
    </row>
    <row r="88" spans="1:17" ht="12" customHeight="1" x14ac:dyDescent="0.25">
      <c r="A88" s="23" t="s">
        <v>57</v>
      </c>
      <c r="B88" s="80">
        <f>RES_hhdet_numvin!B140</f>
        <v>0</v>
      </c>
      <c r="C88" s="80">
        <f>RES_hhdet_numvin!C140</f>
        <v>0</v>
      </c>
      <c r="D88" s="80">
        <f>RES_hhdet_numvin!D140</f>
        <v>0</v>
      </c>
      <c r="E88" s="80">
        <f>RES_hhdet_numvin!E140</f>
        <v>0</v>
      </c>
      <c r="F88" s="80">
        <f>RES_hhdet_numvin!F140</f>
        <v>0</v>
      </c>
      <c r="G88" s="80">
        <f>RES_hhdet_numvin!G140</f>
        <v>0</v>
      </c>
      <c r="H88" s="80">
        <f>RES_hhdet_numvin!H140</f>
        <v>0</v>
      </c>
      <c r="I88" s="80">
        <f>RES_hhdet_numvin!I140</f>
        <v>0</v>
      </c>
      <c r="J88" s="80">
        <f>RES_hhdet_numvin!J140</f>
        <v>0</v>
      </c>
      <c r="K88" s="80">
        <f>RES_hhdet_numvin!K140</f>
        <v>0</v>
      </c>
      <c r="L88" s="80">
        <f>RES_hhdet_numvin!L140</f>
        <v>0</v>
      </c>
      <c r="M88" s="80">
        <f>RES_hhdet_numvin!M140</f>
        <v>0</v>
      </c>
      <c r="N88" s="80">
        <f>RES_hhdet_numvin!N140</f>
        <v>0</v>
      </c>
      <c r="O88" s="80">
        <f>RES_hhdet_numvin!O140</f>
        <v>0</v>
      </c>
      <c r="P88" s="80">
        <f>RES_hhdet_numvin!P140</f>
        <v>0</v>
      </c>
      <c r="Q88" s="80">
        <f>RES_hhdet_numvin!Q140</f>
        <v>0</v>
      </c>
    </row>
    <row r="89" spans="1:17" ht="12" customHeight="1" x14ac:dyDescent="0.25">
      <c r="A89" s="29" t="s">
        <v>140</v>
      </c>
      <c r="B89" s="78">
        <f>RES_hhdet_numvin!B141</f>
        <v>0</v>
      </c>
      <c r="C89" s="78">
        <f>RES_hhdet_numvin!C141</f>
        <v>0</v>
      </c>
      <c r="D89" s="78">
        <f>RES_hhdet_numvin!D141</f>
        <v>0</v>
      </c>
      <c r="E89" s="78">
        <f>RES_hhdet_numvin!E141</f>
        <v>0</v>
      </c>
      <c r="F89" s="78">
        <f>RES_hhdet_numvin!F141</f>
        <v>0</v>
      </c>
      <c r="G89" s="78">
        <f>RES_hhdet_numvin!G141</f>
        <v>0</v>
      </c>
      <c r="H89" s="78">
        <f>RES_hhdet_numvin!H141</f>
        <v>0</v>
      </c>
      <c r="I89" s="78">
        <f>RES_hhdet_numvin!I141</f>
        <v>0</v>
      </c>
      <c r="J89" s="78">
        <f>RES_hhdet_numvin!J141</f>
        <v>0</v>
      </c>
      <c r="K89" s="78">
        <f>RES_hhdet_numvin!K141</f>
        <v>0</v>
      </c>
      <c r="L89" s="78">
        <f>RES_hhdet_numvin!L141</f>
        <v>0</v>
      </c>
      <c r="M89" s="78">
        <f>RES_hhdet_numvin!M141</f>
        <v>0</v>
      </c>
      <c r="N89" s="78">
        <f>RES_hhdet_numvin!N141</f>
        <v>0</v>
      </c>
      <c r="O89" s="78">
        <f>RES_hhdet_numvin!O141</f>
        <v>0</v>
      </c>
      <c r="P89" s="78">
        <f>RES_hhdet_numvin!P141</f>
        <v>0</v>
      </c>
      <c r="Q89" s="78">
        <f>RES_hhdet_numvin!Q141</f>
        <v>0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0</v>
      </c>
      <c r="C93" s="168">
        <f t="shared" ref="C93:Q93" si="8">SUM(C94,C97,C99,C108)</f>
        <v>0</v>
      </c>
      <c r="D93" s="168">
        <f t="shared" si="8"/>
        <v>0</v>
      </c>
      <c r="E93" s="168">
        <f t="shared" si="8"/>
        <v>0</v>
      </c>
      <c r="F93" s="168">
        <f t="shared" si="8"/>
        <v>0</v>
      </c>
      <c r="G93" s="168">
        <f t="shared" si="8"/>
        <v>0</v>
      </c>
      <c r="H93" s="168">
        <f t="shared" si="8"/>
        <v>0</v>
      </c>
      <c r="I93" s="168">
        <f t="shared" si="8"/>
        <v>0</v>
      </c>
      <c r="J93" s="168">
        <f t="shared" si="8"/>
        <v>0</v>
      </c>
      <c r="K93" s="168">
        <f t="shared" si="8"/>
        <v>0</v>
      </c>
      <c r="L93" s="168">
        <f t="shared" si="8"/>
        <v>0</v>
      </c>
      <c r="M93" s="168">
        <f t="shared" si="8"/>
        <v>0</v>
      </c>
      <c r="N93" s="168">
        <f t="shared" si="8"/>
        <v>0</v>
      </c>
      <c r="O93" s="168">
        <f t="shared" si="8"/>
        <v>0</v>
      </c>
      <c r="P93" s="168">
        <f t="shared" si="8"/>
        <v>0</v>
      </c>
      <c r="Q93" s="168">
        <f t="shared" si="8"/>
        <v>0</v>
      </c>
    </row>
    <row r="94" spans="1:17" ht="12" customHeight="1" x14ac:dyDescent="0.25">
      <c r="A94" s="158" t="s">
        <v>65</v>
      </c>
      <c r="B94" s="157">
        <f>SUM(B95:B96)</f>
        <v>0</v>
      </c>
      <c r="C94" s="157">
        <f t="shared" ref="C94:Q94" si="9">SUM(C95:C96)</f>
        <v>0</v>
      </c>
      <c r="D94" s="157">
        <f t="shared" si="9"/>
        <v>0</v>
      </c>
      <c r="E94" s="157">
        <f t="shared" si="9"/>
        <v>0</v>
      </c>
      <c r="F94" s="157">
        <f t="shared" si="9"/>
        <v>0</v>
      </c>
      <c r="G94" s="157">
        <f t="shared" si="9"/>
        <v>0</v>
      </c>
      <c r="H94" s="157">
        <f t="shared" si="9"/>
        <v>0</v>
      </c>
      <c r="I94" s="157">
        <f t="shared" si="9"/>
        <v>0</v>
      </c>
      <c r="J94" s="157">
        <f t="shared" si="9"/>
        <v>0</v>
      </c>
      <c r="K94" s="157">
        <f t="shared" si="9"/>
        <v>0</v>
      </c>
      <c r="L94" s="157">
        <f t="shared" si="9"/>
        <v>0</v>
      </c>
      <c r="M94" s="157">
        <f t="shared" si="9"/>
        <v>0</v>
      </c>
      <c r="N94" s="157">
        <f t="shared" si="9"/>
        <v>0</v>
      </c>
      <c r="O94" s="157">
        <f t="shared" si="9"/>
        <v>0</v>
      </c>
      <c r="P94" s="157">
        <f t="shared" si="9"/>
        <v>0</v>
      </c>
      <c r="Q94" s="157">
        <f t="shared" si="9"/>
        <v>0</v>
      </c>
    </row>
    <row r="95" spans="1:17" ht="12" customHeight="1" x14ac:dyDescent="0.25">
      <c r="A95" s="23" t="s">
        <v>149</v>
      </c>
      <c r="B95" s="156">
        <f>RES_hhdet_fec!B$126</f>
        <v>0</v>
      </c>
      <c r="C95" s="156">
        <f>RES_hhdet_fec!C$126</f>
        <v>0</v>
      </c>
      <c r="D95" s="156">
        <f>RES_hhdet_fec!D$126</f>
        <v>0</v>
      </c>
      <c r="E95" s="156">
        <f>RES_hhdet_fec!E$126</f>
        <v>0</v>
      </c>
      <c r="F95" s="156">
        <f>RES_hhdet_fec!F$126</f>
        <v>0</v>
      </c>
      <c r="G95" s="156">
        <f>RES_hhdet_fec!G$126</f>
        <v>0</v>
      </c>
      <c r="H95" s="156">
        <f>RES_hhdet_fec!H$126</f>
        <v>0</v>
      </c>
      <c r="I95" s="156">
        <f>RES_hhdet_fec!I$126</f>
        <v>0</v>
      </c>
      <c r="J95" s="156">
        <f>RES_hhdet_fec!J$126</f>
        <v>0</v>
      </c>
      <c r="K95" s="156">
        <f>RES_hhdet_fec!K$126</f>
        <v>0</v>
      </c>
      <c r="L95" s="156">
        <f>RES_hhdet_fec!L$126</f>
        <v>0</v>
      </c>
      <c r="M95" s="156">
        <f>RES_hhdet_fec!M$126</f>
        <v>0</v>
      </c>
      <c r="N95" s="156">
        <f>RES_hhdet_fec!N$126</f>
        <v>0</v>
      </c>
      <c r="O95" s="156">
        <f>RES_hhdet_fec!O$126</f>
        <v>0</v>
      </c>
      <c r="P95" s="156">
        <f>RES_hhdet_fec!P$126</f>
        <v>0</v>
      </c>
      <c r="Q95" s="156">
        <f>RES_hhdet_fec!Q$126</f>
        <v>0</v>
      </c>
    </row>
    <row r="96" spans="1:17" ht="12" customHeight="1" x14ac:dyDescent="0.25">
      <c r="A96" s="23" t="s">
        <v>60</v>
      </c>
      <c r="B96" s="156">
        <f>RES_hhdet_fec!B$127</f>
        <v>0</v>
      </c>
      <c r="C96" s="156">
        <f>RES_hhdet_fec!C$127</f>
        <v>0</v>
      </c>
      <c r="D96" s="156">
        <f>RES_hhdet_fec!D$127</f>
        <v>0</v>
      </c>
      <c r="E96" s="156">
        <f>RES_hhdet_fec!E$127</f>
        <v>0</v>
      </c>
      <c r="F96" s="156">
        <f>RES_hhdet_fec!F$127</f>
        <v>0</v>
      </c>
      <c r="G96" s="156">
        <f>RES_hhdet_fec!G$127</f>
        <v>0</v>
      </c>
      <c r="H96" s="156">
        <f>RES_hhdet_fec!H$127</f>
        <v>0</v>
      </c>
      <c r="I96" s="156">
        <f>RES_hhdet_fec!I$127</f>
        <v>0</v>
      </c>
      <c r="J96" s="156">
        <f>RES_hhdet_fec!J$127</f>
        <v>0</v>
      </c>
      <c r="K96" s="156">
        <f>RES_hhdet_fec!K$127</f>
        <v>0</v>
      </c>
      <c r="L96" s="156">
        <f>RES_hhdet_fec!L$127</f>
        <v>0</v>
      </c>
      <c r="M96" s="156">
        <f>RES_hhdet_fec!M$127</f>
        <v>0</v>
      </c>
      <c r="N96" s="156">
        <f>RES_hhdet_fec!N$127</f>
        <v>0</v>
      </c>
      <c r="O96" s="156">
        <f>RES_hhdet_fec!O$127</f>
        <v>0</v>
      </c>
      <c r="P96" s="156">
        <f>RES_hhdet_fec!P$127</f>
        <v>0</v>
      </c>
      <c r="Q96" s="156">
        <f>RES_hhdet_fec!Q$127</f>
        <v>0</v>
      </c>
    </row>
    <row r="97" spans="1:17" ht="12" customHeight="1" x14ac:dyDescent="0.25">
      <c r="A97" s="158" t="s">
        <v>112</v>
      </c>
      <c r="B97" s="157">
        <f>B98</f>
        <v>0</v>
      </c>
      <c r="C97" s="157">
        <f t="shared" ref="C97:Q97" si="10">C98</f>
        <v>0</v>
      </c>
      <c r="D97" s="157">
        <f t="shared" si="10"/>
        <v>0</v>
      </c>
      <c r="E97" s="157">
        <f t="shared" si="10"/>
        <v>0</v>
      </c>
      <c r="F97" s="157">
        <f t="shared" si="10"/>
        <v>0</v>
      </c>
      <c r="G97" s="157">
        <f t="shared" si="10"/>
        <v>0</v>
      </c>
      <c r="H97" s="157">
        <f t="shared" si="10"/>
        <v>0</v>
      </c>
      <c r="I97" s="157">
        <f t="shared" si="10"/>
        <v>0</v>
      </c>
      <c r="J97" s="157">
        <f t="shared" si="10"/>
        <v>0</v>
      </c>
      <c r="K97" s="157">
        <f t="shared" si="10"/>
        <v>0</v>
      </c>
      <c r="L97" s="157">
        <f t="shared" si="10"/>
        <v>0</v>
      </c>
      <c r="M97" s="157">
        <f t="shared" si="10"/>
        <v>0</v>
      </c>
      <c r="N97" s="157">
        <f t="shared" si="10"/>
        <v>0</v>
      </c>
      <c r="O97" s="157">
        <f t="shared" si="10"/>
        <v>0</v>
      </c>
      <c r="P97" s="157">
        <f t="shared" si="10"/>
        <v>0</v>
      </c>
      <c r="Q97" s="157">
        <f t="shared" si="10"/>
        <v>0</v>
      </c>
    </row>
    <row r="98" spans="1:17" ht="12" customHeight="1" x14ac:dyDescent="0.25">
      <c r="A98" s="23" t="s">
        <v>60</v>
      </c>
      <c r="B98" s="156">
        <f>RES_hhdet_fec!B$129</f>
        <v>0</v>
      </c>
      <c r="C98" s="156">
        <f>RES_hhdet_fec!C$129</f>
        <v>0</v>
      </c>
      <c r="D98" s="156">
        <f>RES_hhdet_fec!D$129</f>
        <v>0</v>
      </c>
      <c r="E98" s="156">
        <f>RES_hhdet_fec!E$129</f>
        <v>0</v>
      </c>
      <c r="F98" s="156">
        <f>RES_hhdet_fec!F$129</f>
        <v>0</v>
      </c>
      <c r="G98" s="156">
        <f>RES_hhdet_fec!G$129</f>
        <v>0</v>
      </c>
      <c r="H98" s="156">
        <f>RES_hhdet_fec!H$129</f>
        <v>0</v>
      </c>
      <c r="I98" s="156">
        <f>RES_hhdet_fec!I$129</f>
        <v>0</v>
      </c>
      <c r="J98" s="156">
        <f>RES_hhdet_fec!J$129</f>
        <v>0</v>
      </c>
      <c r="K98" s="156">
        <f>RES_hhdet_fec!K$129</f>
        <v>0</v>
      </c>
      <c r="L98" s="156">
        <f>RES_hhdet_fec!L$129</f>
        <v>0</v>
      </c>
      <c r="M98" s="156">
        <f>RES_hhdet_fec!M$129</f>
        <v>0</v>
      </c>
      <c r="N98" s="156">
        <f>RES_hhdet_fec!N$129</f>
        <v>0</v>
      </c>
      <c r="O98" s="156">
        <f>RES_hhdet_fec!O$129</f>
        <v>0</v>
      </c>
      <c r="P98" s="156">
        <f>RES_hhdet_fec!P$129</f>
        <v>0</v>
      </c>
      <c r="Q98" s="156">
        <f>RES_hhdet_fec!Q$129</f>
        <v>0</v>
      </c>
    </row>
    <row r="99" spans="1:17" ht="12" customHeight="1" x14ac:dyDescent="0.25">
      <c r="A99" s="158" t="s">
        <v>63</v>
      </c>
      <c r="B99" s="157">
        <f>SUM(B100:B101,B104:B105)</f>
        <v>0</v>
      </c>
      <c r="C99" s="157">
        <f t="shared" ref="C99:Q99" si="11">SUM(C100:C101,C104:C105)</f>
        <v>0</v>
      </c>
      <c r="D99" s="157">
        <f t="shared" si="11"/>
        <v>0</v>
      </c>
      <c r="E99" s="157">
        <f t="shared" si="11"/>
        <v>0</v>
      </c>
      <c r="F99" s="157">
        <f t="shared" si="11"/>
        <v>0</v>
      </c>
      <c r="G99" s="157">
        <f t="shared" si="11"/>
        <v>0</v>
      </c>
      <c r="H99" s="157">
        <f t="shared" si="11"/>
        <v>0</v>
      </c>
      <c r="I99" s="157">
        <f t="shared" si="11"/>
        <v>0</v>
      </c>
      <c r="J99" s="157">
        <f t="shared" si="11"/>
        <v>0</v>
      </c>
      <c r="K99" s="157">
        <f t="shared" si="11"/>
        <v>0</v>
      </c>
      <c r="L99" s="157">
        <f t="shared" si="11"/>
        <v>0</v>
      </c>
      <c r="M99" s="157">
        <f t="shared" si="11"/>
        <v>0</v>
      </c>
      <c r="N99" s="157">
        <f t="shared" si="11"/>
        <v>0</v>
      </c>
      <c r="O99" s="157">
        <f t="shared" si="11"/>
        <v>0</v>
      </c>
      <c r="P99" s="157">
        <f t="shared" si="11"/>
        <v>0</v>
      </c>
      <c r="Q99" s="157">
        <f t="shared" si="11"/>
        <v>0</v>
      </c>
    </row>
    <row r="100" spans="1:17" ht="12" customHeight="1" x14ac:dyDescent="0.25">
      <c r="A100" s="167" t="s">
        <v>148</v>
      </c>
      <c r="B100" s="132">
        <f>RES_hhdet_fec!B$131</f>
        <v>0</v>
      </c>
      <c r="C100" s="132">
        <f>RES_hhdet_fec!C$131</f>
        <v>0</v>
      </c>
      <c r="D100" s="132">
        <f>RES_hhdet_fec!D$131</f>
        <v>0</v>
      </c>
      <c r="E100" s="132">
        <f>RES_hhdet_fec!E$131</f>
        <v>0</v>
      </c>
      <c r="F100" s="132">
        <f>RES_hhdet_fec!F$131</f>
        <v>0</v>
      </c>
      <c r="G100" s="132">
        <f>RES_hhdet_fec!G$131</f>
        <v>0</v>
      </c>
      <c r="H100" s="132">
        <f>RES_hhdet_fec!H$131</f>
        <v>0</v>
      </c>
      <c r="I100" s="132">
        <f>RES_hhdet_fec!I$131</f>
        <v>0</v>
      </c>
      <c r="J100" s="132">
        <f>RES_hhdet_fec!J$131</f>
        <v>0</v>
      </c>
      <c r="K100" s="132">
        <f>RES_hhdet_fec!K$131</f>
        <v>0</v>
      </c>
      <c r="L100" s="132">
        <f>RES_hhdet_fec!L$131</f>
        <v>0</v>
      </c>
      <c r="M100" s="132">
        <f>RES_hhdet_fec!M$131</f>
        <v>0</v>
      </c>
      <c r="N100" s="132">
        <f>RES_hhdet_fec!N$131</f>
        <v>0</v>
      </c>
      <c r="O100" s="132">
        <f>RES_hhdet_fec!O$131</f>
        <v>0</v>
      </c>
      <c r="P100" s="132">
        <f>RES_hhdet_fec!P$131</f>
        <v>0</v>
      </c>
      <c r="Q100" s="132">
        <f>RES_hhdet_fec!Q$131</f>
        <v>0</v>
      </c>
    </row>
    <row r="101" spans="1:17" ht="12" customHeight="1" x14ac:dyDescent="0.25">
      <c r="A101" s="167" t="s">
        <v>147</v>
      </c>
      <c r="B101" s="132">
        <f>SUM(B102:B103)</f>
        <v>0</v>
      </c>
      <c r="C101" s="132">
        <f t="shared" ref="C101:Q101" si="12">SUM(C102:C103)</f>
        <v>0</v>
      </c>
      <c r="D101" s="132">
        <f t="shared" si="12"/>
        <v>0</v>
      </c>
      <c r="E101" s="132">
        <f t="shared" si="12"/>
        <v>0</v>
      </c>
      <c r="F101" s="132">
        <f t="shared" si="12"/>
        <v>0</v>
      </c>
      <c r="G101" s="132">
        <f t="shared" si="12"/>
        <v>0</v>
      </c>
      <c r="H101" s="132">
        <f t="shared" si="12"/>
        <v>0</v>
      </c>
      <c r="I101" s="132">
        <f t="shared" si="12"/>
        <v>0</v>
      </c>
      <c r="J101" s="132">
        <f t="shared" si="12"/>
        <v>0</v>
      </c>
      <c r="K101" s="132">
        <f t="shared" si="12"/>
        <v>0</v>
      </c>
      <c r="L101" s="132">
        <f t="shared" si="12"/>
        <v>0</v>
      </c>
      <c r="M101" s="132">
        <f t="shared" si="12"/>
        <v>0</v>
      </c>
      <c r="N101" s="132">
        <f t="shared" si="12"/>
        <v>0</v>
      </c>
      <c r="O101" s="132">
        <f t="shared" si="12"/>
        <v>0</v>
      </c>
      <c r="P101" s="132">
        <f t="shared" si="12"/>
        <v>0</v>
      </c>
      <c r="Q101" s="132">
        <f t="shared" si="12"/>
        <v>0</v>
      </c>
    </row>
    <row r="102" spans="1:17" ht="12" customHeight="1" x14ac:dyDescent="0.25">
      <c r="A102" s="166" t="s">
        <v>61</v>
      </c>
      <c r="B102" s="165">
        <f>RES_hhdet_fec!B$133</f>
        <v>0</v>
      </c>
      <c r="C102" s="165">
        <f>RES_hhdet_fec!C$133</f>
        <v>0</v>
      </c>
      <c r="D102" s="165">
        <f>RES_hhdet_fec!D$133</f>
        <v>0</v>
      </c>
      <c r="E102" s="165">
        <f>RES_hhdet_fec!E$133</f>
        <v>0</v>
      </c>
      <c r="F102" s="165">
        <f>RES_hhdet_fec!F$133</f>
        <v>0</v>
      </c>
      <c r="G102" s="165">
        <f>RES_hhdet_fec!G$133</f>
        <v>0</v>
      </c>
      <c r="H102" s="165">
        <f>RES_hhdet_fec!H$133</f>
        <v>0</v>
      </c>
      <c r="I102" s="165">
        <f>RES_hhdet_fec!I$133</f>
        <v>0</v>
      </c>
      <c r="J102" s="165">
        <f>RES_hhdet_fec!J$133</f>
        <v>0</v>
      </c>
      <c r="K102" s="165">
        <f>RES_hhdet_fec!K$133</f>
        <v>0</v>
      </c>
      <c r="L102" s="165">
        <f>RES_hhdet_fec!L$133</f>
        <v>0</v>
      </c>
      <c r="M102" s="165">
        <f>RES_hhdet_fec!M$133</f>
        <v>0</v>
      </c>
      <c r="N102" s="165">
        <f>RES_hhdet_fec!N$133</f>
        <v>0</v>
      </c>
      <c r="O102" s="165">
        <f>RES_hhdet_fec!O$133</f>
        <v>0</v>
      </c>
      <c r="P102" s="165">
        <f>RES_hhdet_fec!P$133</f>
        <v>0</v>
      </c>
      <c r="Q102" s="165">
        <f>RES_hhdet_fec!Q$133</f>
        <v>0</v>
      </c>
    </row>
    <row r="103" spans="1:17" ht="12" customHeight="1" x14ac:dyDescent="0.25">
      <c r="A103" s="147" t="s">
        <v>59</v>
      </c>
      <c r="B103" s="164">
        <f>RES_hhdet_fec!B$134</f>
        <v>0</v>
      </c>
      <c r="C103" s="164">
        <f>RES_hhdet_fec!C$134</f>
        <v>0</v>
      </c>
      <c r="D103" s="164">
        <f>RES_hhdet_fec!D$134</f>
        <v>0</v>
      </c>
      <c r="E103" s="164">
        <f>RES_hhdet_fec!E$134</f>
        <v>0</v>
      </c>
      <c r="F103" s="164">
        <f>RES_hhdet_fec!F$134</f>
        <v>0</v>
      </c>
      <c r="G103" s="164">
        <f>RES_hhdet_fec!G$134</f>
        <v>0</v>
      </c>
      <c r="H103" s="164">
        <f>RES_hhdet_fec!H$134</f>
        <v>0</v>
      </c>
      <c r="I103" s="164">
        <f>RES_hhdet_fec!I$134</f>
        <v>0</v>
      </c>
      <c r="J103" s="164">
        <f>RES_hhdet_fec!J$134</f>
        <v>0</v>
      </c>
      <c r="K103" s="164">
        <f>RES_hhdet_fec!K$134</f>
        <v>0</v>
      </c>
      <c r="L103" s="164">
        <f>RES_hhdet_fec!L$134</f>
        <v>0</v>
      </c>
      <c r="M103" s="164">
        <f>RES_hhdet_fec!M$134</f>
        <v>0</v>
      </c>
      <c r="N103" s="164">
        <f>RES_hhdet_fec!N$134</f>
        <v>0</v>
      </c>
      <c r="O103" s="164">
        <f>RES_hhdet_fec!O$134</f>
        <v>0</v>
      </c>
      <c r="P103" s="164">
        <f>RES_hhdet_fec!P$134</f>
        <v>0</v>
      </c>
      <c r="Q103" s="164">
        <f>RES_hhdet_fec!Q$134</f>
        <v>0</v>
      </c>
    </row>
    <row r="104" spans="1:17" ht="12" customHeight="1" x14ac:dyDescent="0.25">
      <c r="A104" s="163" t="s">
        <v>142</v>
      </c>
      <c r="B104" s="162">
        <f>RES_hhdet_fec!B$135</f>
        <v>0</v>
      </c>
      <c r="C104" s="162">
        <f>RES_hhdet_fec!C$135</f>
        <v>0</v>
      </c>
      <c r="D104" s="162">
        <f>RES_hhdet_fec!D$135</f>
        <v>0</v>
      </c>
      <c r="E104" s="162">
        <f>RES_hhdet_fec!E$135</f>
        <v>0</v>
      </c>
      <c r="F104" s="162">
        <f>RES_hhdet_fec!F$135</f>
        <v>0</v>
      </c>
      <c r="G104" s="162">
        <f>RES_hhdet_fec!G$135</f>
        <v>0</v>
      </c>
      <c r="H104" s="162">
        <f>RES_hhdet_fec!H$135</f>
        <v>0</v>
      </c>
      <c r="I104" s="162">
        <f>RES_hhdet_fec!I$135</f>
        <v>0</v>
      </c>
      <c r="J104" s="162">
        <f>RES_hhdet_fec!J$135</f>
        <v>0</v>
      </c>
      <c r="K104" s="162">
        <f>RES_hhdet_fec!K$135</f>
        <v>0</v>
      </c>
      <c r="L104" s="162">
        <f>RES_hhdet_fec!L$135</f>
        <v>0</v>
      </c>
      <c r="M104" s="162">
        <f>RES_hhdet_fec!M$135</f>
        <v>0</v>
      </c>
      <c r="N104" s="162">
        <f>RES_hhdet_fec!N$135</f>
        <v>0</v>
      </c>
      <c r="O104" s="162">
        <f>RES_hhdet_fec!O$135</f>
        <v>0</v>
      </c>
      <c r="P104" s="162">
        <f>RES_hhdet_fec!P$135</f>
        <v>0</v>
      </c>
      <c r="Q104" s="162">
        <f>RES_hhdet_fec!Q$135</f>
        <v>0</v>
      </c>
    </row>
    <row r="105" spans="1:17" ht="12" customHeight="1" x14ac:dyDescent="0.25">
      <c r="A105" s="161" t="s">
        <v>141</v>
      </c>
      <c r="B105" s="160">
        <f>SUM(B106:B107)</f>
        <v>0</v>
      </c>
      <c r="C105" s="160">
        <f t="shared" ref="C105:Q105" si="13">SUM(C106:C107)</f>
        <v>0</v>
      </c>
      <c r="D105" s="160">
        <f t="shared" si="13"/>
        <v>0</v>
      </c>
      <c r="E105" s="160">
        <f t="shared" si="13"/>
        <v>0</v>
      </c>
      <c r="F105" s="160">
        <f t="shared" si="13"/>
        <v>0</v>
      </c>
      <c r="G105" s="160">
        <f t="shared" si="13"/>
        <v>0</v>
      </c>
      <c r="H105" s="160">
        <f t="shared" si="13"/>
        <v>0</v>
      </c>
      <c r="I105" s="160">
        <f t="shared" si="13"/>
        <v>0</v>
      </c>
      <c r="J105" s="160">
        <f t="shared" si="13"/>
        <v>0</v>
      </c>
      <c r="K105" s="160">
        <f t="shared" si="13"/>
        <v>0</v>
      </c>
      <c r="L105" s="160">
        <f t="shared" si="13"/>
        <v>0</v>
      </c>
      <c r="M105" s="160">
        <f t="shared" si="13"/>
        <v>0</v>
      </c>
      <c r="N105" s="160">
        <f t="shared" si="13"/>
        <v>0</v>
      </c>
      <c r="O105" s="160">
        <f t="shared" si="13"/>
        <v>0</v>
      </c>
      <c r="P105" s="160">
        <f t="shared" si="13"/>
        <v>0</v>
      </c>
      <c r="Q105" s="160">
        <f t="shared" si="13"/>
        <v>0</v>
      </c>
    </row>
    <row r="106" spans="1:17" ht="12" customHeight="1" x14ac:dyDescent="0.25">
      <c r="A106" s="148" t="s">
        <v>60</v>
      </c>
      <c r="B106" s="156">
        <f>RES_hhdet_fec!B$137</f>
        <v>0</v>
      </c>
      <c r="C106" s="156">
        <f>RES_hhdet_fec!C$137</f>
        <v>0</v>
      </c>
      <c r="D106" s="156">
        <f>RES_hhdet_fec!D$137</f>
        <v>0</v>
      </c>
      <c r="E106" s="156">
        <f>RES_hhdet_fec!E$137</f>
        <v>0</v>
      </c>
      <c r="F106" s="156">
        <f>RES_hhdet_fec!F$137</f>
        <v>0</v>
      </c>
      <c r="G106" s="156">
        <f>RES_hhdet_fec!G$137</f>
        <v>0</v>
      </c>
      <c r="H106" s="156">
        <f>RES_hhdet_fec!H$137</f>
        <v>0</v>
      </c>
      <c r="I106" s="156">
        <f>RES_hhdet_fec!I$137</f>
        <v>0</v>
      </c>
      <c r="J106" s="156">
        <f>RES_hhdet_fec!J$137</f>
        <v>0</v>
      </c>
      <c r="K106" s="156">
        <f>RES_hhdet_fec!K$137</f>
        <v>0</v>
      </c>
      <c r="L106" s="156">
        <f>RES_hhdet_fec!L$137</f>
        <v>0</v>
      </c>
      <c r="M106" s="156">
        <f>RES_hhdet_fec!M$137</f>
        <v>0</v>
      </c>
      <c r="N106" s="156">
        <f>RES_hhdet_fec!N$137</f>
        <v>0</v>
      </c>
      <c r="O106" s="156">
        <f>RES_hhdet_fec!O$137</f>
        <v>0</v>
      </c>
      <c r="P106" s="156">
        <f>RES_hhdet_fec!P$137</f>
        <v>0</v>
      </c>
      <c r="Q106" s="156">
        <f>RES_hhdet_fec!Q$137</f>
        <v>0</v>
      </c>
    </row>
    <row r="107" spans="1:17" ht="12" customHeight="1" x14ac:dyDescent="0.25">
      <c r="A107" s="148" t="s">
        <v>59</v>
      </c>
      <c r="B107" s="156">
        <f>RES_hhdet_fec!B$138</f>
        <v>0</v>
      </c>
      <c r="C107" s="156">
        <f>RES_hhdet_fec!C$138</f>
        <v>0</v>
      </c>
      <c r="D107" s="156">
        <f>RES_hhdet_fec!D$138</f>
        <v>0</v>
      </c>
      <c r="E107" s="156">
        <f>RES_hhdet_fec!E$138</f>
        <v>0</v>
      </c>
      <c r="F107" s="156">
        <f>RES_hhdet_fec!F$138</f>
        <v>0</v>
      </c>
      <c r="G107" s="156">
        <f>RES_hhdet_fec!G$138</f>
        <v>0</v>
      </c>
      <c r="H107" s="156">
        <f>RES_hhdet_fec!H$138</f>
        <v>0</v>
      </c>
      <c r="I107" s="156">
        <f>RES_hhdet_fec!I$138</f>
        <v>0</v>
      </c>
      <c r="J107" s="156">
        <f>RES_hhdet_fec!J$138</f>
        <v>0</v>
      </c>
      <c r="K107" s="156">
        <f>RES_hhdet_fec!K$138</f>
        <v>0</v>
      </c>
      <c r="L107" s="156">
        <f>RES_hhdet_fec!L$138</f>
        <v>0</v>
      </c>
      <c r="M107" s="156">
        <f>RES_hhdet_fec!M$138</f>
        <v>0</v>
      </c>
      <c r="N107" s="156">
        <f>RES_hhdet_fec!N$138</f>
        <v>0</v>
      </c>
      <c r="O107" s="156">
        <f>RES_hhdet_fec!O$138</f>
        <v>0</v>
      </c>
      <c r="P107" s="156">
        <f>RES_hhdet_fec!P$138</f>
        <v>0</v>
      </c>
      <c r="Q107" s="156">
        <f>RES_hhdet_fec!Q$138</f>
        <v>0</v>
      </c>
    </row>
    <row r="108" spans="1:17" ht="12" customHeight="1" x14ac:dyDescent="0.25">
      <c r="A108" s="158" t="s">
        <v>62</v>
      </c>
      <c r="B108" s="157">
        <f>SUM(B109:B110)</f>
        <v>0</v>
      </c>
      <c r="C108" s="157">
        <f t="shared" ref="C108:Q108" si="14">SUM(C109:C110)</f>
        <v>0</v>
      </c>
      <c r="D108" s="157">
        <f t="shared" si="14"/>
        <v>0</v>
      </c>
      <c r="E108" s="157">
        <f t="shared" si="14"/>
        <v>0</v>
      </c>
      <c r="F108" s="157">
        <f t="shared" si="14"/>
        <v>0</v>
      </c>
      <c r="G108" s="157">
        <f t="shared" si="14"/>
        <v>0</v>
      </c>
      <c r="H108" s="157">
        <f t="shared" si="14"/>
        <v>0</v>
      </c>
      <c r="I108" s="157">
        <f t="shared" si="14"/>
        <v>0</v>
      </c>
      <c r="J108" s="157">
        <f t="shared" si="14"/>
        <v>0</v>
      </c>
      <c r="K108" s="157">
        <f t="shared" si="14"/>
        <v>0</v>
      </c>
      <c r="L108" s="157">
        <f t="shared" si="14"/>
        <v>0</v>
      </c>
      <c r="M108" s="157">
        <f t="shared" si="14"/>
        <v>0</v>
      </c>
      <c r="N108" s="157">
        <f t="shared" si="14"/>
        <v>0</v>
      </c>
      <c r="O108" s="157">
        <f t="shared" si="14"/>
        <v>0</v>
      </c>
      <c r="P108" s="157">
        <f t="shared" si="14"/>
        <v>0</v>
      </c>
      <c r="Q108" s="157">
        <f t="shared" si="14"/>
        <v>0</v>
      </c>
    </row>
    <row r="109" spans="1:17" ht="12" customHeight="1" x14ac:dyDescent="0.25">
      <c r="A109" s="23" t="s">
        <v>57</v>
      </c>
      <c r="B109" s="156">
        <f>RES_hhdet_fec!B$140</f>
        <v>0</v>
      </c>
      <c r="C109" s="156">
        <f>RES_hhdet_fec!C$140</f>
        <v>0</v>
      </c>
      <c r="D109" s="156">
        <f>RES_hhdet_fec!D$140</f>
        <v>0</v>
      </c>
      <c r="E109" s="156">
        <f>RES_hhdet_fec!E$140</f>
        <v>0</v>
      </c>
      <c r="F109" s="156">
        <f>RES_hhdet_fec!F$140</f>
        <v>0</v>
      </c>
      <c r="G109" s="156">
        <f>RES_hhdet_fec!G$140</f>
        <v>0</v>
      </c>
      <c r="H109" s="156">
        <f>RES_hhdet_fec!H$140</f>
        <v>0</v>
      </c>
      <c r="I109" s="156">
        <f>RES_hhdet_fec!I$140</f>
        <v>0</v>
      </c>
      <c r="J109" s="156">
        <f>RES_hhdet_fec!J$140</f>
        <v>0</v>
      </c>
      <c r="K109" s="156">
        <f>RES_hhdet_fec!K$140</f>
        <v>0</v>
      </c>
      <c r="L109" s="156">
        <f>RES_hhdet_fec!L$140</f>
        <v>0</v>
      </c>
      <c r="M109" s="156">
        <f>RES_hhdet_fec!M$140</f>
        <v>0</v>
      </c>
      <c r="N109" s="156">
        <f>RES_hhdet_fec!N$140</f>
        <v>0</v>
      </c>
      <c r="O109" s="156">
        <f>RES_hhdet_fec!O$140</f>
        <v>0</v>
      </c>
      <c r="P109" s="156">
        <f>RES_hhdet_fec!P$140</f>
        <v>0</v>
      </c>
      <c r="Q109" s="156">
        <f>RES_hhdet_fec!Q$140</f>
        <v>0</v>
      </c>
    </row>
    <row r="110" spans="1:17" ht="12" customHeight="1" x14ac:dyDescent="0.25">
      <c r="A110" s="29" t="s">
        <v>140</v>
      </c>
      <c r="B110" s="57">
        <f>RES_hhdet_fec!B$141</f>
        <v>0</v>
      </c>
      <c r="C110" s="57">
        <f>RES_hhdet_fec!C$141</f>
        <v>0</v>
      </c>
      <c r="D110" s="57">
        <f>RES_hhdet_fec!D$141</f>
        <v>0</v>
      </c>
      <c r="E110" s="57">
        <f>RES_hhdet_fec!E$141</f>
        <v>0</v>
      </c>
      <c r="F110" s="57">
        <f>RES_hhdet_fec!F$141</f>
        <v>0</v>
      </c>
      <c r="G110" s="57">
        <f>RES_hhdet_fec!G$141</f>
        <v>0</v>
      </c>
      <c r="H110" s="57">
        <f>RES_hhdet_fec!H$141</f>
        <v>0</v>
      </c>
      <c r="I110" s="57">
        <f>RES_hhdet_fec!I$141</f>
        <v>0</v>
      </c>
      <c r="J110" s="57">
        <f>RES_hhdet_fec!J$141</f>
        <v>0</v>
      </c>
      <c r="K110" s="57">
        <f>RES_hhdet_fec!K$141</f>
        <v>0</v>
      </c>
      <c r="L110" s="57">
        <f>RES_hhdet_fec!L$141</f>
        <v>0</v>
      </c>
      <c r="M110" s="57">
        <f>RES_hhdet_fec!M$141</f>
        <v>0</v>
      </c>
      <c r="N110" s="57">
        <f>RES_hhdet_fec!N$141</f>
        <v>0</v>
      </c>
      <c r="O110" s="57">
        <f>RES_hhdet_fec!O$141</f>
        <v>0</v>
      </c>
      <c r="P110" s="57">
        <f>RES_hhdet_fec!P$141</f>
        <v>0</v>
      </c>
      <c r="Q110" s="57">
        <f>RES_hhdet_fec!Q$141</f>
        <v>0</v>
      </c>
    </row>
    <row r="112" spans="1:17" ht="12" customHeight="1" x14ac:dyDescent="0.25">
      <c r="A112" s="152" t="s">
        <v>119</v>
      </c>
      <c r="B112" s="168">
        <f>SUM(B113,B116,B118,B127)</f>
        <v>0</v>
      </c>
      <c r="C112" s="168">
        <f t="shared" ref="C112:Q112" si="15">SUM(C113,C116,C118,C127)</f>
        <v>0</v>
      </c>
      <c r="D112" s="168">
        <f t="shared" si="15"/>
        <v>0</v>
      </c>
      <c r="E112" s="168">
        <f t="shared" si="15"/>
        <v>0</v>
      </c>
      <c r="F112" s="168">
        <f t="shared" si="15"/>
        <v>0</v>
      </c>
      <c r="G112" s="168">
        <f t="shared" si="15"/>
        <v>0</v>
      </c>
      <c r="H112" s="168">
        <f t="shared" si="15"/>
        <v>0</v>
      </c>
      <c r="I112" s="168">
        <f t="shared" si="15"/>
        <v>0</v>
      </c>
      <c r="J112" s="168">
        <f t="shared" si="15"/>
        <v>0</v>
      </c>
      <c r="K112" s="168">
        <f t="shared" si="15"/>
        <v>0</v>
      </c>
      <c r="L112" s="168">
        <f t="shared" si="15"/>
        <v>0</v>
      </c>
      <c r="M112" s="168">
        <f t="shared" si="15"/>
        <v>0</v>
      </c>
      <c r="N112" s="168">
        <f t="shared" si="15"/>
        <v>0</v>
      </c>
      <c r="O112" s="168">
        <f t="shared" si="15"/>
        <v>0</v>
      </c>
      <c r="P112" s="168">
        <f t="shared" si="15"/>
        <v>0</v>
      </c>
      <c r="Q112" s="168">
        <f t="shared" si="15"/>
        <v>0</v>
      </c>
    </row>
    <row r="113" spans="1:17" ht="12" customHeight="1" x14ac:dyDescent="0.25">
      <c r="A113" s="158" t="s">
        <v>65</v>
      </c>
      <c r="B113" s="157">
        <f>SUM(B114:B115)</f>
        <v>0</v>
      </c>
      <c r="C113" s="157">
        <f t="shared" ref="C113:Q113" si="16">SUM(C114:C115)</f>
        <v>0</v>
      </c>
      <c r="D113" s="157">
        <f t="shared" si="16"/>
        <v>0</v>
      </c>
      <c r="E113" s="157">
        <f t="shared" si="16"/>
        <v>0</v>
      </c>
      <c r="F113" s="157">
        <f t="shared" si="16"/>
        <v>0</v>
      </c>
      <c r="G113" s="157">
        <f t="shared" si="16"/>
        <v>0</v>
      </c>
      <c r="H113" s="157">
        <f t="shared" si="16"/>
        <v>0</v>
      </c>
      <c r="I113" s="157">
        <f t="shared" si="16"/>
        <v>0</v>
      </c>
      <c r="J113" s="157">
        <f t="shared" si="16"/>
        <v>0</v>
      </c>
      <c r="K113" s="157">
        <f t="shared" si="16"/>
        <v>0</v>
      </c>
      <c r="L113" s="157">
        <f t="shared" si="16"/>
        <v>0</v>
      </c>
      <c r="M113" s="157">
        <f t="shared" si="16"/>
        <v>0</v>
      </c>
      <c r="N113" s="157">
        <f t="shared" si="16"/>
        <v>0</v>
      </c>
      <c r="O113" s="157">
        <f t="shared" si="16"/>
        <v>0</v>
      </c>
      <c r="P113" s="157">
        <f t="shared" si="16"/>
        <v>0</v>
      </c>
      <c r="Q113" s="157">
        <f t="shared" si="16"/>
        <v>0</v>
      </c>
    </row>
    <row r="114" spans="1:17" ht="12" customHeight="1" x14ac:dyDescent="0.25">
      <c r="A114" s="23" t="s">
        <v>149</v>
      </c>
      <c r="B114" s="156">
        <f>RES_hhdet_tes!B$126</f>
        <v>0</v>
      </c>
      <c r="C114" s="156">
        <f>RES_hhdet_tes!C$126</f>
        <v>0</v>
      </c>
      <c r="D114" s="156">
        <f>RES_hhdet_tes!D$126</f>
        <v>0</v>
      </c>
      <c r="E114" s="156">
        <f>RES_hhdet_tes!E$126</f>
        <v>0</v>
      </c>
      <c r="F114" s="156">
        <f>RES_hhdet_tes!F$126</f>
        <v>0</v>
      </c>
      <c r="G114" s="156">
        <f>RES_hhdet_tes!G$126</f>
        <v>0</v>
      </c>
      <c r="H114" s="156">
        <f>RES_hhdet_tes!H$126</f>
        <v>0</v>
      </c>
      <c r="I114" s="156">
        <f>RES_hhdet_tes!I$126</f>
        <v>0</v>
      </c>
      <c r="J114" s="156">
        <f>RES_hhdet_tes!J$126</f>
        <v>0</v>
      </c>
      <c r="K114" s="156">
        <f>RES_hhdet_tes!K$126</f>
        <v>0</v>
      </c>
      <c r="L114" s="156">
        <f>RES_hhdet_tes!L$126</f>
        <v>0</v>
      </c>
      <c r="M114" s="156">
        <f>RES_hhdet_tes!M$126</f>
        <v>0</v>
      </c>
      <c r="N114" s="156">
        <f>RES_hhdet_tes!N$126</f>
        <v>0</v>
      </c>
      <c r="O114" s="156">
        <f>RES_hhdet_tes!O$126</f>
        <v>0</v>
      </c>
      <c r="P114" s="156">
        <f>RES_hhdet_tes!P$126</f>
        <v>0</v>
      </c>
      <c r="Q114" s="156">
        <f>RES_hhdet_tes!Q$126</f>
        <v>0</v>
      </c>
    </row>
    <row r="115" spans="1:17" ht="12" customHeight="1" x14ac:dyDescent="0.25">
      <c r="A115" s="23" t="s">
        <v>60</v>
      </c>
      <c r="B115" s="156">
        <f>RES_hhdet_tes!B$127</f>
        <v>0</v>
      </c>
      <c r="C115" s="156">
        <f>RES_hhdet_tes!C$127</f>
        <v>0</v>
      </c>
      <c r="D115" s="156">
        <f>RES_hhdet_tes!D$127</f>
        <v>0</v>
      </c>
      <c r="E115" s="156">
        <f>RES_hhdet_tes!E$127</f>
        <v>0</v>
      </c>
      <c r="F115" s="156">
        <f>RES_hhdet_tes!F$127</f>
        <v>0</v>
      </c>
      <c r="G115" s="156">
        <f>RES_hhdet_tes!G$127</f>
        <v>0</v>
      </c>
      <c r="H115" s="156">
        <f>RES_hhdet_tes!H$127</f>
        <v>0</v>
      </c>
      <c r="I115" s="156">
        <f>RES_hhdet_tes!I$127</f>
        <v>0</v>
      </c>
      <c r="J115" s="156">
        <f>RES_hhdet_tes!J$127</f>
        <v>0</v>
      </c>
      <c r="K115" s="156">
        <f>RES_hhdet_tes!K$127</f>
        <v>0</v>
      </c>
      <c r="L115" s="156">
        <f>RES_hhdet_tes!L$127</f>
        <v>0</v>
      </c>
      <c r="M115" s="156">
        <f>RES_hhdet_tes!M$127</f>
        <v>0</v>
      </c>
      <c r="N115" s="156">
        <f>RES_hhdet_tes!N$127</f>
        <v>0</v>
      </c>
      <c r="O115" s="156">
        <f>RES_hhdet_tes!O$127</f>
        <v>0</v>
      </c>
      <c r="P115" s="156">
        <f>RES_hhdet_tes!P$127</f>
        <v>0</v>
      </c>
      <c r="Q115" s="156">
        <f>RES_hhdet_tes!Q$127</f>
        <v>0</v>
      </c>
    </row>
    <row r="116" spans="1:17" ht="12" customHeight="1" x14ac:dyDescent="0.25">
      <c r="A116" s="158" t="s">
        <v>112</v>
      </c>
      <c r="B116" s="157">
        <f>B117</f>
        <v>0</v>
      </c>
      <c r="C116" s="157">
        <f t="shared" ref="C116:Q116" si="17">C117</f>
        <v>0</v>
      </c>
      <c r="D116" s="157">
        <f t="shared" si="17"/>
        <v>0</v>
      </c>
      <c r="E116" s="157">
        <f t="shared" si="17"/>
        <v>0</v>
      </c>
      <c r="F116" s="157">
        <f t="shared" si="17"/>
        <v>0</v>
      </c>
      <c r="G116" s="157">
        <f t="shared" si="17"/>
        <v>0</v>
      </c>
      <c r="H116" s="157">
        <f t="shared" si="17"/>
        <v>0</v>
      </c>
      <c r="I116" s="157">
        <f t="shared" si="17"/>
        <v>0</v>
      </c>
      <c r="J116" s="157">
        <f t="shared" si="17"/>
        <v>0</v>
      </c>
      <c r="K116" s="157">
        <f t="shared" si="17"/>
        <v>0</v>
      </c>
      <c r="L116" s="157">
        <f t="shared" si="17"/>
        <v>0</v>
      </c>
      <c r="M116" s="157">
        <f t="shared" si="17"/>
        <v>0</v>
      </c>
      <c r="N116" s="157">
        <f t="shared" si="17"/>
        <v>0</v>
      </c>
      <c r="O116" s="157">
        <f t="shared" si="17"/>
        <v>0</v>
      </c>
      <c r="P116" s="157">
        <f t="shared" si="17"/>
        <v>0</v>
      </c>
      <c r="Q116" s="157">
        <f t="shared" si="17"/>
        <v>0</v>
      </c>
    </row>
    <row r="117" spans="1:17" ht="12" customHeight="1" x14ac:dyDescent="0.25">
      <c r="A117" s="23" t="s">
        <v>60</v>
      </c>
      <c r="B117" s="156">
        <f>RES_hhdet_tes!B$129</f>
        <v>0</v>
      </c>
      <c r="C117" s="156">
        <f>RES_hhdet_tes!C$129</f>
        <v>0</v>
      </c>
      <c r="D117" s="156">
        <f>RES_hhdet_tes!D$129</f>
        <v>0</v>
      </c>
      <c r="E117" s="156">
        <f>RES_hhdet_tes!E$129</f>
        <v>0</v>
      </c>
      <c r="F117" s="156">
        <f>RES_hhdet_tes!F$129</f>
        <v>0</v>
      </c>
      <c r="G117" s="156">
        <f>RES_hhdet_tes!G$129</f>
        <v>0</v>
      </c>
      <c r="H117" s="156">
        <f>RES_hhdet_tes!H$129</f>
        <v>0</v>
      </c>
      <c r="I117" s="156">
        <f>RES_hhdet_tes!I$129</f>
        <v>0</v>
      </c>
      <c r="J117" s="156">
        <f>RES_hhdet_tes!J$129</f>
        <v>0</v>
      </c>
      <c r="K117" s="156">
        <f>RES_hhdet_tes!K$129</f>
        <v>0</v>
      </c>
      <c r="L117" s="156">
        <f>RES_hhdet_tes!L$129</f>
        <v>0</v>
      </c>
      <c r="M117" s="156">
        <f>RES_hhdet_tes!M$129</f>
        <v>0</v>
      </c>
      <c r="N117" s="156">
        <f>RES_hhdet_tes!N$129</f>
        <v>0</v>
      </c>
      <c r="O117" s="156">
        <f>RES_hhdet_tes!O$129</f>
        <v>0</v>
      </c>
      <c r="P117" s="156">
        <f>RES_hhdet_tes!P$129</f>
        <v>0</v>
      </c>
      <c r="Q117" s="156">
        <f>RES_hhdet_tes!Q$129</f>
        <v>0</v>
      </c>
    </row>
    <row r="118" spans="1:17" ht="12" customHeight="1" x14ac:dyDescent="0.25">
      <c r="A118" s="158" t="s">
        <v>63</v>
      </c>
      <c r="B118" s="157">
        <f>SUM(B119:B120,B123:B124)</f>
        <v>0</v>
      </c>
      <c r="C118" s="157">
        <f t="shared" ref="C118:Q118" si="18">SUM(C119:C120,C123:C124)</f>
        <v>0</v>
      </c>
      <c r="D118" s="157">
        <f t="shared" si="18"/>
        <v>0</v>
      </c>
      <c r="E118" s="157">
        <f t="shared" si="18"/>
        <v>0</v>
      </c>
      <c r="F118" s="157">
        <f t="shared" si="18"/>
        <v>0</v>
      </c>
      <c r="G118" s="157">
        <f t="shared" si="18"/>
        <v>0</v>
      </c>
      <c r="H118" s="157">
        <f t="shared" si="18"/>
        <v>0</v>
      </c>
      <c r="I118" s="157">
        <f t="shared" si="18"/>
        <v>0</v>
      </c>
      <c r="J118" s="157">
        <f t="shared" si="18"/>
        <v>0</v>
      </c>
      <c r="K118" s="157">
        <f t="shared" si="18"/>
        <v>0</v>
      </c>
      <c r="L118" s="157">
        <f t="shared" si="18"/>
        <v>0</v>
      </c>
      <c r="M118" s="157">
        <f t="shared" si="18"/>
        <v>0</v>
      </c>
      <c r="N118" s="157">
        <f t="shared" si="18"/>
        <v>0</v>
      </c>
      <c r="O118" s="157">
        <f t="shared" si="18"/>
        <v>0</v>
      </c>
      <c r="P118" s="157">
        <f t="shared" si="18"/>
        <v>0</v>
      </c>
      <c r="Q118" s="157">
        <f t="shared" si="18"/>
        <v>0</v>
      </c>
    </row>
    <row r="119" spans="1:17" ht="12" customHeight="1" x14ac:dyDescent="0.25">
      <c r="A119" s="167" t="s">
        <v>148</v>
      </c>
      <c r="B119" s="132">
        <f>RES_hhdet_tes!B$131</f>
        <v>0</v>
      </c>
      <c r="C119" s="132">
        <f>RES_hhdet_tes!C$131</f>
        <v>0</v>
      </c>
      <c r="D119" s="132">
        <f>RES_hhdet_tes!D$131</f>
        <v>0</v>
      </c>
      <c r="E119" s="132">
        <f>RES_hhdet_tes!E$131</f>
        <v>0</v>
      </c>
      <c r="F119" s="132">
        <f>RES_hhdet_tes!F$131</f>
        <v>0</v>
      </c>
      <c r="G119" s="132">
        <f>RES_hhdet_tes!G$131</f>
        <v>0</v>
      </c>
      <c r="H119" s="132">
        <f>RES_hhdet_tes!H$131</f>
        <v>0</v>
      </c>
      <c r="I119" s="132">
        <f>RES_hhdet_tes!I$131</f>
        <v>0</v>
      </c>
      <c r="J119" s="132">
        <f>RES_hhdet_tes!J$131</f>
        <v>0</v>
      </c>
      <c r="K119" s="132">
        <f>RES_hhdet_tes!K$131</f>
        <v>0</v>
      </c>
      <c r="L119" s="132">
        <f>RES_hhdet_tes!L$131</f>
        <v>0</v>
      </c>
      <c r="M119" s="132">
        <f>RES_hhdet_tes!M$131</f>
        <v>0</v>
      </c>
      <c r="N119" s="132">
        <f>RES_hhdet_tes!N$131</f>
        <v>0</v>
      </c>
      <c r="O119" s="132">
        <f>RES_hhdet_tes!O$131</f>
        <v>0</v>
      </c>
      <c r="P119" s="132">
        <f>RES_hhdet_tes!P$131</f>
        <v>0</v>
      </c>
      <c r="Q119" s="132">
        <f>RES_hhdet_tes!Q$131</f>
        <v>0</v>
      </c>
    </row>
    <row r="120" spans="1:17" ht="12" customHeight="1" x14ac:dyDescent="0.25">
      <c r="A120" s="167" t="s">
        <v>147</v>
      </c>
      <c r="B120" s="132">
        <f>SUM(B121:B122)</f>
        <v>0</v>
      </c>
      <c r="C120" s="132">
        <f t="shared" ref="C120:Q120" si="19">SUM(C121:C122)</f>
        <v>0</v>
      </c>
      <c r="D120" s="132">
        <f t="shared" si="19"/>
        <v>0</v>
      </c>
      <c r="E120" s="132">
        <f t="shared" si="19"/>
        <v>0</v>
      </c>
      <c r="F120" s="132">
        <f t="shared" si="19"/>
        <v>0</v>
      </c>
      <c r="G120" s="132">
        <f t="shared" si="19"/>
        <v>0</v>
      </c>
      <c r="H120" s="132">
        <f t="shared" si="19"/>
        <v>0</v>
      </c>
      <c r="I120" s="132">
        <f t="shared" si="19"/>
        <v>0</v>
      </c>
      <c r="J120" s="132">
        <f t="shared" si="19"/>
        <v>0</v>
      </c>
      <c r="K120" s="132">
        <f t="shared" si="19"/>
        <v>0</v>
      </c>
      <c r="L120" s="132">
        <f t="shared" si="19"/>
        <v>0</v>
      </c>
      <c r="M120" s="132">
        <f t="shared" si="19"/>
        <v>0</v>
      </c>
      <c r="N120" s="132">
        <f t="shared" si="19"/>
        <v>0</v>
      </c>
      <c r="O120" s="132">
        <f t="shared" si="19"/>
        <v>0</v>
      </c>
      <c r="P120" s="132">
        <f t="shared" si="19"/>
        <v>0</v>
      </c>
      <c r="Q120" s="132">
        <f t="shared" si="19"/>
        <v>0</v>
      </c>
    </row>
    <row r="121" spans="1:17" ht="12" customHeight="1" x14ac:dyDescent="0.25">
      <c r="A121" s="166" t="s">
        <v>61</v>
      </c>
      <c r="B121" s="165">
        <f>RES_hhdet_tes!B$133</f>
        <v>0</v>
      </c>
      <c r="C121" s="165">
        <f>RES_hhdet_tes!C$133</f>
        <v>0</v>
      </c>
      <c r="D121" s="165">
        <f>RES_hhdet_tes!D$133</f>
        <v>0</v>
      </c>
      <c r="E121" s="165">
        <f>RES_hhdet_tes!E$133</f>
        <v>0</v>
      </c>
      <c r="F121" s="165">
        <f>RES_hhdet_tes!F$133</f>
        <v>0</v>
      </c>
      <c r="G121" s="165">
        <f>RES_hhdet_tes!G$133</f>
        <v>0</v>
      </c>
      <c r="H121" s="165">
        <f>RES_hhdet_tes!H$133</f>
        <v>0</v>
      </c>
      <c r="I121" s="165">
        <f>RES_hhdet_tes!I$133</f>
        <v>0</v>
      </c>
      <c r="J121" s="165">
        <f>RES_hhdet_tes!J$133</f>
        <v>0</v>
      </c>
      <c r="K121" s="165">
        <f>RES_hhdet_tes!K$133</f>
        <v>0</v>
      </c>
      <c r="L121" s="165">
        <f>RES_hhdet_tes!L$133</f>
        <v>0</v>
      </c>
      <c r="M121" s="165">
        <f>RES_hhdet_tes!M$133</f>
        <v>0</v>
      </c>
      <c r="N121" s="165">
        <f>RES_hhdet_tes!N$133</f>
        <v>0</v>
      </c>
      <c r="O121" s="165">
        <f>RES_hhdet_tes!O$133</f>
        <v>0</v>
      </c>
      <c r="P121" s="165">
        <f>RES_hhdet_tes!P$133</f>
        <v>0</v>
      </c>
      <c r="Q121" s="165">
        <f>RES_hhdet_tes!Q$133</f>
        <v>0</v>
      </c>
    </row>
    <row r="122" spans="1:17" ht="12" customHeight="1" x14ac:dyDescent="0.25">
      <c r="A122" s="147" t="s">
        <v>59</v>
      </c>
      <c r="B122" s="164">
        <f>RES_hhdet_tes!B$134</f>
        <v>0</v>
      </c>
      <c r="C122" s="164">
        <f>RES_hhdet_tes!C$134</f>
        <v>0</v>
      </c>
      <c r="D122" s="164">
        <f>RES_hhdet_tes!D$134</f>
        <v>0</v>
      </c>
      <c r="E122" s="164">
        <f>RES_hhdet_tes!E$134</f>
        <v>0</v>
      </c>
      <c r="F122" s="164">
        <f>RES_hhdet_tes!F$134</f>
        <v>0</v>
      </c>
      <c r="G122" s="164">
        <f>RES_hhdet_tes!G$134</f>
        <v>0</v>
      </c>
      <c r="H122" s="164">
        <f>RES_hhdet_tes!H$134</f>
        <v>0</v>
      </c>
      <c r="I122" s="164">
        <f>RES_hhdet_tes!I$134</f>
        <v>0</v>
      </c>
      <c r="J122" s="164">
        <f>RES_hhdet_tes!J$134</f>
        <v>0</v>
      </c>
      <c r="K122" s="164">
        <f>RES_hhdet_tes!K$134</f>
        <v>0</v>
      </c>
      <c r="L122" s="164">
        <f>RES_hhdet_tes!L$134</f>
        <v>0</v>
      </c>
      <c r="M122" s="164">
        <f>RES_hhdet_tes!M$134</f>
        <v>0</v>
      </c>
      <c r="N122" s="164">
        <f>RES_hhdet_tes!N$134</f>
        <v>0</v>
      </c>
      <c r="O122" s="164">
        <f>RES_hhdet_tes!O$134</f>
        <v>0</v>
      </c>
      <c r="P122" s="164">
        <f>RES_hhdet_tes!P$134</f>
        <v>0</v>
      </c>
      <c r="Q122" s="164">
        <f>RES_hhdet_tes!Q$134</f>
        <v>0</v>
      </c>
    </row>
    <row r="123" spans="1:17" ht="12" customHeight="1" x14ac:dyDescent="0.25">
      <c r="A123" s="163" t="s">
        <v>142</v>
      </c>
      <c r="B123" s="162">
        <f>RES_hhdet_tes!B$135</f>
        <v>0</v>
      </c>
      <c r="C123" s="162">
        <f>RES_hhdet_tes!C$135</f>
        <v>0</v>
      </c>
      <c r="D123" s="162">
        <f>RES_hhdet_tes!D$135</f>
        <v>0</v>
      </c>
      <c r="E123" s="162">
        <f>RES_hhdet_tes!E$135</f>
        <v>0</v>
      </c>
      <c r="F123" s="162">
        <f>RES_hhdet_tes!F$135</f>
        <v>0</v>
      </c>
      <c r="G123" s="162">
        <f>RES_hhdet_tes!G$135</f>
        <v>0</v>
      </c>
      <c r="H123" s="162">
        <f>RES_hhdet_tes!H$135</f>
        <v>0</v>
      </c>
      <c r="I123" s="162">
        <f>RES_hhdet_tes!I$135</f>
        <v>0</v>
      </c>
      <c r="J123" s="162">
        <f>RES_hhdet_tes!J$135</f>
        <v>0</v>
      </c>
      <c r="K123" s="162">
        <f>RES_hhdet_tes!K$135</f>
        <v>0</v>
      </c>
      <c r="L123" s="162">
        <f>RES_hhdet_tes!L$135</f>
        <v>0</v>
      </c>
      <c r="M123" s="162">
        <f>RES_hhdet_tes!M$135</f>
        <v>0</v>
      </c>
      <c r="N123" s="162">
        <f>RES_hhdet_tes!N$135</f>
        <v>0</v>
      </c>
      <c r="O123" s="162">
        <f>RES_hhdet_tes!O$135</f>
        <v>0</v>
      </c>
      <c r="P123" s="162">
        <f>RES_hhdet_tes!P$135</f>
        <v>0</v>
      </c>
      <c r="Q123" s="162">
        <f>RES_hhdet_tes!Q$135</f>
        <v>0</v>
      </c>
    </row>
    <row r="124" spans="1:17" ht="12" customHeight="1" x14ac:dyDescent="0.25">
      <c r="A124" s="161" t="s">
        <v>141</v>
      </c>
      <c r="B124" s="160">
        <f>SUM(B125:B126)</f>
        <v>0</v>
      </c>
      <c r="C124" s="160">
        <f t="shared" ref="C124:Q124" si="20">SUM(C125:C126)</f>
        <v>0</v>
      </c>
      <c r="D124" s="160">
        <f t="shared" si="20"/>
        <v>0</v>
      </c>
      <c r="E124" s="160">
        <f t="shared" si="20"/>
        <v>0</v>
      </c>
      <c r="F124" s="160">
        <f t="shared" si="20"/>
        <v>0</v>
      </c>
      <c r="G124" s="160">
        <f t="shared" si="20"/>
        <v>0</v>
      </c>
      <c r="H124" s="160">
        <f t="shared" si="20"/>
        <v>0</v>
      </c>
      <c r="I124" s="160">
        <f t="shared" si="20"/>
        <v>0</v>
      </c>
      <c r="J124" s="160">
        <f t="shared" si="20"/>
        <v>0</v>
      </c>
      <c r="K124" s="160">
        <f t="shared" si="20"/>
        <v>0</v>
      </c>
      <c r="L124" s="160">
        <f t="shared" si="20"/>
        <v>0</v>
      </c>
      <c r="M124" s="160">
        <f t="shared" si="20"/>
        <v>0</v>
      </c>
      <c r="N124" s="160">
        <f t="shared" si="20"/>
        <v>0</v>
      </c>
      <c r="O124" s="160">
        <f t="shared" si="20"/>
        <v>0</v>
      </c>
      <c r="P124" s="160">
        <f t="shared" si="20"/>
        <v>0</v>
      </c>
      <c r="Q124" s="160">
        <f t="shared" si="20"/>
        <v>0</v>
      </c>
    </row>
    <row r="125" spans="1:17" ht="12" customHeight="1" x14ac:dyDescent="0.25">
      <c r="A125" s="148" t="s">
        <v>60</v>
      </c>
      <c r="B125" s="156">
        <f>RES_hhdet_tes!B$137</f>
        <v>0</v>
      </c>
      <c r="C125" s="156">
        <f>RES_hhdet_tes!C$137</f>
        <v>0</v>
      </c>
      <c r="D125" s="156">
        <f>RES_hhdet_tes!D$137</f>
        <v>0</v>
      </c>
      <c r="E125" s="156">
        <f>RES_hhdet_tes!E$137</f>
        <v>0</v>
      </c>
      <c r="F125" s="156">
        <f>RES_hhdet_tes!F$137</f>
        <v>0</v>
      </c>
      <c r="G125" s="156">
        <f>RES_hhdet_tes!G$137</f>
        <v>0</v>
      </c>
      <c r="H125" s="156">
        <f>RES_hhdet_tes!H$137</f>
        <v>0</v>
      </c>
      <c r="I125" s="156">
        <f>RES_hhdet_tes!I$137</f>
        <v>0</v>
      </c>
      <c r="J125" s="156">
        <f>RES_hhdet_tes!J$137</f>
        <v>0</v>
      </c>
      <c r="K125" s="156">
        <f>RES_hhdet_tes!K$137</f>
        <v>0</v>
      </c>
      <c r="L125" s="156">
        <f>RES_hhdet_tes!L$137</f>
        <v>0</v>
      </c>
      <c r="M125" s="156">
        <f>RES_hhdet_tes!M$137</f>
        <v>0</v>
      </c>
      <c r="N125" s="156">
        <f>RES_hhdet_tes!N$137</f>
        <v>0</v>
      </c>
      <c r="O125" s="156">
        <f>RES_hhdet_tes!O$137</f>
        <v>0</v>
      </c>
      <c r="P125" s="156">
        <f>RES_hhdet_tes!P$137</f>
        <v>0</v>
      </c>
      <c r="Q125" s="156">
        <f>RES_hhdet_tes!Q$137</f>
        <v>0</v>
      </c>
    </row>
    <row r="126" spans="1:17" ht="12" customHeight="1" x14ac:dyDescent="0.25">
      <c r="A126" s="148" t="s">
        <v>59</v>
      </c>
      <c r="B126" s="156">
        <f>RES_hhdet_tes!B$138</f>
        <v>0</v>
      </c>
      <c r="C126" s="156">
        <f>RES_hhdet_tes!C$138</f>
        <v>0</v>
      </c>
      <c r="D126" s="156">
        <f>RES_hhdet_tes!D$138</f>
        <v>0</v>
      </c>
      <c r="E126" s="156">
        <f>RES_hhdet_tes!E$138</f>
        <v>0</v>
      </c>
      <c r="F126" s="156">
        <f>RES_hhdet_tes!F$138</f>
        <v>0</v>
      </c>
      <c r="G126" s="156">
        <f>RES_hhdet_tes!G$138</f>
        <v>0</v>
      </c>
      <c r="H126" s="156">
        <f>RES_hhdet_tes!H$138</f>
        <v>0</v>
      </c>
      <c r="I126" s="156">
        <f>RES_hhdet_tes!I$138</f>
        <v>0</v>
      </c>
      <c r="J126" s="156">
        <f>RES_hhdet_tes!J$138</f>
        <v>0</v>
      </c>
      <c r="K126" s="156">
        <f>RES_hhdet_tes!K$138</f>
        <v>0</v>
      </c>
      <c r="L126" s="156">
        <f>RES_hhdet_tes!L$138</f>
        <v>0</v>
      </c>
      <c r="M126" s="156">
        <f>RES_hhdet_tes!M$138</f>
        <v>0</v>
      </c>
      <c r="N126" s="156">
        <f>RES_hhdet_tes!N$138</f>
        <v>0</v>
      </c>
      <c r="O126" s="156">
        <f>RES_hhdet_tes!O$138</f>
        <v>0</v>
      </c>
      <c r="P126" s="156">
        <f>RES_hhdet_tes!P$138</f>
        <v>0</v>
      </c>
      <c r="Q126" s="156">
        <f>RES_hhdet_tes!Q$138</f>
        <v>0</v>
      </c>
    </row>
    <row r="127" spans="1:17" ht="12" customHeight="1" x14ac:dyDescent="0.25">
      <c r="A127" s="158" t="s">
        <v>62</v>
      </c>
      <c r="B127" s="157">
        <f>SUM(B128:B129)</f>
        <v>0</v>
      </c>
      <c r="C127" s="157">
        <f t="shared" ref="C127:Q127" si="21">SUM(C128:C129)</f>
        <v>0</v>
      </c>
      <c r="D127" s="157">
        <f t="shared" si="21"/>
        <v>0</v>
      </c>
      <c r="E127" s="157">
        <f t="shared" si="21"/>
        <v>0</v>
      </c>
      <c r="F127" s="157">
        <f t="shared" si="21"/>
        <v>0</v>
      </c>
      <c r="G127" s="157">
        <f t="shared" si="21"/>
        <v>0</v>
      </c>
      <c r="H127" s="157">
        <f t="shared" si="21"/>
        <v>0</v>
      </c>
      <c r="I127" s="157">
        <f t="shared" si="21"/>
        <v>0</v>
      </c>
      <c r="J127" s="157">
        <f t="shared" si="21"/>
        <v>0</v>
      </c>
      <c r="K127" s="157">
        <f t="shared" si="21"/>
        <v>0</v>
      </c>
      <c r="L127" s="157">
        <f t="shared" si="21"/>
        <v>0</v>
      </c>
      <c r="M127" s="157">
        <f t="shared" si="21"/>
        <v>0</v>
      </c>
      <c r="N127" s="157">
        <f t="shared" si="21"/>
        <v>0</v>
      </c>
      <c r="O127" s="157">
        <f t="shared" si="21"/>
        <v>0</v>
      </c>
      <c r="P127" s="157">
        <f t="shared" si="21"/>
        <v>0</v>
      </c>
      <c r="Q127" s="157">
        <f t="shared" si="21"/>
        <v>0</v>
      </c>
    </row>
    <row r="128" spans="1:17" ht="12" customHeight="1" x14ac:dyDescent="0.25">
      <c r="A128" s="23" t="s">
        <v>57</v>
      </c>
      <c r="B128" s="156">
        <f>RES_hhdet_tes!B$140</f>
        <v>0</v>
      </c>
      <c r="C128" s="156">
        <f>RES_hhdet_tes!C$140</f>
        <v>0</v>
      </c>
      <c r="D128" s="156">
        <f>RES_hhdet_tes!D$140</f>
        <v>0</v>
      </c>
      <c r="E128" s="156">
        <f>RES_hhdet_tes!E$140</f>
        <v>0</v>
      </c>
      <c r="F128" s="156">
        <f>RES_hhdet_tes!F$140</f>
        <v>0</v>
      </c>
      <c r="G128" s="156">
        <f>RES_hhdet_tes!G$140</f>
        <v>0</v>
      </c>
      <c r="H128" s="156">
        <f>RES_hhdet_tes!H$140</f>
        <v>0</v>
      </c>
      <c r="I128" s="156">
        <f>RES_hhdet_tes!I$140</f>
        <v>0</v>
      </c>
      <c r="J128" s="156">
        <f>RES_hhdet_tes!J$140</f>
        <v>0</v>
      </c>
      <c r="K128" s="156">
        <f>RES_hhdet_tes!K$140</f>
        <v>0</v>
      </c>
      <c r="L128" s="156">
        <f>RES_hhdet_tes!L$140</f>
        <v>0</v>
      </c>
      <c r="M128" s="156">
        <f>RES_hhdet_tes!M$140</f>
        <v>0</v>
      </c>
      <c r="N128" s="156">
        <f>RES_hhdet_tes!N$140</f>
        <v>0</v>
      </c>
      <c r="O128" s="156">
        <f>RES_hhdet_tes!O$140</f>
        <v>0</v>
      </c>
      <c r="P128" s="156">
        <f>RES_hhdet_tes!P$140</f>
        <v>0</v>
      </c>
      <c r="Q128" s="156">
        <f>RES_hhdet_tes!Q$140</f>
        <v>0</v>
      </c>
    </row>
    <row r="129" spans="1:17" ht="12" customHeight="1" x14ac:dyDescent="0.25">
      <c r="A129" s="29" t="s">
        <v>140</v>
      </c>
      <c r="B129" s="57">
        <f>RES_hhdet_tes!B$141</f>
        <v>0</v>
      </c>
      <c r="C129" s="57">
        <f>RES_hhdet_tes!C$141</f>
        <v>0</v>
      </c>
      <c r="D129" s="57">
        <f>RES_hhdet_tes!D$141</f>
        <v>0</v>
      </c>
      <c r="E129" s="57">
        <f>RES_hhdet_tes!E$141</f>
        <v>0</v>
      </c>
      <c r="F129" s="57">
        <f>RES_hhdet_tes!F$141</f>
        <v>0</v>
      </c>
      <c r="G129" s="57">
        <f>RES_hhdet_tes!G$141</f>
        <v>0</v>
      </c>
      <c r="H129" s="57">
        <f>RES_hhdet_tes!H$141</f>
        <v>0</v>
      </c>
      <c r="I129" s="57">
        <f>RES_hhdet_tes!I$141</f>
        <v>0</v>
      </c>
      <c r="J129" s="57">
        <f>RES_hhdet_tes!J$141</f>
        <v>0</v>
      </c>
      <c r="K129" s="57">
        <f>RES_hhdet_tes!K$141</f>
        <v>0</v>
      </c>
      <c r="L129" s="57">
        <f>RES_hhdet_tes!L$141</f>
        <v>0</v>
      </c>
      <c r="M129" s="57">
        <f>RES_hhdet_tes!M$141</f>
        <v>0</v>
      </c>
      <c r="N129" s="57">
        <f>RES_hhdet_tes!N$141</f>
        <v>0</v>
      </c>
      <c r="O129" s="57">
        <f>RES_hhdet_tes!O$141</f>
        <v>0</v>
      </c>
      <c r="P129" s="57">
        <f>RES_hhdet_tes!P$141</f>
        <v>0</v>
      </c>
      <c r="Q129" s="57">
        <f>RES_hhdet_tes!Q$141</f>
        <v>0</v>
      </c>
    </row>
    <row r="131" spans="1:17" ht="12" customHeight="1" x14ac:dyDescent="0.25">
      <c r="A131" s="152" t="s">
        <v>199</v>
      </c>
      <c r="B131" s="175" t="str">
        <f t="shared" ref="B131:Q146" si="22">IF(B112=0,"",B112/B93)</f>
        <v/>
      </c>
      <c r="C131" s="175" t="str">
        <f t="shared" si="22"/>
        <v/>
      </c>
      <c r="D131" s="175" t="str">
        <f t="shared" si="22"/>
        <v/>
      </c>
      <c r="E131" s="175" t="str">
        <f t="shared" si="22"/>
        <v/>
      </c>
      <c r="F131" s="175" t="str">
        <f t="shared" si="22"/>
        <v/>
      </c>
      <c r="G131" s="175" t="str">
        <f t="shared" si="22"/>
        <v/>
      </c>
      <c r="H131" s="175" t="str">
        <f t="shared" si="22"/>
        <v/>
      </c>
      <c r="I131" s="175" t="str">
        <f t="shared" si="22"/>
        <v/>
      </c>
      <c r="J131" s="175" t="str">
        <f t="shared" si="22"/>
        <v/>
      </c>
      <c r="K131" s="175" t="str">
        <f t="shared" si="22"/>
        <v/>
      </c>
      <c r="L131" s="175" t="str">
        <f t="shared" si="22"/>
        <v/>
      </c>
      <c r="M131" s="175" t="str">
        <f t="shared" si="22"/>
        <v/>
      </c>
      <c r="N131" s="175" t="str">
        <f t="shared" si="22"/>
        <v/>
      </c>
      <c r="O131" s="175" t="str">
        <f t="shared" si="22"/>
        <v/>
      </c>
      <c r="P131" s="175" t="str">
        <f t="shared" si="22"/>
        <v/>
      </c>
      <c r="Q131" s="175" t="str">
        <f t="shared" si="22"/>
        <v/>
      </c>
    </row>
    <row r="132" spans="1:17" ht="12" customHeight="1" x14ac:dyDescent="0.25">
      <c r="A132" s="158" t="s">
        <v>65</v>
      </c>
      <c r="B132" s="169" t="str">
        <f t="shared" si="22"/>
        <v/>
      </c>
      <c r="C132" s="169" t="str">
        <f t="shared" si="22"/>
        <v/>
      </c>
      <c r="D132" s="169" t="str">
        <f t="shared" si="22"/>
        <v/>
      </c>
      <c r="E132" s="169" t="str">
        <f t="shared" si="22"/>
        <v/>
      </c>
      <c r="F132" s="169" t="str">
        <f t="shared" si="22"/>
        <v/>
      </c>
      <c r="G132" s="169" t="str">
        <f t="shared" si="22"/>
        <v/>
      </c>
      <c r="H132" s="169" t="str">
        <f t="shared" si="22"/>
        <v/>
      </c>
      <c r="I132" s="169" t="str">
        <f t="shared" si="22"/>
        <v/>
      </c>
      <c r="J132" s="169" t="str">
        <f t="shared" si="22"/>
        <v/>
      </c>
      <c r="K132" s="169" t="str">
        <f t="shared" si="22"/>
        <v/>
      </c>
      <c r="L132" s="169" t="str">
        <f t="shared" si="22"/>
        <v/>
      </c>
      <c r="M132" s="169" t="str">
        <f t="shared" si="22"/>
        <v/>
      </c>
      <c r="N132" s="169" t="str">
        <f t="shared" si="22"/>
        <v/>
      </c>
      <c r="O132" s="169" t="str">
        <f t="shared" si="22"/>
        <v/>
      </c>
      <c r="P132" s="169" t="str">
        <f t="shared" si="22"/>
        <v/>
      </c>
      <c r="Q132" s="169" t="str">
        <f t="shared" si="22"/>
        <v/>
      </c>
    </row>
    <row r="133" spans="1:17" ht="12" customHeight="1" x14ac:dyDescent="0.25">
      <c r="A133" s="23" t="s">
        <v>149</v>
      </c>
      <c r="B133" s="73" t="str">
        <f t="shared" si="22"/>
        <v/>
      </c>
      <c r="C133" s="73" t="str">
        <f t="shared" si="22"/>
        <v/>
      </c>
      <c r="D133" s="73" t="str">
        <f t="shared" si="22"/>
        <v/>
      </c>
      <c r="E133" s="73" t="str">
        <f t="shared" si="22"/>
        <v/>
      </c>
      <c r="F133" s="73" t="str">
        <f t="shared" si="22"/>
        <v/>
      </c>
      <c r="G133" s="73" t="str">
        <f t="shared" si="22"/>
        <v/>
      </c>
      <c r="H133" s="73" t="str">
        <f t="shared" si="22"/>
        <v/>
      </c>
      <c r="I133" s="73" t="str">
        <f t="shared" si="22"/>
        <v/>
      </c>
      <c r="J133" s="73" t="str">
        <f t="shared" si="22"/>
        <v/>
      </c>
      <c r="K133" s="73" t="str">
        <f t="shared" si="22"/>
        <v/>
      </c>
      <c r="L133" s="73" t="str">
        <f t="shared" si="22"/>
        <v/>
      </c>
      <c r="M133" s="73" t="str">
        <f t="shared" si="22"/>
        <v/>
      </c>
      <c r="N133" s="73" t="str">
        <f t="shared" si="22"/>
        <v/>
      </c>
      <c r="O133" s="73" t="str">
        <f t="shared" si="22"/>
        <v/>
      </c>
      <c r="P133" s="73" t="str">
        <f t="shared" si="22"/>
        <v/>
      </c>
      <c r="Q133" s="73" t="str">
        <f t="shared" si="22"/>
        <v/>
      </c>
    </row>
    <row r="134" spans="1:17" ht="12" customHeight="1" x14ac:dyDescent="0.25">
      <c r="A134" s="23" t="s">
        <v>60</v>
      </c>
      <c r="B134" s="73" t="str">
        <f t="shared" si="22"/>
        <v/>
      </c>
      <c r="C134" s="73" t="str">
        <f t="shared" si="22"/>
        <v/>
      </c>
      <c r="D134" s="73" t="str">
        <f t="shared" si="22"/>
        <v/>
      </c>
      <c r="E134" s="73" t="str">
        <f t="shared" si="22"/>
        <v/>
      </c>
      <c r="F134" s="73" t="str">
        <f t="shared" si="22"/>
        <v/>
      </c>
      <c r="G134" s="73" t="str">
        <f t="shared" si="22"/>
        <v/>
      </c>
      <c r="H134" s="73" t="str">
        <f t="shared" si="22"/>
        <v/>
      </c>
      <c r="I134" s="73" t="str">
        <f t="shared" si="22"/>
        <v/>
      </c>
      <c r="J134" s="73" t="str">
        <f t="shared" si="22"/>
        <v/>
      </c>
      <c r="K134" s="73" t="str">
        <f t="shared" si="22"/>
        <v/>
      </c>
      <c r="L134" s="73" t="str">
        <f t="shared" si="22"/>
        <v/>
      </c>
      <c r="M134" s="73" t="str">
        <f t="shared" si="22"/>
        <v/>
      </c>
      <c r="N134" s="73" t="str">
        <f t="shared" si="22"/>
        <v/>
      </c>
      <c r="O134" s="73" t="str">
        <f t="shared" si="22"/>
        <v/>
      </c>
      <c r="P134" s="73" t="str">
        <f t="shared" si="22"/>
        <v/>
      </c>
      <c r="Q134" s="73" t="str">
        <f t="shared" si="22"/>
        <v/>
      </c>
    </row>
    <row r="135" spans="1:17" ht="12" customHeight="1" x14ac:dyDescent="0.25">
      <c r="A135" s="158" t="s">
        <v>112</v>
      </c>
      <c r="B135" s="169" t="str">
        <f t="shared" si="22"/>
        <v/>
      </c>
      <c r="C135" s="169" t="str">
        <f t="shared" si="22"/>
        <v/>
      </c>
      <c r="D135" s="169" t="str">
        <f t="shared" si="22"/>
        <v/>
      </c>
      <c r="E135" s="169" t="str">
        <f t="shared" si="22"/>
        <v/>
      </c>
      <c r="F135" s="169" t="str">
        <f t="shared" si="22"/>
        <v/>
      </c>
      <c r="G135" s="169" t="str">
        <f t="shared" si="22"/>
        <v/>
      </c>
      <c r="H135" s="169" t="str">
        <f t="shared" si="22"/>
        <v/>
      </c>
      <c r="I135" s="169" t="str">
        <f t="shared" si="22"/>
        <v/>
      </c>
      <c r="J135" s="169" t="str">
        <f t="shared" si="22"/>
        <v/>
      </c>
      <c r="K135" s="169" t="str">
        <f t="shared" si="22"/>
        <v/>
      </c>
      <c r="L135" s="169" t="str">
        <f t="shared" si="22"/>
        <v/>
      </c>
      <c r="M135" s="169" t="str">
        <f t="shared" si="22"/>
        <v/>
      </c>
      <c r="N135" s="169" t="str">
        <f t="shared" si="22"/>
        <v/>
      </c>
      <c r="O135" s="169" t="str">
        <f t="shared" si="22"/>
        <v/>
      </c>
      <c r="P135" s="169" t="str">
        <f t="shared" si="22"/>
        <v/>
      </c>
      <c r="Q135" s="169" t="str">
        <f t="shared" si="22"/>
        <v/>
      </c>
    </row>
    <row r="136" spans="1:17" ht="12" customHeight="1" x14ac:dyDescent="0.25">
      <c r="A136" s="23" t="s">
        <v>60</v>
      </c>
      <c r="B136" s="73" t="str">
        <f t="shared" si="22"/>
        <v/>
      </c>
      <c r="C136" s="73" t="str">
        <f t="shared" si="22"/>
        <v/>
      </c>
      <c r="D136" s="73" t="str">
        <f t="shared" si="22"/>
        <v/>
      </c>
      <c r="E136" s="73" t="str">
        <f t="shared" si="22"/>
        <v/>
      </c>
      <c r="F136" s="73" t="str">
        <f t="shared" si="22"/>
        <v/>
      </c>
      <c r="G136" s="73" t="str">
        <f t="shared" si="22"/>
        <v/>
      </c>
      <c r="H136" s="73" t="str">
        <f t="shared" si="22"/>
        <v/>
      </c>
      <c r="I136" s="73" t="str">
        <f t="shared" si="22"/>
        <v/>
      </c>
      <c r="J136" s="73" t="str">
        <f t="shared" si="22"/>
        <v/>
      </c>
      <c r="K136" s="73" t="str">
        <f t="shared" si="22"/>
        <v/>
      </c>
      <c r="L136" s="73" t="str">
        <f t="shared" si="22"/>
        <v/>
      </c>
      <c r="M136" s="73" t="str">
        <f t="shared" si="22"/>
        <v/>
      </c>
      <c r="N136" s="73" t="str">
        <f t="shared" si="22"/>
        <v/>
      </c>
      <c r="O136" s="73" t="str">
        <f t="shared" si="22"/>
        <v/>
      </c>
      <c r="P136" s="73" t="str">
        <f t="shared" si="22"/>
        <v/>
      </c>
      <c r="Q136" s="73" t="str">
        <f t="shared" si="22"/>
        <v/>
      </c>
    </row>
    <row r="137" spans="1:17" ht="12" customHeight="1" x14ac:dyDescent="0.25">
      <c r="A137" s="158" t="s">
        <v>63</v>
      </c>
      <c r="B137" s="169" t="str">
        <f t="shared" si="22"/>
        <v/>
      </c>
      <c r="C137" s="169" t="str">
        <f t="shared" si="22"/>
        <v/>
      </c>
      <c r="D137" s="169" t="str">
        <f t="shared" si="22"/>
        <v/>
      </c>
      <c r="E137" s="169" t="str">
        <f t="shared" si="22"/>
        <v/>
      </c>
      <c r="F137" s="169" t="str">
        <f t="shared" si="22"/>
        <v/>
      </c>
      <c r="G137" s="169" t="str">
        <f t="shared" si="22"/>
        <v/>
      </c>
      <c r="H137" s="169" t="str">
        <f t="shared" si="22"/>
        <v/>
      </c>
      <c r="I137" s="169" t="str">
        <f t="shared" si="22"/>
        <v/>
      </c>
      <c r="J137" s="169" t="str">
        <f t="shared" si="22"/>
        <v/>
      </c>
      <c r="K137" s="169" t="str">
        <f t="shared" si="22"/>
        <v/>
      </c>
      <c r="L137" s="169" t="str">
        <f t="shared" si="22"/>
        <v/>
      </c>
      <c r="M137" s="169" t="str">
        <f t="shared" si="22"/>
        <v/>
      </c>
      <c r="N137" s="169" t="str">
        <f t="shared" si="22"/>
        <v/>
      </c>
      <c r="O137" s="169" t="str">
        <f t="shared" si="22"/>
        <v/>
      </c>
      <c r="P137" s="169" t="str">
        <f t="shared" si="22"/>
        <v/>
      </c>
      <c r="Q137" s="169" t="str">
        <f t="shared" si="22"/>
        <v/>
      </c>
    </row>
    <row r="138" spans="1:17" ht="12" customHeight="1" x14ac:dyDescent="0.25">
      <c r="A138" s="167" t="s">
        <v>148</v>
      </c>
      <c r="B138" s="174" t="str">
        <f t="shared" si="22"/>
        <v/>
      </c>
      <c r="C138" s="174" t="str">
        <f t="shared" si="22"/>
        <v/>
      </c>
      <c r="D138" s="174" t="str">
        <f t="shared" si="22"/>
        <v/>
      </c>
      <c r="E138" s="174" t="str">
        <f t="shared" si="22"/>
        <v/>
      </c>
      <c r="F138" s="174" t="str">
        <f t="shared" si="22"/>
        <v/>
      </c>
      <c r="G138" s="174" t="str">
        <f t="shared" si="22"/>
        <v/>
      </c>
      <c r="H138" s="174" t="str">
        <f t="shared" si="22"/>
        <v/>
      </c>
      <c r="I138" s="174" t="str">
        <f t="shared" si="22"/>
        <v/>
      </c>
      <c r="J138" s="174" t="str">
        <f t="shared" si="22"/>
        <v/>
      </c>
      <c r="K138" s="174" t="str">
        <f t="shared" si="22"/>
        <v/>
      </c>
      <c r="L138" s="174" t="str">
        <f t="shared" si="22"/>
        <v/>
      </c>
      <c r="M138" s="174" t="str">
        <f t="shared" si="22"/>
        <v/>
      </c>
      <c r="N138" s="174" t="str">
        <f t="shared" si="22"/>
        <v/>
      </c>
      <c r="O138" s="174" t="str">
        <f t="shared" si="22"/>
        <v/>
      </c>
      <c r="P138" s="174" t="str">
        <f t="shared" si="22"/>
        <v/>
      </c>
      <c r="Q138" s="174" t="str">
        <f t="shared" si="22"/>
        <v/>
      </c>
    </row>
    <row r="139" spans="1:17" ht="12" customHeight="1" x14ac:dyDescent="0.25">
      <c r="A139" s="167" t="s">
        <v>147</v>
      </c>
      <c r="B139" s="174" t="str">
        <f t="shared" si="22"/>
        <v/>
      </c>
      <c r="C139" s="174" t="str">
        <f t="shared" si="22"/>
        <v/>
      </c>
      <c r="D139" s="174" t="str">
        <f t="shared" si="22"/>
        <v/>
      </c>
      <c r="E139" s="174" t="str">
        <f t="shared" si="22"/>
        <v/>
      </c>
      <c r="F139" s="174" t="str">
        <f t="shared" si="22"/>
        <v/>
      </c>
      <c r="G139" s="174" t="str">
        <f t="shared" si="22"/>
        <v/>
      </c>
      <c r="H139" s="174" t="str">
        <f t="shared" si="22"/>
        <v/>
      </c>
      <c r="I139" s="174" t="str">
        <f t="shared" si="22"/>
        <v/>
      </c>
      <c r="J139" s="174" t="str">
        <f t="shared" si="22"/>
        <v/>
      </c>
      <c r="K139" s="174" t="str">
        <f t="shared" si="22"/>
        <v/>
      </c>
      <c r="L139" s="174" t="str">
        <f t="shared" si="22"/>
        <v/>
      </c>
      <c r="M139" s="174" t="str">
        <f t="shared" si="22"/>
        <v/>
      </c>
      <c r="N139" s="174" t="str">
        <f t="shared" si="22"/>
        <v/>
      </c>
      <c r="O139" s="174" t="str">
        <f t="shared" si="22"/>
        <v/>
      </c>
      <c r="P139" s="174" t="str">
        <f t="shared" si="22"/>
        <v/>
      </c>
      <c r="Q139" s="174" t="str">
        <f t="shared" si="22"/>
        <v/>
      </c>
    </row>
    <row r="140" spans="1:17" ht="12" customHeight="1" x14ac:dyDescent="0.25">
      <c r="A140" s="166" t="s">
        <v>61</v>
      </c>
      <c r="B140" s="173" t="str">
        <f t="shared" si="22"/>
        <v/>
      </c>
      <c r="C140" s="173" t="str">
        <f t="shared" si="22"/>
        <v/>
      </c>
      <c r="D140" s="173" t="str">
        <f t="shared" si="22"/>
        <v/>
      </c>
      <c r="E140" s="173" t="str">
        <f t="shared" si="22"/>
        <v/>
      </c>
      <c r="F140" s="173" t="str">
        <f t="shared" si="22"/>
        <v/>
      </c>
      <c r="G140" s="173" t="str">
        <f t="shared" si="22"/>
        <v/>
      </c>
      <c r="H140" s="173" t="str">
        <f t="shared" si="22"/>
        <v/>
      </c>
      <c r="I140" s="173" t="str">
        <f t="shared" si="22"/>
        <v/>
      </c>
      <c r="J140" s="173" t="str">
        <f t="shared" si="22"/>
        <v/>
      </c>
      <c r="K140" s="173" t="str">
        <f t="shared" si="22"/>
        <v/>
      </c>
      <c r="L140" s="173" t="str">
        <f t="shared" si="22"/>
        <v/>
      </c>
      <c r="M140" s="173" t="str">
        <f t="shared" si="22"/>
        <v/>
      </c>
      <c r="N140" s="173" t="str">
        <f t="shared" si="22"/>
        <v/>
      </c>
      <c r="O140" s="173" t="str">
        <f t="shared" si="22"/>
        <v/>
      </c>
      <c r="P140" s="173" t="str">
        <f t="shared" si="22"/>
        <v/>
      </c>
      <c r="Q140" s="173" t="str">
        <f t="shared" si="22"/>
        <v/>
      </c>
    </row>
    <row r="141" spans="1:17" ht="12" customHeight="1" x14ac:dyDescent="0.25">
      <c r="A141" s="147" t="s">
        <v>59</v>
      </c>
      <c r="B141" s="172" t="str">
        <f t="shared" si="22"/>
        <v/>
      </c>
      <c r="C141" s="172" t="str">
        <f t="shared" si="22"/>
        <v/>
      </c>
      <c r="D141" s="172" t="str">
        <f t="shared" si="22"/>
        <v/>
      </c>
      <c r="E141" s="172" t="str">
        <f t="shared" si="22"/>
        <v/>
      </c>
      <c r="F141" s="172" t="str">
        <f t="shared" si="22"/>
        <v/>
      </c>
      <c r="G141" s="172" t="str">
        <f t="shared" si="22"/>
        <v/>
      </c>
      <c r="H141" s="172" t="str">
        <f t="shared" si="22"/>
        <v/>
      </c>
      <c r="I141" s="172" t="str">
        <f t="shared" si="22"/>
        <v/>
      </c>
      <c r="J141" s="172" t="str">
        <f t="shared" si="22"/>
        <v/>
      </c>
      <c r="K141" s="172" t="str">
        <f t="shared" si="22"/>
        <v/>
      </c>
      <c r="L141" s="172" t="str">
        <f t="shared" si="22"/>
        <v/>
      </c>
      <c r="M141" s="172" t="str">
        <f t="shared" si="22"/>
        <v/>
      </c>
      <c r="N141" s="172" t="str">
        <f t="shared" si="22"/>
        <v/>
      </c>
      <c r="O141" s="172" t="str">
        <f t="shared" si="22"/>
        <v/>
      </c>
      <c r="P141" s="172" t="str">
        <f t="shared" si="22"/>
        <v/>
      </c>
      <c r="Q141" s="172" t="str">
        <f t="shared" si="22"/>
        <v/>
      </c>
    </row>
    <row r="142" spans="1:17" ht="12" customHeight="1" x14ac:dyDescent="0.25">
      <c r="A142" s="163" t="s">
        <v>142</v>
      </c>
      <c r="B142" s="171" t="str">
        <f t="shared" si="22"/>
        <v/>
      </c>
      <c r="C142" s="171" t="str">
        <f t="shared" si="22"/>
        <v/>
      </c>
      <c r="D142" s="171" t="str">
        <f t="shared" si="22"/>
        <v/>
      </c>
      <c r="E142" s="171" t="str">
        <f t="shared" si="22"/>
        <v/>
      </c>
      <c r="F142" s="171" t="str">
        <f t="shared" si="22"/>
        <v/>
      </c>
      <c r="G142" s="171" t="str">
        <f t="shared" si="22"/>
        <v/>
      </c>
      <c r="H142" s="171" t="str">
        <f t="shared" si="22"/>
        <v/>
      </c>
      <c r="I142" s="171" t="str">
        <f t="shared" si="22"/>
        <v/>
      </c>
      <c r="J142" s="171" t="str">
        <f t="shared" si="22"/>
        <v/>
      </c>
      <c r="K142" s="171" t="str">
        <f t="shared" si="22"/>
        <v/>
      </c>
      <c r="L142" s="171" t="str">
        <f t="shared" si="22"/>
        <v/>
      </c>
      <c r="M142" s="171" t="str">
        <f t="shared" si="22"/>
        <v/>
      </c>
      <c r="N142" s="171" t="str">
        <f t="shared" si="22"/>
        <v/>
      </c>
      <c r="O142" s="171" t="str">
        <f t="shared" si="22"/>
        <v/>
      </c>
      <c r="P142" s="171" t="str">
        <f t="shared" si="22"/>
        <v/>
      </c>
      <c r="Q142" s="171" t="str">
        <f t="shared" si="22"/>
        <v/>
      </c>
    </row>
    <row r="143" spans="1:17" ht="12" customHeight="1" x14ac:dyDescent="0.25">
      <c r="A143" s="161" t="s">
        <v>141</v>
      </c>
      <c r="B143" s="170" t="str">
        <f t="shared" si="22"/>
        <v/>
      </c>
      <c r="C143" s="170" t="str">
        <f t="shared" si="22"/>
        <v/>
      </c>
      <c r="D143" s="170" t="str">
        <f t="shared" si="22"/>
        <v/>
      </c>
      <c r="E143" s="170" t="str">
        <f t="shared" si="22"/>
        <v/>
      </c>
      <c r="F143" s="170" t="str">
        <f t="shared" si="22"/>
        <v/>
      </c>
      <c r="G143" s="170" t="str">
        <f t="shared" si="22"/>
        <v/>
      </c>
      <c r="H143" s="170" t="str">
        <f t="shared" si="22"/>
        <v/>
      </c>
      <c r="I143" s="170" t="str">
        <f t="shared" si="22"/>
        <v/>
      </c>
      <c r="J143" s="170" t="str">
        <f t="shared" si="22"/>
        <v/>
      </c>
      <c r="K143" s="170" t="str">
        <f t="shared" si="22"/>
        <v/>
      </c>
      <c r="L143" s="170" t="str">
        <f t="shared" si="22"/>
        <v/>
      </c>
      <c r="M143" s="170" t="str">
        <f t="shared" si="22"/>
        <v/>
      </c>
      <c r="N143" s="170" t="str">
        <f t="shared" si="22"/>
        <v/>
      </c>
      <c r="O143" s="170" t="str">
        <f t="shared" si="22"/>
        <v/>
      </c>
      <c r="P143" s="170" t="str">
        <f t="shared" si="22"/>
        <v/>
      </c>
      <c r="Q143" s="170" t="str">
        <f t="shared" si="22"/>
        <v/>
      </c>
    </row>
    <row r="144" spans="1:17" ht="12" customHeight="1" x14ac:dyDescent="0.25">
      <c r="A144" s="148" t="s">
        <v>60</v>
      </c>
      <c r="B144" s="73" t="str">
        <f t="shared" si="22"/>
        <v/>
      </c>
      <c r="C144" s="73" t="str">
        <f t="shared" si="22"/>
        <v/>
      </c>
      <c r="D144" s="73" t="str">
        <f t="shared" si="22"/>
        <v/>
      </c>
      <c r="E144" s="73" t="str">
        <f t="shared" si="22"/>
        <v/>
      </c>
      <c r="F144" s="73" t="str">
        <f t="shared" si="22"/>
        <v/>
      </c>
      <c r="G144" s="73" t="str">
        <f t="shared" si="22"/>
        <v/>
      </c>
      <c r="H144" s="73" t="str">
        <f t="shared" si="22"/>
        <v/>
      </c>
      <c r="I144" s="73" t="str">
        <f t="shared" si="22"/>
        <v/>
      </c>
      <c r="J144" s="73" t="str">
        <f t="shared" si="22"/>
        <v/>
      </c>
      <c r="K144" s="73" t="str">
        <f t="shared" si="22"/>
        <v/>
      </c>
      <c r="L144" s="73" t="str">
        <f t="shared" si="22"/>
        <v/>
      </c>
      <c r="M144" s="73" t="str">
        <f t="shared" si="22"/>
        <v/>
      </c>
      <c r="N144" s="73" t="str">
        <f t="shared" si="22"/>
        <v/>
      </c>
      <c r="O144" s="73" t="str">
        <f t="shared" si="22"/>
        <v/>
      </c>
      <c r="P144" s="73" t="str">
        <f t="shared" si="22"/>
        <v/>
      </c>
      <c r="Q144" s="73" t="str">
        <f t="shared" si="22"/>
        <v/>
      </c>
    </row>
    <row r="145" spans="1:17" ht="12" customHeight="1" x14ac:dyDescent="0.25">
      <c r="A145" s="148" t="s">
        <v>59</v>
      </c>
      <c r="B145" s="73" t="str">
        <f t="shared" si="22"/>
        <v/>
      </c>
      <c r="C145" s="73" t="str">
        <f t="shared" si="22"/>
        <v/>
      </c>
      <c r="D145" s="73" t="str">
        <f t="shared" si="22"/>
        <v/>
      </c>
      <c r="E145" s="73" t="str">
        <f t="shared" si="22"/>
        <v/>
      </c>
      <c r="F145" s="73" t="str">
        <f t="shared" si="22"/>
        <v/>
      </c>
      <c r="G145" s="73" t="str">
        <f t="shared" si="22"/>
        <v/>
      </c>
      <c r="H145" s="73" t="str">
        <f t="shared" si="22"/>
        <v/>
      </c>
      <c r="I145" s="73" t="str">
        <f t="shared" si="22"/>
        <v/>
      </c>
      <c r="J145" s="73" t="str">
        <f t="shared" si="22"/>
        <v/>
      </c>
      <c r="K145" s="73" t="str">
        <f t="shared" si="22"/>
        <v/>
      </c>
      <c r="L145" s="73" t="str">
        <f t="shared" si="22"/>
        <v/>
      </c>
      <c r="M145" s="73" t="str">
        <f t="shared" si="22"/>
        <v/>
      </c>
      <c r="N145" s="73" t="str">
        <f t="shared" si="22"/>
        <v/>
      </c>
      <c r="O145" s="73" t="str">
        <f t="shared" si="22"/>
        <v/>
      </c>
      <c r="P145" s="73" t="str">
        <f t="shared" si="22"/>
        <v/>
      </c>
      <c r="Q145" s="73" t="str">
        <f t="shared" si="22"/>
        <v/>
      </c>
    </row>
    <row r="146" spans="1:17" ht="12" customHeight="1" x14ac:dyDescent="0.25">
      <c r="A146" s="158" t="s">
        <v>62</v>
      </c>
      <c r="B146" s="169" t="str">
        <f t="shared" si="22"/>
        <v/>
      </c>
      <c r="C146" s="169" t="str">
        <f t="shared" si="22"/>
        <v/>
      </c>
      <c r="D146" s="169" t="str">
        <f t="shared" si="22"/>
        <v/>
      </c>
      <c r="E146" s="169" t="str">
        <f t="shared" si="22"/>
        <v/>
      </c>
      <c r="F146" s="169" t="str">
        <f t="shared" si="22"/>
        <v/>
      </c>
      <c r="G146" s="169" t="str">
        <f t="shared" si="22"/>
        <v/>
      </c>
      <c r="H146" s="169" t="str">
        <f t="shared" si="22"/>
        <v/>
      </c>
      <c r="I146" s="169" t="str">
        <f t="shared" si="22"/>
        <v/>
      </c>
      <c r="J146" s="169" t="str">
        <f t="shared" si="22"/>
        <v/>
      </c>
      <c r="K146" s="169" t="str">
        <f t="shared" si="22"/>
        <v/>
      </c>
      <c r="L146" s="169" t="str">
        <f t="shared" si="22"/>
        <v/>
      </c>
      <c r="M146" s="169" t="str">
        <f t="shared" si="22"/>
        <v/>
      </c>
      <c r="N146" s="169" t="str">
        <f t="shared" si="22"/>
        <v/>
      </c>
      <c r="O146" s="169" t="str">
        <f t="shared" si="22"/>
        <v/>
      </c>
      <c r="P146" s="169" t="str">
        <f t="shared" si="22"/>
        <v/>
      </c>
      <c r="Q146" s="169" t="str">
        <f t="shared" ref="Q146" si="23">IF(Q127=0,"",Q127/Q108)</f>
        <v/>
      </c>
    </row>
    <row r="147" spans="1:17" ht="12" customHeight="1" x14ac:dyDescent="0.25">
      <c r="A147" s="23" t="s">
        <v>57</v>
      </c>
      <c r="B147" s="73" t="str">
        <f t="shared" ref="B147:Q148" si="24">IF(B128=0,"",B128/B109)</f>
        <v/>
      </c>
      <c r="C147" s="73" t="str">
        <f t="shared" si="24"/>
        <v/>
      </c>
      <c r="D147" s="73" t="str">
        <f t="shared" si="24"/>
        <v/>
      </c>
      <c r="E147" s="73" t="str">
        <f t="shared" si="24"/>
        <v/>
      </c>
      <c r="F147" s="73" t="str">
        <f t="shared" si="24"/>
        <v/>
      </c>
      <c r="G147" s="73" t="str">
        <f t="shared" si="24"/>
        <v/>
      </c>
      <c r="H147" s="73" t="str">
        <f t="shared" si="24"/>
        <v/>
      </c>
      <c r="I147" s="73" t="str">
        <f t="shared" si="24"/>
        <v/>
      </c>
      <c r="J147" s="73" t="str">
        <f t="shared" si="24"/>
        <v/>
      </c>
      <c r="K147" s="73" t="str">
        <f t="shared" si="24"/>
        <v/>
      </c>
      <c r="L147" s="73" t="str">
        <f t="shared" si="24"/>
        <v/>
      </c>
      <c r="M147" s="73" t="str">
        <f t="shared" si="24"/>
        <v/>
      </c>
      <c r="N147" s="73" t="str">
        <f t="shared" si="24"/>
        <v/>
      </c>
      <c r="O147" s="73" t="str">
        <f t="shared" si="24"/>
        <v/>
      </c>
      <c r="P147" s="73" t="str">
        <f t="shared" si="24"/>
        <v/>
      </c>
      <c r="Q147" s="73" t="str">
        <f t="shared" si="24"/>
        <v/>
      </c>
    </row>
    <row r="148" spans="1:17" ht="12" customHeight="1" x14ac:dyDescent="0.25">
      <c r="A148" s="29" t="s">
        <v>140</v>
      </c>
      <c r="B148" s="65" t="str">
        <f t="shared" si="24"/>
        <v/>
      </c>
      <c r="C148" s="65" t="str">
        <f t="shared" si="24"/>
        <v/>
      </c>
      <c r="D148" s="65" t="str">
        <f t="shared" si="24"/>
        <v/>
      </c>
      <c r="E148" s="65" t="str">
        <f t="shared" si="24"/>
        <v/>
      </c>
      <c r="F148" s="65" t="str">
        <f t="shared" si="24"/>
        <v/>
      </c>
      <c r="G148" s="65" t="str">
        <f t="shared" si="24"/>
        <v/>
      </c>
      <c r="H148" s="65" t="str">
        <f t="shared" si="24"/>
        <v/>
      </c>
      <c r="I148" s="65" t="str">
        <f t="shared" si="24"/>
        <v/>
      </c>
      <c r="J148" s="65" t="str">
        <f t="shared" si="24"/>
        <v/>
      </c>
      <c r="K148" s="65" t="str">
        <f t="shared" si="24"/>
        <v/>
      </c>
      <c r="L148" s="65" t="str">
        <f t="shared" si="24"/>
        <v/>
      </c>
      <c r="M148" s="65" t="str">
        <f t="shared" si="24"/>
        <v/>
      </c>
      <c r="N148" s="65" t="str">
        <f t="shared" si="24"/>
        <v/>
      </c>
      <c r="O148" s="65" t="str">
        <f t="shared" si="24"/>
        <v/>
      </c>
      <c r="P148" s="65" t="str">
        <f t="shared" si="24"/>
        <v/>
      </c>
      <c r="Q148" s="65" t="str">
        <f t="shared" si="24"/>
        <v/>
      </c>
    </row>
    <row r="150" spans="1:17" ht="12" customHeight="1" x14ac:dyDescent="0.25">
      <c r="A150" s="152" t="s">
        <v>121</v>
      </c>
      <c r="B150" s="168">
        <f>SUM(B151,B154,B156,B165)</f>
        <v>0</v>
      </c>
      <c r="C150" s="168">
        <f t="shared" ref="C150:Q150" si="25">SUM(C151,C154,C156,C165)</f>
        <v>0</v>
      </c>
      <c r="D150" s="168">
        <f t="shared" si="25"/>
        <v>0</v>
      </c>
      <c r="E150" s="168">
        <f t="shared" si="25"/>
        <v>0</v>
      </c>
      <c r="F150" s="168">
        <f t="shared" si="25"/>
        <v>0</v>
      </c>
      <c r="G150" s="168">
        <f t="shared" si="25"/>
        <v>0</v>
      </c>
      <c r="H150" s="168">
        <f t="shared" si="25"/>
        <v>0</v>
      </c>
      <c r="I150" s="168">
        <f t="shared" si="25"/>
        <v>0</v>
      </c>
      <c r="J150" s="168">
        <f t="shared" si="25"/>
        <v>0</v>
      </c>
      <c r="K150" s="168">
        <f t="shared" si="25"/>
        <v>0</v>
      </c>
      <c r="L150" s="168">
        <f t="shared" si="25"/>
        <v>0</v>
      </c>
      <c r="M150" s="168">
        <f t="shared" si="25"/>
        <v>0</v>
      </c>
      <c r="N150" s="168">
        <f t="shared" si="25"/>
        <v>0</v>
      </c>
      <c r="O150" s="168">
        <f t="shared" si="25"/>
        <v>0</v>
      </c>
      <c r="P150" s="168">
        <f t="shared" si="25"/>
        <v>0</v>
      </c>
      <c r="Q150" s="168">
        <f t="shared" si="25"/>
        <v>0</v>
      </c>
    </row>
    <row r="151" spans="1:17" ht="12" customHeight="1" x14ac:dyDescent="0.25">
      <c r="A151" s="158" t="s">
        <v>65</v>
      </c>
      <c r="B151" s="157">
        <f>SUM(B152:B153)</f>
        <v>0</v>
      </c>
      <c r="C151" s="157">
        <f t="shared" ref="C151:Q151" si="26">SUM(C152:C153)</f>
        <v>0</v>
      </c>
      <c r="D151" s="157">
        <f t="shared" si="26"/>
        <v>0</v>
      </c>
      <c r="E151" s="157">
        <f t="shared" si="26"/>
        <v>0</v>
      </c>
      <c r="F151" s="157">
        <f t="shared" si="26"/>
        <v>0</v>
      </c>
      <c r="G151" s="157">
        <f t="shared" si="26"/>
        <v>0</v>
      </c>
      <c r="H151" s="157">
        <f t="shared" si="26"/>
        <v>0</v>
      </c>
      <c r="I151" s="157">
        <f t="shared" si="26"/>
        <v>0</v>
      </c>
      <c r="J151" s="157">
        <f t="shared" si="26"/>
        <v>0</v>
      </c>
      <c r="K151" s="157">
        <f t="shared" si="26"/>
        <v>0</v>
      </c>
      <c r="L151" s="157">
        <f t="shared" si="26"/>
        <v>0</v>
      </c>
      <c r="M151" s="157">
        <f t="shared" si="26"/>
        <v>0</v>
      </c>
      <c r="N151" s="157">
        <f t="shared" si="26"/>
        <v>0</v>
      </c>
      <c r="O151" s="157">
        <f t="shared" si="26"/>
        <v>0</v>
      </c>
      <c r="P151" s="157">
        <f t="shared" si="26"/>
        <v>0</v>
      </c>
      <c r="Q151" s="157">
        <f t="shared" si="26"/>
        <v>0</v>
      </c>
    </row>
    <row r="152" spans="1:17" ht="12" customHeight="1" x14ac:dyDescent="0.25">
      <c r="A152" s="23" t="s">
        <v>149</v>
      </c>
      <c r="B152" s="156">
        <f>RES_hhdet_emi!B$126</f>
        <v>0</v>
      </c>
      <c r="C152" s="156">
        <f>RES_hhdet_emi!C$126</f>
        <v>0</v>
      </c>
      <c r="D152" s="156">
        <f>RES_hhdet_emi!D$126</f>
        <v>0</v>
      </c>
      <c r="E152" s="156">
        <f>RES_hhdet_emi!E$126</f>
        <v>0</v>
      </c>
      <c r="F152" s="156">
        <f>RES_hhdet_emi!F$126</f>
        <v>0</v>
      </c>
      <c r="G152" s="156">
        <f>RES_hhdet_emi!G$126</f>
        <v>0</v>
      </c>
      <c r="H152" s="156">
        <f>RES_hhdet_emi!H$126</f>
        <v>0</v>
      </c>
      <c r="I152" s="156">
        <f>RES_hhdet_emi!I$126</f>
        <v>0</v>
      </c>
      <c r="J152" s="156">
        <f>RES_hhdet_emi!J$126</f>
        <v>0</v>
      </c>
      <c r="K152" s="156">
        <f>RES_hhdet_emi!K$126</f>
        <v>0</v>
      </c>
      <c r="L152" s="156">
        <f>RES_hhdet_emi!L$126</f>
        <v>0</v>
      </c>
      <c r="M152" s="156">
        <f>RES_hhdet_emi!M$126</f>
        <v>0</v>
      </c>
      <c r="N152" s="156">
        <f>RES_hhdet_emi!N$126</f>
        <v>0</v>
      </c>
      <c r="O152" s="156">
        <f>RES_hhdet_emi!O$126</f>
        <v>0</v>
      </c>
      <c r="P152" s="156">
        <f>RES_hhdet_emi!P$126</f>
        <v>0</v>
      </c>
      <c r="Q152" s="156">
        <f>RES_hhdet_emi!Q$126</f>
        <v>0</v>
      </c>
    </row>
    <row r="153" spans="1:17" ht="12" customHeight="1" x14ac:dyDescent="0.25">
      <c r="A153" s="23" t="s">
        <v>60</v>
      </c>
      <c r="B153" s="156">
        <f>RES_hhdet_emi!B$127</f>
        <v>0</v>
      </c>
      <c r="C153" s="156">
        <f>RES_hhdet_emi!C$127</f>
        <v>0</v>
      </c>
      <c r="D153" s="156">
        <f>RES_hhdet_emi!D$127</f>
        <v>0</v>
      </c>
      <c r="E153" s="156">
        <f>RES_hhdet_emi!E$127</f>
        <v>0</v>
      </c>
      <c r="F153" s="156">
        <f>RES_hhdet_emi!F$127</f>
        <v>0</v>
      </c>
      <c r="G153" s="156">
        <f>RES_hhdet_emi!G$127</f>
        <v>0</v>
      </c>
      <c r="H153" s="156">
        <f>RES_hhdet_emi!H$127</f>
        <v>0</v>
      </c>
      <c r="I153" s="156">
        <f>RES_hhdet_emi!I$127</f>
        <v>0</v>
      </c>
      <c r="J153" s="156">
        <f>RES_hhdet_emi!J$127</f>
        <v>0</v>
      </c>
      <c r="K153" s="156">
        <f>RES_hhdet_emi!K$127</f>
        <v>0</v>
      </c>
      <c r="L153" s="156">
        <f>RES_hhdet_emi!L$127</f>
        <v>0</v>
      </c>
      <c r="M153" s="156">
        <f>RES_hhdet_emi!M$127</f>
        <v>0</v>
      </c>
      <c r="N153" s="156">
        <f>RES_hhdet_emi!N$127</f>
        <v>0</v>
      </c>
      <c r="O153" s="156">
        <f>RES_hhdet_emi!O$127</f>
        <v>0</v>
      </c>
      <c r="P153" s="156">
        <f>RES_hhdet_emi!P$127</f>
        <v>0</v>
      </c>
      <c r="Q153" s="156">
        <f>RES_hhdet_emi!Q$127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RES_hhdet_emi!B$129</f>
        <v>0</v>
      </c>
      <c r="C155" s="156">
        <f>RES_hhdet_emi!C$129</f>
        <v>0</v>
      </c>
      <c r="D155" s="156">
        <f>RES_hhdet_emi!D$129</f>
        <v>0</v>
      </c>
      <c r="E155" s="156">
        <f>RES_hhdet_emi!E$129</f>
        <v>0</v>
      </c>
      <c r="F155" s="156">
        <f>RES_hhdet_emi!F$129</f>
        <v>0</v>
      </c>
      <c r="G155" s="156">
        <f>RES_hhdet_emi!G$129</f>
        <v>0</v>
      </c>
      <c r="H155" s="156">
        <f>RES_hhdet_emi!H$129</f>
        <v>0</v>
      </c>
      <c r="I155" s="156">
        <f>RES_hhdet_emi!I$129</f>
        <v>0</v>
      </c>
      <c r="J155" s="156">
        <f>RES_hhdet_emi!J$129</f>
        <v>0</v>
      </c>
      <c r="K155" s="156">
        <f>RES_hhdet_emi!K$129</f>
        <v>0</v>
      </c>
      <c r="L155" s="156">
        <f>RES_hhdet_emi!L$129</f>
        <v>0</v>
      </c>
      <c r="M155" s="156">
        <f>RES_hhdet_emi!M$129</f>
        <v>0</v>
      </c>
      <c r="N155" s="156">
        <f>RES_hhdet_emi!N$129</f>
        <v>0</v>
      </c>
      <c r="O155" s="156">
        <f>RES_hhdet_emi!O$129</f>
        <v>0</v>
      </c>
      <c r="P155" s="156">
        <f>RES_hhdet_emi!P$129</f>
        <v>0</v>
      </c>
      <c r="Q155" s="156">
        <f>RES_hhdet_emi!Q$129</f>
        <v>0</v>
      </c>
    </row>
    <row r="156" spans="1:17" ht="12" customHeight="1" x14ac:dyDescent="0.25">
      <c r="A156" s="158" t="s">
        <v>63</v>
      </c>
      <c r="B156" s="157">
        <f>SUM(B157:B158,B161:B162)</f>
        <v>0</v>
      </c>
      <c r="C156" s="157">
        <f t="shared" ref="C156:Q156" si="28">SUM(C157:C158,C161:C162)</f>
        <v>0</v>
      </c>
      <c r="D156" s="157">
        <f t="shared" si="28"/>
        <v>0</v>
      </c>
      <c r="E156" s="157">
        <f t="shared" si="28"/>
        <v>0</v>
      </c>
      <c r="F156" s="157">
        <f t="shared" si="28"/>
        <v>0</v>
      </c>
      <c r="G156" s="157">
        <f t="shared" si="28"/>
        <v>0</v>
      </c>
      <c r="H156" s="157">
        <f t="shared" si="28"/>
        <v>0</v>
      </c>
      <c r="I156" s="157">
        <f t="shared" si="28"/>
        <v>0</v>
      </c>
      <c r="J156" s="157">
        <f t="shared" si="28"/>
        <v>0</v>
      </c>
      <c r="K156" s="157">
        <f t="shared" si="28"/>
        <v>0</v>
      </c>
      <c r="L156" s="157">
        <f t="shared" si="28"/>
        <v>0</v>
      </c>
      <c r="M156" s="157">
        <f t="shared" si="28"/>
        <v>0</v>
      </c>
      <c r="N156" s="157">
        <f t="shared" si="28"/>
        <v>0</v>
      </c>
      <c r="O156" s="157">
        <f t="shared" si="28"/>
        <v>0</v>
      </c>
      <c r="P156" s="157">
        <f t="shared" si="28"/>
        <v>0</v>
      </c>
      <c r="Q156" s="157">
        <f t="shared" si="28"/>
        <v>0</v>
      </c>
    </row>
    <row r="157" spans="1:17" ht="12" customHeight="1" x14ac:dyDescent="0.25">
      <c r="A157" s="167" t="s">
        <v>148</v>
      </c>
      <c r="B157" s="132">
        <f>RES_hhdet_emi!B$131</f>
        <v>0</v>
      </c>
      <c r="C157" s="132">
        <f>RES_hhdet_emi!C$131</f>
        <v>0</v>
      </c>
      <c r="D157" s="132">
        <f>RES_hhdet_emi!D$131</f>
        <v>0</v>
      </c>
      <c r="E157" s="132">
        <f>RES_hhdet_emi!E$131</f>
        <v>0</v>
      </c>
      <c r="F157" s="132">
        <f>RES_hhdet_emi!F$131</f>
        <v>0</v>
      </c>
      <c r="G157" s="132">
        <f>RES_hhdet_emi!G$131</f>
        <v>0</v>
      </c>
      <c r="H157" s="132">
        <f>RES_hhdet_emi!H$131</f>
        <v>0</v>
      </c>
      <c r="I157" s="132">
        <f>RES_hhdet_emi!I$131</f>
        <v>0</v>
      </c>
      <c r="J157" s="132">
        <f>RES_hhdet_emi!J$131</f>
        <v>0</v>
      </c>
      <c r="K157" s="132">
        <f>RES_hhdet_emi!K$131</f>
        <v>0</v>
      </c>
      <c r="L157" s="132">
        <f>RES_hhdet_emi!L$131</f>
        <v>0</v>
      </c>
      <c r="M157" s="132">
        <f>RES_hhdet_emi!M$131</f>
        <v>0</v>
      </c>
      <c r="N157" s="132">
        <f>RES_hhdet_emi!N$131</f>
        <v>0</v>
      </c>
      <c r="O157" s="132">
        <f>RES_hhdet_emi!O$131</f>
        <v>0</v>
      </c>
      <c r="P157" s="132">
        <f>RES_hhdet_emi!P$131</f>
        <v>0</v>
      </c>
      <c r="Q157" s="132">
        <f>RES_hhdet_emi!Q$131</f>
        <v>0</v>
      </c>
    </row>
    <row r="158" spans="1:17" ht="12" customHeight="1" x14ac:dyDescent="0.25">
      <c r="A158" s="167" t="s">
        <v>147</v>
      </c>
      <c r="B158" s="132">
        <f>SUM(B159:B160)</f>
        <v>0</v>
      </c>
      <c r="C158" s="132">
        <f t="shared" ref="C158:Q158" si="29">SUM(C159:C160)</f>
        <v>0</v>
      </c>
      <c r="D158" s="132">
        <f t="shared" si="29"/>
        <v>0</v>
      </c>
      <c r="E158" s="132">
        <f t="shared" si="29"/>
        <v>0</v>
      </c>
      <c r="F158" s="132">
        <f t="shared" si="29"/>
        <v>0</v>
      </c>
      <c r="G158" s="132">
        <f t="shared" si="29"/>
        <v>0</v>
      </c>
      <c r="H158" s="132">
        <f t="shared" si="29"/>
        <v>0</v>
      </c>
      <c r="I158" s="132">
        <f t="shared" si="29"/>
        <v>0</v>
      </c>
      <c r="J158" s="132">
        <f t="shared" si="29"/>
        <v>0</v>
      </c>
      <c r="K158" s="132">
        <f t="shared" si="29"/>
        <v>0</v>
      </c>
      <c r="L158" s="132">
        <f t="shared" si="29"/>
        <v>0</v>
      </c>
      <c r="M158" s="132">
        <f t="shared" si="29"/>
        <v>0</v>
      </c>
      <c r="N158" s="132">
        <f t="shared" si="29"/>
        <v>0</v>
      </c>
      <c r="O158" s="132">
        <f t="shared" si="29"/>
        <v>0</v>
      </c>
      <c r="P158" s="132">
        <f t="shared" si="29"/>
        <v>0</v>
      </c>
      <c r="Q158" s="132">
        <f t="shared" si="29"/>
        <v>0</v>
      </c>
    </row>
    <row r="159" spans="1:17" ht="12" customHeight="1" x14ac:dyDescent="0.25">
      <c r="A159" s="166" t="s">
        <v>61</v>
      </c>
      <c r="B159" s="165">
        <f>RES_hhdet_emi!B$133</f>
        <v>0</v>
      </c>
      <c r="C159" s="165">
        <f>RES_hhdet_emi!C$133</f>
        <v>0</v>
      </c>
      <c r="D159" s="165">
        <f>RES_hhdet_emi!D$133</f>
        <v>0</v>
      </c>
      <c r="E159" s="165">
        <f>RES_hhdet_emi!E$133</f>
        <v>0</v>
      </c>
      <c r="F159" s="165">
        <f>RES_hhdet_emi!F$133</f>
        <v>0</v>
      </c>
      <c r="G159" s="165">
        <f>RES_hhdet_emi!G$133</f>
        <v>0</v>
      </c>
      <c r="H159" s="165">
        <f>RES_hhdet_emi!H$133</f>
        <v>0</v>
      </c>
      <c r="I159" s="165">
        <f>RES_hhdet_emi!I$133</f>
        <v>0</v>
      </c>
      <c r="J159" s="165">
        <f>RES_hhdet_emi!J$133</f>
        <v>0</v>
      </c>
      <c r="K159" s="165">
        <f>RES_hhdet_emi!K$133</f>
        <v>0</v>
      </c>
      <c r="L159" s="165">
        <f>RES_hhdet_emi!L$133</f>
        <v>0</v>
      </c>
      <c r="M159" s="165">
        <f>RES_hhdet_emi!M$133</f>
        <v>0</v>
      </c>
      <c r="N159" s="165">
        <f>RES_hhdet_emi!N$133</f>
        <v>0</v>
      </c>
      <c r="O159" s="165">
        <f>RES_hhdet_emi!O$133</f>
        <v>0</v>
      </c>
      <c r="P159" s="165">
        <f>RES_hhdet_emi!P$133</f>
        <v>0</v>
      </c>
      <c r="Q159" s="165">
        <f>RES_hhdet_emi!Q$133</f>
        <v>0</v>
      </c>
    </row>
    <row r="160" spans="1:17" ht="12" customHeight="1" x14ac:dyDescent="0.25">
      <c r="A160" s="147" t="s">
        <v>59</v>
      </c>
      <c r="B160" s="164">
        <f>RES_hhdet_emi!B$134</f>
        <v>0</v>
      </c>
      <c r="C160" s="164">
        <f>RES_hhdet_emi!C$134</f>
        <v>0</v>
      </c>
      <c r="D160" s="164">
        <f>RES_hhdet_emi!D$134</f>
        <v>0</v>
      </c>
      <c r="E160" s="164">
        <f>RES_hhdet_emi!E$134</f>
        <v>0</v>
      </c>
      <c r="F160" s="164">
        <f>RES_hhdet_emi!F$134</f>
        <v>0</v>
      </c>
      <c r="G160" s="164">
        <f>RES_hhdet_emi!G$134</f>
        <v>0</v>
      </c>
      <c r="H160" s="164">
        <f>RES_hhdet_emi!H$134</f>
        <v>0</v>
      </c>
      <c r="I160" s="164">
        <f>RES_hhdet_emi!I$134</f>
        <v>0</v>
      </c>
      <c r="J160" s="164">
        <f>RES_hhdet_emi!J$134</f>
        <v>0</v>
      </c>
      <c r="K160" s="164">
        <f>RES_hhdet_emi!K$134</f>
        <v>0</v>
      </c>
      <c r="L160" s="164">
        <f>RES_hhdet_emi!L$134</f>
        <v>0</v>
      </c>
      <c r="M160" s="164">
        <f>RES_hhdet_emi!M$134</f>
        <v>0</v>
      </c>
      <c r="N160" s="164">
        <f>RES_hhdet_emi!N$134</f>
        <v>0</v>
      </c>
      <c r="O160" s="164">
        <f>RES_hhdet_emi!O$134</f>
        <v>0</v>
      </c>
      <c r="P160" s="164">
        <f>RES_hhdet_emi!P$134</f>
        <v>0</v>
      </c>
      <c r="Q160" s="164">
        <f>RES_hhdet_emi!Q$134</f>
        <v>0</v>
      </c>
    </row>
    <row r="161" spans="1:17" ht="12" customHeight="1" x14ac:dyDescent="0.25">
      <c r="A161" s="163" t="s">
        <v>142</v>
      </c>
      <c r="B161" s="162">
        <f>RES_hhdet_emi!B$135</f>
        <v>0</v>
      </c>
      <c r="C161" s="162">
        <f>RES_hhdet_emi!C$135</f>
        <v>0</v>
      </c>
      <c r="D161" s="162">
        <f>RES_hhdet_emi!D$135</f>
        <v>0</v>
      </c>
      <c r="E161" s="162">
        <f>RES_hhdet_emi!E$135</f>
        <v>0</v>
      </c>
      <c r="F161" s="162">
        <f>RES_hhdet_emi!F$135</f>
        <v>0</v>
      </c>
      <c r="G161" s="162">
        <f>RES_hhdet_emi!G$135</f>
        <v>0</v>
      </c>
      <c r="H161" s="162">
        <f>RES_hhdet_emi!H$135</f>
        <v>0</v>
      </c>
      <c r="I161" s="162">
        <f>RES_hhdet_emi!I$135</f>
        <v>0</v>
      </c>
      <c r="J161" s="162">
        <f>RES_hhdet_emi!J$135</f>
        <v>0</v>
      </c>
      <c r="K161" s="162">
        <f>RES_hhdet_emi!K$135</f>
        <v>0</v>
      </c>
      <c r="L161" s="162">
        <f>RES_hhdet_emi!L$135</f>
        <v>0</v>
      </c>
      <c r="M161" s="162">
        <f>RES_hhdet_emi!M$135</f>
        <v>0</v>
      </c>
      <c r="N161" s="162">
        <f>RES_hhdet_emi!N$135</f>
        <v>0</v>
      </c>
      <c r="O161" s="162">
        <f>RES_hhdet_emi!O$135</f>
        <v>0</v>
      </c>
      <c r="P161" s="162">
        <f>RES_hhdet_emi!P$135</f>
        <v>0</v>
      </c>
      <c r="Q161" s="162">
        <f>RES_hhdet_emi!Q$135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RES_hhdet_emi!B$137</f>
        <v>0</v>
      </c>
      <c r="C163" s="156">
        <f>RES_hhdet_emi!C$137</f>
        <v>0</v>
      </c>
      <c r="D163" s="156">
        <f>RES_hhdet_emi!D$137</f>
        <v>0</v>
      </c>
      <c r="E163" s="156">
        <f>RES_hhdet_emi!E$137</f>
        <v>0</v>
      </c>
      <c r="F163" s="156">
        <f>RES_hhdet_emi!F$137</f>
        <v>0</v>
      </c>
      <c r="G163" s="156">
        <f>RES_hhdet_emi!G$137</f>
        <v>0</v>
      </c>
      <c r="H163" s="156">
        <f>RES_hhdet_emi!H$137</f>
        <v>0</v>
      </c>
      <c r="I163" s="156">
        <f>RES_hhdet_emi!I$137</f>
        <v>0</v>
      </c>
      <c r="J163" s="156">
        <f>RES_hhdet_emi!J$137</f>
        <v>0</v>
      </c>
      <c r="K163" s="156">
        <f>RES_hhdet_emi!K$137</f>
        <v>0</v>
      </c>
      <c r="L163" s="156">
        <f>RES_hhdet_emi!L$137</f>
        <v>0</v>
      </c>
      <c r="M163" s="156">
        <f>RES_hhdet_emi!M$137</f>
        <v>0</v>
      </c>
      <c r="N163" s="156">
        <f>RES_hhdet_emi!N$137</f>
        <v>0</v>
      </c>
      <c r="O163" s="156">
        <f>RES_hhdet_emi!O$137</f>
        <v>0</v>
      </c>
      <c r="P163" s="156">
        <f>RES_hhdet_emi!P$137</f>
        <v>0</v>
      </c>
      <c r="Q163" s="156">
        <f>RES_hhdet_emi!Q$137</f>
        <v>0</v>
      </c>
    </row>
    <row r="164" spans="1:17" ht="12" customHeight="1" x14ac:dyDescent="0.25">
      <c r="A164" s="148" t="s">
        <v>59</v>
      </c>
      <c r="B164" s="156">
        <f>RES_hhdet_emi!B$138</f>
        <v>0</v>
      </c>
      <c r="C164" s="156">
        <f>RES_hhdet_emi!C$138</f>
        <v>0</v>
      </c>
      <c r="D164" s="156">
        <f>RES_hhdet_emi!D$138</f>
        <v>0</v>
      </c>
      <c r="E164" s="156">
        <f>RES_hhdet_emi!E$138</f>
        <v>0</v>
      </c>
      <c r="F164" s="156">
        <f>RES_hhdet_emi!F$138</f>
        <v>0</v>
      </c>
      <c r="G164" s="156">
        <f>RES_hhdet_emi!G$138</f>
        <v>0</v>
      </c>
      <c r="H164" s="156">
        <f>RES_hhdet_emi!H$138</f>
        <v>0</v>
      </c>
      <c r="I164" s="156">
        <f>RES_hhdet_emi!I$138</f>
        <v>0</v>
      </c>
      <c r="J164" s="156">
        <f>RES_hhdet_emi!J$138</f>
        <v>0</v>
      </c>
      <c r="K164" s="156">
        <f>RES_hhdet_emi!K$138</f>
        <v>0</v>
      </c>
      <c r="L164" s="156">
        <f>RES_hhdet_emi!L$138</f>
        <v>0</v>
      </c>
      <c r="M164" s="156">
        <f>RES_hhdet_emi!M$138</f>
        <v>0</v>
      </c>
      <c r="N164" s="156">
        <f>RES_hhdet_emi!N$138</f>
        <v>0</v>
      </c>
      <c r="O164" s="156">
        <f>RES_hhdet_emi!O$138</f>
        <v>0</v>
      </c>
      <c r="P164" s="156">
        <f>RES_hhdet_emi!P$138</f>
        <v>0</v>
      </c>
      <c r="Q164" s="156">
        <f>RES_hhdet_emi!Q$138</f>
        <v>0</v>
      </c>
    </row>
    <row r="165" spans="1:17" ht="12" customHeight="1" x14ac:dyDescent="0.25">
      <c r="A165" s="158" t="s">
        <v>62</v>
      </c>
      <c r="B165" s="157">
        <f>SUM(B166:B167)</f>
        <v>0</v>
      </c>
      <c r="C165" s="157">
        <f t="shared" ref="C165:Q165" si="31">SUM(C166:C167)</f>
        <v>0</v>
      </c>
      <c r="D165" s="157">
        <f t="shared" si="31"/>
        <v>0</v>
      </c>
      <c r="E165" s="157">
        <f t="shared" si="31"/>
        <v>0</v>
      </c>
      <c r="F165" s="157">
        <f t="shared" si="31"/>
        <v>0</v>
      </c>
      <c r="G165" s="157">
        <f t="shared" si="31"/>
        <v>0</v>
      </c>
      <c r="H165" s="157">
        <f t="shared" si="31"/>
        <v>0</v>
      </c>
      <c r="I165" s="157">
        <f t="shared" si="31"/>
        <v>0</v>
      </c>
      <c r="J165" s="157">
        <f t="shared" si="31"/>
        <v>0</v>
      </c>
      <c r="K165" s="157">
        <f t="shared" si="31"/>
        <v>0</v>
      </c>
      <c r="L165" s="157">
        <f t="shared" si="31"/>
        <v>0</v>
      </c>
      <c r="M165" s="157">
        <f t="shared" si="31"/>
        <v>0</v>
      </c>
      <c r="N165" s="157">
        <f t="shared" si="31"/>
        <v>0</v>
      </c>
      <c r="O165" s="157">
        <f t="shared" si="31"/>
        <v>0</v>
      </c>
      <c r="P165" s="157">
        <f t="shared" si="31"/>
        <v>0</v>
      </c>
      <c r="Q165" s="157">
        <f t="shared" si="31"/>
        <v>0</v>
      </c>
    </row>
    <row r="166" spans="1:17" ht="12" customHeight="1" x14ac:dyDescent="0.25">
      <c r="A166" s="23" t="s">
        <v>57</v>
      </c>
      <c r="B166" s="156">
        <f>RES_hhdet_emi!B$140</f>
        <v>0</v>
      </c>
      <c r="C166" s="156">
        <f>RES_hhdet_emi!C$140</f>
        <v>0</v>
      </c>
      <c r="D166" s="156">
        <f>RES_hhdet_emi!D$140</f>
        <v>0</v>
      </c>
      <c r="E166" s="156">
        <f>RES_hhdet_emi!E$140</f>
        <v>0</v>
      </c>
      <c r="F166" s="156">
        <f>RES_hhdet_emi!F$140</f>
        <v>0</v>
      </c>
      <c r="G166" s="156">
        <f>RES_hhdet_emi!G$140</f>
        <v>0</v>
      </c>
      <c r="H166" s="156">
        <f>RES_hhdet_emi!H$140</f>
        <v>0</v>
      </c>
      <c r="I166" s="156">
        <f>RES_hhdet_emi!I$140</f>
        <v>0</v>
      </c>
      <c r="J166" s="156">
        <f>RES_hhdet_emi!J$140</f>
        <v>0</v>
      </c>
      <c r="K166" s="156">
        <f>RES_hhdet_emi!K$140</f>
        <v>0</v>
      </c>
      <c r="L166" s="156">
        <f>RES_hhdet_emi!L$140</f>
        <v>0</v>
      </c>
      <c r="M166" s="156">
        <f>RES_hhdet_emi!M$140</f>
        <v>0</v>
      </c>
      <c r="N166" s="156">
        <f>RES_hhdet_emi!N$140</f>
        <v>0</v>
      </c>
      <c r="O166" s="156">
        <f>RES_hhdet_emi!O$140</f>
        <v>0</v>
      </c>
      <c r="P166" s="156">
        <f>RES_hhdet_emi!P$140</f>
        <v>0</v>
      </c>
      <c r="Q166" s="156">
        <f>RES_hhdet_emi!Q$140</f>
        <v>0</v>
      </c>
    </row>
    <row r="167" spans="1:17" ht="12" customHeight="1" x14ac:dyDescent="0.25">
      <c r="A167" s="29" t="s">
        <v>140</v>
      </c>
      <c r="B167" s="57">
        <f>RES_hhdet_emi!B$141</f>
        <v>0</v>
      </c>
      <c r="C167" s="57">
        <f>RES_hhdet_emi!C$141</f>
        <v>0</v>
      </c>
      <c r="D167" s="57">
        <f>RES_hhdet_emi!D$141</f>
        <v>0</v>
      </c>
      <c r="E167" s="57">
        <f>RES_hhdet_emi!E$141</f>
        <v>0</v>
      </c>
      <c r="F167" s="57">
        <f>RES_hhdet_emi!F$141</f>
        <v>0</v>
      </c>
      <c r="G167" s="57">
        <f>RES_hhdet_emi!G$141</f>
        <v>0</v>
      </c>
      <c r="H167" s="57">
        <f>RES_hhdet_emi!H$141</f>
        <v>0</v>
      </c>
      <c r="I167" s="57">
        <f>RES_hhdet_emi!I$141</f>
        <v>0</v>
      </c>
      <c r="J167" s="57">
        <f>RES_hhdet_emi!J$141</f>
        <v>0</v>
      </c>
      <c r="K167" s="57">
        <f>RES_hhdet_emi!K$141</f>
        <v>0</v>
      </c>
      <c r="L167" s="57">
        <f>RES_hhdet_emi!L$141</f>
        <v>0</v>
      </c>
      <c r="M167" s="57">
        <f>RES_hhdet_emi!M$141</f>
        <v>0</v>
      </c>
      <c r="N167" s="57">
        <f>RES_hhdet_emi!N$141</f>
        <v>0</v>
      </c>
      <c r="O167" s="57">
        <f>RES_hhdet_emi!O$141</f>
        <v>0</v>
      </c>
      <c r="P167" s="57">
        <f>RES_hhdet_emi!P$141</f>
        <v>0</v>
      </c>
      <c r="Q167" s="57">
        <f>RES_hhdet_emi!Q$141</f>
        <v>0</v>
      </c>
    </row>
    <row r="169" spans="1:17" ht="12" customHeight="1" x14ac:dyDescent="0.25">
      <c r="A169" s="152" t="s">
        <v>198</v>
      </c>
      <c r="B169" s="168">
        <f>SUM(B170,B173,B175,B184)</f>
        <v>0</v>
      </c>
      <c r="C169" s="168">
        <f t="shared" ref="C169:Q169" si="32">SUM(C170,C173,C175,C184)</f>
        <v>0</v>
      </c>
      <c r="D169" s="168">
        <f t="shared" si="32"/>
        <v>0</v>
      </c>
      <c r="E169" s="168">
        <f t="shared" si="32"/>
        <v>0</v>
      </c>
      <c r="F169" s="168">
        <f t="shared" si="32"/>
        <v>0</v>
      </c>
      <c r="G169" s="168">
        <f t="shared" si="32"/>
        <v>0</v>
      </c>
      <c r="H169" s="168">
        <f t="shared" si="32"/>
        <v>0</v>
      </c>
      <c r="I169" s="168">
        <f t="shared" si="32"/>
        <v>0</v>
      </c>
      <c r="J169" s="168">
        <f t="shared" si="32"/>
        <v>0</v>
      </c>
      <c r="K169" s="168">
        <f t="shared" si="32"/>
        <v>0</v>
      </c>
      <c r="L169" s="168">
        <f t="shared" si="32"/>
        <v>0</v>
      </c>
      <c r="M169" s="168">
        <f t="shared" si="32"/>
        <v>0</v>
      </c>
      <c r="N169" s="168">
        <f t="shared" si="32"/>
        <v>0</v>
      </c>
      <c r="O169" s="168">
        <f t="shared" si="32"/>
        <v>0</v>
      </c>
      <c r="P169" s="168">
        <f t="shared" si="32"/>
        <v>0</v>
      </c>
      <c r="Q169" s="168">
        <f t="shared" si="32"/>
        <v>0</v>
      </c>
    </row>
    <row r="170" spans="1:17" ht="12" customHeight="1" x14ac:dyDescent="0.25">
      <c r="A170" s="158" t="s">
        <v>65</v>
      </c>
      <c r="B170" s="157">
        <f>SUM(B171:B172)</f>
        <v>0</v>
      </c>
      <c r="C170" s="157">
        <f t="shared" ref="C170:Q170" si="33">SUM(C171:C172)</f>
        <v>0</v>
      </c>
      <c r="D170" s="157">
        <f t="shared" si="33"/>
        <v>0</v>
      </c>
      <c r="E170" s="157">
        <f t="shared" si="33"/>
        <v>0</v>
      </c>
      <c r="F170" s="157">
        <f t="shared" si="33"/>
        <v>0</v>
      </c>
      <c r="G170" s="157">
        <f t="shared" si="33"/>
        <v>0</v>
      </c>
      <c r="H170" s="157">
        <f t="shared" si="33"/>
        <v>0</v>
      </c>
      <c r="I170" s="157">
        <f t="shared" si="33"/>
        <v>0</v>
      </c>
      <c r="J170" s="157">
        <f t="shared" si="33"/>
        <v>0</v>
      </c>
      <c r="K170" s="157">
        <f t="shared" si="33"/>
        <v>0</v>
      </c>
      <c r="L170" s="157">
        <f t="shared" si="33"/>
        <v>0</v>
      </c>
      <c r="M170" s="157">
        <f t="shared" si="33"/>
        <v>0</v>
      </c>
      <c r="N170" s="157">
        <f t="shared" si="33"/>
        <v>0</v>
      </c>
      <c r="O170" s="157">
        <f t="shared" si="33"/>
        <v>0</v>
      </c>
      <c r="P170" s="157">
        <f t="shared" si="33"/>
        <v>0</v>
      </c>
      <c r="Q170" s="157">
        <f t="shared" si="33"/>
        <v>0</v>
      </c>
    </row>
    <row r="171" spans="1:17" ht="12" customHeight="1" x14ac:dyDescent="0.25">
      <c r="A171" s="23" t="s">
        <v>149</v>
      </c>
      <c r="B171" s="156">
        <f>IF(B95=0,0,B95/0.086*1000000/B$7)</f>
        <v>0</v>
      </c>
      <c r="C171" s="156">
        <f t="shared" ref="C171:Q172" si="34">IF(C95=0,0,C95/0.086*1000000/C$7)</f>
        <v>0</v>
      </c>
      <c r="D171" s="156">
        <f t="shared" si="34"/>
        <v>0</v>
      </c>
      <c r="E171" s="156">
        <f t="shared" si="34"/>
        <v>0</v>
      </c>
      <c r="F171" s="156">
        <f t="shared" si="34"/>
        <v>0</v>
      </c>
      <c r="G171" s="156">
        <f t="shared" si="34"/>
        <v>0</v>
      </c>
      <c r="H171" s="156">
        <f t="shared" si="34"/>
        <v>0</v>
      </c>
      <c r="I171" s="156">
        <f t="shared" si="34"/>
        <v>0</v>
      </c>
      <c r="J171" s="156">
        <f t="shared" si="34"/>
        <v>0</v>
      </c>
      <c r="K171" s="156">
        <f t="shared" si="34"/>
        <v>0</v>
      </c>
      <c r="L171" s="156">
        <f t="shared" si="34"/>
        <v>0</v>
      </c>
      <c r="M171" s="156">
        <f t="shared" si="34"/>
        <v>0</v>
      </c>
      <c r="N171" s="156">
        <f t="shared" si="34"/>
        <v>0</v>
      </c>
      <c r="O171" s="156">
        <f t="shared" si="34"/>
        <v>0</v>
      </c>
      <c r="P171" s="156">
        <f t="shared" si="34"/>
        <v>0</v>
      </c>
      <c r="Q171" s="156">
        <f t="shared" si="34"/>
        <v>0</v>
      </c>
    </row>
    <row r="172" spans="1:17" ht="12" customHeight="1" x14ac:dyDescent="0.25">
      <c r="A172" s="23" t="s">
        <v>60</v>
      </c>
      <c r="B172" s="156">
        <f>IF(B96=0,0,B96/0.086*1000000/B$7)</f>
        <v>0</v>
      </c>
      <c r="C172" s="156">
        <f t="shared" si="34"/>
        <v>0</v>
      </c>
      <c r="D172" s="156">
        <f t="shared" si="34"/>
        <v>0</v>
      </c>
      <c r="E172" s="156">
        <f t="shared" si="34"/>
        <v>0</v>
      </c>
      <c r="F172" s="156">
        <f t="shared" si="34"/>
        <v>0</v>
      </c>
      <c r="G172" s="156">
        <f t="shared" si="34"/>
        <v>0</v>
      </c>
      <c r="H172" s="156">
        <f t="shared" si="34"/>
        <v>0</v>
      </c>
      <c r="I172" s="156">
        <f t="shared" si="34"/>
        <v>0</v>
      </c>
      <c r="J172" s="156">
        <f t="shared" si="34"/>
        <v>0</v>
      </c>
      <c r="K172" s="156">
        <f t="shared" si="34"/>
        <v>0</v>
      </c>
      <c r="L172" s="156">
        <f t="shared" si="34"/>
        <v>0</v>
      </c>
      <c r="M172" s="156">
        <f t="shared" si="34"/>
        <v>0</v>
      </c>
      <c r="N172" s="156">
        <f t="shared" si="34"/>
        <v>0</v>
      </c>
      <c r="O172" s="156">
        <f t="shared" si="34"/>
        <v>0</v>
      </c>
      <c r="P172" s="156">
        <f t="shared" si="34"/>
        <v>0</v>
      </c>
      <c r="Q172" s="156">
        <f t="shared" si="34"/>
        <v>0</v>
      </c>
    </row>
    <row r="173" spans="1:17" ht="12" customHeight="1" x14ac:dyDescent="0.25">
      <c r="A173" s="158" t="s">
        <v>112</v>
      </c>
      <c r="B173" s="157">
        <f>B174</f>
        <v>0</v>
      </c>
      <c r="C173" s="157">
        <f t="shared" ref="C173:Q173" si="35">C174</f>
        <v>0</v>
      </c>
      <c r="D173" s="157">
        <f t="shared" si="35"/>
        <v>0</v>
      </c>
      <c r="E173" s="157">
        <f t="shared" si="35"/>
        <v>0</v>
      </c>
      <c r="F173" s="157">
        <f t="shared" si="35"/>
        <v>0</v>
      </c>
      <c r="G173" s="157">
        <f t="shared" si="35"/>
        <v>0</v>
      </c>
      <c r="H173" s="157">
        <f t="shared" si="35"/>
        <v>0</v>
      </c>
      <c r="I173" s="157">
        <f t="shared" si="35"/>
        <v>0</v>
      </c>
      <c r="J173" s="157">
        <f t="shared" si="35"/>
        <v>0</v>
      </c>
      <c r="K173" s="157">
        <f t="shared" si="35"/>
        <v>0</v>
      </c>
      <c r="L173" s="157">
        <f t="shared" si="35"/>
        <v>0</v>
      </c>
      <c r="M173" s="157">
        <f t="shared" si="35"/>
        <v>0</v>
      </c>
      <c r="N173" s="157">
        <f t="shared" si="35"/>
        <v>0</v>
      </c>
      <c r="O173" s="157">
        <f t="shared" si="35"/>
        <v>0</v>
      </c>
      <c r="P173" s="157">
        <f t="shared" si="35"/>
        <v>0</v>
      </c>
      <c r="Q173" s="157">
        <f t="shared" si="35"/>
        <v>0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0</v>
      </c>
      <c r="C174" s="156">
        <f t="shared" si="36"/>
        <v>0</v>
      </c>
      <c r="D174" s="156">
        <f t="shared" si="36"/>
        <v>0</v>
      </c>
      <c r="E174" s="156">
        <f t="shared" si="36"/>
        <v>0</v>
      </c>
      <c r="F174" s="156">
        <f t="shared" si="36"/>
        <v>0</v>
      </c>
      <c r="G174" s="156">
        <f t="shared" si="36"/>
        <v>0</v>
      </c>
      <c r="H174" s="156">
        <f t="shared" si="36"/>
        <v>0</v>
      </c>
      <c r="I174" s="156">
        <f t="shared" si="36"/>
        <v>0</v>
      </c>
      <c r="J174" s="156">
        <f t="shared" si="36"/>
        <v>0</v>
      </c>
      <c r="K174" s="156">
        <f t="shared" si="36"/>
        <v>0</v>
      </c>
      <c r="L174" s="156">
        <f t="shared" si="36"/>
        <v>0</v>
      </c>
      <c r="M174" s="156">
        <f t="shared" si="36"/>
        <v>0</v>
      </c>
      <c r="N174" s="156">
        <f t="shared" si="36"/>
        <v>0</v>
      </c>
      <c r="O174" s="156">
        <f t="shared" si="36"/>
        <v>0</v>
      </c>
      <c r="P174" s="156">
        <f t="shared" si="36"/>
        <v>0</v>
      </c>
      <c r="Q174" s="156">
        <f t="shared" si="36"/>
        <v>0</v>
      </c>
    </row>
    <row r="175" spans="1:17" ht="12" customHeight="1" x14ac:dyDescent="0.25">
      <c r="A175" s="158" t="s">
        <v>63</v>
      </c>
      <c r="B175" s="157">
        <f t="shared" si="36"/>
        <v>0</v>
      </c>
      <c r="C175" s="157">
        <f t="shared" si="36"/>
        <v>0</v>
      </c>
      <c r="D175" s="157">
        <f t="shared" si="36"/>
        <v>0</v>
      </c>
      <c r="E175" s="157">
        <f t="shared" si="36"/>
        <v>0</v>
      </c>
      <c r="F175" s="157">
        <f t="shared" si="36"/>
        <v>0</v>
      </c>
      <c r="G175" s="157">
        <f t="shared" si="36"/>
        <v>0</v>
      </c>
      <c r="H175" s="157">
        <f t="shared" si="36"/>
        <v>0</v>
      </c>
      <c r="I175" s="157">
        <f t="shared" si="36"/>
        <v>0</v>
      </c>
      <c r="J175" s="157">
        <f t="shared" si="36"/>
        <v>0</v>
      </c>
      <c r="K175" s="157">
        <f t="shared" si="36"/>
        <v>0</v>
      </c>
      <c r="L175" s="157">
        <f t="shared" si="36"/>
        <v>0</v>
      </c>
      <c r="M175" s="157">
        <f t="shared" si="36"/>
        <v>0</v>
      </c>
      <c r="N175" s="157">
        <f t="shared" si="36"/>
        <v>0</v>
      </c>
      <c r="O175" s="157">
        <f t="shared" si="36"/>
        <v>0</v>
      </c>
      <c r="P175" s="157">
        <f t="shared" si="36"/>
        <v>0</v>
      </c>
      <c r="Q175" s="157">
        <f t="shared" si="36"/>
        <v>0</v>
      </c>
    </row>
    <row r="176" spans="1:17" ht="12" customHeight="1" x14ac:dyDescent="0.25">
      <c r="A176" s="167" t="s">
        <v>148</v>
      </c>
      <c r="B176" s="132">
        <f>IF(B100=0,0,B100/0.086*1000000/B$11)</f>
        <v>0</v>
      </c>
      <c r="C176" s="132">
        <f t="shared" ref="C176:Q176" si="37">IF(C100=0,0,C100/0.086*1000000/C$11)</f>
        <v>0</v>
      </c>
      <c r="D176" s="132">
        <f t="shared" si="37"/>
        <v>0</v>
      </c>
      <c r="E176" s="132">
        <f t="shared" si="37"/>
        <v>0</v>
      </c>
      <c r="F176" s="132">
        <f t="shared" si="37"/>
        <v>0</v>
      </c>
      <c r="G176" s="132">
        <f t="shared" si="37"/>
        <v>0</v>
      </c>
      <c r="H176" s="132">
        <f t="shared" si="37"/>
        <v>0</v>
      </c>
      <c r="I176" s="132">
        <f t="shared" si="37"/>
        <v>0</v>
      </c>
      <c r="J176" s="132">
        <f t="shared" si="37"/>
        <v>0</v>
      </c>
      <c r="K176" s="132">
        <f t="shared" si="37"/>
        <v>0</v>
      </c>
      <c r="L176" s="132">
        <f t="shared" si="37"/>
        <v>0</v>
      </c>
      <c r="M176" s="132">
        <f t="shared" si="37"/>
        <v>0</v>
      </c>
      <c r="N176" s="132">
        <f t="shared" si="37"/>
        <v>0</v>
      </c>
      <c r="O176" s="132">
        <f t="shared" si="37"/>
        <v>0</v>
      </c>
      <c r="P176" s="132">
        <f t="shared" si="37"/>
        <v>0</v>
      </c>
      <c r="Q176" s="132">
        <f t="shared" si="37"/>
        <v>0</v>
      </c>
    </row>
    <row r="177" spans="1:17" ht="12" customHeight="1" x14ac:dyDescent="0.25">
      <c r="A177" s="167" t="s">
        <v>147</v>
      </c>
      <c r="B177" s="132">
        <f>IF(B101=0,0,B101/0.086*1000000/B$12)</f>
        <v>0</v>
      </c>
      <c r="C177" s="132">
        <f t="shared" ref="C177:Q177" si="38">IF(C101=0,0,C101/0.086*1000000/C$12)</f>
        <v>0</v>
      </c>
      <c r="D177" s="132">
        <f t="shared" si="38"/>
        <v>0</v>
      </c>
      <c r="E177" s="132">
        <f t="shared" si="38"/>
        <v>0</v>
      </c>
      <c r="F177" s="132">
        <f t="shared" si="38"/>
        <v>0</v>
      </c>
      <c r="G177" s="132">
        <f t="shared" si="38"/>
        <v>0</v>
      </c>
      <c r="H177" s="132">
        <f t="shared" si="38"/>
        <v>0</v>
      </c>
      <c r="I177" s="132">
        <f t="shared" si="38"/>
        <v>0</v>
      </c>
      <c r="J177" s="132">
        <f t="shared" si="38"/>
        <v>0</v>
      </c>
      <c r="K177" s="132">
        <f t="shared" si="38"/>
        <v>0</v>
      </c>
      <c r="L177" s="132">
        <f t="shared" si="38"/>
        <v>0</v>
      </c>
      <c r="M177" s="132">
        <f t="shared" si="38"/>
        <v>0</v>
      </c>
      <c r="N177" s="132">
        <f t="shared" si="38"/>
        <v>0</v>
      </c>
      <c r="O177" s="132">
        <f t="shared" si="38"/>
        <v>0</v>
      </c>
      <c r="P177" s="132">
        <f t="shared" si="38"/>
        <v>0</v>
      </c>
      <c r="Q177" s="132">
        <f t="shared" si="38"/>
        <v>0</v>
      </c>
    </row>
    <row r="178" spans="1:17" ht="12" customHeight="1" x14ac:dyDescent="0.25">
      <c r="A178" s="166" t="s">
        <v>61</v>
      </c>
      <c r="B178" s="165">
        <f t="shared" ref="B178:Q179" si="39">IF(B102=0,0,B102/0.086*1000000/B$12)</f>
        <v>0</v>
      </c>
      <c r="C178" s="165">
        <f t="shared" si="39"/>
        <v>0</v>
      </c>
      <c r="D178" s="165">
        <f t="shared" si="39"/>
        <v>0</v>
      </c>
      <c r="E178" s="165">
        <f t="shared" si="39"/>
        <v>0</v>
      </c>
      <c r="F178" s="165">
        <f t="shared" si="39"/>
        <v>0</v>
      </c>
      <c r="G178" s="165">
        <f t="shared" si="39"/>
        <v>0</v>
      </c>
      <c r="H178" s="165">
        <f t="shared" si="39"/>
        <v>0</v>
      </c>
      <c r="I178" s="165">
        <f t="shared" si="39"/>
        <v>0</v>
      </c>
      <c r="J178" s="165">
        <f t="shared" si="39"/>
        <v>0</v>
      </c>
      <c r="K178" s="165">
        <f t="shared" si="39"/>
        <v>0</v>
      </c>
      <c r="L178" s="165">
        <f t="shared" si="39"/>
        <v>0</v>
      </c>
      <c r="M178" s="165">
        <f t="shared" si="39"/>
        <v>0</v>
      </c>
      <c r="N178" s="165">
        <f t="shared" si="39"/>
        <v>0</v>
      </c>
      <c r="O178" s="165">
        <f t="shared" si="39"/>
        <v>0</v>
      </c>
      <c r="P178" s="165">
        <f t="shared" si="39"/>
        <v>0</v>
      </c>
      <c r="Q178" s="165">
        <f t="shared" si="39"/>
        <v>0</v>
      </c>
    </row>
    <row r="179" spans="1:17" ht="12" customHeight="1" x14ac:dyDescent="0.25">
      <c r="A179" s="147" t="s">
        <v>59</v>
      </c>
      <c r="B179" s="164">
        <f t="shared" si="39"/>
        <v>0</v>
      </c>
      <c r="C179" s="164">
        <f t="shared" si="39"/>
        <v>0</v>
      </c>
      <c r="D179" s="164">
        <f t="shared" si="39"/>
        <v>0</v>
      </c>
      <c r="E179" s="164">
        <f t="shared" si="39"/>
        <v>0</v>
      </c>
      <c r="F179" s="164">
        <f t="shared" si="39"/>
        <v>0</v>
      </c>
      <c r="G179" s="164">
        <f t="shared" si="39"/>
        <v>0</v>
      </c>
      <c r="H179" s="164">
        <f t="shared" si="39"/>
        <v>0</v>
      </c>
      <c r="I179" s="164">
        <f t="shared" si="39"/>
        <v>0</v>
      </c>
      <c r="J179" s="164">
        <f t="shared" si="39"/>
        <v>0</v>
      </c>
      <c r="K179" s="164">
        <f t="shared" si="39"/>
        <v>0</v>
      </c>
      <c r="L179" s="164">
        <f t="shared" si="39"/>
        <v>0</v>
      </c>
      <c r="M179" s="164">
        <f t="shared" si="39"/>
        <v>0</v>
      </c>
      <c r="N179" s="164">
        <f t="shared" si="39"/>
        <v>0</v>
      </c>
      <c r="O179" s="164">
        <f t="shared" si="39"/>
        <v>0</v>
      </c>
      <c r="P179" s="164">
        <f t="shared" si="39"/>
        <v>0</v>
      </c>
      <c r="Q179" s="164">
        <f t="shared" si="39"/>
        <v>0</v>
      </c>
    </row>
    <row r="180" spans="1:17" ht="12" customHeight="1" x14ac:dyDescent="0.25">
      <c r="A180" s="163" t="s">
        <v>142</v>
      </c>
      <c r="B180" s="162">
        <f>IF(B104=0,0,B104/0.086*1000000/B$13)</f>
        <v>0</v>
      </c>
      <c r="C180" s="162">
        <f t="shared" ref="C180:Q180" si="40">IF(C104=0,0,C104/0.086*1000000/C$13)</f>
        <v>0</v>
      </c>
      <c r="D180" s="162">
        <f t="shared" si="40"/>
        <v>0</v>
      </c>
      <c r="E180" s="162">
        <f t="shared" si="40"/>
        <v>0</v>
      </c>
      <c r="F180" s="162">
        <f t="shared" si="40"/>
        <v>0</v>
      </c>
      <c r="G180" s="162">
        <f t="shared" si="40"/>
        <v>0</v>
      </c>
      <c r="H180" s="162">
        <f t="shared" si="40"/>
        <v>0</v>
      </c>
      <c r="I180" s="162">
        <f t="shared" si="40"/>
        <v>0</v>
      </c>
      <c r="J180" s="162">
        <f t="shared" si="40"/>
        <v>0</v>
      </c>
      <c r="K180" s="162">
        <f t="shared" si="40"/>
        <v>0</v>
      </c>
      <c r="L180" s="162">
        <f t="shared" si="40"/>
        <v>0</v>
      </c>
      <c r="M180" s="162">
        <f t="shared" si="40"/>
        <v>0</v>
      </c>
      <c r="N180" s="162">
        <f t="shared" si="40"/>
        <v>0</v>
      </c>
      <c r="O180" s="162">
        <f t="shared" si="40"/>
        <v>0</v>
      </c>
      <c r="P180" s="162">
        <f t="shared" si="40"/>
        <v>0</v>
      </c>
      <c r="Q180" s="162">
        <f t="shared" si="40"/>
        <v>0</v>
      </c>
    </row>
    <row r="181" spans="1:17" ht="12" customHeight="1" x14ac:dyDescent="0.25">
      <c r="A181" s="161" t="s">
        <v>141</v>
      </c>
      <c r="B181" s="160">
        <f>IF(B105=0,0,B105/0.086*1000000/B$14)</f>
        <v>0</v>
      </c>
      <c r="C181" s="160">
        <f t="shared" ref="C181:Q181" si="41">IF(C105=0,0,C105/0.086*1000000/C$14)</f>
        <v>0</v>
      </c>
      <c r="D181" s="160">
        <f t="shared" si="41"/>
        <v>0</v>
      </c>
      <c r="E181" s="160">
        <f t="shared" si="41"/>
        <v>0</v>
      </c>
      <c r="F181" s="160">
        <f t="shared" si="41"/>
        <v>0</v>
      </c>
      <c r="G181" s="160">
        <f t="shared" si="41"/>
        <v>0</v>
      </c>
      <c r="H181" s="160">
        <f t="shared" si="41"/>
        <v>0</v>
      </c>
      <c r="I181" s="160">
        <f t="shared" si="41"/>
        <v>0</v>
      </c>
      <c r="J181" s="160">
        <f t="shared" si="41"/>
        <v>0</v>
      </c>
      <c r="K181" s="160">
        <f t="shared" si="41"/>
        <v>0</v>
      </c>
      <c r="L181" s="160">
        <f t="shared" si="41"/>
        <v>0</v>
      </c>
      <c r="M181" s="160">
        <f t="shared" si="41"/>
        <v>0</v>
      </c>
      <c r="N181" s="160">
        <f t="shared" si="41"/>
        <v>0</v>
      </c>
      <c r="O181" s="160">
        <f t="shared" si="41"/>
        <v>0</v>
      </c>
      <c r="P181" s="160">
        <f t="shared" si="41"/>
        <v>0</v>
      </c>
      <c r="Q181" s="160">
        <f t="shared" si="41"/>
        <v>0</v>
      </c>
    </row>
    <row r="182" spans="1:17" ht="12" customHeight="1" x14ac:dyDescent="0.25">
      <c r="A182" s="148" t="s">
        <v>60</v>
      </c>
      <c r="B182" s="156">
        <f t="shared" ref="B182:Q183" si="42">IF(B106=0,0,B106/0.086*1000000/B$14)</f>
        <v>0</v>
      </c>
      <c r="C182" s="156">
        <f t="shared" si="42"/>
        <v>0</v>
      </c>
      <c r="D182" s="156">
        <f t="shared" si="42"/>
        <v>0</v>
      </c>
      <c r="E182" s="156">
        <f t="shared" si="42"/>
        <v>0</v>
      </c>
      <c r="F182" s="156">
        <f t="shared" si="42"/>
        <v>0</v>
      </c>
      <c r="G182" s="156">
        <f t="shared" si="42"/>
        <v>0</v>
      </c>
      <c r="H182" s="156">
        <f t="shared" si="42"/>
        <v>0</v>
      </c>
      <c r="I182" s="156">
        <f t="shared" si="42"/>
        <v>0</v>
      </c>
      <c r="J182" s="156">
        <f t="shared" si="42"/>
        <v>0</v>
      </c>
      <c r="K182" s="156">
        <f t="shared" si="42"/>
        <v>0</v>
      </c>
      <c r="L182" s="156">
        <f t="shared" si="42"/>
        <v>0</v>
      </c>
      <c r="M182" s="156">
        <f t="shared" si="42"/>
        <v>0</v>
      </c>
      <c r="N182" s="156">
        <f t="shared" si="42"/>
        <v>0</v>
      </c>
      <c r="O182" s="156">
        <f t="shared" si="42"/>
        <v>0</v>
      </c>
      <c r="P182" s="156">
        <f t="shared" si="42"/>
        <v>0</v>
      </c>
      <c r="Q182" s="156">
        <f t="shared" si="42"/>
        <v>0</v>
      </c>
    </row>
    <row r="183" spans="1:17" ht="12" customHeight="1" x14ac:dyDescent="0.25">
      <c r="A183" s="148" t="s">
        <v>59</v>
      </c>
      <c r="B183" s="156">
        <f t="shared" si="42"/>
        <v>0</v>
      </c>
      <c r="C183" s="156">
        <f t="shared" si="42"/>
        <v>0</v>
      </c>
      <c r="D183" s="156">
        <f t="shared" si="42"/>
        <v>0</v>
      </c>
      <c r="E183" s="156">
        <f t="shared" si="42"/>
        <v>0</v>
      </c>
      <c r="F183" s="156">
        <f t="shared" si="42"/>
        <v>0</v>
      </c>
      <c r="G183" s="156">
        <f t="shared" si="42"/>
        <v>0</v>
      </c>
      <c r="H183" s="156">
        <f t="shared" si="42"/>
        <v>0</v>
      </c>
      <c r="I183" s="156">
        <f t="shared" si="42"/>
        <v>0</v>
      </c>
      <c r="J183" s="156">
        <f t="shared" si="42"/>
        <v>0</v>
      </c>
      <c r="K183" s="156">
        <f t="shared" si="42"/>
        <v>0</v>
      </c>
      <c r="L183" s="156">
        <f t="shared" si="42"/>
        <v>0</v>
      </c>
      <c r="M183" s="156">
        <f t="shared" si="42"/>
        <v>0</v>
      </c>
      <c r="N183" s="156">
        <f t="shared" si="42"/>
        <v>0</v>
      </c>
      <c r="O183" s="156">
        <f t="shared" si="42"/>
        <v>0</v>
      </c>
      <c r="P183" s="156">
        <f t="shared" si="42"/>
        <v>0</v>
      </c>
      <c r="Q183" s="156">
        <f t="shared" si="42"/>
        <v>0</v>
      </c>
    </row>
    <row r="184" spans="1:17" ht="12" customHeight="1" x14ac:dyDescent="0.25">
      <c r="A184" s="158" t="s">
        <v>62</v>
      </c>
      <c r="B184" s="157">
        <f t="shared" si="36"/>
        <v>0</v>
      </c>
      <c r="C184" s="157">
        <f t="shared" si="36"/>
        <v>0</v>
      </c>
      <c r="D184" s="157">
        <f t="shared" si="36"/>
        <v>0</v>
      </c>
      <c r="E184" s="157">
        <f t="shared" si="36"/>
        <v>0</v>
      </c>
      <c r="F184" s="157">
        <f t="shared" si="36"/>
        <v>0</v>
      </c>
      <c r="G184" s="157">
        <f t="shared" si="36"/>
        <v>0</v>
      </c>
      <c r="H184" s="157">
        <f t="shared" si="36"/>
        <v>0</v>
      </c>
      <c r="I184" s="157">
        <f t="shared" si="36"/>
        <v>0</v>
      </c>
      <c r="J184" s="157">
        <f t="shared" si="36"/>
        <v>0</v>
      </c>
      <c r="K184" s="157">
        <f t="shared" si="36"/>
        <v>0</v>
      </c>
      <c r="L184" s="157">
        <f t="shared" si="36"/>
        <v>0</v>
      </c>
      <c r="M184" s="157">
        <f t="shared" si="36"/>
        <v>0</v>
      </c>
      <c r="N184" s="157">
        <f t="shared" si="36"/>
        <v>0</v>
      </c>
      <c r="O184" s="157">
        <f t="shared" si="36"/>
        <v>0</v>
      </c>
      <c r="P184" s="157">
        <f t="shared" si="36"/>
        <v>0</v>
      </c>
      <c r="Q184" s="157">
        <f t="shared" si="36"/>
        <v>0</v>
      </c>
    </row>
    <row r="185" spans="1:17" ht="12" customHeight="1" x14ac:dyDescent="0.25">
      <c r="A185" s="23" t="s">
        <v>57</v>
      </c>
      <c r="B185" s="156">
        <f>IF(B109=0,0,B109/0.086*1000000/B$16)</f>
        <v>0</v>
      </c>
      <c r="C185" s="156">
        <f t="shared" ref="C185:Q185" si="43">IF(C109=0,0,C109/0.086*1000000/C$16)</f>
        <v>0</v>
      </c>
      <c r="D185" s="156">
        <f t="shared" si="43"/>
        <v>0</v>
      </c>
      <c r="E185" s="156">
        <f t="shared" si="43"/>
        <v>0</v>
      </c>
      <c r="F185" s="156">
        <f t="shared" si="43"/>
        <v>0</v>
      </c>
      <c r="G185" s="156">
        <f t="shared" si="43"/>
        <v>0</v>
      </c>
      <c r="H185" s="156">
        <f t="shared" si="43"/>
        <v>0</v>
      </c>
      <c r="I185" s="156">
        <f t="shared" si="43"/>
        <v>0</v>
      </c>
      <c r="J185" s="156">
        <f t="shared" si="43"/>
        <v>0</v>
      </c>
      <c r="K185" s="156">
        <f t="shared" si="43"/>
        <v>0</v>
      </c>
      <c r="L185" s="156">
        <f t="shared" si="43"/>
        <v>0</v>
      </c>
      <c r="M185" s="156">
        <f t="shared" si="43"/>
        <v>0</v>
      </c>
      <c r="N185" s="156">
        <f t="shared" si="43"/>
        <v>0</v>
      </c>
      <c r="O185" s="156">
        <f t="shared" si="43"/>
        <v>0</v>
      </c>
      <c r="P185" s="156">
        <f t="shared" si="43"/>
        <v>0</v>
      </c>
      <c r="Q185" s="156">
        <f t="shared" si="43"/>
        <v>0</v>
      </c>
    </row>
    <row r="186" spans="1:17" ht="12" customHeight="1" x14ac:dyDescent="0.25">
      <c r="A186" s="29" t="s">
        <v>140</v>
      </c>
      <c r="B186" s="57">
        <f>IF(B110=0,0,B110/0.086*1000000/B$17)</f>
        <v>0</v>
      </c>
      <c r="C186" s="57">
        <f t="shared" ref="C186:Q186" si="44">IF(C110=0,0,C110/0.086*1000000/C$17)</f>
        <v>0</v>
      </c>
      <c r="D186" s="57">
        <f t="shared" si="44"/>
        <v>0</v>
      </c>
      <c r="E186" s="57">
        <f t="shared" si="44"/>
        <v>0</v>
      </c>
      <c r="F186" s="57">
        <f t="shared" si="44"/>
        <v>0</v>
      </c>
      <c r="G186" s="57">
        <f t="shared" si="44"/>
        <v>0</v>
      </c>
      <c r="H186" s="57">
        <f t="shared" si="44"/>
        <v>0</v>
      </c>
      <c r="I186" s="57">
        <f t="shared" si="44"/>
        <v>0</v>
      </c>
      <c r="J186" s="57">
        <f t="shared" si="44"/>
        <v>0</v>
      </c>
      <c r="K186" s="57">
        <f t="shared" si="44"/>
        <v>0</v>
      </c>
      <c r="L186" s="57">
        <f t="shared" si="44"/>
        <v>0</v>
      </c>
      <c r="M186" s="57">
        <f t="shared" si="44"/>
        <v>0</v>
      </c>
      <c r="N186" s="57">
        <f t="shared" si="44"/>
        <v>0</v>
      </c>
      <c r="O186" s="57">
        <f t="shared" si="44"/>
        <v>0</v>
      </c>
      <c r="P186" s="57">
        <f t="shared" si="44"/>
        <v>0</v>
      </c>
      <c r="Q186" s="57">
        <f t="shared" si="44"/>
        <v>0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0</v>
      </c>
      <c r="C188" s="168">
        <f t="shared" ref="C188:Q188" si="45">SUM(C189,C192,C194,C203)</f>
        <v>0</v>
      </c>
      <c r="D188" s="168">
        <f t="shared" si="45"/>
        <v>0</v>
      </c>
      <c r="E188" s="168">
        <f t="shared" si="45"/>
        <v>0</v>
      </c>
      <c r="F188" s="168">
        <f t="shared" si="45"/>
        <v>0</v>
      </c>
      <c r="G188" s="168">
        <f t="shared" si="45"/>
        <v>0</v>
      </c>
      <c r="H188" s="168">
        <f t="shared" si="45"/>
        <v>0</v>
      </c>
      <c r="I188" s="168">
        <f t="shared" si="45"/>
        <v>0</v>
      </c>
      <c r="J188" s="168">
        <f t="shared" si="45"/>
        <v>0</v>
      </c>
      <c r="K188" s="168">
        <f t="shared" si="45"/>
        <v>0</v>
      </c>
      <c r="L188" s="168">
        <f t="shared" si="45"/>
        <v>0</v>
      </c>
      <c r="M188" s="168">
        <f t="shared" si="45"/>
        <v>0</v>
      </c>
      <c r="N188" s="168">
        <f t="shared" si="45"/>
        <v>0</v>
      </c>
      <c r="O188" s="168">
        <f t="shared" si="45"/>
        <v>0</v>
      </c>
      <c r="P188" s="168">
        <f t="shared" si="45"/>
        <v>0</v>
      </c>
      <c r="Q188" s="168">
        <f t="shared" si="45"/>
        <v>0</v>
      </c>
    </row>
    <row r="189" spans="1:17" ht="12" customHeight="1" x14ac:dyDescent="0.25">
      <c r="A189" s="158" t="s">
        <v>65</v>
      </c>
      <c r="B189" s="157">
        <f>SUM(B190:B191)</f>
        <v>0</v>
      </c>
      <c r="C189" s="157">
        <f t="shared" ref="C189:Q189" si="46">SUM(C190:C191)</f>
        <v>0</v>
      </c>
      <c r="D189" s="157">
        <f t="shared" si="46"/>
        <v>0</v>
      </c>
      <c r="E189" s="157">
        <f t="shared" si="46"/>
        <v>0</v>
      </c>
      <c r="F189" s="157">
        <f t="shared" si="46"/>
        <v>0</v>
      </c>
      <c r="G189" s="157">
        <f t="shared" si="46"/>
        <v>0</v>
      </c>
      <c r="H189" s="157">
        <f t="shared" si="46"/>
        <v>0</v>
      </c>
      <c r="I189" s="157">
        <f t="shared" si="46"/>
        <v>0</v>
      </c>
      <c r="J189" s="157">
        <f t="shared" si="46"/>
        <v>0</v>
      </c>
      <c r="K189" s="157">
        <f t="shared" si="46"/>
        <v>0</v>
      </c>
      <c r="L189" s="157">
        <f t="shared" si="46"/>
        <v>0</v>
      </c>
      <c r="M189" s="157">
        <f t="shared" si="46"/>
        <v>0</v>
      </c>
      <c r="N189" s="157">
        <f t="shared" si="46"/>
        <v>0</v>
      </c>
      <c r="O189" s="157">
        <f t="shared" si="46"/>
        <v>0</v>
      </c>
      <c r="P189" s="157">
        <f t="shared" si="46"/>
        <v>0</v>
      </c>
      <c r="Q189" s="157">
        <f t="shared" si="46"/>
        <v>0</v>
      </c>
    </row>
    <row r="190" spans="1:17" ht="12" customHeight="1" x14ac:dyDescent="0.25">
      <c r="A190" s="23" t="s">
        <v>149</v>
      </c>
      <c r="B190" s="156">
        <f>IF(B114=0,0,B114/0.086*1000000/B$7)</f>
        <v>0</v>
      </c>
      <c r="C190" s="156">
        <f t="shared" ref="C190:Q191" si="47">IF(C114=0,0,C114/0.086*1000000/C$7)</f>
        <v>0</v>
      </c>
      <c r="D190" s="156">
        <f t="shared" si="47"/>
        <v>0</v>
      </c>
      <c r="E190" s="156">
        <f t="shared" si="47"/>
        <v>0</v>
      </c>
      <c r="F190" s="156">
        <f t="shared" si="47"/>
        <v>0</v>
      </c>
      <c r="G190" s="156">
        <f t="shared" si="47"/>
        <v>0</v>
      </c>
      <c r="H190" s="156">
        <f t="shared" si="47"/>
        <v>0</v>
      </c>
      <c r="I190" s="156">
        <f t="shared" si="47"/>
        <v>0</v>
      </c>
      <c r="J190" s="156">
        <f t="shared" si="47"/>
        <v>0</v>
      </c>
      <c r="K190" s="156">
        <f t="shared" si="47"/>
        <v>0</v>
      </c>
      <c r="L190" s="156">
        <f t="shared" si="47"/>
        <v>0</v>
      </c>
      <c r="M190" s="156">
        <f t="shared" si="47"/>
        <v>0</v>
      </c>
      <c r="N190" s="156">
        <f t="shared" si="47"/>
        <v>0</v>
      </c>
      <c r="O190" s="156">
        <f t="shared" si="47"/>
        <v>0</v>
      </c>
      <c r="P190" s="156">
        <f t="shared" si="47"/>
        <v>0</v>
      </c>
      <c r="Q190" s="156">
        <f t="shared" si="47"/>
        <v>0</v>
      </c>
    </row>
    <row r="191" spans="1:17" ht="12" customHeight="1" x14ac:dyDescent="0.25">
      <c r="A191" s="23" t="s">
        <v>60</v>
      </c>
      <c r="B191" s="156">
        <f>IF(B115=0,0,B115/0.086*1000000/B$7)</f>
        <v>0</v>
      </c>
      <c r="C191" s="156">
        <f t="shared" si="47"/>
        <v>0</v>
      </c>
      <c r="D191" s="156">
        <f t="shared" si="47"/>
        <v>0</v>
      </c>
      <c r="E191" s="156">
        <f t="shared" si="47"/>
        <v>0</v>
      </c>
      <c r="F191" s="156">
        <f t="shared" si="47"/>
        <v>0</v>
      </c>
      <c r="G191" s="156">
        <f t="shared" si="47"/>
        <v>0</v>
      </c>
      <c r="H191" s="156">
        <f t="shared" si="47"/>
        <v>0</v>
      </c>
      <c r="I191" s="156">
        <f t="shared" si="47"/>
        <v>0</v>
      </c>
      <c r="J191" s="156">
        <f t="shared" si="47"/>
        <v>0</v>
      </c>
      <c r="K191" s="156">
        <f t="shared" si="47"/>
        <v>0</v>
      </c>
      <c r="L191" s="156">
        <f t="shared" si="47"/>
        <v>0</v>
      </c>
      <c r="M191" s="156">
        <f t="shared" si="47"/>
        <v>0</v>
      </c>
      <c r="N191" s="156">
        <f t="shared" si="47"/>
        <v>0</v>
      </c>
      <c r="O191" s="156">
        <f t="shared" si="47"/>
        <v>0</v>
      </c>
      <c r="P191" s="156">
        <f t="shared" si="47"/>
        <v>0</v>
      </c>
      <c r="Q191" s="156">
        <f t="shared" si="47"/>
        <v>0</v>
      </c>
    </row>
    <row r="192" spans="1:17" ht="12" customHeight="1" x14ac:dyDescent="0.25">
      <c r="A192" s="158" t="s">
        <v>112</v>
      </c>
      <c r="B192" s="157">
        <f>B193</f>
        <v>0</v>
      </c>
      <c r="C192" s="157">
        <f t="shared" ref="C192:Q192" si="48">C193</f>
        <v>0</v>
      </c>
      <c r="D192" s="157">
        <f t="shared" si="48"/>
        <v>0</v>
      </c>
      <c r="E192" s="157">
        <f t="shared" si="48"/>
        <v>0</v>
      </c>
      <c r="F192" s="157">
        <f t="shared" si="48"/>
        <v>0</v>
      </c>
      <c r="G192" s="157">
        <f t="shared" si="48"/>
        <v>0</v>
      </c>
      <c r="H192" s="157">
        <f t="shared" si="48"/>
        <v>0</v>
      </c>
      <c r="I192" s="157">
        <f t="shared" si="48"/>
        <v>0</v>
      </c>
      <c r="J192" s="157">
        <f t="shared" si="48"/>
        <v>0</v>
      </c>
      <c r="K192" s="157">
        <f t="shared" si="48"/>
        <v>0</v>
      </c>
      <c r="L192" s="157">
        <f t="shared" si="48"/>
        <v>0</v>
      </c>
      <c r="M192" s="157">
        <f t="shared" si="48"/>
        <v>0</v>
      </c>
      <c r="N192" s="157">
        <f t="shared" si="48"/>
        <v>0</v>
      </c>
      <c r="O192" s="157">
        <f t="shared" si="48"/>
        <v>0</v>
      </c>
      <c r="P192" s="157">
        <f t="shared" si="48"/>
        <v>0</v>
      </c>
      <c r="Q192" s="157">
        <f t="shared" si="48"/>
        <v>0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0</v>
      </c>
      <c r="C193" s="156">
        <f t="shared" si="49"/>
        <v>0</v>
      </c>
      <c r="D193" s="156">
        <f t="shared" si="49"/>
        <v>0</v>
      </c>
      <c r="E193" s="156">
        <f t="shared" si="49"/>
        <v>0</v>
      </c>
      <c r="F193" s="156">
        <f t="shared" si="49"/>
        <v>0</v>
      </c>
      <c r="G193" s="156">
        <f t="shared" si="49"/>
        <v>0</v>
      </c>
      <c r="H193" s="156">
        <f t="shared" si="49"/>
        <v>0</v>
      </c>
      <c r="I193" s="156">
        <f t="shared" si="49"/>
        <v>0</v>
      </c>
      <c r="J193" s="156">
        <f t="shared" si="49"/>
        <v>0</v>
      </c>
      <c r="K193" s="156">
        <f t="shared" si="49"/>
        <v>0</v>
      </c>
      <c r="L193" s="156">
        <f t="shared" si="49"/>
        <v>0</v>
      </c>
      <c r="M193" s="156">
        <f t="shared" si="49"/>
        <v>0</v>
      </c>
      <c r="N193" s="156">
        <f t="shared" si="49"/>
        <v>0</v>
      </c>
      <c r="O193" s="156">
        <f t="shared" si="49"/>
        <v>0</v>
      </c>
      <c r="P193" s="156">
        <f t="shared" si="49"/>
        <v>0</v>
      </c>
      <c r="Q193" s="156">
        <f t="shared" si="49"/>
        <v>0</v>
      </c>
    </row>
    <row r="194" spans="1:17" ht="12" customHeight="1" x14ac:dyDescent="0.25">
      <c r="A194" s="158" t="s">
        <v>63</v>
      </c>
      <c r="B194" s="157">
        <f t="shared" si="49"/>
        <v>0</v>
      </c>
      <c r="C194" s="157">
        <f t="shared" si="49"/>
        <v>0</v>
      </c>
      <c r="D194" s="157">
        <f t="shared" si="49"/>
        <v>0</v>
      </c>
      <c r="E194" s="157">
        <f t="shared" si="49"/>
        <v>0</v>
      </c>
      <c r="F194" s="157">
        <f t="shared" si="49"/>
        <v>0</v>
      </c>
      <c r="G194" s="157">
        <f t="shared" si="49"/>
        <v>0</v>
      </c>
      <c r="H194" s="157">
        <f t="shared" si="49"/>
        <v>0</v>
      </c>
      <c r="I194" s="157">
        <f t="shared" si="49"/>
        <v>0</v>
      </c>
      <c r="J194" s="157">
        <f t="shared" si="49"/>
        <v>0</v>
      </c>
      <c r="K194" s="157">
        <f t="shared" si="49"/>
        <v>0</v>
      </c>
      <c r="L194" s="157">
        <f t="shared" si="49"/>
        <v>0</v>
      </c>
      <c r="M194" s="157">
        <f t="shared" si="49"/>
        <v>0</v>
      </c>
      <c r="N194" s="157">
        <f t="shared" si="49"/>
        <v>0</v>
      </c>
      <c r="O194" s="157">
        <f t="shared" si="49"/>
        <v>0</v>
      </c>
      <c r="P194" s="157">
        <f t="shared" si="49"/>
        <v>0</v>
      </c>
      <c r="Q194" s="157">
        <f t="shared" si="49"/>
        <v>0</v>
      </c>
    </row>
    <row r="195" spans="1:17" ht="12" customHeight="1" x14ac:dyDescent="0.25">
      <c r="A195" s="167" t="s">
        <v>148</v>
      </c>
      <c r="B195" s="132">
        <f>IF(B119=0,0,B119/0.086*1000000/B$11)</f>
        <v>0</v>
      </c>
      <c r="C195" s="132">
        <f t="shared" ref="C195:Q195" si="50">IF(C119=0,0,C119/0.086*1000000/C$11)</f>
        <v>0</v>
      </c>
      <c r="D195" s="132">
        <f t="shared" si="50"/>
        <v>0</v>
      </c>
      <c r="E195" s="132">
        <f t="shared" si="50"/>
        <v>0</v>
      </c>
      <c r="F195" s="132">
        <f t="shared" si="50"/>
        <v>0</v>
      </c>
      <c r="G195" s="132">
        <f t="shared" si="50"/>
        <v>0</v>
      </c>
      <c r="H195" s="132">
        <f t="shared" si="50"/>
        <v>0</v>
      </c>
      <c r="I195" s="132">
        <f t="shared" si="50"/>
        <v>0</v>
      </c>
      <c r="J195" s="132">
        <f t="shared" si="50"/>
        <v>0</v>
      </c>
      <c r="K195" s="132">
        <f t="shared" si="50"/>
        <v>0</v>
      </c>
      <c r="L195" s="132">
        <f t="shared" si="50"/>
        <v>0</v>
      </c>
      <c r="M195" s="132">
        <f t="shared" si="50"/>
        <v>0</v>
      </c>
      <c r="N195" s="132">
        <f t="shared" si="50"/>
        <v>0</v>
      </c>
      <c r="O195" s="132">
        <f t="shared" si="50"/>
        <v>0</v>
      </c>
      <c r="P195" s="132">
        <f t="shared" si="50"/>
        <v>0</v>
      </c>
      <c r="Q195" s="132">
        <f t="shared" si="50"/>
        <v>0</v>
      </c>
    </row>
    <row r="196" spans="1:17" ht="12" customHeight="1" x14ac:dyDescent="0.25">
      <c r="A196" s="167" t="s">
        <v>147</v>
      </c>
      <c r="B196" s="132">
        <f>IF(B120=0,0,B120/0.086*1000000/B$12)</f>
        <v>0</v>
      </c>
      <c r="C196" s="132">
        <f t="shared" ref="C196:Q196" si="51">IF(C120=0,0,C120/0.086*1000000/C$12)</f>
        <v>0</v>
      </c>
      <c r="D196" s="132">
        <f t="shared" si="51"/>
        <v>0</v>
      </c>
      <c r="E196" s="132">
        <f t="shared" si="51"/>
        <v>0</v>
      </c>
      <c r="F196" s="132">
        <f t="shared" si="51"/>
        <v>0</v>
      </c>
      <c r="G196" s="132">
        <f t="shared" si="51"/>
        <v>0</v>
      </c>
      <c r="H196" s="132">
        <f t="shared" si="51"/>
        <v>0</v>
      </c>
      <c r="I196" s="132">
        <f t="shared" si="51"/>
        <v>0</v>
      </c>
      <c r="J196" s="132">
        <f t="shared" si="51"/>
        <v>0</v>
      </c>
      <c r="K196" s="132">
        <f t="shared" si="51"/>
        <v>0</v>
      </c>
      <c r="L196" s="132">
        <f t="shared" si="51"/>
        <v>0</v>
      </c>
      <c r="M196" s="132">
        <f t="shared" si="51"/>
        <v>0</v>
      </c>
      <c r="N196" s="132">
        <f t="shared" si="51"/>
        <v>0</v>
      </c>
      <c r="O196" s="132">
        <f t="shared" si="51"/>
        <v>0</v>
      </c>
      <c r="P196" s="132">
        <f t="shared" si="51"/>
        <v>0</v>
      </c>
      <c r="Q196" s="132">
        <f t="shared" si="51"/>
        <v>0</v>
      </c>
    </row>
    <row r="197" spans="1:17" ht="12" customHeight="1" x14ac:dyDescent="0.25">
      <c r="A197" s="166" t="s">
        <v>61</v>
      </c>
      <c r="B197" s="165">
        <f t="shared" ref="B197:Q198" si="52">IF(B121=0,0,B121/0.086*1000000/B$12)</f>
        <v>0</v>
      </c>
      <c r="C197" s="165">
        <f t="shared" si="52"/>
        <v>0</v>
      </c>
      <c r="D197" s="165">
        <f t="shared" si="52"/>
        <v>0</v>
      </c>
      <c r="E197" s="165">
        <f t="shared" si="52"/>
        <v>0</v>
      </c>
      <c r="F197" s="165">
        <f t="shared" si="52"/>
        <v>0</v>
      </c>
      <c r="G197" s="165">
        <f t="shared" si="52"/>
        <v>0</v>
      </c>
      <c r="H197" s="165">
        <f t="shared" si="52"/>
        <v>0</v>
      </c>
      <c r="I197" s="165">
        <f t="shared" si="52"/>
        <v>0</v>
      </c>
      <c r="J197" s="165">
        <f t="shared" si="52"/>
        <v>0</v>
      </c>
      <c r="K197" s="165">
        <f t="shared" si="52"/>
        <v>0</v>
      </c>
      <c r="L197" s="165">
        <f t="shared" si="52"/>
        <v>0</v>
      </c>
      <c r="M197" s="165">
        <f t="shared" si="52"/>
        <v>0</v>
      </c>
      <c r="N197" s="165">
        <f t="shared" si="52"/>
        <v>0</v>
      </c>
      <c r="O197" s="165">
        <f t="shared" si="52"/>
        <v>0</v>
      </c>
      <c r="P197" s="165">
        <f t="shared" si="52"/>
        <v>0</v>
      </c>
      <c r="Q197" s="165">
        <f t="shared" si="52"/>
        <v>0</v>
      </c>
    </row>
    <row r="198" spans="1:17" ht="12" customHeight="1" x14ac:dyDescent="0.25">
      <c r="A198" s="147" t="s">
        <v>59</v>
      </c>
      <c r="B198" s="164">
        <f t="shared" si="52"/>
        <v>0</v>
      </c>
      <c r="C198" s="164">
        <f t="shared" si="52"/>
        <v>0</v>
      </c>
      <c r="D198" s="164">
        <f t="shared" si="52"/>
        <v>0</v>
      </c>
      <c r="E198" s="164">
        <f t="shared" si="52"/>
        <v>0</v>
      </c>
      <c r="F198" s="164">
        <f t="shared" si="52"/>
        <v>0</v>
      </c>
      <c r="G198" s="164">
        <f t="shared" si="52"/>
        <v>0</v>
      </c>
      <c r="H198" s="164">
        <f t="shared" si="52"/>
        <v>0</v>
      </c>
      <c r="I198" s="164">
        <f t="shared" si="52"/>
        <v>0</v>
      </c>
      <c r="J198" s="164">
        <f t="shared" si="52"/>
        <v>0</v>
      </c>
      <c r="K198" s="164">
        <f t="shared" si="52"/>
        <v>0</v>
      </c>
      <c r="L198" s="164">
        <f t="shared" si="52"/>
        <v>0</v>
      </c>
      <c r="M198" s="164">
        <f t="shared" si="52"/>
        <v>0</v>
      </c>
      <c r="N198" s="164">
        <f t="shared" si="52"/>
        <v>0</v>
      </c>
      <c r="O198" s="164">
        <f t="shared" si="52"/>
        <v>0</v>
      </c>
      <c r="P198" s="164">
        <f t="shared" si="52"/>
        <v>0</v>
      </c>
      <c r="Q198" s="164">
        <f t="shared" si="52"/>
        <v>0</v>
      </c>
    </row>
    <row r="199" spans="1:17" ht="12" customHeight="1" x14ac:dyDescent="0.25">
      <c r="A199" s="163" t="s">
        <v>142</v>
      </c>
      <c r="B199" s="162">
        <f>IF(B123=0,0,B123/0.086*1000000/B$13)</f>
        <v>0</v>
      </c>
      <c r="C199" s="162">
        <f t="shared" ref="C199:Q199" si="53">IF(C123=0,0,C123/0.086*1000000/C$13)</f>
        <v>0</v>
      </c>
      <c r="D199" s="162">
        <f t="shared" si="53"/>
        <v>0</v>
      </c>
      <c r="E199" s="162">
        <f t="shared" si="53"/>
        <v>0</v>
      </c>
      <c r="F199" s="162">
        <f t="shared" si="53"/>
        <v>0</v>
      </c>
      <c r="G199" s="162">
        <f t="shared" si="53"/>
        <v>0</v>
      </c>
      <c r="H199" s="162">
        <f t="shared" si="53"/>
        <v>0</v>
      </c>
      <c r="I199" s="162">
        <f t="shared" si="53"/>
        <v>0</v>
      </c>
      <c r="J199" s="162">
        <f t="shared" si="53"/>
        <v>0</v>
      </c>
      <c r="K199" s="162">
        <f t="shared" si="53"/>
        <v>0</v>
      </c>
      <c r="L199" s="162">
        <f t="shared" si="53"/>
        <v>0</v>
      </c>
      <c r="M199" s="162">
        <f t="shared" si="53"/>
        <v>0</v>
      </c>
      <c r="N199" s="162">
        <f t="shared" si="53"/>
        <v>0</v>
      </c>
      <c r="O199" s="162">
        <f t="shared" si="53"/>
        <v>0</v>
      </c>
      <c r="P199" s="162">
        <f t="shared" si="53"/>
        <v>0</v>
      </c>
      <c r="Q199" s="162">
        <f t="shared" si="53"/>
        <v>0</v>
      </c>
    </row>
    <row r="200" spans="1:17" ht="12" customHeight="1" x14ac:dyDescent="0.25">
      <c r="A200" s="161" t="s">
        <v>141</v>
      </c>
      <c r="B200" s="160">
        <f>IF(B124=0,0,B124/0.086*1000000/B$14)</f>
        <v>0</v>
      </c>
      <c r="C200" s="160">
        <f t="shared" ref="C200:Q200" si="54">IF(C124=0,0,C124/0.086*1000000/C$14)</f>
        <v>0</v>
      </c>
      <c r="D200" s="160">
        <f t="shared" si="54"/>
        <v>0</v>
      </c>
      <c r="E200" s="160">
        <f t="shared" si="54"/>
        <v>0</v>
      </c>
      <c r="F200" s="160">
        <f t="shared" si="54"/>
        <v>0</v>
      </c>
      <c r="G200" s="160">
        <f t="shared" si="54"/>
        <v>0</v>
      </c>
      <c r="H200" s="160">
        <f t="shared" si="54"/>
        <v>0</v>
      </c>
      <c r="I200" s="160">
        <f t="shared" si="54"/>
        <v>0</v>
      </c>
      <c r="J200" s="160">
        <f t="shared" si="54"/>
        <v>0</v>
      </c>
      <c r="K200" s="160">
        <f t="shared" si="54"/>
        <v>0</v>
      </c>
      <c r="L200" s="160">
        <f t="shared" si="54"/>
        <v>0</v>
      </c>
      <c r="M200" s="160">
        <f t="shared" si="54"/>
        <v>0</v>
      </c>
      <c r="N200" s="160">
        <f t="shared" si="54"/>
        <v>0</v>
      </c>
      <c r="O200" s="160">
        <f t="shared" si="54"/>
        <v>0</v>
      </c>
      <c r="P200" s="160">
        <f t="shared" si="54"/>
        <v>0</v>
      </c>
      <c r="Q200" s="160">
        <f t="shared" si="54"/>
        <v>0</v>
      </c>
    </row>
    <row r="201" spans="1:17" ht="12" customHeight="1" x14ac:dyDescent="0.25">
      <c r="A201" s="148" t="s">
        <v>60</v>
      </c>
      <c r="B201" s="156">
        <f t="shared" ref="B201:Q202" si="55">IF(B125=0,0,B125/0.086*1000000/B$14)</f>
        <v>0</v>
      </c>
      <c r="C201" s="156">
        <f t="shared" si="55"/>
        <v>0</v>
      </c>
      <c r="D201" s="156">
        <f t="shared" si="55"/>
        <v>0</v>
      </c>
      <c r="E201" s="156">
        <f t="shared" si="55"/>
        <v>0</v>
      </c>
      <c r="F201" s="156">
        <f t="shared" si="55"/>
        <v>0</v>
      </c>
      <c r="G201" s="156">
        <f t="shared" si="55"/>
        <v>0</v>
      </c>
      <c r="H201" s="156">
        <f t="shared" si="55"/>
        <v>0</v>
      </c>
      <c r="I201" s="156">
        <f t="shared" si="55"/>
        <v>0</v>
      </c>
      <c r="J201" s="156">
        <f t="shared" si="55"/>
        <v>0</v>
      </c>
      <c r="K201" s="156">
        <f t="shared" si="55"/>
        <v>0</v>
      </c>
      <c r="L201" s="156">
        <f t="shared" si="55"/>
        <v>0</v>
      </c>
      <c r="M201" s="156">
        <f t="shared" si="55"/>
        <v>0</v>
      </c>
      <c r="N201" s="156">
        <f t="shared" si="55"/>
        <v>0</v>
      </c>
      <c r="O201" s="156">
        <f t="shared" si="55"/>
        <v>0</v>
      </c>
      <c r="P201" s="156">
        <f t="shared" si="55"/>
        <v>0</v>
      </c>
      <c r="Q201" s="156">
        <f t="shared" si="55"/>
        <v>0</v>
      </c>
    </row>
    <row r="202" spans="1:17" ht="12" customHeight="1" x14ac:dyDescent="0.25">
      <c r="A202" s="148" t="s">
        <v>59</v>
      </c>
      <c r="B202" s="156">
        <f t="shared" si="55"/>
        <v>0</v>
      </c>
      <c r="C202" s="156">
        <f t="shared" si="55"/>
        <v>0</v>
      </c>
      <c r="D202" s="156">
        <f t="shared" si="55"/>
        <v>0</v>
      </c>
      <c r="E202" s="156">
        <f t="shared" si="55"/>
        <v>0</v>
      </c>
      <c r="F202" s="156">
        <f t="shared" si="55"/>
        <v>0</v>
      </c>
      <c r="G202" s="156">
        <f t="shared" si="55"/>
        <v>0</v>
      </c>
      <c r="H202" s="156">
        <f t="shared" si="55"/>
        <v>0</v>
      </c>
      <c r="I202" s="156">
        <f t="shared" si="55"/>
        <v>0</v>
      </c>
      <c r="J202" s="156">
        <f t="shared" si="55"/>
        <v>0</v>
      </c>
      <c r="K202" s="156">
        <f t="shared" si="55"/>
        <v>0</v>
      </c>
      <c r="L202" s="156">
        <f t="shared" si="55"/>
        <v>0</v>
      </c>
      <c r="M202" s="156">
        <f t="shared" si="55"/>
        <v>0</v>
      </c>
      <c r="N202" s="156">
        <f t="shared" si="55"/>
        <v>0</v>
      </c>
      <c r="O202" s="156">
        <f t="shared" si="55"/>
        <v>0</v>
      </c>
      <c r="P202" s="156">
        <f t="shared" si="55"/>
        <v>0</v>
      </c>
      <c r="Q202" s="156">
        <f t="shared" si="55"/>
        <v>0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0</v>
      </c>
      <c r="C203" s="157">
        <f t="shared" si="56"/>
        <v>0</v>
      </c>
      <c r="D203" s="157">
        <f t="shared" si="56"/>
        <v>0</v>
      </c>
      <c r="E203" s="157">
        <f t="shared" si="56"/>
        <v>0</v>
      </c>
      <c r="F203" s="157">
        <f t="shared" si="56"/>
        <v>0</v>
      </c>
      <c r="G203" s="157">
        <f t="shared" si="56"/>
        <v>0</v>
      </c>
      <c r="H203" s="157">
        <f t="shared" si="56"/>
        <v>0</v>
      </c>
      <c r="I203" s="157">
        <f t="shared" si="56"/>
        <v>0</v>
      </c>
      <c r="J203" s="157">
        <f t="shared" si="56"/>
        <v>0</v>
      </c>
      <c r="K203" s="157">
        <f t="shared" si="56"/>
        <v>0</v>
      </c>
      <c r="L203" s="157">
        <f t="shared" si="56"/>
        <v>0</v>
      </c>
      <c r="M203" s="157">
        <f t="shared" si="56"/>
        <v>0</v>
      </c>
      <c r="N203" s="157">
        <f t="shared" si="56"/>
        <v>0</v>
      </c>
      <c r="O203" s="157">
        <f t="shared" si="56"/>
        <v>0</v>
      </c>
      <c r="P203" s="157">
        <f t="shared" si="56"/>
        <v>0</v>
      </c>
      <c r="Q203" s="157">
        <f t="shared" si="56"/>
        <v>0</v>
      </c>
    </row>
    <row r="204" spans="1:17" ht="12" customHeight="1" x14ac:dyDescent="0.25">
      <c r="A204" s="23" t="s">
        <v>57</v>
      </c>
      <c r="B204" s="156">
        <f>IF(B128=0,0,B128/0.086*1000000/B$16)</f>
        <v>0</v>
      </c>
      <c r="C204" s="156">
        <f t="shared" ref="C204:Q204" si="57">IF(C128=0,0,C128/0.086*1000000/C$16)</f>
        <v>0</v>
      </c>
      <c r="D204" s="156">
        <f t="shared" si="57"/>
        <v>0</v>
      </c>
      <c r="E204" s="156">
        <f t="shared" si="57"/>
        <v>0</v>
      </c>
      <c r="F204" s="156">
        <f t="shared" si="57"/>
        <v>0</v>
      </c>
      <c r="G204" s="156">
        <f t="shared" si="57"/>
        <v>0</v>
      </c>
      <c r="H204" s="156">
        <f t="shared" si="57"/>
        <v>0</v>
      </c>
      <c r="I204" s="156">
        <f t="shared" si="57"/>
        <v>0</v>
      </c>
      <c r="J204" s="156">
        <f t="shared" si="57"/>
        <v>0</v>
      </c>
      <c r="K204" s="156">
        <f t="shared" si="57"/>
        <v>0</v>
      </c>
      <c r="L204" s="156">
        <f t="shared" si="57"/>
        <v>0</v>
      </c>
      <c r="M204" s="156">
        <f t="shared" si="57"/>
        <v>0</v>
      </c>
      <c r="N204" s="156">
        <f t="shared" si="57"/>
        <v>0</v>
      </c>
      <c r="O204" s="156">
        <f t="shared" si="57"/>
        <v>0</v>
      </c>
      <c r="P204" s="156">
        <f t="shared" si="57"/>
        <v>0</v>
      </c>
      <c r="Q204" s="156">
        <f t="shared" si="57"/>
        <v>0</v>
      </c>
    </row>
    <row r="205" spans="1:17" ht="12" customHeight="1" x14ac:dyDescent="0.25">
      <c r="A205" s="29" t="s">
        <v>140</v>
      </c>
      <c r="B205" s="57">
        <f>IF(B129=0,0,B129/0.086*1000000/B$17)</f>
        <v>0</v>
      </c>
      <c r="C205" s="57">
        <f t="shared" ref="C205:Q205" si="58">IF(C129=0,0,C129/0.086*1000000/C$17)</f>
        <v>0</v>
      </c>
      <c r="D205" s="57">
        <f t="shared" si="58"/>
        <v>0</v>
      </c>
      <c r="E205" s="57">
        <f t="shared" si="58"/>
        <v>0</v>
      </c>
      <c r="F205" s="57">
        <f t="shared" si="58"/>
        <v>0</v>
      </c>
      <c r="G205" s="57">
        <f t="shared" si="58"/>
        <v>0</v>
      </c>
      <c r="H205" s="57">
        <f t="shared" si="58"/>
        <v>0</v>
      </c>
      <c r="I205" s="57">
        <f t="shared" si="58"/>
        <v>0</v>
      </c>
      <c r="J205" s="57">
        <f t="shared" si="58"/>
        <v>0</v>
      </c>
      <c r="K205" s="57">
        <f t="shared" si="58"/>
        <v>0</v>
      </c>
      <c r="L205" s="57">
        <f t="shared" si="58"/>
        <v>0</v>
      </c>
      <c r="M205" s="57">
        <f t="shared" si="58"/>
        <v>0</v>
      </c>
      <c r="N205" s="57">
        <f t="shared" si="58"/>
        <v>0</v>
      </c>
      <c r="O205" s="57">
        <f t="shared" si="58"/>
        <v>0</v>
      </c>
      <c r="P205" s="57">
        <f t="shared" si="58"/>
        <v>0</v>
      </c>
      <c r="Q205" s="57">
        <f t="shared" si="58"/>
        <v>0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0</v>
      </c>
      <c r="C207" s="168">
        <f t="shared" ref="C207:Q207" si="59">SUM(C208,C211,C213,C222)</f>
        <v>0</v>
      </c>
      <c r="D207" s="168">
        <f t="shared" si="59"/>
        <v>0</v>
      </c>
      <c r="E207" s="168">
        <f t="shared" si="59"/>
        <v>0</v>
      </c>
      <c r="F207" s="168">
        <f t="shared" si="59"/>
        <v>0</v>
      </c>
      <c r="G207" s="168">
        <f t="shared" si="59"/>
        <v>0</v>
      </c>
      <c r="H207" s="168">
        <f t="shared" si="59"/>
        <v>0</v>
      </c>
      <c r="I207" s="168">
        <f t="shared" si="59"/>
        <v>0</v>
      </c>
      <c r="J207" s="168">
        <f t="shared" si="59"/>
        <v>0</v>
      </c>
      <c r="K207" s="168">
        <f t="shared" si="59"/>
        <v>0</v>
      </c>
      <c r="L207" s="168">
        <f t="shared" si="59"/>
        <v>0</v>
      </c>
      <c r="M207" s="168">
        <f t="shared" si="59"/>
        <v>0</v>
      </c>
      <c r="N207" s="168">
        <f t="shared" si="59"/>
        <v>0</v>
      </c>
      <c r="O207" s="168">
        <f t="shared" si="59"/>
        <v>0</v>
      </c>
      <c r="P207" s="168">
        <f t="shared" si="59"/>
        <v>0</v>
      </c>
      <c r="Q207" s="168">
        <f t="shared" si="59"/>
        <v>0</v>
      </c>
    </row>
    <row r="208" spans="1:17" ht="12" customHeight="1" x14ac:dyDescent="0.25">
      <c r="A208" s="158" t="s">
        <v>65</v>
      </c>
      <c r="B208" s="157">
        <f>SUM(B209:B210)</f>
        <v>0</v>
      </c>
      <c r="C208" s="157">
        <f t="shared" ref="C208:Q208" si="60">SUM(C209:C210)</f>
        <v>0</v>
      </c>
      <c r="D208" s="157">
        <f t="shared" si="60"/>
        <v>0</v>
      </c>
      <c r="E208" s="157">
        <f t="shared" si="60"/>
        <v>0</v>
      </c>
      <c r="F208" s="157">
        <f t="shared" si="60"/>
        <v>0</v>
      </c>
      <c r="G208" s="157">
        <f t="shared" si="60"/>
        <v>0</v>
      </c>
      <c r="H208" s="157">
        <f t="shared" si="60"/>
        <v>0</v>
      </c>
      <c r="I208" s="157">
        <f t="shared" si="60"/>
        <v>0</v>
      </c>
      <c r="J208" s="157">
        <f t="shared" si="60"/>
        <v>0</v>
      </c>
      <c r="K208" s="157">
        <f t="shared" si="60"/>
        <v>0</v>
      </c>
      <c r="L208" s="157">
        <f t="shared" si="60"/>
        <v>0</v>
      </c>
      <c r="M208" s="157">
        <f t="shared" si="60"/>
        <v>0</v>
      </c>
      <c r="N208" s="157">
        <f t="shared" si="60"/>
        <v>0</v>
      </c>
      <c r="O208" s="157">
        <f t="shared" si="60"/>
        <v>0</v>
      </c>
      <c r="P208" s="157">
        <f t="shared" si="60"/>
        <v>0</v>
      </c>
      <c r="Q208" s="157">
        <f t="shared" si="60"/>
        <v>0</v>
      </c>
    </row>
    <row r="209" spans="1:17" ht="12" customHeight="1" x14ac:dyDescent="0.25">
      <c r="A209" s="23" t="s">
        <v>149</v>
      </c>
      <c r="B209" s="156">
        <f>IF(B152=0,0,B152*1000000/B$7)</f>
        <v>0</v>
      </c>
      <c r="C209" s="156">
        <f t="shared" ref="C209:Q210" si="61">IF(C152=0,0,C152*1000000/C$7)</f>
        <v>0</v>
      </c>
      <c r="D209" s="156">
        <f t="shared" si="61"/>
        <v>0</v>
      </c>
      <c r="E209" s="156">
        <f t="shared" si="61"/>
        <v>0</v>
      </c>
      <c r="F209" s="156">
        <f t="shared" si="61"/>
        <v>0</v>
      </c>
      <c r="G209" s="156">
        <f t="shared" si="61"/>
        <v>0</v>
      </c>
      <c r="H209" s="156">
        <f t="shared" si="61"/>
        <v>0</v>
      </c>
      <c r="I209" s="156">
        <f t="shared" si="61"/>
        <v>0</v>
      </c>
      <c r="J209" s="156">
        <f t="shared" si="61"/>
        <v>0</v>
      </c>
      <c r="K209" s="156">
        <f t="shared" si="61"/>
        <v>0</v>
      </c>
      <c r="L209" s="156">
        <f t="shared" si="61"/>
        <v>0</v>
      </c>
      <c r="M209" s="156">
        <f t="shared" si="61"/>
        <v>0</v>
      </c>
      <c r="N209" s="156">
        <f t="shared" si="61"/>
        <v>0</v>
      </c>
      <c r="O209" s="156">
        <f t="shared" si="61"/>
        <v>0</v>
      </c>
      <c r="P209" s="156">
        <f t="shared" si="61"/>
        <v>0</v>
      </c>
      <c r="Q209" s="156">
        <f t="shared" si="61"/>
        <v>0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0</v>
      </c>
      <c r="C213" s="157">
        <f t="shared" si="63"/>
        <v>0</v>
      </c>
      <c r="D213" s="157">
        <f t="shared" si="63"/>
        <v>0</v>
      </c>
      <c r="E213" s="157">
        <f t="shared" si="63"/>
        <v>0</v>
      </c>
      <c r="F213" s="157">
        <f t="shared" si="63"/>
        <v>0</v>
      </c>
      <c r="G213" s="157">
        <f t="shared" si="63"/>
        <v>0</v>
      </c>
      <c r="H213" s="157">
        <f t="shared" si="63"/>
        <v>0</v>
      </c>
      <c r="I213" s="157">
        <f t="shared" si="63"/>
        <v>0</v>
      </c>
      <c r="J213" s="157">
        <f t="shared" si="63"/>
        <v>0</v>
      </c>
      <c r="K213" s="157">
        <f t="shared" si="63"/>
        <v>0</v>
      </c>
      <c r="L213" s="157">
        <f t="shared" si="63"/>
        <v>0</v>
      </c>
      <c r="M213" s="157">
        <f t="shared" si="63"/>
        <v>0</v>
      </c>
      <c r="N213" s="157">
        <f t="shared" si="63"/>
        <v>0</v>
      </c>
      <c r="O213" s="157">
        <f t="shared" si="63"/>
        <v>0</v>
      </c>
      <c r="P213" s="157">
        <f t="shared" si="63"/>
        <v>0</v>
      </c>
      <c r="Q213" s="157">
        <f t="shared" si="63"/>
        <v>0</v>
      </c>
    </row>
    <row r="214" spans="1:17" ht="12" customHeight="1" x14ac:dyDescent="0.25">
      <c r="A214" s="167" t="s">
        <v>148</v>
      </c>
      <c r="B214" s="132">
        <f>IF(B157=0,0,B157*1000000/B$11)</f>
        <v>0</v>
      </c>
      <c r="C214" s="132">
        <f t="shared" ref="C214:Q214" si="64">IF(C157=0,0,C157*1000000/C$11)</f>
        <v>0</v>
      </c>
      <c r="D214" s="132">
        <f t="shared" si="64"/>
        <v>0</v>
      </c>
      <c r="E214" s="132">
        <f t="shared" si="64"/>
        <v>0</v>
      </c>
      <c r="F214" s="132">
        <f t="shared" si="64"/>
        <v>0</v>
      </c>
      <c r="G214" s="132">
        <f t="shared" si="64"/>
        <v>0</v>
      </c>
      <c r="H214" s="132">
        <f t="shared" si="64"/>
        <v>0</v>
      </c>
      <c r="I214" s="132">
        <f t="shared" si="64"/>
        <v>0</v>
      </c>
      <c r="J214" s="132">
        <f t="shared" si="64"/>
        <v>0</v>
      </c>
      <c r="K214" s="132">
        <f t="shared" si="64"/>
        <v>0</v>
      </c>
      <c r="L214" s="132">
        <f t="shared" si="64"/>
        <v>0</v>
      </c>
      <c r="M214" s="132">
        <f t="shared" si="64"/>
        <v>0</v>
      </c>
      <c r="N214" s="132">
        <f t="shared" si="64"/>
        <v>0</v>
      </c>
      <c r="O214" s="132">
        <f t="shared" si="64"/>
        <v>0</v>
      </c>
      <c r="P214" s="132">
        <f t="shared" si="64"/>
        <v>0</v>
      </c>
      <c r="Q214" s="132">
        <f t="shared" si="64"/>
        <v>0</v>
      </c>
    </row>
    <row r="215" spans="1:17" ht="12" customHeight="1" x14ac:dyDescent="0.25">
      <c r="A215" s="167" t="s">
        <v>147</v>
      </c>
      <c r="B215" s="132">
        <f>IF(B158=0,0,B158*1000000/B$12)</f>
        <v>0</v>
      </c>
      <c r="C215" s="132">
        <f t="shared" ref="C215:Q217" si="65">IF(C158=0,0,C158*1000000/C$12)</f>
        <v>0</v>
      </c>
      <c r="D215" s="132">
        <f t="shared" si="65"/>
        <v>0</v>
      </c>
      <c r="E215" s="132">
        <f t="shared" si="65"/>
        <v>0</v>
      </c>
      <c r="F215" s="132">
        <f t="shared" si="65"/>
        <v>0</v>
      </c>
      <c r="G215" s="132">
        <f t="shared" si="65"/>
        <v>0</v>
      </c>
      <c r="H215" s="132">
        <f t="shared" si="65"/>
        <v>0</v>
      </c>
      <c r="I215" s="132">
        <f t="shared" si="65"/>
        <v>0</v>
      </c>
      <c r="J215" s="132">
        <f t="shared" si="65"/>
        <v>0</v>
      </c>
      <c r="K215" s="132">
        <f t="shared" si="65"/>
        <v>0</v>
      </c>
      <c r="L215" s="132">
        <f t="shared" si="65"/>
        <v>0</v>
      </c>
      <c r="M215" s="132">
        <f t="shared" si="65"/>
        <v>0</v>
      </c>
      <c r="N215" s="132">
        <f t="shared" si="65"/>
        <v>0</v>
      </c>
      <c r="O215" s="132">
        <f t="shared" si="65"/>
        <v>0</v>
      </c>
      <c r="P215" s="132">
        <f t="shared" si="65"/>
        <v>0</v>
      </c>
      <c r="Q215" s="132">
        <f t="shared" si="65"/>
        <v>0</v>
      </c>
    </row>
    <row r="216" spans="1:17" ht="12" customHeight="1" x14ac:dyDescent="0.25">
      <c r="A216" s="166" t="s">
        <v>61</v>
      </c>
      <c r="B216" s="165">
        <f>IF(B159=0,0,B159*1000000/B$12)</f>
        <v>0</v>
      </c>
      <c r="C216" s="165">
        <f t="shared" si="65"/>
        <v>0</v>
      </c>
      <c r="D216" s="165">
        <f t="shared" si="65"/>
        <v>0</v>
      </c>
      <c r="E216" s="165">
        <f t="shared" si="65"/>
        <v>0</v>
      </c>
      <c r="F216" s="165">
        <f t="shared" si="65"/>
        <v>0</v>
      </c>
      <c r="G216" s="165">
        <f t="shared" si="65"/>
        <v>0</v>
      </c>
      <c r="H216" s="165">
        <f t="shared" si="65"/>
        <v>0</v>
      </c>
      <c r="I216" s="165">
        <f t="shared" si="65"/>
        <v>0</v>
      </c>
      <c r="J216" s="165">
        <f t="shared" si="65"/>
        <v>0</v>
      </c>
      <c r="K216" s="165">
        <f t="shared" si="65"/>
        <v>0</v>
      </c>
      <c r="L216" s="165">
        <f t="shared" si="65"/>
        <v>0</v>
      </c>
      <c r="M216" s="165">
        <f t="shared" si="65"/>
        <v>0</v>
      </c>
      <c r="N216" s="165">
        <f t="shared" si="65"/>
        <v>0</v>
      </c>
      <c r="O216" s="165">
        <f t="shared" si="65"/>
        <v>0</v>
      </c>
      <c r="P216" s="165">
        <f t="shared" si="65"/>
        <v>0</v>
      </c>
      <c r="Q216" s="165">
        <f t="shared" si="65"/>
        <v>0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0</v>
      </c>
      <c r="C222" s="157">
        <f t="shared" ref="C222:Q222" si="68">IF(C165=0,0,C165*1000000/C$5)</f>
        <v>0</v>
      </c>
      <c r="D222" s="157">
        <f t="shared" si="68"/>
        <v>0</v>
      </c>
      <c r="E222" s="157">
        <f t="shared" si="68"/>
        <v>0</v>
      </c>
      <c r="F222" s="157">
        <f t="shared" si="68"/>
        <v>0</v>
      </c>
      <c r="G222" s="157">
        <f t="shared" si="68"/>
        <v>0</v>
      </c>
      <c r="H222" s="157">
        <f t="shared" si="68"/>
        <v>0</v>
      </c>
      <c r="I222" s="157">
        <f t="shared" si="68"/>
        <v>0</v>
      </c>
      <c r="J222" s="157">
        <f t="shared" si="68"/>
        <v>0</v>
      </c>
      <c r="K222" s="157">
        <f t="shared" si="68"/>
        <v>0</v>
      </c>
      <c r="L222" s="157">
        <f t="shared" si="68"/>
        <v>0</v>
      </c>
      <c r="M222" s="157">
        <f t="shared" si="68"/>
        <v>0</v>
      </c>
      <c r="N222" s="157">
        <f t="shared" si="68"/>
        <v>0</v>
      </c>
      <c r="O222" s="157">
        <f t="shared" si="68"/>
        <v>0</v>
      </c>
      <c r="P222" s="157">
        <f t="shared" si="68"/>
        <v>0</v>
      </c>
      <c r="Q222" s="157">
        <f t="shared" si="68"/>
        <v>0</v>
      </c>
    </row>
    <row r="223" spans="1:17" ht="12" customHeight="1" x14ac:dyDescent="0.25">
      <c r="A223" s="23" t="s">
        <v>57</v>
      </c>
      <c r="B223" s="156">
        <f>IF(B166=0,0,B166*1000000/B$16)</f>
        <v>0</v>
      </c>
      <c r="C223" s="156">
        <f t="shared" ref="C223:Q223" si="69">IF(C166=0,0,C166*1000000/C$16)</f>
        <v>0</v>
      </c>
      <c r="D223" s="156">
        <f t="shared" si="69"/>
        <v>0</v>
      </c>
      <c r="E223" s="156">
        <f t="shared" si="69"/>
        <v>0</v>
      </c>
      <c r="F223" s="156">
        <f t="shared" si="69"/>
        <v>0</v>
      </c>
      <c r="G223" s="156">
        <f t="shared" si="69"/>
        <v>0</v>
      </c>
      <c r="H223" s="156">
        <f t="shared" si="69"/>
        <v>0</v>
      </c>
      <c r="I223" s="156">
        <f t="shared" si="69"/>
        <v>0</v>
      </c>
      <c r="J223" s="156">
        <f t="shared" si="69"/>
        <v>0</v>
      </c>
      <c r="K223" s="156">
        <f t="shared" si="69"/>
        <v>0</v>
      </c>
      <c r="L223" s="156">
        <f t="shared" si="69"/>
        <v>0</v>
      </c>
      <c r="M223" s="156">
        <f t="shared" si="69"/>
        <v>0</v>
      </c>
      <c r="N223" s="156">
        <f t="shared" si="69"/>
        <v>0</v>
      </c>
      <c r="O223" s="156">
        <f t="shared" si="69"/>
        <v>0</v>
      </c>
      <c r="P223" s="156">
        <f t="shared" si="69"/>
        <v>0</v>
      </c>
      <c r="Q223" s="156">
        <f t="shared" si="69"/>
        <v>0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0</v>
      </c>
      <c r="C226" s="184">
        <f>C169/RES_summary!C$19</f>
        <v>0</v>
      </c>
      <c r="D226" s="184">
        <f>D169/RES_summary!D$19</f>
        <v>0</v>
      </c>
      <c r="E226" s="184">
        <f>E169/RES_summary!E$19</f>
        <v>0</v>
      </c>
      <c r="F226" s="184">
        <f>F169/RES_summary!F$19</f>
        <v>0</v>
      </c>
      <c r="G226" s="184">
        <f>G169/RES_summary!G$19</f>
        <v>0</v>
      </c>
      <c r="H226" s="184">
        <f>H169/RES_summary!H$19</f>
        <v>0</v>
      </c>
      <c r="I226" s="184">
        <f>I169/RES_summary!I$19</f>
        <v>0</v>
      </c>
      <c r="J226" s="184">
        <f>J169/RES_summary!J$19</f>
        <v>0</v>
      </c>
      <c r="K226" s="184">
        <f>K169/RES_summary!K$19</f>
        <v>0</v>
      </c>
      <c r="L226" s="184">
        <f>L169/RES_summary!L$19</f>
        <v>0</v>
      </c>
      <c r="M226" s="184">
        <f>M169/RES_summary!M$19</f>
        <v>0</v>
      </c>
      <c r="N226" s="184">
        <f>N169/RES_summary!N$19</f>
        <v>0</v>
      </c>
      <c r="O226" s="184">
        <f>O169/RES_summary!O$19</f>
        <v>0</v>
      </c>
      <c r="P226" s="184">
        <f>P169/RES_summary!P$19</f>
        <v>0</v>
      </c>
      <c r="Q226" s="184">
        <f>Q169/RES_summary!Q$19</f>
        <v>0</v>
      </c>
    </row>
    <row r="227" spans="1:17" ht="12" customHeight="1" x14ac:dyDescent="0.25">
      <c r="A227" s="158" t="s">
        <v>65</v>
      </c>
      <c r="B227" s="178">
        <f>B170/RES_summary!B$19</f>
        <v>0</v>
      </c>
      <c r="C227" s="178">
        <f>C170/RES_summary!C$19</f>
        <v>0</v>
      </c>
      <c r="D227" s="178">
        <f>D170/RES_summary!D$19</f>
        <v>0</v>
      </c>
      <c r="E227" s="178">
        <f>E170/RES_summary!E$19</f>
        <v>0</v>
      </c>
      <c r="F227" s="178">
        <f>F170/RES_summary!F$19</f>
        <v>0</v>
      </c>
      <c r="G227" s="178">
        <f>G170/RES_summary!G$19</f>
        <v>0</v>
      </c>
      <c r="H227" s="178">
        <f>H170/RES_summary!H$19</f>
        <v>0</v>
      </c>
      <c r="I227" s="178">
        <f>I170/RES_summary!I$19</f>
        <v>0</v>
      </c>
      <c r="J227" s="178">
        <f>J170/RES_summary!J$19</f>
        <v>0</v>
      </c>
      <c r="K227" s="178">
        <f>K170/RES_summary!K$19</f>
        <v>0</v>
      </c>
      <c r="L227" s="178">
        <f>L170/RES_summary!L$19</f>
        <v>0</v>
      </c>
      <c r="M227" s="178">
        <f>M170/RES_summary!M$19</f>
        <v>0</v>
      </c>
      <c r="N227" s="178">
        <f>N170/RES_summary!N$19</f>
        <v>0</v>
      </c>
      <c r="O227" s="178">
        <f>O170/RES_summary!O$19</f>
        <v>0</v>
      </c>
      <c r="P227" s="178">
        <f>P170/RES_summary!P$19</f>
        <v>0</v>
      </c>
      <c r="Q227" s="178">
        <f>Q170/RES_summary!Q$19</f>
        <v>0</v>
      </c>
    </row>
    <row r="228" spans="1:17" ht="12" customHeight="1" x14ac:dyDescent="0.25">
      <c r="A228" s="23" t="s">
        <v>149</v>
      </c>
      <c r="B228" s="177">
        <f>B171/RES_summary!B$19</f>
        <v>0</v>
      </c>
      <c r="C228" s="177">
        <f>C171/RES_summary!C$19</f>
        <v>0</v>
      </c>
      <c r="D228" s="177">
        <f>D171/RES_summary!D$19</f>
        <v>0</v>
      </c>
      <c r="E228" s="177">
        <f>E171/RES_summary!E$19</f>
        <v>0</v>
      </c>
      <c r="F228" s="177">
        <f>F171/RES_summary!F$19</f>
        <v>0</v>
      </c>
      <c r="G228" s="177">
        <f>G171/RES_summary!G$19</f>
        <v>0</v>
      </c>
      <c r="H228" s="177">
        <f>H171/RES_summary!H$19</f>
        <v>0</v>
      </c>
      <c r="I228" s="177">
        <f>I171/RES_summary!I$19</f>
        <v>0</v>
      </c>
      <c r="J228" s="177">
        <f>J171/RES_summary!J$19</f>
        <v>0</v>
      </c>
      <c r="K228" s="177">
        <f>K171/RES_summary!K$19</f>
        <v>0</v>
      </c>
      <c r="L228" s="177">
        <f>L171/RES_summary!L$19</f>
        <v>0</v>
      </c>
      <c r="M228" s="177">
        <f>M171/RES_summary!M$19</f>
        <v>0</v>
      </c>
      <c r="N228" s="177">
        <f>N171/RES_summary!N$19</f>
        <v>0</v>
      </c>
      <c r="O228" s="177">
        <f>O171/RES_summary!O$19</f>
        <v>0</v>
      </c>
      <c r="P228" s="177">
        <f>P171/RES_summary!P$19</f>
        <v>0</v>
      </c>
      <c r="Q228" s="177">
        <f>Q171/RES_summary!Q$19</f>
        <v>0</v>
      </c>
    </row>
    <row r="229" spans="1:17" ht="12" customHeight="1" x14ac:dyDescent="0.25">
      <c r="A229" s="23" t="s">
        <v>60</v>
      </c>
      <c r="B229" s="177">
        <f>B172/RES_summary!B$19</f>
        <v>0</v>
      </c>
      <c r="C229" s="177">
        <f>C172/RES_summary!C$19</f>
        <v>0</v>
      </c>
      <c r="D229" s="177">
        <f>D172/RES_summary!D$19</f>
        <v>0</v>
      </c>
      <c r="E229" s="177">
        <f>E172/RES_summary!E$19</f>
        <v>0</v>
      </c>
      <c r="F229" s="177">
        <f>F172/RES_summary!F$19</f>
        <v>0</v>
      </c>
      <c r="G229" s="177">
        <f>G172/RES_summary!G$19</f>
        <v>0</v>
      </c>
      <c r="H229" s="177">
        <f>H172/RES_summary!H$19</f>
        <v>0</v>
      </c>
      <c r="I229" s="177">
        <f>I172/RES_summary!I$19</f>
        <v>0</v>
      </c>
      <c r="J229" s="177">
        <f>J172/RES_summary!J$19</f>
        <v>0</v>
      </c>
      <c r="K229" s="177">
        <f>K172/RES_summary!K$19</f>
        <v>0</v>
      </c>
      <c r="L229" s="177">
        <f>L172/RES_summary!L$19</f>
        <v>0</v>
      </c>
      <c r="M229" s="177">
        <f>M172/RES_summary!M$19</f>
        <v>0</v>
      </c>
      <c r="N229" s="177">
        <f>N172/RES_summary!N$19</f>
        <v>0</v>
      </c>
      <c r="O229" s="177">
        <f>O172/RES_summary!O$19</f>
        <v>0</v>
      </c>
      <c r="P229" s="177">
        <f>P172/RES_summary!P$19</f>
        <v>0</v>
      </c>
      <c r="Q229" s="177">
        <f>Q172/RES_summary!Q$19</f>
        <v>0</v>
      </c>
    </row>
    <row r="230" spans="1:17" ht="12" customHeight="1" x14ac:dyDescent="0.25">
      <c r="A230" s="158" t="s">
        <v>112</v>
      </c>
      <c r="B230" s="178">
        <f>B173/RES_summary!B$19</f>
        <v>0</v>
      </c>
      <c r="C230" s="178">
        <f>C173/RES_summary!C$19</f>
        <v>0</v>
      </c>
      <c r="D230" s="178">
        <f>D173/RES_summary!D$19</f>
        <v>0</v>
      </c>
      <c r="E230" s="178">
        <f>E173/RES_summary!E$19</f>
        <v>0</v>
      </c>
      <c r="F230" s="178">
        <f>F173/RES_summary!F$19</f>
        <v>0</v>
      </c>
      <c r="G230" s="178">
        <f>G173/RES_summary!G$19</f>
        <v>0</v>
      </c>
      <c r="H230" s="178">
        <f>H173/RES_summary!H$19</f>
        <v>0</v>
      </c>
      <c r="I230" s="178">
        <f>I173/RES_summary!I$19</f>
        <v>0</v>
      </c>
      <c r="J230" s="178">
        <f>J173/RES_summary!J$19</f>
        <v>0</v>
      </c>
      <c r="K230" s="178">
        <f>K173/RES_summary!K$19</f>
        <v>0</v>
      </c>
      <c r="L230" s="178">
        <f>L173/RES_summary!L$19</f>
        <v>0</v>
      </c>
      <c r="M230" s="178">
        <f>M173/RES_summary!M$19</f>
        <v>0</v>
      </c>
      <c r="N230" s="178">
        <f>N173/RES_summary!N$19</f>
        <v>0</v>
      </c>
      <c r="O230" s="178">
        <f>O173/RES_summary!O$19</f>
        <v>0</v>
      </c>
      <c r="P230" s="178">
        <f>P173/RES_summary!P$19</f>
        <v>0</v>
      </c>
      <c r="Q230" s="178">
        <f>Q173/RES_summary!Q$19</f>
        <v>0</v>
      </c>
    </row>
    <row r="231" spans="1:17" ht="12" customHeight="1" x14ac:dyDescent="0.25">
      <c r="A231" s="23" t="s">
        <v>60</v>
      </c>
      <c r="B231" s="177">
        <f>B174/RES_summary!B$19</f>
        <v>0</v>
      </c>
      <c r="C231" s="177">
        <f>C174/RES_summary!C$19</f>
        <v>0</v>
      </c>
      <c r="D231" s="177">
        <f>D174/RES_summary!D$19</f>
        <v>0</v>
      </c>
      <c r="E231" s="177">
        <f>E174/RES_summary!E$19</f>
        <v>0</v>
      </c>
      <c r="F231" s="177">
        <f>F174/RES_summary!F$19</f>
        <v>0</v>
      </c>
      <c r="G231" s="177">
        <f>G174/RES_summary!G$19</f>
        <v>0</v>
      </c>
      <c r="H231" s="177">
        <f>H174/RES_summary!H$19</f>
        <v>0</v>
      </c>
      <c r="I231" s="177">
        <f>I174/RES_summary!I$19</f>
        <v>0</v>
      </c>
      <c r="J231" s="177">
        <f>J174/RES_summary!J$19</f>
        <v>0</v>
      </c>
      <c r="K231" s="177">
        <f>K174/RES_summary!K$19</f>
        <v>0</v>
      </c>
      <c r="L231" s="177">
        <f>L174/RES_summary!L$19</f>
        <v>0</v>
      </c>
      <c r="M231" s="177">
        <f>M174/RES_summary!M$19</f>
        <v>0</v>
      </c>
      <c r="N231" s="177">
        <f>N174/RES_summary!N$19</f>
        <v>0</v>
      </c>
      <c r="O231" s="177">
        <f>O174/RES_summary!O$19</f>
        <v>0</v>
      </c>
      <c r="P231" s="177">
        <f>P174/RES_summary!P$19</f>
        <v>0</v>
      </c>
      <c r="Q231" s="177">
        <f>Q174/RES_summary!Q$19</f>
        <v>0</v>
      </c>
    </row>
    <row r="232" spans="1:17" ht="12" customHeight="1" x14ac:dyDescent="0.25">
      <c r="A232" s="158" t="s">
        <v>63</v>
      </c>
      <c r="B232" s="178">
        <f>B175/RES_summary!B$19</f>
        <v>0</v>
      </c>
      <c r="C232" s="178">
        <f>C175/RES_summary!C$19</f>
        <v>0</v>
      </c>
      <c r="D232" s="178">
        <f>D175/RES_summary!D$19</f>
        <v>0</v>
      </c>
      <c r="E232" s="178">
        <f>E175/RES_summary!E$19</f>
        <v>0</v>
      </c>
      <c r="F232" s="178">
        <f>F175/RES_summary!F$19</f>
        <v>0</v>
      </c>
      <c r="G232" s="178">
        <f>G175/RES_summary!G$19</f>
        <v>0</v>
      </c>
      <c r="H232" s="178">
        <f>H175/RES_summary!H$19</f>
        <v>0</v>
      </c>
      <c r="I232" s="178">
        <f>I175/RES_summary!I$19</f>
        <v>0</v>
      </c>
      <c r="J232" s="178">
        <f>J175/RES_summary!J$19</f>
        <v>0</v>
      </c>
      <c r="K232" s="178">
        <f>K175/RES_summary!K$19</f>
        <v>0</v>
      </c>
      <c r="L232" s="178">
        <f>L175/RES_summary!L$19</f>
        <v>0</v>
      </c>
      <c r="M232" s="178">
        <f>M175/RES_summary!M$19</f>
        <v>0</v>
      </c>
      <c r="N232" s="178">
        <f>N175/RES_summary!N$19</f>
        <v>0</v>
      </c>
      <c r="O232" s="178">
        <f>O175/RES_summary!O$19</f>
        <v>0</v>
      </c>
      <c r="P232" s="178">
        <f>P175/RES_summary!P$19</f>
        <v>0</v>
      </c>
      <c r="Q232" s="178">
        <f>Q175/RES_summary!Q$19</f>
        <v>0</v>
      </c>
    </row>
    <row r="233" spans="1:17" ht="12" customHeight="1" x14ac:dyDescent="0.25">
      <c r="A233" s="167" t="s">
        <v>148</v>
      </c>
      <c r="B233" s="183">
        <f>B176/RES_summary!B$19</f>
        <v>0</v>
      </c>
      <c r="C233" s="183">
        <f>C176/RES_summary!C$19</f>
        <v>0</v>
      </c>
      <c r="D233" s="183">
        <f>D176/RES_summary!D$19</f>
        <v>0</v>
      </c>
      <c r="E233" s="183">
        <f>E176/RES_summary!E$19</f>
        <v>0</v>
      </c>
      <c r="F233" s="183">
        <f>F176/RES_summary!F$19</f>
        <v>0</v>
      </c>
      <c r="G233" s="183">
        <f>G176/RES_summary!G$19</f>
        <v>0</v>
      </c>
      <c r="H233" s="183">
        <f>H176/RES_summary!H$19</f>
        <v>0</v>
      </c>
      <c r="I233" s="183">
        <f>I176/RES_summary!I$19</f>
        <v>0</v>
      </c>
      <c r="J233" s="183">
        <f>J176/RES_summary!J$19</f>
        <v>0</v>
      </c>
      <c r="K233" s="183">
        <f>K176/RES_summary!K$19</f>
        <v>0</v>
      </c>
      <c r="L233" s="183">
        <f>L176/RES_summary!L$19</f>
        <v>0</v>
      </c>
      <c r="M233" s="183">
        <f>M176/RES_summary!M$19</f>
        <v>0</v>
      </c>
      <c r="N233" s="183">
        <f>N176/RES_summary!N$19</f>
        <v>0</v>
      </c>
      <c r="O233" s="183">
        <f>O176/RES_summary!O$19</f>
        <v>0</v>
      </c>
      <c r="P233" s="183">
        <f>P176/RES_summary!P$19</f>
        <v>0</v>
      </c>
      <c r="Q233" s="183">
        <f>Q176/RES_summary!Q$19</f>
        <v>0</v>
      </c>
    </row>
    <row r="234" spans="1:17" ht="12" customHeight="1" x14ac:dyDescent="0.25">
      <c r="A234" s="167" t="s">
        <v>147</v>
      </c>
      <c r="B234" s="183">
        <f>B177/RES_summary!B$19</f>
        <v>0</v>
      </c>
      <c r="C234" s="183">
        <f>C177/RES_summary!C$19</f>
        <v>0</v>
      </c>
      <c r="D234" s="183">
        <f>D177/RES_summary!D$19</f>
        <v>0</v>
      </c>
      <c r="E234" s="183">
        <f>E177/RES_summary!E$19</f>
        <v>0</v>
      </c>
      <c r="F234" s="183">
        <f>F177/RES_summary!F$19</f>
        <v>0</v>
      </c>
      <c r="G234" s="183">
        <f>G177/RES_summary!G$19</f>
        <v>0</v>
      </c>
      <c r="H234" s="183">
        <f>H177/RES_summary!H$19</f>
        <v>0</v>
      </c>
      <c r="I234" s="183">
        <f>I177/RES_summary!I$19</f>
        <v>0</v>
      </c>
      <c r="J234" s="183">
        <f>J177/RES_summary!J$19</f>
        <v>0</v>
      </c>
      <c r="K234" s="183">
        <f>K177/RES_summary!K$19</f>
        <v>0</v>
      </c>
      <c r="L234" s="183">
        <f>L177/RES_summary!L$19</f>
        <v>0</v>
      </c>
      <c r="M234" s="183">
        <f>M177/RES_summary!M$19</f>
        <v>0</v>
      </c>
      <c r="N234" s="183">
        <f>N177/RES_summary!N$19</f>
        <v>0</v>
      </c>
      <c r="O234" s="183">
        <f>O177/RES_summary!O$19</f>
        <v>0</v>
      </c>
      <c r="P234" s="183">
        <f>P177/RES_summary!P$19</f>
        <v>0</v>
      </c>
      <c r="Q234" s="183">
        <f>Q177/RES_summary!Q$19</f>
        <v>0</v>
      </c>
    </row>
    <row r="235" spans="1:17" ht="12" customHeight="1" x14ac:dyDescent="0.25">
      <c r="A235" s="166" t="s">
        <v>61</v>
      </c>
      <c r="B235" s="182">
        <f>B178/RES_summary!B$19</f>
        <v>0</v>
      </c>
      <c r="C235" s="182">
        <f>C178/RES_summary!C$19</f>
        <v>0</v>
      </c>
      <c r="D235" s="182">
        <f>D178/RES_summary!D$19</f>
        <v>0</v>
      </c>
      <c r="E235" s="182">
        <f>E178/RES_summary!E$19</f>
        <v>0</v>
      </c>
      <c r="F235" s="182">
        <f>F178/RES_summary!F$19</f>
        <v>0</v>
      </c>
      <c r="G235" s="182">
        <f>G178/RES_summary!G$19</f>
        <v>0</v>
      </c>
      <c r="H235" s="182">
        <f>H178/RES_summary!H$19</f>
        <v>0</v>
      </c>
      <c r="I235" s="182">
        <f>I178/RES_summary!I$19</f>
        <v>0</v>
      </c>
      <c r="J235" s="182">
        <f>J178/RES_summary!J$19</f>
        <v>0</v>
      </c>
      <c r="K235" s="182">
        <f>K178/RES_summary!K$19</f>
        <v>0</v>
      </c>
      <c r="L235" s="182">
        <f>L178/RES_summary!L$19</f>
        <v>0</v>
      </c>
      <c r="M235" s="182">
        <f>M178/RES_summary!M$19</f>
        <v>0</v>
      </c>
      <c r="N235" s="182">
        <f>N178/RES_summary!N$19</f>
        <v>0</v>
      </c>
      <c r="O235" s="182">
        <f>O178/RES_summary!O$19</f>
        <v>0</v>
      </c>
      <c r="P235" s="182">
        <f>P178/RES_summary!P$19</f>
        <v>0</v>
      </c>
      <c r="Q235" s="182">
        <f>Q178/RES_summary!Q$19</f>
        <v>0</v>
      </c>
    </row>
    <row r="236" spans="1:17" ht="12" customHeight="1" x14ac:dyDescent="0.25">
      <c r="A236" s="147" t="s">
        <v>59</v>
      </c>
      <c r="B236" s="181">
        <f>B179/RES_summary!B$19</f>
        <v>0</v>
      </c>
      <c r="C236" s="181">
        <f>C179/RES_summary!C$19</f>
        <v>0</v>
      </c>
      <c r="D236" s="181">
        <f>D179/RES_summary!D$19</f>
        <v>0</v>
      </c>
      <c r="E236" s="181">
        <f>E179/RES_summary!E$19</f>
        <v>0</v>
      </c>
      <c r="F236" s="181">
        <f>F179/RES_summary!F$19</f>
        <v>0</v>
      </c>
      <c r="G236" s="181">
        <f>G179/RES_summary!G$19</f>
        <v>0</v>
      </c>
      <c r="H236" s="181">
        <f>H179/RES_summary!H$19</f>
        <v>0</v>
      </c>
      <c r="I236" s="181">
        <f>I179/RES_summary!I$19</f>
        <v>0</v>
      </c>
      <c r="J236" s="181">
        <f>J179/RES_summary!J$19</f>
        <v>0</v>
      </c>
      <c r="K236" s="181">
        <f>K179/RES_summary!K$19</f>
        <v>0</v>
      </c>
      <c r="L236" s="181">
        <f>L179/RES_summary!L$19</f>
        <v>0</v>
      </c>
      <c r="M236" s="181">
        <f>M179/RES_summary!M$19</f>
        <v>0</v>
      </c>
      <c r="N236" s="181">
        <f>N179/RES_summary!N$19</f>
        <v>0</v>
      </c>
      <c r="O236" s="181">
        <f>O179/RES_summary!O$19</f>
        <v>0</v>
      </c>
      <c r="P236" s="181">
        <f>P179/RES_summary!P$19</f>
        <v>0</v>
      </c>
      <c r="Q236" s="181">
        <f>Q179/RES_summary!Q$19</f>
        <v>0</v>
      </c>
    </row>
    <row r="237" spans="1:17" ht="12" customHeight="1" x14ac:dyDescent="0.25">
      <c r="A237" s="163" t="s">
        <v>142</v>
      </c>
      <c r="B237" s="180">
        <f>B180/RES_summary!B$19</f>
        <v>0</v>
      </c>
      <c r="C237" s="180">
        <f>C180/RES_summary!C$19</f>
        <v>0</v>
      </c>
      <c r="D237" s="180">
        <f>D180/RES_summary!D$19</f>
        <v>0</v>
      </c>
      <c r="E237" s="180">
        <f>E180/RES_summary!E$19</f>
        <v>0</v>
      </c>
      <c r="F237" s="180">
        <f>F180/RES_summary!F$19</f>
        <v>0</v>
      </c>
      <c r="G237" s="180">
        <f>G180/RES_summary!G$19</f>
        <v>0</v>
      </c>
      <c r="H237" s="180">
        <f>H180/RES_summary!H$19</f>
        <v>0</v>
      </c>
      <c r="I237" s="180">
        <f>I180/RES_summary!I$19</f>
        <v>0</v>
      </c>
      <c r="J237" s="180">
        <f>J180/RES_summary!J$19</f>
        <v>0</v>
      </c>
      <c r="K237" s="180">
        <f>K180/RES_summary!K$19</f>
        <v>0</v>
      </c>
      <c r="L237" s="180">
        <f>L180/RES_summary!L$19</f>
        <v>0</v>
      </c>
      <c r="M237" s="180">
        <f>M180/RES_summary!M$19</f>
        <v>0</v>
      </c>
      <c r="N237" s="180">
        <f>N180/RES_summary!N$19</f>
        <v>0</v>
      </c>
      <c r="O237" s="180">
        <f>O180/RES_summary!O$19</f>
        <v>0</v>
      </c>
      <c r="P237" s="180">
        <f>P180/RES_summary!P$19</f>
        <v>0</v>
      </c>
      <c r="Q237" s="180">
        <f>Q180/RES_summary!Q$19</f>
        <v>0</v>
      </c>
    </row>
    <row r="238" spans="1:17" ht="12" customHeight="1" x14ac:dyDescent="0.25">
      <c r="A238" s="161" t="s">
        <v>141</v>
      </c>
      <c r="B238" s="179">
        <f>B181/RES_summary!B$19</f>
        <v>0</v>
      </c>
      <c r="C238" s="179">
        <f>C181/RES_summary!C$19</f>
        <v>0</v>
      </c>
      <c r="D238" s="179">
        <f>D181/RES_summary!D$19</f>
        <v>0</v>
      </c>
      <c r="E238" s="179">
        <f>E181/RES_summary!E$19</f>
        <v>0</v>
      </c>
      <c r="F238" s="179">
        <f>F181/RES_summary!F$19</f>
        <v>0</v>
      </c>
      <c r="G238" s="179">
        <f>G181/RES_summary!G$19</f>
        <v>0</v>
      </c>
      <c r="H238" s="179">
        <f>H181/RES_summary!H$19</f>
        <v>0</v>
      </c>
      <c r="I238" s="179">
        <f>I181/RES_summary!I$19</f>
        <v>0</v>
      </c>
      <c r="J238" s="179">
        <f>J181/RES_summary!J$19</f>
        <v>0</v>
      </c>
      <c r="K238" s="179">
        <f>K181/RES_summary!K$19</f>
        <v>0</v>
      </c>
      <c r="L238" s="179">
        <f>L181/RES_summary!L$19</f>
        <v>0</v>
      </c>
      <c r="M238" s="179">
        <f>M181/RES_summary!M$19</f>
        <v>0</v>
      </c>
      <c r="N238" s="179">
        <f>N181/RES_summary!N$19</f>
        <v>0</v>
      </c>
      <c r="O238" s="179">
        <f>O181/RES_summary!O$19</f>
        <v>0</v>
      </c>
      <c r="P238" s="179">
        <f>P181/RES_summary!P$19</f>
        <v>0</v>
      </c>
      <c r="Q238" s="179">
        <f>Q181/RES_summary!Q$19</f>
        <v>0</v>
      </c>
    </row>
    <row r="239" spans="1:17" ht="12" customHeight="1" x14ac:dyDescent="0.25">
      <c r="A239" s="148" t="s">
        <v>60</v>
      </c>
      <c r="B239" s="177">
        <f>B182/RES_summary!B$19</f>
        <v>0</v>
      </c>
      <c r="C239" s="177">
        <f>C182/RES_summary!C$19</f>
        <v>0</v>
      </c>
      <c r="D239" s="177">
        <f>D182/RES_summary!D$19</f>
        <v>0</v>
      </c>
      <c r="E239" s="177">
        <f>E182/RES_summary!E$19</f>
        <v>0</v>
      </c>
      <c r="F239" s="177">
        <f>F182/RES_summary!F$19</f>
        <v>0</v>
      </c>
      <c r="G239" s="177">
        <f>G182/RES_summary!G$19</f>
        <v>0</v>
      </c>
      <c r="H239" s="177">
        <f>H182/RES_summary!H$19</f>
        <v>0</v>
      </c>
      <c r="I239" s="177">
        <f>I182/RES_summary!I$19</f>
        <v>0</v>
      </c>
      <c r="J239" s="177">
        <f>J182/RES_summary!J$19</f>
        <v>0</v>
      </c>
      <c r="K239" s="177">
        <f>K182/RES_summary!K$19</f>
        <v>0</v>
      </c>
      <c r="L239" s="177">
        <f>L182/RES_summary!L$19</f>
        <v>0</v>
      </c>
      <c r="M239" s="177">
        <f>M182/RES_summary!M$19</f>
        <v>0</v>
      </c>
      <c r="N239" s="177">
        <f>N182/RES_summary!N$19</f>
        <v>0</v>
      </c>
      <c r="O239" s="177">
        <f>O182/RES_summary!O$19</f>
        <v>0</v>
      </c>
      <c r="P239" s="177">
        <f>P182/RES_summary!P$19</f>
        <v>0</v>
      </c>
      <c r="Q239" s="177">
        <f>Q182/RES_summary!Q$19</f>
        <v>0</v>
      </c>
    </row>
    <row r="240" spans="1:17" ht="12" customHeight="1" x14ac:dyDescent="0.25">
      <c r="A240" s="148" t="s">
        <v>59</v>
      </c>
      <c r="B240" s="177">
        <f>B183/RES_summary!B$19</f>
        <v>0</v>
      </c>
      <c r="C240" s="177">
        <f>C183/RES_summary!C$19</f>
        <v>0</v>
      </c>
      <c r="D240" s="177">
        <f>D183/RES_summary!D$19</f>
        <v>0</v>
      </c>
      <c r="E240" s="177">
        <f>E183/RES_summary!E$19</f>
        <v>0</v>
      </c>
      <c r="F240" s="177">
        <f>F183/RES_summary!F$19</f>
        <v>0</v>
      </c>
      <c r="G240" s="177">
        <f>G183/RES_summary!G$19</f>
        <v>0</v>
      </c>
      <c r="H240" s="177">
        <f>H183/RES_summary!H$19</f>
        <v>0</v>
      </c>
      <c r="I240" s="177">
        <f>I183/RES_summary!I$19</f>
        <v>0</v>
      </c>
      <c r="J240" s="177">
        <f>J183/RES_summary!J$19</f>
        <v>0</v>
      </c>
      <c r="K240" s="177">
        <f>K183/RES_summary!K$19</f>
        <v>0</v>
      </c>
      <c r="L240" s="177">
        <f>L183/RES_summary!L$19</f>
        <v>0</v>
      </c>
      <c r="M240" s="177">
        <f>M183/RES_summary!M$19</f>
        <v>0</v>
      </c>
      <c r="N240" s="177">
        <f>N183/RES_summary!N$19</f>
        <v>0</v>
      </c>
      <c r="O240" s="177">
        <f>O183/RES_summary!O$19</f>
        <v>0</v>
      </c>
      <c r="P240" s="177">
        <f>P183/RES_summary!P$19</f>
        <v>0</v>
      </c>
      <c r="Q240" s="177">
        <f>Q183/RES_summary!Q$19</f>
        <v>0</v>
      </c>
    </row>
    <row r="241" spans="1:17" ht="12" customHeight="1" x14ac:dyDescent="0.25">
      <c r="A241" s="158" t="s">
        <v>62</v>
      </c>
      <c r="B241" s="178">
        <f>B184/RES_summary!B$19</f>
        <v>0</v>
      </c>
      <c r="C241" s="178">
        <f>C184/RES_summary!C$19</f>
        <v>0</v>
      </c>
      <c r="D241" s="178">
        <f>D184/RES_summary!D$19</f>
        <v>0</v>
      </c>
      <c r="E241" s="178">
        <f>E184/RES_summary!E$19</f>
        <v>0</v>
      </c>
      <c r="F241" s="178">
        <f>F184/RES_summary!F$19</f>
        <v>0</v>
      </c>
      <c r="G241" s="178">
        <f>G184/RES_summary!G$19</f>
        <v>0</v>
      </c>
      <c r="H241" s="178">
        <f>H184/RES_summary!H$19</f>
        <v>0</v>
      </c>
      <c r="I241" s="178">
        <f>I184/RES_summary!I$19</f>
        <v>0</v>
      </c>
      <c r="J241" s="178">
        <f>J184/RES_summary!J$19</f>
        <v>0</v>
      </c>
      <c r="K241" s="178">
        <f>K184/RES_summary!K$19</f>
        <v>0</v>
      </c>
      <c r="L241" s="178">
        <f>L184/RES_summary!L$19</f>
        <v>0</v>
      </c>
      <c r="M241" s="178">
        <f>M184/RES_summary!M$19</f>
        <v>0</v>
      </c>
      <c r="N241" s="178">
        <f>N184/RES_summary!N$19</f>
        <v>0</v>
      </c>
      <c r="O241" s="178">
        <f>O184/RES_summary!O$19</f>
        <v>0</v>
      </c>
      <c r="P241" s="178">
        <f>P184/RES_summary!P$19</f>
        <v>0</v>
      </c>
      <c r="Q241" s="178">
        <f>Q184/RES_summary!Q$19</f>
        <v>0</v>
      </c>
    </row>
    <row r="242" spans="1:17" ht="12" customHeight="1" x14ac:dyDescent="0.25">
      <c r="A242" s="23" t="s">
        <v>57</v>
      </c>
      <c r="B242" s="177">
        <f>B185/RES_summary!B$19</f>
        <v>0</v>
      </c>
      <c r="C242" s="177">
        <f>C185/RES_summary!C$19</f>
        <v>0</v>
      </c>
      <c r="D242" s="177">
        <f>D185/RES_summary!D$19</f>
        <v>0</v>
      </c>
      <c r="E242" s="177">
        <f>E185/RES_summary!E$19</f>
        <v>0</v>
      </c>
      <c r="F242" s="177">
        <f>F185/RES_summary!F$19</f>
        <v>0</v>
      </c>
      <c r="G242" s="177">
        <f>G185/RES_summary!G$19</f>
        <v>0</v>
      </c>
      <c r="H242" s="177">
        <f>H185/RES_summary!H$19</f>
        <v>0</v>
      </c>
      <c r="I242" s="177">
        <f>I185/RES_summary!I$19</f>
        <v>0</v>
      </c>
      <c r="J242" s="177">
        <f>J185/RES_summary!J$19</f>
        <v>0</v>
      </c>
      <c r="K242" s="177">
        <f>K185/RES_summary!K$19</f>
        <v>0</v>
      </c>
      <c r="L242" s="177">
        <f>L185/RES_summary!L$19</f>
        <v>0</v>
      </c>
      <c r="M242" s="177">
        <f>M185/RES_summary!M$19</f>
        <v>0</v>
      </c>
      <c r="N242" s="177">
        <f>N185/RES_summary!N$19</f>
        <v>0</v>
      </c>
      <c r="O242" s="177">
        <f>O185/RES_summary!O$19</f>
        <v>0</v>
      </c>
      <c r="P242" s="177">
        <f>P185/RES_summary!P$19</f>
        <v>0</v>
      </c>
      <c r="Q242" s="177">
        <f>Q185/RES_summary!Q$19</f>
        <v>0</v>
      </c>
    </row>
    <row r="243" spans="1:17" ht="12" customHeight="1" x14ac:dyDescent="0.25">
      <c r="A243" s="29" t="s">
        <v>140</v>
      </c>
      <c r="B243" s="176">
        <f>B186/RES_summary!B$19</f>
        <v>0</v>
      </c>
      <c r="C243" s="176">
        <f>C186/RES_summary!C$19</f>
        <v>0</v>
      </c>
      <c r="D243" s="176">
        <f>D186/RES_summary!D$19</f>
        <v>0</v>
      </c>
      <c r="E243" s="176">
        <f>E186/RES_summary!E$19</f>
        <v>0</v>
      </c>
      <c r="F243" s="176">
        <f>F186/RES_summary!F$19</f>
        <v>0</v>
      </c>
      <c r="G243" s="176">
        <f>G186/RES_summary!G$19</f>
        <v>0</v>
      </c>
      <c r="H243" s="176">
        <f>H186/RES_summary!H$19</f>
        <v>0</v>
      </c>
      <c r="I243" s="176">
        <f>I186/RES_summary!I$19</f>
        <v>0</v>
      </c>
      <c r="J243" s="176">
        <f>J186/RES_summary!J$19</f>
        <v>0</v>
      </c>
      <c r="K243" s="176">
        <f>K186/RES_summary!K$19</f>
        <v>0</v>
      </c>
      <c r="L243" s="176">
        <f>L186/RES_summary!L$19</f>
        <v>0</v>
      </c>
      <c r="M243" s="176">
        <f>M186/RES_summary!M$19</f>
        <v>0</v>
      </c>
      <c r="N243" s="176">
        <f>N186/RES_summary!N$19</f>
        <v>0</v>
      </c>
      <c r="O243" s="176">
        <f>O186/RES_summary!O$19</f>
        <v>0</v>
      </c>
      <c r="P243" s="176">
        <f>P186/RES_summary!P$19</f>
        <v>0</v>
      </c>
      <c r="Q243" s="176">
        <f>Q186/RES_summary!Q$19</f>
        <v>0</v>
      </c>
    </row>
    <row r="245" spans="1:17" ht="12" customHeight="1" x14ac:dyDescent="0.25">
      <c r="A245" s="152" t="s">
        <v>71</v>
      </c>
      <c r="B245" s="184">
        <f>B188/RES_summary!B$19</f>
        <v>0</v>
      </c>
      <c r="C245" s="184">
        <f>C188/RES_summary!C$19</f>
        <v>0</v>
      </c>
      <c r="D245" s="184">
        <f>D188/RES_summary!D$19</f>
        <v>0</v>
      </c>
      <c r="E245" s="184">
        <f>E188/RES_summary!E$19</f>
        <v>0</v>
      </c>
      <c r="F245" s="184">
        <f>F188/RES_summary!F$19</f>
        <v>0</v>
      </c>
      <c r="G245" s="184">
        <f>G188/RES_summary!G$19</f>
        <v>0</v>
      </c>
      <c r="H245" s="184">
        <f>H188/RES_summary!H$19</f>
        <v>0</v>
      </c>
      <c r="I245" s="184">
        <f>I188/RES_summary!I$19</f>
        <v>0</v>
      </c>
      <c r="J245" s="184">
        <f>J188/RES_summary!J$19</f>
        <v>0</v>
      </c>
      <c r="K245" s="184">
        <f>K188/RES_summary!K$19</f>
        <v>0</v>
      </c>
      <c r="L245" s="184">
        <f>L188/RES_summary!L$19</f>
        <v>0</v>
      </c>
      <c r="M245" s="184">
        <f>M188/RES_summary!M$19</f>
        <v>0</v>
      </c>
      <c r="N245" s="184">
        <f>N188/RES_summary!N$19</f>
        <v>0</v>
      </c>
      <c r="O245" s="184">
        <f>O188/RES_summary!O$19</f>
        <v>0</v>
      </c>
      <c r="P245" s="184">
        <f>P188/RES_summary!P$19</f>
        <v>0</v>
      </c>
      <c r="Q245" s="184">
        <f>Q188/RES_summary!Q$19</f>
        <v>0</v>
      </c>
    </row>
    <row r="246" spans="1:17" ht="12" customHeight="1" x14ac:dyDescent="0.25">
      <c r="A246" s="158" t="s">
        <v>65</v>
      </c>
      <c r="B246" s="178">
        <f>B189/RES_summary!B$19</f>
        <v>0</v>
      </c>
      <c r="C246" s="178">
        <f>C189/RES_summary!C$19</f>
        <v>0</v>
      </c>
      <c r="D246" s="178">
        <f>D189/RES_summary!D$19</f>
        <v>0</v>
      </c>
      <c r="E246" s="178">
        <f>E189/RES_summary!E$19</f>
        <v>0</v>
      </c>
      <c r="F246" s="178">
        <f>F189/RES_summary!F$19</f>
        <v>0</v>
      </c>
      <c r="G246" s="178">
        <f>G189/RES_summary!G$19</f>
        <v>0</v>
      </c>
      <c r="H246" s="178">
        <f>H189/RES_summary!H$19</f>
        <v>0</v>
      </c>
      <c r="I246" s="178">
        <f>I189/RES_summary!I$19</f>
        <v>0</v>
      </c>
      <c r="J246" s="178">
        <f>J189/RES_summary!J$19</f>
        <v>0</v>
      </c>
      <c r="K246" s="178">
        <f>K189/RES_summary!K$19</f>
        <v>0</v>
      </c>
      <c r="L246" s="178">
        <f>L189/RES_summary!L$19</f>
        <v>0</v>
      </c>
      <c r="M246" s="178">
        <f>M189/RES_summary!M$19</f>
        <v>0</v>
      </c>
      <c r="N246" s="178">
        <f>N189/RES_summary!N$19</f>
        <v>0</v>
      </c>
      <c r="O246" s="178">
        <f>O189/RES_summary!O$19</f>
        <v>0</v>
      </c>
      <c r="P246" s="178">
        <f>P189/RES_summary!P$19</f>
        <v>0</v>
      </c>
      <c r="Q246" s="178">
        <f>Q189/RES_summary!Q$19</f>
        <v>0</v>
      </c>
    </row>
    <row r="247" spans="1:17" ht="12" customHeight="1" x14ac:dyDescent="0.25">
      <c r="A247" s="23" t="s">
        <v>149</v>
      </c>
      <c r="B247" s="177">
        <f>B190/RES_summary!B$19</f>
        <v>0</v>
      </c>
      <c r="C247" s="177">
        <f>C190/RES_summary!C$19</f>
        <v>0</v>
      </c>
      <c r="D247" s="177">
        <f>D190/RES_summary!D$19</f>
        <v>0</v>
      </c>
      <c r="E247" s="177">
        <f>E190/RES_summary!E$19</f>
        <v>0</v>
      </c>
      <c r="F247" s="177">
        <f>F190/RES_summary!F$19</f>
        <v>0</v>
      </c>
      <c r="G247" s="177">
        <f>G190/RES_summary!G$19</f>
        <v>0</v>
      </c>
      <c r="H247" s="177">
        <f>H190/RES_summary!H$19</f>
        <v>0</v>
      </c>
      <c r="I247" s="177">
        <f>I190/RES_summary!I$19</f>
        <v>0</v>
      </c>
      <c r="J247" s="177">
        <f>J190/RES_summary!J$19</f>
        <v>0</v>
      </c>
      <c r="K247" s="177">
        <f>K190/RES_summary!K$19</f>
        <v>0</v>
      </c>
      <c r="L247" s="177">
        <f>L190/RES_summary!L$19</f>
        <v>0</v>
      </c>
      <c r="M247" s="177">
        <f>M190/RES_summary!M$19</f>
        <v>0</v>
      </c>
      <c r="N247" s="177">
        <f>N190/RES_summary!N$19</f>
        <v>0</v>
      </c>
      <c r="O247" s="177">
        <f>O190/RES_summary!O$19</f>
        <v>0</v>
      </c>
      <c r="P247" s="177">
        <f>P190/RES_summary!P$19</f>
        <v>0</v>
      </c>
      <c r="Q247" s="177">
        <f>Q190/RES_summary!Q$19</f>
        <v>0</v>
      </c>
    </row>
    <row r="248" spans="1:17" ht="12" customHeight="1" x14ac:dyDescent="0.25">
      <c r="A248" s="23" t="s">
        <v>60</v>
      </c>
      <c r="B248" s="177">
        <f>B191/RES_summary!B$19</f>
        <v>0</v>
      </c>
      <c r="C248" s="177">
        <f>C191/RES_summary!C$19</f>
        <v>0</v>
      </c>
      <c r="D248" s="177">
        <f>D191/RES_summary!D$19</f>
        <v>0</v>
      </c>
      <c r="E248" s="177">
        <f>E191/RES_summary!E$19</f>
        <v>0</v>
      </c>
      <c r="F248" s="177">
        <f>F191/RES_summary!F$19</f>
        <v>0</v>
      </c>
      <c r="G248" s="177">
        <f>G191/RES_summary!G$19</f>
        <v>0</v>
      </c>
      <c r="H248" s="177">
        <f>H191/RES_summary!H$19</f>
        <v>0</v>
      </c>
      <c r="I248" s="177">
        <f>I191/RES_summary!I$19</f>
        <v>0</v>
      </c>
      <c r="J248" s="177">
        <f>J191/RES_summary!J$19</f>
        <v>0</v>
      </c>
      <c r="K248" s="177">
        <f>K191/RES_summary!K$19</f>
        <v>0</v>
      </c>
      <c r="L248" s="177">
        <f>L191/RES_summary!L$19</f>
        <v>0</v>
      </c>
      <c r="M248" s="177">
        <f>M191/RES_summary!M$19</f>
        <v>0</v>
      </c>
      <c r="N248" s="177">
        <f>N191/RES_summary!N$19</f>
        <v>0</v>
      </c>
      <c r="O248" s="177">
        <f>O191/RES_summary!O$19</f>
        <v>0</v>
      </c>
      <c r="P248" s="177">
        <f>P191/RES_summary!P$19</f>
        <v>0</v>
      </c>
      <c r="Q248" s="177">
        <f>Q191/RES_summary!Q$19</f>
        <v>0</v>
      </c>
    </row>
    <row r="249" spans="1:17" ht="12" customHeight="1" x14ac:dyDescent="0.25">
      <c r="A249" s="158" t="s">
        <v>112</v>
      </c>
      <c r="B249" s="178">
        <f>B192/RES_summary!B$19</f>
        <v>0</v>
      </c>
      <c r="C249" s="178">
        <f>C192/RES_summary!C$19</f>
        <v>0</v>
      </c>
      <c r="D249" s="178">
        <f>D192/RES_summary!D$19</f>
        <v>0</v>
      </c>
      <c r="E249" s="178">
        <f>E192/RES_summary!E$19</f>
        <v>0</v>
      </c>
      <c r="F249" s="178">
        <f>F192/RES_summary!F$19</f>
        <v>0</v>
      </c>
      <c r="G249" s="178">
        <f>G192/RES_summary!G$19</f>
        <v>0</v>
      </c>
      <c r="H249" s="178">
        <f>H192/RES_summary!H$19</f>
        <v>0</v>
      </c>
      <c r="I249" s="178">
        <f>I192/RES_summary!I$19</f>
        <v>0</v>
      </c>
      <c r="J249" s="178">
        <f>J192/RES_summary!J$19</f>
        <v>0</v>
      </c>
      <c r="K249" s="178">
        <f>K192/RES_summary!K$19</f>
        <v>0</v>
      </c>
      <c r="L249" s="178">
        <f>L192/RES_summary!L$19</f>
        <v>0</v>
      </c>
      <c r="M249" s="178">
        <f>M192/RES_summary!M$19</f>
        <v>0</v>
      </c>
      <c r="N249" s="178">
        <f>N192/RES_summary!N$19</f>
        <v>0</v>
      </c>
      <c r="O249" s="178">
        <f>O192/RES_summary!O$19</f>
        <v>0</v>
      </c>
      <c r="P249" s="178">
        <f>P192/RES_summary!P$19</f>
        <v>0</v>
      </c>
      <c r="Q249" s="178">
        <f>Q192/RES_summary!Q$19</f>
        <v>0</v>
      </c>
    </row>
    <row r="250" spans="1:17" ht="12" customHeight="1" x14ac:dyDescent="0.25">
      <c r="A250" s="23" t="s">
        <v>60</v>
      </c>
      <c r="B250" s="177">
        <f>B193/RES_summary!B$19</f>
        <v>0</v>
      </c>
      <c r="C250" s="177">
        <f>C193/RES_summary!C$19</f>
        <v>0</v>
      </c>
      <c r="D250" s="177">
        <f>D193/RES_summary!D$19</f>
        <v>0</v>
      </c>
      <c r="E250" s="177">
        <f>E193/RES_summary!E$19</f>
        <v>0</v>
      </c>
      <c r="F250" s="177">
        <f>F193/RES_summary!F$19</f>
        <v>0</v>
      </c>
      <c r="G250" s="177">
        <f>G193/RES_summary!G$19</f>
        <v>0</v>
      </c>
      <c r="H250" s="177">
        <f>H193/RES_summary!H$19</f>
        <v>0</v>
      </c>
      <c r="I250" s="177">
        <f>I193/RES_summary!I$19</f>
        <v>0</v>
      </c>
      <c r="J250" s="177">
        <f>J193/RES_summary!J$19</f>
        <v>0</v>
      </c>
      <c r="K250" s="177">
        <f>K193/RES_summary!K$19</f>
        <v>0</v>
      </c>
      <c r="L250" s="177">
        <f>L193/RES_summary!L$19</f>
        <v>0</v>
      </c>
      <c r="M250" s="177">
        <f>M193/RES_summary!M$19</f>
        <v>0</v>
      </c>
      <c r="N250" s="177">
        <f>N193/RES_summary!N$19</f>
        <v>0</v>
      </c>
      <c r="O250" s="177">
        <f>O193/RES_summary!O$19</f>
        <v>0</v>
      </c>
      <c r="P250" s="177">
        <f>P193/RES_summary!P$19</f>
        <v>0</v>
      </c>
      <c r="Q250" s="177">
        <f>Q193/RES_summary!Q$19</f>
        <v>0</v>
      </c>
    </row>
    <row r="251" spans="1:17" ht="12" customHeight="1" x14ac:dyDescent="0.25">
      <c r="A251" s="158" t="s">
        <v>63</v>
      </c>
      <c r="B251" s="178">
        <f>B194/RES_summary!B$19</f>
        <v>0</v>
      </c>
      <c r="C251" s="178">
        <f>C194/RES_summary!C$19</f>
        <v>0</v>
      </c>
      <c r="D251" s="178">
        <f>D194/RES_summary!D$19</f>
        <v>0</v>
      </c>
      <c r="E251" s="178">
        <f>E194/RES_summary!E$19</f>
        <v>0</v>
      </c>
      <c r="F251" s="178">
        <f>F194/RES_summary!F$19</f>
        <v>0</v>
      </c>
      <c r="G251" s="178">
        <f>G194/RES_summary!G$19</f>
        <v>0</v>
      </c>
      <c r="H251" s="178">
        <f>H194/RES_summary!H$19</f>
        <v>0</v>
      </c>
      <c r="I251" s="178">
        <f>I194/RES_summary!I$19</f>
        <v>0</v>
      </c>
      <c r="J251" s="178">
        <f>J194/RES_summary!J$19</f>
        <v>0</v>
      </c>
      <c r="K251" s="178">
        <f>K194/RES_summary!K$19</f>
        <v>0</v>
      </c>
      <c r="L251" s="178">
        <f>L194/RES_summary!L$19</f>
        <v>0</v>
      </c>
      <c r="M251" s="178">
        <f>M194/RES_summary!M$19</f>
        <v>0</v>
      </c>
      <c r="N251" s="178">
        <f>N194/RES_summary!N$19</f>
        <v>0</v>
      </c>
      <c r="O251" s="178">
        <f>O194/RES_summary!O$19</f>
        <v>0</v>
      </c>
      <c r="P251" s="178">
        <f>P194/RES_summary!P$19</f>
        <v>0</v>
      </c>
      <c r="Q251" s="178">
        <f>Q194/RES_summary!Q$19</f>
        <v>0</v>
      </c>
    </row>
    <row r="252" spans="1:17" ht="12" customHeight="1" x14ac:dyDescent="0.25">
      <c r="A252" s="167" t="s">
        <v>148</v>
      </c>
      <c r="B252" s="183">
        <f>B195/RES_summary!B$19</f>
        <v>0</v>
      </c>
      <c r="C252" s="183">
        <f>C195/RES_summary!C$19</f>
        <v>0</v>
      </c>
      <c r="D252" s="183">
        <f>D195/RES_summary!D$19</f>
        <v>0</v>
      </c>
      <c r="E252" s="183">
        <f>E195/RES_summary!E$19</f>
        <v>0</v>
      </c>
      <c r="F252" s="183">
        <f>F195/RES_summary!F$19</f>
        <v>0</v>
      </c>
      <c r="G252" s="183">
        <f>G195/RES_summary!G$19</f>
        <v>0</v>
      </c>
      <c r="H252" s="183">
        <f>H195/RES_summary!H$19</f>
        <v>0</v>
      </c>
      <c r="I252" s="183">
        <f>I195/RES_summary!I$19</f>
        <v>0</v>
      </c>
      <c r="J252" s="183">
        <f>J195/RES_summary!J$19</f>
        <v>0</v>
      </c>
      <c r="K252" s="183">
        <f>K195/RES_summary!K$19</f>
        <v>0</v>
      </c>
      <c r="L252" s="183">
        <f>L195/RES_summary!L$19</f>
        <v>0</v>
      </c>
      <c r="M252" s="183">
        <f>M195/RES_summary!M$19</f>
        <v>0</v>
      </c>
      <c r="N252" s="183">
        <f>N195/RES_summary!N$19</f>
        <v>0</v>
      </c>
      <c r="O252" s="183">
        <f>O195/RES_summary!O$19</f>
        <v>0</v>
      </c>
      <c r="P252" s="183">
        <f>P195/RES_summary!P$19</f>
        <v>0</v>
      </c>
      <c r="Q252" s="183">
        <f>Q195/RES_summary!Q$19</f>
        <v>0</v>
      </c>
    </row>
    <row r="253" spans="1:17" ht="12" customHeight="1" x14ac:dyDescent="0.25">
      <c r="A253" s="167" t="s">
        <v>147</v>
      </c>
      <c r="B253" s="183">
        <f>B196/RES_summary!B$19</f>
        <v>0</v>
      </c>
      <c r="C253" s="183">
        <f>C196/RES_summary!C$19</f>
        <v>0</v>
      </c>
      <c r="D253" s="183">
        <f>D196/RES_summary!D$19</f>
        <v>0</v>
      </c>
      <c r="E253" s="183">
        <f>E196/RES_summary!E$19</f>
        <v>0</v>
      </c>
      <c r="F253" s="183">
        <f>F196/RES_summary!F$19</f>
        <v>0</v>
      </c>
      <c r="G253" s="183">
        <f>G196/RES_summary!G$19</f>
        <v>0</v>
      </c>
      <c r="H253" s="183">
        <f>H196/RES_summary!H$19</f>
        <v>0</v>
      </c>
      <c r="I253" s="183">
        <f>I196/RES_summary!I$19</f>
        <v>0</v>
      </c>
      <c r="J253" s="183">
        <f>J196/RES_summary!J$19</f>
        <v>0</v>
      </c>
      <c r="K253" s="183">
        <f>K196/RES_summary!K$19</f>
        <v>0</v>
      </c>
      <c r="L253" s="183">
        <f>L196/RES_summary!L$19</f>
        <v>0</v>
      </c>
      <c r="M253" s="183">
        <f>M196/RES_summary!M$19</f>
        <v>0</v>
      </c>
      <c r="N253" s="183">
        <f>N196/RES_summary!N$19</f>
        <v>0</v>
      </c>
      <c r="O253" s="183">
        <f>O196/RES_summary!O$19</f>
        <v>0</v>
      </c>
      <c r="P253" s="183">
        <f>P196/RES_summary!P$19</f>
        <v>0</v>
      </c>
      <c r="Q253" s="183">
        <f>Q196/RES_summary!Q$19</f>
        <v>0</v>
      </c>
    </row>
    <row r="254" spans="1:17" ht="12" customHeight="1" x14ac:dyDescent="0.25">
      <c r="A254" s="166" t="s">
        <v>61</v>
      </c>
      <c r="B254" s="182">
        <f>B197/RES_summary!B$19</f>
        <v>0</v>
      </c>
      <c r="C254" s="182">
        <f>C197/RES_summary!C$19</f>
        <v>0</v>
      </c>
      <c r="D254" s="182">
        <f>D197/RES_summary!D$19</f>
        <v>0</v>
      </c>
      <c r="E254" s="182">
        <f>E197/RES_summary!E$19</f>
        <v>0</v>
      </c>
      <c r="F254" s="182">
        <f>F197/RES_summary!F$19</f>
        <v>0</v>
      </c>
      <c r="G254" s="182">
        <f>G197/RES_summary!G$19</f>
        <v>0</v>
      </c>
      <c r="H254" s="182">
        <f>H197/RES_summary!H$19</f>
        <v>0</v>
      </c>
      <c r="I254" s="182">
        <f>I197/RES_summary!I$19</f>
        <v>0</v>
      </c>
      <c r="J254" s="182">
        <f>J197/RES_summary!J$19</f>
        <v>0</v>
      </c>
      <c r="K254" s="182">
        <f>K197/RES_summary!K$19</f>
        <v>0</v>
      </c>
      <c r="L254" s="182">
        <f>L197/RES_summary!L$19</f>
        <v>0</v>
      </c>
      <c r="M254" s="182">
        <f>M197/RES_summary!M$19</f>
        <v>0</v>
      </c>
      <c r="N254" s="182">
        <f>N197/RES_summary!N$19</f>
        <v>0</v>
      </c>
      <c r="O254" s="182">
        <f>O197/RES_summary!O$19</f>
        <v>0</v>
      </c>
      <c r="P254" s="182">
        <f>P197/RES_summary!P$19</f>
        <v>0</v>
      </c>
      <c r="Q254" s="182">
        <f>Q197/RES_summary!Q$19</f>
        <v>0</v>
      </c>
    </row>
    <row r="255" spans="1:17" ht="12" customHeight="1" x14ac:dyDescent="0.25">
      <c r="A255" s="147" t="s">
        <v>59</v>
      </c>
      <c r="B255" s="181">
        <f>B198/RES_summary!B$19</f>
        <v>0</v>
      </c>
      <c r="C255" s="181">
        <f>C198/RES_summary!C$19</f>
        <v>0</v>
      </c>
      <c r="D255" s="181">
        <f>D198/RES_summary!D$19</f>
        <v>0</v>
      </c>
      <c r="E255" s="181">
        <f>E198/RES_summary!E$19</f>
        <v>0</v>
      </c>
      <c r="F255" s="181">
        <f>F198/RES_summary!F$19</f>
        <v>0</v>
      </c>
      <c r="G255" s="181">
        <f>G198/RES_summary!G$19</f>
        <v>0</v>
      </c>
      <c r="H255" s="181">
        <f>H198/RES_summary!H$19</f>
        <v>0</v>
      </c>
      <c r="I255" s="181">
        <f>I198/RES_summary!I$19</f>
        <v>0</v>
      </c>
      <c r="J255" s="181">
        <f>J198/RES_summary!J$19</f>
        <v>0</v>
      </c>
      <c r="K255" s="181">
        <f>K198/RES_summary!K$19</f>
        <v>0</v>
      </c>
      <c r="L255" s="181">
        <f>L198/RES_summary!L$19</f>
        <v>0</v>
      </c>
      <c r="M255" s="181">
        <f>M198/RES_summary!M$19</f>
        <v>0</v>
      </c>
      <c r="N255" s="181">
        <f>N198/RES_summary!N$19</f>
        <v>0</v>
      </c>
      <c r="O255" s="181">
        <f>O198/RES_summary!O$19</f>
        <v>0</v>
      </c>
      <c r="P255" s="181">
        <f>P198/RES_summary!P$19</f>
        <v>0</v>
      </c>
      <c r="Q255" s="181">
        <f>Q198/RES_summary!Q$19</f>
        <v>0</v>
      </c>
    </row>
    <row r="256" spans="1:17" ht="12" customHeight="1" x14ac:dyDescent="0.25">
      <c r="A256" s="163" t="s">
        <v>142</v>
      </c>
      <c r="B256" s="180">
        <f>B199/RES_summary!B$19</f>
        <v>0</v>
      </c>
      <c r="C256" s="180">
        <f>C199/RES_summary!C$19</f>
        <v>0</v>
      </c>
      <c r="D256" s="180">
        <f>D199/RES_summary!D$19</f>
        <v>0</v>
      </c>
      <c r="E256" s="180">
        <f>E199/RES_summary!E$19</f>
        <v>0</v>
      </c>
      <c r="F256" s="180">
        <f>F199/RES_summary!F$19</f>
        <v>0</v>
      </c>
      <c r="G256" s="180">
        <f>G199/RES_summary!G$19</f>
        <v>0</v>
      </c>
      <c r="H256" s="180">
        <f>H199/RES_summary!H$19</f>
        <v>0</v>
      </c>
      <c r="I256" s="180">
        <f>I199/RES_summary!I$19</f>
        <v>0</v>
      </c>
      <c r="J256" s="180">
        <f>J199/RES_summary!J$19</f>
        <v>0</v>
      </c>
      <c r="K256" s="180">
        <f>K199/RES_summary!K$19</f>
        <v>0</v>
      </c>
      <c r="L256" s="180">
        <f>L199/RES_summary!L$19</f>
        <v>0</v>
      </c>
      <c r="M256" s="180">
        <f>M199/RES_summary!M$19</f>
        <v>0</v>
      </c>
      <c r="N256" s="180">
        <f>N199/RES_summary!N$19</f>
        <v>0</v>
      </c>
      <c r="O256" s="180">
        <f>O199/RES_summary!O$19</f>
        <v>0</v>
      </c>
      <c r="P256" s="180">
        <f>P199/RES_summary!P$19</f>
        <v>0</v>
      </c>
      <c r="Q256" s="180">
        <f>Q199/RES_summary!Q$19</f>
        <v>0</v>
      </c>
    </row>
    <row r="257" spans="1:17" ht="12" customHeight="1" x14ac:dyDescent="0.25">
      <c r="A257" s="161" t="s">
        <v>141</v>
      </c>
      <c r="B257" s="179">
        <f>B200/RES_summary!B$19</f>
        <v>0</v>
      </c>
      <c r="C257" s="179">
        <f>C200/RES_summary!C$19</f>
        <v>0</v>
      </c>
      <c r="D257" s="179">
        <f>D200/RES_summary!D$19</f>
        <v>0</v>
      </c>
      <c r="E257" s="179">
        <f>E200/RES_summary!E$19</f>
        <v>0</v>
      </c>
      <c r="F257" s="179">
        <f>F200/RES_summary!F$19</f>
        <v>0</v>
      </c>
      <c r="G257" s="179">
        <f>G200/RES_summary!G$19</f>
        <v>0</v>
      </c>
      <c r="H257" s="179">
        <f>H200/RES_summary!H$19</f>
        <v>0</v>
      </c>
      <c r="I257" s="179">
        <f>I200/RES_summary!I$19</f>
        <v>0</v>
      </c>
      <c r="J257" s="179">
        <f>J200/RES_summary!J$19</f>
        <v>0</v>
      </c>
      <c r="K257" s="179">
        <f>K200/RES_summary!K$19</f>
        <v>0</v>
      </c>
      <c r="L257" s="179">
        <f>L200/RES_summary!L$19</f>
        <v>0</v>
      </c>
      <c r="M257" s="179">
        <f>M200/RES_summary!M$19</f>
        <v>0</v>
      </c>
      <c r="N257" s="179">
        <f>N200/RES_summary!N$19</f>
        <v>0</v>
      </c>
      <c r="O257" s="179">
        <f>O200/RES_summary!O$19</f>
        <v>0</v>
      </c>
      <c r="P257" s="179">
        <f>P200/RES_summary!P$19</f>
        <v>0</v>
      </c>
      <c r="Q257" s="179">
        <f>Q200/RES_summary!Q$19</f>
        <v>0</v>
      </c>
    </row>
    <row r="258" spans="1:17" ht="12" customHeight="1" x14ac:dyDescent="0.25">
      <c r="A258" s="148" t="s">
        <v>60</v>
      </c>
      <c r="B258" s="177">
        <f>B201/RES_summary!B$19</f>
        <v>0</v>
      </c>
      <c r="C258" s="177">
        <f>C201/RES_summary!C$19</f>
        <v>0</v>
      </c>
      <c r="D258" s="177">
        <f>D201/RES_summary!D$19</f>
        <v>0</v>
      </c>
      <c r="E258" s="177">
        <f>E201/RES_summary!E$19</f>
        <v>0</v>
      </c>
      <c r="F258" s="177">
        <f>F201/RES_summary!F$19</f>
        <v>0</v>
      </c>
      <c r="G258" s="177">
        <f>G201/RES_summary!G$19</f>
        <v>0</v>
      </c>
      <c r="H258" s="177">
        <f>H201/RES_summary!H$19</f>
        <v>0</v>
      </c>
      <c r="I258" s="177">
        <f>I201/RES_summary!I$19</f>
        <v>0</v>
      </c>
      <c r="J258" s="177">
        <f>J201/RES_summary!J$19</f>
        <v>0</v>
      </c>
      <c r="K258" s="177">
        <f>K201/RES_summary!K$19</f>
        <v>0</v>
      </c>
      <c r="L258" s="177">
        <f>L201/RES_summary!L$19</f>
        <v>0</v>
      </c>
      <c r="M258" s="177">
        <f>M201/RES_summary!M$19</f>
        <v>0</v>
      </c>
      <c r="N258" s="177">
        <f>N201/RES_summary!N$19</f>
        <v>0</v>
      </c>
      <c r="O258" s="177">
        <f>O201/RES_summary!O$19</f>
        <v>0</v>
      </c>
      <c r="P258" s="177">
        <f>P201/RES_summary!P$19</f>
        <v>0</v>
      </c>
      <c r="Q258" s="177">
        <f>Q201/RES_summary!Q$19</f>
        <v>0</v>
      </c>
    </row>
    <row r="259" spans="1:17" ht="12" customHeight="1" x14ac:dyDescent="0.25">
      <c r="A259" s="148" t="s">
        <v>59</v>
      </c>
      <c r="B259" s="177">
        <f>B202/RES_summary!B$19</f>
        <v>0</v>
      </c>
      <c r="C259" s="177">
        <f>C202/RES_summary!C$19</f>
        <v>0</v>
      </c>
      <c r="D259" s="177">
        <f>D202/RES_summary!D$19</f>
        <v>0</v>
      </c>
      <c r="E259" s="177">
        <f>E202/RES_summary!E$19</f>
        <v>0</v>
      </c>
      <c r="F259" s="177">
        <f>F202/RES_summary!F$19</f>
        <v>0</v>
      </c>
      <c r="G259" s="177">
        <f>G202/RES_summary!G$19</f>
        <v>0</v>
      </c>
      <c r="H259" s="177">
        <f>H202/RES_summary!H$19</f>
        <v>0</v>
      </c>
      <c r="I259" s="177">
        <f>I202/RES_summary!I$19</f>
        <v>0</v>
      </c>
      <c r="J259" s="177">
        <f>J202/RES_summary!J$19</f>
        <v>0</v>
      </c>
      <c r="K259" s="177">
        <f>K202/RES_summary!K$19</f>
        <v>0</v>
      </c>
      <c r="L259" s="177">
        <f>L202/RES_summary!L$19</f>
        <v>0</v>
      </c>
      <c r="M259" s="177">
        <f>M202/RES_summary!M$19</f>
        <v>0</v>
      </c>
      <c r="N259" s="177">
        <f>N202/RES_summary!N$19</f>
        <v>0</v>
      </c>
      <c r="O259" s="177">
        <f>O202/RES_summary!O$19</f>
        <v>0</v>
      </c>
      <c r="P259" s="177">
        <f>P202/RES_summary!P$19</f>
        <v>0</v>
      </c>
      <c r="Q259" s="177">
        <f>Q202/RES_summary!Q$19</f>
        <v>0</v>
      </c>
    </row>
    <row r="260" spans="1:17" ht="12" customHeight="1" x14ac:dyDescent="0.25">
      <c r="A260" s="158" t="s">
        <v>62</v>
      </c>
      <c r="B260" s="178">
        <f>B203/RES_summary!B$19</f>
        <v>0</v>
      </c>
      <c r="C260" s="178">
        <f>C203/RES_summary!C$19</f>
        <v>0</v>
      </c>
      <c r="D260" s="178">
        <f>D203/RES_summary!D$19</f>
        <v>0</v>
      </c>
      <c r="E260" s="178">
        <f>E203/RES_summary!E$19</f>
        <v>0</v>
      </c>
      <c r="F260" s="178">
        <f>F203/RES_summary!F$19</f>
        <v>0</v>
      </c>
      <c r="G260" s="178">
        <f>G203/RES_summary!G$19</f>
        <v>0</v>
      </c>
      <c r="H260" s="178">
        <f>H203/RES_summary!H$19</f>
        <v>0</v>
      </c>
      <c r="I260" s="178">
        <f>I203/RES_summary!I$19</f>
        <v>0</v>
      </c>
      <c r="J260" s="178">
        <f>J203/RES_summary!J$19</f>
        <v>0</v>
      </c>
      <c r="K260" s="178">
        <f>K203/RES_summary!K$19</f>
        <v>0</v>
      </c>
      <c r="L260" s="178">
        <f>L203/RES_summary!L$19</f>
        <v>0</v>
      </c>
      <c r="M260" s="178">
        <f>M203/RES_summary!M$19</f>
        <v>0</v>
      </c>
      <c r="N260" s="178">
        <f>N203/RES_summary!N$19</f>
        <v>0</v>
      </c>
      <c r="O260" s="178">
        <f>O203/RES_summary!O$19</f>
        <v>0</v>
      </c>
      <c r="P260" s="178">
        <f>P203/RES_summary!P$19</f>
        <v>0</v>
      </c>
      <c r="Q260" s="178">
        <f>Q203/RES_summary!Q$19</f>
        <v>0</v>
      </c>
    </row>
    <row r="261" spans="1:17" ht="12" customHeight="1" x14ac:dyDescent="0.25">
      <c r="A261" s="23" t="s">
        <v>57</v>
      </c>
      <c r="B261" s="177">
        <f>B204/RES_summary!B$19</f>
        <v>0</v>
      </c>
      <c r="C261" s="177">
        <f>C204/RES_summary!C$19</f>
        <v>0</v>
      </c>
      <c r="D261" s="177">
        <f>D204/RES_summary!D$19</f>
        <v>0</v>
      </c>
      <c r="E261" s="177">
        <f>E204/RES_summary!E$19</f>
        <v>0</v>
      </c>
      <c r="F261" s="177">
        <f>F204/RES_summary!F$19</f>
        <v>0</v>
      </c>
      <c r="G261" s="177">
        <f>G204/RES_summary!G$19</f>
        <v>0</v>
      </c>
      <c r="H261" s="177">
        <f>H204/RES_summary!H$19</f>
        <v>0</v>
      </c>
      <c r="I261" s="177">
        <f>I204/RES_summary!I$19</f>
        <v>0</v>
      </c>
      <c r="J261" s="177">
        <f>J204/RES_summary!J$19</f>
        <v>0</v>
      </c>
      <c r="K261" s="177">
        <f>K204/RES_summary!K$19</f>
        <v>0</v>
      </c>
      <c r="L261" s="177">
        <f>L204/RES_summary!L$19</f>
        <v>0</v>
      </c>
      <c r="M261" s="177">
        <f>M204/RES_summary!M$19</f>
        <v>0</v>
      </c>
      <c r="N261" s="177">
        <f>N204/RES_summary!N$19</f>
        <v>0</v>
      </c>
      <c r="O261" s="177">
        <f>O204/RES_summary!O$19</f>
        <v>0</v>
      </c>
      <c r="P261" s="177">
        <f>P204/RES_summary!P$19</f>
        <v>0</v>
      </c>
      <c r="Q261" s="177">
        <f>Q204/RES_summary!Q$19</f>
        <v>0</v>
      </c>
    </row>
    <row r="262" spans="1:17" ht="12" customHeight="1" x14ac:dyDescent="0.25">
      <c r="A262" s="29" t="s">
        <v>140</v>
      </c>
      <c r="B262" s="176">
        <f>B205/RES_summary!B$19</f>
        <v>0</v>
      </c>
      <c r="C262" s="176">
        <f>C205/RES_summary!C$19</f>
        <v>0</v>
      </c>
      <c r="D262" s="176">
        <f>D205/RES_summary!D$19</f>
        <v>0</v>
      </c>
      <c r="E262" s="176">
        <f>E205/RES_summary!E$19</f>
        <v>0</v>
      </c>
      <c r="F262" s="176">
        <f>F205/RES_summary!F$19</f>
        <v>0</v>
      </c>
      <c r="G262" s="176">
        <f>G205/RES_summary!G$19</f>
        <v>0</v>
      </c>
      <c r="H262" s="176">
        <f>H205/RES_summary!H$19</f>
        <v>0</v>
      </c>
      <c r="I262" s="176">
        <f>I205/RES_summary!I$19</f>
        <v>0</v>
      </c>
      <c r="J262" s="176">
        <f>J205/RES_summary!J$19</f>
        <v>0</v>
      </c>
      <c r="K262" s="176">
        <f>K205/RES_summary!K$19</f>
        <v>0</v>
      </c>
      <c r="L262" s="176">
        <f>L205/RES_summary!L$19</f>
        <v>0</v>
      </c>
      <c r="M262" s="176">
        <f>M205/RES_summary!M$19</f>
        <v>0</v>
      </c>
      <c r="N262" s="176">
        <f>N205/RES_summary!N$19</f>
        <v>0</v>
      </c>
      <c r="O262" s="176">
        <f>O205/RES_summary!O$19</f>
        <v>0</v>
      </c>
      <c r="P262" s="176">
        <f>P205/RES_summary!P$19</f>
        <v>0</v>
      </c>
      <c r="Q262" s="176">
        <f>Q205/RES_summary!Q$19</f>
        <v>0</v>
      </c>
    </row>
    <row r="264" spans="1:17" ht="12" customHeight="1" x14ac:dyDescent="0.25">
      <c r="A264" s="152" t="s">
        <v>195</v>
      </c>
      <c r="B264" s="184">
        <f>B207/RES_summary!B$19</f>
        <v>0</v>
      </c>
      <c r="C264" s="184">
        <f>C207/RES_summary!C$19</f>
        <v>0</v>
      </c>
      <c r="D264" s="184">
        <f>D207/RES_summary!D$19</f>
        <v>0</v>
      </c>
      <c r="E264" s="184">
        <f>E207/RES_summary!E$19</f>
        <v>0</v>
      </c>
      <c r="F264" s="184">
        <f>F207/RES_summary!F$19</f>
        <v>0</v>
      </c>
      <c r="G264" s="184">
        <f>G207/RES_summary!G$19</f>
        <v>0</v>
      </c>
      <c r="H264" s="184">
        <f>H207/RES_summary!H$19</f>
        <v>0</v>
      </c>
      <c r="I264" s="184">
        <f>I207/RES_summary!I$19</f>
        <v>0</v>
      </c>
      <c r="J264" s="184">
        <f>J207/RES_summary!J$19</f>
        <v>0</v>
      </c>
      <c r="K264" s="184">
        <f>K207/RES_summary!K$19</f>
        <v>0</v>
      </c>
      <c r="L264" s="184">
        <f>L207/RES_summary!L$19</f>
        <v>0</v>
      </c>
      <c r="M264" s="184">
        <f>M207/RES_summary!M$19</f>
        <v>0</v>
      </c>
      <c r="N264" s="184">
        <f>N207/RES_summary!N$19</f>
        <v>0</v>
      </c>
      <c r="O264" s="184">
        <f>O207/RES_summary!O$19</f>
        <v>0</v>
      </c>
      <c r="P264" s="184">
        <f>P207/RES_summary!P$19</f>
        <v>0</v>
      </c>
      <c r="Q264" s="184">
        <f>Q207/RES_summary!Q$19</f>
        <v>0</v>
      </c>
    </row>
    <row r="265" spans="1:17" ht="12" customHeight="1" x14ac:dyDescent="0.25">
      <c r="A265" s="158" t="s">
        <v>65</v>
      </c>
      <c r="B265" s="178">
        <f>B208/RES_summary!B$19</f>
        <v>0</v>
      </c>
      <c r="C265" s="178">
        <f>C208/RES_summary!C$19</f>
        <v>0</v>
      </c>
      <c r="D265" s="178">
        <f>D208/RES_summary!D$19</f>
        <v>0</v>
      </c>
      <c r="E265" s="178">
        <f>E208/RES_summary!E$19</f>
        <v>0</v>
      </c>
      <c r="F265" s="178">
        <f>F208/RES_summary!F$19</f>
        <v>0</v>
      </c>
      <c r="G265" s="178">
        <f>G208/RES_summary!G$19</f>
        <v>0</v>
      </c>
      <c r="H265" s="178">
        <f>H208/RES_summary!H$19</f>
        <v>0</v>
      </c>
      <c r="I265" s="178">
        <f>I208/RES_summary!I$19</f>
        <v>0</v>
      </c>
      <c r="J265" s="178">
        <f>J208/RES_summary!J$19</f>
        <v>0</v>
      </c>
      <c r="K265" s="178">
        <f>K208/RES_summary!K$19</f>
        <v>0</v>
      </c>
      <c r="L265" s="178">
        <f>L208/RES_summary!L$19</f>
        <v>0</v>
      </c>
      <c r="M265" s="178">
        <f>M208/RES_summary!M$19</f>
        <v>0</v>
      </c>
      <c r="N265" s="178">
        <f>N208/RES_summary!N$19</f>
        <v>0</v>
      </c>
      <c r="O265" s="178">
        <f>O208/RES_summary!O$19</f>
        <v>0</v>
      </c>
      <c r="P265" s="178">
        <f>P208/RES_summary!P$19</f>
        <v>0</v>
      </c>
      <c r="Q265" s="178">
        <f>Q208/RES_summary!Q$19</f>
        <v>0</v>
      </c>
    </row>
    <row r="266" spans="1:17" ht="12" customHeight="1" x14ac:dyDescent="0.25">
      <c r="A266" s="23" t="s">
        <v>149</v>
      </c>
      <c r="B266" s="177">
        <f>B209/RES_summary!B$19</f>
        <v>0</v>
      </c>
      <c r="C266" s="177">
        <f>C209/RES_summary!C$19</f>
        <v>0</v>
      </c>
      <c r="D266" s="177">
        <f>D209/RES_summary!D$19</f>
        <v>0</v>
      </c>
      <c r="E266" s="177">
        <f>E209/RES_summary!E$19</f>
        <v>0</v>
      </c>
      <c r="F266" s="177">
        <f>F209/RES_summary!F$19</f>
        <v>0</v>
      </c>
      <c r="G266" s="177">
        <f>G209/RES_summary!G$19</f>
        <v>0</v>
      </c>
      <c r="H266" s="177">
        <f>H209/RES_summary!H$19</f>
        <v>0</v>
      </c>
      <c r="I266" s="177">
        <f>I209/RES_summary!I$19</f>
        <v>0</v>
      </c>
      <c r="J266" s="177">
        <f>J209/RES_summary!J$19</f>
        <v>0</v>
      </c>
      <c r="K266" s="177">
        <f>K209/RES_summary!K$19</f>
        <v>0</v>
      </c>
      <c r="L266" s="177">
        <f>L209/RES_summary!L$19</f>
        <v>0</v>
      </c>
      <c r="M266" s="177">
        <f>M209/RES_summary!M$19</f>
        <v>0</v>
      </c>
      <c r="N266" s="177">
        <f>N209/RES_summary!N$19</f>
        <v>0</v>
      </c>
      <c r="O266" s="177">
        <f>O209/RES_summary!O$19</f>
        <v>0</v>
      </c>
      <c r="P266" s="177">
        <f>P209/RES_summary!P$19</f>
        <v>0</v>
      </c>
      <c r="Q266" s="177">
        <f>Q209/RES_summary!Q$19</f>
        <v>0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0</v>
      </c>
      <c r="C270" s="178">
        <f>C213/RES_summary!C$19</f>
        <v>0</v>
      </c>
      <c r="D270" s="178">
        <f>D213/RES_summary!D$19</f>
        <v>0</v>
      </c>
      <c r="E270" s="178">
        <f>E213/RES_summary!E$19</f>
        <v>0</v>
      </c>
      <c r="F270" s="178">
        <f>F213/RES_summary!F$19</f>
        <v>0</v>
      </c>
      <c r="G270" s="178">
        <f>G213/RES_summary!G$19</f>
        <v>0</v>
      </c>
      <c r="H270" s="178">
        <f>H213/RES_summary!H$19</f>
        <v>0</v>
      </c>
      <c r="I270" s="178">
        <f>I213/RES_summary!I$19</f>
        <v>0</v>
      </c>
      <c r="J270" s="178">
        <f>J213/RES_summary!J$19</f>
        <v>0</v>
      </c>
      <c r="K270" s="178">
        <f>K213/RES_summary!K$19</f>
        <v>0</v>
      </c>
      <c r="L270" s="178">
        <f>L213/RES_summary!L$19</f>
        <v>0</v>
      </c>
      <c r="M270" s="178">
        <f>M213/RES_summary!M$19</f>
        <v>0</v>
      </c>
      <c r="N270" s="178">
        <f>N213/RES_summary!N$19</f>
        <v>0</v>
      </c>
      <c r="O270" s="178">
        <f>O213/RES_summary!O$19</f>
        <v>0</v>
      </c>
      <c r="P270" s="178">
        <f>P213/RES_summary!P$19</f>
        <v>0</v>
      </c>
      <c r="Q270" s="178">
        <f>Q213/RES_summary!Q$19</f>
        <v>0</v>
      </c>
    </row>
    <row r="271" spans="1:17" ht="12" customHeight="1" x14ac:dyDescent="0.25">
      <c r="A271" s="167" t="s">
        <v>148</v>
      </c>
      <c r="B271" s="183">
        <f>B214/RES_summary!B$19</f>
        <v>0</v>
      </c>
      <c r="C271" s="183">
        <f>C214/RES_summary!C$19</f>
        <v>0</v>
      </c>
      <c r="D271" s="183">
        <f>D214/RES_summary!D$19</f>
        <v>0</v>
      </c>
      <c r="E271" s="183">
        <f>E214/RES_summary!E$19</f>
        <v>0</v>
      </c>
      <c r="F271" s="183">
        <f>F214/RES_summary!F$19</f>
        <v>0</v>
      </c>
      <c r="G271" s="183">
        <f>G214/RES_summary!G$19</f>
        <v>0</v>
      </c>
      <c r="H271" s="183">
        <f>H214/RES_summary!H$19</f>
        <v>0</v>
      </c>
      <c r="I271" s="183">
        <f>I214/RES_summary!I$19</f>
        <v>0</v>
      </c>
      <c r="J271" s="183">
        <f>J214/RES_summary!J$19</f>
        <v>0</v>
      </c>
      <c r="K271" s="183">
        <f>K214/RES_summary!K$19</f>
        <v>0</v>
      </c>
      <c r="L271" s="183">
        <f>L214/RES_summary!L$19</f>
        <v>0</v>
      </c>
      <c r="M271" s="183">
        <f>M214/RES_summary!M$19</f>
        <v>0</v>
      </c>
      <c r="N271" s="183">
        <f>N214/RES_summary!N$19</f>
        <v>0</v>
      </c>
      <c r="O271" s="183">
        <f>O214/RES_summary!O$19</f>
        <v>0</v>
      </c>
      <c r="P271" s="183">
        <f>P214/RES_summary!P$19</f>
        <v>0</v>
      </c>
      <c r="Q271" s="183">
        <f>Q214/RES_summary!Q$19</f>
        <v>0</v>
      </c>
    </row>
    <row r="272" spans="1:17" ht="12" customHeight="1" x14ac:dyDescent="0.25">
      <c r="A272" s="167" t="s">
        <v>147</v>
      </c>
      <c r="B272" s="183">
        <f>B215/RES_summary!B$19</f>
        <v>0</v>
      </c>
      <c r="C272" s="183">
        <f>C215/RES_summary!C$19</f>
        <v>0</v>
      </c>
      <c r="D272" s="183">
        <f>D215/RES_summary!D$19</f>
        <v>0</v>
      </c>
      <c r="E272" s="183">
        <f>E215/RES_summary!E$19</f>
        <v>0</v>
      </c>
      <c r="F272" s="183">
        <f>F215/RES_summary!F$19</f>
        <v>0</v>
      </c>
      <c r="G272" s="183">
        <f>G215/RES_summary!G$19</f>
        <v>0</v>
      </c>
      <c r="H272" s="183">
        <f>H215/RES_summary!H$19</f>
        <v>0</v>
      </c>
      <c r="I272" s="183">
        <f>I215/RES_summary!I$19</f>
        <v>0</v>
      </c>
      <c r="J272" s="183">
        <f>J215/RES_summary!J$19</f>
        <v>0</v>
      </c>
      <c r="K272" s="183">
        <f>K215/RES_summary!K$19</f>
        <v>0</v>
      </c>
      <c r="L272" s="183">
        <f>L215/RES_summary!L$19</f>
        <v>0</v>
      </c>
      <c r="M272" s="183">
        <f>M215/RES_summary!M$19</f>
        <v>0</v>
      </c>
      <c r="N272" s="183">
        <f>N215/RES_summary!N$19</f>
        <v>0</v>
      </c>
      <c r="O272" s="183">
        <f>O215/RES_summary!O$19</f>
        <v>0</v>
      </c>
      <c r="P272" s="183">
        <f>P215/RES_summary!P$19</f>
        <v>0</v>
      </c>
      <c r="Q272" s="183">
        <f>Q215/RES_summary!Q$19</f>
        <v>0</v>
      </c>
    </row>
    <row r="273" spans="1:17" ht="12" customHeight="1" x14ac:dyDescent="0.25">
      <c r="A273" s="166" t="s">
        <v>61</v>
      </c>
      <c r="B273" s="182">
        <f>B216/RES_summary!B$19</f>
        <v>0</v>
      </c>
      <c r="C273" s="182">
        <f>C216/RES_summary!C$19</f>
        <v>0</v>
      </c>
      <c r="D273" s="182">
        <f>D216/RES_summary!D$19</f>
        <v>0</v>
      </c>
      <c r="E273" s="182">
        <f>E216/RES_summary!E$19</f>
        <v>0</v>
      </c>
      <c r="F273" s="182">
        <f>F216/RES_summary!F$19</f>
        <v>0</v>
      </c>
      <c r="G273" s="182">
        <f>G216/RES_summary!G$19</f>
        <v>0</v>
      </c>
      <c r="H273" s="182">
        <f>H216/RES_summary!H$19</f>
        <v>0</v>
      </c>
      <c r="I273" s="182">
        <f>I216/RES_summary!I$19</f>
        <v>0</v>
      </c>
      <c r="J273" s="182">
        <f>J216/RES_summary!J$19</f>
        <v>0</v>
      </c>
      <c r="K273" s="182">
        <f>K216/RES_summary!K$19</f>
        <v>0</v>
      </c>
      <c r="L273" s="182">
        <f>L216/RES_summary!L$19</f>
        <v>0</v>
      </c>
      <c r="M273" s="182">
        <f>M216/RES_summary!M$19</f>
        <v>0</v>
      </c>
      <c r="N273" s="182">
        <f>N216/RES_summary!N$19</f>
        <v>0</v>
      </c>
      <c r="O273" s="182">
        <f>O216/RES_summary!O$19</f>
        <v>0</v>
      </c>
      <c r="P273" s="182">
        <f>P216/RES_summary!P$19</f>
        <v>0</v>
      </c>
      <c r="Q273" s="182">
        <f>Q216/RES_summary!Q$19</f>
        <v>0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0</v>
      </c>
      <c r="C279" s="178">
        <f>C222/RES_summary!C$19</f>
        <v>0</v>
      </c>
      <c r="D279" s="178">
        <f>D222/RES_summary!D$19</f>
        <v>0</v>
      </c>
      <c r="E279" s="178">
        <f>E222/RES_summary!E$19</f>
        <v>0</v>
      </c>
      <c r="F279" s="178">
        <f>F222/RES_summary!F$19</f>
        <v>0</v>
      </c>
      <c r="G279" s="178">
        <f>G222/RES_summary!G$19</f>
        <v>0</v>
      </c>
      <c r="H279" s="178">
        <f>H222/RES_summary!H$19</f>
        <v>0</v>
      </c>
      <c r="I279" s="178">
        <f>I222/RES_summary!I$19</f>
        <v>0</v>
      </c>
      <c r="J279" s="178">
        <f>J222/RES_summary!J$19</f>
        <v>0</v>
      </c>
      <c r="K279" s="178">
        <f>K222/RES_summary!K$19</f>
        <v>0</v>
      </c>
      <c r="L279" s="178">
        <f>L222/RES_summary!L$19</f>
        <v>0</v>
      </c>
      <c r="M279" s="178">
        <f>M222/RES_summary!M$19</f>
        <v>0</v>
      </c>
      <c r="N279" s="178">
        <f>N222/RES_summary!N$19</f>
        <v>0</v>
      </c>
      <c r="O279" s="178">
        <f>O222/RES_summary!O$19</f>
        <v>0</v>
      </c>
      <c r="P279" s="178">
        <f>P222/RES_summary!P$19</f>
        <v>0</v>
      </c>
      <c r="Q279" s="178">
        <f>Q222/RES_summary!Q$19</f>
        <v>0</v>
      </c>
    </row>
    <row r="280" spans="1:17" ht="12" customHeight="1" x14ac:dyDescent="0.25">
      <c r="A280" s="23" t="s">
        <v>57</v>
      </c>
      <c r="B280" s="177">
        <f>B223/RES_summary!B$19</f>
        <v>0</v>
      </c>
      <c r="C280" s="177">
        <f>C223/RES_summary!C$19</f>
        <v>0</v>
      </c>
      <c r="D280" s="177">
        <f>D223/RES_summary!D$19</f>
        <v>0</v>
      </c>
      <c r="E280" s="177">
        <f>E223/RES_summary!E$19</f>
        <v>0</v>
      </c>
      <c r="F280" s="177">
        <f>F223/RES_summary!F$19</f>
        <v>0</v>
      </c>
      <c r="G280" s="177">
        <f>G223/RES_summary!G$19</f>
        <v>0</v>
      </c>
      <c r="H280" s="177">
        <f>H223/RES_summary!H$19</f>
        <v>0</v>
      </c>
      <c r="I280" s="177">
        <f>I223/RES_summary!I$19</f>
        <v>0</v>
      </c>
      <c r="J280" s="177">
        <f>J223/RES_summary!J$19</f>
        <v>0</v>
      </c>
      <c r="K280" s="177">
        <f>K223/RES_summary!K$19</f>
        <v>0</v>
      </c>
      <c r="L280" s="177">
        <f>L223/RES_summary!L$19</f>
        <v>0</v>
      </c>
      <c r="M280" s="177">
        <f>M223/RES_summary!M$19</f>
        <v>0</v>
      </c>
      <c r="N280" s="177">
        <f>N223/RES_summary!N$19</f>
        <v>0</v>
      </c>
      <c r="O280" s="177">
        <f>O223/RES_summary!O$19</f>
        <v>0</v>
      </c>
      <c r="P280" s="177">
        <f>P223/RES_summary!P$19</f>
        <v>0</v>
      </c>
      <c r="Q280" s="177">
        <f>Q223/RES_summary!Q$19</f>
        <v>0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0</v>
      </c>
      <c r="D285" s="168">
        <f t="shared" ref="D285:Q285" si="71">SUM(D286,D289,D291,D300)</f>
        <v>0</v>
      </c>
      <c r="E285" s="168">
        <f t="shared" si="71"/>
        <v>0</v>
      </c>
      <c r="F285" s="168">
        <f t="shared" si="71"/>
        <v>0</v>
      </c>
      <c r="G285" s="168">
        <f t="shared" si="71"/>
        <v>0</v>
      </c>
      <c r="H285" s="168">
        <f t="shared" si="71"/>
        <v>0</v>
      </c>
      <c r="I285" s="168">
        <f t="shared" si="71"/>
        <v>0</v>
      </c>
      <c r="J285" s="168">
        <f t="shared" si="71"/>
        <v>0</v>
      </c>
      <c r="K285" s="168">
        <f t="shared" si="71"/>
        <v>0</v>
      </c>
      <c r="L285" s="168">
        <f t="shared" si="71"/>
        <v>0</v>
      </c>
      <c r="M285" s="168">
        <f t="shared" si="71"/>
        <v>0</v>
      </c>
      <c r="N285" s="168">
        <f t="shared" si="71"/>
        <v>0</v>
      </c>
      <c r="O285" s="168">
        <f t="shared" si="71"/>
        <v>0</v>
      </c>
      <c r="P285" s="168">
        <f t="shared" si="71"/>
        <v>0</v>
      </c>
      <c r="Q285" s="168">
        <f t="shared" si="71"/>
        <v>0</v>
      </c>
    </row>
    <row r="286" spans="1:17" ht="12" customHeight="1" x14ac:dyDescent="0.25">
      <c r="A286" s="158" t="s">
        <v>65</v>
      </c>
      <c r="B286" s="157"/>
      <c r="C286" s="157">
        <f>SUM(C287:C288)</f>
        <v>0</v>
      </c>
      <c r="D286" s="157">
        <f t="shared" ref="D286:Q286" si="72">SUM(D287:D288)</f>
        <v>0</v>
      </c>
      <c r="E286" s="157">
        <f t="shared" si="72"/>
        <v>0</v>
      </c>
      <c r="F286" s="157">
        <f t="shared" si="72"/>
        <v>0</v>
      </c>
      <c r="G286" s="157">
        <f t="shared" si="72"/>
        <v>0</v>
      </c>
      <c r="H286" s="157">
        <f t="shared" si="72"/>
        <v>0</v>
      </c>
      <c r="I286" s="157">
        <f t="shared" si="72"/>
        <v>0</v>
      </c>
      <c r="J286" s="157">
        <f t="shared" si="72"/>
        <v>0</v>
      </c>
      <c r="K286" s="157">
        <f t="shared" si="72"/>
        <v>0</v>
      </c>
      <c r="L286" s="157">
        <f t="shared" si="72"/>
        <v>0</v>
      </c>
      <c r="M286" s="157">
        <f t="shared" si="72"/>
        <v>0</v>
      </c>
      <c r="N286" s="157">
        <f t="shared" si="72"/>
        <v>0</v>
      </c>
      <c r="O286" s="157">
        <f t="shared" si="72"/>
        <v>0</v>
      </c>
      <c r="P286" s="157">
        <f t="shared" si="72"/>
        <v>0</v>
      </c>
      <c r="Q286" s="157">
        <f t="shared" si="72"/>
        <v>0</v>
      </c>
    </row>
    <row r="287" spans="1:17" ht="12" customHeight="1" x14ac:dyDescent="0.25">
      <c r="A287" s="23" t="s">
        <v>149</v>
      </c>
      <c r="B287" s="156"/>
      <c r="C287" s="156">
        <f>RES_hhdet_in_fec!C$126</f>
        <v>0</v>
      </c>
      <c r="D287" s="156">
        <f>RES_hhdet_in_fec!D$126</f>
        <v>0</v>
      </c>
      <c r="E287" s="156">
        <f>RES_hhdet_in_fec!E$126</f>
        <v>0</v>
      </c>
      <c r="F287" s="156">
        <f>RES_hhdet_in_fec!F$126</f>
        <v>0</v>
      </c>
      <c r="G287" s="156">
        <f>RES_hhdet_in_fec!G$126</f>
        <v>0</v>
      </c>
      <c r="H287" s="156">
        <f>RES_hhdet_in_fec!H$126</f>
        <v>0</v>
      </c>
      <c r="I287" s="156">
        <f>RES_hhdet_in_fec!I$126</f>
        <v>0</v>
      </c>
      <c r="J287" s="156">
        <f>RES_hhdet_in_fec!J$126</f>
        <v>0</v>
      </c>
      <c r="K287" s="156">
        <f>RES_hhdet_in_fec!K$126</f>
        <v>0</v>
      </c>
      <c r="L287" s="156">
        <f>RES_hhdet_in_fec!L$126</f>
        <v>0</v>
      </c>
      <c r="M287" s="156">
        <f>RES_hhdet_in_fec!M$126</f>
        <v>0</v>
      </c>
      <c r="N287" s="156">
        <f>RES_hhdet_in_fec!N$126</f>
        <v>0</v>
      </c>
      <c r="O287" s="156">
        <f>RES_hhdet_in_fec!O$126</f>
        <v>0</v>
      </c>
      <c r="P287" s="156">
        <f>RES_hhdet_in_fec!P$126</f>
        <v>0</v>
      </c>
      <c r="Q287" s="156">
        <f>RES_hhdet_in_fec!Q$126</f>
        <v>0</v>
      </c>
    </row>
    <row r="288" spans="1:17" ht="12" customHeight="1" x14ac:dyDescent="0.25">
      <c r="A288" s="23" t="s">
        <v>60</v>
      </c>
      <c r="B288" s="156"/>
      <c r="C288" s="156">
        <f>RES_hhdet_in_fec!C$127</f>
        <v>0</v>
      </c>
      <c r="D288" s="156">
        <f>RES_hhdet_in_fec!D$127</f>
        <v>0</v>
      </c>
      <c r="E288" s="156">
        <f>RES_hhdet_in_fec!E$127</f>
        <v>0</v>
      </c>
      <c r="F288" s="156">
        <f>RES_hhdet_in_fec!F$127</f>
        <v>0</v>
      </c>
      <c r="G288" s="156">
        <f>RES_hhdet_in_fec!G$127</f>
        <v>0</v>
      </c>
      <c r="H288" s="156">
        <f>RES_hhdet_in_fec!H$127</f>
        <v>0</v>
      </c>
      <c r="I288" s="156">
        <f>RES_hhdet_in_fec!I$127</f>
        <v>0</v>
      </c>
      <c r="J288" s="156">
        <f>RES_hhdet_in_fec!J$127</f>
        <v>0</v>
      </c>
      <c r="K288" s="156">
        <f>RES_hhdet_in_fec!K$127</f>
        <v>0</v>
      </c>
      <c r="L288" s="156">
        <f>RES_hhdet_in_fec!L$127</f>
        <v>0</v>
      </c>
      <c r="M288" s="156">
        <f>RES_hhdet_in_fec!M$127</f>
        <v>0</v>
      </c>
      <c r="N288" s="156">
        <f>RES_hhdet_in_fec!N$127</f>
        <v>0</v>
      </c>
      <c r="O288" s="156">
        <f>RES_hhdet_in_fec!O$127</f>
        <v>0</v>
      </c>
      <c r="P288" s="156">
        <f>RES_hhdet_in_fec!P$127</f>
        <v>0</v>
      </c>
      <c r="Q288" s="156">
        <f>RES_hhdet_in_fec!Q$127</f>
        <v>0</v>
      </c>
    </row>
    <row r="289" spans="1:17" ht="12" customHeight="1" x14ac:dyDescent="0.25">
      <c r="A289" s="158" t="s">
        <v>112</v>
      </c>
      <c r="B289" s="157"/>
      <c r="C289" s="157">
        <f>C290</f>
        <v>0</v>
      </c>
      <c r="D289" s="157">
        <f t="shared" ref="D289:Q289" si="73">D290</f>
        <v>0</v>
      </c>
      <c r="E289" s="157">
        <f t="shared" si="73"/>
        <v>0</v>
      </c>
      <c r="F289" s="157">
        <f t="shared" si="73"/>
        <v>0</v>
      </c>
      <c r="G289" s="157">
        <f t="shared" si="73"/>
        <v>0</v>
      </c>
      <c r="H289" s="157">
        <f t="shared" si="73"/>
        <v>0</v>
      </c>
      <c r="I289" s="157">
        <f t="shared" si="73"/>
        <v>0</v>
      </c>
      <c r="J289" s="157">
        <f t="shared" si="73"/>
        <v>0</v>
      </c>
      <c r="K289" s="157">
        <f t="shared" si="73"/>
        <v>0</v>
      </c>
      <c r="L289" s="157">
        <f t="shared" si="73"/>
        <v>0</v>
      </c>
      <c r="M289" s="157">
        <f t="shared" si="73"/>
        <v>0</v>
      </c>
      <c r="N289" s="157">
        <f t="shared" si="73"/>
        <v>0</v>
      </c>
      <c r="O289" s="157">
        <f t="shared" si="73"/>
        <v>0</v>
      </c>
      <c r="P289" s="157">
        <f t="shared" si="73"/>
        <v>0</v>
      </c>
      <c r="Q289" s="157">
        <f t="shared" si="73"/>
        <v>0</v>
      </c>
    </row>
    <row r="290" spans="1:17" ht="12" customHeight="1" x14ac:dyDescent="0.25">
      <c r="A290" s="23" t="s">
        <v>60</v>
      </c>
      <c r="B290" s="156"/>
      <c r="C290" s="156">
        <f>RES_hhdet_in_fec!C$129</f>
        <v>0</v>
      </c>
      <c r="D290" s="156">
        <f>RES_hhdet_in_fec!D$129</f>
        <v>0</v>
      </c>
      <c r="E290" s="156">
        <f>RES_hhdet_in_fec!E$129</f>
        <v>0</v>
      </c>
      <c r="F290" s="156">
        <f>RES_hhdet_in_fec!F$129</f>
        <v>0</v>
      </c>
      <c r="G290" s="156">
        <f>RES_hhdet_in_fec!G$129</f>
        <v>0</v>
      </c>
      <c r="H290" s="156">
        <f>RES_hhdet_in_fec!H$129</f>
        <v>0</v>
      </c>
      <c r="I290" s="156">
        <f>RES_hhdet_in_fec!I$129</f>
        <v>0</v>
      </c>
      <c r="J290" s="156">
        <f>RES_hhdet_in_fec!J$129</f>
        <v>0</v>
      </c>
      <c r="K290" s="156">
        <f>RES_hhdet_in_fec!K$129</f>
        <v>0</v>
      </c>
      <c r="L290" s="156">
        <f>RES_hhdet_in_fec!L$129</f>
        <v>0</v>
      </c>
      <c r="M290" s="156">
        <f>RES_hhdet_in_fec!M$129</f>
        <v>0</v>
      </c>
      <c r="N290" s="156">
        <f>RES_hhdet_in_fec!N$129</f>
        <v>0</v>
      </c>
      <c r="O290" s="156">
        <f>RES_hhdet_in_fec!O$129</f>
        <v>0</v>
      </c>
      <c r="P290" s="156">
        <f>RES_hhdet_in_fec!P$129</f>
        <v>0</v>
      </c>
      <c r="Q290" s="156">
        <f>RES_hhdet_in_fec!Q$129</f>
        <v>0</v>
      </c>
    </row>
    <row r="291" spans="1:17" ht="12" customHeight="1" x14ac:dyDescent="0.25">
      <c r="A291" s="158" t="s">
        <v>63</v>
      </c>
      <c r="B291" s="157"/>
      <c r="C291" s="157">
        <f>SUM(C292:C293,C296:C297)</f>
        <v>0</v>
      </c>
      <c r="D291" s="157">
        <f t="shared" ref="D291:Q291" si="74">SUM(D292:D293,D296:D297)</f>
        <v>0</v>
      </c>
      <c r="E291" s="157">
        <f t="shared" si="74"/>
        <v>0</v>
      </c>
      <c r="F291" s="157">
        <f t="shared" si="74"/>
        <v>0</v>
      </c>
      <c r="G291" s="157">
        <f t="shared" si="74"/>
        <v>0</v>
      </c>
      <c r="H291" s="157">
        <f t="shared" si="74"/>
        <v>0</v>
      </c>
      <c r="I291" s="157">
        <f t="shared" si="74"/>
        <v>0</v>
      </c>
      <c r="J291" s="157">
        <f t="shared" si="74"/>
        <v>0</v>
      </c>
      <c r="K291" s="157">
        <f t="shared" si="74"/>
        <v>0</v>
      </c>
      <c r="L291" s="157">
        <f t="shared" si="74"/>
        <v>0</v>
      </c>
      <c r="M291" s="157">
        <f t="shared" si="74"/>
        <v>0</v>
      </c>
      <c r="N291" s="157">
        <f t="shared" si="74"/>
        <v>0</v>
      </c>
      <c r="O291" s="157">
        <f t="shared" si="74"/>
        <v>0</v>
      </c>
      <c r="P291" s="157">
        <f t="shared" si="74"/>
        <v>0</v>
      </c>
      <c r="Q291" s="157">
        <f t="shared" si="74"/>
        <v>0</v>
      </c>
    </row>
    <row r="292" spans="1:17" ht="12" customHeight="1" x14ac:dyDescent="0.25">
      <c r="A292" s="167" t="s">
        <v>148</v>
      </c>
      <c r="B292" s="132"/>
      <c r="C292" s="132">
        <f>RES_hhdet_in_fec!C$131</f>
        <v>0</v>
      </c>
      <c r="D292" s="132">
        <f>RES_hhdet_in_fec!D$131</f>
        <v>0</v>
      </c>
      <c r="E292" s="132">
        <f>RES_hhdet_in_fec!E$131</f>
        <v>0</v>
      </c>
      <c r="F292" s="132">
        <f>RES_hhdet_in_fec!F$131</f>
        <v>0</v>
      </c>
      <c r="G292" s="132">
        <f>RES_hhdet_in_fec!G$131</f>
        <v>0</v>
      </c>
      <c r="H292" s="132">
        <f>RES_hhdet_in_fec!H$131</f>
        <v>0</v>
      </c>
      <c r="I292" s="132">
        <f>RES_hhdet_in_fec!I$131</f>
        <v>0</v>
      </c>
      <c r="J292" s="132">
        <f>RES_hhdet_in_fec!J$131</f>
        <v>0</v>
      </c>
      <c r="K292" s="132">
        <f>RES_hhdet_in_fec!K$131</f>
        <v>0</v>
      </c>
      <c r="L292" s="132">
        <f>RES_hhdet_in_fec!L$131</f>
        <v>0</v>
      </c>
      <c r="M292" s="132">
        <f>RES_hhdet_in_fec!M$131</f>
        <v>0</v>
      </c>
      <c r="N292" s="132">
        <f>RES_hhdet_in_fec!N$131</f>
        <v>0</v>
      </c>
      <c r="O292" s="132">
        <f>RES_hhdet_in_fec!O$131</f>
        <v>0</v>
      </c>
      <c r="P292" s="132">
        <f>RES_hhdet_in_fec!P$131</f>
        <v>0</v>
      </c>
      <c r="Q292" s="132">
        <f>RES_hhdet_in_fec!Q$131</f>
        <v>0</v>
      </c>
    </row>
    <row r="293" spans="1:17" ht="12" customHeight="1" x14ac:dyDescent="0.25">
      <c r="A293" s="167" t="s">
        <v>147</v>
      </c>
      <c r="B293" s="132"/>
      <c r="C293" s="132">
        <f>SUM(C294:C295)</f>
        <v>0</v>
      </c>
      <c r="D293" s="132">
        <f t="shared" ref="D293:Q293" si="75">SUM(D294:D295)</f>
        <v>0</v>
      </c>
      <c r="E293" s="132">
        <f t="shared" si="75"/>
        <v>0</v>
      </c>
      <c r="F293" s="132">
        <f t="shared" si="75"/>
        <v>0</v>
      </c>
      <c r="G293" s="132">
        <f t="shared" si="75"/>
        <v>0</v>
      </c>
      <c r="H293" s="132">
        <f t="shared" si="75"/>
        <v>0</v>
      </c>
      <c r="I293" s="132">
        <f t="shared" si="75"/>
        <v>0</v>
      </c>
      <c r="J293" s="132">
        <f t="shared" si="75"/>
        <v>0</v>
      </c>
      <c r="K293" s="132">
        <f t="shared" si="75"/>
        <v>0</v>
      </c>
      <c r="L293" s="132">
        <f t="shared" si="75"/>
        <v>0</v>
      </c>
      <c r="M293" s="132">
        <f t="shared" si="75"/>
        <v>0</v>
      </c>
      <c r="N293" s="132">
        <f t="shared" si="75"/>
        <v>0</v>
      </c>
      <c r="O293" s="132">
        <f t="shared" si="75"/>
        <v>0</v>
      </c>
      <c r="P293" s="132">
        <f t="shared" si="75"/>
        <v>0</v>
      </c>
      <c r="Q293" s="132">
        <f t="shared" si="75"/>
        <v>0</v>
      </c>
    </row>
    <row r="294" spans="1:17" ht="12" customHeight="1" x14ac:dyDescent="0.25">
      <c r="A294" s="166" t="s">
        <v>61</v>
      </c>
      <c r="B294" s="165"/>
      <c r="C294" s="165">
        <f>RES_hhdet_in_fec!C$133</f>
        <v>0</v>
      </c>
      <c r="D294" s="165">
        <f>RES_hhdet_in_fec!D$133</f>
        <v>0</v>
      </c>
      <c r="E294" s="165">
        <f>RES_hhdet_in_fec!E$133</f>
        <v>0</v>
      </c>
      <c r="F294" s="165">
        <f>RES_hhdet_in_fec!F$133</f>
        <v>0</v>
      </c>
      <c r="G294" s="165">
        <f>RES_hhdet_in_fec!G$133</f>
        <v>0</v>
      </c>
      <c r="H294" s="165">
        <f>RES_hhdet_in_fec!H$133</f>
        <v>0</v>
      </c>
      <c r="I294" s="165">
        <f>RES_hhdet_in_fec!I$133</f>
        <v>0</v>
      </c>
      <c r="J294" s="165">
        <f>RES_hhdet_in_fec!J$133</f>
        <v>0</v>
      </c>
      <c r="K294" s="165">
        <f>RES_hhdet_in_fec!K$133</f>
        <v>0</v>
      </c>
      <c r="L294" s="165">
        <f>RES_hhdet_in_fec!L$133</f>
        <v>0</v>
      </c>
      <c r="M294" s="165">
        <f>RES_hhdet_in_fec!M$133</f>
        <v>0</v>
      </c>
      <c r="N294" s="165">
        <f>RES_hhdet_in_fec!N$133</f>
        <v>0</v>
      </c>
      <c r="O294" s="165">
        <f>RES_hhdet_in_fec!O$133</f>
        <v>0</v>
      </c>
      <c r="P294" s="165">
        <f>RES_hhdet_in_fec!P$133</f>
        <v>0</v>
      </c>
      <c r="Q294" s="165">
        <f>RES_hhdet_in_fec!Q$133</f>
        <v>0</v>
      </c>
    </row>
    <row r="295" spans="1:17" ht="12" customHeight="1" x14ac:dyDescent="0.25">
      <c r="A295" s="147" t="s">
        <v>59</v>
      </c>
      <c r="B295" s="164"/>
      <c r="C295" s="164">
        <f>RES_hhdet_in_fec!C$134</f>
        <v>0</v>
      </c>
      <c r="D295" s="164">
        <f>RES_hhdet_in_fec!D$134</f>
        <v>0</v>
      </c>
      <c r="E295" s="164">
        <f>RES_hhdet_in_fec!E$134</f>
        <v>0</v>
      </c>
      <c r="F295" s="164">
        <f>RES_hhdet_in_fec!F$134</f>
        <v>0</v>
      </c>
      <c r="G295" s="164">
        <f>RES_hhdet_in_fec!G$134</f>
        <v>0</v>
      </c>
      <c r="H295" s="164">
        <f>RES_hhdet_in_fec!H$134</f>
        <v>0</v>
      </c>
      <c r="I295" s="164">
        <f>RES_hhdet_in_fec!I$134</f>
        <v>0</v>
      </c>
      <c r="J295" s="164">
        <f>RES_hhdet_in_fec!J$134</f>
        <v>0</v>
      </c>
      <c r="K295" s="164">
        <f>RES_hhdet_in_fec!K$134</f>
        <v>0</v>
      </c>
      <c r="L295" s="164">
        <f>RES_hhdet_in_fec!L$134</f>
        <v>0</v>
      </c>
      <c r="M295" s="164">
        <f>RES_hhdet_in_fec!M$134</f>
        <v>0</v>
      </c>
      <c r="N295" s="164">
        <f>RES_hhdet_in_fec!N$134</f>
        <v>0</v>
      </c>
      <c r="O295" s="164">
        <f>RES_hhdet_in_fec!O$134</f>
        <v>0</v>
      </c>
      <c r="P295" s="164">
        <f>RES_hhdet_in_fec!P$134</f>
        <v>0</v>
      </c>
      <c r="Q295" s="164">
        <f>RES_hhdet_in_fec!Q$134</f>
        <v>0</v>
      </c>
    </row>
    <row r="296" spans="1:17" ht="12" customHeight="1" x14ac:dyDescent="0.25">
      <c r="A296" s="163" t="s">
        <v>142</v>
      </c>
      <c r="B296" s="162"/>
      <c r="C296" s="162">
        <f>RES_hhdet_in_fec!C$135</f>
        <v>0</v>
      </c>
      <c r="D296" s="162">
        <f>RES_hhdet_in_fec!D$135</f>
        <v>0</v>
      </c>
      <c r="E296" s="162">
        <f>RES_hhdet_in_fec!E$135</f>
        <v>0</v>
      </c>
      <c r="F296" s="162">
        <f>RES_hhdet_in_fec!F$135</f>
        <v>0</v>
      </c>
      <c r="G296" s="162">
        <f>RES_hhdet_in_fec!G$135</f>
        <v>0</v>
      </c>
      <c r="H296" s="162">
        <f>RES_hhdet_in_fec!H$135</f>
        <v>0</v>
      </c>
      <c r="I296" s="162">
        <f>RES_hhdet_in_fec!I$135</f>
        <v>0</v>
      </c>
      <c r="J296" s="162">
        <f>RES_hhdet_in_fec!J$135</f>
        <v>0</v>
      </c>
      <c r="K296" s="162">
        <f>RES_hhdet_in_fec!K$135</f>
        <v>0</v>
      </c>
      <c r="L296" s="162">
        <f>RES_hhdet_in_fec!L$135</f>
        <v>0</v>
      </c>
      <c r="M296" s="162">
        <f>RES_hhdet_in_fec!M$135</f>
        <v>0</v>
      </c>
      <c r="N296" s="162">
        <f>RES_hhdet_in_fec!N$135</f>
        <v>0</v>
      </c>
      <c r="O296" s="162">
        <f>RES_hhdet_in_fec!O$135</f>
        <v>0</v>
      </c>
      <c r="P296" s="162">
        <f>RES_hhdet_in_fec!P$135</f>
        <v>0</v>
      </c>
      <c r="Q296" s="162">
        <f>RES_hhdet_in_fec!Q$135</f>
        <v>0</v>
      </c>
    </row>
    <row r="297" spans="1:17" ht="12" customHeight="1" x14ac:dyDescent="0.25">
      <c r="A297" s="161" t="s">
        <v>141</v>
      </c>
      <c r="B297" s="160"/>
      <c r="C297" s="160">
        <f>SUM(C298:C299)</f>
        <v>0</v>
      </c>
      <c r="D297" s="160">
        <f t="shared" ref="D297:Q297" si="76">SUM(D298:D299)</f>
        <v>0</v>
      </c>
      <c r="E297" s="160">
        <f t="shared" si="76"/>
        <v>0</v>
      </c>
      <c r="F297" s="160">
        <f t="shared" si="76"/>
        <v>0</v>
      </c>
      <c r="G297" s="160">
        <f t="shared" si="76"/>
        <v>0</v>
      </c>
      <c r="H297" s="160">
        <f t="shared" si="76"/>
        <v>0</v>
      </c>
      <c r="I297" s="160">
        <f t="shared" si="76"/>
        <v>0</v>
      </c>
      <c r="J297" s="160">
        <f t="shared" si="76"/>
        <v>0</v>
      </c>
      <c r="K297" s="160">
        <f t="shared" si="76"/>
        <v>0</v>
      </c>
      <c r="L297" s="160">
        <f t="shared" si="76"/>
        <v>0</v>
      </c>
      <c r="M297" s="160">
        <f t="shared" si="76"/>
        <v>0</v>
      </c>
      <c r="N297" s="160">
        <f t="shared" si="76"/>
        <v>0</v>
      </c>
      <c r="O297" s="160">
        <f t="shared" si="76"/>
        <v>0</v>
      </c>
      <c r="P297" s="160">
        <f t="shared" si="76"/>
        <v>0</v>
      </c>
      <c r="Q297" s="160">
        <f t="shared" si="76"/>
        <v>0</v>
      </c>
    </row>
    <row r="298" spans="1:17" ht="12" customHeight="1" x14ac:dyDescent="0.25">
      <c r="A298" s="148" t="s">
        <v>60</v>
      </c>
      <c r="B298" s="156"/>
      <c r="C298" s="156">
        <f>RES_hhdet_in_fec!C$137</f>
        <v>0</v>
      </c>
      <c r="D298" s="156">
        <f>RES_hhdet_in_fec!D$137</f>
        <v>0</v>
      </c>
      <c r="E298" s="156">
        <f>RES_hhdet_in_fec!E$137</f>
        <v>0</v>
      </c>
      <c r="F298" s="156">
        <f>RES_hhdet_in_fec!F$137</f>
        <v>0</v>
      </c>
      <c r="G298" s="156">
        <f>RES_hhdet_in_fec!G$137</f>
        <v>0</v>
      </c>
      <c r="H298" s="156">
        <f>RES_hhdet_in_fec!H$137</f>
        <v>0</v>
      </c>
      <c r="I298" s="156">
        <f>RES_hhdet_in_fec!I$137</f>
        <v>0</v>
      </c>
      <c r="J298" s="156">
        <f>RES_hhdet_in_fec!J$137</f>
        <v>0</v>
      </c>
      <c r="K298" s="156">
        <f>RES_hhdet_in_fec!K$137</f>
        <v>0</v>
      </c>
      <c r="L298" s="156">
        <f>RES_hhdet_in_fec!L$137</f>
        <v>0</v>
      </c>
      <c r="M298" s="156">
        <f>RES_hhdet_in_fec!M$137</f>
        <v>0</v>
      </c>
      <c r="N298" s="156">
        <f>RES_hhdet_in_fec!N$137</f>
        <v>0</v>
      </c>
      <c r="O298" s="156">
        <f>RES_hhdet_in_fec!O$137</f>
        <v>0</v>
      </c>
      <c r="P298" s="156">
        <f>RES_hhdet_in_fec!P$137</f>
        <v>0</v>
      </c>
      <c r="Q298" s="156">
        <f>RES_hhdet_in_fec!Q$137</f>
        <v>0</v>
      </c>
    </row>
    <row r="299" spans="1:17" ht="12" customHeight="1" x14ac:dyDescent="0.25">
      <c r="A299" s="148" t="s">
        <v>59</v>
      </c>
      <c r="B299" s="156"/>
      <c r="C299" s="156">
        <f>RES_hhdet_in_fec!C$138</f>
        <v>0</v>
      </c>
      <c r="D299" s="156">
        <f>RES_hhdet_in_fec!D$138</f>
        <v>0</v>
      </c>
      <c r="E299" s="156">
        <f>RES_hhdet_in_fec!E$138</f>
        <v>0</v>
      </c>
      <c r="F299" s="156">
        <f>RES_hhdet_in_fec!F$138</f>
        <v>0</v>
      </c>
      <c r="G299" s="156">
        <f>RES_hhdet_in_fec!G$138</f>
        <v>0</v>
      </c>
      <c r="H299" s="156">
        <f>RES_hhdet_in_fec!H$138</f>
        <v>0</v>
      </c>
      <c r="I299" s="156">
        <f>RES_hhdet_in_fec!I$138</f>
        <v>0</v>
      </c>
      <c r="J299" s="156">
        <f>RES_hhdet_in_fec!J$138</f>
        <v>0</v>
      </c>
      <c r="K299" s="156">
        <f>RES_hhdet_in_fec!K$138</f>
        <v>0</v>
      </c>
      <c r="L299" s="156">
        <f>RES_hhdet_in_fec!L$138</f>
        <v>0</v>
      </c>
      <c r="M299" s="156">
        <f>RES_hhdet_in_fec!M$138</f>
        <v>0</v>
      </c>
      <c r="N299" s="156">
        <f>RES_hhdet_in_fec!N$138</f>
        <v>0</v>
      </c>
      <c r="O299" s="156">
        <f>RES_hhdet_in_fec!O$138</f>
        <v>0</v>
      </c>
      <c r="P299" s="156">
        <f>RES_hhdet_in_fec!P$138</f>
        <v>0</v>
      </c>
      <c r="Q299" s="156">
        <f>RES_hhdet_in_fec!Q$138</f>
        <v>0</v>
      </c>
    </row>
    <row r="300" spans="1:17" ht="12" customHeight="1" x14ac:dyDescent="0.25">
      <c r="A300" s="158" t="s">
        <v>62</v>
      </c>
      <c r="B300" s="157"/>
      <c r="C300" s="157">
        <f>SUM(C301:C302)</f>
        <v>0</v>
      </c>
      <c r="D300" s="157">
        <f t="shared" ref="D300:Q300" si="77">SUM(D301:D302)</f>
        <v>0</v>
      </c>
      <c r="E300" s="157">
        <f t="shared" si="77"/>
        <v>0</v>
      </c>
      <c r="F300" s="157">
        <f t="shared" si="77"/>
        <v>0</v>
      </c>
      <c r="G300" s="157">
        <f t="shared" si="77"/>
        <v>0</v>
      </c>
      <c r="H300" s="157">
        <f t="shared" si="77"/>
        <v>0</v>
      </c>
      <c r="I300" s="157">
        <f t="shared" si="77"/>
        <v>0</v>
      </c>
      <c r="J300" s="157">
        <f t="shared" si="77"/>
        <v>0</v>
      </c>
      <c r="K300" s="157">
        <f t="shared" si="77"/>
        <v>0</v>
      </c>
      <c r="L300" s="157">
        <f t="shared" si="77"/>
        <v>0</v>
      </c>
      <c r="M300" s="157">
        <f t="shared" si="77"/>
        <v>0</v>
      </c>
      <c r="N300" s="157">
        <f t="shared" si="77"/>
        <v>0</v>
      </c>
      <c r="O300" s="157">
        <f t="shared" si="77"/>
        <v>0</v>
      </c>
      <c r="P300" s="157">
        <f t="shared" si="77"/>
        <v>0</v>
      </c>
      <c r="Q300" s="157">
        <f t="shared" si="77"/>
        <v>0</v>
      </c>
    </row>
    <row r="301" spans="1:17" ht="12" customHeight="1" x14ac:dyDescent="0.25">
      <c r="A301" s="23" t="s">
        <v>57</v>
      </c>
      <c r="B301" s="156"/>
      <c r="C301" s="156">
        <f>RES_hhdet_in_fec!C$140</f>
        <v>0</v>
      </c>
      <c r="D301" s="156">
        <f>RES_hhdet_in_fec!D$140</f>
        <v>0</v>
      </c>
      <c r="E301" s="156">
        <f>RES_hhdet_in_fec!E$140</f>
        <v>0</v>
      </c>
      <c r="F301" s="156">
        <f>RES_hhdet_in_fec!F$140</f>
        <v>0</v>
      </c>
      <c r="G301" s="156">
        <f>RES_hhdet_in_fec!G$140</f>
        <v>0</v>
      </c>
      <c r="H301" s="156">
        <f>RES_hhdet_in_fec!H$140</f>
        <v>0</v>
      </c>
      <c r="I301" s="156">
        <f>RES_hhdet_in_fec!I$140</f>
        <v>0</v>
      </c>
      <c r="J301" s="156">
        <f>RES_hhdet_in_fec!J$140</f>
        <v>0</v>
      </c>
      <c r="K301" s="156">
        <f>RES_hhdet_in_fec!K$140</f>
        <v>0</v>
      </c>
      <c r="L301" s="156">
        <f>RES_hhdet_in_fec!L$140</f>
        <v>0</v>
      </c>
      <c r="M301" s="156">
        <f>RES_hhdet_in_fec!M$140</f>
        <v>0</v>
      </c>
      <c r="N301" s="156">
        <f>RES_hhdet_in_fec!N$140</f>
        <v>0</v>
      </c>
      <c r="O301" s="156">
        <f>RES_hhdet_in_fec!O$140</f>
        <v>0</v>
      </c>
      <c r="P301" s="156">
        <f>RES_hhdet_in_fec!P$140</f>
        <v>0</v>
      </c>
      <c r="Q301" s="156">
        <f>RES_hhdet_in_fec!Q$140</f>
        <v>0</v>
      </c>
    </row>
    <row r="302" spans="1:17" ht="12" customHeight="1" x14ac:dyDescent="0.25">
      <c r="A302" s="29" t="s">
        <v>140</v>
      </c>
      <c r="B302" s="57"/>
      <c r="C302" s="57">
        <f>RES_hhdet_in_fec!C$141</f>
        <v>0</v>
      </c>
      <c r="D302" s="57">
        <f>RES_hhdet_in_fec!D$141</f>
        <v>0</v>
      </c>
      <c r="E302" s="57">
        <f>RES_hhdet_in_fec!E$141</f>
        <v>0</v>
      </c>
      <c r="F302" s="57">
        <f>RES_hhdet_in_fec!F$141</f>
        <v>0</v>
      </c>
      <c r="G302" s="57">
        <f>RES_hhdet_in_fec!G$141</f>
        <v>0</v>
      </c>
      <c r="H302" s="57">
        <f>RES_hhdet_in_fec!H$141</f>
        <v>0</v>
      </c>
      <c r="I302" s="57">
        <f>RES_hhdet_in_fec!I$141</f>
        <v>0</v>
      </c>
      <c r="J302" s="57">
        <f>RES_hhdet_in_fec!J$141</f>
        <v>0</v>
      </c>
      <c r="K302" s="57">
        <f>RES_hhdet_in_fec!K$141</f>
        <v>0</v>
      </c>
      <c r="L302" s="57">
        <f>RES_hhdet_in_fec!L$141</f>
        <v>0</v>
      </c>
      <c r="M302" s="57">
        <f>RES_hhdet_in_fec!M$141</f>
        <v>0</v>
      </c>
      <c r="N302" s="57">
        <f>RES_hhdet_in_fec!N$141</f>
        <v>0</v>
      </c>
      <c r="O302" s="57">
        <f>RES_hhdet_in_fec!O$141</f>
        <v>0</v>
      </c>
      <c r="P302" s="57">
        <f>RES_hhdet_in_fec!P$141</f>
        <v>0</v>
      </c>
      <c r="Q302" s="57">
        <f>RES_hhdet_in_fec!Q$141</f>
        <v>0</v>
      </c>
    </row>
    <row r="304" spans="1:17" ht="12" customHeight="1" x14ac:dyDescent="0.25">
      <c r="A304" s="152" t="s">
        <v>192</v>
      </c>
      <c r="B304" s="168"/>
      <c r="C304" s="168">
        <f>SUM(C305,C308,C310,C319)</f>
        <v>0</v>
      </c>
      <c r="D304" s="168">
        <f t="shared" ref="D304:Q304" si="78">SUM(D305,D308,D310,D319)</f>
        <v>0</v>
      </c>
      <c r="E304" s="168">
        <f t="shared" si="78"/>
        <v>0</v>
      </c>
      <c r="F304" s="168">
        <f t="shared" si="78"/>
        <v>0</v>
      </c>
      <c r="G304" s="168">
        <f t="shared" si="78"/>
        <v>0</v>
      </c>
      <c r="H304" s="168">
        <f t="shared" si="78"/>
        <v>0</v>
      </c>
      <c r="I304" s="168">
        <f t="shared" si="78"/>
        <v>0</v>
      </c>
      <c r="J304" s="168">
        <f t="shared" si="78"/>
        <v>0</v>
      </c>
      <c r="K304" s="168">
        <f t="shared" si="78"/>
        <v>0</v>
      </c>
      <c r="L304" s="168">
        <f t="shared" si="78"/>
        <v>0</v>
      </c>
      <c r="M304" s="168">
        <f t="shared" si="78"/>
        <v>0</v>
      </c>
      <c r="N304" s="168">
        <f t="shared" si="78"/>
        <v>0</v>
      </c>
      <c r="O304" s="168">
        <f t="shared" si="78"/>
        <v>0</v>
      </c>
      <c r="P304" s="168">
        <f t="shared" si="78"/>
        <v>0</v>
      </c>
      <c r="Q304" s="168">
        <f t="shared" si="78"/>
        <v>0</v>
      </c>
    </row>
    <row r="305" spans="1:17" ht="12" customHeight="1" x14ac:dyDescent="0.25">
      <c r="A305" s="158" t="s">
        <v>65</v>
      </c>
      <c r="B305" s="157"/>
      <c r="C305" s="157">
        <f>SUM(C306:C307)</f>
        <v>0</v>
      </c>
      <c r="D305" s="157">
        <f t="shared" ref="D305:Q305" si="79">SUM(D306:D307)</f>
        <v>0</v>
      </c>
      <c r="E305" s="157">
        <f t="shared" si="79"/>
        <v>0</v>
      </c>
      <c r="F305" s="157">
        <f t="shared" si="79"/>
        <v>0</v>
      </c>
      <c r="G305" s="157">
        <f t="shared" si="79"/>
        <v>0</v>
      </c>
      <c r="H305" s="157">
        <f t="shared" si="79"/>
        <v>0</v>
      </c>
      <c r="I305" s="157">
        <f t="shared" si="79"/>
        <v>0</v>
      </c>
      <c r="J305" s="157">
        <f t="shared" si="79"/>
        <v>0</v>
      </c>
      <c r="K305" s="157">
        <f t="shared" si="79"/>
        <v>0</v>
      </c>
      <c r="L305" s="157">
        <f t="shared" si="79"/>
        <v>0</v>
      </c>
      <c r="M305" s="157">
        <f t="shared" si="79"/>
        <v>0</v>
      </c>
      <c r="N305" s="157">
        <f t="shared" si="79"/>
        <v>0</v>
      </c>
      <c r="O305" s="157">
        <f t="shared" si="79"/>
        <v>0</v>
      </c>
      <c r="P305" s="157">
        <f t="shared" si="79"/>
        <v>0</v>
      </c>
      <c r="Q305" s="157">
        <f t="shared" si="79"/>
        <v>0</v>
      </c>
    </row>
    <row r="306" spans="1:17" ht="12" customHeight="1" x14ac:dyDescent="0.25">
      <c r="A306" s="23" t="s">
        <v>149</v>
      </c>
      <c r="B306" s="156"/>
      <c r="C306" s="156">
        <f>RES_hhdet_in_tes!C$126</f>
        <v>0</v>
      </c>
      <c r="D306" s="156">
        <f>RES_hhdet_in_tes!D$126</f>
        <v>0</v>
      </c>
      <c r="E306" s="156">
        <f>RES_hhdet_in_tes!E$126</f>
        <v>0</v>
      </c>
      <c r="F306" s="156">
        <f>RES_hhdet_in_tes!F$126</f>
        <v>0</v>
      </c>
      <c r="G306" s="156">
        <f>RES_hhdet_in_tes!G$126</f>
        <v>0</v>
      </c>
      <c r="H306" s="156">
        <f>RES_hhdet_in_tes!H$126</f>
        <v>0</v>
      </c>
      <c r="I306" s="156">
        <f>RES_hhdet_in_tes!I$126</f>
        <v>0</v>
      </c>
      <c r="J306" s="156">
        <f>RES_hhdet_in_tes!J$126</f>
        <v>0</v>
      </c>
      <c r="K306" s="156">
        <f>RES_hhdet_in_tes!K$126</f>
        <v>0</v>
      </c>
      <c r="L306" s="156">
        <f>RES_hhdet_in_tes!L$126</f>
        <v>0</v>
      </c>
      <c r="M306" s="156">
        <f>RES_hhdet_in_tes!M$126</f>
        <v>0</v>
      </c>
      <c r="N306" s="156">
        <f>RES_hhdet_in_tes!N$126</f>
        <v>0</v>
      </c>
      <c r="O306" s="156">
        <f>RES_hhdet_in_tes!O$126</f>
        <v>0</v>
      </c>
      <c r="P306" s="156">
        <f>RES_hhdet_in_tes!P$126</f>
        <v>0</v>
      </c>
      <c r="Q306" s="156">
        <f>RES_hhdet_in_tes!Q$126</f>
        <v>0</v>
      </c>
    </row>
    <row r="307" spans="1:17" ht="12" customHeight="1" x14ac:dyDescent="0.25">
      <c r="A307" s="23" t="s">
        <v>60</v>
      </c>
      <c r="B307" s="156"/>
      <c r="C307" s="156">
        <f>RES_hhdet_in_tes!C$127</f>
        <v>0</v>
      </c>
      <c r="D307" s="156">
        <f>RES_hhdet_in_tes!D$127</f>
        <v>0</v>
      </c>
      <c r="E307" s="156">
        <f>RES_hhdet_in_tes!E$127</f>
        <v>0</v>
      </c>
      <c r="F307" s="156">
        <f>RES_hhdet_in_tes!F$127</f>
        <v>0</v>
      </c>
      <c r="G307" s="156">
        <f>RES_hhdet_in_tes!G$127</f>
        <v>0</v>
      </c>
      <c r="H307" s="156">
        <f>RES_hhdet_in_tes!H$127</f>
        <v>0</v>
      </c>
      <c r="I307" s="156">
        <f>RES_hhdet_in_tes!I$127</f>
        <v>0</v>
      </c>
      <c r="J307" s="156">
        <f>RES_hhdet_in_tes!J$127</f>
        <v>0</v>
      </c>
      <c r="K307" s="156">
        <f>RES_hhdet_in_tes!K$127</f>
        <v>0</v>
      </c>
      <c r="L307" s="156">
        <f>RES_hhdet_in_tes!L$127</f>
        <v>0</v>
      </c>
      <c r="M307" s="156">
        <f>RES_hhdet_in_tes!M$127</f>
        <v>0</v>
      </c>
      <c r="N307" s="156">
        <f>RES_hhdet_in_tes!N$127</f>
        <v>0</v>
      </c>
      <c r="O307" s="156">
        <f>RES_hhdet_in_tes!O$127</f>
        <v>0</v>
      </c>
      <c r="P307" s="156">
        <f>RES_hhdet_in_tes!P$127</f>
        <v>0</v>
      </c>
      <c r="Q307" s="156">
        <f>RES_hhdet_in_tes!Q$127</f>
        <v>0</v>
      </c>
    </row>
    <row r="308" spans="1:17" ht="12" customHeight="1" x14ac:dyDescent="0.25">
      <c r="A308" s="158" t="s">
        <v>112</v>
      </c>
      <c r="B308" s="157"/>
      <c r="C308" s="157">
        <f>C309</f>
        <v>0</v>
      </c>
      <c r="D308" s="157">
        <f t="shared" ref="D308:Q308" si="80">D309</f>
        <v>0</v>
      </c>
      <c r="E308" s="157">
        <f t="shared" si="80"/>
        <v>0</v>
      </c>
      <c r="F308" s="157">
        <f t="shared" si="80"/>
        <v>0</v>
      </c>
      <c r="G308" s="157">
        <f t="shared" si="80"/>
        <v>0</v>
      </c>
      <c r="H308" s="157">
        <f t="shared" si="80"/>
        <v>0</v>
      </c>
      <c r="I308" s="157">
        <f t="shared" si="80"/>
        <v>0</v>
      </c>
      <c r="J308" s="157">
        <f t="shared" si="80"/>
        <v>0</v>
      </c>
      <c r="K308" s="157">
        <f t="shared" si="80"/>
        <v>0</v>
      </c>
      <c r="L308" s="157">
        <f t="shared" si="80"/>
        <v>0</v>
      </c>
      <c r="M308" s="157">
        <f t="shared" si="80"/>
        <v>0</v>
      </c>
      <c r="N308" s="157">
        <f t="shared" si="80"/>
        <v>0</v>
      </c>
      <c r="O308" s="157">
        <f t="shared" si="80"/>
        <v>0</v>
      </c>
      <c r="P308" s="157">
        <f t="shared" si="80"/>
        <v>0</v>
      </c>
      <c r="Q308" s="157">
        <f t="shared" si="80"/>
        <v>0</v>
      </c>
    </row>
    <row r="309" spans="1:17" ht="12" customHeight="1" x14ac:dyDescent="0.25">
      <c r="A309" s="23" t="s">
        <v>60</v>
      </c>
      <c r="B309" s="156"/>
      <c r="C309" s="156">
        <f>RES_hhdet_in_tes!C$129</f>
        <v>0</v>
      </c>
      <c r="D309" s="156">
        <f>RES_hhdet_in_tes!D$129</f>
        <v>0</v>
      </c>
      <c r="E309" s="156">
        <f>RES_hhdet_in_tes!E$129</f>
        <v>0</v>
      </c>
      <c r="F309" s="156">
        <f>RES_hhdet_in_tes!F$129</f>
        <v>0</v>
      </c>
      <c r="G309" s="156">
        <f>RES_hhdet_in_tes!G$129</f>
        <v>0</v>
      </c>
      <c r="H309" s="156">
        <f>RES_hhdet_in_tes!H$129</f>
        <v>0</v>
      </c>
      <c r="I309" s="156">
        <f>RES_hhdet_in_tes!I$129</f>
        <v>0</v>
      </c>
      <c r="J309" s="156">
        <f>RES_hhdet_in_tes!J$129</f>
        <v>0</v>
      </c>
      <c r="K309" s="156">
        <f>RES_hhdet_in_tes!K$129</f>
        <v>0</v>
      </c>
      <c r="L309" s="156">
        <f>RES_hhdet_in_tes!L$129</f>
        <v>0</v>
      </c>
      <c r="M309" s="156">
        <f>RES_hhdet_in_tes!M$129</f>
        <v>0</v>
      </c>
      <c r="N309" s="156">
        <f>RES_hhdet_in_tes!N$129</f>
        <v>0</v>
      </c>
      <c r="O309" s="156">
        <f>RES_hhdet_in_tes!O$129</f>
        <v>0</v>
      </c>
      <c r="P309" s="156">
        <f>RES_hhdet_in_tes!P$129</f>
        <v>0</v>
      </c>
      <c r="Q309" s="156">
        <f>RES_hhdet_in_tes!Q$129</f>
        <v>0</v>
      </c>
    </row>
    <row r="310" spans="1:17" ht="12" customHeight="1" x14ac:dyDescent="0.25">
      <c r="A310" s="158" t="s">
        <v>63</v>
      </c>
      <c r="B310" s="157"/>
      <c r="C310" s="157">
        <f>SUM(C311:C312,C315:C316)</f>
        <v>0</v>
      </c>
      <c r="D310" s="157">
        <f t="shared" ref="D310:Q310" si="81">SUM(D311:D312,D315:D316)</f>
        <v>0</v>
      </c>
      <c r="E310" s="157">
        <f t="shared" si="81"/>
        <v>0</v>
      </c>
      <c r="F310" s="157">
        <f t="shared" si="81"/>
        <v>0</v>
      </c>
      <c r="G310" s="157">
        <f t="shared" si="81"/>
        <v>0</v>
      </c>
      <c r="H310" s="157">
        <f t="shared" si="81"/>
        <v>0</v>
      </c>
      <c r="I310" s="157">
        <f t="shared" si="81"/>
        <v>0</v>
      </c>
      <c r="J310" s="157">
        <f t="shared" si="81"/>
        <v>0</v>
      </c>
      <c r="K310" s="157">
        <f t="shared" si="81"/>
        <v>0</v>
      </c>
      <c r="L310" s="157">
        <f t="shared" si="81"/>
        <v>0</v>
      </c>
      <c r="M310" s="157">
        <f t="shared" si="81"/>
        <v>0</v>
      </c>
      <c r="N310" s="157">
        <f t="shared" si="81"/>
        <v>0</v>
      </c>
      <c r="O310" s="157">
        <f t="shared" si="81"/>
        <v>0</v>
      </c>
      <c r="P310" s="157">
        <f t="shared" si="81"/>
        <v>0</v>
      </c>
      <c r="Q310" s="157">
        <f t="shared" si="81"/>
        <v>0</v>
      </c>
    </row>
    <row r="311" spans="1:17" ht="12" customHeight="1" x14ac:dyDescent="0.25">
      <c r="A311" s="167" t="s">
        <v>148</v>
      </c>
      <c r="B311" s="132"/>
      <c r="C311" s="132">
        <f>RES_hhdet_in_tes!C$131</f>
        <v>0</v>
      </c>
      <c r="D311" s="132">
        <f>RES_hhdet_in_tes!D$131</f>
        <v>0</v>
      </c>
      <c r="E311" s="132">
        <f>RES_hhdet_in_tes!E$131</f>
        <v>0</v>
      </c>
      <c r="F311" s="132">
        <f>RES_hhdet_in_tes!F$131</f>
        <v>0</v>
      </c>
      <c r="G311" s="132">
        <f>RES_hhdet_in_tes!G$131</f>
        <v>0</v>
      </c>
      <c r="H311" s="132">
        <f>RES_hhdet_in_tes!H$131</f>
        <v>0</v>
      </c>
      <c r="I311" s="132">
        <f>RES_hhdet_in_tes!I$131</f>
        <v>0</v>
      </c>
      <c r="J311" s="132">
        <f>RES_hhdet_in_tes!J$131</f>
        <v>0</v>
      </c>
      <c r="K311" s="132">
        <f>RES_hhdet_in_tes!K$131</f>
        <v>0</v>
      </c>
      <c r="L311" s="132">
        <f>RES_hhdet_in_tes!L$131</f>
        <v>0</v>
      </c>
      <c r="M311" s="132">
        <f>RES_hhdet_in_tes!M$131</f>
        <v>0</v>
      </c>
      <c r="N311" s="132">
        <f>RES_hhdet_in_tes!N$131</f>
        <v>0</v>
      </c>
      <c r="O311" s="132">
        <f>RES_hhdet_in_tes!O$131</f>
        <v>0</v>
      </c>
      <c r="P311" s="132">
        <f>RES_hhdet_in_tes!P$131</f>
        <v>0</v>
      </c>
      <c r="Q311" s="132">
        <f>RES_hhdet_in_tes!Q$131</f>
        <v>0</v>
      </c>
    </row>
    <row r="312" spans="1:17" ht="12" customHeight="1" x14ac:dyDescent="0.25">
      <c r="A312" s="167" t="s">
        <v>147</v>
      </c>
      <c r="B312" s="132"/>
      <c r="C312" s="132">
        <f>SUM(C313:C314)</f>
        <v>0</v>
      </c>
      <c r="D312" s="132">
        <f t="shared" ref="D312:Q312" si="82">SUM(D313:D314)</f>
        <v>0</v>
      </c>
      <c r="E312" s="132">
        <f t="shared" si="82"/>
        <v>0</v>
      </c>
      <c r="F312" s="132">
        <f t="shared" si="82"/>
        <v>0</v>
      </c>
      <c r="G312" s="132">
        <f t="shared" si="82"/>
        <v>0</v>
      </c>
      <c r="H312" s="132">
        <f t="shared" si="82"/>
        <v>0</v>
      </c>
      <c r="I312" s="132">
        <f t="shared" si="82"/>
        <v>0</v>
      </c>
      <c r="J312" s="132">
        <f t="shared" si="82"/>
        <v>0</v>
      </c>
      <c r="K312" s="132">
        <f t="shared" si="82"/>
        <v>0</v>
      </c>
      <c r="L312" s="132">
        <f t="shared" si="82"/>
        <v>0</v>
      </c>
      <c r="M312" s="132">
        <f t="shared" si="82"/>
        <v>0</v>
      </c>
      <c r="N312" s="132">
        <f t="shared" si="82"/>
        <v>0</v>
      </c>
      <c r="O312" s="132">
        <f t="shared" si="82"/>
        <v>0</v>
      </c>
      <c r="P312" s="132">
        <f t="shared" si="82"/>
        <v>0</v>
      </c>
      <c r="Q312" s="132">
        <f t="shared" si="82"/>
        <v>0</v>
      </c>
    </row>
    <row r="313" spans="1:17" ht="12" customHeight="1" x14ac:dyDescent="0.25">
      <c r="A313" s="166" t="s">
        <v>61</v>
      </c>
      <c r="B313" s="165"/>
      <c r="C313" s="165">
        <f>RES_hhdet_in_tes!C$133</f>
        <v>0</v>
      </c>
      <c r="D313" s="165">
        <f>RES_hhdet_in_tes!D$133</f>
        <v>0</v>
      </c>
      <c r="E313" s="165">
        <f>RES_hhdet_in_tes!E$133</f>
        <v>0</v>
      </c>
      <c r="F313" s="165">
        <f>RES_hhdet_in_tes!F$133</f>
        <v>0</v>
      </c>
      <c r="G313" s="165">
        <f>RES_hhdet_in_tes!G$133</f>
        <v>0</v>
      </c>
      <c r="H313" s="165">
        <f>RES_hhdet_in_tes!H$133</f>
        <v>0</v>
      </c>
      <c r="I313" s="165">
        <f>RES_hhdet_in_tes!I$133</f>
        <v>0</v>
      </c>
      <c r="J313" s="165">
        <f>RES_hhdet_in_tes!J$133</f>
        <v>0</v>
      </c>
      <c r="K313" s="165">
        <f>RES_hhdet_in_tes!K$133</f>
        <v>0</v>
      </c>
      <c r="L313" s="165">
        <f>RES_hhdet_in_tes!L$133</f>
        <v>0</v>
      </c>
      <c r="M313" s="165">
        <f>RES_hhdet_in_tes!M$133</f>
        <v>0</v>
      </c>
      <c r="N313" s="165">
        <f>RES_hhdet_in_tes!N$133</f>
        <v>0</v>
      </c>
      <c r="O313" s="165">
        <f>RES_hhdet_in_tes!O$133</f>
        <v>0</v>
      </c>
      <c r="P313" s="165">
        <f>RES_hhdet_in_tes!P$133</f>
        <v>0</v>
      </c>
      <c r="Q313" s="165">
        <f>RES_hhdet_in_tes!Q$133</f>
        <v>0</v>
      </c>
    </row>
    <row r="314" spans="1:17" ht="12" customHeight="1" x14ac:dyDescent="0.25">
      <c r="A314" s="147" t="s">
        <v>59</v>
      </c>
      <c r="B314" s="164"/>
      <c r="C314" s="164">
        <f>RES_hhdet_in_tes!C$134</f>
        <v>0</v>
      </c>
      <c r="D314" s="164">
        <f>RES_hhdet_in_tes!D$134</f>
        <v>0</v>
      </c>
      <c r="E314" s="164">
        <f>RES_hhdet_in_tes!E$134</f>
        <v>0</v>
      </c>
      <c r="F314" s="164">
        <f>RES_hhdet_in_tes!F$134</f>
        <v>0</v>
      </c>
      <c r="G314" s="164">
        <f>RES_hhdet_in_tes!G$134</f>
        <v>0</v>
      </c>
      <c r="H314" s="164">
        <f>RES_hhdet_in_tes!H$134</f>
        <v>0</v>
      </c>
      <c r="I314" s="164">
        <f>RES_hhdet_in_tes!I$134</f>
        <v>0</v>
      </c>
      <c r="J314" s="164">
        <f>RES_hhdet_in_tes!J$134</f>
        <v>0</v>
      </c>
      <c r="K314" s="164">
        <f>RES_hhdet_in_tes!K$134</f>
        <v>0</v>
      </c>
      <c r="L314" s="164">
        <f>RES_hhdet_in_tes!L$134</f>
        <v>0</v>
      </c>
      <c r="M314" s="164">
        <f>RES_hhdet_in_tes!M$134</f>
        <v>0</v>
      </c>
      <c r="N314" s="164">
        <f>RES_hhdet_in_tes!N$134</f>
        <v>0</v>
      </c>
      <c r="O314" s="164">
        <f>RES_hhdet_in_tes!O$134</f>
        <v>0</v>
      </c>
      <c r="P314" s="164">
        <f>RES_hhdet_in_tes!P$134</f>
        <v>0</v>
      </c>
      <c r="Q314" s="164">
        <f>RES_hhdet_in_tes!Q$134</f>
        <v>0</v>
      </c>
    </row>
    <row r="315" spans="1:17" ht="12" customHeight="1" x14ac:dyDescent="0.25">
      <c r="A315" s="163" t="s">
        <v>142</v>
      </c>
      <c r="B315" s="162"/>
      <c r="C315" s="162">
        <f>RES_hhdet_in_tes!C$135</f>
        <v>0</v>
      </c>
      <c r="D315" s="162">
        <f>RES_hhdet_in_tes!D$135</f>
        <v>0</v>
      </c>
      <c r="E315" s="162">
        <f>RES_hhdet_in_tes!E$135</f>
        <v>0</v>
      </c>
      <c r="F315" s="162">
        <f>RES_hhdet_in_tes!F$135</f>
        <v>0</v>
      </c>
      <c r="G315" s="162">
        <f>RES_hhdet_in_tes!G$135</f>
        <v>0</v>
      </c>
      <c r="H315" s="162">
        <f>RES_hhdet_in_tes!H$135</f>
        <v>0</v>
      </c>
      <c r="I315" s="162">
        <f>RES_hhdet_in_tes!I$135</f>
        <v>0</v>
      </c>
      <c r="J315" s="162">
        <f>RES_hhdet_in_tes!J$135</f>
        <v>0</v>
      </c>
      <c r="K315" s="162">
        <f>RES_hhdet_in_tes!K$135</f>
        <v>0</v>
      </c>
      <c r="L315" s="162">
        <f>RES_hhdet_in_tes!L$135</f>
        <v>0</v>
      </c>
      <c r="M315" s="162">
        <f>RES_hhdet_in_tes!M$135</f>
        <v>0</v>
      </c>
      <c r="N315" s="162">
        <f>RES_hhdet_in_tes!N$135</f>
        <v>0</v>
      </c>
      <c r="O315" s="162">
        <f>RES_hhdet_in_tes!O$135</f>
        <v>0</v>
      </c>
      <c r="P315" s="162">
        <f>RES_hhdet_in_tes!P$135</f>
        <v>0</v>
      </c>
      <c r="Q315" s="162">
        <f>RES_hhdet_in_tes!Q$135</f>
        <v>0</v>
      </c>
    </row>
    <row r="316" spans="1:17" ht="12" customHeight="1" x14ac:dyDescent="0.25">
      <c r="A316" s="161" t="s">
        <v>141</v>
      </c>
      <c r="B316" s="160"/>
      <c r="C316" s="160">
        <f>SUM(C317:C318)</f>
        <v>0</v>
      </c>
      <c r="D316" s="160">
        <f t="shared" ref="D316:Q316" si="83">SUM(D317:D318)</f>
        <v>0</v>
      </c>
      <c r="E316" s="160">
        <f t="shared" si="83"/>
        <v>0</v>
      </c>
      <c r="F316" s="160">
        <f t="shared" si="83"/>
        <v>0</v>
      </c>
      <c r="G316" s="160">
        <f t="shared" si="83"/>
        <v>0</v>
      </c>
      <c r="H316" s="160">
        <f t="shared" si="83"/>
        <v>0</v>
      </c>
      <c r="I316" s="160">
        <f t="shared" si="83"/>
        <v>0</v>
      </c>
      <c r="J316" s="160">
        <f t="shared" si="83"/>
        <v>0</v>
      </c>
      <c r="K316" s="160">
        <f t="shared" si="83"/>
        <v>0</v>
      </c>
      <c r="L316" s="160">
        <f t="shared" si="83"/>
        <v>0</v>
      </c>
      <c r="M316" s="160">
        <f t="shared" si="83"/>
        <v>0</v>
      </c>
      <c r="N316" s="160">
        <f t="shared" si="83"/>
        <v>0</v>
      </c>
      <c r="O316" s="160">
        <f t="shared" si="83"/>
        <v>0</v>
      </c>
      <c r="P316" s="160">
        <f t="shared" si="83"/>
        <v>0</v>
      </c>
      <c r="Q316" s="160">
        <f t="shared" si="83"/>
        <v>0</v>
      </c>
    </row>
    <row r="317" spans="1:17" ht="12" customHeight="1" x14ac:dyDescent="0.25">
      <c r="A317" s="148" t="s">
        <v>60</v>
      </c>
      <c r="B317" s="156"/>
      <c r="C317" s="156">
        <f>RES_hhdet_in_tes!C$137</f>
        <v>0</v>
      </c>
      <c r="D317" s="156">
        <f>RES_hhdet_in_tes!D$137</f>
        <v>0</v>
      </c>
      <c r="E317" s="156">
        <f>RES_hhdet_in_tes!E$137</f>
        <v>0</v>
      </c>
      <c r="F317" s="156">
        <f>RES_hhdet_in_tes!F$137</f>
        <v>0</v>
      </c>
      <c r="G317" s="156">
        <f>RES_hhdet_in_tes!G$137</f>
        <v>0</v>
      </c>
      <c r="H317" s="156">
        <f>RES_hhdet_in_tes!H$137</f>
        <v>0</v>
      </c>
      <c r="I317" s="156">
        <f>RES_hhdet_in_tes!I$137</f>
        <v>0</v>
      </c>
      <c r="J317" s="156">
        <f>RES_hhdet_in_tes!J$137</f>
        <v>0</v>
      </c>
      <c r="K317" s="156">
        <f>RES_hhdet_in_tes!K$137</f>
        <v>0</v>
      </c>
      <c r="L317" s="156">
        <f>RES_hhdet_in_tes!L$137</f>
        <v>0</v>
      </c>
      <c r="M317" s="156">
        <f>RES_hhdet_in_tes!M$137</f>
        <v>0</v>
      </c>
      <c r="N317" s="156">
        <f>RES_hhdet_in_tes!N$137</f>
        <v>0</v>
      </c>
      <c r="O317" s="156">
        <f>RES_hhdet_in_tes!O$137</f>
        <v>0</v>
      </c>
      <c r="P317" s="156">
        <f>RES_hhdet_in_tes!P$137</f>
        <v>0</v>
      </c>
      <c r="Q317" s="156">
        <f>RES_hhdet_in_tes!Q$137</f>
        <v>0</v>
      </c>
    </row>
    <row r="318" spans="1:17" ht="12" customHeight="1" x14ac:dyDescent="0.25">
      <c r="A318" s="148" t="s">
        <v>59</v>
      </c>
      <c r="B318" s="156"/>
      <c r="C318" s="156">
        <f>RES_hhdet_in_tes!C$138</f>
        <v>0</v>
      </c>
      <c r="D318" s="156">
        <f>RES_hhdet_in_tes!D$138</f>
        <v>0</v>
      </c>
      <c r="E318" s="156">
        <f>RES_hhdet_in_tes!E$138</f>
        <v>0</v>
      </c>
      <c r="F318" s="156">
        <f>RES_hhdet_in_tes!F$138</f>
        <v>0</v>
      </c>
      <c r="G318" s="156">
        <f>RES_hhdet_in_tes!G$138</f>
        <v>0</v>
      </c>
      <c r="H318" s="156">
        <f>RES_hhdet_in_tes!H$138</f>
        <v>0</v>
      </c>
      <c r="I318" s="156">
        <f>RES_hhdet_in_tes!I$138</f>
        <v>0</v>
      </c>
      <c r="J318" s="156">
        <f>RES_hhdet_in_tes!J$138</f>
        <v>0</v>
      </c>
      <c r="K318" s="156">
        <f>RES_hhdet_in_tes!K$138</f>
        <v>0</v>
      </c>
      <c r="L318" s="156">
        <f>RES_hhdet_in_tes!L$138</f>
        <v>0</v>
      </c>
      <c r="M318" s="156">
        <f>RES_hhdet_in_tes!M$138</f>
        <v>0</v>
      </c>
      <c r="N318" s="156">
        <f>RES_hhdet_in_tes!N$138</f>
        <v>0</v>
      </c>
      <c r="O318" s="156">
        <f>RES_hhdet_in_tes!O$138</f>
        <v>0</v>
      </c>
      <c r="P318" s="156">
        <f>RES_hhdet_in_tes!P$138</f>
        <v>0</v>
      </c>
      <c r="Q318" s="156">
        <f>RES_hhdet_in_tes!Q$138</f>
        <v>0</v>
      </c>
    </row>
    <row r="319" spans="1:17" ht="12" customHeight="1" x14ac:dyDescent="0.25">
      <c r="A319" s="158" t="s">
        <v>62</v>
      </c>
      <c r="B319" s="157"/>
      <c r="C319" s="157">
        <f>SUM(C320:C321)</f>
        <v>0</v>
      </c>
      <c r="D319" s="157">
        <f t="shared" ref="D319:Q319" si="84">SUM(D320:D321)</f>
        <v>0</v>
      </c>
      <c r="E319" s="157">
        <f t="shared" si="84"/>
        <v>0</v>
      </c>
      <c r="F319" s="157">
        <f t="shared" si="84"/>
        <v>0</v>
      </c>
      <c r="G319" s="157">
        <f t="shared" si="84"/>
        <v>0</v>
      </c>
      <c r="H319" s="157">
        <f t="shared" si="84"/>
        <v>0</v>
      </c>
      <c r="I319" s="157">
        <f t="shared" si="84"/>
        <v>0</v>
      </c>
      <c r="J319" s="157">
        <f t="shared" si="84"/>
        <v>0</v>
      </c>
      <c r="K319" s="157">
        <f t="shared" si="84"/>
        <v>0</v>
      </c>
      <c r="L319" s="157">
        <f t="shared" si="84"/>
        <v>0</v>
      </c>
      <c r="M319" s="157">
        <f t="shared" si="84"/>
        <v>0</v>
      </c>
      <c r="N319" s="157">
        <f t="shared" si="84"/>
        <v>0</v>
      </c>
      <c r="O319" s="157">
        <f t="shared" si="84"/>
        <v>0</v>
      </c>
      <c r="P319" s="157">
        <f t="shared" si="84"/>
        <v>0</v>
      </c>
      <c r="Q319" s="157">
        <f t="shared" si="84"/>
        <v>0</v>
      </c>
    </row>
    <row r="320" spans="1:17" ht="12" customHeight="1" x14ac:dyDescent="0.25">
      <c r="A320" s="23" t="s">
        <v>57</v>
      </c>
      <c r="B320" s="156"/>
      <c r="C320" s="156">
        <f>RES_hhdet_in_tes!C$140</f>
        <v>0</v>
      </c>
      <c r="D320" s="156">
        <f>RES_hhdet_in_tes!D$140</f>
        <v>0</v>
      </c>
      <c r="E320" s="156">
        <f>RES_hhdet_in_tes!E$140</f>
        <v>0</v>
      </c>
      <c r="F320" s="156">
        <f>RES_hhdet_in_tes!F$140</f>
        <v>0</v>
      </c>
      <c r="G320" s="156">
        <f>RES_hhdet_in_tes!G$140</f>
        <v>0</v>
      </c>
      <c r="H320" s="156">
        <f>RES_hhdet_in_tes!H$140</f>
        <v>0</v>
      </c>
      <c r="I320" s="156">
        <f>RES_hhdet_in_tes!I$140</f>
        <v>0</v>
      </c>
      <c r="J320" s="156">
        <f>RES_hhdet_in_tes!J$140</f>
        <v>0</v>
      </c>
      <c r="K320" s="156">
        <f>RES_hhdet_in_tes!K$140</f>
        <v>0</v>
      </c>
      <c r="L320" s="156">
        <f>RES_hhdet_in_tes!L$140</f>
        <v>0</v>
      </c>
      <c r="M320" s="156">
        <f>RES_hhdet_in_tes!M$140</f>
        <v>0</v>
      </c>
      <c r="N320" s="156">
        <f>RES_hhdet_in_tes!N$140</f>
        <v>0</v>
      </c>
      <c r="O320" s="156">
        <f>RES_hhdet_in_tes!O$140</f>
        <v>0</v>
      </c>
      <c r="P320" s="156">
        <f>RES_hhdet_in_tes!P$140</f>
        <v>0</v>
      </c>
      <c r="Q320" s="156">
        <f>RES_hhdet_in_tes!Q$140</f>
        <v>0</v>
      </c>
    </row>
    <row r="321" spans="1:17" ht="12" customHeight="1" x14ac:dyDescent="0.25">
      <c r="A321" s="29" t="s">
        <v>140</v>
      </c>
      <c r="B321" s="57"/>
      <c r="C321" s="57">
        <f>RES_hhdet_in_tes!C$141</f>
        <v>0</v>
      </c>
      <c r="D321" s="57">
        <f>RES_hhdet_in_tes!D$141</f>
        <v>0</v>
      </c>
      <c r="E321" s="57">
        <f>RES_hhdet_in_tes!E$141</f>
        <v>0</v>
      </c>
      <c r="F321" s="57">
        <f>RES_hhdet_in_tes!F$141</f>
        <v>0</v>
      </c>
      <c r="G321" s="57">
        <f>RES_hhdet_in_tes!G$141</f>
        <v>0</v>
      </c>
      <c r="H321" s="57">
        <f>RES_hhdet_in_tes!H$141</f>
        <v>0</v>
      </c>
      <c r="I321" s="57">
        <f>RES_hhdet_in_tes!I$141</f>
        <v>0</v>
      </c>
      <c r="J321" s="57">
        <f>RES_hhdet_in_tes!J$141</f>
        <v>0</v>
      </c>
      <c r="K321" s="57">
        <f>RES_hhdet_in_tes!K$141</f>
        <v>0</v>
      </c>
      <c r="L321" s="57">
        <f>RES_hhdet_in_tes!L$141</f>
        <v>0</v>
      </c>
      <c r="M321" s="57">
        <f>RES_hhdet_in_tes!M$141</f>
        <v>0</v>
      </c>
      <c r="N321" s="57">
        <f>RES_hhdet_in_tes!N$141</f>
        <v>0</v>
      </c>
      <c r="O321" s="57">
        <f>RES_hhdet_in_tes!O$141</f>
        <v>0</v>
      </c>
      <c r="P321" s="57">
        <f>RES_hhdet_in_tes!P$141</f>
        <v>0</v>
      </c>
      <c r="Q321" s="57">
        <f>RES_hhdet_in_tes!Q$141</f>
        <v>0</v>
      </c>
    </row>
    <row r="323" spans="1:17" ht="12" customHeight="1" x14ac:dyDescent="0.25">
      <c r="A323" s="152" t="s">
        <v>191</v>
      </c>
      <c r="B323" s="175"/>
      <c r="C323" s="175" t="str">
        <f t="shared" ref="C323:Q338" si="85">IF(C304=0,"",C304/C285)</f>
        <v/>
      </c>
      <c r="D323" s="175" t="str">
        <f t="shared" si="85"/>
        <v/>
      </c>
      <c r="E323" s="175" t="str">
        <f t="shared" si="85"/>
        <v/>
      </c>
      <c r="F323" s="175" t="str">
        <f t="shared" si="85"/>
        <v/>
      </c>
      <c r="G323" s="175" t="str">
        <f t="shared" si="85"/>
        <v/>
      </c>
      <c r="H323" s="175" t="str">
        <f t="shared" si="85"/>
        <v/>
      </c>
      <c r="I323" s="175" t="str">
        <f t="shared" si="85"/>
        <v/>
      </c>
      <c r="J323" s="175" t="str">
        <f t="shared" si="85"/>
        <v/>
      </c>
      <c r="K323" s="175" t="str">
        <f t="shared" si="85"/>
        <v/>
      </c>
      <c r="L323" s="175" t="str">
        <f t="shared" si="85"/>
        <v/>
      </c>
      <c r="M323" s="175" t="str">
        <f t="shared" si="85"/>
        <v/>
      </c>
      <c r="N323" s="175" t="str">
        <f t="shared" si="85"/>
        <v/>
      </c>
      <c r="O323" s="175" t="str">
        <f t="shared" si="85"/>
        <v/>
      </c>
      <c r="P323" s="175" t="str">
        <f t="shared" si="85"/>
        <v/>
      </c>
      <c r="Q323" s="175" t="str">
        <f t="shared" si="85"/>
        <v/>
      </c>
    </row>
    <row r="324" spans="1:17" ht="12" customHeight="1" x14ac:dyDescent="0.25">
      <c r="A324" s="158" t="s">
        <v>65</v>
      </c>
      <c r="B324" s="169"/>
      <c r="C324" s="169" t="str">
        <f t="shared" si="85"/>
        <v/>
      </c>
      <c r="D324" s="169" t="str">
        <f t="shared" si="85"/>
        <v/>
      </c>
      <c r="E324" s="169" t="str">
        <f t="shared" si="85"/>
        <v/>
      </c>
      <c r="F324" s="169" t="str">
        <f t="shared" si="85"/>
        <v/>
      </c>
      <c r="G324" s="169" t="str">
        <f t="shared" si="85"/>
        <v/>
      </c>
      <c r="H324" s="169" t="str">
        <f t="shared" si="85"/>
        <v/>
      </c>
      <c r="I324" s="169" t="str">
        <f t="shared" si="85"/>
        <v/>
      </c>
      <c r="J324" s="169" t="str">
        <f t="shared" si="85"/>
        <v/>
      </c>
      <c r="K324" s="169" t="str">
        <f t="shared" si="85"/>
        <v/>
      </c>
      <c r="L324" s="169" t="str">
        <f t="shared" si="85"/>
        <v/>
      </c>
      <c r="M324" s="169" t="str">
        <f t="shared" si="85"/>
        <v/>
      </c>
      <c r="N324" s="169" t="str">
        <f t="shared" si="85"/>
        <v/>
      </c>
      <c r="O324" s="169" t="str">
        <f t="shared" si="85"/>
        <v/>
      </c>
      <c r="P324" s="169" t="str">
        <f t="shared" si="85"/>
        <v/>
      </c>
      <c r="Q324" s="169" t="str">
        <f t="shared" si="85"/>
        <v/>
      </c>
    </row>
    <row r="325" spans="1:17" ht="12" customHeight="1" x14ac:dyDescent="0.25">
      <c r="A325" s="23" t="s">
        <v>149</v>
      </c>
      <c r="B325" s="73"/>
      <c r="C325" s="73" t="str">
        <f t="shared" si="85"/>
        <v/>
      </c>
      <c r="D325" s="73" t="str">
        <f t="shared" si="85"/>
        <v/>
      </c>
      <c r="E325" s="73" t="str">
        <f t="shared" si="85"/>
        <v/>
      </c>
      <c r="F325" s="73" t="str">
        <f t="shared" si="85"/>
        <v/>
      </c>
      <c r="G325" s="73" t="str">
        <f t="shared" si="85"/>
        <v/>
      </c>
      <c r="H325" s="73" t="str">
        <f t="shared" si="85"/>
        <v/>
      </c>
      <c r="I325" s="73" t="str">
        <f t="shared" si="85"/>
        <v/>
      </c>
      <c r="J325" s="73" t="str">
        <f t="shared" si="85"/>
        <v/>
      </c>
      <c r="K325" s="73" t="str">
        <f t="shared" si="85"/>
        <v/>
      </c>
      <c r="L325" s="73" t="str">
        <f t="shared" si="85"/>
        <v/>
      </c>
      <c r="M325" s="73" t="str">
        <f t="shared" si="85"/>
        <v/>
      </c>
      <c r="N325" s="73" t="str">
        <f t="shared" si="85"/>
        <v/>
      </c>
      <c r="O325" s="73" t="str">
        <f t="shared" si="85"/>
        <v/>
      </c>
      <c r="P325" s="73" t="str">
        <f t="shared" si="85"/>
        <v/>
      </c>
      <c r="Q325" s="73" t="str">
        <f t="shared" si="85"/>
        <v/>
      </c>
    </row>
    <row r="326" spans="1:17" ht="12" customHeight="1" x14ac:dyDescent="0.25">
      <c r="A326" s="23" t="s">
        <v>60</v>
      </c>
      <c r="B326" s="73"/>
      <c r="C326" s="73" t="str">
        <f t="shared" si="85"/>
        <v/>
      </c>
      <c r="D326" s="73" t="str">
        <f t="shared" si="85"/>
        <v/>
      </c>
      <c r="E326" s="73" t="str">
        <f t="shared" si="85"/>
        <v/>
      </c>
      <c r="F326" s="73" t="str">
        <f t="shared" si="85"/>
        <v/>
      </c>
      <c r="G326" s="73" t="str">
        <f t="shared" si="85"/>
        <v/>
      </c>
      <c r="H326" s="73" t="str">
        <f t="shared" si="85"/>
        <v/>
      </c>
      <c r="I326" s="73" t="str">
        <f t="shared" si="85"/>
        <v/>
      </c>
      <c r="J326" s="73" t="str">
        <f t="shared" si="85"/>
        <v/>
      </c>
      <c r="K326" s="73" t="str">
        <f t="shared" si="85"/>
        <v/>
      </c>
      <c r="L326" s="73" t="str">
        <f t="shared" si="85"/>
        <v/>
      </c>
      <c r="M326" s="73" t="str">
        <f t="shared" si="85"/>
        <v/>
      </c>
      <c r="N326" s="73" t="str">
        <f t="shared" si="85"/>
        <v/>
      </c>
      <c r="O326" s="73" t="str">
        <f t="shared" si="85"/>
        <v/>
      </c>
      <c r="P326" s="73" t="str">
        <f t="shared" si="85"/>
        <v/>
      </c>
      <c r="Q326" s="73" t="str">
        <f t="shared" si="85"/>
        <v/>
      </c>
    </row>
    <row r="327" spans="1:17" ht="12" customHeight="1" x14ac:dyDescent="0.25">
      <c r="A327" s="158" t="s">
        <v>112</v>
      </c>
      <c r="B327" s="169"/>
      <c r="C327" s="169" t="str">
        <f t="shared" si="85"/>
        <v/>
      </c>
      <c r="D327" s="169" t="str">
        <f t="shared" si="85"/>
        <v/>
      </c>
      <c r="E327" s="169" t="str">
        <f t="shared" si="85"/>
        <v/>
      </c>
      <c r="F327" s="169" t="str">
        <f t="shared" si="85"/>
        <v/>
      </c>
      <c r="G327" s="169" t="str">
        <f t="shared" si="85"/>
        <v/>
      </c>
      <c r="H327" s="169" t="str">
        <f t="shared" si="85"/>
        <v/>
      </c>
      <c r="I327" s="169" t="str">
        <f t="shared" si="85"/>
        <v/>
      </c>
      <c r="J327" s="169" t="str">
        <f t="shared" si="85"/>
        <v/>
      </c>
      <c r="K327" s="169" t="str">
        <f t="shared" si="85"/>
        <v/>
      </c>
      <c r="L327" s="169" t="str">
        <f t="shared" si="85"/>
        <v/>
      </c>
      <c r="M327" s="169" t="str">
        <f t="shared" si="85"/>
        <v/>
      </c>
      <c r="N327" s="169" t="str">
        <f t="shared" si="85"/>
        <v/>
      </c>
      <c r="O327" s="169" t="str">
        <f t="shared" si="85"/>
        <v/>
      </c>
      <c r="P327" s="169" t="str">
        <f t="shared" si="85"/>
        <v/>
      </c>
      <c r="Q327" s="169" t="str">
        <f t="shared" si="85"/>
        <v/>
      </c>
    </row>
    <row r="328" spans="1:17" ht="12" customHeight="1" x14ac:dyDescent="0.25">
      <c r="A328" s="23" t="s">
        <v>60</v>
      </c>
      <c r="B328" s="73"/>
      <c r="C328" s="73" t="str">
        <f t="shared" si="85"/>
        <v/>
      </c>
      <c r="D328" s="73" t="str">
        <f t="shared" si="85"/>
        <v/>
      </c>
      <c r="E328" s="73" t="str">
        <f t="shared" si="85"/>
        <v/>
      </c>
      <c r="F328" s="73" t="str">
        <f t="shared" si="85"/>
        <v/>
      </c>
      <c r="G328" s="73" t="str">
        <f t="shared" si="85"/>
        <v/>
      </c>
      <c r="H328" s="73" t="str">
        <f t="shared" si="85"/>
        <v/>
      </c>
      <c r="I328" s="73" t="str">
        <f t="shared" si="85"/>
        <v/>
      </c>
      <c r="J328" s="73" t="str">
        <f t="shared" si="85"/>
        <v/>
      </c>
      <c r="K328" s="73" t="str">
        <f t="shared" si="85"/>
        <v/>
      </c>
      <c r="L328" s="73" t="str">
        <f t="shared" si="85"/>
        <v/>
      </c>
      <c r="M328" s="73" t="str">
        <f t="shared" si="85"/>
        <v/>
      </c>
      <c r="N328" s="73" t="str">
        <f t="shared" si="85"/>
        <v/>
      </c>
      <c r="O328" s="73" t="str">
        <f t="shared" si="85"/>
        <v/>
      </c>
      <c r="P328" s="73" t="str">
        <f t="shared" si="85"/>
        <v/>
      </c>
      <c r="Q328" s="73" t="str">
        <f t="shared" si="85"/>
        <v/>
      </c>
    </row>
    <row r="329" spans="1:17" ht="12" customHeight="1" x14ac:dyDescent="0.25">
      <c r="A329" s="158" t="s">
        <v>63</v>
      </c>
      <c r="B329" s="169"/>
      <c r="C329" s="169" t="str">
        <f t="shared" si="85"/>
        <v/>
      </c>
      <c r="D329" s="169" t="str">
        <f t="shared" si="85"/>
        <v/>
      </c>
      <c r="E329" s="169" t="str">
        <f t="shared" si="85"/>
        <v/>
      </c>
      <c r="F329" s="169" t="str">
        <f t="shared" si="85"/>
        <v/>
      </c>
      <c r="G329" s="169" t="str">
        <f t="shared" si="85"/>
        <v/>
      </c>
      <c r="H329" s="169" t="str">
        <f t="shared" si="85"/>
        <v/>
      </c>
      <c r="I329" s="169" t="str">
        <f t="shared" si="85"/>
        <v/>
      </c>
      <c r="J329" s="169" t="str">
        <f t="shared" si="85"/>
        <v/>
      </c>
      <c r="K329" s="169" t="str">
        <f t="shared" si="85"/>
        <v/>
      </c>
      <c r="L329" s="169" t="str">
        <f t="shared" si="85"/>
        <v/>
      </c>
      <c r="M329" s="169" t="str">
        <f t="shared" si="85"/>
        <v/>
      </c>
      <c r="N329" s="169" t="str">
        <f t="shared" si="85"/>
        <v/>
      </c>
      <c r="O329" s="169" t="str">
        <f t="shared" si="85"/>
        <v/>
      </c>
      <c r="P329" s="169" t="str">
        <f t="shared" si="85"/>
        <v/>
      </c>
      <c r="Q329" s="169" t="str">
        <f t="shared" si="85"/>
        <v/>
      </c>
    </row>
    <row r="330" spans="1:17" ht="12" customHeight="1" x14ac:dyDescent="0.25">
      <c r="A330" s="167" t="s">
        <v>148</v>
      </c>
      <c r="B330" s="174"/>
      <c r="C330" s="174" t="str">
        <f t="shared" si="85"/>
        <v/>
      </c>
      <c r="D330" s="174" t="str">
        <f t="shared" si="85"/>
        <v/>
      </c>
      <c r="E330" s="174" t="str">
        <f t="shared" si="85"/>
        <v/>
      </c>
      <c r="F330" s="174" t="str">
        <f t="shared" si="85"/>
        <v/>
      </c>
      <c r="G330" s="174" t="str">
        <f t="shared" si="85"/>
        <v/>
      </c>
      <c r="H330" s="174" t="str">
        <f t="shared" si="85"/>
        <v/>
      </c>
      <c r="I330" s="174" t="str">
        <f t="shared" si="85"/>
        <v/>
      </c>
      <c r="J330" s="174" t="str">
        <f t="shared" si="85"/>
        <v/>
      </c>
      <c r="K330" s="174" t="str">
        <f t="shared" si="85"/>
        <v/>
      </c>
      <c r="L330" s="174" t="str">
        <f t="shared" si="85"/>
        <v/>
      </c>
      <c r="M330" s="174" t="str">
        <f t="shared" si="85"/>
        <v/>
      </c>
      <c r="N330" s="174" t="str">
        <f t="shared" si="85"/>
        <v/>
      </c>
      <c r="O330" s="174" t="str">
        <f t="shared" si="85"/>
        <v/>
      </c>
      <c r="P330" s="174" t="str">
        <f t="shared" si="85"/>
        <v/>
      </c>
      <c r="Q330" s="174" t="str">
        <f t="shared" si="85"/>
        <v/>
      </c>
    </row>
    <row r="331" spans="1:17" ht="12" customHeight="1" x14ac:dyDescent="0.25">
      <c r="A331" s="167" t="s">
        <v>147</v>
      </c>
      <c r="B331" s="174"/>
      <c r="C331" s="174" t="str">
        <f t="shared" si="85"/>
        <v/>
      </c>
      <c r="D331" s="174" t="str">
        <f t="shared" si="85"/>
        <v/>
      </c>
      <c r="E331" s="174" t="str">
        <f t="shared" si="85"/>
        <v/>
      </c>
      <c r="F331" s="174" t="str">
        <f t="shared" si="85"/>
        <v/>
      </c>
      <c r="G331" s="174" t="str">
        <f t="shared" si="85"/>
        <v/>
      </c>
      <c r="H331" s="174" t="str">
        <f t="shared" si="85"/>
        <v/>
      </c>
      <c r="I331" s="174" t="str">
        <f t="shared" si="85"/>
        <v/>
      </c>
      <c r="J331" s="174" t="str">
        <f t="shared" si="85"/>
        <v/>
      </c>
      <c r="K331" s="174" t="str">
        <f t="shared" si="85"/>
        <v/>
      </c>
      <c r="L331" s="174" t="str">
        <f t="shared" si="85"/>
        <v/>
      </c>
      <c r="M331" s="174" t="str">
        <f t="shared" si="85"/>
        <v/>
      </c>
      <c r="N331" s="174" t="str">
        <f t="shared" si="85"/>
        <v/>
      </c>
      <c r="O331" s="174" t="str">
        <f t="shared" si="85"/>
        <v/>
      </c>
      <c r="P331" s="174" t="str">
        <f t="shared" si="85"/>
        <v/>
      </c>
      <c r="Q331" s="174" t="str">
        <f t="shared" si="85"/>
        <v/>
      </c>
    </row>
    <row r="332" spans="1:17" ht="12" customHeight="1" x14ac:dyDescent="0.25">
      <c r="A332" s="166" t="s">
        <v>61</v>
      </c>
      <c r="B332" s="173"/>
      <c r="C332" s="173" t="str">
        <f t="shared" si="85"/>
        <v/>
      </c>
      <c r="D332" s="173" t="str">
        <f t="shared" si="85"/>
        <v/>
      </c>
      <c r="E332" s="173" t="str">
        <f t="shared" si="85"/>
        <v/>
      </c>
      <c r="F332" s="173" t="str">
        <f t="shared" si="85"/>
        <v/>
      </c>
      <c r="G332" s="173" t="str">
        <f t="shared" si="85"/>
        <v/>
      </c>
      <c r="H332" s="173" t="str">
        <f t="shared" si="85"/>
        <v/>
      </c>
      <c r="I332" s="173" t="str">
        <f t="shared" si="85"/>
        <v/>
      </c>
      <c r="J332" s="173" t="str">
        <f t="shared" si="85"/>
        <v/>
      </c>
      <c r="K332" s="173" t="str">
        <f t="shared" si="85"/>
        <v/>
      </c>
      <c r="L332" s="173" t="str">
        <f t="shared" si="85"/>
        <v/>
      </c>
      <c r="M332" s="173" t="str">
        <f t="shared" si="85"/>
        <v/>
      </c>
      <c r="N332" s="173" t="str">
        <f t="shared" si="85"/>
        <v/>
      </c>
      <c r="O332" s="173" t="str">
        <f t="shared" si="85"/>
        <v/>
      </c>
      <c r="P332" s="173" t="str">
        <f t="shared" si="85"/>
        <v/>
      </c>
      <c r="Q332" s="173" t="str">
        <f t="shared" si="85"/>
        <v/>
      </c>
    </row>
    <row r="333" spans="1:17" ht="12" customHeight="1" x14ac:dyDescent="0.25">
      <c r="A333" s="147" t="s">
        <v>59</v>
      </c>
      <c r="B333" s="172"/>
      <c r="C333" s="172" t="str">
        <f t="shared" si="85"/>
        <v/>
      </c>
      <c r="D333" s="172" t="str">
        <f t="shared" si="85"/>
        <v/>
      </c>
      <c r="E333" s="172" t="str">
        <f t="shared" si="85"/>
        <v/>
      </c>
      <c r="F333" s="172" t="str">
        <f t="shared" si="85"/>
        <v/>
      </c>
      <c r="G333" s="172" t="str">
        <f t="shared" si="85"/>
        <v/>
      </c>
      <c r="H333" s="172" t="str">
        <f t="shared" si="85"/>
        <v/>
      </c>
      <c r="I333" s="172" t="str">
        <f t="shared" si="85"/>
        <v/>
      </c>
      <c r="J333" s="172" t="str">
        <f t="shared" si="85"/>
        <v/>
      </c>
      <c r="K333" s="172" t="str">
        <f t="shared" si="85"/>
        <v/>
      </c>
      <c r="L333" s="172" t="str">
        <f t="shared" si="85"/>
        <v/>
      </c>
      <c r="M333" s="172" t="str">
        <f t="shared" si="85"/>
        <v/>
      </c>
      <c r="N333" s="172" t="str">
        <f t="shared" si="85"/>
        <v/>
      </c>
      <c r="O333" s="172" t="str">
        <f t="shared" si="85"/>
        <v/>
      </c>
      <c r="P333" s="172" t="str">
        <f t="shared" si="85"/>
        <v/>
      </c>
      <c r="Q333" s="172" t="str">
        <f t="shared" si="85"/>
        <v/>
      </c>
    </row>
    <row r="334" spans="1:17" ht="12" customHeight="1" x14ac:dyDescent="0.25">
      <c r="A334" s="163" t="s">
        <v>142</v>
      </c>
      <c r="B334" s="171"/>
      <c r="C334" s="171" t="str">
        <f t="shared" si="85"/>
        <v/>
      </c>
      <c r="D334" s="171" t="str">
        <f t="shared" si="85"/>
        <v/>
      </c>
      <c r="E334" s="171" t="str">
        <f t="shared" si="85"/>
        <v/>
      </c>
      <c r="F334" s="171" t="str">
        <f t="shared" si="85"/>
        <v/>
      </c>
      <c r="G334" s="171" t="str">
        <f t="shared" si="85"/>
        <v/>
      </c>
      <c r="H334" s="171" t="str">
        <f t="shared" si="85"/>
        <v/>
      </c>
      <c r="I334" s="171" t="str">
        <f t="shared" si="85"/>
        <v/>
      </c>
      <c r="J334" s="171" t="str">
        <f t="shared" si="85"/>
        <v/>
      </c>
      <c r="K334" s="171" t="str">
        <f t="shared" si="85"/>
        <v/>
      </c>
      <c r="L334" s="171" t="str">
        <f t="shared" si="85"/>
        <v/>
      </c>
      <c r="M334" s="171" t="str">
        <f t="shared" si="85"/>
        <v/>
      </c>
      <c r="N334" s="171" t="str">
        <f t="shared" si="85"/>
        <v/>
      </c>
      <c r="O334" s="171" t="str">
        <f t="shared" si="85"/>
        <v/>
      </c>
      <c r="P334" s="171" t="str">
        <f t="shared" si="85"/>
        <v/>
      </c>
      <c r="Q334" s="171" t="str">
        <f t="shared" si="85"/>
        <v/>
      </c>
    </row>
    <row r="335" spans="1:17" ht="12" customHeight="1" x14ac:dyDescent="0.25">
      <c r="A335" s="161" t="s">
        <v>141</v>
      </c>
      <c r="B335" s="170"/>
      <c r="C335" s="170" t="str">
        <f t="shared" si="85"/>
        <v/>
      </c>
      <c r="D335" s="170" t="str">
        <f t="shared" si="85"/>
        <v/>
      </c>
      <c r="E335" s="170" t="str">
        <f t="shared" si="85"/>
        <v/>
      </c>
      <c r="F335" s="170" t="str">
        <f t="shared" si="85"/>
        <v/>
      </c>
      <c r="G335" s="170" t="str">
        <f t="shared" si="85"/>
        <v/>
      </c>
      <c r="H335" s="170" t="str">
        <f t="shared" si="85"/>
        <v/>
      </c>
      <c r="I335" s="170" t="str">
        <f t="shared" si="85"/>
        <v/>
      </c>
      <c r="J335" s="170" t="str">
        <f t="shared" si="85"/>
        <v/>
      </c>
      <c r="K335" s="170" t="str">
        <f t="shared" si="85"/>
        <v/>
      </c>
      <c r="L335" s="170" t="str">
        <f t="shared" si="85"/>
        <v/>
      </c>
      <c r="M335" s="170" t="str">
        <f t="shared" si="85"/>
        <v/>
      </c>
      <c r="N335" s="170" t="str">
        <f t="shared" si="85"/>
        <v/>
      </c>
      <c r="O335" s="170" t="str">
        <f t="shared" si="85"/>
        <v/>
      </c>
      <c r="P335" s="170" t="str">
        <f t="shared" si="85"/>
        <v/>
      </c>
      <c r="Q335" s="170" t="str">
        <f t="shared" si="85"/>
        <v/>
      </c>
    </row>
    <row r="336" spans="1:17" ht="12" customHeight="1" x14ac:dyDescent="0.25">
      <c r="A336" s="148" t="s">
        <v>60</v>
      </c>
      <c r="B336" s="73"/>
      <c r="C336" s="73" t="str">
        <f t="shared" si="85"/>
        <v/>
      </c>
      <c r="D336" s="73" t="str">
        <f t="shared" si="85"/>
        <v/>
      </c>
      <c r="E336" s="73" t="str">
        <f t="shared" si="85"/>
        <v/>
      </c>
      <c r="F336" s="73" t="str">
        <f t="shared" si="85"/>
        <v/>
      </c>
      <c r="G336" s="73" t="str">
        <f t="shared" si="85"/>
        <v/>
      </c>
      <c r="H336" s="73" t="str">
        <f t="shared" si="85"/>
        <v/>
      </c>
      <c r="I336" s="73" t="str">
        <f t="shared" si="85"/>
        <v/>
      </c>
      <c r="J336" s="73" t="str">
        <f t="shared" si="85"/>
        <v/>
      </c>
      <c r="K336" s="73" t="str">
        <f t="shared" si="85"/>
        <v/>
      </c>
      <c r="L336" s="73" t="str">
        <f t="shared" si="85"/>
        <v/>
      </c>
      <c r="M336" s="73" t="str">
        <f t="shared" si="85"/>
        <v/>
      </c>
      <c r="N336" s="73" t="str">
        <f t="shared" si="85"/>
        <v/>
      </c>
      <c r="O336" s="73" t="str">
        <f t="shared" si="85"/>
        <v/>
      </c>
      <c r="P336" s="73" t="str">
        <f t="shared" si="85"/>
        <v/>
      </c>
      <c r="Q336" s="73" t="str">
        <f t="shared" si="85"/>
        <v/>
      </c>
    </row>
    <row r="337" spans="1:17" ht="12" customHeight="1" x14ac:dyDescent="0.25">
      <c r="A337" s="148" t="s">
        <v>59</v>
      </c>
      <c r="B337" s="73"/>
      <c r="C337" s="73" t="str">
        <f t="shared" si="85"/>
        <v/>
      </c>
      <c r="D337" s="73" t="str">
        <f t="shared" si="85"/>
        <v/>
      </c>
      <c r="E337" s="73" t="str">
        <f t="shared" si="85"/>
        <v/>
      </c>
      <c r="F337" s="73" t="str">
        <f t="shared" si="85"/>
        <v/>
      </c>
      <c r="G337" s="73" t="str">
        <f t="shared" si="85"/>
        <v/>
      </c>
      <c r="H337" s="73" t="str">
        <f t="shared" si="85"/>
        <v/>
      </c>
      <c r="I337" s="73" t="str">
        <f t="shared" si="85"/>
        <v/>
      </c>
      <c r="J337" s="73" t="str">
        <f t="shared" si="85"/>
        <v/>
      </c>
      <c r="K337" s="73" t="str">
        <f t="shared" si="85"/>
        <v/>
      </c>
      <c r="L337" s="73" t="str">
        <f t="shared" si="85"/>
        <v/>
      </c>
      <c r="M337" s="73" t="str">
        <f t="shared" si="85"/>
        <v/>
      </c>
      <c r="N337" s="73" t="str">
        <f t="shared" si="85"/>
        <v/>
      </c>
      <c r="O337" s="73" t="str">
        <f t="shared" si="85"/>
        <v/>
      </c>
      <c r="P337" s="73" t="str">
        <f t="shared" si="85"/>
        <v/>
      </c>
      <c r="Q337" s="73" t="str">
        <f t="shared" si="85"/>
        <v/>
      </c>
    </row>
    <row r="338" spans="1:17" ht="12" customHeight="1" x14ac:dyDescent="0.25">
      <c r="A338" s="158" t="s">
        <v>62</v>
      </c>
      <c r="B338" s="169"/>
      <c r="C338" s="169" t="str">
        <f t="shared" si="85"/>
        <v/>
      </c>
      <c r="D338" s="169" t="str">
        <f t="shared" si="85"/>
        <v/>
      </c>
      <c r="E338" s="169" t="str">
        <f t="shared" si="85"/>
        <v/>
      </c>
      <c r="F338" s="169" t="str">
        <f t="shared" si="85"/>
        <v/>
      </c>
      <c r="G338" s="169" t="str">
        <f t="shared" si="85"/>
        <v/>
      </c>
      <c r="H338" s="169" t="str">
        <f t="shared" si="85"/>
        <v/>
      </c>
      <c r="I338" s="169" t="str">
        <f t="shared" si="85"/>
        <v/>
      </c>
      <c r="J338" s="169" t="str">
        <f t="shared" si="85"/>
        <v/>
      </c>
      <c r="K338" s="169" t="str">
        <f t="shared" si="85"/>
        <v/>
      </c>
      <c r="L338" s="169" t="str">
        <f t="shared" si="85"/>
        <v/>
      </c>
      <c r="M338" s="169" t="str">
        <f t="shared" si="85"/>
        <v/>
      </c>
      <c r="N338" s="169" t="str">
        <f t="shared" si="85"/>
        <v/>
      </c>
      <c r="O338" s="169" t="str">
        <f t="shared" si="85"/>
        <v/>
      </c>
      <c r="P338" s="169" t="str">
        <f t="shared" si="85"/>
        <v/>
      </c>
      <c r="Q338" s="169" t="str">
        <f t="shared" si="85"/>
        <v/>
      </c>
    </row>
    <row r="339" spans="1:17" ht="12" customHeight="1" x14ac:dyDescent="0.25">
      <c r="A339" s="23" t="s">
        <v>57</v>
      </c>
      <c r="B339" s="73"/>
      <c r="C339" s="73" t="str">
        <f t="shared" ref="C339:Q340" si="86">IF(C320=0,"",C320/C301)</f>
        <v/>
      </c>
      <c r="D339" s="73" t="str">
        <f t="shared" si="86"/>
        <v/>
      </c>
      <c r="E339" s="73" t="str">
        <f t="shared" si="86"/>
        <v/>
      </c>
      <c r="F339" s="73" t="str">
        <f t="shared" si="86"/>
        <v/>
      </c>
      <c r="G339" s="73" t="str">
        <f t="shared" si="86"/>
        <v/>
      </c>
      <c r="H339" s="73" t="str">
        <f t="shared" si="86"/>
        <v/>
      </c>
      <c r="I339" s="73" t="str">
        <f t="shared" si="86"/>
        <v/>
      </c>
      <c r="J339" s="73" t="str">
        <f t="shared" si="86"/>
        <v/>
      </c>
      <c r="K339" s="73" t="str">
        <f t="shared" si="86"/>
        <v/>
      </c>
      <c r="L339" s="73" t="str">
        <f t="shared" si="86"/>
        <v/>
      </c>
      <c r="M339" s="73" t="str">
        <f t="shared" si="86"/>
        <v/>
      </c>
      <c r="N339" s="73" t="str">
        <f t="shared" si="86"/>
        <v/>
      </c>
      <c r="O339" s="73" t="str">
        <f t="shared" si="86"/>
        <v/>
      </c>
      <c r="P339" s="73" t="str">
        <f t="shared" si="86"/>
        <v/>
      </c>
      <c r="Q339" s="73" t="str">
        <f t="shared" si="86"/>
        <v/>
      </c>
    </row>
    <row r="340" spans="1:17" ht="12" customHeight="1" x14ac:dyDescent="0.25">
      <c r="A340" s="29" t="s">
        <v>140</v>
      </c>
      <c r="B340" s="65"/>
      <c r="C340" s="65" t="str">
        <f t="shared" si="86"/>
        <v/>
      </c>
      <c r="D340" s="65" t="str">
        <f t="shared" si="86"/>
        <v/>
      </c>
      <c r="E340" s="65" t="str">
        <f t="shared" si="86"/>
        <v/>
      </c>
      <c r="F340" s="65" t="str">
        <f t="shared" si="86"/>
        <v/>
      </c>
      <c r="G340" s="65" t="str">
        <f t="shared" si="86"/>
        <v/>
      </c>
      <c r="H340" s="65" t="str">
        <f t="shared" si="86"/>
        <v/>
      </c>
      <c r="I340" s="65" t="str">
        <f t="shared" si="86"/>
        <v/>
      </c>
      <c r="J340" s="65" t="str">
        <f t="shared" si="86"/>
        <v/>
      </c>
      <c r="K340" s="65" t="str">
        <f t="shared" si="86"/>
        <v/>
      </c>
      <c r="L340" s="65" t="str">
        <f t="shared" si="86"/>
        <v/>
      </c>
      <c r="M340" s="65" t="str">
        <f t="shared" si="86"/>
        <v/>
      </c>
      <c r="N340" s="65" t="str">
        <f t="shared" si="86"/>
        <v/>
      </c>
      <c r="O340" s="65" t="str">
        <f t="shared" si="86"/>
        <v/>
      </c>
      <c r="P340" s="65" t="str">
        <f t="shared" si="86"/>
        <v/>
      </c>
      <c r="Q340" s="65" t="str">
        <f t="shared" si="86"/>
        <v/>
      </c>
    </row>
    <row r="342" spans="1:17" ht="12" customHeight="1" x14ac:dyDescent="0.25">
      <c r="A342" s="152" t="s">
        <v>190</v>
      </c>
      <c r="B342" s="168"/>
      <c r="C342" s="168">
        <f>SUM(C343,C346,C348,C357)</f>
        <v>0</v>
      </c>
      <c r="D342" s="168">
        <f t="shared" ref="D342:Q342" si="87">SUM(D343,D346,D348,D357)</f>
        <v>0</v>
      </c>
      <c r="E342" s="168">
        <f t="shared" si="87"/>
        <v>0</v>
      </c>
      <c r="F342" s="168">
        <f t="shared" si="87"/>
        <v>0</v>
      </c>
      <c r="G342" s="168">
        <f t="shared" si="87"/>
        <v>0</v>
      </c>
      <c r="H342" s="168">
        <f t="shared" si="87"/>
        <v>0</v>
      </c>
      <c r="I342" s="168">
        <f t="shared" si="87"/>
        <v>0</v>
      </c>
      <c r="J342" s="168">
        <f t="shared" si="87"/>
        <v>0</v>
      </c>
      <c r="K342" s="168">
        <f t="shared" si="87"/>
        <v>0</v>
      </c>
      <c r="L342" s="168">
        <f t="shared" si="87"/>
        <v>0</v>
      </c>
      <c r="M342" s="168">
        <f t="shared" si="87"/>
        <v>0</v>
      </c>
      <c r="N342" s="168">
        <f t="shared" si="87"/>
        <v>0</v>
      </c>
      <c r="O342" s="168">
        <f t="shared" si="87"/>
        <v>0</v>
      </c>
      <c r="P342" s="168">
        <f t="shared" si="87"/>
        <v>0</v>
      </c>
      <c r="Q342" s="168">
        <f t="shared" si="87"/>
        <v>0</v>
      </c>
    </row>
    <row r="343" spans="1:17" ht="12" customHeight="1" x14ac:dyDescent="0.25">
      <c r="A343" s="158" t="s">
        <v>65</v>
      </c>
      <c r="B343" s="157"/>
      <c r="C343" s="157">
        <f>SUM(C344:C345)</f>
        <v>0</v>
      </c>
      <c r="D343" s="157">
        <f t="shared" ref="D343:Q343" si="88">SUM(D344:D345)</f>
        <v>0</v>
      </c>
      <c r="E343" s="157">
        <f t="shared" si="88"/>
        <v>0</v>
      </c>
      <c r="F343" s="157">
        <f t="shared" si="88"/>
        <v>0</v>
      </c>
      <c r="G343" s="157">
        <f t="shared" si="88"/>
        <v>0</v>
      </c>
      <c r="H343" s="157">
        <f t="shared" si="88"/>
        <v>0</v>
      </c>
      <c r="I343" s="157">
        <f t="shared" si="88"/>
        <v>0</v>
      </c>
      <c r="J343" s="157">
        <f t="shared" si="88"/>
        <v>0</v>
      </c>
      <c r="K343" s="157">
        <f t="shared" si="88"/>
        <v>0</v>
      </c>
      <c r="L343" s="157">
        <f t="shared" si="88"/>
        <v>0</v>
      </c>
      <c r="M343" s="157">
        <f t="shared" si="88"/>
        <v>0</v>
      </c>
      <c r="N343" s="157">
        <f t="shared" si="88"/>
        <v>0</v>
      </c>
      <c r="O343" s="157">
        <f t="shared" si="88"/>
        <v>0</v>
      </c>
      <c r="P343" s="157">
        <f t="shared" si="88"/>
        <v>0</v>
      </c>
      <c r="Q343" s="157">
        <f t="shared" si="88"/>
        <v>0</v>
      </c>
    </row>
    <row r="344" spans="1:17" ht="12" customHeight="1" x14ac:dyDescent="0.25">
      <c r="A344" s="23" t="s">
        <v>149</v>
      </c>
      <c r="B344" s="156"/>
      <c r="C344" s="156">
        <f>RES_hhdet_in_emi!C$126</f>
        <v>0</v>
      </c>
      <c r="D344" s="156">
        <f>RES_hhdet_in_emi!D$126</f>
        <v>0</v>
      </c>
      <c r="E344" s="156">
        <f>RES_hhdet_in_emi!E$126</f>
        <v>0</v>
      </c>
      <c r="F344" s="156">
        <f>RES_hhdet_in_emi!F$126</f>
        <v>0</v>
      </c>
      <c r="G344" s="156">
        <f>RES_hhdet_in_emi!G$126</f>
        <v>0</v>
      </c>
      <c r="H344" s="156">
        <f>RES_hhdet_in_emi!H$126</f>
        <v>0</v>
      </c>
      <c r="I344" s="156">
        <f>RES_hhdet_in_emi!I$126</f>
        <v>0</v>
      </c>
      <c r="J344" s="156">
        <f>RES_hhdet_in_emi!J$126</f>
        <v>0</v>
      </c>
      <c r="K344" s="156">
        <f>RES_hhdet_in_emi!K$126</f>
        <v>0</v>
      </c>
      <c r="L344" s="156">
        <f>RES_hhdet_in_emi!L$126</f>
        <v>0</v>
      </c>
      <c r="M344" s="156">
        <f>RES_hhdet_in_emi!M$126</f>
        <v>0</v>
      </c>
      <c r="N344" s="156">
        <f>RES_hhdet_in_emi!N$126</f>
        <v>0</v>
      </c>
      <c r="O344" s="156">
        <f>RES_hhdet_in_emi!O$126</f>
        <v>0</v>
      </c>
      <c r="P344" s="156">
        <f>RES_hhdet_in_emi!P$126</f>
        <v>0</v>
      </c>
      <c r="Q344" s="156">
        <f>RES_hhdet_in_emi!Q$126</f>
        <v>0</v>
      </c>
    </row>
    <row r="345" spans="1:17" ht="12" customHeight="1" x14ac:dyDescent="0.25">
      <c r="A345" s="23" t="s">
        <v>60</v>
      </c>
      <c r="B345" s="156"/>
      <c r="C345" s="156">
        <f>RES_hhdet_in_emi!C$127</f>
        <v>0</v>
      </c>
      <c r="D345" s="156">
        <f>RES_hhdet_in_emi!D$127</f>
        <v>0</v>
      </c>
      <c r="E345" s="156">
        <f>RES_hhdet_in_emi!E$127</f>
        <v>0</v>
      </c>
      <c r="F345" s="156">
        <f>RES_hhdet_in_emi!F$127</f>
        <v>0</v>
      </c>
      <c r="G345" s="156">
        <f>RES_hhdet_in_emi!G$127</f>
        <v>0</v>
      </c>
      <c r="H345" s="156">
        <f>RES_hhdet_in_emi!H$127</f>
        <v>0</v>
      </c>
      <c r="I345" s="156">
        <f>RES_hhdet_in_emi!I$127</f>
        <v>0</v>
      </c>
      <c r="J345" s="156">
        <f>RES_hhdet_in_emi!J$127</f>
        <v>0</v>
      </c>
      <c r="K345" s="156">
        <f>RES_hhdet_in_emi!K$127</f>
        <v>0</v>
      </c>
      <c r="L345" s="156">
        <f>RES_hhdet_in_emi!L$127</f>
        <v>0</v>
      </c>
      <c r="M345" s="156">
        <f>RES_hhdet_in_emi!M$127</f>
        <v>0</v>
      </c>
      <c r="N345" s="156">
        <f>RES_hhdet_in_emi!N$127</f>
        <v>0</v>
      </c>
      <c r="O345" s="156">
        <f>RES_hhdet_in_emi!O$127</f>
        <v>0</v>
      </c>
      <c r="P345" s="156">
        <f>RES_hhdet_in_emi!P$127</f>
        <v>0</v>
      </c>
      <c r="Q345" s="156">
        <f>RES_hhdet_in_emi!Q$127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RES_hhdet_in_emi!C$129</f>
        <v>0</v>
      </c>
      <c r="D347" s="156">
        <f>RES_hhdet_in_emi!D$129</f>
        <v>0</v>
      </c>
      <c r="E347" s="156">
        <f>RES_hhdet_in_emi!E$129</f>
        <v>0</v>
      </c>
      <c r="F347" s="156">
        <f>RES_hhdet_in_emi!F$129</f>
        <v>0</v>
      </c>
      <c r="G347" s="156">
        <f>RES_hhdet_in_emi!G$129</f>
        <v>0</v>
      </c>
      <c r="H347" s="156">
        <f>RES_hhdet_in_emi!H$129</f>
        <v>0</v>
      </c>
      <c r="I347" s="156">
        <f>RES_hhdet_in_emi!I$129</f>
        <v>0</v>
      </c>
      <c r="J347" s="156">
        <f>RES_hhdet_in_emi!J$129</f>
        <v>0</v>
      </c>
      <c r="K347" s="156">
        <f>RES_hhdet_in_emi!K$129</f>
        <v>0</v>
      </c>
      <c r="L347" s="156">
        <f>RES_hhdet_in_emi!L$129</f>
        <v>0</v>
      </c>
      <c r="M347" s="156">
        <f>RES_hhdet_in_emi!M$129</f>
        <v>0</v>
      </c>
      <c r="N347" s="156">
        <f>RES_hhdet_in_emi!N$129</f>
        <v>0</v>
      </c>
      <c r="O347" s="156">
        <f>RES_hhdet_in_emi!O$129</f>
        <v>0</v>
      </c>
      <c r="P347" s="156">
        <f>RES_hhdet_in_emi!P$129</f>
        <v>0</v>
      </c>
      <c r="Q347" s="156">
        <f>RES_hhdet_in_emi!Q$129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0</v>
      </c>
      <c r="D348" s="157">
        <f t="shared" ref="D348:Q348" si="90">SUM(D349:D350,D353:D354)</f>
        <v>0</v>
      </c>
      <c r="E348" s="157">
        <f t="shared" si="90"/>
        <v>0</v>
      </c>
      <c r="F348" s="157">
        <f t="shared" si="90"/>
        <v>0</v>
      </c>
      <c r="G348" s="157">
        <f t="shared" si="90"/>
        <v>0</v>
      </c>
      <c r="H348" s="157">
        <f t="shared" si="90"/>
        <v>0</v>
      </c>
      <c r="I348" s="157">
        <f t="shared" si="90"/>
        <v>0</v>
      </c>
      <c r="J348" s="157">
        <f t="shared" si="90"/>
        <v>0</v>
      </c>
      <c r="K348" s="157">
        <f t="shared" si="90"/>
        <v>0</v>
      </c>
      <c r="L348" s="157">
        <f t="shared" si="90"/>
        <v>0</v>
      </c>
      <c r="M348" s="157">
        <f t="shared" si="90"/>
        <v>0</v>
      </c>
      <c r="N348" s="157">
        <f t="shared" si="90"/>
        <v>0</v>
      </c>
      <c r="O348" s="157">
        <f t="shared" si="90"/>
        <v>0</v>
      </c>
      <c r="P348" s="157">
        <f t="shared" si="90"/>
        <v>0</v>
      </c>
      <c r="Q348" s="157">
        <f t="shared" si="90"/>
        <v>0</v>
      </c>
    </row>
    <row r="349" spans="1:17" ht="12" customHeight="1" x14ac:dyDescent="0.25">
      <c r="A349" s="167" t="s">
        <v>148</v>
      </c>
      <c r="B349" s="132"/>
      <c r="C349" s="132">
        <f>RES_hhdet_in_emi!C$131</f>
        <v>0</v>
      </c>
      <c r="D349" s="132">
        <f>RES_hhdet_in_emi!D$131</f>
        <v>0</v>
      </c>
      <c r="E349" s="132">
        <f>RES_hhdet_in_emi!E$131</f>
        <v>0</v>
      </c>
      <c r="F349" s="132">
        <f>RES_hhdet_in_emi!F$131</f>
        <v>0</v>
      </c>
      <c r="G349" s="132">
        <f>RES_hhdet_in_emi!G$131</f>
        <v>0</v>
      </c>
      <c r="H349" s="132">
        <f>RES_hhdet_in_emi!H$131</f>
        <v>0</v>
      </c>
      <c r="I349" s="132">
        <f>RES_hhdet_in_emi!I$131</f>
        <v>0</v>
      </c>
      <c r="J349" s="132">
        <f>RES_hhdet_in_emi!J$131</f>
        <v>0</v>
      </c>
      <c r="K349" s="132">
        <f>RES_hhdet_in_emi!K$131</f>
        <v>0</v>
      </c>
      <c r="L349" s="132">
        <f>RES_hhdet_in_emi!L$131</f>
        <v>0</v>
      </c>
      <c r="M349" s="132">
        <f>RES_hhdet_in_emi!M$131</f>
        <v>0</v>
      </c>
      <c r="N349" s="132">
        <f>RES_hhdet_in_emi!N$131</f>
        <v>0</v>
      </c>
      <c r="O349" s="132">
        <f>RES_hhdet_in_emi!O$131</f>
        <v>0</v>
      </c>
      <c r="P349" s="132">
        <f>RES_hhdet_in_emi!P$131</f>
        <v>0</v>
      </c>
      <c r="Q349" s="132">
        <f>RES_hhdet_in_emi!Q$131</f>
        <v>0</v>
      </c>
    </row>
    <row r="350" spans="1:17" ht="12" customHeight="1" x14ac:dyDescent="0.25">
      <c r="A350" s="167" t="s">
        <v>147</v>
      </c>
      <c r="B350" s="132"/>
      <c r="C350" s="132">
        <f>SUM(C351:C352)</f>
        <v>0</v>
      </c>
      <c r="D350" s="132">
        <f t="shared" ref="D350:Q350" si="91">SUM(D351:D352)</f>
        <v>0</v>
      </c>
      <c r="E350" s="132">
        <f t="shared" si="91"/>
        <v>0</v>
      </c>
      <c r="F350" s="132">
        <f t="shared" si="91"/>
        <v>0</v>
      </c>
      <c r="G350" s="132">
        <f t="shared" si="91"/>
        <v>0</v>
      </c>
      <c r="H350" s="132">
        <f t="shared" si="91"/>
        <v>0</v>
      </c>
      <c r="I350" s="132">
        <f t="shared" si="91"/>
        <v>0</v>
      </c>
      <c r="J350" s="132">
        <f t="shared" si="91"/>
        <v>0</v>
      </c>
      <c r="K350" s="132">
        <f t="shared" si="91"/>
        <v>0</v>
      </c>
      <c r="L350" s="132">
        <f t="shared" si="91"/>
        <v>0</v>
      </c>
      <c r="M350" s="132">
        <f t="shared" si="91"/>
        <v>0</v>
      </c>
      <c r="N350" s="132">
        <f t="shared" si="91"/>
        <v>0</v>
      </c>
      <c r="O350" s="132">
        <f t="shared" si="91"/>
        <v>0</v>
      </c>
      <c r="P350" s="132">
        <f t="shared" si="91"/>
        <v>0</v>
      </c>
      <c r="Q350" s="132">
        <f t="shared" si="91"/>
        <v>0</v>
      </c>
    </row>
    <row r="351" spans="1:17" ht="12" customHeight="1" x14ac:dyDescent="0.25">
      <c r="A351" s="166" t="s">
        <v>61</v>
      </c>
      <c r="B351" s="165"/>
      <c r="C351" s="165">
        <f>RES_hhdet_in_emi!C$133</f>
        <v>0</v>
      </c>
      <c r="D351" s="165">
        <f>RES_hhdet_in_emi!D$133</f>
        <v>0</v>
      </c>
      <c r="E351" s="165">
        <f>RES_hhdet_in_emi!E$133</f>
        <v>0</v>
      </c>
      <c r="F351" s="165">
        <f>RES_hhdet_in_emi!F$133</f>
        <v>0</v>
      </c>
      <c r="G351" s="165">
        <f>RES_hhdet_in_emi!G$133</f>
        <v>0</v>
      </c>
      <c r="H351" s="165">
        <f>RES_hhdet_in_emi!H$133</f>
        <v>0</v>
      </c>
      <c r="I351" s="165">
        <f>RES_hhdet_in_emi!I$133</f>
        <v>0</v>
      </c>
      <c r="J351" s="165">
        <f>RES_hhdet_in_emi!J$133</f>
        <v>0</v>
      </c>
      <c r="K351" s="165">
        <f>RES_hhdet_in_emi!K$133</f>
        <v>0</v>
      </c>
      <c r="L351" s="165">
        <f>RES_hhdet_in_emi!L$133</f>
        <v>0</v>
      </c>
      <c r="M351" s="165">
        <f>RES_hhdet_in_emi!M$133</f>
        <v>0</v>
      </c>
      <c r="N351" s="165">
        <f>RES_hhdet_in_emi!N$133</f>
        <v>0</v>
      </c>
      <c r="O351" s="165">
        <f>RES_hhdet_in_emi!O$133</f>
        <v>0</v>
      </c>
      <c r="P351" s="165">
        <f>RES_hhdet_in_emi!P$133</f>
        <v>0</v>
      </c>
      <c r="Q351" s="165">
        <f>RES_hhdet_in_emi!Q$133</f>
        <v>0</v>
      </c>
    </row>
    <row r="352" spans="1:17" ht="12" customHeight="1" x14ac:dyDescent="0.25">
      <c r="A352" s="147" t="s">
        <v>59</v>
      </c>
      <c r="B352" s="164"/>
      <c r="C352" s="164">
        <f>RES_hhdet_in_emi!C$134</f>
        <v>0</v>
      </c>
      <c r="D352" s="164">
        <f>RES_hhdet_in_emi!D$134</f>
        <v>0</v>
      </c>
      <c r="E352" s="164">
        <f>RES_hhdet_in_emi!E$134</f>
        <v>0</v>
      </c>
      <c r="F352" s="164">
        <f>RES_hhdet_in_emi!F$134</f>
        <v>0</v>
      </c>
      <c r="G352" s="164">
        <f>RES_hhdet_in_emi!G$134</f>
        <v>0</v>
      </c>
      <c r="H352" s="164">
        <f>RES_hhdet_in_emi!H$134</f>
        <v>0</v>
      </c>
      <c r="I352" s="164">
        <f>RES_hhdet_in_emi!I$134</f>
        <v>0</v>
      </c>
      <c r="J352" s="164">
        <f>RES_hhdet_in_emi!J$134</f>
        <v>0</v>
      </c>
      <c r="K352" s="164">
        <f>RES_hhdet_in_emi!K$134</f>
        <v>0</v>
      </c>
      <c r="L352" s="164">
        <f>RES_hhdet_in_emi!L$134</f>
        <v>0</v>
      </c>
      <c r="M352" s="164">
        <f>RES_hhdet_in_emi!M$134</f>
        <v>0</v>
      </c>
      <c r="N352" s="164">
        <f>RES_hhdet_in_emi!N$134</f>
        <v>0</v>
      </c>
      <c r="O352" s="164">
        <f>RES_hhdet_in_emi!O$134</f>
        <v>0</v>
      </c>
      <c r="P352" s="164">
        <f>RES_hhdet_in_emi!P$134</f>
        <v>0</v>
      </c>
      <c r="Q352" s="164">
        <f>RES_hhdet_in_emi!Q$134</f>
        <v>0</v>
      </c>
    </row>
    <row r="353" spans="1:17" ht="12" customHeight="1" x14ac:dyDescent="0.25">
      <c r="A353" s="163" t="s">
        <v>142</v>
      </c>
      <c r="B353" s="162"/>
      <c r="C353" s="162">
        <f>RES_hhdet_in_emi!C$135</f>
        <v>0</v>
      </c>
      <c r="D353" s="162">
        <f>RES_hhdet_in_emi!D$135</f>
        <v>0</v>
      </c>
      <c r="E353" s="162">
        <f>RES_hhdet_in_emi!E$135</f>
        <v>0</v>
      </c>
      <c r="F353" s="162">
        <f>RES_hhdet_in_emi!F$135</f>
        <v>0</v>
      </c>
      <c r="G353" s="162">
        <f>RES_hhdet_in_emi!G$135</f>
        <v>0</v>
      </c>
      <c r="H353" s="162">
        <f>RES_hhdet_in_emi!H$135</f>
        <v>0</v>
      </c>
      <c r="I353" s="162">
        <f>RES_hhdet_in_emi!I$135</f>
        <v>0</v>
      </c>
      <c r="J353" s="162">
        <f>RES_hhdet_in_emi!J$135</f>
        <v>0</v>
      </c>
      <c r="K353" s="162">
        <f>RES_hhdet_in_emi!K$135</f>
        <v>0</v>
      </c>
      <c r="L353" s="162">
        <f>RES_hhdet_in_emi!L$135</f>
        <v>0</v>
      </c>
      <c r="M353" s="162">
        <f>RES_hhdet_in_emi!M$135</f>
        <v>0</v>
      </c>
      <c r="N353" s="162">
        <f>RES_hhdet_in_emi!N$135</f>
        <v>0</v>
      </c>
      <c r="O353" s="162">
        <f>RES_hhdet_in_emi!O$135</f>
        <v>0</v>
      </c>
      <c r="P353" s="162">
        <f>RES_hhdet_in_emi!P$135</f>
        <v>0</v>
      </c>
      <c r="Q353" s="162">
        <f>RES_hhdet_in_emi!Q$135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RES_hhdet_in_emi!C$137</f>
        <v>0</v>
      </c>
      <c r="D355" s="156">
        <f>RES_hhdet_in_emi!D$137</f>
        <v>0</v>
      </c>
      <c r="E355" s="156">
        <f>RES_hhdet_in_emi!E$137</f>
        <v>0</v>
      </c>
      <c r="F355" s="156">
        <f>RES_hhdet_in_emi!F$137</f>
        <v>0</v>
      </c>
      <c r="G355" s="156">
        <f>RES_hhdet_in_emi!G$137</f>
        <v>0</v>
      </c>
      <c r="H355" s="156">
        <f>RES_hhdet_in_emi!H$137</f>
        <v>0</v>
      </c>
      <c r="I355" s="156">
        <f>RES_hhdet_in_emi!I$137</f>
        <v>0</v>
      </c>
      <c r="J355" s="156">
        <f>RES_hhdet_in_emi!J$137</f>
        <v>0</v>
      </c>
      <c r="K355" s="156">
        <f>RES_hhdet_in_emi!K$137</f>
        <v>0</v>
      </c>
      <c r="L355" s="156">
        <f>RES_hhdet_in_emi!L$137</f>
        <v>0</v>
      </c>
      <c r="M355" s="156">
        <f>RES_hhdet_in_emi!M$137</f>
        <v>0</v>
      </c>
      <c r="N355" s="156">
        <f>RES_hhdet_in_emi!N$137</f>
        <v>0</v>
      </c>
      <c r="O355" s="156">
        <f>RES_hhdet_in_emi!O$137</f>
        <v>0</v>
      </c>
      <c r="P355" s="156">
        <f>RES_hhdet_in_emi!P$137</f>
        <v>0</v>
      </c>
      <c r="Q355" s="156">
        <f>RES_hhdet_in_emi!Q$137</f>
        <v>0</v>
      </c>
    </row>
    <row r="356" spans="1:17" ht="12" customHeight="1" x14ac:dyDescent="0.25">
      <c r="A356" s="148" t="s">
        <v>59</v>
      </c>
      <c r="B356" s="156"/>
      <c r="C356" s="156">
        <f>RES_hhdet_in_emi!C$138</f>
        <v>0</v>
      </c>
      <c r="D356" s="156">
        <f>RES_hhdet_in_emi!D$138</f>
        <v>0</v>
      </c>
      <c r="E356" s="156">
        <f>RES_hhdet_in_emi!E$138</f>
        <v>0</v>
      </c>
      <c r="F356" s="156">
        <f>RES_hhdet_in_emi!F$138</f>
        <v>0</v>
      </c>
      <c r="G356" s="156">
        <f>RES_hhdet_in_emi!G$138</f>
        <v>0</v>
      </c>
      <c r="H356" s="156">
        <f>RES_hhdet_in_emi!H$138</f>
        <v>0</v>
      </c>
      <c r="I356" s="156">
        <f>RES_hhdet_in_emi!I$138</f>
        <v>0</v>
      </c>
      <c r="J356" s="156">
        <f>RES_hhdet_in_emi!J$138</f>
        <v>0</v>
      </c>
      <c r="K356" s="156">
        <f>RES_hhdet_in_emi!K$138</f>
        <v>0</v>
      </c>
      <c r="L356" s="156">
        <f>RES_hhdet_in_emi!L$138</f>
        <v>0</v>
      </c>
      <c r="M356" s="156">
        <f>RES_hhdet_in_emi!M$138</f>
        <v>0</v>
      </c>
      <c r="N356" s="156">
        <f>RES_hhdet_in_emi!N$138</f>
        <v>0</v>
      </c>
      <c r="O356" s="156">
        <f>RES_hhdet_in_emi!O$138</f>
        <v>0</v>
      </c>
      <c r="P356" s="156">
        <f>RES_hhdet_in_emi!P$138</f>
        <v>0</v>
      </c>
      <c r="Q356" s="156">
        <f>RES_hhdet_in_emi!Q$138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0</v>
      </c>
      <c r="D357" s="157">
        <f t="shared" ref="D357:Q357" si="93">SUM(D358:D359)</f>
        <v>0</v>
      </c>
      <c r="E357" s="157">
        <f t="shared" si="93"/>
        <v>0</v>
      </c>
      <c r="F357" s="157">
        <f t="shared" si="93"/>
        <v>0</v>
      </c>
      <c r="G357" s="157">
        <f t="shared" si="93"/>
        <v>0</v>
      </c>
      <c r="H357" s="157">
        <f t="shared" si="93"/>
        <v>0</v>
      </c>
      <c r="I357" s="157">
        <f t="shared" si="93"/>
        <v>0</v>
      </c>
      <c r="J357" s="157">
        <f t="shared" si="93"/>
        <v>0</v>
      </c>
      <c r="K357" s="157">
        <f t="shared" si="93"/>
        <v>0</v>
      </c>
      <c r="L357" s="157">
        <f t="shared" si="93"/>
        <v>0</v>
      </c>
      <c r="M357" s="157">
        <f t="shared" si="93"/>
        <v>0</v>
      </c>
      <c r="N357" s="157">
        <f t="shared" si="93"/>
        <v>0</v>
      </c>
      <c r="O357" s="157">
        <f t="shared" si="93"/>
        <v>0</v>
      </c>
      <c r="P357" s="157">
        <f t="shared" si="93"/>
        <v>0</v>
      </c>
      <c r="Q357" s="157">
        <f t="shared" si="93"/>
        <v>0</v>
      </c>
    </row>
    <row r="358" spans="1:17" ht="12" customHeight="1" x14ac:dyDescent="0.25">
      <c r="A358" s="23" t="s">
        <v>57</v>
      </c>
      <c r="B358" s="156"/>
      <c r="C358" s="156">
        <f>RES_hhdet_in_emi!C$140</f>
        <v>0</v>
      </c>
      <c r="D358" s="156">
        <f>RES_hhdet_in_emi!D$140</f>
        <v>0</v>
      </c>
      <c r="E358" s="156">
        <f>RES_hhdet_in_emi!E$140</f>
        <v>0</v>
      </c>
      <c r="F358" s="156">
        <f>RES_hhdet_in_emi!F$140</f>
        <v>0</v>
      </c>
      <c r="G358" s="156">
        <f>RES_hhdet_in_emi!G$140</f>
        <v>0</v>
      </c>
      <c r="H358" s="156">
        <f>RES_hhdet_in_emi!H$140</f>
        <v>0</v>
      </c>
      <c r="I358" s="156">
        <f>RES_hhdet_in_emi!I$140</f>
        <v>0</v>
      </c>
      <c r="J358" s="156">
        <f>RES_hhdet_in_emi!J$140</f>
        <v>0</v>
      </c>
      <c r="K358" s="156">
        <f>RES_hhdet_in_emi!K$140</f>
        <v>0</v>
      </c>
      <c r="L358" s="156">
        <f>RES_hhdet_in_emi!L$140</f>
        <v>0</v>
      </c>
      <c r="M358" s="156">
        <f>RES_hhdet_in_emi!M$140</f>
        <v>0</v>
      </c>
      <c r="N358" s="156">
        <f>RES_hhdet_in_emi!N$140</f>
        <v>0</v>
      </c>
      <c r="O358" s="156">
        <f>RES_hhdet_in_emi!O$140</f>
        <v>0</v>
      </c>
      <c r="P358" s="156">
        <f>RES_hhdet_in_emi!P$140</f>
        <v>0</v>
      </c>
      <c r="Q358" s="156">
        <f>RES_hhdet_in_emi!Q$140</f>
        <v>0</v>
      </c>
    </row>
    <row r="359" spans="1:17" ht="12" customHeight="1" x14ac:dyDescent="0.25">
      <c r="A359" s="29" t="s">
        <v>140</v>
      </c>
      <c r="B359" s="57"/>
      <c r="C359" s="57">
        <f>RES_hhdet_in_emi!C$141</f>
        <v>0</v>
      </c>
      <c r="D359" s="57">
        <f>RES_hhdet_in_emi!D$141</f>
        <v>0</v>
      </c>
      <c r="E359" s="57">
        <f>RES_hhdet_in_emi!E$141</f>
        <v>0</v>
      </c>
      <c r="F359" s="57">
        <f>RES_hhdet_in_emi!F$141</f>
        <v>0</v>
      </c>
      <c r="G359" s="57">
        <f>RES_hhdet_in_emi!G$141</f>
        <v>0</v>
      </c>
      <c r="H359" s="57">
        <f>RES_hhdet_in_emi!H$141</f>
        <v>0</v>
      </c>
      <c r="I359" s="57">
        <f>RES_hhdet_in_emi!I$141</f>
        <v>0</v>
      </c>
      <c r="J359" s="57">
        <f>RES_hhdet_in_emi!J$141</f>
        <v>0</v>
      </c>
      <c r="K359" s="57">
        <f>RES_hhdet_in_emi!K$141</f>
        <v>0</v>
      </c>
      <c r="L359" s="57">
        <f>RES_hhdet_in_emi!L$141</f>
        <v>0</v>
      </c>
      <c r="M359" s="57">
        <f>RES_hhdet_in_emi!M$141</f>
        <v>0</v>
      </c>
      <c r="N359" s="57">
        <f>RES_hhdet_in_emi!N$141</f>
        <v>0</v>
      </c>
      <c r="O359" s="57">
        <f>RES_hhdet_in_emi!O$141</f>
        <v>0</v>
      </c>
      <c r="P359" s="57">
        <f>RES_hhdet_in_emi!P$141</f>
        <v>0</v>
      </c>
      <c r="Q359" s="57">
        <f>RES_hhdet_in_emi!Q$141</f>
        <v>0</v>
      </c>
    </row>
    <row r="361" spans="1:17" ht="12" customHeight="1" x14ac:dyDescent="0.25">
      <c r="A361" s="152" t="s">
        <v>189</v>
      </c>
      <c r="B361" s="168"/>
      <c r="C361" s="168">
        <f>SUM(C362,C365,C367,C376)</f>
        <v>0</v>
      </c>
      <c r="D361" s="168">
        <f t="shared" ref="D361:Q361" si="94">SUM(D362,D365,D367,D376)</f>
        <v>0</v>
      </c>
      <c r="E361" s="168">
        <f t="shared" si="94"/>
        <v>0</v>
      </c>
      <c r="F361" s="168">
        <f t="shared" si="94"/>
        <v>0</v>
      </c>
      <c r="G361" s="168">
        <f t="shared" si="94"/>
        <v>0</v>
      </c>
      <c r="H361" s="168">
        <f t="shared" si="94"/>
        <v>0</v>
      </c>
      <c r="I361" s="168">
        <f t="shared" si="94"/>
        <v>0</v>
      </c>
      <c r="J361" s="168">
        <f t="shared" si="94"/>
        <v>0</v>
      </c>
      <c r="K361" s="168">
        <f t="shared" si="94"/>
        <v>0</v>
      </c>
      <c r="L361" s="168">
        <f t="shared" si="94"/>
        <v>0</v>
      </c>
      <c r="M361" s="168">
        <f t="shared" si="94"/>
        <v>0</v>
      </c>
      <c r="N361" s="168">
        <f t="shared" si="94"/>
        <v>0</v>
      </c>
      <c r="O361" s="168">
        <f t="shared" si="94"/>
        <v>0</v>
      </c>
      <c r="P361" s="168">
        <f t="shared" si="94"/>
        <v>0</v>
      </c>
      <c r="Q361" s="168">
        <f t="shared" si="94"/>
        <v>0</v>
      </c>
    </row>
    <row r="362" spans="1:17" ht="12" customHeight="1" x14ac:dyDescent="0.25">
      <c r="A362" s="158" t="s">
        <v>65</v>
      </c>
      <c r="B362" s="157"/>
      <c r="C362" s="157">
        <f>SUM(C363:C364)</f>
        <v>0</v>
      </c>
      <c r="D362" s="157">
        <f t="shared" ref="D362:Q362" si="95">SUM(D363:D364)</f>
        <v>0</v>
      </c>
      <c r="E362" s="157">
        <f t="shared" si="95"/>
        <v>0</v>
      </c>
      <c r="F362" s="157">
        <f t="shared" si="95"/>
        <v>0</v>
      </c>
      <c r="G362" s="157">
        <f t="shared" si="95"/>
        <v>0</v>
      </c>
      <c r="H362" s="157">
        <f t="shared" si="95"/>
        <v>0</v>
      </c>
      <c r="I362" s="157">
        <f t="shared" si="95"/>
        <v>0</v>
      </c>
      <c r="J362" s="157">
        <f t="shared" si="95"/>
        <v>0</v>
      </c>
      <c r="K362" s="157">
        <f t="shared" si="95"/>
        <v>0</v>
      </c>
      <c r="L362" s="157">
        <f t="shared" si="95"/>
        <v>0</v>
      </c>
      <c r="M362" s="157">
        <f t="shared" si="95"/>
        <v>0</v>
      </c>
      <c r="N362" s="157">
        <f t="shared" si="95"/>
        <v>0</v>
      </c>
      <c r="O362" s="157">
        <f t="shared" si="95"/>
        <v>0</v>
      </c>
      <c r="P362" s="157">
        <f t="shared" si="95"/>
        <v>0</v>
      </c>
      <c r="Q362" s="157">
        <f t="shared" si="95"/>
        <v>0</v>
      </c>
    </row>
    <row r="363" spans="1:17" ht="12" customHeight="1" x14ac:dyDescent="0.25">
      <c r="A363" s="23" t="s">
        <v>149</v>
      </c>
      <c r="B363" s="156"/>
      <c r="C363" s="156">
        <f t="shared" ref="C363:Q366" si="96">IF(C287=0,0,C287/0.086*1000000/C$49)</f>
        <v>0</v>
      </c>
      <c r="D363" s="156">
        <f t="shared" si="96"/>
        <v>0</v>
      </c>
      <c r="E363" s="156">
        <f t="shared" si="96"/>
        <v>0</v>
      </c>
      <c r="F363" s="156">
        <f t="shared" si="96"/>
        <v>0</v>
      </c>
      <c r="G363" s="156">
        <f t="shared" si="96"/>
        <v>0</v>
      </c>
      <c r="H363" s="156">
        <f t="shared" si="96"/>
        <v>0</v>
      </c>
      <c r="I363" s="156">
        <f t="shared" si="96"/>
        <v>0</v>
      </c>
      <c r="J363" s="156">
        <f t="shared" si="96"/>
        <v>0</v>
      </c>
      <c r="K363" s="156">
        <f t="shared" si="96"/>
        <v>0</v>
      </c>
      <c r="L363" s="156">
        <f t="shared" si="96"/>
        <v>0</v>
      </c>
      <c r="M363" s="156">
        <f t="shared" si="96"/>
        <v>0</v>
      </c>
      <c r="N363" s="156">
        <f t="shared" si="96"/>
        <v>0</v>
      </c>
      <c r="O363" s="156">
        <f t="shared" si="96"/>
        <v>0</v>
      </c>
      <c r="P363" s="156">
        <f t="shared" si="96"/>
        <v>0</v>
      </c>
      <c r="Q363" s="156">
        <f t="shared" si="96"/>
        <v>0</v>
      </c>
    </row>
    <row r="364" spans="1:17" ht="12" customHeight="1" x14ac:dyDescent="0.25">
      <c r="A364" s="23" t="s">
        <v>60</v>
      </c>
      <c r="B364" s="156"/>
      <c r="C364" s="156">
        <f t="shared" si="96"/>
        <v>0</v>
      </c>
      <c r="D364" s="156">
        <f t="shared" si="96"/>
        <v>0</v>
      </c>
      <c r="E364" s="156">
        <f t="shared" si="96"/>
        <v>0</v>
      </c>
      <c r="F364" s="156">
        <f t="shared" si="96"/>
        <v>0</v>
      </c>
      <c r="G364" s="156">
        <f t="shared" si="96"/>
        <v>0</v>
      </c>
      <c r="H364" s="156">
        <f t="shared" si="96"/>
        <v>0</v>
      </c>
      <c r="I364" s="156">
        <f t="shared" si="96"/>
        <v>0</v>
      </c>
      <c r="J364" s="156">
        <f t="shared" si="96"/>
        <v>0</v>
      </c>
      <c r="K364" s="156">
        <f t="shared" si="96"/>
        <v>0</v>
      </c>
      <c r="L364" s="156">
        <f t="shared" si="96"/>
        <v>0</v>
      </c>
      <c r="M364" s="156">
        <f t="shared" si="96"/>
        <v>0</v>
      </c>
      <c r="N364" s="156">
        <f t="shared" si="96"/>
        <v>0</v>
      </c>
      <c r="O364" s="156">
        <f t="shared" si="96"/>
        <v>0</v>
      </c>
      <c r="P364" s="156">
        <f t="shared" si="96"/>
        <v>0</v>
      </c>
      <c r="Q364" s="156">
        <f t="shared" si="96"/>
        <v>0</v>
      </c>
    </row>
    <row r="365" spans="1:17" ht="12" customHeight="1" x14ac:dyDescent="0.25">
      <c r="A365" s="158" t="s">
        <v>112</v>
      </c>
      <c r="B365" s="157"/>
      <c r="C365" s="157">
        <f>C366</f>
        <v>0</v>
      </c>
      <c r="D365" s="157">
        <f t="shared" ref="D365:Q365" si="97">D366</f>
        <v>0</v>
      </c>
      <c r="E365" s="157">
        <f t="shared" si="97"/>
        <v>0</v>
      </c>
      <c r="F365" s="157">
        <f t="shared" si="97"/>
        <v>0</v>
      </c>
      <c r="G365" s="157">
        <f t="shared" si="97"/>
        <v>0</v>
      </c>
      <c r="H365" s="157">
        <f t="shared" si="97"/>
        <v>0</v>
      </c>
      <c r="I365" s="157">
        <f t="shared" si="97"/>
        <v>0</v>
      </c>
      <c r="J365" s="157">
        <f t="shared" si="97"/>
        <v>0</v>
      </c>
      <c r="K365" s="157">
        <f t="shared" si="97"/>
        <v>0</v>
      </c>
      <c r="L365" s="157">
        <f t="shared" si="97"/>
        <v>0</v>
      </c>
      <c r="M365" s="157">
        <f t="shared" si="97"/>
        <v>0</v>
      </c>
      <c r="N365" s="157">
        <f t="shared" si="97"/>
        <v>0</v>
      </c>
      <c r="O365" s="157">
        <f t="shared" si="97"/>
        <v>0</v>
      </c>
      <c r="P365" s="157">
        <f t="shared" si="97"/>
        <v>0</v>
      </c>
      <c r="Q365" s="157">
        <f t="shared" si="97"/>
        <v>0</v>
      </c>
    </row>
    <row r="366" spans="1:17" ht="12" customHeight="1" x14ac:dyDescent="0.25">
      <c r="A366" s="23" t="s">
        <v>60</v>
      </c>
      <c r="B366" s="156"/>
      <c r="C366" s="156">
        <f t="shared" si="96"/>
        <v>0</v>
      </c>
      <c r="D366" s="156">
        <f t="shared" si="96"/>
        <v>0</v>
      </c>
      <c r="E366" s="156">
        <f t="shared" si="96"/>
        <v>0</v>
      </c>
      <c r="F366" s="156">
        <f t="shared" si="96"/>
        <v>0</v>
      </c>
      <c r="G366" s="156">
        <f t="shared" si="96"/>
        <v>0</v>
      </c>
      <c r="H366" s="156">
        <f t="shared" si="96"/>
        <v>0</v>
      </c>
      <c r="I366" s="156">
        <f t="shared" si="96"/>
        <v>0</v>
      </c>
      <c r="J366" s="156">
        <f t="shared" si="96"/>
        <v>0</v>
      </c>
      <c r="K366" s="156">
        <f t="shared" si="96"/>
        <v>0</v>
      </c>
      <c r="L366" s="156">
        <f t="shared" si="96"/>
        <v>0</v>
      </c>
      <c r="M366" s="156">
        <f t="shared" si="96"/>
        <v>0</v>
      </c>
      <c r="N366" s="156">
        <f t="shared" si="96"/>
        <v>0</v>
      </c>
      <c r="O366" s="156">
        <f t="shared" si="96"/>
        <v>0</v>
      </c>
      <c r="P366" s="156">
        <f t="shared" si="96"/>
        <v>0</v>
      </c>
      <c r="Q366" s="156">
        <f t="shared" si="96"/>
        <v>0</v>
      </c>
    </row>
    <row r="367" spans="1:17" ht="12" customHeight="1" x14ac:dyDescent="0.25">
      <c r="A367" s="158" t="s">
        <v>63</v>
      </c>
      <c r="B367" s="157"/>
      <c r="C367" s="157">
        <f>IF(C291=0,0,C291/0.086*1000000/SUM(C$53:C$56))</f>
        <v>0</v>
      </c>
      <c r="D367" s="157">
        <f t="shared" ref="D367:Q367" si="98">IF(D291=0,0,D291/0.086*1000000/SUM(D$53:D$56))</f>
        <v>0</v>
      </c>
      <c r="E367" s="157">
        <f t="shared" si="98"/>
        <v>0</v>
      </c>
      <c r="F367" s="157">
        <f t="shared" si="98"/>
        <v>0</v>
      </c>
      <c r="G367" s="157">
        <f t="shared" si="98"/>
        <v>0</v>
      </c>
      <c r="H367" s="157">
        <f t="shared" si="98"/>
        <v>0</v>
      </c>
      <c r="I367" s="157">
        <f t="shared" si="98"/>
        <v>0</v>
      </c>
      <c r="J367" s="157">
        <f t="shared" si="98"/>
        <v>0</v>
      </c>
      <c r="K367" s="157">
        <f t="shared" si="98"/>
        <v>0</v>
      </c>
      <c r="L367" s="157">
        <f t="shared" si="98"/>
        <v>0</v>
      </c>
      <c r="M367" s="157">
        <f t="shared" si="98"/>
        <v>0</v>
      </c>
      <c r="N367" s="157">
        <f t="shared" si="98"/>
        <v>0</v>
      </c>
      <c r="O367" s="157">
        <f t="shared" si="98"/>
        <v>0</v>
      </c>
      <c r="P367" s="157">
        <f t="shared" si="98"/>
        <v>0</v>
      </c>
      <c r="Q367" s="157">
        <f t="shared" si="98"/>
        <v>0</v>
      </c>
    </row>
    <row r="368" spans="1:17" ht="12" customHeight="1" x14ac:dyDescent="0.25">
      <c r="A368" s="167" t="s">
        <v>148</v>
      </c>
      <c r="B368" s="132"/>
      <c r="C368" s="132">
        <f>IF(C292=0,0,C292/0.086*1000000/C$53)</f>
        <v>0</v>
      </c>
      <c r="D368" s="132">
        <f t="shared" ref="D368:Q368" si="99">IF(D292=0,0,D292/0.086*1000000/D$53)</f>
        <v>0</v>
      </c>
      <c r="E368" s="132">
        <f t="shared" si="99"/>
        <v>0</v>
      </c>
      <c r="F368" s="132">
        <f t="shared" si="99"/>
        <v>0</v>
      </c>
      <c r="G368" s="132">
        <f t="shared" si="99"/>
        <v>0</v>
      </c>
      <c r="H368" s="132">
        <f t="shared" si="99"/>
        <v>0</v>
      </c>
      <c r="I368" s="132">
        <f t="shared" si="99"/>
        <v>0</v>
      </c>
      <c r="J368" s="132">
        <f t="shared" si="99"/>
        <v>0</v>
      </c>
      <c r="K368" s="132">
        <f t="shared" si="99"/>
        <v>0</v>
      </c>
      <c r="L368" s="132">
        <f t="shared" si="99"/>
        <v>0</v>
      </c>
      <c r="M368" s="132">
        <f t="shared" si="99"/>
        <v>0</v>
      </c>
      <c r="N368" s="132">
        <f t="shared" si="99"/>
        <v>0</v>
      </c>
      <c r="O368" s="132">
        <f t="shared" si="99"/>
        <v>0</v>
      </c>
      <c r="P368" s="132">
        <f t="shared" si="99"/>
        <v>0</v>
      </c>
      <c r="Q368" s="132">
        <f t="shared" si="99"/>
        <v>0</v>
      </c>
    </row>
    <row r="369" spans="1:17" ht="12" customHeight="1" x14ac:dyDescent="0.25">
      <c r="A369" s="167" t="s">
        <v>147</v>
      </c>
      <c r="B369" s="132"/>
      <c r="C369" s="132">
        <f>IF(C293=0,0,C293/0.086*1000000/C$54)</f>
        <v>0</v>
      </c>
      <c r="D369" s="132">
        <f t="shared" ref="D369:Q369" si="100">IF(D293=0,0,D293/0.086*1000000/D$54)</f>
        <v>0</v>
      </c>
      <c r="E369" s="132">
        <f t="shared" si="100"/>
        <v>0</v>
      </c>
      <c r="F369" s="132">
        <f t="shared" si="100"/>
        <v>0</v>
      </c>
      <c r="G369" s="132">
        <f t="shared" si="100"/>
        <v>0</v>
      </c>
      <c r="H369" s="132">
        <f t="shared" si="100"/>
        <v>0</v>
      </c>
      <c r="I369" s="132">
        <f t="shared" si="100"/>
        <v>0</v>
      </c>
      <c r="J369" s="132">
        <f t="shared" si="100"/>
        <v>0</v>
      </c>
      <c r="K369" s="132">
        <f t="shared" si="100"/>
        <v>0</v>
      </c>
      <c r="L369" s="132">
        <f t="shared" si="100"/>
        <v>0</v>
      </c>
      <c r="M369" s="132">
        <f t="shared" si="100"/>
        <v>0</v>
      </c>
      <c r="N369" s="132">
        <f t="shared" si="100"/>
        <v>0</v>
      </c>
      <c r="O369" s="132">
        <f t="shared" si="100"/>
        <v>0</v>
      </c>
      <c r="P369" s="132">
        <f t="shared" si="100"/>
        <v>0</v>
      </c>
      <c r="Q369" s="132">
        <f t="shared" si="100"/>
        <v>0</v>
      </c>
    </row>
    <row r="370" spans="1:17" ht="12" customHeight="1" x14ac:dyDescent="0.25">
      <c r="A370" s="166" t="s">
        <v>61</v>
      </c>
      <c r="B370" s="165"/>
      <c r="C370" s="165">
        <f t="shared" ref="C370:Q371" si="101">IF(C294=0,0,C294/0.086*1000000/C$54)</f>
        <v>0</v>
      </c>
      <c r="D370" s="165">
        <f t="shared" si="101"/>
        <v>0</v>
      </c>
      <c r="E370" s="165">
        <f t="shared" si="101"/>
        <v>0</v>
      </c>
      <c r="F370" s="165">
        <f t="shared" si="101"/>
        <v>0</v>
      </c>
      <c r="G370" s="165">
        <f t="shared" si="101"/>
        <v>0</v>
      </c>
      <c r="H370" s="165">
        <f t="shared" si="101"/>
        <v>0</v>
      </c>
      <c r="I370" s="165">
        <f t="shared" si="101"/>
        <v>0</v>
      </c>
      <c r="J370" s="165">
        <f t="shared" si="101"/>
        <v>0</v>
      </c>
      <c r="K370" s="165">
        <f t="shared" si="101"/>
        <v>0</v>
      </c>
      <c r="L370" s="165">
        <f t="shared" si="101"/>
        <v>0</v>
      </c>
      <c r="M370" s="165">
        <f t="shared" si="101"/>
        <v>0</v>
      </c>
      <c r="N370" s="165">
        <f t="shared" si="101"/>
        <v>0</v>
      </c>
      <c r="O370" s="165">
        <f t="shared" si="101"/>
        <v>0</v>
      </c>
      <c r="P370" s="165">
        <f t="shared" si="101"/>
        <v>0</v>
      </c>
      <c r="Q370" s="165">
        <f t="shared" si="101"/>
        <v>0</v>
      </c>
    </row>
    <row r="371" spans="1:17" ht="12" customHeight="1" x14ac:dyDescent="0.25">
      <c r="A371" s="147" t="s">
        <v>59</v>
      </c>
      <c r="B371" s="164"/>
      <c r="C371" s="164">
        <f t="shared" si="101"/>
        <v>0</v>
      </c>
      <c r="D371" s="164">
        <f t="shared" si="101"/>
        <v>0</v>
      </c>
      <c r="E371" s="164">
        <f t="shared" si="101"/>
        <v>0</v>
      </c>
      <c r="F371" s="164">
        <f t="shared" si="101"/>
        <v>0</v>
      </c>
      <c r="G371" s="164">
        <f t="shared" si="101"/>
        <v>0</v>
      </c>
      <c r="H371" s="164">
        <f t="shared" si="101"/>
        <v>0</v>
      </c>
      <c r="I371" s="164">
        <f t="shared" si="101"/>
        <v>0</v>
      </c>
      <c r="J371" s="164">
        <f t="shared" si="101"/>
        <v>0</v>
      </c>
      <c r="K371" s="164">
        <f t="shared" si="101"/>
        <v>0</v>
      </c>
      <c r="L371" s="164">
        <f t="shared" si="101"/>
        <v>0</v>
      </c>
      <c r="M371" s="164">
        <f t="shared" si="101"/>
        <v>0</v>
      </c>
      <c r="N371" s="164">
        <f t="shared" si="101"/>
        <v>0</v>
      </c>
      <c r="O371" s="164">
        <f t="shared" si="101"/>
        <v>0</v>
      </c>
      <c r="P371" s="164">
        <f t="shared" si="101"/>
        <v>0</v>
      </c>
      <c r="Q371" s="164">
        <f t="shared" si="101"/>
        <v>0</v>
      </c>
    </row>
    <row r="372" spans="1:17" ht="12" customHeight="1" x14ac:dyDescent="0.25">
      <c r="A372" s="163" t="s">
        <v>142</v>
      </c>
      <c r="B372" s="162"/>
      <c r="C372" s="162">
        <f>IF(C296=0,0,C296/0.086*1000000/C$55)</f>
        <v>0</v>
      </c>
      <c r="D372" s="162">
        <f t="shared" ref="D372:Q372" si="102">IF(D296=0,0,D296/0.086*1000000/D$55)</f>
        <v>0</v>
      </c>
      <c r="E372" s="162">
        <f t="shared" si="102"/>
        <v>0</v>
      </c>
      <c r="F372" s="162">
        <f t="shared" si="102"/>
        <v>0</v>
      </c>
      <c r="G372" s="162">
        <f t="shared" si="102"/>
        <v>0</v>
      </c>
      <c r="H372" s="162">
        <f t="shared" si="102"/>
        <v>0</v>
      </c>
      <c r="I372" s="162">
        <f t="shared" si="102"/>
        <v>0</v>
      </c>
      <c r="J372" s="162">
        <f t="shared" si="102"/>
        <v>0</v>
      </c>
      <c r="K372" s="162">
        <f t="shared" si="102"/>
        <v>0</v>
      </c>
      <c r="L372" s="162">
        <f t="shared" si="102"/>
        <v>0</v>
      </c>
      <c r="M372" s="162">
        <f t="shared" si="102"/>
        <v>0</v>
      </c>
      <c r="N372" s="162">
        <f t="shared" si="102"/>
        <v>0</v>
      </c>
      <c r="O372" s="162">
        <f t="shared" si="102"/>
        <v>0</v>
      </c>
      <c r="P372" s="162">
        <f t="shared" si="102"/>
        <v>0</v>
      </c>
      <c r="Q372" s="162">
        <f t="shared" si="102"/>
        <v>0</v>
      </c>
    </row>
    <row r="373" spans="1:17" ht="12" customHeight="1" x14ac:dyDescent="0.25">
      <c r="A373" s="161" t="s">
        <v>141</v>
      </c>
      <c r="B373" s="160"/>
      <c r="C373" s="160">
        <f>IF(C297=0,0,C297/0.086*1000000/C$56)</f>
        <v>0</v>
      </c>
      <c r="D373" s="160">
        <f t="shared" ref="D373:Q373" si="103">IF(D297=0,0,D297/0.086*1000000/D$56)</f>
        <v>0</v>
      </c>
      <c r="E373" s="160">
        <f t="shared" si="103"/>
        <v>0</v>
      </c>
      <c r="F373" s="160">
        <f t="shared" si="103"/>
        <v>0</v>
      </c>
      <c r="G373" s="160">
        <f t="shared" si="103"/>
        <v>0</v>
      </c>
      <c r="H373" s="160">
        <f t="shared" si="103"/>
        <v>0</v>
      </c>
      <c r="I373" s="160">
        <f t="shared" si="103"/>
        <v>0</v>
      </c>
      <c r="J373" s="160">
        <f t="shared" si="103"/>
        <v>0</v>
      </c>
      <c r="K373" s="160">
        <f t="shared" si="103"/>
        <v>0</v>
      </c>
      <c r="L373" s="160">
        <f t="shared" si="103"/>
        <v>0</v>
      </c>
      <c r="M373" s="160">
        <f t="shared" si="103"/>
        <v>0</v>
      </c>
      <c r="N373" s="160">
        <f t="shared" si="103"/>
        <v>0</v>
      </c>
      <c r="O373" s="160">
        <f t="shared" si="103"/>
        <v>0</v>
      </c>
      <c r="P373" s="160">
        <f t="shared" si="103"/>
        <v>0</v>
      </c>
      <c r="Q373" s="160">
        <f t="shared" si="103"/>
        <v>0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0</v>
      </c>
      <c r="D374" s="156">
        <f t="shared" si="104"/>
        <v>0</v>
      </c>
      <c r="E374" s="156">
        <f t="shared" si="104"/>
        <v>0</v>
      </c>
      <c r="F374" s="156">
        <f t="shared" si="104"/>
        <v>0</v>
      </c>
      <c r="G374" s="156">
        <f t="shared" si="104"/>
        <v>0</v>
      </c>
      <c r="H374" s="156">
        <f t="shared" si="104"/>
        <v>0</v>
      </c>
      <c r="I374" s="156">
        <f t="shared" si="104"/>
        <v>0</v>
      </c>
      <c r="J374" s="156">
        <f t="shared" si="104"/>
        <v>0</v>
      </c>
      <c r="K374" s="156">
        <f t="shared" si="104"/>
        <v>0</v>
      </c>
      <c r="L374" s="156">
        <f t="shared" si="104"/>
        <v>0</v>
      </c>
      <c r="M374" s="156">
        <f t="shared" si="104"/>
        <v>0</v>
      </c>
      <c r="N374" s="156">
        <f t="shared" si="104"/>
        <v>0</v>
      </c>
      <c r="O374" s="156">
        <f t="shared" si="104"/>
        <v>0</v>
      </c>
      <c r="P374" s="156">
        <f t="shared" si="104"/>
        <v>0</v>
      </c>
      <c r="Q374" s="156">
        <f t="shared" si="104"/>
        <v>0</v>
      </c>
    </row>
    <row r="375" spans="1:17" ht="12" customHeight="1" x14ac:dyDescent="0.25">
      <c r="A375" s="148" t="s">
        <v>59</v>
      </c>
      <c r="B375" s="156"/>
      <c r="C375" s="156">
        <f t="shared" si="104"/>
        <v>0</v>
      </c>
      <c r="D375" s="156">
        <f t="shared" si="104"/>
        <v>0</v>
      </c>
      <c r="E375" s="156">
        <f t="shared" si="104"/>
        <v>0</v>
      </c>
      <c r="F375" s="156">
        <f t="shared" si="104"/>
        <v>0</v>
      </c>
      <c r="G375" s="156">
        <f t="shared" si="104"/>
        <v>0</v>
      </c>
      <c r="H375" s="156">
        <f t="shared" si="104"/>
        <v>0</v>
      </c>
      <c r="I375" s="156">
        <f t="shared" si="104"/>
        <v>0</v>
      </c>
      <c r="J375" s="156">
        <f t="shared" si="104"/>
        <v>0</v>
      </c>
      <c r="K375" s="156">
        <f t="shared" si="104"/>
        <v>0</v>
      </c>
      <c r="L375" s="156">
        <f t="shared" si="104"/>
        <v>0</v>
      </c>
      <c r="M375" s="156">
        <f t="shared" si="104"/>
        <v>0</v>
      </c>
      <c r="N375" s="156">
        <f t="shared" si="104"/>
        <v>0</v>
      </c>
      <c r="O375" s="156">
        <f t="shared" si="104"/>
        <v>0</v>
      </c>
      <c r="P375" s="156">
        <f t="shared" si="104"/>
        <v>0</v>
      </c>
      <c r="Q375" s="156">
        <f t="shared" si="104"/>
        <v>0</v>
      </c>
    </row>
    <row r="376" spans="1:17" ht="12" customHeight="1" x14ac:dyDescent="0.25">
      <c r="A376" s="158" t="s">
        <v>62</v>
      </c>
      <c r="B376" s="157"/>
      <c r="C376" s="157">
        <f>IF(C300=0,0,C300/0.086*1000000/SUM(C$58:C$59))</f>
        <v>0</v>
      </c>
      <c r="D376" s="157">
        <f t="shared" ref="D376:Q376" si="105">IF(D300=0,0,D300/0.086*1000000/SUM(D$58:D$59))</f>
        <v>0</v>
      </c>
      <c r="E376" s="157">
        <f t="shared" si="105"/>
        <v>0</v>
      </c>
      <c r="F376" s="157">
        <f t="shared" si="105"/>
        <v>0</v>
      </c>
      <c r="G376" s="157">
        <f t="shared" si="105"/>
        <v>0</v>
      </c>
      <c r="H376" s="157">
        <f t="shared" si="105"/>
        <v>0</v>
      </c>
      <c r="I376" s="157">
        <f t="shared" si="105"/>
        <v>0</v>
      </c>
      <c r="J376" s="157">
        <f t="shared" si="105"/>
        <v>0</v>
      </c>
      <c r="K376" s="157">
        <f t="shared" si="105"/>
        <v>0</v>
      </c>
      <c r="L376" s="157">
        <f t="shared" si="105"/>
        <v>0</v>
      </c>
      <c r="M376" s="157">
        <f t="shared" si="105"/>
        <v>0</v>
      </c>
      <c r="N376" s="157">
        <f t="shared" si="105"/>
        <v>0</v>
      </c>
      <c r="O376" s="157">
        <f t="shared" si="105"/>
        <v>0</v>
      </c>
      <c r="P376" s="157">
        <f t="shared" si="105"/>
        <v>0</v>
      </c>
      <c r="Q376" s="157">
        <f t="shared" si="105"/>
        <v>0</v>
      </c>
    </row>
    <row r="377" spans="1:17" ht="12" customHeight="1" x14ac:dyDescent="0.25">
      <c r="A377" s="23" t="s">
        <v>57</v>
      </c>
      <c r="B377" s="156"/>
      <c r="C377" s="156">
        <f>IF(C301=0,0,C301/0.086*1000000/C$58)</f>
        <v>0</v>
      </c>
      <c r="D377" s="156">
        <f t="shared" ref="D377:Q377" si="106">IF(D301=0,0,D301/0.086*1000000/D$58)</f>
        <v>0</v>
      </c>
      <c r="E377" s="156">
        <f t="shared" si="106"/>
        <v>0</v>
      </c>
      <c r="F377" s="156">
        <f t="shared" si="106"/>
        <v>0</v>
      </c>
      <c r="G377" s="156">
        <f t="shared" si="106"/>
        <v>0</v>
      </c>
      <c r="H377" s="156">
        <f t="shared" si="106"/>
        <v>0</v>
      </c>
      <c r="I377" s="156">
        <f t="shared" si="106"/>
        <v>0</v>
      </c>
      <c r="J377" s="156">
        <f t="shared" si="106"/>
        <v>0</v>
      </c>
      <c r="K377" s="156">
        <f t="shared" si="106"/>
        <v>0</v>
      </c>
      <c r="L377" s="156">
        <f t="shared" si="106"/>
        <v>0</v>
      </c>
      <c r="M377" s="156">
        <f t="shared" si="106"/>
        <v>0</v>
      </c>
      <c r="N377" s="156">
        <f t="shared" si="106"/>
        <v>0</v>
      </c>
      <c r="O377" s="156">
        <f t="shared" si="106"/>
        <v>0</v>
      </c>
      <c r="P377" s="156">
        <f t="shared" si="106"/>
        <v>0</v>
      </c>
      <c r="Q377" s="156">
        <f t="shared" si="106"/>
        <v>0</v>
      </c>
    </row>
    <row r="378" spans="1:17" ht="12" customHeight="1" x14ac:dyDescent="0.25">
      <c r="A378" s="29" t="s">
        <v>140</v>
      </c>
      <c r="B378" s="57"/>
      <c r="C378" s="57">
        <f>IF(C302=0,0,C302/0.086*1000000/C$59)</f>
        <v>0</v>
      </c>
      <c r="D378" s="57">
        <f t="shared" ref="D378:Q378" si="107">IF(D302=0,0,D302/0.086*1000000/D$59)</f>
        <v>0</v>
      </c>
      <c r="E378" s="57">
        <f t="shared" si="107"/>
        <v>0</v>
      </c>
      <c r="F378" s="57">
        <f t="shared" si="107"/>
        <v>0</v>
      </c>
      <c r="G378" s="57">
        <f t="shared" si="107"/>
        <v>0</v>
      </c>
      <c r="H378" s="57">
        <f t="shared" si="107"/>
        <v>0</v>
      </c>
      <c r="I378" s="57">
        <f t="shared" si="107"/>
        <v>0</v>
      </c>
      <c r="J378" s="57">
        <f t="shared" si="107"/>
        <v>0</v>
      </c>
      <c r="K378" s="57">
        <f t="shared" si="107"/>
        <v>0</v>
      </c>
      <c r="L378" s="57">
        <f t="shared" si="107"/>
        <v>0</v>
      </c>
      <c r="M378" s="57">
        <f t="shared" si="107"/>
        <v>0</v>
      </c>
      <c r="N378" s="57">
        <f t="shared" si="107"/>
        <v>0</v>
      </c>
      <c r="O378" s="57">
        <f t="shared" si="107"/>
        <v>0</v>
      </c>
      <c r="P378" s="57">
        <f t="shared" si="107"/>
        <v>0</v>
      </c>
      <c r="Q378" s="57">
        <f t="shared" si="107"/>
        <v>0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0</v>
      </c>
      <c r="D380" s="168">
        <f t="shared" si="108"/>
        <v>0</v>
      </c>
      <c r="E380" s="168">
        <f t="shared" si="108"/>
        <v>0</v>
      </c>
      <c r="F380" s="168">
        <f t="shared" si="108"/>
        <v>0</v>
      </c>
      <c r="G380" s="168">
        <f t="shared" si="108"/>
        <v>0</v>
      </c>
      <c r="H380" s="168">
        <f t="shared" si="108"/>
        <v>0</v>
      </c>
      <c r="I380" s="168">
        <f t="shared" si="108"/>
        <v>0</v>
      </c>
      <c r="J380" s="168">
        <f t="shared" si="108"/>
        <v>0</v>
      </c>
      <c r="K380" s="168">
        <f t="shared" si="108"/>
        <v>0</v>
      </c>
      <c r="L380" s="168">
        <f t="shared" si="108"/>
        <v>0</v>
      </c>
      <c r="M380" s="168">
        <f t="shared" si="108"/>
        <v>0</v>
      </c>
      <c r="N380" s="168">
        <f t="shared" si="108"/>
        <v>0</v>
      </c>
      <c r="O380" s="168">
        <f t="shared" si="108"/>
        <v>0</v>
      </c>
      <c r="P380" s="168">
        <f t="shared" si="108"/>
        <v>0</v>
      </c>
      <c r="Q380" s="168">
        <f t="shared" si="108"/>
        <v>0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0</v>
      </c>
      <c r="D381" s="157">
        <f t="shared" si="109"/>
        <v>0</v>
      </c>
      <c r="E381" s="157">
        <f t="shared" si="109"/>
        <v>0</v>
      </c>
      <c r="F381" s="157">
        <f t="shared" si="109"/>
        <v>0</v>
      </c>
      <c r="G381" s="157">
        <f t="shared" si="109"/>
        <v>0</v>
      </c>
      <c r="H381" s="157">
        <f t="shared" si="109"/>
        <v>0</v>
      </c>
      <c r="I381" s="157">
        <f t="shared" si="109"/>
        <v>0</v>
      </c>
      <c r="J381" s="157">
        <f t="shared" si="109"/>
        <v>0</v>
      </c>
      <c r="K381" s="157">
        <f t="shared" si="109"/>
        <v>0</v>
      </c>
      <c r="L381" s="157">
        <f t="shared" si="109"/>
        <v>0</v>
      </c>
      <c r="M381" s="157">
        <f t="shared" si="109"/>
        <v>0</v>
      </c>
      <c r="N381" s="157">
        <f t="shared" si="109"/>
        <v>0</v>
      </c>
      <c r="O381" s="157">
        <f t="shared" si="109"/>
        <v>0</v>
      </c>
      <c r="P381" s="157">
        <f t="shared" si="109"/>
        <v>0</v>
      </c>
      <c r="Q381" s="157">
        <f t="shared" si="109"/>
        <v>0</v>
      </c>
    </row>
    <row r="382" spans="1:17" ht="12" customHeight="1" x14ac:dyDescent="0.25">
      <c r="A382" s="23" t="s">
        <v>149</v>
      </c>
      <c r="B382" s="156"/>
      <c r="C382" s="156">
        <f t="shared" ref="C382:Q383" si="110">IF(C306=0,0,C306/0.086*1000000/C$49)</f>
        <v>0</v>
      </c>
      <c r="D382" s="156">
        <f t="shared" si="110"/>
        <v>0</v>
      </c>
      <c r="E382" s="156">
        <f t="shared" si="110"/>
        <v>0</v>
      </c>
      <c r="F382" s="156">
        <f t="shared" si="110"/>
        <v>0</v>
      </c>
      <c r="G382" s="156">
        <f t="shared" si="110"/>
        <v>0</v>
      </c>
      <c r="H382" s="156">
        <f t="shared" si="110"/>
        <v>0</v>
      </c>
      <c r="I382" s="156">
        <f t="shared" si="110"/>
        <v>0</v>
      </c>
      <c r="J382" s="156">
        <f t="shared" si="110"/>
        <v>0</v>
      </c>
      <c r="K382" s="156">
        <f t="shared" si="110"/>
        <v>0</v>
      </c>
      <c r="L382" s="156">
        <f t="shared" si="110"/>
        <v>0</v>
      </c>
      <c r="M382" s="156">
        <f t="shared" si="110"/>
        <v>0</v>
      </c>
      <c r="N382" s="156">
        <f t="shared" si="110"/>
        <v>0</v>
      </c>
      <c r="O382" s="156">
        <f t="shared" si="110"/>
        <v>0</v>
      </c>
      <c r="P382" s="156">
        <f t="shared" si="110"/>
        <v>0</v>
      </c>
      <c r="Q382" s="156">
        <f t="shared" si="110"/>
        <v>0</v>
      </c>
    </row>
    <row r="383" spans="1:17" ht="12" customHeight="1" x14ac:dyDescent="0.25">
      <c r="A383" s="23" t="s">
        <v>60</v>
      </c>
      <c r="B383" s="156"/>
      <c r="C383" s="156">
        <f t="shared" si="110"/>
        <v>0</v>
      </c>
      <c r="D383" s="156">
        <f t="shared" si="110"/>
        <v>0</v>
      </c>
      <c r="E383" s="156">
        <f t="shared" si="110"/>
        <v>0</v>
      </c>
      <c r="F383" s="156">
        <f t="shared" si="110"/>
        <v>0</v>
      </c>
      <c r="G383" s="156">
        <f t="shared" si="110"/>
        <v>0</v>
      </c>
      <c r="H383" s="156">
        <f t="shared" si="110"/>
        <v>0</v>
      </c>
      <c r="I383" s="156">
        <f t="shared" si="110"/>
        <v>0</v>
      </c>
      <c r="J383" s="156">
        <f t="shared" si="110"/>
        <v>0</v>
      </c>
      <c r="K383" s="156">
        <f t="shared" si="110"/>
        <v>0</v>
      </c>
      <c r="L383" s="156">
        <f t="shared" si="110"/>
        <v>0</v>
      </c>
      <c r="M383" s="156">
        <f t="shared" si="110"/>
        <v>0</v>
      </c>
      <c r="N383" s="156">
        <f t="shared" si="110"/>
        <v>0</v>
      </c>
      <c r="O383" s="156">
        <f t="shared" si="110"/>
        <v>0</v>
      </c>
      <c r="P383" s="156">
        <f t="shared" si="110"/>
        <v>0</v>
      </c>
      <c r="Q383" s="156">
        <f t="shared" si="110"/>
        <v>0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0</v>
      </c>
      <c r="D384" s="157">
        <f t="shared" si="111"/>
        <v>0</v>
      </c>
      <c r="E384" s="157">
        <f t="shared" si="111"/>
        <v>0</v>
      </c>
      <c r="F384" s="157">
        <f t="shared" si="111"/>
        <v>0</v>
      </c>
      <c r="G384" s="157">
        <f t="shared" si="111"/>
        <v>0</v>
      </c>
      <c r="H384" s="157">
        <f t="shared" si="111"/>
        <v>0</v>
      </c>
      <c r="I384" s="157">
        <f t="shared" si="111"/>
        <v>0</v>
      </c>
      <c r="J384" s="157">
        <f t="shared" si="111"/>
        <v>0</v>
      </c>
      <c r="K384" s="157">
        <f t="shared" si="111"/>
        <v>0</v>
      </c>
      <c r="L384" s="157">
        <f t="shared" si="111"/>
        <v>0</v>
      </c>
      <c r="M384" s="157">
        <f t="shared" si="111"/>
        <v>0</v>
      </c>
      <c r="N384" s="157">
        <f t="shared" si="111"/>
        <v>0</v>
      </c>
      <c r="O384" s="157">
        <f t="shared" si="111"/>
        <v>0</v>
      </c>
      <c r="P384" s="157">
        <f t="shared" si="111"/>
        <v>0</v>
      </c>
      <c r="Q384" s="157">
        <f t="shared" si="111"/>
        <v>0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0</v>
      </c>
      <c r="D385" s="156">
        <f t="shared" si="112"/>
        <v>0</v>
      </c>
      <c r="E385" s="156">
        <f t="shared" si="112"/>
        <v>0</v>
      </c>
      <c r="F385" s="156">
        <f t="shared" si="112"/>
        <v>0</v>
      </c>
      <c r="G385" s="156">
        <f t="shared" si="112"/>
        <v>0</v>
      </c>
      <c r="H385" s="156">
        <f t="shared" si="112"/>
        <v>0</v>
      </c>
      <c r="I385" s="156">
        <f t="shared" si="112"/>
        <v>0</v>
      </c>
      <c r="J385" s="156">
        <f t="shared" si="112"/>
        <v>0</v>
      </c>
      <c r="K385" s="156">
        <f t="shared" si="112"/>
        <v>0</v>
      </c>
      <c r="L385" s="156">
        <f t="shared" si="112"/>
        <v>0</v>
      </c>
      <c r="M385" s="156">
        <f t="shared" si="112"/>
        <v>0</v>
      </c>
      <c r="N385" s="156">
        <f t="shared" si="112"/>
        <v>0</v>
      </c>
      <c r="O385" s="156">
        <f t="shared" si="112"/>
        <v>0</v>
      </c>
      <c r="P385" s="156">
        <f t="shared" si="112"/>
        <v>0</v>
      </c>
      <c r="Q385" s="156">
        <f t="shared" si="112"/>
        <v>0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0</v>
      </c>
      <c r="D386" s="157">
        <f t="shared" si="113"/>
        <v>0</v>
      </c>
      <c r="E386" s="157">
        <f t="shared" si="113"/>
        <v>0</v>
      </c>
      <c r="F386" s="157">
        <f t="shared" si="113"/>
        <v>0</v>
      </c>
      <c r="G386" s="157">
        <f t="shared" si="113"/>
        <v>0</v>
      </c>
      <c r="H386" s="157">
        <f t="shared" si="113"/>
        <v>0</v>
      </c>
      <c r="I386" s="157">
        <f t="shared" si="113"/>
        <v>0</v>
      </c>
      <c r="J386" s="157">
        <f t="shared" si="113"/>
        <v>0</v>
      </c>
      <c r="K386" s="157">
        <f t="shared" si="113"/>
        <v>0</v>
      </c>
      <c r="L386" s="157">
        <f t="shared" si="113"/>
        <v>0</v>
      </c>
      <c r="M386" s="157">
        <f t="shared" si="113"/>
        <v>0</v>
      </c>
      <c r="N386" s="157">
        <f t="shared" si="113"/>
        <v>0</v>
      </c>
      <c r="O386" s="157">
        <f t="shared" si="113"/>
        <v>0</v>
      </c>
      <c r="P386" s="157">
        <f t="shared" si="113"/>
        <v>0</v>
      </c>
      <c r="Q386" s="157">
        <f t="shared" si="113"/>
        <v>0</v>
      </c>
    </row>
    <row r="387" spans="1:17" ht="12" customHeight="1" x14ac:dyDescent="0.25">
      <c r="A387" s="167" t="s">
        <v>148</v>
      </c>
      <c r="B387" s="132"/>
      <c r="C387" s="132">
        <f t="shared" ref="C387:Q387" si="114">IF(C311=0,0,C311/0.086*1000000/C$53)</f>
        <v>0</v>
      </c>
      <c r="D387" s="132">
        <f t="shared" si="114"/>
        <v>0</v>
      </c>
      <c r="E387" s="132">
        <f t="shared" si="114"/>
        <v>0</v>
      </c>
      <c r="F387" s="132">
        <f t="shared" si="114"/>
        <v>0</v>
      </c>
      <c r="G387" s="132">
        <f t="shared" si="114"/>
        <v>0</v>
      </c>
      <c r="H387" s="132">
        <f t="shared" si="114"/>
        <v>0</v>
      </c>
      <c r="I387" s="132">
        <f t="shared" si="114"/>
        <v>0</v>
      </c>
      <c r="J387" s="132">
        <f t="shared" si="114"/>
        <v>0</v>
      </c>
      <c r="K387" s="132">
        <f t="shared" si="114"/>
        <v>0</v>
      </c>
      <c r="L387" s="132">
        <f t="shared" si="114"/>
        <v>0</v>
      </c>
      <c r="M387" s="132">
        <f t="shared" si="114"/>
        <v>0</v>
      </c>
      <c r="N387" s="132">
        <f t="shared" si="114"/>
        <v>0</v>
      </c>
      <c r="O387" s="132">
        <f t="shared" si="114"/>
        <v>0</v>
      </c>
      <c r="P387" s="132">
        <f t="shared" si="114"/>
        <v>0</v>
      </c>
      <c r="Q387" s="132">
        <f t="shared" si="114"/>
        <v>0</v>
      </c>
    </row>
    <row r="388" spans="1:17" ht="12" customHeight="1" x14ac:dyDescent="0.25">
      <c r="A388" s="167" t="s">
        <v>147</v>
      </c>
      <c r="B388" s="132"/>
      <c r="C388" s="132">
        <f t="shared" ref="C388:Q390" si="115">IF(C312=0,0,C312/0.086*1000000/C$54)</f>
        <v>0</v>
      </c>
      <c r="D388" s="132">
        <f t="shared" si="115"/>
        <v>0</v>
      </c>
      <c r="E388" s="132">
        <f t="shared" si="115"/>
        <v>0</v>
      </c>
      <c r="F388" s="132">
        <f t="shared" si="115"/>
        <v>0</v>
      </c>
      <c r="G388" s="132">
        <f t="shared" si="115"/>
        <v>0</v>
      </c>
      <c r="H388" s="132">
        <f t="shared" si="115"/>
        <v>0</v>
      </c>
      <c r="I388" s="132">
        <f t="shared" si="115"/>
        <v>0</v>
      </c>
      <c r="J388" s="132">
        <f t="shared" si="115"/>
        <v>0</v>
      </c>
      <c r="K388" s="132">
        <f t="shared" si="115"/>
        <v>0</v>
      </c>
      <c r="L388" s="132">
        <f t="shared" si="115"/>
        <v>0</v>
      </c>
      <c r="M388" s="132">
        <f t="shared" si="115"/>
        <v>0</v>
      </c>
      <c r="N388" s="132">
        <f t="shared" si="115"/>
        <v>0</v>
      </c>
      <c r="O388" s="132">
        <f t="shared" si="115"/>
        <v>0</v>
      </c>
      <c r="P388" s="132">
        <f t="shared" si="115"/>
        <v>0</v>
      </c>
      <c r="Q388" s="132">
        <f t="shared" si="115"/>
        <v>0</v>
      </c>
    </row>
    <row r="389" spans="1:17" ht="12" customHeight="1" x14ac:dyDescent="0.25">
      <c r="A389" s="166" t="s">
        <v>61</v>
      </c>
      <c r="B389" s="165"/>
      <c r="C389" s="165">
        <f t="shared" si="115"/>
        <v>0</v>
      </c>
      <c r="D389" s="165">
        <f t="shared" si="115"/>
        <v>0</v>
      </c>
      <c r="E389" s="165">
        <f t="shared" si="115"/>
        <v>0</v>
      </c>
      <c r="F389" s="165">
        <f t="shared" si="115"/>
        <v>0</v>
      </c>
      <c r="G389" s="165">
        <f t="shared" si="115"/>
        <v>0</v>
      </c>
      <c r="H389" s="165">
        <f t="shared" si="115"/>
        <v>0</v>
      </c>
      <c r="I389" s="165">
        <f t="shared" si="115"/>
        <v>0</v>
      </c>
      <c r="J389" s="165">
        <f t="shared" si="115"/>
        <v>0</v>
      </c>
      <c r="K389" s="165">
        <f t="shared" si="115"/>
        <v>0</v>
      </c>
      <c r="L389" s="165">
        <f t="shared" si="115"/>
        <v>0</v>
      </c>
      <c r="M389" s="165">
        <f t="shared" si="115"/>
        <v>0</v>
      </c>
      <c r="N389" s="165">
        <f t="shared" si="115"/>
        <v>0</v>
      </c>
      <c r="O389" s="165">
        <f t="shared" si="115"/>
        <v>0</v>
      </c>
      <c r="P389" s="165">
        <f t="shared" si="115"/>
        <v>0</v>
      </c>
      <c r="Q389" s="165">
        <f t="shared" si="115"/>
        <v>0</v>
      </c>
    </row>
    <row r="390" spans="1:17" ht="12" customHeight="1" x14ac:dyDescent="0.25">
      <c r="A390" s="147" t="s">
        <v>59</v>
      </c>
      <c r="B390" s="164"/>
      <c r="C390" s="164">
        <f t="shared" si="115"/>
        <v>0</v>
      </c>
      <c r="D390" s="164">
        <f t="shared" si="115"/>
        <v>0</v>
      </c>
      <c r="E390" s="164">
        <f t="shared" si="115"/>
        <v>0</v>
      </c>
      <c r="F390" s="164">
        <f t="shared" si="115"/>
        <v>0</v>
      </c>
      <c r="G390" s="164">
        <f t="shared" si="115"/>
        <v>0</v>
      </c>
      <c r="H390" s="164">
        <f t="shared" si="115"/>
        <v>0</v>
      </c>
      <c r="I390" s="164">
        <f t="shared" si="115"/>
        <v>0</v>
      </c>
      <c r="J390" s="164">
        <f t="shared" si="115"/>
        <v>0</v>
      </c>
      <c r="K390" s="164">
        <f t="shared" si="115"/>
        <v>0</v>
      </c>
      <c r="L390" s="164">
        <f t="shared" si="115"/>
        <v>0</v>
      </c>
      <c r="M390" s="164">
        <f t="shared" si="115"/>
        <v>0</v>
      </c>
      <c r="N390" s="164">
        <f t="shared" si="115"/>
        <v>0</v>
      </c>
      <c r="O390" s="164">
        <f t="shared" si="115"/>
        <v>0</v>
      </c>
      <c r="P390" s="164">
        <f t="shared" si="115"/>
        <v>0</v>
      </c>
      <c r="Q390" s="164">
        <f t="shared" si="115"/>
        <v>0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0</v>
      </c>
      <c r="D391" s="162">
        <f t="shared" si="116"/>
        <v>0</v>
      </c>
      <c r="E391" s="162">
        <f t="shared" si="116"/>
        <v>0</v>
      </c>
      <c r="F391" s="162">
        <f t="shared" si="116"/>
        <v>0</v>
      </c>
      <c r="G391" s="162">
        <f t="shared" si="116"/>
        <v>0</v>
      </c>
      <c r="H391" s="162">
        <f t="shared" si="116"/>
        <v>0</v>
      </c>
      <c r="I391" s="162">
        <f t="shared" si="116"/>
        <v>0</v>
      </c>
      <c r="J391" s="162">
        <f t="shared" si="116"/>
        <v>0</v>
      </c>
      <c r="K391" s="162">
        <f t="shared" si="116"/>
        <v>0</v>
      </c>
      <c r="L391" s="162">
        <f t="shared" si="116"/>
        <v>0</v>
      </c>
      <c r="M391" s="162">
        <f t="shared" si="116"/>
        <v>0</v>
      </c>
      <c r="N391" s="162">
        <f t="shared" si="116"/>
        <v>0</v>
      </c>
      <c r="O391" s="162">
        <f t="shared" si="116"/>
        <v>0</v>
      </c>
      <c r="P391" s="162">
        <f t="shared" si="116"/>
        <v>0</v>
      </c>
      <c r="Q391" s="162">
        <f t="shared" si="116"/>
        <v>0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0</v>
      </c>
      <c r="D392" s="160">
        <f t="shared" si="117"/>
        <v>0</v>
      </c>
      <c r="E392" s="160">
        <f t="shared" si="117"/>
        <v>0</v>
      </c>
      <c r="F392" s="160">
        <f t="shared" si="117"/>
        <v>0</v>
      </c>
      <c r="G392" s="160">
        <f t="shared" si="117"/>
        <v>0</v>
      </c>
      <c r="H392" s="160">
        <f t="shared" si="117"/>
        <v>0</v>
      </c>
      <c r="I392" s="160">
        <f t="shared" si="117"/>
        <v>0</v>
      </c>
      <c r="J392" s="160">
        <f t="shared" si="117"/>
        <v>0</v>
      </c>
      <c r="K392" s="160">
        <f t="shared" si="117"/>
        <v>0</v>
      </c>
      <c r="L392" s="160">
        <f t="shared" si="117"/>
        <v>0</v>
      </c>
      <c r="M392" s="160">
        <f t="shared" si="117"/>
        <v>0</v>
      </c>
      <c r="N392" s="160">
        <f t="shared" si="117"/>
        <v>0</v>
      </c>
      <c r="O392" s="160">
        <f t="shared" si="117"/>
        <v>0</v>
      </c>
      <c r="P392" s="160">
        <f t="shared" si="117"/>
        <v>0</v>
      </c>
      <c r="Q392" s="160">
        <f t="shared" si="117"/>
        <v>0</v>
      </c>
    </row>
    <row r="393" spans="1:17" ht="12" customHeight="1" x14ac:dyDescent="0.25">
      <c r="A393" s="148" t="s">
        <v>60</v>
      </c>
      <c r="B393" s="156"/>
      <c r="C393" s="156">
        <f t="shared" si="117"/>
        <v>0</v>
      </c>
      <c r="D393" s="156">
        <f t="shared" si="117"/>
        <v>0</v>
      </c>
      <c r="E393" s="156">
        <f t="shared" si="117"/>
        <v>0</v>
      </c>
      <c r="F393" s="156">
        <f t="shared" si="117"/>
        <v>0</v>
      </c>
      <c r="G393" s="156">
        <f t="shared" si="117"/>
        <v>0</v>
      </c>
      <c r="H393" s="156">
        <f t="shared" si="117"/>
        <v>0</v>
      </c>
      <c r="I393" s="156">
        <f t="shared" si="117"/>
        <v>0</v>
      </c>
      <c r="J393" s="156">
        <f t="shared" si="117"/>
        <v>0</v>
      </c>
      <c r="K393" s="156">
        <f t="shared" si="117"/>
        <v>0</v>
      </c>
      <c r="L393" s="156">
        <f t="shared" si="117"/>
        <v>0</v>
      </c>
      <c r="M393" s="156">
        <f t="shared" si="117"/>
        <v>0</v>
      </c>
      <c r="N393" s="156">
        <f t="shared" si="117"/>
        <v>0</v>
      </c>
      <c r="O393" s="156">
        <f t="shared" si="117"/>
        <v>0</v>
      </c>
      <c r="P393" s="156">
        <f t="shared" si="117"/>
        <v>0</v>
      </c>
      <c r="Q393" s="156">
        <f t="shared" si="117"/>
        <v>0</v>
      </c>
    </row>
    <row r="394" spans="1:17" ht="12" customHeight="1" x14ac:dyDescent="0.25">
      <c r="A394" s="148" t="s">
        <v>59</v>
      </c>
      <c r="B394" s="156"/>
      <c r="C394" s="156">
        <f t="shared" si="117"/>
        <v>0</v>
      </c>
      <c r="D394" s="156">
        <f t="shared" si="117"/>
        <v>0</v>
      </c>
      <c r="E394" s="156">
        <f t="shared" si="117"/>
        <v>0</v>
      </c>
      <c r="F394" s="156">
        <f t="shared" si="117"/>
        <v>0</v>
      </c>
      <c r="G394" s="156">
        <f t="shared" si="117"/>
        <v>0</v>
      </c>
      <c r="H394" s="156">
        <f t="shared" si="117"/>
        <v>0</v>
      </c>
      <c r="I394" s="156">
        <f t="shared" si="117"/>
        <v>0</v>
      </c>
      <c r="J394" s="156">
        <f t="shared" si="117"/>
        <v>0</v>
      </c>
      <c r="K394" s="156">
        <f t="shared" si="117"/>
        <v>0</v>
      </c>
      <c r="L394" s="156">
        <f t="shared" si="117"/>
        <v>0</v>
      </c>
      <c r="M394" s="156">
        <f t="shared" si="117"/>
        <v>0</v>
      </c>
      <c r="N394" s="156">
        <f t="shared" si="117"/>
        <v>0</v>
      </c>
      <c r="O394" s="156">
        <f t="shared" si="117"/>
        <v>0</v>
      </c>
      <c r="P394" s="156">
        <f t="shared" si="117"/>
        <v>0</v>
      </c>
      <c r="Q394" s="156">
        <f t="shared" si="117"/>
        <v>0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0</v>
      </c>
      <c r="D395" s="157">
        <f t="shared" si="118"/>
        <v>0</v>
      </c>
      <c r="E395" s="157">
        <f t="shared" si="118"/>
        <v>0</v>
      </c>
      <c r="F395" s="157">
        <f t="shared" si="118"/>
        <v>0</v>
      </c>
      <c r="G395" s="157">
        <f t="shared" si="118"/>
        <v>0</v>
      </c>
      <c r="H395" s="157">
        <f t="shared" si="118"/>
        <v>0</v>
      </c>
      <c r="I395" s="157">
        <f t="shared" si="118"/>
        <v>0</v>
      </c>
      <c r="J395" s="157">
        <f t="shared" si="118"/>
        <v>0</v>
      </c>
      <c r="K395" s="157">
        <f t="shared" si="118"/>
        <v>0</v>
      </c>
      <c r="L395" s="157">
        <f t="shared" si="118"/>
        <v>0</v>
      </c>
      <c r="M395" s="157">
        <f t="shared" si="118"/>
        <v>0</v>
      </c>
      <c r="N395" s="157">
        <f t="shared" si="118"/>
        <v>0</v>
      </c>
      <c r="O395" s="157">
        <f t="shared" si="118"/>
        <v>0</v>
      </c>
      <c r="P395" s="157">
        <f t="shared" si="118"/>
        <v>0</v>
      </c>
      <c r="Q395" s="157">
        <f t="shared" si="118"/>
        <v>0</v>
      </c>
    </row>
    <row r="396" spans="1:17" ht="12" customHeight="1" x14ac:dyDescent="0.25">
      <c r="A396" s="23" t="s">
        <v>57</v>
      </c>
      <c r="B396" s="156"/>
      <c r="C396" s="156">
        <f t="shared" ref="C396:Q396" si="119">IF(C320=0,0,C320/0.086*1000000/C$58)</f>
        <v>0</v>
      </c>
      <c r="D396" s="156">
        <f t="shared" si="119"/>
        <v>0</v>
      </c>
      <c r="E396" s="156">
        <f t="shared" si="119"/>
        <v>0</v>
      </c>
      <c r="F396" s="156">
        <f t="shared" si="119"/>
        <v>0</v>
      </c>
      <c r="G396" s="156">
        <f t="shared" si="119"/>
        <v>0</v>
      </c>
      <c r="H396" s="156">
        <f t="shared" si="119"/>
        <v>0</v>
      </c>
      <c r="I396" s="156">
        <f t="shared" si="119"/>
        <v>0</v>
      </c>
      <c r="J396" s="156">
        <f t="shared" si="119"/>
        <v>0</v>
      </c>
      <c r="K396" s="156">
        <f t="shared" si="119"/>
        <v>0</v>
      </c>
      <c r="L396" s="156">
        <f t="shared" si="119"/>
        <v>0</v>
      </c>
      <c r="M396" s="156">
        <f t="shared" si="119"/>
        <v>0</v>
      </c>
      <c r="N396" s="156">
        <f t="shared" si="119"/>
        <v>0</v>
      </c>
      <c r="O396" s="156">
        <f t="shared" si="119"/>
        <v>0</v>
      </c>
      <c r="P396" s="156">
        <f t="shared" si="119"/>
        <v>0</v>
      </c>
      <c r="Q396" s="156">
        <f t="shared" si="119"/>
        <v>0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0</v>
      </c>
      <c r="D397" s="57">
        <f t="shared" si="120"/>
        <v>0</v>
      </c>
      <c r="E397" s="57">
        <f t="shared" si="120"/>
        <v>0</v>
      </c>
      <c r="F397" s="57">
        <f t="shared" si="120"/>
        <v>0</v>
      </c>
      <c r="G397" s="57">
        <f t="shared" si="120"/>
        <v>0</v>
      </c>
      <c r="H397" s="57">
        <f t="shared" si="120"/>
        <v>0</v>
      </c>
      <c r="I397" s="57">
        <f t="shared" si="120"/>
        <v>0</v>
      </c>
      <c r="J397" s="57">
        <f t="shared" si="120"/>
        <v>0</v>
      </c>
      <c r="K397" s="57">
        <f t="shared" si="120"/>
        <v>0</v>
      </c>
      <c r="L397" s="57">
        <f t="shared" si="120"/>
        <v>0</v>
      </c>
      <c r="M397" s="57">
        <f t="shared" si="120"/>
        <v>0</v>
      </c>
      <c r="N397" s="57">
        <f t="shared" si="120"/>
        <v>0</v>
      </c>
      <c r="O397" s="57">
        <f t="shared" si="120"/>
        <v>0</v>
      </c>
      <c r="P397" s="57">
        <f t="shared" si="120"/>
        <v>0</v>
      </c>
      <c r="Q397" s="57">
        <f t="shared" si="120"/>
        <v>0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0</v>
      </c>
      <c r="D399" s="168">
        <f t="shared" si="121"/>
        <v>0</v>
      </c>
      <c r="E399" s="168">
        <f t="shared" si="121"/>
        <v>0</v>
      </c>
      <c r="F399" s="168">
        <f t="shared" si="121"/>
        <v>0</v>
      </c>
      <c r="G399" s="168">
        <f t="shared" si="121"/>
        <v>0</v>
      </c>
      <c r="H399" s="168">
        <f t="shared" si="121"/>
        <v>0</v>
      </c>
      <c r="I399" s="168">
        <f t="shared" si="121"/>
        <v>0</v>
      </c>
      <c r="J399" s="168">
        <f t="shared" si="121"/>
        <v>0</v>
      </c>
      <c r="K399" s="168">
        <f t="shared" si="121"/>
        <v>0</v>
      </c>
      <c r="L399" s="168">
        <f t="shared" si="121"/>
        <v>0</v>
      </c>
      <c r="M399" s="168">
        <f t="shared" si="121"/>
        <v>0</v>
      </c>
      <c r="N399" s="168">
        <f t="shared" si="121"/>
        <v>0</v>
      </c>
      <c r="O399" s="168">
        <f t="shared" si="121"/>
        <v>0</v>
      </c>
      <c r="P399" s="168">
        <f t="shared" si="121"/>
        <v>0</v>
      </c>
      <c r="Q399" s="168">
        <f t="shared" si="121"/>
        <v>0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0</v>
      </c>
      <c r="D400" s="157">
        <f t="shared" si="122"/>
        <v>0</v>
      </c>
      <c r="E400" s="157">
        <f t="shared" si="122"/>
        <v>0</v>
      </c>
      <c r="F400" s="157">
        <f t="shared" si="122"/>
        <v>0</v>
      </c>
      <c r="G400" s="157">
        <f t="shared" si="122"/>
        <v>0</v>
      </c>
      <c r="H400" s="157">
        <f t="shared" si="122"/>
        <v>0</v>
      </c>
      <c r="I400" s="157">
        <f t="shared" si="122"/>
        <v>0</v>
      </c>
      <c r="J400" s="157">
        <f t="shared" si="122"/>
        <v>0</v>
      </c>
      <c r="K400" s="157">
        <f t="shared" si="122"/>
        <v>0</v>
      </c>
      <c r="L400" s="157">
        <f t="shared" si="122"/>
        <v>0</v>
      </c>
      <c r="M400" s="157">
        <f t="shared" si="122"/>
        <v>0</v>
      </c>
      <c r="N400" s="157">
        <f t="shared" si="122"/>
        <v>0</v>
      </c>
      <c r="O400" s="157">
        <f t="shared" si="122"/>
        <v>0</v>
      </c>
      <c r="P400" s="157">
        <f t="shared" si="122"/>
        <v>0</v>
      </c>
      <c r="Q400" s="157">
        <f t="shared" si="122"/>
        <v>0</v>
      </c>
    </row>
    <row r="401" spans="1:17" ht="12" customHeight="1" x14ac:dyDescent="0.25">
      <c r="A401" s="23" t="s">
        <v>149</v>
      </c>
      <c r="B401" s="156"/>
      <c r="C401" s="156">
        <f t="shared" ref="C401:Q401" si="123">IF(C344=0,0,C344*1000000/C$49)</f>
        <v>0</v>
      </c>
      <c r="D401" s="156">
        <f t="shared" si="123"/>
        <v>0</v>
      </c>
      <c r="E401" s="156">
        <f t="shared" si="123"/>
        <v>0</v>
      </c>
      <c r="F401" s="156">
        <f t="shared" si="123"/>
        <v>0</v>
      </c>
      <c r="G401" s="156">
        <f t="shared" si="123"/>
        <v>0</v>
      </c>
      <c r="H401" s="156">
        <f t="shared" si="123"/>
        <v>0</v>
      </c>
      <c r="I401" s="156">
        <f t="shared" si="123"/>
        <v>0</v>
      </c>
      <c r="J401" s="156">
        <f t="shared" si="123"/>
        <v>0</v>
      </c>
      <c r="K401" s="156">
        <f t="shared" si="123"/>
        <v>0</v>
      </c>
      <c r="L401" s="156">
        <f t="shared" si="123"/>
        <v>0</v>
      </c>
      <c r="M401" s="156">
        <f t="shared" si="123"/>
        <v>0</v>
      </c>
      <c r="N401" s="156">
        <f t="shared" si="123"/>
        <v>0</v>
      </c>
      <c r="O401" s="156">
        <f t="shared" si="123"/>
        <v>0</v>
      </c>
      <c r="P401" s="156">
        <f t="shared" si="123"/>
        <v>0</v>
      </c>
      <c r="Q401" s="156">
        <f t="shared" si="123"/>
        <v>0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0</v>
      </c>
      <c r="D405" s="157">
        <f t="shared" si="127"/>
        <v>0</v>
      </c>
      <c r="E405" s="157">
        <f t="shared" si="127"/>
        <v>0</v>
      </c>
      <c r="F405" s="157">
        <f t="shared" si="127"/>
        <v>0</v>
      </c>
      <c r="G405" s="157">
        <f t="shared" si="127"/>
        <v>0</v>
      </c>
      <c r="H405" s="157">
        <f t="shared" si="127"/>
        <v>0</v>
      </c>
      <c r="I405" s="157">
        <f t="shared" si="127"/>
        <v>0</v>
      </c>
      <c r="J405" s="157">
        <f t="shared" si="127"/>
        <v>0</v>
      </c>
      <c r="K405" s="157">
        <f t="shared" si="127"/>
        <v>0</v>
      </c>
      <c r="L405" s="157">
        <f t="shared" si="127"/>
        <v>0</v>
      </c>
      <c r="M405" s="157">
        <f t="shared" si="127"/>
        <v>0</v>
      </c>
      <c r="N405" s="157">
        <f t="shared" si="127"/>
        <v>0</v>
      </c>
      <c r="O405" s="157">
        <f t="shared" si="127"/>
        <v>0</v>
      </c>
      <c r="P405" s="157">
        <f t="shared" si="127"/>
        <v>0</v>
      </c>
      <c r="Q405" s="157">
        <f t="shared" si="127"/>
        <v>0</v>
      </c>
    </row>
    <row r="406" spans="1:17" ht="12" customHeight="1" x14ac:dyDescent="0.25">
      <c r="A406" s="167" t="s">
        <v>148</v>
      </c>
      <c r="B406" s="132"/>
      <c r="C406" s="132">
        <f t="shared" ref="C406:Q406" si="128">IF(C349=0,0,C349*1000000/C$53)</f>
        <v>0</v>
      </c>
      <c r="D406" s="132">
        <f t="shared" si="128"/>
        <v>0</v>
      </c>
      <c r="E406" s="132">
        <f t="shared" si="128"/>
        <v>0</v>
      </c>
      <c r="F406" s="132">
        <f t="shared" si="128"/>
        <v>0</v>
      </c>
      <c r="G406" s="132">
        <f t="shared" si="128"/>
        <v>0</v>
      </c>
      <c r="H406" s="132">
        <f t="shared" si="128"/>
        <v>0</v>
      </c>
      <c r="I406" s="132">
        <f t="shared" si="128"/>
        <v>0</v>
      </c>
      <c r="J406" s="132">
        <f t="shared" si="128"/>
        <v>0</v>
      </c>
      <c r="K406" s="132">
        <f t="shared" si="128"/>
        <v>0</v>
      </c>
      <c r="L406" s="132">
        <f t="shared" si="128"/>
        <v>0</v>
      </c>
      <c r="M406" s="132">
        <f t="shared" si="128"/>
        <v>0</v>
      </c>
      <c r="N406" s="132">
        <f t="shared" si="128"/>
        <v>0</v>
      </c>
      <c r="O406" s="132">
        <f t="shared" si="128"/>
        <v>0</v>
      </c>
      <c r="P406" s="132">
        <f t="shared" si="128"/>
        <v>0</v>
      </c>
      <c r="Q406" s="132">
        <f t="shared" si="128"/>
        <v>0</v>
      </c>
    </row>
    <row r="407" spans="1:17" ht="12" customHeight="1" x14ac:dyDescent="0.25">
      <c r="A407" s="167" t="s">
        <v>147</v>
      </c>
      <c r="B407" s="132"/>
      <c r="C407" s="132">
        <f t="shared" ref="C407:Q407" si="129">IF(C350=0,0,C350*1000000/C$54)</f>
        <v>0</v>
      </c>
      <c r="D407" s="132">
        <f t="shared" si="129"/>
        <v>0</v>
      </c>
      <c r="E407" s="132">
        <f t="shared" si="129"/>
        <v>0</v>
      </c>
      <c r="F407" s="132">
        <f t="shared" si="129"/>
        <v>0</v>
      </c>
      <c r="G407" s="132">
        <f t="shared" si="129"/>
        <v>0</v>
      </c>
      <c r="H407" s="132">
        <f t="shared" si="129"/>
        <v>0</v>
      </c>
      <c r="I407" s="132">
        <f t="shared" si="129"/>
        <v>0</v>
      </c>
      <c r="J407" s="132">
        <f t="shared" si="129"/>
        <v>0</v>
      </c>
      <c r="K407" s="132">
        <f t="shared" si="129"/>
        <v>0</v>
      </c>
      <c r="L407" s="132">
        <f t="shared" si="129"/>
        <v>0</v>
      </c>
      <c r="M407" s="132">
        <f t="shared" si="129"/>
        <v>0</v>
      </c>
      <c r="N407" s="132">
        <f t="shared" si="129"/>
        <v>0</v>
      </c>
      <c r="O407" s="132">
        <f t="shared" si="129"/>
        <v>0</v>
      </c>
      <c r="P407" s="132">
        <f t="shared" si="129"/>
        <v>0</v>
      </c>
      <c r="Q407" s="132">
        <f t="shared" si="129"/>
        <v>0</v>
      </c>
    </row>
    <row r="408" spans="1:17" ht="12" customHeight="1" x14ac:dyDescent="0.25">
      <c r="A408" s="166" t="s">
        <v>61</v>
      </c>
      <c r="B408" s="165"/>
      <c r="C408" s="165">
        <f t="shared" ref="C408:Q408" si="130">IF(C351=0,0,C351*1000000/C$54)</f>
        <v>0</v>
      </c>
      <c r="D408" s="165">
        <f t="shared" si="130"/>
        <v>0</v>
      </c>
      <c r="E408" s="165">
        <f t="shared" si="130"/>
        <v>0</v>
      </c>
      <c r="F408" s="165">
        <f t="shared" si="130"/>
        <v>0</v>
      </c>
      <c r="G408" s="165">
        <f t="shared" si="130"/>
        <v>0</v>
      </c>
      <c r="H408" s="165">
        <f t="shared" si="130"/>
        <v>0</v>
      </c>
      <c r="I408" s="165">
        <f t="shared" si="130"/>
        <v>0</v>
      </c>
      <c r="J408" s="165">
        <f t="shared" si="130"/>
        <v>0</v>
      </c>
      <c r="K408" s="165">
        <f t="shared" si="130"/>
        <v>0</v>
      </c>
      <c r="L408" s="165">
        <f t="shared" si="130"/>
        <v>0</v>
      </c>
      <c r="M408" s="165">
        <f t="shared" si="130"/>
        <v>0</v>
      </c>
      <c r="N408" s="165">
        <f t="shared" si="130"/>
        <v>0</v>
      </c>
      <c r="O408" s="165">
        <f t="shared" si="130"/>
        <v>0</v>
      </c>
      <c r="P408" s="165">
        <f t="shared" si="130"/>
        <v>0</v>
      </c>
      <c r="Q408" s="165">
        <f t="shared" si="130"/>
        <v>0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0</v>
      </c>
      <c r="D414" s="157">
        <f t="shared" si="136"/>
        <v>0</v>
      </c>
      <c r="E414" s="157">
        <f t="shared" si="136"/>
        <v>0</v>
      </c>
      <c r="F414" s="157">
        <f t="shared" si="136"/>
        <v>0</v>
      </c>
      <c r="G414" s="157">
        <f t="shared" si="136"/>
        <v>0</v>
      </c>
      <c r="H414" s="157">
        <f t="shared" si="136"/>
        <v>0</v>
      </c>
      <c r="I414" s="157">
        <f t="shared" si="136"/>
        <v>0</v>
      </c>
      <c r="J414" s="157">
        <f t="shared" si="136"/>
        <v>0</v>
      </c>
      <c r="K414" s="157">
        <f t="shared" si="136"/>
        <v>0</v>
      </c>
      <c r="L414" s="157">
        <f t="shared" si="136"/>
        <v>0</v>
      </c>
      <c r="M414" s="157">
        <f t="shared" si="136"/>
        <v>0</v>
      </c>
      <c r="N414" s="157">
        <f t="shared" si="136"/>
        <v>0</v>
      </c>
      <c r="O414" s="157">
        <f t="shared" si="136"/>
        <v>0</v>
      </c>
      <c r="P414" s="157">
        <f t="shared" si="136"/>
        <v>0</v>
      </c>
      <c r="Q414" s="157">
        <f t="shared" si="136"/>
        <v>0</v>
      </c>
    </row>
    <row r="415" spans="1:17" ht="12" customHeight="1" x14ac:dyDescent="0.25">
      <c r="A415" s="23" t="s">
        <v>57</v>
      </c>
      <c r="B415" s="156"/>
      <c r="C415" s="156">
        <f t="shared" ref="C415:Q415" si="137">IF(C358=0,0,C358*1000000/C$58)</f>
        <v>0</v>
      </c>
      <c r="D415" s="156">
        <f t="shared" si="137"/>
        <v>0</v>
      </c>
      <c r="E415" s="156">
        <f t="shared" si="137"/>
        <v>0</v>
      </c>
      <c r="F415" s="156">
        <f t="shared" si="137"/>
        <v>0</v>
      </c>
      <c r="G415" s="156">
        <f t="shared" si="137"/>
        <v>0</v>
      </c>
      <c r="H415" s="156">
        <f t="shared" si="137"/>
        <v>0</v>
      </c>
      <c r="I415" s="156">
        <f t="shared" si="137"/>
        <v>0</v>
      </c>
      <c r="J415" s="156">
        <f t="shared" si="137"/>
        <v>0</v>
      </c>
      <c r="K415" s="156">
        <f t="shared" si="137"/>
        <v>0</v>
      </c>
      <c r="L415" s="156">
        <f t="shared" si="137"/>
        <v>0</v>
      </c>
      <c r="M415" s="156">
        <f t="shared" si="137"/>
        <v>0</v>
      </c>
      <c r="N415" s="156">
        <f t="shared" si="137"/>
        <v>0</v>
      </c>
      <c r="O415" s="156">
        <f t="shared" si="137"/>
        <v>0</v>
      </c>
      <c r="P415" s="156">
        <f t="shared" si="137"/>
        <v>0</v>
      </c>
      <c r="Q415" s="156">
        <f t="shared" si="137"/>
        <v>0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0</v>
      </c>
      <c r="D418" s="184">
        <f>D361/RES_summary!D$21</f>
        <v>0</v>
      </c>
      <c r="E418" s="184">
        <f>E361/RES_summary!E$21</f>
        <v>0</v>
      </c>
      <c r="F418" s="184">
        <f>F361/RES_summary!F$21</f>
        <v>0</v>
      </c>
      <c r="G418" s="184">
        <f>G361/RES_summary!G$21</f>
        <v>0</v>
      </c>
      <c r="H418" s="184">
        <f>H361/RES_summary!H$21</f>
        <v>0</v>
      </c>
      <c r="I418" s="184">
        <f>I361/RES_summary!I$21</f>
        <v>0</v>
      </c>
      <c r="J418" s="184">
        <f>J361/RES_summary!J$21</f>
        <v>0</v>
      </c>
      <c r="K418" s="184">
        <f>K361/RES_summary!K$21</f>
        <v>0</v>
      </c>
      <c r="L418" s="184">
        <f>L361/RES_summary!L$21</f>
        <v>0</v>
      </c>
      <c r="M418" s="184">
        <f>M361/RES_summary!M$21</f>
        <v>0</v>
      </c>
      <c r="N418" s="184">
        <f>N361/RES_summary!N$21</f>
        <v>0</v>
      </c>
      <c r="O418" s="184">
        <f>O361/RES_summary!O$21</f>
        <v>0</v>
      </c>
      <c r="P418" s="184">
        <f>P361/RES_summary!P$21</f>
        <v>0</v>
      </c>
      <c r="Q418" s="184">
        <f>Q361/RES_summary!Q$21</f>
        <v>0</v>
      </c>
    </row>
    <row r="419" spans="1:17" ht="12" customHeight="1" x14ac:dyDescent="0.25">
      <c r="A419" s="158" t="s">
        <v>65</v>
      </c>
      <c r="B419" s="157"/>
      <c r="C419" s="178">
        <f>C362/RES_summary!C$21</f>
        <v>0</v>
      </c>
      <c r="D419" s="178">
        <f>D362/RES_summary!D$21</f>
        <v>0</v>
      </c>
      <c r="E419" s="178">
        <f>E362/RES_summary!E$21</f>
        <v>0</v>
      </c>
      <c r="F419" s="178">
        <f>F362/RES_summary!F$21</f>
        <v>0</v>
      </c>
      <c r="G419" s="178">
        <f>G362/RES_summary!G$21</f>
        <v>0</v>
      </c>
      <c r="H419" s="178">
        <f>H362/RES_summary!H$21</f>
        <v>0</v>
      </c>
      <c r="I419" s="178">
        <f>I362/RES_summary!I$21</f>
        <v>0</v>
      </c>
      <c r="J419" s="178">
        <f>J362/RES_summary!J$21</f>
        <v>0</v>
      </c>
      <c r="K419" s="178">
        <f>K362/RES_summary!K$21</f>
        <v>0</v>
      </c>
      <c r="L419" s="178">
        <f>L362/RES_summary!L$21</f>
        <v>0</v>
      </c>
      <c r="M419" s="178">
        <f>M362/RES_summary!M$21</f>
        <v>0</v>
      </c>
      <c r="N419" s="178">
        <f>N362/RES_summary!N$21</f>
        <v>0</v>
      </c>
      <c r="O419" s="178">
        <f>O362/RES_summary!O$21</f>
        <v>0</v>
      </c>
      <c r="P419" s="178">
        <f>P362/RES_summary!P$21</f>
        <v>0</v>
      </c>
      <c r="Q419" s="178">
        <f>Q362/RES_summary!Q$21</f>
        <v>0</v>
      </c>
    </row>
    <row r="420" spans="1:17" ht="12" customHeight="1" x14ac:dyDescent="0.25">
      <c r="A420" s="23" t="s">
        <v>149</v>
      </c>
      <c r="B420" s="156"/>
      <c r="C420" s="177">
        <f>C363/RES_summary!C$21</f>
        <v>0</v>
      </c>
      <c r="D420" s="177">
        <f>D363/RES_summary!D$21</f>
        <v>0</v>
      </c>
      <c r="E420" s="177">
        <f>E363/RES_summary!E$21</f>
        <v>0</v>
      </c>
      <c r="F420" s="177">
        <f>F363/RES_summary!F$21</f>
        <v>0</v>
      </c>
      <c r="G420" s="177">
        <f>G363/RES_summary!G$21</f>
        <v>0</v>
      </c>
      <c r="H420" s="177">
        <f>H363/RES_summary!H$21</f>
        <v>0</v>
      </c>
      <c r="I420" s="177">
        <f>I363/RES_summary!I$21</f>
        <v>0</v>
      </c>
      <c r="J420" s="177">
        <f>J363/RES_summary!J$21</f>
        <v>0</v>
      </c>
      <c r="K420" s="177">
        <f>K363/RES_summary!K$21</f>
        <v>0</v>
      </c>
      <c r="L420" s="177">
        <f>L363/RES_summary!L$21</f>
        <v>0</v>
      </c>
      <c r="M420" s="177">
        <f>M363/RES_summary!M$21</f>
        <v>0</v>
      </c>
      <c r="N420" s="177">
        <f>N363/RES_summary!N$21</f>
        <v>0</v>
      </c>
      <c r="O420" s="177">
        <f>O363/RES_summary!O$21</f>
        <v>0</v>
      </c>
      <c r="P420" s="177">
        <f>P363/RES_summary!P$21</f>
        <v>0</v>
      </c>
      <c r="Q420" s="177">
        <f>Q363/RES_summary!Q$21</f>
        <v>0</v>
      </c>
    </row>
    <row r="421" spans="1:17" ht="12" customHeight="1" x14ac:dyDescent="0.25">
      <c r="A421" s="23" t="s">
        <v>60</v>
      </c>
      <c r="B421" s="156"/>
      <c r="C421" s="177">
        <f>C364/RES_summary!C$21</f>
        <v>0</v>
      </c>
      <c r="D421" s="177">
        <f>D364/RES_summary!D$21</f>
        <v>0</v>
      </c>
      <c r="E421" s="177">
        <f>E364/RES_summary!E$21</f>
        <v>0</v>
      </c>
      <c r="F421" s="177">
        <f>F364/RES_summary!F$21</f>
        <v>0</v>
      </c>
      <c r="G421" s="177">
        <f>G364/RES_summary!G$21</f>
        <v>0</v>
      </c>
      <c r="H421" s="177">
        <f>H364/RES_summary!H$21</f>
        <v>0</v>
      </c>
      <c r="I421" s="177">
        <f>I364/RES_summary!I$21</f>
        <v>0</v>
      </c>
      <c r="J421" s="177">
        <f>J364/RES_summary!J$21</f>
        <v>0</v>
      </c>
      <c r="K421" s="177">
        <f>K364/RES_summary!K$21</f>
        <v>0</v>
      </c>
      <c r="L421" s="177">
        <f>L364/RES_summary!L$21</f>
        <v>0</v>
      </c>
      <c r="M421" s="177">
        <f>M364/RES_summary!M$21</f>
        <v>0</v>
      </c>
      <c r="N421" s="177">
        <f>N364/RES_summary!N$21</f>
        <v>0</v>
      </c>
      <c r="O421" s="177">
        <f>O364/RES_summary!O$21</f>
        <v>0</v>
      </c>
      <c r="P421" s="177">
        <f>P364/RES_summary!P$21</f>
        <v>0</v>
      </c>
      <c r="Q421" s="177">
        <f>Q364/RES_summary!Q$21</f>
        <v>0</v>
      </c>
    </row>
    <row r="422" spans="1:17" ht="12" customHeight="1" x14ac:dyDescent="0.25">
      <c r="A422" s="158" t="s">
        <v>112</v>
      </c>
      <c r="B422" s="157"/>
      <c r="C422" s="178">
        <f>C365/RES_summary!C$21</f>
        <v>0</v>
      </c>
      <c r="D422" s="178">
        <f>D365/RES_summary!D$21</f>
        <v>0</v>
      </c>
      <c r="E422" s="178">
        <f>E365/RES_summary!E$21</f>
        <v>0</v>
      </c>
      <c r="F422" s="178">
        <f>F365/RES_summary!F$21</f>
        <v>0</v>
      </c>
      <c r="G422" s="178">
        <f>G365/RES_summary!G$21</f>
        <v>0</v>
      </c>
      <c r="H422" s="178">
        <f>H365/RES_summary!H$21</f>
        <v>0</v>
      </c>
      <c r="I422" s="178">
        <f>I365/RES_summary!I$21</f>
        <v>0</v>
      </c>
      <c r="J422" s="178">
        <f>J365/RES_summary!J$21</f>
        <v>0</v>
      </c>
      <c r="K422" s="178">
        <f>K365/RES_summary!K$21</f>
        <v>0</v>
      </c>
      <c r="L422" s="178">
        <f>L365/RES_summary!L$21</f>
        <v>0</v>
      </c>
      <c r="M422" s="178">
        <f>M365/RES_summary!M$21</f>
        <v>0</v>
      </c>
      <c r="N422" s="178">
        <f>N365/RES_summary!N$21</f>
        <v>0</v>
      </c>
      <c r="O422" s="178">
        <f>O365/RES_summary!O$21</f>
        <v>0</v>
      </c>
      <c r="P422" s="178">
        <f>P365/RES_summary!P$21</f>
        <v>0</v>
      </c>
      <c r="Q422" s="178">
        <f>Q365/RES_summary!Q$21</f>
        <v>0</v>
      </c>
    </row>
    <row r="423" spans="1:17" ht="12" customHeight="1" x14ac:dyDescent="0.25">
      <c r="A423" s="23" t="s">
        <v>60</v>
      </c>
      <c r="B423" s="156"/>
      <c r="C423" s="177">
        <f>C366/RES_summary!C$21</f>
        <v>0</v>
      </c>
      <c r="D423" s="177">
        <f>D366/RES_summary!D$21</f>
        <v>0</v>
      </c>
      <c r="E423" s="177">
        <f>E366/RES_summary!E$21</f>
        <v>0</v>
      </c>
      <c r="F423" s="177">
        <f>F366/RES_summary!F$21</f>
        <v>0</v>
      </c>
      <c r="G423" s="177">
        <f>G366/RES_summary!G$21</f>
        <v>0</v>
      </c>
      <c r="H423" s="177">
        <f>H366/RES_summary!H$21</f>
        <v>0</v>
      </c>
      <c r="I423" s="177">
        <f>I366/RES_summary!I$21</f>
        <v>0</v>
      </c>
      <c r="J423" s="177">
        <f>J366/RES_summary!J$21</f>
        <v>0</v>
      </c>
      <c r="K423" s="177">
        <f>K366/RES_summary!K$21</f>
        <v>0</v>
      </c>
      <c r="L423" s="177">
        <f>L366/RES_summary!L$21</f>
        <v>0</v>
      </c>
      <c r="M423" s="177">
        <f>M366/RES_summary!M$21</f>
        <v>0</v>
      </c>
      <c r="N423" s="177">
        <f>N366/RES_summary!N$21</f>
        <v>0</v>
      </c>
      <c r="O423" s="177">
        <f>O366/RES_summary!O$21</f>
        <v>0</v>
      </c>
      <c r="P423" s="177">
        <f>P366/RES_summary!P$21</f>
        <v>0</v>
      </c>
      <c r="Q423" s="177">
        <f>Q366/RES_summary!Q$21</f>
        <v>0</v>
      </c>
    </row>
    <row r="424" spans="1:17" ht="12" customHeight="1" x14ac:dyDescent="0.25">
      <c r="A424" s="158" t="s">
        <v>63</v>
      </c>
      <c r="B424" s="157"/>
      <c r="C424" s="178">
        <f>C367/RES_summary!C$21</f>
        <v>0</v>
      </c>
      <c r="D424" s="178">
        <f>D367/RES_summary!D$21</f>
        <v>0</v>
      </c>
      <c r="E424" s="178">
        <f>E367/RES_summary!E$21</f>
        <v>0</v>
      </c>
      <c r="F424" s="178">
        <f>F367/RES_summary!F$21</f>
        <v>0</v>
      </c>
      <c r="G424" s="178">
        <f>G367/RES_summary!G$21</f>
        <v>0</v>
      </c>
      <c r="H424" s="178">
        <f>H367/RES_summary!H$21</f>
        <v>0</v>
      </c>
      <c r="I424" s="178">
        <f>I367/RES_summary!I$21</f>
        <v>0</v>
      </c>
      <c r="J424" s="178">
        <f>J367/RES_summary!J$21</f>
        <v>0</v>
      </c>
      <c r="K424" s="178">
        <f>K367/RES_summary!K$21</f>
        <v>0</v>
      </c>
      <c r="L424" s="178">
        <f>L367/RES_summary!L$21</f>
        <v>0</v>
      </c>
      <c r="M424" s="178">
        <f>M367/RES_summary!M$21</f>
        <v>0</v>
      </c>
      <c r="N424" s="178">
        <f>N367/RES_summary!N$21</f>
        <v>0</v>
      </c>
      <c r="O424" s="178">
        <f>O367/RES_summary!O$21</f>
        <v>0</v>
      </c>
      <c r="P424" s="178">
        <f>P367/RES_summary!P$21</f>
        <v>0</v>
      </c>
      <c r="Q424" s="178">
        <f>Q367/RES_summary!Q$21</f>
        <v>0</v>
      </c>
    </row>
    <row r="425" spans="1:17" ht="12" customHeight="1" x14ac:dyDescent="0.25">
      <c r="A425" s="167" t="s">
        <v>148</v>
      </c>
      <c r="B425" s="132"/>
      <c r="C425" s="183">
        <f>C368/RES_summary!C$21</f>
        <v>0</v>
      </c>
      <c r="D425" s="183">
        <f>D368/RES_summary!D$21</f>
        <v>0</v>
      </c>
      <c r="E425" s="183">
        <f>E368/RES_summary!E$21</f>
        <v>0</v>
      </c>
      <c r="F425" s="183">
        <f>F368/RES_summary!F$21</f>
        <v>0</v>
      </c>
      <c r="G425" s="183">
        <f>G368/RES_summary!G$21</f>
        <v>0</v>
      </c>
      <c r="H425" s="183">
        <f>H368/RES_summary!H$21</f>
        <v>0</v>
      </c>
      <c r="I425" s="183">
        <f>I368/RES_summary!I$21</f>
        <v>0</v>
      </c>
      <c r="J425" s="183">
        <f>J368/RES_summary!J$21</f>
        <v>0</v>
      </c>
      <c r="K425" s="183">
        <f>K368/RES_summary!K$21</f>
        <v>0</v>
      </c>
      <c r="L425" s="183">
        <f>L368/RES_summary!L$21</f>
        <v>0</v>
      </c>
      <c r="M425" s="183">
        <f>M368/RES_summary!M$21</f>
        <v>0</v>
      </c>
      <c r="N425" s="183">
        <f>N368/RES_summary!N$21</f>
        <v>0</v>
      </c>
      <c r="O425" s="183">
        <f>O368/RES_summary!O$21</f>
        <v>0</v>
      </c>
      <c r="P425" s="183">
        <f>P368/RES_summary!P$21</f>
        <v>0</v>
      </c>
      <c r="Q425" s="183">
        <f>Q368/RES_summary!Q$21</f>
        <v>0</v>
      </c>
    </row>
    <row r="426" spans="1:17" ht="12" customHeight="1" x14ac:dyDescent="0.25">
      <c r="A426" s="167" t="s">
        <v>147</v>
      </c>
      <c r="B426" s="132"/>
      <c r="C426" s="183">
        <f>C369/RES_summary!C$21</f>
        <v>0</v>
      </c>
      <c r="D426" s="183">
        <f>D369/RES_summary!D$21</f>
        <v>0</v>
      </c>
      <c r="E426" s="183">
        <f>E369/RES_summary!E$21</f>
        <v>0</v>
      </c>
      <c r="F426" s="183">
        <f>F369/RES_summary!F$21</f>
        <v>0</v>
      </c>
      <c r="G426" s="183">
        <f>G369/RES_summary!G$21</f>
        <v>0</v>
      </c>
      <c r="H426" s="183">
        <f>H369/RES_summary!H$21</f>
        <v>0</v>
      </c>
      <c r="I426" s="183">
        <f>I369/RES_summary!I$21</f>
        <v>0</v>
      </c>
      <c r="J426" s="183">
        <f>J369/RES_summary!J$21</f>
        <v>0</v>
      </c>
      <c r="K426" s="183">
        <f>K369/RES_summary!K$21</f>
        <v>0</v>
      </c>
      <c r="L426" s="183">
        <f>L369/RES_summary!L$21</f>
        <v>0</v>
      </c>
      <c r="M426" s="183">
        <f>M369/RES_summary!M$21</f>
        <v>0</v>
      </c>
      <c r="N426" s="183">
        <f>N369/RES_summary!N$21</f>
        <v>0</v>
      </c>
      <c r="O426" s="183">
        <f>O369/RES_summary!O$21</f>
        <v>0</v>
      </c>
      <c r="P426" s="183">
        <f>P369/RES_summary!P$21</f>
        <v>0</v>
      </c>
      <c r="Q426" s="183">
        <f>Q369/RES_summary!Q$21</f>
        <v>0</v>
      </c>
    </row>
    <row r="427" spans="1:17" ht="12" customHeight="1" x14ac:dyDescent="0.25">
      <c r="A427" s="166" t="s">
        <v>61</v>
      </c>
      <c r="B427" s="165"/>
      <c r="C427" s="182">
        <f>C370/RES_summary!C$21</f>
        <v>0</v>
      </c>
      <c r="D427" s="182">
        <f>D370/RES_summary!D$21</f>
        <v>0</v>
      </c>
      <c r="E427" s="182">
        <f>E370/RES_summary!E$21</f>
        <v>0</v>
      </c>
      <c r="F427" s="182">
        <f>F370/RES_summary!F$21</f>
        <v>0</v>
      </c>
      <c r="G427" s="182">
        <f>G370/RES_summary!G$21</f>
        <v>0</v>
      </c>
      <c r="H427" s="182">
        <f>H370/RES_summary!H$21</f>
        <v>0</v>
      </c>
      <c r="I427" s="182">
        <f>I370/RES_summary!I$21</f>
        <v>0</v>
      </c>
      <c r="J427" s="182">
        <f>J370/RES_summary!J$21</f>
        <v>0</v>
      </c>
      <c r="K427" s="182">
        <f>K370/RES_summary!K$21</f>
        <v>0</v>
      </c>
      <c r="L427" s="182">
        <f>L370/RES_summary!L$21</f>
        <v>0</v>
      </c>
      <c r="M427" s="182">
        <f>M370/RES_summary!M$21</f>
        <v>0</v>
      </c>
      <c r="N427" s="182">
        <f>N370/RES_summary!N$21</f>
        <v>0</v>
      </c>
      <c r="O427" s="182">
        <f>O370/RES_summary!O$21</f>
        <v>0</v>
      </c>
      <c r="P427" s="182">
        <f>P370/RES_summary!P$21</f>
        <v>0</v>
      </c>
      <c r="Q427" s="182">
        <f>Q370/RES_summary!Q$21</f>
        <v>0</v>
      </c>
    </row>
    <row r="428" spans="1:17" ht="12" customHeight="1" x14ac:dyDescent="0.25">
      <c r="A428" s="147" t="s">
        <v>59</v>
      </c>
      <c r="B428" s="164"/>
      <c r="C428" s="181">
        <f>C371/RES_summary!C$21</f>
        <v>0</v>
      </c>
      <c r="D428" s="181">
        <f>D371/RES_summary!D$21</f>
        <v>0</v>
      </c>
      <c r="E428" s="181">
        <f>E371/RES_summary!E$21</f>
        <v>0</v>
      </c>
      <c r="F428" s="181">
        <f>F371/RES_summary!F$21</f>
        <v>0</v>
      </c>
      <c r="G428" s="181">
        <f>G371/RES_summary!G$21</f>
        <v>0</v>
      </c>
      <c r="H428" s="181">
        <f>H371/RES_summary!H$21</f>
        <v>0</v>
      </c>
      <c r="I428" s="181">
        <f>I371/RES_summary!I$21</f>
        <v>0</v>
      </c>
      <c r="J428" s="181">
        <f>J371/RES_summary!J$21</f>
        <v>0</v>
      </c>
      <c r="K428" s="181">
        <f>K371/RES_summary!K$21</f>
        <v>0</v>
      </c>
      <c r="L428" s="181">
        <f>L371/RES_summary!L$21</f>
        <v>0</v>
      </c>
      <c r="M428" s="181">
        <f>M371/RES_summary!M$21</f>
        <v>0</v>
      </c>
      <c r="N428" s="181">
        <f>N371/RES_summary!N$21</f>
        <v>0</v>
      </c>
      <c r="O428" s="181">
        <f>O371/RES_summary!O$21</f>
        <v>0</v>
      </c>
      <c r="P428" s="181">
        <f>P371/RES_summary!P$21</f>
        <v>0</v>
      </c>
      <c r="Q428" s="181">
        <f>Q371/RES_summary!Q$21</f>
        <v>0</v>
      </c>
    </row>
    <row r="429" spans="1:17" ht="12" customHeight="1" x14ac:dyDescent="0.25">
      <c r="A429" s="163" t="s">
        <v>142</v>
      </c>
      <c r="B429" s="162"/>
      <c r="C429" s="180">
        <f>C372/RES_summary!C$21</f>
        <v>0</v>
      </c>
      <c r="D429" s="180">
        <f>D372/RES_summary!D$21</f>
        <v>0</v>
      </c>
      <c r="E429" s="180">
        <f>E372/RES_summary!E$21</f>
        <v>0</v>
      </c>
      <c r="F429" s="180">
        <f>F372/RES_summary!F$21</f>
        <v>0</v>
      </c>
      <c r="G429" s="180">
        <f>G372/RES_summary!G$21</f>
        <v>0</v>
      </c>
      <c r="H429" s="180">
        <f>H372/RES_summary!H$21</f>
        <v>0</v>
      </c>
      <c r="I429" s="180">
        <f>I372/RES_summary!I$21</f>
        <v>0</v>
      </c>
      <c r="J429" s="180">
        <f>J372/RES_summary!J$21</f>
        <v>0</v>
      </c>
      <c r="K429" s="180">
        <f>K372/RES_summary!K$21</f>
        <v>0</v>
      </c>
      <c r="L429" s="180">
        <f>L372/RES_summary!L$21</f>
        <v>0</v>
      </c>
      <c r="M429" s="180">
        <f>M372/RES_summary!M$21</f>
        <v>0</v>
      </c>
      <c r="N429" s="180">
        <f>N372/RES_summary!N$21</f>
        <v>0</v>
      </c>
      <c r="O429" s="180">
        <f>O372/RES_summary!O$21</f>
        <v>0</v>
      </c>
      <c r="P429" s="180">
        <f>P372/RES_summary!P$21</f>
        <v>0</v>
      </c>
      <c r="Q429" s="180">
        <f>Q372/RES_summary!Q$21</f>
        <v>0</v>
      </c>
    </row>
    <row r="430" spans="1:17" ht="12" customHeight="1" x14ac:dyDescent="0.25">
      <c r="A430" s="161" t="s">
        <v>141</v>
      </c>
      <c r="B430" s="160"/>
      <c r="C430" s="179">
        <f>C373/RES_summary!C$21</f>
        <v>0</v>
      </c>
      <c r="D430" s="179">
        <f>D373/RES_summary!D$21</f>
        <v>0</v>
      </c>
      <c r="E430" s="179">
        <f>E373/RES_summary!E$21</f>
        <v>0</v>
      </c>
      <c r="F430" s="179">
        <f>F373/RES_summary!F$21</f>
        <v>0</v>
      </c>
      <c r="G430" s="179">
        <f>G373/RES_summary!G$21</f>
        <v>0</v>
      </c>
      <c r="H430" s="179">
        <f>H373/RES_summary!H$21</f>
        <v>0</v>
      </c>
      <c r="I430" s="179">
        <f>I373/RES_summary!I$21</f>
        <v>0</v>
      </c>
      <c r="J430" s="179">
        <f>J373/RES_summary!J$21</f>
        <v>0</v>
      </c>
      <c r="K430" s="179">
        <f>K373/RES_summary!K$21</f>
        <v>0</v>
      </c>
      <c r="L430" s="179">
        <f>L373/RES_summary!L$21</f>
        <v>0</v>
      </c>
      <c r="M430" s="179">
        <f>M373/RES_summary!M$21</f>
        <v>0</v>
      </c>
      <c r="N430" s="179">
        <f>N373/RES_summary!N$21</f>
        <v>0</v>
      </c>
      <c r="O430" s="179">
        <f>O373/RES_summary!O$21</f>
        <v>0</v>
      </c>
      <c r="P430" s="179">
        <f>P373/RES_summary!P$21</f>
        <v>0</v>
      </c>
      <c r="Q430" s="179">
        <f>Q373/RES_summary!Q$21</f>
        <v>0</v>
      </c>
    </row>
    <row r="431" spans="1:17" ht="12" customHeight="1" x14ac:dyDescent="0.25">
      <c r="A431" s="148" t="s">
        <v>60</v>
      </c>
      <c r="B431" s="156"/>
      <c r="C431" s="177">
        <f>C374/RES_summary!C$21</f>
        <v>0</v>
      </c>
      <c r="D431" s="177">
        <f>D374/RES_summary!D$21</f>
        <v>0</v>
      </c>
      <c r="E431" s="177">
        <f>E374/RES_summary!E$21</f>
        <v>0</v>
      </c>
      <c r="F431" s="177">
        <f>F374/RES_summary!F$21</f>
        <v>0</v>
      </c>
      <c r="G431" s="177">
        <f>G374/RES_summary!G$21</f>
        <v>0</v>
      </c>
      <c r="H431" s="177">
        <f>H374/RES_summary!H$21</f>
        <v>0</v>
      </c>
      <c r="I431" s="177">
        <f>I374/RES_summary!I$21</f>
        <v>0</v>
      </c>
      <c r="J431" s="177">
        <f>J374/RES_summary!J$21</f>
        <v>0</v>
      </c>
      <c r="K431" s="177">
        <f>K374/RES_summary!K$21</f>
        <v>0</v>
      </c>
      <c r="L431" s="177">
        <f>L374/RES_summary!L$21</f>
        <v>0</v>
      </c>
      <c r="M431" s="177">
        <f>M374/RES_summary!M$21</f>
        <v>0</v>
      </c>
      <c r="N431" s="177">
        <f>N374/RES_summary!N$21</f>
        <v>0</v>
      </c>
      <c r="O431" s="177">
        <f>O374/RES_summary!O$21</f>
        <v>0</v>
      </c>
      <c r="P431" s="177">
        <f>P374/RES_summary!P$21</f>
        <v>0</v>
      </c>
      <c r="Q431" s="177">
        <f>Q374/RES_summary!Q$21</f>
        <v>0</v>
      </c>
    </row>
    <row r="432" spans="1:17" ht="12" customHeight="1" x14ac:dyDescent="0.25">
      <c r="A432" s="148" t="s">
        <v>59</v>
      </c>
      <c r="B432" s="156"/>
      <c r="C432" s="177">
        <f>C375/RES_summary!C$21</f>
        <v>0</v>
      </c>
      <c r="D432" s="177">
        <f>D375/RES_summary!D$21</f>
        <v>0</v>
      </c>
      <c r="E432" s="177">
        <f>E375/RES_summary!E$21</f>
        <v>0</v>
      </c>
      <c r="F432" s="177">
        <f>F375/RES_summary!F$21</f>
        <v>0</v>
      </c>
      <c r="G432" s="177">
        <f>G375/RES_summary!G$21</f>
        <v>0</v>
      </c>
      <c r="H432" s="177">
        <f>H375/RES_summary!H$21</f>
        <v>0</v>
      </c>
      <c r="I432" s="177">
        <f>I375/RES_summary!I$21</f>
        <v>0</v>
      </c>
      <c r="J432" s="177">
        <f>J375/RES_summary!J$21</f>
        <v>0</v>
      </c>
      <c r="K432" s="177">
        <f>K375/RES_summary!K$21</f>
        <v>0</v>
      </c>
      <c r="L432" s="177">
        <f>L375/RES_summary!L$21</f>
        <v>0</v>
      </c>
      <c r="M432" s="177">
        <f>M375/RES_summary!M$21</f>
        <v>0</v>
      </c>
      <c r="N432" s="177">
        <f>N375/RES_summary!N$21</f>
        <v>0</v>
      </c>
      <c r="O432" s="177">
        <f>O375/RES_summary!O$21</f>
        <v>0</v>
      </c>
      <c r="P432" s="177">
        <f>P375/RES_summary!P$21</f>
        <v>0</v>
      </c>
      <c r="Q432" s="177">
        <f>Q375/RES_summary!Q$21</f>
        <v>0</v>
      </c>
    </row>
    <row r="433" spans="1:17" ht="12" customHeight="1" x14ac:dyDescent="0.25">
      <c r="A433" s="158" t="s">
        <v>62</v>
      </c>
      <c r="B433" s="157"/>
      <c r="C433" s="178">
        <f>C376/RES_summary!C$21</f>
        <v>0</v>
      </c>
      <c r="D433" s="178">
        <f>D376/RES_summary!D$21</f>
        <v>0</v>
      </c>
      <c r="E433" s="178">
        <f>E376/RES_summary!E$21</f>
        <v>0</v>
      </c>
      <c r="F433" s="178">
        <f>F376/RES_summary!F$21</f>
        <v>0</v>
      </c>
      <c r="G433" s="178">
        <f>G376/RES_summary!G$21</f>
        <v>0</v>
      </c>
      <c r="H433" s="178">
        <f>H376/RES_summary!H$21</f>
        <v>0</v>
      </c>
      <c r="I433" s="178">
        <f>I376/RES_summary!I$21</f>
        <v>0</v>
      </c>
      <c r="J433" s="178">
        <f>J376/RES_summary!J$21</f>
        <v>0</v>
      </c>
      <c r="K433" s="178">
        <f>K376/RES_summary!K$21</f>
        <v>0</v>
      </c>
      <c r="L433" s="178">
        <f>L376/RES_summary!L$21</f>
        <v>0</v>
      </c>
      <c r="M433" s="178">
        <f>M376/RES_summary!M$21</f>
        <v>0</v>
      </c>
      <c r="N433" s="178">
        <f>N376/RES_summary!N$21</f>
        <v>0</v>
      </c>
      <c r="O433" s="178">
        <f>O376/RES_summary!O$21</f>
        <v>0</v>
      </c>
      <c r="P433" s="178">
        <f>P376/RES_summary!P$21</f>
        <v>0</v>
      </c>
      <c r="Q433" s="178">
        <f>Q376/RES_summary!Q$21</f>
        <v>0</v>
      </c>
    </row>
    <row r="434" spans="1:17" ht="12" customHeight="1" x14ac:dyDescent="0.25">
      <c r="A434" s="23" t="s">
        <v>57</v>
      </c>
      <c r="B434" s="156"/>
      <c r="C434" s="177">
        <f>C377/RES_summary!C$21</f>
        <v>0</v>
      </c>
      <c r="D434" s="177">
        <f>D377/RES_summary!D$21</f>
        <v>0</v>
      </c>
      <c r="E434" s="177">
        <f>E377/RES_summary!E$21</f>
        <v>0</v>
      </c>
      <c r="F434" s="177">
        <f>F377/RES_summary!F$21</f>
        <v>0</v>
      </c>
      <c r="G434" s="177">
        <f>G377/RES_summary!G$21</f>
        <v>0</v>
      </c>
      <c r="H434" s="177">
        <f>H377/RES_summary!H$21</f>
        <v>0</v>
      </c>
      <c r="I434" s="177">
        <f>I377/RES_summary!I$21</f>
        <v>0</v>
      </c>
      <c r="J434" s="177">
        <f>J377/RES_summary!J$21</f>
        <v>0</v>
      </c>
      <c r="K434" s="177">
        <f>K377/RES_summary!K$21</f>
        <v>0</v>
      </c>
      <c r="L434" s="177">
        <f>L377/RES_summary!L$21</f>
        <v>0</v>
      </c>
      <c r="M434" s="177">
        <f>M377/RES_summary!M$21</f>
        <v>0</v>
      </c>
      <c r="N434" s="177">
        <f>N377/RES_summary!N$21</f>
        <v>0</v>
      </c>
      <c r="O434" s="177">
        <f>O377/RES_summary!O$21</f>
        <v>0</v>
      </c>
      <c r="P434" s="177">
        <f>P377/RES_summary!P$21</f>
        <v>0</v>
      </c>
      <c r="Q434" s="177">
        <f>Q377/RES_summary!Q$21</f>
        <v>0</v>
      </c>
    </row>
    <row r="435" spans="1:17" ht="12" customHeight="1" x14ac:dyDescent="0.25">
      <c r="A435" s="29" t="s">
        <v>140</v>
      </c>
      <c r="B435" s="57"/>
      <c r="C435" s="176">
        <f>C378/RES_summary!C$21</f>
        <v>0</v>
      </c>
      <c r="D435" s="176">
        <f>D378/RES_summary!D$21</f>
        <v>0</v>
      </c>
      <c r="E435" s="176">
        <f>E378/RES_summary!E$21</f>
        <v>0</v>
      </c>
      <c r="F435" s="176">
        <f>F378/RES_summary!F$21</f>
        <v>0</v>
      </c>
      <c r="G435" s="176">
        <f>G378/RES_summary!G$21</f>
        <v>0</v>
      </c>
      <c r="H435" s="176">
        <f>H378/RES_summary!H$21</f>
        <v>0</v>
      </c>
      <c r="I435" s="176">
        <f>I378/RES_summary!I$21</f>
        <v>0</v>
      </c>
      <c r="J435" s="176">
        <f>J378/RES_summary!J$21</f>
        <v>0</v>
      </c>
      <c r="K435" s="176">
        <f>K378/RES_summary!K$21</f>
        <v>0</v>
      </c>
      <c r="L435" s="176">
        <f>L378/RES_summary!L$21</f>
        <v>0</v>
      </c>
      <c r="M435" s="176">
        <f>M378/RES_summary!M$21</f>
        <v>0</v>
      </c>
      <c r="N435" s="176">
        <f>N378/RES_summary!N$21</f>
        <v>0</v>
      </c>
      <c r="O435" s="176">
        <f>O378/RES_summary!O$21</f>
        <v>0</v>
      </c>
      <c r="P435" s="176">
        <f>P378/RES_summary!P$21</f>
        <v>0</v>
      </c>
      <c r="Q435" s="176">
        <f>Q378/RES_summary!Q$21</f>
        <v>0</v>
      </c>
    </row>
    <row r="437" spans="1:17" ht="12" customHeight="1" x14ac:dyDescent="0.25">
      <c r="A437" s="152" t="s">
        <v>185</v>
      </c>
      <c r="B437" s="168"/>
      <c r="C437" s="184">
        <f>C380/RES_summary!C$21</f>
        <v>0</v>
      </c>
      <c r="D437" s="184">
        <f>D380/RES_summary!D$21</f>
        <v>0</v>
      </c>
      <c r="E437" s="184">
        <f>E380/RES_summary!E$21</f>
        <v>0</v>
      </c>
      <c r="F437" s="184">
        <f>F380/RES_summary!F$21</f>
        <v>0</v>
      </c>
      <c r="G437" s="184">
        <f>G380/RES_summary!G$21</f>
        <v>0</v>
      </c>
      <c r="H437" s="184">
        <f>H380/RES_summary!H$21</f>
        <v>0</v>
      </c>
      <c r="I437" s="184">
        <f>I380/RES_summary!I$21</f>
        <v>0</v>
      </c>
      <c r="J437" s="184">
        <f>J380/RES_summary!J$21</f>
        <v>0</v>
      </c>
      <c r="K437" s="184">
        <f>K380/RES_summary!K$21</f>
        <v>0</v>
      </c>
      <c r="L437" s="184">
        <f>L380/RES_summary!L$21</f>
        <v>0</v>
      </c>
      <c r="M437" s="184">
        <f>M380/RES_summary!M$21</f>
        <v>0</v>
      </c>
      <c r="N437" s="184">
        <f>N380/RES_summary!N$21</f>
        <v>0</v>
      </c>
      <c r="O437" s="184">
        <f>O380/RES_summary!O$21</f>
        <v>0</v>
      </c>
      <c r="P437" s="184">
        <f>P380/RES_summary!P$21</f>
        <v>0</v>
      </c>
      <c r="Q437" s="184">
        <f>Q380/RES_summary!Q$21</f>
        <v>0</v>
      </c>
    </row>
    <row r="438" spans="1:17" ht="12" customHeight="1" x14ac:dyDescent="0.25">
      <c r="A438" s="158" t="s">
        <v>65</v>
      </c>
      <c r="B438" s="157"/>
      <c r="C438" s="178">
        <f>C381/RES_summary!C$21</f>
        <v>0</v>
      </c>
      <c r="D438" s="178">
        <f>D381/RES_summary!D$21</f>
        <v>0</v>
      </c>
      <c r="E438" s="178">
        <f>E381/RES_summary!E$21</f>
        <v>0</v>
      </c>
      <c r="F438" s="178">
        <f>F381/RES_summary!F$21</f>
        <v>0</v>
      </c>
      <c r="G438" s="178">
        <f>G381/RES_summary!G$21</f>
        <v>0</v>
      </c>
      <c r="H438" s="178">
        <f>H381/RES_summary!H$21</f>
        <v>0</v>
      </c>
      <c r="I438" s="178">
        <f>I381/RES_summary!I$21</f>
        <v>0</v>
      </c>
      <c r="J438" s="178">
        <f>J381/RES_summary!J$21</f>
        <v>0</v>
      </c>
      <c r="K438" s="178">
        <f>K381/RES_summary!K$21</f>
        <v>0</v>
      </c>
      <c r="L438" s="178">
        <f>L381/RES_summary!L$21</f>
        <v>0</v>
      </c>
      <c r="M438" s="178">
        <f>M381/RES_summary!M$21</f>
        <v>0</v>
      </c>
      <c r="N438" s="178">
        <f>N381/RES_summary!N$21</f>
        <v>0</v>
      </c>
      <c r="O438" s="178">
        <f>O381/RES_summary!O$21</f>
        <v>0</v>
      </c>
      <c r="P438" s="178">
        <f>P381/RES_summary!P$21</f>
        <v>0</v>
      </c>
      <c r="Q438" s="178">
        <f>Q381/RES_summary!Q$21</f>
        <v>0</v>
      </c>
    </row>
    <row r="439" spans="1:17" ht="12" customHeight="1" x14ac:dyDescent="0.25">
      <c r="A439" s="23" t="s">
        <v>149</v>
      </c>
      <c r="B439" s="156"/>
      <c r="C439" s="177">
        <f>C382/RES_summary!C$21</f>
        <v>0</v>
      </c>
      <c r="D439" s="177">
        <f>D382/RES_summary!D$21</f>
        <v>0</v>
      </c>
      <c r="E439" s="177">
        <f>E382/RES_summary!E$21</f>
        <v>0</v>
      </c>
      <c r="F439" s="177">
        <f>F382/RES_summary!F$21</f>
        <v>0</v>
      </c>
      <c r="G439" s="177">
        <f>G382/RES_summary!G$21</f>
        <v>0</v>
      </c>
      <c r="H439" s="177">
        <f>H382/RES_summary!H$21</f>
        <v>0</v>
      </c>
      <c r="I439" s="177">
        <f>I382/RES_summary!I$21</f>
        <v>0</v>
      </c>
      <c r="J439" s="177">
        <f>J382/RES_summary!J$21</f>
        <v>0</v>
      </c>
      <c r="K439" s="177">
        <f>K382/RES_summary!K$21</f>
        <v>0</v>
      </c>
      <c r="L439" s="177">
        <f>L382/RES_summary!L$21</f>
        <v>0</v>
      </c>
      <c r="M439" s="177">
        <f>M382/RES_summary!M$21</f>
        <v>0</v>
      </c>
      <c r="N439" s="177">
        <f>N382/RES_summary!N$21</f>
        <v>0</v>
      </c>
      <c r="O439" s="177">
        <f>O382/RES_summary!O$21</f>
        <v>0</v>
      </c>
      <c r="P439" s="177">
        <f>P382/RES_summary!P$21</f>
        <v>0</v>
      </c>
      <c r="Q439" s="177">
        <f>Q382/RES_summary!Q$21</f>
        <v>0</v>
      </c>
    </row>
    <row r="440" spans="1:17" ht="12" customHeight="1" x14ac:dyDescent="0.25">
      <c r="A440" s="23" t="s">
        <v>60</v>
      </c>
      <c r="B440" s="156"/>
      <c r="C440" s="177">
        <f>C383/RES_summary!C$21</f>
        <v>0</v>
      </c>
      <c r="D440" s="177">
        <f>D383/RES_summary!D$21</f>
        <v>0</v>
      </c>
      <c r="E440" s="177">
        <f>E383/RES_summary!E$21</f>
        <v>0</v>
      </c>
      <c r="F440" s="177">
        <f>F383/RES_summary!F$21</f>
        <v>0</v>
      </c>
      <c r="G440" s="177">
        <f>G383/RES_summary!G$21</f>
        <v>0</v>
      </c>
      <c r="H440" s="177">
        <f>H383/RES_summary!H$21</f>
        <v>0</v>
      </c>
      <c r="I440" s="177">
        <f>I383/RES_summary!I$21</f>
        <v>0</v>
      </c>
      <c r="J440" s="177">
        <f>J383/RES_summary!J$21</f>
        <v>0</v>
      </c>
      <c r="K440" s="177">
        <f>K383/RES_summary!K$21</f>
        <v>0</v>
      </c>
      <c r="L440" s="177">
        <f>L383/RES_summary!L$21</f>
        <v>0</v>
      </c>
      <c r="M440" s="177">
        <f>M383/RES_summary!M$21</f>
        <v>0</v>
      </c>
      <c r="N440" s="177">
        <f>N383/RES_summary!N$21</f>
        <v>0</v>
      </c>
      <c r="O440" s="177">
        <f>O383/RES_summary!O$21</f>
        <v>0</v>
      </c>
      <c r="P440" s="177">
        <f>P383/RES_summary!P$21</f>
        <v>0</v>
      </c>
      <c r="Q440" s="177">
        <f>Q383/RES_summary!Q$21</f>
        <v>0</v>
      </c>
    </row>
    <row r="441" spans="1:17" ht="12" customHeight="1" x14ac:dyDescent="0.25">
      <c r="A441" s="158" t="s">
        <v>112</v>
      </c>
      <c r="B441" s="157"/>
      <c r="C441" s="178">
        <f>C384/RES_summary!C$21</f>
        <v>0</v>
      </c>
      <c r="D441" s="178">
        <f>D384/RES_summary!D$21</f>
        <v>0</v>
      </c>
      <c r="E441" s="178">
        <f>E384/RES_summary!E$21</f>
        <v>0</v>
      </c>
      <c r="F441" s="178">
        <f>F384/RES_summary!F$21</f>
        <v>0</v>
      </c>
      <c r="G441" s="178">
        <f>G384/RES_summary!G$21</f>
        <v>0</v>
      </c>
      <c r="H441" s="178">
        <f>H384/RES_summary!H$21</f>
        <v>0</v>
      </c>
      <c r="I441" s="178">
        <f>I384/RES_summary!I$21</f>
        <v>0</v>
      </c>
      <c r="J441" s="178">
        <f>J384/RES_summary!J$21</f>
        <v>0</v>
      </c>
      <c r="K441" s="178">
        <f>K384/RES_summary!K$21</f>
        <v>0</v>
      </c>
      <c r="L441" s="178">
        <f>L384/RES_summary!L$21</f>
        <v>0</v>
      </c>
      <c r="M441" s="178">
        <f>M384/RES_summary!M$21</f>
        <v>0</v>
      </c>
      <c r="N441" s="178">
        <f>N384/RES_summary!N$21</f>
        <v>0</v>
      </c>
      <c r="O441" s="178">
        <f>O384/RES_summary!O$21</f>
        <v>0</v>
      </c>
      <c r="P441" s="178">
        <f>P384/RES_summary!P$21</f>
        <v>0</v>
      </c>
      <c r="Q441" s="178">
        <f>Q384/RES_summary!Q$21</f>
        <v>0</v>
      </c>
    </row>
    <row r="442" spans="1:17" ht="12" customHeight="1" x14ac:dyDescent="0.25">
      <c r="A442" s="23" t="s">
        <v>60</v>
      </c>
      <c r="B442" s="156"/>
      <c r="C442" s="177">
        <f>C385/RES_summary!C$21</f>
        <v>0</v>
      </c>
      <c r="D442" s="177">
        <f>D385/RES_summary!D$21</f>
        <v>0</v>
      </c>
      <c r="E442" s="177">
        <f>E385/RES_summary!E$21</f>
        <v>0</v>
      </c>
      <c r="F442" s="177">
        <f>F385/RES_summary!F$21</f>
        <v>0</v>
      </c>
      <c r="G442" s="177">
        <f>G385/RES_summary!G$21</f>
        <v>0</v>
      </c>
      <c r="H442" s="177">
        <f>H385/RES_summary!H$21</f>
        <v>0</v>
      </c>
      <c r="I442" s="177">
        <f>I385/RES_summary!I$21</f>
        <v>0</v>
      </c>
      <c r="J442" s="177">
        <f>J385/RES_summary!J$21</f>
        <v>0</v>
      </c>
      <c r="K442" s="177">
        <f>K385/RES_summary!K$21</f>
        <v>0</v>
      </c>
      <c r="L442" s="177">
        <f>L385/RES_summary!L$21</f>
        <v>0</v>
      </c>
      <c r="M442" s="177">
        <f>M385/RES_summary!M$21</f>
        <v>0</v>
      </c>
      <c r="N442" s="177">
        <f>N385/RES_summary!N$21</f>
        <v>0</v>
      </c>
      <c r="O442" s="177">
        <f>O385/RES_summary!O$21</f>
        <v>0</v>
      </c>
      <c r="P442" s="177">
        <f>P385/RES_summary!P$21</f>
        <v>0</v>
      </c>
      <c r="Q442" s="177">
        <f>Q385/RES_summary!Q$21</f>
        <v>0</v>
      </c>
    </row>
    <row r="443" spans="1:17" ht="12" customHeight="1" x14ac:dyDescent="0.25">
      <c r="A443" s="158" t="s">
        <v>63</v>
      </c>
      <c r="B443" s="157"/>
      <c r="C443" s="178">
        <f>C386/RES_summary!C$21</f>
        <v>0</v>
      </c>
      <c r="D443" s="178">
        <f>D386/RES_summary!D$21</f>
        <v>0</v>
      </c>
      <c r="E443" s="178">
        <f>E386/RES_summary!E$21</f>
        <v>0</v>
      </c>
      <c r="F443" s="178">
        <f>F386/RES_summary!F$21</f>
        <v>0</v>
      </c>
      <c r="G443" s="178">
        <f>G386/RES_summary!G$21</f>
        <v>0</v>
      </c>
      <c r="H443" s="178">
        <f>H386/RES_summary!H$21</f>
        <v>0</v>
      </c>
      <c r="I443" s="178">
        <f>I386/RES_summary!I$21</f>
        <v>0</v>
      </c>
      <c r="J443" s="178">
        <f>J386/RES_summary!J$21</f>
        <v>0</v>
      </c>
      <c r="K443" s="178">
        <f>K386/RES_summary!K$21</f>
        <v>0</v>
      </c>
      <c r="L443" s="178">
        <f>L386/RES_summary!L$21</f>
        <v>0</v>
      </c>
      <c r="M443" s="178">
        <f>M386/RES_summary!M$21</f>
        <v>0</v>
      </c>
      <c r="N443" s="178">
        <f>N386/RES_summary!N$21</f>
        <v>0</v>
      </c>
      <c r="O443" s="178">
        <f>O386/RES_summary!O$21</f>
        <v>0</v>
      </c>
      <c r="P443" s="178">
        <f>P386/RES_summary!P$21</f>
        <v>0</v>
      </c>
      <c r="Q443" s="178">
        <f>Q386/RES_summary!Q$21</f>
        <v>0</v>
      </c>
    </row>
    <row r="444" spans="1:17" ht="12" customHeight="1" x14ac:dyDescent="0.25">
      <c r="A444" s="167" t="s">
        <v>148</v>
      </c>
      <c r="B444" s="132"/>
      <c r="C444" s="183">
        <f>C387/RES_summary!C$21</f>
        <v>0</v>
      </c>
      <c r="D444" s="183">
        <f>D387/RES_summary!D$21</f>
        <v>0</v>
      </c>
      <c r="E444" s="183">
        <f>E387/RES_summary!E$21</f>
        <v>0</v>
      </c>
      <c r="F444" s="183">
        <f>F387/RES_summary!F$21</f>
        <v>0</v>
      </c>
      <c r="G444" s="183">
        <f>G387/RES_summary!G$21</f>
        <v>0</v>
      </c>
      <c r="H444" s="183">
        <f>H387/RES_summary!H$21</f>
        <v>0</v>
      </c>
      <c r="I444" s="183">
        <f>I387/RES_summary!I$21</f>
        <v>0</v>
      </c>
      <c r="J444" s="183">
        <f>J387/RES_summary!J$21</f>
        <v>0</v>
      </c>
      <c r="K444" s="183">
        <f>K387/RES_summary!K$21</f>
        <v>0</v>
      </c>
      <c r="L444" s="183">
        <f>L387/RES_summary!L$21</f>
        <v>0</v>
      </c>
      <c r="M444" s="183">
        <f>M387/RES_summary!M$21</f>
        <v>0</v>
      </c>
      <c r="N444" s="183">
        <f>N387/RES_summary!N$21</f>
        <v>0</v>
      </c>
      <c r="O444" s="183">
        <f>O387/RES_summary!O$21</f>
        <v>0</v>
      </c>
      <c r="P444" s="183">
        <f>P387/RES_summary!P$21</f>
        <v>0</v>
      </c>
      <c r="Q444" s="183">
        <f>Q387/RES_summary!Q$21</f>
        <v>0</v>
      </c>
    </row>
    <row r="445" spans="1:17" ht="12" customHeight="1" x14ac:dyDescent="0.25">
      <c r="A445" s="167" t="s">
        <v>147</v>
      </c>
      <c r="B445" s="132"/>
      <c r="C445" s="183">
        <f>C388/RES_summary!C$21</f>
        <v>0</v>
      </c>
      <c r="D445" s="183">
        <f>D388/RES_summary!D$21</f>
        <v>0</v>
      </c>
      <c r="E445" s="183">
        <f>E388/RES_summary!E$21</f>
        <v>0</v>
      </c>
      <c r="F445" s="183">
        <f>F388/RES_summary!F$21</f>
        <v>0</v>
      </c>
      <c r="G445" s="183">
        <f>G388/RES_summary!G$21</f>
        <v>0</v>
      </c>
      <c r="H445" s="183">
        <f>H388/RES_summary!H$21</f>
        <v>0</v>
      </c>
      <c r="I445" s="183">
        <f>I388/RES_summary!I$21</f>
        <v>0</v>
      </c>
      <c r="J445" s="183">
        <f>J388/RES_summary!J$21</f>
        <v>0</v>
      </c>
      <c r="K445" s="183">
        <f>K388/RES_summary!K$21</f>
        <v>0</v>
      </c>
      <c r="L445" s="183">
        <f>L388/RES_summary!L$21</f>
        <v>0</v>
      </c>
      <c r="M445" s="183">
        <f>M388/RES_summary!M$21</f>
        <v>0</v>
      </c>
      <c r="N445" s="183">
        <f>N388/RES_summary!N$21</f>
        <v>0</v>
      </c>
      <c r="O445" s="183">
        <f>O388/RES_summary!O$21</f>
        <v>0</v>
      </c>
      <c r="P445" s="183">
        <f>P388/RES_summary!P$21</f>
        <v>0</v>
      </c>
      <c r="Q445" s="183">
        <f>Q388/RES_summary!Q$21</f>
        <v>0</v>
      </c>
    </row>
    <row r="446" spans="1:17" ht="12" customHeight="1" x14ac:dyDescent="0.25">
      <c r="A446" s="166" t="s">
        <v>61</v>
      </c>
      <c r="B446" s="165"/>
      <c r="C446" s="182">
        <f>C389/RES_summary!C$21</f>
        <v>0</v>
      </c>
      <c r="D446" s="182">
        <f>D389/RES_summary!D$21</f>
        <v>0</v>
      </c>
      <c r="E446" s="182">
        <f>E389/RES_summary!E$21</f>
        <v>0</v>
      </c>
      <c r="F446" s="182">
        <f>F389/RES_summary!F$21</f>
        <v>0</v>
      </c>
      <c r="G446" s="182">
        <f>G389/RES_summary!G$21</f>
        <v>0</v>
      </c>
      <c r="H446" s="182">
        <f>H389/RES_summary!H$21</f>
        <v>0</v>
      </c>
      <c r="I446" s="182">
        <f>I389/RES_summary!I$21</f>
        <v>0</v>
      </c>
      <c r="J446" s="182">
        <f>J389/RES_summary!J$21</f>
        <v>0</v>
      </c>
      <c r="K446" s="182">
        <f>K389/RES_summary!K$21</f>
        <v>0</v>
      </c>
      <c r="L446" s="182">
        <f>L389/RES_summary!L$21</f>
        <v>0</v>
      </c>
      <c r="M446" s="182">
        <f>M389/RES_summary!M$21</f>
        <v>0</v>
      </c>
      <c r="N446" s="182">
        <f>N389/RES_summary!N$21</f>
        <v>0</v>
      </c>
      <c r="O446" s="182">
        <f>O389/RES_summary!O$21</f>
        <v>0</v>
      </c>
      <c r="P446" s="182">
        <f>P389/RES_summary!P$21</f>
        <v>0</v>
      </c>
      <c r="Q446" s="182">
        <f>Q389/RES_summary!Q$21</f>
        <v>0</v>
      </c>
    </row>
    <row r="447" spans="1:17" ht="12" customHeight="1" x14ac:dyDescent="0.25">
      <c r="A447" s="147" t="s">
        <v>59</v>
      </c>
      <c r="B447" s="164"/>
      <c r="C447" s="181">
        <f>C390/RES_summary!C$21</f>
        <v>0</v>
      </c>
      <c r="D447" s="181">
        <f>D390/RES_summary!D$21</f>
        <v>0</v>
      </c>
      <c r="E447" s="181">
        <f>E390/RES_summary!E$21</f>
        <v>0</v>
      </c>
      <c r="F447" s="181">
        <f>F390/RES_summary!F$21</f>
        <v>0</v>
      </c>
      <c r="G447" s="181">
        <f>G390/RES_summary!G$21</f>
        <v>0</v>
      </c>
      <c r="H447" s="181">
        <f>H390/RES_summary!H$21</f>
        <v>0</v>
      </c>
      <c r="I447" s="181">
        <f>I390/RES_summary!I$21</f>
        <v>0</v>
      </c>
      <c r="J447" s="181">
        <f>J390/RES_summary!J$21</f>
        <v>0</v>
      </c>
      <c r="K447" s="181">
        <f>K390/RES_summary!K$21</f>
        <v>0</v>
      </c>
      <c r="L447" s="181">
        <f>L390/RES_summary!L$21</f>
        <v>0</v>
      </c>
      <c r="M447" s="181">
        <f>M390/RES_summary!M$21</f>
        <v>0</v>
      </c>
      <c r="N447" s="181">
        <f>N390/RES_summary!N$21</f>
        <v>0</v>
      </c>
      <c r="O447" s="181">
        <f>O390/RES_summary!O$21</f>
        <v>0</v>
      </c>
      <c r="P447" s="181">
        <f>P390/RES_summary!P$21</f>
        <v>0</v>
      </c>
      <c r="Q447" s="181">
        <f>Q390/RES_summary!Q$21</f>
        <v>0</v>
      </c>
    </row>
    <row r="448" spans="1:17" ht="12" customHeight="1" x14ac:dyDescent="0.25">
      <c r="A448" s="163" t="s">
        <v>142</v>
      </c>
      <c r="B448" s="162"/>
      <c r="C448" s="180">
        <f>C391/RES_summary!C$21</f>
        <v>0</v>
      </c>
      <c r="D448" s="180">
        <f>D391/RES_summary!D$21</f>
        <v>0</v>
      </c>
      <c r="E448" s="180">
        <f>E391/RES_summary!E$21</f>
        <v>0</v>
      </c>
      <c r="F448" s="180">
        <f>F391/RES_summary!F$21</f>
        <v>0</v>
      </c>
      <c r="G448" s="180">
        <f>G391/RES_summary!G$21</f>
        <v>0</v>
      </c>
      <c r="H448" s="180">
        <f>H391/RES_summary!H$21</f>
        <v>0</v>
      </c>
      <c r="I448" s="180">
        <f>I391/RES_summary!I$21</f>
        <v>0</v>
      </c>
      <c r="J448" s="180">
        <f>J391/RES_summary!J$21</f>
        <v>0</v>
      </c>
      <c r="K448" s="180">
        <f>K391/RES_summary!K$21</f>
        <v>0</v>
      </c>
      <c r="L448" s="180">
        <f>L391/RES_summary!L$21</f>
        <v>0</v>
      </c>
      <c r="M448" s="180">
        <f>M391/RES_summary!M$21</f>
        <v>0</v>
      </c>
      <c r="N448" s="180">
        <f>N391/RES_summary!N$21</f>
        <v>0</v>
      </c>
      <c r="O448" s="180">
        <f>O391/RES_summary!O$21</f>
        <v>0</v>
      </c>
      <c r="P448" s="180">
        <f>P391/RES_summary!P$21</f>
        <v>0</v>
      </c>
      <c r="Q448" s="180">
        <f>Q391/RES_summary!Q$21</f>
        <v>0</v>
      </c>
    </row>
    <row r="449" spans="1:17" ht="12" customHeight="1" x14ac:dyDescent="0.25">
      <c r="A449" s="161" t="s">
        <v>141</v>
      </c>
      <c r="B449" s="160"/>
      <c r="C449" s="179">
        <f>C392/RES_summary!C$21</f>
        <v>0</v>
      </c>
      <c r="D449" s="179">
        <f>D392/RES_summary!D$21</f>
        <v>0</v>
      </c>
      <c r="E449" s="179">
        <f>E392/RES_summary!E$21</f>
        <v>0</v>
      </c>
      <c r="F449" s="179">
        <f>F392/RES_summary!F$21</f>
        <v>0</v>
      </c>
      <c r="G449" s="179">
        <f>G392/RES_summary!G$21</f>
        <v>0</v>
      </c>
      <c r="H449" s="179">
        <f>H392/RES_summary!H$21</f>
        <v>0</v>
      </c>
      <c r="I449" s="179">
        <f>I392/RES_summary!I$21</f>
        <v>0</v>
      </c>
      <c r="J449" s="179">
        <f>J392/RES_summary!J$21</f>
        <v>0</v>
      </c>
      <c r="K449" s="179">
        <f>K392/RES_summary!K$21</f>
        <v>0</v>
      </c>
      <c r="L449" s="179">
        <f>L392/RES_summary!L$21</f>
        <v>0</v>
      </c>
      <c r="M449" s="179">
        <f>M392/RES_summary!M$21</f>
        <v>0</v>
      </c>
      <c r="N449" s="179">
        <f>N392/RES_summary!N$21</f>
        <v>0</v>
      </c>
      <c r="O449" s="179">
        <f>O392/RES_summary!O$21</f>
        <v>0</v>
      </c>
      <c r="P449" s="179">
        <f>P392/RES_summary!P$21</f>
        <v>0</v>
      </c>
      <c r="Q449" s="179">
        <f>Q392/RES_summary!Q$21</f>
        <v>0</v>
      </c>
    </row>
    <row r="450" spans="1:17" ht="12" customHeight="1" x14ac:dyDescent="0.25">
      <c r="A450" s="148" t="s">
        <v>60</v>
      </c>
      <c r="B450" s="156"/>
      <c r="C450" s="177">
        <f>C393/RES_summary!C$21</f>
        <v>0</v>
      </c>
      <c r="D450" s="177">
        <f>D393/RES_summary!D$21</f>
        <v>0</v>
      </c>
      <c r="E450" s="177">
        <f>E393/RES_summary!E$21</f>
        <v>0</v>
      </c>
      <c r="F450" s="177">
        <f>F393/RES_summary!F$21</f>
        <v>0</v>
      </c>
      <c r="G450" s="177">
        <f>G393/RES_summary!G$21</f>
        <v>0</v>
      </c>
      <c r="H450" s="177">
        <f>H393/RES_summary!H$21</f>
        <v>0</v>
      </c>
      <c r="I450" s="177">
        <f>I393/RES_summary!I$21</f>
        <v>0</v>
      </c>
      <c r="J450" s="177">
        <f>J393/RES_summary!J$21</f>
        <v>0</v>
      </c>
      <c r="K450" s="177">
        <f>K393/RES_summary!K$21</f>
        <v>0</v>
      </c>
      <c r="L450" s="177">
        <f>L393/RES_summary!L$21</f>
        <v>0</v>
      </c>
      <c r="M450" s="177">
        <f>M393/RES_summary!M$21</f>
        <v>0</v>
      </c>
      <c r="N450" s="177">
        <f>N393/RES_summary!N$21</f>
        <v>0</v>
      </c>
      <c r="O450" s="177">
        <f>O393/RES_summary!O$21</f>
        <v>0</v>
      </c>
      <c r="P450" s="177">
        <f>P393/RES_summary!P$21</f>
        <v>0</v>
      </c>
      <c r="Q450" s="177">
        <f>Q393/RES_summary!Q$21</f>
        <v>0</v>
      </c>
    </row>
    <row r="451" spans="1:17" ht="12" customHeight="1" x14ac:dyDescent="0.25">
      <c r="A451" s="148" t="s">
        <v>59</v>
      </c>
      <c r="B451" s="156"/>
      <c r="C451" s="177">
        <f>C394/RES_summary!C$21</f>
        <v>0</v>
      </c>
      <c r="D451" s="177">
        <f>D394/RES_summary!D$21</f>
        <v>0</v>
      </c>
      <c r="E451" s="177">
        <f>E394/RES_summary!E$21</f>
        <v>0</v>
      </c>
      <c r="F451" s="177">
        <f>F394/RES_summary!F$21</f>
        <v>0</v>
      </c>
      <c r="G451" s="177">
        <f>G394/RES_summary!G$21</f>
        <v>0</v>
      </c>
      <c r="H451" s="177">
        <f>H394/RES_summary!H$21</f>
        <v>0</v>
      </c>
      <c r="I451" s="177">
        <f>I394/RES_summary!I$21</f>
        <v>0</v>
      </c>
      <c r="J451" s="177">
        <f>J394/RES_summary!J$21</f>
        <v>0</v>
      </c>
      <c r="K451" s="177">
        <f>K394/RES_summary!K$21</f>
        <v>0</v>
      </c>
      <c r="L451" s="177">
        <f>L394/RES_summary!L$21</f>
        <v>0</v>
      </c>
      <c r="M451" s="177">
        <f>M394/RES_summary!M$21</f>
        <v>0</v>
      </c>
      <c r="N451" s="177">
        <f>N394/RES_summary!N$21</f>
        <v>0</v>
      </c>
      <c r="O451" s="177">
        <f>O394/RES_summary!O$21</f>
        <v>0</v>
      </c>
      <c r="P451" s="177">
        <f>P394/RES_summary!P$21</f>
        <v>0</v>
      </c>
      <c r="Q451" s="177">
        <f>Q394/RES_summary!Q$21</f>
        <v>0</v>
      </c>
    </row>
    <row r="452" spans="1:17" ht="12" customHeight="1" x14ac:dyDescent="0.25">
      <c r="A452" s="158" t="s">
        <v>62</v>
      </c>
      <c r="B452" s="157"/>
      <c r="C452" s="178">
        <f>C395/RES_summary!C$21</f>
        <v>0</v>
      </c>
      <c r="D452" s="178">
        <f>D395/RES_summary!D$21</f>
        <v>0</v>
      </c>
      <c r="E452" s="178">
        <f>E395/RES_summary!E$21</f>
        <v>0</v>
      </c>
      <c r="F452" s="178">
        <f>F395/RES_summary!F$21</f>
        <v>0</v>
      </c>
      <c r="G452" s="178">
        <f>G395/RES_summary!G$21</f>
        <v>0</v>
      </c>
      <c r="H452" s="178">
        <f>H395/RES_summary!H$21</f>
        <v>0</v>
      </c>
      <c r="I452" s="178">
        <f>I395/RES_summary!I$21</f>
        <v>0</v>
      </c>
      <c r="J452" s="178">
        <f>J395/RES_summary!J$21</f>
        <v>0</v>
      </c>
      <c r="K452" s="178">
        <f>K395/RES_summary!K$21</f>
        <v>0</v>
      </c>
      <c r="L452" s="178">
        <f>L395/RES_summary!L$21</f>
        <v>0</v>
      </c>
      <c r="M452" s="178">
        <f>M395/RES_summary!M$21</f>
        <v>0</v>
      </c>
      <c r="N452" s="178">
        <f>N395/RES_summary!N$21</f>
        <v>0</v>
      </c>
      <c r="O452" s="178">
        <f>O395/RES_summary!O$21</f>
        <v>0</v>
      </c>
      <c r="P452" s="178">
        <f>P395/RES_summary!P$21</f>
        <v>0</v>
      </c>
      <c r="Q452" s="178">
        <f>Q395/RES_summary!Q$21</f>
        <v>0</v>
      </c>
    </row>
    <row r="453" spans="1:17" ht="12" customHeight="1" x14ac:dyDescent="0.25">
      <c r="A453" s="23" t="s">
        <v>57</v>
      </c>
      <c r="B453" s="156"/>
      <c r="C453" s="177">
        <f>C396/RES_summary!C$21</f>
        <v>0</v>
      </c>
      <c r="D453" s="177">
        <f>D396/RES_summary!D$21</f>
        <v>0</v>
      </c>
      <c r="E453" s="177">
        <f>E396/RES_summary!E$21</f>
        <v>0</v>
      </c>
      <c r="F453" s="177">
        <f>F396/RES_summary!F$21</f>
        <v>0</v>
      </c>
      <c r="G453" s="177">
        <f>G396/RES_summary!G$21</f>
        <v>0</v>
      </c>
      <c r="H453" s="177">
        <f>H396/RES_summary!H$21</f>
        <v>0</v>
      </c>
      <c r="I453" s="177">
        <f>I396/RES_summary!I$21</f>
        <v>0</v>
      </c>
      <c r="J453" s="177">
        <f>J396/RES_summary!J$21</f>
        <v>0</v>
      </c>
      <c r="K453" s="177">
        <f>K396/RES_summary!K$21</f>
        <v>0</v>
      </c>
      <c r="L453" s="177">
        <f>L396/RES_summary!L$21</f>
        <v>0</v>
      </c>
      <c r="M453" s="177">
        <f>M396/RES_summary!M$21</f>
        <v>0</v>
      </c>
      <c r="N453" s="177">
        <f>N396/RES_summary!N$21</f>
        <v>0</v>
      </c>
      <c r="O453" s="177">
        <f>O396/RES_summary!O$21</f>
        <v>0</v>
      </c>
      <c r="P453" s="177">
        <f>P396/RES_summary!P$21</f>
        <v>0</v>
      </c>
      <c r="Q453" s="177">
        <f>Q396/RES_summary!Q$21</f>
        <v>0</v>
      </c>
    </row>
    <row r="454" spans="1:17" ht="12" customHeight="1" x14ac:dyDescent="0.25">
      <c r="A454" s="29" t="s">
        <v>140</v>
      </c>
      <c r="B454" s="57"/>
      <c r="C454" s="176">
        <f>C397/RES_summary!C$21</f>
        <v>0</v>
      </c>
      <c r="D454" s="176">
        <f>D397/RES_summary!D$21</f>
        <v>0</v>
      </c>
      <c r="E454" s="176">
        <f>E397/RES_summary!E$21</f>
        <v>0</v>
      </c>
      <c r="F454" s="176">
        <f>F397/RES_summary!F$21</f>
        <v>0</v>
      </c>
      <c r="G454" s="176">
        <f>G397/RES_summary!G$21</f>
        <v>0</v>
      </c>
      <c r="H454" s="176">
        <f>H397/RES_summary!H$21</f>
        <v>0</v>
      </c>
      <c r="I454" s="176">
        <f>I397/RES_summary!I$21</f>
        <v>0</v>
      </c>
      <c r="J454" s="176">
        <f>J397/RES_summary!J$21</f>
        <v>0</v>
      </c>
      <c r="K454" s="176">
        <f>K397/RES_summary!K$21</f>
        <v>0</v>
      </c>
      <c r="L454" s="176">
        <f>L397/RES_summary!L$21</f>
        <v>0</v>
      </c>
      <c r="M454" s="176">
        <f>M397/RES_summary!M$21</f>
        <v>0</v>
      </c>
      <c r="N454" s="176">
        <f>N397/RES_summary!N$21</f>
        <v>0</v>
      </c>
      <c r="O454" s="176">
        <f>O397/RES_summary!O$21</f>
        <v>0</v>
      </c>
      <c r="P454" s="176">
        <f>P397/RES_summary!P$21</f>
        <v>0</v>
      </c>
      <c r="Q454" s="176">
        <f>Q397/RES_summary!Q$21</f>
        <v>0</v>
      </c>
    </row>
    <row r="456" spans="1:17" ht="12" customHeight="1" x14ac:dyDescent="0.25">
      <c r="A456" s="152" t="s">
        <v>184</v>
      </c>
      <c r="B456" s="168"/>
      <c r="C456" s="184">
        <f>C399/RES_summary!C$21</f>
        <v>0</v>
      </c>
      <c r="D456" s="184">
        <f>D399/RES_summary!D$21</f>
        <v>0</v>
      </c>
      <c r="E456" s="184">
        <f>E399/RES_summary!E$21</f>
        <v>0</v>
      </c>
      <c r="F456" s="184">
        <f>F399/RES_summary!F$21</f>
        <v>0</v>
      </c>
      <c r="G456" s="184">
        <f>G399/RES_summary!G$21</f>
        <v>0</v>
      </c>
      <c r="H456" s="184">
        <f>H399/RES_summary!H$21</f>
        <v>0</v>
      </c>
      <c r="I456" s="184">
        <f>I399/RES_summary!I$21</f>
        <v>0</v>
      </c>
      <c r="J456" s="184">
        <f>J399/RES_summary!J$21</f>
        <v>0</v>
      </c>
      <c r="K456" s="184">
        <f>K399/RES_summary!K$21</f>
        <v>0</v>
      </c>
      <c r="L456" s="184">
        <f>L399/RES_summary!L$21</f>
        <v>0</v>
      </c>
      <c r="M456" s="184">
        <f>M399/RES_summary!M$21</f>
        <v>0</v>
      </c>
      <c r="N456" s="184">
        <f>N399/RES_summary!N$21</f>
        <v>0</v>
      </c>
      <c r="O456" s="184">
        <f>O399/RES_summary!O$21</f>
        <v>0</v>
      </c>
      <c r="P456" s="184">
        <f>P399/RES_summary!P$21</f>
        <v>0</v>
      </c>
      <c r="Q456" s="184">
        <f>Q399/RES_summary!Q$21</f>
        <v>0</v>
      </c>
    </row>
    <row r="457" spans="1:17" ht="12" customHeight="1" x14ac:dyDescent="0.25">
      <c r="A457" s="158" t="s">
        <v>65</v>
      </c>
      <c r="B457" s="157"/>
      <c r="C457" s="178">
        <f>C400/RES_summary!C$21</f>
        <v>0</v>
      </c>
      <c r="D457" s="178">
        <f>D400/RES_summary!D$21</f>
        <v>0</v>
      </c>
      <c r="E457" s="178">
        <f>E400/RES_summary!E$21</f>
        <v>0</v>
      </c>
      <c r="F457" s="178">
        <f>F400/RES_summary!F$21</f>
        <v>0</v>
      </c>
      <c r="G457" s="178">
        <f>G400/RES_summary!G$21</f>
        <v>0</v>
      </c>
      <c r="H457" s="178">
        <f>H400/RES_summary!H$21</f>
        <v>0</v>
      </c>
      <c r="I457" s="178">
        <f>I400/RES_summary!I$21</f>
        <v>0</v>
      </c>
      <c r="J457" s="178">
        <f>J400/RES_summary!J$21</f>
        <v>0</v>
      </c>
      <c r="K457" s="178">
        <f>K400/RES_summary!K$21</f>
        <v>0</v>
      </c>
      <c r="L457" s="178">
        <f>L400/RES_summary!L$21</f>
        <v>0</v>
      </c>
      <c r="M457" s="178">
        <f>M400/RES_summary!M$21</f>
        <v>0</v>
      </c>
      <c r="N457" s="178">
        <f>N400/RES_summary!N$21</f>
        <v>0</v>
      </c>
      <c r="O457" s="178">
        <f>O400/RES_summary!O$21</f>
        <v>0</v>
      </c>
      <c r="P457" s="178">
        <f>P400/RES_summary!P$21</f>
        <v>0</v>
      </c>
      <c r="Q457" s="178">
        <f>Q400/RES_summary!Q$21</f>
        <v>0</v>
      </c>
    </row>
    <row r="458" spans="1:17" ht="12" customHeight="1" x14ac:dyDescent="0.25">
      <c r="A458" s="23" t="s">
        <v>149</v>
      </c>
      <c r="B458" s="156"/>
      <c r="C458" s="177">
        <f>C401/RES_summary!C$21</f>
        <v>0</v>
      </c>
      <c r="D458" s="177">
        <f>D401/RES_summary!D$21</f>
        <v>0</v>
      </c>
      <c r="E458" s="177">
        <f>E401/RES_summary!E$21</f>
        <v>0</v>
      </c>
      <c r="F458" s="177">
        <f>F401/RES_summary!F$21</f>
        <v>0</v>
      </c>
      <c r="G458" s="177">
        <f>G401/RES_summary!G$21</f>
        <v>0</v>
      </c>
      <c r="H458" s="177">
        <f>H401/RES_summary!H$21</f>
        <v>0</v>
      </c>
      <c r="I458" s="177">
        <f>I401/RES_summary!I$21</f>
        <v>0</v>
      </c>
      <c r="J458" s="177">
        <f>J401/RES_summary!J$21</f>
        <v>0</v>
      </c>
      <c r="K458" s="177">
        <f>K401/RES_summary!K$21</f>
        <v>0</v>
      </c>
      <c r="L458" s="177">
        <f>L401/RES_summary!L$21</f>
        <v>0</v>
      </c>
      <c r="M458" s="177">
        <f>M401/RES_summary!M$21</f>
        <v>0</v>
      </c>
      <c r="N458" s="177">
        <f>N401/RES_summary!N$21</f>
        <v>0</v>
      </c>
      <c r="O458" s="177">
        <f>O401/RES_summary!O$21</f>
        <v>0</v>
      </c>
      <c r="P458" s="177">
        <f>P401/RES_summary!P$21</f>
        <v>0</v>
      </c>
      <c r="Q458" s="177">
        <f>Q401/RES_summary!Q$21</f>
        <v>0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0</v>
      </c>
      <c r="D462" s="178">
        <f>D405/RES_summary!D$21</f>
        <v>0</v>
      </c>
      <c r="E462" s="178">
        <f>E405/RES_summary!E$21</f>
        <v>0</v>
      </c>
      <c r="F462" s="178">
        <f>F405/RES_summary!F$21</f>
        <v>0</v>
      </c>
      <c r="G462" s="178">
        <f>G405/RES_summary!G$21</f>
        <v>0</v>
      </c>
      <c r="H462" s="178">
        <f>H405/RES_summary!H$21</f>
        <v>0</v>
      </c>
      <c r="I462" s="178">
        <f>I405/RES_summary!I$21</f>
        <v>0</v>
      </c>
      <c r="J462" s="178">
        <f>J405/RES_summary!J$21</f>
        <v>0</v>
      </c>
      <c r="K462" s="178">
        <f>K405/RES_summary!K$21</f>
        <v>0</v>
      </c>
      <c r="L462" s="178">
        <f>L405/RES_summary!L$21</f>
        <v>0</v>
      </c>
      <c r="M462" s="178">
        <f>M405/RES_summary!M$21</f>
        <v>0</v>
      </c>
      <c r="N462" s="178">
        <f>N405/RES_summary!N$21</f>
        <v>0</v>
      </c>
      <c r="O462" s="178">
        <f>O405/RES_summary!O$21</f>
        <v>0</v>
      </c>
      <c r="P462" s="178">
        <f>P405/RES_summary!P$21</f>
        <v>0</v>
      </c>
      <c r="Q462" s="178">
        <f>Q405/RES_summary!Q$21</f>
        <v>0</v>
      </c>
    </row>
    <row r="463" spans="1:17" ht="12" customHeight="1" x14ac:dyDescent="0.25">
      <c r="A463" s="167" t="s">
        <v>148</v>
      </c>
      <c r="B463" s="132"/>
      <c r="C463" s="183">
        <f>C406/RES_summary!C$21</f>
        <v>0</v>
      </c>
      <c r="D463" s="183">
        <f>D406/RES_summary!D$21</f>
        <v>0</v>
      </c>
      <c r="E463" s="183">
        <f>E406/RES_summary!E$21</f>
        <v>0</v>
      </c>
      <c r="F463" s="183">
        <f>F406/RES_summary!F$21</f>
        <v>0</v>
      </c>
      <c r="G463" s="183">
        <f>G406/RES_summary!G$21</f>
        <v>0</v>
      </c>
      <c r="H463" s="183">
        <f>H406/RES_summary!H$21</f>
        <v>0</v>
      </c>
      <c r="I463" s="183">
        <f>I406/RES_summary!I$21</f>
        <v>0</v>
      </c>
      <c r="J463" s="183">
        <f>J406/RES_summary!J$21</f>
        <v>0</v>
      </c>
      <c r="K463" s="183">
        <f>K406/RES_summary!K$21</f>
        <v>0</v>
      </c>
      <c r="L463" s="183">
        <f>L406/RES_summary!L$21</f>
        <v>0</v>
      </c>
      <c r="M463" s="183">
        <f>M406/RES_summary!M$21</f>
        <v>0</v>
      </c>
      <c r="N463" s="183">
        <f>N406/RES_summary!N$21</f>
        <v>0</v>
      </c>
      <c r="O463" s="183">
        <f>O406/RES_summary!O$21</f>
        <v>0</v>
      </c>
      <c r="P463" s="183">
        <f>P406/RES_summary!P$21</f>
        <v>0</v>
      </c>
      <c r="Q463" s="183">
        <f>Q406/RES_summary!Q$21</f>
        <v>0</v>
      </c>
    </row>
    <row r="464" spans="1:17" ht="12" customHeight="1" x14ac:dyDescent="0.25">
      <c r="A464" s="167" t="s">
        <v>147</v>
      </c>
      <c r="B464" s="132"/>
      <c r="C464" s="183">
        <f>C407/RES_summary!C$21</f>
        <v>0</v>
      </c>
      <c r="D464" s="183">
        <f>D407/RES_summary!D$21</f>
        <v>0</v>
      </c>
      <c r="E464" s="183">
        <f>E407/RES_summary!E$21</f>
        <v>0</v>
      </c>
      <c r="F464" s="183">
        <f>F407/RES_summary!F$21</f>
        <v>0</v>
      </c>
      <c r="G464" s="183">
        <f>G407/RES_summary!G$21</f>
        <v>0</v>
      </c>
      <c r="H464" s="183">
        <f>H407/RES_summary!H$21</f>
        <v>0</v>
      </c>
      <c r="I464" s="183">
        <f>I407/RES_summary!I$21</f>
        <v>0</v>
      </c>
      <c r="J464" s="183">
        <f>J407/RES_summary!J$21</f>
        <v>0</v>
      </c>
      <c r="K464" s="183">
        <f>K407/RES_summary!K$21</f>
        <v>0</v>
      </c>
      <c r="L464" s="183">
        <f>L407/RES_summary!L$21</f>
        <v>0</v>
      </c>
      <c r="M464" s="183">
        <f>M407/RES_summary!M$21</f>
        <v>0</v>
      </c>
      <c r="N464" s="183">
        <f>N407/RES_summary!N$21</f>
        <v>0</v>
      </c>
      <c r="O464" s="183">
        <f>O407/RES_summary!O$21</f>
        <v>0</v>
      </c>
      <c r="P464" s="183">
        <f>P407/RES_summary!P$21</f>
        <v>0</v>
      </c>
      <c r="Q464" s="183">
        <f>Q407/RES_summary!Q$21</f>
        <v>0</v>
      </c>
    </row>
    <row r="465" spans="1:17" ht="12" customHeight="1" x14ac:dyDescent="0.25">
      <c r="A465" s="166" t="s">
        <v>61</v>
      </c>
      <c r="B465" s="165"/>
      <c r="C465" s="182">
        <f>C408/RES_summary!C$21</f>
        <v>0</v>
      </c>
      <c r="D465" s="182">
        <f>D408/RES_summary!D$21</f>
        <v>0</v>
      </c>
      <c r="E465" s="182">
        <f>E408/RES_summary!E$21</f>
        <v>0</v>
      </c>
      <c r="F465" s="182">
        <f>F408/RES_summary!F$21</f>
        <v>0</v>
      </c>
      <c r="G465" s="182">
        <f>G408/RES_summary!G$21</f>
        <v>0</v>
      </c>
      <c r="H465" s="182">
        <f>H408/RES_summary!H$21</f>
        <v>0</v>
      </c>
      <c r="I465" s="182">
        <f>I408/RES_summary!I$21</f>
        <v>0</v>
      </c>
      <c r="J465" s="182">
        <f>J408/RES_summary!J$21</f>
        <v>0</v>
      </c>
      <c r="K465" s="182">
        <f>K408/RES_summary!K$21</f>
        <v>0</v>
      </c>
      <c r="L465" s="182">
        <f>L408/RES_summary!L$21</f>
        <v>0</v>
      </c>
      <c r="M465" s="182">
        <f>M408/RES_summary!M$21</f>
        <v>0</v>
      </c>
      <c r="N465" s="182">
        <f>N408/RES_summary!N$21</f>
        <v>0</v>
      </c>
      <c r="O465" s="182">
        <f>O408/RES_summary!O$21</f>
        <v>0</v>
      </c>
      <c r="P465" s="182">
        <f>P408/RES_summary!P$21</f>
        <v>0</v>
      </c>
      <c r="Q465" s="182">
        <f>Q408/RES_summary!Q$21</f>
        <v>0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0</v>
      </c>
      <c r="D471" s="178">
        <f>D414/RES_summary!D$21</f>
        <v>0</v>
      </c>
      <c r="E471" s="178">
        <f>E414/RES_summary!E$21</f>
        <v>0</v>
      </c>
      <c r="F471" s="178">
        <f>F414/RES_summary!F$21</f>
        <v>0</v>
      </c>
      <c r="G471" s="178">
        <f>G414/RES_summary!G$21</f>
        <v>0</v>
      </c>
      <c r="H471" s="178">
        <f>H414/RES_summary!H$21</f>
        <v>0</v>
      </c>
      <c r="I471" s="178">
        <f>I414/RES_summary!I$21</f>
        <v>0</v>
      </c>
      <c r="J471" s="178">
        <f>J414/RES_summary!J$21</f>
        <v>0</v>
      </c>
      <c r="K471" s="178">
        <f>K414/RES_summary!K$21</f>
        <v>0</v>
      </c>
      <c r="L471" s="178">
        <f>L414/RES_summary!L$21</f>
        <v>0</v>
      </c>
      <c r="M471" s="178">
        <f>M414/RES_summary!M$21</f>
        <v>0</v>
      </c>
      <c r="N471" s="178">
        <f>N414/RES_summary!N$21</f>
        <v>0</v>
      </c>
      <c r="O471" s="178">
        <f>O414/RES_summary!O$21</f>
        <v>0</v>
      </c>
      <c r="P471" s="178">
        <f>P414/RES_summary!P$21</f>
        <v>0</v>
      </c>
      <c r="Q471" s="178">
        <f>Q414/RES_summary!Q$21</f>
        <v>0</v>
      </c>
    </row>
    <row r="472" spans="1:17" ht="12" customHeight="1" x14ac:dyDescent="0.25">
      <c r="A472" s="23" t="s">
        <v>57</v>
      </c>
      <c r="B472" s="156"/>
      <c r="C472" s="177">
        <f>C415/RES_summary!C$21</f>
        <v>0</v>
      </c>
      <c r="D472" s="177">
        <f>D415/RES_summary!D$21</f>
        <v>0</v>
      </c>
      <c r="E472" s="177">
        <f>E415/RES_summary!E$21</f>
        <v>0</v>
      </c>
      <c r="F472" s="177">
        <f>F415/RES_summary!F$21</f>
        <v>0</v>
      </c>
      <c r="G472" s="177">
        <f>G415/RES_summary!G$21</f>
        <v>0</v>
      </c>
      <c r="H472" s="177">
        <f>H415/RES_summary!H$21</f>
        <v>0</v>
      </c>
      <c r="I472" s="177">
        <f>I415/RES_summary!I$21</f>
        <v>0</v>
      </c>
      <c r="J472" s="177">
        <f>J415/RES_summary!J$21</f>
        <v>0</v>
      </c>
      <c r="K472" s="177">
        <f>K415/RES_summary!K$21</f>
        <v>0</v>
      </c>
      <c r="L472" s="177">
        <f>L415/RES_summary!L$21</f>
        <v>0</v>
      </c>
      <c r="M472" s="177">
        <f>M415/RES_summary!M$21</f>
        <v>0</v>
      </c>
      <c r="N472" s="177">
        <f>N415/RES_summary!N$21</f>
        <v>0</v>
      </c>
      <c r="O472" s="177">
        <f>O415/RES_summary!O$21</f>
        <v>0</v>
      </c>
      <c r="P472" s="177">
        <f>P415/RES_summary!P$21</f>
        <v>0</v>
      </c>
      <c r="Q472" s="177">
        <f>Q415/RES_summary!Q$21</f>
        <v>0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tabColor theme="9" tint="0.59999389629810485"/>
    <pageSetUpPr fitToPage="1"/>
  </sheetPr>
  <dimension ref="A1:Q45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RES_hhdet_num!B$143</f>
        <v>4398</v>
      </c>
      <c r="C5" s="151">
        <f>RES_hhdet_num!C$143</f>
        <v>4833</v>
      </c>
      <c r="D5" s="151">
        <f>RES_hhdet_num!D$143</f>
        <v>5931</v>
      </c>
      <c r="E5" s="151">
        <f>RES_hhdet_num!E$143</f>
        <v>7854.9999999999991</v>
      </c>
      <c r="F5" s="151">
        <f>RES_hhdet_num!F$143</f>
        <v>8478</v>
      </c>
      <c r="G5" s="151">
        <f>RES_hhdet_num!G$143</f>
        <v>9423</v>
      </c>
      <c r="H5" s="151">
        <f>RES_hhdet_num!H$143</f>
        <v>12918.000000000004</v>
      </c>
      <c r="I5" s="151">
        <f>RES_hhdet_num!I$143</f>
        <v>24630.000000000004</v>
      </c>
      <c r="J5" s="151">
        <f>RES_hhdet_num!J$143</f>
        <v>40301.999999999985</v>
      </c>
      <c r="K5" s="151">
        <f>RES_hhdet_num!K$143</f>
        <v>45799</v>
      </c>
      <c r="L5" s="151">
        <f>RES_hhdet_num!L$143</f>
        <v>53619.999999999993</v>
      </c>
      <c r="M5" s="151">
        <f>RES_hhdet_num!M$143</f>
        <v>55850</v>
      </c>
      <c r="N5" s="151">
        <f>RES_hhdet_num!N$143</f>
        <v>57939</v>
      </c>
      <c r="O5" s="151">
        <f>RES_hhdet_num!O$143</f>
        <v>60061.999999999978</v>
      </c>
      <c r="P5" s="151">
        <f>RES_hhdet_num!P$143</f>
        <v>62708.999999999971</v>
      </c>
      <c r="Q5" s="151">
        <f>RES_hhdet_num!Q$143</f>
        <v>66176.999999999956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60</v>
      </c>
      <c r="B7" s="67">
        <f>RES_hhdet_num!B$145</f>
        <v>4398</v>
      </c>
      <c r="C7" s="67">
        <f>RES_hhdet_num!C$145</f>
        <v>4833</v>
      </c>
      <c r="D7" s="67">
        <f>RES_hhdet_num!D$145</f>
        <v>5931</v>
      </c>
      <c r="E7" s="67">
        <f>RES_hhdet_num!E$145</f>
        <v>7854.9999999999991</v>
      </c>
      <c r="F7" s="67">
        <f>RES_hhdet_num!F$145</f>
        <v>8478</v>
      </c>
      <c r="G7" s="67">
        <f>RES_hhdet_num!G$145</f>
        <v>9423</v>
      </c>
      <c r="H7" s="67">
        <f>RES_hhdet_num!H$145</f>
        <v>12918.000000000004</v>
      </c>
      <c r="I7" s="67">
        <f>RES_hhdet_num!I$145</f>
        <v>24630.000000000004</v>
      </c>
      <c r="J7" s="67">
        <f>RES_hhdet_num!J$145</f>
        <v>40301.999999999985</v>
      </c>
      <c r="K7" s="67">
        <f>RES_hhdet_num!K$145</f>
        <v>45799</v>
      </c>
      <c r="L7" s="67">
        <f>RES_hhdet_num!L$145</f>
        <v>53619.999999999993</v>
      </c>
      <c r="M7" s="67">
        <f>RES_hhdet_num!M$145</f>
        <v>55850</v>
      </c>
      <c r="N7" s="67">
        <f>RES_hhdet_num!N$145</f>
        <v>57939</v>
      </c>
      <c r="O7" s="67">
        <f>RES_hhdet_num!O$145</f>
        <v>60061.999999999978</v>
      </c>
      <c r="P7" s="67">
        <f>RES_hhdet_num!P$145</f>
        <v>62708.999999999971</v>
      </c>
      <c r="Q7" s="67">
        <f>RES_hhdet_num!Q$145</f>
        <v>66176.999999999956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RES_hhdet_num!B$147</f>
        <v>1759.2</v>
      </c>
      <c r="C9" s="67">
        <f>RES_hhdet_num!C$147</f>
        <v>1933.2</v>
      </c>
      <c r="D9" s="67">
        <f>RES_hhdet_num!D$147</f>
        <v>2372.4</v>
      </c>
      <c r="E9" s="67">
        <f>RES_hhdet_num!E$147</f>
        <v>3142</v>
      </c>
      <c r="F9" s="67">
        <f>RES_hhdet_num!F$147</f>
        <v>3391.2000000000003</v>
      </c>
      <c r="G9" s="67">
        <f>RES_hhdet_num!G$147</f>
        <v>3769.2000000000007</v>
      </c>
      <c r="H9" s="67">
        <f>RES_hhdet_num!H$147</f>
        <v>5167.2000000000016</v>
      </c>
      <c r="I9" s="67">
        <f>RES_hhdet_num!I$147</f>
        <v>9852.0000000000018</v>
      </c>
      <c r="J9" s="67">
        <f>RES_hhdet_num!J$147</f>
        <v>16120.8</v>
      </c>
      <c r="K9" s="67">
        <f>RES_hhdet_num!K$147</f>
        <v>18319.600000000002</v>
      </c>
      <c r="L9" s="67">
        <f>RES_hhdet_num!L$147</f>
        <v>21447.999999999996</v>
      </c>
      <c r="M9" s="67">
        <f>RES_hhdet_num!M$147</f>
        <v>22340</v>
      </c>
      <c r="N9" s="67">
        <f>RES_hhdet_num!N$147</f>
        <v>23175.600000000002</v>
      </c>
      <c r="O9" s="67">
        <f>RES_hhdet_num!O$147</f>
        <v>24024.799999999996</v>
      </c>
      <c r="P9" s="67">
        <f>RES_hhdet_num!P$147</f>
        <v>25083.599999999999</v>
      </c>
      <c r="Q9" s="67">
        <f>RES_hhdet_num!Q$147</f>
        <v>26470.799999999992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144</v>
      </c>
      <c r="B11" s="67">
        <f>RES_hhdet_num!B$149</f>
        <v>426</v>
      </c>
      <c r="C11" s="67">
        <f>RES_hhdet_num!C$149</f>
        <v>478</v>
      </c>
      <c r="D11" s="67">
        <f>RES_hhdet_num!D$149</f>
        <v>550</v>
      </c>
      <c r="E11" s="67">
        <f>RES_hhdet_num!E$149</f>
        <v>564</v>
      </c>
      <c r="F11" s="67">
        <f>RES_hhdet_num!F$149</f>
        <v>438</v>
      </c>
      <c r="G11" s="67">
        <f>RES_hhdet_num!G$149</f>
        <v>490.00000000000011</v>
      </c>
      <c r="H11" s="67">
        <f>RES_hhdet_num!H$149</f>
        <v>496.00000000000011</v>
      </c>
      <c r="I11" s="67">
        <f>RES_hhdet_num!I$149</f>
        <v>212.00000000000006</v>
      </c>
      <c r="J11" s="67">
        <f>RES_hhdet_num!J$149</f>
        <v>250.99999999999989</v>
      </c>
      <c r="K11" s="67">
        <f>RES_hhdet_num!K$149</f>
        <v>236</v>
      </c>
      <c r="L11" s="67">
        <f>RES_hhdet_num!L$149</f>
        <v>155.99999999999997</v>
      </c>
      <c r="M11" s="67">
        <f>RES_hhdet_num!M$149</f>
        <v>149</v>
      </c>
      <c r="N11" s="67">
        <f>RES_hhdet_num!N$149</f>
        <v>105</v>
      </c>
      <c r="O11" s="67">
        <f>RES_hhdet_num!O$149</f>
        <v>42.999999999999986</v>
      </c>
      <c r="P11" s="67">
        <f>RES_hhdet_num!P$149</f>
        <v>77.999999999999957</v>
      </c>
      <c r="Q11" s="67">
        <f>RES_hhdet_num!Q$149</f>
        <v>30.999999999999979</v>
      </c>
    </row>
    <row r="12" spans="1:17" ht="12" customHeight="1" x14ac:dyDescent="0.25">
      <c r="A12" s="23" t="s">
        <v>143</v>
      </c>
      <c r="B12" s="67">
        <f>RES_hhdet_num!B$150</f>
        <v>1539</v>
      </c>
      <c r="C12" s="67">
        <f>RES_hhdet_num!C$150</f>
        <v>1704</v>
      </c>
      <c r="D12" s="67">
        <f>RES_hhdet_num!D$150</f>
        <v>1778</v>
      </c>
      <c r="E12" s="67">
        <f>RES_hhdet_num!E$150</f>
        <v>1810</v>
      </c>
      <c r="F12" s="67">
        <f>RES_hhdet_num!F$150</f>
        <v>2153.9999999999991</v>
      </c>
      <c r="G12" s="67">
        <f>RES_hhdet_num!G$150</f>
        <v>2137.0000000000005</v>
      </c>
      <c r="H12" s="67">
        <f>RES_hhdet_num!H$150</f>
        <v>2143.0000000000005</v>
      </c>
      <c r="I12" s="67">
        <f>RES_hhdet_num!I$150</f>
        <v>2412.0000000000005</v>
      </c>
      <c r="J12" s="67">
        <f>RES_hhdet_num!J$150</f>
        <v>2483.9999999999995</v>
      </c>
      <c r="K12" s="67">
        <f>RES_hhdet_num!K$150</f>
        <v>2370</v>
      </c>
      <c r="L12" s="67">
        <f>RES_hhdet_num!L$150</f>
        <v>2393.9999999999995</v>
      </c>
      <c r="M12" s="67">
        <f>RES_hhdet_num!M$150</f>
        <v>2535</v>
      </c>
      <c r="N12" s="67">
        <f>RES_hhdet_num!N$150</f>
        <v>2512</v>
      </c>
      <c r="O12" s="67">
        <f>RES_hhdet_num!O$150</f>
        <v>3305.9999999999991</v>
      </c>
      <c r="P12" s="67">
        <f>RES_hhdet_num!P$150</f>
        <v>4333.9999999999973</v>
      </c>
      <c r="Q12" s="67">
        <f>RES_hhdet_num!Q$150</f>
        <v>4530.9999999999973</v>
      </c>
    </row>
    <row r="13" spans="1:17" ht="12" customHeight="1" x14ac:dyDescent="0.25">
      <c r="A13" s="23" t="s">
        <v>142</v>
      </c>
      <c r="B13" s="67">
        <f>RES_hhdet_num!B$153</f>
        <v>527</v>
      </c>
      <c r="C13" s="67">
        <f>RES_hhdet_num!C$153</f>
        <v>581</v>
      </c>
      <c r="D13" s="67">
        <f>RES_hhdet_num!D$153</f>
        <v>852.00000000000034</v>
      </c>
      <c r="E13" s="67">
        <f>RES_hhdet_num!E$153</f>
        <v>1302</v>
      </c>
      <c r="F13" s="67">
        <f>RES_hhdet_num!F$153</f>
        <v>994.00000000000011</v>
      </c>
      <c r="G13" s="67">
        <f>RES_hhdet_num!G$153</f>
        <v>1266.0000000000002</v>
      </c>
      <c r="H13" s="67">
        <f>RES_hhdet_num!H$153</f>
        <v>1931.0000000000009</v>
      </c>
      <c r="I13" s="67">
        <f>RES_hhdet_num!I$153</f>
        <v>1776.0000000000005</v>
      </c>
      <c r="J13" s="67">
        <f>RES_hhdet_num!J$153</f>
        <v>3450.9999999999964</v>
      </c>
      <c r="K13" s="67">
        <f>RES_hhdet_num!K$153</f>
        <v>3908.0000000000005</v>
      </c>
      <c r="L13" s="67">
        <f>RES_hhdet_num!L$153</f>
        <v>3122.9999999999995</v>
      </c>
      <c r="M13" s="67">
        <f>RES_hhdet_num!M$153</f>
        <v>2951</v>
      </c>
      <c r="N13" s="67">
        <f>RES_hhdet_num!N$153</f>
        <v>2221</v>
      </c>
      <c r="O13" s="67">
        <f>RES_hhdet_num!O$153</f>
        <v>730.99999999999977</v>
      </c>
      <c r="P13" s="67">
        <f>RES_hhdet_num!P$153</f>
        <v>1032.9999999999993</v>
      </c>
      <c r="Q13" s="67">
        <f>RES_hhdet_num!Q$153</f>
        <v>415.99999999999972</v>
      </c>
    </row>
    <row r="14" spans="1:17" ht="12" customHeight="1" x14ac:dyDescent="0.25">
      <c r="A14" s="23" t="s">
        <v>141</v>
      </c>
      <c r="B14" s="67">
        <f>RES_hhdet_num!B$154</f>
        <v>1906</v>
      </c>
      <c r="C14" s="67">
        <f>RES_hhdet_num!C$154</f>
        <v>2070</v>
      </c>
      <c r="D14" s="67">
        <f>RES_hhdet_num!D$154</f>
        <v>2751</v>
      </c>
      <c r="E14" s="67">
        <f>RES_hhdet_num!E$154</f>
        <v>4178.9999999999991</v>
      </c>
      <c r="F14" s="67">
        <f>RES_hhdet_num!F$154</f>
        <v>4892</v>
      </c>
      <c r="G14" s="67">
        <f>RES_hhdet_num!G$154</f>
        <v>5530</v>
      </c>
      <c r="H14" s="67">
        <f>RES_hhdet_num!H$154</f>
        <v>8348.0000000000018</v>
      </c>
      <c r="I14" s="67">
        <f>RES_hhdet_num!I$154</f>
        <v>20230.000000000004</v>
      </c>
      <c r="J14" s="67">
        <f>RES_hhdet_num!J$154</f>
        <v>34115.999999999993</v>
      </c>
      <c r="K14" s="67">
        <f>RES_hhdet_num!K$154</f>
        <v>39285</v>
      </c>
      <c r="L14" s="67">
        <f>RES_hhdet_num!L$154</f>
        <v>47946.999999999993</v>
      </c>
      <c r="M14" s="67">
        <f>RES_hhdet_num!M$154</f>
        <v>50215</v>
      </c>
      <c r="N14" s="67">
        <f>RES_hhdet_num!N$154</f>
        <v>53101</v>
      </c>
      <c r="O14" s="67">
        <f>RES_hhdet_num!O$154</f>
        <v>55981.999999999978</v>
      </c>
      <c r="P14" s="67">
        <f>RES_hhdet_num!P$154</f>
        <v>57263.999999999978</v>
      </c>
      <c r="Q14" s="67">
        <f>RES_hhdet_num!Q$154</f>
        <v>61198.999999999964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RES_hhdet_num!B$158</f>
        <v>2204</v>
      </c>
      <c r="C16" s="67">
        <f>RES_hhdet_num!C$158</f>
        <v>3082</v>
      </c>
      <c r="D16" s="67">
        <f>RES_hhdet_num!D$158</f>
        <v>3710</v>
      </c>
      <c r="E16" s="67">
        <f>RES_hhdet_num!E$158</f>
        <v>4795</v>
      </c>
      <c r="F16" s="67">
        <f>RES_hhdet_num!F$158</f>
        <v>5058</v>
      </c>
      <c r="G16" s="67">
        <f>RES_hhdet_num!G$158</f>
        <v>5271.0000000000009</v>
      </c>
      <c r="H16" s="67">
        <f>RES_hhdet_num!H$158</f>
        <v>6452.0000000000018</v>
      </c>
      <c r="I16" s="67">
        <f>RES_hhdet_num!I$158</f>
        <v>12208</v>
      </c>
      <c r="J16" s="67">
        <f>RES_hhdet_num!J$158</f>
        <v>19193.999999999996</v>
      </c>
      <c r="K16" s="67">
        <f>RES_hhdet_num!K$158</f>
        <v>21150</v>
      </c>
      <c r="L16" s="67">
        <f>RES_hhdet_num!L$158</f>
        <v>24436.999999999996</v>
      </c>
      <c r="M16" s="67">
        <f>RES_hhdet_num!M$158</f>
        <v>28044</v>
      </c>
      <c r="N16" s="67">
        <f>RES_hhdet_num!N$158</f>
        <v>28472</v>
      </c>
      <c r="O16" s="67">
        <f>RES_hhdet_num!O$158</f>
        <v>31456.999999999989</v>
      </c>
      <c r="P16" s="67">
        <f>RES_hhdet_num!P$158</f>
        <v>31769.999999999989</v>
      </c>
      <c r="Q16" s="67">
        <f>RES_hhdet_num!Q$158</f>
        <v>33292.999999999978</v>
      </c>
    </row>
    <row r="17" spans="1:17" ht="12" customHeight="1" x14ac:dyDescent="0.25">
      <c r="A17" s="29" t="s">
        <v>140</v>
      </c>
      <c r="B17" s="83">
        <f>RES_hhdet_num!B$159</f>
        <v>2194</v>
      </c>
      <c r="C17" s="83">
        <f>RES_hhdet_num!C$159</f>
        <v>1750.9999999999998</v>
      </c>
      <c r="D17" s="83">
        <f>RES_hhdet_num!D$159</f>
        <v>2221</v>
      </c>
      <c r="E17" s="83">
        <f>RES_hhdet_num!E$159</f>
        <v>3060</v>
      </c>
      <c r="F17" s="83">
        <f>RES_hhdet_num!F$159</f>
        <v>3420</v>
      </c>
      <c r="G17" s="83">
        <f>RES_hhdet_num!G$159</f>
        <v>4152.0000000000009</v>
      </c>
      <c r="H17" s="83">
        <f>RES_hhdet_num!H$159</f>
        <v>6466.0000000000018</v>
      </c>
      <c r="I17" s="83">
        <f>RES_hhdet_num!I$159</f>
        <v>12422.000000000004</v>
      </c>
      <c r="J17" s="83">
        <f>RES_hhdet_num!J$159</f>
        <v>21107.999999999996</v>
      </c>
      <c r="K17" s="83">
        <f>RES_hhdet_num!K$159</f>
        <v>24649</v>
      </c>
      <c r="L17" s="83">
        <f>RES_hhdet_num!L$159</f>
        <v>29182.999999999993</v>
      </c>
      <c r="M17" s="83">
        <f>RES_hhdet_num!M$159</f>
        <v>27805.999999999996</v>
      </c>
      <c r="N17" s="83">
        <f>RES_hhdet_num!N$159</f>
        <v>29467</v>
      </c>
      <c r="O17" s="83">
        <f>RES_hhdet_num!O$159</f>
        <v>28604.999999999989</v>
      </c>
      <c r="P17" s="83">
        <f>RES_hhdet_num!P$159</f>
        <v>30938.999999999989</v>
      </c>
      <c r="Q17" s="83">
        <f>RES_hhdet_num!Q$159</f>
        <v>32883.999999999978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60</v>
      </c>
      <c r="B21" s="67"/>
      <c r="C21" s="67">
        <f>B7+C35-C7</f>
        <v>274.875</v>
      </c>
      <c r="D21" s="67">
        <f t="shared" ref="D21:Q21" si="0">C7+D35-D7</f>
        <v>274.875</v>
      </c>
      <c r="E21" s="67">
        <f t="shared" si="0"/>
        <v>274.87500000000091</v>
      </c>
      <c r="F21" s="67">
        <f t="shared" si="0"/>
        <v>274.875</v>
      </c>
      <c r="G21" s="67">
        <f t="shared" si="0"/>
        <v>274.875</v>
      </c>
      <c r="H21" s="67">
        <f t="shared" si="0"/>
        <v>274.87499999999636</v>
      </c>
      <c r="I21" s="67">
        <f t="shared" si="0"/>
        <v>274.875</v>
      </c>
      <c r="J21" s="67">
        <f t="shared" si="0"/>
        <v>274.87500000001455</v>
      </c>
      <c r="K21" s="67">
        <f t="shared" si="0"/>
        <v>274.87499999998545</v>
      </c>
      <c r="L21" s="67">
        <f t="shared" si="0"/>
        <v>274.87500000000728</v>
      </c>
      <c r="M21" s="67">
        <f t="shared" si="0"/>
        <v>274.87499999999272</v>
      </c>
      <c r="N21" s="67">
        <f t="shared" si="0"/>
        <v>274.875</v>
      </c>
      <c r="O21" s="67">
        <f t="shared" si="0"/>
        <v>274.87500000002183</v>
      </c>
      <c r="P21" s="67">
        <f t="shared" si="0"/>
        <v>274.87500000000728</v>
      </c>
      <c r="Q21" s="67">
        <f t="shared" si="0"/>
        <v>274.87500000001455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179.99999999999977</v>
      </c>
      <c r="D23" s="67">
        <f t="shared" si="1"/>
        <v>246.79999999999973</v>
      </c>
      <c r="E23" s="67">
        <f t="shared" si="1"/>
        <v>329.40000000000009</v>
      </c>
      <c r="F23" s="67">
        <f t="shared" si="1"/>
        <v>198.79999999999973</v>
      </c>
      <c r="G23" s="67">
        <f t="shared" si="1"/>
        <v>230.99999999999955</v>
      </c>
      <c r="H23" s="67">
        <f t="shared" si="1"/>
        <v>485.99999999999909</v>
      </c>
      <c r="I23" s="67">
        <f t="shared" si="1"/>
        <v>1308.1999999999989</v>
      </c>
      <c r="J23" s="67">
        <f t="shared" si="1"/>
        <v>1704.2000000000007</v>
      </c>
      <c r="K23" s="67">
        <f t="shared" si="1"/>
        <v>686.19999999999709</v>
      </c>
      <c r="L23" s="67">
        <f t="shared" si="1"/>
        <v>918.60000000000582</v>
      </c>
      <c r="M23" s="67">
        <f t="shared" si="1"/>
        <v>359.99999999999636</v>
      </c>
      <c r="N23" s="67">
        <f t="shared" si="1"/>
        <v>345.39999999999782</v>
      </c>
      <c r="O23" s="67">
        <f t="shared" si="1"/>
        <v>348.80000000000655</v>
      </c>
      <c r="P23" s="67">
        <f t="shared" si="1"/>
        <v>401.19999999999709</v>
      </c>
      <c r="Q23" s="67">
        <f t="shared" si="1"/>
        <v>483.80000000000655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144</v>
      </c>
      <c r="B25" s="67"/>
      <c r="C25" s="67">
        <f t="shared" ref="C25:Q28" si="2">B11+C39-C11</f>
        <v>20.25</v>
      </c>
      <c r="D25" s="67">
        <f t="shared" si="2"/>
        <v>20.25</v>
      </c>
      <c r="E25" s="67">
        <f t="shared" si="2"/>
        <v>81.87990677226685</v>
      </c>
      <c r="F25" s="67">
        <f t="shared" si="2"/>
        <v>149.91223475718357</v>
      </c>
      <c r="G25" s="67">
        <f t="shared" si="2"/>
        <v>20.249999999999886</v>
      </c>
      <c r="H25" s="67">
        <f t="shared" si="2"/>
        <v>85.34592529692884</v>
      </c>
      <c r="I25" s="67">
        <f t="shared" si="2"/>
        <v>284.00000000000006</v>
      </c>
      <c r="J25" s="67">
        <f t="shared" si="2"/>
        <v>0</v>
      </c>
      <c r="K25" s="67">
        <f t="shared" si="2"/>
        <v>45.213161933998379</v>
      </c>
      <c r="L25" s="67">
        <f t="shared" si="2"/>
        <v>99.06411764705885</v>
      </c>
      <c r="M25" s="67">
        <f t="shared" si="2"/>
        <v>22.800717213114723</v>
      </c>
      <c r="N25" s="67">
        <f t="shared" si="2"/>
        <v>59.913498280473846</v>
      </c>
      <c r="O25" s="67">
        <f t="shared" si="2"/>
        <v>64.807069274410324</v>
      </c>
      <c r="P25" s="67">
        <f t="shared" si="2"/>
        <v>0</v>
      </c>
      <c r="Q25" s="67">
        <f t="shared" si="2"/>
        <v>48.247780578693529</v>
      </c>
    </row>
    <row r="26" spans="1:17" ht="12" customHeight="1" x14ac:dyDescent="0.25">
      <c r="A26" s="23" t="s">
        <v>143</v>
      </c>
      <c r="B26" s="67"/>
      <c r="C26" s="67">
        <f t="shared" si="2"/>
        <v>108.14647902340721</v>
      </c>
      <c r="D26" s="67">
        <f t="shared" si="2"/>
        <v>150.50042144405552</v>
      </c>
      <c r="E26" s="67">
        <f t="shared" si="2"/>
        <v>273.09596030208377</v>
      </c>
      <c r="F26" s="67">
        <f t="shared" si="2"/>
        <v>72.000000000000455</v>
      </c>
      <c r="G26" s="67">
        <f t="shared" si="2"/>
        <v>199.77507033131224</v>
      </c>
      <c r="H26" s="67">
        <f t="shared" si="2"/>
        <v>443.04726638948705</v>
      </c>
      <c r="I26" s="67">
        <f t="shared" si="2"/>
        <v>343.16822833357401</v>
      </c>
      <c r="J26" s="67">
        <f t="shared" si="2"/>
        <v>199.66139059917441</v>
      </c>
      <c r="K26" s="67">
        <f t="shared" si="2"/>
        <v>388.48906622538107</v>
      </c>
      <c r="L26" s="67">
        <f t="shared" si="2"/>
        <v>267.6130228472316</v>
      </c>
      <c r="M26" s="67">
        <f t="shared" si="2"/>
        <v>224.45468647071993</v>
      </c>
      <c r="N26" s="67">
        <f t="shared" si="2"/>
        <v>389.91743356102097</v>
      </c>
      <c r="O26" s="67">
        <f t="shared" si="2"/>
        <v>56.781619360689547</v>
      </c>
      <c r="P26" s="67">
        <f t="shared" si="2"/>
        <v>0</v>
      </c>
      <c r="Q26" s="67">
        <f t="shared" si="2"/>
        <v>58.838592263826285</v>
      </c>
    </row>
    <row r="27" spans="1:17" ht="12" customHeight="1" x14ac:dyDescent="0.25">
      <c r="A27" s="23" t="s">
        <v>142</v>
      </c>
      <c r="B27" s="67"/>
      <c r="C27" s="67">
        <f t="shared" si="2"/>
        <v>49.5</v>
      </c>
      <c r="D27" s="67">
        <f t="shared" si="2"/>
        <v>49.499999999999886</v>
      </c>
      <c r="E27" s="67">
        <f t="shared" si="2"/>
        <v>49.5</v>
      </c>
      <c r="F27" s="67">
        <f t="shared" si="2"/>
        <v>364.0970160881019</v>
      </c>
      <c r="G27" s="67">
        <f t="shared" si="2"/>
        <v>49.499999999999773</v>
      </c>
      <c r="H27" s="67">
        <f t="shared" si="2"/>
        <v>49.499999999999773</v>
      </c>
      <c r="I27" s="67">
        <f t="shared" si="2"/>
        <v>562.4715645635788</v>
      </c>
      <c r="J27" s="67">
        <f t="shared" si="2"/>
        <v>49.500000000001819</v>
      </c>
      <c r="K27" s="67">
        <f t="shared" si="2"/>
        <v>180.66153533142688</v>
      </c>
      <c r="L27" s="67">
        <f t="shared" si="2"/>
        <v>813.80993489328466</v>
      </c>
      <c r="M27" s="67">
        <f t="shared" si="2"/>
        <v>283.5727885302631</v>
      </c>
      <c r="N27" s="67">
        <f t="shared" si="2"/>
        <v>730</v>
      </c>
      <c r="O27" s="67">
        <f t="shared" si="2"/>
        <v>1490.0000000000002</v>
      </c>
      <c r="P27" s="67">
        <f t="shared" si="2"/>
        <v>0</v>
      </c>
      <c r="Q27" s="67">
        <f t="shared" si="2"/>
        <v>694.06363710135474</v>
      </c>
    </row>
    <row r="28" spans="1:17" ht="12" customHeight="1" x14ac:dyDescent="0.25">
      <c r="A28" s="23" t="s">
        <v>141</v>
      </c>
      <c r="B28" s="67"/>
      <c r="C28" s="67">
        <f t="shared" si="2"/>
        <v>299.3544293275213</v>
      </c>
      <c r="D28" s="67">
        <f t="shared" si="2"/>
        <v>275.78036189514296</v>
      </c>
      <c r="E28" s="67">
        <f t="shared" si="2"/>
        <v>178.50000000000091</v>
      </c>
      <c r="F28" s="67">
        <f t="shared" si="2"/>
        <v>178.49999999999909</v>
      </c>
      <c r="G28" s="67">
        <f t="shared" si="2"/>
        <v>240.42473957716629</v>
      </c>
      <c r="H28" s="67">
        <f t="shared" si="2"/>
        <v>178.49999999999818</v>
      </c>
      <c r="I28" s="67">
        <f t="shared" si="2"/>
        <v>178.49999999999636</v>
      </c>
      <c r="J28" s="67">
        <f t="shared" si="2"/>
        <v>567.87656012148364</v>
      </c>
      <c r="K28" s="67">
        <f t="shared" si="2"/>
        <v>641.85442932751175</v>
      </c>
      <c r="L28" s="67">
        <f t="shared" si="2"/>
        <v>1135.2803618951511</v>
      </c>
      <c r="M28" s="67">
        <f t="shared" si="2"/>
        <v>1837.494988508246</v>
      </c>
      <c r="N28" s="67">
        <f t="shared" si="2"/>
        <v>941.5924345845051</v>
      </c>
      <c r="O28" s="67">
        <f t="shared" si="2"/>
        <v>1153.299739577189</v>
      </c>
      <c r="P28" s="67">
        <f t="shared" si="2"/>
        <v>2993.036333495329</v>
      </c>
      <c r="Q28" s="67">
        <f t="shared" si="2"/>
        <v>11382.463274976551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207</v>
      </c>
      <c r="D30" s="67">
        <f t="shared" si="3"/>
        <v>207</v>
      </c>
      <c r="E30" s="67">
        <f t="shared" si="3"/>
        <v>207</v>
      </c>
      <c r="F30" s="67">
        <f t="shared" si="3"/>
        <v>207</v>
      </c>
      <c r="G30" s="67">
        <f t="shared" si="3"/>
        <v>248.6820106587038</v>
      </c>
      <c r="H30" s="67">
        <f t="shared" si="3"/>
        <v>406.45869742766081</v>
      </c>
      <c r="I30" s="67">
        <f t="shared" si="3"/>
        <v>207</v>
      </c>
      <c r="J30" s="67">
        <f t="shared" si="3"/>
        <v>274.87500000000364</v>
      </c>
      <c r="K30" s="67">
        <f t="shared" si="3"/>
        <v>499.65711984632799</v>
      </c>
      <c r="L30" s="67">
        <f t="shared" si="3"/>
        <v>748.00983595757862</v>
      </c>
      <c r="M30" s="67">
        <f t="shared" si="3"/>
        <v>1130.3267649496702</v>
      </c>
      <c r="N30" s="67">
        <f t="shared" si="3"/>
        <v>627.99180274659375</v>
      </c>
      <c r="O30" s="67">
        <f t="shared" si="3"/>
        <v>736.55701065871835</v>
      </c>
      <c r="P30" s="67">
        <f t="shared" si="3"/>
        <v>1862.3336974276644</v>
      </c>
      <c r="Q30" s="67">
        <f t="shared" si="3"/>
        <v>6053.3737684134685</v>
      </c>
    </row>
    <row r="31" spans="1:17" ht="12" customHeight="1" x14ac:dyDescent="0.25">
      <c r="A31" s="29" t="s">
        <v>140</v>
      </c>
      <c r="B31" s="83"/>
      <c r="C31" s="83">
        <f t="shared" si="3"/>
        <v>928.09288015367088</v>
      </c>
      <c r="D31" s="83">
        <f t="shared" si="3"/>
        <v>429.7401640424232</v>
      </c>
      <c r="E31" s="83">
        <f t="shared" si="3"/>
        <v>504.423235050328</v>
      </c>
      <c r="F31" s="83">
        <f t="shared" si="3"/>
        <v>205.5</v>
      </c>
      <c r="G31" s="83">
        <f t="shared" si="3"/>
        <v>146.98552350017326</v>
      </c>
      <c r="H31" s="83">
        <f t="shared" si="3"/>
        <v>120.79253415887797</v>
      </c>
      <c r="I31" s="83">
        <f t="shared" si="3"/>
        <v>1622.0279946458177</v>
      </c>
      <c r="J31" s="83">
        <f t="shared" si="3"/>
        <v>3369.7651094047251</v>
      </c>
      <c r="K31" s="83">
        <f t="shared" si="3"/>
        <v>0</v>
      </c>
      <c r="L31" s="83">
        <f t="shared" si="3"/>
        <v>922.89385593452607</v>
      </c>
      <c r="M31" s="83">
        <f t="shared" si="3"/>
        <v>2857.0544862101742</v>
      </c>
      <c r="N31" s="83">
        <f t="shared" si="3"/>
        <v>0</v>
      </c>
      <c r="O31" s="83">
        <f t="shared" si="3"/>
        <v>2294.5479051378752</v>
      </c>
      <c r="P31" s="83">
        <f t="shared" si="3"/>
        <v>0</v>
      </c>
      <c r="Q31" s="83">
        <f t="shared" si="3"/>
        <v>3047.8804017304719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60</v>
      </c>
      <c r="B35" s="67"/>
      <c r="C35" s="67">
        <f>RES_hhdet_in!C$145</f>
        <v>709.875</v>
      </c>
      <c r="D35" s="67">
        <f>RES_hhdet_in!D$145</f>
        <v>1372.875</v>
      </c>
      <c r="E35" s="67">
        <f>RES_hhdet_in!E$145</f>
        <v>2198.875</v>
      </c>
      <c r="F35" s="67">
        <f>RES_hhdet_in!F$145</f>
        <v>897.875</v>
      </c>
      <c r="G35" s="67">
        <f>RES_hhdet_in!G$145</f>
        <v>1219.875</v>
      </c>
      <c r="H35" s="67">
        <f>RES_hhdet_in!H$145</f>
        <v>3769.875</v>
      </c>
      <c r="I35" s="67">
        <f>RES_hhdet_in!I$145</f>
        <v>11986.875</v>
      </c>
      <c r="J35" s="67">
        <f>RES_hhdet_in!J$145</f>
        <v>15946.875</v>
      </c>
      <c r="K35" s="67">
        <f>RES_hhdet_in!K$145</f>
        <v>5771.875</v>
      </c>
      <c r="L35" s="67">
        <f>RES_hhdet_in!L$145</f>
        <v>8095.875</v>
      </c>
      <c r="M35" s="67">
        <f>RES_hhdet_in!M$145</f>
        <v>2504.875</v>
      </c>
      <c r="N35" s="67">
        <f>RES_hhdet_in!N$145</f>
        <v>2363.875</v>
      </c>
      <c r="O35" s="67">
        <f>RES_hhdet_in!O$145</f>
        <v>2397.875</v>
      </c>
      <c r="P35" s="67">
        <f>RES_hhdet_in!P$145</f>
        <v>2921.875</v>
      </c>
      <c r="Q35" s="67">
        <f>RES_hhdet_in!Q$145</f>
        <v>3742.875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RES_hhdet_in!C$147</f>
        <v>354</v>
      </c>
      <c r="D37" s="67">
        <f>RES_hhdet_in!D$147</f>
        <v>686</v>
      </c>
      <c r="E37" s="67">
        <f>RES_hhdet_in!E$147</f>
        <v>1099</v>
      </c>
      <c r="F37" s="67">
        <f>RES_hhdet_in!F$147</f>
        <v>448</v>
      </c>
      <c r="G37" s="67">
        <f>RES_hhdet_in!G$147</f>
        <v>609</v>
      </c>
      <c r="H37" s="67">
        <f>RES_hhdet_in!H$147</f>
        <v>1884</v>
      </c>
      <c r="I37" s="67">
        <f>RES_hhdet_in!I$147</f>
        <v>5993</v>
      </c>
      <c r="J37" s="67">
        <f>RES_hhdet_in!J$147</f>
        <v>7973</v>
      </c>
      <c r="K37" s="67">
        <f>RES_hhdet_in!K$147</f>
        <v>2885</v>
      </c>
      <c r="L37" s="67">
        <f>RES_hhdet_in!L$147</f>
        <v>4047</v>
      </c>
      <c r="M37" s="67">
        <f>RES_hhdet_in!M$147</f>
        <v>1252</v>
      </c>
      <c r="N37" s="67">
        <f>RES_hhdet_in!N$147</f>
        <v>1181</v>
      </c>
      <c r="O37" s="67">
        <f>RES_hhdet_in!O$147</f>
        <v>1198</v>
      </c>
      <c r="P37" s="67">
        <f>RES_hhdet_in!P$147</f>
        <v>1460</v>
      </c>
      <c r="Q37" s="67">
        <f>RES_hhdet_in!Q$147</f>
        <v>1871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144</v>
      </c>
      <c r="B39" s="67"/>
      <c r="C39" s="67">
        <f>RES_hhdet_in!C$149</f>
        <v>72.249999999999972</v>
      </c>
      <c r="D39" s="67">
        <f>RES_hhdet_in!D$149</f>
        <v>92.25</v>
      </c>
      <c r="E39" s="67">
        <f>RES_hhdet_in!E$149</f>
        <v>95.879906772266864</v>
      </c>
      <c r="F39" s="67">
        <f>RES_hhdet_in!F$149</f>
        <v>23.912234757183558</v>
      </c>
      <c r="G39" s="67">
        <f>RES_hhdet_in!G$149</f>
        <v>72.249999999999972</v>
      </c>
      <c r="H39" s="67">
        <f>RES_hhdet_in!H$149</f>
        <v>91.345925296928826</v>
      </c>
      <c r="I39" s="67">
        <f>RES_hhdet_in!I$149</f>
        <v>0</v>
      </c>
      <c r="J39" s="67">
        <f>RES_hhdet_in!J$149</f>
        <v>38.999999999999929</v>
      </c>
      <c r="K39" s="67">
        <f>RES_hhdet_in!K$149</f>
        <v>30.213161933998492</v>
      </c>
      <c r="L39" s="67">
        <f>RES_hhdet_in!L$149</f>
        <v>19.064117647058819</v>
      </c>
      <c r="M39" s="67">
        <f>RES_hhdet_in!M$149</f>
        <v>15.800717213114751</v>
      </c>
      <c r="N39" s="67">
        <f>RES_hhdet_in!N$149</f>
        <v>15.913498280473846</v>
      </c>
      <c r="O39" s="67">
        <f>RES_hhdet_in!O$149</f>
        <v>2.8070692744103098</v>
      </c>
      <c r="P39" s="67">
        <f>RES_hhdet_in!P$149</f>
        <v>34.999999999999979</v>
      </c>
      <c r="Q39" s="67">
        <f>RES_hhdet_in!Q$149</f>
        <v>1.2477805786935505</v>
      </c>
    </row>
    <row r="40" spans="1:17" ht="12" customHeight="1" x14ac:dyDescent="0.25">
      <c r="A40" s="23" t="s">
        <v>143</v>
      </c>
      <c r="B40" s="67"/>
      <c r="C40" s="67">
        <f>RES_hhdet_in!C$150</f>
        <v>273.1464790234071</v>
      </c>
      <c r="D40" s="67">
        <f>RES_hhdet_in!D$150</f>
        <v>224.50042144405555</v>
      </c>
      <c r="E40" s="67">
        <f>RES_hhdet_in!E$150</f>
        <v>305.09596030208388</v>
      </c>
      <c r="F40" s="67">
        <f>RES_hhdet_in!F$150</f>
        <v>415.9999999999996</v>
      </c>
      <c r="G40" s="67">
        <f>RES_hhdet_in!G$150</f>
        <v>182.77507033131369</v>
      </c>
      <c r="H40" s="67">
        <f>RES_hhdet_in!H$150</f>
        <v>449.04726638948711</v>
      </c>
      <c r="I40" s="67">
        <f>RES_hhdet_in!I$150</f>
        <v>612.16822833357412</v>
      </c>
      <c r="J40" s="67">
        <f>RES_hhdet_in!J$150</f>
        <v>271.66139059917367</v>
      </c>
      <c r="K40" s="67">
        <f>RES_hhdet_in!K$150</f>
        <v>274.48906622538146</v>
      </c>
      <c r="L40" s="67">
        <f>RES_hhdet_in!L$150</f>
        <v>291.61302284723138</v>
      </c>
      <c r="M40" s="67">
        <f>RES_hhdet_in!M$150</f>
        <v>365.45468647072039</v>
      </c>
      <c r="N40" s="67">
        <f>RES_hhdet_in!N$150</f>
        <v>366.91743356102108</v>
      </c>
      <c r="O40" s="67">
        <f>RES_hhdet_in!O$150</f>
        <v>850.78161936068886</v>
      </c>
      <c r="P40" s="67">
        <f>RES_hhdet_in!P$150</f>
        <v>1027.9999999999986</v>
      </c>
      <c r="Q40" s="67">
        <f>RES_hhdet_in!Q$150</f>
        <v>255.83859226382651</v>
      </c>
    </row>
    <row r="41" spans="1:17" ht="12" customHeight="1" x14ac:dyDescent="0.25">
      <c r="A41" s="23" t="s">
        <v>142</v>
      </c>
      <c r="B41" s="67"/>
      <c r="C41" s="67">
        <f>RES_hhdet_in!C$153</f>
        <v>103.5</v>
      </c>
      <c r="D41" s="67">
        <f>RES_hhdet_in!D$153</f>
        <v>320.50000000000017</v>
      </c>
      <c r="E41" s="67">
        <f>RES_hhdet_in!E$153</f>
        <v>499.49999999999966</v>
      </c>
      <c r="F41" s="67">
        <f>RES_hhdet_in!F$153</f>
        <v>56.097016088102002</v>
      </c>
      <c r="G41" s="67">
        <f>RES_hhdet_in!G$153</f>
        <v>321.49999999999994</v>
      </c>
      <c r="H41" s="67">
        <f>RES_hhdet_in!H$153</f>
        <v>714.50000000000045</v>
      </c>
      <c r="I41" s="67">
        <f>RES_hhdet_in!I$153</f>
        <v>407.47156456357851</v>
      </c>
      <c r="J41" s="67">
        <f>RES_hhdet_in!J$153</f>
        <v>1724.4999999999977</v>
      </c>
      <c r="K41" s="67">
        <f>RES_hhdet_in!K$153</f>
        <v>637.66153533143074</v>
      </c>
      <c r="L41" s="67">
        <f>RES_hhdet_in!L$153</f>
        <v>28.809934893283753</v>
      </c>
      <c r="M41" s="67">
        <f>RES_hhdet_in!M$153</f>
        <v>111.57278853026355</v>
      </c>
      <c r="N41" s="67">
        <f>RES_hhdet_in!N$153</f>
        <v>0</v>
      </c>
      <c r="O41" s="67">
        <f>RES_hhdet_in!O$153</f>
        <v>0</v>
      </c>
      <c r="P41" s="67">
        <f>RES_hhdet_in!P$153</f>
        <v>301.99999999999977</v>
      </c>
      <c r="Q41" s="67">
        <f>RES_hhdet_in!Q$153</f>
        <v>77.063637101355198</v>
      </c>
    </row>
    <row r="42" spans="1:17" ht="12" customHeight="1" x14ac:dyDescent="0.25">
      <c r="A42" s="23" t="s">
        <v>141</v>
      </c>
      <c r="B42" s="67"/>
      <c r="C42" s="67">
        <f>RES_hhdet_in!C$154</f>
        <v>463.3544293275213</v>
      </c>
      <c r="D42" s="67">
        <f>RES_hhdet_in!D$154</f>
        <v>956.78036189514319</v>
      </c>
      <c r="E42" s="67">
        <f>RES_hhdet_in!E$154</f>
        <v>1606.4999999999998</v>
      </c>
      <c r="F42" s="67">
        <f>RES_hhdet_in!F$154</f>
        <v>891.50000000000011</v>
      </c>
      <c r="G42" s="67">
        <f>RES_hhdet_in!G$154</f>
        <v>878.42473957716629</v>
      </c>
      <c r="H42" s="67">
        <f>RES_hhdet_in!H$154</f>
        <v>2996.4999999999995</v>
      </c>
      <c r="I42" s="67">
        <f>RES_hhdet_in!I$154</f>
        <v>12060.5</v>
      </c>
      <c r="J42" s="67">
        <f>RES_hhdet_in!J$154</f>
        <v>14453.876560121473</v>
      </c>
      <c r="K42" s="67">
        <f>RES_hhdet_in!K$154</f>
        <v>5810.854429327519</v>
      </c>
      <c r="L42" s="67">
        <f>RES_hhdet_in!L$154</f>
        <v>9797.2803618951439</v>
      </c>
      <c r="M42" s="67">
        <f>RES_hhdet_in!M$154</f>
        <v>4105.4949885082542</v>
      </c>
      <c r="N42" s="67">
        <f>RES_hhdet_in!N$154</f>
        <v>3827.5924345845033</v>
      </c>
      <c r="O42" s="67">
        <f>RES_hhdet_in!O$154</f>
        <v>4034.2997395771658</v>
      </c>
      <c r="P42" s="67">
        <f>RES_hhdet_in!P$154</f>
        <v>4275.0363334953308</v>
      </c>
      <c r="Q42" s="67">
        <f>RES_hhdet_in!Q$154</f>
        <v>15317.463274976537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RES_hhdet_in!C$158</f>
        <v>1085</v>
      </c>
      <c r="D44" s="67">
        <f>RES_hhdet_in!D$158</f>
        <v>835.00000000000011</v>
      </c>
      <c r="E44" s="67">
        <f>RES_hhdet_in!E$158</f>
        <v>1291.9999999999998</v>
      </c>
      <c r="F44" s="67">
        <f>RES_hhdet_in!F$158</f>
        <v>470.00000000000006</v>
      </c>
      <c r="G44" s="67">
        <f>RES_hhdet_in!G$158</f>
        <v>461.68201065870488</v>
      </c>
      <c r="H44" s="67">
        <f>RES_hhdet_in!H$158</f>
        <v>1587.4586974276622</v>
      </c>
      <c r="I44" s="67">
        <f>RES_hhdet_in!I$158</f>
        <v>5962.9999999999991</v>
      </c>
      <c r="J44" s="67">
        <f>RES_hhdet_in!J$158</f>
        <v>7260.8750000000009</v>
      </c>
      <c r="K44" s="67">
        <f>RES_hhdet_in!K$158</f>
        <v>2455.6571198463303</v>
      </c>
      <c r="L44" s="67">
        <f>RES_hhdet_in!L$158</f>
        <v>4035.0098359575763</v>
      </c>
      <c r="M44" s="67">
        <f>RES_hhdet_in!M$158</f>
        <v>4737.326764949672</v>
      </c>
      <c r="N44" s="67">
        <f>RES_hhdet_in!N$158</f>
        <v>1055.9918027465944</v>
      </c>
      <c r="O44" s="67">
        <f>RES_hhdet_in!O$158</f>
        <v>3721.5570106587061</v>
      </c>
      <c r="P44" s="67">
        <f>RES_hhdet_in!P$158</f>
        <v>2175.3336974276622</v>
      </c>
      <c r="Q44" s="67">
        <f>RES_hhdet_in!Q$158</f>
        <v>7576.3737684134558</v>
      </c>
    </row>
    <row r="45" spans="1:17" ht="12" customHeight="1" x14ac:dyDescent="0.25">
      <c r="A45" s="29" t="s">
        <v>140</v>
      </c>
      <c r="B45" s="83"/>
      <c r="C45" s="83">
        <f>RES_hhdet_in!C$159</f>
        <v>485.09288015367054</v>
      </c>
      <c r="D45" s="83">
        <f>RES_hhdet_in!D$159</f>
        <v>899.7401640424232</v>
      </c>
      <c r="E45" s="83">
        <f>RES_hhdet_in!E$159</f>
        <v>1343.4232350503278</v>
      </c>
      <c r="F45" s="83">
        <f>RES_hhdet_in!F$159</f>
        <v>565.49999999999989</v>
      </c>
      <c r="G45" s="83">
        <f>RES_hhdet_in!G$159</f>
        <v>878.98552350017405</v>
      </c>
      <c r="H45" s="83">
        <f>RES_hhdet_in!H$159</f>
        <v>2434.7925341588789</v>
      </c>
      <c r="I45" s="83">
        <f>RES_hhdet_in!I$159</f>
        <v>7578.0279946458195</v>
      </c>
      <c r="J45" s="83">
        <f>RES_hhdet_in!J$159</f>
        <v>12055.765109404718</v>
      </c>
      <c r="K45" s="83">
        <f>RES_hhdet_in!K$159</f>
        <v>3541.0000000000036</v>
      </c>
      <c r="L45" s="83">
        <f>RES_hhdet_in!L$159</f>
        <v>5456.8938559345197</v>
      </c>
      <c r="M45" s="83">
        <f>RES_hhdet_in!M$159</f>
        <v>1480.0544862101781</v>
      </c>
      <c r="N45" s="83">
        <f>RES_hhdet_in!N$159</f>
        <v>1661.0000000000036</v>
      </c>
      <c r="O45" s="83">
        <f>RES_hhdet_in!O$159</f>
        <v>1432.5479051378634</v>
      </c>
      <c r="P45" s="83">
        <f>RES_hhdet_in!P$159</f>
        <v>2334</v>
      </c>
      <c r="Q45" s="83">
        <f>RES_hhdet_in!Q$159</f>
        <v>4992.8804017304628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60</v>
      </c>
      <c r="B49" s="67"/>
      <c r="C49" s="67">
        <f>RES_hhdet_in_new!C$145</f>
        <v>385.50184514575744</v>
      </c>
      <c r="D49" s="67">
        <f>RES_hhdet_in_new!D$145</f>
        <v>768.39593824833787</v>
      </c>
      <c r="E49" s="67">
        <f>RES_hhdet_in_new!E$145</f>
        <v>1255.8775745532487</v>
      </c>
      <c r="F49" s="67">
        <f>RES_hhdet_in_new!F$145</f>
        <v>528.28895413380383</v>
      </c>
      <c r="G49" s="67">
        <f>RES_hhdet_in_new!G$145</f>
        <v>738.9814982548221</v>
      </c>
      <c r="H49" s="67">
        <f>RES_hhdet_in_new!H$145</f>
        <v>2021.9287790591056</v>
      </c>
      <c r="I49" s="67">
        <f>RES_hhdet_in_new!I$145</f>
        <v>7578.0279946458195</v>
      </c>
      <c r="J49" s="67">
        <f>RES_hhdet_in_new!J$145</f>
        <v>12055.765109404716</v>
      </c>
      <c r="K49" s="67">
        <f>RES_hhdet_in_new!K$145</f>
        <v>3494.9927331743902</v>
      </c>
      <c r="L49" s="67">
        <f>RES_hhdet_in_new!L$145</f>
        <v>5456.8938559345188</v>
      </c>
      <c r="M49" s="67">
        <f>RES_hhdet_in_new!M$145</f>
        <v>1480.0544862101781</v>
      </c>
      <c r="N49" s="67">
        <f>RES_hhdet_in_new!N$145</f>
        <v>1617.13655962804</v>
      </c>
      <c r="O49" s="67">
        <f>RES_hhdet_in_new!O$145</f>
        <v>1432.5479051378629</v>
      </c>
      <c r="P49" s="67">
        <f>RES_hhdet_in_new!P$145</f>
        <v>1840.4007984922243</v>
      </c>
      <c r="Q49" s="67">
        <f>RES_hhdet_in_new!Q$145</f>
        <v>2082.0602313650893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RES_hhdet_in_new!C$147</f>
        <v>192</v>
      </c>
      <c r="D51" s="67">
        <f>RES_hhdet_in_new!D$147</f>
        <v>384</v>
      </c>
      <c r="E51" s="67">
        <f>RES_hhdet_in_new!E$147</f>
        <v>628</v>
      </c>
      <c r="F51" s="67">
        <f>RES_hhdet_in_new!F$147</f>
        <v>264</v>
      </c>
      <c r="G51" s="67">
        <f>RES_hhdet_in_new!G$147</f>
        <v>369.00000000000006</v>
      </c>
      <c r="H51" s="67">
        <f>RES_hhdet_in_new!H$147</f>
        <v>1010.0000000000002</v>
      </c>
      <c r="I51" s="67">
        <f>RES_hhdet_in_new!I$147</f>
        <v>3789.0000000000009</v>
      </c>
      <c r="J51" s="67">
        <f>RES_hhdet_in_new!J$147</f>
        <v>6027.9999999999991</v>
      </c>
      <c r="K51" s="67">
        <f>RES_hhdet_in_new!K$147</f>
        <v>1747</v>
      </c>
      <c r="L51" s="67">
        <f>RES_hhdet_in_new!L$147</f>
        <v>2727.9999999999995</v>
      </c>
      <c r="M51" s="67">
        <f>RES_hhdet_in_new!M$147</f>
        <v>740</v>
      </c>
      <c r="N51" s="67">
        <f>RES_hhdet_in_new!N$147</f>
        <v>808</v>
      </c>
      <c r="O51" s="67">
        <f>RES_hhdet_in_new!O$147</f>
        <v>715.99999999999977</v>
      </c>
      <c r="P51" s="67">
        <f>RES_hhdet_in_new!P$147</f>
        <v>919.99999999999966</v>
      </c>
      <c r="Q51" s="67">
        <f>RES_hhdet_in_new!Q$147</f>
        <v>1040.9999999999993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144</v>
      </c>
      <c r="B53" s="67"/>
      <c r="C53" s="67">
        <f>RES_hhdet_in_new!C$149</f>
        <v>0</v>
      </c>
      <c r="D53" s="67">
        <f>RES_hhdet_in_new!D$149</f>
        <v>0</v>
      </c>
      <c r="E53" s="67">
        <f>RES_hhdet_in_new!E$149</f>
        <v>0</v>
      </c>
      <c r="F53" s="67">
        <f>RES_hhdet_in_new!F$149</f>
        <v>0</v>
      </c>
      <c r="G53" s="67">
        <f>RES_hhdet_in_new!G$149</f>
        <v>0</v>
      </c>
      <c r="H53" s="67">
        <f>RES_hhdet_in_new!H$149</f>
        <v>0</v>
      </c>
      <c r="I53" s="67">
        <f>RES_hhdet_in_new!I$149</f>
        <v>0</v>
      </c>
      <c r="J53" s="67">
        <f>RES_hhdet_in_new!J$149</f>
        <v>0</v>
      </c>
      <c r="K53" s="67">
        <f>RES_hhdet_in_new!K$149</f>
        <v>0</v>
      </c>
      <c r="L53" s="67">
        <f>RES_hhdet_in_new!L$149</f>
        <v>0</v>
      </c>
      <c r="M53" s="67">
        <f>RES_hhdet_in_new!M$149</f>
        <v>0</v>
      </c>
      <c r="N53" s="67">
        <f>RES_hhdet_in_new!N$149</f>
        <v>0</v>
      </c>
      <c r="O53" s="67">
        <f>RES_hhdet_in_new!O$149</f>
        <v>0</v>
      </c>
      <c r="P53" s="67">
        <f>RES_hhdet_in_new!P$149</f>
        <v>0</v>
      </c>
      <c r="Q53" s="67">
        <f>RES_hhdet_in_new!Q$149</f>
        <v>0</v>
      </c>
    </row>
    <row r="54" spans="1:17" ht="12" customHeight="1" x14ac:dyDescent="0.25">
      <c r="A54" s="148" t="s">
        <v>143</v>
      </c>
      <c r="B54" s="67"/>
      <c r="C54" s="67">
        <f>RES_hhdet_in_new!C$150</f>
        <v>0</v>
      </c>
      <c r="D54" s="67">
        <f>RES_hhdet_in_new!D$150</f>
        <v>0</v>
      </c>
      <c r="E54" s="67">
        <f>RES_hhdet_in_new!E$150</f>
        <v>0</v>
      </c>
      <c r="F54" s="67">
        <f>RES_hhdet_in_new!F$150</f>
        <v>0</v>
      </c>
      <c r="G54" s="67">
        <f>RES_hhdet_in_new!G$150</f>
        <v>0</v>
      </c>
      <c r="H54" s="67">
        <f>RES_hhdet_in_new!H$150</f>
        <v>0</v>
      </c>
      <c r="I54" s="67">
        <f>RES_hhdet_in_new!I$150</f>
        <v>0</v>
      </c>
      <c r="J54" s="67">
        <f>RES_hhdet_in_new!J$150</f>
        <v>0</v>
      </c>
      <c r="K54" s="67">
        <f>RES_hhdet_in_new!K$150</f>
        <v>0</v>
      </c>
      <c r="L54" s="67">
        <f>RES_hhdet_in_new!L$150</f>
        <v>0</v>
      </c>
      <c r="M54" s="67">
        <f>RES_hhdet_in_new!M$150</f>
        <v>0</v>
      </c>
      <c r="N54" s="67">
        <f>RES_hhdet_in_new!N$150</f>
        <v>0</v>
      </c>
      <c r="O54" s="67">
        <f>RES_hhdet_in_new!O$150</f>
        <v>0</v>
      </c>
      <c r="P54" s="67">
        <f>RES_hhdet_in_new!P$150</f>
        <v>0</v>
      </c>
      <c r="Q54" s="67">
        <f>RES_hhdet_in_new!Q$150</f>
        <v>0</v>
      </c>
    </row>
    <row r="55" spans="1:17" ht="12" customHeight="1" x14ac:dyDescent="0.25">
      <c r="A55" s="148" t="s">
        <v>142</v>
      </c>
      <c r="B55" s="67"/>
      <c r="C55" s="67">
        <f>RES_hhdet_in_new!C$153</f>
        <v>48.544915891997391</v>
      </c>
      <c r="D55" s="67">
        <f>RES_hhdet_in_new!D$153</f>
        <v>20.666483316009931</v>
      </c>
      <c r="E55" s="67">
        <f>RES_hhdet_in_new!E$153</f>
        <v>0</v>
      </c>
      <c r="F55" s="67">
        <f>RES_hhdet_in_new!F$153</f>
        <v>0</v>
      </c>
      <c r="G55" s="67">
        <f>RES_hhdet_in_new!G$153</f>
        <v>18.811444495380332</v>
      </c>
      <c r="H55" s="67">
        <f>RES_hhdet_in_new!H$153</f>
        <v>0</v>
      </c>
      <c r="I55" s="67">
        <f>RES_hhdet_in_new!I$153</f>
        <v>0</v>
      </c>
      <c r="J55" s="67">
        <f>RES_hhdet_in_new!J$153</f>
        <v>0</v>
      </c>
      <c r="K55" s="67">
        <f>RES_hhdet_in_new!K$153</f>
        <v>0</v>
      </c>
      <c r="L55" s="67">
        <f>RES_hhdet_in_new!L$153</f>
        <v>0</v>
      </c>
      <c r="M55" s="67">
        <f>RES_hhdet_in_new!M$153</f>
        <v>0</v>
      </c>
      <c r="N55" s="67">
        <f>RES_hhdet_in_new!N$153</f>
        <v>0</v>
      </c>
      <c r="O55" s="67">
        <f>RES_hhdet_in_new!O$153</f>
        <v>0</v>
      </c>
      <c r="P55" s="67">
        <f>RES_hhdet_in_new!P$153</f>
        <v>9.8946433751730147</v>
      </c>
      <c r="Q55" s="67">
        <f>RES_hhdet_in_new!Q$153</f>
        <v>0</v>
      </c>
    </row>
    <row r="56" spans="1:17" ht="12" customHeight="1" x14ac:dyDescent="0.25">
      <c r="A56" s="148" t="s">
        <v>141</v>
      </c>
      <c r="B56" s="67"/>
      <c r="C56" s="67">
        <f>RES_hhdet_in_new!C$154</f>
        <v>336.95692925376005</v>
      </c>
      <c r="D56" s="67">
        <f>RES_hhdet_in_new!D$154</f>
        <v>747.72945493232794</v>
      </c>
      <c r="E56" s="67">
        <f>RES_hhdet_in_new!E$154</f>
        <v>1255.8775745532487</v>
      </c>
      <c r="F56" s="67">
        <f>RES_hhdet_in_new!F$154</f>
        <v>528.28895413380383</v>
      </c>
      <c r="G56" s="67">
        <f>RES_hhdet_in_new!G$154</f>
        <v>720.17005375944177</v>
      </c>
      <c r="H56" s="67">
        <f>RES_hhdet_in_new!H$154</f>
        <v>2021.9287790591056</v>
      </c>
      <c r="I56" s="67">
        <f>RES_hhdet_in_new!I$154</f>
        <v>7578.0279946458195</v>
      </c>
      <c r="J56" s="67">
        <f>RES_hhdet_in_new!J$154</f>
        <v>12055.765109404716</v>
      </c>
      <c r="K56" s="67">
        <f>RES_hhdet_in_new!K$154</f>
        <v>3494.9927331743902</v>
      </c>
      <c r="L56" s="67">
        <f>RES_hhdet_in_new!L$154</f>
        <v>5456.8938559345188</v>
      </c>
      <c r="M56" s="67">
        <f>RES_hhdet_in_new!M$154</f>
        <v>1480.0544862101781</v>
      </c>
      <c r="N56" s="67">
        <f>RES_hhdet_in_new!N$154</f>
        <v>1617.13655962804</v>
      </c>
      <c r="O56" s="67">
        <f>RES_hhdet_in_new!O$154</f>
        <v>1432.5479051378629</v>
      </c>
      <c r="P56" s="67">
        <f>RES_hhdet_in_new!P$154</f>
        <v>1830.5061551170513</v>
      </c>
      <c r="Q56" s="67">
        <f>RES_hhdet_in_new!Q$154</f>
        <v>2082.0602313650893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RES_hhdet_in_new!C$158</f>
        <v>0</v>
      </c>
      <c r="D58" s="67">
        <f>RES_hhdet_in_new!D$158</f>
        <v>0</v>
      </c>
      <c r="E58" s="67">
        <f>RES_hhdet_in_new!E$158</f>
        <v>0</v>
      </c>
      <c r="F58" s="67">
        <f>RES_hhdet_in_new!F$158</f>
        <v>0</v>
      </c>
      <c r="G58" s="67">
        <f>RES_hhdet_in_new!G$158</f>
        <v>0</v>
      </c>
      <c r="H58" s="67">
        <f>RES_hhdet_in_new!H$158</f>
        <v>0</v>
      </c>
      <c r="I58" s="67">
        <f>RES_hhdet_in_new!I$158</f>
        <v>0</v>
      </c>
      <c r="J58" s="67">
        <f>RES_hhdet_in_new!J$158</f>
        <v>0</v>
      </c>
      <c r="K58" s="67">
        <f>RES_hhdet_in_new!K$158</f>
        <v>0</v>
      </c>
      <c r="L58" s="67">
        <f>RES_hhdet_in_new!L$158</f>
        <v>0</v>
      </c>
      <c r="M58" s="67">
        <f>RES_hhdet_in_new!M$158</f>
        <v>0</v>
      </c>
      <c r="N58" s="67">
        <f>RES_hhdet_in_new!N$158</f>
        <v>0</v>
      </c>
      <c r="O58" s="67">
        <f>RES_hhdet_in_new!O$158</f>
        <v>0</v>
      </c>
      <c r="P58" s="67">
        <f>RES_hhdet_in_new!P$158</f>
        <v>0</v>
      </c>
      <c r="Q58" s="67">
        <f>RES_hhdet_in_new!Q$158</f>
        <v>0</v>
      </c>
    </row>
    <row r="59" spans="1:17" ht="12" customHeight="1" x14ac:dyDescent="0.25">
      <c r="A59" s="159" t="s">
        <v>140</v>
      </c>
      <c r="B59" s="83"/>
      <c r="C59" s="83">
        <f>RES_hhdet_in_new!C$159</f>
        <v>385.50184514575744</v>
      </c>
      <c r="D59" s="83">
        <f>RES_hhdet_in_new!D$159</f>
        <v>768.39593824833787</v>
      </c>
      <c r="E59" s="83">
        <f>RES_hhdet_in_new!E$159</f>
        <v>1255.8775745532487</v>
      </c>
      <c r="F59" s="83">
        <f>RES_hhdet_in_new!F$159</f>
        <v>528.28895413380383</v>
      </c>
      <c r="G59" s="83">
        <f>RES_hhdet_in_new!G$159</f>
        <v>738.9814982548221</v>
      </c>
      <c r="H59" s="83">
        <f>RES_hhdet_in_new!H$159</f>
        <v>2021.9287790591056</v>
      </c>
      <c r="I59" s="83">
        <f>RES_hhdet_in_new!I$159</f>
        <v>7578.0279946458195</v>
      </c>
      <c r="J59" s="83">
        <f>RES_hhdet_in_new!J$159</f>
        <v>12055.765109404716</v>
      </c>
      <c r="K59" s="83">
        <f>RES_hhdet_in_new!K$159</f>
        <v>3494.9927331743902</v>
      </c>
      <c r="L59" s="83">
        <f>RES_hhdet_in_new!L$159</f>
        <v>5456.8938559345188</v>
      </c>
      <c r="M59" s="83">
        <f>RES_hhdet_in_new!M$159</f>
        <v>1480.0544862101781</v>
      </c>
      <c r="N59" s="83">
        <f>RES_hhdet_in_new!N$159</f>
        <v>1617.13655962804</v>
      </c>
      <c r="O59" s="83">
        <f>RES_hhdet_in_new!O$159</f>
        <v>1432.5479051378629</v>
      </c>
      <c r="P59" s="83">
        <f>RES_hhdet_in_new!P$159</f>
        <v>1840.4007984922243</v>
      </c>
      <c r="Q59" s="83">
        <f>RES_hhdet_in_new!Q$159</f>
        <v>2082.0602313650893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60</v>
      </c>
      <c r="B63" s="67"/>
      <c r="C63" s="67">
        <f t="shared" ref="C63:Q63" si="4">C35-C49</f>
        <v>324.37315485424256</v>
      </c>
      <c r="D63" s="67">
        <f t="shared" si="4"/>
        <v>604.47906175166213</v>
      </c>
      <c r="E63" s="67">
        <f t="shared" si="4"/>
        <v>942.99742544675132</v>
      </c>
      <c r="F63" s="67">
        <f t="shared" si="4"/>
        <v>369.58604586619617</v>
      </c>
      <c r="G63" s="67">
        <f t="shared" si="4"/>
        <v>480.8935017451779</v>
      </c>
      <c r="H63" s="67">
        <f t="shared" si="4"/>
        <v>1747.9462209408944</v>
      </c>
      <c r="I63" s="67">
        <f t="shared" si="4"/>
        <v>4408.8470053541805</v>
      </c>
      <c r="J63" s="67">
        <f t="shared" si="4"/>
        <v>3891.109890595284</v>
      </c>
      <c r="K63" s="67">
        <f t="shared" si="4"/>
        <v>2276.8822668256098</v>
      </c>
      <c r="L63" s="67">
        <f t="shared" si="4"/>
        <v>2638.9811440654812</v>
      </c>
      <c r="M63" s="67">
        <f t="shared" si="4"/>
        <v>1024.8205137898219</v>
      </c>
      <c r="N63" s="67">
        <f t="shared" si="4"/>
        <v>746.73844037196</v>
      </c>
      <c r="O63" s="67">
        <f t="shared" si="4"/>
        <v>965.32709486213707</v>
      </c>
      <c r="P63" s="67">
        <f t="shared" si="4"/>
        <v>1081.4742015077757</v>
      </c>
      <c r="Q63" s="67">
        <f t="shared" si="4"/>
        <v>1660.8147686349107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162</v>
      </c>
      <c r="D65" s="67">
        <f t="shared" si="5"/>
        <v>302</v>
      </c>
      <c r="E65" s="67">
        <f t="shared" si="5"/>
        <v>471</v>
      </c>
      <c r="F65" s="67">
        <f t="shared" si="5"/>
        <v>184</v>
      </c>
      <c r="G65" s="67">
        <f t="shared" si="5"/>
        <v>239.99999999999994</v>
      </c>
      <c r="H65" s="67">
        <f t="shared" si="5"/>
        <v>873.99999999999977</v>
      </c>
      <c r="I65" s="67">
        <f t="shared" si="5"/>
        <v>2203.9999999999991</v>
      </c>
      <c r="J65" s="67">
        <f t="shared" si="5"/>
        <v>1945.0000000000009</v>
      </c>
      <c r="K65" s="67">
        <f t="shared" si="5"/>
        <v>1138</v>
      </c>
      <c r="L65" s="67">
        <f t="shared" si="5"/>
        <v>1319.0000000000005</v>
      </c>
      <c r="M65" s="67">
        <f t="shared" si="5"/>
        <v>512</v>
      </c>
      <c r="N65" s="67">
        <f t="shared" si="5"/>
        <v>373</v>
      </c>
      <c r="O65" s="67">
        <f t="shared" si="5"/>
        <v>482.00000000000023</v>
      </c>
      <c r="P65" s="67">
        <f t="shared" si="5"/>
        <v>540.00000000000034</v>
      </c>
      <c r="Q65" s="67">
        <f t="shared" si="5"/>
        <v>830.00000000000068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144</v>
      </c>
      <c r="B67" s="67"/>
      <c r="C67" s="67">
        <f t="shared" ref="C67:Q70" si="6">C39-C53</f>
        <v>72.249999999999972</v>
      </c>
      <c r="D67" s="67">
        <f t="shared" si="6"/>
        <v>92.25</v>
      </c>
      <c r="E67" s="67">
        <f t="shared" si="6"/>
        <v>95.879906772266864</v>
      </c>
      <c r="F67" s="67">
        <f t="shared" si="6"/>
        <v>23.912234757183558</v>
      </c>
      <c r="G67" s="67">
        <f t="shared" si="6"/>
        <v>72.249999999999972</v>
      </c>
      <c r="H67" s="67">
        <f t="shared" si="6"/>
        <v>91.345925296928826</v>
      </c>
      <c r="I67" s="67">
        <f t="shared" si="6"/>
        <v>0</v>
      </c>
      <c r="J67" s="67">
        <f t="shared" si="6"/>
        <v>38.999999999999929</v>
      </c>
      <c r="K67" s="67">
        <f t="shared" si="6"/>
        <v>30.213161933998492</v>
      </c>
      <c r="L67" s="67">
        <f t="shared" si="6"/>
        <v>19.064117647058819</v>
      </c>
      <c r="M67" s="67">
        <f t="shared" si="6"/>
        <v>15.800717213114751</v>
      </c>
      <c r="N67" s="67">
        <f t="shared" si="6"/>
        <v>15.913498280473846</v>
      </c>
      <c r="O67" s="67">
        <f t="shared" si="6"/>
        <v>2.8070692744103098</v>
      </c>
      <c r="P67" s="67">
        <f t="shared" si="6"/>
        <v>34.999999999999979</v>
      </c>
      <c r="Q67" s="67">
        <f t="shared" si="6"/>
        <v>1.2477805786935505</v>
      </c>
    </row>
    <row r="68" spans="1:17" ht="12" customHeight="1" x14ac:dyDescent="0.25">
      <c r="A68" s="148" t="s">
        <v>143</v>
      </c>
      <c r="B68" s="67"/>
      <c r="C68" s="67">
        <f t="shared" si="6"/>
        <v>273.1464790234071</v>
      </c>
      <c r="D68" s="67">
        <f t="shared" si="6"/>
        <v>224.50042144405555</v>
      </c>
      <c r="E68" s="67">
        <f t="shared" si="6"/>
        <v>305.09596030208388</v>
      </c>
      <c r="F68" s="67">
        <f t="shared" si="6"/>
        <v>415.9999999999996</v>
      </c>
      <c r="G68" s="67">
        <f t="shared" si="6"/>
        <v>182.77507033131369</v>
      </c>
      <c r="H68" s="67">
        <f t="shared" si="6"/>
        <v>449.04726638948711</v>
      </c>
      <c r="I68" s="67">
        <f t="shared" si="6"/>
        <v>612.16822833357412</v>
      </c>
      <c r="J68" s="67">
        <f t="shared" si="6"/>
        <v>271.66139059917367</v>
      </c>
      <c r="K68" s="67">
        <f t="shared" si="6"/>
        <v>274.48906622538146</v>
      </c>
      <c r="L68" s="67">
        <f t="shared" si="6"/>
        <v>291.61302284723138</v>
      </c>
      <c r="M68" s="67">
        <f t="shared" si="6"/>
        <v>365.45468647072039</v>
      </c>
      <c r="N68" s="67">
        <f t="shared" si="6"/>
        <v>366.91743356102108</v>
      </c>
      <c r="O68" s="67">
        <f t="shared" si="6"/>
        <v>850.78161936068886</v>
      </c>
      <c r="P68" s="67">
        <f t="shared" si="6"/>
        <v>1027.9999999999986</v>
      </c>
      <c r="Q68" s="67">
        <f t="shared" si="6"/>
        <v>255.83859226382651</v>
      </c>
    </row>
    <row r="69" spans="1:17" ht="12" customHeight="1" x14ac:dyDescent="0.25">
      <c r="A69" s="148" t="s">
        <v>142</v>
      </c>
      <c r="B69" s="67"/>
      <c r="C69" s="67">
        <f t="shared" si="6"/>
        <v>54.955084108002609</v>
      </c>
      <c r="D69" s="67">
        <f t="shared" si="6"/>
        <v>299.83351668399024</v>
      </c>
      <c r="E69" s="67">
        <f t="shared" si="6"/>
        <v>499.49999999999966</v>
      </c>
      <c r="F69" s="67">
        <f t="shared" si="6"/>
        <v>56.097016088102002</v>
      </c>
      <c r="G69" s="67">
        <f t="shared" si="6"/>
        <v>302.68855550461961</v>
      </c>
      <c r="H69" s="67">
        <f t="shared" si="6"/>
        <v>714.50000000000045</v>
      </c>
      <c r="I69" s="67">
        <f t="shared" si="6"/>
        <v>407.47156456357851</v>
      </c>
      <c r="J69" s="67">
        <f t="shared" si="6"/>
        <v>1724.4999999999977</v>
      </c>
      <c r="K69" s="67">
        <f t="shared" si="6"/>
        <v>637.66153533143074</v>
      </c>
      <c r="L69" s="67">
        <f t="shared" si="6"/>
        <v>28.809934893283753</v>
      </c>
      <c r="M69" s="67">
        <f t="shared" si="6"/>
        <v>111.57278853026355</v>
      </c>
      <c r="N69" s="67">
        <f t="shared" si="6"/>
        <v>0</v>
      </c>
      <c r="O69" s="67">
        <f t="shared" si="6"/>
        <v>0</v>
      </c>
      <c r="P69" s="67">
        <f t="shared" si="6"/>
        <v>292.10535662482675</v>
      </c>
      <c r="Q69" s="67">
        <f t="shared" si="6"/>
        <v>77.063637101355198</v>
      </c>
    </row>
    <row r="70" spans="1:17" ht="12" customHeight="1" x14ac:dyDescent="0.25">
      <c r="A70" s="148" t="s">
        <v>141</v>
      </c>
      <c r="B70" s="67"/>
      <c r="C70" s="67">
        <f t="shared" si="6"/>
        <v>126.39750007376125</v>
      </c>
      <c r="D70" s="67">
        <f t="shared" si="6"/>
        <v>209.05090696281525</v>
      </c>
      <c r="E70" s="67">
        <f t="shared" si="6"/>
        <v>350.62242544675109</v>
      </c>
      <c r="F70" s="67">
        <f t="shared" si="6"/>
        <v>363.21104586619629</v>
      </c>
      <c r="G70" s="67">
        <f t="shared" si="6"/>
        <v>158.25468581772452</v>
      </c>
      <c r="H70" s="67">
        <f t="shared" si="6"/>
        <v>974.57122094089391</v>
      </c>
      <c r="I70" s="67">
        <f t="shared" si="6"/>
        <v>4482.4720053541805</v>
      </c>
      <c r="J70" s="67">
        <f t="shared" si="6"/>
        <v>2398.1114507167567</v>
      </c>
      <c r="K70" s="67">
        <f t="shared" si="6"/>
        <v>2315.8616961531288</v>
      </c>
      <c r="L70" s="67">
        <f t="shared" si="6"/>
        <v>4340.3865059606251</v>
      </c>
      <c r="M70" s="67">
        <f t="shared" si="6"/>
        <v>2625.4405022980764</v>
      </c>
      <c r="N70" s="67">
        <f t="shared" si="6"/>
        <v>2210.455874956463</v>
      </c>
      <c r="O70" s="67">
        <f t="shared" si="6"/>
        <v>2601.7518344393029</v>
      </c>
      <c r="P70" s="67">
        <f t="shared" si="6"/>
        <v>2444.5301783782797</v>
      </c>
      <c r="Q70" s="67">
        <f t="shared" si="6"/>
        <v>13235.403043611448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1085</v>
      </c>
      <c r="D72" s="67">
        <f t="shared" si="7"/>
        <v>835.00000000000011</v>
      </c>
      <c r="E72" s="67">
        <f t="shared" si="7"/>
        <v>1291.9999999999998</v>
      </c>
      <c r="F72" s="67">
        <f t="shared" si="7"/>
        <v>470.00000000000006</v>
      </c>
      <c r="G72" s="67">
        <f t="shared" si="7"/>
        <v>461.68201065870488</v>
      </c>
      <c r="H72" s="67">
        <f t="shared" si="7"/>
        <v>1587.4586974276622</v>
      </c>
      <c r="I72" s="67">
        <f t="shared" si="7"/>
        <v>5962.9999999999991</v>
      </c>
      <c r="J72" s="67">
        <f t="shared" si="7"/>
        <v>7260.8750000000009</v>
      </c>
      <c r="K72" s="67">
        <f t="shared" si="7"/>
        <v>2455.6571198463303</v>
      </c>
      <c r="L72" s="67">
        <f t="shared" si="7"/>
        <v>4035.0098359575763</v>
      </c>
      <c r="M72" s="67">
        <f t="shared" si="7"/>
        <v>4737.326764949672</v>
      </c>
      <c r="N72" s="67">
        <f t="shared" si="7"/>
        <v>1055.9918027465944</v>
      </c>
      <c r="O72" s="67">
        <f t="shared" si="7"/>
        <v>3721.5570106587061</v>
      </c>
      <c r="P72" s="67">
        <f t="shared" si="7"/>
        <v>2175.3336974276622</v>
      </c>
      <c r="Q72" s="67">
        <f t="shared" si="7"/>
        <v>7576.3737684134558</v>
      </c>
    </row>
    <row r="73" spans="1:17" ht="12" customHeight="1" x14ac:dyDescent="0.25">
      <c r="A73" s="159" t="s">
        <v>140</v>
      </c>
      <c r="B73" s="83"/>
      <c r="C73" s="83">
        <f t="shared" si="7"/>
        <v>99.591035007913092</v>
      </c>
      <c r="D73" s="83">
        <f t="shared" si="7"/>
        <v>131.34422579408533</v>
      </c>
      <c r="E73" s="83">
        <f t="shared" si="7"/>
        <v>87.545660497079098</v>
      </c>
      <c r="F73" s="83">
        <f t="shared" si="7"/>
        <v>37.211045866196059</v>
      </c>
      <c r="G73" s="83">
        <f t="shared" si="7"/>
        <v>140.00402524535195</v>
      </c>
      <c r="H73" s="83">
        <f t="shared" si="7"/>
        <v>412.86375509977324</v>
      </c>
      <c r="I73" s="83">
        <f t="shared" si="7"/>
        <v>0</v>
      </c>
      <c r="J73" s="83">
        <f t="shared" si="7"/>
        <v>0</v>
      </c>
      <c r="K73" s="83">
        <f t="shared" si="7"/>
        <v>46.007266825613442</v>
      </c>
      <c r="L73" s="83">
        <f t="shared" si="7"/>
        <v>0</v>
      </c>
      <c r="M73" s="83">
        <f t="shared" si="7"/>
        <v>0</v>
      </c>
      <c r="N73" s="83">
        <f t="shared" si="7"/>
        <v>43.863440371963634</v>
      </c>
      <c r="O73" s="83">
        <f t="shared" si="7"/>
        <v>0</v>
      </c>
      <c r="P73" s="83">
        <f t="shared" si="7"/>
        <v>493.59920150777566</v>
      </c>
      <c r="Q73" s="83">
        <f t="shared" si="7"/>
        <v>2910.8201703653735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RES_hhdet_numvin!B144</f>
        <v>0</v>
      </c>
      <c r="C78" s="189">
        <f>RES_hhdet_numvin!C144</f>
        <v>0</v>
      </c>
      <c r="D78" s="189">
        <f>RES_hhdet_numvin!D144</f>
        <v>0</v>
      </c>
      <c r="E78" s="189">
        <f>RES_hhdet_numvin!E144</f>
        <v>0</v>
      </c>
      <c r="F78" s="189">
        <f>RES_hhdet_numvin!F144</f>
        <v>0</v>
      </c>
      <c r="G78" s="189">
        <f>RES_hhdet_numvin!G144</f>
        <v>0</v>
      </c>
      <c r="H78" s="189">
        <f>RES_hhdet_numvin!H144</f>
        <v>0</v>
      </c>
      <c r="I78" s="189">
        <f>RES_hhdet_numvin!I144</f>
        <v>0</v>
      </c>
      <c r="J78" s="189">
        <f>RES_hhdet_numvin!J144</f>
        <v>0</v>
      </c>
      <c r="K78" s="189">
        <f>RES_hhdet_numvin!K144</f>
        <v>0</v>
      </c>
      <c r="L78" s="189">
        <f>RES_hhdet_numvin!L144</f>
        <v>0</v>
      </c>
      <c r="M78" s="189">
        <f>RES_hhdet_numvin!M144</f>
        <v>0</v>
      </c>
      <c r="N78" s="189">
        <f>RES_hhdet_numvin!N144</f>
        <v>0</v>
      </c>
      <c r="O78" s="189">
        <f>RES_hhdet_numvin!O144</f>
        <v>0</v>
      </c>
      <c r="P78" s="189">
        <f>RES_hhdet_numvin!P144</f>
        <v>0</v>
      </c>
      <c r="Q78" s="189">
        <f>RES_hhdet_numvin!Q144</f>
        <v>0</v>
      </c>
    </row>
    <row r="79" spans="1:17" ht="12" customHeight="1" x14ac:dyDescent="0.25">
      <c r="A79" s="23" t="s">
        <v>60</v>
      </c>
      <c r="B79" s="80">
        <f>RES_hhdet_numvin!B145</f>
        <v>274.87499999999983</v>
      </c>
      <c r="C79" s="80">
        <f>RES_hhdet_numvin!C145</f>
        <v>709.87499999999955</v>
      </c>
      <c r="D79" s="80">
        <f>RES_hhdet_numvin!D145</f>
        <v>1372.8749999999991</v>
      </c>
      <c r="E79" s="80">
        <f>RES_hhdet_numvin!E145</f>
        <v>2198.8749999999986</v>
      </c>
      <c r="F79" s="80">
        <f>RES_hhdet_numvin!F145</f>
        <v>897.87499999999943</v>
      </c>
      <c r="G79" s="80">
        <f>RES_hhdet_numvin!G145</f>
        <v>1219.8749999999991</v>
      </c>
      <c r="H79" s="80">
        <f>RES_hhdet_numvin!H145</f>
        <v>3769.8749999999982</v>
      </c>
      <c r="I79" s="80">
        <f>RES_hhdet_numvin!I145</f>
        <v>11986.874999999993</v>
      </c>
      <c r="J79" s="80">
        <f>RES_hhdet_numvin!J145</f>
        <v>15946.874999999989</v>
      </c>
      <c r="K79" s="80">
        <f>RES_hhdet_numvin!K145</f>
        <v>5771.8749999999964</v>
      </c>
      <c r="L79" s="80">
        <f>RES_hhdet_numvin!L145</f>
        <v>8095.8749999999964</v>
      </c>
      <c r="M79" s="80">
        <f>RES_hhdet_numvin!M145</f>
        <v>2504.8749999999986</v>
      </c>
      <c r="N79" s="80">
        <f>RES_hhdet_numvin!N145</f>
        <v>2363.8749999999986</v>
      </c>
      <c r="O79" s="80">
        <f>RES_hhdet_numvin!O145</f>
        <v>2397.8749999999986</v>
      </c>
      <c r="P79" s="80">
        <f>RES_hhdet_numvin!P145</f>
        <v>2921.8749999999982</v>
      </c>
      <c r="Q79" s="80">
        <f>RES_hhdet_numvin!Q145</f>
        <v>3742.8749999999982</v>
      </c>
    </row>
    <row r="80" spans="1:17" ht="12.95" customHeight="1" x14ac:dyDescent="0.25">
      <c r="A80" s="146" t="s">
        <v>112</v>
      </c>
      <c r="B80" s="188">
        <f>RES_hhdet_numvin!B146</f>
        <v>0</v>
      </c>
      <c r="C80" s="188">
        <f>RES_hhdet_numvin!C146</f>
        <v>0</v>
      </c>
      <c r="D80" s="188">
        <f>RES_hhdet_numvin!D146</f>
        <v>0</v>
      </c>
      <c r="E80" s="188">
        <f>RES_hhdet_numvin!E146</f>
        <v>0</v>
      </c>
      <c r="F80" s="188">
        <f>RES_hhdet_numvin!F146</f>
        <v>0</v>
      </c>
      <c r="G80" s="188">
        <f>RES_hhdet_numvin!G146</f>
        <v>0</v>
      </c>
      <c r="H80" s="188">
        <f>RES_hhdet_numvin!H146</f>
        <v>0</v>
      </c>
      <c r="I80" s="188">
        <f>RES_hhdet_numvin!I146</f>
        <v>0</v>
      </c>
      <c r="J80" s="188">
        <f>RES_hhdet_numvin!J146</f>
        <v>0</v>
      </c>
      <c r="K80" s="188">
        <f>RES_hhdet_numvin!K146</f>
        <v>0</v>
      </c>
      <c r="L80" s="188">
        <f>RES_hhdet_numvin!L146</f>
        <v>0</v>
      </c>
      <c r="M80" s="188">
        <f>RES_hhdet_numvin!M146</f>
        <v>0</v>
      </c>
      <c r="N80" s="188">
        <f>RES_hhdet_numvin!N146</f>
        <v>0</v>
      </c>
      <c r="O80" s="188">
        <f>RES_hhdet_numvin!O146</f>
        <v>0</v>
      </c>
      <c r="P80" s="188">
        <f>RES_hhdet_numvin!P146</f>
        <v>0</v>
      </c>
      <c r="Q80" s="188">
        <f>RES_hhdet_numvin!Q146</f>
        <v>0</v>
      </c>
    </row>
    <row r="81" spans="1:17" ht="12" customHeight="1" x14ac:dyDescent="0.25">
      <c r="A81" s="23" t="s">
        <v>60</v>
      </c>
      <c r="B81" s="80">
        <f>RES_hhdet_numvin!B147</f>
        <v>0</v>
      </c>
      <c r="C81" s="80">
        <f>RES_hhdet_numvin!C147</f>
        <v>0</v>
      </c>
      <c r="D81" s="80">
        <f>RES_hhdet_numvin!D147</f>
        <v>0</v>
      </c>
      <c r="E81" s="80">
        <f>RES_hhdet_numvin!E147</f>
        <v>0</v>
      </c>
      <c r="F81" s="80">
        <f>RES_hhdet_numvin!F147</f>
        <v>0</v>
      </c>
      <c r="G81" s="80">
        <f>RES_hhdet_numvin!G147</f>
        <v>0</v>
      </c>
      <c r="H81" s="80">
        <f>RES_hhdet_numvin!H147</f>
        <v>0</v>
      </c>
      <c r="I81" s="80">
        <f>RES_hhdet_numvin!I147</f>
        <v>4603.8</v>
      </c>
      <c r="J81" s="80">
        <f>RES_hhdet_numvin!J147</f>
        <v>7972.9999999999955</v>
      </c>
      <c r="K81" s="80">
        <f>RES_hhdet_numvin!K147</f>
        <v>2884.9999999999982</v>
      </c>
      <c r="L81" s="80">
        <f>RES_hhdet_numvin!L147</f>
        <v>4046.9999999999982</v>
      </c>
      <c r="M81" s="80">
        <f>RES_hhdet_numvin!M147</f>
        <v>1251.9999999999991</v>
      </c>
      <c r="N81" s="80">
        <f>RES_hhdet_numvin!N147</f>
        <v>1180.9999999999993</v>
      </c>
      <c r="O81" s="80">
        <f>RES_hhdet_numvin!O147</f>
        <v>1197.9999999999993</v>
      </c>
      <c r="P81" s="80">
        <f>RES_hhdet_numvin!P147</f>
        <v>1459.9999999999991</v>
      </c>
      <c r="Q81" s="80">
        <f>RES_hhdet_numvin!Q147</f>
        <v>1870.9999999999989</v>
      </c>
    </row>
    <row r="82" spans="1:17" ht="12" customHeight="1" x14ac:dyDescent="0.25">
      <c r="A82" s="146" t="s">
        <v>63</v>
      </c>
      <c r="B82" s="188">
        <f>RES_hhdet_numvin!B148</f>
        <v>0</v>
      </c>
      <c r="C82" s="188">
        <f>RES_hhdet_numvin!C148</f>
        <v>0</v>
      </c>
      <c r="D82" s="188">
        <f>RES_hhdet_numvin!D148</f>
        <v>0</v>
      </c>
      <c r="E82" s="188">
        <f>RES_hhdet_numvin!E148</f>
        <v>0</v>
      </c>
      <c r="F82" s="188">
        <f>RES_hhdet_numvin!F148</f>
        <v>0</v>
      </c>
      <c r="G82" s="188">
        <f>RES_hhdet_numvin!G148</f>
        <v>0</v>
      </c>
      <c r="H82" s="188">
        <f>RES_hhdet_numvin!H148</f>
        <v>0</v>
      </c>
      <c r="I82" s="188">
        <f>RES_hhdet_numvin!I148</f>
        <v>0</v>
      </c>
      <c r="J82" s="188">
        <f>RES_hhdet_numvin!J148</f>
        <v>0</v>
      </c>
      <c r="K82" s="188">
        <f>RES_hhdet_numvin!K148</f>
        <v>0</v>
      </c>
      <c r="L82" s="188">
        <f>RES_hhdet_numvin!L148</f>
        <v>0</v>
      </c>
      <c r="M82" s="188">
        <f>RES_hhdet_numvin!M148</f>
        <v>0</v>
      </c>
      <c r="N82" s="188">
        <f>RES_hhdet_numvin!N148</f>
        <v>0</v>
      </c>
      <c r="O82" s="188">
        <f>RES_hhdet_numvin!O148</f>
        <v>0</v>
      </c>
      <c r="P82" s="188">
        <f>RES_hhdet_numvin!P148</f>
        <v>0</v>
      </c>
      <c r="Q82" s="188">
        <f>RES_hhdet_numvin!Q148</f>
        <v>0</v>
      </c>
    </row>
    <row r="83" spans="1:17" ht="12" customHeight="1" x14ac:dyDescent="0.25">
      <c r="A83" s="23" t="s">
        <v>144</v>
      </c>
      <c r="B83" s="80">
        <f>RES_hhdet_numvin!B149</f>
        <v>0</v>
      </c>
      <c r="C83" s="80">
        <f>RES_hhdet_numvin!C149</f>
        <v>0</v>
      </c>
      <c r="D83" s="80">
        <f>RES_hhdet_numvin!D149</f>
        <v>0</v>
      </c>
      <c r="E83" s="80">
        <f>RES_hhdet_numvin!E149</f>
        <v>0</v>
      </c>
      <c r="F83" s="80">
        <f>RES_hhdet_numvin!F149</f>
        <v>0</v>
      </c>
      <c r="G83" s="80">
        <f>RES_hhdet_numvin!G149</f>
        <v>0</v>
      </c>
      <c r="H83" s="80">
        <f>RES_hhdet_numvin!H149</f>
        <v>0</v>
      </c>
      <c r="I83" s="80">
        <f>RES_hhdet_numvin!I149</f>
        <v>0</v>
      </c>
      <c r="J83" s="80">
        <f>RES_hhdet_numvin!J149</f>
        <v>21.680731495553303</v>
      </c>
      <c r="K83" s="80">
        <f>RES_hhdet_numvin!K149</f>
        <v>0</v>
      </c>
      <c r="L83" s="80">
        <f>RES_hhdet_numvin!L149</f>
        <v>0</v>
      </c>
      <c r="M83" s="80">
        <f>RES_hhdet_numvin!M149</f>
        <v>0</v>
      </c>
      <c r="N83" s="80">
        <f>RES_hhdet_numvin!N149</f>
        <v>0</v>
      </c>
      <c r="O83" s="80">
        <f>RES_hhdet_numvin!O149</f>
        <v>0</v>
      </c>
      <c r="P83" s="80">
        <f>RES_hhdet_numvin!P149</f>
        <v>9.319268504446681</v>
      </c>
      <c r="Q83" s="80">
        <f>RES_hhdet_numvin!Q149</f>
        <v>0</v>
      </c>
    </row>
    <row r="84" spans="1:17" ht="12" customHeight="1" x14ac:dyDescent="0.25">
      <c r="A84" s="23" t="s">
        <v>143</v>
      </c>
      <c r="B84" s="80">
        <f>RES_hhdet_numvin!B150</f>
        <v>0</v>
      </c>
      <c r="C84" s="80">
        <f>RES_hhdet_numvin!C150</f>
        <v>28.646616741247254</v>
      </c>
      <c r="D84" s="80">
        <f>RES_hhdet_numvin!D150</f>
        <v>238.30746073647549</v>
      </c>
      <c r="E84" s="80">
        <f>RES_hhdet_numvin!E150</f>
        <v>409.63100651453476</v>
      </c>
      <c r="F84" s="80">
        <f>RES_hhdet_numvin!F150</f>
        <v>151.63247872075215</v>
      </c>
      <c r="G84" s="80">
        <f>RES_hhdet_numvin!G150</f>
        <v>412.45240376632051</v>
      </c>
      <c r="H84" s="80">
        <f>RES_hhdet_numvin!H150</f>
        <v>1050.4564368595302</v>
      </c>
      <c r="I84" s="80">
        <f>RES_hhdet_numvin!I150</f>
        <v>713.10669661997008</v>
      </c>
      <c r="J84" s="80">
        <f>RES_hhdet_numvin!J150</f>
        <v>559.9947564329708</v>
      </c>
      <c r="K84" s="80">
        <f>RES_hhdet_numvin!K150</f>
        <v>26.730629424924075</v>
      </c>
      <c r="L84" s="80">
        <f>RES_hhdet_numvin!L150</f>
        <v>24.214228150287713</v>
      </c>
      <c r="M84" s="80">
        <f>RES_hhdet_numvin!M150</f>
        <v>44.369596316164809</v>
      </c>
      <c r="N84" s="80">
        <f>RES_hhdet_numvin!N150</f>
        <v>13.794068158505194</v>
      </c>
      <c r="O84" s="80">
        <f>RES_hhdet_numvin!O150</f>
        <v>159.03631136490066</v>
      </c>
      <c r="P84" s="80">
        <f>RES_hhdet_numvin!P150</f>
        <v>442.78871792958728</v>
      </c>
      <c r="Q84" s="80">
        <f>RES_hhdet_numvin!Q150</f>
        <v>255.83859226382637</v>
      </c>
    </row>
    <row r="85" spans="1:17" ht="12" customHeight="1" x14ac:dyDescent="0.25">
      <c r="A85" s="23" t="s">
        <v>142</v>
      </c>
      <c r="B85" s="80">
        <f>RES_hhdet_numvin!B153</f>
        <v>0</v>
      </c>
      <c r="C85" s="80">
        <f>RES_hhdet_numvin!C153</f>
        <v>0</v>
      </c>
      <c r="D85" s="80">
        <f>RES_hhdet_numvin!D153</f>
        <v>0</v>
      </c>
      <c r="E85" s="80">
        <f>RES_hhdet_numvin!E153</f>
        <v>0</v>
      </c>
      <c r="F85" s="80">
        <f>RES_hhdet_numvin!F153</f>
        <v>0</v>
      </c>
      <c r="G85" s="80">
        <f>RES_hhdet_numvin!G153</f>
        <v>0</v>
      </c>
      <c r="H85" s="80">
        <f>RES_hhdet_numvin!H153</f>
        <v>0</v>
      </c>
      <c r="I85" s="80">
        <f>RES_hhdet_numvin!I153</f>
        <v>0</v>
      </c>
      <c r="J85" s="80">
        <f>RES_hhdet_numvin!J153</f>
        <v>0</v>
      </c>
      <c r="K85" s="80">
        <f>RES_hhdet_numvin!K153</f>
        <v>328.32797805414344</v>
      </c>
      <c r="L85" s="80">
        <f>RES_hhdet_numvin!L153</f>
        <v>0</v>
      </c>
      <c r="M85" s="80">
        <f>RES_hhdet_numvin!M153</f>
        <v>0</v>
      </c>
      <c r="N85" s="80">
        <f>RES_hhdet_numvin!N153</f>
        <v>0</v>
      </c>
      <c r="O85" s="80">
        <f>RES_hhdet_numvin!O153</f>
        <v>0</v>
      </c>
      <c r="P85" s="80">
        <f>RES_hhdet_numvin!P153</f>
        <v>87.672021945856329</v>
      </c>
      <c r="Q85" s="80">
        <f>RES_hhdet_numvin!Q153</f>
        <v>0</v>
      </c>
    </row>
    <row r="86" spans="1:17" ht="12" customHeight="1" x14ac:dyDescent="0.25">
      <c r="A86" s="23" t="s">
        <v>141</v>
      </c>
      <c r="B86" s="80">
        <f>RES_hhdet_numvin!B154</f>
        <v>274.87499999999983</v>
      </c>
      <c r="C86" s="80">
        <f>RES_hhdet_numvin!C154</f>
        <v>681.22838325875227</v>
      </c>
      <c r="D86" s="80">
        <f>RES_hhdet_numvin!D154</f>
        <v>1134.5675392635237</v>
      </c>
      <c r="E86" s="80">
        <f>RES_hhdet_numvin!E154</f>
        <v>1789.2439934854638</v>
      </c>
      <c r="F86" s="80">
        <f>RES_hhdet_numvin!F154</f>
        <v>746.24252127924728</v>
      </c>
      <c r="G86" s="80">
        <f>RES_hhdet_numvin!G154</f>
        <v>807.42259623367863</v>
      </c>
      <c r="H86" s="80">
        <f>RES_hhdet_numvin!H154</f>
        <v>2719.418563140468</v>
      </c>
      <c r="I86" s="80">
        <f>RES_hhdet_numvin!I154</f>
        <v>11273.768303380022</v>
      </c>
      <c r="J86" s="80">
        <f>RES_hhdet_numvin!J154</f>
        <v>15365.199512071466</v>
      </c>
      <c r="K86" s="80">
        <f>RES_hhdet_numvin!K154</f>
        <v>5416.8163925209292</v>
      </c>
      <c r="L86" s="80">
        <f>RES_hhdet_numvin!L154</f>
        <v>8071.6607718497089</v>
      </c>
      <c r="M86" s="80">
        <f>RES_hhdet_numvin!M154</f>
        <v>2460.5054036838337</v>
      </c>
      <c r="N86" s="80">
        <f>RES_hhdet_numvin!N154</f>
        <v>2350.0809318414936</v>
      </c>
      <c r="O86" s="80">
        <f>RES_hhdet_numvin!O154</f>
        <v>2238.8386886350982</v>
      </c>
      <c r="P86" s="80">
        <f>RES_hhdet_numvin!P154</f>
        <v>2382.094991620108</v>
      </c>
      <c r="Q86" s="80">
        <f>RES_hhdet_numvin!Q154</f>
        <v>3487.0364077361719</v>
      </c>
    </row>
    <row r="87" spans="1:17" ht="12" customHeight="1" x14ac:dyDescent="0.25">
      <c r="A87" s="146" t="s">
        <v>62</v>
      </c>
      <c r="B87" s="188">
        <f>RES_hhdet_numvin!B157</f>
        <v>0</v>
      </c>
      <c r="C87" s="188">
        <f>RES_hhdet_numvin!C157</f>
        <v>0</v>
      </c>
      <c r="D87" s="188">
        <f>RES_hhdet_numvin!D157</f>
        <v>0</v>
      </c>
      <c r="E87" s="188">
        <f>RES_hhdet_numvin!E157</f>
        <v>0</v>
      </c>
      <c r="F87" s="188">
        <f>RES_hhdet_numvin!F157</f>
        <v>0</v>
      </c>
      <c r="G87" s="188">
        <f>RES_hhdet_numvin!G157</f>
        <v>0</v>
      </c>
      <c r="H87" s="188">
        <f>RES_hhdet_numvin!H157</f>
        <v>0</v>
      </c>
      <c r="I87" s="188">
        <f>RES_hhdet_numvin!I157</f>
        <v>0</v>
      </c>
      <c r="J87" s="188">
        <f>RES_hhdet_numvin!J157</f>
        <v>0</v>
      </c>
      <c r="K87" s="188">
        <f>RES_hhdet_numvin!K157</f>
        <v>0</v>
      </c>
      <c r="L87" s="188">
        <f>RES_hhdet_numvin!L157</f>
        <v>0</v>
      </c>
      <c r="M87" s="188">
        <f>RES_hhdet_numvin!M157</f>
        <v>0</v>
      </c>
      <c r="N87" s="188">
        <f>RES_hhdet_numvin!N157</f>
        <v>0</v>
      </c>
      <c r="O87" s="188">
        <f>RES_hhdet_numvin!O157</f>
        <v>0</v>
      </c>
      <c r="P87" s="188">
        <f>RES_hhdet_numvin!P157</f>
        <v>0</v>
      </c>
      <c r="Q87" s="188">
        <f>RES_hhdet_numvin!Q157</f>
        <v>0</v>
      </c>
    </row>
    <row r="88" spans="1:17" ht="12" customHeight="1" x14ac:dyDescent="0.25">
      <c r="A88" s="23" t="s">
        <v>57</v>
      </c>
      <c r="B88" s="80">
        <f>RES_hhdet_numvin!B158</f>
        <v>274.87499999999983</v>
      </c>
      <c r="C88" s="80">
        <f>RES_hhdet_numvin!C158</f>
        <v>555.98295232381793</v>
      </c>
      <c r="D88" s="80">
        <f>RES_hhdet_numvin!D158</f>
        <v>1092.2553839434279</v>
      </c>
      <c r="E88" s="80">
        <f>RES_hhdet_numvin!E158</f>
        <v>2198.8749999999986</v>
      </c>
      <c r="F88" s="80">
        <f>RES_hhdet_numvin!F158</f>
        <v>897.87499999999943</v>
      </c>
      <c r="G88" s="80">
        <f>RES_hhdet_numvin!G158</f>
        <v>1219.8749999999993</v>
      </c>
      <c r="H88" s="80">
        <f>RES_hhdet_numvin!H158</f>
        <v>3397.9442622626143</v>
      </c>
      <c r="I88" s="80">
        <f>RES_hhdet_numvin!I158</f>
        <v>9621.2846221823693</v>
      </c>
      <c r="J88" s="80">
        <f>RES_hhdet_numvin!J158</f>
        <v>3891.1098905952799</v>
      </c>
      <c r="K88" s="80">
        <f>RES_hhdet_numvin!K158</f>
        <v>2263.0457485980583</v>
      </c>
      <c r="L88" s="80">
        <f>RES_hhdet_numvin!L158</f>
        <v>2638.9811440654789</v>
      </c>
      <c r="M88" s="80">
        <f>RES_hhdet_numvin!M158</f>
        <v>1024.8205137898212</v>
      </c>
      <c r="N88" s="80">
        <f>RES_hhdet_numvin!N158</f>
        <v>740.84600981967969</v>
      </c>
      <c r="O88" s="80">
        <f>RES_hhdet_numvin!O158</f>
        <v>965.32709486213605</v>
      </c>
      <c r="P88" s="80">
        <f>RES_hhdet_numvin!P158</f>
        <v>959.80573773738342</v>
      </c>
      <c r="Q88" s="80">
        <f>RES_hhdet_numvin!Q158</f>
        <v>1550.0966398199143</v>
      </c>
    </row>
    <row r="89" spans="1:17" ht="12" customHeight="1" x14ac:dyDescent="0.25">
      <c r="A89" s="29" t="s">
        <v>140</v>
      </c>
      <c r="B89" s="78">
        <f>RES_hhdet_numvin!B159</f>
        <v>0</v>
      </c>
      <c r="C89" s="78">
        <f>RES_hhdet_numvin!C159</f>
        <v>153.89204767618168</v>
      </c>
      <c r="D89" s="78">
        <f>RES_hhdet_numvin!D159</f>
        <v>280.61961605657115</v>
      </c>
      <c r="E89" s="78">
        <f>RES_hhdet_numvin!E159</f>
        <v>0</v>
      </c>
      <c r="F89" s="78">
        <f>RES_hhdet_numvin!F159</f>
        <v>0</v>
      </c>
      <c r="G89" s="78">
        <f>RES_hhdet_numvin!G159</f>
        <v>0</v>
      </c>
      <c r="H89" s="78">
        <f>RES_hhdet_numvin!H159</f>
        <v>371.93073773738359</v>
      </c>
      <c r="I89" s="78">
        <f>RES_hhdet_numvin!I159</f>
        <v>2365.590377817623</v>
      </c>
      <c r="J89" s="78">
        <f>RES_hhdet_numvin!J159</f>
        <v>12055.765109404711</v>
      </c>
      <c r="K89" s="78">
        <f>RES_hhdet_numvin!K159</f>
        <v>3508.8292514019386</v>
      </c>
      <c r="L89" s="78">
        <f>RES_hhdet_numvin!L159</f>
        <v>5456.893855934517</v>
      </c>
      <c r="M89" s="78">
        <f>RES_hhdet_numvin!M159</f>
        <v>1480.0544862101772</v>
      </c>
      <c r="N89" s="78">
        <f>RES_hhdet_numvin!N159</f>
        <v>1623.0289901803189</v>
      </c>
      <c r="O89" s="78">
        <f>RES_hhdet_numvin!O159</f>
        <v>1432.5479051378627</v>
      </c>
      <c r="P89" s="78">
        <f>RES_hhdet_numvin!P159</f>
        <v>1962.069262262615</v>
      </c>
      <c r="Q89" s="78">
        <f>RES_hhdet_numvin!Q159</f>
        <v>2192.7783601800834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SUM(B94,B96,B98,B107)</f>
        <v>4.4035455603615938</v>
      </c>
      <c r="C93" s="168">
        <f t="shared" ref="C93:Q93" si="8">SUM(C94,C96,C98,C107)</f>
        <v>4.4378822236381952</v>
      </c>
      <c r="D93" s="168">
        <f t="shared" si="8"/>
        <v>5.5482535043304209</v>
      </c>
      <c r="E93" s="168">
        <f t="shared" si="8"/>
        <v>7.4740622783960866</v>
      </c>
      <c r="F93" s="168">
        <f t="shared" si="8"/>
        <v>7.3499590465367213</v>
      </c>
      <c r="G93" s="168">
        <f t="shared" si="8"/>
        <v>7.5746352029172064</v>
      </c>
      <c r="H93" s="168">
        <f t="shared" si="8"/>
        <v>9.9384414334065667</v>
      </c>
      <c r="I93" s="168">
        <f t="shared" si="8"/>
        <v>17.984533175131514</v>
      </c>
      <c r="J93" s="168">
        <f t="shared" si="8"/>
        <v>26.667441620388338</v>
      </c>
      <c r="K93" s="168">
        <f t="shared" si="8"/>
        <v>30.537130342896042</v>
      </c>
      <c r="L93" s="168">
        <f t="shared" si="8"/>
        <v>33.009810678019562</v>
      </c>
      <c r="M93" s="168">
        <f t="shared" si="8"/>
        <v>34.912846836912067</v>
      </c>
      <c r="N93" s="168">
        <f t="shared" si="8"/>
        <v>34.525874591872835</v>
      </c>
      <c r="O93" s="168">
        <f t="shared" si="8"/>
        <v>32.37558562370738</v>
      </c>
      <c r="P93" s="168">
        <f t="shared" si="8"/>
        <v>33.038899675663707</v>
      </c>
      <c r="Q93" s="168">
        <f t="shared" si="8"/>
        <v>37.83126587454683</v>
      </c>
    </row>
    <row r="94" spans="1:17" ht="12" customHeight="1" x14ac:dyDescent="0.25">
      <c r="A94" s="158" t="s">
        <v>65</v>
      </c>
      <c r="B94" s="157">
        <f>B95</f>
        <v>1.8852881647286435</v>
      </c>
      <c r="C94" s="157">
        <f t="shared" ref="C94:Q94" si="9">C95</f>
        <v>1.9336813990544743</v>
      </c>
      <c r="D94" s="157">
        <f t="shared" si="9"/>
        <v>2.4528413658791242</v>
      </c>
      <c r="E94" s="157">
        <f t="shared" si="9"/>
        <v>3.3230758868961865</v>
      </c>
      <c r="F94" s="157">
        <f t="shared" si="9"/>
        <v>3.0429695794511877</v>
      </c>
      <c r="G94" s="157">
        <f t="shared" si="9"/>
        <v>2.7301128808681767</v>
      </c>
      <c r="H94" s="157">
        <f t="shared" si="9"/>
        <v>3.8159625629027825</v>
      </c>
      <c r="I94" s="157">
        <f t="shared" si="9"/>
        <v>6.595332038877932</v>
      </c>
      <c r="J94" s="157">
        <f t="shared" si="9"/>
        <v>8.3899821341524294</v>
      </c>
      <c r="K94" s="157">
        <f t="shared" si="9"/>
        <v>9.7285936262095838</v>
      </c>
      <c r="L94" s="157">
        <f t="shared" si="9"/>
        <v>9.1405673635977109</v>
      </c>
      <c r="M94" s="157">
        <f t="shared" si="9"/>
        <v>10.188756582004023</v>
      </c>
      <c r="N94" s="157">
        <f t="shared" si="9"/>
        <v>9.7569990495952457</v>
      </c>
      <c r="O94" s="157">
        <f t="shared" si="9"/>
        <v>8.1277962337953138</v>
      </c>
      <c r="P94" s="157">
        <f t="shared" si="9"/>
        <v>7.5382479916315681</v>
      </c>
      <c r="Q94" s="157">
        <f t="shared" si="9"/>
        <v>9.3676548966617492</v>
      </c>
    </row>
    <row r="95" spans="1:17" ht="12" customHeight="1" x14ac:dyDescent="0.25">
      <c r="A95" s="23" t="s">
        <v>60</v>
      </c>
      <c r="B95" s="156">
        <f>RES_hhdet_fec!B$145</f>
        <v>1.8852881647286435</v>
      </c>
      <c r="C95" s="156">
        <f>RES_hhdet_fec!C$145</f>
        <v>1.9336813990544743</v>
      </c>
      <c r="D95" s="156">
        <f>RES_hhdet_fec!D$145</f>
        <v>2.4528413658791242</v>
      </c>
      <c r="E95" s="156">
        <f>RES_hhdet_fec!E$145</f>
        <v>3.3230758868961865</v>
      </c>
      <c r="F95" s="156">
        <f>RES_hhdet_fec!F$145</f>
        <v>3.0429695794511877</v>
      </c>
      <c r="G95" s="156">
        <f>RES_hhdet_fec!G$145</f>
        <v>2.7301128808681767</v>
      </c>
      <c r="H95" s="156">
        <f>RES_hhdet_fec!H$145</f>
        <v>3.8159625629027825</v>
      </c>
      <c r="I95" s="156">
        <f>RES_hhdet_fec!I$145</f>
        <v>6.595332038877932</v>
      </c>
      <c r="J95" s="156">
        <f>RES_hhdet_fec!J$145</f>
        <v>8.3899821341524294</v>
      </c>
      <c r="K95" s="156">
        <f>RES_hhdet_fec!K$145</f>
        <v>9.7285936262095838</v>
      </c>
      <c r="L95" s="156">
        <f>RES_hhdet_fec!L$145</f>
        <v>9.1405673635977109</v>
      </c>
      <c r="M95" s="156">
        <f>RES_hhdet_fec!M$145</f>
        <v>10.188756582004023</v>
      </c>
      <c r="N95" s="156">
        <f>RES_hhdet_fec!N$145</f>
        <v>9.7569990495952457</v>
      </c>
      <c r="O95" s="156">
        <f>RES_hhdet_fec!O$145</f>
        <v>8.1277962337953138</v>
      </c>
      <c r="P95" s="156">
        <f>RES_hhdet_fec!P$145</f>
        <v>7.5382479916315681</v>
      </c>
      <c r="Q95" s="156">
        <f>RES_hhdet_fec!Q$145</f>
        <v>9.3676548966617492</v>
      </c>
    </row>
    <row r="96" spans="1:17" ht="12" customHeight="1" x14ac:dyDescent="0.25">
      <c r="A96" s="158" t="s">
        <v>112</v>
      </c>
      <c r="B96" s="157">
        <f>B97</f>
        <v>0.50310750747069422</v>
      </c>
      <c r="C96" s="157">
        <f t="shared" ref="C96:Q96" si="10">C97</f>
        <v>0.53904324946178239</v>
      </c>
      <c r="D96" s="157">
        <f t="shared" si="10"/>
        <v>0.63168285221945997</v>
      </c>
      <c r="E96" s="157">
        <f t="shared" si="10"/>
        <v>0.79666772708606004</v>
      </c>
      <c r="F96" s="157">
        <f t="shared" si="10"/>
        <v>0.84903739918961052</v>
      </c>
      <c r="G96" s="157">
        <f t="shared" si="10"/>
        <v>0.92326026731616673</v>
      </c>
      <c r="H96" s="157">
        <f t="shared" si="10"/>
        <v>1.1942989882350563</v>
      </c>
      <c r="I96" s="157">
        <f t="shared" si="10"/>
        <v>2.1034909722688777</v>
      </c>
      <c r="J96" s="157">
        <f t="shared" si="10"/>
        <v>3.3479821158731022</v>
      </c>
      <c r="K96" s="157">
        <f t="shared" si="10"/>
        <v>3.8043305368821452</v>
      </c>
      <c r="L96" s="157">
        <f t="shared" si="10"/>
        <v>4.3103477038746405</v>
      </c>
      <c r="M96" s="157">
        <f t="shared" si="10"/>
        <v>4.4166540888093806</v>
      </c>
      <c r="N96" s="157">
        <f t="shared" si="10"/>
        <v>4.5339772311520088</v>
      </c>
      <c r="O96" s="157">
        <f t="shared" si="10"/>
        <v>4.6131777010011561</v>
      </c>
      <c r="P96" s="157">
        <f t="shared" si="10"/>
        <v>4.7151017880281394</v>
      </c>
      <c r="Q96" s="157">
        <f t="shared" si="10"/>
        <v>4.8649188272422634</v>
      </c>
    </row>
    <row r="97" spans="1:17" ht="12" customHeight="1" x14ac:dyDescent="0.25">
      <c r="A97" s="23" t="s">
        <v>60</v>
      </c>
      <c r="B97" s="156">
        <f>RES_hhdet_fec!B$147</f>
        <v>0.50310750747069422</v>
      </c>
      <c r="C97" s="156">
        <f>RES_hhdet_fec!C$147</f>
        <v>0.53904324946178239</v>
      </c>
      <c r="D97" s="156">
        <f>RES_hhdet_fec!D$147</f>
        <v>0.63168285221945997</v>
      </c>
      <c r="E97" s="156">
        <f>RES_hhdet_fec!E$147</f>
        <v>0.79666772708606004</v>
      </c>
      <c r="F97" s="156">
        <f>RES_hhdet_fec!F$147</f>
        <v>0.84903739918961052</v>
      </c>
      <c r="G97" s="156">
        <f>RES_hhdet_fec!G$147</f>
        <v>0.92326026731616673</v>
      </c>
      <c r="H97" s="156">
        <f>RES_hhdet_fec!H$147</f>
        <v>1.1942989882350563</v>
      </c>
      <c r="I97" s="156">
        <f>RES_hhdet_fec!I$147</f>
        <v>2.1034909722688777</v>
      </c>
      <c r="J97" s="156">
        <f>RES_hhdet_fec!J$147</f>
        <v>3.3479821158731022</v>
      </c>
      <c r="K97" s="156">
        <f>RES_hhdet_fec!K$147</f>
        <v>3.8043305368821452</v>
      </c>
      <c r="L97" s="156">
        <f>RES_hhdet_fec!L$147</f>
        <v>4.3103477038746405</v>
      </c>
      <c r="M97" s="156">
        <f>RES_hhdet_fec!M$147</f>
        <v>4.4166540888093806</v>
      </c>
      <c r="N97" s="156">
        <f>RES_hhdet_fec!N$147</f>
        <v>4.5339772311520088</v>
      </c>
      <c r="O97" s="156">
        <f>RES_hhdet_fec!O$147</f>
        <v>4.6131777010011561</v>
      </c>
      <c r="P97" s="156">
        <f>RES_hhdet_fec!P$147</f>
        <v>4.7151017880281394</v>
      </c>
      <c r="Q97" s="156">
        <f>RES_hhdet_fec!Q$147</f>
        <v>4.8649188272422634</v>
      </c>
    </row>
    <row r="98" spans="1:17" ht="12" customHeight="1" x14ac:dyDescent="0.25">
      <c r="A98" s="158" t="s">
        <v>63</v>
      </c>
      <c r="B98" s="157">
        <f>SUM(B99:B100,B103:B104)</f>
        <v>1.2265352301631802</v>
      </c>
      <c r="C98" s="157">
        <f t="shared" ref="C98:Q98" si="11">SUM(C99:C100,C103:C104)</f>
        <v>1.2483885075865966</v>
      </c>
      <c r="D98" s="157">
        <f t="shared" si="11"/>
        <v>1.604441027304786</v>
      </c>
      <c r="E98" s="157">
        <f t="shared" si="11"/>
        <v>2.1153449966013262</v>
      </c>
      <c r="F98" s="157">
        <f t="shared" si="11"/>
        <v>2.0903176033278106</v>
      </c>
      <c r="G98" s="157">
        <f t="shared" si="11"/>
        <v>2.4704197091258853</v>
      </c>
      <c r="H98" s="157">
        <f t="shared" si="11"/>
        <v>3.0612967810589691</v>
      </c>
      <c r="I98" s="157">
        <f t="shared" si="11"/>
        <v>5.4611886807319587</v>
      </c>
      <c r="J98" s="157">
        <f t="shared" si="11"/>
        <v>8.9729726650841837</v>
      </c>
      <c r="K98" s="157">
        <f t="shared" si="11"/>
        <v>10.109947580636465</v>
      </c>
      <c r="L98" s="157">
        <f t="shared" si="11"/>
        <v>11.403721488007632</v>
      </c>
      <c r="M98" s="157">
        <f t="shared" si="11"/>
        <v>11.698841649760599</v>
      </c>
      <c r="N98" s="157">
        <f t="shared" si="11"/>
        <v>11.655153329573453</v>
      </c>
      <c r="O98" s="157">
        <f t="shared" si="11"/>
        <v>11.491794749442032</v>
      </c>
      <c r="P98" s="157">
        <f t="shared" si="11"/>
        <v>12.557434953848631</v>
      </c>
      <c r="Q98" s="157">
        <f t="shared" si="11"/>
        <v>14.543765936826485</v>
      </c>
    </row>
    <row r="99" spans="1:17" ht="12" customHeight="1" x14ac:dyDescent="0.25">
      <c r="A99" s="167" t="s">
        <v>144</v>
      </c>
      <c r="B99" s="132">
        <f>RES_hhdet_fec!B$149</f>
        <v>0.23806689681818999</v>
      </c>
      <c r="C99" s="132">
        <f>RES_hhdet_fec!C$149</f>
        <v>0.24863552393627694</v>
      </c>
      <c r="D99" s="132">
        <f>RES_hhdet_fec!D$149</f>
        <v>0.29217624849782015</v>
      </c>
      <c r="E99" s="132">
        <f>RES_hhdet_fec!E$149</f>
        <v>0.29711565588019678</v>
      </c>
      <c r="F99" s="132">
        <f>RES_hhdet_fec!F$149</f>
        <v>0.22378334292422145</v>
      </c>
      <c r="G99" s="132">
        <f>RES_hhdet_fec!G$149</f>
        <v>0.24364506807129677</v>
      </c>
      <c r="H99" s="132">
        <f>RES_hhdet_fec!H$149</f>
        <v>0.23407463257045016</v>
      </c>
      <c r="I99" s="132">
        <f>RES_hhdet_fec!I$149</f>
        <v>0.10203005697339877</v>
      </c>
      <c r="J99" s="132">
        <f>RES_hhdet_fec!J$149</f>
        <v>0.11764353547896338</v>
      </c>
      <c r="K99" s="132">
        <f>RES_hhdet_fec!K$149</f>
        <v>0.10909138822144995</v>
      </c>
      <c r="L99" s="132">
        <f>RES_hhdet_fec!L$149</f>
        <v>7.0595092816403568E-2</v>
      </c>
      <c r="M99" s="132">
        <f>RES_hhdet_fec!M$149</f>
        <v>6.2693442703167054E-2</v>
      </c>
      <c r="N99" s="132">
        <f>RES_hhdet_fec!N$149</f>
        <v>4.1242837781288448E-2</v>
      </c>
      <c r="O99" s="132">
        <f>RES_hhdet_fec!O$149</f>
        <v>1.6058688987535225E-2</v>
      </c>
      <c r="P99" s="132">
        <f>RES_hhdet_fec!P$149</f>
        <v>2.9153713137727872E-2</v>
      </c>
      <c r="Q99" s="132">
        <f>RES_hhdet_fec!Q$149</f>
        <v>1.1976828872666665E-2</v>
      </c>
    </row>
    <row r="100" spans="1:17" ht="12" customHeight="1" x14ac:dyDescent="0.25">
      <c r="A100" s="167" t="s">
        <v>143</v>
      </c>
      <c r="B100" s="132">
        <f>SUM(B101:B102)</f>
        <v>0.33596817767812909</v>
      </c>
      <c r="C100" s="132">
        <f t="shared" ref="C100:Q100" si="12">SUM(C101:C102)</f>
        <v>0.34410280762830336</v>
      </c>
      <c r="D100" s="132">
        <f t="shared" si="12"/>
        <v>0.37607756953212962</v>
      </c>
      <c r="E100" s="132">
        <f t="shared" si="12"/>
        <v>0.38341775836214265</v>
      </c>
      <c r="F100" s="132">
        <f t="shared" si="12"/>
        <v>0.44700013280939099</v>
      </c>
      <c r="G100" s="132">
        <f t="shared" si="12"/>
        <v>0.49999447130195385</v>
      </c>
      <c r="H100" s="132">
        <f t="shared" si="12"/>
        <v>0.43339559280363033</v>
      </c>
      <c r="I100" s="132">
        <f t="shared" si="12"/>
        <v>0.48528275439224866</v>
      </c>
      <c r="J100" s="132">
        <f t="shared" si="12"/>
        <v>0.49451627230430983</v>
      </c>
      <c r="K100" s="132">
        <f t="shared" si="12"/>
        <v>0.47056937222871148</v>
      </c>
      <c r="L100" s="132">
        <f t="shared" si="12"/>
        <v>0.46988280364590296</v>
      </c>
      <c r="M100" s="132">
        <f t="shared" si="12"/>
        <v>0.49343707899940664</v>
      </c>
      <c r="N100" s="132">
        <f t="shared" si="12"/>
        <v>0.48071036589253319</v>
      </c>
      <c r="O100" s="132">
        <f t="shared" si="12"/>
        <v>0.62106049132904029</v>
      </c>
      <c r="P100" s="132">
        <f t="shared" si="12"/>
        <v>0.84963608673019897</v>
      </c>
      <c r="Q100" s="132">
        <f t="shared" si="12"/>
        <v>0.98137175809842436</v>
      </c>
    </row>
    <row r="101" spans="1:17" ht="12" customHeight="1" x14ac:dyDescent="0.25">
      <c r="A101" s="166" t="s">
        <v>57</v>
      </c>
      <c r="B101" s="165">
        <f>RES_hhdet_fec!B$151</f>
        <v>1.7201171558835285E-2</v>
      </c>
      <c r="C101" s="165">
        <f>RES_hhdet_fec!C$151</f>
        <v>8.863492317728313E-3</v>
      </c>
      <c r="D101" s="165">
        <f>RES_hhdet_fec!D$151</f>
        <v>1.8890522539240815E-2</v>
      </c>
      <c r="E101" s="165">
        <f>RES_hhdet_fec!E$151</f>
        <v>1.9070189260395533E-2</v>
      </c>
      <c r="F101" s="165">
        <f>RES_hhdet_fec!F$151</f>
        <v>2.2010471262957576E-2</v>
      </c>
      <c r="G101" s="165">
        <f>RES_hhdet_fec!G$151</f>
        <v>0.12751090052286401</v>
      </c>
      <c r="H101" s="165">
        <f>RES_hhdet_fec!H$151</f>
        <v>4.5510054822442449E-2</v>
      </c>
      <c r="I101" s="165">
        <f>RES_hhdet_fec!I$151</f>
        <v>2.3216650699984857E-2</v>
      </c>
      <c r="J101" s="165">
        <f>RES_hhdet_fec!J$151</f>
        <v>2.3284983436633083E-2</v>
      </c>
      <c r="K101" s="165">
        <f>RES_hhdet_fec!K$151</f>
        <v>2.1910727973291109E-2</v>
      </c>
      <c r="L101" s="165">
        <f>RES_hhdet_fec!L$151</f>
        <v>2.1667263102880661E-2</v>
      </c>
      <c r="M101" s="165">
        <f>RES_hhdet_fec!M$151</f>
        <v>2.1332600973493661E-2</v>
      </c>
      <c r="N101" s="165">
        <f>RES_hhdet_fec!N$151</f>
        <v>1.973371590601827E-2</v>
      </c>
      <c r="O101" s="165">
        <f>RES_hhdet_fec!O$151</f>
        <v>2.469303525246104E-2</v>
      </c>
      <c r="P101" s="165">
        <f>RES_hhdet_fec!P$151</f>
        <v>5.6696496741819646E-2</v>
      </c>
      <c r="Q101" s="165">
        <f>RES_hhdet_fec!Q$151</f>
        <v>0.14879664477014443</v>
      </c>
    </row>
    <row r="102" spans="1:17" ht="12" customHeight="1" x14ac:dyDescent="0.25">
      <c r="A102" s="147" t="s">
        <v>59</v>
      </c>
      <c r="B102" s="164">
        <f>RES_hhdet_fec!B$152</f>
        <v>0.31876700611929382</v>
      </c>
      <c r="C102" s="164">
        <f>RES_hhdet_fec!C$152</f>
        <v>0.33523931531057505</v>
      </c>
      <c r="D102" s="164">
        <f>RES_hhdet_fec!D$152</f>
        <v>0.35718704699288878</v>
      </c>
      <c r="E102" s="164">
        <f>RES_hhdet_fec!E$152</f>
        <v>0.36434756910174709</v>
      </c>
      <c r="F102" s="164">
        <f>RES_hhdet_fec!F$152</f>
        <v>0.42498966154643342</v>
      </c>
      <c r="G102" s="164">
        <f>RES_hhdet_fec!G$152</f>
        <v>0.37248357077908983</v>
      </c>
      <c r="H102" s="164">
        <f>RES_hhdet_fec!H$152</f>
        <v>0.38788553798118786</v>
      </c>
      <c r="I102" s="164">
        <f>RES_hhdet_fec!I$152</f>
        <v>0.46206610369226381</v>
      </c>
      <c r="J102" s="164">
        <f>RES_hhdet_fec!J$152</f>
        <v>0.47123128886767673</v>
      </c>
      <c r="K102" s="164">
        <f>RES_hhdet_fec!K$152</f>
        <v>0.44865864425542035</v>
      </c>
      <c r="L102" s="164">
        <f>RES_hhdet_fec!L$152</f>
        <v>0.44821554054302232</v>
      </c>
      <c r="M102" s="164">
        <f>RES_hhdet_fec!M$152</f>
        <v>0.47210447802591299</v>
      </c>
      <c r="N102" s="164">
        <f>RES_hhdet_fec!N$152</f>
        <v>0.46097664998651494</v>
      </c>
      <c r="O102" s="164">
        <f>RES_hhdet_fec!O$152</f>
        <v>0.59636745607657926</v>
      </c>
      <c r="P102" s="164">
        <f>RES_hhdet_fec!P$152</f>
        <v>0.79293958998837932</v>
      </c>
      <c r="Q102" s="164">
        <f>RES_hhdet_fec!Q$152</f>
        <v>0.83257511332827994</v>
      </c>
    </row>
    <row r="103" spans="1:17" ht="12" customHeight="1" x14ac:dyDescent="0.25">
      <c r="A103" s="163" t="s">
        <v>142</v>
      </c>
      <c r="B103" s="162">
        <f>RES_hhdet_fec!B$153</f>
        <v>0.24033360295293868</v>
      </c>
      <c r="C103" s="162">
        <f>RES_hhdet_fec!C$153</f>
        <v>0.23985946559225721</v>
      </c>
      <c r="D103" s="162">
        <f>RES_hhdet_fec!D$153</f>
        <v>0.3602665591493866</v>
      </c>
      <c r="E103" s="162">
        <f>RES_hhdet_fec!E$153</f>
        <v>0.55778520959139732</v>
      </c>
      <c r="F103" s="162">
        <f>RES_hhdet_fec!F$153</f>
        <v>0.41361751081230663</v>
      </c>
      <c r="G103" s="162">
        <f>RES_hhdet_fec!G$153</f>
        <v>0.50052769189628277</v>
      </c>
      <c r="H103" s="162">
        <f>RES_hhdet_fec!H$153</f>
        <v>0.73905220532197535</v>
      </c>
      <c r="I103" s="162">
        <f>RES_hhdet_fec!I$153</f>
        <v>0.81316866836167434</v>
      </c>
      <c r="J103" s="162">
        <f>RES_hhdet_fec!J$153</f>
        <v>1.5769850631862459</v>
      </c>
      <c r="K103" s="162">
        <f>RES_hhdet_fec!K$153</f>
        <v>1.7429294086576415</v>
      </c>
      <c r="L103" s="162">
        <f>RES_hhdet_fec!L$153</f>
        <v>1.4432333706088101</v>
      </c>
      <c r="M103" s="162">
        <f>RES_hhdet_fec!M$153</f>
        <v>1.336201954846933</v>
      </c>
      <c r="N103" s="162">
        <f>RES_hhdet_fec!N$153</f>
        <v>0.93943435307866596</v>
      </c>
      <c r="O103" s="162">
        <f>RES_hhdet_fec!O$153</f>
        <v>0.29866407973664166</v>
      </c>
      <c r="P103" s="162">
        <f>RES_hhdet_fec!P$153</f>
        <v>0.40872661296103624</v>
      </c>
      <c r="Q103" s="162">
        <f>RES_hhdet_fec!Q$153</f>
        <v>0.17068616208502274</v>
      </c>
    </row>
    <row r="104" spans="1:17" ht="12" customHeight="1" x14ac:dyDescent="0.25">
      <c r="A104" s="161" t="s">
        <v>141</v>
      </c>
      <c r="B104" s="160">
        <f>SUM(B105:B106)</f>
        <v>0.41216655271392255</v>
      </c>
      <c r="C104" s="160">
        <f t="shared" ref="C104:Q104" si="13">SUM(C105:C106)</f>
        <v>0.41579071042975912</v>
      </c>
      <c r="D104" s="160">
        <f t="shared" si="13"/>
        <v>0.57592065012544968</v>
      </c>
      <c r="E104" s="160">
        <f t="shared" si="13"/>
        <v>0.87702637276758955</v>
      </c>
      <c r="F104" s="160">
        <f t="shared" si="13"/>
        <v>1.0059166167818918</v>
      </c>
      <c r="G104" s="160">
        <f t="shared" si="13"/>
        <v>1.2262524778563519</v>
      </c>
      <c r="H104" s="160">
        <f t="shared" si="13"/>
        <v>1.6547743503629131</v>
      </c>
      <c r="I104" s="160">
        <f t="shared" si="13"/>
        <v>4.0607072010046368</v>
      </c>
      <c r="J104" s="160">
        <f t="shared" si="13"/>
        <v>6.7838277941146652</v>
      </c>
      <c r="K104" s="160">
        <f t="shared" si="13"/>
        <v>7.7873574115286619</v>
      </c>
      <c r="L104" s="160">
        <f t="shared" si="13"/>
        <v>9.4200102209365149</v>
      </c>
      <c r="M104" s="160">
        <f t="shared" si="13"/>
        <v>9.8065091732110918</v>
      </c>
      <c r="N104" s="160">
        <f t="shared" si="13"/>
        <v>10.193765772820965</v>
      </c>
      <c r="O104" s="160">
        <f t="shared" si="13"/>
        <v>10.556011489388816</v>
      </c>
      <c r="P104" s="160">
        <f t="shared" si="13"/>
        <v>11.269918541019669</v>
      </c>
      <c r="Q104" s="160">
        <f t="shared" si="13"/>
        <v>13.379731187770371</v>
      </c>
    </row>
    <row r="105" spans="1:17" ht="12" customHeight="1" x14ac:dyDescent="0.25">
      <c r="A105" s="148" t="s">
        <v>60</v>
      </c>
      <c r="B105" s="156">
        <f>RES_hhdet_fec!B$155</f>
        <v>1.7384282627259821E-2</v>
      </c>
      <c r="C105" s="156">
        <f>RES_hhdet_fec!C$155</f>
        <v>8.5457675348703539E-3</v>
      </c>
      <c r="D105" s="156">
        <f>RES_hhdet_fec!D$155</f>
        <v>2.3265101038027255E-2</v>
      </c>
      <c r="E105" s="156">
        <f>RES_hhdet_fec!E$155</f>
        <v>3.5806211841512142E-2</v>
      </c>
      <c r="F105" s="156">
        <f>RES_hhdet_fec!F$155</f>
        <v>4.071261293548889E-2</v>
      </c>
      <c r="G105" s="156">
        <f>RES_hhdet_fec!G$155</f>
        <v>0.26236190864326492</v>
      </c>
      <c r="H105" s="156">
        <f>RES_hhdet_fec!H$155</f>
        <v>0.14377646372410893</v>
      </c>
      <c r="I105" s="156">
        <f>RES_hhdet_fec!I$155</f>
        <v>0.18525227658735083</v>
      </c>
      <c r="J105" s="156">
        <f>RES_hhdet_fec!J$155</f>
        <v>0.31179613106729698</v>
      </c>
      <c r="K105" s="156">
        <f>RES_hhdet_fec!K$155</f>
        <v>0.35041444124419185</v>
      </c>
      <c r="L105" s="156">
        <f>RES_hhdet_fec!L$155</f>
        <v>0.4431553661260354</v>
      </c>
      <c r="M105" s="156">
        <f>RES_hhdet_fec!M$155</f>
        <v>0.4547433491198804</v>
      </c>
      <c r="N105" s="156">
        <f>RES_hhdet_fec!N$155</f>
        <v>0.44921119840459178</v>
      </c>
      <c r="O105" s="156">
        <f>RES_hhdet_fec!O$155</f>
        <v>0.45745041072001663</v>
      </c>
      <c r="P105" s="156">
        <f>RES_hhdet_fec!P$155</f>
        <v>0.79301667643855234</v>
      </c>
      <c r="Q105" s="156">
        <f>RES_hhdet_fec!Q$155</f>
        <v>2.1343627568329593</v>
      </c>
    </row>
    <row r="106" spans="1:17" ht="12" customHeight="1" x14ac:dyDescent="0.25">
      <c r="A106" s="148" t="s">
        <v>59</v>
      </c>
      <c r="B106" s="156">
        <f>RES_hhdet_fec!B$156</f>
        <v>0.39478227008666272</v>
      </c>
      <c r="C106" s="156">
        <f>RES_hhdet_fec!C$156</f>
        <v>0.40724494289488877</v>
      </c>
      <c r="D106" s="156">
        <f>RES_hhdet_fec!D$156</f>
        <v>0.55265554908742243</v>
      </c>
      <c r="E106" s="156">
        <f>RES_hhdet_fec!E$156</f>
        <v>0.84122016092607743</v>
      </c>
      <c r="F106" s="156">
        <f>RES_hhdet_fec!F$156</f>
        <v>0.96520400384640292</v>
      </c>
      <c r="G106" s="156">
        <f>RES_hhdet_fec!G$156</f>
        <v>0.96389056921308691</v>
      </c>
      <c r="H106" s="156">
        <f>RES_hhdet_fec!H$156</f>
        <v>1.5109978866388041</v>
      </c>
      <c r="I106" s="156">
        <f>RES_hhdet_fec!I$156</f>
        <v>3.8754549244172862</v>
      </c>
      <c r="J106" s="156">
        <f>RES_hhdet_fec!J$156</f>
        <v>6.4720316630473684</v>
      </c>
      <c r="K106" s="156">
        <f>RES_hhdet_fec!K$156</f>
        <v>7.4369429702844698</v>
      </c>
      <c r="L106" s="156">
        <f>RES_hhdet_fec!L$156</f>
        <v>8.9768548548104796</v>
      </c>
      <c r="M106" s="156">
        <f>RES_hhdet_fec!M$156</f>
        <v>9.3517658240912116</v>
      </c>
      <c r="N106" s="156">
        <f>RES_hhdet_fec!N$156</f>
        <v>9.7445545744163731</v>
      </c>
      <c r="O106" s="156">
        <f>RES_hhdet_fec!O$156</f>
        <v>10.0985610786688</v>
      </c>
      <c r="P106" s="156">
        <f>RES_hhdet_fec!P$156</f>
        <v>10.476901864581116</v>
      </c>
      <c r="Q106" s="156">
        <f>RES_hhdet_fec!Q$156</f>
        <v>11.245368430937411</v>
      </c>
    </row>
    <row r="107" spans="1:17" ht="12" customHeight="1" x14ac:dyDescent="0.25">
      <c r="A107" s="158" t="s">
        <v>62</v>
      </c>
      <c r="B107" s="157">
        <f>SUM(B108:B109)</f>
        <v>0.78861465799907604</v>
      </c>
      <c r="C107" s="157">
        <f t="shared" ref="C107:Q107" si="14">SUM(C108:C109)</f>
        <v>0.71676906753534209</v>
      </c>
      <c r="D107" s="157">
        <f t="shared" si="14"/>
        <v>0.85928825892705107</v>
      </c>
      <c r="E107" s="157">
        <f t="shared" si="14"/>
        <v>1.2389736678125141</v>
      </c>
      <c r="F107" s="157">
        <f t="shared" si="14"/>
        <v>1.3676344645681124</v>
      </c>
      <c r="G107" s="157">
        <f t="shared" si="14"/>
        <v>1.4508423456069783</v>
      </c>
      <c r="H107" s="157">
        <f t="shared" si="14"/>
        <v>1.8668831012097584</v>
      </c>
      <c r="I107" s="157">
        <f t="shared" si="14"/>
        <v>3.8245214832527452</v>
      </c>
      <c r="J107" s="157">
        <f t="shared" si="14"/>
        <v>5.9565047052786264</v>
      </c>
      <c r="K107" s="157">
        <f t="shared" si="14"/>
        <v>6.8942585991678467</v>
      </c>
      <c r="L107" s="157">
        <f t="shared" si="14"/>
        <v>8.1551741225395737</v>
      </c>
      <c r="M107" s="157">
        <f t="shared" si="14"/>
        <v>8.6085945163380657</v>
      </c>
      <c r="N107" s="157">
        <f t="shared" si="14"/>
        <v>8.5797449815521247</v>
      </c>
      <c r="O107" s="157">
        <f t="shared" si="14"/>
        <v>8.1428169394688794</v>
      </c>
      <c r="P107" s="157">
        <f t="shared" si="14"/>
        <v>8.2281149421553668</v>
      </c>
      <c r="Q107" s="157">
        <f t="shared" si="14"/>
        <v>9.0549262138163265</v>
      </c>
    </row>
    <row r="108" spans="1:17" ht="12" customHeight="1" x14ac:dyDescent="0.25">
      <c r="A108" s="23" t="s">
        <v>57</v>
      </c>
      <c r="B108" s="156">
        <f>RES_hhdet_fec!B$158</f>
        <v>0.52145367515015995</v>
      </c>
      <c r="C108" s="156">
        <f>RES_hhdet_fec!C$158</f>
        <v>0.5575728357250157</v>
      </c>
      <c r="D108" s="156">
        <f>RES_hhdet_fec!D$158</f>
        <v>0.65912145528667399</v>
      </c>
      <c r="E108" s="156">
        <f>RES_hhdet_fec!E$158</f>
        <v>0.91986164922242653</v>
      </c>
      <c r="F108" s="156">
        <f>RES_hhdet_fec!F$158</f>
        <v>1.0086620395098931</v>
      </c>
      <c r="G108" s="156">
        <f>RES_hhdet_fec!G$158</f>
        <v>1.0304591299048067</v>
      </c>
      <c r="H108" s="156">
        <f>RES_hhdet_fec!H$158</f>
        <v>1.1464803326310473</v>
      </c>
      <c r="I108" s="156">
        <f>RES_hhdet_fec!I$158</f>
        <v>2.3310767383640352</v>
      </c>
      <c r="J108" s="156">
        <f>RES_hhdet_fec!J$158</f>
        <v>3.4756851027429252</v>
      </c>
      <c r="K108" s="156">
        <f>RES_hhdet_fec!K$158</f>
        <v>3.9447030097587392</v>
      </c>
      <c r="L108" s="156">
        <f>RES_hhdet_fec!L$158</f>
        <v>4.5058422131067823</v>
      </c>
      <c r="M108" s="156">
        <f>RES_hhdet_fec!M$158</f>
        <v>5.1284550909056126</v>
      </c>
      <c r="N108" s="156">
        <f>RES_hhdet_fec!N$158</f>
        <v>5.0753856253130154</v>
      </c>
      <c r="O108" s="156">
        <f>RES_hhdet_fec!O$158</f>
        <v>5.0503959959709812</v>
      </c>
      <c r="P108" s="156">
        <f>RES_hhdet_fec!P$158</f>
        <v>5.0260350020483395</v>
      </c>
      <c r="Q108" s="156">
        <f>RES_hhdet_fec!Q$158</f>
        <v>5.4751539914965672</v>
      </c>
    </row>
    <row r="109" spans="1:17" ht="12" customHeight="1" x14ac:dyDescent="0.25">
      <c r="A109" s="29" t="s">
        <v>140</v>
      </c>
      <c r="B109" s="57">
        <f>RES_hhdet_fec!B$159</f>
        <v>0.2671609828489161</v>
      </c>
      <c r="C109" s="57">
        <f>RES_hhdet_fec!C$159</f>
        <v>0.15919623181032636</v>
      </c>
      <c r="D109" s="57">
        <f>RES_hhdet_fec!D$159</f>
        <v>0.20016680364037712</v>
      </c>
      <c r="E109" s="57">
        <f>RES_hhdet_fec!E$159</f>
        <v>0.31911201859008748</v>
      </c>
      <c r="F109" s="57">
        <f>RES_hhdet_fec!F$159</f>
        <v>0.35897242505821941</v>
      </c>
      <c r="G109" s="57">
        <f>RES_hhdet_fec!G$159</f>
        <v>0.42038321570217169</v>
      </c>
      <c r="H109" s="57">
        <f>RES_hhdet_fec!H$159</f>
        <v>0.72040276857871099</v>
      </c>
      <c r="I109" s="57">
        <f>RES_hhdet_fec!I$159</f>
        <v>1.4934447448887103</v>
      </c>
      <c r="J109" s="57">
        <f>RES_hhdet_fec!J$159</f>
        <v>2.4808196025357012</v>
      </c>
      <c r="K109" s="57">
        <f>RES_hhdet_fec!K$159</f>
        <v>2.9495555894091079</v>
      </c>
      <c r="L109" s="57">
        <f>RES_hhdet_fec!L$159</f>
        <v>3.6493319094327918</v>
      </c>
      <c r="M109" s="57">
        <f>RES_hhdet_fec!M$159</f>
        <v>3.4801394254324531</v>
      </c>
      <c r="N109" s="57">
        <f>RES_hhdet_fec!N$159</f>
        <v>3.5043593562391098</v>
      </c>
      <c r="O109" s="57">
        <f>RES_hhdet_fec!O$159</f>
        <v>3.0924209434978973</v>
      </c>
      <c r="P109" s="57">
        <f>RES_hhdet_fec!P$159</f>
        <v>3.2020799401070272</v>
      </c>
      <c r="Q109" s="57">
        <f>RES_hhdet_fec!Q$159</f>
        <v>3.5797722223197601</v>
      </c>
    </row>
    <row r="111" spans="1:17" ht="12" customHeight="1" x14ac:dyDescent="0.25">
      <c r="A111" s="152" t="s">
        <v>119</v>
      </c>
      <c r="B111" s="168">
        <f>SUM(B112,B114,B116,B125)</f>
        <v>3.6527398931851787</v>
      </c>
      <c r="C111" s="168">
        <f t="shared" ref="C111:Q111" si="15">SUM(C112,C114,C116,C125)</f>
        <v>3.7653505623146457</v>
      </c>
      <c r="D111" s="168">
        <f t="shared" si="15"/>
        <v>4.8184300519325634</v>
      </c>
      <c r="E111" s="168">
        <f t="shared" si="15"/>
        <v>6.7125922873669257</v>
      </c>
      <c r="F111" s="168">
        <f t="shared" si="15"/>
        <v>6.8009454663566933</v>
      </c>
      <c r="G111" s="168">
        <f t="shared" si="15"/>
        <v>7.0052267631902065</v>
      </c>
      <c r="H111" s="168">
        <f t="shared" si="15"/>
        <v>10.019712184782984</v>
      </c>
      <c r="I111" s="168">
        <f t="shared" si="15"/>
        <v>20.028253035743724</v>
      </c>
      <c r="J111" s="168">
        <f t="shared" si="15"/>
        <v>30.9727840090057</v>
      </c>
      <c r="K111" s="168">
        <f t="shared" si="15"/>
        <v>36.280628425092779</v>
      </c>
      <c r="L111" s="168">
        <f t="shared" si="15"/>
        <v>39.947348156357904</v>
      </c>
      <c r="M111" s="168">
        <f t="shared" si="15"/>
        <v>42.888289229124268</v>
      </c>
      <c r="N111" s="168">
        <f t="shared" si="15"/>
        <v>43.122178409530449</v>
      </c>
      <c r="O111" s="168">
        <f t="shared" si="15"/>
        <v>40.843307098600683</v>
      </c>
      <c r="P111" s="168">
        <f t="shared" si="15"/>
        <v>41.641348492714691</v>
      </c>
      <c r="Q111" s="168">
        <f t="shared" si="15"/>
        <v>48.268462112014824</v>
      </c>
    </row>
    <row r="112" spans="1:17" ht="12" customHeight="1" x14ac:dyDescent="0.25">
      <c r="A112" s="158" t="s">
        <v>65</v>
      </c>
      <c r="B112" s="157">
        <f>B113</f>
        <v>1.6176024529404653</v>
      </c>
      <c r="C112" s="157">
        <f t="shared" ref="C112:Q112" si="16">C113</f>
        <v>1.6847067117288523</v>
      </c>
      <c r="D112" s="157">
        <f t="shared" si="16"/>
        <v>2.2143786705864699</v>
      </c>
      <c r="E112" s="157">
        <f t="shared" si="16"/>
        <v>3.1636839406230046</v>
      </c>
      <c r="F112" s="157">
        <f t="shared" si="16"/>
        <v>2.971796113133331</v>
      </c>
      <c r="G112" s="157">
        <f t="shared" si="16"/>
        <v>2.7738003876776918</v>
      </c>
      <c r="H112" s="157">
        <f t="shared" si="16"/>
        <v>4.287556325906011</v>
      </c>
      <c r="I112" s="157">
        <f t="shared" si="16"/>
        <v>8.6903780331658389</v>
      </c>
      <c r="J112" s="157">
        <f t="shared" si="16"/>
        <v>12.312479103741017</v>
      </c>
      <c r="K112" s="157">
        <f t="shared" si="16"/>
        <v>14.837483965719182</v>
      </c>
      <c r="L112" s="157">
        <f t="shared" si="16"/>
        <v>14.827432456105445</v>
      </c>
      <c r="M112" s="157">
        <f t="shared" si="16"/>
        <v>16.900197226540961</v>
      </c>
      <c r="N112" s="157">
        <f t="shared" si="16"/>
        <v>16.565041665051343</v>
      </c>
      <c r="O112" s="157">
        <f t="shared" si="16"/>
        <v>14.141774652567578</v>
      </c>
      <c r="P112" s="157">
        <f t="shared" si="16"/>
        <v>13.504723499553711</v>
      </c>
      <c r="Q112" s="157">
        <f t="shared" si="16"/>
        <v>17.377068560588835</v>
      </c>
    </row>
    <row r="113" spans="1:17" ht="12" customHeight="1" x14ac:dyDescent="0.25">
      <c r="A113" s="23" t="s">
        <v>60</v>
      </c>
      <c r="B113" s="156">
        <f>RES_hhdet_tes!B$145</f>
        <v>1.6176024529404653</v>
      </c>
      <c r="C113" s="156">
        <f>RES_hhdet_tes!C$145</f>
        <v>1.6847067117288523</v>
      </c>
      <c r="D113" s="156">
        <f>RES_hhdet_tes!D$145</f>
        <v>2.2143786705864699</v>
      </c>
      <c r="E113" s="156">
        <f>RES_hhdet_tes!E$145</f>
        <v>3.1636839406230046</v>
      </c>
      <c r="F113" s="156">
        <f>RES_hhdet_tes!F$145</f>
        <v>2.971796113133331</v>
      </c>
      <c r="G113" s="156">
        <f>RES_hhdet_tes!G$145</f>
        <v>2.7738003876776918</v>
      </c>
      <c r="H113" s="156">
        <f>RES_hhdet_tes!H$145</f>
        <v>4.287556325906011</v>
      </c>
      <c r="I113" s="156">
        <f>RES_hhdet_tes!I$145</f>
        <v>8.6903780331658389</v>
      </c>
      <c r="J113" s="156">
        <f>RES_hhdet_tes!J$145</f>
        <v>12.312479103741017</v>
      </c>
      <c r="K113" s="156">
        <f>RES_hhdet_tes!K$145</f>
        <v>14.837483965719182</v>
      </c>
      <c r="L113" s="156">
        <f>RES_hhdet_tes!L$145</f>
        <v>14.827432456105445</v>
      </c>
      <c r="M113" s="156">
        <f>RES_hhdet_tes!M$145</f>
        <v>16.900197226540961</v>
      </c>
      <c r="N113" s="156">
        <f>RES_hhdet_tes!N$145</f>
        <v>16.565041665051343</v>
      </c>
      <c r="O113" s="156">
        <f>RES_hhdet_tes!O$145</f>
        <v>14.141774652567578</v>
      </c>
      <c r="P113" s="156">
        <f>RES_hhdet_tes!P$145</f>
        <v>13.504723499553711</v>
      </c>
      <c r="Q113" s="156">
        <f>RES_hhdet_tes!Q$145</f>
        <v>17.377068560588835</v>
      </c>
    </row>
    <row r="114" spans="1:17" ht="12" customHeight="1" x14ac:dyDescent="0.25">
      <c r="A114" s="158" t="s">
        <v>112</v>
      </c>
      <c r="B114" s="157">
        <f>B115</f>
        <v>0.70225398877901302</v>
      </c>
      <c r="C114" s="157">
        <f t="shared" ref="C114:Q114" si="17">C115</f>
        <v>0.77647669824864107</v>
      </c>
      <c r="D114" s="157">
        <f t="shared" si="17"/>
        <v>0.95708597065634904</v>
      </c>
      <c r="E114" s="157">
        <f t="shared" si="17"/>
        <v>1.2772627056899739</v>
      </c>
      <c r="F114" s="157">
        <f t="shared" si="17"/>
        <v>1.3928552905963985</v>
      </c>
      <c r="G114" s="157">
        <f t="shared" si="17"/>
        <v>1.5616266684750528</v>
      </c>
      <c r="H114" s="157">
        <f t="shared" si="17"/>
        <v>2.1656843116025839</v>
      </c>
      <c r="I114" s="157">
        <f t="shared" si="17"/>
        <v>4.1659383602227953</v>
      </c>
      <c r="J114" s="157">
        <f t="shared" si="17"/>
        <v>7.0339200661231249</v>
      </c>
      <c r="K114" s="157">
        <f t="shared" si="17"/>
        <v>8.1568875458096795</v>
      </c>
      <c r="L114" s="157">
        <f t="shared" si="17"/>
        <v>9.577608462775169</v>
      </c>
      <c r="M114" s="157">
        <f t="shared" si="17"/>
        <v>9.9486153112213778</v>
      </c>
      <c r="N114" s="157">
        <f t="shared" si="17"/>
        <v>10.37004983415274</v>
      </c>
      <c r="O114" s="157">
        <f t="shared" si="17"/>
        <v>10.735180186648188</v>
      </c>
      <c r="P114" s="157">
        <f t="shared" si="17"/>
        <v>11.22442401246845</v>
      </c>
      <c r="Q114" s="157">
        <f t="shared" si="17"/>
        <v>11.931378504029526</v>
      </c>
    </row>
    <row r="115" spans="1:17" ht="12" customHeight="1" x14ac:dyDescent="0.25">
      <c r="A115" s="23" t="s">
        <v>60</v>
      </c>
      <c r="B115" s="156">
        <f>RES_hhdet_tes!B$147</f>
        <v>0.70225398877901302</v>
      </c>
      <c r="C115" s="156">
        <f>RES_hhdet_tes!C$147</f>
        <v>0.77647669824864107</v>
      </c>
      <c r="D115" s="156">
        <f>RES_hhdet_tes!D$147</f>
        <v>0.95708597065634904</v>
      </c>
      <c r="E115" s="156">
        <f>RES_hhdet_tes!E$147</f>
        <v>1.2772627056899739</v>
      </c>
      <c r="F115" s="156">
        <f>RES_hhdet_tes!F$147</f>
        <v>1.3928552905963985</v>
      </c>
      <c r="G115" s="156">
        <f>RES_hhdet_tes!G$147</f>
        <v>1.5616266684750528</v>
      </c>
      <c r="H115" s="156">
        <f>RES_hhdet_tes!H$147</f>
        <v>2.1656843116025839</v>
      </c>
      <c r="I115" s="156">
        <f>RES_hhdet_tes!I$147</f>
        <v>4.1659383602227953</v>
      </c>
      <c r="J115" s="156">
        <f>RES_hhdet_tes!J$147</f>
        <v>7.0339200661231249</v>
      </c>
      <c r="K115" s="156">
        <f>RES_hhdet_tes!K$147</f>
        <v>8.1568875458096795</v>
      </c>
      <c r="L115" s="156">
        <f>RES_hhdet_tes!L$147</f>
        <v>9.577608462775169</v>
      </c>
      <c r="M115" s="156">
        <f>RES_hhdet_tes!M$147</f>
        <v>9.9486153112213778</v>
      </c>
      <c r="N115" s="156">
        <f>RES_hhdet_tes!N$147</f>
        <v>10.37004983415274</v>
      </c>
      <c r="O115" s="156">
        <f>RES_hhdet_tes!O$147</f>
        <v>10.735180186648188</v>
      </c>
      <c r="P115" s="156">
        <f>RES_hhdet_tes!P$147</f>
        <v>11.22442401246845</v>
      </c>
      <c r="Q115" s="156">
        <f>RES_hhdet_tes!Q$147</f>
        <v>11.931378504029526</v>
      </c>
    </row>
    <row r="116" spans="1:17" ht="12" customHeight="1" x14ac:dyDescent="0.25">
      <c r="A116" s="158" t="s">
        <v>63</v>
      </c>
      <c r="B116" s="157">
        <f>SUM(B117:B118,B121:B122)</f>
        <v>0.93467206935327984</v>
      </c>
      <c r="C116" s="157">
        <f t="shared" ref="C116:Q116" si="18">SUM(C117:C118,C121:C122)</f>
        <v>0.9635316608187523</v>
      </c>
      <c r="D116" s="157">
        <f t="shared" si="18"/>
        <v>1.2264236802051385</v>
      </c>
      <c r="E116" s="157">
        <f t="shared" si="18"/>
        <v>1.6411778421146179</v>
      </c>
      <c r="F116" s="157">
        <f t="shared" si="18"/>
        <v>1.7322395661766885</v>
      </c>
      <c r="G116" s="157">
        <f t="shared" si="18"/>
        <v>1.9019243398014252</v>
      </c>
      <c r="H116" s="157">
        <f t="shared" si="18"/>
        <v>2.4978715959333373</v>
      </c>
      <c r="I116" s="157">
        <f t="shared" si="18"/>
        <v>4.9443957249260366</v>
      </c>
      <c r="J116" s="157">
        <f t="shared" si="18"/>
        <v>8.0662816491481628</v>
      </c>
      <c r="K116" s="157">
        <f t="shared" si="18"/>
        <v>9.1233975646891778</v>
      </c>
      <c r="L116" s="157">
        <f t="shared" si="18"/>
        <v>10.538680817069057</v>
      </c>
      <c r="M116" s="157">
        <f t="shared" si="18"/>
        <v>10.882930080264416</v>
      </c>
      <c r="N116" s="157">
        <f t="shared" si="18"/>
        <v>11.028508361615406</v>
      </c>
      <c r="O116" s="157">
        <f t="shared" si="18"/>
        <v>11.148074508271904</v>
      </c>
      <c r="P116" s="157">
        <f t="shared" si="18"/>
        <v>12.004021638071032</v>
      </c>
      <c r="Q116" s="157">
        <f t="shared" si="18"/>
        <v>13.498816623415289</v>
      </c>
    </row>
    <row r="117" spans="1:17" ht="12" customHeight="1" x14ac:dyDescent="0.25">
      <c r="A117" s="167" t="s">
        <v>144</v>
      </c>
      <c r="B117" s="132">
        <f>RES_hhdet_tes!B$149</f>
        <v>9.0051891071857654E-2</v>
      </c>
      <c r="C117" s="132">
        <f>RES_hhdet_tes!C$149</f>
        <v>9.5573288529541625E-2</v>
      </c>
      <c r="D117" s="132">
        <f>RES_hhdet_tes!D$149</f>
        <v>0.11398718076845375</v>
      </c>
      <c r="E117" s="132">
        <f>RES_hhdet_tes!E$149</f>
        <v>0.11748436673105515</v>
      </c>
      <c r="F117" s="132">
        <f>RES_hhdet_tes!F$149</f>
        <v>9.0151321838727622E-2</v>
      </c>
      <c r="G117" s="132">
        <f>RES_hhdet_tes!G$149</f>
        <v>9.9011311414363701E-2</v>
      </c>
      <c r="H117" s="132">
        <f>RES_hhdet_tes!H$149</f>
        <v>9.6381395544500079E-2</v>
      </c>
      <c r="I117" s="132">
        <f>RES_hhdet_tes!I$149</f>
        <v>4.415070010549995E-2</v>
      </c>
      <c r="J117" s="132">
        <f>RES_hhdet_tes!J$149</f>
        <v>5.1167023195914527E-2</v>
      </c>
      <c r="K117" s="132">
        <f>RES_hhdet_tes!K$149</f>
        <v>4.7826936116152324E-2</v>
      </c>
      <c r="L117" s="132">
        <f>RES_hhdet_tes!L$149</f>
        <v>3.1371531211630235E-2</v>
      </c>
      <c r="M117" s="132">
        <f>RES_hhdet_tes!M$149</f>
        <v>2.8024671398472346E-2</v>
      </c>
      <c r="N117" s="132">
        <f>RES_hhdet_tes!N$149</f>
        <v>1.8670340976968666E-2</v>
      </c>
      <c r="O117" s="132">
        <f>RES_hhdet_tes!O$149</f>
        <v>7.3503892680211753E-3</v>
      </c>
      <c r="P117" s="132">
        <f>RES_hhdet_tes!P$149</f>
        <v>1.3432462807960283E-2</v>
      </c>
      <c r="Q117" s="132">
        <f>RES_hhdet_tes!Q$149</f>
        <v>5.5637851582521179E-3</v>
      </c>
    </row>
    <row r="118" spans="1:17" ht="12" customHeight="1" x14ac:dyDescent="0.25">
      <c r="A118" s="167" t="s">
        <v>143</v>
      </c>
      <c r="B118" s="132">
        <f>SUM(B119:B120)</f>
        <v>0.32527357233335896</v>
      </c>
      <c r="C118" s="132">
        <f t="shared" ref="C118:Q118" si="19">SUM(C119:C120)</f>
        <v>0.33868492284842477</v>
      </c>
      <c r="D118" s="132">
        <f t="shared" si="19"/>
        <v>0.36468363618954808</v>
      </c>
      <c r="E118" s="132">
        <f t="shared" si="19"/>
        <v>0.37203279235092462</v>
      </c>
      <c r="F118" s="132">
        <f t="shared" si="19"/>
        <v>0.43401831583806427</v>
      </c>
      <c r="G118" s="132">
        <f t="shared" si="19"/>
        <v>0.42560280179459797</v>
      </c>
      <c r="H118" s="132">
        <f t="shared" si="19"/>
        <v>0.40710745232292167</v>
      </c>
      <c r="I118" s="132">
        <f t="shared" si="19"/>
        <v>0.47192195923323288</v>
      </c>
      <c r="J118" s="132">
        <f t="shared" si="19"/>
        <v>0.48129772871122878</v>
      </c>
      <c r="K118" s="132">
        <f t="shared" si="19"/>
        <v>0.45824166400276861</v>
      </c>
      <c r="L118" s="132">
        <f t="shared" si="19"/>
        <v>0.45777006923876223</v>
      </c>
      <c r="M118" s="132">
        <f t="shared" si="19"/>
        <v>0.48159463272260056</v>
      </c>
      <c r="N118" s="132">
        <f t="shared" si="19"/>
        <v>0.46983993198003315</v>
      </c>
      <c r="O118" s="132">
        <f t="shared" si="19"/>
        <v>0.60757995529053677</v>
      </c>
      <c r="P118" s="132">
        <f t="shared" si="19"/>
        <v>0.81892483515533532</v>
      </c>
      <c r="Q118" s="132">
        <f t="shared" si="19"/>
        <v>0.90100499589448835</v>
      </c>
    </row>
    <row r="119" spans="1:17" ht="12" customHeight="1" x14ac:dyDescent="0.25">
      <c r="A119" s="166" t="s">
        <v>57</v>
      </c>
      <c r="B119" s="165">
        <f>RES_hhdet_tes!B$151</f>
        <v>6.5065662140651624E-3</v>
      </c>
      <c r="C119" s="165">
        <f>RES_hhdet_tes!C$151</f>
        <v>3.4456075378496778E-3</v>
      </c>
      <c r="D119" s="165">
        <f>RES_hhdet_tes!D$151</f>
        <v>7.4965891966592337E-3</v>
      </c>
      <c r="E119" s="165">
        <f>RES_hhdet_tes!E$151</f>
        <v>7.6852232491776218E-3</v>
      </c>
      <c r="F119" s="165">
        <f>RES_hhdet_tes!F$151</f>
        <v>9.0286542916308485E-3</v>
      </c>
      <c r="G119" s="165">
        <f>RES_hhdet_tes!G$151</f>
        <v>5.3119231015508118E-2</v>
      </c>
      <c r="H119" s="165">
        <f>RES_hhdet_tes!H$151</f>
        <v>1.9221914341733627E-2</v>
      </c>
      <c r="I119" s="165">
        <f>RES_hhdet_tes!I$151</f>
        <v>9.8558555409691915E-3</v>
      </c>
      <c r="J119" s="165">
        <f>RES_hhdet_tes!J$151</f>
        <v>1.0066439843551966E-2</v>
      </c>
      <c r="K119" s="165">
        <f>RES_hhdet_tes!K$151</f>
        <v>9.5830197473482665E-3</v>
      </c>
      <c r="L119" s="165">
        <f>RES_hhdet_tes!L$151</f>
        <v>9.5545286957397866E-3</v>
      </c>
      <c r="M119" s="165">
        <f>RES_hhdet_tes!M$151</f>
        <v>9.4901546966872745E-3</v>
      </c>
      <c r="N119" s="165">
        <f>RES_hhdet_tes!N$151</f>
        <v>8.8632819935182319E-3</v>
      </c>
      <c r="O119" s="165">
        <f>RES_hhdet_tes!O$151</f>
        <v>1.1212499213957372E-2</v>
      </c>
      <c r="P119" s="165">
        <f>RES_hhdet_tes!P$151</f>
        <v>2.5985245166956019E-2</v>
      </c>
      <c r="Q119" s="165">
        <f>RES_hhdet_tes!Q$151</f>
        <v>6.8429882566208189E-2</v>
      </c>
    </row>
    <row r="120" spans="1:17" ht="12" customHeight="1" x14ac:dyDescent="0.25">
      <c r="A120" s="147" t="s">
        <v>59</v>
      </c>
      <c r="B120" s="164">
        <f>RES_hhdet_tes!B$152</f>
        <v>0.31876700611929382</v>
      </c>
      <c r="C120" s="164">
        <f>RES_hhdet_tes!C$152</f>
        <v>0.3352393153105751</v>
      </c>
      <c r="D120" s="164">
        <f>RES_hhdet_tes!D$152</f>
        <v>0.35718704699288883</v>
      </c>
      <c r="E120" s="164">
        <f>RES_hhdet_tes!E$152</f>
        <v>0.36434756910174698</v>
      </c>
      <c r="F120" s="164">
        <f>RES_hhdet_tes!F$152</f>
        <v>0.42498966154643342</v>
      </c>
      <c r="G120" s="164">
        <f>RES_hhdet_tes!G$152</f>
        <v>0.37248357077908983</v>
      </c>
      <c r="H120" s="164">
        <f>RES_hhdet_tes!H$152</f>
        <v>0.38788553798118802</v>
      </c>
      <c r="I120" s="164">
        <f>RES_hhdet_tes!I$152</f>
        <v>0.4620661036922637</v>
      </c>
      <c r="J120" s="164">
        <f>RES_hhdet_tes!J$152</f>
        <v>0.47123128886767679</v>
      </c>
      <c r="K120" s="164">
        <f>RES_hhdet_tes!K$152</f>
        <v>0.44865864425542035</v>
      </c>
      <c r="L120" s="164">
        <f>RES_hhdet_tes!L$152</f>
        <v>0.44821554054302243</v>
      </c>
      <c r="M120" s="164">
        <f>RES_hhdet_tes!M$152</f>
        <v>0.47210447802591327</v>
      </c>
      <c r="N120" s="164">
        <f>RES_hhdet_tes!N$152</f>
        <v>0.46097664998651494</v>
      </c>
      <c r="O120" s="164">
        <f>RES_hhdet_tes!O$152</f>
        <v>0.59636745607657937</v>
      </c>
      <c r="P120" s="164">
        <f>RES_hhdet_tes!P$152</f>
        <v>0.79293958998837932</v>
      </c>
      <c r="Q120" s="164">
        <f>RES_hhdet_tes!Q$152</f>
        <v>0.83257511332828016</v>
      </c>
    </row>
    <row r="121" spans="1:17" ht="12" customHeight="1" x14ac:dyDescent="0.25">
      <c r="A121" s="163" t="s">
        <v>142</v>
      </c>
      <c r="B121" s="162">
        <f>RES_hhdet_tes!B$153</f>
        <v>0.11616188596927746</v>
      </c>
      <c r="C121" s="162">
        <f>RES_hhdet_tes!C$153</f>
        <v>0.11779288656722317</v>
      </c>
      <c r="D121" s="162">
        <f>RES_hhdet_tes!D$153</f>
        <v>0.18305662475658724</v>
      </c>
      <c r="E121" s="162">
        <f>RES_hhdet_tes!E$153</f>
        <v>0.29120904940719217</v>
      </c>
      <c r="F121" s="162">
        <f>RES_hhdet_tes!F$153</f>
        <v>0.22090751353062094</v>
      </c>
      <c r="G121" s="162">
        <f>RES_hhdet_tes!G$153</f>
        <v>0.26975730592700781</v>
      </c>
      <c r="H121" s="162">
        <f>RES_hhdet_tes!H$153</f>
        <v>0.40366477182149185</v>
      </c>
      <c r="I121" s="162">
        <f>RES_hhdet_tes!I$153</f>
        <v>0.44905379981951155</v>
      </c>
      <c r="J121" s="162">
        <f>RES_hhdet_tes!J$153</f>
        <v>0.88529904522526548</v>
      </c>
      <c r="K121" s="162">
        <f>RES_hhdet_tes!K$153</f>
        <v>0.98137819830353201</v>
      </c>
      <c r="L121" s="162">
        <f>RES_hhdet_tes!L$153</f>
        <v>0.81992387931745025</v>
      </c>
      <c r="M121" s="162">
        <f>RES_hhdet_tes!M$153</f>
        <v>0.76142859050039458</v>
      </c>
      <c r="N121" s="162">
        <f>RES_hhdet_tes!N$153</f>
        <v>0.53811459395538841</v>
      </c>
      <c r="O121" s="162">
        <f>RES_hhdet_tes!O$153</f>
        <v>0.17211644686277405</v>
      </c>
      <c r="P121" s="162">
        <f>RES_hhdet_tes!P$153</f>
        <v>0.23759863573195186</v>
      </c>
      <c r="Q121" s="162">
        <f>RES_hhdet_tes!Q$153</f>
        <v>0.10123612541493444</v>
      </c>
    </row>
    <row r="122" spans="1:17" ht="12" customHeight="1" x14ac:dyDescent="0.25">
      <c r="A122" s="161" t="s">
        <v>141</v>
      </c>
      <c r="B122" s="160">
        <f>SUM(B123:B124)</f>
        <v>0.4031847199787858</v>
      </c>
      <c r="C122" s="160">
        <f t="shared" ref="C122:Q122" si="20">SUM(C123:C124)</f>
        <v>0.41148056287356277</v>
      </c>
      <c r="D122" s="160">
        <f t="shared" si="20"/>
        <v>0.5646962384905494</v>
      </c>
      <c r="E122" s="160">
        <f t="shared" si="20"/>
        <v>0.86045163362544586</v>
      </c>
      <c r="F122" s="160">
        <f t="shared" si="20"/>
        <v>0.9871624149692757</v>
      </c>
      <c r="G122" s="160">
        <f t="shared" si="20"/>
        <v>1.1075529206654557</v>
      </c>
      <c r="H122" s="160">
        <f t="shared" si="20"/>
        <v>1.5907179762444235</v>
      </c>
      <c r="I122" s="160">
        <f t="shared" si="20"/>
        <v>3.9792692657677926</v>
      </c>
      <c r="J122" s="160">
        <f t="shared" si="20"/>
        <v>6.6485178520157531</v>
      </c>
      <c r="K122" s="160">
        <f t="shared" si="20"/>
        <v>7.6359507662667259</v>
      </c>
      <c r="L122" s="160">
        <f t="shared" si="20"/>
        <v>9.2296153373012153</v>
      </c>
      <c r="M122" s="160">
        <f t="shared" si="20"/>
        <v>9.6118821856429477</v>
      </c>
      <c r="N122" s="160">
        <f t="shared" si="20"/>
        <v>10.001883494703016</v>
      </c>
      <c r="O122" s="160">
        <f t="shared" si="20"/>
        <v>10.361027716850572</v>
      </c>
      <c r="P122" s="160">
        <f t="shared" si="20"/>
        <v>10.934065704375785</v>
      </c>
      <c r="Q122" s="160">
        <f t="shared" si="20"/>
        <v>12.491011716947614</v>
      </c>
    </row>
    <row r="123" spans="1:17" ht="12" customHeight="1" x14ac:dyDescent="0.25">
      <c r="A123" s="148" t="s">
        <v>60</v>
      </c>
      <c r="B123" s="156">
        <f>RES_hhdet_tes!B$155</f>
        <v>8.4024498921229807E-3</v>
      </c>
      <c r="C123" s="156">
        <f>RES_hhdet_tes!C$155</f>
        <v>4.2356199786740181E-3</v>
      </c>
      <c r="D123" s="156">
        <f>RES_hhdet_tes!D$155</f>
        <v>1.2040689403126765E-2</v>
      </c>
      <c r="E123" s="156">
        <f>RES_hhdet_tes!E$155</f>
        <v>1.9231472699368125E-2</v>
      </c>
      <c r="F123" s="156">
        <f>RES_hhdet_tes!F$155</f>
        <v>2.1958411122873014E-2</v>
      </c>
      <c r="G123" s="156">
        <f>RES_hhdet_tes!G$155</f>
        <v>0.14366235145236916</v>
      </c>
      <c r="H123" s="156">
        <f>RES_hhdet_tes!H$155</f>
        <v>7.972008960561934E-2</v>
      </c>
      <c r="I123" s="156">
        <f>RES_hhdet_tes!I$155</f>
        <v>0.10381434135050506</v>
      </c>
      <c r="J123" s="156">
        <f>RES_hhdet_tes!J$155</f>
        <v>0.17648618896838497</v>
      </c>
      <c r="K123" s="156">
        <f>RES_hhdet_tes!K$155</f>
        <v>0.19900779598225574</v>
      </c>
      <c r="L123" s="156">
        <f>RES_hhdet_tes!L$155</f>
        <v>0.25276048249073546</v>
      </c>
      <c r="M123" s="156">
        <f>RES_hhdet_tes!M$155</f>
        <v>0.26011636155173606</v>
      </c>
      <c r="N123" s="156">
        <f>RES_hhdet_tes!N$155</f>
        <v>0.25732892028664112</v>
      </c>
      <c r="O123" s="156">
        <f>RES_hhdet_tes!O$155</f>
        <v>0.26246663818177218</v>
      </c>
      <c r="P123" s="156">
        <f>RES_hhdet_tes!P$155</f>
        <v>0.45716383979467046</v>
      </c>
      <c r="Q123" s="156">
        <f>RES_hhdet_tes!Q$155</f>
        <v>1.2456432860102027</v>
      </c>
    </row>
    <row r="124" spans="1:17" ht="12" customHeight="1" x14ac:dyDescent="0.25">
      <c r="A124" s="148" t="s">
        <v>59</v>
      </c>
      <c r="B124" s="156">
        <f>RES_hhdet_tes!B$156</f>
        <v>0.39478227008666283</v>
      </c>
      <c r="C124" s="156">
        <f>RES_hhdet_tes!C$156</f>
        <v>0.40724494289488877</v>
      </c>
      <c r="D124" s="156">
        <f>RES_hhdet_tes!D$156</f>
        <v>0.55265554908742265</v>
      </c>
      <c r="E124" s="156">
        <f>RES_hhdet_tes!E$156</f>
        <v>0.84122016092607776</v>
      </c>
      <c r="F124" s="156">
        <f>RES_hhdet_tes!F$156</f>
        <v>0.9652040038464027</v>
      </c>
      <c r="G124" s="156">
        <f>RES_hhdet_tes!G$156</f>
        <v>0.96389056921308658</v>
      </c>
      <c r="H124" s="156">
        <f>RES_hhdet_tes!H$156</f>
        <v>1.5109978866388041</v>
      </c>
      <c r="I124" s="156">
        <f>RES_hhdet_tes!I$156</f>
        <v>3.8754549244172876</v>
      </c>
      <c r="J124" s="156">
        <f>RES_hhdet_tes!J$156</f>
        <v>6.4720316630473684</v>
      </c>
      <c r="K124" s="156">
        <f>RES_hhdet_tes!K$156</f>
        <v>7.4369429702844698</v>
      </c>
      <c r="L124" s="156">
        <f>RES_hhdet_tes!L$156</f>
        <v>8.9768548548104796</v>
      </c>
      <c r="M124" s="156">
        <f>RES_hhdet_tes!M$156</f>
        <v>9.3517658240912116</v>
      </c>
      <c r="N124" s="156">
        <f>RES_hhdet_tes!N$156</f>
        <v>9.7445545744163748</v>
      </c>
      <c r="O124" s="156">
        <f>RES_hhdet_tes!O$156</f>
        <v>10.0985610786688</v>
      </c>
      <c r="P124" s="156">
        <f>RES_hhdet_tes!P$156</f>
        <v>10.476901864581114</v>
      </c>
      <c r="Q124" s="156">
        <f>RES_hhdet_tes!Q$156</f>
        <v>11.245368430937411</v>
      </c>
    </row>
    <row r="125" spans="1:17" ht="12" customHeight="1" x14ac:dyDescent="0.25">
      <c r="A125" s="158" t="s">
        <v>62</v>
      </c>
      <c r="B125" s="157">
        <f>SUM(B126:B127)</f>
        <v>0.39821138211242019</v>
      </c>
      <c r="C125" s="157">
        <f t="shared" ref="C125:Q125" si="21">SUM(C126:C127)</f>
        <v>0.34063549151839989</v>
      </c>
      <c r="D125" s="157">
        <f t="shared" si="21"/>
        <v>0.42054173048460541</v>
      </c>
      <c r="E125" s="157">
        <f t="shared" si="21"/>
        <v>0.63046779893932881</v>
      </c>
      <c r="F125" s="157">
        <f t="shared" si="21"/>
        <v>0.7040544964502754</v>
      </c>
      <c r="G125" s="157">
        <f t="shared" si="21"/>
        <v>0.76787536723603655</v>
      </c>
      <c r="H125" s="157">
        <f t="shared" si="21"/>
        <v>1.0685999513410507</v>
      </c>
      <c r="I125" s="157">
        <f t="shared" si="21"/>
        <v>2.227540917429053</v>
      </c>
      <c r="J125" s="157">
        <f t="shared" si="21"/>
        <v>3.5601031899933937</v>
      </c>
      <c r="K125" s="157">
        <f t="shared" si="21"/>
        <v>4.1628593488747425</v>
      </c>
      <c r="L125" s="157">
        <f t="shared" si="21"/>
        <v>5.0036264204082341</v>
      </c>
      <c r="M125" s="157">
        <f t="shared" si="21"/>
        <v>5.1565466110975144</v>
      </c>
      <c r="N125" s="157">
        <f t="shared" si="21"/>
        <v>5.1585785487109597</v>
      </c>
      <c r="O125" s="157">
        <f t="shared" si="21"/>
        <v>4.8182777511130084</v>
      </c>
      <c r="P125" s="157">
        <f t="shared" si="21"/>
        <v>4.9081793426215015</v>
      </c>
      <c r="Q125" s="157">
        <f t="shared" si="21"/>
        <v>5.4611984239811759</v>
      </c>
    </row>
    <row r="126" spans="1:17" ht="12" customHeight="1" x14ac:dyDescent="0.25">
      <c r="A126" s="23" t="s">
        <v>57</v>
      </c>
      <c r="B126" s="156">
        <f>RES_hhdet_tes!B$158</f>
        <v>0.19537588309045664</v>
      </c>
      <c r="C126" s="156">
        <f>RES_hhdet_tes!C$158</f>
        <v>0.21819558116983589</v>
      </c>
      <c r="D126" s="156">
        <f>RES_hhdet_tes!D$158</f>
        <v>0.26370082089376146</v>
      </c>
      <c r="E126" s="156">
        <f>RES_hhdet_tes!E$158</f>
        <v>0.37591881552697104</v>
      </c>
      <c r="F126" s="156">
        <f>RES_hhdet_tes!F$158</f>
        <v>0.4161880836747785</v>
      </c>
      <c r="G126" s="156">
        <f>RES_hhdet_tes!G$158</f>
        <v>0.42903351454871197</v>
      </c>
      <c r="H126" s="156">
        <f>RES_hhdet_tes!H$158</f>
        <v>0.48397162663900684</v>
      </c>
      <c r="I126" s="156">
        <f>RES_hhdet_tes!I$158</f>
        <v>1.0041765624994203</v>
      </c>
      <c r="J126" s="156">
        <f>RES_hhdet_tes!J$158</f>
        <v>1.5157350798194411</v>
      </c>
      <c r="K126" s="156">
        <f>RES_hhdet_tes!K$158</f>
        <v>1.7298215672872688</v>
      </c>
      <c r="L126" s="156">
        <f>RES_hhdet_tes!L$158</f>
        <v>1.9871847834014542</v>
      </c>
      <c r="M126" s="156">
        <f>RES_hhdet_tes!M$158</f>
        <v>2.2762443835047028</v>
      </c>
      <c r="N126" s="156">
        <f>RES_hhdet_tes!N$158</f>
        <v>2.2561613565092835</v>
      </c>
      <c r="O126" s="156">
        <f>RES_hhdet_tes!O$158</f>
        <v>2.2534842270520294</v>
      </c>
      <c r="P126" s="156">
        <f>RES_hhdet_tes!P$158</f>
        <v>2.2492830483635053</v>
      </c>
      <c r="Q126" s="156">
        <f>RES_hhdet_tes!Q$158</f>
        <v>2.4783415446508728</v>
      </c>
    </row>
    <row r="127" spans="1:17" ht="12" customHeight="1" x14ac:dyDescent="0.25">
      <c r="A127" s="29" t="s">
        <v>140</v>
      </c>
      <c r="B127" s="57">
        <f>RES_hhdet_tes!B$159</f>
        <v>0.20283549902196354</v>
      </c>
      <c r="C127" s="57">
        <f>RES_hhdet_tes!C$159</f>
        <v>0.122439910348564</v>
      </c>
      <c r="D127" s="57">
        <f>RES_hhdet_tes!D$159</f>
        <v>0.15684090959084393</v>
      </c>
      <c r="E127" s="57">
        <f>RES_hhdet_tes!E$159</f>
        <v>0.25454898341235777</v>
      </c>
      <c r="F127" s="57">
        <f>RES_hhdet_tes!F$159</f>
        <v>0.2878664127754969</v>
      </c>
      <c r="G127" s="57">
        <f>RES_hhdet_tes!G$159</f>
        <v>0.33884185268732453</v>
      </c>
      <c r="H127" s="57">
        <f>RES_hhdet_tes!H$159</f>
        <v>0.58462832470204384</v>
      </c>
      <c r="I127" s="57">
        <f>RES_hhdet_tes!I$159</f>
        <v>1.2233643549296327</v>
      </c>
      <c r="J127" s="57">
        <f>RES_hhdet_tes!J$159</f>
        <v>2.0443681101739526</v>
      </c>
      <c r="K127" s="57">
        <f>RES_hhdet_tes!K$159</f>
        <v>2.4330377815874735</v>
      </c>
      <c r="L127" s="57">
        <f>RES_hhdet_tes!L$159</f>
        <v>3.0164416370067797</v>
      </c>
      <c r="M127" s="57">
        <f>RES_hhdet_tes!M$159</f>
        <v>2.8803022275928116</v>
      </c>
      <c r="N127" s="57">
        <f>RES_hhdet_tes!N$159</f>
        <v>2.9024171922016762</v>
      </c>
      <c r="O127" s="57">
        <f>RES_hhdet_tes!O$159</f>
        <v>2.5647935240609794</v>
      </c>
      <c r="P127" s="57">
        <f>RES_hhdet_tes!P$159</f>
        <v>2.6588962942579957</v>
      </c>
      <c r="Q127" s="57">
        <f>RES_hhdet_tes!Q$159</f>
        <v>2.9828568793303032</v>
      </c>
    </row>
    <row r="129" spans="1:17" ht="12" customHeight="1" x14ac:dyDescent="0.25">
      <c r="A129" s="152" t="s">
        <v>199</v>
      </c>
      <c r="B129" s="175">
        <f t="shared" ref="B129:Q144" si="22">IF(B111=0,"",B111/B93)</f>
        <v>0.82949973904328966</v>
      </c>
      <c r="C129" s="175">
        <f t="shared" si="22"/>
        <v>0.84845662245353481</v>
      </c>
      <c r="D129" s="175">
        <f t="shared" si="22"/>
        <v>0.86845888497556412</v>
      </c>
      <c r="E129" s="175">
        <f t="shared" si="22"/>
        <v>0.89811832405649017</v>
      </c>
      <c r="F129" s="175">
        <f t="shared" si="22"/>
        <v>0.9253038586060256</v>
      </c>
      <c r="G129" s="175">
        <f t="shared" si="22"/>
        <v>0.9248269488268287</v>
      </c>
      <c r="H129" s="175">
        <f t="shared" si="22"/>
        <v>1.0081774141268507</v>
      </c>
      <c r="I129" s="175">
        <f t="shared" si="22"/>
        <v>1.1136376374471708</v>
      </c>
      <c r="J129" s="175">
        <f t="shared" si="22"/>
        <v>1.1614456478391895</v>
      </c>
      <c r="K129" s="175">
        <f t="shared" si="22"/>
        <v>1.18808244316686</v>
      </c>
      <c r="L129" s="175">
        <f t="shared" si="22"/>
        <v>1.210165927517963</v>
      </c>
      <c r="M129" s="175">
        <f t="shared" si="22"/>
        <v>1.2284386154319578</v>
      </c>
      <c r="N129" s="175">
        <f t="shared" si="22"/>
        <v>1.2489814934240979</v>
      </c>
      <c r="O129" s="175">
        <f t="shared" si="22"/>
        <v>1.2615465114148459</v>
      </c>
      <c r="P129" s="175">
        <f t="shared" si="22"/>
        <v>1.2603733447996002</v>
      </c>
      <c r="Q129" s="175">
        <f t="shared" si="22"/>
        <v>1.275888104619048</v>
      </c>
    </row>
    <row r="130" spans="1:17" ht="12" customHeight="1" x14ac:dyDescent="0.25">
      <c r="A130" s="158" t="s">
        <v>65</v>
      </c>
      <c r="B130" s="169">
        <f t="shared" si="22"/>
        <v>0.85801337068982919</v>
      </c>
      <c r="C130" s="169">
        <f t="shared" si="22"/>
        <v>0.87124316992066797</v>
      </c>
      <c r="D130" s="169">
        <f t="shared" si="22"/>
        <v>0.90278103647066199</v>
      </c>
      <c r="E130" s="169">
        <f t="shared" si="22"/>
        <v>0.95203481602640838</v>
      </c>
      <c r="F130" s="169">
        <f t="shared" si="22"/>
        <v>0.97661052322097375</v>
      </c>
      <c r="G130" s="169">
        <f t="shared" si="22"/>
        <v>1.0160020880878824</v>
      </c>
      <c r="H130" s="169">
        <f t="shared" si="22"/>
        <v>1.1235844836602615</v>
      </c>
      <c r="I130" s="169">
        <f t="shared" si="22"/>
        <v>1.3176558787242407</v>
      </c>
      <c r="J130" s="169">
        <f t="shared" si="22"/>
        <v>1.4675214925216102</v>
      </c>
      <c r="K130" s="169">
        <f t="shared" si="22"/>
        <v>1.525141714805093</v>
      </c>
      <c r="L130" s="169">
        <f t="shared" si="22"/>
        <v>1.6221566852792597</v>
      </c>
      <c r="M130" s="169">
        <f t="shared" si="22"/>
        <v>1.6587104707547018</v>
      </c>
      <c r="N130" s="169">
        <f t="shared" si="22"/>
        <v>1.6977598932674405</v>
      </c>
      <c r="O130" s="169">
        <f t="shared" si="22"/>
        <v>1.73992731187898</v>
      </c>
      <c r="P130" s="169">
        <f t="shared" si="22"/>
        <v>1.7914936619948962</v>
      </c>
      <c r="Q130" s="169">
        <f t="shared" si="22"/>
        <v>1.8550073366581123</v>
      </c>
    </row>
    <row r="131" spans="1:17" ht="12" customHeight="1" x14ac:dyDescent="0.25">
      <c r="A131" s="23" t="s">
        <v>60</v>
      </c>
      <c r="B131" s="73">
        <f t="shared" si="22"/>
        <v>0.85801337068982919</v>
      </c>
      <c r="C131" s="73">
        <f t="shared" si="22"/>
        <v>0.87124316992066797</v>
      </c>
      <c r="D131" s="73">
        <f t="shared" si="22"/>
        <v>0.90278103647066199</v>
      </c>
      <c r="E131" s="73">
        <f t="shared" si="22"/>
        <v>0.95203481602640838</v>
      </c>
      <c r="F131" s="73">
        <f t="shared" si="22"/>
        <v>0.97661052322097375</v>
      </c>
      <c r="G131" s="73">
        <f t="shared" si="22"/>
        <v>1.0160020880878824</v>
      </c>
      <c r="H131" s="73">
        <f t="shared" si="22"/>
        <v>1.1235844836602615</v>
      </c>
      <c r="I131" s="73">
        <f t="shared" si="22"/>
        <v>1.3176558787242407</v>
      </c>
      <c r="J131" s="73">
        <f t="shared" si="22"/>
        <v>1.4675214925216102</v>
      </c>
      <c r="K131" s="73">
        <f t="shared" si="22"/>
        <v>1.525141714805093</v>
      </c>
      <c r="L131" s="73">
        <f t="shared" si="22"/>
        <v>1.6221566852792597</v>
      </c>
      <c r="M131" s="73">
        <f t="shared" si="22"/>
        <v>1.6587104707547018</v>
      </c>
      <c r="N131" s="73">
        <f t="shared" si="22"/>
        <v>1.6977598932674405</v>
      </c>
      <c r="O131" s="73">
        <f t="shared" si="22"/>
        <v>1.73992731187898</v>
      </c>
      <c r="P131" s="73">
        <f t="shared" si="22"/>
        <v>1.7914936619948962</v>
      </c>
      <c r="Q131" s="73">
        <f t="shared" si="22"/>
        <v>1.8550073366581123</v>
      </c>
    </row>
    <row r="132" spans="1:17" ht="12" customHeight="1" x14ac:dyDescent="0.25">
      <c r="A132" s="158" t="s">
        <v>112</v>
      </c>
      <c r="B132" s="169">
        <f t="shared" si="22"/>
        <v>1.3958328555053792</v>
      </c>
      <c r="C132" s="169">
        <f t="shared" si="22"/>
        <v>1.4404719825801149</v>
      </c>
      <c r="D132" s="169">
        <f t="shared" si="22"/>
        <v>1.5151368559294645</v>
      </c>
      <c r="E132" s="169">
        <f t="shared" si="22"/>
        <v>1.6032564923418788</v>
      </c>
      <c r="F132" s="169">
        <f t="shared" si="22"/>
        <v>1.640511115206293</v>
      </c>
      <c r="G132" s="169">
        <f t="shared" si="22"/>
        <v>1.6914262681470729</v>
      </c>
      <c r="H132" s="169">
        <f t="shared" si="22"/>
        <v>1.8133518766544781</v>
      </c>
      <c r="I132" s="169">
        <f t="shared" si="22"/>
        <v>1.9804878723721406</v>
      </c>
      <c r="J132" s="169">
        <f t="shared" si="22"/>
        <v>2.1009431420719484</v>
      </c>
      <c r="K132" s="169">
        <f t="shared" si="22"/>
        <v>2.144105898982871</v>
      </c>
      <c r="L132" s="169">
        <f t="shared" si="22"/>
        <v>2.2220036806231906</v>
      </c>
      <c r="M132" s="169">
        <f t="shared" si="22"/>
        <v>2.2525230890117718</v>
      </c>
      <c r="N132" s="169">
        <f t="shared" si="22"/>
        <v>2.2871861294102445</v>
      </c>
      <c r="O132" s="169">
        <f t="shared" si="22"/>
        <v>2.3270684292778121</v>
      </c>
      <c r="P132" s="169">
        <f t="shared" si="22"/>
        <v>2.3805263421815792</v>
      </c>
      <c r="Q132" s="169">
        <f t="shared" si="22"/>
        <v>2.452533932779505</v>
      </c>
    </row>
    <row r="133" spans="1:17" ht="12" customHeight="1" x14ac:dyDescent="0.25">
      <c r="A133" s="23" t="s">
        <v>60</v>
      </c>
      <c r="B133" s="73">
        <f t="shared" si="22"/>
        <v>1.3958328555053792</v>
      </c>
      <c r="C133" s="73">
        <f t="shared" si="22"/>
        <v>1.4404719825801149</v>
      </c>
      <c r="D133" s="73">
        <f t="shared" si="22"/>
        <v>1.5151368559294645</v>
      </c>
      <c r="E133" s="73">
        <f t="shared" si="22"/>
        <v>1.6032564923418788</v>
      </c>
      <c r="F133" s="73">
        <f t="shared" si="22"/>
        <v>1.640511115206293</v>
      </c>
      <c r="G133" s="73">
        <f t="shared" si="22"/>
        <v>1.6914262681470729</v>
      </c>
      <c r="H133" s="73">
        <f t="shared" si="22"/>
        <v>1.8133518766544781</v>
      </c>
      <c r="I133" s="73">
        <f t="shared" si="22"/>
        <v>1.9804878723721406</v>
      </c>
      <c r="J133" s="73">
        <f t="shared" si="22"/>
        <v>2.1009431420719484</v>
      </c>
      <c r="K133" s="73">
        <f t="shared" si="22"/>
        <v>2.144105898982871</v>
      </c>
      <c r="L133" s="73">
        <f t="shared" si="22"/>
        <v>2.2220036806231906</v>
      </c>
      <c r="M133" s="73">
        <f t="shared" si="22"/>
        <v>2.2525230890117718</v>
      </c>
      <c r="N133" s="73">
        <f t="shared" si="22"/>
        <v>2.2871861294102445</v>
      </c>
      <c r="O133" s="73">
        <f t="shared" si="22"/>
        <v>2.3270684292778121</v>
      </c>
      <c r="P133" s="73">
        <f t="shared" si="22"/>
        <v>2.3805263421815792</v>
      </c>
      <c r="Q133" s="73">
        <f t="shared" si="22"/>
        <v>2.452533932779505</v>
      </c>
    </row>
    <row r="134" spans="1:17" ht="12" customHeight="1" x14ac:dyDescent="0.25">
      <c r="A134" s="158" t="s">
        <v>63</v>
      </c>
      <c r="B134" s="169">
        <f t="shared" si="22"/>
        <v>0.76204257844997214</v>
      </c>
      <c r="C134" s="169">
        <f t="shared" si="22"/>
        <v>0.77182035477198219</v>
      </c>
      <c r="D134" s="169">
        <f t="shared" si="22"/>
        <v>0.76439311843411384</v>
      </c>
      <c r="E134" s="169">
        <f t="shared" si="22"/>
        <v>0.77584405605301199</v>
      </c>
      <c r="F134" s="169">
        <f t="shared" si="22"/>
        <v>0.82869682741940387</v>
      </c>
      <c r="G134" s="169">
        <f t="shared" si="22"/>
        <v>0.76987903422871728</v>
      </c>
      <c r="H134" s="169">
        <f t="shared" si="22"/>
        <v>0.81595211917652399</v>
      </c>
      <c r="I134" s="169">
        <f t="shared" si="22"/>
        <v>0.90536987714245087</v>
      </c>
      <c r="J134" s="169">
        <f t="shared" si="22"/>
        <v>0.89895310620256808</v>
      </c>
      <c r="K134" s="169">
        <f t="shared" si="22"/>
        <v>0.90241789009501672</v>
      </c>
      <c r="L134" s="169">
        <f t="shared" si="22"/>
        <v>0.92414400230238281</v>
      </c>
      <c r="M134" s="169">
        <f t="shared" si="22"/>
        <v>0.93025706356894922</v>
      </c>
      <c r="N134" s="169">
        <f t="shared" si="22"/>
        <v>0.94623451530508695</v>
      </c>
      <c r="O134" s="169">
        <f t="shared" si="22"/>
        <v>0.97008994254906811</v>
      </c>
      <c r="P134" s="169">
        <f t="shared" si="22"/>
        <v>0.95592943002997699</v>
      </c>
      <c r="Q134" s="169">
        <f t="shared" si="22"/>
        <v>0.9281513936658411</v>
      </c>
    </row>
    <row r="135" spans="1:17" ht="12" customHeight="1" x14ac:dyDescent="0.25">
      <c r="A135" s="167" t="s">
        <v>144</v>
      </c>
      <c r="B135" s="174">
        <f t="shared" si="22"/>
        <v>0.37826296841525869</v>
      </c>
      <c r="C135" s="174">
        <f t="shared" si="22"/>
        <v>0.38439112406976972</v>
      </c>
      <c r="D135" s="174">
        <f t="shared" si="22"/>
        <v>0.39013157761625578</v>
      </c>
      <c r="E135" s="174">
        <f t="shared" si="22"/>
        <v>0.39541627782289362</v>
      </c>
      <c r="F135" s="174">
        <f t="shared" si="22"/>
        <v>0.40285090329200723</v>
      </c>
      <c r="G135" s="174">
        <f t="shared" si="22"/>
        <v>0.40637519239827363</v>
      </c>
      <c r="H135" s="174">
        <f t="shared" si="22"/>
        <v>0.41175497953838236</v>
      </c>
      <c r="I135" s="174">
        <f t="shared" si="22"/>
        <v>0.43272248801165425</v>
      </c>
      <c r="J135" s="174">
        <f t="shared" si="22"/>
        <v>0.43493272271695749</v>
      </c>
      <c r="K135" s="174">
        <f t="shared" si="22"/>
        <v>0.43841165554760458</v>
      </c>
      <c r="L135" s="174">
        <f t="shared" si="22"/>
        <v>0.44438685410072448</v>
      </c>
      <c r="M135" s="174">
        <f t="shared" si="22"/>
        <v>0.44701120548061141</v>
      </c>
      <c r="N135" s="174">
        <f t="shared" si="22"/>
        <v>0.45269292758121638</v>
      </c>
      <c r="O135" s="174">
        <f t="shared" si="22"/>
        <v>0.45772038263687381</v>
      </c>
      <c r="P135" s="174">
        <f t="shared" si="22"/>
        <v>0.46074620905071983</v>
      </c>
      <c r="Q135" s="174">
        <f t="shared" si="22"/>
        <v>0.4645457672814966</v>
      </c>
    </row>
    <row r="136" spans="1:17" ht="12" customHeight="1" x14ac:dyDescent="0.25">
      <c r="A136" s="167" t="s">
        <v>143</v>
      </c>
      <c r="B136" s="174">
        <f t="shared" si="22"/>
        <v>0.96816780262142565</v>
      </c>
      <c r="C136" s="174">
        <f t="shared" si="22"/>
        <v>0.98425504047112877</v>
      </c>
      <c r="D136" s="174">
        <f t="shared" si="22"/>
        <v>0.96970323607239728</v>
      </c>
      <c r="E136" s="174">
        <f t="shared" si="22"/>
        <v>0.9703066283109798</v>
      </c>
      <c r="F136" s="174">
        <f t="shared" si="22"/>
        <v>0.97095791249605201</v>
      </c>
      <c r="G136" s="174">
        <f t="shared" si="22"/>
        <v>0.85121501581078551</v>
      </c>
      <c r="H136" s="174">
        <f t="shared" si="22"/>
        <v>0.93934377525472512</v>
      </c>
      <c r="I136" s="174">
        <f t="shared" si="22"/>
        <v>0.97246801985422215</v>
      </c>
      <c r="J136" s="174">
        <f t="shared" si="22"/>
        <v>0.97326974998924454</v>
      </c>
      <c r="K136" s="174">
        <f t="shared" si="22"/>
        <v>0.97380256992171765</v>
      </c>
      <c r="L136" s="174">
        <f t="shared" si="22"/>
        <v>0.97422179676899023</v>
      </c>
      <c r="M136" s="174">
        <f t="shared" si="22"/>
        <v>0.97600008839866625</v>
      </c>
      <c r="N136" s="174">
        <f t="shared" si="22"/>
        <v>0.97738672871695431</v>
      </c>
      <c r="O136" s="174">
        <f t="shared" si="22"/>
        <v>0.9782943268381864</v>
      </c>
      <c r="P136" s="174">
        <f t="shared" si="22"/>
        <v>0.96385364033552878</v>
      </c>
      <c r="Q136" s="174">
        <f t="shared" si="22"/>
        <v>0.91810772875748903</v>
      </c>
    </row>
    <row r="137" spans="1:17" ht="12" customHeight="1" x14ac:dyDescent="0.25">
      <c r="A137" s="166" t="s">
        <v>57</v>
      </c>
      <c r="B137" s="173">
        <f t="shared" si="22"/>
        <v>0.37826296841525897</v>
      </c>
      <c r="C137" s="173">
        <f t="shared" si="22"/>
        <v>0.38874152696651482</v>
      </c>
      <c r="D137" s="173">
        <f t="shared" si="22"/>
        <v>0.3968439295994462</v>
      </c>
      <c r="E137" s="173">
        <f t="shared" si="22"/>
        <v>0.40299669522095888</v>
      </c>
      <c r="F137" s="173">
        <f t="shared" si="22"/>
        <v>0.41019813632185065</v>
      </c>
      <c r="G137" s="173">
        <f t="shared" si="22"/>
        <v>0.41658580401903206</v>
      </c>
      <c r="H137" s="173">
        <f t="shared" si="22"/>
        <v>0.4223663191953505</v>
      </c>
      <c r="I137" s="173">
        <f t="shared" si="22"/>
        <v>0.42451668280367505</v>
      </c>
      <c r="J137" s="173">
        <f t="shared" si="22"/>
        <v>0.43231466627178045</v>
      </c>
      <c r="K137" s="173">
        <f t="shared" si="22"/>
        <v>0.43736656121283796</v>
      </c>
      <c r="L137" s="173">
        <f t="shared" si="22"/>
        <v>0.4409661086576972</v>
      </c>
      <c r="M137" s="173">
        <f t="shared" si="22"/>
        <v>0.44486627338499657</v>
      </c>
      <c r="N137" s="173">
        <f t="shared" si="22"/>
        <v>0.44914409611091854</v>
      </c>
      <c r="O137" s="173">
        <f t="shared" si="22"/>
        <v>0.45407537385829772</v>
      </c>
      <c r="P137" s="173">
        <f t="shared" si="22"/>
        <v>0.45832188336584051</v>
      </c>
      <c r="Q137" s="173">
        <f t="shared" si="22"/>
        <v>0.45988861289121236</v>
      </c>
    </row>
    <row r="138" spans="1:17" ht="12" customHeight="1" x14ac:dyDescent="0.25">
      <c r="A138" s="147" t="s">
        <v>59</v>
      </c>
      <c r="B138" s="172">
        <f t="shared" si="22"/>
        <v>1</v>
      </c>
      <c r="C138" s="172">
        <f t="shared" si="22"/>
        <v>1.0000000000000002</v>
      </c>
      <c r="D138" s="172">
        <f t="shared" si="22"/>
        <v>1.0000000000000002</v>
      </c>
      <c r="E138" s="172">
        <f t="shared" si="22"/>
        <v>0.99999999999999967</v>
      </c>
      <c r="F138" s="172">
        <f t="shared" si="22"/>
        <v>1</v>
      </c>
      <c r="G138" s="172">
        <f t="shared" si="22"/>
        <v>1</v>
      </c>
      <c r="H138" s="172">
        <f t="shared" si="22"/>
        <v>1.0000000000000004</v>
      </c>
      <c r="I138" s="172">
        <f t="shared" si="22"/>
        <v>0.99999999999999978</v>
      </c>
      <c r="J138" s="172">
        <f t="shared" si="22"/>
        <v>1.0000000000000002</v>
      </c>
      <c r="K138" s="172">
        <f t="shared" si="22"/>
        <v>1</v>
      </c>
      <c r="L138" s="172">
        <f t="shared" si="22"/>
        <v>1.0000000000000002</v>
      </c>
      <c r="M138" s="172">
        <f t="shared" si="22"/>
        <v>1.0000000000000007</v>
      </c>
      <c r="N138" s="172">
        <f t="shared" si="22"/>
        <v>1</v>
      </c>
      <c r="O138" s="172">
        <f t="shared" si="22"/>
        <v>1.0000000000000002</v>
      </c>
      <c r="P138" s="172">
        <f t="shared" si="22"/>
        <v>1</v>
      </c>
      <c r="Q138" s="172">
        <f t="shared" si="22"/>
        <v>1.0000000000000002</v>
      </c>
    </row>
    <row r="139" spans="1:17" ht="12" customHeight="1" x14ac:dyDescent="0.25">
      <c r="A139" s="163" t="s">
        <v>142</v>
      </c>
      <c r="B139" s="171">
        <f t="shared" si="22"/>
        <v>0.48333601519727515</v>
      </c>
      <c r="C139" s="171">
        <f t="shared" si="22"/>
        <v>0.49109125744264809</v>
      </c>
      <c r="D139" s="171">
        <f t="shared" si="22"/>
        <v>0.50811439504348155</v>
      </c>
      <c r="E139" s="171">
        <f t="shared" si="22"/>
        <v>0.52208098099359046</v>
      </c>
      <c r="F139" s="171">
        <f t="shared" si="22"/>
        <v>0.53408646335301169</v>
      </c>
      <c r="G139" s="171">
        <f t="shared" si="22"/>
        <v>0.53894581717349976</v>
      </c>
      <c r="H139" s="171">
        <f t="shared" si="22"/>
        <v>0.54619250022484045</v>
      </c>
      <c r="I139" s="171">
        <f t="shared" si="22"/>
        <v>0.55222712985762157</v>
      </c>
      <c r="J139" s="171">
        <f t="shared" si="22"/>
        <v>0.56138708342395338</v>
      </c>
      <c r="K139" s="171">
        <f t="shared" si="22"/>
        <v>0.56306250467100893</v>
      </c>
      <c r="L139" s="171">
        <f t="shared" si="22"/>
        <v>0.56811593746032596</v>
      </c>
      <c r="M139" s="171">
        <f t="shared" si="22"/>
        <v>0.569845439709463</v>
      </c>
      <c r="N139" s="171">
        <f t="shared" si="22"/>
        <v>0.57280702179125864</v>
      </c>
      <c r="O139" s="171">
        <f t="shared" si="22"/>
        <v>0.57628773776392606</v>
      </c>
      <c r="P139" s="171">
        <f t="shared" si="22"/>
        <v>0.5813143264899221</v>
      </c>
      <c r="Q139" s="171">
        <f t="shared" si="22"/>
        <v>0.59311267051927963</v>
      </c>
    </row>
    <row r="140" spans="1:17" ht="12" customHeight="1" x14ac:dyDescent="0.25">
      <c r="A140" s="161" t="s">
        <v>141</v>
      </c>
      <c r="B140" s="170">
        <f t="shared" si="22"/>
        <v>0.9782082445166993</v>
      </c>
      <c r="C140" s="170">
        <f t="shared" si="22"/>
        <v>0.98963385316679775</v>
      </c>
      <c r="D140" s="170">
        <f t="shared" si="22"/>
        <v>0.98051048936610397</v>
      </c>
      <c r="E140" s="170">
        <f t="shared" si="22"/>
        <v>0.98110120783501686</v>
      </c>
      <c r="F140" s="170">
        <f t="shared" si="22"/>
        <v>0.98135610695783693</v>
      </c>
      <c r="G140" s="170">
        <f t="shared" si="22"/>
        <v>0.90320137220158903</v>
      </c>
      <c r="H140" s="170">
        <f t="shared" si="22"/>
        <v>0.96128996433595837</v>
      </c>
      <c r="I140" s="170">
        <f t="shared" si="22"/>
        <v>0.97994488861036422</v>
      </c>
      <c r="J140" s="170">
        <f t="shared" si="22"/>
        <v>0.98005404231865956</v>
      </c>
      <c r="K140" s="170">
        <f t="shared" si="22"/>
        <v>0.98055737816299682</v>
      </c>
      <c r="L140" s="170">
        <f t="shared" si="22"/>
        <v>0.97978825084370547</v>
      </c>
      <c r="M140" s="170">
        <f t="shared" si="22"/>
        <v>0.98015328552388281</v>
      </c>
      <c r="N140" s="170">
        <f t="shared" si="22"/>
        <v>0.9811765070539924</v>
      </c>
      <c r="O140" s="170">
        <f t="shared" si="22"/>
        <v>0.98152865097444741</v>
      </c>
      <c r="P140" s="170">
        <f t="shared" si="22"/>
        <v>0.97019917797795396</v>
      </c>
      <c r="Q140" s="170">
        <f t="shared" si="22"/>
        <v>0.93357718041188431</v>
      </c>
    </row>
    <row r="141" spans="1:17" ht="12" customHeight="1" x14ac:dyDescent="0.25">
      <c r="A141" s="148" t="s">
        <v>60</v>
      </c>
      <c r="B141" s="73">
        <f t="shared" si="22"/>
        <v>0.4833360151972752</v>
      </c>
      <c r="C141" s="73">
        <f t="shared" si="22"/>
        <v>0.49563950357775277</v>
      </c>
      <c r="D141" s="73">
        <f t="shared" si="22"/>
        <v>0.51754296632737706</v>
      </c>
      <c r="E141" s="73">
        <f t="shared" si="22"/>
        <v>0.53709878008016487</v>
      </c>
      <c r="F141" s="73">
        <f t="shared" si="22"/>
        <v>0.53935155568784499</v>
      </c>
      <c r="G141" s="73">
        <f t="shared" si="22"/>
        <v>0.54757320601637993</v>
      </c>
      <c r="H141" s="73">
        <f t="shared" si="22"/>
        <v>0.55447246051755272</v>
      </c>
      <c r="I141" s="73">
        <f t="shared" si="22"/>
        <v>0.56039441599819773</v>
      </c>
      <c r="J141" s="73">
        <f t="shared" si="22"/>
        <v>0.56603072130581633</v>
      </c>
      <c r="K141" s="73">
        <f t="shared" si="22"/>
        <v>0.5679212171611786</v>
      </c>
      <c r="L141" s="73">
        <f t="shared" si="22"/>
        <v>0.5703653883294042</v>
      </c>
      <c r="M141" s="73">
        <f t="shared" si="22"/>
        <v>0.57200696185039457</v>
      </c>
      <c r="N141" s="73">
        <f t="shared" si="22"/>
        <v>0.57284618282127564</v>
      </c>
      <c r="O141" s="73">
        <f t="shared" si="22"/>
        <v>0.57375976068893586</v>
      </c>
      <c r="P141" s="73">
        <f t="shared" si="22"/>
        <v>0.57648704419155328</v>
      </c>
      <c r="Q141" s="73">
        <f t="shared" si="22"/>
        <v>0.58361367205382231</v>
      </c>
    </row>
    <row r="142" spans="1:17" ht="12" customHeight="1" x14ac:dyDescent="0.25">
      <c r="A142" s="148" t="s">
        <v>59</v>
      </c>
      <c r="B142" s="73">
        <f t="shared" si="22"/>
        <v>1.0000000000000002</v>
      </c>
      <c r="C142" s="73">
        <f t="shared" si="22"/>
        <v>1</v>
      </c>
      <c r="D142" s="73">
        <f t="shared" si="22"/>
        <v>1.0000000000000004</v>
      </c>
      <c r="E142" s="73">
        <f t="shared" si="22"/>
        <v>1.0000000000000004</v>
      </c>
      <c r="F142" s="73">
        <f t="shared" si="22"/>
        <v>0.99999999999999978</v>
      </c>
      <c r="G142" s="73">
        <f t="shared" si="22"/>
        <v>0.99999999999999967</v>
      </c>
      <c r="H142" s="73">
        <f t="shared" si="22"/>
        <v>1</v>
      </c>
      <c r="I142" s="73">
        <f t="shared" si="22"/>
        <v>1.0000000000000004</v>
      </c>
      <c r="J142" s="73">
        <f t="shared" si="22"/>
        <v>1</v>
      </c>
      <c r="K142" s="73">
        <f t="shared" si="22"/>
        <v>1</v>
      </c>
      <c r="L142" s="73">
        <f t="shared" si="22"/>
        <v>1</v>
      </c>
      <c r="M142" s="73">
        <f t="shared" si="22"/>
        <v>1</v>
      </c>
      <c r="N142" s="73">
        <f t="shared" si="22"/>
        <v>1.0000000000000002</v>
      </c>
      <c r="O142" s="73">
        <f t="shared" si="22"/>
        <v>1</v>
      </c>
      <c r="P142" s="73">
        <f t="shared" si="22"/>
        <v>0.99999999999999978</v>
      </c>
      <c r="Q142" s="73">
        <f t="shared" si="22"/>
        <v>1</v>
      </c>
    </row>
    <row r="143" spans="1:17" ht="12" customHeight="1" x14ac:dyDescent="0.25">
      <c r="A143" s="158" t="s">
        <v>62</v>
      </c>
      <c r="B143" s="169">
        <f t="shared" si="22"/>
        <v>0.50495052060379875</v>
      </c>
      <c r="C143" s="169">
        <f t="shared" si="22"/>
        <v>0.47523743273366637</v>
      </c>
      <c r="D143" s="169">
        <f t="shared" si="22"/>
        <v>0.48940704835152082</v>
      </c>
      <c r="E143" s="169">
        <f t="shared" si="22"/>
        <v>0.5088629527150963</v>
      </c>
      <c r="F143" s="169">
        <f t="shared" si="22"/>
        <v>0.51479727565406885</v>
      </c>
      <c r="G143" s="169">
        <f t="shared" si="22"/>
        <v>0.52926175580764856</v>
      </c>
      <c r="H143" s="169">
        <f t="shared" si="22"/>
        <v>0.57239789178475475</v>
      </c>
      <c r="I143" s="169">
        <f t="shared" si="22"/>
        <v>0.58243650275812686</v>
      </c>
      <c r="J143" s="169">
        <f t="shared" si="22"/>
        <v>0.59768326663763849</v>
      </c>
      <c r="K143" s="169">
        <f t="shared" si="22"/>
        <v>0.60381537608368929</v>
      </c>
      <c r="L143" s="169">
        <f t="shared" si="22"/>
        <v>0.61355237119695893</v>
      </c>
      <c r="M143" s="169">
        <f t="shared" si="22"/>
        <v>0.59899982526892348</v>
      </c>
      <c r="N143" s="169">
        <f t="shared" si="22"/>
        <v>0.60125080171995315</v>
      </c>
      <c r="O143" s="169">
        <f t="shared" si="22"/>
        <v>0.5917212417926816</v>
      </c>
      <c r="P143" s="169">
        <f t="shared" si="22"/>
        <v>0.59651322047961042</v>
      </c>
      <c r="Q143" s="169">
        <f t="shared" si="22"/>
        <v>0.6031190420578233</v>
      </c>
    </row>
    <row r="144" spans="1:17" ht="12" customHeight="1" x14ac:dyDescent="0.25">
      <c r="A144" s="23" t="s">
        <v>57</v>
      </c>
      <c r="B144" s="73">
        <f t="shared" si="22"/>
        <v>0.37467543599955527</v>
      </c>
      <c r="C144" s="73">
        <f t="shared" si="22"/>
        <v>0.39133108212869572</v>
      </c>
      <c r="D144" s="73">
        <f t="shared" si="22"/>
        <v>0.40007925516408677</v>
      </c>
      <c r="E144" s="73">
        <f t="shared" si="22"/>
        <v>0.40866886432839233</v>
      </c>
      <c r="F144" s="73">
        <f t="shared" si="22"/>
        <v>0.4126140048623258</v>
      </c>
      <c r="G144" s="73">
        <f t="shared" si="22"/>
        <v>0.41635180095725471</v>
      </c>
      <c r="H144" s="73">
        <f t="shared" si="22"/>
        <v>0.42213687654662574</v>
      </c>
      <c r="I144" s="73">
        <f t="shared" si="22"/>
        <v>0.43077799455206178</v>
      </c>
      <c r="J144" s="73">
        <f t="shared" si="22"/>
        <v>0.43609677948766423</v>
      </c>
      <c r="K144" s="73">
        <f t="shared" si="22"/>
        <v>0.43851756723076241</v>
      </c>
      <c r="L144" s="73">
        <f t="shared" si="22"/>
        <v>0.44102405042525633</v>
      </c>
      <c r="M144" s="73">
        <f t="shared" si="22"/>
        <v>0.44384602051818889</v>
      </c>
      <c r="N144" s="73">
        <f t="shared" si="22"/>
        <v>0.44453003634972837</v>
      </c>
      <c r="O144" s="73">
        <f t="shared" si="22"/>
        <v>0.44619951165211119</v>
      </c>
      <c r="P144" s="73">
        <f t="shared" si="22"/>
        <v>0.4475263398378283</v>
      </c>
      <c r="Q144" s="73">
        <f t="shared" ref="Q144" si="23">IF(Q126=0,"",Q126/Q108)</f>
        <v>0.45265239087338399</v>
      </c>
    </row>
    <row r="145" spans="1:17" ht="12" customHeight="1" x14ac:dyDescent="0.25">
      <c r="A145" s="29" t="s">
        <v>140</v>
      </c>
      <c r="B145" s="65">
        <f t="shared" ref="B145:Q145" si="24">IF(B127=0,"",B127/B109)</f>
        <v>0.75922575541904758</v>
      </c>
      <c r="C145" s="65">
        <f t="shared" si="24"/>
        <v>0.76911311879821687</v>
      </c>
      <c r="D145" s="65">
        <f t="shared" si="24"/>
        <v>0.78355105211464948</v>
      </c>
      <c r="E145" s="65">
        <f t="shared" si="24"/>
        <v>0.79767908628767881</v>
      </c>
      <c r="F145" s="65">
        <f t="shared" si="24"/>
        <v>0.80191789864864893</v>
      </c>
      <c r="G145" s="65">
        <f t="shared" si="24"/>
        <v>0.80603087856719602</v>
      </c>
      <c r="H145" s="65">
        <f t="shared" si="24"/>
        <v>0.81152981387823131</v>
      </c>
      <c r="I145" s="65">
        <f t="shared" si="24"/>
        <v>0.81915608804180862</v>
      </c>
      <c r="J145" s="65">
        <f t="shared" si="24"/>
        <v>0.82406963734257754</v>
      </c>
      <c r="K145" s="65">
        <f t="shared" si="24"/>
        <v>0.82488283669706675</v>
      </c>
      <c r="L145" s="65">
        <f t="shared" si="24"/>
        <v>0.82657366111585584</v>
      </c>
      <c r="M145" s="65">
        <f t="shared" si="24"/>
        <v>0.82763989469614319</v>
      </c>
      <c r="N145" s="65">
        <f t="shared" si="24"/>
        <v>0.82823046872583295</v>
      </c>
      <c r="O145" s="65">
        <f t="shared" si="24"/>
        <v>0.82938046628279904</v>
      </c>
      <c r="P145" s="65">
        <f t="shared" si="24"/>
        <v>0.83036537000669752</v>
      </c>
      <c r="Q145" s="65">
        <f t="shared" si="24"/>
        <v>0.83325326140369782</v>
      </c>
    </row>
    <row r="147" spans="1:17" ht="12" customHeight="1" x14ac:dyDescent="0.25">
      <c r="A147" s="152" t="s">
        <v>121</v>
      </c>
      <c r="B147" s="168">
        <f>SUM(B148,B150,B152,B161)</f>
        <v>2.0519984939495601</v>
      </c>
      <c r="C147" s="168">
        <f t="shared" ref="C147:Q147" si="25">SUM(C148,C150,C152,C161)</f>
        <v>2.1533145256452983</v>
      </c>
      <c r="D147" s="168">
        <f t="shared" si="25"/>
        <v>2.5631119456284672</v>
      </c>
      <c r="E147" s="168">
        <f t="shared" si="25"/>
        <v>3.2654777827708252</v>
      </c>
      <c r="F147" s="168">
        <f t="shared" si="25"/>
        <v>3.3141102897713677</v>
      </c>
      <c r="G147" s="168">
        <f t="shared" si="25"/>
        <v>3.702886001563547</v>
      </c>
      <c r="H147" s="168">
        <f t="shared" si="25"/>
        <v>3.7674795353026633</v>
      </c>
      <c r="I147" s="168">
        <f t="shared" si="25"/>
        <v>6.4892891874416341</v>
      </c>
      <c r="J147" s="168">
        <f t="shared" si="25"/>
        <v>9.5546259219418985</v>
      </c>
      <c r="K147" s="168">
        <f t="shared" si="25"/>
        <v>10.767486361666826</v>
      </c>
      <c r="L147" s="168">
        <f t="shared" si="25"/>
        <v>12.147598196256554</v>
      </c>
      <c r="M147" s="168">
        <f t="shared" si="25"/>
        <v>13.770701705003784</v>
      </c>
      <c r="N147" s="168">
        <f t="shared" si="25"/>
        <v>13.569605258925328</v>
      </c>
      <c r="O147" s="168">
        <f t="shared" si="25"/>
        <v>13.450154500511955</v>
      </c>
      <c r="P147" s="168">
        <f t="shared" si="25"/>
        <v>13.504940274344101</v>
      </c>
      <c r="Q147" s="168">
        <f t="shared" si="25"/>
        <v>14.889392201069745</v>
      </c>
    </row>
    <row r="148" spans="1:17" ht="12" customHeight="1" x14ac:dyDescent="0.25">
      <c r="A148" s="158" t="s">
        <v>65</v>
      </c>
      <c r="B148" s="157">
        <f>B149</f>
        <v>0</v>
      </c>
      <c r="C148" s="157">
        <f t="shared" ref="C148:Q148" si="26">C149</f>
        <v>0</v>
      </c>
      <c r="D148" s="157">
        <f t="shared" si="26"/>
        <v>0</v>
      </c>
      <c r="E148" s="157">
        <f t="shared" si="26"/>
        <v>0</v>
      </c>
      <c r="F148" s="157">
        <f t="shared" si="26"/>
        <v>0</v>
      </c>
      <c r="G148" s="157">
        <f t="shared" si="26"/>
        <v>0</v>
      </c>
      <c r="H148" s="157">
        <f t="shared" si="26"/>
        <v>0</v>
      </c>
      <c r="I148" s="157">
        <f t="shared" si="26"/>
        <v>0</v>
      </c>
      <c r="J148" s="157">
        <f t="shared" si="26"/>
        <v>0</v>
      </c>
      <c r="K148" s="157">
        <f t="shared" si="26"/>
        <v>0</v>
      </c>
      <c r="L148" s="157">
        <f t="shared" si="26"/>
        <v>0</v>
      </c>
      <c r="M148" s="157">
        <f t="shared" si="26"/>
        <v>0</v>
      </c>
      <c r="N148" s="157">
        <f t="shared" si="26"/>
        <v>0</v>
      </c>
      <c r="O148" s="157">
        <f t="shared" si="26"/>
        <v>0</v>
      </c>
      <c r="P148" s="157">
        <f t="shared" si="26"/>
        <v>0</v>
      </c>
      <c r="Q148" s="157">
        <f t="shared" si="26"/>
        <v>0</v>
      </c>
    </row>
    <row r="149" spans="1:17" ht="12" customHeight="1" x14ac:dyDescent="0.25">
      <c r="A149" s="23" t="s">
        <v>60</v>
      </c>
      <c r="B149" s="156">
        <f>RES_hhdet_emi!B$145</f>
        <v>0</v>
      </c>
      <c r="C149" s="156">
        <f>RES_hhdet_emi!C$145</f>
        <v>0</v>
      </c>
      <c r="D149" s="156">
        <f>RES_hhdet_emi!D$145</f>
        <v>0</v>
      </c>
      <c r="E149" s="156">
        <f>RES_hhdet_emi!E$145</f>
        <v>0</v>
      </c>
      <c r="F149" s="156">
        <f>RES_hhdet_emi!F$145</f>
        <v>0</v>
      </c>
      <c r="G149" s="156">
        <f>RES_hhdet_emi!G$145</f>
        <v>0</v>
      </c>
      <c r="H149" s="156">
        <f>RES_hhdet_emi!H$145</f>
        <v>0</v>
      </c>
      <c r="I149" s="156">
        <f>RES_hhdet_emi!I$145</f>
        <v>0</v>
      </c>
      <c r="J149" s="156">
        <f>RES_hhdet_emi!J$145</f>
        <v>0</v>
      </c>
      <c r="K149" s="156">
        <f>RES_hhdet_emi!K$145</f>
        <v>0</v>
      </c>
      <c r="L149" s="156">
        <f>RES_hhdet_emi!L$145</f>
        <v>0</v>
      </c>
      <c r="M149" s="156">
        <f>RES_hhdet_emi!M$145</f>
        <v>0</v>
      </c>
      <c r="N149" s="156">
        <f>RES_hhdet_emi!N$145</f>
        <v>0</v>
      </c>
      <c r="O149" s="156">
        <f>RES_hhdet_emi!O$145</f>
        <v>0</v>
      </c>
      <c r="P149" s="156">
        <f>RES_hhdet_emi!P$145</f>
        <v>0</v>
      </c>
      <c r="Q149" s="156">
        <f>RES_hhdet_emi!Q$145</f>
        <v>0</v>
      </c>
    </row>
    <row r="150" spans="1:17" ht="12" customHeight="1" x14ac:dyDescent="0.25">
      <c r="A150" s="158" t="s">
        <v>112</v>
      </c>
      <c r="B150" s="157">
        <f>B151</f>
        <v>0</v>
      </c>
      <c r="C150" s="157">
        <f t="shared" ref="C150:Q150" si="27">C151</f>
        <v>0</v>
      </c>
      <c r="D150" s="157">
        <f t="shared" si="27"/>
        <v>0</v>
      </c>
      <c r="E150" s="157">
        <f t="shared" si="27"/>
        <v>0</v>
      </c>
      <c r="F150" s="157">
        <f t="shared" si="27"/>
        <v>0</v>
      </c>
      <c r="G150" s="157">
        <f t="shared" si="27"/>
        <v>0</v>
      </c>
      <c r="H150" s="157">
        <f t="shared" si="27"/>
        <v>0</v>
      </c>
      <c r="I150" s="157">
        <f t="shared" si="27"/>
        <v>0</v>
      </c>
      <c r="J150" s="157">
        <f t="shared" si="27"/>
        <v>0</v>
      </c>
      <c r="K150" s="157">
        <f t="shared" si="27"/>
        <v>0</v>
      </c>
      <c r="L150" s="157">
        <f t="shared" si="27"/>
        <v>0</v>
      </c>
      <c r="M150" s="157">
        <f t="shared" si="27"/>
        <v>0</v>
      </c>
      <c r="N150" s="157">
        <f t="shared" si="27"/>
        <v>0</v>
      </c>
      <c r="O150" s="157">
        <f t="shared" si="27"/>
        <v>0</v>
      </c>
      <c r="P150" s="157">
        <f t="shared" si="27"/>
        <v>0</v>
      </c>
      <c r="Q150" s="157">
        <f t="shared" si="27"/>
        <v>0</v>
      </c>
    </row>
    <row r="151" spans="1:17" ht="12" customHeight="1" x14ac:dyDescent="0.25">
      <c r="A151" s="23" t="s">
        <v>60</v>
      </c>
      <c r="B151" s="156">
        <f>RES_hhdet_emi!B$147</f>
        <v>0</v>
      </c>
      <c r="C151" s="156">
        <f>RES_hhdet_emi!C$147</f>
        <v>0</v>
      </c>
      <c r="D151" s="156">
        <f>RES_hhdet_emi!D$147</f>
        <v>0</v>
      </c>
      <c r="E151" s="156">
        <f>RES_hhdet_emi!E$147</f>
        <v>0</v>
      </c>
      <c r="F151" s="156">
        <f>RES_hhdet_emi!F$147</f>
        <v>0</v>
      </c>
      <c r="G151" s="156">
        <f>RES_hhdet_emi!G$147</f>
        <v>0</v>
      </c>
      <c r="H151" s="156">
        <f>RES_hhdet_emi!H$147</f>
        <v>0</v>
      </c>
      <c r="I151" s="156">
        <f>RES_hhdet_emi!I$147</f>
        <v>0</v>
      </c>
      <c r="J151" s="156">
        <f>RES_hhdet_emi!J$147</f>
        <v>0</v>
      </c>
      <c r="K151" s="156">
        <f>RES_hhdet_emi!K$147</f>
        <v>0</v>
      </c>
      <c r="L151" s="156">
        <f>RES_hhdet_emi!L$147</f>
        <v>0</v>
      </c>
      <c r="M151" s="156">
        <f>RES_hhdet_emi!M$147</f>
        <v>0</v>
      </c>
      <c r="N151" s="156">
        <f>RES_hhdet_emi!N$147</f>
        <v>0</v>
      </c>
      <c r="O151" s="156">
        <f>RES_hhdet_emi!O$147</f>
        <v>0</v>
      </c>
      <c r="P151" s="156">
        <f>RES_hhdet_emi!P$147</f>
        <v>0</v>
      </c>
      <c r="Q151" s="156">
        <f>RES_hhdet_emi!Q$147</f>
        <v>0</v>
      </c>
    </row>
    <row r="152" spans="1:17" ht="12" customHeight="1" x14ac:dyDescent="0.25">
      <c r="A152" s="158" t="s">
        <v>63</v>
      </c>
      <c r="B152" s="157">
        <f>SUM(B153:B154,B157:B158)</f>
        <v>0.67438525601766663</v>
      </c>
      <c r="C152" s="157">
        <f t="shared" ref="C152:Q152" si="28">SUM(C153:C154,C157:C158)</f>
        <v>0.68027913207018209</v>
      </c>
      <c r="D152" s="157">
        <f t="shared" si="28"/>
        <v>0.82179821925309726</v>
      </c>
      <c r="E152" s="157">
        <f t="shared" si="28"/>
        <v>0.83532215165025303</v>
      </c>
      <c r="F152" s="157">
        <f t="shared" si="28"/>
        <v>0.64935550052173419</v>
      </c>
      <c r="G152" s="157">
        <f t="shared" si="28"/>
        <v>0.98054611567463057</v>
      </c>
      <c r="H152" s="157">
        <f t="shared" si="28"/>
        <v>0.73862662175041138</v>
      </c>
      <c r="I152" s="157">
        <f t="shared" si="28"/>
        <v>0.33088561979844827</v>
      </c>
      <c r="J152" s="157">
        <f t="shared" si="28"/>
        <v>0.37231493901036206</v>
      </c>
      <c r="K152" s="157">
        <f t="shared" si="28"/>
        <v>0.34609066551309364</v>
      </c>
      <c r="L152" s="157">
        <f t="shared" si="28"/>
        <v>0.24374522404236426</v>
      </c>
      <c r="M152" s="157">
        <f t="shared" si="28"/>
        <v>0.22198595122889467</v>
      </c>
      <c r="N152" s="157">
        <f t="shared" si="28"/>
        <v>0.16109217667112802</v>
      </c>
      <c r="O152" s="157">
        <f t="shared" si="28"/>
        <v>0.10766079031929836</v>
      </c>
      <c r="P152" s="157">
        <f t="shared" si="28"/>
        <v>0.2268051626546482</v>
      </c>
      <c r="Q152" s="157">
        <f t="shared" si="28"/>
        <v>0.42474274543151241</v>
      </c>
    </row>
    <row r="153" spans="1:17" ht="12" customHeight="1" x14ac:dyDescent="0.25">
      <c r="A153" s="167" t="s">
        <v>144</v>
      </c>
      <c r="B153" s="132">
        <f>RES_hhdet_emi!B$149</f>
        <v>0.62894198315058925</v>
      </c>
      <c r="C153" s="132">
        <f>RES_hhdet_emi!C$149</f>
        <v>0.65686293052995137</v>
      </c>
      <c r="D153" s="132">
        <f>RES_hhdet_emi!D$149</f>
        <v>0.77189189935993507</v>
      </c>
      <c r="E153" s="132">
        <f>RES_hhdet_emi!E$149</f>
        <v>0.78494117549274045</v>
      </c>
      <c r="F153" s="132">
        <f>RES_hhdet_emi!F$149</f>
        <v>0.59120667919788739</v>
      </c>
      <c r="G153" s="132">
        <f>RES_hhdet_emi!G$149</f>
        <v>0.64367879090157132</v>
      </c>
      <c r="H153" s="132">
        <f>RES_hhdet_emi!H$149</f>
        <v>0.61839493680860147</v>
      </c>
      <c r="I153" s="132">
        <f>RES_hhdet_emi!I$149</f>
        <v>0.26955022824035868</v>
      </c>
      <c r="J153" s="132">
        <f>RES_hhdet_emi!J$149</f>
        <v>0.31079902119063746</v>
      </c>
      <c r="K153" s="132">
        <f>RES_hhdet_emi!K$149</f>
        <v>0.28820535307371264</v>
      </c>
      <c r="L153" s="132">
        <f>RES_hhdet_emi!L$149</f>
        <v>0.18650311433494643</v>
      </c>
      <c r="M153" s="132">
        <f>RES_hhdet_emi!M$149</f>
        <v>0.16562797562897016</v>
      </c>
      <c r="N153" s="132">
        <f>RES_hhdet_emi!N$149</f>
        <v>0.10895824884352277</v>
      </c>
      <c r="O153" s="132">
        <f>RES_hhdet_emi!O$149</f>
        <v>4.2424981522450889E-2</v>
      </c>
      <c r="P153" s="132">
        <f>RES_hhdet_emi!P$149</f>
        <v>7.7020343450139667E-2</v>
      </c>
      <c r="Q153" s="132">
        <f>RES_hhdet_emi!Q$149</f>
        <v>3.1641234475294988E-2</v>
      </c>
    </row>
    <row r="154" spans="1:17" ht="12" customHeight="1" x14ac:dyDescent="0.25">
      <c r="A154" s="167" t="s">
        <v>143</v>
      </c>
      <c r="B154" s="132">
        <f>SUM(B155:B156)</f>
        <v>4.5443272867077431E-2</v>
      </c>
      <c r="C154" s="132">
        <f t="shared" ref="C154:Q154" si="29">SUM(C155:C156)</f>
        <v>2.3416201540230761E-2</v>
      </c>
      <c r="D154" s="132">
        <f t="shared" si="29"/>
        <v>4.9906319893162181E-2</v>
      </c>
      <c r="E154" s="132">
        <f t="shared" si="29"/>
        <v>5.0380976157512573E-2</v>
      </c>
      <c r="F154" s="132">
        <f t="shared" si="29"/>
        <v>5.8148821323846758E-2</v>
      </c>
      <c r="G154" s="132">
        <f t="shared" si="29"/>
        <v>0.33686732477305925</v>
      </c>
      <c r="H154" s="132">
        <f t="shared" si="29"/>
        <v>0.12023168494180993</v>
      </c>
      <c r="I154" s="132">
        <f t="shared" si="29"/>
        <v>6.1335391558089571E-2</v>
      </c>
      <c r="J154" s="132">
        <f t="shared" si="29"/>
        <v>6.1515917819724618E-2</v>
      </c>
      <c r="K154" s="132">
        <f t="shared" si="29"/>
        <v>5.7885312439380977E-2</v>
      </c>
      <c r="L154" s="132">
        <f t="shared" si="29"/>
        <v>5.7242109707417832E-2</v>
      </c>
      <c r="M154" s="132">
        <f t="shared" si="29"/>
        <v>5.6357975599924497E-2</v>
      </c>
      <c r="N154" s="132">
        <f t="shared" si="29"/>
        <v>5.2133927827605231E-2</v>
      </c>
      <c r="O154" s="132">
        <f t="shared" si="29"/>
        <v>6.5235808796847469E-2</v>
      </c>
      <c r="P154" s="132">
        <f t="shared" si="29"/>
        <v>0.14978481920450853</v>
      </c>
      <c r="Q154" s="132">
        <f t="shared" si="29"/>
        <v>0.39310151095621743</v>
      </c>
    </row>
    <row r="155" spans="1:17" ht="12" customHeight="1" x14ac:dyDescent="0.25">
      <c r="A155" s="166" t="s">
        <v>57</v>
      </c>
      <c r="B155" s="165">
        <f>RES_hhdet_emi!B$151</f>
        <v>4.5443272867077431E-2</v>
      </c>
      <c r="C155" s="165">
        <f>RES_hhdet_emi!C$151</f>
        <v>2.3416201540230761E-2</v>
      </c>
      <c r="D155" s="165">
        <f>RES_hhdet_emi!D$151</f>
        <v>4.9906319893162181E-2</v>
      </c>
      <c r="E155" s="165">
        <f>RES_hhdet_emi!E$151</f>
        <v>5.0380976157512573E-2</v>
      </c>
      <c r="F155" s="165">
        <f>RES_hhdet_emi!F$151</f>
        <v>5.8148821323846758E-2</v>
      </c>
      <c r="G155" s="165">
        <f>RES_hhdet_emi!G$151</f>
        <v>0.33686732477305925</v>
      </c>
      <c r="H155" s="165">
        <f>RES_hhdet_emi!H$151</f>
        <v>0.12023168494180993</v>
      </c>
      <c r="I155" s="165">
        <f>RES_hhdet_emi!I$151</f>
        <v>6.1335391558089571E-2</v>
      </c>
      <c r="J155" s="165">
        <f>RES_hhdet_emi!J$151</f>
        <v>6.1515917819724618E-2</v>
      </c>
      <c r="K155" s="165">
        <f>RES_hhdet_emi!K$151</f>
        <v>5.7885312439380977E-2</v>
      </c>
      <c r="L155" s="165">
        <f>RES_hhdet_emi!L$151</f>
        <v>5.7242109707417832E-2</v>
      </c>
      <c r="M155" s="165">
        <f>RES_hhdet_emi!M$151</f>
        <v>5.6357975599924497E-2</v>
      </c>
      <c r="N155" s="165">
        <f>RES_hhdet_emi!N$151</f>
        <v>5.2133927827605231E-2</v>
      </c>
      <c r="O155" s="165">
        <f>RES_hhdet_emi!O$151</f>
        <v>6.5235808796847469E-2</v>
      </c>
      <c r="P155" s="165">
        <f>RES_hhdet_emi!P$151</f>
        <v>0.14978481920450853</v>
      </c>
      <c r="Q155" s="165">
        <f>RES_hhdet_emi!Q$151</f>
        <v>0.39310151095621743</v>
      </c>
    </row>
    <row r="156" spans="1:17" ht="12" customHeight="1" x14ac:dyDescent="0.25">
      <c r="A156" s="147" t="s">
        <v>59</v>
      </c>
      <c r="B156" s="164">
        <f>RES_hhdet_emi!B$152</f>
        <v>0</v>
      </c>
      <c r="C156" s="164">
        <f>RES_hhdet_emi!C$152</f>
        <v>0</v>
      </c>
      <c r="D156" s="164">
        <f>RES_hhdet_emi!D$152</f>
        <v>0</v>
      </c>
      <c r="E156" s="164">
        <f>RES_hhdet_emi!E$152</f>
        <v>0</v>
      </c>
      <c r="F156" s="164">
        <f>RES_hhdet_emi!F$152</f>
        <v>0</v>
      </c>
      <c r="G156" s="164">
        <f>RES_hhdet_emi!G$152</f>
        <v>0</v>
      </c>
      <c r="H156" s="164">
        <f>RES_hhdet_emi!H$152</f>
        <v>0</v>
      </c>
      <c r="I156" s="164">
        <f>RES_hhdet_emi!I$152</f>
        <v>0</v>
      </c>
      <c r="J156" s="164">
        <f>RES_hhdet_emi!J$152</f>
        <v>0</v>
      </c>
      <c r="K156" s="164">
        <f>RES_hhdet_emi!K$152</f>
        <v>0</v>
      </c>
      <c r="L156" s="164">
        <f>RES_hhdet_emi!L$152</f>
        <v>0</v>
      </c>
      <c r="M156" s="164">
        <f>RES_hhdet_emi!M$152</f>
        <v>0</v>
      </c>
      <c r="N156" s="164">
        <f>RES_hhdet_emi!N$152</f>
        <v>0</v>
      </c>
      <c r="O156" s="164">
        <f>RES_hhdet_emi!O$152</f>
        <v>0</v>
      </c>
      <c r="P156" s="164">
        <f>RES_hhdet_emi!P$152</f>
        <v>0</v>
      </c>
      <c r="Q156" s="164">
        <f>RES_hhdet_emi!Q$152</f>
        <v>0</v>
      </c>
    </row>
    <row r="157" spans="1:17" ht="12" customHeight="1" x14ac:dyDescent="0.25">
      <c r="A157" s="163" t="s">
        <v>142</v>
      </c>
      <c r="B157" s="162">
        <f>RES_hhdet_emi!B$153</f>
        <v>0</v>
      </c>
      <c r="C157" s="162">
        <f>RES_hhdet_emi!C$153</f>
        <v>0</v>
      </c>
      <c r="D157" s="162">
        <f>RES_hhdet_emi!D$153</f>
        <v>0</v>
      </c>
      <c r="E157" s="162">
        <f>RES_hhdet_emi!E$153</f>
        <v>0</v>
      </c>
      <c r="F157" s="162">
        <f>RES_hhdet_emi!F$153</f>
        <v>0</v>
      </c>
      <c r="G157" s="162">
        <f>RES_hhdet_emi!G$153</f>
        <v>0</v>
      </c>
      <c r="H157" s="162">
        <f>RES_hhdet_emi!H$153</f>
        <v>0</v>
      </c>
      <c r="I157" s="162">
        <f>RES_hhdet_emi!I$153</f>
        <v>0</v>
      </c>
      <c r="J157" s="162">
        <f>RES_hhdet_emi!J$153</f>
        <v>0</v>
      </c>
      <c r="K157" s="162">
        <f>RES_hhdet_emi!K$153</f>
        <v>0</v>
      </c>
      <c r="L157" s="162">
        <f>RES_hhdet_emi!L$153</f>
        <v>0</v>
      </c>
      <c r="M157" s="162">
        <f>RES_hhdet_emi!M$153</f>
        <v>0</v>
      </c>
      <c r="N157" s="162">
        <f>RES_hhdet_emi!N$153</f>
        <v>0</v>
      </c>
      <c r="O157" s="162">
        <f>RES_hhdet_emi!O$153</f>
        <v>0</v>
      </c>
      <c r="P157" s="162">
        <f>RES_hhdet_emi!P$153</f>
        <v>0</v>
      </c>
      <c r="Q157" s="162">
        <f>RES_hhdet_emi!Q$153</f>
        <v>0</v>
      </c>
    </row>
    <row r="158" spans="1:17" ht="12" customHeight="1" x14ac:dyDescent="0.25">
      <c r="A158" s="161" t="s">
        <v>141</v>
      </c>
      <c r="B158" s="160">
        <f>SUM(B159:B160)</f>
        <v>0</v>
      </c>
      <c r="C158" s="160">
        <f t="shared" ref="C158:Q158" si="30">SUM(C159:C160)</f>
        <v>0</v>
      </c>
      <c r="D158" s="160">
        <f t="shared" si="30"/>
        <v>0</v>
      </c>
      <c r="E158" s="160">
        <f t="shared" si="30"/>
        <v>0</v>
      </c>
      <c r="F158" s="160">
        <f t="shared" si="30"/>
        <v>0</v>
      </c>
      <c r="G158" s="160">
        <f t="shared" si="30"/>
        <v>0</v>
      </c>
      <c r="H158" s="160">
        <f t="shared" si="30"/>
        <v>0</v>
      </c>
      <c r="I158" s="160">
        <f t="shared" si="30"/>
        <v>0</v>
      </c>
      <c r="J158" s="160">
        <f t="shared" si="30"/>
        <v>0</v>
      </c>
      <c r="K158" s="160">
        <f t="shared" si="30"/>
        <v>0</v>
      </c>
      <c r="L158" s="160">
        <f t="shared" si="30"/>
        <v>0</v>
      </c>
      <c r="M158" s="160">
        <f t="shared" si="30"/>
        <v>0</v>
      </c>
      <c r="N158" s="160">
        <f t="shared" si="30"/>
        <v>0</v>
      </c>
      <c r="O158" s="160">
        <f t="shared" si="30"/>
        <v>0</v>
      </c>
      <c r="P158" s="160">
        <f t="shared" si="30"/>
        <v>0</v>
      </c>
      <c r="Q158" s="160">
        <f t="shared" si="30"/>
        <v>0</v>
      </c>
    </row>
    <row r="159" spans="1:17" ht="12" customHeight="1" x14ac:dyDescent="0.25">
      <c r="A159" s="148" t="s">
        <v>60</v>
      </c>
      <c r="B159" s="156">
        <f>RES_hhdet_emi!B$155</f>
        <v>0</v>
      </c>
      <c r="C159" s="156">
        <f>RES_hhdet_emi!C$155</f>
        <v>0</v>
      </c>
      <c r="D159" s="156">
        <f>RES_hhdet_emi!D$155</f>
        <v>0</v>
      </c>
      <c r="E159" s="156">
        <f>RES_hhdet_emi!E$155</f>
        <v>0</v>
      </c>
      <c r="F159" s="156">
        <f>RES_hhdet_emi!F$155</f>
        <v>0</v>
      </c>
      <c r="G159" s="156">
        <f>RES_hhdet_emi!G$155</f>
        <v>0</v>
      </c>
      <c r="H159" s="156">
        <f>RES_hhdet_emi!H$155</f>
        <v>0</v>
      </c>
      <c r="I159" s="156">
        <f>RES_hhdet_emi!I$155</f>
        <v>0</v>
      </c>
      <c r="J159" s="156">
        <f>RES_hhdet_emi!J$155</f>
        <v>0</v>
      </c>
      <c r="K159" s="156">
        <f>RES_hhdet_emi!K$155</f>
        <v>0</v>
      </c>
      <c r="L159" s="156">
        <f>RES_hhdet_emi!L$155</f>
        <v>0</v>
      </c>
      <c r="M159" s="156">
        <f>RES_hhdet_emi!M$155</f>
        <v>0</v>
      </c>
      <c r="N159" s="156">
        <f>RES_hhdet_emi!N$155</f>
        <v>0</v>
      </c>
      <c r="O159" s="156">
        <f>RES_hhdet_emi!O$155</f>
        <v>0</v>
      </c>
      <c r="P159" s="156">
        <f>RES_hhdet_emi!P$155</f>
        <v>0</v>
      </c>
      <c r="Q159" s="156">
        <f>RES_hhdet_emi!Q$155</f>
        <v>0</v>
      </c>
    </row>
    <row r="160" spans="1:17" ht="12" customHeight="1" x14ac:dyDescent="0.25">
      <c r="A160" s="148" t="s">
        <v>59</v>
      </c>
      <c r="B160" s="156">
        <f>RES_hhdet_emi!B$156</f>
        <v>0</v>
      </c>
      <c r="C160" s="156">
        <f>RES_hhdet_emi!C$156</f>
        <v>0</v>
      </c>
      <c r="D160" s="156">
        <f>RES_hhdet_emi!D$156</f>
        <v>0</v>
      </c>
      <c r="E160" s="156">
        <f>RES_hhdet_emi!E$156</f>
        <v>0</v>
      </c>
      <c r="F160" s="156">
        <f>RES_hhdet_emi!F$156</f>
        <v>0</v>
      </c>
      <c r="G160" s="156">
        <f>RES_hhdet_emi!G$156</f>
        <v>0</v>
      </c>
      <c r="H160" s="156">
        <f>RES_hhdet_emi!H$156</f>
        <v>0</v>
      </c>
      <c r="I160" s="156">
        <f>RES_hhdet_emi!I$156</f>
        <v>0</v>
      </c>
      <c r="J160" s="156">
        <f>RES_hhdet_emi!J$156</f>
        <v>0</v>
      </c>
      <c r="K160" s="156">
        <f>RES_hhdet_emi!K$156</f>
        <v>0</v>
      </c>
      <c r="L160" s="156">
        <f>RES_hhdet_emi!L$156</f>
        <v>0</v>
      </c>
      <c r="M160" s="156">
        <f>RES_hhdet_emi!M$156</f>
        <v>0</v>
      </c>
      <c r="N160" s="156">
        <f>RES_hhdet_emi!N$156</f>
        <v>0</v>
      </c>
      <c r="O160" s="156">
        <f>RES_hhdet_emi!O$156</f>
        <v>0</v>
      </c>
      <c r="P160" s="156">
        <f>RES_hhdet_emi!P$156</f>
        <v>0</v>
      </c>
      <c r="Q160" s="156">
        <f>RES_hhdet_emi!Q$156</f>
        <v>0</v>
      </c>
    </row>
    <row r="161" spans="1:17" ht="12" customHeight="1" x14ac:dyDescent="0.25">
      <c r="A161" s="158" t="s">
        <v>62</v>
      </c>
      <c r="B161" s="157">
        <f>SUM(B162:B163)</f>
        <v>1.3776132379318935</v>
      </c>
      <c r="C161" s="157">
        <f t="shared" ref="C161:Q161" si="31">SUM(C162:C163)</f>
        <v>1.4730353935751161</v>
      </c>
      <c r="D161" s="157">
        <f t="shared" si="31"/>
        <v>1.7413137263753702</v>
      </c>
      <c r="E161" s="157">
        <f t="shared" si="31"/>
        <v>2.4301556311205723</v>
      </c>
      <c r="F161" s="157">
        <f t="shared" si="31"/>
        <v>2.6647547892496335</v>
      </c>
      <c r="G161" s="157">
        <f t="shared" si="31"/>
        <v>2.7223398858889163</v>
      </c>
      <c r="H161" s="157">
        <f t="shared" si="31"/>
        <v>3.0288529135522522</v>
      </c>
      <c r="I161" s="157">
        <f t="shared" si="31"/>
        <v>6.1584035676431856</v>
      </c>
      <c r="J161" s="157">
        <f t="shared" si="31"/>
        <v>9.1823109829315364</v>
      </c>
      <c r="K161" s="157">
        <f t="shared" si="31"/>
        <v>10.421395696153732</v>
      </c>
      <c r="L161" s="157">
        <f t="shared" si="31"/>
        <v>11.903852972214191</v>
      </c>
      <c r="M161" s="157">
        <f t="shared" si="31"/>
        <v>13.548715753774889</v>
      </c>
      <c r="N161" s="157">
        <f t="shared" si="31"/>
        <v>13.408513082254201</v>
      </c>
      <c r="O161" s="157">
        <f t="shared" si="31"/>
        <v>13.342493710192656</v>
      </c>
      <c r="P161" s="157">
        <f t="shared" si="31"/>
        <v>13.278135111689453</v>
      </c>
      <c r="Q161" s="157">
        <f t="shared" si="31"/>
        <v>14.464649455638233</v>
      </c>
    </row>
    <row r="162" spans="1:17" ht="12" customHeight="1" x14ac:dyDescent="0.25">
      <c r="A162" s="23" t="s">
        <v>57</v>
      </c>
      <c r="B162" s="156">
        <f>RES_hhdet_emi!B$158</f>
        <v>1.3776132379318935</v>
      </c>
      <c r="C162" s="156">
        <f>RES_hhdet_emi!C$158</f>
        <v>1.4730353935751161</v>
      </c>
      <c r="D162" s="156">
        <f>RES_hhdet_emi!D$158</f>
        <v>1.7413137263753702</v>
      </c>
      <c r="E162" s="156">
        <f>RES_hhdet_emi!E$158</f>
        <v>2.4301556311205723</v>
      </c>
      <c r="F162" s="156">
        <f>RES_hhdet_emi!F$158</f>
        <v>2.6647547892496335</v>
      </c>
      <c r="G162" s="156">
        <f>RES_hhdet_emi!G$158</f>
        <v>2.7223398858889163</v>
      </c>
      <c r="H162" s="156">
        <f>RES_hhdet_emi!H$158</f>
        <v>3.0288529135522522</v>
      </c>
      <c r="I162" s="156">
        <f>RES_hhdet_emi!I$158</f>
        <v>6.1584035676431856</v>
      </c>
      <c r="J162" s="156">
        <f>RES_hhdet_emi!J$158</f>
        <v>9.1823109829315364</v>
      </c>
      <c r="K162" s="156">
        <f>RES_hhdet_emi!K$158</f>
        <v>10.421395696153732</v>
      </c>
      <c r="L162" s="156">
        <f>RES_hhdet_emi!L$158</f>
        <v>11.903852972214191</v>
      </c>
      <c r="M162" s="156">
        <f>RES_hhdet_emi!M$158</f>
        <v>13.548715753774889</v>
      </c>
      <c r="N162" s="156">
        <f>RES_hhdet_emi!N$158</f>
        <v>13.408513082254201</v>
      </c>
      <c r="O162" s="156">
        <f>RES_hhdet_emi!O$158</f>
        <v>13.342493710192656</v>
      </c>
      <c r="P162" s="156">
        <f>RES_hhdet_emi!P$158</f>
        <v>13.278135111689453</v>
      </c>
      <c r="Q162" s="156">
        <f>RES_hhdet_emi!Q$158</f>
        <v>14.464649455638233</v>
      </c>
    </row>
    <row r="163" spans="1:17" ht="12" customHeight="1" x14ac:dyDescent="0.25">
      <c r="A163" s="29" t="s">
        <v>140</v>
      </c>
      <c r="B163" s="57">
        <f>RES_hhdet_emi!B$159</f>
        <v>0</v>
      </c>
      <c r="C163" s="57">
        <f>RES_hhdet_emi!C$159</f>
        <v>0</v>
      </c>
      <c r="D163" s="57">
        <f>RES_hhdet_emi!D$159</f>
        <v>0</v>
      </c>
      <c r="E163" s="57">
        <f>RES_hhdet_emi!E$159</f>
        <v>0</v>
      </c>
      <c r="F163" s="57">
        <f>RES_hhdet_emi!F$159</f>
        <v>0</v>
      </c>
      <c r="G163" s="57">
        <f>RES_hhdet_emi!G$159</f>
        <v>0</v>
      </c>
      <c r="H163" s="57">
        <f>RES_hhdet_emi!H$159</f>
        <v>0</v>
      </c>
      <c r="I163" s="57">
        <f>RES_hhdet_emi!I$159</f>
        <v>0</v>
      </c>
      <c r="J163" s="57">
        <f>RES_hhdet_emi!J$159</f>
        <v>0</v>
      </c>
      <c r="K163" s="57">
        <f>RES_hhdet_emi!K$159</f>
        <v>0</v>
      </c>
      <c r="L163" s="57">
        <f>RES_hhdet_emi!L$159</f>
        <v>0</v>
      </c>
      <c r="M163" s="57">
        <f>RES_hhdet_emi!M$159</f>
        <v>0</v>
      </c>
      <c r="N163" s="57">
        <f>RES_hhdet_emi!N$159</f>
        <v>0</v>
      </c>
      <c r="O163" s="57">
        <f>RES_hhdet_emi!O$159</f>
        <v>0</v>
      </c>
      <c r="P163" s="57">
        <f>RES_hhdet_emi!P$159</f>
        <v>0</v>
      </c>
      <c r="Q163" s="57">
        <f>RES_hhdet_emi!Q$159</f>
        <v>0</v>
      </c>
    </row>
    <row r="165" spans="1:17" ht="12" customHeight="1" x14ac:dyDescent="0.25">
      <c r="A165" s="152" t="s">
        <v>198</v>
      </c>
      <c r="B165" s="168">
        <f>SUM(B166,B168,B170,B179)</f>
        <v>11642.568927635168</v>
      </c>
      <c r="C165" s="168">
        <f t="shared" ref="C165:Q165" si="32">SUM(C166,C168,C170,C179)</f>
        <v>10677.277399174753</v>
      </c>
      <c r="D165" s="168">
        <f t="shared" si="32"/>
        <v>10877.520760706304</v>
      </c>
      <c r="E165" s="168">
        <f t="shared" si="32"/>
        <v>11063.997569902282</v>
      </c>
      <c r="F165" s="168">
        <f t="shared" si="32"/>
        <v>10080.754903987779</v>
      </c>
      <c r="G165" s="168">
        <f t="shared" si="32"/>
        <v>9347.0395333007655</v>
      </c>
      <c r="H165" s="168">
        <f t="shared" si="32"/>
        <v>8945.9105497346081</v>
      </c>
      <c r="I165" s="168">
        <f t="shared" si="32"/>
        <v>8490.5594307997962</v>
      </c>
      <c r="J165" s="168">
        <f t="shared" si="32"/>
        <v>7694.0730105114399</v>
      </c>
      <c r="K165" s="168">
        <f t="shared" si="32"/>
        <v>7753.0712671435504</v>
      </c>
      <c r="L165" s="168">
        <f t="shared" si="32"/>
        <v>7158.4298374477512</v>
      </c>
      <c r="M165" s="168">
        <f t="shared" si="32"/>
        <v>7268.8153144660891</v>
      </c>
      <c r="N165" s="168">
        <f t="shared" si="32"/>
        <v>6929.0746827703788</v>
      </c>
      <c r="O165" s="168">
        <f t="shared" si="32"/>
        <v>6267.8615089421928</v>
      </c>
      <c r="P165" s="168">
        <f t="shared" si="32"/>
        <v>6126.2857331898358</v>
      </c>
      <c r="Q165" s="168">
        <f t="shared" si="32"/>
        <v>6647.3010321064357</v>
      </c>
    </row>
    <row r="166" spans="1:17" ht="12" customHeight="1" x14ac:dyDescent="0.25">
      <c r="A166" s="158" t="s">
        <v>65</v>
      </c>
      <c r="B166" s="157">
        <f>B167</f>
        <v>4984.5282864532601</v>
      </c>
      <c r="C166" s="157">
        <f t="shared" ref="C166:Q166" si="33">C167</f>
        <v>4652.321007834882</v>
      </c>
      <c r="D166" s="157">
        <f t="shared" si="33"/>
        <v>4808.8705498486952</v>
      </c>
      <c r="E166" s="157">
        <f t="shared" si="33"/>
        <v>4919.2128949064991</v>
      </c>
      <c r="F166" s="157">
        <f t="shared" si="33"/>
        <v>4173.5512152536903</v>
      </c>
      <c r="G166" s="157">
        <f t="shared" si="33"/>
        <v>3368.9375586062019</v>
      </c>
      <c r="H166" s="157">
        <f t="shared" si="33"/>
        <v>3434.8705456085991</v>
      </c>
      <c r="I166" s="157">
        <f t="shared" si="33"/>
        <v>3113.6787425421503</v>
      </c>
      <c r="J166" s="157">
        <f t="shared" si="33"/>
        <v>2420.6722195541201</v>
      </c>
      <c r="K166" s="157">
        <f t="shared" si="33"/>
        <v>2469.9923950328925</v>
      </c>
      <c r="L166" s="157">
        <f t="shared" si="33"/>
        <v>1982.201921271504</v>
      </c>
      <c r="M166" s="157">
        <f t="shared" si="33"/>
        <v>2121.2876229943213</v>
      </c>
      <c r="N166" s="157">
        <f t="shared" si="33"/>
        <v>1958.1538742621544</v>
      </c>
      <c r="O166" s="157">
        <f t="shared" si="33"/>
        <v>1573.5283296011403</v>
      </c>
      <c r="P166" s="157">
        <f t="shared" si="33"/>
        <v>1397.7905310931542</v>
      </c>
      <c r="Q166" s="157">
        <f t="shared" si="33"/>
        <v>1645.9830413682257</v>
      </c>
    </row>
    <row r="167" spans="1:17" ht="12" customHeight="1" x14ac:dyDescent="0.25">
      <c r="A167" s="23" t="s">
        <v>60</v>
      </c>
      <c r="B167" s="156">
        <f>IF(B95=0,0,B95/0.086*1000000/B$7)</f>
        <v>4984.5282864532601</v>
      </c>
      <c r="C167" s="156">
        <f t="shared" ref="C167:Q167" si="34">IF(C95=0,0,C95/0.086*1000000/C$7)</f>
        <v>4652.321007834882</v>
      </c>
      <c r="D167" s="156">
        <f t="shared" si="34"/>
        <v>4808.8705498486952</v>
      </c>
      <c r="E167" s="156">
        <f t="shared" si="34"/>
        <v>4919.2128949064991</v>
      </c>
      <c r="F167" s="156">
        <f t="shared" si="34"/>
        <v>4173.5512152536903</v>
      </c>
      <c r="G167" s="156">
        <f t="shared" si="34"/>
        <v>3368.9375586062019</v>
      </c>
      <c r="H167" s="156">
        <f t="shared" si="34"/>
        <v>3434.8705456085991</v>
      </c>
      <c r="I167" s="156">
        <f t="shared" si="34"/>
        <v>3113.6787425421503</v>
      </c>
      <c r="J167" s="156">
        <f t="shared" si="34"/>
        <v>2420.6722195541201</v>
      </c>
      <c r="K167" s="156">
        <f t="shared" si="34"/>
        <v>2469.9923950328925</v>
      </c>
      <c r="L167" s="156">
        <f t="shared" si="34"/>
        <v>1982.201921271504</v>
      </c>
      <c r="M167" s="156">
        <f t="shared" si="34"/>
        <v>2121.2876229943213</v>
      </c>
      <c r="N167" s="156">
        <f t="shared" si="34"/>
        <v>1958.1538742621544</v>
      </c>
      <c r="O167" s="156">
        <f t="shared" si="34"/>
        <v>1573.5283296011403</v>
      </c>
      <c r="P167" s="156">
        <f t="shared" si="34"/>
        <v>1397.7905310931542</v>
      </c>
      <c r="Q167" s="156">
        <f t="shared" si="34"/>
        <v>1645.9830413682257</v>
      </c>
    </row>
    <row r="168" spans="1:17" ht="12" customHeight="1" x14ac:dyDescent="0.25">
      <c r="A168" s="158" t="s">
        <v>112</v>
      </c>
      <c r="B168" s="157">
        <f>B169</f>
        <v>1330.169917273957</v>
      </c>
      <c r="C168" s="157">
        <f t="shared" ref="C168:Q168" si="35">C169</f>
        <v>1296.9055992517106</v>
      </c>
      <c r="D168" s="157">
        <f t="shared" si="35"/>
        <v>1238.4335600088223</v>
      </c>
      <c r="E168" s="157">
        <f t="shared" si="35"/>
        <v>1179.3224980179416</v>
      </c>
      <c r="F168" s="157">
        <f t="shared" si="35"/>
        <v>1164.487838824441</v>
      </c>
      <c r="G168" s="157">
        <f t="shared" si="35"/>
        <v>1139.2958191315249</v>
      </c>
      <c r="H168" s="157">
        <f t="shared" si="35"/>
        <v>1075.0269033609638</v>
      </c>
      <c r="I168" s="157">
        <f t="shared" si="35"/>
        <v>993.06525992544425</v>
      </c>
      <c r="J168" s="157">
        <f t="shared" si="35"/>
        <v>965.95763493562663</v>
      </c>
      <c r="K168" s="157">
        <f t="shared" si="35"/>
        <v>965.88138587420804</v>
      </c>
      <c r="L168" s="157">
        <f t="shared" si="35"/>
        <v>934.73185636100766</v>
      </c>
      <c r="M168" s="157">
        <f t="shared" si="35"/>
        <v>919.54239737031935</v>
      </c>
      <c r="N168" s="157">
        <f t="shared" si="35"/>
        <v>909.933990550609</v>
      </c>
      <c r="O168" s="157">
        <f t="shared" si="35"/>
        <v>893.10381230115672</v>
      </c>
      <c r="P168" s="157">
        <f t="shared" si="35"/>
        <v>874.30456516722347</v>
      </c>
      <c r="Q168" s="157">
        <f t="shared" si="35"/>
        <v>854.81093994264631</v>
      </c>
    </row>
    <row r="169" spans="1:17" ht="12" customHeight="1" x14ac:dyDescent="0.25">
      <c r="A169" s="23" t="s">
        <v>60</v>
      </c>
      <c r="B169" s="156">
        <f t="shared" ref="B169:Q179" si="36">IF(B97=0,0,B97/0.086*1000000/B$5)</f>
        <v>1330.169917273957</v>
      </c>
      <c r="C169" s="156">
        <f t="shared" si="36"/>
        <v>1296.9055992517106</v>
      </c>
      <c r="D169" s="156">
        <f t="shared" si="36"/>
        <v>1238.4335600088223</v>
      </c>
      <c r="E169" s="156">
        <f t="shared" si="36"/>
        <v>1179.3224980179416</v>
      </c>
      <c r="F169" s="156">
        <f t="shared" si="36"/>
        <v>1164.487838824441</v>
      </c>
      <c r="G169" s="156">
        <f t="shared" si="36"/>
        <v>1139.2958191315249</v>
      </c>
      <c r="H169" s="156">
        <f t="shared" si="36"/>
        <v>1075.0269033609638</v>
      </c>
      <c r="I169" s="156">
        <f t="shared" si="36"/>
        <v>993.06525992544425</v>
      </c>
      <c r="J169" s="156">
        <f t="shared" si="36"/>
        <v>965.95763493562663</v>
      </c>
      <c r="K169" s="156">
        <f t="shared" si="36"/>
        <v>965.88138587420804</v>
      </c>
      <c r="L169" s="156">
        <f t="shared" si="36"/>
        <v>934.73185636100766</v>
      </c>
      <c r="M169" s="156">
        <f t="shared" si="36"/>
        <v>919.54239737031935</v>
      </c>
      <c r="N169" s="156">
        <f t="shared" si="36"/>
        <v>909.933990550609</v>
      </c>
      <c r="O169" s="156">
        <f t="shared" si="36"/>
        <v>893.10381230115672</v>
      </c>
      <c r="P169" s="156">
        <f t="shared" si="36"/>
        <v>874.30456516722347</v>
      </c>
      <c r="Q169" s="156">
        <f t="shared" si="36"/>
        <v>854.81093994264631</v>
      </c>
    </row>
    <row r="170" spans="1:17" ht="12" customHeight="1" x14ac:dyDescent="0.25">
      <c r="A170" s="158" t="s">
        <v>63</v>
      </c>
      <c r="B170" s="157">
        <f t="shared" si="36"/>
        <v>3242.8461937328284</v>
      </c>
      <c r="C170" s="157">
        <f t="shared" si="36"/>
        <v>3003.5475764646076</v>
      </c>
      <c r="D170" s="157">
        <f t="shared" si="36"/>
        <v>3145.5557267192598</v>
      </c>
      <c r="E170" s="157">
        <f t="shared" si="36"/>
        <v>3131.385721731569</v>
      </c>
      <c r="F170" s="157">
        <f t="shared" si="36"/>
        <v>2866.9519513265673</v>
      </c>
      <c r="G170" s="157">
        <f t="shared" si="36"/>
        <v>3048.4782522796586</v>
      </c>
      <c r="H170" s="157">
        <f t="shared" si="36"/>
        <v>2755.5716208670146</v>
      </c>
      <c r="I170" s="157">
        <f t="shared" si="36"/>
        <v>2578.2457962646981</v>
      </c>
      <c r="J170" s="157">
        <f t="shared" si="36"/>
        <v>2588.8762705192621</v>
      </c>
      <c r="K170" s="157">
        <f t="shared" si="36"/>
        <v>2566.8143410860666</v>
      </c>
      <c r="L170" s="157">
        <f t="shared" si="36"/>
        <v>2472.9841971512787</v>
      </c>
      <c r="M170" s="157">
        <f t="shared" si="36"/>
        <v>2435.685630064042</v>
      </c>
      <c r="N170" s="157">
        <f t="shared" si="36"/>
        <v>2339.0986850993354</v>
      </c>
      <c r="O170" s="157">
        <f t="shared" si="36"/>
        <v>2224.7930528845072</v>
      </c>
      <c r="P170" s="157">
        <f t="shared" si="36"/>
        <v>2328.4805292680139</v>
      </c>
      <c r="Q170" s="157">
        <f t="shared" si="36"/>
        <v>2555.4733125551061</v>
      </c>
    </row>
    <row r="171" spans="1:17" ht="12" customHeight="1" x14ac:dyDescent="0.25">
      <c r="A171" s="167" t="s">
        <v>144</v>
      </c>
      <c r="B171" s="132">
        <f>IF(B99=0,0,B99/0.086*1000000/B$11)</f>
        <v>6498.1683813241079</v>
      </c>
      <c r="C171" s="132">
        <f t="shared" ref="C171:Q171" si="37">IF(C99=0,0,C99/0.086*1000000/C$11)</f>
        <v>6048.3488356591643</v>
      </c>
      <c r="D171" s="132">
        <f t="shared" si="37"/>
        <v>6177.0877060849934</v>
      </c>
      <c r="E171" s="132">
        <f t="shared" si="37"/>
        <v>6125.5907941653631</v>
      </c>
      <c r="F171" s="132">
        <f t="shared" si="37"/>
        <v>5940.9403983280627</v>
      </c>
      <c r="G171" s="132">
        <f t="shared" si="37"/>
        <v>5781.8003813786599</v>
      </c>
      <c r="H171" s="132">
        <f t="shared" si="37"/>
        <v>5487.4960748886479</v>
      </c>
      <c r="I171" s="132">
        <f t="shared" si="37"/>
        <v>5596.2076005593872</v>
      </c>
      <c r="J171" s="132">
        <f t="shared" si="37"/>
        <v>5449.9923783453833</v>
      </c>
      <c r="K171" s="132">
        <f t="shared" si="37"/>
        <v>5375.0191279784176</v>
      </c>
      <c r="L171" s="132">
        <f t="shared" si="37"/>
        <v>5262.0075146395038</v>
      </c>
      <c r="M171" s="132">
        <f t="shared" si="37"/>
        <v>4892.5739584179073</v>
      </c>
      <c r="N171" s="132">
        <f t="shared" si="37"/>
        <v>4567.313154074026</v>
      </c>
      <c r="O171" s="132">
        <f t="shared" si="37"/>
        <v>4342.5335282680453</v>
      </c>
      <c r="P171" s="132">
        <f t="shared" si="37"/>
        <v>4346.1110819510868</v>
      </c>
      <c r="Q171" s="132">
        <f t="shared" si="37"/>
        <v>4492.4339357339359</v>
      </c>
    </row>
    <row r="172" spans="1:17" ht="12" customHeight="1" x14ac:dyDescent="0.25">
      <c r="A172" s="167" t="s">
        <v>143</v>
      </c>
      <c r="B172" s="132">
        <f>IF(B100=0,0,B100/0.086*1000000/B$12)</f>
        <v>2538.4059240984716</v>
      </c>
      <c r="C172" s="132">
        <f t="shared" ref="C172:Q172" si="38">IF(C100=0,0,C100/0.086*1000000/C$12)</f>
        <v>2348.1193882267676</v>
      </c>
      <c r="D172" s="132">
        <f t="shared" si="38"/>
        <v>2459.5022466589694</v>
      </c>
      <c r="E172" s="132">
        <f t="shared" si="38"/>
        <v>2463.1746008103728</v>
      </c>
      <c r="F172" s="132">
        <f t="shared" si="38"/>
        <v>2413.0343374651338</v>
      </c>
      <c r="G172" s="132">
        <f t="shared" si="38"/>
        <v>2720.58455834605</v>
      </c>
      <c r="H172" s="132">
        <f t="shared" si="38"/>
        <v>2351.6022572335578</v>
      </c>
      <c r="I172" s="132">
        <f t="shared" si="38"/>
        <v>2339.4787419118006</v>
      </c>
      <c r="J172" s="132">
        <f t="shared" si="38"/>
        <v>2314.8909874560441</v>
      </c>
      <c r="K172" s="132">
        <f t="shared" si="38"/>
        <v>2308.7497410887622</v>
      </c>
      <c r="L172" s="132">
        <f t="shared" si="38"/>
        <v>2282.2696452657956</v>
      </c>
      <c r="M172" s="132">
        <f t="shared" si="38"/>
        <v>2263.3690151800683</v>
      </c>
      <c r="N172" s="132">
        <f t="shared" si="38"/>
        <v>2225.1812967177698</v>
      </c>
      <c r="O172" s="132">
        <f t="shared" si="38"/>
        <v>2184.4021839398433</v>
      </c>
      <c r="P172" s="132">
        <f t="shared" si="38"/>
        <v>2279.5314676012263</v>
      </c>
      <c r="Q172" s="132">
        <f t="shared" si="38"/>
        <v>2518.4947059749247</v>
      </c>
    </row>
    <row r="173" spans="1:17" ht="12" customHeight="1" x14ac:dyDescent="0.25">
      <c r="A173" s="166" t="s">
        <v>57</v>
      </c>
      <c r="B173" s="165">
        <f t="shared" ref="B173:Q174" si="39">IF(B101=0,0,B101/0.086*1000000/B$12)</f>
        <v>129.96336762648116</v>
      </c>
      <c r="C173" s="165">
        <f t="shared" si="39"/>
        <v>60.48348835659128</v>
      </c>
      <c r="D173" s="165">
        <f t="shared" si="39"/>
        <v>123.54175412169943</v>
      </c>
      <c r="E173" s="165">
        <f t="shared" si="39"/>
        <v>122.51181588330678</v>
      </c>
      <c r="F173" s="165">
        <f t="shared" si="39"/>
        <v>118.81880796656078</v>
      </c>
      <c r="G173" s="165">
        <f t="shared" si="39"/>
        <v>693.81604576543953</v>
      </c>
      <c r="H173" s="165">
        <f t="shared" si="39"/>
        <v>246.93732336999011</v>
      </c>
      <c r="I173" s="165">
        <f t="shared" si="39"/>
        <v>111.92415201118851</v>
      </c>
      <c r="J173" s="165">
        <f t="shared" si="39"/>
        <v>108.9998475669077</v>
      </c>
      <c r="K173" s="165">
        <f t="shared" si="39"/>
        <v>107.50038255956781</v>
      </c>
      <c r="L173" s="165">
        <f t="shared" si="39"/>
        <v>105.24015029278945</v>
      </c>
      <c r="M173" s="165">
        <f t="shared" si="39"/>
        <v>97.851479168357699</v>
      </c>
      <c r="N173" s="165">
        <f t="shared" si="39"/>
        <v>91.346263081479918</v>
      </c>
      <c r="O173" s="165">
        <f t="shared" si="39"/>
        <v>86.850670565360559</v>
      </c>
      <c r="P173" s="165">
        <f t="shared" si="39"/>
        <v>152.11388786828775</v>
      </c>
      <c r="Q173" s="165">
        <f t="shared" si="39"/>
        <v>381.85688453738464</v>
      </c>
    </row>
    <row r="174" spans="1:17" ht="12" customHeight="1" x14ac:dyDescent="0.25">
      <c r="A174" s="147" t="s">
        <v>59</v>
      </c>
      <c r="B174" s="164">
        <f t="shared" si="39"/>
        <v>2408.4425564719904</v>
      </c>
      <c r="C174" s="164">
        <f t="shared" si="39"/>
        <v>2287.6358998701762</v>
      </c>
      <c r="D174" s="164">
        <f t="shared" si="39"/>
        <v>2335.9604925372696</v>
      </c>
      <c r="E174" s="164">
        <f t="shared" si="39"/>
        <v>2340.6627849270662</v>
      </c>
      <c r="F174" s="164">
        <f t="shared" si="39"/>
        <v>2294.2155294985728</v>
      </c>
      <c r="G174" s="164">
        <f t="shared" si="39"/>
        <v>2026.7685125806104</v>
      </c>
      <c r="H174" s="164">
        <f t="shared" si="39"/>
        <v>2104.6649338635675</v>
      </c>
      <c r="I174" s="164">
        <f t="shared" si="39"/>
        <v>2227.554589900612</v>
      </c>
      <c r="J174" s="164">
        <f t="shared" si="39"/>
        <v>2205.8911398891364</v>
      </c>
      <c r="K174" s="164">
        <f t="shared" si="39"/>
        <v>2201.2493585291945</v>
      </c>
      <c r="L174" s="164">
        <f t="shared" si="39"/>
        <v>2177.0294949730064</v>
      </c>
      <c r="M174" s="164">
        <f t="shared" si="39"/>
        <v>2165.5175360117109</v>
      </c>
      <c r="N174" s="164">
        <f t="shared" si="39"/>
        <v>2133.8350336362901</v>
      </c>
      <c r="O174" s="164">
        <f t="shared" si="39"/>
        <v>2097.551513374483</v>
      </c>
      <c r="P174" s="164">
        <f t="shared" si="39"/>
        <v>2127.417579732939</v>
      </c>
      <c r="Q174" s="164">
        <f t="shared" si="39"/>
        <v>2136.6378214375404</v>
      </c>
    </row>
    <row r="175" spans="1:17" ht="12" customHeight="1" x14ac:dyDescent="0.25">
      <c r="A175" s="163" t="s">
        <v>142</v>
      </c>
      <c r="B175" s="162">
        <f>IF(B103=0,0,B103/0.086*1000000/B$13)</f>
        <v>5302.8022362856609</v>
      </c>
      <c r="C175" s="162">
        <f t="shared" ref="C175:Q175" si="40">IF(C103=0,0,C103/0.086*1000000/C$13)</f>
        <v>4800.4536203069529</v>
      </c>
      <c r="D175" s="162">
        <f t="shared" si="40"/>
        <v>4916.8380711511418</v>
      </c>
      <c r="E175" s="162">
        <f t="shared" si="40"/>
        <v>4981.4704532507894</v>
      </c>
      <c r="F175" s="162">
        <f t="shared" si="40"/>
        <v>4838.5371626539072</v>
      </c>
      <c r="G175" s="162">
        <f t="shared" si="40"/>
        <v>4597.2270463305294</v>
      </c>
      <c r="H175" s="162">
        <f t="shared" si="40"/>
        <v>4450.3523016269137</v>
      </c>
      <c r="I175" s="162">
        <f t="shared" si="40"/>
        <v>5324.0144324957719</v>
      </c>
      <c r="J175" s="162">
        <f t="shared" si="40"/>
        <v>5313.5426306707441</v>
      </c>
      <c r="K175" s="162">
        <f t="shared" si="40"/>
        <v>5185.9316865155588</v>
      </c>
      <c r="L175" s="162">
        <f t="shared" si="40"/>
        <v>5373.6097916017334</v>
      </c>
      <c r="M175" s="162">
        <f t="shared" si="40"/>
        <v>5265.0735456129696</v>
      </c>
      <c r="N175" s="162">
        <f t="shared" si="40"/>
        <v>4918.3499632402445</v>
      </c>
      <c r="O175" s="162">
        <f t="shared" si="40"/>
        <v>4750.8045642579737</v>
      </c>
      <c r="P175" s="162">
        <f t="shared" si="40"/>
        <v>4600.808358596958</v>
      </c>
      <c r="Q175" s="162">
        <f t="shared" si="40"/>
        <v>4770.9683051493421</v>
      </c>
    </row>
    <row r="176" spans="1:17" ht="12" customHeight="1" x14ac:dyDescent="0.25">
      <c r="A176" s="161" t="s">
        <v>141</v>
      </c>
      <c r="B176" s="160">
        <f>IF(B104=0,0,B104/0.086*1000000/B$14)</f>
        <v>2514.4986011977026</v>
      </c>
      <c r="C176" s="160">
        <f t="shared" ref="C176:Q176" si="41">IF(C104=0,0,C104/0.086*1000000/C$14)</f>
        <v>2335.6404360732454</v>
      </c>
      <c r="D176" s="160">
        <f t="shared" si="41"/>
        <v>2434.2972539602924</v>
      </c>
      <c r="E176" s="160">
        <f t="shared" si="41"/>
        <v>2440.2921939920807</v>
      </c>
      <c r="F176" s="160">
        <f t="shared" si="41"/>
        <v>2390.9862727516497</v>
      </c>
      <c r="G176" s="160">
        <f t="shared" si="41"/>
        <v>2578.4357581402751</v>
      </c>
      <c r="H176" s="160">
        <f t="shared" si="41"/>
        <v>2304.9307874367805</v>
      </c>
      <c r="I176" s="160">
        <f t="shared" si="41"/>
        <v>2334.0348785505271</v>
      </c>
      <c r="J176" s="160">
        <f t="shared" si="41"/>
        <v>2312.1619925025516</v>
      </c>
      <c r="K176" s="160">
        <f t="shared" si="41"/>
        <v>2304.9679922595055</v>
      </c>
      <c r="L176" s="160">
        <f t="shared" si="41"/>
        <v>2284.5016908050402</v>
      </c>
      <c r="M176" s="160">
        <f t="shared" si="41"/>
        <v>2270.8190069239695</v>
      </c>
      <c r="N176" s="160">
        <f t="shared" si="41"/>
        <v>2232.2020329010943</v>
      </c>
      <c r="O176" s="160">
        <f t="shared" si="41"/>
        <v>2192.5676046596418</v>
      </c>
      <c r="P176" s="160">
        <f t="shared" si="41"/>
        <v>2288.4458722838312</v>
      </c>
      <c r="Q176" s="160">
        <f t="shared" si="41"/>
        <v>2542.1701273752346</v>
      </c>
    </row>
    <row r="177" spans="1:17" ht="12" customHeight="1" x14ac:dyDescent="0.25">
      <c r="A177" s="148" t="s">
        <v>60</v>
      </c>
      <c r="B177" s="156">
        <f t="shared" ref="B177:Q178" si="42">IF(B105=0,0,B105/0.086*1000000/B$14)</f>
        <v>106.0560447257121</v>
      </c>
      <c r="C177" s="156">
        <f t="shared" si="42"/>
        <v>48.004536203069065</v>
      </c>
      <c r="D177" s="156">
        <f t="shared" si="42"/>
        <v>98.336761423022722</v>
      </c>
      <c r="E177" s="156">
        <f t="shared" si="42"/>
        <v>99.629409065015423</v>
      </c>
      <c r="F177" s="156">
        <f t="shared" si="42"/>
        <v>96.770743253077868</v>
      </c>
      <c r="G177" s="156">
        <f t="shared" si="42"/>
        <v>551.66724555966391</v>
      </c>
      <c r="H177" s="156">
        <f t="shared" si="42"/>
        <v>200.26585357321193</v>
      </c>
      <c r="I177" s="156">
        <f t="shared" si="42"/>
        <v>106.48028864991599</v>
      </c>
      <c r="J177" s="156">
        <f t="shared" si="42"/>
        <v>106.27085261341506</v>
      </c>
      <c r="K177" s="156">
        <f t="shared" si="42"/>
        <v>103.71863373031066</v>
      </c>
      <c r="L177" s="156">
        <f t="shared" si="42"/>
        <v>107.47219583203439</v>
      </c>
      <c r="M177" s="156">
        <f t="shared" si="42"/>
        <v>105.30147091225878</v>
      </c>
      <c r="N177" s="156">
        <f t="shared" si="42"/>
        <v>98.366999264804235</v>
      </c>
      <c r="O177" s="156">
        <f t="shared" si="42"/>
        <v>95.016091285159106</v>
      </c>
      <c r="P177" s="156">
        <f t="shared" si="42"/>
        <v>161.02829255089296</v>
      </c>
      <c r="Q177" s="156">
        <f t="shared" si="42"/>
        <v>405.53230593769405</v>
      </c>
    </row>
    <row r="178" spans="1:17" ht="12" customHeight="1" x14ac:dyDescent="0.25">
      <c r="A178" s="148" t="s">
        <v>59</v>
      </c>
      <c r="B178" s="156">
        <f t="shared" si="42"/>
        <v>2408.44255647199</v>
      </c>
      <c r="C178" s="156">
        <f t="shared" si="42"/>
        <v>2287.6358998701762</v>
      </c>
      <c r="D178" s="156">
        <f t="shared" si="42"/>
        <v>2335.9604925372696</v>
      </c>
      <c r="E178" s="156">
        <f t="shared" si="42"/>
        <v>2340.6627849270649</v>
      </c>
      <c r="F178" s="156">
        <f t="shared" si="42"/>
        <v>2294.2155294985714</v>
      </c>
      <c r="G178" s="156">
        <f t="shared" si="42"/>
        <v>2026.7685125806108</v>
      </c>
      <c r="H178" s="156">
        <f t="shared" si="42"/>
        <v>2104.6649338635684</v>
      </c>
      <c r="I178" s="156">
        <f t="shared" si="42"/>
        <v>2227.5545899006115</v>
      </c>
      <c r="J178" s="156">
        <f t="shared" si="42"/>
        <v>2205.8911398891369</v>
      </c>
      <c r="K178" s="156">
        <f t="shared" si="42"/>
        <v>2201.249358529195</v>
      </c>
      <c r="L178" s="156">
        <f t="shared" si="42"/>
        <v>2177.029494973006</v>
      </c>
      <c r="M178" s="156">
        <f t="shared" si="42"/>
        <v>2165.5175360117105</v>
      </c>
      <c r="N178" s="156">
        <f t="shared" si="42"/>
        <v>2133.8350336362896</v>
      </c>
      <c r="O178" s="156">
        <f t="shared" si="42"/>
        <v>2097.5515133744825</v>
      </c>
      <c r="P178" s="156">
        <f t="shared" si="42"/>
        <v>2127.4175797329385</v>
      </c>
      <c r="Q178" s="156">
        <f t="shared" si="42"/>
        <v>2136.6378214375404</v>
      </c>
    </row>
    <row r="179" spans="1:17" ht="12" customHeight="1" x14ac:dyDescent="0.25">
      <c r="A179" s="158" t="s">
        <v>62</v>
      </c>
      <c r="B179" s="157">
        <f t="shared" si="36"/>
        <v>2085.024530175122</v>
      </c>
      <c r="C179" s="157">
        <f t="shared" si="36"/>
        <v>1724.5032156235525</v>
      </c>
      <c r="D179" s="157">
        <f t="shared" si="36"/>
        <v>1684.6609241295266</v>
      </c>
      <c r="E179" s="157">
        <f t="shared" si="36"/>
        <v>1834.0764552462722</v>
      </c>
      <c r="F179" s="157">
        <f t="shared" si="36"/>
        <v>1875.7638985830802</v>
      </c>
      <c r="G179" s="157">
        <f t="shared" si="36"/>
        <v>1790.3279032833793</v>
      </c>
      <c r="H179" s="157">
        <f t="shared" si="36"/>
        <v>1680.4414798980313</v>
      </c>
      <c r="I179" s="157">
        <f t="shared" si="36"/>
        <v>1805.5696320675036</v>
      </c>
      <c r="J179" s="157">
        <f t="shared" si="36"/>
        <v>1718.5668855024303</v>
      </c>
      <c r="K179" s="157">
        <f t="shared" si="36"/>
        <v>1750.3831451503834</v>
      </c>
      <c r="L179" s="157">
        <f t="shared" si="36"/>
        <v>1768.5118626639608</v>
      </c>
      <c r="M179" s="157">
        <f t="shared" si="36"/>
        <v>1792.2996640374065</v>
      </c>
      <c r="N179" s="157">
        <f t="shared" si="36"/>
        <v>1721.8881328582797</v>
      </c>
      <c r="O179" s="157">
        <f t="shared" si="36"/>
        <v>1576.4363141553888</v>
      </c>
      <c r="P179" s="157">
        <f t="shared" si="36"/>
        <v>1525.7101076614445</v>
      </c>
      <c r="Q179" s="157">
        <f t="shared" si="36"/>
        <v>1591.0337382404575</v>
      </c>
    </row>
    <row r="180" spans="1:17" ht="12" customHeight="1" x14ac:dyDescent="0.25">
      <c r="A180" s="23" t="s">
        <v>57</v>
      </c>
      <c r="B180" s="156">
        <f>IF(B108=0,0,B108/0.086*1000000/B$16)</f>
        <v>2751.0956566821428</v>
      </c>
      <c r="C180" s="156">
        <f t="shared" ref="C180:Q180" si="43">IF(C108=0,0,C108/0.086*1000000/C$16)</f>
        <v>2103.635647816337</v>
      </c>
      <c r="D180" s="156">
        <f t="shared" si="43"/>
        <v>2065.8229025470882</v>
      </c>
      <c r="E180" s="156">
        <f t="shared" si="43"/>
        <v>2230.6706337086271</v>
      </c>
      <c r="F180" s="156">
        <f t="shared" si="43"/>
        <v>2318.8272768671623</v>
      </c>
      <c r="G180" s="156">
        <f t="shared" si="43"/>
        <v>2273.2086711951897</v>
      </c>
      <c r="H180" s="156">
        <f t="shared" si="43"/>
        <v>2066.2068596560057</v>
      </c>
      <c r="I180" s="156">
        <f t="shared" si="43"/>
        <v>2220.3099172140605</v>
      </c>
      <c r="J180" s="156">
        <f t="shared" si="43"/>
        <v>2105.602951711488</v>
      </c>
      <c r="K180" s="156">
        <f t="shared" si="43"/>
        <v>2168.7300070145361</v>
      </c>
      <c r="L180" s="156">
        <f t="shared" si="43"/>
        <v>2144.0239843635809</v>
      </c>
      <c r="M180" s="156">
        <f t="shared" si="43"/>
        <v>2126.4155873434825</v>
      </c>
      <c r="N180" s="156">
        <f t="shared" si="43"/>
        <v>2072.7771818714655</v>
      </c>
      <c r="O180" s="156">
        <f t="shared" si="43"/>
        <v>1866.8510931389483</v>
      </c>
      <c r="P180" s="156">
        <f t="shared" si="43"/>
        <v>1839.5425705281207</v>
      </c>
      <c r="Q180" s="156">
        <f t="shared" si="43"/>
        <v>1912.2512629222886</v>
      </c>
    </row>
    <row r="181" spans="1:17" ht="12" customHeight="1" x14ac:dyDescent="0.25">
      <c r="A181" s="29" t="s">
        <v>140</v>
      </c>
      <c r="B181" s="57">
        <f>IF(B109=0,0,B109/0.086*1000000/B$17)</f>
        <v>1415.9175279775504</v>
      </c>
      <c r="C181" s="57">
        <f t="shared" ref="C181:Q181" si="44">IF(C109=0,0,C109/0.086*1000000/C$17)</f>
        <v>1057.1781693539001</v>
      </c>
      <c r="D181" s="57">
        <f t="shared" si="44"/>
        <v>1047.9608161019924</v>
      </c>
      <c r="E181" s="57">
        <f t="shared" si="44"/>
        <v>1212.6159697145749</v>
      </c>
      <c r="F181" s="57">
        <f t="shared" si="44"/>
        <v>1220.4964812260964</v>
      </c>
      <c r="G181" s="57">
        <f t="shared" si="44"/>
        <v>1177.3065815918683</v>
      </c>
      <c r="H181" s="57">
        <f t="shared" si="44"/>
        <v>1295.5113484104886</v>
      </c>
      <c r="I181" s="57">
        <f t="shared" si="44"/>
        <v>1397.9742850163718</v>
      </c>
      <c r="J181" s="57">
        <f t="shared" si="44"/>
        <v>1366.6259031821407</v>
      </c>
      <c r="K181" s="57">
        <f t="shared" si="44"/>
        <v>1391.4218839054313</v>
      </c>
      <c r="L181" s="57">
        <f t="shared" si="44"/>
        <v>1454.0688746924152</v>
      </c>
      <c r="M181" s="57">
        <f t="shared" si="44"/>
        <v>1455.3239410569131</v>
      </c>
      <c r="N181" s="57">
        <f t="shared" si="44"/>
        <v>1382.8474092181596</v>
      </c>
      <c r="O181" s="57">
        <f t="shared" si="44"/>
        <v>1257.0663542712482</v>
      </c>
      <c r="P181" s="57">
        <f t="shared" si="44"/>
        <v>1203.4483233350504</v>
      </c>
      <c r="Q181" s="57">
        <f t="shared" si="44"/>
        <v>1265.8210193123405</v>
      </c>
    </row>
    <row r="183" spans="1:17" ht="12" customHeight="1" x14ac:dyDescent="0.25">
      <c r="A183" s="152" t="s">
        <v>74</v>
      </c>
      <c r="B183" s="168">
        <f t="shared" ref="B183:Q183" si="45">SUM(B184,B186,B188,B197)</f>
        <v>9657.5078872668855</v>
      </c>
      <c r="C183" s="168">
        <f t="shared" si="45"/>
        <v>9059.2067191032729</v>
      </c>
      <c r="D183" s="168">
        <f t="shared" si="45"/>
        <v>9446.6795511415439</v>
      </c>
      <c r="E183" s="168">
        <f t="shared" si="45"/>
        <v>9936.7789548457149</v>
      </c>
      <c r="F183" s="168">
        <f t="shared" si="45"/>
        <v>9327.7614103215092</v>
      </c>
      <c r="G183" s="168">
        <f t="shared" si="45"/>
        <v>8644.3940521462919</v>
      </c>
      <c r="H183" s="168">
        <f t="shared" si="45"/>
        <v>9019.0649650415526</v>
      </c>
      <c r="I183" s="168">
        <f t="shared" si="45"/>
        <v>9455.4065451206807</v>
      </c>
      <c r="J183" s="168">
        <f t="shared" si="45"/>
        <v>8936.2476122154803</v>
      </c>
      <c r="K183" s="168">
        <f t="shared" si="45"/>
        <v>9211.2878531146926</v>
      </c>
      <c r="L183" s="168">
        <f t="shared" si="45"/>
        <v>8662.8878838072214</v>
      </c>
      <c r="M183" s="168">
        <f t="shared" si="45"/>
        <v>8929.2934207333328</v>
      </c>
      <c r="N183" s="168">
        <f t="shared" si="45"/>
        <v>8654.2860453336561</v>
      </c>
      <c r="O183" s="168">
        <f t="shared" si="45"/>
        <v>7907.1988206374153</v>
      </c>
      <c r="P183" s="168">
        <f t="shared" si="45"/>
        <v>7721.4072407385456</v>
      </c>
      <c r="Q183" s="168">
        <f t="shared" si="45"/>
        <v>8481.2123146865233</v>
      </c>
    </row>
    <row r="184" spans="1:17" ht="12" customHeight="1" x14ac:dyDescent="0.25">
      <c r="A184" s="158" t="s">
        <v>65</v>
      </c>
      <c r="B184" s="157">
        <f t="shared" ref="B184:Q184" si="46">B185</f>
        <v>4276.7919163585602</v>
      </c>
      <c r="C184" s="157">
        <f t="shared" si="46"/>
        <v>4053.3029023545791</v>
      </c>
      <c r="D184" s="157">
        <f t="shared" si="46"/>
        <v>4341.357139245647</v>
      </c>
      <c r="E184" s="157">
        <f t="shared" si="46"/>
        <v>4683.261943397044</v>
      </c>
      <c r="F184" s="157">
        <f t="shared" si="46"/>
        <v>4075.9340360184378</v>
      </c>
      <c r="G184" s="157">
        <f t="shared" si="46"/>
        <v>3422.8475941815946</v>
      </c>
      <c r="H184" s="157">
        <f t="shared" si="46"/>
        <v>3859.3672484274789</v>
      </c>
      <c r="I184" s="157">
        <f t="shared" si="46"/>
        <v>4102.757099569365</v>
      </c>
      <c r="J184" s="157">
        <f t="shared" si="46"/>
        <v>3552.3885085456614</v>
      </c>
      <c r="K184" s="157">
        <f t="shared" si="46"/>
        <v>3767.0884369160044</v>
      </c>
      <c r="L184" s="157">
        <f t="shared" si="46"/>
        <v>3215.4420981639637</v>
      </c>
      <c r="M184" s="157">
        <f t="shared" si="46"/>
        <v>3518.6019917430331</v>
      </c>
      <c r="N184" s="157">
        <f t="shared" si="46"/>
        <v>3324.4751125685402</v>
      </c>
      <c r="O184" s="157">
        <f t="shared" si="46"/>
        <v>2737.8249166883338</v>
      </c>
      <c r="P184" s="157">
        <f t="shared" si="46"/>
        <v>2504.1328772498659</v>
      </c>
      <c r="Q184" s="157">
        <f t="shared" si="46"/>
        <v>3053.3106177528916</v>
      </c>
    </row>
    <row r="185" spans="1:17" ht="12" customHeight="1" x14ac:dyDescent="0.25">
      <c r="A185" s="23" t="s">
        <v>60</v>
      </c>
      <c r="B185" s="156">
        <f t="shared" ref="B185:Q185" si="47">IF(B113=0,0,B113/0.086*1000000/B$7)</f>
        <v>4276.7919163585602</v>
      </c>
      <c r="C185" s="156">
        <f t="shared" si="47"/>
        <v>4053.3029023545791</v>
      </c>
      <c r="D185" s="156">
        <f t="shared" si="47"/>
        <v>4341.357139245647</v>
      </c>
      <c r="E185" s="156">
        <f t="shared" si="47"/>
        <v>4683.261943397044</v>
      </c>
      <c r="F185" s="156">
        <f t="shared" si="47"/>
        <v>4075.9340360184378</v>
      </c>
      <c r="G185" s="156">
        <f t="shared" si="47"/>
        <v>3422.8475941815946</v>
      </c>
      <c r="H185" s="156">
        <f t="shared" si="47"/>
        <v>3859.3672484274789</v>
      </c>
      <c r="I185" s="156">
        <f t="shared" si="47"/>
        <v>4102.757099569365</v>
      </c>
      <c r="J185" s="156">
        <f t="shared" si="47"/>
        <v>3552.3885085456614</v>
      </c>
      <c r="K185" s="156">
        <f t="shared" si="47"/>
        <v>3767.0884369160044</v>
      </c>
      <c r="L185" s="156">
        <f t="shared" si="47"/>
        <v>3215.4420981639637</v>
      </c>
      <c r="M185" s="156">
        <f t="shared" si="47"/>
        <v>3518.6019917430331</v>
      </c>
      <c r="N185" s="156">
        <f t="shared" si="47"/>
        <v>3324.4751125685402</v>
      </c>
      <c r="O185" s="156">
        <f t="shared" si="47"/>
        <v>2737.8249166883338</v>
      </c>
      <c r="P185" s="156">
        <f t="shared" si="47"/>
        <v>2504.1328772498659</v>
      </c>
      <c r="Q185" s="156">
        <f t="shared" si="47"/>
        <v>3053.3106177528916</v>
      </c>
    </row>
    <row r="186" spans="1:17" ht="12" customHeight="1" x14ac:dyDescent="0.25">
      <c r="A186" s="158" t="s">
        <v>112</v>
      </c>
      <c r="B186" s="157">
        <f t="shared" ref="B186:Q186" si="48">B187</f>
        <v>1856.694873935862</v>
      </c>
      <c r="C186" s="157">
        <f t="shared" si="48"/>
        <v>1868.1561797733632</v>
      </c>
      <c r="D186" s="157">
        <f t="shared" si="48"/>
        <v>1876.3963303893008</v>
      </c>
      <c r="E186" s="157">
        <f t="shared" si="48"/>
        <v>1890.7564515121078</v>
      </c>
      <c r="F186" s="157">
        <f t="shared" si="48"/>
        <v>1910.3552431140497</v>
      </c>
      <c r="G186" s="157">
        <f t="shared" si="48"/>
        <v>1927.0348756691976</v>
      </c>
      <c r="H186" s="157">
        <f t="shared" si="48"/>
        <v>1949.4020526636564</v>
      </c>
      <c r="I186" s="157">
        <f t="shared" si="48"/>
        <v>1966.7537037564302</v>
      </c>
      <c r="J186" s="157">
        <f t="shared" si="48"/>
        <v>2029.4220686500432</v>
      </c>
      <c r="K186" s="157">
        <f t="shared" si="48"/>
        <v>2070.95197717064</v>
      </c>
      <c r="L186" s="157">
        <f t="shared" si="48"/>
        <v>2076.9776252299062</v>
      </c>
      <c r="M186" s="157">
        <f t="shared" si="48"/>
        <v>2071.2904814018816</v>
      </c>
      <c r="N186" s="157">
        <f t="shared" si="48"/>
        <v>2081.1884018662654</v>
      </c>
      <c r="O186" s="157">
        <f t="shared" si="48"/>
        <v>2078.3136856736787</v>
      </c>
      <c r="P186" s="157">
        <f t="shared" si="48"/>
        <v>2081.3050484701862</v>
      </c>
      <c r="Q186" s="157">
        <f t="shared" si="48"/>
        <v>2096.4528363204836</v>
      </c>
    </row>
    <row r="187" spans="1:17" ht="12" customHeight="1" x14ac:dyDescent="0.25">
      <c r="A187" s="23" t="s">
        <v>60</v>
      </c>
      <c r="B187" s="156">
        <f t="shared" ref="B187:Q188" si="49">IF(B115=0,0,B115/0.086*1000000/B$5)</f>
        <v>1856.694873935862</v>
      </c>
      <c r="C187" s="156">
        <f t="shared" si="49"/>
        <v>1868.1561797733632</v>
      </c>
      <c r="D187" s="156">
        <f t="shared" si="49"/>
        <v>1876.3963303893008</v>
      </c>
      <c r="E187" s="156">
        <f t="shared" si="49"/>
        <v>1890.7564515121078</v>
      </c>
      <c r="F187" s="156">
        <f t="shared" si="49"/>
        <v>1910.3552431140497</v>
      </c>
      <c r="G187" s="156">
        <f t="shared" si="49"/>
        <v>1927.0348756691976</v>
      </c>
      <c r="H187" s="156">
        <f t="shared" si="49"/>
        <v>1949.4020526636564</v>
      </c>
      <c r="I187" s="156">
        <f t="shared" si="49"/>
        <v>1966.7537037564302</v>
      </c>
      <c r="J187" s="156">
        <f t="shared" si="49"/>
        <v>2029.4220686500432</v>
      </c>
      <c r="K187" s="156">
        <f t="shared" si="49"/>
        <v>2070.95197717064</v>
      </c>
      <c r="L187" s="156">
        <f t="shared" si="49"/>
        <v>2076.9776252299062</v>
      </c>
      <c r="M187" s="156">
        <f t="shared" si="49"/>
        <v>2071.2904814018816</v>
      </c>
      <c r="N187" s="156">
        <f t="shared" si="49"/>
        <v>2081.1884018662654</v>
      </c>
      <c r="O187" s="156">
        <f t="shared" si="49"/>
        <v>2078.3136856736787</v>
      </c>
      <c r="P187" s="156">
        <f t="shared" si="49"/>
        <v>2081.3050484701862</v>
      </c>
      <c r="Q187" s="156">
        <f t="shared" si="49"/>
        <v>2096.4528363204836</v>
      </c>
    </row>
    <row r="188" spans="1:17" ht="12" customHeight="1" x14ac:dyDescent="0.25">
      <c r="A188" s="158" t="s">
        <v>63</v>
      </c>
      <c r="B188" s="157">
        <f t="shared" si="49"/>
        <v>2471.1868749888426</v>
      </c>
      <c r="C188" s="157">
        <f t="shared" si="49"/>
        <v>2318.1991560414408</v>
      </c>
      <c r="D188" s="157">
        <f t="shared" si="49"/>
        <v>2404.4411511552203</v>
      </c>
      <c r="E188" s="157">
        <f t="shared" si="49"/>
        <v>2429.4669994147089</v>
      </c>
      <c r="F188" s="157">
        <f t="shared" si="49"/>
        <v>2375.8339864281952</v>
      </c>
      <c r="G188" s="157">
        <f t="shared" si="49"/>
        <v>2346.9594927323119</v>
      </c>
      <c r="H188" s="157">
        <f t="shared" si="49"/>
        <v>2248.4145035891302</v>
      </c>
      <c r="I188" s="157">
        <f t="shared" si="49"/>
        <v>2334.2660798072102</v>
      </c>
      <c r="J188" s="157">
        <f t="shared" si="49"/>
        <v>2327.2783649574108</v>
      </c>
      <c r="K188" s="157">
        <f t="shared" si="49"/>
        <v>2316.3391819485191</v>
      </c>
      <c r="L188" s="157">
        <f t="shared" si="49"/>
        <v>2285.3935135859274</v>
      </c>
      <c r="M188" s="157">
        <f t="shared" si="49"/>
        <v>2265.8137620004613</v>
      </c>
      <c r="N188" s="157">
        <f t="shared" si="49"/>
        <v>2213.3359105457362</v>
      </c>
      <c r="O188" s="157">
        <f t="shared" si="49"/>
        <v>2158.2493648562972</v>
      </c>
      <c r="P188" s="157">
        <f t="shared" si="49"/>
        <v>2225.8630651790718</v>
      </c>
      <c r="Q188" s="157">
        <f t="shared" si="49"/>
        <v>2371.866116523885</v>
      </c>
    </row>
    <row r="189" spans="1:17" ht="12" customHeight="1" x14ac:dyDescent="0.25">
      <c r="A189" s="167" t="s">
        <v>144</v>
      </c>
      <c r="B189" s="132">
        <f t="shared" ref="B189:Q189" si="50">IF(B117=0,0,B117/0.086*1000000/B$11)</f>
        <v>2458.0164611818336</v>
      </c>
      <c r="C189" s="132">
        <f t="shared" si="50"/>
        <v>2324.9316077051094</v>
      </c>
      <c r="D189" s="132">
        <f t="shared" si="50"/>
        <v>2409.8769718489166</v>
      </c>
      <c r="E189" s="132">
        <f t="shared" si="50"/>
        <v>2422.1583112950516</v>
      </c>
      <c r="F189" s="132">
        <f t="shared" si="50"/>
        <v>2393.3132058704373</v>
      </c>
      <c r="G189" s="132">
        <f t="shared" si="50"/>
        <v>2349.580242391165</v>
      </c>
      <c r="H189" s="132">
        <f t="shared" si="50"/>
        <v>2259.5038340327287</v>
      </c>
      <c r="I189" s="132">
        <f t="shared" si="50"/>
        <v>2421.604876343788</v>
      </c>
      <c r="J189" s="132">
        <f t="shared" si="50"/>
        <v>2370.3800239004245</v>
      </c>
      <c r="K189" s="132">
        <f t="shared" si="50"/>
        <v>2356.4710344970599</v>
      </c>
      <c r="L189" s="132">
        <f t="shared" si="50"/>
        <v>2338.3669656850211</v>
      </c>
      <c r="M189" s="132">
        <f t="shared" si="50"/>
        <v>2187.0353830554354</v>
      </c>
      <c r="N189" s="132">
        <f t="shared" si="50"/>
        <v>2067.59036289797</v>
      </c>
      <c r="O189" s="132">
        <f t="shared" si="50"/>
        <v>1987.6661081723037</v>
      </c>
      <c r="P189" s="132">
        <f t="shared" si="50"/>
        <v>2002.4542051222857</v>
      </c>
      <c r="Q189" s="132">
        <f t="shared" si="50"/>
        <v>2086.9411696369548</v>
      </c>
    </row>
    <row r="190" spans="1:17" ht="12" customHeight="1" x14ac:dyDescent="0.25">
      <c r="A190" s="167" t="s">
        <v>143</v>
      </c>
      <c r="B190" s="132">
        <f t="shared" ref="B190:Q192" si="51">IF(B118=0,0,B118/0.086*1000000/B$12)</f>
        <v>2457.6028856956268</v>
      </c>
      <c r="C190" s="132">
        <f t="shared" si="51"/>
        <v>2311.1483434901793</v>
      </c>
      <c r="D190" s="132">
        <f t="shared" si="51"/>
        <v>2384.987287712534</v>
      </c>
      <c r="E190" s="132">
        <f t="shared" si="51"/>
        <v>2390.0346418535569</v>
      </c>
      <c r="F190" s="132">
        <f t="shared" si="51"/>
        <v>2342.9547830864399</v>
      </c>
      <c r="G190" s="132">
        <f t="shared" si="51"/>
        <v>2315.8024278471121</v>
      </c>
      <c r="H190" s="132">
        <f t="shared" si="51"/>
        <v>2208.9629422073035</v>
      </c>
      <c r="I190" s="132">
        <f t="shared" si="51"/>
        <v>2275.0682596380152</v>
      </c>
      <c r="J190" s="132">
        <f t="shared" si="51"/>
        <v>2253.0133726136992</v>
      </c>
      <c r="K190" s="132">
        <f t="shared" si="51"/>
        <v>2248.2664311783369</v>
      </c>
      <c r="L190" s="132">
        <f t="shared" si="51"/>
        <v>2223.4368345221696</v>
      </c>
      <c r="M190" s="132">
        <f t="shared" si="51"/>
        <v>2209.048358894549</v>
      </c>
      <c r="N190" s="132">
        <f t="shared" si="51"/>
        <v>2174.862668401131</v>
      </c>
      <c r="O190" s="132">
        <f t="shared" si="51"/>
        <v>2136.9882640812934</v>
      </c>
      <c r="P190" s="132">
        <f t="shared" si="51"/>
        <v>2197.1347033068328</v>
      </c>
      <c r="Q190" s="132">
        <f t="shared" si="51"/>
        <v>2312.2494543903986</v>
      </c>
    </row>
    <row r="191" spans="1:17" ht="12" customHeight="1" x14ac:dyDescent="0.25">
      <c r="A191" s="166" t="s">
        <v>57</v>
      </c>
      <c r="B191" s="165">
        <f t="shared" si="51"/>
        <v>49.160329223636332</v>
      </c>
      <c r="C191" s="165">
        <f t="shared" si="51"/>
        <v>23.512443620002717</v>
      </c>
      <c r="D191" s="165">
        <f t="shared" si="51"/>
        <v>49.026795175263786</v>
      </c>
      <c r="E191" s="165">
        <f t="shared" si="51"/>
        <v>49.371856926491219</v>
      </c>
      <c r="F191" s="165">
        <f t="shared" si="51"/>
        <v>48.739253587867104</v>
      </c>
      <c r="G191" s="165">
        <f t="shared" si="51"/>
        <v>289.03391526650108</v>
      </c>
      <c r="H191" s="165">
        <f t="shared" si="51"/>
        <v>104.29800834373474</v>
      </c>
      <c r="I191" s="165">
        <f t="shared" si="51"/>
        <v>47.513669737404015</v>
      </c>
      <c r="J191" s="165">
        <f t="shared" si="51"/>
        <v>47.122232724562636</v>
      </c>
      <c r="K191" s="165">
        <f t="shared" si="51"/>
        <v>47.017072649142712</v>
      </c>
      <c r="L191" s="165">
        <f t="shared" si="51"/>
        <v>46.407339549162586</v>
      </c>
      <c r="M191" s="165">
        <f t="shared" si="51"/>
        <v>43.530822882836908</v>
      </c>
      <c r="N191" s="165">
        <f t="shared" si="51"/>
        <v>41.027634764841473</v>
      </c>
      <c r="O191" s="165">
        <f t="shared" si="51"/>
        <v>39.436750706809939</v>
      </c>
      <c r="P191" s="165">
        <f t="shared" si="51"/>
        <v>69.717123573893915</v>
      </c>
      <c r="Q191" s="165">
        <f t="shared" si="51"/>
        <v>175.61163295285766</v>
      </c>
    </row>
    <row r="192" spans="1:17" ht="12" customHeight="1" x14ac:dyDescent="0.25">
      <c r="A192" s="147" t="s">
        <v>59</v>
      </c>
      <c r="B192" s="164">
        <f t="shared" si="51"/>
        <v>2408.4425564719904</v>
      </c>
      <c r="C192" s="164">
        <f t="shared" si="51"/>
        <v>2287.6358998701767</v>
      </c>
      <c r="D192" s="164">
        <f t="shared" si="51"/>
        <v>2335.9604925372696</v>
      </c>
      <c r="E192" s="164">
        <f t="shared" si="51"/>
        <v>2340.6627849270658</v>
      </c>
      <c r="F192" s="164">
        <f t="shared" si="51"/>
        <v>2294.2155294985728</v>
      </c>
      <c r="G192" s="164">
        <f t="shared" si="51"/>
        <v>2026.7685125806104</v>
      </c>
      <c r="H192" s="164">
        <f t="shared" si="51"/>
        <v>2104.6649338635689</v>
      </c>
      <c r="I192" s="164">
        <f t="shared" si="51"/>
        <v>2227.5545899006115</v>
      </c>
      <c r="J192" s="164">
        <f t="shared" si="51"/>
        <v>2205.8911398891369</v>
      </c>
      <c r="K192" s="164">
        <f t="shared" si="51"/>
        <v>2201.2493585291945</v>
      </c>
      <c r="L192" s="164">
        <f t="shared" si="51"/>
        <v>2177.0294949730069</v>
      </c>
      <c r="M192" s="164">
        <f t="shared" si="51"/>
        <v>2165.5175360117119</v>
      </c>
      <c r="N192" s="164">
        <f t="shared" si="51"/>
        <v>2133.8350336362901</v>
      </c>
      <c r="O192" s="164">
        <f t="shared" si="51"/>
        <v>2097.551513374483</v>
      </c>
      <c r="P192" s="164">
        <f t="shared" si="51"/>
        <v>2127.417579732939</v>
      </c>
      <c r="Q192" s="164">
        <f t="shared" si="51"/>
        <v>2136.6378214375409</v>
      </c>
    </row>
    <row r="193" spans="1:17" ht="12" customHeight="1" x14ac:dyDescent="0.25">
      <c r="A193" s="163" t="s">
        <v>142</v>
      </c>
      <c r="B193" s="162">
        <f t="shared" ref="B193:Q193" si="52">IF(B121=0,0,B121/0.086*1000000/B$13)</f>
        <v>2563.0353022655104</v>
      </c>
      <c r="C193" s="162">
        <f t="shared" si="52"/>
        <v>2357.4608046916542</v>
      </c>
      <c r="D193" s="162">
        <f t="shared" si="52"/>
        <v>2498.3162020497216</v>
      </c>
      <c r="E193" s="162">
        <f t="shared" si="52"/>
        <v>2600.7309810237575</v>
      </c>
      <c r="F193" s="162">
        <f t="shared" si="52"/>
        <v>2584.1972010039412</v>
      </c>
      <c r="G193" s="162">
        <f t="shared" si="52"/>
        <v>2477.6562872167219</v>
      </c>
      <c r="H193" s="162">
        <f t="shared" si="52"/>
        <v>2430.7490505069773</v>
      </c>
      <c r="I193" s="162">
        <f t="shared" si="52"/>
        <v>2940.0652093776935</v>
      </c>
      <c r="J193" s="162">
        <f t="shared" si="52"/>
        <v>2982.9542000810898</v>
      </c>
      <c r="K193" s="162">
        <f t="shared" si="52"/>
        <v>2920.0036844622005</v>
      </c>
      <c r="L193" s="162">
        <f t="shared" si="52"/>
        <v>3052.8333643018054</v>
      </c>
      <c r="M193" s="162">
        <f t="shared" si="52"/>
        <v>3000.2781497024844</v>
      </c>
      <c r="N193" s="162">
        <f t="shared" si="52"/>
        <v>2817.2653945707907</v>
      </c>
      <c r="O193" s="162">
        <f t="shared" si="52"/>
        <v>2737.8304148947623</v>
      </c>
      <c r="P193" s="162">
        <f t="shared" si="52"/>
        <v>2674.5158122869948</v>
      </c>
      <c r="Q193" s="162">
        <f t="shared" si="52"/>
        <v>2829.7217524299676</v>
      </c>
    </row>
    <row r="194" spans="1:17" ht="12" customHeight="1" x14ac:dyDescent="0.25">
      <c r="A194" s="161" t="s">
        <v>141</v>
      </c>
      <c r="B194" s="160">
        <f t="shared" ref="B194:Q196" si="53">IF(B122=0,0,B122/0.086*1000000/B$14)</f>
        <v>2459.7032625173006</v>
      </c>
      <c r="C194" s="160">
        <f t="shared" si="53"/>
        <v>2311.4288443633459</v>
      </c>
      <c r="D194" s="160">
        <f t="shared" si="53"/>
        <v>2386.853991743169</v>
      </c>
      <c r="E194" s="160">
        <f t="shared" si="53"/>
        <v>2394.1736189959934</v>
      </c>
      <c r="F194" s="160">
        <f t="shared" si="53"/>
        <v>2346.4089804171876</v>
      </c>
      <c r="G194" s="160">
        <f t="shared" si="53"/>
        <v>2328.8467148859413</v>
      </c>
      <c r="H194" s="160">
        <f t="shared" si="53"/>
        <v>2215.7068344519548</v>
      </c>
      <c r="I194" s="160">
        <f t="shared" si="53"/>
        <v>2287.2255490739012</v>
      </c>
      <c r="J194" s="160">
        <f t="shared" si="53"/>
        <v>2266.0437072476925</v>
      </c>
      <c r="K194" s="160">
        <f t="shared" si="53"/>
        <v>2260.1533712396076</v>
      </c>
      <c r="L194" s="160">
        <f t="shared" si="53"/>
        <v>2238.3279156833578</v>
      </c>
      <c r="M194" s="160">
        <f t="shared" si="53"/>
        <v>2225.7507104666092</v>
      </c>
      <c r="N194" s="160">
        <f t="shared" si="53"/>
        <v>2190.1841936807164</v>
      </c>
      <c r="O194" s="160">
        <f t="shared" si="53"/>
        <v>2152.0679231718536</v>
      </c>
      <c r="P194" s="160">
        <f t="shared" si="53"/>
        <v>2220.248304136815</v>
      </c>
      <c r="Q194" s="160">
        <f t="shared" si="53"/>
        <v>2373.3120196422919</v>
      </c>
    </row>
    <row r="195" spans="1:17" ht="12" customHeight="1" x14ac:dyDescent="0.25">
      <c r="A195" s="148" t="s">
        <v>60</v>
      </c>
      <c r="B195" s="156">
        <f t="shared" si="53"/>
        <v>51.260706045309675</v>
      </c>
      <c r="C195" s="156">
        <f t="shared" si="53"/>
        <v>23.792944493169408</v>
      </c>
      <c r="D195" s="156">
        <f t="shared" si="53"/>
        <v>50.893499205898763</v>
      </c>
      <c r="E195" s="156">
        <f t="shared" si="53"/>
        <v>53.510834068927501</v>
      </c>
      <c r="F195" s="156">
        <f t="shared" si="53"/>
        <v>52.19345091861657</v>
      </c>
      <c r="G195" s="156">
        <f t="shared" si="53"/>
        <v>302.07820230533071</v>
      </c>
      <c r="H195" s="156">
        <f t="shared" si="53"/>
        <v>111.04190058838675</v>
      </c>
      <c r="I195" s="156">
        <f t="shared" si="53"/>
        <v>59.670959173289184</v>
      </c>
      <c r="J195" s="156">
        <f t="shared" si="53"/>
        <v>60.152567358555437</v>
      </c>
      <c r="K195" s="156">
        <f t="shared" si="53"/>
        <v>58.904012710412502</v>
      </c>
      <c r="L195" s="156">
        <f t="shared" si="53"/>
        <v>61.298420710352069</v>
      </c>
      <c r="M195" s="156">
        <f t="shared" si="53"/>
        <v>60.233174454898837</v>
      </c>
      <c r="N195" s="156">
        <f t="shared" si="53"/>
        <v>56.349160044426334</v>
      </c>
      <c r="O195" s="156">
        <f t="shared" si="53"/>
        <v>54.516409797370983</v>
      </c>
      <c r="P195" s="156">
        <f t="shared" si="53"/>
        <v>92.830724403876985</v>
      </c>
      <c r="Q195" s="156">
        <f t="shared" si="53"/>
        <v>236.67419820475169</v>
      </c>
    </row>
    <row r="196" spans="1:17" ht="12" customHeight="1" x14ac:dyDescent="0.25">
      <c r="A196" s="148" t="s">
        <v>59</v>
      </c>
      <c r="B196" s="156">
        <f t="shared" si="53"/>
        <v>2408.4425564719909</v>
      </c>
      <c r="C196" s="156">
        <f t="shared" si="53"/>
        <v>2287.6358998701762</v>
      </c>
      <c r="D196" s="156">
        <f t="shared" si="53"/>
        <v>2335.9604925372705</v>
      </c>
      <c r="E196" s="156">
        <f t="shared" si="53"/>
        <v>2340.6627849270662</v>
      </c>
      <c r="F196" s="156">
        <f t="shared" si="53"/>
        <v>2294.2155294985705</v>
      </c>
      <c r="G196" s="156">
        <f t="shared" si="53"/>
        <v>2026.7685125806101</v>
      </c>
      <c r="H196" s="156">
        <f t="shared" si="53"/>
        <v>2104.6649338635684</v>
      </c>
      <c r="I196" s="156">
        <f t="shared" si="53"/>
        <v>2227.5545899006124</v>
      </c>
      <c r="J196" s="156">
        <f t="shared" si="53"/>
        <v>2205.8911398891369</v>
      </c>
      <c r="K196" s="156">
        <f t="shared" si="53"/>
        <v>2201.249358529195</v>
      </c>
      <c r="L196" s="156">
        <f t="shared" si="53"/>
        <v>2177.029494973006</v>
      </c>
      <c r="M196" s="156">
        <f t="shared" si="53"/>
        <v>2165.5175360117105</v>
      </c>
      <c r="N196" s="156">
        <f t="shared" si="53"/>
        <v>2133.8350336362901</v>
      </c>
      <c r="O196" s="156">
        <f t="shared" si="53"/>
        <v>2097.5515133744825</v>
      </c>
      <c r="P196" s="156">
        <f t="shared" si="53"/>
        <v>2127.4175797329381</v>
      </c>
      <c r="Q196" s="156">
        <f t="shared" si="53"/>
        <v>2136.6378214375404</v>
      </c>
    </row>
    <row r="197" spans="1:17" ht="12" customHeight="1" x14ac:dyDescent="0.25">
      <c r="A197" s="158" t="s">
        <v>62</v>
      </c>
      <c r="B197" s="157">
        <f t="shared" ref="B197:Q197" si="54">IF(B125=0,0,B125/0.086*1000000/B$5)</f>
        <v>1052.8342219836188</v>
      </c>
      <c r="C197" s="157">
        <f t="shared" si="54"/>
        <v>819.54848093388944</v>
      </c>
      <c r="D197" s="157">
        <f t="shared" si="54"/>
        <v>824.48493035137687</v>
      </c>
      <c r="E197" s="157">
        <f t="shared" si="54"/>
        <v>933.29356052185528</v>
      </c>
      <c r="F197" s="157">
        <f t="shared" si="54"/>
        <v>965.63814476082473</v>
      </c>
      <c r="G197" s="157">
        <f t="shared" si="54"/>
        <v>947.55208956318734</v>
      </c>
      <c r="H197" s="157">
        <f t="shared" si="54"/>
        <v>961.88116036128645</v>
      </c>
      <c r="I197" s="157">
        <f t="shared" si="54"/>
        <v>1051.6296619876748</v>
      </c>
      <c r="J197" s="157">
        <f t="shared" si="54"/>
        <v>1027.158670062365</v>
      </c>
      <c r="K197" s="157">
        <f t="shared" si="54"/>
        <v>1056.9082570795297</v>
      </c>
      <c r="L197" s="157">
        <f t="shared" si="54"/>
        <v>1085.0746468274235</v>
      </c>
      <c r="M197" s="157">
        <f t="shared" si="54"/>
        <v>1073.5871855879566</v>
      </c>
      <c r="N197" s="157">
        <f t="shared" si="54"/>
        <v>1035.2866203531139</v>
      </c>
      <c r="O197" s="157">
        <f t="shared" si="54"/>
        <v>932.81085341910466</v>
      </c>
      <c r="P197" s="157">
        <f t="shared" si="54"/>
        <v>910.10624983942148</v>
      </c>
      <c r="Q197" s="157">
        <f t="shared" si="54"/>
        <v>959.58274408926252</v>
      </c>
    </row>
    <row r="198" spans="1:17" ht="12" customHeight="1" x14ac:dyDescent="0.25">
      <c r="A198" s="23" t="s">
        <v>57</v>
      </c>
      <c r="B198" s="156">
        <f t="shared" ref="B198:Q198" si="55">IF(B126=0,0,B126/0.086*1000000/B$16)</f>
        <v>1030.7679646438644</v>
      </c>
      <c r="C198" s="156">
        <f t="shared" si="55"/>
        <v>823.21801446446705</v>
      </c>
      <c r="D198" s="156">
        <f t="shared" si="55"/>
        <v>826.49288815195109</v>
      </c>
      <c r="E198" s="156">
        <f t="shared" si="55"/>
        <v>911.60563456839998</v>
      </c>
      <c r="F198" s="156">
        <f t="shared" si="55"/>
        <v>956.78060929216099</v>
      </c>
      <c r="G198" s="156">
        <f t="shared" si="55"/>
        <v>946.454524203765</v>
      </c>
      <c r="H198" s="156">
        <f t="shared" si="55"/>
        <v>872.22211003439838</v>
      </c>
      <c r="I198" s="156">
        <f t="shared" si="55"/>
        <v>956.46065342152735</v>
      </c>
      <c r="J198" s="156">
        <f t="shared" si="55"/>
        <v>918.24666612109991</v>
      </c>
      <c r="K198" s="156">
        <f t="shared" si="55"/>
        <v>951.02620665636857</v>
      </c>
      <c r="L198" s="156">
        <f t="shared" si="55"/>
        <v>945.56614179292296</v>
      </c>
      <c r="M198" s="156">
        <f t="shared" si="55"/>
        <v>943.80109641025183</v>
      </c>
      <c r="N198" s="156">
        <f t="shared" si="55"/>
        <v>921.41171600221026</v>
      </c>
      <c r="O198" s="156">
        <f t="shared" si="55"/>
        <v>832.98804608580872</v>
      </c>
      <c r="P198" s="156">
        <f t="shared" si="55"/>
        <v>823.24375356431995</v>
      </c>
      <c r="Q198" s="156">
        <f t="shared" si="55"/>
        <v>865.58510611242207</v>
      </c>
    </row>
    <row r="199" spans="1:17" ht="12" customHeight="1" x14ac:dyDescent="0.25">
      <c r="A199" s="29" t="s">
        <v>140</v>
      </c>
      <c r="B199" s="57">
        <f t="shared" ref="B199:Q199" si="56">IF(B127=0,0,B127/0.086*1000000/B$17)</f>
        <v>1075.0010547898262</v>
      </c>
      <c r="C199" s="57">
        <f t="shared" si="56"/>
        <v>813.08959895716737</v>
      </c>
      <c r="D199" s="57">
        <f t="shared" si="56"/>
        <v>821.13080003164271</v>
      </c>
      <c r="E199" s="57">
        <f t="shared" si="56"/>
        <v>967.27839873976961</v>
      </c>
      <c r="F199" s="57">
        <f t="shared" si="56"/>
        <v>978.73797353290126</v>
      </c>
      <c r="G199" s="57">
        <f t="shared" si="56"/>
        <v>948.945458303436</v>
      </c>
      <c r="H199" s="57">
        <f t="shared" si="56"/>
        <v>1051.3460834527002</v>
      </c>
      <c r="I199" s="57">
        <f t="shared" si="56"/>
        <v>1145.1591464970556</v>
      </c>
      <c r="J199" s="57">
        <f t="shared" si="56"/>
        <v>1126.194912418279</v>
      </c>
      <c r="K199" s="57">
        <f t="shared" si="56"/>
        <v>1147.7600306382888</v>
      </c>
      <c r="L199" s="57">
        <f t="shared" si="56"/>
        <v>1201.8950332691225</v>
      </c>
      <c r="M199" s="57">
        <f t="shared" si="56"/>
        <v>1204.4841533251197</v>
      </c>
      <c r="N199" s="57">
        <f t="shared" si="56"/>
        <v>1145.3163579130601</v>
      </c>
      <c r="O199" s="57">
        <f t="shared" si="56"/>
        <v>1042.5862790539061</v>
      </c>
      <c r="P199" s="57">
        <f t="shared" si="56"/>
        <v>999.30181229004904</v>
      </c>
      <c r="Q199" s="57">
        <f t="shared" si="56"/>
        <v>1054.7494926953609</v>
      </c>
    </row>
    <row r="201" spans="1:17" ht="12" customHeight="1" x14ac:dyDescent="0.25">
      <c r="A201" s="152" t="s">
        <v>197</v>
      </c>
      <c r="B201" s="168">
        <f t="shared" ref="B201:Q201" si="57">SUM(B202,B204,B206,B215)</f>
        <v>466.57537379480675</v>
      </c>
      <c r="C201" s="168">
        <f t="shared" si="57"/>
        <v>445.54407731125559</v>
      </c>
      <c r="D201" s="168">
        <f t="shared" si="57"/>
        <v>432.15510801356731</v>
      </c>
      <c r="E201" s="168">
        <f t="shared" si="57"/>
        <v>415.71964134574483</v>
      </c>
      <c r="F201" s="168">
        <f t="shared" si="57"/>
        <v>390.90708772957862</v>
      </c>
      <c r="G201" s="168">
        <f t="shared" si="57"/>
        <v>392.96253863563061</v>
      </c>
      <c r="H201" s="168">
        <f t="shared" si="57"/>
        <v>291.64572962553507</v>
      </c>
      <c r="I201" s="168">
        <f t="shared" si="57"/>
        <v>263.47093737075244</v>
      </c>
      <c r="J201" s="168">
        <f t="shared" si="57"/>
        <v>237.07572631487025</v>
      </c>
      <c r="K201" s="168">
        <f t="shared" si="57"/>
        <v>235.10308875012174</v>
      </c>
      <c r="L201" s="168">
        <f t="shared" si="57"/>
        <v>226.549761213289</v>
      </c>
      <c r="M201" s="168">
        <f t="shared" si="57"/>
        <v>246.56583178162549</v>
      </c>
      <c r="N201" s="168">
        <f t="shared" si="57"/>
        <v>234.20503044452494</v>
      </c>
      <c r="O201" s="168">
        <f t="shared" si="57"/>
        <v>223.93783924131662</v>
      </c>
      <c r="P201" s="168">
        <f t="shared" si="57"/>
        <v>215.35888428047184</v>
      </c>
      <c r="Q201" s="168">
        <f t="shared" si="57"/>
        <v>224.99345997959642</v>
      </c>
    </row>
    <row r="202" spans="1:17" ht="12" customHeight="1" x14ac:dyDescent="0.25">
      <c r="A202" s="158" t="s">
        <v>65</v>
      </c>
      <c r="B202" s="157">
        <f t="shared" ref="B202:Q202" si="58">B203</f>
        <v>0</v>
      </c>
      <c r="C202" s="157">
        <f t="shared" si="58"/>
        <v>0</v>
      </c>
      <c r="D202" s="157">
        <f t="shared" si="58"/>
        <v>0</v>
      </c>
      <c r="E202" s="157">
        <f t="shared" si="58"/>
        <v>0</v>
      </c>
      <c r="F202" s="157">
        <f t="shared" si="58"/>
        <v>0</v>
      </c>
      <c r="G202" s="157">
        <f t="shared" si="58"/>
        <v>0</v>
      </c>
      <c r="H202" s="157">
        <f t="shared" si="58"/>
        <v>0</v>
      </c>
      <c r="I202" s="157">
        <f t="shared" si="58"/>
        <v>0</v>
      </c>
      <c r="J202" s="157">
        <f t="shared" si="58"/>
        <v>0</v>
      </c>
      <c r="K202" s="157">
        <f t="shared" si="58"/>
        <v>0</v>
      </c>
      <c r="L202" s="157">
        <f t="shared" si="58"/>
        <v>0</v>
      </c>
      <c r="M202" s="157">
        <f t="shared" si="58"/>
        <v>0</v>
      </c>
      <c r="N202" s="157">
        <f t="shared" si="58"/>
        <v>0</v>
      </c>
      <c r="O202" s="157">
        <f t="shared" si="58"/>
        <v>0</v>
      </c>
      <c r="P202" s="157">
        <f t="shared" si="58"/>
        <v>0</v>
      </c>
      <c r="Q202" s="157">
        <f t="shared" si="58"/>
        <v>0</v>
      </c>
    </row>
    <row r="203" spans="1:17" ht="12" customHeight="1" x14ac:dyDescent="0.25">
      <c r="A203" s="23" t="s">
        <v>60</v>
      </c>
      <c r="B203" s="156">
        <f>IF(B149=0,0,B149*1000000/B$7)</f>
        <v>0</v>
      </c>
      <c r="C203" s="156">
        <f t="shared" ref="C203:Q203" si="59">IF(C149=0,0,C149*1000000/C$7)</f>
        <v>0</v>
      </c>
      <c r="D203" s="156">
        <f t="shared" si="59"/>
        <v>0</v>
      </c>
      <c r="E203" s="156">
        <f t="shared" si="59"/>
        <v>0</v>
      </c>
      <c r="F203" s="156">
        <f t="shared" si="59"/>
        <v>0</v>
      </c>
      <c r="G203" s="156">
        <f t="shared" si="59"/>
        <v>0</v>
      </c>
      <c r="H203" s="156">
        <f t="shared" si="59"/>
        <v>0</v>
      </c>
      <c r="I203" s="156">
        <f t="shared" si="59"/>
        <v>0</v>
      </c>
      <c r="J203" s="156">
        <f t="shared" si="59"/>
        <v>0</v>
      </c>
      <c r="K203" s="156">
        <f t="shared" si="59"/>
        <v>0</v>
      </c>
      <c r="L203" s="156">
        <f t="shared" si="59"/>
        <v>0</v>
      </c>
      <c r="M203" s="156">
        <f t="shared" si="59"/>
        <v>0</v>
      </c>
      <c r="N203" s="156">
        <f t="shared" si="59"/>
        <v>0</v>
      </c>
      <c r="O203" s="156">
        <f t="shared" si="59"/>
        <v>0</v>
      </c>
      <c r="P203" s="156">
        <f t="shared" si="59"/>
        <v>0</v>
      </c>
      <c r="Q203" s="156">
        <f t="shared" si="59"/>
        <v>0</v>
      </c>
    </row>
    <row r="204" spans="1:17" ht="12" customHeight="1" x14ac:dyDescent="0.25">
      <c r="A204" s="158" t="s">
        <v>112</v>
      </c>
      <c r="B204" s="157">
        <f t="shared" ref="B204:Q204" si="60">B205</f>
        <v>0</v>
      </c>
      <c r="C204" s="157">
        <f t="shared" si="60"/>
        <v>0</v>
      </c>
      <c r="D204" s="157">
        <f t="shared" si="60"/>
        <v>0</v>
      </c>
      <c r="E204" s="157">
        <f t="shared" si="60"/>
        <v>0</v>
      </c>
      <c r="F204" s="157">
        <f t="shared" si="60"/>
        <v>0</v>
      </c>
      <c r="G204" s="157">
        <f t="shared" si="60"/>
        <v>0</v>
      </c>
      <c r="H204" s="157">
        <f t="shared" si="60"/>
        <v>0</v>
      </c>
      <c r="I204" s="157">
        <f t="shared" si="60"/>
        <v>0</v>
      </c>
      <c r="J204" s="157">
        <f t="shared" si="60"/>
        <v>0</v>
      </c>
      <c r="K204" s="157">
        <f t="shared" si="60"/>
        <v>0</v>
      </c>
      <c r="L204" s="157">
        <f t="shared" si="60"/>
        <v>0</v>
      </c>
      <c r="M204" s="157">
        <f t="shared" si="60"/>
        <v>0</v>
      </c>
      <c r="N204" s="157">
        <f t="shared" si="60"/>
        <v>0</v>
      </c>
      <c r="O204" s="157">
        <f t="shared" si="60"/>
        <v>0</v>
      </c>
      <c r="P204" s="157">
        <f t="shared" si="60"/>
        <v>0</v>
      </c>
      <c r="Q204" s="157">
        <f t="shared" si="60"/>
        <v>0</v>
      </c>
    </row>
    <row r="205" spans="1:17" ht="12" customHeight="1" x14ac:dyDescent="0.25">
      <c r="A205" s="23" t="s">
        <v>60</v>
      </c>
      <c r="B205" s="156">
        <f>IF(B151=0,0,B151*1000000/B$5)</f>
        <v>0</v>
      </c>
      <c r="C205" s="156">
        <f t="shared" ref="C205:Q206" si="61">IF(C151=0,0,C151*1000000/C$5)</f>
        <v>0</v>
      </c>
      <c r="D205" s="156">
        <f t="shared" si="61"/>
        <v>0</v>
      </c>
      <c r="E205" s="156">
        <f t="shared" si="61"/>
        <v>0</v>
      </c>
      <c r="F205" s="156">
        <f t="shared" si="61"/>
        <v>0</v>
      </c>
      <c r="G205" s="156">
        <f t="shared" si="61"/>
        <v>0</v>
      </c>
      <c r="H205" s="156">
        <f t="shared" si="61"/>
        <v>0</v>
      </c>
      <c r="I205" s="156">
        <f t="shared" si="61"/>
        <v>0</v>
      </c>
      <c r="J205" s="156">
        <f t="shared" si="61"/>
        <v>0</v>
      </c>
      <c r="K205" s="156">
        <f t="shared" si="61"/>
        <v>0</v>
      </c>
      <c r="L205" s="156">
        <f t="shared" si="61"/>
        <v>0</v>
      </c>
      <c r="M205" s="156">
        <f t="shared" si="61"/>
        <v>0</v>
      </c>
      <c r="N205" s="156">
        <f t="shared" si="61"/>
        <v>0</v>
      </c>
      <c r="O205" s="156">
        <f t="shared" si="61"/>
        <v>0</v>
      </c>
      <c r="P205" s="156">
        <f t="shared" si="61"/>
        <v>0</v>
      </c>
      <c r="Q205" s="156">
        <f t="shared" si="61"/>
        <v>0</v>
      </c>
    </row>
    <row r="206" spans="1:17" ht="12" customHeight="1" x14ac:dyDescent="0.25">
      <c r="A206" s="158" t="s">
        <v>63</v>
      </c>
      <c r="B206" s="157">
        <f>IF(B152=0,0,B152*1000000/B$5)</f>
        <v>153.33907594762772</v>
      </c>
      <c r="C206" s="157">
        <f t="shared" si="61"/>
        <v>140.75711402238406</v>
      </c>
      <c r="D206" s="157">
        <f t="shared" si="61"/>
        <v>138.55980766364817</v>
      </c>
      <c r="E206" s="157">
        <f t="shared" si="61"/>
        <v>106.34273095483807</v>
      </c>
      <c r="F206" s="157">
        <f t="shared" si="61"/>
        <v>76.593005487347753</v>
      </c>
      <c r="G206" s="157">
        <f t="shared" si="61"/>
        <v>104.05880459244727</v>
      </c>
      <c r="H206" s="157">
        <f t="shared" si="61"/>
        <v>57.178094267720326</v>
      </c>
      <c r="I206" s="157">
        <f t="shared" si="61"/>
        <v>13.43425171735478</v>
      </c>
      <c r="J206" s="157">
        <f t="shared" si="61"/>
        <v>9.2381256267768901</v>
      </c>
      <c r="K206" s="157">
        <f t="shared" si="61"/>
        <v>7.5567297432933831</v>
      </c>
      <c r="L206" s="157">
        <f t="shared" si="61"/>
        <v>4.5457893331287629</v>
      </c>
      <c r="M206" s="157">
        <f t="shared" si="61"/>
        <v>3.9746813111708983</v>
      </c>
      <c r="N206" s="157">
        <f t="shared" si="61"/>
        <v>2.7803755099523295</v>
      </c>
      <c r="O206" s="157">
        <f t="shared" si="61"/>
        <v>1.7924942612516801</v>
      </c>
      <c r="P206" s="157">
        <f t="shared" si="61"/>
        <v>3.6167880631910623</v>
      </c>
      <c r="Q206" s="157">
        <f t="shared" si="61"/>
        <v>6.4182834735861807</v>
      </c>
    </row>
    <row r="207" spans="1:17" ht="12" customHeight="1" x14ac:dyDescent="0.25">
      <c r="A207" s="167" t="s">
        <v>144</v>
      </c>
      <c r="B207" s="132">
        <f>IF(B153=0,0,B153*1000000/B$11)</f>
        <v>1476.389631808895</v>
      </c>
      <c r="C207" s="132">
        <f t="shared" ref="C207:Q207" si="62">IF(C153=0,0,C153*1000000/C$11)</f>
        <v>1374.1902312342079</v>
      </c>
      <c r="D207" s="132">
        <f t="shared" si="62"/>
        <v>1403.4398170180639</v>
      </c>
      <c r="E207" s="132">
        <f t="shared" si="62"/>
        <v>1391.739672859469</v>
      </c>
      <c r="F207" s="132">
        <f t="shared" si="62"/>
        <v>1349.7869388079621</v>
      </c>
      <c r="G207" s="132">
        <f t="shared" si="62"/>
        <v>1313.6301855134104</v>
      </c>
      <c r="H207" s="132">
        <f t="shared" si="62"/>
        <v>1246.7639855012123</v>
      </c>
      <c r="I207" s="132">
        <f t="shared" si="62"/>
        <v>1271.4633407564086</v>
      </c>
      <c r="J207" s="132">
        <f t="shared" si="62"/>
        <v>1238.2431123132972</v>
      </c>
      <c r="K207" s="132">
        <f t="shared" si="62"/>
        <v>1221.2091231936977</v>
      </c>
      <c r="L207" s="132">
        <f t="shared" si="62"/>
        <v>1195.5327841983749</v>
      </c>
      <c r="M207" s="132">
        <f t="shared" si="62"/>
        <v>1111.5971518722829</v>
      </c>
      <c r="N207" s="132">
        <f t="shared" si="62"/>
        <v>1037.6976080335503</v>
      </c>
      <c r="O207" s="132">
        <f t="shared" si="62"/>
        <v>986.62747726630005</v>
      </c>
      <c r="P207" s="132">
        <f t="shared" si="62"/>
        <v>987.44030064281685</v>
      </c>
      <c r="Q207" s="132">
        <f t="shared" si="62"/>
        <v>1020.6849830740325</v>
      </c>
    </row>
    <row r="208" spans="1:17" ht="12" customHeight="1" x14ac:dyDescent="0.25">
      <c r="A208" s="167" t="s">
        <v>143</v>
      </c>
      <c r="B208" s="132">
        <f>IF(B154=0,0,B154*1000000/B$12)</f>
        <v>29.527792636177669</v>
      </c>
      <c r="C208" s="132">
        <f t="shared" ref="C208:Q210" si="63">IF(C154=0,0,C154*1000000/C$12)</f>
        <v>13.741902312341995</v>
      </c>
      <c r="D208" s="132">
        <f t="shared" si="63"/>
        <v>28.068796340361182</v>
      </c>
      <c r="E208" s="132">
        <f t="shared" si="63"/>
        <v>27.834793457189267</v>
      </c>
      <c r="F208" s="132">
        <f t="shared" si="63"/>
        <v>26.995738776159136</v>
      </c>
      <c r="G208" s="132">
        <f t="shared" si="63"/>
        <v>157.63562226160934</v>
      </c>
      <c r="H208" s="132">
        <f t="shared" si="63"/>
        <v>56.104379347554783</v>
      </c>
      <c r="I208" s="132">
        <f t="shared" si="63"/>
        <v>25.42926681512834</v>
      </c>
      <c r="J208" s="132">
        <f t="shared" si="63"/>
        <v>24.764862246265952</v>
      </c>
      <c r="K208" s="132">
        <f t="shared" si="63"/>
        <v>24.42418246387383</v>
      </c>
      <c r="L208" s="132">
        <f t="shared" si="63"/>
        <v>23.910655683967352</v>
      </c>
      <c r="M208" s="132">
        <f t="shared" si="63"/>
        <v>22.231943037445561</v>
      </c>
      <c r="N208" s="132">
        <f t="shared" si="63"/>
        <v>20.75395216067087</v>
      </c>
      <c r="O208" s="132">
        <f t="shared" si="63"/>
        <v>19.73254954532592</v>
      </c>
      <c r="P208" s="132">
        <f t="shared" si="63"/>
        <v>34.560410522498529</v>
      </c>
      <c r="Q208" s="132">
        <f t="shared" si="63"/>
        <v>86.758223561292795</v>
      </c>
    </row>
    <row r="209" spans="1:17" ht="12" customHeight="1" x14ac:dyDescent="0.25">
      <c r="A209" s="166" t="s">
        <v>57</v>
      </c>
      <c r="B209" s="165">
        <f>IF(B155=0,0,B155*1000000/B$12)</f>
        <v>29.527792636177669</v>
      </c>
      <c r="C209" s="165">
        <f t="shared" si="63"/>
        <v>13.741902312341995</v>
      </c>
      <c r="D209" s="165">
        <f t="shared" si="63"/>
        <v>28.068796340361182</v>
      </c>
      <c r="E209" s="165">
        <f t="shared" si="63"/>
        <v>27.834793457189267</v>
      </c>
      <c r="F209" s="165">
        <f t="shared" si="63"/>
        <v>26.995738776159136</v>
      </c>
      <c r="G209" s="165">
        <f t="shared" si="63"/>
        <v>157.63562226160934</v>
      </c>
      <c r="H209" s="165">
        <f t="shared" si="63"/>
        <v>56.104379347554783</v>
      </c>
      <c r="I209" s="165">
        <f t="shared" si="63"/>
        <v>25.42926681512834</v>
      </c>
      <c r="J209" s="165">
        <f t="shared" si="63"/>
        <v>24.764862246265952</v>
      </c>
      <c r="K209" s="165">
        <f t="shared" si="63"/>
        <v>24.42418246387383</v>
      </c>
      <c r="L209" s="165">
        <f t="shared" si="63"/>
        <v>23.910655683967352</v>
      </c>
      <c r="M209" s="165">
        <f t="shared" si="63"/>
        <v>22.231943037445561</v>
      </c>
      <c r="N209" s="165">
        <f t="shared" si="63"/>
        <v>20.75395216067087</v>
      </c>
      <c r="O209" s="165">
        <f t="shared" si="63"/>
        <v>19.73254954532592</v>
      </c>
      <c r="P209" s="165">
        <f t="shared" si="63"/>
        <v>34.560410522498529</v>
      </c>
      <c r="Q209" s="165">
        <f t="shared" si="63"/>
        <v>86.758223561292795</v>
      </c>
    </row>
    <row r="210" spans="1:17" ht="12" customHeight="1" x14ac:dyDescent="0.25">
      <c r="A210" s="147" t="s">
        <v>59</v>
      </c>
      <c r="B210" s="164">
        <f>IF(B156=0,0,B156*1000000/B$12)</f>
        <v>0</v>
      </c>
      <c r="C210" s="164">
        <f t="shared" si="63"/>
        <v>0</v>
      </c>
      <c r="D210" s="164">
        <f t="shared" si="63"/>
        <v>0</v>
      </c>
      <c r="E210" s="164">
        <f t="shared" si="63"/>
        <v>0</v>
      </c>
      <c r="F210" s="164">
        <f t="shared" si="63"/>
        <v>0</v>
      </c>
      <c r="G210" s="164">
        <f t="shared" si="63"/>
        <v>0</v>
      </c>
      <c r="H210" s="164">
        <f t="shared" si="63"/>
        <v>0</v>
      </c>
      <c r="I210" s="164">
        <f t="shared" si="63"/>
        <v>0</v>
      </c>
      <c r="J210" s="164">
        <f t="shared" si="63"/>
        <v>0</v>
      </c>
      <c r="K210" s="164">
        <f t="shared" si="63"/>
        <v>0</v>
      </c>
      <c r="L210" s="164">
        <f t="shared" si="63"/>
        <v>0</v>
      </c>
      <c r="M210" s="164">
        <f t="shared" si="63"/>
        <v>0</v>
      </c>
      <c r="N210" s="164">
        <f t="shared" si="63"/>
        <v>0</v>
      </c>
      <c r="O210" s="164">
        <f t="shared" si="63"/>
        <v>0</v>
      </c>
      <c r="P210" s="164">
        <f t="shared" si="63"/>
        <v>0</v>
      </c>
      <c r="Q210" s="164">
        <f t="shared" si="63"/>
        <v>0</v>
      </c>
    </row>
    <row r="211" spans="1:17" ht="12" customHeight="1" x14ac:dyDescent="0.25">
      <c r="A211" s="163" t="s">
        <v>142</v>
      </c>
      <c r="B211" s="162">
        <f>IF(B157=0,0,B157*1000000/B$13)</f>
        <v>0</v>
      </c>
      <c r="C211" s="162">
        <f t="shared" ref="C211:Q211" si="64">IF(C157=0,0,C157*1000000/C$13)</f>
        <v>0</v>
      </c>
      <c r="D211" s="162">
        <f t="shared" si="64"/>
        <v>0</v>
      </c>
      <c r="E211" s="162">
        <f t="shared" si="64"/>
        <v>0</v>
      </c>
      <c r="F211" s="162">
        <f t="shared" si="64"/>
        <v>0</v>
      </c>
      <c r="G211" s="162">
        <f t="shared" si="64"/>
        <v>0</v>
      </c>
      <c r="H211" s="162">
        <f t="shared" si="64"/>
        <v>0</v>
      </c>
      <c r="I211" s="162">
        <f t="shared" si="64"/>
        <v>0</v>
      </c>
      <c r="J211" s="162">
        <f t="shared" si="64"/>
        <v>0</v>
      </c>
      <c r="K211" s="162">
        <f t="shared" si="64"/>
        <v>0</v>
      </c>
      <c r="L211" s="162">
        <f t="shared" si="64"/>
        <v>0</v>
      </c>
      <c r="M211" s="162">
        <f t="shared" si="64"/>
        <v>0</v>
      </c>
      <c r="N211" s="162">
        <f t="shared" si="64"/>
        <v>0</v>
      </c>
      <c r="O211" s="162">
        <f t="shared" si="64"/>
        <v>0</v>
      </c>
      <c r="P211" s="162">
        <f t="shared" si="64"/>
        <v>0</v>
      </c>
      <c r="Q211" s="162">
        <f t="shared" si="64"/>
        <v>0</v>
      </c>
    </row>
    <row r="212" spans="1:17" ht="12" customHeight="1" x14ac:dyDescent="0.25">
      <c r="A212" s="161" t="s">
        <v>141</v>
      </c>
      <c r="B212" s="160">
        <f>IF(B158=0,0,B158*1000000/B$14)</f>
        <v>0</v>
      </c>
      <c r="C212" s="160">
        <f t="shared" ref="C212:Q214" si="65">IF(C158=0,0,C158*1000000/C$14)</f>
        <v>0</v>
      </c>
      <c r="D212" s="160">
        <f t="shared" si="65"/>
        <v>0</v>
      </c>
      <c r="E212" s="160">
        <f t="shared" si="65"/>
        <v>0</v>
      </c>
      <c r="F212" s="160">
        <f t="shared" si="65"/>
        <v>0</v>
      </c>
      <c r="G212" s="160">
        <f t="shared" si="65"/>
        <v>0</v>
      </c>
      <c r="H212" s="160">
        <f t="shared" si="65"/>
        <v>0</v>
      </c>
      <c r="I212" s="160">
        <f t="shared" si="65"/>
        <v>0</v>
      </c>
      <c r="J212" s="160">
        <f t="shared" si="65"/>
        <v>0</v>
      </c>
      <c r="K212" s="160">
        <f t="shared" si="65"/>
        <v>0</v>
      </c>
      <c r="L212" s="160">
        <f t="shared" si="65"/>
        <v>0</v>
      </c>
      <c r="M212" s="160">
        <f t="shared" si="65"/>
        <v>0</v>
      </c>
      <c r="N212" s="160">
        <f t="shared" si="65"/>
        <v>0</v>
      </c>
      <c r="O212" s="160">
        <f t="shared" si="65"/>
        <v>0</v>
      </c>
      <c r="P212" s="160">
        <f t="shared" si="65"/>
        <v>0</v>
      </c>
      <c r="Q212" s="160">
        <f t="shared" si="65"/>
        <v>0</v>
      </c>
    </row>
    <row r="213" spans="1:17" ht="12" customHeight="1" x14ac:dyDescent="0.25">
      <c r="A213" s="148" t="s">
        <v>60</v>
      </c>
      <c r="B213" s="156">
        <f>IF(B159=0,0,B159*1000000/B$14)</f>
        <v>0</v>
      </c>
      <c r="C213" s="156">
        <f t="shared" si="65"/>
        <v>0</v>
      </c>
      <c r="D213" s="156">
        <f t="shared" si="65"/>
        <v>0</v>
      </c>
      <c r="E213" s="156">
        <f t="shared" si="65"/>
        <v>0</v>
      </c>
      <c r="F213" s="156">
        <f t="shared" si="65"/>
        <v>0</v>
      </c>
      <c r="G213" s="156">
        <f t="shared" si="65"/>
        <v>0</v>
      </c>
      <c r="H213" s="156">
        <f t="shared" si="65"/>
        <v>0</v>
      </c>
      <c r="I213" s="156">
        <f t="shared" si="65"/>
        <v>0</v>
      </c>
      <c r="J213" s="156">
        <f t="shared" si="65"/>
        <v>0</v>
      </c>
      <c r="K213" s="156">
        <f t="shared" si="65"/>
        <v>0</v>
      </c>
      <c r="L213" s="156">
        <f t="shared" si="65"/>
        <v>0</v>
      </c>
      <c r="M213" s="156">
        <f t="shared" si="65"/>
        <v>0</v>
      </c>
      <c r="N213" s="156">
        <f t="shared" si="65"/>
        <v>0</v>
      </c>
      <c r="O213" s="156">
        <f t="shared" si="65"/>
        <v>0</v>
      </c>
      <c r="P213" s="156">
        <f t="shared" si="65"/>
        <v>0</v>
      </c>
      <c r="Q213" s="156">
        <f t="shared" si="65"/>
        <v>0</v>
      </c>
    </row>
    <row r="214" spans="1:17" ht="12" customHeight="1" x14ac:dyDescent="0.25">
      <c r="A214" s="148" t="s">
        <v>59</v>
      </c>
      <c r="B214" s="156">
        <f>IF(B160=0,0,B160*1000000/B$14)</f>
        <v>0</v>
      </c>
      <c r="C214" s="156">
        <f t="shared" si="65"/>
        <v>0</v>
      </c>
      <c r="D214" s="156">
        <f t="shared" si="65"/>
        <v>0</v>
      </c>
      <c r="E214" s="156">
        <f t="shared" si="65"/>
        <v>0</v>
      </c>
      <c r="F214" s="156">
        <f t="shared" si="65"/>
        <v>0</v>
      </c>
      <c r="G214" s="156">
        <f t="shared" si="65"/>
        <v>0</v>
      </c>
      <c r="H214" s="156">
        <f t="shared" si="65"/>
        <v>0</v>
      </c>
      <c r="I214" s="156">
        <f t="shared" si="65"/>
        <v>0</v>
      </c>
      <c r="J214" s="156">
        <f t="shared" si="65"/>
        <v>0</v>
      </c>
      <c r="K214" s="156">
        <f t="shared" si="65"/>
        <v>0</v>
      </c>
      <c r="L214" s="156">
        <f t="shared" si="65"/>
        <v>0</v>
      </c>
      <c r="M214" s="156">
        <f t="shared" si="65"/>
        <v>0</v>
      </c>
      <c r="N214" s="156">
        <f t="shared" si="65"/>
        <v>0</v>
      </c>
      <c r="O214" s="156">
        <f t="shared" si="65"/>
        <v>0</v>
      </c>
      <c r="P214" s="156">
        <f t="shared" si="65"/>
        <v>0</v>
      </c>
      <c r="Q214" s="156">
        <f t="shared" si="65"/>
        <v>0</v>
      </c>
    </row>
    <row r="215" spans="1:17" ht="12" customHeight="1" x14ac:dyDescent="0.25">
      <c r="A215" s="158" t="s">
        <v>62</v>
      </c>
      <c r="B215" s="157">
        <f>IF(B161=0,0,B161*1000000/B$5)</f>
        <v>313.23629784717906</v>
      </c>
      <c r="C215" s="157">
        <f t="shared" ref="C215:Q215" si="66">IF(C161=0,0,C161*1000000/C$5)</f>
        <v>304.7869632888715</v>
      </c>
      <c r="D215" s="157">
        <f t="shared" si="66"/>
        <v>293.59530034991911</v>
      </c>
      <c r="E215" s="157">
        <f t="shared" si="66"/>
        <v>309.37691039090674</v>
      </c>
      <c r="F215" s="157">
        <f t="shared" si="66"/>
        <v>314.31408224223088</v>
      </c>
      <c r="G215" s="157">
        <f t="shared" si="66"/>
        <v>288.90373404318331</v>
      </c>
      <c r="H215" s="157">
        <f t="shared" si="66"/>
        <v>234.46763535781477</v>
      </c>
      <c r="I215" s="157">
        <f t="shared" si="66"/>
        <v>250.03668565339768</v>
      </c>
      <c r="J215" s="157">
        <f t="shared" si="66"/>
        <v>227.83760068809337</v>
      </c>
      <c r="K215" s="157">
        <f t="shared" si="66"/>
        <v>227.54635900682837</v>
      </c>
      <c r="L215" s="157">
        <f t="shared" si="66"/>
        <v>222.00397188016024</v>
      </c>
      <c r="M215" s="157">
        <f t="shared" si="66"/>
        <v>242.59115047045458</v>
      </c>
      <c r="N215" s="157">
        <f t="shared" si="66"/>
        <v>231.4246549345726</v>
      </c>
      <c r="O215" s="157">
        <f t="shared" si="66"/>
        <v>222.14534498006495</v>
      </c>
      <c r="P215" s="157">
        <f t="shared" si="66"/>
        <v>211.74209621728079</v>
      </c>
      <c r="Q215" s="157">
        <f t="shared" si="66"/>
        <v>218.57517650601025</v>
      </c>
    </row>
    <row r="216" spans="1:17" ht="12" customHeight="1" x14ac:dyDescent="0.25">
      <c r="A216" s="23" t="s">
        <v>57</v>
      </c>
      <c r="B216" s="156">
        <f>IF(B162=0,0,B162*1000000/B$16)</f>
        <v>625.05137837200243</v>
      </c>
      <c r="C216" s="156">
        <f t="shared" ref="C216:Q216" si="67">IF(C162=0,0,C162*1000000/C$16)</f>
        <v>477.94788889523556</v>
      </c>
      <c r="D216" s="156">
        <f t="shared" si="67"/>
        <v>469.35679956209441</v>
      </c>
      <c r="E216" s="156">
        <f t="shared" si="67"/>
        <v>506.81035059865951</v>
      </c>
      <c r="F216" s="156">
        <f t="shared" si="67"/>
        <v>526.83961827790301</v>
      </c>
      <c r="G216" s="156">
        <f t="shared" si="67"/>
        <v>516.47503052341415</v>
      </c>
      <c r="H216" s="156">
        <f t="shared" si="67"/>
        <v>469.44403495850145</v>
      </c>
      <c r="I216" s="156">
        <f t="shared" si="67"/>
        <v>504.45638660248903</v>
      </c>
      <c r="J216" s="156">
        <f t="shared" si="67"/>
        <v>478.39486208875365</v>
      </c>
      <c r="K216" s="156">
        <f t="shared" si="67"/>
        <v>492.73738516093294</v>
      </c>
      <c r="L216" s="156">
        <f t="shared" si="67"/>
        <v>487.12415485592305</v>
      </c>
      <c r="M216" s="156">
        <f t="shared" si="67"/>
        <v>483.12351140261336</v>
      </c>
      <c r="N216" s="156">
        <f t="shared" si="67"/>
        <v>470.9368180055564</v>
      </c>
      <c r="O216" s="156">
        <f t="shared" si="67"/>
        <v>424.15022761842073</v>
      </c>
      <c r="P216" s="156">
        <f t="shared" si="67"/>
        <v>417.9457070094258</v>
      </c>
      <c r="Q216" s="156">
        <f t="shared" si="67"/>
        <v>434.46518654486653</v>
      </c>
    </row>
    <row r="217" spans="1:17" ht="12" customHeight="1" x14ac:dyDescent="0.25">
      <c r="A217" s="29" t="s">
        <v>140</v>
      </c>
      <c r="B217" s="57">
        <f>IF(B163=0,0,B163*1000000/B$17)</f>
        <v>0</v>
      </c>
      <c r="C217" s="57">
        <f t="shared" ref="C217:Q217" si="68">IF(C163=0,0,C163*1000000/C$17)</f>
        <v>0</v>
      </c>
      <c r="D217" s="57">
        <f t="shared" si="68"/>
        <v>0</v>
      </c>
      <c r="E217" s="57">
        <f t="shared" si="68"/>
        <v>0</v>
      </c>
      <c r="F217" s="57">
        <f t="shared" si="68"/>
        <v>0</v>
      </c>
      <c r="G217" s="57">
        <f t="shared" si="68"/>
        <v>0</v>
      </c>
      <c r="H217" s="57">
        <f t="shared" si="68"/>
        <v>0</v>
      </c>
      <c r="I217" s="57">
        <f t="shared" si="68"/>
        <v>0</v>
      </c>
      <c r="J217" s="57">
        <f t="shared" si="68"/>
        <v>0</v>
      </c>
      <c r="K217" s="57">
        <f t="shared" si="68"/>
        <v>0</v>
      </c>
      <c r="L217" s="57">
        <f t="shared" si="68"/>
        <v>0</v>
      </c>
      <c r="M217" s="57">
        <f t="shared" si="68"/>
        <v>0</v>
      </c>
      <c r="N217" s="57">
        <f t="shared" si="68"/>
        <v>0</v>
      </c>
      <c r="O217" s="57">
        <f t="shared" si="68"/>
        <v>0</v>
      </c>
      <c r="P217" s="57">
        <f t="shared" si="68"/>
        <v>0</v>
      </c>
      <c r="Q217" s="57">
        <f t="shared" si="68"/>
        <v>0</v>
      </c>
    </row>
    <row r="219" spans="1:17" ht="12" customHeight="1" x14ac:dyDescent="0.25">
      <c r="A219" s="152" t="s">
        <v>196</v>
      </c>
      <c r="B219" s="184">
        <f>B165/RES_summary!B$19</f>
        <v>85.297860926048713</v>
      </c>
      <c r="C219" s="184">
        <f>C165/RES_summary!C$19</f>
        <v>78.20756326043535</v>
      </c>
      <c r="D219" s="184">
        <f>D165/RES_summary!D$19</f>
        <v>79.612646875100168</v>
      </c>
      <c r="E219" s="184">
        <f>E165/RES_summary!E$19</f>
        <v>80.899209586275177</v>
      </c>
      <c r="F219" s="184">
        <f>F165/RES_summary!F$19</f>
        <v>73.60532461273425</v>
      </c>
      <c r="G219" s="184">
        <f>G165/RES_summary!G$19</f>
        <v>68.104184712784445</v>
      </c>
      <c r="H219" s="184">
        <f>H165/RES_summary!H$19</f>
        <v>65.056045205078547</v>
      </c>
      <c r="I219" s="184">
        <f>I165/RES_summary!I$19</f>
        <v>61.505715246283515</v>
      </c>
      <c r="J219" s="184">
        <f>J165/RES_summary!J$19</f>
        <v>55.373135303945553</v>
      </c>
      <c r="K219" s="184">
        <f>K165/RES_summary!K$19</f>
        <v>55.55995651900389</v>
      </c>
      <c r="L219" s="184">
        <f>L165/RES_summary!L$19</f>
        <v>51.091291392733176</v>
      </c>
      <c r="M219" s="184">
        <f>M165/RES_summary!M$19</f>
        <v>51.641509417803292</v>
      </c>
      <c r="N219" s="184">
        <f>N165/RES_summary!N$19</f>
        <v>49.00335702100692</v>
      </c>
      <c r="O219" s="184">
        <f>O165/RES_summary!O$19</f>
        <v>44.195883511481803</v>
      </c>
      <c r="P219" s="184">
        <f>P165/RES_summary!P$19</f>
        <v>43.068458449392544</v>
      </c>
      <c r="Q219" s="184">
        <f>Q165/RES_summary!Q$19</f>
        <v>46.621542558057364</v>
      </c>
    </row>
    <row r="220" spans="1:17" ht="12" customHeight="1" x14ac:dyDescent="0.25">
      <c r="A220" s="158" t="s">
        <v>65</v>
      </c>
      <c r="B220" s="178">
        <f>B166/RES_summary!B$19</f>
        <v>36.518538408705503</v>
      </c>
      <c r="C220" s="178">
        <f>C166/RES_summary!C$19</f>
        <v>34.076729106637302</v>
      </c>
      <c r="D220" s="178">
        <f>D166/RES_summary!D$19</f>
        <v>35.196155573994396</v>
      </c>
      <c r="E220" s="178">
        <f>E166/RES_summary!E$19</f>
        <v>35.968955386173597</v>
      </c>
      <c r="F220" s="178">
        <f>F166/RES_summary!F$19</f>
        <v>30.473470976374788</v>
      </c>
      <c r="G220" s="178">
        <f>G166/RES_summary!G$19</f>
        <v>24.546675443035276</v>
      </c>
      <c r="H220" s="178">
        <f>H166/RES_summary!H$19</f>
        <v>24.978909888086804</v>
      </c>
      <c r="I220" s="178">
        <f>I166/RES_summary!I$19</f>
        <v>22.555526484214692</v>
      </c>
      <c r="J220" s="178">
        <f>J166/RES_summary!J$19</f>
        <v>17.421229322460327</v>
      </c>
      <c r="K220" s="178">
        <f>K166/RES_summary!K$19</f>
        <v>17.700426752411133</v>
      </c>
      <c r="L220" s="178">
        <f>L166/RES_summary!L$19</f>
        <v>14.14741196863161</v>
      </c>
      <c r="M220" s="178">
        <f>M166/RES_summary!M$19</f>
        <v>15.070749499263792</v>
      </c>
      <c r="N220" s="178">
        <f>N166/RES_summary!N$19</f>
        <v>13.848330086719621</v>
      </c>
      <c r="O220" s="178">
        <f>O166/RES_summary!O$19</f>
        <v>11.095247503132081</v>
      </c>
      <c r="P220" s="178">
        <f>P166/RES_summary!P$19</f>
        <v>9.8266202444975637</v>
      </c>
      <c r="Q220" s="178">
        <f>Q166/RES_summary!Q$19</f>
        <v>11.544274592401324</v>
      </c>
    </row>
    <row r="221" spans="1:17" ht="12" customHeight="1" x14ac:dyDescent="0.25">
      <c r="A221" s="23" t="s">
        <v>60</v>
      </c>
      <c r="B221" s="177">
        <f>B167/RES_summary!B$19</f>
        <v>36.518538408705503</v>
      </c>
      <c r="C221" s="177">
        <f>C167/RES_summary!C$19</f>
        <v>34.076729106637302</v>
      </c>
      <c r="D221" s="177">
        <f>D167/RES_summary!D$19</f>
        <v>35.196155573994396</v>
      </c>
      <c r="E221" s="177">
        <f>E167/RES_summary!E$19</f>
        <v>35.968955386173597</v>
      </c>
      <c r="F221" s="177">
        <f>F167/RES_summary!F$19</f>
        <v>30.473470976374788</v>
      </c>
      <c r="G221" s="177">
        <f>G167/RES_summary!G$19</f>
        <v>24.546675443035276</v>
      </c>
      <c r="H221" s="177">
        <f>H167/RES_summary!H$19</f>
        <v>24.978909888086804</v>
      </c>
      <c r="I221" s="177">
        <f>I167/RES_summary!I$19</f>
        <v>22.555526484214692</v>
      </c>
      <c r="J221" s="177">
        <f>J167/RES_summary!J$19</f>
        <v>17.421229322460327</v>
      </c>
      <c r="K221" s="177">
        <f>K167/RES_summary!K$19</f>
        <v>17.700426752411133</v>
      </c>
      <c r="L221" s="177">
        <f>L167/RES_summary!L$19</f>
        <v>14.14741196863161</v>
      </c>
      <c r="M221" s="177">
        <f>M167/RES_summary!M$19</f>
        <v>15.070749499263792</v>
      </c>
      <c r="N221" s="177">
        <f>N167/RES_summary!N$19</f>
        <v>13.848330086719621</v>
      </c>
      <c r="O221" s="177">
        <f>O167/RES_summary!O$19</f>
        <v>11.095247503132081</v>
      </c>
      <c r="P221" s="177">
        <f>P167/RES_summary!P$19</f>
        <v>9.8266202444975637</v>
      </c>
      <c r="Q221" s="177">
        <f>Q167/RES_summary!Q$19</f>
        <v>11.544274592401324</v>
      </c>
    </row>
    <row r="222" spans="1:17" ht="12" customHeight="1" x14ac:dyDescent="0.25">
      <c r="A222" s="158" t="s">
        <v>112</v>
      </c>
      <c r="B222" s="178">
        <f>B168/RES_summary!B$19</f>
        <v>9.7453276263053894</v>
      </c>
      <c r="C222" s="178">
        <f>C168/RES_summary!C$19</f>
        <v>9.4994091568821037</v>
      </c>
      <c r="D222" s="178">
        <f>D168/RES_summary!D$19</f>
        <v>9.0641034717596369</v>
      </c>
      <c r="E222" s="178">
        <f>E168/RES_summary!E$19</f>
        <v>8.6231271594364323</v>
      </c>
      <c r="F222" s="178">
        <f>F168/RES_summary!F$19</f>
        <v>8.5025879709016525</v>
      </c>
      <c r="G222" s="178">
        <f>G168/RES_summary!G$19</f>
        <v>8.3011110236779331</v>
      </c>
      <c r="H222" s="178">
        <f>H168/RES_summary!H$19</f>
        <v>7.8177619184668963</v>
      </c>
      <c r="I222" s="178">
        <f>I168/RES_summary!I$19</f>
        <v>7.1937767582644838</v>
      </c>
      <c r="J222" s="178">
        <f>J168/RES_summary!J$19</f>
        <v>6.9518579748457885</v>
      </c>
      <c r="K222" s="178">
        <f>K168/RES_summary!K$19</f>
        <v>6.921686381125923</v>
      </c>
      <c r="L222" s="178">
        <f>L168/RES_summary!L$19</f>
        <v>6.6713872639474934</v>
      </c>
      <c r="M222" s="178">
        <f>M168/RES_summary!M$19</f>
        <v>6.5329156567457458</v>
      </c>
      <c r="N222" s="178">
        <f>N168/RES_summary!N$19</f>
        <v>6.4351767365672483</v>
      </c>
      <c r="O222" s="178">
        <f>O168/RES_summary!O$19</f>
        <v>6.2974448295976648</v>
      </c>
      <c r="P222" s="178">
        <f>P168/RES_summary!P$19</f>
        <v>6.146456674885223</v>
      </c>
      <c r="Q222" s="178">
        <f>Q168/RES_summary!Q$19</f>
        <v>5.9953061284784894</v>
      </c>
    </row>
    <row r="223" spans="1:17" ht="12" customHeight="1" x14ac:dyDescent="0.25">
      <c r="A223" s="23" t="s">
        <v>60</v>
      </c>
      <c r="B223" s="177">
        <f>B169/RES_summary!B$19</f>
        <v>9.7453276263053894</v>
      </c>
      <c r="C223" s="177">
        <f>C169/RES_summary!C$19</f>
        <v>9.4994091568821037</v>
      </c>
      <c r="D223" s="177">
        <f>D169/RES_summary!D$19</f>
        <v>9.0641034717596369</v>
      </c>
      <c r="E223" s="177">
        <f>E169/RES_summary!E$19</f>
        <v>8.6231271594364323</v>
      </c>
      <c r="F223" s="177">
        <f>F169/RES_summary!F$19</f>
        <v>8.5025879709016525</v>
      </c>
      <c r="G223" s="177">
        <f>G169/RES_summary!G$19</f>
        <v>8.3011110236779331</v>
      </c>
      <c r="H223" s="177">
        <f>H169/RES_summary!H$19</f>
        <v>7.8177619184668963</v>
      </c>
      <c r="I223" s="177">
        <f>I169/RES_summary!I$19</f>
        <v>7.1937767582644838</v>
      </c>
      <c r="J223" s="177">
        <f>J169/RES_summary!J$19</f>
        <v>6.9518579748457885</v>
      </c>
      <c r="K223" s="177">
        <f>K169/RES_summary!K$19</f>
        <v>6.921686381125923</v>
      </c>
      <c r="L223" s="177">
        <f>L169/RES_summary!L$19</f>
        <v>6.6713872639474934</v>
      </c>
      <c r="M223" s="177">
        <f>M169/RES_summary!M$19</f>
        <v>6.5329156567457458</v>
      </c>
      <c r="N223" s="177">
        <f>N169/RES_summary!N$19</f>
        <v>6.4351767365672483</v>
      </c>
      <c r="O223" s="177">
        <f>O169/RES_summary!O$19</f>
        <v>6.2974448295976648</v>
      </c>
      <c r="P223" s="177">
        <f>P169/RES_summary!P$19</f>
        <v>6.146456674885223</v>
      </c>
      <c r="Q223" s="177">
        <f>Q169/RES_summary!Q$19</f>
        <v>5.9953061284784894</v>
      </c>
    </row>
    <row r="224" spans="1:17" ht="12" customHeight="1" x14ac:dyDescent="0.25">
      <c r="A224" s="158" t="s">
        <v>63</v>
      </c>
      <c r="B224" s="178">
        <f>B170/RES_summary!B$19</f>
        <v>23.758317030962484</v>
      </c>
      <c r="C224" s="178">
        <f>C170/RES_summary!C$19</f>
        <v>22.000003213388325</v>
      </c>
      <c r="D224" s="178">
        <f>D170/RES_summary!D$19</f>
        <v>23.022343308401901</v>
      </c>
      <c r="E224" s="178">
        <f>E170/RES_summary!E$19</f>
        <v>22.896482776439107</v>
      </c>
      <c r="F224" s="178">
        <f>F170/RES_summary!F$19</f>
        <v>20.933246670150336</v>
      </c>
      <c r="G224" s="178">
        <f>G170/RES_summary!G$19</f>
        <v>22.211752207369166</v>
      </c>
      <c r="H224" s="178">
        <f>H170/RES_summary!H$19</f>
        <v>20.038943038422651</v>
      </c>
      <c r="I224" s="178">
        <f>I170/RES_summary!I$19</f>
        <v>18.676843743033121</v>
      </c>
      <c r="J224" s="178">
        <f>J170/RES_summary!J$19</f>
        <v>18.631769651365452</v>
      </c>
      <c r="K224" s="178">
        <f>K170/RES_summary!K$19</f>
        <v>18.394270898484827</v>
      </c>
      <c r="L224" s="178">
        <f>L170/RES_summary!L$19</f>
        <v>17.650233234852529</v>
      </c>
      <c r="M224" s="178">
        <f>M170/RES_summary!M$19</f>
        <v>17.304399267571622</v>
      </c>
      <c r="N224" s="178">
        <f>N170/RES_summary!N$19</f>
        <v>16.542423515553999</v>
      </c>
      <c r="O224" s="178">
        <f>O170/RES_summary!O$19</f>
        <v>15.687438923492095</v>
      </c>
      <c r="P224" s="178">
        <f>P170/RES_summary!P$19</f>
        <v>16.369472677661587</v>
      </c>
      <c r="Q224" s="178">
        <f>Q170/RES_summary!Q$19</f>
        <v>17.923079942042865</v>
      </c>
    </row>
    <row r="225" spans="1:17" ht="12" customHeight="1" x14ac:dyDescent="0.25">
      <c r="A225" s="167" t="s">
        <v>144</v>
      </c>
      <c r="B225" s="183">
        <f>B171/RES_summary!B$19</f>
        <v>47.608037908933888</v>
      </c>
      <c r="C225" s="183">
        <f>C171/RES_summary!C$19</f>
        <v>44.302176154246482</v>
      </c>
      <c r="D225" s="183">
        <f>D171/RES_summary!D$19</f>
        <v>45.210146050701269</v>
      </c>
      <c r="E225" s="183">
        <f>E171/RES_summary!E$19</f>
        <v>44.789909828344101</v>
      </c>
      <c r="F225" s="183">
        <f>F171/RES_summary!F$19</f>
        <v>43.378184539618275</v>
      </c>
      <c r="G225" s="183">
        <f>G171/RES_summary!G$19</f>
        <v>42.127221110276793</v>
      </c>
      <c r="H225" s="183">
        <f>H171/RES_summary!H$19</f>
        <v>39.90592022197648</v>
      </c>
      <c r="I225" s="183">
        <f>I171/RES_summary!I$19</f>
        <v>40.538995568478136</v>
      </c>
      <c r="J225" s="183">
        <f>J171/RES_summary!J$19</f>
        <v>39.222810201996097</v>
      </c>
      <c r="K225" s="183">
        <f>K171/RES_summary!K$19</f>
        <v>38.518390809184567</v>
      </c>
      <c r="L225" s="183">
        <f>L171/RES_summary!L$19</f>
        <v>37.556107323257791</v>
      </c>
      <c r="M225" s="183">
        <f>M171/RES_summary!M$19</f>
        <v>34.759433720664831</v>
      </c>
      <c r="N225" s="183">
        <f>N171/RES_summary!N$19</f>
        <v>32.300658798260436</v>
      </c>
      <c r="O225" s="183">
        <f>O171/RES_summary!O$19</f>
        <v>30.620029763935975</v>
      </c>
      <c r="P225" s="183">
        <f>P171/RES_summary!P$19</f>
        <v>30.553636036821572</v>
      </c>
      <c r="Q225" s="183">
        <f>Q171/RES_summary!Q$19</f>
        <v>31.508156304711676</v>
      </c>
    </row>
    <row r="226" spans="1:17" ht="12" customHeight="1" x14ac:dyDescent="0.25">
      <c r="A226" s="167" t="s">
        <v>143</v>
      </c>
      <c r="B226" s="183">
        <f>B172/RES_summary!B$19</f>
        <v>18.597321332894968</v>
      </c>
      <c r="C226" s="183">
        <f>C172/RES_summary!C$19</f>
        <v>17.199206195766092</v>
      </c>
      <c r="D226" s="183">
        <f>D172/RES_summary!D$19</f>
        <v>18.00111331978389</v>
      </c>
      <c r="E226" s="183">
        <f>E172/RES_summary!E$19</f>
        <v>18.010567791575173</v>
      </c>
      <c r="F226" s="183">
        <f>F172/RES_summary!F$19</f>
        <v>17.618936022394003</v>
      </c>
      <c r="G226" s="183">
        <f>G172/RES_summary!G$19</f>
        <v>19.822660707514789</v>
      </c>
      <c r="H226" s="183">
        <f>H172/RES_summary!H$19</f>
        <v>17.101215343080938</v>
      </c>
      <c r="I226" s="183">
        <f>I172/RES_summary!I$19</f>
        <v>16.947212312393706</v>
      </c>
      <c r="J226" s="183">
        <f>J172/RES_summary!J$19</f>
        <v>16.659937030382704</v>
      </c>
      <c r="K226" s="183">
        <f>K172/RES_summary!K$19</f>
        <v>16.544931783583731</v>
      </c>
      <c r="L226" s="183">
        <f>L172/RES_summary!L$19</f>
        <v>16.289061446558549</v>
      </c>
      <c r="M226" s="183">
        <f>M172/RES_summary!M$19</f>
        <v>16.080170874718537</v>
      </c>
      <c r="N226" s="183">
        <f>N172/RES_summary!N$19</f>
        <v>15.736784276646178</v>
      </c>
      <c r="O226" s="183">
        <f>O172/RES_summary!O$19</f>
        <v>15.402635225092071</v>
      </c>
      <c r="P226" s="183">
        <f>P172/RES_summary!P$19</f>
        <v>16.025355422876753</v>
      </c>
      <c r="Q226" s="183">
        <f>Q172/RES_summary!Q$19</f>
        <v>17.6637266086992</v>
      </c>
    </row>
    <row r="227" spans="1:17" ht="12" customHeight="1" x14ac:dyDescent="0.25">
      <c r="A227" s="166" t="s">
        <v>57</v>
      </c>
      <c r="B227" s="182">
        <f>B173/RES_summary!B$19</f>
        <v>0.95216075817867052</v>
      </c>
      <c r="C227" s="182">
        <f>C173/RES_summary!C$19</f>
        <v>0.44302176154246214</v>
      </c>
      <c r="D227" s="182">
        <f>D173/RES_summary!D$19</f>
        <v>0.90420292101402211</v>
      </c>
      <c r="E227" s="182">
        <f>E173/RES_summary!E$19</f>
        <v>0.89579819656687854</v>
      </c>
      <c r="F227" s="182">
        <f>F173/RES_summary!F$19</f>
        <v>0.86756369079236195</v>
      </c>
      <c r="G227" s="182">
        <f>G173/RES_summary!G$19</f>
        <v>5.0552665332332181</v>
      </c>
      <c r="H227" s="182">
        <f>H173/RES_summary!H$19</f>
        <v>1.7957664099889483</v>
      </c>
      <c r="I227" s="182">
        <f>I173/RES_summary!I$19</f>
        <v>0.81077991136956828</v>
      </c>
      <c r="J227" s="182">
        <f>J173/RES_summary!J$19</f>
        <v>0.78445620403992222</v>
      </c>
      <c r="K227" s="182">
        <f>K173/RES_summary!K$19</f>
        <v>0.77036781618368744</v>
      </c>
      <c r="L227" s="182">
        <f>L173/RES_summary!L$19</f>
        <v>0.7511221464651513</v>
      </c>
      <c r="M227" s="182">
        <f>M173/RES_summary!M$19</f>
        <v>0.69518867441329335</v>
      </c>
      <c r="N227" s="182">
        <f>N173/RES_summary!N$19</f>
        <v>0.64601317596520447</v>
      </c>
      <c r="O227" s="182">
        <f>O173/RES_summary!O$19</f>
        <v>0.61240059527871704</v>
      </c>
      <c r="P227" s="182">
        <f>P173/RES_summary!P$19</f>
        <v>1.0693772612887531</v>
      </c>
      <c r="Q227" s="182">
        <f>Q173/RES_summary!Q$19</f>
        <v>2.6781932859004929</v>
      </c>
    </row>
    <row r="228" spans="1:17" ht="12" customHeight="1" x14ac:dyDescent="0.25">
      <c r="A228" s="147" t="s">
        <v>59</v>
      </c>
      <c r="B228" s="181">
        <f>B174/RES_summary!B$19</f>
        <v>17.645160574716297</v>
      </c>
      <c r="C228" s="181">
        <f>C174/RES_summary!C$19</f>
        <v>16.756184434223631</v>
      </c>
      <c r="D228" s="181">
        <f>D174/RES_summary!D$19</f>
        <v>17.096910398769865</v>
      </c>
      <c r="E228" s="181">
        <f>E174/RES_summary!E$19</f>
        <v>17.114769595008298</v>
      </c>
      <c r="F228" s="181">
        <f>F174/RES_summary!F$19</f>
        <v>16.75137233160164</v>
      </c>
      <c r="G228" s="181">
        <f>G174/RES_summary!G$19</f>
        <v>14.767394174281572</v>
      </c>
      <c r="H228" s="181">
        <f>H174/RES_summary!H$19</f>
        <v>15.305448933091988</v>
      </c>
      <c r="I228" s="181">
        <f>I174/RES_summary!I$19</f>
        <v>16.136432401024138</v>
      </c>
      <c r="J228" s="181">
        <f>J174/RES_summary!J$19</f>
        <v>15.87548082634278</v>
      </c>
      <c r="K228" s="181">
        <f>K174/RES_summary!K$19</f>
        <v>15.774563967400043</v>
      </c>
      <c r="L228" s="181">
        <f>L174/RES_summary!L$19</f>
        <v>15.537939300093399</v>
      </c>
      <c r="M228" s="181">
        <f>M174/RES_summary!M$19</f>
        <v>15.384982200305245</v>
      </c>
      <c r="N228" s="181">
        <f>N174/RES_summary!N$19</f>
        <v>15.090771100680977</v>
      </c>
      <c r="O228" s="181">
        <f>O174/RES_summary!O$19</f>
        <v>14.790234629813355</v>
      </c>
      <c r="P228" s="181">
        <f>P174/RES_summary!P$19</f>
        <v>14.955978161588002</v>
      </c>
      <c r="Q228" s="181">
        <f>Q174/RES_summary!Q$19</f>
        <v>14.985533322798711</v>
      </c>
    </row>
    <row r="229" spans="1:17" ht="12" customHeight="1" x14ac:dyDescent="0.25">
      <c r="A229" s="163" t="s">
        <v>142</v>
      </c>
      <c r="B229" s="180">
        <f>B175/RES_summary!B$19</f>
        <v>38.850333674675433</v>
      </c>
      <c r="C229" s="180">
        <f>C175/RES_summary!C$19</f>
        <v>35.161752022847985</v>
      </c>
      <c r="D229" s="180">
        <f>D175/RES_summary!D$19</f>
        <v>35.986370581303966</v>
      </c>
      <c r="E229" s="180">
        <f>E175/RES_summary!E$19</f>
        <v>36.424178485148751</v>
      </c>
      <c r="F229" s="180">
        <f>F175/RES_summary!F$19</f>
        <v>35.328911564652273</v>
      </c>
      <c r="G229" s="180">
        <f>G175/RES_summary!G$19</f>
        <v>33.496210090312914</v>
      </c>
      <c r="H229" s="180">
        <f>H175/RES_summary!H$19</f>
        <v>32.363650285074101</v>
      </c>
      <c r="I229" s="180">
        <f>I175/RES_summary!I$19</f>
        <v>38.567224965686712</v>
      </c>
      <c r="J229" s="180">
        <f>J175/RES_summary!J$19</f>
        <v>38.240801020402074</v>
      </c>
      <c r="K229" s="180">
        <f>K175/RES_summary!K$19</f>
        <v>37.163354893225971</v>
      </c>
      <c r="L229" s="180">
        <f>L175/RES_summary!L$19</f>
        <v>38.352637369908734</v>
      </c>
      <c r="M229" s="180">
        <f>M175/RES_summary!M$19</f>
        <v>37.405867851681762</v>
      </c>
      <c r="N229" s="180">
        <f>N175/RES_summary!N$19</f>
        <v>34.783238778219548</v>
      </c>
      <c r="O229" s="180">
        <f>O175/RES_summary!O$19</f>
        <v>33.498826483037078</v>
      </c>
      <c r="P229" s="180">
        <f>P175/RES_summary!P$19</f>
        <v>32.34418573595952</v>
      </c>
      <c r="Q229" s="180">
        <f>Q175/RES_summary!Q$19</f>
        <v>33.461686300549253</v>
      </c>
    </row>
    <row r="230" spans="1:17" ht="12" customHeight="1" x14ac:dyDescent="0.25">
      <c r="A230" s="161" t="s">
        <v>141</v>
      </c>
      <c r="B230" s="179">
        <f>B176/RES_summary!B$19</f>
        <v>18.422167248209799</v>
      </c>
      <c r="C230" s="179">
        <f>C176/RES_summary!C$19</f>
        <v>17.107801954452107</v>
      </c>
      <c r="D230" s="179">
        <f>D176/RES_summary!D$19</f>
        <v>17.816637810395946</v>
      </c>
      <c r="E230" s="179">
        <f>E176/RES_summary!E$19</f>
        <v>17.843253164711264</v>
      </c>
      <c r="F230" s="179">
        <f>F176/RES_summary!F$19</f>
        <v>17.457950562894677</v>
      </c>
      <c r="G230" s="179">
        <f>G176/RES_summary!G$19</f>
        <v>18.78693938511913</v>
      </c>
      <c r="H230" s="179">
        <f>H176/RES_summary!H$19</f>
        <v>16.761813195920336</v>
      </c>
      <c r="I230" s="179">
        <f>I176/RES_summary!I$19</f>
        <v>16.907776900337868</v>
      </c>
      <c r="J230" s="179">
        <f>J176/RES_summary!J$19</f>
        <v>16.640296846750825</v>
      </c>
      <c r="K230" s="179">
        <f>K176/RES_summary!K$19</f>
        <v>16.517831065264563</v>
      </c>
      <c r="L230" s="179">
        <f>L176/RES_summary!L$19</f>
        <v>16.304992047491567</v>
      </c>
      <c r="M230" s="179">
        <f>M176/RES_summary!M$19</f>
        <v>16.133099557338873</v>
      </c>
      <c r="N230" s="179">
        <f>N176/RES_summary!N$19</f>
        <v>15.786435876245362</v>
      </c>
      <c r="O230" s="179">
        <f>O176/RES_summary!O$19</f>
        <v>15.460211159474092</v>
      </c>
      <c r="P230" s="179">
        <f>P176/RES_summary!P$19</f>
        <v>16.088024662346577</v>
      </c>
      <c r="Q230" s="179">
        <f>Q176/RES_summary!Q$19</f>
        <v>17.829776658345398</v>
      </c>
    </row>
    <row r="231" spans="1:17" ht="12" customHeight="1" x14ac:dyDescent="0.25">
      <c r="A231" s="148" t="s">
        <v>60</v>
      </c>
      <c r="B231" s="177">
        <f>B177/RES_summary!B$19</f>
        <v>0.7770066734935005</v>
      </c>
      <c r="C231" s="177">
        <f>C177/RES_summary!C$19</f>
        <v>0.35161752022847648</v>
      </c>
      <c r="D231" s="177">
        <f>D177/RES_summary!D$19</f>
        <v>0.71972741162607856</v>
      </c>
      <c r="E231" s="177">
        <f>E177/RES_summary!E$19</f>
        <v>0.72848356970297246</v>
      </c>
      <c r="F231" s="177">
        <f>F177/RES_summary!F$19</f>
        <v>0.70657823129304342</v>
      </c>
      <c r="G231" s="177">
        <f>G177/RES_summary!G$19</f>
        <v>4.0195452108375527</v>
      </c>
      <c r="H231" s="177">
        <f>H177/RES_summary!H$19</f>
        <v>1.4563642628283406</v>
      </c>
      <c r="I231" s="177">
        <f>I177/RES_summary!I$19</f>
        <v>0.77134449931373827</v>
      </c>
      <c r="J231" s="177">
        <f>J177/RES_summary!J$19</f>
        <v>0.76481602040804275</v>
      </c>
      <c r="K231" s="177">
        <f>K177/RES_summary!K$19</f>
        <v>0.74326709786451572</v>
      </c>
      <c r="L231" s="177">
        <f>L177/RES_summary!L$19</f>
        <v>0.76705274739817275</v>
      </c>
      <c r="M231" s="177">
        <f>M177/RES_summary!M$19</f>
        <v>0.74811735703363091</v>
      </c>
      <c r="N231" s="177">
        <f>N177/RES_summary!N$19</f>
        <v>0.69566477556438633</v>
      </c>
      <c r="O231" s="177">
        <f>O177/RES_summary!O$19</f>
        <v>0.66997652966073895</v>
      </c>
      <c r="P231" s="177">
        <f>P177/RES_summary!P$19</f>
        <v>1.1320465007585792</v>
      </c>
      <c r="Q231" s="177">
        <f>Q177/RES_summary!Q$19</f>
        <v>2.8442433355466865</v>
      </c>
    </row>
    <row r="232" spans="1:17" ht="12" customHeight="1" x14ac:dyDescent="0.25">
      <c r="A232" s="148" t="s">
        <v>59</v>
      </c>
      <c r="B232" s="177">
        <f>B178/RES_summary!B$19</f>
        <v>17.645160574716297</v>
      </c>
      <c r="C232" s="177">
        <f>C178/RES_summary!C$19</f>
        <v>16.756184434223631</v>
      </c>
      <c r="D232" s="177">
        <f>D178/RES_summary!D$19</f>
        <v>17.096910398769865</v>
      </c>
      <c r="E232" s="177">
        <f>E178/RES_summary!E$19</f>
        <v>17.114769595008287</v>
      </c>
      <c r="F232" s="177">
        <f>F178/RES_summary!F$19</f>
        <v>16.75137233160163</v>
      </c>
      <c r="G232" s="177">
        <f>G178/RES_summary!G$19</f>
        <v>14.767394174281575</v>
      </c>
      <c r="H232" s="177">
        <f>H178/RES_summary!H$19</f>
        <v>15.305448933091993</v>
      </c>
      <c r="I232" s="177">
        <f>I178/RES_summary!I$19</f>
        <v>16.136432401024134</v>
      </c>
      <c r="J232" s="177">
        <f>J178/RES_summary!J$19</f>
        <v>15.875480826342784</v>
      </c>
      <c r="K232" s="177">
        <f>K178/RES_summary!K$19</f>
        <v>15.774563967400047</v>
      </c>
      <c r="L232" s="177">
        <f>L178/RES_summary!L$19</f>
        <v>15.537939300093395</v>
      </c>
      <c r="M232" s="177">
        <f>M178/RES_summary!M$19</f>
        <v>15.384982200305242</v>
      </c>
      <c r="N232" s="177">
        <f>N178/RES_summary!N$19</f>
        <v>15.090771100680973</v>
      </c>
      <c r="O232" s="177">
        <f>O178/RES_summary!O$19</f>
        <v>14.790234629813352</v>
      </c>
      <c r="P232" s="177">
        <f>P178/RES_summary!P$19</f>
        <v>14.955978161587998</v>
      </c>
      <c r="Q232" s="177">
        <f>Q178/RES_summary!Q$19</f>
        <v>14.985533322798711</v>
      </c>
    </row>
    <row r="233" spans="1:17" ht="12" customHeight="1" x14ac:dyDescent="0.25">
      <c r="A233" s="158" t="s">
        <v>62</v>
      </c>
      <c r="B233" s="178">
        <f>B179/RES_summary!B$19</f>
        <v>15.275677860075339</v>
      </c>
      <c r="C233" s="178">
        <f>C179/RES_summary!C$19</f>
        <v>12.631421783527626</v>
      </c>
      <c r="D233" s="178">
        <f>D179/RES_summary!D$19</f>
        <v>12.330044520944234</v>
      </c>
      <c r="E233" s="178">
        <f>E179/RES_summary!E$19</f>
        <v>13.410644264226034</v>
      </c>
      <c r="F233" s="178">
        <f>F179/RES_summary!F$19</f>
        <v>13.696018995307469</v>
      </c>
      <c r="G233" s="178">
        <f>G179/RES_summary!G$19</f>
        <v>13.044646038702055</v>
      </c>
      <c r="H233" s="178">
        <f>H179/RES_summary!H$19</f>
        <v>12.220430360102206</v>
      </c>
      <c r="I233" s="178">
        <f>I179/RES_summary!I$19</f>
        <v>13.07956826077122</v>
      </c>
      <c r="J233" s="178">
        <f>J179/RES_summary!J$19</f>
        <v>12.368278355273985</v>
      </c>
      <c r="K233" s="178">
        <f>K179/RES_summary!K$19</f>
        <v>12.543572486982008</v>
      </c>
      <c r="L233" s="178">
        <f>L179/RES_summary!L$19</f>
        <v>12.622258925301541</v>
      </c>
      <c r="M233" s="178">
        <f>M179/RES_summary!M$19</f>
        <v>12.733444994222133</v>
      </c>
      <c r="N233" s="178">
        <f>N179/RES_summary!N$19</f>
        <v>12.177426682166052</v>
      </c>
      <c r="O233" s="178">
        <f>O179/RES_summary!O$19</f>
        <v>11.115752255259963</v>
      </c>
      <c r="P233" s="178">
        <f>P179/RES_summary!P$19</f>
        <v>10.725908852348168</v>
      </c>
      <c r="Q233" s="178">
        <f>Q179/RES_summary!Q$19</f>
        <v>11.15888189513468</v>
      </c>
    </row>
    <row r="234" spans="1:17" ht="12" customHeight="1" x14ac:dyDescent="0.25">
      <c r="A234" s="23" t="s">
        <v>57</v>
      </c>
      <c r="B234" s="177">
        <f>B180/RES_summary!B$19</f>
        <v>20.155566711821447</v>
      </c>
      <c r="C234" s="177">
        <f>C180/RES_summary!C$19</f>
        <v>15.408442794248172</v>
      </c>
      <c r="D234" s="177">
        <f>D180/RES_summary!D$19</f>
        <v>15.119771578932538</v>
      </c>
      <c r="E234" s="177">
        <f>E180/RES_summary!E$19</f>
        <v>16.31051434838098</v>
      </c>
      <c r="F234" s="177">
        <f>F180/RES_summary!F$19</f>
        <v>16.931076696166144</v>
      </c>
      <c r="G234" s="177">
        <f>G180/RES_summary!G$19</f>
        <v>16.563000796371927</v>
      </c>
      <c r="H234" s="177">
        <f>H180/RES_summary!H$19</f>
        <v>15.025775869043562</v>
      </c>
      <c r="I234" s="177">
        <f>I180/RES_summary!I$19</f>
        <v>16.083951904427508</v>
      </c>
      <c r="J234" s="177">
        <f>J180/RES_summary!J$19</f>
        <v>15.153721180214944</v>
      </c>
      <c r="K234" s="177">
        <f>K180/RES_summary!K$19</f>
        <v>15.541524221739833</v>
      </c>
      <c r="L234" s="177">
        <f>L180/RES_summary!L$19</f>
        <v>15.302371696805507</v>
      </c>
      <c r="M234" s="177">
        <f>M180/RES_summary!M$19</f>
        <v>15.107181270848956</v>
      </c>
      <c r="N234" s="177">
        <f>N180/RES_summary!N$19</f>
        <v>14.658961682259303</v>
      </c>
      <c r="O234" s="177">
        <f>O180/RES_summary!O$19</f>
        <v>13.163522092493695</v>
      </c>
      <c r="P234" s="177">
        <f>P180/RES_summary!P$19</f>
        <v>12.932185375465268</v>
      </c>
      <c r="Q234" s="177">
        <f>Q180/RES_summary!Q$19</f>
        <v>13.411774674477074</v>
      </c>
    </row>
    <row r="235" spans="1:17" ht="12" customHeight="1" x14ac:dyDescent="0.25">
      <c r="A235" s="29" t="s">
        <v>140</v>
      </c>
      <c r="B235" s="176">
        <f>B181/RES_summary!B$19</f>
        <v>10.3735470354407</v>
      </c>
      <c r="C235" s="176">
        <f>C181/RES_summary!C$19</f>
        <v>7.7434841735671931</v>
      </c>
      <c r="D235" s="176">
        <f>D181/RES_summary!D$19</f>
        <v>7.6700321908512112</v>
      </c>
      <c r="E235" s="176">
        <f>E181/RES_summary!E$19</f>
        <v>8.8665667957544692</v>
      </c>
      <c r="F235" s="176">
        <f>F181/RES_summary!F$19</f>
        <v>8.9115389219322747</v>
      </c>
      <c r="G235" s="176">
        <f>G181/RES_summary!G$19</f>
        <v>8.578064167874043</v>
      </c>
      <c r="H235" s="176">
        <f>H181/RES_summary!H$19</f>
        <v>9.421158905773467</v>
      </c>
      <c r="I235" s="176">
        <f>I181/RES_summary!I$19</f>
        <v>10.126942635126724</v>
      </c>
      <c r="J235" s="176">
        <f>J181/RES_summary!J$19</f>
        <v>9.8354097944479033</v>
      </c>
      <c r="K235" s="176">
        <f>K181/RES_summary!K$19</f>
        <v>9.9711890560059864</v>
      </c>
      <c r="L235" s="176">
        <f>L181/RES_summary!L$19</f>
        <v>10.378010020211509</v>
      </c>
      <c r="M235" s="176">
        <f>M181/RES_summary!M$19</f>
        <v>10.339391187787456</v>
      </c>
      <c r="N235" s="176">
        <f>N181/RES_summary!N$19</f>
        <v>9.7796846479360635</v>
      </c>
      <c r="O235" s="176">
        <f>O181/RES_summary!O$19</f>
        <v>8.8638139308459944</v>
      </c>
      <c r="P235" s="176">
        <f>P181/RES_summary!P$19</f>
        <v>8.4603732778489817</v>
      </c>
      <c r="Q235" s="176">
        <f>Q181/RES_summary!Q$19</f>
        <v>8.8779684021701293</v>
      </c>
    </row>
    <row r="237" spans="1:17" ht="12" customHeight="1" x14ac:dyDescent="0.25">
      <c r="A237" s="152" t="s">
        <v>71</v>
      </c>
      <c r="B237" s="184">
        <f>B183/RES_summary!B$19</f>
        <v>70.754553379108231</v>
      </c>
      <c r="C237" s="184">
        <f>C183/RES_summary!C$19</f>
        <v>66.355724974270132</v>
      </c>
      <c r="D237" s="184">
        <f>D183/RES_summary!D$19</f>
        <v>69.140310535102799</v>
      </c>
      <c r="E237" s="184">
        <f>E183/RES_summary!E$19</f>
        <v>72.657062531120189</v>
      </c>
      <c r="F237" s="184">
        <f>F183/RES_summary!F$19</f>
        <v>68.107290878112082</v>
      </c>
      <c r="G237" s="184">
        <f>G183/RES_summary!G$19</f>
        <v>62.984585350263181</v>
      </c>
      <c r="H237" s="184">
        <f>H183/RES_summary!H$19</f>
        <v>65.588035428175615</v>
      </c>
      <c r="I237" s="184">
        <f>I183/RES_summary!I$19</f>
        <v>68.495079416369606</v>
      </c>
      <c r="J237" s="184">
        <f>J183/RES_summary!J$19</f>
        <v>64.312887005978126</v>
      </c>
      <c r="K237" s="184">
        <f>K183/RES_summary!K$19</f>
        <v>66.009808883342643</v>
      </c>
      <c r="L237" s="184">
        <f>L183/RES_summary!L$19</f>
        <v>61.828940036377482</v>
      </c>
      <c r="M237" s="184">
        <f>M183/RES_summary!M$19</f>
        <v>63.438424328022684</v>
      </c>
      <c r="N237" s="184">
        <f>N183/RES_summary!N$19</f>
        <v>61.204286034891481</v>
      </c>
      <c r="O237" s="184">
        <f>O183/RES_summary!O$19</f>
        <v>55.755162662806775</v>
      </c>
      <c r="P237" s="184">
        <f>P183/RES_summary!P$19</f>
        <v>54.282337031223484</v>
      </c>
      <c r="Q237" s="184">
        <f>Q183/RES_summary!Q$19</f>
        <v>59.483871568816099</v>
      </c>
    </row>
    <row r="238" spans="1:17" ht="12" customHeight="1" x14ac:dyDescent="0.25">
      <c r="A238" s="158" t="s">
        <v>65</v>
      </c>
      <c r="B238" s="178">
        <f>B184/RES_summary!B$19</f>
        <v>31.333394232719399</v>
      </c>
      <c r="C238" s="178">
        <f>C184/RES_summary!C$19</f>
        <v>29.689117487394569</v>
      </c>
      <c r="D238" s="178">
        <f>D184/RES_summary!D$19</f>
        <v>31.774421808873328</v>
      </c>
      <c r="E238" s="178">
        <f>E184/RES_summary!E$19</f>
        <v>34.243697823737868</v>
      </c>
      <c r="F238" s="178">
        <f>F184/RES_summary!F$19</f>
        <v>29.760712434596542</v>
      </c>
      <c r="G238" s="178">
        <f>G184/RES_summary!G$19</f>
        <v>24.939473505739393</v>
      </c>
      <c r="H238" s="178">
        <f>H184/RES_summary!H$19</f>
        <v>28.065915569002215</v>
      </c>
      <c r="I238" s="178">
        <f>I184/RES_summary!I$19</f>
        <v>29.720422069645785</v>
      </c>
      <c r="J238" s="178">
        <f>J184/RES_summary!J$19</f>
        <v>25.56602845685822</v>
      </c>
      <c r="K238" s="178">
        <f>K184/RES_summary!K$19</f>
        <v>26.995659209954258</v>
      </c>
      <c r="L238" s="178">
        <f>L184/RES_summary!L$19</f>
        <v>22.949318904315586</v>
      </c>
      <c r="M238" s="178">
        <f>M184/RES_summary!M$19</f>
        <v>24.998009996550032</v>
      </c>
      <c r="N238" s="178">
        <f>N184/RES_summary!N$19</f>
        <v>23.511139409961388</v>
      </c>
      <c r="O238" s="178">
        <f>O184/RES_summary!O$19</f>
        <v>19.304924162756567</v>
      </c>
      <c r="P238" s="178">
        <f>P184/RES_summary!P$19</f>
        <v>17.604327886848125</v>
      </c>
      <c r="Q238" s="178">
        <f>Q184/RES_summary!Q$19</f>
        <v>21.414714065300295</v>
      </c>
    </row>
    <row r="239" spans="1:17" ht="12" customHeight="1" x14ac:dyDescent="0.25">
      <c r="A239" s="23" t="s">
        <v>60</v>
      </c>
      <c r="B239" s="177">
        <f>B185/RES_summary!B$19</f>
        <v>31.333394232719399</v>
      </c>
      <c r="C239" s="177">
        <f>C185/RES_summary!C$19</f>
        <v>29.689117487394569</v>
      </c>
      <c r="D239" s="177">
        <f>D185/RES_summary!D$19</f>
        <v>31.774421808873328</v>
      </c>
      <c r="E239" s="177">
        <f>E185/RES_summary!E$19</f>
        <v>34.243697823737868</v>
      </c>
      <c r="F239" s="177">
        <f>F185/RES_summary!F$19</f>
        <v>29.760712434596542</v>
      </c>
      <c r="G239" s="177">
        <f>G185/RES_summary!G$19</f>
        <v>24.939473505739393</v>
      </c>
      <c r="H239" s="177">
        <f>H185/RES_summary!H$19</f>
        <v>28.065915569002215</v>
      </c>
      <c r="I239" s="177">
        <f>I185/RES_summary!I$19</f>
        <v>29.720422069645785</v>
      </c>
      <c r="J239" s="177">
        <f>J185/RES_summary!J$19</f>
        <v>25.56602845685822</v>
      </c>
      <c r="K239" s="177">
        <f>K185/RES_summary!K$19</f>
        <v>26.995659209954258</v>
      </c>
      <c r="L239" s="177">
        <f>L185/RES_summary!L$19</f>
        <v>22.949318904315586</v>
      </c>
      <c r="M239" s="177">
        <f>M185/RES_summary!M$19</f>
        <v>24.998009996550032</v>
      </c>
      <c r="N239" s="177">
        <f>N185/RES_summary!N$19</f>
        <v>23.511139409961388</v>
      </c>
      <c r="O239" s="177">
        <f>O185/RES_summary!O$19</f>
        <v>19.304924162756567</v>
      </c>
      <c r="P239" s="177">
        <f>P185/RES_summary!P$19</f>
        <v>17.604327886848125</v>
      </c>
      <c r="Q239" s="177">
        <f>Q185/RES_summary!Q$19</f>
        <v>21.414714065300295</v>
      </c>
    </row>
    <row r="240" spans="1:17" ht="12" customHeight="1" x14ac:dyDescent="0.25">
      <c r="A240" s="158" t="s">
        <v>112</v>
      </c>
      <c r="B240" s="178">
        <f>B186/RES_summary!B$19</f>
        <v>13.602848488461314</v>
      </c>
      <c r="C240" s="178">
        <f>C186/RES_summary!C$19</f>
        <v>13.683632741553659</v>
      </c>
      <c r="D240" s="178">
        <f>D186/RES_summary!D$19</f>
        <v>13.733357236021241</v>
      </c>
      <c r="E240" s="178">
        <f>E186/RES_summary!E$19</f>
        <v>13.825084602656045</v>
      </c>
      <c r="F240" s="178">
        <f>F186/RES_summary!F$19</f>
        <v>13.948590074283484</v>
      </c>
      <c r="G240" s="178">
        <f>G186/RES_summary!G$19</f>
        <v>14.040717240254093</v>
      </c>
      <c r="H240" s="178">
        <f>H186/RES_summary!H$19</f>
        <v>14.176353246089862</v>
      </c>
      <c r="I240" s="178">
        <f>I186/RES_summary!I$19</f>
        <v>14.247187626295384</v>
      </c>
      <c r="J240" s="178">
        <f>J186/RES_summary!J$19</f>
        <v>14.605458336910441</v>
      </c>
      <c r="K240" s="178">
        <f>K186/RES_summary!K$19</f>
        <v>14.84082860068149</v>
      </c>
      <c r="L240" s="178">
        <f>L186/RES_summary!L$19</f>
        <v>14.823847055354005</v>
      </c>
      <c r="M240" s="178">
        <f>M186/RES_summary!M$19</f>
        <v>14.715543355386293</v>
      </c>
      <c r="N240" s="178">
        <f>N186/RES_summary!N$19</f>
        <v>14.718446972180095</v>
      </c>
      <c r="O240" s="178">
        <f>O186/RES_summary!O$19</f>
        <v>14.654585048075518</v>
      </c>
      <c r="P240" s="178">
        <f>P186/RES_summary!P$19</f>
        <v>14.631802025642068</v>
      </c>
      <c r="Q240" s="178">
        <f>Q186/RES_summary!Q$19</f>
        <v>14.703691717494417</v>
      </c>
    </row>
    <row r="241" spans="1:17" ht="12" customHeight="1" x14ac:dyDescent="0.25">
      <c r="A241" s="23" t="s">
        <v>60</v>
      </c>
      <c r="B241" s="177">
        <f>B187/RES_summary!B$19</f>
        <v>13.602848488461314</v>
      </c>
      <c r="C241" s="177">
        <f>C187/RES_summary!C$19</f>
        <v>13.683632741553659</v>
      </c>
      <c r="D241" s="177">
        <f>D187/RES_summary!D$19</f>
        <v>13.733357236021241</v>
      </c>
      <c r="E241" s="177">
        <f>E187/RES_summary!E$19</f>
        <v>13.825084602656045</v>
      </c>
      <c r="F241" s="177">
        <f>F187/RES_summary!F$19</f>
        <v>13.948590074283484</v>
      </c>
      <c r="G241" s="177">
        <f>G187/RES_summary!G$19</f>
        <v>14.040717240254093</v>
      </c>
      <c r="H241" s="177">
        <f>H187/RES_summary!H$19</f>
        <v>14.176353246089862</v>
      </c>
      <c r="I241" s="177">
        <f>I187/RES_summary!I$19</f>
        <v>14.247187626295384</v>
      </c>
      <c r="J241" s="177">
        <f>J187/RES_summary!J$19</f>
        <v>14.605458336910441</v>
      </c>
      <c r="K241" s="177">
        <f>K187/RES_summary!K$19</f>
        <v>14.84082860068149</v>
      </c>
      <c r="L241" s="177">
        <f>L187/RES_summary!L$19</f>
        <v>14.823847055354005</v>
      </c>
      <c r="M241" s="177">
        <f>M187/RES_summary!M$19</f>
        <v>14.715543355386293</v>
      </c>
      <c r="N241" s="177">
        <f>N187/RES_summary!N$19</f>
        <v>14.718446972180095</v>
      </c>
      <c r="O241" s="177">
        <f>O187/RES_summary!O$19</f>
        <v>14.654585048075518</v>
      </c>
      <c r="P241" s="177">
        <f>P187/RES_summary!P$19</f>
        <v>14.631802025642068</v>
      </c>
      <c r="Q241" s="177">
        <f>Q187/RES_summary!Q$19</f>
        <v>14.703691717494417</v>
      </c>
    </row>
    <row r="242" spans="1:17" ht="12" customHeight="1" x14ac:dyDescent="0.25">
      <c r="A242" s="158" t="s">
        <v>63</v>
      </c>
      <c r="B242" s="178">
        <f>B188/RES_summary!B$19</f>
        <v>18.10484916990654</v>
      </c>
      <c r="C242" s="178">
        <f>C188/RES_summary!C$19</f>
        <v>16.980050285142124</v>
      </c>
      <c r="D242" s="178">
        <f>D188/RES_summary!D$19</f>
        <v>17.598120795170082</v>
      </c>
      <c r="E242" s="178">
        <f>E188/RES_summary!E$19</f>
        <v>17.764100066620447</v>
      </c>
      <c r="F242" s="178">
        <f>F188/RES_summary!F$19</f>
        <v>17.347315103141383</v>
      </c>
      <c r="G242" s="178">
        <f>G188/RES_summary!G$19</f>
        <v>17.100362337936957</v>
      </c>
      <c r="H242" s="178">
        <f>H188/RES_summary!H$19</f>
        <v>16.35081803825862</v>
      </c>
      <c r="I242" s="178">
        <f>I188/RES_summary!I$19</f>
        <v>16.909451725038647</v>
      </c>
      <c r="J242" s="178">
        <f>J188/RES_summary!J$19</f>
        <v>16.749087202145713</v>
      </c>
      <c r="K242" s="178">
        <f>K188/RES_summary!K$19</f>
        <v>16.599319134046844</v>
      </c>
      <c r="L242" s="178">
        <f>L188/RES_summary!L$19</f>
        <v>16.311357183227148</v>
      </c>
      <c r="M242" s="178">
        <f>M188/RES_summary!M$19</f>
        <v>16.097539649475848</v>
      </c>
      <c r="N242" s="178">
        <f>N188/RES_summary!N$19</f>
        <v>15.653012097211713</v>
      </c>
      <c r="O242" s="178">
        <f>O188/RES_summary!O$19</f>
        <v>15.21822672403246</v>
      </c>
      <c r="P242" s="178">
        <f>P188/RES_summary!P$19</f>
        <v>15.648060686648325</v>
      </c>
      <c r="Q242" s="178">
        <f>Q188/RES_summary!Q$19</f>
        <v>16.635331626991366</v>
      </c>
    </row>
    <row r="243" spans="1:17" ht="12" customHeight="1" x14ac:dyDescent="0.25">
      <c r="A243" s="167" t="s">
        <v>144</v>
      </c>
      <c r="B243" s="183">
        <f>B189/RES_summary!B$19</f>
        <v>18.008357739859498</v>
      </c>
      <c r="C243" s="183">
        <f>C189/RES_summary!C$19</f>
        <v>17.029363290667753</v>
      </c>
      <c r="D243" s="183">
        <f>D189/RES_summary!D$19</f>
        <v>17.637905603021416</v>
      </c>
      <c r="E243" s="183">
        <f>E189/RES_summary!E$19</f>
        <v>17.710659428346872</v>
      </c>
      <c r="F243" s="183">
        <f>F189/RES_summary!F$19</f>
        <v>17.474940824952604</v>
      </c>
      <c r="G243" s="183">
        <f>G189/RES_summary!G$19</f>
        <v>17.11945758389335</v>
      </c>
      <c r="H243" s="183">
        <f>H189/RES_summary!H$19</f>
        <v>16.431461364460244</v>
      </c>
      <c r="I243" s="183">
        <f>I189/RES_summary!I$19</f>
        <v>17.542135023885287</v>
      </c>
      <c r="J243" s="183">
        <f>J189/RES_summary!J$19</f>
        <v>17.059283633764622</v>
      </c>
      <c r="K243" s="183">
        <f>K189/RES_summary!K$19</f>
        <v>16.886911483684241</v>
      </c>
      <c r="L243" s="183">
        <f>L189/RES_summary!L$19</f>
        <v>16.689440385651711</v>
      </c>
      <c r="M243" s="183">
        <f>M189/RES_summary!M$19</f>
        <v>15.537856369297797</v>
      </c>
      <c r="N243" s="183">
        <f>N189/RES_summary!N$19</f>
        <v>14.622279794186491</v>
      </c>
      <c r="O243" s="183">
        <f>O189/RES_summary!O$19</f>
        <v>14.015411739901241</v>
      </c>
      <c r="P243" s="183">
        <f>P189/RES_summary!P$19</f>
        <v>14.077471976681</v>
      </c>
      <c r="Q243" s="183">
        <f>Q189/RES_summary!Q$19</f>
        <v>14.636980646197609</v>
      </c>
    </row>
    <row r="244" spans="1:17" ht="12" customHeight="1" x14ac:dyDescent="0.25">
      <c r="A244" s="167" t="s">
        <v>143</v>
      </c>
      <c r="B244" s="183">
        <f>B190/RES_summary!B$19</f>
        <v>18.005327729513485</v>
      </c>
      <c r="C244" s="183">
        <f>C190/RES_summary!C$19</f>
        <v>16.928405390285047</v>
      </c>
      <c r="D244" s="183">
        <f>D190/RES_summary!D$19</f>
        <v>17.455737839100372</v>
      </c>
      <c r="E244" s="183">
        <f>E190/RES_summary!E$19</f>
        <v>17.475773307809639</v>
      </c>
      <c r="F244" s="183">
        <f>F190/RES_summary!F$19</f>
        <v>17.107245340705173</v>
      </c>
      <c r="G244" s="183">
        <f>G190/RES_summary!G$19</f>
        <v>16.87334644755904</v>
      </c>
      <c r="H244" s="183">
        <f>H190/RES_summary!H$19</f>
        <v>16.063920181813678</v>
      </c>
      <c r="I244" s="183">
        <f>I190/RES_summary!I$19</f>
        <v>16.480621999482597</v>
      </c>
      <c r="J244" s="183">
        <f>J190/RES_summary!J$19</f>
        <v>16.21461274839713</v>
      </c>
      <c r="K244" s="183">
        <f>K190/RES_summary!K$19</f>
        <v>16.111497090033346</v>
      </c>
      <c r="L244" s="183">
        <f>L190/RES_summary!L$19</f>
        <v>15.869158710146758</v>
      </c>
      <c r="M244" s="183">
        <f>M190/RES_summary!M$19</f>
        <v>15.69424819519095</v>
      </c>
      <c r="N244" s="183">
        <f>N190/RES_summary!N$19</f>
        <v>15.380924104675607</v>
      </c>
      <c r="O244" s="183">
        <f>O190/RES_summary!O$19</f>
        <v>15.068310659065586</v>
      </c>
      <c r="P244" s="183">
        <f>P190/RES_summary!P$19</f>
        <v>15.446097162010467</v>
      </c>
      <c r="Q244" s="183">
        <f>Q190/RES_summary!Q$19</f>
        <v>16.217203918106051</v>
      </c>
    </row>
    <row r="245" spans="1:17" ht="12" customHeight="1" x14ac:dyDescent="0.25">
      <c r="A245" s="166" t="s">
        <v>57</v>
      </c>
      <c r="B245" s="182">
        <f>B191/RES_summary!B$19</f>
        <v>0.36016715479718747</v>
      </c>
      <c r="C245" s="182">
        <f>C191/RES_summary!C$19</f>
        <v>0.17222095606141197</v>
      </c>
      <c r="D245" s="182">
        <f>D191/RES_summary!D$19</f>
        <v>0.35882744033050223</v>
      </c>
      <c r="E245" s="182">
        <f>E191/RES_summary!E$19</f>
        <v>0.36100371280134702</v>
      </c>
      <c r="F245" s="182">
        <f>F191/RES_summary!F$19</f>
        <v>0.35587300910353326</v>
      </c>
      <c r="G245" s="182">
        <f>G191/RES_summary!G$19</f>
        <v>2.1059522732774645</v>
      </c>
      <c r="H245" s="182">
        <f>H191/RES_summary!H$19</f>
        <v>0.75847124872168092</v>
      </c>
      <c r="I245" s="182">
        <f>I191/RES_summary!I$19</f>
        <v>0.34418959845846675</v>
      </c>
      <c r="J245" s="182">
        <f>J191/RES_summary!J$19</f>
        <v>0.33913192205434667</v>
      </c>
      <c r="K245" s="182">
        <f>K191/RES_summary!K$19</f>
        <v>0.33693312263330305</v>
      </c>
      <c r="L245" s="182">
        <f>L191/RES_summary!L$19</f>
        <v>0.33121941005335476</v>
      </c>
      <c r="M245" s="182">
        <f>M191/RES_summary!M$19</f>
        <v>0.3092659948856975</v>
      </c>
      <c r="N245" s="182">
        <f>N191/RES_summary!N$19</f>
        <v>0.29015300399463556</v>
      </c>
      <c r="O245" s="182">
        <f>O191/RES_summary!O$19</f>
        <v>0.27807602925222746</v>
      </c>
      <c r="P245" s="182">
        <f>P191/RES_summary!P$19</f>
        <v>0.49011900042246581</v>
      </c>
      <c r="Q245" s="182">
        <f>Q191/RES_summary!Q$19</f>
        <v>1.2316705953073359</v>
      </c>
    </row>
    <row r="246" spans="1:17" ht="12" customHeight="1" x14ac:dyDescent="0.25">
      <c r="A246" s="147" t="s">
        <v>59</v>
      </c>
      <c r="B246" s="181">
        <f>B192/RES_summary!B$19</f>
        <v>17.645160574716297</v>
      </c>
      <c r="C246" s="181">
        <f>C192/RES_summary!C$19</f>
        <v>16.756184434223634</v>
      </c>
      <c r="D246" s="181">
        <f>D192/RES_summary!D$19</f>
        <v>17.096910398769865</v>
      </c>
      <c r="E246" s="181">
        <f>E192/RES_summary!E$19</f>
        <v>17.114769595008294</v>
      </c>
      <c r="F246" s="181">
        <f>F192/RES_summary!F$19</f>
        <v>16.75137233160164</v>
      </c>
      <c r="G246" s="181">
        <f>G192/RES_summary!G$19</f>
        <v>14.767394174281572</v>
      </c>
      <c r="H246" s="181">
        <f>H192/RES_summary!H$19</f>
        <v>15.305448933091997</v>
      </c>
      <c r="I246" s="181">
        <f>I192/RES_summary!I$19</f>
        <v>16.136432401024134</v>
      </c>
      <c r="J246" s="181">
        <f>J192/RES_summary!J$19</f>
        <v>15.875480826342784</v>
      </c>
      <c r="K246" s="181">
        <f>K192/RES_summary!K$19</f>
        <v>15.774563967400043</v>
      </c>
      <c r="L246" s="181">
        <f>L192/RES_summary!L$19</f>
        <v>15.537939300093402</v>
      </c>
      <c r="M246" s="181">
        <f>M192/RES_summary!M$19</f>
        <v>15.384982200305251</v>
      </c>
      <c r="N246" s="181">
        <f>N192/RES_summary!N$19</f>
        <v>15.090771100680977</v>
      </c>
      <c r="O246" s="181">
        <f>O192/RES_summary!O$19</f>
        <v>14.790234629813355</v>
      </c>
      <c r="P246" s="181">
        <f>P192/RES_summary!P$19</f>
        <v>14.955978161588002</v>
      </c>
      <c r="Q246" s="181">
        <f>Q192/RES_summary!Q$19</f>
        <v>14.985533322798714</v>
      </c>
    </row>
    <row r="247" spans="1:17" ht="12" customHeight="1" x14ac:dyDescent="0.25">
      <c r="A247" s="163" t="s">
        <v>142</v>
      </c>
      <c r="B247" s="180">
        <f>B193/RES_summary!B$19</f>
        <v>18.777765467402133</v>
      </c>
      <c r="C247" s="180">
        <f>C193/RES_summary!C$19</f>
        <v>17.267629014786994</v>
      </c>
      <c r="D247" s="180">
        <f>D193/RES_summary!D$19</f>
        <v>18.285192917729812</v>
      </c>
      <c r="E247" s="180">
        <f>E193/RES_summary!E$19</f>
        <v>19.01637083541209</v>
      </c>
      <c r="F247" s="180">
        <f>F193/RES_summary!F$19</f>
        <v>18.868693431676448</v>
      </c>
      <c r="G247" s="180">
        <f>G193/RES_summary!G$19</f>
        <v>18.052642319338922</v>
      </c>
      <c r="H247" s="180">
        <f>H193/RES_summary!H$19</f>
        <v>17.676783065606994</v>
      </c>
      <c r="I247" s="180">
        <f>I193/RES_summary!I$19</f>
        <v>21.297867949374378</v>
      </c>
      <c r="J247" s="180">
        <f>J193/RES_summary!J$19</f>
        <v>21.467891752639261</v>
      </c>
      <c r="K247" s="180">
        <f>K193/RES_summary!K$19</f>
        <v>20.925291688157415</v>
      </c>
      <c r="L247" s="180">
        <f>L193/RES_summary!L$19</f>
        <v>21.78874453348163</v>
      </c>
      <c r="M247" s="180">
        <f>M193/RES_summary!M$19</f>
        <v>21.315563213655661</v>
      </c>
      <c r="N247" s="180">
        <f>N193/RES_summary!N$19</f>
        <v>19.924083412806159</v>
      </c>
      <c r="O247" s="180">
        <f>O193/RES_summary!O$19</f>
        <v>19.304962931655734</v>
      </c>
      <c r="P247" s="180">
        <f>P193/RES_summary!P$19</f>
        <v>18.802138546964255</v>
      </c>
      <c r="Q247" s="180">
        <f>Q193/RES_summary!Q$19</f>
        <v>19.846550121797161</v>
      </c>
    </row>
    <row r="248" spans="1:17" ht="12" customHeight="1" x14ac:dyDescent="0.25">
      <c r="A248" s="161" t="s">
        <v>141</v>
      </c>
      <c r="B248" s="179">
        <f>B194/RES_summary!B$19</f>
        <v>18.020715884064341</v>
      </c>
      <c r="C248" s="179">
        <f>C194/RES_summary!C$19</f>
        <v>16.930459967398914</v>
      </c>
      <c r="D248" s="179">
        <f>D194/RES_summary!D$19</f>
        <v>17.469400258329955</v>
      </c>
      <c r="E248" s="179">
        <f>E194/RES_summary!E$19</f>
        <v>17.506037231604203</v>
      </c>
      <c r="F248" s="179">
        <f>F194/RES_summary!F$19</f>
        <v>17.132466399864697</v>
      </c>
      <c r="G248" s="179">
        <f>G194/RES_summary!G$19</f>
        <v>16.968389432107678</v>
      </c>
      <c r="H248" s="179">
        <f>H194/RES_summary!H$19</f>
        <v>16.112962809312254</v>
      </c>
      <c r="I248" s="179">
        <f>I194/RES_summary!I$19</f>
        <v>16.568689551250483</v>
      </c>
      <c r="J248" s="179">
        <f>J194/RES_summary!J$19</f>
        <v>16.308390190040594</v>
      </c>
      <c r="K248" s="179">
        <f>K194/RES_summary!K$19</f>
        <v>16.196681122295121</v>
      </c>
      <c r="L248" s="179">
        <f>L194/RES_summary!L$19</f>
        <v>15.975439638232288</v>
      </c>
      <c r="M248" s="179">
        <f>M194/RES_summary!M$19</f>
        <v>15.812910536809595</v>
      </c>
      <c r="N248" s="179">
        <f>N194/RES_summary!N$19</f>
        <v>15.489280011886255</v>
      </c>
      <c r="O248" s="179">
        <f>O194/RES_summary!O$19</f>
        <v>15.174640203138702</v>
      </c>
      <c r="P248" s="179">
        <f>P194/RES_summary!P$19</f>
        <v>15.608588302697699</v>
      </c>
      <c r="Q248" s="179">
        <f>Q194/RES_summary!Q$19</f>
        <v>16.645472620071722</v>
      </c>
    </row>
    <row r="249" spans="1:17" ht="12" customHeight="1" x14ac:dyDescent="0.25">
      <c r="A249" s="148" t="s">
        <v>60</v>
      </c>
      <c r="B249" s="177">
        <f>B195/RES_summary!B$19</f>
        <v>0.37555530934803877</v>
      </c>
      <c r="C249" s="177">
        <f>C195/RES_summary!C$19</f>
        <v>0.17427553317528247</v>
      </c>
      <c r="D249" s="177">
        <f>D195/RES_summary!D$19</f>
        <v>0.37248985956008585</v>
      </c>
      <c r="E249" s="177">
        <f>E195/RES_summary!E$19</f>
        <v>0.39126763659591024</v>
      </c>
      <c r="F249" s="177">
        <f>F195/RES_summary!F$19</f>
        <v>0.38109406826306891</v>
      </c>
      <c r="G249" s="177">
        <f>G195/RES_summary!G$19</f>
        <v>2.2009952578261043</v>
      </c>
      <c r="H249" s="177">
        <f>H195/RES_summary!H$19</f>
        <v>0.80751387622026194</v>
      </c>
      <c r="I249" s="177">
        <f>I195/RES_summary!I$19</f>
        <v>0.43225715022634453</v>
      </c>
      <c r="J249" s="177">
        <f>J195/RES_summary!J$19</f>
        <v>0.43290936369780847</v>
      </c>
      <c r="K249" s="177">
        <f>K195/RES_summary!K$19</f>
        <v>0.42211715489507262</v>
      </c>
      <c r="L249" s="177">
        <f>L195/RES_summary!L$19</f>
        <v>0.43750033813889516</v>
      </c>
      <c r="M249" s="177">
        <f>M195/RES_summary!M$19</f>
        <v>0.42792833650435408</v>
      </c>
      <c r="N249" s="177">
        <f>N195/RES_summary!N$19</f>
        <v>0.39850891120527815</v>
      </c>
      <c r="O249" s="177">
        <f>O195/RES_summary!O$19</f>
        <v>0.38440557332534941</v>
      </c>
      <c r="P249" s="177">
        <f>P195/RES_summary!P$19</f>
        <v>0.65261014110970417</v>
      </c>
      <c r="Q249" s="177">
        <f>Q195/RES_summary!Q$19</f>
        <v>1.6599392972730134</v>
      </c>
    </row>
    <row r="250" spans="1:17" ht="12" customHeight="1" x14ac:dyDescent="0.25">
      <c r="A250" s="148" t="s">
        <v>59</v>
      </c>
      <c r="B250" s="177">
        <f>B196/RES_summary!B$19</f>
        <v>17.6451605747163</v>
      </c>
      <c r="C250" s="177">
        <f>C196/RES_summary!C$19</f>
        <v>16.756184434223631</v>
      </c>
      <c r="D250" s="177">
        <f>D196/RES_summary!D$19</f>
        <v>17.096910398769872</v>
      </c>
      <c r="E250" s="177">
        <f>E196/RES_summary!E$19</f>
        <v>17.114769595008298</v>
      </c>
      <c r="F250" s="177">
        <f>F196/RES_summary!F$19</f>
        <v>16.751372331601623</v>
      </c>
      <c r="G250" s="177">
        <f>G196/RES_summary!G$19</f>
        <v>14.76739417428157</v>
      </c>
      <c r="H250" s="177">
        <f>H196/RES_summary!H$19</f>
        <v>15.305448933091993</v>
      </c>
      <c r="I250" s="177">
        <f>I196/RES_summary!I$19</f>
        <v>16.136432401024141</v>
      </c>
      <c r="J250" s="177">
        <f>J196/RES_summary!J$19</f>
        <v>15.875480826342784</v>
      </c>
      <c r="K250" s="177">
        <f>K196/RES_summary!K$19</f>
        <v>15.774563967400047</v>
      </c>
      <c r="L250" s="177">
        <f>L196/RES_summary!L$19</f>
        <v>15.537939300093395</v>
      </c>
      <c r="M250" s="177">
        <f>M196/RES_summary!M$19</f>
        <v>15.384982200305242</v>
      </c>
      <c r="N250" s="177">
        <f>N196/RES_summary!N$19</f>
        <v>15.090771100680977</v>
      </c>
      <c r="O250" s="177">
        <f>O196/RES_summary!O$19</f>
        <v>14.790234629813352</v>
      </c>
      <c r="P250" s="177">
        <f>P196/RES_summary!P$19</f>
        <v>14.955978161587996</v>
      </c>
      <c r="Q250" s="177">
        <f>Q196/RES_summary!Q$19</f>
        <v>14.985533322798711</v>
      </c>
    </row>
    <row r="251" spans="1:17" ht="12" customHeight="1" x14ac:dyDescent="0.25">
      <c r="A251" s="158" t="s">
        <v>62</v>
      </c>
      <c r="B251" s="178">
        <f>B197/RES_summary!B$19</f>
        <v>7.7134614880209655</v>
      </c>
      <c r="C251" s="178">
        <f>C197/RES_summary!C$19</f>
        <v>6.0029244601797789</v>
      </c>
      <c r="D251" s="178">
        <f>D197/RES_summary!D$19</f>
        <v>6.0344106950381589</v>
      </c>
      <c r="E251" s="178">
        <f>E197/RES_summary!E$19</f>
        <v>6.8241800381058297</v>
      </c>
      <c r="F251" s="178">
        <f>F197/RES_summary!F$19</f>
        <v>7.0506732660906613</v>
      </c>
      <c r="G251" s="178">
        <f>G197/RES_summary!G$19</f>
        <v>6.9040322663327371</v>
      </c>
      <c r="H251" s="178">
        <f>H197/RES_summary!H$19</f>
        <v>6.9949485748249147</v>
      </c>
      <c r="I251" s="178">
        <f>I197/RES_summary!I$19</f>
        <v>7.6180179953897866</v>
      </c>
      <c r="J251" s="178">
        <f>J197/RES_summary!J$19</f>
        <v>7.3923130100637531</v>
      </c>
      <c r="K251" s="178">
        <f>K197/RES_summary!K$19</f>
        <v>7.574001938660059</v>
      </c>
      <c r="L251" s="178">
        <f>L197/RES_summary!L$19</f>
        <v>7.7444168934807376</v>
      </c>
      <c r="M251" s="178">
        <f>M197/RES_summary!M$19</f>
        <v>7.6273313266105047</v>
      </c>
      <c r="N251" s="178">
        <f>N197/RES_summary!N$19</f>
        <v>7.3216875555382872</v>
      </c>
      <c r="O251" s="178">
        <f>O197/RES_summary!O$19</f>
        <v>6.5774267279422265</v>
      </c>
      <c r="P251" s="178">
        <f>P197/RES_summary!P$19</f>
        <v>6.3981464320849684</v>
      </c>
      <c r="Q251" s="178">
        <f>Q197/RES_summary!Q$19</f>
        <v>6.7301341590300181</v>
      </c>
    </row>
    <row r="252" spans="1:17" ht="12" customHeight="1" x14ac:dyDescent="0.25">
      <c r="A252" s="23" t="s">
        <v>57</v>
      </c>
      <c r="B252" s="177">
        <f>B198/RES_summary!B$19</f>
        <v>7.5517957455698204</v>
      </c>
      <c r="C252" s="177">
        <f>C198/RES_summary!C$19</f>
        <v>6.0298025925912411</v>
      </c>
      <c r="D252" s="177">
        <f>D198/RES_summary!D$19</f>
        <v>6.049106951550459</v>
      </c>
      <c r="E252" s="177">
        <f>E198/RES_summary!E$19</f>
        <v>6.6655993753648044</v>
      </c>
      <c r="F252" s="177">
        <f>F198/RES_summary!F$19</f>
        <v>6.985999362236309</v>
      </c>
      <c r="G252" s="177">
        <f>G198/RES_summary!G$19</f>
        <v>6.8960352108258949</v>
      </c>
      <c r="H252" s="177">
        <f>H198/RES_summary!H$19</f>
        <v>6.3429340930477096</v>
      </c>
      <c r="I252" s="177">
        <f>I198/RES_summary!I$19</f>
        <v>6.9286125458610979</v>
      </c>
      <c r="J252" s="177">
        <f>J198/RES_summary!J$19</f>
        <v>6.6084890039457447</v>
      </c>
      <c r="K252" s="177">
        <f>K198/RES_summary!K$19</f>
        <v>6.8152313927753188</v>
      </c>
      <c r="L252" s="177">
        <f>L198/RES_summary!L$19</f>
        <v>6.7487139468379675</v>
      </c>
      <c r="M252" s="177">
        <f>M198/RES_summary!M$19</f>
        <v>6.7052622883132234</v>
      </c>
      <c r="N252" s="177">
        <f>N198/RES_summary!N$19</f>
        <v>6.5163487694640043</v>
      </c>
      <c r="O252" s="177">
        <f>O198/RES_summary!O$19</f>
        <v>5.8735571292924638</v>
      </c>
      <c r="P252" s="177">
        <f>P198/RES_summary!P$19</f>
        <v>5.7874935871862627</v>
      </c>
      <c r="Q252" s="177">
        <f>Q198/RES_summary!Q$19</f>
        <v>6.0708718722571495</v>
      </c>
    </row>
    <row r="253" spans="1:17" ht="12" customHeight="1" x14ac:dyDescent="0.25">
      <c r="A253" s="29" t="s">
        <v>140</v>
      </c>
      <c r="B253" s="176">
        <f>B199/RES_summary!B$19</f>
        <v>7.8758640843574863</v>
      </c>
      <c r="C253" s="176">
        <f>C199/RES_summary!C$19</f>
        <v>5.9556152630968953</v>
      </c>
      <c r="D253" s="176">
        <f>D199/RES_summary!D$19</f>
        <v>6.0098617928946956</v>
      </c>
      <c r="E253" s="176">
        <f>E199/RES_summary!E$19</f>
        <v>7.0726749001460956</v>
      </c>
      <c r="F253" s="176">
        <f>F199/RES_summary!F$19</f>
        <v>7.1463225660015741</v>
      </c>
      <c r="G253" s="176">
        <f>G199/RES_summary!G$19</f>
        <v>6.9141845976373002</v>
      </c>
      <c r="H253" s="176">
        <f>H199/RES_summary!H$19</f>
        <v>7.6455513333195828</v>
      </c>
      <c r="I253" s="176">
        <f>I199/RES_summary!I$19</f>
        <v>8.2955467128142129</v>
      </c>
      <c r="J253" s="176">
        <f>J199/RES_summary!J$19</f>
        <v>8.1050625824263172</v>
      </c>
      <c r="K253" s="176">
        <f>K199/RES_summary!K$19</f>
        <v>8.2250627137609644</v>
      </c>
      <c r="L253" s="176">
        <f>L199/RES_summary!L$19</f>
        <v>8.5781897375032656</v>
      </c>
      <c r="M253" s="176">
        <f>M199/RES_summary!M$19</f>
        <v>8.5572926338826409</v>
      </c>
      <c r="N253" s="176">
        <f>N199/RES_summary!N$19</f>
        <v>8.099832799950919</v>
      </c>
      <c r="O253" s="176">
        <f>O199/RES_summary!O$19</f>
        <v>7.3514741310090201</v>
      </c>
      <c r="P253" s="176">
        <f>P199/RES_summary!P$19</f>
        <v>7.0252009872558467</v>
      </c>
      <c r="Q253" s="176">
        <f>Q199/RES_summary!Q$19</f>
        <v>7.3975961257472367</v>
      </c>
    </row>
    <row r="255" spans="1:17" ht="12" customHeight="1" x14ac:dyDescent="0.25">
      <c r="A255" s="152" t="s">
        <v>195</v>
      </c>
      <c r="B255" s="184">
        <f>B201/RES_summary!B$19</f>
        <v>3.418307556762934</v>
      </c>
      <c r="C255" s="184">
        <f>C201/RES_summary!C$19</f>
        <v>3.2634645808046052</v>
      </c>
      <c r="D255" s="184">
        <f>D201/RES_summary!D$19</f>
        <v>3.1629461130369663</v>
      </c>
      <c r="E255" s="184">
        <f>E201/RES_summary!E$19</f>
        <v>3.0397141884637628</v>
      </c>
      <c r="F255" s="184">
        <f>F201/RES_summary!F$19</f>
        <v>2.8542349615475882</v>
      </c>
      <c r="G255" s="184">
        <f>G201/RES_summary!G$19</f>
        <v>2.8631946212593951</v>
      </c>
      <c r="H255" s="184">
        <f>H201/RES_summary!H$19</f>
        <v>2.1208928554455304</v>
      </c>
      <c r="I255" s="184">
        <f>I201/RES_summary!I$19</f>
        <v>1.9085866581197013</v>
      </c>
      <c r="J255" s="184">
        <f>J201/RES_summary!J$19</f>
        <v>1.7061998570301917</v>
      </c>
      <c r="K255" s="184">
        <f>K201/RES_summary!K$19</f>
        <v>1.6847926374411881</v>
      </c>
      <c r="L255" s="184">
        <f>L201/RES_summary!L$19</f>
        <v>1.616935574970878</v>
      </c>
      <c r="M255" s="184">
        <f>M201/RES_summary!M$19</f>
        <v>1.7517341097824528</v>
      </c>
      <c r="N255" s="184">
        <f>N201/RES_summary!N$19</f>
        <v>1.6563297768353955</v>
      </c>
      <c r="O255" s="184">
        <f>O201/RES_summary!O$19</f>
        <v>1.5790282926325339</v>
      </c>
      <c r="P255" s="184">
        <f>P201/RES_summary!P$19</f>
        <v>1.5139965002108444</v>
      </c>
      <c r="Q255" s="184">
        <f>Q201/RES_summary!Q$19</f>
        <v>1.5780152153571632</v>
      </c>
    </row>
    <row r="256" spans="1:17" ht="12" customHeight="1" x14ac:dyDescent="0.25">
      <c r="A256" s="158" t="s">
        <v>65</v>
      </c>
      <c r="B256" s="178">
        <f>B202/RES_summary!B$19</f>
        <v>0</v>
      </c>
      <c r="C256" s="178">
        <f>C202/RES_summary!C$19</f>
        <v>0</v>
      </c>
      <c r="D256" s="178">
        <f>D202/RES_summary!D$19</f>
        <v>0</v>
      </c>
      <c r="E256" s="178">
        <f>E202/RES_summary!E$19</f>
        <v>0</v>
      </c>
      <c r="F256" s="178">
        <f>F202/RES_summary!F$19</f>
        <v>0</v>
      </c>
      <c r="G256" s="178">
        <f>G202/RES_summary!G$19</f>
        <v>0</v>
      </c>
      <c r="H256" s="178">
        <f>H202/RES_summary!H$19</f>
        <v>0</v>
      </c>
      <c r="I256" s="178">
        <f>I202/RES_summary!I$19</f>
        <v>0</v>
      </c>
      <c r="J256" s="178">
        <f>J202/RES_summary!J$19</f>
        <v>0</v>
      </c>
      <c r="K256" s="178">
        <f>K202/RES_summary!K$19</f>
        <v>0</v>
      </c>
      <c r="L256" s="178">
        <f>L202/RES_summary!L$19</f>
        <v>0</v>
      </c>
      <c r="M256" s="178">
        <f>M202/RES_summary!M$19</f>
        <v>0</v>
      </c>
      <c r="N256" s="178">
        <f>N202/RES_summary!N$19</f>
        <v>0</v>
      </c>
      <c r="O256" s="178">
        <f>O202/RES_summary!O$19</f>
        <v>0</v>
      </c>
      <c r="P256" s="178">
        <f>P202/RES_summary!P$19</f>
        <v>0</v>
      </c>
      <c r="Q256" s="178">
        <f>Q202/RES_summary!Q$19</f>
        <v>0</v>
      </c>
    </row>
    <row r="257" spans="1:17" ht="12" customHeight="1" x14ac:dyDescent="0.25">
      <c r="A257" s="23" t="s">
        <v>60</v>
      </c>
      <c r="B257" s="177">
        <f>B203/RES_summary!B$19</f>
        <v>0</v>
      </c>
      <c r="C257" s="177">
        <f>C203/RES_summary!C$19</f>
        <v>0</v>
      </c>
      <c r="D257" s="177">
        <f>D203/RES_summary!D$19</f>
        <v>0</v>
      </c>
      <c r="E257" s="177">
        <f>E203/RES_summary!E$19</f>
        <v>0</v>
      </c>
      <c r="F257" s="177">
        <f>F203/RES_summary!F$19</f>
        <v>0</v>
      </c>
      <c r="G257" s="177">
        <f>G203/RES_summary!G$19</f>
        <v>0</v>
      </c>
      <c r="H257" s="177">
        <f>H203/RES_summary!H$19</f>
        <v>0</v>
      </c>
      <c r="I257" s="177">
        <f>I203/RES_summary!I$19</f>
        <v>0</v>
      </c>
      <c r="J257" s="177">
        <f>J203/RES_summary!J$19</f>
        <v>0</v>
      </c>
      <c r="K257" s="177">
        <f>K203/RES_summary!K$19</f>
        <v>0</v>
      </c>
      <c r="L257" s="177">
        <f>L203/RES_summary!L$19</f>
        <v>0</v>
      </c>
      <c r="M257" s="177">
        <f>M203/RES_summary!M$19</f>
        <v>0</v>
      </c>
      <c r="N257" s="177">
        <f>N203/RES_summary!N$19</f>
        <v>0</v>
      </c>
      <c r="O257" s="177">
        <f>O203/RES_summary!O$19</f>
        <v>0</v>
      </c>
      <c r="P257" s="177">
        <f>P203/RES_summary!P$19</f>
        <v>0</v>
      </c>
      <c r="Q257" s="177">
        <f>Q203/RES_summary!Q$19</f>
        <v>0</v>
      </c>
    </row>
    <row r="258" spans="1:17" ht="12" customHeight="1" x14ac:dyDescent="0.25">
      <c r="A258" s="158" t="s">
        <v>112</v>
      </c>
      <c r="B258" s="178">
        <f>B204/RES_summary!B$19</f>
        <v>0</v>
      </c>
      <c r="C258" s="178">
        <f>C204/RES_summary!C$19</f>
        <v>0</v>
      </c>
      <c r="D258" s="178">
        <f>D204/RES_summary!D$19</f>
        <v>0</v>
      </c>
      <c r="E258" s="178">
        <f>E204/RES_summary!E$19</f>
        <v>0</v>
      </c>
      <c r="F258" s="178">
        <f>F204/RES_summary!F$19</f>
        <v>0</v>
      </c>
      <c r="G258" s="178">
        <f>G204/RES_summary!G$19</f>
        <v>0</v>
      </c>
      <c r="H258" s="178">
        <f>H204/RES_summary!H$19</f>
        <v>0</v>
      </c>
      <c r="I258" s="178">
        <f>I204/RES_summary!I$19</f>
        <v>0</v>
      </c>
      <c r="J258" s="178">
        <f>J204/RES_summary!J$19</f>
        <v>0</v>
      </c>
      <c r="K258" s="178">
        <f>K204/RES_summary!K$19</f>
        <v>0</v>
      </c>
      <c r="L258" s="178">
        <f>L204/RES_summary!L$19</f>
        <v>0</v>
      </c>
      <c r="M258" s="178">
        <f>M204/RES_summary!M$19</f>
        <v>0</v>
      </c>
      <c r="N258" s="178">
        <f>N204/RES_summary!N$19</f>
        <v>0</v>
      </c>
      <c r="O258" s="178">
        <f>O204/RES_summary!O$19</f>
        <v>0</v>
      </c>
      <c r="P258" s="178">
        <f>P204/RES_summary!P$19</f>
        <v>0</v>
      </c>
      <c r="Q258" s="178">
        <f>Q204/RES_summary!Q$19</f>
        <v>0</v>
      </c>
    </row>
    <row r="259" spans="1:17" ht="12" customHeight="1" x14ac:dyDescent="0.25">
      <c r="A259" s="23" t="s">
        <v>60</v>
      </c>
      <c r="B259" s="177">
        <f>B205/RES_summary!B$19</f>
        <v>0</v>
      </c>
      <c r="C259" s="177">
        <f>C205/RES_summary!C$19</f>
        <v>0</v>
      </c>
      <c r="D259" s="177">
        <f>D205/RES_summary!D$19</f>
        <v>0</v>
      </c>
      <c r="E259" s="177">
        <f>E205/RES_summary!E$19</f>
        <v>0</v>
      </c>
      <c r="F259" s="177">
        <f>F205/RES_summary!F$19</f>
        <v>0</v>
      </c>
      <c r="G259" s="177">
        <f>G205/RES_summary!G$19</f>
        <v>0</v>
      </c>
      <c r="H259" s="177">
        <f>H205/RES_summary!H$19</f>
        <v>0</v>
      </c>
      <c r="I259" s="177">
        <f>I205/RES_summary!I$19</f>
        <v>0</v>
      </c>
      <c r="J259" s="177">
        <f>J205/RES_summary!J$19</f>
        <v>0</v>
      </c>
      <c r="K259" s="177">
        <f>K205/RES_summary!K$19</f>
        <v>0</v>
      </c>
      <c r="L259" s="177">
        <f>L205/RES_summary!L$19</f>
        <v>0</v>
      </c>
      <c r="M259" s="177">
        <f>M205/RES_summary!M$19</f>
        <v>0</v>
      </c>
      <c r="N259" s="177">
        <f>N205/RES_summary!N$19</f>
        <v>0</v>
      </c>
      <c r="O259" s="177">
        <f>O205/RES_summary!O$19</f>
        <v>0</v>
      </c>
      <c r="P259" s="177">
        <f>P205/RES_summary!P$19</f>
        <v>0</v>
      </c>
      <c r="Q259" s="177">
        <f>Q205/RES_summary!Q$19</f>
        <v>0</v>
      </c>
    </row>
    <row r="260" spans="1:17" ht="12" customHeight="1" x14ac:dyDescent="0.25">
      <c r="A260" s="158" t="s">
        <v>63</v>
      </c>
      <c r="B260" s="178">
        <f>B206/RES_summary!B$19</f>
        <v>1.1234200334999667</v>
      </c>
      <c r="C260" s="178">
        <f>C206/RES_summary!C$19</f>
        <v>1.0309998033874013</v>
      </c>
      <c r="D260" s="178">
        <f>D206/RES_summary!D$19</f>
        <v>1.01412015488459</v>
      </c>
      <c r="E260" s="178">
        <f>E206/RES_summary!E$19</f>
        <v>0.77757092995893529</v>
      </c>
      <c r="F260" s="178">
        <f>F206/RES_summary!F$19</f>
        <v>0.5592490925189546</v>
      </c>
      <c r="G260" s="178">
        <f>G206/RES_summary!G$19</f>
        <v>0.75819087142054276</v>
      </c>
      <c r="H260" s="178">
        <f>H206/RES_summary!H$19</f>
        <v>0.41580794540041632</v>
      </c>
      <c r="I260" s="178">
        <f>I206/RES_summary!I$19</f>
        <v>9.7317881985154883E-2</v>
      </c>
      <c r="J260" s="178">
        <f>J206/RES_summary!J$19</f>
        <v>6.6485459598252528E-2</v>
      </c>
      <c r="K260" s="178">
        <f>K206/RES_summary!K$19</f>
        <v>5.4152936494021024E-2</v>
      </c>
      <c r="L260" s="178">
        <f>L206/RES_summary!L$19</f>
        <v>3.2444300314839122E-2</v>
      </c>
      <c r="M260" s="178">
        <f>M206/RES_summary!M$19</f>
        <v>2.8238238761562947E-2</v>
      </c>
      <c r="N260" s="178">
        <f>N206/RES_summary!N$19</f>
        <v>1.9663193139691157E-2</v>
      </c>
      <c r="O260" s="178">
        <f>O206/RES_summary!O$19</f>
        <v>1.2639217929792571E-2</v>
      </c>
      <c r="P260" s="178">
        <f>P206/RES_summary!P$19</f>
        <v>2.5426415483023365E-2</v>
      </c>
      <c r="Q260" s="178">
        <f>Q206/RES_summary!Q$19</f>
        <v>4.5015303905779715E-2</v>
      </c>
    </row>
    <row r="261" spans="1:17" ht="12" customHeight="1" x14ac:dyDescent="0.25">
      <c r="A261" s="167" t="s">
        <v>144</v>
      </c>
      <c r="B261" s="183">
        <f>B207/RES_summary!B$19</f>
        <v>10.816588526933877</v>
      </c>
      <c r="C261" s="183">
        <f>C207/RES_summary!C$19</f>
        <v>10.06549379801897</v>
      </c>
      <c r="D261" s="183">
        <f>D207/RES_summary!D$19</f>
        <v>10.27178536549714</v>
      </c>
      <c r="E261" s="183">
        <f>E207/RES_summary!E$19</f>
        <v>10.17630732227164</v>
      </c>
      <c r="F261" s="183">
        <f>F207/RES_summary!F$19</f>
        <v>9.8555620819316925</v>
      </c>
      <c r="G261" s="183">
        <f>G207/RES_summary!G$19</f>
        <v>9.5713420789290105</v>
      </c>
      <c r="H261" s="183">
        <f>H207/RES_summary!H$19</f>
        <v>9.0666605428149509</v>
      </c>
      <c r="I261" s="183">
        <f>I207/RES_summary!I$19</f>
        <v>9.2104958242174959</v>
      </c>
      <c r="J261" s="183">
        <f>J207/RES_summary!J$19</f>
        <v>8.9114573391272227</v>
      </c>
      <c r="K261" s="183">
        <f>K207/RES_summary!K$19</f>
        <v>8.7514126269924866</v>
      </c>
      <c r="L261" s="183">
        <f>L207/RES_summary!L$19</f>
        <v>8.5327809637123639</v>
      </c>
      <c r="M261" s="183">
        <f>M207/RES_summary!M$19</f>
        <v>7.8973742355197407</v>
      </c>
      <c r="N261" s="183">
        <f>N207/RES_summary!N$19</f>
        <v>7.338738387790313</v>
      </c>
      <c r="O261" s="183">
        <f>O207/RES_summary!O$19</f>
        <v>6.9568979774487092</v>
      </c>
      <c r="P261" s="183">
        <f>P207/RES_summary!P$19</f>
        <v>6.9418132636375729</v>
      </c>
      <c r="Q261" s="183">
        <f>Q207/RES_summary!Q$19</f>
        <v>7.1586811168798175</v>
      </c>
    </row>
    <row r="262" spans="1:17" ht="12" customHeight="1" x14ac:dyDescent="0.25">
      <c r="A262" s="167" t="s">
        <v>143</v>
      </c>
      <c r="B262" s="183">
        <f>B208/RES_summary!B$19</f>
        <v>0.21633177053867583</v>
      </c>
      <c r="C262" s="183">
        <f>C208/RES_summary!C$19</f>
        <v>0.1006549379801891</v>
      </c>
      <c r="D262" s="183">
        <f>D208/RES_summary!D$19</f>
        <v>0.20543570730994207</v>
      </c>
      <c r="E262" s="183">
        <f>E208/RES_summary!E$19</f>
        <v>0.20352614644543199</v>
      </c>
      <c r="F262" s="183">
        <f>F208/RES_summary!F$19</f>
        <v>0.19711124163863306</v>
      </c>
      <c r="G262" s="183">
        <f>G208/RES_summary!G$19</f>
        <v>1.148561049471482</v>
      </c>
      <c r="H262" s="183">
        <f>H208/RES_summary!H$19</f>
        <v>0.40799972442667443</v>
      </c>
      <c r="I262" s="183">
        <f>I208/RES_summary!I$19</f>
        <v>0.18420991648435114</v>
      </c>
      <c r="J262" s="183">
        <f>J208/RES_summary!J$19</f>
        <v>0.17822914678254453</v>
      </c>
      <c r="K262" s="183">
        <f>K208/RES_summary!K$19</f>
        <v>0.17502825253984886</v>
      </c>
      <c r="L262" s="183">
        <f>L208/RES_summary!L$19</f>
        <v>0.17065561927424622</v>
      </c>
      <c r="M262" s="183">
        <f>M208/RES_summary!M$19</f>
        <v>0.15794748471039413</v>
      </c>
      <c r="N262" s="183">
        <f>N208/RES_summary!N$19</f>
        <v>0.14677476775580531</v>
      </c>
      <c r="O262" s="183">
        <f>O208/RES_summary!O$19</f>
        <v>0.13913795954897362</v>
      </c>
      <c r="P262" s="183">
        <f>P208/RES_summary!P$19</f>
        <v>0.24296346422731463</v>
      </c>
      <c r="Q262" s="183">
        <f>Q208/RES_summary!Q$19</f>
        <v>0.60848789493478472</v>
      </c>
    </row>
    <row r="263" spans="1:17" ht="12" customHeight="1" x14ac:dyDescent="0.25">
      <c r="A263" s="166" t="s">
        <v>57</v>
      </c>
      <c r="B263" s="182">
        <f>B209/RES_summary!B$19</f>
        <v>0.21633177053867583</v>
      </c>
      <c r="C263" s="182">
        <f>C209/RES_summary!C$19</f>
        <v>0.1006549379801891</v>
      </c>
      <c r="D263" s="182">
        <f>D209/RES_summary!D$19</f>
        <v>0.20543570730994207</v>
      </c>
      <c r="E263" s="182">
        <f>E209/RES_summary!E$19</f>
        <v>0.20352614644543199</v>
      </c>
      <c r="F263" s="182">
        <f>F209/RES_summary!F$19</f>
        <v>0.19711124163863306</v>
      </c>
      <c r="G263" s="182">
        <f>G209/RES_summary!G$19</f>
        <v>1.148561049471482</v>
      </c>
      <c r="H263" s="182">
        <f>H209/RES_summary!H$19</f>
        <v>0.40799972442667443</v>
      </c>
      <c r="I263" s="182">
        <f>I209/RES_summary!I$19</f>
        <v>0.18420991648435114</v>
      </c>
      <c r="J263" s="182">
        <f>J209/RES_summary!J$19</f>
        <v>0.17822914678254453</v>
      </c>
      <c r="K263" s="182">
        <f>K209/RES_summary!K$19</f>
        <v>0.17502825253984886</v>
      </c>
      <c r="L263" s="182">
        <f>L209/RES_summary!L$19</f>
        <v>0.17065561927424622</v>
      </c>
      <c r="M263" s="182">
        <f>M209/RES_summary!M$19</f>
        <v>0.15794748471039413</v>
      </c>
      <c r="N263" s="182">
        <f>N209/RES_summary!N$19</f>
        <v>0.14677476775580531</v>
      </c>
      <c r="O263" s="182">
        <f>O209/RES_summary!O$19</f>
        <v>0.13913795954897362</v>
      </c>
      <c r="P263" s="182">
        <f>P209/RES_summary!P$19</f>
        <v>0.24296346422731463</v>
      </c>
      <c r="Q263" s="182">
        <f>Q209/RES_summary!Q$19</f>
        <v>0.60848789493478472</v>
      </c>
    </row>
    <row r="264" spans="1:17" ht="12" customHeight="1" x14ac:dyDescent="0.25">
      <c r="A264" s="147" t="s">
        <v>59</v>
      </c>
      <c r="B264" s="181">
        <f>B210/RES_summary!B$19</f>
        <v>0</v>
      </c>
      <c r="C264" s="181">
        <f>C210/RES_summary!C$19</f>
        <v>0</v>
      </c>
      <c r="D264" s="181">
        <f>D210/RES_summary!D$19</f>
        <v>0</v>
      </c>
      <c r="E264" s="181">
        <f>E210/RES_summary!E$19</f>
        <v>0</v>
      </c>
      <c r="F264" s="181">
        <f>F210/RES_summary!F$19</f>
        <v>0</v>
      </c>
      <c r="G264" s="181">
        <f>G210/RES_summary!G$19</f>
        <v>0</v>
      </c>
      <c r="H264" s="181">
        <f>H210/RES_summary!H$19</f>
        <v>0</v>
      </c>
      <c r="I264" s="181">
        <f>I210/RES_summary!I$19</f>
        <v>0</v>
      </c>
      <c r="J264" s="181">
        <f>J210/RES_summary!J$19</f>
        <v>0</v>
      </c>
      <c r="K264" s="181">
        <f>K210/RES_summary!K$19</f>
        <v>0</v>
      </c>
      <c r="L264" s="181">
        <f>L210/RES_summary!L$19</f>
        <v>0</v>
      </c>
      <c r="M264" s="181">
        <f>M210/RES_summary!M$19</f>
        <v>0</v>
      </c>
      <c r="N264" s="181">
        <f>N210/RES_summary!N$19</f>
        <v>0</v>
      </c>
      <c r="O264" s="181">
        <f>O210/RES_summary!O$19</f>
        <v>0</v>
      </c>
      <c r="P264" s="181">
        <f>P210/RES_summary!P$19</f>
        <v>0</v>
      </c>
      <c r="Q264" s="181">
        <f>Q210/RES_summary!Q$19</f>
        <v>0</v>
      </c>
    </row>
    <row r="265" spans="1:17" ht="12" customHeight="1" x14ac:dyDescent="0.25">
      <c r="A265" s="163" t="s">
        <v>142</v>
      </c>
      <c r="B265" s="180">
        <f>B211/RES_summary!B$19</f>
        <v>0</v>
      </c>
      <c r="C265" s="180">
        <f>C211/RES_summary!C$19</f>
        <v>0</v>
      </c>
      <c r="D265" s="180">
        <f>D211/RES_summary!D$19</f>
        <v>0</v>
      </c>
      <c r="E265" s="180">
        <f>E211/RES_summary!E$19</f>
        <v>0</v>
      </c>
      <c r="F265" s="180">
        <f>F211/RES_summary!F$19</f>
        <v>0</v>
      </c>
      <c r="G265" s="180">
        <f>G211/RES_summary!G$19</f>
        <v>0</v>
      </c>
      <c r="H265" s="180">
        <f>H211/RES_summary!H$19</f>
        <v>0</v>
      </c>
      <c r="I265" s="180">
        <f>I211/RES_summary!I$19</f>
        <v>0</v>
      </c>
      <c r="J265" s="180">
        <f>J211/RES_summary!J$19</f>
        <v>0</v>
      </c>
      <c r="K265" s="180">
        <f>K211/RES_summary!K$19</f>
        <v>0</v>
      </c>
      <c r="L265" s="180">
        <f>L211/RES_summary!L$19</f>
        <v>0</v>
      </c>
      <c r="M265" s="180">
        <f>M211/RES_summary!M$19</f>
        <v>0</v>
      </c>
      <c r="N265" s="180">
        <f>N211/RES_summary!N$19</f>
        <v>0</v>
      </c>
      <c r="O265" s="180">
        <f>O211/RES_summary!O$19</f>
        <v>0</v>
      </c>
      <c r="P265" s="180">
        <f>P211/RES_summary!P$19</f>
        <v>0</v>
      </c>
      <c r="Q265" s="180">
        <f>Q211/RES_summary!Q$19</f>
        <v>0</v>
      </c>
    </row>
    <row r="266" spans="1:17" ht="12" customHeight="1" x14ac:dyDescent="0.25">
      <c r="A266" s="161" t="s">
        <v>141</v>
      </c>
      <c r="B266" s="179">
        <f>B212/RES_summary!B$19</f>
        <v>0</v>
      </c>
      <c r="C266" s="179">
        <f>C212/RES_summary!C$19</f>
        <v>0</v>
      </c>
      <c r="D266" s="179">
        <f>D212/RES_summary!D$19</f>
        <v>0</v>
      </c>
      <c r="E266" s="179">
        <f>E212/RES_summary!E$19</f>
        <v>0</v>
      </c>
      <c r="F266" s="179">
        <f>F212/RES_summary!F$19</f>
        <v>0</v>
      </c>
      <c r="G266" s="179">
        <f>G212/RES_summary!G$19</f>
        <v>0</v>
      </c>
      <c r="H266" s="179">
        <f>H212/RES_summary!H$19</f>
        <v>0</v>
      </c>
      <c r="I266" s="179">
        <f>I212/RES_summary!I$19</f>
        <v>0</v>
      </c>
      <c r="J266" s="179">
        <f>J212/RES_summary!J$19</f>
        <v>0</v>
      </c>
      <c r="K266" s="179">
        <f>K212/RES_summary!K$19</f>
        <v>0</v>
      </c>
      <c r="L266" s="179">
        <f>L212/RES_summary!L$19</f>
        <v>0</v>
      </c>
      <c r="M266" s="179">
        <f>M212/RES_summary!M$19</f>
        <v>0</v>
      </c>
      <c r="N266" s="179">
        <f>N212/RES_summary!N$19</f>
        <v>0</v>
      </c>
      <c r="O266" s="179">
        <f>O212/RES_summary!O$19</f>
        <v>0</v>
      </c>
      <c r="P266" s="179">
        <f>P212/RES_summary!P$19</f>
        <v>0</v>
      </c>
      <c r="Q266" s="179">
        <f>Q212/RES_summary!Q$19</f>
        <v>0</v>
      </c>
    </row>
    <row r="267" spans="1:17" ht="12" customHeight="1" x14ac:dyDescent="0.25">
      <c r="A267" s="148" t="s">
        <v>60</v>
      </c>
      <c r="B267" s="177">
        <f>B213/RES_summary!B$19</f>
        <v>0</v>
      </c>
      <c r="C267" s="177">
        <f>C213/RES_summary!C$19</f>
        <v>0</v>
      </c>
      <c r="D267" s="177">
        <f>D213/RES_summary!D$19</f>
        <v>0</v>
      </c>
      <c r="E267" s="177">
        <f>E213/RES_summary!E$19</f>
        <v>0</v>
      </c>
      <c r="F267" s="177">
        <f>F213/RES_summary!F$19</f>
        <v>0</v>
      </c>
      <c r="G267" s="177">
        <f>G213/RES_summary!G$19</f>
        <v>0</v>
      </c>
      <c r="H267" s="177">
        <f>H213/RES_summary!H$19</f>
        <v>0</v>
      </c>
      <c r="I267" s="177">
        <f>I213/RES_summary!I$19</f>
        <v>0</v>
      </c>
      <c r="J267" s="177">
        <f>J213/RES_summary!J$19</f>
        <v>0</v>
      </c>
      <c r="K267" s="177">
        <f>K213/RES_summary!K$19</f>
        <v>0</v>
      </c>
      <c r="L267" s="177">
        <f>L213/RES_summary!L$19</f>
        <v>0</v>
      </c>
      <c r="M267" s="177">
        <f>M213/RES_summary!M$19</f>
        <v>0</v>
      </c>
      <c r="N267" s="177">
        <f>N213/RES_summary!N$19</f>
        <v>0</v>
      </c>
      <c r="O267" s="177">
        <f>O213/RES_summary!O$19</f>
        <v>0</v>
      </c>
      <c r="P267" s="177">
        <f>P213/RES_summary!P$19</f>
        <v>0</v>
      </c>
      <c r="Q267" s="177">
        <f>Q213/RES_summary!Q$19</f>
        <v>0</v>
      </c>
    </row>
    <row r="268" spans="1:17" ht="12" customHeight="1" x14ac:dyDescent="0.25">
      <c r="A268" s="148" t="s">
        <v>59</v>
      </c>
      <c r="B268" s="177">
        <f>B214/RES_summary!B$19</f>
        <v>0</v>
      </c>
      <c r="C268" s="177">
        <f>C214/RES_summary!C$19</f>
        <v>0</v>
      </c>
      <c r="D268" s="177">
        <f>D214/RES_summary!D$19</f>
        <v>0</v>
      </c>
      <c r="E268" s="177">
        <f>E214/RES_summary!E$19</f>
        <v>0</v>
      </c>
      <c r="F268" s="177">
        <f>F214/RES_summary!F$19</f>
        <v>0</v>
      </c>
      <c r="G268" s="177">
        <f>G214/RES_summary!G$19</f>
        <v>0</v>
      </c>
      <c r="H268" s="177">
        <f>H214/RES_summary!H$19</f>
        <v>0</v>
      </c>
      <c r="I268" s="177">
        <f>I214/RES_summary!I$19</f>
        <v>0</v>
      </c>
      <c r="J268" s="177">
        <f>J214/RES_summary!J$19</f>
        <v>0</v>
      </c>
      <c r="K268" s="177">
        <f>K214/RES_summary!K$19</f>
        <v>0</v>
      </c>
      <c r="L268" s="177">
        <f>L214/RES_summary!L$19</f>
        <v>0</v>
      </c>
      <c r="M268" s="177">
        <f>M214/RES_summary!M$19</f>
        <v>0</v>
      </c>
      <c r="N268" s="177">
        <f>N214/RES_summary!N$19</f>
        <v>0</v>
      </c>
      <c r="O268" s="177">
        <f>O214/RES_summary!O$19</f>
        <v>0</v>
      </c>
      <c r="P268" s="177">
        <f>P214/RES_summary!P$19</f>
        <v>0</v>
      </c>
      <c r="Q268" s="177">
        <f>Q214/RES_summary!Q$19</f>
        <v>0</v>
      </c>
    </row>
    <row r="269" spans="1:17" ht="12" customHeight="1" x14ac:dyDescent="0.25">
      <c r="A269" s="158" t="s">
        <v>62</v>
      </c>
      <c r="B269" s="178">
        <f>B215/RES_summary!B$19</f>
        <v>2.2948875232629673</v>
      </c>
      <c r="C269" s="178">
        <f>C215/RES_summary!C$19</f>
        <v>2.2324647774172037</v>
      </c>
      <c r="D269" s="178">
        <f>D215/RES_summary!D$19</f>
        <v>2.1488259581523756</v>
      </c>
      <c r="E269" s="178">
        <f>E215/RES_summary!E$19</f>
        <v>2.2621432585048273</v>
      </c>
      <c r="F269" s="178">
        <f>F215/RES_summary!F$19</f>
        <v>2.2949858690286336</v>
      </c>
      <c r="G269" s="178">
        <f>G215/RES_summary!G$19</f>
        <v>2.1050037498388523</v>
      </c>
      <c r="H269" s="178">
        <f>H215/RES_summary!H$19</f>
        <v>1.7050849100451142</v>
      </c>
      <c r="I269" s="178">
        <f>I215/RES_summary!I$19</f>
        <v>1.8112687761345467</v>
      </c>
      <c r="J269" s="178">
        <f>J215/RES_summary!J$19</f>
        <v>1.6397143974319395</v>
      </c>
      <c r="K269" s="178">
        <f>K215/RES_summary!K$19</f>
        <v>1.6306397009471671</v>
      </c>
      <c r="L269" s="178">
        <f>L215/RES_summary!L$19</f>
        <v>1.5844912746560389</v>
      </c>
      <c r="M269" s="178">
        <f>M215/RES_summary!M$19</f>
        <v>1.7234958710208899</v>
      </c>
      <c r="N269" s="178">
        <f>N215/RES_summary!N$19</f>
        <v>1.6366665836957044</v>
      </c>
      <c r="O269" s="178">
        <f>O215/RES_summary!O$19</f>
        <v>1.5663890747027414</v>
      </c>
      <c r="P269" s="178">
        <f>P215/RES_summary!P$19</f>
        <v>1.4885700847278209</v>
      </c>
      <c r="Q269" s="178">
        <f>Q215/RES_summary!Q$19</f>
        <v>1.5329999114513835</v>
      </c>
    </row>
    <row r="270" spans="1:17" ht="12" customHeight="1" x14ac:dyDescent="0.25">
      <c r="A270" s="23" t="s">
        <v>57</v>
      </c>
      <c r="B270" s="177">
        <f>B216/RES_summary!B$19</f>
        <v>4.5793626711935254</v>
      </c>
      <c r="C270" s="177">
        <f>C216/RES_summary!C$19</f>
        <v>3.5008118978771403</v>
      </c>
      <c r="D270" s="177">
        <f>D216/RES_summary!D$19</f>
        <v>3.435225541186453</v>
      </c>
      <c r="E270" s="177">
        <f>E216/RES_summary!E$19</f>
        <v>3.7057633567373132</v>
      </c>
      <c r="F270" s="177">
        <f>F216/RES_summary!F$19</f>
        <v>3.8467556737099162</v>
      </c>
      <c r="G270" s="177">
        <f>G216/RES_summary!G$19</f>
        <v>3.7631285021308103</v>
      </c>
      <c r="H270" s="177">
        <f>H216/RES_summary!H$19</f>
        <v>3.4138696323562905</v>
      </c>
      <c r="I270" s="177">
        <f>I216/RES_summary!I$19</f>
        <v>3.6542881681023833</v>
      </c>
      <c r="J270" s="177">
        <f>J216/RES_summary!J$19</f>
        <v>3.442938920772221</v>
      </c>
      <c r="K270" s="177">
        <f>K216/RES_summary!K$19</f>
        <v>3.5310481164860188</v>
      </c>
      <c r="L270" s="177">
        <f>L216/RES_summary!L$19</f>
        <v>3.4767124502621765</v>
      </c>
      <c r="M270" s="177">
        <f>M216/RES_summary!M$19</f>
        <v>3.4323650119995972</v>
      </c>
      <c r="N270" s="177">
        <f>N216/RES_summary!N$19</f>
        <v>3.330529123094458</v>
      </c>
      <c r="O270" s="177">
        <f>O216/RES_summary!O$19</f>
        <v>2.9907639191530038</v>
      </c>
      <c r="P270" s="177">
        <f>P216/RES_summary!P$19</f>
        <v>2.9382040114320715</v>
      </c>
      <c r="Q270" s="177">
        <f>Q216/RES_summary!Q$19</f>
        <v>3.0471671264265225</v>
      </c>
    </row>
    <row r="271" spans="1:17" ht="12" customHeight="1" x14ac:dyDescent="0.25">
      <c r="A271" s="29" t="s">
        <v>140</v>
      </c>
      <c r="B271" s="176">
        <f>B217/RES_summary!B$19</f>
        <v>0</v>
      </c>
      <c r="C271" s="176">
        <f>C217/RES_summary!C$19</f>
        <v>0</v>
      </c>
      <c r="D271" s="176">
        <f>D217/RES_summary!D$19</f>
        <v>0</v>
      </c>
      <c r="E271" s="176">
        <f>E217/RES_summary!E$19</f>
        <v>0</v>
      </c>
      <c r="F271" s="176">
        <f>F217/RES_summary!F$19</f>
        <v>0</v>
      </c>
      <c r="G271" s="176">
        <f>G217/RES_summary!G$19</f>
        <v>0</v>
      </c>
      <c r="H271" s="176">
        <f>H217/RES_summary!H$19</f>
        <v>0</v>
      </c>
      <c r="I271" s="176">
        <f>I217/RES_summary!I$19</f>
        <v>0</v>
      </c>
      <c r="J271" s="176">
        <f>J217/RES_summary!J$19</f>
        <v>0</v>
      </c>
      <c r="K271" s="176">
        <f>K217/RES_summary!K$19</f>
        <v>0</v>
      </c>
      <c r="L271" s="176">
        <f>L217/RES_summary!L$19</f>
        <v>0</v>
      </c>
      <c r="M271" s="176">
        <f>M217/RES_summary!M$19</f>
        <v>0</v>
      </c>
      <c r="N271" s="176">
        <f>N217/RES_summary!N$19</f>
        <v>0</v>
      </c>
      <c r="O271" s="176">
        <f>O217/RES_summary!O$19</f>
        <v>0</v>
      </c>
      <c r="P271" s="176">
        <f>P217/RES_summary!P$19</f>
        <v>0</v>
      </c>
      <c r="Q271" s="176">
        <f>Q217/RES_summary!Q$19</f>
        <v>0</v>
      </c>
    </row>
    <row r="273" spans="1:17" s="28" customFormat="1" ht="12" customHeight="1" x14ac:dyDescent="0.25">
      <c r="A273" s="187" t="s">
        <v>194</v>
      </c>
      <c r="B273" s="186"/>
      <c r="C273" s="185"/>
      <c r="D273" s="185"/>
      <c r="E273" s="185"/>
      <c r="F273" s="185"/>
      <c r="G273" s="185"/>
      <c r="H273" s="185"/>
      <c r="I273" s="185"/>
      <c r="J273" s="185"/>
      <c r="K273" s="185"/>
      <c r="L273" s="185"/>
      <c r="M273" s="185"/>
      <c r="N273" s="185"/>
      <c r="O273" s="185"/>
      <c r="P273" s="185"/>
      <c r="Q273" s="185"/>
    </row>
    <row r="275" spans="1:17" ht="12" customHeight="1" x14ac:dyDescent="0.25">
      <c r="A275" s="152" t="s">
        <v>193</v>
      </c>
      <c r="B275" s="168"/>
      <c r="C275" s="168">
        <f>SUM(C276,C278,C280,C289)</f>
        <v>0.30729151729397097</v>
      </c>
      <c r="D275" s="168">
        <f t="shared" ref="D275:Q275" si="69">SUM(D276,D278,D280,D289)</f>
        <v>0.6108373738398063</v>
      </c>
      <c r="E275" s="168">
        <f t="shared" si="69"/>
        <v>1.0098999192426918</v>
      </c>
      <c r="F275" s="168">
        <f t="shared" si="69"/>
        <v>0.3822027358295762</v>
      </c>
      <c r="G275" s="168">
        <f t="shared" si="69"/>
        <v>0.50411487235321717</v>
      </c>
      <c r="H275" s="168">
        <f t="shared" si="69"/>
        <v>1.3117792675123057</v>
      </c>
      <c r="I275" s="168">
        <f t="shared" si="69"/>
        <v>5.0132160125953229</v>
      </c>
      <c r="J275" s="168">
        <f t="shared" si="69"/>
        <v>7.2633082871260246</v>
      </c>
      <c r="K275" s="168">
        <f t="shared" si="69"/>
        <v>2.0537807397790924</v>
      </c>
      <c r="L275" s="168">
        <f t="shared" si="69"/>
        <v>2.9512743634762049</v>
      </c>
      <c r="M275" s="168">
        <f t="shared" si="69"/>
        <v>0.78896837564732192</v>
      </c>
      <c r="N275" s="168">
        <f t="shared" si="69"/>
        <v>0.8197203162024479</v>
      </c>
      <c r="O275" s="168">
        <f t="shared" si="69"/>
        <v>0.66286613196804933</v>
      </c>
      <c r="P275" s="168">
        <f t="shared" si="69"/>
        <v>0.83486088553206517</v>
      </c>
      <c r="Q275" s="168">
        <f t="shared" si="69"/>
        <v>1.0313459677990287</v>
      </c>
    </row>
    <row r="276" spans="1:17" ht="12" customHeight="1" x14ac:dyDescent="0.25">
      <c r="A276" s="158" t="s">
        <v>65</v>
      </c>
      <c r="B276" s="157"/>
      <c r="C276" s="157">
        <f>C277</f>
        <v>0.14306571702476431</v>
      </c>
      <c r="D276" s="157">
        <f t="shared" ref="D276:Q276" si="70">D277</f>
        <v>0.29380237668571357</v>
      </c>
      <c r="E276" s="157">
        <f t="shared" si="70"/>
        <v>0.48775303407258158</v>
      </c>
      <c r="F276" s="157">
        <f t="shared" si="70"/>
        <v>0.16616886208467693</v>
      </c>
      <c r="G276" s="157">
        <f t="shared" si="70"/>
        <v>0.18143551469568558</v>
      </c>
      <c r="H276" s="157">
        <f t="shared" si="70"/>
        <v>0.50455840853883149</v>
      </c>
      <c r="I276" s="157">
        <f t="shared" si="70"/>
        <v>1.7970167375961215</v>
      </c>
      <c r="J276" s="157">
        <f t="shared" si="70"/>
        <v>2.2232073462574453</v>
      </c>
      <c r="K276" s="157">
        <f t="shared" si="70"/>
        <v>0.60761335258284754</v>
      </c>
      <c r="L276" s="157">
        <f t="shared" si="70"/>
        <v>0.70812178581730589</v>
      </c>
      <c r="M276" s="157">
        <f t="shared" si="70"/>
        <v>0.19259936436736916</v>
      </c>
      <c r="N276" s="157">
        <f t="shared" si="70"/>
        <v>0.18602776970086352</v>
      </c>
      <c r="O276" s="157">
        <f t="shared" si="70"/>
        <v>0.12927703719813424</v>
      </c>
      <c r="P276" s="157">
        <f t="shared" si="70"/>
        <v>0.14593671734743954</v>
      </c>
      <c r="Q276" s="157">
        <f t="shared" si="70"/>
        <v>0.1938581409000435</v>
      </c>
    </row>
    <row r="277" spans="1:17" ht="12" customHeight="1" x14ac:dyDescent="0.25">
      <c r="A277" s="23" t="s">
        <v>60</v>
      </c>
      <c r="B277" s="156"/>
      <c r="C277" s="156">
        <f>RES_hhdet_in_fec!C$145</f>
        <v>0.14306571702476431</v>
      </c>
      <c r="D277" s="156">
        <f>RES_hhdet_in_fec!D$145</f>
        <v>0.29380237668571357</v>
      </c>
      <c r="E277" s="156">
        <f>RES_hhdet_in_fec!E$145</f>
        <v>0.48775303407258158</v>
      </c>
      <c r="F277" s="156">
        <f>RES_hhdet_in_fec!F$145</f>
        <v>0.16616886208467693</v>
      </c>
      <c r="G277" s="156">
        <f>RES_hhdet_in_fec!G$145</f>
        <v>0.18143551469568558</v>
      </c>
      <c r="H277" s="156">
        <f>RES_hhdet_in_fec!H$145</f>
        <v>0.50455840853883149</v>
      </c>
      <c r="I277" s="156">
        <f>RES_hhdet_in_fec!I$145</f>
        <v>1.7970167375961215</v>
      </c>
      <c r="J277" s="156">
        <f>RES_hhdet_in_fec!J$145</f>
        <v>2.2232073462574453</v>
      </c>
      <c r="K277" s="156">
        <f>RES_hhdet_in_fec!K$145</f>
        <v>0.60761335258284754</v>
      </c>
      <c r="L277" s="156">
        <f>RES_hhdet_in_fec!L$145</f>
        <v>0.70812178581730589</v>
      </c>
      <c r="M277" s="156">
        <f>RES_hhdet_in_fec!M$145</f>
        <v>0.19259936436736916</v>
      </c>
      <c r="N277" s="156">
        <f>RES_hhdet_in_fec!N$145</f>
        <v>0.18602776970086352</v>
      </c>
      <c r="O277" s="156">
        <f>RES_hhdet_in_fec!O$145</f>
        <v>0.12927703719813424</v>
      </c>
      <c r="P277" s="156">
        <f>RES_hhdet_in_fec!P$145</f>
        <v>0.14593671734743954</v>
      </c>
      <c r="Q277" s="156">
        <f>RES_hhdet_in_fec!Q$145</f>
        <v>0.1938581409000435</v>
      </c>
    </row>
    <row r="278" spans="1:17" ht="12" customHeight="1" x14ac:dyDescent="0.25">
      <c r="A278" s="158" t="s">
        <v>112</v>
      </c>
      <c r="B278" s="157"/>
      <c r="C278" s="157">
        <f>C279</f>
        <v>4.54023448947403E-2</v>
      </c>
      <c r="D278" s="157">
        <f t="shared" ref="D278:Q278" si="71">D279</f>
        <v>8.4876025613368447E-2</v>
      </c>
      <c r="E278" s="157">
        <f t="shared" si="71"/>
        <v>0.12894978456079684</v>
      </c>
      <c r="F278" s="157">
        <f t="shared" si="71"/>
        <v>5.2462632004360903E-2</v>
      </c>
      <c r="G278" s="157">
        <f t="shared" si="71"/>
        <v>7.0558615856136139E-2</v>
      </c>
      <c r="H278" s="157">
        <f t="shared" si="71"/>
        <v>0.18090750457534444</v>
      </c>
      <c r="I278" s="157">
        <f t="shared" si="71"/>
        <v>0.79617324055838068</v>
      </c>
      <c r="J278" s="157">
        <f t="shared" si="71"/>
        <v>1.2413104102578678</v>
      </c>
      <c r="K278" s="157">
        <f t="shared" si="71"/>
        <v>0.34088137345925484</v>
      </c>
      <c r="L278" s="157">
        <f t="shared" si="71"/>
        <v>0.49723262544505126</v>
      </c>
      <c r="M278" s="157">
        <f t="shared" si="71"/>
        <v>0.12485153316647851</v>
      </c>
      <c r="N278" s="157">
        <f t="shared" si="71"/>
        <v>0.13449365835014107</v>
      </c>
      <c r="O278" s="157">
        <f t="shared" si="71"/>
        <v>0.11146630374355875</v>
      </c>
      <c r="P278" s="157">
        <f t="shared" si="71"/>
        <v>0.1343019729049994</v>
      </c>
      <c r="Q278" s="157">
        <f t="shared" si="71"/>
        <v>0.14321179952827817</v>
      </c>
    </row>
    <row r="279" spans="1:17" ht="12" customHeight="1" x14ac:dyDescent="0.25">
      <c r="A279" s="23" t="s">
        <v>60</v>
      </c>
      <c r="B279" s="156"/>
      <c r="C279" s="156">
        <f>RES_hhdet_in_fec!C$147</f>
        <v>4.54023448947403E-2</v>
      </c>
      <c r="D279" s="156">
        <f>RES_hhdet_in_fec!D$147</f>
        <v>8.4876025613368447E-2</v>
      </c>
      <c r="E279" s="156">
        <f>RES_hhdet_in_fec!E$147</f>
        <v>0.12894978456079684</v>
      </c>
      <c r="F279" s="156">
        <f>RES_hhdet_in_fec!F$147</f>
        <v>5.2462632004360903E-2</v>
      </c>
      <c r="G279" s="156">
        <f>RES_hhdet_in_fec!G$147</f>
        <v>7.0558615856136139E-2</v>
      </c>
      <c r="H279" s="156">
        <f>RES_hhdet_in_fec!H$147</f>
        <v>0.18090750457534444</v>
      </c>
      <c r="I279" s="156">
        <f>RES_hhdet_in_fec!I$147</f>
        <v>0.79617324055838068</v>
      </c>
      <c r="J279" s="156">
        <f>RES_hhdet_in_fec!J$147</f>
        <v>1.2413104102578678</v>
      </c>
      <c r="K279" s="156">
        <f>RES_hhdet_in_fec!K$147</f>
        <v>0.34088137345925484</v>
      </c>
      <c r="L279" s="156">
        <f>RES_hhdet_in_fec!L$147</f>
        <v>0.49723262544505126</v>
      </c>
      <c r="M279" s="156">
        <f>RES_hhdet_in_fec!M$147</f>
        <v>0.12485153316647851</v>
      </c>
      <c r="N279" s="156">
        <f>RES_hhdet_in_fec!N$147</f>
        <v>0.13449365835014107</v>
      </c>
      <c r="O279" s="156">
        <f>RES_hhdet_in_fec!O$147</f>
        <v>0.11146630374355875</v>
      </c>
      <c r="P279" s="156">
        <f>RES_hhdet_in_fec!P$147</f>
        <v>0.1343019729049994</v>
      </c>
      <c r="Q279" s="156">
        <f>RES_hhdet_in_fec!Q$147</f>
        <v>0.14321179952827817</v>
      </c>
    </row>
    <row r="280" spans="1:17" ht="12" customHeight="1" x14ac:dyDescent="0.25">
      <c r="A280" s="158" t="s">
        <v>63</v>
      </c>
      <c r="B280" s="157"/>
      <c r="C280" s="157">
        <f>SUM(C281:C282,C285:C286)</f>
        <v>8.5214721712053604E-2</v>
      </c>
      <c r="D280" s="157">
        <f t="shared" ref="D280:Q280" si="72">SUM(D281:D282,D285:D286)</f>
        <v>0.16456882037914519</v>
      </c>
      <c r="E280" s="157">
        <f t="shared" si="72"/>
        <v>0.26346303541393001</v>
      </c>
      <c r="F280" s="157">
        <f t="shared" si="72"/>
        <v>0.10854108797105588</v>
      </c>
      <c r="G280" s="157">
        <f t="shared" si="72"/>
        <v>0.17783328260462816</v>
      </c>
      <c r="H280" s="157">
        <f t="shared" si="72"/>
        <v>0.40248394921281816</v>
      </c>
      <c r="I280" s="157">
        <f t="shared" si="72"/>
        <v>1.5118261122209455</v>
      </c>
      <c r="J280" s="157">
        <f t="shared" si="72"/>
        <v>2.3861473929540349</v>
      </c>
      <c r="K280" s="157">
        <f t="shared" si="72"/>
        <v>0.68957480008420102</v>
      </c>
      <c r="L280" s="157">
        <f t="shared" si="72"/>
        <v>1.0687092514407166</v>
      </c>
      <c r="M280" s="157">
        <f t="shared" si="72"/>
        <v>0.2880472648532631</v>
      </c>
      <c r="N280" s="157">
        <f t="shared" si="72"/>
        <v>0.30914732893254149</v>
      </c>
      <c r="O280" s="157">
        <f t="shared" si="72"/>
        <v>0.26927809394851704</v>
      </c>
      <c r="P280" s="157">
        <f t="shared" si="72"/>
        <v>0.36688382352392129</v>
      </c>
      <c r="Q280" s="157">
        <f t="shared" si="72"/>
        <v>0.47058809737529117</v>
      </c>
    </row>
    <row r="281" spans="1:17" ht="12" customHeight="1" x14ac:dyDescent="0.25">
      <c r="A281" s="167" t="s">
        <v>144</v>
      </c>
      <c r="B281" s="132"/>
      <c r="C281" s="132">
        <f>RES_hhdet_in_fec!C$149</f>
        <v>0</v>
      </c>
      <c r="D281" s="132">
        <f>RES_hhdet_in_fec!D$149</f>
        <v>0</v>
      </c>
      <c r="E281" s="132">
        <f>RES_hhdet_in_fec!E$149</f>
        <v>0</v>
      </c>
      <c r="F281" s="132">
        <f>RES_hhdet_in_fec!F$149</f>
        <v>0</v>
      </c>
      <c r="G281" s="132">
        <f>RES_hhdet_in_fec!G$149</f>
        <v>0</v>
      </c>
      <c r="H281" s="132">
        <f>RES_hhdet_in_fec!H$149</f>
        <v>0</v>
      </c>
      <c r="I281" s="132">
        <f>RES_hhdet_in_fec!I$149</f>
        <v>0</v>
      </c>
      <c r="J281" s="132">
        <f>RES_hhdet_in_fec!J$149</f>
        <v>0</v>
      </c>
      <c r="K281" s="132">
        <f>RES_hhdet_in_fec!K$149</f>
        <v>0</v>
      </c>
      <c r="L281" s="132">
        <f>RES_hhdet_in_fec!L$149</f>
        <v>0</v>
      </c>
      <c r="M281" s="132">
        <f>RES_hhdet_in_fec!M$149</f>
        <v>0</v>
      </c>
      <c r="N281" s="132">
        <f>RES_hhdet_in_fec!N$149</f>
        <v>0</v>
      </c>
      <c r="O281" s="132">
        <f>RES_hhdet_in_fec!O$149</f>
        <v>0</v>
      </c>
      <c r="P281" s="132">
        <f>RES_hhdet_in_fec!P$149</f>
        <v>0</v>
      </c>
      <c r="Q281" s="132">
        <f>RES_hhdet_in_fec!Q$149</f>
        <v>0</v>
      </c>
    </row>
    <row r="282" spans="1:17" ht="12" customHeight="1" x14ac:dyDescent="0.25">
      <c r="A282" s="167" t="s">
        <v>143</v>
      </c>
      <c r="B282" s="132"/>
      <c r="C282" s="132">
        <f>SUM(C283:C284)</f>
        <v>0</v>
      </c>
      <c r="D282" s="132">
        <f t="shared" ref="D282:Q282" si="73">SUM(D283:D284)</f>
        <v>0</v>
      </c>
      <c r="E282" s="132">
        <f t="shared" si="73"/>
        <v>0</v>
      </c>
      <c r="F282" s="132">
        <f t="shared" si="73"/>
        <v>0</v>
      </c>
      <c r="G282" s="132">
        <f t="shared" si="73"/>
        <v>0</v>
      </c>
      <c r="H282" s="132">
        <f t="shared" si="73"/>
        <v>0</v>
      </c>
      <c r="I282" s="132">
        <f t="shared" si="73"/>
        <v>0</v>
      </c>
      <c r="J282" s="132">
        <f t="shared" si="73"/>
        <v>0</v>
      </c>
      <c r="K282" s="132">
        <f t="shared" si="73"/>
        <v>0</v>
      </c>
      <c r="L282" s="132">
        <f t="shared" si="73"/>
        <v>0</v>
      </c>
      <c r="M282" s="132">
        <f t="shared" si="73"/>
        <v>0</v>
      </c>
      <c r="N282" s="132">
        <f t="shared" si="73"/>
        <v>0</v>
      </c>
      <c r="O282" s="132">
        <f t="shared" si="73"/>
        <v>0</v>
      </c>
      <c r="P282" s="132">
        <f t="shared" si="73"/>
        <v>0</v>
      </c>
      <c r="Q282" s="132">
        <f t="shared" si="73"/>
        <v>0</v>
      </c>
    </row>
    <row r="283" spans="1:17" ht="12" customHeight="1" x14ac:dyDescent="0.25">
      <c r="A283" s="166" t="s">
        <v>57</v>
      </c>
      <c r="B283" s="165"/>
      <c r="C283" s="165">
        <f>RES_hhdet_in_fec!C$151</f>
        <v>0</v>
      </c>
      <c r="D283" s="165">
        <f>RES_hhdet_in_fec!D$151</f>
        <v>0</v>
      </c>
      <c r="E283" s="165">
        <f>RES_hhdet_in_fec!E$151</f>
        <v>0</v>
      </c>
      <c r="F283" s="165">
        <f>RES_hhdet_in_fec!F$151</f>
        <v>0</v>
      </c>
      <c r="G283" s="165">
        <f>RES_hhdet_in_fec!G$151</f>
        <v>0</v>
      </c>
      <c r="H283" s="165">
        <f>RES_hhdet_in_fec!H$151</f>
        <v>0</v>
      </c>
      <c r="I283" s="165">
        <f>RES_hhdet_in_fec!I$151</f>
        <v>0</v>
      </c>
      <c r="J283" s="165">
        <f>RES_hhdet_in_fec!J$151</f>
        <v>0</v>
      </c>
      <c r="K283" s="165">
        <f>RES_hhdet_in_fec!K$151</f>
        <v>0</v>
      </c>
      <c r="L283" s="165">
        <f>RES_hhdet_in_fec!L$151</f>
        <v>0</v>
      </c>
      <c r="M283" s="165">
        <f>RES_hhdet_in_fec!M$151</f>
        <v>0</v>
      </c>
      <c r="N283" s="165">
        <f>RES_hhdet_in_fec!N$151</f>
        <v>0</v>
      </c>
      <c r="O283" s="165">
        <f>RES_hhdet_in_fec!O$151</f>
        <v>0</v>
      </c>
      <c r="P283" s="165">
        <f>RES_hhdet_in_fec!P$151</f>
        <v>0</v>
      </c>
      <c r="Q283" s="165">
        <f>RES_hhdet_in_fec!Q$151</f>
        <v>0</v>
      </c>
    </row>
    <row r="284" spans="1:17" ht="12" customHeight="1" x14ac:dyDescent="0.25">
      <c r="A284" s="147" t="s">
        <v>59</v>
      </c>
      <c r="B284" s="164"/>
      <c r="C284" s="164">
        <f>RES_hhdet_in_fec!C$152</f>
        <v>0</v>
      </c>
      <c r="D284" s="164">
        <f>RES_hhdet_in_fec!D$152</f>
        <v>0</v>
      </c>
      <c r="E284" s="164">
        <f>RES_hhdet_in_fec!E$152</f>
        <v>0</v>
      </c>
      <c r="F284" s="164">
        <f>RES_hhdet_in_fec!F$152</f>
        <v>0</v>
      </c>
      <c r="G284" s="164">
        <f>RES_hhdet_in_fec!G$152</f>
        <v>0</v>
      </c>
      <c r="H284" s="164">
        <f>RES_hhdet_in_fec!H$152</f>
        <v>0</v>
      </c>
      <c r="I284" s="164">
        <f>RES_hhdet_in_fec!I$152</f>
        <v>0</v>
      </c>
      <c r="J284" s="164">
        <f>RES_hhdet_in_fec!J$152</f>
        <v>0</v>
      </c>
      <c r="K284" s="164">
        <f>RES_hhdet_in_fec!K$152</f>
        <v>0</v>
      </c>
      <c r="L284" s="164">
        <f>RES_hhdet_in_fec!L$152</f>
        <v>0</v>
      </c>
      <c r="M284" s="164">
        <f>RES_hhdet_in_fec!M$152</f>
        <v>0</v>
      </c>
      <c r="N284" s="164">
        <f>RES_hhdet_in_fec!N$152</f>
        <v>0</v>
      </c>
      <c r="O284" s="164">
        <f>RES_hhdet_in_fec!O$152</f>
        <v>0</v>
      </c>
      <c r="P284" s="164">
        <f>RES_hhdet_in_fec!P$152</f>
        <v>0</v>
      </c>
      <c r="Q284" s="164">
        <f>RES_hhdet_in_fec!Q$152</f>
        <v>0</v>
      </c>
    </row>
    <row r="285" spans="1:17" ht="12" customHeight="1" x14ac:dyDescent="0.25">
      <c r="A285" s="163" t="s">
        <v>142</v>
      </c>
      <c r="B285" s="162"/>
      <c r="C285" s="162">
        <f>RES_hhdet_in_fec!C$153</f>
        <v>1.8252051364266889E-2</v>
      </c>
      <c r="D285" s="162">
        <f>RES_hhdet_in_fec!D$153</f>
        <v>8.2015255167863822E-3</v>
      </c>
      <c r="E285" s="162">
        <f>RES_hhdet_in_fec!E$153</f>
        <v>0</v>
      </c>
      <c r="F285" s="162">
        <f>RES_hhdet_in_fec!F$153</f>
        <v>0</v>
      </c>
      <c r="G285" s="162">
        <f>RES_hhdet_in_fec!G$153</f>
        <v>7.1654264887046435E-3</v>
      </c>
      <c r="H285" s="162">
        <f>RES_hhdet_in_fec!H$153</f>
        <v>0</v>
      </c>
      <c r="I285" s="162">
        <f>RES_hhdet_in_fec!I$153</f>
        <v>0</v>
      </c>
      <c r="J285" s="162">
        <f>RES_hhdet_in_fec!J$153</f>
        <v>0</v>
      </c>
      <c r="K285" s="162">
        <f>RES_hhdet_in_fec!K$153</f>
        <v>0</v>
      </c>
      <c r="L285" s="162">
        <f>RES_hhdet_in_fec!L$153</f>
        <v>0</v>
      </c>
      <c r="M285" s="162">
        <f>RES_hhdet_in_fec!M$153</f>
        <v>0</v>
      </c>
      <c r="N285" s="162">
        <f>RES_hhdet_in_fec!N$153</f>
        <v>0</v>
      </c>
      <c r="O285" s="162">
        <f>RES_hhdet_in_fec!O$153</f>
        <v>0</v>
      </c>
      <c r="P285" s="162">
        <f>RES_hhdet_in_fec!P$153</f>
        <v>3.8303351320527561E-3</v>
      </c>
      <c r="Q285" s="162">
        <f>RES_hhdet_in_fec!Q$153</f>
        <v>0</v>
      </c>
    </row>
    <row r="286" spans="1:17" ht="12" customHeight="1" x14ac:dyDescent="0.25">
      <c r="A286" s="161" t="s">
        <v>141</v>
      </c>
      <c r="B286" s="160"/>
      <c r="C286" s="160">
        <f>SUM(C287:C288)</f>
        <v>6.6962670347786718E-2</v>
      </c>
      <c r="D286" s="160">
        <f t="shared" ref="D286:Q286" si="74">SUM(D287:D288)</f>
        <v>0.15636729486235881</v>
      </c>
      <c r="E286" s="160">
        <f t="shared" si="74"/>
        <v>0.26346303541393001</v>
      </c>
      <c r="F286" s="160">
        <f t="shared" si="74"/>
        <v>0.10854108797105588</v>
      </c>
      <c r="G286" s="160">
        <f t="shared" si="74"/>
        <v>0.17066785611592353</v>
      </c>
      <c r="H286" s="160">
        <f t="shared" si="74"/>
        <v>0.40248394921281816</v>
      </c>
      <c r="I286" s="160">
        <f t="shared" si="74"/>
        <v>1.5118261122209455</v>
      </c>
      <c r="J286" s="160">
        <f t="shared" si="74"/>
        <v>2.3861473929540349</v>
      </c>
      <c r="K286" s="160">
        <f t="shared" si="74"/>
        <v>0.68957480008420102</v>
      </c>
      <c r="L286" s="160">
        <f t="shared" si="74"/>
        <v>1.0687092514407166</v>
      </c>
      <c r="M286" s="160">
        <f t="shared" si="74"/>
        <v>0.2880472648532631</v>
      </c>
      <c r="N286" s="160">
        <f t="shared" si="74"/>
        <v>0.30914732893254149</v>
      </c>
      <c r="O286" s="160">
        <f t="shared" si="74"/>
        <v>0.26927809394851704</v>
      </c>
      <c r="P286" s="160">
        <f t="shared" si="74"/>
        <v>0.36305348839186852</v>
      </c>
      <c r="Q286" s="160">
        <f t="shared" si="74"/>
        <v>0.47058809737529117</v>
      </c>
    </row>
    <row r="287" spans="1:17" ht="12" customHeight="1" x14ac:dyDescent="0.25">
      <c r="A287" s="148" t="s">
        <v>60</v>
      </c>
      <c r="B287" s="156"/>
      <c r="C287" s="156">
        <f>RES_hhdet_in_fec!C$155</f>
        <v>1.3762871558983833E-3</v>
      </c>
      <c r="D287" s="156">
        <f>RES_hhdet_in_fec!D$155</f>
        <v>6.3166703837123292E-3</v>
      </c>
      <c r="E287" s="156">
        <f>RES_hhdet_in_fec!E$155</f>
        <v>1.075636212474409E-2</v>
      </c>
      <c r="F287" s="156">
        <f>RES_hhdet_in_fec!F$155</f>
        <v>4.3929996069650337E-3</v>
      </c>
      <c r="G287" s="156">
        <f>RES_hhdet_in_fec!G$155</f>
        <v>3.651511029188978E-2</v>
      </c>
      <c r="H287" s="156">
        <f>RES_hhdet_in_fec!H$155</f>
        <v>3.4970157055456967E-2</v>
      </c>
      <c r="I287" s="156">
        <f>RES_hhdet_in_fec!I$155</f>
        <v>6.8970554937781148E-2</v>
      </c>
      <c r="J287" s="156">
        <f>RES_hhdet_in_fec!J$155</f>
        <v>0.10967134600982027</v>
      </c>
      <c r="K287" s="156">
        <f>RES_hhdet_in_fec!K$155</f>
        <v>3.1029392321181147E-2</v>
      </c>
      <c r="L287" s="156">
        <f>RES_hhdet_in_fec!L$155</f>
        <v>5.0276404005579464E-2</v>
      </c>
      <c r="M287" s="156">
        <f>RES_hhdet_in_fec!M$155</f>
        <v>1.3357207504788663E-2</v>
      </c>
      <c r="N287" s="156">
        <f>RES_hhdet_in_fec!N$155</f>
        <v>1.3623271831851663E-2</v>
      </c>
      <c r="O287" s="156">
        <f>RES_hhdet_in_fec!O$155</f>
        <v>1.1669310401800668E-2</v>
      </c>
      <c r="P287" s="156">
        <f>RES_hhdet_in_fec!P$155</f>
        <v>2.5546544075365892E-2</v>
      </c>
      <c r="Q287" s="156">
        <f>RES_hhdet_in_fec!Q$155</f>
        <v>7.5069199429415423E-2</v>
      </c>
    </row>
    <row r="288" spans="1:17" ht="12" customHeight="1" x14ac:dyDescent="0.25">
      <c r="A288" s="148" t="s">
        <v>59</v>
      </c>
      <c r="B288" s="156"/>
      <c r="C288" s="156">
        <f>RES_hhdet_in_fec!C$156</f>
        <v>6.5586383191888337E-2</v>
      </c>
      <c r="D288" s="156">
        <f>RES_hhdet_in_fec!D$156</f>
        <v>0.15005062447864648</v>
      </c>
      <c r="E288" s="156">
        <f>RES_hhdet_in_fec!E$156</f>
        <v>0.25270667328918595</v>
      </c>
      <c r="F288" s="156">
        <f>RES_hhdet_in_fec!F$156</f>
        <v>0.10414808836409085</v>
      </c>
      <c r="G288" s="156">
        <f>RES_hhdet_in_fec!G$156</f>
        <v>0.13415274582403375</v>
      </c>
      <c r="H288" s="156">
        <f>RES_hhdet_in_fec!H$156</f>
        <v>0.36751379215736119</v>
      </c>
      <c r="I288" s="156">
        <f>RES_hhdet_in_fec!I$156</f>
        <v>1.4428555572831645</v>
      </c>
      <c r="J288" s="156">
        <f>RES_hhdet_in_fec!J$156</f>
        <v>2.2764760469442145</v>
      </c>
      <c r="K288" s="156">
        <f>RES_hhdet_in_fec!K$156</f>
        <v>0.65854540776301984</v>
      </c>
      <c r="L288" s="156">
        <f>RES_hhdet_in_fec!L$156</f>
        <v>1.0184328474351372</v>
      </c>
      <c r="M288" s="156">
        <f>RES_hhdet_in_fec!M$156</f>
        <v>0.27469005734847446</v>
      </c>
      <c r="N288" s="156">
        <f>RES_hhdet_in_fec!N$156</f>
        <v>0.2955240571006898</v>
      </c>
      <c r="O288" s="156">
        <f>RES_hhdet_in_fec!O$156</f>
        <v>0.25760878354671635</v>
      </c>
      <c r="P288" s="156">
        <f>RES_hhdet_in_fec!P$156</f>
        <v>0.33750694431650263</v>
      </c>
      <c r="Q288" s="156">
        <f>RES_hhdet_in_fec!Q$156</f>
        <v>0.39551889794587575</v>
      </c>
    </row>
    <row r="289" spans="1:17" ht="12" customHeight="1" x14ac:dyDescent="0.25">
      <c r="A289" s="158" t="s">
        <v>62</v>
      </c>
      <c r="B289" s="157"/>
      <c r="C289" s="157">
        <f>SUM(C290:C291)</f>
        <v>3.3608733662412779E-2</v>
      </c>
      <c r="D289" s="157">
        <f t="shared" ref="D289:Q289" si="75">SUM(D290:D291)</f>
        <v>6.7590151161579043E-2</v>
      </c>
      <c r="E289" s="157">
        <f t="shared" si="75"/>
        <v>0.12973406519538336</v>
      </c>
      <c r="F289" s="157">
        <f t="shared" si="75"/>
        <v>5.5030153769482532E-2</v>
      </c>
      <c r="G289" s="157">
        <f t="shared" si="75"/>
        <v>7.4287459196767297E-2</v>
      </c>
      <c r="H289" s="157">
        <f t="shared" si="75"/>
        <v>0.22382940518531166</v>
      </c>
      <c r="I289" s="157">
        <f t="shared" si="75"/>
        <v>0.90819992221987522</v>
      </c>
      <c r="J289" s="157">
        <f t="shared" si="75"/>
        <v>1.4126431376566764</v>
      </c>
      <c r="K289" s="157">
        <f t="shared" si="75"/>
        <v>0.41571121365278912</v>
      </c>
      <c r="L289" s="157">
        <f t="shared" si="75"/>
        <v>0.67721070077313117</v>
      </c>
      <c r="M289" s="157">
        <f t="shared" si="75"/>
        <v>0.18347021326021115</v>
      </c>
      <c r="N289" s="157">
        <f t="shared" si="75"/>
        <v>0.19005155921890182</v>
      </c>
      <c r="O289" s="157">
        <f t="shared" si="75"/>
        <v>0.15284469707783926</v>
      </c>
      <c r="P289" s="157">
        <f t="shared" si="75"/>
        <v>0.18773837175570479</v>
      </c>
      <c r="Q289" s="157">
        <f t="shared" si="75"/>
        <v>0.22368792999541581</v>
      </c>
    </row>
    <row r="290" spans="1:17" ht="12" customHeight="1" x14ac:dyDescent="0.25">
      <c r="A290" s="23" t="s">
        <v>57</v>
      </c>
      <c r="B290" s="156"/>
      <c r="C290" s="156">
        <f>RES_hhdet_in_fec!C$158</f>
        <v>0</v>
      </c>
      <c r="D290" s="156">
        <f>RES_hhdet_in_fec!D$158</f>
        <v>0</v>
      </c>
      <c r="E290" s="156">
        <f>RES_hhdet_in_fec!E$158</f>
        <v>0</v>
      </c>
      <c r="F290" s="156">
        <f>RES_hhdet_in_fec!F$158</f>
        <v>0</v>
      </c>
      <c r="G290" s="156">
        <f>RES_hhdet_in_fec!G$158</f>
        <v>0</v>
      </c>
      <c r="H290" s="156">
        <f>RES_hhdet_in_fec!H$158</f>
        <v>0</v>
      </c>
      <c r="I290" s="156">
        <f>RES_hhdet_in_fec!I$158</f>
        <v>0</v>
      </c>
      <c r="J290" s="156">
        <f>RES_hhdet_in_fec!J$158</f>
        <v>0</v>
      </c>
      <c r="K290" s="156">
        <f>RES_hhdet_in_fec!K$158</f>
        <v>0</v>
      </c>
      <c r="L290" s="156">
        <f>RES_hhdet_in_fec!L$158</f>
        <v>0</v>
      </c>
      <c r="M290" s="156">
        <f>RES_hhdet_in_fec!M$158</f>
        <v>0</v>
      </c>
      <c r="N290" s="156">
        <f>RES_hhdet_in_fec!N$158</f>
        <v>0</v>
      </c>
      <c r="O290" s="156">
        <f>RES_hhdet_in_fec!O$158</f>
        <v>0</v>
      </c>
      <c r="P290" s="156">
        <f>RES_hhdet_in_fec!P$158</f>
        <v>0</v>
      </c>
      <c r="Q290" s="156">
        <f>RES_hhdet_in_fec!Q$158</f>
        <v>0</v>
      </c>
    </row>
    <row r="291" spans="1:17" ht="12" customHeight="1" x14ac:dyDescent="0.25">
      <c r="A291" s="29" t="s">
        <v>140</v>
      </c>
      <c r="B291" s="57"/>
      <c r="C291" s="57">
        <f>RES_hhdet_in_fec!C$159</f>
        <v>3.3608733662412779E-2</v>
      </c>
      <c r="D291" s="57">
        <f>RES_hhdet_in_fec!D$159</f>
        <v>6.7590151161579043E-2</v>
      </c>
      <c r="E291" s="57">
        <f>RES_hhdet_in_fec!E$159</f>
        <v>0.12973406519538336</v>
      </c>
      <c r="F291" s="57">
        <f>RES_hhdet_in_fec!F$159</f>
        <v>5.5030153769482532E-2</v>
      </c>
      <c r="G291" s="57">
        <f>RES_hhdet_in_fec!G$159</f>
        <v>7.4287459196767297E-2</v>
      </c>
      <c r="H291" s="57">
        <f>RES_hhdet_in_fec!H$159</f>
        <v>0.22382940518531166</v>
      </c>
      <c r="I291" s="57">
        <f>RES_hhdet_in_fec!I$159</f>
        <v>0.90819992221987522</v>
      </c>
      <c r="J291" s="57">
        <f>RES_hhdet_in_fec!J$159</f>
        <v>1.4126431376566764</v>
      </c>
      <c r="K291" s="57">
        <f>RES_hhdet_in_fec!K$159</f>
        <v>0.41571121365278912</v>
      </c>
      <c r="L291" s="57">
        <f>RES_hhdet_in_fec!L$159</f>
        <v>0.67721070077313117</v>
      </c>
      <c r="M291" s="57">
        <f>RES_hhdet_in_fec!M$159</f>
        <v>0.18347021326021115</v>
      </c>
      <c r="N291" s="57">
        <f>RES_hhdet_in_fec!N$159</f>
        <v>0.19005155921890182</v>
      </c>
      <c r="O291" s="57">
        <f>RES_hhdet_in_fec!O$159</f>
        <v>0.15284469707783926</v>
      </c>
      <c r="P291" s="57">
        <f>RES_hhdet_in_fec!P$159</f>
        <v>0.18773837175570479</v>
      </c>
      <c r="Q291" s="57">
        <f>RES_hhdet_in_fec!Q$159</f>
        <v>0.22368792999541581</v>
      </c>
    </row>
    <row r="293" spans="1:17" ht="12" customHeight="1" x14ac:dyDescent="0.25">
      <c r="A293" s="152" t="s">
        <v>192</v>
      </c>
      <c r="B293" s="168"/>
      <c r="C293" s="168">
        <f>SUM(C294,C296,C298,C307)</f>
        <v>0.31346457082580081</v>
      </c>
      <c r="D293" s="168">
        <f t="shared" ref="D293:Q293" si="76">SUM(D294,D296,D298,D307)</f>
        <v>0.64683491296361106</v>
      </c>
      <c r="E293" s="168">
        <f t="shared" si="76"/>
        <v>1.1028920422597694</v>
      </c>
      <c r="F293" s="168">
        <f t="shared" si="76"/>
        <v>0.43617604727221176</v>
      </c>
      <c r="G293" s="168">
        <f t="shared" si="76"/>
        <v>0.56811037542064258</v>
      </c>
      <c r="H293" s="168">
        <f t="shared" si="76"/>
        <v>1.6305875940216923</v>
      </c>
      <c r="I293" s="168">
        <f t="shared" si="76"/>
        <v>6.6569786155238564</v>
      </c>
      <c r="J293" s="168">
        <f t="shared" si="76"/>
        <v>10.021852037516638</v>
      </c>
      <c r="K293" s="168">
        <f t="shared" si="76"/>
        <v>2.9957874542771696</v>
      </c>
      <c r="L293" s="168">
        <f t="shared" si="76"/>
        <v>4.4467865320285735</v>
      </c>
      <c r="M293" s="168">
        <f t="shared" si="76"/>
        <v>1.2465848083809867</v>
      </c>
      <c r="N293" s="168">
        <f t="shared" si="76"/>
        <v>1.3414613217941238</v>
      </c>
      <c r="O293" s="168">
        <f t="shared" si="76"/>
        <v>1.0943131018607186</v>
      </c>
      <c r="P293" s="168">
        <f t="shared" si="76"/>
        <v>1.3679426078620083</v>
      </c>
      <c r="Q293" s="168">
        <f t="shared" si="76"/>
        <v>1.687448167351624</v>
      </c>
    </row>
    <row r="294" spans="1:17" ht="12" customHeight="1" x14ac:dyDescent="0.25">
      <c r="A294" s="158" t="s">
        <v>65</v>
      </c>
      <c r="B294" s="157"/>
      <c r="C294" s="157">
        <f>C295</f>
        <v>0.13491424349998499</v>
      </c>
      <c r="D294" s="157">
        <f t="shared" ref="D294:Q294" si="77">D295</f>
        <v>0.29005898589150991</v>
      </c>
      <c r="E294" s="157">
        <f t="shared" si="77"/>
        <v>0.51119654896314304</v>
      </c>
      <c r="F294" s="157">
        <f t="shared" si="77"/>
        <v>0.18843468181951006</v>
      </c>
      <c r="G294" s="157">
        <f t="shared" si="77"/>
        <v>0.22347388149312555</v>
      </c>
      <c r="H294" s="157">
        <f t="shared" si="77"/>
        <v>0.69182983991116609</v>
      </c>
      <c r="I294" s="157">
        <f t="shared" si="77"/>
        <v>2.7774972138822798</v>
      </c>
      <c r="J294" s="157">
        <f t="shared" si="77"/>
        <v>3.7970815193487444</v>
      </c>
      <c r="K294" s="157">
        <f t="shared" si="77"/>
        <v>1.1744551916377701</v>
      </c>
      <c r="L294" s="157">
        <f t="shared" si="77"/>
        <v>1.5744328439778832</v>
      </c>
      <c r="M294" s="157">
        <f t="shared" si="77"/>
        <v>0.47074129687017896</v>
      </c>
      <c r="N294" s="157">
        <f t="shared" si="77"/>
        <v>0.49012364868563812</v>
      </c>
      <c r="O294" s="157">
        <f t="shared" si="77"/>
        <v>0.35992955134648291</v>
      </c>
      <c r="P294" s="157">
        <f t="shared" si="77"/>
        <v>0.42388461446291664</v>
      </c>
      <c r="Q294" s="157">
        <f t="shared" si="77"/>
        <v>0.5853719196726892</v>
      </c>
    </row>
    <row r="295" spans="1:17" ht="12" customHeight="1" x14ac:dyDescent="0.25">
      <c r="A295" s="23" t="s">
        <v>60</v>
      </c>
      <c r="B295" s="156"/>
      <c r="C295" s="156">
        <f>RES_hhdet_in_tes!C$145</f>
        <v>0.13491424349998499</v>
      </c>
      <c r="D295" s="156">
        <f>RES_hhdet_in_tes!D$145</f>
        <v>0.29005898589150991</v>
      </c>
      <c r="E295" s="156">
        <f>RES_hhdet_in_tes!E$145</f>
        <v>0.51119654896314304</v>
      </c>
      <c r="F295" s="156">
        <f>RES_hhdet_in_tes!F$145</f>
        <v>0.18843468181951006</v>
      </c>
      <c r="G295" s="156">
        <f>RES_hhdet_in_tes!G$145</f>
        <v>0.22347388149312555</v>
      </c>
      <c r="H295" s="156">
        <f>RES_hhdet_in_tes!H$145</f>
        <v>0.69182983991116609</v>
      </c>
      <c r="I295" s="156">
        <f>RES_hhdet_in_tes!I$145</f>
        <v>2.7774972138822798</v>
      </c>
      <c r="J295" s="156">
        <f>RES_hhdet_in_tes!J$145</f>
        <v>3.7970815193487444</v>
      </c>
      <c r="K295" s="156">
        <f>RES_hhdet_in_tes!K$145</f>
        <v>1.1744551916377701</v>
      </c>
      <c r="L295" s="156">
        <f>RES_hhdet_in_tes!L$145</f>
        <v>1.5744328439778832</v>
      </c>
      <c r="M295" s="156">
        <f>RES_hhdet_in_tes!M$145</f>
        <v>0.47074129687017896</v>
      </c>
      <c r="N295" s="156">
        <f>RES_hhdet_in_tes!N$145</f>
        <v>0.49012364868563812</v>
      </c>
      <c r="O295" s="156">
        <f>RES_hhdet_in_tes!O$145</f>
        <v>0.35992955134648291</v>
      </c>
      <c r="P295" s="156">
        <f>RES_hhdet_in_tes!P$145</f>
        <v>0.42388461446291664</v>
      </c>
      <c r="Q295" s="156">
        <f>RES_hhdet_in_tes!Q$145</f>
        <v>0.5853719196726892</v>
      </c>
    </row>
    <row r="296" spans="1:17" ht="12" customHeight="1" x14ac:dyDescent="0.25">
      <c r="A296" s="158" t="s">
        <v>112</v>
      </c>
      <c r="B296" s="157"/>
      <c r="C296" s="157">
        <f>C297</f>
        <v>7.4798788616991768E-2</v>
      </c>
      <c r="D296" s="157">
        <f t="shared" ref="D296:Q296" si="78">D297</f>
        <v>0.14466858264965765</v>
      </c>
      <c r="E296" s="157">
        <f t="shared" si="78"/>
        <v>0.22878254333652565</v>
      </c>
      <c r="F296" s="157">
        <f t="shared" si="78"/>
        <v>9.6756279150912755E-2</v>
      </c>
      <c r="G296" s="157">
        <f t="shared" si="78"/>
        <v>0.136224693669628</v>
      </c>
      <c r="H296" s="157">
        <f t="shared" si="78"/>
        <v>0.37086773029548931</v>
      </c>
      <c r="I296" s="157">
        <f t="shared" si="78"/>
        <v>1.6431473995676573</v>
      </c>
      <c r="J296" s="157">
        <f t="shared" si="78"/>
        <v>2.7106308766461362</v>
      </c>
      <c r="K296" s="157">
        <f t="shared" si="78"/>
        <v>0.79769323579508522</v>
      </c>
      <c r="L296" s="157">
        <f t="shared" si="78"/>
        <v>1.2585097673731411</v>
      </c>
      <c r="M296" s="157">
        <f t="shared" si="78"/>
        <v>0.33935082738915251</v>
      </c>
      <c r="N296" s="157">
        <f t="shared" si="78"/>
        <v>0.38751732589834814</v>
      </c>
      <c r="O296" s="157">
        <f t="shared" si="78"/>
        <v>0.34082198714760908</v>
      </c>
      <c r="P296" s="157">
        <f t="shared" si="78"/>
        <v>0.43417900982613922</v>
      </c>
      <c r="Q296" s="157">
        <f t="shared" si="78"/>
        <v>0.48838887393972863</v>
      </c>
    </row>
    <row r="297" spans="1:17" ht="12" customHeight="1" x14ac:dyDescent="0.25">
      <c r="A297" s="23" t="s">
        <v>60</v>
      </c>
      <c r="B297" s="156"/>
      <c r="C297" s="156">
        <f>RES_hhdet_in_tes!C$147</f>
        <v>7.4798788616991768E-2</v>
      </c>
      <c r="D297" s="156">
        <f>RES_hhdet_in_tes!D$147</f>
        <v>0.14466858264965765</v>
      </c>
      <c r="E297" s="156">
        <f>RES_hhdet_in_tes!E$147</f>
        <v>0.22878254333652565</v>
      </c>
      <c r="F297" s="156">
        <f>RES_hhdet_in_tes!F$147</f>
        <v>9.6756279150912755E-2</v>
      </c>
      <c r="G297" s="156">
        <f>RES_hhdet_in_tes!G$147</f>
        <v>0.136224693669628</v>
      </c>
      <c r="H297" s="156">
        <f>RES_hhdet_in_tes!H$147</f>
        <v>0.37086773029548931</v>
      </c>
      <c r="I297" s="156">
        <f>RES_hhdet_in_tes!I$147</f>
        <v>1.6431473995676573</v>
      </c>
      <c r="J297" s="156">
        <f>RES_hhdet_in_tes!J$147</f>
        <v>2.7106308766461362</v>
      </c>
      <c r="K297" s="156">
        <f>RES_hhdet_in_tes!K$147</f>
        <v>0.79769323579508522</v>
      </c>
      <c r="L297" s="156">
        <f>RES_hhdet_in_tes!L$147</f>
        <v>1.2585097673731411</v>
      </c>
      <c r="M297" s="156">
        <f>RES_hhdet_in_tes!M$147</f>
        <v>0.33935082738915251</v>
      </c>
      <c r="N297" s="156">
        <f>RES_hhdet_in_tes!N$147</f>
        <v>0.38751732589834814</v>
      </c>
      <c r="O297" s="156">
        <f>RES_hhdet_in_tes!O$147</f>
        <v>0.34082198714760908</v>
      </c>
      <c r="P297" s="156">
        <f>RES_hhdet_in_tes!P$147</f>
        <v>0.43417900982613922</v>
      </c>
      <c r="Q297" s="156">
        <f>RES_hhdet_in_tes!Q$147</f>
        <v>0.48838887393972863</v>
      </c>
    </row>
    <row r="298" spans="1:17" ht="12" customHeight="1" x14ac:dyDescent="0.25">
      <c r="A298" s="158" t="s">
        <v>63</v>
      </c>
      <c r="B298" s="157"/>
      <c r="C298" s="157">
        <f>SUM(C299:C300,C303:C304)</f>
        <v>7.6797167484645767E-2</v>
      </c>
      <c r="D298" s="157">
        <f t="shared" ref="D298:Q298" si="79">SUM(D299:D300,D303:D304)</f>
        <v>0.15785081107380208</v>
      </c>
      <c r="E298" s="157">
        <f t="shared" si="79"/>
        <v>0.25845105698007553</v>
      </c>
      <c r="F298" s="157">
        <f t="shared" si="79"/>
        <v>0.10652433525148626</v>
      </c>
      <c r="G298" s="157">
        <f t="shared" si="79"/>
        <v>0.14811466966663106</v>
      </c>
      <c r="H298" s="157">
        <f t="shared" si="79"/>
        <v>0.38509328874670101</v>
      </c>
      <c r="I298" s="157">
        <f t="shared" si="79"/>
        <v>1.4900482274668692</v>
      </c>
      <c r="J298" s="157">
        <f t="shared" si="79"/>
        <v>2.3467198071219322</v>
      </c>
      <c r="K298" s="157">
        <f t="shared" si="79"/>
        <v>0.67870517337444158</v>
      </c>
      <c r="L298" s="157">
        <f t="shared" si="79"/>
        <v>1.0498299131048208</v>
      </c>
      <c r="M298" s="157">
        <f t="shared" si="79"/>
        <v>0.28317905964674545</v>
      </c>
      <c r="N298" s="157">
        <f t="shared" si="79"/>
        <v>0.30452802914341426</v>
      </c>
      <c r="O298" s="157">
        <f t="shared" si="79"/>
        <v>0.26510326477035745</v>
      </c>
      <c r="P298" s="157">
        <f t="shared" si="79"/>
        <v>0.35170785719323433</v>
      </c>
      <c r="Q298" s="157">
        <f t="shared" si="79"/>
        <v>0.42482354686709006</v>
      </c>
    </row>
    <row r="299" spans="1:17" ht="12" customHeight="1" x14ac:dyDescent="0.25">
      <c r="A299" s="167" t="s">
        <v>144</v>
      </c>
      <c r="B299" s="132"/>
      <c r="C299" s="132">
        <f>RES_hhdet_in_tes!C$149</f>
        <v>0</v>
      </c>
      <c r="D299" s="132">
        <f>RES_hhdet_in_tes!D$149</f>
        <v>0</v>
      </c>
      <c r="E299" s="132">
        <f>RES_hhdet_in_tes!E$149</f>
        <v>0</v>
      </c>
      <c r="F299" s="132">
        <f>RES_hhdet_in_tes!F$149</f>
        <v>0</v>
      </c>
      <c r="G299" s="132">
        <f>RES_hhdet_in_tes!G$149</f>
        <v>0</v>
      </c>
      <c r="H299" s="132">
        <f>RES_hhdet_in_tes!H$149</f>
        <v>0</v>
      </c>
      <c r="I299" s="132">
        <f>RES_hhdet_in_tes!I$149</f>
        <v>0</v>
      </c>
      <c r="J299" s="132">
        <f>RES_hhdet_in_tes!J$149</f>
        <v>0</v>
      </c>
      <c r="K299" s="132">
        <f>RES_hhdet_in_tes!K$149</f>
        <v>0</v>
      </c>
      <c r="L299" s="132">
        <f>RES_hhdet_in_tes!L$149</f>
        <v>0</v>
      </c>
      <c r="M299" s="132">
        <f>RES_hhdet_in_tes!M$149</f>
        <v>0</v>
      </c>
      <c r="N299" s="132">
        <f>RES_hhdet_in_tes!N$149</f>
        <v>0</v>
      </c>
      <c r="O299" s="132">
        <f>RES_hhdet_in_tes!O$149</f>
        <v>0</v>
      </c>
      <c r="P299" s="132">
        <f>RES_hhdet_in_tes!P$149</f>
        <v>0</v>
      </c>
      <c r="Q299" s="132">
        <f>RES_hhdet_in_tes!Q$149</f>
        <v>0</v>
      </c>
    </row>
    <row r="300" spans="1:17" ht="12" customHeight="1" x14ac:dyDescent="0.25">
      <c r="A300" s="167" t="s">
        <v>143</v>
      </c>
      <c r="B300" s="132"/>
      <c r="C300" s="132">
        <f>SUM(C301:C302)</f>
        <v>0</v>
      </c>
      <c r="D300" s="132">
        <f t="shared" ref="D300:Q300" si="80">SUM(D301:D302)</f>
        <v>0</v>
      </c>
      <c r="E300" s="132">
        <f t="shared" si="80"/>
        <v>0</v>
      </c>
      <c r="F300" s="132">
        <f t="shared" si="80"/>
        <v>0</v>
      </c>
      <c r="G300" s="132">
        <f t="shared" si="80"/>
        <v>0</v>
      </c>
      <c r="H300" s="132">
        <f t="shared" si="80"/>
        <v>0</v>
      </c>
      <c r="I300" s="132">
        <f t="shared" si="80"/>
        <v>0</v>
      </c>
      <c r="J300" s="132">
        <f t="shared" si="80"/>
        <v>0</v>
      </c>
      <c r="K300" s="132">
        <f t="shared" si="80"/>
        <v>0</v>
      </c>
      <c r="L300" s="132">
        <f t="shared" si="80"/>
        <v>0</v>
      </c>
      <c r="M300" s="132">
        <f t="shared" si="80"/>
        <v>0</v>
      </c>
      <c r="N300" s="132">
        <f t="shared" si="80"/>
        <v>0</v>
      </c>
      <c r="O300" s="132">
        <f t="shared" si="80"/>
        <v>0</v>
      </c>
      <c r="P300" s="132">
        <f t="shared" si="80"/>
        <v>0</v>
      </c>
      <c r="Q300" s="132">
        <f t="shared" si="80"/>
        <v>0</v>
      </c>
    </row>
    <row r="301" spans="1:17" ht="12" customHeight="1" x14ac:dyDescent="0.25">
      <c r="A301" s="166" t="s">
        <v>57</v>
      </c>
      <c r="B301" s="165"/>
      <c r="C301" s="165">
        <f>RES_hhdet_in_tes!C$151</f>
        <v>0</v>
      </c>
      <c r="D301" s="165">
        <f>RES_hhdet_in_tes!D$151</f>
        <v>0</v>
      </c>
      <c r="E301" s="165">
        <f>RES_hhdet_in_tes!E$151</f>
        <v>0</v>
      </c>
      <c r="F301" s="165">
        <f>RES_hhdet_in_tes!F$151</f>
        <v>0</v>
      </c>
      <c r="G301" s="165">
        <f>RES_hhdet_in_tes!G$151</f>
        <v>0</v>
      </c>
      <c r="H301" s="165">
        <f>RES_hhdet_in_tes!H$151</f>
        <v>0</v>
      </c>
      <c r="I301" s="165">
        <f>RES_hhdet_in_tes!I$151</f>
        <v>0</v>
      </c>
      <c r="J301" s="165">
        <f>RES_hhdet_in_tes!J$151</f>
        <v>0</v>
      </c>
      <c r="K301" s="165">
        <f>RES_hhdet_in_tes!K$151</f>
        <v>0</v>
      </c>
      <c r="L301" s="165">
        <f>RES_hhdet_in_tes!L$151</f>
        <v>0</v>
      </c>
      <c r="M301" s="165">
        <f>RES_hhdet_in_tes!M$151</f>
        <v>0</v>
      </c>
      <c r="N301" s="165">
        <f>RES_hhdet_in_tes!N$151</f>
        <v>0</v>
      </c>
      <c r="O301" s="165">
        <f>RES_hhdet_in_tes!O$151</f>
        <v>0</v>
      </c>
      <c r="P301" s="165">
        <f>RES_hhdet_in_tes!P$151</f>
        <v>0</v>
      </c>
      <c r="Q301" s="165">
        <f>RES_hhdet_in_tes!Q$151</f>
        <v>0</v>
      </c>
    </row>
    <row r="302" spans="1:17" ht="12" customHeight="1" x14ac:dyDescent="0.25">
      <c r="A302" s="147" t="s">
        <v>59</v>
      </c>
      <c r="B302" s="164"/>
      <c r="C302" s="164">
        <f>RES_hhdet_in_tes!C$152</f>
        <v>0</v>
      </c>
      <c r="D302" s="164">
        <f>RES_hhdet_in_tes!D$152</f>
        <v>0</v>
      </c>
      <c r="E302" s="164">
        <f>RES_hhdet_in_tes!E$152</f>
        <v>0</v>
      </c>
      <c r="F302" s="164">
        <f>RES_hhdet_in_tes!F$152</f>
        <v>0</v>
      </c>
      <c r="G302" s="164">
        <f>RES_hhdet_in_tes!G$152</f>
        <v>0</v>
      </c>
      <c r="H302" s="164">
        <f>RES_hhdet_in_tes!H$152</f>
        <v>0</v>
      </c>
      <c r="I302" s="164">
        <f>RES_hhdet_in_tes!I$152</f>
        <v>0</v>
      </c>
      <c r="J302" s="164">
        <f>RES_hhdet_in_tes!J$152</f>
        <v>0</v>
      </c>
      <c r="K302" s="164">
        <f>RES_hhdet_in_tes!K$152</f>
        <v>0</v>
      </c>
      <c r="L302" s="164">
        <f>RES_hhdet_in_tes!L$152</f>
        <v>0</v>
      </c>
      <c r="M302" s="164">
        <f>RES_hhdet_in_tes!M$152</f>
        <v>0</v>
      </c>
      <c r="N302" s="164">
        <f>RES_hhdet_in_tes!N$152</f>
        <v>0</v>
      </c>
      <c r="O302" s="164">
        <f>RES_hhdet_in_tes!O$152</f>
        <v>0</v>
      </c>
      <c r="P302" s="164">
        <f>RES_hhdet_in_tes!P$152</f>
        <v>0</v>
      </c>
      <c r="Q302" s="164">
        <f>RES_hhdet_in_tes!Q$152</f>
        <v>0</v>
      </c>
    </row>
    <row r="303" spans="1:17" ht="12" customHeight="1" x14ac:dyDescent="0.25">
      <c r="A303" s="163" t="s">
        <v>142</v>
      </c>
      <c r="B303" s="162"/>
      <c r="C303" s="162">
        <f>RES_hhdet_in_tes!C$153</f>
        <v>9.8384484508269726E-3</v>
      </c>
      <c r="D303" s="162">
        <f>RES_hhdet_in_tes!D$153</f>
        <v>4.4373158030993273E-3</v>
      </c>
      <c r="E303" s="162">
        <f>RES_hhdet_in_tes!E$153</f>
        <v>0</v>
      </c>
      <c r="F303" s="162">
        <f>RES_hhdet_in_tes!F$153</f>
        <v>0</v>
      </c>
      <c r="G303" s="162">
        <f>RES_hhdet_in_tes!G$153</f>
        <v>4.0031235644616076E-3</v>
      </c>
      <c r="H303" s="162">
        <f>RES_hhdet_in_tes!H$153</f>
        <v>0</v>
      </c>
      <c r="I303" s="162">
        <f>RES_hhdet_in_tes!I$153</f>
        <v>0</v>
      </c>
      <c r="J303" s="162">
        <f>RES_hhdet_in_tes!J$153</f>
        <v>0</v>
      </c>
      <c r="K303" s="162">
        <f>RES_hhdet_in_tes!K$153</f>
        <v>0</v>
      </c>
      <c r="L303" s="162">
        <f>RES_hhdet_in_tes!L$153</f>
        <v>0</v>
      </c>
      <c r="M303" s="162">
        <f>RES_hhdet_in_tes!M$153</f>
        <v>0</v>
      </c>
      <c r="N303" s="162">
        <f>RES_hhdet_in_tes!N$153</f>
        <v>0</v>
      </c>
      <c r="O303" s="162">
        <f>RES_hhdet_in_tes!O$153</f>
        <v>0</v>
      </c>
      <c r="P303" s="162">
        <f>RES_hhdet_in_tes!P$153</f>
        <v>2.2760091479733908E-3</v>
      </c>
      <c r="Q303" s="162">
        <f>RES_hhdet_in_tes!Q$153</f>
        <v>0</v>
      </c>
    </row>
    <row r="304" spans="1:17" ht="12" customHeight="1" x14ac:dyDescent="0.25">
      <c r="A304" s="161" t="s">
        <v>141</v>
      </c>
      <c r="B304" s="160"/>
      <c r="C304" s="160">
        <f>SUM(C305:C306)</f>
        <v>6.6958719033818795E-2</v>
      </c>
      <c r="D304" s="160">
        <f t="shared" ref="D304:Q304" si="81">SUM(D305:D306)</f>
        <v>0.15341349527070275</v>
      </c>
      <c r="E304" s="160">
        <f t="shared" si="81"/>
        <v>0.25845105698007553</v>
      </c>
      <c r="F304" s="160">
        <f t="shared" si="81"/>
        <v>0.10652433525148626</v>
      </c>
      <c r="G304" s="160">
        <f t="shared" si="81"/>
        <v>0.14411154610216945</v>
      </c>
      <c r="H304" s="160">
        <f t="shared" si="81"/>
        <v>0.38509328874670101</v>
      </c>
      <c r="I304" s="160">
        <f t="shared" si="81"/>
        <v>1.4900482274668692</v>
      </c>
      <c r="J304" s="160">
        <f t="shared" si="81"/>
        <v>2.3467198071219322</v>
      </c>
      <c r="K304" s="160">
        <f t="shared" si="81"/>
        <v>0.67870517337444158</v>
      </c>
      <c r="L304" s="160">
        <f t="shared" si="81"/>
        <v>1.0498299131048208</v>
      </c>
      <c r="M304" s="160">
        <f t="shared" si="81"/>
        <v>0.28317905964674545</v>
      </c>
      <c r="N304" s="160">
        <f t="shared" si="81"/>
        <v>0.30452802914341426</v>
      </c>
      <c r="O304" s="160">
        <f t="shared" si="81"/>
        <v>0.26510326477035745</v>
      </c>
      <c r="P304" s="160">
        <f t="shared" si="81"/>
        <v>0.34943184804526095</v>
      </c>
      <c r="Q304" s="160">
        <f t="shared" si="81"/>
        <v>0.42482354686709006</v>
      </c>
    </row>
    <row r="305" spans="1:17" ht="12" customHeight="1" x14ac:dyDescent="0.25">
      <c r="A305" s="148" t="s">
        <v>60</v>
      </c>
      <c r="B305" s="156"/>
      <c r="C305" s="156">
        <f>RES_hhdet_in_tes!C$155</f>
        <v>6.8924686528439884E-4</v>
      </c>
      <c r="D305" s="156">
        <f>RES_hhdet_in_tes!D$155</f>
        <v>3.2711467172868427E-3</v>
      </c>
      <c r="E305" s="156">
        <f>RES_hhdet_in_tes!E$155</f>
        <v>5.7764948687386289E-3</v>
      </c>
      <c r="F305" s="156">
        <f>RES_hhdet_in_tes!F$155</f>
        <v>2.3695241153561253E-3</v>
      </c>
      <c r="G305" s="156">
        <f>RES_hhdet_in_tes!G$155</f>
        <v>1.8692924914174621E-2</v>
      </c>
      <c r="H305" s="156">
        <f>RES_hhdet_in_tes!H$155</f>
        <v>1.9299254766636555E-2</v>
      </c>
      <c r="I305" s="156">
        <f>RES_hhdet_in_tes!I$155</f>
        <v>3.8873563205608731E-2</v>
      </c>
      <c r="J305" s="156">
        <f>RES_hhdet_in_tes!J$155</f>
        <v>6.2294129993198971E-2</v>
      </c>
      <c r="K305" s="156">
        <f>RES_hhdet_in_tes!K$155</f>
        <v>1.7688382862771912E-2</v>
      </c>
      <c r="L305" s="156">
        <f>RES_hhdet_in_tes!L$155</f>
        <v>2.8750441450918866E-2</v>
      </c>
      <c r="M305" s="156">
        <f>RES_hhdet_in_tes!M$155</f>
        <v>7.6633800997870137E-3</v>
      </c>
      <c r="N305" s="156">
        <f>RES_hhdet_in_tes!N$155</f>
        <v>7.8349111922764308E-3</v>
      </c>
      <c r="O305" s="156">
        <f>RES_hhdet_in_tes!O$155</f>
        <v>6.7156236405125982E-3</v>
      </c>
      <c r="P305" s="156">
        <f>RES_hhdet_in_tes!P$155</f>
        <v>1.4610082810732403E-2</v>
      </c>
      <c r="Q305" s="156">
        <f>RES_hhdet_in_tes!Q$155</f>
        <v>4.2364750821268546E-2</v>
      </c>
    </row>
    <row r="306" spans="1:17" ht="12" customHeight="1" x14ac:dyDescent="0.25">
      <c r="A306" s="148" t="s">
        <v>59</v>
      </c>
      <c r="B306" s="156"/>
      <c r="C306" s="156">
        <f>RES_hhdet_in_tes!C$156</f>
        <v>6.6269472168534391E-2</v>
      </c>
      <c r="D306" s="156">
        <f>RES_hhdet_in_tes!D$156</f>
        <v>0.15014234855341591</v>
      </c>
      <c r="E306" s="156">
        <f>RES_hhdet_in_tes!E$156</f>
        <v>0.25267456211133693</v>
      </c>
      <c r="F306" s="156">
        <f>RES_hhdet_in_tes!F$156</f>
        <v>0.10415481113613013</v>
      </c>
      <c r="G306" s="156">
        <f>RES_hhdet_in_tes!G$156</f>
        <v>0.12541862118799482</v>
      </c>
      <c r="H306" s="156">
        <f>RES_hhdet_in_tes!H$156</f>
        <v>0.36579403398006444</v>
      </c>
      <c r="I306" s="156">
        <f>RES_hhdet_in_tes!I$156</f>
        <v>1.4511746642612604</v>
      </c>
      <c r="J306" s="156">
        <f>RES_hhdet_in_tes!J$156</f>
        <v>2.2844256771287332</v>
      </c>
      <c r="K306" s="156">
        <f>RES_hhdet_in_tes!K$156</f>
        <v>0.66101679051166973</v>
      </c>
      <c r="L306" s="156">
        <f>RES_hhdet_in_tes!L$156</f>
        <v>1.021079471653902</v>
      </c>
      <c r="M306" s="156">
        <f>RES_hhdet_in_tes!M$156</f>
        <v>0.27551567954695844</v>
      </c>
      <c r="N306" s="156">
        <f>RES_hhdet_in_tes!N$156</f>
        <v>0.29669311795113784</v>
      </c>
      <c r="O306" s="156">
        <f>RES_hhdet_in_tes!O$156</f>
        <v>0.25838764112984486</v>
      </c>
      <c r="P306" s="156">
        <f>RES_hhdet_in_tes!P$156</f>
        <v>0.33482176523452856</v>
      </c>
      <c r="Q306" s="156">
        <f>RES_hhdet_in_tes!Q$156</f>
        <v>0.3824587960458215</v>
      </c>
    </row>
    <row r="307" spans="1:17" ht="12" customHeight="1" x14ac:dyDescent="0.25">
      <c r="A307" s="158" t="s">
        <v>62</v>
      </c>
      <c r="B307" s="157"/>
      <c r="C307" s="157">
        <f>SUM(C308:C309)</f>
        <v>2.6954371224178316E-2</v>
      </c>
      <c r="D307" s="157">
        <f t="shared" ref="D307:Q307" si="82">SUM(D308:D309)</f>
        <v>5.4256533348641389E-2</v>
      </c>
      <c r="E307" s="157">
        <f t="shared" si="82"/>
        <v>0.10446189298002516</v>
      </c>
      <c r="F307" s="157">
        <f t="shared" si="82"/>
        <v>4.4460751050302692E-2</v>
      </c>
      <c r="G307" s="157">
        <f t="shared" si="82"/>
        <v>6.0297130591258005E-2</v>
      </c>
      <c r="H307" s="157">
        <f t="shared" si="82"/>
        <v>0.18279673506833602</v>
      </c>
      <c r="I307" s="157">
        <f t="shared" si="82"/>
        <v>0.74628577460705003</v>
      </c>
      <c r="J307" s="157">
        <f t="shared" si="82"/>
        <v>1.167419834399825</v>
      </c>
      <c r="K307" s="157">
        <f t="shared" si="82"/>
        <v>0.34493385346987282</v>
      </c>
      <c r="L307" s="157">
        <f t="shared" si="82"/>
        <v>0.56401400757272824</v>
      </c>
      <c r="M307" s="157">
        <f t="shared" si="82"/>
        <v>0.15331362447490984</v>
      </c>
      <c r="N307" s="157">
        <f t="shared" si="82"/>
        <v>0.1592923180667232</v>
      </c>
      <c r="O307" s="157">
        <f t="shared" si="82"/>
        <v>0.12845829859626912</v>
      </c>
      <c r="P307" s="157">
        <f t="shared" si="82"/>
        <v>0.158171126379718</v>
      </c>
      <c r="Q307" s="157">
        <f t="shared" si="82"/>
        <v>0.18886382687211609</v>
      </c>
    </row>
    <row r="308" spans="1:17" ht="12" customHeight="1" x14ac:dyDescent="0.25">
      <c r="A308" s="23" t="s">
        <v>57</v>
      </c>
      <c r="B308" s="156"/>
      <c r="C308" s="156">
        <f>RES_hhdet_in_tes!C$158</f>
        <v>0</v>
      </c>
      <c r="D308" s="156">
        <f>RES_hhdet_in_tes!D$158</f>
        <v>0</v>
      </c>
      <c r="E308" s="156">
        <f>RES_hhdet_in_tes!E$158</f>
        <v>0</v>
      </c>
      <c r="F308" s="156">
        <f>RES_hhdet_in_tes!F$158</f>
        <v>0</v>
      </c>
      <c r="G308" s="156">
        <f>RES_hhdet_in_tes!G$158</f>
        <v>0</v>
      </c>
      <c r="H308" s="156">
        <f>RES_hhdet_in_tes!H$158</f>
        <v>0</v>
      </c>
      <c r="I308" s="156">
        <f>RES_hhdet_in_tes!I$158</f>
        <v>0</v>
      </c>
      <c r="J308" s="156">
        <f>RES_hhdet_in_tes!J$158</f>
        <v>0</v>
      </c>
      <c r="K308" s="156">
        <f>RES_hhdet_in_tes!K$158</f>
        <v>0</v>
      </c>
      <c r="L308" s="156">
        <f>RES_hhdet_in_tes!L$158</f>
        <v>0</v>
      </c>
      <c r="M308" s="156">
        <f>RES_hhdet_in_tes!M$158</f>
        <v>0</v>
      </c>
      <c r="N308" s="156">
        <f>RES_hhdet_in_tes!N$158</f>
        <v>0</v>
      </c>
      <c r="O308" s="156">
        <f>RES_hhdet_in_tes!O$158</f>
        <v>0</v>
      </c>
      <c r="P308" s="156">
        <f>RES_hhdet_in_tes!P$158</f>
        <v>0</v>
      </c>
      <c r="Q308" s="156">
        <f>RES_hhdet_in_tes!Q$158</f>
        <v>0</v>
      </c>
    </row>
    <row r="309" spans="1:17" ht="12" customHeight="1" x14ac:dyDescent="0.25">
      <c r="A309" s="29" t="s">
        <v>140</v>
      </c>
      <c r="B309" s="57"/>
      <c r="C309" s="57">
        <f>RES_hhdet_in_tes!C$159</f>
        <v>2.6954371224178316E-2</v>
      </c>
      <c r="D309" s="57">
        <f>RES_hhdet_in_tes!D$159</f>
        <v>5.4256533348641389E-2</v>
      </c>
      <c r="E309" s="57">
        <f>RES_hhdet_in_tes!E$159</f>
        <v>0.10446189298002516</v>
      </c>
      <c r="F309" s="57">
        <f>RES_hhdet_in_tes!F$159</f>
        <v>4.4460751050302692E-2</v>
      </c>
      <c r="G309" s="57">
        <f>RES_hhdet_in_tes!G$159</f>
        <v>6.0297130591258005E-2</v>
      </c>
      <c r="H309" s="57">
        <f>RES_hhdet_in_tes!H$159</f>
        <v>0.18279673506833602</v>
      </c>
      <c r="I309" s="57">
        <f>RES_hhdet_in_tes!I$159</f>
        <v>0.74628577460705003</v>
      </c>
      <c r="J309" s="57">
        <f>RES_hhdet_in_tes!J$159</f>
        <v>1.167419834399825</v>
      </c>
      <c r="K309" s="57">
        <f>RES_hhdet_in_tes!K$159</f>
        <v>0.34493385346987282</v>
      </c>
      <c r="L309" s="57">
        <f>RES_hhdet_in_tes!L$159</f>
        <v>0.56401400757272824</v>
      </c>
      <c r="M309" s="57">
        <f>RES_hhdet_in_tes!M$159</f>
        <v>0.15331362447490984</v>
      </c>
      <c r="N309" s="57">
        <f>RES_hhdet_in_tes!N$159</f>
        <v>0.1592923180667232</v>
      </c>
      <c r="O309" s="57">
        <f>RES_hhdet_in_tes!O$159</f>
        <v>0.12845829859626912</v>
      </c>
      <c r="P309" s="57">
        <f>RES_hhdet_in_tes!P$159</f>
        <v>0.158171126379718</v>
      </c>
      <c r="Q309" s="57">
        <f>RES_hhdet_in_tes!Q$159</f>
        <v>0.18886382687211609</v>
      </c>
    </row>
    <row r="311" spans="1:17" ht="12" customHeight="1" x14ac:dyDescent="0.25">
      <c r="A311" s="152" t="s">
        <v>191</v>
      </c>
      <c r="B311" s="175"/>
      <c r="C311" s="175">
        <f t="shared" ref="C311:Q326" si="83">IF(C293=0,"",C293/C275)</f>
        <v>1.0200885907498851</v>
      </c>
      <c r="D311" s="175">
        <f t="shared" si="83"/>
        <v>1.0589314614093099</v>
      </c>
      <c r="E311" s="175">
        <f t="shared" si="83"/>
        <v>1.0920805331748229</v>
      </c>
      <c r="F311" s="175">
        <f t="shared" si="83"/>
        <v>1.1412164445277604</v>
      </c>
      <c r="G311" s="175">
        <f t="shared" si="83"/>
        <v>1.1269462707352658</v>
      </c>
      <c r="H311" s="175">
        <f t="shared" si="83"/>
        <v>1.2430350398157943</v>
      </c>
      <c r="I311" s="175">
        <f t="shared" si="83"/>
        <v>1.3278858518760623</v>
      </c>
      <c r="J311" s="175">
        <f t="shared" si="83"/>
        <v>1.3797916378243289</v>
      </c>
      <c r="K311" s="175">
        <f t="shared" si="83"/>
        <v>1.458669563041769</v>
      </c>
      <c r="L311" s="175">
        <f t="shared" si="83"/>
        <v>1.5067343744994472</v>
      </c>
      <c r="M311" s="175">
        <f t="shared" si="83"/>
        <v>1.5800187268066428</v>
      </c>
      <c r="N311" s="175">
        <f t="shared" si="83"/>
        <v>1.6364866104682716</v>
      </c>
      <c r="O311" s="175">
        <f t="shared" si="83"/>
        <v>1.6508809985685999</v>
      </c>
      <c r="P311" s="175">
        <f t="shared" si="83"/>
        <v>1.6385276056982891</v>
      </c>
      <c r="Q311" s="175">
        <f t="shared" si="83"/>
        <v>1.6361611137655074</v>
      </c>
    </row>
    <row r="312" spans="1:17" ht="12" customHeight="1" x14ac:dyDescent="0.25">
      <c r="A312" s="158" t="s">
        <v>65</v>
      </c>
      <c r="B312" s="169"/>
      <c r="C312" s="169">
        <f t="shared" si="83"/>
        <v>0.9430228730243716</v>
      </c>
      <c r="D312" s="169">
        <f t="shared" si="83"/>
        <v>0.98725881377669034</v>
      </c>
      <c r="E312" s="169">
        <f t="shared" si="83"/>
        <v>1.0480643138081902</v>
      </c>
      <c r="F312" s="169">
        <f t="shared" si="83"/>
        <v>1.133995138773273</v>
      </c>
      <c r="G312" s="169">
        <f t="shared" si="83"/>
        <v>1.2316986664267424</v>
      </c>
      <c r="H312" s="169">
        <f t="shared" si="83"/>
        <v>1.3711590733660757</v>
      </c>
      <c r="I312" s="169">
        <f t="shared" si="83"/>
        <v>1.5456156616536316</v>
      </c>
      <c r="J312" s="169">
        <f t="shared" si="83"/>
        <v>1.7079295486049757</v>
      </c>
      <c r="K312" s="169">
        <f t="shared" si="83"/>
        <v>1.9328989177828086</v>
      </c>
      <c r="L312" s="169">
        <f t="shared" si="83"/>
        <v>2.2233927489756455</v>
      </c>
      <c r="M312" s="169">
        <f t="shared" si="83"/>
        <v>2.4441477178100883</v>
      </c>
      <c r="N312" s="169">
        <f t="shared" si="83"/>
        <v>2.6346800237070358</v>
      </c>
      <c r="O312" s="169">
        <f t="shared" si="83"/>
        <v>2.784172341410045</v>
      </c>
      <c r="P312" s="169">
        <f t="shared" si="83"/>
        <v>2.9045782457457316</v>
      </c>
      <c r="Q312" s="169">
        <f t="shared" si="83"/>
        <v>3.0195890508127627</v>
      </c>
    </row>
    <row r="313" spans="1:17" ht="12" customHeight="1" x14ac:dyDescent="0.25">
      <c r="A313" s="23" t="s">
        <v>60</v>
      </c>
      <c r="B313" s="73"/>
      <c r="C313" s="73">
        <f t="shared" si="83"/>
        <v>0.9430228730243716</v>
      </c>
      <c r="D313" s="73">
        <f t="shared" si="83"/>
        <v>0.98725881377669034</v>
      </c>
      <c r="E313" s="73">
        <f t="shared" si="83"/>
        <v>1.0480643138081902</v>
      </c>
      <c r="F313" s="73">
        <f t="shared" si="83"/>
        <v>1.133995138773273</v>
      </c>
      <c r="G313" s="73">
        <f t="shared" si="83"/>
        <v>1.2316986664267424</v>
      </c>
      <c r="H313" s="73">
        <f t="shared" si="83"/>
        <v>1.3711590733660757</v>
      </c>
      <c r="I313" s="73">
        <f t="shared" si="83"/>
        <v>1.5456156616536316</v>
      </c>
      <c r="J313" s="73">
        <f t="shared" si="83"/>
        <v>1.7079295486049757</v>
      </c>
      <c r="K313" s="73">
        <f t="shared" si="83"/>
        <v>1.9328989177828086</v>
      </c>
      <c r="L313" s="73">
        <f t="shared" si="83"/>
        <v>2.2233927489756455</v>
      </c>
      <c r="M313" s="73">
        <f t="shared" si="83"/>
        <v>2.4441477178100883</v>
      </c>
      <c r="N313" s="73">
        <f t="shared" si="83"/>
        <v>2.6346800237070358</v>
      </c>
      <c r="O313" s="73">
        <f t="shared" si="83"/>
        <v>2.784172341410045</v>
      </c>
      <c r="P313" s="73">
        <f t="shared" si="83"/>
        <v>2.9045782457457316</v>
      </c>
      <c r="Q313" s="73">
        <f t="shared" si="83"/>
        <v>3.0195890508127627</v>
      </c>
    </row>
    <row r="314" spans="1:17" ht="12" customHeight="1" x14ac:dyDescent="0.25">
      <c r="A314" s="158" t="s">
        <v>112</v>
      </c>
      <c r="B314" s="169"/>
      <c r="C314" s="169">
        <f t="shared" si="83"/>
        <v>1.6474653190359105</v>
      </c>
      <c r="D314" s="169">
        <f t="shared" si="83"/>
        <v>1.7044693316421209</v>
      </c>
      <c r="E314" s="169">
        <f t="shared" si="83"/>
        <v>1.7741987248428475</v>
      </c>
      <c r="F314" s="169">
        <f t="shared" si="83"/>
        <v>1.8442894581207818</v>
      </c>
      <c r="G314" s="169">
        <f t="shared" si="83"/>
        <v>1.9306599487067631</v>
      </c>
      <c r="H314" s="169">
        <f t="shared" si="83"/>
        <v>2.050040605922073</v>
      </c>
      <c r="I314" s="169">
        <f t="shared" si="83"/>
        <v>2.0638063625640917</v>
      </c>
      <c r="J314" s="169">
        <f t="shared" si="83"/>
        <v>2.183684962476899</v>
      </c>
      <c r="K314" s="169">
        <f t="shared" si="83"/>
        <v>2.3400904182593378</v>
      </c>
      <c r="L314" s="169">
        <f t="shared" si="83"/>
        <v>2.5310281404940072</v>
      </c>
      <c r="M314" s="169">
        <f t="shared" si="83"/>
        <v>2.7180349234210692</v>
      </c>
      <c r="N314" s="169">
        <f t="shared" si="83"/>
        <v>2.8813055623000805</v>
      </c>
      <c r="O314" s="169">
        <f t="shared" si="83"/>
        <v>3.0576234763441148</v>
      </c>
      <c r="P314" s="169">
        <f t="shared" si="83"/>
        <v>3.2328565279771619</v>
      </c>
      <c r="Q314" s="169">
        <f t="shared" si="83"/>
        <v>3.4102558277210449</v>
      </c>
    </row>
    <row r="315" spans="1:17" ht="12" customHeight="1" x14ac:dyDescent="0.25">
      <c r="A315" s="23" t="s">
        <v>60</v>
      </c>
      <c r="B315" s="73"/>
      <c r="C315" s="73">
        <f t="shared" si="83"/>
        <v>1.6474653190359105</v>
      </c>
      <c r="D315" s="73">
        <f t="shared" si="83"/>
        <v>1.7044693316421209</v>
      </c>
      <c r="E315" s="73">
        <f t="shared" si="83"/>
        <v>1.7741987248428475</v>
      </c>
      <c r="F315" s="73">
        <f t="shared" si="83"/>
        <v>1.8442894581207818</v>
      </c>
      <c r="G315" s="73">
        <f t="shared" si="83"/>
        <v>1.9306599487067631</v>
      </c>
      <c r="H315" s="73">
        <f t="shared" si="83"/>
        <v>2.050040605922073</v>
      </c>
      <c r="I315" s="73">
        <f t="shared" si="83"/>
        <v>2.0638063625640917</v>
      </c>
      <c r="J315" s="73">
        <f t="shared" si="83"/>
        <v>2.183684962476899</v>
      </c>
      <c r="K315" s="73">
        <f t="shared" si="83"/>
        <v>2.3400904182593378</v>
      </c>
      <c r="L315" s="73">
        <f t="shared" si="83"/>
        <v>2.5310281404940072</v>
      </c>
      <c r="M315" s="73">
        <f t="shared" si="83"/>
        <v>2.7180349234210692</v>
      </c>
      <c r="N315" s="73">
        <f t="shared" si="83"/>
        <v>2.8813055623000805</v>
      </c>
      <c r="O315" s="73">
        <f t="shared" si="83"/>
        <v>3.0576234763441148</v>
      </c>
      <c r="P315" s="73">
        <f t="shared" si="83"/>
        <v>3.2328565279771619</v>
      </c>
      <c r="Q315" s="73">
        <f t="shared" si="83"/>
        <v>3.4102558277210449</v>
      </c>
    </row>
    <row r="316" spans="1:17" ht="12" customHeight="1" x14ac:dyDescent="0.25">
      <c r="A316" s="158" t="s">
        <v>63</v>
      </c>
      <c r="B316" s="169"/>
      <c r="C316" s="169">
        <f t="shared" si="83"/>
        <v>0.901219483461422</v>
      </c>
      <c r="D316" s="169">
        <f t="shared" si="83"/>
        <v>0.95917811594039692</v>
      </c>
      <c r="E316" s="169">
        <f t="shared" si="83"/>
        <v>0.9809765403105597</v>
      </c>
      <c r="F316" s="169">
        <f t="shared" si="83"/>
        <v>0.98141945361642757</v>
      </c>
      <c r="G316" s="169">
        <f t="shared" si="83"/>
        <v>0.83288497798204808</v>
      </c>
      <c r="H316" s="169">
        <f t="shared" si="83"/>
        <v>0.95679166709596752</v>
      </c>
      <c r="I316" s="169">
        <f t="shared" si="83"/>
        <v>0.98559498041604554</v>
      </c>
      <c r="J316" s="169">
        <f t="shared" si="83"/>
        <v>0.98347646673104649</v>
      </c>
      <c r="K316" s="169">
        <f t="shared" si="83"/>
        <v>0.9842372042765597</v>
      </c>
      <c r="L316" s="169">
        <f t="shared" si="83"/>
        <v>0.98233444848498808</v>
      </c>
      <c r="M316" s="169">
        <f t="shared" si="83"/>
        <v>0.98309928334505237</v>
      </c>
      <c r="N316" s="169">
        <f t="shared" si="83"/>
        <v>0.98505793401134256</v>
      </c>
      <c r="O316" s="169">
        <f t="shared" si="83"/>
        <v>0.98449621684058053</v>
      </c>
      <c r="P316" s="169">
        <f t="shared" si="83"/>
        <v>0.95863549887557942</v>
      </c>
      <c r="Q316" s="169">
        <f t="shared" si="83"/>
        <v>0.90275030166837356</v>
      </c>
    </row>
    <row r="317" spans="1:17" ht="12" customHeight="1" x14ac:dyDescent="0.25">
      <c r="A317" s="167" t="s">
        <v>144</v>
      </c>
      <c r="B317" s="174"/>
      <c r="C317" s="174" t="str">
        <f t="shared" si="83"/>
        <v/>
      </c>
      <c r="D317" s="174" t="str">
        <f t="shared" si="83"/>
        <v/>
      </c>
      <c r="E317" s="174" t="str">
        <f t="shared" si="83"/>
        <v/>
      </c>
      <c r="F317" s="174" t="str">
        <f t="shared" si="83"/>
        <v/>
      </c>
      <c r="G317" s="174" t="str">
        <f t="shared" si="83"/>
        <v/>
      </c>
      <c r="H317" s="174" t="str">
        <f t="shared" si="83"/>
        <v/>
      </c>
      <c r="I317" s="174" t="str">
        <f t="shared" si="83"/>
        <v/>
      </c>
      <c r="J317" s="174" t="str">
        <f t="shared" si="83"/>
        <v/>
      </c>
      <c r="K317" s="174" t="str">
        <f t="shared" si="83"/>
        <v/>
      </c>
      <c r="L317" s="174" t="str">
        <f t="shared" si="83"/>
        <v/>
      </c>
      <c r="M317" s="174" t="str">
        <f t="shared" si="83"/>
        <v/>
      </c>
      <c r="N317" s="174" t="str">
        <f t="shared" si="83"/>
        <v/>
      </c>
      <c r="O317" s="174" t="str">
        <f t="shared" si="83"/>
        <v/>
      </c>
      <c r="P317" s="174" t="str">
        <f t="shared" si="83"/>
        <v/>
      </c>
      <c r="Q317" s="174" t="str">
        <f t="shared" si="83"/>
        <v/>
      </c>
    </row>
    <row r="318" spans="1:17" ht="12" customHeight="1" x14ac:dyDescent="0.25">
      <c r="A318" s="167" t="s">
        <v>143</v>
      </c>
      <c r="B318" s="174"/>
      <c r="C318" s="174" t="str">
        <f t="shared" si="83"/>
        <v/>
      </c>
      <c r="D318" s="174" t="str">
        <f t="shared" si="83"/>
        <v/>
      </c>
      <c r="E318" s="174" t="str">
        <f t="shared" si="83"/>
        <v/>
      </c>
      <c r="F318" s="174" t="str">
        <f t="shared" si="83"/>
        <v/>
      </c>
      <c r="G318" s="174" t="str">
        <f t="shared" si="83"/>
        <v/>
      </c>
      <c r="H318" s="174" t="str">
        <f t="shared" si="83"/>
        <v/>
      </c>
      <c r="I318" s="174" t="str">
        <f t="shared" si="83"/>
        <v/>
      </c>
      <c r="J318" s="174" t="str">
        <f t="shared" si="83"/>
        <v/>
      </c>
      <c r="K318" s="174" t="str">
        <f t="shared" si="83"/>
        <v/>
      </c>
      <c r="L318" s="174" t="str">
        <f t="shared" si="83"/>
        <v/>
      </c>
      <c r="M318" s="174" t="str">
        <f t="shared" si="83"/>
        <v/>
      </c>
      <c r="N318" s="174" t="str">
        <f t="shared" si="83"/>
        <v/>
      </c>
      <c r="O318" s="174" t="str">
        <f t="shared" si="83"/>
        <v/>
      </c>
      <c r="P318" s="174" t="str">
        <f t="shared" si="83"/>
        <v/>
      </c>
      <c r="Q318" s="174" t="str">
        <f t="shared" si="83"/>
        <v/>
      </c>
    </row>
    <row r="319" spans="1:17" ht="12" customHeight="1" x14ac:dyDescent="0.25">
      <c r="A319" s="166" t="s">
        <v>57</v>
      </c>
      <c r="B319" s="173"/>
      <c r="C319" s="173" t="str">
        <f t="shared" si="83"/>
        <v/>
      </c>
      <c r="D319" s="173" t="str">
        <f t="shared" si="83"/>
        <v/>
      </c>
      <c r="E319" s="173" t="str">
        <f t="shared" si="83"/>
        <v/>
      </c>
      <c r="F319" s="173" t="str">
        <f t="shared" si="83"/>
        <v/>
      </c>
      <c r="G319" s="173" t="str">
        <f t="shared" si="83"/>
        <v/>
      </c>
      <c r="H319" s="173" t="str">
        <f t="shared" si="83"/>
        <v/>
      </c>
      <c r="I319" s="173" t="str">
        <f t="shared" si="83"/>
        <v/>
      </c>
      <c r="J319" s="173" t="str">
        <f t="shared" si="83"/>
        <v/>
      </c>
      <c r="K319" s="173" t="str">
        <f t="shared" si="83"/>
        <v/>
      </c>
      <c r="L319" s="173" t="str">
        <f t="shared" si="83"/>
        <v/>
      </c>
      <c r="M319" s="173" t="str">
        <f t="shared" si="83"/>
        <v/>
      </c>
      <c r="N319" s="173" t="str">
        <f t="shared" si="83"/>
        <v/>
      </c>
      <c r="O319" s="173" t="str">
        <f t="shared" si="83"/>
        <v/>
      </c>
      <c r="P319" s="173" t="str">
        <f t="shared" si="83"/>
        <v/>
      </c>
      <c r="Q319" s="173" t="str">
        <f t="shared" si="83"/>
        <v/>
      </c>
    </row>
    <row r="320" spans="1:17" ht="12" customHeight="1" x14ac:dyDescent="0.25">
      <c r="A320" s="147" t="s">
        <v>59</v>
      </c>
      <c r="B320" s="172"/>
      <c r="C320" s="172" t="str">
        <f t="shared" si="83"/>
        <v/>
      </c>
      <c r="D320" s="172" t="str">
        <f t="shared" si="83"/>
        <v/>
      </c>
      <c r="E320" s="172" t="str">
        <f t="shared" si="83"/>
        <v/>
      </c>
      <c r="F320" s="172" t="str">
        <f t="shared" si="83"/>
        <v/>
      </c>
      <c r="G320" s="172" t="str">
        <f t="shared" si="83"/>
        <v/>
      </c>
      <c r="H320" s="172" t="str">
        <f t="shared" si="83"/>
        <v/>
      </c>
      <c r="I320" s="172" t="str">
        <f t="shared" si="83"/>
        <v/>
      </c>
      <c r="J320" s="172" t="str">
        <f t="shared" si="83"/>
        <v/>
      </c>
      <c r="K320" s="172" t="str">
        <f t="shared" si="83"/>
        <v/>
      </c>
      <c r="L320" s="172" t="str">
        <f t="shared" si="83"/>
        <v/>
      </c>
      <c r="M320" s="172" t="str">
        <f t="shared" si="83"/>
        <v/>
      </c>
      <c r="N320" s="172" t="str">
        <f t="shared" si="83"/>
        <v/>
      </c>
      <c r="O320" s="172" t="str">
        <f t="shared" si="83"/>
        <v/>
      </c>
      <c r="P320" s="172" t="str">
        <f t="shared" si="83"/>
        <v/>
      </c>
      <c r="Q320" s="172" t="str">
        <f t="shared" si="83"/>
        <v/>
      </c>
    </row>
    <row r="321" spans="1:17" ht="12" customHeight="1" x14ac:dyDescent="0.25">
      <c r="A321" s="163" t="s">
        <v>142</v>
      </c>
      <c r="B321" s="171"/>
      <c r="C321" s="171">
        <f t="shared" si="83"/>
        <v>0.53903247665017417</v>
      </c>
      <c r="D321" s="171">
        <f t="shared" si="83"/>
        <v>0.54103542005902439</v>
      </c>
      <c r="E321" s="171" t="str">
        <f t="shared" si="83"/>
        <v/>
      </c>
      <c r="F321" s="171" t="str">
        <f t="shared" si="83"/>
        <v/>
      </c>
      <c r="G321" s="171">
        <f t="shared" si="83"/>
        <v>0.5586720582190059</v>
      </c>
      <c r="H321" s="171" t="str">
        <f t="shared" si="83"/>
        <v/>
      </c>
      <c r="I321" s="171" t="str">
        <f t="shared" si="83"/>
        <v/>
      </c>
      <c r="J321" s="171" t="str">
        <f t="shared" si="83"/>
        <v/>
      </c>
      <c r="K321" s="171" t="str">
        <f t="shared" si="83"/>
        <v/>
      </c>
      <c r="L321" s="171" t="str">
        <f t="shared" si="83"/>
        <v/>
      </c>
      <c r="M321" s="171" t="str">
        <f t="shared" si="83"/>
        <v/>
      </c>
      <c r="N321" s="171" t="str">
        <f t="shared" si="83"/>
        <v/>
      </c>
      <c r="O321" s="171" t="str">
        <f t="shared" si="83"/>
        <v/>
      </c>
      <c r="P321" s="171">
        <f t="shared" si="83"/>
        <v>0.59420626903568885</v>
      </c>
      <c r="Q321" s="171" t="str">
        <f t="shared" si="83"/>
        <v/>
      </c>
    </row>
    <row r="322" spans="1:17" ht="12" customHeight="1" x14ac:dyDescent="0.25">
      <c r="A322" s="161" t="s">
        <v>141</v>
      </c>
      <c r="B322" s="170"/>
      <c r="C322" s="170">
        <f t="shared" si="83"/>
        <v>0.99994099228798072</v>
      </c>
      <c r="D322" s="170">
        <f t="shared" si="83"/>
        <v>0.98110986319577809</v>
      </c>
      <c r="E322" s="170">
        <f t="shared" si="83"/>
        <v>0.9809765403105597</v>
      </c>
      <c r="F322" s="170">
        <f t="shared" si="83"/>
        <v>0.98141945361642757</v>
      </c>
      <c r="G322" s="170">
        <f t="shared" si="83"/>
        <v>0.84439770547234083</v>
      </c>
      <c r="H322" s="170">
        <f t="shared" si="83"/>
        <v>0.95679166709596752</v>
      </c>
      <c r="I322" s="170">
        <f t="shared" si="83"/>
        <v>0.98559498041604554</v>
      </c>
      <c r="J322" s="170">
        <f t="shared" si="83"/>
        <v>0.98347646673104649</v>
      </c>
      <c r="K322" s="170">
        <f t="shared" si="83"/>
        <v>0.9842372042765597</v>
      </c>
      <c r="L322" s="170">
        <f t="shared" si="83"/>
        <v>0.98233444848498808</v>
      </c>
      <c r="M322" s="170">
        <f t="shared" si="83"/>
        <v>0.98309928334505237</v>
      </c>
      <c r="N322" s="170">
        <f t="shared" si="83"/>
        <v>0.98505793401134256</v>
      </c>
      <c r="O322" s="170">
        <f t="shared" si="83"/>
        <v>0.98449621684058053</v>
      </c>
      <c r="P322" s="170">
        <f t="shared" si="83"/>
        <v>0.96248034853777575</v>
      </c>
      <c r="Q322" s="170">
        <f t="shared" si="83"/>
        <v>0.90275030166837356</v>
      </c>
    </row>
    <row r="323" spans="1:17" ht="12" customHeight="1" x14ac:dyDescent="0.25">
      <c r="A323" s="148" t="s">
        <v>60</v>
      </c>
      <c r="B323" s="73"/>
      <c r="C323" s="73">
        <f t="shared" si="83"/>
        <v>0.50080164036297137</v>
      </c>
      <c r="D323" s="73">
        <f t="shared" si="83"/>
        <v>0.51785933388602401</v>
      </c>
      <c r="E323" s="73">
        <f t="shared" si="83"/>
        <v>0.53703053148892199</v>
      </c>
      <c r="F323" s="73">
        <f t="shared" si="83"/>
        <v>0.5393863708977531</v>
      </c>
      <c r="G323" s="73">
        <f t="shared" si="83"/>
        <v>0.51192300296369175</v>
      </c>
      <c r="H323" s="73">
        <f t="shared" si="83"/>
        <v>0.55187784075522117</v>
      </c>
      <c r="I323" s="73">
        <f t="shared" si="83"/>
        <v>0.56362549555642782</v>
      </c>
      <c r="J323" s="73">
        <f t="shared" si="83"/>
        <v>0.56800734430323285</v>
      </c>
      <c r="K323" s="73">
        <f t="shared" si="83"/>
        <v>0.57005250633598603</v>
      </c>
      <c r="L323" s="73">
        <f t="shared" si="83"/>
        <v>0.57184760962077286</v>
      </c>
      <c r="M323" s="73">
        <f t="shared" si="83"/>
        <v>0.57372621463278395</v>
      </c>
      <c r="N323" s="73">
        <f t="shared" si="83"/>
        <v>0.57511229967225252</v>
      </c>
      <c r="O323" s="73">
        <f t="shared" si="83"/>
        <v>0.57549447304755252</v>
      </c>
      <c r="P323" s="73">
        <f t="shared" si="83"/>
        <v>0.57190055796316741</v>
      </c>
      <c r="Q323" s="73">
        <f t="shared" si="83"/>
        <v>0.56434264842670168</v>
      </c>
    </row>
    <row r="324" spans="1:17" ht="12" customHeight="1" x14ac:dyDescent="0.25">
      <c r="A324" s="148" t="s">
        <v>59</v>
      </c>
      <c r="B324" s="73"/>
      <c r="C324" s="73">
        <f t="shared" si="83"/>
        <v>1.0104151036145341</v>
      </c>
      <c r="D324" s="73">
        <f t="shared" si="83"/>
        <v>1.0006112875243813</v>
      </c>
      <c r="E324" s="73">
        <f t="shared" si="83"/>
        <v>0.99987293102540165</v>
      </c>
      <c r="F324" s="73">
        <f t="shared" si="83"/>
        <v>1.0000645501242018</v>
      </c>
      <c r="G324" s="73">
        <f t="shared" si="83"/>
        <v>0.93489417915086614</v>
      </c>
      <c r="H324" s="73">
        <f t="shared" si="83"/>
        <v>0.99532056152994552</v>
      </c>
      <c r="I324" s="73">
        <f t="shared" si="83"/>
        <v>1.0057657240436184</v>
      </c>
      <c r="J324" s="73">
        <f t="shared" si="83"/>
        <v>1.0034920772371798</v>
      </c>
      <c r="K324" s="73">
        <f t="shared" si="83"/>
        <v>1.0037527901941414</v>
      </c>
      <c r="L324" s="73">
        <f t="shared" si="83"/>
        <v>1.0025987223658686</v>
      </c>
      <c r="M324" s="73">
        <f t="shared" si="83"/>
        <v>1.0030056501005298</v>
      </c>
      <c r="N324" s="73">
        <f t="shared" si="83"/>
        <v>1.0039558906368482</v>
      </c>
      <c r="O324" s="73">
        <f t="shared" si="83"/>
        <v>1.0030234123712916</v>
      </c>
      <c r="P324" s="73">
        <f t="shared" si="83"/>
        <v>0.99204407753028034</v>
      </c>
      <c r="Q324" s="73">
        <f t="shared" si="83"/>
        <v>0.96697982835237006</v>
      </c>
    </row>
    <row r="325" spans="1:17" ht="12" customHeight="1" x14ac:dyDescent="0.25">
      <c r="A325" s="158" t="s">
        <v>62</v>
      </c>
      <c r="B325" s="169"/>
      <c r="C325" s="169">
        <f t="shared" si="83"/>
        <v>0.80200496379676023</v>
      </c>
      <c r="D325" s="169">
        <f t="shared" si="83"/>
        <v>0.80272839187675882</v>
      </c>
      <c r="E325" s="169">
        <f t="shared" si="83"/>
        <v>0.80520018256348047</v>
      </c>
      <c r="F325" s="169">
        <f t="shared" si="83"/>
        <v>0.80793434153474608</v>
      </c>
      <c r="G325" s="169">
        <f t="shared" si="83"/>
        <v>0.81167307703373304</v>
      </c>
      <c r="H325" s="169">
        <f t="shared" si="83"/>
        <v>0.8166788225032181</v>
      </c>
      <c r="I325" s="169">
        <f t="shared" si="83"/>
        <v>0.82171970768609492</v>
      </c>
      <c r="J325" s="169">
        <f t="shared" si="83"/>
        <v>0.82640817293486224</v>
      </c>
      <c r="K325" s="169">
        <f t="shared" si="83"/>
        <v>0.82974392352564474</v>
      </c>
      <c r="L325" s="169">
        <f t="shared" si="83"/>
        <v>0.83284863474370241</v>
      </c>
      <c r="M325" s="169">
        <f t="shared" si="83"/>
        <v>0.83563223561237709</v>
      </c>
      <c r="N325" s="169">
        <f t="shared" si="83"/>
        <v>0.83815317654537069</v>
      </c>
      <c r="O325" s="169">
        <f t="shared" si="83"/>
        <v>0.84044982293922255</v>
      </c>
      <c r="P325" s="169">
        <f t="shared" si="83"/>
        <v>0.84250824645234879</v>
      </c>
      <c r="Q325" s="169">
        <f t="shared" si="83"/>
        <v>0.84431836298000795</v>
      </c>
    </row>
    <row r="326" spans="1:17" ht="12" customHeight="1" x14ac:dyDescent="0.25">
      <c r="A326" s="23" t="s">
        <v>57</v>
      </c>
      <c r="B326" s="73"/>
      <c r="C326" s="73" t="str">
        <f t="shared" si="83"/>
        <v/>
      </c>
      <c r="D326" s="73" t="str">
        <f t="shared" si="83"/>
        <v/>
      </c>
      <c r="E326" s="73" t="str">
        <f t="shared" si="83"/>
        <v/>
      </c>
      <c r="F326" s="73" t="str">
        <f t="shared" si="83"/>
        <v/>
      </c>
      <c r="G326" s="73" t="str">
        <f t="shared" si="83"/>
        <v/>
      </c>
      <c r="H326" s="73" t="str">
        <f t="shared" si="83"/>
        <v/>
      </c>
      <c r="I326" s="73" t="str">
        <f t="shared" si="83"/>
        <v/>
      </c>
      <c r="J326" s="73" t="str">
        <f t="shared" si="83"/>
        <v/>
      </c>
      <c r="K326" s="73" t="str">
        <f t="shared" si="83"/>
        <v/>
      </c>
      <c r="L326" s="73" t="str">
        <f t="shared" si="83"/>
        <v/>
      </c>
      <c r="M326" s="73" t="str">
        <f t="shared" si="83"/>
        <v/>
      </c>
      <c r="N326" s="73" t="str">
        <f t="shared" si="83"/>
        <v/>
      </c>
      <c r="O326" s="73" t="str">
        <f t="shared" si="83"/>
        <v/>
      </c>
      <c r="P326" s="73" t="str">
        <f t="shared" si="83"/>
        <v/>
      </c>
      <c r="Q326" s="73" t="str">
        <f t="shared" si="83"/>
        <v/>
      </c>
    </row>
    <row r="327" spans="1:17" ht="12" customHeight="1" x14ac:dyDescent="0.25">
      <c r="A327" s="29" t="s">
        <v>140</v>
      </c>
      <c r="B327" s="65"/>
      <c r="C327" s="65">
        <f t="shared" ref="C327:Q327" si="84">IF(C309=0,"",C309/C291)</f>
        <v>0.80200496379676023</v>
      </c>
      <c r="D327" s="65">
        <f t="shared" si="84"/>
        <v>0.80272839187675882</v>
      </c>
      <c r="E327" s="65">
        <f t="shared" si="84"/>
        <v>0.80520018256348047</v>
      </c>
      <c r="F327" s="65">
        <f t="shared" si="84"/>
        <v>0.80793434153474608</v>
      </c>
      <c r="G327" s="65">
        <f t="shared" si="84"/>
        <v>0.81167307703373304</v>
      </c>
      <c r="H327" s="65">
        <f t="shared" si="84"/>
        <v>0.8166788225032181</v>
      </c>
      <c r="I327" s="65">
        <f t="shared" si="84"/>
        <v>0.82171970768609492</v>
      </c>
      <c r="J327" s="65">
        <f t="shared" si="84"/>
        <v>0.82640817293486224</v>
      </c>
      <c r="K327" s="65">
        <f t="shared" si="84"/>
        <v>0.82974392352564474</v>
      </c>
      <c r="L327" s="65">
        <f t="shared" si="84"/>
        <v>0.83284863474370241</v>
      </c>
      <c r="M327" s="65">
        <f t="shared" si="84"/>
        <v>0.83563223561237709</v>
      </c>
      <c r="N327" s="65">
        <f t="shared" si="84"/>
        <v>0.83815317654537069</v>
      </c>
      <c r="O327" s="65">
        <f t="shared" si="84"/>
        <v>0.84044982293922255</v>
      </c>
      <c r="P327" s="65">
        <f t="shared" si="84"/>
        <v>0.84250824645234879</v>
      </c>
      <c r="Q327" s="65">
        <f t="shared" si="84"/>
        <v>0.84431836298000795</v>
      </c>
    </row>
    <row r="329" spans="1:17" ht="12" customHeight="1" x14ac:dyDescent="0.25">
      <c r="A329" s="152" t="s">
        <v>190</v>
      </c>
      <c r="B329" s="168"/>
      <c r="C329" s="168">
        <f>SUM(C330,C332,C334,C343)</f>
        <v>0</v>
      </c>
      <c r="D329" s="168">
        <f t="shared" ref="D329:Q329" si="85">SUM(D330,D332,D334,D343)</f>
        <v>0</v>
      </c>
      <c r="E329" s="168">
        <f t="shared" si="85"/>
        <v>0</v>
      </c>
      <c r="F329" s="168">
        <f t="shared" si="85"/>
        <v>0</v>
      </c>
      <c r="G329" s="168">
        <f t="shared" si="85"/>
        <v>0</v>
      </c>
      <c r="H329" s="168">
        <f t="shared" si="85"/>
        <v>0</v>
      </c>
      <c r="I329" s="168">
        <f t="shared" si="85"/>
        <v>0</v>
      </c>
      <c r="J329" s="168">
        <f t="shared" si="85"/>
        <v>0</v>
      </c>
      <c r="K329" s="168">
        <f t="shared" si="85"/>
        <v>0</v>
      </c>
      <c r="L329" s="168">
        <f t="shared" si="85"/>
        <v>0</v>
      </c>
      <c r="M329" s="168">
        <f t="shared" si="85"/>
        <v>0</v>
      </c>
      <c r="N329" s="168">
        <f t="shared" si="85"/>
        <v>0</v>
      </c>
      <c r="O329" s="168">
        <f t="shared" si="85"/>
        <v>0</v>
      </c>
      <c r="P329" s="168">
        <f t="shared" si="85"/>
        <v>0</v>
      </c>
      <c r="Q329" s="168">
        <f t="shared" si="85"/>
        <v>0</v>
      </c>
    </row>
    <row r="330" spans="1:17" ht="12" customHeight="1" x14ac:dyDescent="0.25">
      <c r="A330" s="158" t="s">
        <v>65</v>
      </c>
      <c r="B330" s="157"/>
      <c r="C330" s="157">
        <f>C331</f>
        <v>0</v>
      </c>
      <c r="D330" s="157">
        <f t="shared" ref="D330:Q330" si="86">D331</f>
        <v>0</v>
      </c>
      <c r="E330" s="157">
        <f t="shared" si="86"/>
        <v>0</v>
      </c>
      <c r="F330" s="157">
        <f t="shared" si="86"/>
        <v>0</v>
      </c>
      <c r="G330" s="157">
        <f t="shared" si="86"/>
        <v>0</v>
      </c>
      <c r="H330" s="157">
        <f t="shared" si="86"/>
        <v>0</v>
      </c>
      <c r="I330" s="157">
        <f t="shared" si="86"/>
        <v>0</v>
      </c>
      <c r="J330" s="157">
        <f t="shared" si="86"/>
        <v>0</v>
      </c>
      <c r="K330" s="157">
        <f t="shared" si="86"/>
        <v>0</v>
      </c>
      <c r="L330" s="157">
        <f t="shared" si="86"/>
        <v>0</v>
      </c>
      <c r="M330" s="157">
        <f t="shared" si="86"/>
        <v>0</v>
      </c>
      <c r="N330" s="157">
        <f t="shared" si="86"/>
        <v>0</v>
      </c>
      <c r="O330" s="157">
        <f t="shared" si="86"/>
        <v>0</v>
      </c>
      <c r="P330" s="157">
        <f t="shared" si="86"/>
        <v>0</v>
      </c>
      <c r="Q330" s="157">
        <f t="shared" si="86"/>
        <v>0</v>
      </c>
    </row>
    <row r="331" spans="1:17" ht="12" customHeight="1" x14ac:dyDescent="0.25">
      <c r="A331" s="23" t="s">
        <v>60</v>
      </c>
      <c r="B331" s="156"/>
      <c r="C331" s="156">
        <f>RES_hhdet_in_emi!C$145</f>
        <v>0</v>
      </c>
      <c r="D331" s="156">
        <f>RES_hhdet_in_emi!D$145</f>
        <v>0</v>
      </c>
      <c r="E331" s="156">
        <f>RES_hhdet_in_emi!E$145</f>
        <v>0</v>
      </c>
      <c r="F331" s="156">
        <f>RES_hhdet_in_emi!F$145</f>
        <v>0</v>
      </c>
      <c r="G331" s="156">
        <f>RES_hhdet_in_emi!G$145</f>
        <v>0</v>
      </c>
      <c r="H331" s="156">
        <f>RES_hhdet_in_emi!H$145</f>
        <v>0</v>
      </c>
      <c r="I331" s="156">
        <f>RES_hhdet_in_emi!I$145</f>
        <v>0</v>
      </c>
      <c r="J331" s="156">
        <f>RES_hhdet_in_emi!J$145</f>
        <v>0</v>
      </c>
      <c r="K331" s="156">
        <f>RES_hhdet_in_emi!K$145</f>
        <v>0</v>
      </c>
      <c r="L331" s="156">
        <f>RES_hhdet_in_emi!L$145</f>
        <v>0</v>
      </c>
      <c r="M331" s="156">
        <f>RES_hhdet_in_emi!M$145</f>
        <v>0</v>
      </c>
      <c r="N331" s="156">
        <f>RES_hhdet_in_emi!N$145</f>
        <v>0</v>
      </c>
      <c r="O331" s="156">
        <f>RES_hhdet_in_emi!O$145</f>
        <v>0</v>
      </c>
      <c r="P331" s="156">
        <f>RES_hhdet_in_emi!P$145</f>
        <v>0</v>
      </c>
      <c r="Q331" s="156">
        <f>RES_hhdet_in_emi!Q$145</f>
        <v>0</v>
      </c>
    </row>
    <row r="332" spans="1:17" ht="12" customHeight="1" x14ac:dyDescent="0.25">
      <c r="A332" s="158" t="s">
        <v>112</v>
      </c>
      <c r="B332" s="157"/>
      <c r="C332" s="157">
        <f>C333</f>
        <v>0</v>
      </c>
      <c r="D332" s="157">
        <f t="shared" ref="D332:Q332" si="87">D333</f>
        <v>0</v>
      </c>
      <c r="E332" s="157">
        <f t="shared" si="87"/>
        <v>0</v>
      </c>
      <c r="F332" s="157">
        <f t="shared" si="87"/>
        <v>0</v>
      </c>
      <c r="G332" s="157">
        <f t="shared" si="87"/>
        <v>0</v>
      </c>
      <c r="H332" s="157">
        <f t="shared" si="87"/>
        <v>0</v>
      </c>
      <c r="I332" s="157">
        <f t="shared" si="87"/>
        <v>0</v>
      </c>
      <c r="J332" s="157">
        <f t="shared" si="87"/>
        <v>0</v>
      </c>
      <c r="K332" s="157">
        <f t="shared" si="87"/>
        <v>0</v>
      </c>
      <c r="L332" s="157">
        <f t="shared" si="87"/>
        <v>0</v>
      </c>
      <c r="M332" s="157">
        <f t="shared" si="87"/>
        <v>0</v>
      </c>
      <c r="N332" s="157">
        <f t="shared" si="87"/>
        <v>0</v>
      </c>
      <c r="O332" s="157">
        <f t="shared" si="87"/>
        <v>0</v>
      </c>
      <c r="P332" s="157">
        <f t="shared" si="87"/>
        <v>0</v>
      </c>
      <c r="Q332" s="157">
        <f t="shared" si="87"/>
        <v>0</v>
      </c>
    </row>
    <row r="333" spans="1:17" ht="12" customHeight="1" x14ac:dyDescent="0.25">
      <c r="A333" s="23" t="s">
        <v>60</v>
      </c>
      <c r="B333" s="156"/>
      <c r="C333" s="156">
        <f>RES_hhdet_in_emi!C$147</f>
        <v>0</v>
      </c>
      <c r="D333" s="156">
        <f>RES_hhdet_in_emi!D$147</f>
        <v>0</v>
      </c>
      <c r="E333" s="156">
        <f>RES_hhdet_in_emi!E$147</f>
        <v>0</v>
      </c>
      <c r="F333" s="156">
        <f>RES_hhdet_in_emi!F$147</f>
        <v>0</v>
      </c>
      <c r="G333" s="156">
        <f>RES_hhdet_in_emi!G$147</f>
        <v>0</v>
      </c>
      <c r="H333" s="156">
        <f>RES_hhdet_in_emi!H$147</f>
        <v>0</v>
      </c>
      <c r="I333" s="156">
        <f>RES_hhdet_in_emi!I$147</f>
        <v>0</v>
      </c>
      <c r="J333" s="156">
        <f>RES_hhdet_in_emi!J$147</f>
        <v>0</v>
      </c>
      <c r="K333" s="156">
        <f>RES_hhdet_in_emi!K$147</f>
        <v>0</v>
      </c>
      <c r="L333" s="156">
        <f>RES_hhdet_in_emi!L$147</f>
        <v>0</v>
      </c>
      <c r="M333" s="156">
        <f>RES_hhdet_in_emi!M$147</f>
        <v>0</v>
      </c>
      <c r="N333" s="156">
        <f>RES_hhdet_in_emi!N$147</f>
        <v>0</v>
      </c>
      <c r="O333" s="156">
        <f>RES_hhdet_in_emi!O$147</f>
        <v>0</v>
      </c>
      <c r="P333" s="156">
        <f>RES_hhdet_in_emi!P$147</f>
        <v>0</v>
      </c>
      <c r="Q333" s="156">
        <f>RES_hhdet_in_emi!Q$147</f>
        <v>0</v>
      </c>
    </row>
    <row r="334" spans="1:17" ht="12" customHeight="1" x14ac:dyDescent="0.25">
      <c r="A334" s="158" t="s">
        <v>63</v>
      </c>
      <c r="B334" s="157"/>
      <c r="C334" s="157">
        <f>SUM(C335:C336,C339:C340)</f>
        <v>0</v>
      </c>
      <c r="D334" s="157">
        <f t="shared" ref="D334:Q334" si="88">SUM(D335:D336,D339:D340)</f>
        <v>0</v>
      </c>
      <c r="E334" s="157">
        <f t="shared" si="88"/>
        <v>0</v>
      </c>
      <c r="F334" s="157">
        <f t="shared" si="88"/>
        <v>0</v>
      </c>
      <c r="G334" s="157">
        <f t="shared" si="88"/>
        <v>0</v>
      </c>
      <c r="H334" s="157">
        <f t="shared" si="88"/>
        <v>0</v>
      </c>
      <c r="I334" s="157">
        <f t="shared" si="88"/>
        <v>0</v>
      </c>
      <c r="J334" s="157">
        <f t="shared" si="88"/>
        <v>0</v>
      </c>
      <c r="K334" s="157">
        <f t="shared" si="88"/>
        <v>0</v>
      </c>
      <c r="L334" s="157">
        <f t="shared" si="88"/>
        <v>0</v>
      </c>
      <c r="M334" s="157">
        <f t="shared" si="88"/>
        <v>0</v>
      </c>
      <c r="N334" s="157">
        <f t="shared" si="88"/>
        <v>0</v>
      </c>
      <c r="O334" s="157">
        <f t="shared" si="88"/>
        <v>0</v>
      </c>
      <c r="P334" s="157">
        <f t="shared" si="88"/>
        <v>0</v>
      </c>
      <c r="Q334" s="157">
        <f t="shared" si="88"/>
        <v>0</v>
      </c>
    </row>
    <row r="335" spans="1:17" ht="12" customHeight="1" x14ac:dyDescent="0.25">
      <c r="A335" s="167" t="s">
        <v>144</v>
      </c>
      <c r="B335" s="132"/>
      <c r="C335" s="132">
        <f>RES_hhdet_in_emi!C$149</f>
        <v>0</v>
      </c>
      <c r="D335" s="132">
        <f>RES_hhdet_in_emi!D$149</f>
        <v>0</v>
      </c>
      <c r="E335" s="132">
        <f>RES_hhdet_in_emi!E$149</f>
        <v>0</v>
      </c>
      <c r="F335" s="132">
        <f>RES_hhdet_in_emi!F$149</f>
        <v>0</v>
      </c>
      <c r="G335" s="132">
        <f>RES_hhdet_in_emi!G$149</f>
        <v>0</v>
      </c>
      <c r="H335" s="132">
        <f>RES_hhdet_in_emi!H$149</f>
        <v>0</v>
      </c>
      <c r="I335" s="132">
        <f>RES_hhdet_in_emi!I$149</f>
        <v>0</v>
      </c>
      <c r="J335" s="132">
        <f>RES_hhdet_in_emi!J$149</f>
        <v>0</v>
      </c>
      <c r="K335" s="132">
        <f>RES_hhdet_in_emi!K$149</f>
        <v>0</v>
      </c>
      <c r="L335" s="132">
        <f>RES_hhdet_in_emi!L$149</f>
        <v>0</v>
      </c>
      <c r="M335" s="132">
        <f>RES_hhdet_in_emi!M$149</f>
        <v>0</v>
      </c>
      <c r="N335" s="132">
        <f>RES_hhdet_in_emi!N$149</f>
        <v>0</v>
      </c>
      <c r="O335" s="132">
        <f>RES_hhdet_in_emi!O$149</f>
        <v>0</v>
      </c>
      <c r="P335" s="132">
        <f>RES_hhdet_in_emi!P$149</f>
        <v>0</v>
      </c>
      <c r="Q335" s="132">
        <f>RES_hhdet_in_emi!Q$149</f>
        <v>0</v>
      </c>
    </row>
    <row r="336" spans="1:17" ht="12" customHeight="1" x14ac:dyDescent="0.25">
      <c r="A336" s="167" t="s">
        <v>143</v>
      </c>
      <c r="B336" s="132"/>
      <c r="C336" s="132">
        <f>SUM(C337:C338)</f>
        <v>0</v>
      </c>
      <c r="D336" s="132">
        <f t="shared" ref="D336:Q336" si="89">SUM(D337:D338)</f>
        <v>0</v>
      </c>
      <c r="E336" s="132">
        <f t="shared" si="89"/>
        <v>0</v>
      </c>
      <c r="F336" s="132">
        <f t="shared" si="89"/>
        <v>0</v>
      </c>
      <c r="G336" s="132">
        <f t="shared" si="89"/>
        <v>0</v>
      </c>
      <c r="H336" s="132">
        <f t="shared" si="89"/>
        <v>0</v>
      </c>
      <c r="I336" s="132">
        <f t="shared" si="89"/>
        <v>0</v>
      </c>
      <c r="J336" s="132">
        <f t="shared" si="89"/>
        <v>0</v>
      </c>
      <c r="K336" s="132">
        <f t="shared" si="89"/>
        <v>0</v>
      </c>
      <c r="L336" s="132">
        <f t="shared" si="89"/>
        <v>0</v>
      </c>
      <c r="M336" s="132">
        <f t="shared" si="89"/>
        <v>0</v>
      </c>
      <c r="N336" s="132">
        <f t="shared" si="89"/>
        <v>0</v>
      </c>
      <c r="O336" s="132">
        <f t="shared" si="89"/>
        <v>0</v>
      </c>
      <c r="P336" s="132">
        <f t="shared" si="89"/>
        <v>0</v>
      </c>
      <c r="Q336" s="132">
        <f t="shared" si="89"/>
        <v>0</v>
      </c>
    </row>
    <row r="337" spans="1:17" ht="12" customHeight="1" x14ac:dyDescent="0.25">
      <c r="A337" s="166" t="s">
        <v>57</v>
      </c>
      <c r="B337" s="165"/>
      <c r="C337" s="165">
        <f>RES_hhdet_in_emi!C$151</f>
        <v>0</v>
      </c>
      <c r="D337" s="165">
        <f>RES_hhdet_in_emi!D$151</f>
        <v>0</v>
      </c>
      <c r="E337" s="165">
        <f>RES_hhdet_in_emi!E$151</f>
        <v>0</v>
      </c>
      <c r="F337" s="165">
        <f>RES_hhdet_in_emi!F$151</f>
        <v>0</v>
      </c>
      <c r="G337" s="165">
        <f>RES_hhdet_in_emi!G$151</f>
        <v>0</v>
      </c>
      <c r="H337" s="165">
        <f>RES_hhdet_in_emi!H$151</f>
        <v>0</v>
      </c>
      <c r="I337" s="165">
        <f>RES_hhdet_in_emi!I$151</f>
        <v>0</v>
      </c>
      <c r="J337" s="165">
        <f>RES_hhdet_in_emi!J$151</f>
        <v>0</v>
      </c>
      <c r="K337" s="165">
        <f>RES_hhdet_in_emi!K$151</f>
        <v>0</v>
      </c>
      <c r="L337" s="165">
        <f>RES_hhdet_in_emi!L$151</f>
        <v>0</v>
      </c>
      <c r="M337" s="165">
        <f>RES_hhdet_in_emi!M$151</f>
        <v>0</v>
      </c>
      <c r="N337" s="165">
        <f>RES_hhdet_in_emi!N$151</f>
        <v>0</v>
      </c>
      <c r="O337" s="165">
        <f>RES_hhdet_in_emi!O$151</f>
        <v>0</v>
      </c>
      <c r="P337" s="165">
        <f>RES_hhdet_in_emi!P$151</f>
        <v>0</v>
      </c>
      <c r="Q337" s="165">
        <f>RES_hhdet_in_emi!Q$151</f>
        <v>0</v>
      </c>
    </row>
    <row r="338" spans="1:17" ht="12" customHeight="1" x14ac:dyDescent="0.25">
      <c r="A338" s="147" t="s">
        <v>59</v>
      </c>
      <c r="B338" s="164"/>
      <c r="C338" s="164">
        <f>RES_hhdet_in_emi!C$152</f>
        <v>0</v>
      </c>
      <c r="D338" s="164">
        <f>RES_hhdet_in_emi!D$152</f>
        <v>0</v>
      </c>
      <c r="E338" s="164">
        <f>RES_hhdet_in_emi!E$152</f>
        <v>0</v>
      </c>
      <c r="F338" s="164">
        <f>RES_hhdet_in_emi!F$152</f>
        <v>0</v>
      </c>
      <c r="G338" s="164">
        <f>RES_hhdet_in_emi!G$152</f>
        <v>0</v>
      </c>
      <c r="H338" s="164">
        <f>RES_hhdet_in_emi!H$152</f>
        <v>0</v>
      </c>
      <c r="I338" s="164">
        <f>RES_hhdet_in_emi!I$152</f>
        <v>0</v>
      </c>
      <c r="J338" s="164">
        <f>RES_hhdet_in_emi!J$152</f>
        <v>0</v>
      </c>
      <c r="K338" s="164">
        <f>RES_hhdet_in_emi!K$152</f>
        <v>0</v>
      </c>
      <c r="L338" s="164">
        <f>RES_hhdet_in_emi!L$152</f>
        <v>0</v>
      </c>
      <c r="M338" s="164">
        <f>RES_hhdet_in_emi!M$152</f>
        <v>0</v>
      </c>
      <c r="N338" s="164">
        <f>RES_hhdet_in_emi!N$152</f>
        <v>0</v>
      </c>
      <c r="O338" s="164">
        <f>RES_hhdet_in_emi!O$152</f>
        <v>0</v>
      </c>
      <c r="P338" s="164">
        <f>RES_hhdet_in_emi!P$152</f>
        <v>0</v>
      </c>
      <c r="Q338" s="164">
        <f>RES_hhdet_in_emi!Q$152</f>
        <v>0</v>
      </c>
    </row>
    <row r="339" spans="1:17" ht="12" customHeight="1" x14ac:dyDescent="0.25">
      <c r="A339" s="163" t="s">
        <v>142</v>
      </c>
      <c r="B339" s="162"/>
      <c r="C339" s="162">
        <f>RES_hhdet_in_emi!C$153</f>
        <v>0</v>
      </c>
      <c r="D339" s="162">
        <f>RES_hhdet_in_emi!D$153</f>
        <v>0</v>
      </c>
      <c r="E339" s="162">
        <f>RES_hhdet_in_emi!E$153</f>
        <v>0</v>
      </c>
      <c r="F339" s="162">
        <f>RES_hhdet_in_emi!F$153</f>
        <v>0</v>
      </c>
      <c r="G339" s="162">
        <f>RES_hhdet_in_emi!G$153</f>
        <v>0</v>
      </c>
      <c r="H339" s="162">
        <f>RES_hhdet_in_emi!H$153</f>
        <v>0</v>
      </c>
      <c r="I339" s="162">
        <f>RES_hhdet_in_emi!I$153</f>
        <v>0</v>
      </c>
      <c r="J339" s="162">
        <f>RES_hhdet_in_emi!J$153</f>
        <v>0</v>
      </c>
      <c r="K339" s="162">
        <f>RES_hhdet_in_emi!K$153</f>
        <v>0</v>
      </c>
      <c r="L339" s="162">
        <f>RES_hhdet_in_emi!L$153</f>
        <v>0</v>
      </c>
      <c r="M339" s="162">
        <f>RES_hhdet_in_emi!M$153</f>
        <v>0</v>
      </c>
      <c r="N339" s="162">
        <f>RES_hhdet_in_emi!N$153</f>
        <v>0</v>
      </c>
      <c r="O339" s="162">
        <f>RES_hhdet_in_emi!O$153</f>
        <v>0</v>
      </c>
      <c r="P339" s="162">
        <f>RES_hhdet_in_emi!P$153</f>
        <v>0</v>
      </c>
      <c r="Q339" s="162">
        <f>RES_hhdet_in_emi!Q$153</f>
        <v>0</v>
      </c>
    </row>
    <row r="340" spans="1:17" ht="12" customHeight="1" x14ac:dyDescent="0.25">
      <c r="A340" s="161" t="s">
        <v>141</v>
      </c>
      <c r="B340" s="160"/>
      <c r="C340" s="160">
        <f>SUM(C341:C342)</f>
        <v>0</v>
      </c>
      <c r="D340" s="160">
        <f t="shared" ref="D340:Q340" si="90">SUM(D341:D342)</f>
        <v>0</v>
      </c>
      <c r="E340" s="160">
        <f t="shared" si="90"/>
        <v>0</v>
      </c>
      <c r="F340" s="160">
        <f t="shared" si="90"/>
        <v>0</v>
      </c>
      <c r="G340" s="160">
        <f t="shared" si="90"/>
        <v>0</v>
      </c>
      <c r="H340" s="160">
        <f t="shared" si="90"/>
        <v>0</v>
      </c>
      <c r="I340" s="160">
        <f t="shared" si="90"/>
        <v>0</v>
      </c>
      <c r="J340" s="160">
        <f t="shared" si="90"/>
        <v>0</v>
      </c>
      <c r="K340" s="160">
        <f t="shared" si="90"/>
        <v>0</v>
      </c>
      <c r="L340" s="160">
        <f t="shared" si="90"/>
        <v>0</v>
      </c>
      <c r="M340" s="160">
        <f t="shared" si="90"/>
        <v>0</v>
      </c>
      <c r="N340" s="160">
        <f t="shared" si="90"/>
        <v>0</v>
      </c>
      <c r="O340" s="160">
        <f t="shared" si="90"/>
        <v>0</v>
      </c>
      <c r="P340" s="160">
        <f t="shared" si="90"/>
        <v>0</v>
      </c>
      <c r="Q340" s="160">
        <f t="shared" si="90"/>
        <v>0</v>
      </c>
    </row>
    <row r="341" spans="1:17" ht="12" customHeight="1" x14ac:dyDescent="0.25">
      <c r="A341" s="148" t="s">
        <v>60</v>
      </c>
      <c r="B341" s="156"/>
      <c r="C341" s="156">
        <f>RES_hhdet_in_emi!C$155</f>
        <v>0</v>
      </c>
      <c r="D341" s="156">
        <f>RES_hhdet_in_emi!D$155</f>
        <v>0</v>
      </c>
      <c r="E341" s="156">
        <f>RES_hhdet_in_emi!E$155</f>
        <v>0</v>
      </c>
      <c r="F341" s="156">
        <f>RES_hhdet_in_emi!F$155</f>
        <v>0</v>
      </c>
      <c r="G341" s="156">
        <f>RES_hhdet_in_emi!G$155</f>
        <v>0</v>
      </c>
      <c r="H341" s="156">
        <f>RES_hhdet_in_emi!H$155</f>
        <v>0</v>
      </c>
      <c r="I341" s="156">
        <f>RES_hhdet_in_emi!I$155</f>
        <v>0</v>
      </c>
      <c r="J341" s="156">
        <f>RES_hhdet_in_emi!J$155</f>
        <v>0</v>
      </c>
      <c r="K341" s="156">
        <f>RES_hhdet_in_emi!K$155</f>
        <v>0</v>
      </c>
      <c r="L341" s="156">
        <f>RES_hhdet_in_emi!L$155</f>
        <v>0</v>
      </c>
      <c r="M341" s="156">
        <f>RES_hhdet_in_emi!M$155</f>
        <v>0</v>
      </c>
      <c r="N341" s="156">
        <f>RES_hhdet_in_emi!N$155</f>
        <v>0</v>
      </c>
      <c r="O341" s="156">
        <f>RES_hhdet_in_emi!O$155</f>
        <v>0</v>
      </c>
      <c r="P341" s="156">
        <f>RES_hhdet_in_emi!P$155</f>
        <v>0</v>
      </c>
      <c r="Q341" s="156">
        <f>RES_hhdet_in_emi!Q$155</f>
        <v>0</v>
      </c>
    </row>
    <row r="342" spans="1:17" ht="12" customHeight="1" x14ac:dyDescent="0.25">
      <c r="A342" s="148" t="s">
        <v>59</v>
      </c>
      <c r="B342" s="156"/>
      <c r="C342" s="156">
        <f>RES_hhdet_in_emi!C$156</f>
        <v>0</v>
      </c>
      <c r="D342" s="156">
        <f>RES_hhdet_in_emi!D$156</f>
        <v>0</v>
      </c>
      <c r="E342" s="156">
        <f>RES_hhdet_in_emi!E$156</f>
        <v>0</v>
      </c>
      <c r="F342" s="156">
        <f>RES_hhdet_in_emi!F$156</f>
        <v>0</v>
      </c>
      <c r="G342" s="156">
        <f>RES_hhdet_in_emi!G$156</f>
        <v>0</v>
      </c>
      <c r="H342" s="156">
        <f>RES_hhdet_in_emi!H$156</f>
        <v>0</v>
      </c>
      <c r="I342" s="156">
        <f>RES_hhdet_in_emi!I$156</f>
        <v>0</v>
      </c>
      <c r="J342" s="156">
        <f>RES_hhdet_in_emi!J$156</f>
        <v>0</v>
      </c>
      <c r="K342" s="156">
        <f>RES_hhdet_in_emi!K$156</f>
        <v>0</v>
      </c>
      <c r="L342" s="156">
        <f>RES_hhdet_in_emi!L$156</f>
        <v>0</v>
      </c>
      <c r="M342" s="156">
        <f>RES_hhdet_in_emi!M$156</f>
        <v>0</v>
      </c>
      <c r="N342" s="156">
        <f>RES_hhdet_in_emi!N$156</f>
        <v>0</v>
      </c>
      <c r="O342" s="156">
        <f>RES_hhdet_in_emi!O$156</f>
        <v>0</v>
      </c>
      <c r="P342" s="156">
        <f>RES_hhdet_in_emi!P$156</f>
        <v>0</v>
      </c>
      <c r="Q342" s="156">
        <f>RES_hhdet_in_emi!Q$156</f>
        <v>0</v>
      </c>
    </row>
    <row r="343" spans="1:17" ht="12" customHeight="1" x14ac:dyDescent="0.25">
      <c r="A343" s="158" t="s">
        <v>62</v>
      </c>
      <c r="B343" s="157"/>
      <c r="C343" s="157">
        <f>SUM(C344:C345)</f>
        <v>0</v>
      </c>
      <c r="D343" s="157">
        <f t="shared" ref="D343:Q343" si="91">SUM(D344:D345)</f>
        <v>0</v>
      </c>
      <c r="E343" s="157">
        <f t="shared" si="91"/>
        <v>0</v>
      </c>
      <c r="F343" s="157">
        <f t="shared" si="91"/>
        <v>0</v>
      </c>
      <c r="G343" s="157">
        <f t="shared" si="91"/>
        <v>0</v>
      </c>
      <c r="H343" s="157">
        <f t="shared" si="91"/>
        <v>0</v>
      </c>
      <c r="I343" s="157">
        <f t="shared" si="91"/>
        <v>0</v>
      </c>
      <c r="J343" s="157">
        <f t="shared" si="91"/>
        <v>0</v>
      </c>
      <c r="K343" s="157">
        <f t="shared" si="91"/>
        <v>0</v>
      </c>
      <c r="L343" s="157">
        <f t="shared" si="91"/>
        <v>0</v>
      </c>
      <c r="M343" s="157">
        <f t="shared" si="91"/>
        <v>0</v>
      </c>
      <c r="N343" s="157">
        <f t="shared" si="91"/>
        <v>0</v>
      </c>
      <c r="O343" s="157">
        <f t="shared" si="91"/>
        <v>0</v>
      </c>
      <c r="P343" s="157">
        <f t="shared" si="91"/>
        <v>0</v>
      </c>
      <c r="Q343" s="157">
        <f t="shared" si="91"/>
        <v>0</v>
      </c>
    </row>
    <row r="344" spans="1:17" ht="12" customHeight="1" x14ac:dyDescent="0.25">
      <c r="A344" s="23" t="s">
        <v>57</v>
      </c>
      <c r="B344" s="156"/>
      <c r="C344" s="156">
        <f>RES_hhdet_in_emi!C$158</f>
        <v>0</v>
      </c>
      <c r="D344" s="156">
        <f>RES_hhdet_in_emi!D$158</f>
        <v>0</v>
      </c>
      <c r="E344" s="156">
        <f>RES_hhdet_in_emi!E$158</f>
        <v>0</v>
      </c>
      <c r="F344" s="156">
        <f>RES_hhdet_in_emi!F$158</f>
        <v>0</v>
      </c>
      <c r="G344" s="156">
        <f>RES_hhdet_in_emi!G$158</f>
        <v>0</v>
      </c>
      <c r="H344" s="156">
        <f>RES_hhdet_in_emi!H$158</f>
        <v>0</v>
      </c>
      <c r="I344" s="156">
        <f>RES_hhdet_in_emi!I$158</f>
        <v>0</v>
      </c>
      <c r="J344" s="156">
        <f>RES_hhdet_in_emi!J$158</f>
        <v>0</v>
      </c>
      <c r="K344" s="156">
        <f>RES_hhdet_in_emi!K$158</f>
        <v>0</v>
      </c>
      <c r="L344" s="156">
        <f>RES_hhdet_in_emi!L$158</f>
        <v>0</v>
      </c>
      <c r="M344" s="156">
        <f>RES_hhdet_in_emi!M$158</f>
        <v>0</v>
      </c>
      <c r="N344" s="156">
        <f>RES_hhdet_in_emi!N$158</f>
        <v>0</v>
      </c>
      <c r="O344" s="156">
        <f>RES_hhdet_in_emi!O$158</f>
        <v>0</v>
      </c>
      <c r="P344" s="156">
        <f>RES_hhdet_in_emi!P$158</f>
        <v>0</v>
      </c>
      <c r="Q344" s="156">
        <f>RES_hhdet_in_emi!Q$158</f>
        <v>0</v>
      </c>
    </row>
    <row r="345" spans="1:17" ht="12" customHeight="1" x14ac:dyDescent="0.25">
      <c r="A345" s="29" t="s">
        <v>140</v>
      </c>
      <c r="B345" s="57"/>
      <c r="C345" s="57">
        <f>RES_hhdet_in_emi!C$159</f>
        <v>0</v>
      </c>
      <c r="D345" s="57">
        <f>RES_hhdet_in_emi!D$159</f>
        <v>0</v>
      </c>
      <c r="E345" s="57">
        <f>RES_hhdet_in_emi!E$159</f>
        <v>0</v>
      </c>
      <c r="F345" s="57">
        <f>RES_hhdet_in_emi!F$159</f>
        <v>0</v>
      </c>
      <c r="G345" s="57">
        <f>RES_hhdet_in_emi!G$159</f>
        <v>0</v>
      </c>
      <c r="H345" s="57">
        <f>RES_hhdet_in_emi!H$159</f>
        <v>0</v>
      </c>
      <c r="I345" s="57">
        <f>RES_hhdet_in_emi!I$159</f>
        <v>0</v>
      </c>
      <c r="J345" s="57">
        <f>RES_hhdet_in_emi!J$159</f>
        <v>0</v>
      </c>
      <c r="K345" s="57">
        <f>RES_hhdet_in_emi!K$159</f>
        <v>0</v>
      </c>
      <c r="L345" s="57">
        <f>RES_hhdet_in_emi!L$159</f>
        <v>0</v>
      </c>
      <c r="M345" s="57">
        <f>RES_hhdet_in_emi!M$159</f>
        <v>0</v>
      </c>
      <c r="N345" s="57">
        <f>RES_hhdet_in_emi!N$159</f>
        <v>0</v>
      </c>
      <c r="O345" s="57">
        <f>RES_hhdet_in_emi!O$159</f>
        <v>0</v>
      </c>
      <c r="P345" s="57">
        <f>RES_hhdet_in_emi!P$159</f>
        <v>0</v>
      </c>
      <c r="Q345" s="57">
        <f>RES_hhdet_in_emi!Q$159</f>
        <v>0</v>
      </c>
    </row>
    <row r="347" spans="1:17" ht="12" customHeight="1" x14ac:dyDescent="0.25">
      <c r="A347" s="152" t="s">
        <v>189</v>
      </c>
      <c r="B347" s="168"/>
      <c r="C347" s="168">
        <f t="shared" ref="C347:Q347" si="92">C348+C350+C352+C361</f>
        <v>9268.8458507529813</v>
      </c>
      <c r="D347" s="168">
        <f t="shared" si="92"/>
        <v>9243.6201278206645</v>
      </c>
      <c r="E347" s="168">
        <f t="shared" si="92"/>
        <v>9350.4514729095426</v>
      </c>
      <c r="F347" s="168">
        <f t="shared" si="92"/>
        <v>8412.4754525112094</v>
      </c>
      <c r="G347" s="168">
        <f t="shared" si="92"/>
        <v>7932.2700976407414</v>
      </c>
      <c r="H347" s="168">
        <f t="shared" si="92"/>
        <v>7543.909288314665</v>
      </c>
      <c r="I347" s="168">
        <f t="shared" si="92"/>
        <v>7692.3982716835199</v>
      </c>
      <c r="J347" s="168">
        <f t="shared" si="92"/>
        <v>7005.534061063574</v>
      </c>
      <c r="K347" s="168">
        <f t="shared" si="92"/>
        <v>6832.9673953541078</v>
      </c>
      <c r="L347" s="168">
        <f t="shared" si="92"/>
        <v>6288.7687881321726</v>
      </c>
      <c r="M347" s="168">
        <f t="shared" si="92"/>
        <v>6198.4548306130691</v>
      </c>
      <c r="N347" s="168">
        <f t="shared" si="92"/>
        <v>5894.141423617175</v>
      </c>
      <c r="O347" s="168">
        <f t="shared" si="92"/>
        <v>5380.4453539841306</v>
      </c>
      <c r="P347" s="168">
        <f t="shared" si="92"/>
        <v>5274.7666287921056</v>
      </c>
      <c r="Q347" s="168">
        <f t="shared" si="92"/>
        <v>5759.8693802170046</v>
      </c>
    </row>
    <row r="348" spans="1:17" ht="12" customHeight="1" x14ac:dyDescent="0.25">
      <c r="A348" s="158" t="s">
        <v>65</v>
      </c>
      <c r="B348" s="157"/>
      <c r="C348" s="157">
        <f t="shared" ref="C348:Q348" si="93">C349</f>
        <v>4315.2967231484454</v>
      </c>
      <c r="D348" s="157">
        <f t="shared" si="93"/>
        <v>4446.0238993919784</v>
      </c>
      <c r="E348" s="157">
        <f t="shared" si="93"/>
        <v>4516.0030107538523</v>
      </c>
      <c r="F348" s="157">
        <f t="shared" si="93"/>
        <v>3657.4606673730968</v>
      </c>
      <c r="G348" s="157">
        <f t="shared" si="93"/>
        <v>2854.8959509019319</v>
      </c>
      <c r="H348" s="157">
        <f t="shared" si="93"/>
        <v>2901.6641434589906</v>
      </c>
      <c r="I348" s="157">
        <f t="shared" si="93"/>
        <v>2757.3853613609713</v>
      </c>
      <c r="J348" s="157">
        <f t="shared" si="93"/>
        <v>2144.3058966144995</v>
      </c>
      <c r="K348" s="157">
        <f t="shared" si="93"/>
        <v>2021.5411249922281</v>
      </c>
      <c r="L348" s="157">
        <f t="shared" si="93"/>
        <v>1508.9122990242765</v>
      </c>
      <c r="M348" s="157">
        <f t="shared" si="93"/>
        <v>1513.1385455804084</v>
      </c>
      <c r="N348" s="157">
        <f t="shared" si="93"/>
        <v>1337.6196266754196</v>
      </c>
      <c r="O348" s="157">
        <f t="shared" si="93"/>
        <v>1049.3340972247199</v>
      </c>
      <c r="P348" s="157">
        <f t="shared" si="93"/>
        <v>922.04837946042994</v>
      </c>
      <c r="Q348" s="157">
        <f t="shared" si="93"/>
        <v>1082.6605278332152</v>
      </c>
    </row>
    <row r="349" spans="1:17" ht="12" customHeight="1" x14ac:dyDescent="0.25">
      <c r="A349" s="23" t="s">
        <v>60</v>
      </c>
      <c r="B349" s="156"/>
      <c r="C349" s="156">
        <f t="shared" ref="C349:Q349" si="94">IF(C277=0,0,C277/0.086*1000000/C$49)</f>
        <v>4315.2967231484454</v>
      </c>
      <c r="D349" s="156">
        <f t="shared" si="94"/>
        <v>4446.0238993919784</v>
      </c>
      <c r="E349" s="156">
        <f t="shared" si="94"/>
        <v>4516.0030107538523</v>
      </c>
      <c r="F349" s="156">
        <f t="shared" si="94"/>
        <v>3657.4606673730968</v>
      </c>
      <c r="G349" s="156">
        <f t="shared" si="94"/>
        <v>2854.8959509019319</v>
      </c>
      <c r="H349" s="156">
        <f t="shared" si="94"/>
        <v>2901.6641434589906</v>
      </c>
      <c r="I349" s="156">
        <f t="shared" si="94"/>
        <v>2757.3853613609713</v>
      </c>
      <c r="J349" s="156">
        <f t="shared" si="94"/>
        <v>2144.3058966144995</v>
      </c>
      <c r="K349" s="156">
        <f t="shared" si="94"/>
        <v>2021.5411249922281</v>
      </c>
      <c r="L349" s="156">
        <f t="shared" si="94"/>
        <v>1508.9122990242765</v>
      </c>
      <c r="M349" s="156">
        <f t="shared" si="94"/>
        <v>1513.1385455804084</v>
      </c>
      <c r="N349" s="156">
        <f t="shared" si="94"/>
        <v>1337.6196266754196</v>
      </c>
      <c r="O349" s="156">
        <f t="shared" si="94"/>
        <v>1049.3340972247199</v>
      </c>
      <c r="P349" s="156">
        <f t="shared" si="94"/>
        <v>922.04837946042994</v>
      </c>
      <c r="Q349" s="156">
        <f t="shared" si="94"/>
        <v>1082.6605278332152</v>
      </c>
    </row>
    <row r="350" spans="1:17" ht="12" customHeight="1" x14ac:dyDescent="0.25">
      <c r="A350" s="158" t="s">
        <v>112</v>
      </c>
      <c r="B350" s="157"/>
      <c r="C350" s="157">
        <f t="shared" ref="C350:Q350" si="95">C351</f>
        <v>1369.4726746703009</v>
      </c>
      <c r="D350" s="157">
        <f t="shared" si="95"/>
        <v>1284.4036274291695</v>
      </c>
      <c r="E350" s="157">
        <f t="shared" si="95"/>
        <v>1193.9190012828553</v>
      </c>
      <c r="F350" s="157">
        <f t="shared" si="95"/>
        <v>1154.7290548637209</v>
      </c>
      <c r="G350" s="157">
        <f t="shared" si="95"/>
        <v>1110.2429810767251</v>
      </c>
      <c r="H350" s="157">
        <f t="shared" si="95"/>
        <v>1040.3806782828012</v>
      </c>
      <c r="I350" s="157">
        <f t="shared" si="95"/>
        <v>1221.6672180581611</v>
      </c>
      <c r="J350" s="157">
        <f t="shared" si="95"/>
        <v>1197.2564037833479</v>
      </c>
      <c r="K350" s="157">
        <f t="shared" si="95"/>
        <v>1134.1187817260136</v>
      </c>
      <c r="L350" s="157">
        <f t="shared" si="95"/>
        <v>1059.5358581493215</v>
      </c>
      <c r="M350" s="157">
        <f t="shared" si="95"/>
        <v>980.88416817753784</v>
      </c>
      <c r="N350" s="157">
        <f t="shared" si="95"/>
        <v>967.06721454443209</v>
      </c>
      <c r="O350" s="157">
        <f t="shared" si="95"/>
        <v>904.76542272900804</v>
      </c>
      <c r="P350" s="157">
        <f t="shared" si="95"/>
        <v>848.53845369549765</v>
      </c>
      <c r="Q350" s="157">
        <f t="shared" si="95"/>
        <v>799.81042709563837</v>
      </c>
    </row>
    <row r="351" spans="1:17" ht="12" customHeight="1" x14ac:dyDescent="0.25">
      <c r="A351" s="23" t="s">
        <v>60</v>
      </c>
      <c r="B351" s="156"/>
      <c r="C351" s="156">
        <f t="shared" ref="C351:Q351" si="96">IF(C279=0,0,C279/0.086*1000000/C$49)</f>
        <v>1369.4726746703009</v>
      </c>
      <c r="D351" s="156">
        <f t="shared" si="96"/>
        <v>1284.4036274291695</v>
      </c>
      <c r="E351" s="156">
        <f t="shared" si="96"/>
        <v>1193.9190012828553</v>
      </c>
      <c r="F351" s="156">
        <f t="shared" si="96"/>
        <v>1154.7290548637209</v>
      </c>
      <c r="G351" s="156">
        <f t="shared" si="96"/>
        <v>1110.2429810767251</v>
      </c>
      <c r="H351" s="156">
        <f t="shared" si="96"/>
        <v>1040.3806782828012</v>
      </c>
      <c r="I351" s="156">
        <f t="shared" si="96"/>
        <v>1221.6672180581611</v>
      </c>
      <c r="J351" s="156">
        <f t="shared" si="96"/>
        <v>1197.2564037833479</v>
      </c>
      <c r="K351" s="156">
        <f t="shared" si="96"/>
        <v>1134.1187817260136</v>
      </c>
      <c r="L351" s="156">
        <f t="shared" si="96"/>
        <v>1059.5358581493215</v>
      </c>
      <c r="M351" s="156">
        <f t="shared" si="96"/>
        <v>980.88416817753784</v>
      </c>
      <c r="N351" s="156">
        <f t="shared" si="96"/>
        <v>967.06721454443209</v>
      </c>
      <c r="O351" s="156">
        <f t="shared" si="96"/>
        <v>904.76542272900804</v>
      </c>
      <c r="P351" s="156">
        <f t="shared" si="96"/>
        <v>848.53845369549765</v>
      </c>
      <c r="Q351" s="156">
        <f t="shared" si="96"/>
        <v>799.81042709563837</v>
      </c>
    </row>
    <row r="352" spans="1:17" ht="12" customHeight="1" x14ac:dyDescent="0.25">
      <c r="A352" s="158" t="s">
        <v>63</v>
      </c>
      <c r="B352" s="157"/>
      <c r="C352" s="157">
        <f t="shared" ref="C352:Q352" si="97">IF(C280=0,0,C280/0.086*1000000/SUM(C$53:C$56))</f>
        <v>2570.334927300431</v>
      </c>
      <c r="D352" s="157">
        <f t="shared" si="97"/>
        <v>2490.3709655252887</v>
      </c>
      <c r="E352" s="157">
        <f t="shared" si="97"/>
        <v>2439.3489697382483</v>
      </c>
      <c r="F352" s="157">
        <f t="shared" si="97"/>
        <v>2389.0442232535906</v>
      </c>
      <c r="G352" s="157">
        <f t="shared" si="97"/>
        <v>2798.2146675918939</v>
      </c>
      <c r="H352" s="157">
        <f t="shared" si="97"/>
        <v>2314.6442988249646</v>
      </c>
      <c r="I352" s="157">
        <f t="shared" si="97"/>
        <v>2319.7820607602007</v>
      </c>
      <c r="J352" s="157">
        <f t="shared" si="97"/>
        <v>2301.4632141783823</v>
      </c>
      <c r="K352" s="157">
        <f t="shared" si="97"/>
        <v>2294.2284122013848</v>
      </c>
      <c r="L352" s="157">
        <f t="shared" si="97"/>
        <v>2277.2756973134142</v>
      </c>
      <c r="M352" s="157">
        <f t="shared" si="97"/>
        <v>2263.0158766625991</v>
      </c>
      <c r="N352" s="157">
        <f t="shared" si="97"/>
        <v>2222.9021794939567</v>
      </c>
      <c r="O352" s="157">
        <f t="shared" si="97"/>
        <v>2185.7144295687681</v>
      </c>
      <c r="P352" s="157">
        <f t="shared" si="97"/>
        <v>2318.0227778120106</v>
      </c>
      <c r="Q352" s="157">
        <f t="shared" si="97"/>
        <v>2628.144247803662</v>
      </c>
    </row>
    <row r="353" spans="1:17" ht="12" customHeight="1" x14ac:dyDescent="0.25">
      <c r="A353" s="167" t="s">
        <v>144</v>
      </c>
      <c r="B353" s="132"/>
      <c r="C353" s="132">
        <f t="shared" ref="C353:Q353" si="98">IF(C281=0,0,C281/0.086*1000000/C$53)</f>
        <v>0</v>
      </c>
      <c r="D353" s="132">
        <f t="shared" si="98"/>
        <v>0</v>
      </c>
      <c r="E353" s="132">
        <f t="shared" si="98"/>
        <v>0</v>
      </c>
      <c r="F353" s="132">
        <f t="shared" si="98"/>
        <v>0</v>
      </c>
      <c r="G353" s="132">
        <f t="shared" si="98"/>
        <v>0</v>
      </c>
      <c r="H353" s="132">
        <f t="shared" si="98"/>
        <v>0</v>
      </c>
      <c r="I353" s="132">
        <f t="shared" si="98"/>
        <v>0</v>
      </c>
      <c r="J353" s="132">
        <f t="shared" si="98"/>
        <v>0</v>
      </c>
      <c r="K353" s="132">
        <f t="shared" si="98"/>
        <v>0</v>
      </c>
      <c r="L353" s="132">
        <f t="shared" si="98"/>
        <v>0</v>
      </c>
      <c r="M353" s="132">
        <f t="shared" si="98"/>
        <v>0</v>
      </c>
      <c r="N353" s="132">
        <f t="shared" si="98"/>
        <v>0</v>
      </c>
      <c r="O353" s="132">
        <f t="shared" si="98"/>
        <v>0</v>
      </c>
      <c r="P353" s="132">
        <f t="shared" si="98"/>
        <v>0</v>
      </c>
      <c r="Q353" s="132">
        <f t="shared" si="98"/>
        <v>0</v>
      </c>
    </row>
    <row r="354" spans="1:17" ht="12" customHeight="1" x14ac:dyDescent="0.25">
      <c r="A354" s="167" t="s">
        <v>143</v>
      </c>
      <c r="B354" s="132"/>
      <c r="C354" s="132">
        <f t="shared" ref="C354:Q354" si="99">IF(C282=0,0,C282/0.086*1000000/C$54)</f>
        <v>0</v>
      </c>
      <c r="D354" s="132">
        <f t="shared" si="99"/>
        <v>0</v>
      </c>
      <c r="E354" s="132">
        <f t="shared" si="99"/>
        <v>0</v>
      </c>
      <c r="F354" s="132">
        <f t="shared" si="99"/>
        <v>0</v>
      </c>
      <c r="G354" s="132">
        <f t="shared" si="99"/>
        <v>0</v>
      </c>
      <c r="H354" s="132">
        <f t="shared" si="99"/>
        <v>0</v>
      </c>
      <c r="I354" s="132">
        <f t="shared" si="99"/>
        <v>0</v>
      </c>
      <c r="J354" s="132">
        <f t="shared" si="99"/>
        <v>0</v>
      </c>
      <c r="K354" s="132">
        <f t="shared" si="99"/>
        <v>0</v>
      </c>
      <c r="L354" s="132">
        <f t="shared" si="99"/>
        <v>0</v>
      </c>
      <c r="M354" s="132">
        <f t="shared" si="99"/>
        <v>0</v>
      </c>
      <c r="N354" s="132">
        <f t="shared" si="99"/>
        <v>0</v>
      </c>
      <c r="O354" s="132">
        <f t="shared" si="99"/>
        <v>0</v>
      </c>
      <c r="P354" s="132">
        <f t="shared" si="99"/>
        <v>0</v>
      </c>
      <c r="Q354" s="132">
        <f t="shared" si="99"/>
        <v>0</v>
      </c>
    </row>
    <row r="355" spans="1:17" ht="12" customHeight="1" x14ac:dyDescent="0.25">
      <c r="A355" s="166" t="s">
        <v>57</v>
      </c>
      <c r="B355" s="165"/>
      <c r="C355" s="165">
        <f t="shared" ref="C355:Q356" si="100">IF(C283=0,0,C283/0.086*1000000/C$54)</f>
        <v>0</v>
      </c>
      <c r="D355" s="165">
        <f t="shared" si="100"/>
        <v>0</v>
      </c>
      <c r="E355" s="165">
        <f t="shared" si="100"/>
        <v>0</v>
      </c>
      <c r="F355" s="165">
        <f t="shared" si="100"/>
        <v>0</v>
      </c>
      <c r="G355" s="165">
        <f t="shared" si="100"/>
        <v>0</v>
      </c>
      <c r="H355" s="165">
        <f t="shared" si="100"/>
        <v>0</v>
      </c>
      <c r="I355" s="165">
        <f t="shared" si="100"/>
        <v>0</v>
      </c>
      <c r="J355" s="165">
        <f t="shared" si="100"/>
        <v>0</v>
      </c>
      <c r="K355" s="165">
        <f t="shared" si="100"/>
        <v>0</v>
      </c>
      <c r="L355" s="165">
        <f t="shared" si="100"/>
        <v>0</v>
      </c>
      <c r="M355" s="165">
        <f t="shared" si="100"/>
        <v>0</v>
      </c>
      <c r="N355" s="165">
        <f t="shared" si="100"/>
        <v>0</v>
      </c>
      <c r="O355" s="165">
        <f t="shared" si="100"/>
        <v>0</v>
      </c>
      <c r="P355" s="165">
        <f t="shared" si="100"/>
        <v>0</v>
      </c>
      <c r="Q355" s="165">
        <f t="shared" si="100"/>
        <v>0</v>
      </c>
    </row>
    <row r="356" spans="1:17" ht="12" customHeight="1" x14ac:dyDescent="0.25">
      <c r="A356" s="147" t="s">
        <v>59</v>
      </c>
      <c r="B356" s="164"/>
      <c r="C356" s="164">
        <f t="shared" si="100"/>
        <v>0</v>
      </c>
      <c r="D356" s="164">
        <f t="shared" si="100"/>
        <v>0</v>
      </c>
      <c r="E356" s="164">
        <f t="shared" si="100"/>
        <v>0</v>
      </c>
      <c r="F356" s="164">
        <f t="shared" si="100"/>
        <v>0</v>
      </c>
      <c r="G356" s="164">
        <f t="shared" si="100"/>
        <v>0</v>
      </c>
      <c r="H356" s="164">
        <f t="shared" si="100"/>
        <v>0</v>
      </c>
      <c r="I356" s="164">
        <f t="shared" si="100"/>
        <v>0</v>
      </c>
      <c r="J356" s="164">
        <f t="shared" si="100"/>
        <v>0</v>
      </c>
      <c r="K356" s="164">
        <f t="shared" si="100"/>
        <v>0</v>
      </c>
      <c r="L356" s="164">
        <f t="shared" si="100"/>
        <v>0</v>
      </c>
      <c r="M356" s="164">
        <f t="shared" si="100"/>
        <v>0</v>
      </c>
      <c r="N356" s="164">
        <f t="shared" si="100"/>
        <v>0</v>
      </c>
      <c r="O356" s="164">
        <f t="shared" si="100"/>
        <v>0</v>
      </c>
      <c r="P356" s="164">
        <f t="shared" si="100"/>
        <v>0</v>
      </c>
      <c r="Q356" s="164">
        <f t="shared" si="100"/>
        <v>0</v>
      </c>
    </row>
    <row r="357" spans="1:17" ht="12" customHeight="1" x14ac:dyDescent="0.25">
      <c r="A357" s="163" t="s">
        <v>142</v>
      </c>
      <c r="B357" s="162"/>
      <c r="C357" s="162">
        <f t="shared" ref="C357:Q357" si="101">IF(C285=0,0,C285/0.086*1000000/C$55)</f>
        <v>4371.8925349593355</v>
      </c>
      <c r="D357" s="162">
        <f t="shared" si="101"/>
        <v>4614.5526705410575</v>
      </c>
      <c r="E357" s="162">
        <f t="shared" si="101"/>
        <v>0</v>
      </c>
      <c r="F357" s="162">
        <f t="shared" si="101"/>
        <v>0</v>
      </c>
      <c r="G357" s="162">
        <f t="shared" si="101"/>
        <v>4429.1608057965768</v>
      </c>
      <c r="H357" s="162">
        <f t="shared" si="101"/>
        <v>0</v>
      </c>
      <c r="I357" s="162">
        <f t="shared" si="101"/>
        <v>0</v>
      </c>
      <c r="J357" s="162">
        <f t="shared" si="101"/>
        <v>0</v>
      </c>
      <c r="K357" s="162">
        <f t="shared" si="101"/>
        <v>0</v>
      </c>
      <c r="L357" s="162">
        <f t="shared" si="101"/>
        <v>0</v>
      </c>
      <c r="M357" s="162">
        <f t="shared" si="101"/>
        <v>0</v>
      </c>
      <c r="N357" s="162">
        <f t="shared" si="101"/>
        <v>0</v>
      </c>
      <c r="O357" s="162">
        <f t="shared" si="101"/>
        <v>0</v>
      </c>
      <c r="P357" s="162">
        <f t="shared" si="101"/>
        <v>4501.3022618903451</v>
      </c>
      <c r="Q357" s="162">
        <f t="shared" si="101"/>
        <v>0</v>
      </c>
    </row>
    <row r="358" spans="1:17" ht="12" customHeight="1" x14ac:dyDescent="0.25">
      <c r="A358" s="161" t="s">
        <v>141</v>
      </c>
      <c r="B358" s="160"/>
      <c r="C358" s="160">
        <f t="shared" ref="C358:Q358" si="102">IF(C286=0,0,C286/0.086*1000000/C$56)</f>
        <v>2310.7870297929526</v>
      </c>
      <c r="D358" s="160">
        <f t="shared" si="102"/>
        <v>2431.6607388820771</v>
      </c>
      <c r="E358" s="160">
        <f t="shared" si="102"/>
        <v>2439.3489697382483</v>
      </c>
      <c r="F358" s="160">
        <f t="shared" si="102"/>
        <v>2389.0442232535906</v>
      </c>
      <c r="G358" s="160">
        <f t="shared" si="102"/>
        <v>2755.6129895664972</v>
      </c>
      <c r="H358" s="160">
        <f t="shared" si="102"/>
        <v>2314.6442988249646</v>
      </c>
      <c r="I358" s="160">
        <f t="shared" si="102"/>
        <v>2319.7820607602007</v>
      </c>
      <c r="J358" s="160">
        <f t="shared" si="102"/>
        <v>2301.4632141783823</v>
      </c>
      <c r="K358" s="160">
        <f t="shared" si="102"/>
        <v>2294.2284122013848</v>
      </c>
      <c r="L358" s="160">
        <f t="shared" si="102"/>
        <v>2277.2756973134142</v>
      </c>
      <c r="M358" s="160">
        <f t="shared" si="102"/>
        <v>2263.0158766625991</v>
      </c>
      <c r="N358" s="160">
        <f t="shared" si="102"/>
        <v>2222.9021794939567</v>
      </c>
      <c r="O358" s="160">
        <f t="shared" si="102"/>
        <v>2185.7144295687681</v>
      </c>
      <c r="P358" s="160">
        <f t="shared" si="102"/>
        <v>2306.221248588578</v>
      </c>
      <c r="Q358" s="160">
        <f t="shared" si="102"/>
        <v>2628.144247803662</v>
      </c>
    </row>
    <row r="359" spans="1:17" ht="12" customHeight="1" x14ac:dyDescent="0.25">
      <c r="A359" s="148" t="s">
        <v>60</v>
      </c>
      <c r="B359" s="156"/>
      <c r="C359" s="156">
        <f t="shared" ref="C359:Q360" si="103">IF(C287=0,0,C287/0.086*1000000/C$56)</f>
        <v>47.493722884749509</v>
      </c>
      <c r="D359" s="156">
        <f t="shared" si="103"/>
        <v>98.23025579647576</v>
      </c>
      <c r="E359" s="156">
        <f t="shared" si="103"/>
        <v>99.59090020314369</v>
      </c>
      <c r="F359" s="156">
        <f t="shared" si="103"/>
        <v>96.692142394719482</v>
      </c>
      <c r="G359" s="156">
        <f t="shared" si="103"/>
        <v>589.57506425485963</v>
      </c>
      <c r="H359" s="156">
        <f t="shared" si="103"/>
        <v>201.10982019466141</v>
      </c>
      <c r="I359" s="156">
        <f t="shared" si="103"/>
        <v>105.83006522509245</v>
      </c>
      <c r="J359" s="156">
        <f t="shared" si="103"/>
        <v>105.77911877378006</v>
      </c>
      <c r="K359" s="156">
        <f t="shared" si="103"/>
        <v>103.23537557913185</v>
      </c>
      <c r="L359" s="156">
        <f t="shared" si="103"/>
        <v>107.13225588331876</v>
      </c>
      <c r="M359" s="156">
        <f t="shared" si="103"/>
        <v>104.93962741361936</v>
      </c>
      <c r="N359" s="156">
        <f t="shared" si="103"/>
        <v>97.957180323785821</v>
      </c>
      <c r="O359" s="156">
        <f t="shared" si="103"/>
        <v>94.719105272666781</v>
      </c>
      <c r="P359" s="156">
        <f t="shared" si="103"/>
        <v>162.27907087624897</v>
      </c>
      <c r="Q359" s="156">
        <f t="shared" si="103"/>
        <v>419.24707779063175</v>
      </c>
    </row>
    <row r="360" spans="1:17" ht="12" customHeight="1" x14ac:dyDescent="0.25">
      <c r="A360" s="148" t="s">
        <v>59</v>
      </c>
      <c r="B360" s="156"/>
      <c r="C360" s="156">
        <f t="shared" si="103"/>
        <v>2263.2933069082032</v>
      </c>
      <c r="D360" s="156">
        <f t="shared" si="103"/>
        <v>2333.4304830856017</v>
      </c>
      <c r="E360" s="156">
        <f t="shared" si="103"/>
        <v>2339.7580695351053</v>
      </c>
      <c r="F360" s="156">
        <f t="shared" si="103"/>
        <v>2292.3520808588714</v>
      </c>
      <c r="G360" s="156">
        <f t="shared" si="103"/>
        <v>2166.0379253116375</v>
      </c>
      <c r="H360" s="156">
        <f t="shared" si="103"/>
        <v>2113.534478630304</v>
      </c>
      <c r="I360" s="156">
        <f t="shared" si="103"/>
        <v>2213.9519955351084</v>
      </c>
      <c r="J360" s="156">
        <f t="shared" si="103"/>
        <v>2195.684095404602</v>
      </c>
      <c r="K360" s="156">
        <f t="shared" si="103"/>
        <v>2190.9930366222529</v>
      </c>
      <c r="L360" s="156">
        <f t="shared" si="103"/>
        <v>2170.1434414300957</v>
      </c>
      <c r="M360" s="156">
        <f t="shared" si="103"/>
        <v>2158.0762492489798</v>
      </c>
      <c r="N360" s="156">
        <f t="shared" si="103"/>
        <v>2124.9449991701708</v>
      </c>
      <c r="O360" s="156">
        <f t="shared" si="103"/>
        <v>2090.995324296101</v>
      </c>
      <c r="P360" s="156">
        <f t="shared" si="103"/>
        <v>2143.9421777123289</v>
      </c>
      <c r="Q360" s="156">
        <f t="shared" si="103"/>
        <v>2208.8971700130301</v>
      </c>
    </row>
    <row r="361" spans="1:17" ht="12" customHeight="1" x14ac:dyDescent="0.25">
      <c r="A361" s="158" t="s">
        <v>62</v>
      </c>
      <c r="B361" s="157"/>
      <c r="C361" s="157">
        <f t="shared" ref="C361:Q361" si="104">IF(C289=0,0,C289/0.086*1000000/SUM(C$58:C$59))</f>
        <v>1013.7415256338045</v>
      </c>
      <c r="D361" s="157">
        <f t="shared" si="104"/>
        <v>1022.8216354742285</v>
      </c>
      <c r="E361" s="157">
        <f t="shared" si="104"/>
        <v>1201.1804911345855</v>
      </c>
      <c r="F361" s="157">
        <f t="shared" si="104"/>
        <v>1211.2415070208008</v>
      </c>
      <c r="G361" s="157">
        <f t="shared" si="104"/>
        <v>1168.916498070191</v>
      </c>
      <c r="H361" s="157">
        <f t="shared" si="104"/>
        <v>1287.220167747909</v>
      </c>
      <c r="I361" s="157">
        <f t="shared" si="104"/>
        <v>1393.5636315041863</v>
      </c>
      <c r="J361" s="157">
        <f t="shared" si="104"/>
        <v>1362.508546487345</v>
      </c>
      <c r="K361" s="157">
        <f t="shared" si="104"/>
        <v>1383.0790764344815</v>
      </c>
      <c r="L361" s="157">
        <f t="shared" si="104"/>
        <v>1443.0449336451607</v>
      </c>
      <c r="M361" s="157">
        <f t="shared" si="104"/>
        <v>1441.4162401925244</v>
      </c>
      <c r="N361" s="157">
        <f t="shared" si="104"/>
        <v>1366.5524029033654</v>
      </c>
      <c r="O361" s="157">
        <f t="shared" si="104"/>
        <v>1240.6314044616342</v>
      </c>
      <c r="P361" s="157">
        <f t="shared" si="104"/>
        <v>1186.1570178241675</v>
      </c>
      <c r="Q361" s="157">
        <f t="shared" si="104"/>
        <v>1249.2541774844897</v>
      </c>
    </row>
    <row r="362" spans="1:17" ht="12" customHeight="1" x14ac:dyDescent="0.25">
      <c r="A362" s="23" t="s">
        <v>57</v>
      </c>
      <c r="B362" s="156"/>
      <c r="C362" s="156">
        <f t="shared" ref="C362:Q362" si="105">IF(C290=0,0,C290/0.086*1000000/C$58)</f>
        <v>0</v>
      </c>
      <c r="D362" s="156">
        <f t="shared" si="105"/>
        <v>0</v>
      </c>
      <c r="E362" s="156">
        <f t="shared" si="105"/>
        <v>0</v>
      </c>
      <c r="F362" s="156">
        <f t="shared" si="105"/>
        <v>0</v>
      </c>
      <c r="G362" s="156">
        <f t="shared" si="105"/>
        <v>0</v>
      </c>
      <c r="H362" s="156">
        <f t="shared" si="105"/>
        <v>0</v>
      </c>
      <c r="I362" s="156">
        <f t="shared" si="105"/>
        <v>0</v>
      </c>
      <c r="J362" s="156">
        <f t="shared" si="105"/>
        <v>0</v>
      </c>
      <c r="K362" s="156">
        <f t="shared" si="105"/>
        <v>0</v>
      </c>
      <c r="L362" s="156">
        <f t="shared" si="105"/>
        <v>0</v>
      </c>
      <c r="M362" s="156">
        <f t="shared" si="105"/>
        <v>0</v>
      </c>
      <c r="N362" s="156">
        <f t="shared" si="105"/>
        <v>0</v>
      </c>
      <c r="O362" s="156">
        <f t="shared" si="105"/>
        <v>0</v>
      </c>
      <c r="P362" s="156">
        <f t="shared" si="105"/>
        <v>0</v>
      </c>
      <c r="Q362" s="156">
        <f t="shared" si="105"/>
        <v>0</v>
      </c>
    </row>
    <row r="363" spans="1:17" ht="12" customHeight="1" x14ac:dyDescent="0.25">
      <c r="A363" s="29" t="s">
        <v>140</v>
      </c>
      <c r="B363" s="57"/>
      <c r="C363" s="57">
        <f t="shared" ref="C363:Q363" si="106">IF(C291=0,0,C291/0.086*1000000/C$59)</f>
        <v>1013.7415256338045</v>
      </c>
      <c r="D363" s="57">
        <f t="shared" si="106"/>
        <v>1022.8216354742285</v>
      </c>
      <c r="E363" s="57">
        <f t="shared" si="106"/>
        <v>1201.1804911345855</v>
      </c>
      <c r="F363" s="57">
        <f t="shared" si="106"/>
        <v>1211.2415070208008</v>
      </c>
      <c r="G363" s="57">
        <f t="shared" si="106"/>
        <v>1168.916498070191</v>
      </c>
      <c r="H363" s="57">
        <f t="shared" si="106"/>
        <v>1287.220167747909</v>
      </c>
      <c r="I363" s="57">
        <f t="shared" si="106"/>
        <v>1393.5636315041863</v>
      </c>
      <c r="J363" s="57">
        <f t="shared" si="106"/>
        <v>1362.508546487345</v>
      </c>
      <c r="K363" s="57">
        <f t="shared" si="106"/>
        <v>1383.0790764344815</v>
      </c>
      <c r="L363" s="57">
        <f t="shared" si="106"/>
        <v>1443.0449336451607</v>
      </c>
      <c r="M363" s="57">
        <f t="shared" si="106"/>
        <v>1441.4162401925244</v>
      </c>
      <c r="N363" s="57">
        <f t="shared" si="106"/>
        <v>1366.5524029033654</v>
      </c>
      <c r="O363" s="57">
        <f t="shared" si="106"/>
        <v>1240.6314044616342</v>
      </c>
      <c r="P363" s="57">
        <f t="shared" si="106"/>
        <v>1186.1570178241675</v>
      </c>
      <c r="Q363" s="57">
        <f t="shared" si="106"/>
        <v>1249.2541774844897</v>
      </c>
    </row>
    <row r="365" spans="1:17" ht="12" customHeight="1" x14ac:dyDescent="0.25">
      <c r="A365" s="152" t="s">
        <v>188</v>
      </c>
      <c r="B365" s="168"/>
      <c r="C365" s="168">
        <f t="shared" ref="C365:Q365" si="107">C366+C368+C370+C379</f>
        <v>9455.0439017725294</v>
      </c>
      <c r="D365" s="168">
        <f t="shared" si="107"/>
        <v>9788.3601706656464</v>
      </c>
      <c r="E365" s="168">
        <f t="shared" si="107"/>
        <v>10211.44602996036</v>
      </c>
      <c r="F365" s="168">
        <f t="shared" si="107"/>
        <v>9600.4553255919036</v>
      </c>
      <c r="G365" s="168">
        <f t="shared" si="107"/>
        <v>8939.2422050010955</v>
      </c>
      <c r="H365" s="168">
        <f t="shared" si="107"/>
        <v>9377.3435825669603</v>
      </c>
      <c r="I365" s="168">
        <f t="shared" si="107"/>
        <v>10214.626831964419</v>
      </c>
      <c r="J365" s="168">
        <f t="shared" si="107"/>
        <v>9666.1773159490294</v>
      </c>
      <c r="K365" s="168">
        <f t="shared" si="107"/>
        <v>9967.04156485983</v>
      </c>
      <c r="L365" s="168">
        <f t="shared" si="107"/>
        <v>9475.5041063579738</v>
      </c>
      <c r="M365" s="168">
        <f t="shared" si="107"/>
        <v>9793.6747096337476</v>
      </c>
      <c r="N365" s="168">
        <f t="shared" si="107"/>
        <v>9645.6835199559027</v>
      </c>
      <c r="O365" s="168">
        <f t="shared" si="107"/>
        <v>8882.4749987291052</v>
      </c>
      <c r="P365" s="168">
        <f t="shared" si="107"/>
        <v>8642.8507348919666</v>
      </c>
      <c r="Q365" s="168">
        <f t="shared" si="107"/>
        <v>9424.0743002796989</v>
      </c>
    </row>
    <row r="366" spans="1:17" ht="12" customHeight="1" x14ac:dyDescent="0.25">
      <c r="A366" s="158" t="s">
        <v>65</v>
      </c>
      <c r="B366" s="157"/>
      <c r="C366" s="157">
        <f t="shared" ref="C366:Q366" si="108">C367</f>
        <v>4069.423513816103</v>
      </c>
      <c r="D366" s="157">
        <f t="shared" si="108"/>
        <v>4389.3762809365389</v>
      </c>
      <c r="E366" s="157">
        <f t="shared" si="108"/>
        <v>4733.0615966214573</v>
      </c>
      <c r="F366" s="157">
        <f t="shared" si="108"/>
        <v>4147.5426170555429</v>
      </c>
      <c r="G366" s="157">
        <f t="shared" si="108"/>
        <v>3516.3715355130166</v>
      </c>
      <c r="H366" s="157">
        <f t="shared" si="108"/>
        <v>3978.6431181647972</v>
      </c>
      <c r="I366" s="157">
        <f t="shared" si="108"/>
        <v>4261.8579997339757</v>
      </c>
      <c r="J366" s="157">
        <f t="shared" si="108"/>
        <v>3662.3234020757891</v>
      </c>
      <c r="K366" s="157">
        <f t="shared" si="108"/>
        <v>3907.4346527509188</v>
      </c>
      <c r="L366" s="157">
        <f t="shared" si="108"/>
        <v>3354.904664490748</v>
      </c>
      <c r="M366" s="157">
        <f t="shared" si="108"/>
        <v>3698.334122910831</v>
      </c>
      <c r="N366" s="157">
        <f t="shared" si="108"/>
        <v>3524.199709720192</v>
      </c>
      <c r="O366" s="157">
        <f t="shared" si="108"/>
        <v>2921.5269703915442</v>
      </c>
      <c r="P366" s="157">
        <f t="shared" si="108"/>
        <v>2678.1616645058702</v>
      </c>
      <c r="Q366" s="157">
        <f t="shared" si="108"/>
        <v>3269.1898755923426</v>
      </c>
    </row>
    <row r="367" spans="1:17" ht="12" customHeight="1" x14ac:dyDescent="0.25">
      <c r="A367" s="23" t="s">
        <v>60</v>
      </c>
      <c r="B367" s="156"/>
      <c r="C367" s="156">
        <f t="shared" ref="C367:Q367" si="109">IF(C295=0,0,C295/0.086*1000000/C$49)</f>
        <v>4069.423513816103</v>
      </c>
      <c r="D367" s="156">
        <f t="shared" si="109"/>
        <v>4389.3762809365389</v>
      </c>
      <c r="E367" s="156">
        <f t="shared" si="109"/>
        <v>4733.0615966214573</v>
      </c>
      <c r="F367" s="156">
        <f t="shared" si="109"/>
        <v>4147.5426170555429</v>
      </c>
      <c r="G367" s="156">
        <f t="shared" si="109"/>
        <v>3516.3715355130166</v>
      </c>
      <c r="H367" s="156">
        <f t="shared" si="109"/>
        <v>3978.6431181647972</v>
      </c>
      <c r="I367" s="156">
        <f t="shared" si="109"/>
        <v>4261.8579997339757</v>
      </c>
      <c r="J367" s="156">
        <f t="shared" si="109"/>
        <v>3662.3234020757891</v>
      </c>
      <c r="K367" s="156">
        <f t="shared" si="109"/>
        <v>3907.4346527509188</v>
      </c>
      <c r="L367" s="156">
        <f t="shared" si="109"/>
        <v>3354.904664490748</v>
      </c>
      <c r="M367" s="156">
        <f t="shared" si="109"/>
        <v>3698.334122910831</v>
      </c>
      <c r="N367" s="156">
        <f t="shared" si="109"/>
        <v>3524.199709720192</v>
      </c>
      <c r="O367" s="156">
        <f t="shared" si="109"/>
        <v>2921.5269703915442</v>
      </c>
      <c r="P367" s="156">
        <f t="shared" si="109"/>
        <v>2678.1616645058702</v>
      </c>
      <c r="Q367" s="156">
        <f t="shared" si="109"/>
        <v>3269.1898755923426</v>
      </c>
    </row>
    <row r="368" spans="1:17" ht="12" customHeight="1" x14ac:dyDescent="0.25">
      <c r="A368" s="158" t="s">
        <v>112</v>
      </c>
      <c r="B368" s="157"/>
      <c r="C368" s="157">
        <f t="shared" ref="C368:Q368" si="110">C369</f>
        <v>2256.1587368866685</v>
      </c>
      <c r="D368" s="157">
        <f t="shared" si="110"/>
        <v>2189.226592402912</v>
      </c>
      <c r="E368" s="157">
        <f t="shared" si="110"/>
        <v>2118.2495696416881</v>
      </c>
      <c r="F368" s="157">
        <f t="shared" si="110"/>
        <v>2129.6546228709349</v>
      </c>
      <c r="G368" s="157">
        <f t="shared" si="110"/>
        <v>2143.5016568976339</v>
      </c>
      <c r="H368" s="157">
        <f t="shared" si="110"/>
        <v>2132.8226360964909</v>
      </c>
      <c r="I368" s="157">
        <f t="shared" si="110"/>
        <v>2521.2845775644064</v>
      </c>
      <c r="J368" s="157">
        <f t="shared" si="110"/>
        <v>2614.4308051708672</v>
      </c>
      <c r="K368" s="157">
        <f t="shared" si="110"/>
        <v>2653.9404942849978</v>
      </c>
      <c r="L368" s="157">
        <f t="shared" si="110"/>
        <v>2681.715072838399</v>
      </c>
      <c r="M368" s="157">
        <f t="shared" si="110"/>
        <v>2666.0774249373735</v>
      </c>
      <c r="N368" s="157">
        <f t="shared" si="110"/>
        <v>2786.4161443849175</v>
      </c>
      <c r="O368" s="157">
        <f t="shared" si="110"/>
        <v>2766.4319971206219</v>
      </c>
      <c r="P368" s="157">
        <f t="shared" si="110"/>
        <v>2743.2030792691367</v>
      </c>
      <c r="Q368" s="157">
        <f t="shared" si="110"/>
        <v>2727.5581700749581</v>
      </c>
    </row>
    <row r="369" spans="1:17" ht="12" customHeight="1" x14ac:dyDescent="0.25">
      <c r="A369" s="23" t="s">
        <v>60</v>
      </c>
      <c r="B369" s="156"/>
      <c r="C369" s="156">
        <f t="shared" ref="C369:Q369" si="111">IF(C297=0,0,C297/0.086*1000000/C$49)</f>
        <v>2256.1587368866685</v>
      </c>
      <c r="D369" s="156">
        <f t="shared" si="111"/>
        <v>2189.226592402912</v>
      </c>
      <c r="E369" s="156">
        <f t="shared" si="111"/>
        <v>2118.2495696416881</v>
      </c>
      <c r="F369" s="156">
        <f t="shared" si="111"/>
        <v>2129.6546228709349</v>
      </c>
      <c r="G369" s="156">
        <f t="shared" si="111"/>
        <v>2143.5016568976339</v>
      </c>
      <c r="H369" s="156">
        <f t="shared" si="111"/>
        <v>2132.8226360964909</v>
      </c>
      <c r="I369" s="156">
        <f t="shared" si="111"/>
        <v>2521.2845775644064</v>
      </c>
      <c r="J369" s="156">
        <f t="shared" si="111"/>
        <v>2614.4308051708672</v>
      </c>
      <c r="K369" s="156">
        <f t="shared" si="111"/>
        <v>2653.9404942849978</v>
      </c>
      <c r="L369" s="156">
        <f t="shared" si="111"/>
        <v>2681.715072838399</v>
      </c>
      <c r="M369" s="156">
        <f t="shared" si="111"/>
        <v>2666.0774249373735</v>
      </c>
      <c r="N369" s="156">
        <f t="shared" si="111"/>
        <v>2786.4161443849175</v>
      </c>
      <c r="O369" s="156">
        <f t="shared" si="111"/>
        <v>2766.4319971206219</v>
      </c>
      <c r="P369" s="156">
        <f t="shared" si="111"/>
        <v>2743.2030792691367</v>
      </c>
      <c r="Q369" s="156">
        <f t="shared" si="111"/>
        <v>2727.5581700749581</v>
      </c>
    </row>
    <row r="370" spans="1:17" ht="12" customHeight="1" x14ac:dyDescent="0.25">
      <c r="A370" s="158" t="s">
        <v>63</v>
      </c>
      <c r="B370" s="157"/>
      <c r="C370" s="157">
        <f t="shared" ref="C370:Q370" si="112">IF(C298=0,0,C298/0.086*1000000/SUM(C$53:C$56))</f>
        <v>2316.4359155045458</v>
      </c>
      <c r="D370" s="157">
        <f t="shared" si="112"/>
        <v>2388.7093307052132</v>
      </c>
      <c r="E370" s="157">
        <f t="shared" si="112"/>
        <v>2392.9441129439556</v>
      </c>
      <c r="F370" s="157">
        <f t="shared" si="112"/>
        <v>2344.6544762510221</v>
      </c>
      <c r="G370" s="157">
        <f t="shared" si="112"/>
        <v>2330.5909618063183</v>
      </c>
      <c r="H370" s="157">
        <f t="shared" si="112"/>
        <v>2214.6323774069156</v>
      </c>
      <c r="I370" s="157">
        <f t="shared" si="112"/>
        <v>2286.3655547444441</v>
      </c>
      <c r="J370" s="157">
        <f t="shared" si="112"/>
        <v>2263.4349101916328</v>
      </c>
      <c r="K370" s="157">
        <f t="shared" si="112"/>
        <v>2258.0649583969416</v>
      </c>
      <c r="L370" s="157">
        <f t="shared" si="112"/>
        <v>2237.0463661686395</v>
      </c>
      <c r="M370" s="157">
        <f t="shared" si="112"/>
        <v>2224.7692865454765</v>
      </c>
      <c r="N370" s="157">
        <f t="shared" si="112"/>
        <v>2189.6874284416276</v>
      </c>
      <c r="O370" s="157">
        <f t="shared" si="112"/>
        <v>2151.8275870043199</v>
      </c>
      <c r="P370" s="157">
        <f t="shared" si="112"/>
        <v>2222.1389220127726</v>
      </c>
      <c r="Q370" s="157">
        <f t="shared" si="112"/>
        <v>2372.5580125327569</v>
      </c>
    </row>
    <row r="371" spans="1:17" ht="12" customHeight="1" x14ac:dyDescent="0.25">
      <c r="A371" s="167" t="s">
        <v>144</v>
      </c>
      <c r="B371" s="132"/>
      <c r="C371" s="132">
        <f t="shared" ref="C371:Q371" si="113">IF(C299=0,0,C299/0.086*1000000/C$53)</f>
        <v>0</v>
      </c>
      <c r="D371" s="132">
        <f t="shared" si="113"/>
        <v>0</v>
      </c>
      <c r="E371" s="132">
        <f t="shared" si="113"/>
        <v>0</v>
      </c>
      <c r="F371" s="132">
        <f t="shared" si="113"/>
        <v>0</v>
      </c>
      <c r="G371" s="132">
        <f t="shared" si="113"/>
        <v>0</v>
      </c>
      <c r="H371" s="132">
        <f t="shared" si="113"/>
        <v>0</v>
      </c>
      <c r="I371" s="132">
        <f t="shared" si="113"/>
        <v>0</v>
      </c>
      <c r="J371" s="132">
        <f t="shared" si="113"/>
        <v>0</v>
      </c>
      <c r="K371" s="132">
        <f t="shared" si="113"/>
        <v>0</v>
      </c>
      <c r="L371" s="132">
        <f t="shared" si="113"/>
        <v>0</v>
      </c>
      <c r="M371" s="132">
        <f t="shared" si="113"/>
        <v>0</v>
      </c>
      <c r="N371" s="132">
        <f t="shared" si="113"/>
        <v>0</v>
      </c>
      <c r="O371" s="132">
        <f t="shared" si="113"/>
        <v>0</v>
      </c>
      <c r="P371" s="132">
        <f t="shared" si="113"/>
        <v>0</v>
      </c>
      <c r="Q371" s="132">
        <f t="shared" si="113"/>
        <v>0</v>
      </c>
    </row>
    <row r="372" spans="1:17" ht="12" customHeight="1" x14ac:dyDescent="0.25">
      <c r="A372" s="167" t="s">
        <v>143</v>
      </c>
      <c r="B372" s="132"/>
      <c r="C372" s="132">
        <f t="shared" ref="C372:Q374" si="114">IF(C300=0,0,C300/0.086*1000000/C$54)</f>
        <v>0</v>
      </c>
      <c r="D372" s="132">
        <f t="shared" si="114"/>
        <v>0</v>
      </c>
      <c r="E372" s="132">
        <f t="shared" si="114"/>
        <v>0</v>
      </c>
      <c r="F372" s="132">
        <f t="shared" si="114"/>
        <v>0</v>
      </c>
      <c r="G372" s="132">
        <f t="shared" si="114"/>
        <v>0</v>
      </c>
      <c r="H372" s="132">
        <f t="shared" si="114"/>
        <v>0</v>
      </c>
      <c r="I372" s="132">
        <f t="shared" si="114"/>
        <v>0</v>
      </c>
      <c r="J372" s="132">
        <f t="shared" si="114"/>
        <v>0</v>
      </c>
      <c r="K372" s="132">
        <f t="shared" si="114"/>
        <v>0</v>
      </c>
      <c r="L372" s="132">
        <f t="shared" si="114"/>
        <v>0</v>
      </c>
      <c r="M372" s="132">
        <f t="shared" si="114"/>
        <v>0</v>
      </c>
      <c r="N372" s="132">
        <f t="shared" si="114"/>
        <v>0</v>
      </c>
      <c r="O372" s="132">
        <f t="shared" si="114"/>
        <v>0</v>
      </c>
      <c r="P372" s="132">
        <f t="shared" si="114"/>
        <v>0</v>
      </c>
      <c r="Q372" s="132">
        <f t="shared" si="114"/>
        <v>0</v>
      </c>
    </row>
    <row r="373" spans="1:17" ht="12" customHeight="1" x14ac:dyDescent="0.25">
      <c r="A373" s="166" t="s">
        <v>57</v>
      </c>
      <c r="B373" s="165"/>
      <c r="C373" s="165">
        <f t="shared" si="114"/>
        <v>0</v>
      </c>
      <c r="D373" s="165">
        <f t="shared" si="114"/>
        <v>0</v>
      </c>
      <c r="E373" s="165">
        <f t="shared" si="114"/>
        <v>0</v>
      </c>
      <c r="F373" s="165">
        <f t="shared" si="114"/>
        <v>0</v>
      </c>
      <c r="G373" s="165">
        <f t="shared" si="114"/>
        <v>0</v>
      </c>
      <c r="H373" s="165">
        <f t="shared" si="114"/>
        <v>0</v>
      </c>
      <c r="I373" s="165">
        <f t="shared" si="114"/>
        <v>0</v>
      </c>
      <c r="J373" s="165">
        <f t="shared" si="114"/>
        <v>0</v>
      </c>
      <c r="K373" s="165">
        <f t="shared" si="114"/>
        <v>0</v>
      </c>
      <c r="L373" s="165">
        <f t="shared" si="114"/>
        <v>0</v>
      </c>
      <c r="M373" s="165">
        <f t="shared" si="114"/>
        <v>0</v>
      </c>
      <c r="N373" s="165">
        <f t="shared" si="114"/>
        <v>0</v>
      </c>
      <c r="O373" s="165">
        <f t="shared" si="114"/>
        <v>0</v>
      </c>
      <c r="P373" s="165">
        <f t="shared" si="114"/>
        <v>0</v>
      </c>
      <c r="Q373" s="165">
        <f t="shared" si="114"/>
        <v>0</v>
      </c>
    </row>
    <row r="374" spans="1:17" ht="12" customHeight="1" x14ac:dyDescent="0.25">
      <c r="A374" s="147" t="s">
        <v>59</v>
      </c>
      <c r="B374" s="164"/>
      <c r="C374" s="164">
        <f t="shared" si="114"/>
        <v>0</v>
      </c>
      <c r="D374" s="164">
        <f t="shared" si="114"/>
        <v>0</v>
      </c>
      <c r="E374" s="164">
        <f t="shared" si="114"/>
        <v>0</v>
      </c>
      <c r="F374" s="164">
        <f t="shared" si="114"/>
        <v>0</v>
      </c>
      <c r="G374" s="164">
        <f t="shared" si="114"/>
        <v>0</v>
      </c>
      <c r="H374" s="164">
        <f t="shared" si="114"/>
        <v>0</v>
      </c>
      <c r="I374" s="164">
        <f t="shared" si="114"/>
        <v>0</v>
      </c>
      <c r="J374" s="164">
        <f t="shared" si="114"/>
        <v>0</v>
      </c>
      <c r="K374" s="164">
        <f t="shared" si="114"/>
        <v>0</v>
      </c>
      <c r="L374" s="164">
        <f t="shared" si="114"/>
        <v>0</v>
      </c>
      <c r="M374" s="164">
        <f t="shared" si="114"/>
        <v>0</v>
      </c>
      <c r="N374" s="164">
        <f t="shared" si="114"/>
        <v>0</v>
      </c>
      <c r="O374" s="164">
        <f t="shared" si="114"/>
        <v>0</v>
      </c>
      <c r="P374" s="164">
        <f t="shared" si="114"/>
        <v>0</v>
      </c>
      <c r="Q374" s="164">
        <f t="shared" si="114"/>
        <v>0</v>
      </c>
    </row>
    <row r="375" spans="1:17" ht="12" customHeight="1" x14ac:dyDescent="0.25">
      <c r="A375" s="163" t="s">
        <v>142</v>
      </c>
      <c r="B375" s="162"/>
      <c r="C375" s="162">
        <f t="shared" ref="C375:Q375" si="115">IF(C303=0,0,C303/0.086*1000000/C$55)</f>
        <v>2356.5920607675394</v>
      </c>
      <c r="D375" s="162">
        <f t="shared" si="115"/>
        <v>2496.6364424906742</v>
      </c>
      <c r="E375" s="162">
        <f t="shared" si="115"/>
        <v>0</v>
      </c>
      <c r="F375" s="162">
        <f t="shared" si="115"/>
        <v>0</v>
      </c>
      <c r="G375" s="162">
        <f t="shared" si="115"/>
        <v>2474.4483835573242</v>
      </c>
      <c r="H375" s="162">
        <f t="shared" si="115"/>
        <v>0</v>
      </c>
      <c r="I375" s="162">
        <f t="shared" si="115"/>
        <v>0</v>
      </c>
      <c r="J375" s="162">
        <f t="shared" si="115"/>
        <v>0</v>
      </c>
      <c r="K375" s="162">
        <f t="shared" si="115"/>
        <v>0</v>
      </c>
      <c r="L375" s="162">
        <f t="shared" si="115"/>
        <v>0</v>
      </c>
      <c r="M375" s="162">
        <f t="shared" si="115"/>
        <v>0</v>
      </c>
      <c r="N375" s="162">
        <f t="shared" si="115"/>
        <v>0</v>
      </c>
      <c r="O375" s="162">
        <f t="shared" si="115"/>
        <v>0</v>
      </c>
      <c r="P375" s="162">
        <f t="shared" si="115"/>
        <v>2674.7020228397691</v>
      </c>
      <c r="Q375" s="162">
        <f t="shared" si="115"/>
        <v>0</v>
      </c>
    </row>
    <row r="376" spans="1:17" ht="12" customHeight="1" x14ac:dyDescent="0.25">
      <c r="A376" s="161" t="s">
        <v>141</v>
      </c>
      <c r="B376" s="160"/>
      <c r="C376" s="160">
        <f t="shared" ref="C376:Q378" si="116">IF(C304=0,0,C304/0.086*1000000/C$56)</f>
        <v>2310.6506755373607</v>
      </c>
      <c r="D376" s="160">
        <f t="shared" si="116"/>
        <v>2385.7263348631395</v>
      </c>
      <c r="E376" s="160">
        <f t="shared" si="116"/>
        <v>2392.9441129439556</v>
      </c>
      <c r="F376" s="160">
        <f t="shared" si="116"/>
        <v>2344.6544762510221</v>
      </c>
      <c r="G376" s="160">
        <f t="shared" si="116"/>
        <v>2326.8332855597278</v>
      </c>
      <c r="H376" s="160">
        <f t="shared" si="116"/>
        <v>2214.6323774069156</v>
      </c>
      <c r="I376" s="160">
        <f t="shared" si="116"/>
        <v>2286.3655547444441</v>
      </c>
      <c r="J376" s="160">
        <f t="shared" si="116"/>
        <v>2263.4349101916328</v>
      </c>
      <c r="K376" s="160">
        <f t="shared" si="116"/>
        <v>2258.0649583969416</v>
      </c>
      <c r="L376" s="160">
        <f t="shared" si="116"/>
        <v>2237.0463661686395</v>
      </c>
      <c r="M376" s="160">
        <f t="shared" si="116"/>
        <v>2224.7692865454765</v>
      </c>
      <c r="N376" s="160">
        <f t="shared" si="116"/>
        <v>2189.6874284416276</v>
      </c>
      <c r="O376" s="160">
        <f t="shared" si="116"/>
        <v>2151.8275870043199</v>
      </c>
      <c r="P376" s="160">
        <f t="shared" si="116"/>
        <v>2219.6926311467587</v>
      </c>
      <c r="Q376" s="160">
        <f t="shared" si="116"/>
        <v>2372.5580125327569</v>
      </c>
    </row>
    <row r="377" spans="1:17" ht="12" customHeight="1" x14ac:dyDescent="0.25">
      <c r="A377" s="148" t="s">
        <v>60</v>
      </c>
      <c r="B377" s="156"/>
      <c r="C377" s="156">
        <f t="shared" si="116"/>
        <v>23.784934327626946</v>
      </c>
      <c r="D377" s="156">
        <f t="shared" si="116"/>
        <v>50.869454834216697</v>
      </c>
      <c r="E377" s="156">
        <f t="shared" si="116"/>
        <v>53.483354067554437</v>
      </c>
      <c r="F377" s="156">
        <f t="shared" si="116"/>
        <v>52.154423780616519</v>
      </c>
      <c r="G377" s="156">
        <f t="shared" si="116"/>
        <v>301.81703736585928</v>
      </c>
      <c r="H377" s="156">
        <f t="shared" si="116"/>
        <v>110.98805332370051</v>
      </c>
      <c r="I377" s="156">
        <f t="shared" si="116"/>
        <v>59.648522957261811</v>
      </c>
      <c r="J377" s="156">
        <f t="shared" si="116"/>
        <v>60.083316337431057</v>
      </c>
      <c r="K377" s="156">
        <f t="shared" si="116"/>
        <v>58.849584591420964</v>
      </c>
      <c r="L377" s="156">
        <f t="shared" si="116"/>
        <v>61.263324440156815</v>
      </c>
      <c r="M377" s="156">
        <f t="shared" si="116"/>
        <v>60.206615200990562</v>
      </c>
      <c r="N377" s="156">
        <f t="shared" si="116"/>
        <v>56.33637924542198</v>
      </c>
      <c r="O377" s="156">
        <f t="shared" si="116"/>
        <v>54.510321576429014</v>
      </c>
      <c r="P377" s="156">
        <f t="shared" si="116"/>
        <v>92.807491179871178</v>
      </c>
      <c r="Q377" s="156">
        <f t="shared" si="116"/>
        <v>236.59900622552058</v>
      </c>
    </row>
    <row r="378" spans="1:17" ht="12" customHeight="1" x14ac:dyDescent="0.25">
      <c r="A378" s="148" t="s">
        <v>59</v>
      </c>
      <c r="B378" s="156"/>
      <c r="C378" s="156">
        <f t="shared" si="116"/>
        <v>2286.8657412097336</v>
      </c>
      <c r="D378" s="156">
        <f t="shared" si="116"/>
        <v>2334.8568800289227</v>
      </c>
      <c r="E378" s="156">
        <f t="shared" si="116"/>
        <v>2339.4607588764011</v>
      </c>
      <c r="F378" s="156">
        <f t="shared" si="116"/>
        <v>2292.5000524704051</v>
      </c>
      <c r="G378" s="156">
        <f t="shared" si="116"/>
        <v>2025.0162481938685</v>
      </c>
      <c r="H378" s="156">
        <f t="shared" si="116"/>
        <v>2103.6443240832145</v>
      </c>
      <c r="I378" s="156">
        <f t="shared" si="116"/>
        <v>2226.7170317871823</v>
      </c>
      <c r="J378" s="156">
        <f t="shared" si="116"/>
        <v>2203.3515938542023</v>
      </c>
      <c r="K378" s="156">
        <f t="shared" si="116"/>
        <v>2199.2153738055208</v>
      </c>
      <c r="L378" s="156">
        <f t="shared" si="116"/>
        <v>2175.7830417284827</v>
      </c>
      <c r="M378" s="156">
        <f t="shared" si="116"/>
        <v>2164.5626713444858</v>
      </c>
      <c r="N378" s="156">
        <f t="shared" si="116"/>
        <v>2133.3510491962056</v>
      </c>
      <c r="O378" s="156">
        <f t="shared" si="116"/>
        <v>2097.3172654278906</v>
      </c>
      <c r="P378" s="156">
        <f t="shared" si="116"/>
        <v>2126.8851399668874</v>
      </c>
      <c r="Q378" s="156">
        <f t="shared" si="116"/>
        <v>2135.959006307236</v>
      </c>
    </row>
    <row r="379" spans="1:17" ht="12" customHeight="1" x14ac:dyDescent="0.25">
      <c r="A379" s="158" t="s">
        <v>62</v>
      </c>
      <c r="B379" s="157"/>
      <c r="C379" s="157">
        <f t="shared" ref="C379:Q379" si="117">IF(C307=0,0,C307/0.086*1000000/SUM(C$58:C$59))</f>
        <v>813.02573556521179</v>
      </c>
      <c r="D379" s="157">
        <f t="shared" si="117"/>
        <v>821.04796662098386</v>
      </c>
      <c r="E379" s="157">
        <f t="shared" si="117"/>
        <v>967.19075075325941</v>
      </c>
      <c r="F379" s="157">
        <f t="shared" si="117"/>
        <v>978.60360941440445</v>
      </c>
      <c r="G379" s="157">
        <f t="shared" si="117"/>
        <v>948.77805078412769</v>
      </c>
      <c r="H379" s="157">
        <f t="shared" si="117"/>
        <v>1051.2454508987573</v>
      </c>
      <c r="I379" s="157">
        <f t="shared" si="117"/>
        <v>1145.1186999215931</v>
      </c>
      <c r="J379" s="157">
        <f t="shared" si="117"/>
        <v>1125.9881985107413</v>
      </c>
      <c r="K379" s="157">
        <f t="shared" si="117"/>
        <v>1147.6014594269716</v>
      </c>
      <c r="L379" s="157">
        <f t="shared" si="117"/>
        <v>1201.8380028601885</v>
      </c>
      <c r="M379" s="157">
        <f t="shared" si="117"/>
        <v>1204.4938752400662</v>
      </c>
      <c r="N379" s="157">
        <f t="shared" si="117"/>
        <v>1145.3802374091649</v>
      </c>
      <c r="O379" s="157">
        <f t="shared" si="117"/>
        <v>1042.6884442126195</v>
      </c>
      <c r="P379" s="157">
        <f t="shared" si="117"/>
        <v>999.34706910418686</v>
      </c>
      <c r="Q379" s="157">
        <f t="shared" si="117"/>
        <v>1054.7682420796407</v>
      </c>
    </row>
    <row r="380" spans="1:17" ht="12" customHeight="1" x14ac:dyDescent="0.25">
      <c r="A380" s="23" t="s">
        <v>57</v>
      </c>
      <c r="B380" s="156"/>
      <c r="C380" s="156">
        <f t="shared" ref="C380:Q380" si="118">IF(C308=0,0,C308/0.086*1000000/C$58)</f>
        <v>0</v>
      </c>
      <c r="D380" s="156">
        <f t="shared" si="118"/>
        <v>0</v>
      </c>
      <c r="E380" s="156">
        <f t="shared" si="118"/>
        <v>0</v>
      </c>
      <c r="F380" s="156">
        <f t="shared" si="118"/>
        <v>0</v>
      </c>
      <c r="G380" s="156">
        <f t="shared" si="118"/>
        <v>0</v>
      </c>
      <c r="H380" s="156">
        <f t="shared" si="118"/>
        <v>0</v>
      </c>
      <c r="I380" s="156">
        <f t="shared" si="118"/>
        <v>0</v>
      </c>
      <c r="J380" s="156">
        <f t="shared" si="118"/>
        <v>0</v>
      </c>
      <c r="K380" s="156">
        <f t="shared" si="118"/>
        <v>0</v>
      </c>
      <c r="L380" s="156">
        <f t="shared" si="118"/>
        <v>0</v>
      </c>
      <c r="M380" s="156">
        <f t="shared" si="118"/>
        <v>0</v>
      </c>
      <c r="N380" s="156">
        <f t="shared" si="118"/>
        <v>0</v>
      </c>
      <c r="O380" s="156">
        <f t="shared" si="118"/>
        <v>0</v>
      </c>
      <c r="P380" s="156">
        <f t="shared" si="118"/>
        <v>0</v>
      </c>
      <c r="Q380" s="156">
        <f t="shared" si="118"/>
        <v>0</v>
      </c>
    </row>
    <row r="381" spans="1:17" ht="12" customHeight="1" x14ac:dyDescent="0.25">
      <c r="A381" s="29" t="s">
        <v>140</v>
      </c>
      <c r="B381" s="57"/>
      <c r="C381" s="57">
        <f t="shared" ref="C381:Q381" si="119">IF(C309=0,0,C309/0.086*1000000/C$59)</f>
        <v>813.02573556521179</v>
      </c>
      <c r="D381" s="57">
        <f t="shared" si="119"/>
        <v>821.04796662098386</v>
      </c>
      <c r="E381" s="57">
        <f t="shared" si="119"/>
        <v>967.19075075325941</v>
      </c>
      <c r="F381" s="57">
        <f t="shared" si="119"/>
        <v>978.60360941440445</v>
      </c>
      <c r="G381" s="57">
        <f t="shared" si="119"/>
        <v>948.77805078412769</v>
      </c>
      <c r="H381" s="57">
        <f t="shared" si="119"/>
        <v>1051.2454508987573</v>
      </c>
      <c r="I381" s="57">
        <f t="shared" si="119"/>
        <v>1145.1186999215931</v>
      </c>
      <c r="J381" s="57">
        <f t="shared" si="119"/>
        <v>1125.9881985107413</v>
      </c>
      <c r="K381" s="57">
        <f t="shared" si="119"/>
        <v>1147.6014594269716</v>
      </c>
      <c r="L381" s="57">
        <f t="shared" si="119"/>
        <v>1201.8380028601885</v>
      </c>
      <c r="M381" s="57">
        <f t="shared" si="119"/>
        <v>1204.4938752400662</v>
      </c>
      <c r="N381" s="57">
        <f t="shared" si="119"/>
        <v>1145.3802374091649</v>
      </c>
      <c r="O381" s="57">
        <f t="shared" si="119"/>
        <v>1042.6884442126195</v>
      </c>
      <c r="P381" s="57">
        <f t="shared" si="119"/>
        <v>999.34706910418686</v>
      </c>
      <c r="Q381" s="57">
        <f t="shared" si="119"/>
        <v>1054.7682420796407</v>
      </c>
    </row>
    <row r="383" spans="1:17" ht="12" customHeight="1" x14ac:dyDescent="0.25">
      <c r="A383" s="152" t="s">
        <v>187</v>
      </c>
      <c r="B383" s="168"/>
      <c r="C383" s="168">
        <f t="shared" ref="C383:Q383" si="120">C384+C386+C388+C397</f>
        <v>0</v>
      </c>
      <c r="D383" s="168">
        <f t="shared" si="120"/>
        <v>0</v>
      </c>
      <c r="E383" s="168">
        <f t="shared" si="120"/>
        <v>0</v>
      </c>
      <c r="F383" s="168">
        <f t="shared" si="120"/>
        <v>0</v>
      </c>
      <c r="G383" s="168">
        <f t="shared" si="120"/>
        <v>0</v>
      </c>
      <c r="H383" s="168">
        <f t="shared" si="120"/>
        <v>0</v>
      </c>
      <c r="I383" s="168">
        <f t="shared" si="120"/>
        <v>0</v>
      </c>
      <c r="J383" s="168">
        <f t="shared" si="120"/>
        <v>0</v>
      </c>
      <c r="K383" s="168">
        <f t="shared" si="120"/>
        <v>0</v>
      </c>
      <c r="L383" s="168">
        <f t="shared" si="120"/>
        <v>0</v>
      </c>
      <c r="M383" s="168">
        <f t="shared" si="120"/>
        <v>0</v>
      </c>
      <c r="N383" s="168">
        <f t="shared" si="120"/>
        <v>0</v>
      </c>
      <c r="O383" s="168">
        <f t="shared" si="120"/>
        <v>0</v>
      </c>
      <c r="P383" s="168">
        <f t="shared" si="120"/>
        <v>0</v>
      </c>
      <c r="Q383" s="168">
        <f t="shared" si="120"/>
        <v>0</v>
      </c>
    </row>
    <row r="384" spans="1:17" ht="12" customHeight="1" x14ac:dyDescent="0.25">
      <c r="A384" s="158" t="s">
        <v>65</v>
      </c>
      <c r="B384" s="157"/>
      <c r="C384" s="157">
        <f t="shared" ref="C384:Q384" si="121">C385</f>
        <v>0</v>
      </c>
      <c r="D384" s="157">
        <f t="shared" si="121"/>
        <v>0</v>
      </c>
      <c r="E384" s="157">
        <f t="shared" si="121"/>
        <v>0</v>
      </c>
      <c r="F384" s="157">
        <f t="shared" si="121"/>
        <v>0</v>
      </c>
      <c r="G384" s="157">
        <f t="shared" si="121"/>
        <v>0</v>
      </c>
      <c r="H384" s="157">
        <f t="shared" si="121"/>
        <v>0</v>
      </c>
      <c r="I384" s="157">
        <f t="shared" si="121"/>
        <v>0</v>
      </c>
      <c r="J384" s="157">
        <f t="shared" si="121"/>
        <v>0</v>
      </c>
      <c r="K384" s="157">
        <f t="shared" si="121"/>
        <v>0</v>
      </c>
      <c r="L384" s="157">
        <f t="shared" si="121"/>
        <v>0</v>
      </c>
      <c r="M384" s="157">
        <f t="shared" si="121"/>
        <v>0</v>
      </c>
      <c r="N384" s="157">
        <f t="shared" si="121"/>
        <v>0</v>
      </c>
      <c r="O384" s="157">
        <f t="shared" si="121"/>
        <v>0</v>
      </c>
      <c r="P384" s="157">
        <f t="shared" si="121"/>
        <v>0</v>
      </c>
      <c r="Q384" s="157">
        <f t="shared" si="121"/>
        <v>0</v>
      </c>
    </row>
    <row r="385" spans="1:17" ht="12" customHeight="1" x14ac:dyDescent="0.25">
      <c r="A385" s="23" t="s">
        <v>60</v>
      </c>
      <c r="B385" s="156"/>
      <c r="C385" s="156">
        <f t="shared" ref="C385:Q385" si="122">IF(C331=0,0,C331*1000000/C$49)</f>
        <v>0</v>
      </c>
      <c r="D385" s="156">
        <f t="shared" si="122"/>
        <v>0</v>
      </c>
      <c r="E385" s="156">
        <f t="shared" si="122"/>
        <v>0</v>
      </c>
      <c r="F385" s="156">
        <f t="shared" si="122"/>
        <v>0</v>
      </c>
      <c r="G385" s="156">
        <f t="shared" si="122"/>
        <v>0</v>
      </c>
      <c r="H385" s="156">
        <f t="shared" si="122"/>
        <v>0</v>
      </c>
      <c r="I385" s="156">
        <f t="shared" si="122"/>
        <v>0</v>
      </c>
      <c r="J385" s="156">
        <f t="shared" si="122"/>
        <v>0</v>
      </c>
      <c r="K385" s="156">
        <f t="shared" si="122"/>
        <v>0</v>
      </c>
      <c r="L385" s="156">
        <f t="shared" si="122"/>
        <v>0</v>
      </c>
      <c r="M385" s="156">
        <f t="shared" si="122"/>
        <v>0</v>
      </c>
      <c r="N385" s="156">
        <f t="shared" si="122"/>
        <v>0</v>
      </c>
      <c r="O385" s="156">
        <f t="shared" si="122"/>
        <v>0</v>
      </c>
      <c r="P385" s="156">
        <f t="shared" si="122"/>
        <v>0</v>
      </c>
      <c r="Q385" s="156">
        <f t="shared" si="122"/>
        <v>0</v>
      </c>
    </row>
    <row r="386" spans="1:17" ht="12" customHeight="1" x14ac:dyDescent="0.25">
      <c r="A386" s="158" t="s">
        <v>112</v>
      </c>
      <c r="B386" s="157"/>
      <c r="C386" s="157">
        <f t="shared" ref="C386:Q386" si="123">C387</f>
        <v>0</v>
      </c>
      <c r="D386" s="157">
        <f t="shared" si="123"/>
        <v>0</v>
      </c>
      <c r="E386" s="157">
        <f t="shared" si="123"/>
        <v>0</v>
      </c>
      <c r="F386" s="157">
        <f t="shared" si="123"/>
        <v>0</v>
      </c>
      <c r="G386" s="157">
        <f t="shared" si="123"/>
        <v>0</v>
      </c>
      <c r="H386" s="157">
        <f t="shared" si="123"/>
        <v>0</v>
      </c>
      <c r="I386" s="157">
        <f t="shared" si="123"/>
        <v>0</v>
      </c>
      <c r="J386" s="157">
        <f t="shared" si="123"/>
        <v>0</v>
      </c>
      <c r="K386" s="157">
        <f t="shared" si="123"/>
        <v>0</v>
      </c>
      <c r="L386" s="157">
        <f t="shared" si="123"/>
        <v>0</v>
      </c>
      <c r="M386" s="157">
        <f t="shared" si="123"/>
        <v>0</v>
      </c>
      <c r="N386" s="157">
        <f t="shared" si="123"/>
        <v>0</v>
      </c>
      <c r="O386" s="157">
        <f t="shared" si="123"/>
        <v>0</v>
      </c>
      <c r="P386" s="157">
        <f t="shared" si="123"/>
        <v>0</v>
      </c>
      <c r="Q386" s="157">
        <f t="shared" si="123"/>
        <v>0</v>
      </c>
    </row>
    <row r="387" spans="1:17" ht="12" customHeight="1" x14ac:dyDescent="0.25">
      <c r="A387" s="23" t="s">
        <v>60</v>
      </c>
      <c r="B387" s="156"/>
      <c r="C387" s="156">
        <f t="shared" ref="C387:Q387" si="124">IF(C333=0,0,C333*1000000/C$49)</f>
        <v>0</v>
      </c>
      <c r="D387" s="156">
        <f t="shared" si="124"/>
        <v>0</v>
      </c>
      <c r="E387" s="156">
        <f t="shared" si="124"/>
        <v>0</v>
      </c>
      <c r="F387" s="156">
        <f t="shared" si="124"/>
        <v>0</v>
      </c>
      <c r="G387" s="156">
        <f t="shared" si="124"/>
        <v>0</v>
      </c>
      <c r="H387" s="156">
        <f t="shared" si="124"/>
        <v>0</v>
      </c>
      <c r="I387" s="156">
        <f t="shared" si="124"/>
        <v>0</v>
      </c>
      <c r="J387" s="156">
        <f t="shared" si="124"/>
        <v>0</v>
      </c>
      <c r="K387" s="156">
        <f t="shared" si="124"/>
        <v>0</v>
      </c>
      <c r="L387" s="156">
        <f t="shared" si="124"/>
        <v>0</v>
      </c>
      <c r="M387" s="156">
        <f t="shared" si="124"/>
        <v>0</v>
      </c>
      <c r="N387" s="156">
        <f t="shared" si="124"/>
        <v>0</v>
      </c>
      <c r="O387" s="156">
        <f t="shared" si="124"/>
        <v>0</v>
      </c>
      <c r="P387" s="156">
        <f t="shared" si="124"/>
        <v>0</v>
      </c>
      <c r="Q387" s="156">
        <f t="shared" si="124"/>
        <v>0</v>
      </c>
    </row>
    <row r="388" spans="1:17" ht="12" customHeight="1" x14ac:dyDescent="0.25">
      <c r="A388" s="158" t="s">
        <v>63</v>
      </c>
      <c r="B388" s="157"/>
      <c r="C388" s="157">
        <f t="shared" ref="C388:Q388" si="125">IF(C334=0,0,C334*1000000/SUM(C$53:C$56))</f>
        <v>0</v>
      </c>
      <c r="D388" s="157">
        <f t="shared" si="125"/>
        <v>0</v>
      </c>
      <c r="E388" s="157">
        <f t="shared" si="125"/>
        <v>0</v>
      </c>
      <c r="F388" s="157">
        <f t="shared" si="125"/>
        <v>0</v>
      </c>
      <c r="G388" s="157">
        <f t="shared" si="125"/>
        <v>0</v>
      </c>
      <c r="H388" s="157">
        <f t="shared" si="125"/>
        <v>0</v>
      </c>
      <c r="I388" s="157">
        <f t="shared" si="125"/>
        <v>0</v>
      </c>
      <c r="J388" s="157">
        <f t="shared" si="125"/>
        <v>0</v>
      </c>
      <c r="K388" s="157">
        <f t="shared" si="125"/>
        <v>0</v>
      </c>
      <c r="L388" s="157">
        <f t="shared" si="125"/>
        <v>0</v>
      </c>
      <c r="M388" s="157">
        <f t="shared" si="125"/>
        <v>0</v>
      </c>
      <c r="N388" s="157">
        <f t="shared" si="125"/>
        <v>0</v>
      </c>
      <c r="O388" s="157">
        <f t="shared" si="125"/>
        <v>0</v>
      </c>
      <c r="P388" s="157">
        <f t="shared" si="125"/>
        <v>0</v>
      </c>
      <c r="Q388" s="157">
        <f t="shared" si="125"/>
        <v>0</v>
      </c>
    </row>
    <row r="389" spans="1:17" ht="12" customHeight="1" x14ac:dyDescent="0.25">
      <c r="A389" s="167" t="s">
        <v>144</v>
      </c>
      <c r="B389" s="132"/>
      <c r="C389" s="132">
        <f t="shared" ref="C389:Q389" si="126">IF(C335=0,0,C335*1000000/C$53)</f>
        <v>0</v>
      </c>
      <c r="D389" s="132">
        <f t="shared" si="126"/>
        <v>0</v>
      </c>
      <c r="E389" s="132">
        <f t="shared" si="126"/>
        <v>0</v>
      </c>
      <c r="F389" s="132">
        <f t="shared" si="126"/>
        <v>0</v>
      </c>
      <c r="G389" s="132">
        <f t="shared" si="126"/>
        <v>0</v>
      </c>
      <c r="H389" s="132">
        <f t="shared" si="126"/>
        <v>0</v>
      </c>
      <c r="I389" s="132">
        <f t="shared" si="126"/>
        <v>0</v>
      </c>
      <c r="J389" s="132">
        <f t="shared" si="126"/>
        <v>0</v>
      </c>
      <c r="K389" s="132">
        <f t="shared" si="126"/>
        <v>0</v>
      </c>
      <c r="L389" s="132">
        <f t="shared" si="126"/>
        <v>0</v>
      </c>
      <c r="M389" s="132">
        <f t="shared" si="126"/>
        <v>0</v>
      </c>
      <c r="N389" s="132">
        <f t="shared" si="126"/>
        <v>0</v>
      </c>
      <c r="O389" s="132">
        <f t="shared" si="126"/>
        <v>0</v>
      </c>
      <c r="P389" s="132">
        <f t="shared" si="126"/>
        <v>0</v>
      </c>
      <c r="Q389" s="132">
        <f t="shared" si="126"/>
        <v>0</v>
      </c>
    </row>
    <row r="390" spans="1:17" ht="12" customHeight="1" x14ac:dyDescent="0.25">
      <c r="A390" s="167" t="s">
        <v>143</v>
      </c>
      <c r="B390" s="132"/>
      <c r="C390" s="132">
        <f t="shared" ref="C390:Q390" si="127">IF(C336=0,0,C336*1000000/C$54)</f>
        <v>0</v>
      </c>
      <c r="D390" s="132">
        <f t="shared" si="127"/>
        <v>0</v>
      </c>
      <c r="E390" s="132">
        <f t="shared" si="127"/>
        <v>0</v>
      </c>
      <c r="F390" s="132">
        <f t="shared" si="127"/>
        <v>0</v>
      </c>
      <c r="G390" s="132">
        <f t="shared" si="127"/>
        <v>0</v>
      </c>
      <c r="H390" s="132">
        <f t="shared" si="127"/>
        <v>0</v>
      </c>
      <c r="I390" s="132">
        <f t="shared" si="127"/>
        <v>0</v>
      </c>
      <c r="J390" s="132">
        <f t="shared" si="127"/>
        <v>0</v>
      </c>
      <c r="K390" s="132">
        <f t="shared" si="127"/>
        <v>0</v>
      </c>
      <c r="L390" s="132">
        <f t="shared" si="127"/>
        <v>0</v>
      </c>
      <c r="M390" s="132">
        <f t="shared" si="127"/>
        <v>0</v>
      </c>
      <c r="N390" s="132">
        <f t="shared" si="127"/>
        <v>0</v>
      </c>
      <c r="O390" s="132">
        <f t="shared" si="127"/>
        <v>0</v>
      </c>
      <c r="P390" s="132">
        <f t="shared" si="127"/>
        <v>0</v>
      </c>
      <c r="Q390" s="132">
        <f t="shared" si="127"/>
        <v>0</v>
      </c>
    </row>
    <row r="391" spans="1:17" ht="12" customHeight="1" x14ac:dyDescent="0.25">
      <c r="A391" s="166" t="s">
        <v>57</v>
      </c>
      <c r="B391" s="165"/>
      <c r="C391" s="165">
        <f t="shared" ref="C391:Q391" si="128">IF(C337=0,0,C337*1000000/C$54)</f>
        <v>0</v>
      </c>
      <c r="D391" s="165">
        <f t="shared" si="128"/>
        <v>0</v>
      </c>
      <c r="E391" s="165">
        <f t="shared" si="128"/>
        <v>0</v>
      </c>
      <c r="F391" s="165">
        <f t="shared" si="128"/>
        <v>0</v>
      </c>
      <c r="G391" s="165">
        <f t="shared" si="128"/>
        <v>0</v>
      </c>
      <c r="H391" s="165">
        <f t="shared" si="128"/>
        <v>0</v>
      </c>
      <c r="I391" s="165">
        <f t="shared" si="128"/>
        <v>0</v>
      </c>
      <c r="J391" s="165">
        <f t="shared" si="128"/>
        <v>0</v>
      </c>
      <c r="K391" s="165">
        <f t="shared" si="128"/>
        <v>0</v>
      </c>
      <c r="L391" s="165">
        <f t="shared" si="128"/>
        <v>0</v>
      </c>
      <c r="M391" s="165">
        <f t="shared" si="128"/>
        <v>0</v>
      </c>
      <c r="N391" s="165">
        <f t="shared" si="128"/>
        <v>0</v>
      </c>
      <c r="O391" s="165">
        <f t="shared" si="128"/>
        <v>0</v>
      </c>
      <c r="P391" s="165">
        <f t="shared" si="128"/>
        <v>0</v>
      </c>
      <c r="Q391" s="165">
        <f t="shared" si="128"/>
        <v>0</v>
      </c>
    </row>
    <row r="392" spans="1:17" ht="12" customHeight="1" x14ac:dyDescent="0.25">
      <c r="A392" s="147" t="s">
        <v>59</v>
      </c>
      <c r="B392" s="164"/>
      <c r="C392" s="164">
        <f t="shared" ref="C392:Q392" si="129">IF(C338=0,0,C338*1000000/C$54)</f>
        <v>0</v>
      </c>
      <c r="D392" s="164">
        <f t="shared" si="129"/>
        <v>0</v>
      </c>
      <c r="E392" s="164">
        <f t="shared" si="129"/>
        <v>0</v>
      </c>
      <c r="F392" s="164">
        <f t="shared" si="129"/>
        <v>0</v>
      </c>
      <c r="G392" s="164">
        <f t="shared" si="129"/>
        <v>0</v>
      </c>
      <c r="H392" s="164">
        <f t="shared" si="129"/>
        <v>0</v>
      </c>
      <c r="I392" s="164">
        <f t="shared" si="129"/>
        <v>0</v>
      </c>
      <c r="J392" s="164">
        <f t="shared" si="129"/>
        <v>0</v>
      </c>
      <c r="K392" s="164">
        <f t="shared" si="129"/>
        <v>0</v>
      </c>
      <c r="L392" s="164">
        <f t="shared" si="129"/>
        <v>0</v>
      </c>
      <c r="M392" s="164">
        <f t="shared" si="129"/>
        <v>0</v>
      </c>
      <c r="N392" s="164">
        <f t="shared" si="129"/>
        <v>0</v>
      </c>
      <c r="O392" s="164">
        <f t="shared" si="129"/>
        <v>0</v>
      </c>
      <c r="P392" s="164">
        <f t="shared" si="129"/>
        <v>0</v>
      </c>
      <c r="Q392" s="164">
        <f t="shared" si="129"/>
        <v>0</v>
      </c>
    </row>
    <row r="393" spans="1:17" ht="12" customHeight="1" x14ac:dyDescent="0.25">
      <c r="A393" s="163" t="s">
        <v>142</v>
      </c>
      <c r="B393" s="162"/>
      <c r="C393" s="162">
        <f t="shared" ref="C393:Q393" si="130">IF(C339=0,0,C339*1000000/C$55)</f>
        <v>0</v>
      </c>
      <c r="D393" s="162">
        <f t="shared" si="130"/>
        <v>0</v>
      </c>
      <c r="E393" s="162">
        <f t="shared" si="130"/>
        <v>0</v>
      </c>
      <c r="F393" s="162">
        <f t="shared" si="130"/>
        <v>0</v>
      </c>
      <c r="G393" s="162">
        <f t="shared" si="130"/>
        <v>0</v>
      </c>
      <c r="H393" s="162">
        <f t="shared" si="130"/>
        <v>0</v>
      </c>
      <c r="I393" s="162">
        <f t="shared" si="130"/>
        <v>0</v>
      </c>
      <c r="J393" s="162">
        <f t="shared" si="130"/>
        <v>0</v>
      </c>
      <c r="K393" s="162">
        <f t="shared" si="130"/>
        <v>0</v>
      </c>
      <c r="L393" s="162">
        <f t="shared" si="130"/>
        <v>0</v>
      </c>
      <c r="M393" s="162">
        <f t="shared" si="130"/>
        <v>0</v>
      </c>
      <c r="N393" s="162">
        <f t="shared" si="130"/>
        <v>0</v>
      </c>
      <c r="O393" s="162">
        <f t="shared" si="130"/>
        <v>0</v>
      </c>
      <c r="P393" s="162">
        <f t="shared" si="130"/>
        <v>0</v>
      </c>
      <c r="Q393" s="162">
        <f t="shared" si="130"/>
        <v>0</v>
      </c>
    </row>
    <row r="394" spans="1:17" ht="12" customHeight="1" x14ac:dyDescent="0.25">
      <c r="A394" s="161" t="s">
        <v>141</v>
      </c>
      <c r="B394" s="160"/>
      <c r="C394" s="160">
        <f t="shared" ref="C394:Q394" si="131">IF(C340=0,0,C340*1000000/C$56)</f>
        <v>0</v>
      </c>
      <c r="D394" s="160">
        <f t="shared" si="131"/>
        <v>0</v>
      </c>
      <c r="E394" s="160">
        <f t="shared" si="131"/>
        <v>0</v>
      </c>
      <c r="F394" s="160">
        <f t="shared" si="131"/>
        <v>0</v>
      </c>
      <c r="G394" s="160">
        <f t="shared" si="131"/>
        <v>0</v>
      </c>
      <c r="H394" s="160">
        <f t="shared" si="131"/>
        <v>0</v>
      </c>
      <c r="I394" s="160">
        <f t="shared" si="131"/>
        <v>0</v>
      </c>
      <c r="J394" s="160">
        <f t="shared" si="131"/>
        <v>0</v>
      </c>
      <c r="K394" s="160">
        <f t="shared" si="131"/>
        <v>0</v>
      </c>
      <c r="L394" s="160">
        <f t="shared" si="131"/>
        <v>0</v>
      </c>
      <c r="M394" s="160">
        <f t="shared" si="131"/>
        <v>0</v>
      </c>
      <c r="N394" s="160">
        <f t="shared" si="131"/>
        <v>0</v>
      </c>
      <c r="O394" s="160">
        <f t="shared" si="131"/>
        <v>0</v>
      </c>
      <c r="P394" s="160">
        <f t="shared" si="131"/>
        <v>0</v>
      </c>
      <c r="Q394" s="160">
        <f t="shared" si="131"/>
        <v>0</v>
      </c>
    </row>
    <row r="395" spans="1:17" ht="12" customHeight="1" x14ac:dyDescent="0.25">
      <c r="A395" s="148" t="s">
        <v>60</v>
      </c>
      <c r="B395" s="156"/>
      <c r="C395" s="156">
        <f t="shared" ref="C395:Q395" si="132">IF(C341=0,0,C341*1000000/C$56)</f>
        <v>0</v>
      </c>
      <c r="D395" s="156">
        <f t="shared" si="132"/>
        <v>0</v>
      </c>
      <c r="E395" s="156">
        <f t="shared" si="132"/>
        <v>0</v>
      </c>
      <c r="F395" s="156">
        <f t="shared" si="132"/>
        <v>0</v>
      </c>
      <c r="G395" s="156">
        <f t="shared" si="132"/>
        <v>0</v>
      </c>
      <c r="H395" s="156">
        <f t="shared" si="132"/>
        <v>0</v>
      </c>
      <c r="I395" s="156">
        <f t="shared" si="132"/>
        <v>0</v>
      </c>
      <c r="J395" s="156">
        <f t="shared" si="132"/>
        <v>0</v>
      </c>
      <c r="K395" s="156">
        <f t="shared" si="132"/>
        <v>0</v>
      </c>
      <c r="L395" s="156">
        <f t="shared" si="132"/>
        <v>0</v>
      </c>
      <c r="M395" s="156">
        <f t="shared" si="132"/>
        <v>0</v>
      </c>
      <c r="N395" s="156">
        <f t="shared" si="132"/>
        <v>0</v>
      </c>
      <c r="O395" s="156">
        <f t="shared" si="132"/>
        <v>0</v>
      </c>
      <c r="P395" s="156">
        <f t="shared" si="132"/>
        <v>0</v>
      </c>
      <c r="Q395" s="156">
        <f t="shared" si="132"/>
        <v>0</v>
      </c>
    </row>
    <row r="396" spans="1:17" ht="12" customHeight="1" x14ac:dyDescent="0.25">
      <c r="A396" s="148" t="s">
        <v>59</v>
      </c>
      <c r="B396" s="156"/>
      <c r="C396" s="156">
        <f t="shared" ref="C396:Q396" si="133">IF(C342=0,0,C342*1000000/C$56)</f>
        <v>0</v>
      </c>
      <c r="D396" s="156">
        <f t="shared" si="133"/>
        <v>0</v>
      </c>
      <c r="E396" s="156">
        <f t="shared" si="133"/>
        <v>0</v>
      </c>
      <c r="F396" s="156">
        <f t="shared" si="133"/>
        <v>0</v>
      </c>
      <c r="G396" s="156">
        <f t="shared" si="133"/>
        <v>0</v>
      </c>
      <c r="H396" s="156">
        <f t="shared" si="133"/>
        <v>0</v>
      </c>
      <c r="I396" s="156">
        <f t="shared" si="133"/>
        <v>0</v>
      </c>
      <c r="J396" s="156">
        <f t="shared" si="133"/>
        <v>0</v>
      </c>
      <c r="K396" s="156">
        <f t="shared" si="133"/>
        <v>0</v>
      </c>
      <c r="L396" s="156">
        <f t="shared" si="133"/>
        <v>0</v>
      </c>
      <c r="M396" s="156">
        <f t="shared" si="133"/>
        <v>0</v>
      </c>
      <c r="N396" s="156">
        <f t="shared" si="133"/>
        <v>0</v>
      </c>
      <c r="O396" s="156">
        <f t="shared" si="133"/>
        <v>0</v>
      </c>
      <c r="P396" s="156">
        <f t="shared" si="133"/>
        <v>0</v>
      </c>
      <c r="Q396" s="156">
        <f t="shared" si="133"/>
        <v>0</v>
      </c>
    </row>
    <row r="397" spans="1:17" ht="12" customHeight="1" x14ac:dyDescent="0.25">
      <c r="A397" s="158" t="s">
        <v>62</v>
      </c>
      <c r="B397" s="157"/>
      <c r="C397" s="157">
        <f t="shared" ref="C397:Q397" si="134">IF(C343=0,0,C343*1000000/SUM(C$58:C$59))</f>
        <v>0</v>
      </c>
      <c r="D397" s="157">
        <f t="shared" si="134"/>
        <v>0</v>
      </c>
      <c r="E397" s="157">
        <f t="shared" si="134"/>
        <v>0</v>
      </c>
      <c r="F397" s="157">
        <f t="shared" si="134"/>
        <v>0</v>
      </c>
      <c r="G397" s="157">
        <f t="shared" si="134"/>
        <v>0</v>
      </c>
      <c r="H397" s="157">
        <f t="shared" si="134"/>
        <v>0</v>
      </c>
      <c r="I397" s="157">
        <f t="shared" si="134"/>
        <v>0</v>
      </c>
      <c r="J397" s="157">
        <f t="shared" si="134"/>
        <v>0</v>
      </c>
      <c r="K397" s="157">
        <f t="shared" si="134"/>
        <v>0</v>
      </c>
      <c r="L397" s="157">
        <f t="shared" si="134"/>
        <v>0</v>
      </c>
      <c r="M397" s="157">
        <f t="shared" si="134"/>
        <v>0</v>
      </c>
      <c r="N397" s="157">
        <f t="shared" si="134"/>
        <v>0</v>
      </c>
      <c r="O397" s="157">
        <f t="shared" si="134"/>
        <v>0</v>
      </c>
      <c r="P397" s="157">
        <f t="shared" si="134"/>
        <v>0</v>
      </c>
      <c r="Q397" s="157">
        <f t="shared" si="134"/>
        <v>0</v>
      </c>
    </row>
    <row r="398" spans="1:17" ht="12" customHeight="1" x14ac:dyDescent="0.25">
      <c r="A398" s="23" t="s">
        <v>57</v>
      </c>
      <c r="B398" s="156"/>
      <c r="C398" s="156">
        <f t="shared" ref="C398:Q398" si="135">IF(C344=0,0,C344*1000000/C$58)</f>
        <v>0</v>
      </c>
      <c r="D398" s="156">
        <f t="shared" si="135"/>
        <v>0</v>
      </c>
      <c r="E398" s="156">
        <f t="shared" si="135"/>
        <v>0</v>
      </c>
      <c r="F398" s="156">
        <f t="shared" si="135"/>
        <v>0</v>
      </c>
      <c r="G398" s="156">
        <f t="shared" si="135"/>
        <v>0</v>
      </c>
      <c r="H398" s="156">
        <f t="shared" si="135"/>
        <v>0</v>
      </c>
      <c r="I398" s="156">
        <f t="shared" si="135"/>
        <v>0</v>
      </c>
      <c r="J398" s="156">
        <f t="shared" si="135"/>
        <v>0</v>
      </c>
      <c r="K398" s="156">
        <f t="shared" si="135"/>
        <v>0</v>
      </c>
      <c r="L398" s="156">
        <f t="shared" si="135"/>
        <v>0</v>
      </c>
      <c r="M398" s="156">
        <f t="shared" si="135"/>
        <v>0</v>
      </c>
      <c r="N398" s="156">
        <f t="shared" si="135"/>
        <v>0</v>
      </c>
      <c r="O398" s="156">
        <f t="shared" si="135"/>
        <v>0</v>
      </c>
      <c r="P398" s="156">
        <f t="shared" si="135"/>
        <v>0</v>
      </c>
      <c r="Q398" s="156">
        <f t="shared" si="135"/>
        <v>0</v>
      </c>
    </row>
    <row r="399" spans="1:17" ht="12" customHeight="1" x14ac:dyDescent="0.25">
      <c r="A399" s="29" t="s">
        <v>140</v>
      </c>
      <c r="B399" s="57"/>
      <c r="C399" s="57">
        <f t="shared" ref="C399:Q399" si="136">IF(C345=0,0,C345*1000000/C$59)</f>
        <v>0</v>
      </c>
      <c r="D399" s="57">
        <f t="shared" si="136"/>
        <v>0</v>
      </c>
      <c r="E399" s="57">
        <f t="shared" si="136"/>
        <v>0</v>
      </c>
      <c r="F399" s="57">
        <f t="shared" si="136"/>
        <v>0</v>
      </c>
      <c r="G399" s="57">
        <f t="shared" si="136"/>
        <v>0</v>
      </c>
      <c r="H399" s="57">
        <f t="shared" si="136"/>
        <v>0</v>
      </c>
      <c r="I399" s="57">
        <f t="shared" si="136"/>
        <v>0</v>
      </c>
      <c r="J399" s="57">
        <f t="shared" si="136"/>
        <v>0</v>
      </c>
      <c r="K399" s="57">
        <f t="shared" si="136"/>
        <v>0</v>
      </c>
      <c r="L399" s="57">
        <f t="shared" si="136"/>
        <v>0</v>
      </c>
      <c r="M399" s="57">
        <f t="shared" si="136"/>
        <v>0</v>
      </c>
      <c r="N399" s="57">
        <f t="shared" si="136"/>
        <v>0</v>
      </c>
      <c r="O399" s="57">
        <f t="shared" si="136"/>
        <v>0</v>
      </c>
      <c r="P399" s="57">
        <f t="shared" si="136"/>
        <v>0</v>
      </c>
      <c r="Q399" s="57">
        <f t="shared" si="136"/>
        <v>0</v>
      </c>
    </row>
    <row r="401" spans="1:17" ht="12" customHeight="1" x14ac:dyDescent="0.25">
      <c r="A401" s="152" t="s">
        <v>186</v>
      </c>
      <c r="B401" s="168"/>
      <c r="C401" s="184">
        <f>C347/RES_summary!C$21</f>
        <v>67.561944887306609</v>
      </c>
      <c r="D401" s="184">
        <f>D347/RES_summary!D$21</f>
        <v>66.607181174308451</v>
      </c>
      <c r="E401" s="184">
        <f>E347/RES_summary!E$21</f>
        <v>67.061733771775508</v>
      </c>
      <c r="F401" s="184">
        <f>F347/RES_summary!F$21</f>
        <v>59.764484330468605</v>
      </c>
      <c r="G401" s="184">
        <f>G347/RES_summary!G$21</f>
        <v>55.564865456666482</v>
      </c>
      <c r="H401" s="184">
        <f>H347/RES_summary!H$21</f>
        <v>52.195399972847454</v>
      </c>
      <c r="I401" s="184">
        <f>I347/RES_summary!I$21</f>
        <v>52.042573744254796</v>
      </c>
      <c r="J401" s="184">
        <f>J347/RES_summary!J$21</f>
        <v>47.138302213077225</v>
      </c>
      <c r="K401" s="184">
        <f>K347/RES_summary!K$21</f>
        <v>45.602033358008065</v>
      </c>
      <c r="L401" s="184">
        <f>L347/RES_summary!L$21</f>
        <v>41.645081599264245</v>
      </c>
      <c r="M401" s="184">
        <f>M347/RES_summary!M$21</f>
        <v>40.665595482609845</v>
      </c>
      <c r="N401" s="184">
        <f>N347/RES_summary!N$21</f>
        <v>38.306376045046491</v>
      </c>
      <c r="O401" s="184">
        <f>O347/RES_summary!O$21</f>
        <v>34.701949801962883</v>
      </c>
      <c r="P401" s="184">
        <f>P347/RES_summary!P$21</f>
        <v>33.849497564408935</v>
      </c>
      <c r="Q401" s="184">
        <f>Q347/RES_summary!Q$21</f>
        <v>36.834344204711435</v>
      </c>
    </row>
    <row r="402" spans="1:17" ht="12" customHeight="1" x14ac:dyDescent="0.25">
      <c r="A402" s="158" t="s">
        <v>65</v>
      </c>
      <c r="B402" s="157"/>
      <c r="C402" s="178">
        <f>C348/RES_summary!C$21</f>
        <v>31.454815850459436</v>
      </c>
      <c r="D402" s="178">
        <f>D348/RES_summary!D$21</f>
        <v>32.036920089437515</v>
      </c>
      <c r="E402" s="178">
        <f>E348/RES_summary!E$21</f>
        <v>32.388916460038537</v>
      </c>
      <c r="F402" s="178">
        <f>F348/RES_summary!F$21</f>
        <v>25.983582594499516</v>
      </c>
      <c r="G402" s="178">
        <f>G348/RES_summary!G$21</f>
        <v>19.998299030668274</v>
      </c>
      <c r="H402" s="178">
        <f>H348/RES_summary!H$21</f>
        <v>20.076264807334006</v>
      </c>
      <c r="I402" s="178">
        <f>I348/RES_summary!I$21</f>
        <v>18.654966363117207</v>
      </c>
      <c r="J402" s="178">
        <f>J348/RES_summary!J$21</f>
        <v>14.428441644968904</v>
      </c>
      <c r="K402" s="178">
        <f>K348/RES_summary!K$21</f>
        <v>13.49141309808684</v>
      </c>
      <c r="L402" s="178">
        <f>L348/RES_summary!L$21</f>
        <v>9.9922223150555922</v>
      </c>
      <c r="M402" s="178">
        <f>M348/RES_summary!M$21</f>
        <v>9.927099847500461</v>
      </c>
      <c r="N402" s="178">
        <f>N348/RES_summary!N$21</f>
        <v>8.6932695946780054</v>
      </c>
      <c r="O402" s="178">
        <f>O348/RES_summary!O$21</f>
        <v>6.767829941886939</v>
      </c>
      <c r="P402" s="178">
        <f>P348/RES_summary!P$21</f>
        <v>5.917015210578171</v>
      </c>
      <c r="Q402" s="178">
        <f>Q348/RES_summary!Q$21</f>
        <v>6.923610225612574</v>
      </c>
    </row>
    <row r="403" spans="1:17" ht="12" customHeight="1" x14ac:dyDescent="0.25">
      <c r="A403" s="23" t="s">
        <v>60</v>
      </c>
      <c r="B403" s="156"/>
      <c r="C403" s="177">
        <f>C349/RES_summary!C$21</f>
        <v>31.454815850459436</v>
      </c>
      <c r="D403" s="177">
        <f>D349/RES_summary!D$21</f>
        <v>32.036920089437515</v>
      </c>
      <c r="E403" s="177">
        <f>E349/RES_summary!E$21</f>
        <v>32.388916460038537</v>
      </c>
      <c r="F403" s="177">
        <f>F349/RES_summary!F$21</f>
        <v>25.983582594499516</v>
      </c>
      <c r="G403" s="177">
        <f>G349/RES_summary!G$21</f>
        <v>19.998299030668274</v>
      </c>
      <c r="H403" s="177">
        <f>H349/RES_summary!H$21</f>
        <v>20.076264807334006</v>
      </c>
      <c r="I403" s="177">
        <f>I349/RES_summary!I$21</f>
        <v>18.654966363117207</v>
      </c>
      <c r="J403" s="177">
        <f>J349/RES_summary!J$21</f>
        <v>14.428441644968904</v>
      </c>
      <c r="K403" s="177">
        <f>K349/RES_summary!K$21</f>
        <v>13.49141309808684</v>
      </c>
      <c r="L403" s="177">
        <f>L349/RES_summary!L$21</f>
        <v>9.9922223150555922</v>
      </c>
      <c r="M403" s="177">
        <f>M349/RES_summary!M$21</f>
        <v>9.927099847500461</v>
      </c>
      <c r="N403" s="177">
        <f>N349/RES_summary!N$21</f>
        <v>8.6932695946780054</v>
      </c>
      <c r="O403" s="177">
        <f>O349/RES_summary!O$21</f>
        <v>6.767829941886939</v>
      </c>
      <c r="P403" s="177">
        <f>P349/RES_summary!P$21</f>
        <v>5.917015210578171</v>
      </c>
      <c r="Q403" s="177">
        <f>Q349/RES_summary!Q$21</f>
        <v>6.923610225612574</v>
      </c>
    </row>
    <row r="404" spans="1:17" ht="12" customHeight="1" x14ac:dyDescent="0.25">
      <c r="A404" s="158" t="s">
        <v>112</v>
      </c>
      <c r="B404" s="157"/>
      <c r="C404" s="178">
        <f>C350/RES_summary!C$21</f>
        <v>9.9822824611146999</v>
      </c>
      <c r="D404" s="178">
        <f>D350/RES_summary!D$21</f>
        <v>9.2550866359848563</v>
      </c>
      <c r="E404" s="178">
        <f>E350/RES_summary!E$21</f>
        <v>8.5628248476627871</v>
      </c>
      <c r="F404" s="178">
        <f>F350/RES_summary!F$21</f>
        <v>8.2035052458594642</v>
      </c>
      <c r="G404" s="178">
        <f>G350/RES_summary!G$21</f>
        <v>7.7771559854076155</v>
      </c>
      <c r="H404" s="178">
        <f>H350/RES_summary!H$21</f>
        <v>7.1982686365419744</v>
      </c>
      <c r="I404" s="178">
        <f>I350/RES_summary!I$21</f>
        <v>8.2651344926809056</v>
      </c>
      <c r="J404" s="178">
        <f>J350/RES_summary!J$21</f>
        <v>8.0560073930342586</v>
      </c>
      <c r="K404" s="178">
        <f>K350/RES_summary!K$21</f>
        <v>7.5689110636438102</v>
      </c>
      <c r="L404" s="178">
        <f>L350/RES_summary!L$21</f>
        <v>7.0163904504239794</v>
      </c>
      <c r="M404" s="178">
        <f>M350/RES_summary!M$21</f>
        <v>6.4351906867826258</v>
      </c>
      <c r="N404" s="178">
        <f>N350/RES_summary!N$21</f>
        <v>6.2850274058135209</v>
      </c>
      <c r="O404" s="178">
        <f>O350/RES_summary!O$21</f>
        <v>5.835413653786989</v>
      </c>
      <c r="P404" s="178">
        <f>P350/RES_summary!P$21</f>
        <v>5.4452836197324617</v>
      </c>
      <c r="Q404" s="178">
        <f>Q350/RES_summary!Q$21</f>
        <v>5.1147848371950531</v>
      </c>
    </row>
    <row r="405" spans="1:17" ht="12" customHeight="1" x14ac:dyDescent="0.25">
      <c r="A405" s="23" t="s">
        <v>60</v>
      </c>
      <c r="B405" s="156"/>
      <c r="C405" s="177">
        <f>C351/RES_summary!C$21</f>
        <v>9.9822824611146999</v>
      </c>
      <c r="D405" s="177">
        <f>D351/RES_summary!D$21</f>
        <v>9.2550866359848563</v>
      </c>
      <c r="E405" s="177">
        <f>E351/RES_summary!E$21</f>
        <v>8.5628248476627871</v>
      </c>
      <c r="F405" s="177">
        <f>F351/RES_summary!F$21</f>
        <v>8.2035052458594642</v>
      </c>
      <c r="G405" s="177">
        <f>G351/RES_summary!G$21</f>
        <v>7.7771559854076155</v>
      </c>
      <c r="H405" s="177">
        <f>H351/RES_summary!H$21</f>
        <v>7.1982686365419744</v>
      </c>
      <c r="I405" s="177">
        <f>I351/RES_summary!I$21</f>
        <v>8.2651344926809056</v>
      </c>
      <c r="J405" s="177">
        <f>J351/RES_summary!J$21</f>
        <v>8.0560073930342586</v>
      </c>
      <c r="K405" s="177">
        <f>K351/RES_summary!K$21</f>
        <v>7.5689110636438102</v>
      </c>
      <c r="L405" s="177">
        <f>L351/RES_summary!L$21</f>
        <v>7.0163904504239794</v>
      </c>
      <c r="M405" s="177">
        <f>M351/RES_summary!M$21</f>
        <v>6.4351906867826258</v>
      </c>
      <c r="N405" s="177">
        <f>N351/RES_summary!N$21</f>
        <v>6.2850274058135209</v>
      </c>
      <c r="O405" s="177">
        <f>O351/RES_summary!O$21</f>
        <v>5.835413653786989</v>
      </c>
      <c r="P405" s="177">
        <f>P351/RES_summary!P$21</f>
        <v>5.4452836197324617</v>
      </c>
      <c r="Q405" s="177">
        <f>Q351/RES_summary!Q$21</f>
        <v>5.1147848371950531</v>
      </c>
    </row>
    <row r="406" spans="1:17" ht="12" customHeight="1" x14ac:dyDescent="0.25">
      <c r="A406" s="158" t="s">
        <v>63</v>
      </c>
      <c r="B406" s="157"/>
      <c r="C406" s="178">
        <f>C352/RES_summary!C$21</f>
        <v>18.735539407647334</v>
      </c>
      <c r="D406" s="178">
        <f>D352/RES_summary!D$21</f>
        <v>17.944981273380009</v>
      </c>
      <c r="E406" s="178">
        <f>E352/RES_summary!E$21</f>
        <v>17.495087981472466</v>
      </c>
      <c r="F406" s="178">
        <f>F352/RES_summary!F$21</f>
        <v>16.972411610760123</v>
      </c>
      <c r="G406" s="178">
        <f>G352/RES_summary!G$21</f>
        <v>19.601251547127568</v>
      </c>
      <c r="H406" s="178">
        <f>H352/RES_summary!H$21</f>
        <v>16.014745187773897</v>
      </c>
      <c r="I406" s="178">
        <f>I352/RES_summary!I$21</f>
        <v>15.694380959462503</v>
      </c>
      <c r="J406" s="178">
        <f>J352/RES_summary!J$21</f>
        <v>15.485909793114367</v>
      </c>
      <c r="K406" s="178">
        <f>K352/RES_summary!K$21</f>
        <v>15.3112805214367</v>
      </c>
      <c r="L406" s="178">
        <f>L352/RES_summary!L$21</f>
        <v>15.080429164069514</v>
      </c>
      <c r="M406" s="178">
        <f>M352/RES_summary!M$21</f>
        <v>14.846746604747441</v>
      </c>
      <c r="N406" s="178">
        <f>N352/RES_summary!N$21</f>
        <v>14.446773614534758</v>
      </c>
      <c r="O406" s="178">
        <f>O352/RES_summary!O$21</f>
        <v>14.097076993850839</v>
      </c>
      <c r="P406" s="178">
        <f>P352/RES_summary!P$21</f>
        <v>14.875332293091404</v>
      </c>
      <c r="Q406" s="178">
        <f>Q352/RES_summary!Q$21</f>
        <v>16.806973119169122</v>
      </c>
    </row>
    <row r="407" spans="1:17" ht="12" customHeight="1" x14ac:dyDescent="0.25">
      <c r="A407" s="167" t="s">
        <v>144</v>
      </c>
      <c r="B407" s="132"/>
      <c r="C407" s="183">
        <f>C353/RES_summary!C$21</f>
        <v>0</v>
      </c>
      <c r="D407" s="183">
        <f>D353/RES_summary!D$21</f>
        <v>0</v>
      </c>
      <c r="E407" s="183">
        <f>E353/RES_summary!E$21</f>
        <v>0</v>
      </c>
      <c r="F407" s="183">
        <f>F353/RES_summary!F$21</f>
        <v>0</v>
      </c>
      <c r="G407" s="183">
        <f>G353/RES_summary!G$21</f>
        <v>0</v>
      </c>
      <c r="H407" s="183">
        <f>H353/RES_summary!H$21</f>
        <v>0</v>
      </c>
      <c r="I407" s="183">
        <f>I353/RES_summary!I$21</f>
        <v>0</v>
      </c>
      <c r="J407" s="183">
        <f>J353/RES_summary!J$21</f>
        <v>0</v>
      </c>
      <c r="K407" s="183">
        <f>K353/RES_summary!K$21</f>
        <v>0</v>
      </c>
      <c r="L407" s="183">
        <f>L353/RES_summary!L$21</f>
        <v>0</v>
      </c>
      <c r="M407" s="183">
        <f>M353/RES_summary!M$21</f>
        <v>0</v>
      </c>
      <c r="N407" s="183">
        <f>N353/RES_summary!N$21</f>
        <v>0</v>
      </c>
      <c r="O407" s="183">
        <f>O353/RES_summary!O$21</f>
        <v>0</v>
      </c>
      <c r="P407" s="183">
        <f>P353/RES_summary!P$21</f>
        <v>0</v>
      </c>
      <c r="Q407" s="183">
        <f>Q353/RES_summary!Q$21</f>
        <v>0</v>
      </c>
    </row>
    <row r="408" spans="1:17" ht="12" customHeight="1" x14ac:dyDescent="0.25">
      <c r="A408" s="167" t="s">
        <v>143</v>
      </c>
      <c r="B408" s="132"/>
      <c r="C408" s="183">
        <f>C354/RES_summary!C$21</f>
        <v>0</v>
      </c>
      <c r="D408" s="183">
        <f>D354/RES_summary!D$21</f>
        <v>0</v>
      </c>
      <c r="E408" s="183">
        <f>E354/RES_summary!E$21</f>
        <v>0</v>
      </c>
      <c r="F408" s="183">
        <f>F354/RES_summary!F$21</f>
        <v>0</v>
      </c>
      <c r="G408" s="183">
        <f>G354/RES_summary!G$21</f>
        <v>0</v>
      </c>
      <c r="H408" s="183">
        <f>H354/RES_summary!H$21</f>
        <v>0</v>
      </c>
      <c r="I408" s="183">
        <f>I354/RES_summary!I$21</f>
        <v>0</v>
      </c>
      <c r="J408" s="183">
        <f>J354/RES_summary!J$21</f>
        <v>0</v>
      </c>
      <c r="K408" s="183">
        <f>K354/RES_summary!K$21</f>
        <v>0</v>
      </c>
      <c r="L408" s="183">
        <f>L354/RES_summary!L$21</f>
        <v>0</v>
      </c>
      <c r="M408" s="183">
        <f>M354/RES_summary!M$21</f>
        <v>0</v>
      </c>
      <c r="N408" s="183">
        <f>N354/RES_summary!N$21</f>
        <v>0</v>
      </c>
      <c r="O408" s="183">
        <f>O354/RES_summary!O$21</f>
        <v>0</v>
      </c>
      <c r="P408" s="183">
        <f>P354/RES_summary!P$21</f>
        <v>0</v>
      </c>
      <c r="Q408" s="183">
        <f>Q354/RES_summary!Q$21</f>
        <v>0</v>
      </c>
    </row>
    <row r="409" spans="1:17" ht="12" customHeight="1" x14ac:dyDescent="0.25">
      <c r="A409" s="166" t="s">
        <v>57</v>
      </c>
      <c r="B409" s="165"/>
      <c r="C409" s="182">
        <f>C355/RES_summary!C$21</f>
        <v>0</v>
      </c>
      <c r="D409" s="182">
        <f>D355/RES_summary!D$21</f>
        <v>0</v>
      </c>
      <c r="E409" s="182">
        <f>E355/RES_summary!E$21</f>
        <v>0</v>
      </c>
      <c r="F409" s="182">
        <f>F355/RES_summary!F$21</f>
        <v>0</v>
      </c>
      <c r="G409" s="182">
        <f>G355/RES_summary!G$21</f>
        <v>0</v>
      </c>
      <c r="H409" s="182">
        <f>H355/RES_summary!H$21</f>
        <v>0</v>
      </c>
      <c r="I409" s="182">
        <f>I355/RES_summary!I$21</f>
        <v>0</v>
      </c>
      <c r="J409" s="182">
        <f>J355/RES_summary!J$21</f>
        <v>0</v>
      </c>
      <c r="K409" s="182">
        <f>K355/RES_summary!K$21</f>
        <v>0</v>
      </c>
      <c r="L409" s="182">
        <f>L355/RES_summary!L$21</f>
        <v>0</v>
      </c>
      <c r="M409" s="182">
        <f>M355/RES_summary!M$21</f>
        <v>0</v>
      </c>
      <c r="N409" s="182">
        <f>N355/RES_summary!N$21</f>
        <v>0</v>
      </c>
      <c r="O409" s="182">
        <f>O355/RES_summary!O$21</f>
        <v>0</v>
      </c>
      <c r="P409" s="182">
        <f>P355/RES_summary!P$21</f>
        <v>0</v>
      </c>
      <c r="Q409" s="182">
        <f>Q355/RES_summary!Q$21</f>
        <v>0</v>
      </c>
    </row>
    <row r="410" spans="1:17" ht="12" customHeight="1" x14ac:dyDescent="0.25">
      <c r="A410" s="147" t="s">
        <v>59</v>
      </c>
      <c r="B410" s="164"/>
      <c r="C410" s="181">
        <f>C356/RES_summary!C$21</f>
        <v>0</v>
      </c>
      <c r="D410" s="181">
        <f>D356/RES_summary!D$21</f>
        <v>0</v>
      </c>
      <c r="E410" s="181">
        <f>E356/RES_summary!E$21</f>
        <v>0</v>
      </c>
      <c r="F410" s="181">
        <f>F356/RES_summary!F$21</f>
        <v>0</v>
      </c>
      <c r="G410" s="181">
        <f>G356/RES_summary!G$21</f>
        <v>0</v>
      </c>
      <c r="H410" s="181">
        <f>H356/RES_summary!H$21</f>
        <v>0</v>
      </c>
      <c r="I410" s="181">
        <f>I356/RES_summary!I$21</f>
        <v>0</v>
      </c>
      <c r="J410" s="181">
        <f>J356/RES_summary!J$21</f>
        <v>0</v>
      </c>
      <c r="K410" s="181">
        <f>K356/RES_summary!K$21</f>
        <v>0</v>
      </c>
      <c r="L410" s="181">
        <f>L356/RES_summary!L$21</f>
        <v>0</v>
      </c>
      <c r="M410" s="181">
        <f>M356/RES_summary!M$21</f>
        <v>0</v>
      </c>
      <c r="N410" s="181">
        <f>N356/RES_summary!N$21</f>
        <v>0</v>
      </c>
      <c r="O410" s="181">
        <f>O356/RES_summary!O$21</f>
        <v>0</v>
      </c>
      <c r="P410" s="181">
        <f>P356/RES_summary!P$21</f>
        <v>0</v>
      </c>
      <c r="Q410" s="181">
        <f>Q356/RES_summary!Q$21</f>
        <v>0</v>
      </c>
    </row>
    <row r="411" spans="1:17" ht="12" customHeight="1" x14ac:dyDescent="0.25">
      <c r="A411" s="163" t="s">
        <v>142</v>
      </c>
      <c r="B411" s="162"/>
      <c r="C411" s="180">
        <f>C357/RES_summary!C$21</f>
        <v>31.867350828383266</v>
      </c>
      <c r="D411" s="180">
        <f>D357/RES_summary!D$21</f>
        <v>33.25129565201884</v>
      </c>
      <c r="E411" s="180">
        <f>E357/RES_summary!E$21</f>
        <v>0</v>
      </c>
      <c r="F411" s="180">
        <f>F357/RES_summary!F$21</f>
        <v>0</v>
      </c>
      <c r="G411" s="180">
        <f>G357/RES_summary!G$21</f>
        <v>31.025888078776514</v>
      </c>
      <c r="H411" s="180">
        <f>H357/RES_summary!H$21</f>
        <v>0</v>
      </c>
      <c r="I411" s="180">
        <f>I357/RES_summary!I$21</f>
        <v>0</v>
      </c>
      <c r="J411" s="180">
        <f>J357/RES_summary!J$21</f>
        <v>0</v>
      </c>
      <c r="K411" s="180">
        <f>K357/RES_summary!K$21</f>
        <v>0</v>
      </c>
      <c r="L411" s="180">
        <f>L357/RES_summary!L$21</f>
        <v>0</v>
      </c>
      <c r="M411" s="180">
        <f>M357/RES_summary!M$21</f>
        <v>0</v>
      </c>
      <c r="N411" s="180">
        <f>N357/RES_summary!N$21</f>
        <v>0</v>
      </c>
      <c r="O411" s="180">
        <f>O357/RES_summary!O$21</f>
        <v>0</v>
      </c>
      <c r="P411" s="180">
        <f>P357/RES_summary!P$21</f>
        <v>28.885983148304113</v>
      </c>
      <c r="Q411" s="180">
        <f>Q357/RES_summary!Q$21</f>
        <v>0</v>
      </c>
    </row>
    <row r="412" spans="1:17" ht="12" customHeight="1" x14ac:dyDescent="0.25">
      <c r="A412" s="161" t="s">
        <v>141</v>
      </c>
      <c r="B412" s="160"/>
      <c r="C412" s="179">
        <f>C358/RES_summary!C$21</f>
        <v>16.843657610347616</v>
      </c>
      <c r="D412" s="179">
        <f>D358/RES_summary!D$21</f>
        <v>17.521930277262207</v>
      </c>
      <c r="E412" s="179">
        <f>E358/RES_summary!E$21</f>
        <v>17.495087981472466</v>
      </c>
      <c r="F412" s="179">
        <f>F358/RES_summary!F$21</f>
        <v>16.972411610760123</v>
      </c>
      <c r="G412" s="179">
        <f>G358/RES_summary!G$21</f>
        <v>19.302830479946124</v>
      </c>
      <c r="H412" s="179">
        <f>H358/RES_summary!H$21</f>
        <v>16.014745187773897</v>
      </c>
      <c r="I412" s="179">
        <f>I358/RES_summary!I$21</f>
        <v>15.694380959462503</v>
      </c>
      <c r="J412" s="179">
        <f>J358/RES_summary!J$21</f>
        <v>15.485909793114367</v>
      </c>
      <c r="K412" s="179">
        <f>K358/RES_summary!K$21</f>
        <v>15.3112805214367</v>
      </c>
      <c r="L412" s="179">
        <f>L358/RES_summary!L$21</f>
        <v>15.080429164069514</v>
      </c>
      <c r="M412" s="179">
        <f>M358/RES_summary!M$21</f>
        <v>14.846746604747441</v>
      </c>
      <c r="N412" s="179">
        <f>N358/RES_summary!N$21</f>
        <v>14.446773614534758</v>
      </c>
      <c r="O412" s="179">
        <f>O358/RES_summary!O$21</f>
        <v>14.097076993850839</v>
      </c>
      <c r="P412" s="179">
        <f>P358/RES_summary!P$21</f>
        <v>14.799598926514699</v>
      </c>
      <c r="Q412" s="179">
        <f>Q358/RES_summary!Q$21</f>
        <v>16.806973119169122</v>
      </c>
    </row>
    <row r="413" spans="1:17" ht="12" customHeight="1" x14ac:dyDescent="0.25">
      <c r="A413" s="148" t="s">
        <v>60</v>
      </c>
      <c r="B413" s="156"/>
      <c r="C413" s="177">
        <f>C359/RES_summary!C$21</f>
        <v>0.34618854814289368</v>
      </c>
      <c r="D413" s="177">
        <f>D359/RES_summary!D$21</f>
        <v>0.70782229842423283</v>
      </c>
      <c r="E413" s="177">
        <f>E359/RES_summary!E$21</f>
        <v>0.71426908688468793</v>
      </c>
      <c r="F413" s="177">
        <f>F359/RES_summary!F$21</f>
        <v>0.68692694102348129</v>
      </c>
      <c r="G413" s="177">
        <f>G359/RES_summary!G$21</f>
        <v>4.1299222944602363</v>
      </c>
      <c r="H413" s="177">
        <f>H359/RES_summary!H$21</f>
        <v>1.3914546294700814</v>
      </c>
      <c r="I413" s="177">
        <f>I359/RES_summary!I$21</f>
        <v>0.71598853560539677</v>
      </c>
      <c r="J413" s="177">
        <f>J359/RES_summary!J$21</f>
        <v>0.71175845055193798</v>
      </c>
      <c r="K413" s="177">
        <f>K359/RES_summary!K$21</f>
        <v>0.68897490189796085</v>
      </c>
      <c r="L413" s="177">
        <f>L359/RES_summary!L$21</f>
        <v>0.70944435842412112</v>
      </c>
      <c r="M413" s="177">
        <f>M359/RES_summary!M$21</f>
        <v>0.68846713497401768</v>
      </c>
      <c r="N413" s="177">
        <f>N359/RES_summary!N$21</f>
        <v>0.63662954722463516</v>
      </c>
      <c r="O413" s="177">
        <f>O359/RES_summary!O$21</f>
        <v>0.61090438062436558</v>
      </c>
      <c r="P413" s="177">
        <f>P359/RES_summary!P$21</f>
        <v>1.041385411137709</v>
      </c>
      <c r="Q413" s="177">
        <f>Q359/RES_summary!Q$21</f>
        <v>2.6810835716517158</v>
      </c>
    </row>
    <row r="414" spans="1:17" ht="12" customHeight="1" x14ac:dyDescent="0.25">
      <c r="A414" s="148" t="s">
        <v>59</v>
      </c>
      <c r="B414" s="156"/>
      <c r="C414" s="177">
        <f>C360/RES_summary!C$21</f>
        <v>16.497469062204726</v>
      </c>
      <c r="D414" s="177">
        <f>D360/RES_summary!D$21</f>
        <v>16.814107978837978</v>
      </c>
      <c r="E414" s="177">
        <f>E360/RES_summary!E$21</f>
        <v>16.780818894587782</v>
      </c>
      <c r="F414" s="177">
        <f>F360/RES_summary!F$21</f>
        <v>16.285484669736643</v>
      </c>
      <c r="G414" s="177">
        <f>G360/RES_summary!G$21</f>
        <v>15.172908185485888</v>
      </c>
      <c r="H414" s="177">
        <f>H360/RES_summary!H$21</f>
        <v>14.62329055830382</v>
      </c>
      <c r="I414" s="177">
        <f>I360/RES_summary!I$21</f>
        <v>14.978392423857107</v>
      </c>
      <c r="J414" s="177">
        <f>J360/RES_summary!J$21</f>
        <v>14.774151342562426</v>
      </c>
      <c r="K414" s="177">
        <f>K360/RES_summary!K$21</f>
        <v>14.622305619538739</v>
      </c>
      <c r="L414" s="177">
        <f>L360/RES_summary!L$21</f>
        <v>14.370984805645396</v>
      </c>
      <c r="M414" s="177">
        <f>M360/RES_summary!M$21</f>
        <v>14.158279469773422</v>
      </c>
      <c r="N414" s="177">
        <f>N360/RES_summary!N$21</f>
        <v>13.810144067310121</v>
      </c>
      <c r="O414" s="177">
        <f>O360/RES_summary!O$21</f>
        <v>13.486172613226472</v>
      </c>
      <c r="P414" s="177">
        <f>P360/RES_summary!P$21</f>
        <v>13.758213515376989</v>
      </c>
      <c r="Q414" s="177">
        <f>Q360/RES_summary!Q$21</f>
        <v>14.125889547517405</v>
      </c>
    </row>
    <row r="415" spans="1:17" ht="12" customHeight="1" x14ac:dyDescent="0.25">
      <c r="A415" s="158" t="s">
        <v>62</v>
      </c>
      <c r="B415" s="157"/>
      <c r="C415" s="178">
        <f>C361/RES_summary!C$21</f>
        <v>7.3893071680851401</v>
      </c>
      <c r="D415" s="178">
        <f>D361/RES_summary!D$21</f>
        <v>7.3701931755060697</v>
      </c>
      <c r="E415" s="178">
        <f>E361/RES_summary!E$21</f>
        <v>8.6149044826017036</v>
      </c>
      <c r="F415" s="178">
        <f>F361/RES_summary!F$21</f>
        <v>8.6049848793495034</v>
      </c>
      <c r="G415" s="178">
        <f>G361/RES_summary!G$21</f>
        <v>8.1881588934630312</v>
      </c>
      <c r="H415" s="178">
        <f>H361/RES_summary!H$21</f>
        <v>8.9061213411975828</v>
      </c>
      <c r="I415" s="178">
        <f>I361/RES_summary!I$21</f>
        <v>9.4280919289941743</v>
      </c>
      <c r="J415" s="178">
        <f>J361/RES_summary!J$21</f>
        <v>9.1679433819596987</v>
      </c>
      <c r="K415" s="178">
        <f>K361/RES_summary!K$21</f>
        <v>9.2304286748407112</v>
      </c>
      <c r="L415" s="178">
        <f>L361/RES_summary!L$21</f>
        <v>9.5560396697151599</v>
      </c>
      <c r="M415" s="178">
        <f>M361/RES_summary!M$21</f>
        <v>9.4565583435793243</v>
      </c>
      <c r="N415" s="178">
        <f>N361/RES_summary!N$21</f>
        <v>8.8813054300201983</v>
      </c>
      <c r="O415" s="178">
        <f>O361/RES_summary!O$21</f>
        <v>8.0016292124381128</v>
      </c>
      <c r="P415" s="178">
        <f>P361/RES_summary!P$21</f>
        <v>7.6118664410068986</v>
      </c>
      <c r="Q415" s="178">
        <f>Q361/RES_summary!Q$21</f>
        <v>7.9889760227346889</v>
      </c>
    </row>
    <row r="416" spans="1:17" ht="12" customHeight="1" x14ac:dyDescent="0.25">
      <c r="A416" s="23" t="s">
        <v>57</v>
      </c>
      <c r="B416" s="156"/>
      <c r="C416" s="177">
        <f>C362/RES_summary!C$21</f>
        <v>0</v>
      </c>
      <c r="D416" s="177">
        <f>D362/RES_summary!D$21</f>
        <v>0</v>
      </c>
      <c r="E416" s="177">
        <f>E362/RES_summary!E$21</f>
        <v>0</v>
      </c>
      <c r="F416" s="177">
        <f>F362/RES_summary!F$21</f>
        <v>0</v>
      </c>
      <c r="G416" s="177">
        <f>G362/RES_summary!G$21</f>
        <v>0</v>
      </c>
      <c r="H416" s="177">
        <f>H362/RES_summary!H$21</f>
        <v>0</v>
      </c>
      <c r="I416" s="177">
        <f>I362/RES_summary!I$21</f>
        <v>0</v>
      </c>
      <c r="J416" s="177">
        <f>J362/RES_summary!J$21</f>
        <v>0</v>
      </c>
      <c r="K416" s="177">
        <f>K362/RES_summary!K$21</f>
        <v>0</v>
      </c>
      <c r="L416" s="177">
        <f>L362/RES_summary!L$21</f>
        <v>0</v>
      </c>
      <c r="M416" s="177">
        <f>M362/RES_summary!M$21</f>
        <v>0</v>
      </c>
      <c r="N416" s="177">
        <f>N362/RES_summary!N$21</f>
        <v>0</v>
      </c>
      <c r="O416" s="177">
        <f>O362/RES_summary!O$21</f>
        <v>0</v>
      </c>
      <c r="P416" s="177">
        <f>P362/RES_summary!P$21</f>
        <v>0</v>
      </c>
      <c r="Q416" s="177">
        <f>Q362/RES_summary!Q$21</f>
        <v>0</v>
      </c>
    </row>
    <row r="417" spans="1:17" ht="12" customHeight="1" x14ac:dyDescent="0.25">
      <c r="A417" s="29" t="s">
        <v>140</v>
      </c>
      <c r="B417" s="57"/>
      <c r="C417" s="176">
        <f>C363/RES_summary!C$21</f>
        <v>7.3893071680851401</v>
      </c>
      <c r="D417" s="176">
        <f>D363/RES_summary!D$21</f>
        <v>7.3701931755060697</v>
      </c>
      <c r="E417" s="176">
        <f>E363/RES_summary!E$21</f>
        <v>8.6149044826017036</v>
      </c>
      <c r="F417" s="176">
        <f>F363/RES_summary!F$21</f>
        <v>8.6049848793495034</v>
      </c>
      <c r="G417" s="176">
        <f>G363/RES_summary!G$21</f>
        <v>8.1881588934630312</v>
      </c>
      <c r="H417" s="176">
        <f>H363/RES_summary!H$21</f>
        <v>8.9061213411975828</v>
      </c>
      <c r="I417" s="176">
        <f>I363/RES_summary!I$21</f>
        <v>9.4280919289941743</v>
      </c>
      <c r="J417" s="176">
        <f>J363/RES_summary!J$21</f>
        <v>9.1679433819596987</v>
      </c>
      <c r="K417" s="176">
        <f>K363/RES_summary!K$21</f>
        <v>9.2304286748407112</v>
      </c>
      <c r="L417" s="176">
        <f>L363/RES_summary!L$21</f>
        <v>9.5560396697151599</v>
      </c>
      <c r="M417" s="176">
        <f>M363/RES_summary!M$21</f>
        <v>9.4565583435793243</v>
      </c>
      <c r="N417" s="176">
        <f>N363/RES_summary!N$21</f>
        <v>8.8813054300201983</v>
      </c>
      <c r="O417" s="176">
        <f>O363/RES_summary!O$21</f>
        <v>8.0016292124381128</v>
      </c>
      <c r="P417" s="176">
        <f>P363/RES_summary!P$21</f>
        <v>7.6118664410068986</v>
      </c>
      <c r="Q417" s="176">
        <f>Q363/RES_summary!Q$21</f>
        <v>7.9889760227346889</v>
      </c>
    </row>
    <row r="419" spans="1:17" ht="12" customHeight="1" x14ac:dyDescent="0.25">
      <c r="A419" s="152" t="s">
        <v>185</v>
      </c>
      <c r="B419" s="168"/>
      <c r="C419" s="184">
        <f>C365/RES_summary!C$21</f>
        <v>68.919169148414014</v>
      </c>
      <c r="D419" s="184">
        <f>D365/RES_summary!D$21</f>
        <v>70.532439701265105</v>
      </c>
      <c r="E419" s="184">
        <f>E365/RES_summary!E$21</f>
        <v>73.23681397310861</v>
      </c>
      <c r="F419" s="184">
        <f>F365/RES_summary!F$21</f>
        <v>68.204212316652431</v>
      </c>
      <c r="G419" s="184">
        <f>G365/RES_summary!G$21</f>
        <v>62.618617910297083</v>
      </c>
      <c r="H419" s="184">
        <f>H365/RES_summary!H$21</f>
        <v>64.880711083449754</v>
      </c>
      <c r="I419" s="184">
        <f>I365/RES_summary!I$21</f>
        <v>69.106597370212555</v>
      </c>
      <c r="J419" s="184">
        <f>J365/RES_summary!J$21</f>
        <v>65.041035214840008</v>
      </c>
      <c r="K419" s="184">
        <f>K365/RES_summary!K$21</f>
        <v>66.518298072141789</v>
      </c>
      <c r="L419" s="184">
        <f>L365/RES_summary!L$21</f>
        <v>62.748075974445833</v>
      </c>
      <c r="M419" s="184">
        <f>M365/RES_summary!M$21</f>
        <v>64.252402399267183</v>
      </c>
      <c r="N419" s="184">
        <f>N365/RES_summary!N$21</f>
        <v>62.687871493281115</v>
      </c>
      <c r="O419" s="184">
        <f>O365/RES_summary!O$21</f>
        <v>57.288789541341913</v>
      </c>
      <c r="P419" s="184">
        <f>P365/RES_summary!P$21</f>
        <v>55.46333619830105</v>
      </c>
      <c r="Q419" s="184">
        <f>Q365/RES_summary!Q$21</f>
        <v>60.266921638802735</v>
      </c>
    </row>
    <row r="420" spans="1:17" ht="12" customHeight="1" x14ac:dyDescent="0.25">
      <c r="A420" s="158" t="s">
        <v>65</v>
      </c>
      <c r="B420" s="157"/>
      <c r="C420" s="178">
        <f>C366/RES_summary!C$21</f>
        <v>29.662610813752799</v>
      </c>
      <c r="D420" s="178">
        <f>D366/RES_summary!D$21</f>
        <v>31.628731724556694</v>
      </c>
      <c r="E420" s="178">
        <f>E366/RES_summary!E$21</f>
        <v>33.945667504681083</v>
      </c>
      <c r="F420" s="178">
        <f>F366/RES_summary!F$21</f>
        <v>29.465256350076281</v>
      </c>
      <c r="G420" s="178">
        <f>G366/RES_summary!G$21</f>
        <v>24.631878246877331</v>
      </c>
      <c r="H420" s="178">
        <f>H366/RES_summary!H$21</f>
        <v>27.527752649876049</v>
      </c>
      <c r="I420" s="178">
        <f>I366/RES_summary!I$21</f>
        <v>28.833408178455642</v>
      </c>
      <c r="J420" s="178">
        <f>J366/RES_summary!J$21</f>
        <v>24.642761825764968</v>
      </c>
      <c r="K420" s="178">
        <f>K366/RES_summary!K$21</f>
        <v>26.077537776652861</v>
      </c>
      <c r="L420" s="178">
        <f>L366/RES_summary!L$21</f>
        <v>22.216634641447243</v>
      </c>
      <c r="M420" s="178">
        <f>M366/RES_summary!M$21</f>
        <v>24.263298436741124</v>
      </c>
      <c r="N420" s="178">
        <f>N366/RES_summary!N$21</f>
        <v>22.903983741797909</v>
      </c>
      <c r="O420" s="178">
        <f>O366/RES_summary!O$21</f>
        <v>18.842804935568367</v>
      </c>
      <c r="P420" s="178">
        <f>P366/RES_summary!P$21</f>
        <v>17.186433660391955</v>
      </c>
      <c r="Q420" s="178">
        <f>Q366/RES_summary!Q$21</f>
        <v>20.906457629355007</v>
      </c>
    </row>
    <row r="421" spans="1:17" ht="12" customHeight="1" x14ac:dyDescent="0.25">
      <c r="A421" s="23" t="s">
        <v>60</v>
      </c>
      <c r="B421" s="156"/>
      <c r="C421" s="177">
        <f>C367/RES_summary!C$21</f>
        <v>29.662610813752799</v>
      </c>
      <c r="D421" s="177">
        <f>D367/RES_summary!D$21</f>
        <v>31.628731724556694</v>
      </c>
      <c r="E421" s="177">
        <f>E367/RES_summary!E$21</f>
        <v>33.945667504681083</v>
      </c>
      <c r="F421" s="177">
        <f>F367/RES_summary!F$21</f>
        <v>29.465256350076281</v>
      </c>
      <c r="G421" s="177">
        <f>G367/RES_summary!G$21</f>
        <v>24.631878246877331</v>
      </c>
      <c r="H421" s="177">
        <f>H367/RES_summary!H$21</f>
        <v>27.527752649876049</v>
      </c>
      <c r="I421" s="177">
        <f>I367/RES_summary!I$21</f>
        <v>28.833408178455642</v>
      </c>
      <c r="J421" s="177">
        <f>J367/RES_summary!J$21</f>
        <v>24.642761825764968</v>
      </c>
      <c r="K421" s="177">
        <f>K367/RES_summary!K$21</f>
        <v>26.077537776652861</v>
      </c>
      <c r="L421" s="177">
        <f>L367/RES_summary!L$21</f>
        <v>22.216634641447243</v>
      </c>
      <c r="M421" s="177">
        <f>M367/RES_summary!M$21</f>
        <v>24.263298436741124</v>
      </c>
      <c r="N421" s="177">
        <f>N367/RES_summary!N$21</f>
        <v>22.903983741797909</v>
      </c>
      <c r="O421" s="177">
        <f>O367/RES_summary!O$21</f>
        <v>18.842804935568367</v>
      </c>
      <c r="P421" s="177">
        <f>P367/RES_summary!P$21</f>
        <v>17.186433660391955</v>
      </c>
      <c r="Q421" s="177">
        <f>Q367/RES_summary!Q$21</f>
        <v>20.906457629355007</v>
      </c>
    </row>
    <row r="422" spans="1:17" ht="12" customHeight="1" x14ac:dyDescent="0.25">
      <c r="A422" s="158" t="s">
        <v>112</v>
      </c>
      <c r="B422" s="157"/>
      <c r="C422" s="178">
        <f>C368/RES_summary!C$21</f>
        <v>16.445464159506898</v>
      </c>
      <c r="D422" s="178">
        <f>D368/RES_summary!D$21</f>
        <v>15.775011332727031</v>
      </c>
      <c r="E422" s="178">
        <f>E368/RES_summary!E$21</f>
        <v>15.192152925775968</v>
      </c>
      <c r="F422" s="178">
        <f>F368/RES_summary!F$21</f>
        <v>15.129638244577146</v>
      </c>
      <c r="G422" s="178">
        <f>G368/RES_summary!G$21</f>
        <v>15.015043575871562</v>
      </c>
      <c r="H422" s="178">
        <f>H368/RES_summary!H$21</f>
        <v>14.756742997246363</v>
      </c>
      <c r="I422" s="178">
        <f>I368/RES_summary!I$21</f>
        <v>17.057637153442791</v>
      </c>
      <c r="J422" s="178">
        <f>J368/RES_summary!J$21</f>
        <v>17.591782201771636</v>
      </c>
      <c r="K422" s="178">
        <f>K368/RES_summary!K$21</f>
        <v>17.711936256689974</v>
      </c>
      <c r="L422" s="178">
        <f>L368/RES_summary!L$21</f>
        <v>17.758681674716513</v>
      </c>
      <c r="M422" s="178">
        <f>M368/RES_summary!M$21</f>
        <v>17.491073025549195</v>
      </c>
      <c r="N422" s="178">
        <f>N368/RES_summary!N$21</f>
        <v>18.109084423578942</v>
      </c>
      <c r="O422" s="178">
        <f>O368/RES_summary!O$21</f>
        <v>17.842497781998084</v>
      </c>
      <c r="P422" s="178">
        <f>P368/RES_summary!P$21</f>
        <v>17.603820696739202</v>
      </c>
      <c r="Q422" s="178">
        <f>Q368/RES_summary!Q$21</f>
        <v>17.442724798583662</v>
      </c>
    </row>
    <row r="423" spans="1:17" ht="12" customHeight="1" x14ac:dyDescent="0.25">
      <c r="A423" s="23" t="s">
        <v>60</v>
      </c>
      <c r="B423" s="156"/>
      <c r="C423" s="177">
        <f>C369/RES_summary!C$21</f>
        <v>16.445464159506898</v>
      </c>
      <c r="D423" s="177">
        <f>D369/RES_summary!D$21</f>
        <v>15.775011332727031</v>
      </c>
      <c r="E423" s="177">
        <f>E369/RES_summary!E$21</f>
        <v>15.192152925775968</v>
      </c>
      <c r="F423" s="177">
        <f>F369/RES_summary!F$21</f>
        <v>15.129638244577146</v>
      </c>
      <c r="G423" s="177">
        <f>G369/RES_summary!G$21</f>
        <v>15.015043575871562</v>
      </c>
      <c r="H423" s="177">
        <f>H369/RES_summary!H$21</f>
        <v>14.756742997246363</v>
      </c>
      <c r="I423" s="177">
        <f>I369/RES_summary!I$21</f>
        <v>17.057637153442791</v>
      </c>
      <c r="J423" s="177">
        <f>J369/RES_summary!J$21</f>
        <v>17.591782201771636</v>
      </c>
      <c r="K423" s="177">
        <f>K369/RES_summary!K$21</f>
        <v>17.711936256689974</v>
      </c>
      <c r="L423" s="177">
        <f>L369/RES_summary!L$21</f>
        <v>17.758681674716513</v>
      </c>
      <c r="M423" s="177">
        <f>M369/RES_summary!M$21</f>
        <v>17.491073025549195</v>
      </c>
      <c r="N423" s="177">
        <f>N369/RES_summary!N$21</f>
        <v>18.109084423578942</v>
      </c>
      <c r="O423" s="177">
        <f>O369/RES_summary!O$21</f>
        <v>17.842497781998084</v>
      </c>
      <c r="P423" s="177">
        <f>P369/RES_summary!P$21</f>
        <v>17.603820696739202</v>
      </c>
      <c r="Q423" s="177">
        <f>Q369/RES_summary!Q$21</f>
        <v>17.442724798583662</v>
      </c>
    </row>
    <row r="424" spans="1:17" ht="12" customHeight="1" x14ac:dyDescent="0.25">
      <c r="A424" s="158" t="s">
        <v>63</v>
      </c>
      <c r="B424" s="157"/>
      <c r="C424" s="178">
        <f>C370/RES_summary!C$21</f>
        <v>16.884833147331044</v>
      </c>
      <c r="D424" s="178">
        <f>D370/RES_summary!D$21</f>
        <v>17.212433328386339</v>
      </c>
      <c r="E424" s="178">
        <f>E370/RES_summary!E$21</f>
        <v>17.162270880493718</v>
      </c>
      <c r="F424" s="178">
        <f>F370/RES_summary!F$21</f>
        <v>16.657054929585314</v>
      </c>
      <c r="G424" s="178">
        <f>G370/RES_summary!G$21</f>
        <v>16.325587963249927</v>
      </c>
      <c r="H424" s="178">
        <f>H370/RES_summary!H$21</f>
        <v>15.322774746327315</v>
      </c>
      <c r="I424" s="178">
        <f>I370/RES_summary!I$21</f>
        <v>15.468303094383405</v>
      </c>
      <c r="J424" s="178">
        <f>J370/RES_summary!J$21</f>
        <v>15.230027847447825</v>
      </c>
      <c r="K424" s="178">
        <f>K370/RES_summary!K$21</f>
        <v>15.069931934313004</v>
      </c>
      <c r="L424" s="178">
        <f>L370/RES_summary!L$21</f>
        <v>14.814025065803158</v>
      </c>
      <c r="M424" s="178">
        <f>M370/RES_summary!M$21</f>
        <v>14.595825947132797</v>
      </c>
      <c r="N424" s="178">
        <f>N370/RES_summary!N$21</f>
        <v>14.230908969863183</v>
      </c>
      <c r="O424" s="178">
        <f>O370/RES_summary!O$21</f>
        <v>13.878518968956538</v>
      </c>
      <c r="P424" s="178">
        <f>P370/RES_summary!P$21</f>
        <v>14.260021593727691</v>
      </c>
      <c r="Q424" s="178">
        <f>Q370/RES_summary!Q$21</f>
        <v>15.172500053462173</v>
      </c>
    </row>
    <row r="425" spans="1:17" ht="12" customHeight="1" x14ac:dyDescent="0.25">
      <c r="A425" s="167" t="s">
        <v>144</v>
      </c>
      <c r="B425" s="132"/>
      <c r="C425" s="183">
        <f>C371/RES_summary!C$21</f>
        <v>0</v>
      </c>
      <c r="D425" s="183">
        <f>D371/RES_summary!D$21</f>
        <v>0</v>
      </c>
      <c r="E425" s="183">
        <f>E371/RES_summary!E$21</f>
        <v>0</v>
      </c>
      <c r="F425" s="183">
        <f>F371/RES_summary!F$21</f>
        <v>0</v>
      </c>
      <c r="G425" s="183">
        <f>G371/RES_summary!G$21</f>
        <v>0</v>
      </c>
      <c r="H425" s="183">
        <f>H371/RES_summary!H$21</f>
        <v>0</v>
      </c>
      <c r="I425" s="183">
        <f>I371/RES_summary!I$21</f>
        <v>0</v>
      </c>
      <c r="J425" s="183">
        <f>J371/RES_summary!J$21</f>
        <v>0</v>
      </c>
      <c r="K425" s="183">
        <f>K371/RES_summary!K$21</f>
        <v>0</v>
      </c>
      <c r="L425" s="183">
        <f>L371/RES_summary!L$21</f>
        <v>0</v>
      </c>
      <c r="M425" s="183">
        <f>M371/RES_summary!M$21</f>
        <v>0</v>
      </c>
      <c r="N425" s="183">
        <f>N371/RES_summary!N$21</f>
        <v>0</v>
      </c>
      <c r="O425" s="183">
        <f>O371/RES_summary!O$21</f>
        <v>0</v>
      </c>
      <c r="P425" s="183">
        <f>P371/RES_summary!P$21</f>
        <v>0</v>
      </c>
      <c r="Q425" s="183">
        <f>Q371/RES_summary!Q$21</f>
        <v>0</v>
      </c>
    </row>
    <row r="426" spans="1:17" ht="12" customHeight="1" x14ac:dyDescent="0.25">
      <c r="A426" s="167" t="s">
        <v>143</v>
      </c>
      <c r="B426" s="132"/>
      <c r="C426" s="183">
        <f>C372/RES_summary!C$21</f>
        <v>0</v>
      </c>
      <c r="D426" s="183">
        <f>D372/RES_summary!D$21</f>
        <v>0</v>
      </c>
      <c r="E426" s="183">
        <f>E372/RES_summary!E$21</f>
        <v>0</v>
      </c>
      <c r="F426" s="183">
        <f>F372/RES_summary!F$21</f>
        <v>0</v>
      </c>
      <c r="G426" s="183">
        <f>G372/RES_summary!G$21</f>
        <v>0</v>
      </c>
      <c r="H426" s="183">
        <f>H372/RES_summary!H$21</f>
        <v>0</v>
      </c>
      <c r="I426" s="183">
        <f>I372/RES_summary!I$21</f>
        <v>0</v>
      </c>
      <c r="J426" s="183">
        <f>J372/RES_summary!J$21</f>
        <v>0</v>
      </c>
      <c r="K426" s="183">
        <f>K372/RES_summary!K$21</f>
        <v>0</v>
      </c>
      <c r="L426" s="183">
        <f>L372/RES_summary!L$21</f>
        <v>0</v>
      </c>
      <c r="M426" s="183">
        <f>M372/RES_summary!M$21</f>
        <v>0</v>
      </c>
      <c r="N426" s="183">
        <f>N372/RES_summary!N$21</f>
        <v>0</v>
      </c>
      <c r="O426" s="183">
        <f>O372/RES_summary!O$21</f>
        <v>0</v>
      </c>
      <c r="P426" s="183">
        <f>P372/RES_summary!P$21</f>
        <v>0</v>
      </c>
      <c r="Q426" s="183">
        <f>Q372/RES_summary!Q$21</f>
        <v>0</v>
      </c>
    </row>
    <row r="427" spans="1:17" ht="12" customHeight="1" x14ac:dyDescent="0.25">
      <c r="A427" s="166" t="s">
        <v>57</v>
      </c>
      <c r="B427" s="165"/>
      <c r="C427" s="182">
        <f>C373/RES_summary!C$21</f>
        <v>0</v>
      </c>
      <c r="D427" s="182">
        <f>D373/RES_summary!D$21</f>
        <v>0</v>
      </c>
      <c r="E427" s="182">
        <f>E373/RES_summary!E$21</f>
        <v>0</v>
      </c>
      <c r="F427" s="182">
        <f>F373/RES_summary!F$21</f>
        <v>0</v>
      </c>
      <c r="G427" s="182">
        <f>G373/RES_summary!G$21</f>
        <v>0</v>
      </c>
      <c r="H427" s="182">
        <f>H373/RES_summary!H$21</f>
        <v>0</v>
      </c>
      <c r="I427" s="182">
        <f>I373/RES_summary!I$21</f>
        <v>0</v>
      </c>
      <c r="J427" s="182">
        <f>J373/RES_summary!J$21</f>
        <v>0</v>
      </c>
      <c r="K427" s="182">
        <f>K373/RES_summary!K$21</f>
        <v>0</v>
      </c>
      <c r="L427" s="182">
        <f>L373/RES_summary!L$21</f>
        <v>0</v>
      </c>
      <c r="M427" s="182">
        <f>M373/RES_summary!M$21</f>
        <v>0</v>
      </c>
      <c r="N427" s="182">
        <f>N373/RES_summary!N$21</f>
        <v>0</v>
      </c>
      <c r="O427" s="182">
        <f>O373/RES_summary!O$21</f>
        <v>0</v>
      </c>
      <c r="P427" s="182">
        <f>P373/RES_summary!P$21</f>
        <v>0</v>
      </c>
      <c r="Q427" s="182">
        <f>Q373/RES_summary!Q$21</f>
        <v>0</v>
      </c>
    </row>
    <row r="428" spans="1:17" ht="12" customHeight="1" x14ac:dyDescent="0.25">
      <c r="A428" s="147" t="s">
        <v>59</v>
      </c>
      <c r="B428" s="164"/>
      <c r="C428" s="181">
        <f>C374/RES_summary!C$21</f>
        <v>0</v>
      </c>
      <c r="D428" s="181">
        <f>D374/RES_summary!D$21</f>
        <v>0</v>
      </c>
      <c r="E428" s="181">
        <f>E374/RES_summary!E$21</f>
        <v>0</v>
      </c>
      <c r="F428" s="181">
        <f>F374/RES_summary!F$21</f>
        <v>0</v>
      </c>
      <c r="G428" s="181">
        <f>G374/RES_summary!G$21</f>
        <v>0</v>
      </c>
      <c r="H428" s="181">
        <f>H374/RES_summary!H$21</f>
        <v>0</v>
      </c>
      <c r="I428" s="181">
        <f>I374/RES_summary!I$21</f>
        <v>0</v>
      </c>
      <c r="J428" s="181">
        <f>J374/RES_summary!J$21</f>
        <v>0</v>
      </c>
      <c r="K428" s="181">
        <f>K374/RES_summary!K$21</f>
        <v>0</v>
      </c>
      <c r="L428" s="181">
        <f>L374/RES_summary!L$21</f>
        <v>0</v>
      </c>
      <c r="M428" s="181">
        <f>M374/RES_summary!M$21</f>
        <v>0</v>
      </c>
      <c r="N428" s="181">
        <f>N374/RES_summary!N$21</f>
        <v>0</v>
      </c>
      <c r="O428" s="181">
        <f>O374/RES_summary!O$21</f>
        <v>0</v>
      </c>
      <c r="P428" s="181">
        <f>P374/RES_summary!P$21</f>
        <v>0</v>
      </c>
      <c r="Q428" s="181">
        <f>Q374/RES_summary!Q$21</f>
        <v>0</v>
      </c>
    </row>
    <row r="429" spans="1:17" ht="12" customHeight="1" x14ac:dyDescent="0.25">
      <c r="A429" s="163" t="s">
        <v>142</v>
      </c>
      <c r="B429" s="162"/>
      <c r="C429" s="180">
        <f>C375/RES_summary!C$21</f>
        <v>17.177537041303413</v>
      </c>
      <c r="D429" s="180">
        <f>D375/RES_summary!D$21</f>
        <v>17.990128710596828</v>
      </c>
      <c r="E429" s="180">
        <f>E375/RES_summary!E$21</f>
        <v>0</v>
      </c>
      <c r="F429" s="180">
        <f>F375/RES_summary!F$21</f>
        <v>0</v>
      </c>
      <c r="G429" s="180">
        <f>G375/RES_summary!G$21</f>
        <v>17.333296751042592</v>
      </c>
      <c r="H429" s="180">
        <f>H375/RES_summary!H$21</f>
        <v>0</v>
      </c>
      <c r="I429" s="180">
        <f>I375/RES_summary!I$21</f>
        <v>0</v>
      </c>
      <c r="J429" s="180">
        <f>J375/RES_summary!J$21</f>
        <v>0</v>
      </c>
      <c r="K429" s="180">
        <f>K375/RES_summary!K$21</f>
        <v>0</v>
      </c>
      <c r="L429" s="180">
        <f>L375/RES_summary!L$21</f>
        <v>0</v>
      </c>
      <c r="M429" s="180">
        <f>M375/RES_summary!M$21</f>
        <v>0</v>
      </c>
      <c r="N429" s="180">
        <f>N375/RES_summary!N$21</f>
        <v>0</v>
      </c>
      <c r="O429" s="180">
        <f>O375/RES_summary!O$21</f>
        <v>0</v>
      </c>
      <c r="P429" s="180">
        <f>P375/RES_summary!P$21</f>
        <v>17.164232273981568</v>
      </c>
      <c r="Q429" s="180">
        <f>Q375/RES_summary!Q$21</f>
        <v>0</v>
      </c>
    </row>
    <row r="430" spans="1:17" ht="12" customHeight="1" x14ac:dyDescent="0.25">
      <c r="A430" s="161" t="s">
        <v>141</v>
      </c>
      <c r="B430" s="160"/>
      <c r="C430" s="179">
        <f>C376/RES_summary!C$21</f>
        <v>16.842663704649997</v>
      </c>
      <c r="D430" s="179">
        <f>D376/RES_summary!D$21</f>
        <v>17.190938617250687</v>
      </c>
      <c r="E430" s="179">
        <f>E376/RES_summary!E$21</f>
        <v>17.162270880493718</v>
      </c>
      <c r="F430" s="179">
        <f>F376/RES_summary!F$21</f>
        <v>16.657054929585314</v>
      </c>
      <c r="G430" s="179">
        <f>G376/RES_summary!G$21</f>
        <v>16.299265766388071</v>
      </c>
      <c r="H430" s="179">
        <f>H376/RES_summary!H$21</f>
        <v>15.322774746327315</v>
      </c>
      <c r="I430" s="179">
        <f>I376/RES_summary!I$21</f>
        <v>15.468303094383405</v>
      </c>
      <c r="J430" s="179">
        <f>J376/RES_summary!J$21</f>
        <v>15.230027847447825</v>
      </c>
      <c r="K430" s="179">
        <f>K376/RES_summary!K$21</f>
        <v>15.069931934313004</v>
      </c>
      <c r="L430" s="179">
        <f>L376/RES_summary!L$21</f>
        <v>14.814025065803158</v>
      </c>
      <c r="M430" s="179">
        <f>M376/RES_summary!M$21</f>
        <v>14.595825947132797</v>
      </c>
      <c r="N430" s="179">
        <f>N376/RES_summary!N$21</f>
        <v>14.230908969863183</v>
      </c>
      <c r="O430" s="179">
        <f>O376/RES_summary!O$21</f>
        <v>13.878518968956538</v>
      </c>
      <c r="P430" s="179">
        <f>P376/RES_summary!P$21</f>
        <v>14.244323133011157</v>
      </c>
      <c r="Q430" s="179">
        <f>Q376/RES_summary!Q$21</f>
        <v>15.172500053462173</v>
      </c>
    </row>
    <row r="431" spans="1:17" ht="12" customHeight="1" x14ac:dyDescent="0.25">
      <c r="A431" s="148" t="s">
        <v>60</v>
      </c>
      <c r="B431" s="156"/>
      <c r="C431" s="177">
        <f>C377/RES_summary!C$21</f>
        <v>0.17337179278483664</v>
      </c>
      <c r="D431" s="177">
        <f>D377/RES_summary!D$21</f>
        <v>0.3665523839716478</v>
      </c>
      <c r="E431" s="177">
        <f>E377/RES_summary!E$21</f>
        <v>0.38358430735579091</v>
      </c>
      <c r="F431" s="177">
        <f>F377/RES_summary!F$21</f>
        <v>0.37051902979055046</v>
      </c>
      <c r="G431" s="177">
        <f>G377/RES_summary!G$21</f>
        <v>2.1142022229867843</v>
      </c>
      <c r="H431" s="177">
        <f>H377/RES_summary!H$21</f>
        <v>0.7679129764208048</v>
      </c>
      <c r="I431" s="177">
        <f>I377/RES_summary!I$21</f>
        <v>0.40354939319331284</v>
      </c>
      <c r="J431" s="177">
        <f>J377/RES_summary!J$21</f>
        <v>0.40428402728339019</v>
      </c>
      <c r="K431" s="177">
        <f>K377/RES_summary!K$21</f>
        <v>0.39275186962952274</v>
      </c>
      <c r="L431" s="177">
        <f>L377/RES_summary!L$21</f>
        <v>0.40569406052377643</v>
      </c>
      <c r="M431" s="177">
        <f>M377/RES_summary!M$21</f>
        <v>0.39499164324772112</v>
      </c>
      <c r="N431" s="177">
        <f>N377/RES_summary!N$21</f>
        <v>0.36613348294366471</v>
      </c>
      <c r="O431" s="177">
        <f>O377/RES_summary!O$21</f>
        <v>0.35157209460986066</v>
      </c>
      <c r="P431" s="177">
        <f>P377/RES_summary!P$21</f>
        <v>0.59556889768435828</v>
      </c>
      <c r="Q431" s="177">
        <f>Q377/RES_summary!Q$21</f>
        <v>1.5130498034792501</v>
      </c>
    </row>
    <row r="432" spans="1:17" ht="12" customHeight="1" x14ac:dyDescent="0.25">
      <c r="A432" s="148" t="s">
        <v>59</v>
      </c>
      <c r="B432" s="156"/>
      <c r="C432" s="177">
        <f>C378/RES_summary!C$21</f>
        <v>16.669291911865159</v>
      </c>
      <c r="D432" s="177">
        <f>D378/RES_summary!D$21</f>
        <v>16.824386233279039</v>
      </c>
      <c r="E432" s="177">
        <f>E378/RES_summary!E$21</f>
        <v>16.778686573137925</v>
      </c>
      <c r="F432" s="177">
        <f>F378/RES_summary!F$21</f>
        <v>16.28653589979476</v>
      </c>
      <c r="G432" s="177">
        <f>G378/RES_summary!G$21</f>
        <v>14.185063543401286</v>
      </c>
      <c r="H432" s="177">
        <f>H378/RES_summary!H$21</f>
        <v>14.554861769906507</v>
      </c>
      <c r="I432" s="177">
        <f>I378/RES_summary!I$21</f>
        <v>15.064753701190092</v>
      </c>
      <c r="J432" s="177">
        <f>J378/RES_summary!J$21</f>
        <v>14.82574382016444</v>
      </c>
      <c r="K432" s="177">
        <f>K378/RES_summary!K$21</f>
        <v>14.677180064683482</v>
      </c>
      <c r="L432" s="177">
        <f>L378/RES_summary!L$21</f>
        <v>14.408331005279381</v>
      </c>
      <c r="M432" s="177">
        <f>M378/RES_summary!M$21</f>
        <v>14.200834303885076</v>
      </c>
      <c r="N432" s="177">
        <f>N378/RES_summary!N$21</f>
        <v>13.864775486919518</v>
      </c>
      <c r="O432" s="177">
        <f>O378/RES_summary!O$21</f>
        <v>13.526946874346674</v>
      </c>
      <c r="P432" s="177">
        <f>P378/RES_summary!P$21</f>
        <v>13.648754235326798</v>
      </c>
      <c r="Q432" s="177">
        <f>Q378/RES_summary!Q$21</f>
        <v>13.659450249982921</v>
      </c>
    </row>
    <row r="433" spans="1:17" ht="12" customHeight="1" x14ac:dyDescent="0.25">
      <c r="A433" s="158" t="s">
        <v>62</v>
      </c>
      <c r="B433" s="157"/>
      <c r="C433" s="178">
        <f>C379/RES_summary!C$21</f>
        <v>5.9262610278232639</v>
      </c>
      <c r="D433" s="178">
        <f>D379/RES_summary!D$21</f>
        <v>5.9162633155950504</v>
      </c>
      <c r="E433" s="178">
        <f>E379/RES_summary!E$21</f>
        <v>6.9367226621578375</v>
      </c>
      <c r="F433" s="178">
        <f>F379/RES_summary!F$21</f>
        <v>6.9522627924136895</v>
      </c>
      <c r="G433" s="178">
        <f>G379/RES_summary!G$21</f>
        <v>6.6461081242982667</v>
      </c>
      <c r="H433" s="178">
        <f>H379/RES_summary!H$21</f>
        <v>7.2734406900000241</v>
      </c>
      <c r="I433" s="178">
        <f>I379/RES_summary!I$21</f>
        <v>7.7472489439307255</v>
      </c>
      <c r="J433" s="178">
        <f>J379/RES_summary!J$21</f>
        <v>7.5764633398555752</v>
      </c>
      <c r="K433" s="178">
        <f>K379/RES_summary!K$21</f>
        <v>7.6588921044859486</v>
      </c>
      <c r="L433" s="178">
        <f>L379/RES_summary!L$21</f>
        <v>7.9587345924789297</v>
      </c>
      <c r="M433" s="178">
        <f>M379/RES_summary!M$21</f>
        <v>7.9022049898440692</v>
      </c>
      <c r="N433" s="178">
        <f>N379/RES_summary!N$21</f>
        <v>7.4438943580410779</v>
      </c>
      <c r="O433" s="178">
        <f>O379/RES_summary!O$21</f>
        <v>6.7249678548189227</v>
      </c>
      <c r="P433" s="178">
        <f>P379/RES_summary!P$21</f>
        <v>6.4130602474422043</v>
      </c>
      <c r="Q433" s="178">
        <f>Q379/RES_summary!Q$21</f>
        <v>6.7452391574018877</v>
      </c>
    </row>
    <row r="434" spans="1:17" ht="12" customHeight="1" x14ac:dyDescent="0.25">
      <c r="A434" s="23" t="s">
        <v>57</v>
      </c>
      <c r="B434" s="156"/>
      <c r="C434" s="177">
        <f>C380/RES_summary!C$21</f>
        <v>0</v>
      </c>
      <c r="D434" s="177">
        <f>D380/RES_summary!D$21</f>
        <v>0</v>
      </c>
      <c r="E434" s="177">
        <f>E380/RES_summary!E$21</f>
        <v>0</v>
      </c>
      <c r="F434" s="177">
        <f>F380/RES_summary!F$21</f>
        <v>0</v>
      </c>
      <c r="G434" s="177">
        <f>G380/RES_summary!G$21</f>
        <v>0</v>
      </c>
      <c r="H434" s="177">
        <f>H380/RES_summary!H$21</f>
        <v>0</v>
      </c>
      <c r="I434" s="177">
        <f>I380/RES_summary!I$21</f>
        <v>0</v>
      </c>
      <c r="J434" s="177">
        <f>J380/RES_summary!J$21</f>
        <v>0</v>
      </c>
      <c r="K434" s="177">
        <f>K380/RES_summary!K$21</f>
        <v>0</v>
      </c>
      <c r="L434" s="177">
        <f>L380/RES_summary!L$21</f>
        <v>0</v>
      </c>
      <c r="M434" s="177">
        <f>M380/RES_summary!M$21</f>
        <v>0</v>
      </c>
      <c r="N434" s="177">
        <f>N380/RES_summary!N$21</f>
        <v>0</v>
      </c>
      <c r="O434" s="177">
        <f>O380/RES_summary!O$21</f>
        <v>0</v>
      </c>
      <c r="P434" s="177">
        <f>P380/RES_summary!P$21</f>
        <v>0</v>
      </c>
      <c r="Q434" s="177">
        <f>Q380/RES_summary!Q$21</f>
        <v>0</v>
      </c>
    </row>
    <row r="435" spans="1:17" ht="12" customHeight="1" x14ac:dyDescent="0.25">
      <c r="A435" s="29" t="s">
        <v>140</v>
      </c>
      <c r="B435" s="57"/>
      <c r="C435" s="176">
        <f>C381/RES_summary!C$21</f>
        <v>5.9262610278232639</v>
      </c>
      <c r="D435" s="176">
        <f>D381/RES_summary!D$21</f>
        <v>5.9162633155950504</v>
      </c>
      <c r="E435" s="176">
        <f>E381/RES_summary!E$21</f>
        <v>6.9367226621578375</v>
      </c>
      <c r="F435" s="176">
        <f>F381/RES_summary!F$21</f>
        <v>6.9522627924136895</v>
      </c>
      <c r="G435" s="176">
        <f>G381/RES_summary!G$21</f>
        <v>6.6461081242982667</v>
      </c>
      <c r="H435" s="176">
        <f>H381/RES_summary!H$21</f>
        <v>7.2734406900000241</v>
      </c>
      <c r="I435" s="176">
        <f>I381/RES_summary!I$21</f>
        <v>7.7472489439307255</v>
      </c>
      <c r="J435" s="176">
        <f>J381/RES_summary!J$21</f>
        <v>7.5764633398555752</v>
      </c>
      <c r="K435" s="176">
        <f>K381/RES_summary!K$21</f>
        <v>7.6588921044859486</v>
      </c>
      <c r="L435" s="176">
        <f>L381/RES_summary!L$21</f>
        <v>7.9587345924789297</v>
      </c>
      <c r="M435" s="176">
        <f>M381/RES_summary!M$21</f>
        <v>7.9022049898440692</v>
      </c>
      <c r="N435" s="176">
        <f>N381/RES_summary!N$21</f>
        <v>7.4438943580410779</v>
      </c>
      <c r="O435" s="176">
        <f>O381/RES_summary!O$21</f>
        <v>6.7249678548189227</v>
      </c>
      <c r="P435" s="176">
        <f>P381/RES_summary!P$21</f>
        <v>6.4130602474422043</v>
      </c>
      <c r="Q435" s="176">
        <f>Q381/RES_summary!Q$21</f>
        <v>6.7452391574018877</v>
      </c>
    </row>
    <row r="437" spans="1:17" ht="12" customHeight="1" x14ac:dyDescent="0.25">
      <c r="A437" s="152" t="s">
        <v>184</v>
      </c>
      <c r="B437" s="168"/>
      <c r="C437" s="184">
        <f>C383/RES_summary!C$21</f>
        <v>0</v>
      </c>
      <c r="D437" s="184">
        <f>D383/RES_summary!D$21</f>
        <v>0</v>
      </c>
      <c r="E437" s="184">
        <f>E383/RES_summary!E$21</f>
        <v>0</v>
      </c>
      <c r="F437" s="184">
        <f>F383/RES_summary!F$21</f>
        <v>0</v>
      </c>
      <c r="G437" s="184">
        <f>G383/RES_summary!G$21</f>
        <v>0</v>
      </c>
      <c r="H437" s="184">
        <f>H383/RES_summary!H$21</f>
        <v>0</v>
      </c>
      <c r="I437" s="184">
        <f>I383/RES_summary!I$21</f>
        <v>0</v>
      </c>
      <c r="J437" s="184">
        <f>J383/RES_summary!J$21</f>
        <v>0</v>
      </c>
      <c r="K437" s="184">
        <f>K383/RES_summary!K$21</f>
        <v>0</v>
      </c>
      <c r="L437" s="184">
        <f>L383/RES_summary!L$21</f>
        <v>0</v>
      </c>
      <c r="M437" s="184">
        <f>M383/RES_summary!M$21</f>
        <v>0</v>
      </c>
      <c r="N437" s="184">
        <f>N383/RES_summary!N$21</f>
        <v>0</v>
      </c>
      <c r="O437" s="184">
        <f>O383/RES_summary!O$21</f>
        <v>0</v>
      </c>
      <c r="P437" s="184">
        <f>P383/RES_summary!P$21</f>
        <v>0</v>
      </c>
      <c r="Q437" s="184">
        <f>Q383/RES_summary!Q$21</f>
        <v>0</v>
      </c>
    </row>
    <row r="438" spans="1:17" ht="12" customHeight="1" x14ac:dyDescent="0.25">
      <c r="A438" s="158" t="s">
        <v>65</v>
      </c>
      <c r="B438" s="157"/>
      <c r="C438" s="178">
        <f>C384/RES_summary!C$21</f>
        <v>0</v>
      </c>
      <c r="D438" s="178">
        <f>D384/RES_summary!D$21</f>
        <v>0</v>
      </c>
      <c r="E438" s="178">
        <f>E384/RES_summary!E$21</f>
        <v>0</v>
      </c>
      <c r="F438" s="178">
        <f>F384/RES_summary!F$21</f>
        <v>0</v>
      </c>
      <c r="G438" s="178">
        <f>G384/RES_summary!G$21</f>
        <v>0</v>
      </c>
      <c r="H438" s="178">
        <f>H384/RES_summary!H$21</f>
        <v>0</v>
      </c>
      <c r="I438" s="178">
        <f>I384/RES_summary!I$21</f>
        <v>0</v>
      </c>
      <c r="J438" s="178">
        <f>J384/RES_summary!J$21</f>
        <v>0</v>
      </c>
      <c r="K438" s="178">
        <f>K384/RES_summary!K$21</f>
        <v>0</v>
      </c>
      <c r="L438" s="178">
        <f>L384/RES_summary!L$21</f>
        <v>0</v>
      </c>
      <c r="M438" s="178">
        <f>M384/RES_summary!M$21</f>
        <v>0</v>
      </c>
      <c r="N438" s="178">
        <f>N384/RES_summary!N$21</f>
        <v>0</v>
      </c>
      <c r="O438" s="178">
        <f>O384/RES_summary!O$21</f>
        <v>0</v>
      </c>
      <c r="P438" s="178">
        <f>P384/RES_summary!P$21</f>
        <v>0</v>
      </c>
      <c r="Q438" s="178">
        <f>Q384/RES_summary!Q$21</f>
        <v>0</v>
      </c>
    </row>
    <row r="439" spans="1:17" ht="12" customHeight="1" x14ac:dyDescent="0.25">
      <c r="A439" s="23" t="s">
        <v>60</v>
      </c>
      <c r="B439" s="156"/>
      <c r="C439" s="177">
        <f>C385/RES_summary!C$21</f>
        <v>0</v>
      </c>
      <c r="D439" s="177">
        <f>D385/RES_summary!D$21</f>
        <v>0</v>
      </c>
      <c r="E439" s="177">
        <f>E385/RES_summary!E$21</f>
        <v>0</v>
      </c>
      <c r="F439" s="177">
        <f>F385/RES_summary!F$21</f>
        <v>0</v>
      </c>
      <c r="G439" s="177">
        <f>G385/RES_summary!G$21</f>
        <v>0</v>
      </c>
      <c r="H439" s="177">
        <f>H385/RES_summary!H$21</f>
        <v>0</v>
      </c>
      <c r="I439" s="177">
        <f>I385/RES_summary!I$21</f>
        <v>0</v>
      </c>
      <c r="J439" s="177">
        <f>J385/RES_summary!J$21</f>
        <v>0</v>
      </c>
      <c r="K439" s="177">
        <f>K385/RES_summary!K$21</f>
        <v>0</v>
      </c>
      <c r="L439" s="177">
        <f>L385/RES_summary!L$21</f>
        <v>0</v>
      </c>
      <c r="M439" s="177">
        <f>M385/RES_summary!M$21</f>
        <v>0</v>
      </c>
      <c r="N439" s="177">
        <f>N385/RES_summary!N$21</f>
        <v>0</v>
      </c>
      <c r="O439" s="177">
        <f>O385/RES_summary!O$21</f>
        <v>0</v>
      </c>
      <c r="P439" s="177">
        <f>P385/RES_summary!P$21</f>
        <v>0</v>
      </c>
      <c r="Q439" s="177">
        <f>Q385/RES_summary!Q$21</f>
        <v>0</v>
      </c>
    </row>
    <row r="440" spans="1:17" ht="12" customHeight="1" x14ac:dyDescent="0.25">
      <c r="A440" s="158" t="s">
        <v>112</v>
      </c>
      <c r="B440" s="157"/>
      <c r="C440" s="178">
        <f>C386/RES_summary!C$21</f>
        <v>0</v>
      </c>
      <c r="D440" s="178">
        <f>D386/RES_summary!D$21</f>
        <v>0</v>
      </c>
      <c r="E440" s="178">
        <f>E386/RES_summary!E$21</f>
        <v>0</v>
      </c>
      <c r="F440" s="178">
        <f>F386/RES_summary!F$21</f>
        <v>0</v>
      </c>
      <c r="G440" s="178">
        <f>G386/RES_summary!G$21</f>
        <v>0</v>
      </c>
      <c r="H440" s="178">
        <f>H386/RES_summary!H$21</f>
        <v>0</v>
      </c>
      <c r="I440" s="178">
        <f>I386/RES_summary!I$21</f>
        <v>0</v>
      </c>
      <c r="J440" s="178">
        <f>J386/RES_summary!J$21</f>
        <v>0</v>
      </c>
      <c r="K440" s="178">
        <f>K386/RES_summary!K$21</f>
        <v>0</v>
      </c>
      <c r="L440" s="178">
        <f>L386/RES_summary!L$21</f>
        <v>0</v>
      </c>
      <c r="M440" s="178">
        <f>M386/RES_summary!M$21</f>
        <v>0</v>
      </c>
      <c r="N440" s="178">
        <f>N386/RES_summary!N$21</f>
        <v>0</v>
      </c>
      <c r="O440" s="178">
        <f>O386/RES_summary!O$21</f>
        <v>0</v>
      </c>
      <c r="P440" s="178">
        <f>P386/RES_summary!P$21</f>
        <v>0</v>
      </c>
      <c r="Q440" s="178">
        <f>Q386/RES_summary!Q$21</f>
        <v>0</v>
      </c>
    </row>
    <row r="441" spans="1:17" ht="12" customHeight="1" x14ac:dyDescent="0.25">
      <c r="A441" s="23" t="s">
        <v>60</v>
      </c>
      <c r="B441" s="156"/>
      <c r="C441" s="177">
        <f>C387/RES_summary!C$21</f>
        <v>0</v>
      </c>
      <c r="D441" s="177">
        <f>D387/RES_summary!D$21</f>
        <v>0</v>
      </c>
      <c r="E441" s="177">
        <f>E387/RES_summary!E$21</f>
        <v>0</v>
      </c>
      <c r="F441" s="177">
        <f>F387/RES_summary!F$21</f>
        <v>0</v>
      </c>
      <c r="G441" s="177">
        <f>G387/RES_summary!G$21</f>
        <v>0</v>
      </c>
      <c r="H441" s="177">
        <f>H387/RES_summary!H$21</f>
        <v>0</v>
      </c>
      <c r="I441" s="177">
        <f>I387/RES_summary!I$21</f>
        <v>0</v>
      </c>
      <c r="J441" s="177">
        <f>J387/RES_summary!J$21</f>
        <v>0</v>
      </c>
      <c r="K441" s="177">
        <f>K387/RES_summary!K$21</f>
        <v>0</v>
      </c>
      <c r="L441" s="177">
        <f>L387/RES_summary!L$21</f>
        <v>0</v>
      </c>
      <c r="M441" s="177">
        <f>M387/RES_summary!M$21</f>
        <v>0</v>
      </c>
      <c r="N441" s="177">
        <f>N387/RES_summary!N$21</f>
        <v>0</v>
      </c>
      <c r="O441" s="177">
        <f>O387/RES_summary!O$21</f>
        <v>0</v>
      </c>
      <c r="P441" s="177">
        <f>P387/RES_summary!P$21</f>
        <v>0</v>
      </c>
      <c r="Q441" s="177">
        <f>Q387/RES_summary!Q$21</f>
        <v>0</v>
      </c>
    </row>
    <row r="442" spans="1:17" ht="12" customHeight="1" x14ac:dyDescent="0.25">
      <c r="A442" s="158" t="s">
        <v>63</v>
      </c>
      <c r="B442" s="157"/>
      <c r="C442" s="178">
        <f>C388/RES_summary!C$21</f>
        <v>0</v>
      </c>
      <c r="D442" s="178">
        <f>D388/RES_summary!D$21</f>
        <v>0</v>
      </c>
      <c r="E442" s="178">
        <f>E388/RES_summary!E$21</f>
        <v>0</v>
      </c>
      <c r="F442" s="178">
        <f>F388/RES_summary!F$21</f>
        <v>0</v>
      </c>
      <c r="G442" s="178">
        <f>G388/RES_summary!G$21</f>
        <v>0</v>
      </c>
      <c r="H442" s="178">
        <f>H388/RES_summary!H$21</f>
        <v>0</v>
      </c>
      <c r="I442" s="178">
        <f>I388/RES_summary!I$21</f>
        <v>0</v>
      </c>
      <c r="J442" s="178">
        <f>J388/RES_summary!J$21</f>
        <v>0</v>
      </c>
      <c r="K442" s="178">
        <f>K388/RES_summary!K$21</f>
        <v>0</v>
      </c>
      <c r="L442" s="178">
        <f>L388/RES_summary!L$21</f>
        <v>0</v>
      </c>
      <c r="M442" s="178">
        <f>M388/RES_summary!M$21</f>
        <v>0</v>
      </c>
      <c r="N442" s="178">
        <f>N388/RES_summary!N$21</f>
        <v>0</v>
      </c>
      <c r="O442" s="178">
        <f>O388/RES_summary!O$21</f>
        <v>0</v>
      </c>
      <c r="P442" s="178">
        <f>P388/RES_summary!P$21</f>
        <v>0</v>
      </c>
      <c r="Q442" s="178">
        <f>Q388/RES_summary!Q$21</f>
        <v>0</v>
      </c>
    </row>
    <row r="443" spans="1:17" ht="12" customHeight="1" x14ac:dyDescent="0.25">
      <c r="A443" s="167" t="s">
        <v>144</v>
      </c>
      <c r="B443" s="132"/>
      <c r="C443" s="183">
        <f>C389/RES_summary!C$21</f>
        <v>0</v>
      </c>
      <c r="D443" s="183">
        <f>D389/RES_summary!D$21</f>
        <v>0</v>
      </c>
      <c r="E443" s="183">
        <f>E389/RES_summary!E$21</f>
        <v>0</v>
      </c>
      <c r="F443" s="183">
        <f>F389/RES_summary!F$21</f>
        <v>0</v>
      </c>
      <c r="G443" s="183">
        <f>G389/RES_summary!G$21</f>
        <v>0</v>
      </c>
      <c r="H443" s="183">
        <f>H389/RES_summary!H$21</f>
        <v>0</v>
      </c>
      <c r="I443" s="183">
        <f>I389/RES_summary!I$21</f>
        <v>0</v>
      </c>
      <c r="J443" s="183">
        <f>J389/RES_summary!J$21</f>
        <v>0</v>
      </c>
      <c r="K443" s="183">
        <f>K389/RES_summary!K$21</f>
        <v>0</v>
      </c>
      <c r="L443" s="183">
        <f>L389/RES_summary!L$21</f>
        <v>0</v>
      </c>
      <c r="M443" s="183">
        <f>M389/RES_summary!M$21</f>
        <v>0</v>
      </c>
      <c r="N443" s="183">
        <f>N389/RES_summary!N$21</f>
        <v>0</v>
      </c>
      <c r="O443" s="183">
        <f>O389/RES_summary!O$21</f>
        <v>0</v>
      </c>
      <c r="P443" s="183">
        <f>P389/RES_summary!P$21</f>
        <v>0</v>
      </c>
      <c r="Q443" s="183">
        <f>Q389/RES_summary!Q$21</f>
        <v>0</v>
      </c>
    </row>
    <row r="444" spans="1:17" ht="12" customHeight="1" x14ac:dyDescent="0.25">
      <c r="A444" s="167" t="s">
        <v>143</v>
      </c>
      <c r="B444" s="132"/>
      <c r="C444" s="183">
        <f>C390/RES_summary!C$21</f>
        <v>0</v>
      </c>
      <c r="D444" s="183">
        <f>D390/RES_summary!D$21</f>
        <v>0</v>
      </c>
      <c r="E444" s="183">
        <f>E390/RES_summary!E$21</f>
        <v>0</v>
      </c>
      <c r="F444" s="183">
        <f>F390/RES_summary!F$21</f>
        <v>0</v>
      </c>
      <c r="G444" s="183">
        <f>G390/RES_summary!G$21</f>
        <v>0</v>
      </c>
      <c r="H444" s="183">
        <f>H390/RES_summary!H$21</f>
        <v>0</v>
      </c>
      <c r="I444" s="183">
        <f>I390/RES_summary!I$21</f>
        <v>0</v>
      </c>
      <c r="J444" s="183">
        <f>J390/RES_summary!J$21</f>
        <v>0</v>
      </c>
      <c r="K444" s="183">
        <f>K390/RES_summary!K$21</f>
        <v>0</v>
      </c>
      <c r="L444" s="183">
        <f>L390/RES_summary!L$21</f>
        <v>0</v>
      </c>
      <c r="M444" s="183">
        <f>M390/RES_summary!M$21</f>
        <v>0</v>
      </c>
      <c r="N444" s="183">
        <f>N390/RES_summary!N$21</f>
        <v>0</v>
      </c>
      <c r="O444" s="183">
        <f>O390/RES_summary!O$21</f>
        <v>0</v>
      </c>
      <c r="P444" s="183">
        <f>P390/RES_summary!P$21</f>
        <v>0</v>
      </c>
      <c r="Q444" s="183">
        <f>Q390/RES_summary!Q$21</f>
        <v>0</v>
      </c>
    </row>
    <row r="445" spans="1:17" ht="12" customHeight="1" x14ac:dyDescent="0.25">
      <c r="A445" s="166" t="s">
        <v>57</v>
      </c>
      <c r="B445" s="165"/>
      <c r="C445" s="182">
        <f>C391/RES_summary!C$21</f>
        <v>0</v>
      </c>
      <c r="D445" s="182">
        <f>D391/RES_summary!D$21</f>
        <v>0</v>
      </c>
      <c r="E445" s="182">
        <f>E391/RES_summary!E$21</f>
        <v>0</v>
      </c>
      <c r="F445" s="182">
        <f>F391/RES_summary!F$21</f>
        <v>0</v>
      </c>
      <c r="G445" s="182">
        <f>G391/RES_summary!G$21</f>
        <v>0</v>
      </c>
      <c r="H445" s="182">
        <f>H391/RES_summary!H$21</f>
        <v>0</v>
      </c>
      <c r="I445" s="182">
        <f>I391/RES_summary!I$21</f>
        <v>0</v>
      </c>
      <c r="J445" s="182">
        <f>J391/RES_summary!J$21</f>
        <v>0</v>
      </c>
      <c r="K445" s="182">
        <f>K391/RES_summary!K$21</f>
        <v>0</v>
      </c>
      <c r="L445" s="182">
        <f>L391/RES_summary!L$21</f>
        <v>0</v>
      </c>
      <c r="M445" s="182">
        <f>M391/RES_summary!M$21</f>
        <v>0</v>
      </c>
      <c r="N445" s="182">
        <f>N391/RES_summary!N$21</f>
        <v>0</v>
      </c>
      <c r="O445" s="182">
        <f>O391/RES_summary!O$21</f>
        <v>0</v>
      </c>
      <c r="P445" s="182">
        <f>P391/RES_summary!P$21</f>
        <v>0</v>
      </c>
      <c r="Q445" s="182">
        <f>Q391/RES_summary!Q$21</f>
        <v>0</v>
      </c>
    </row>
    <row r="446" spans="1:17" ht="12" customHeight="1" x14ac:dyDescent="0.25">
      <c r="A446" s="147" t="s">
        <v>59</v>
      </c>
      <c r="B446" s="164"/>
      <c r="C446" s="181">
        <f>C392/RES_summary!C$21</f>
        <v>0</v>
      </c>
      <c r="D446" s="181">
        <f>D392/RES_summary!D$21</f>
        <v>0</v>
      </c>
      <c r="E446" s="181">
        <f>E392/RES_summary!E$21</f>
        <v>0</v>
      </c>
      <c r="F446" s="181">
        <f>F392/RES_summary!F$21</f>
        <v>0</v>
      </c>
      <c r="G446" s="181">
        <f>G392/RES_summary!G$21</f>
        <v>0</v>
      </c>
      <c r="H446" s="181">
        <f>H392/RES_summary!H$21</f>
        <v>0</v>
      </c>
      <c r="I446" s="181">
        <f>I392/RES_summary!I$21</f>
        <v>0</v>
      </c>
      <c r="J446" s="181">
        <f>J392/RES_summary!J$21</f>
        <v>0</v>
      </c>
      <c r="K446" s="181">
        <f>K392/RES_summary!K$21</f>
        <v>0</v>
      </c>
      <c r="L446" s="181">
        <f>L392/RES_summary!L$21</f>
        <v>0</v>
      </c>
      <c r="M446" s="181">
        <f>M392/RES_summary!M$21</f>
        <v>0</v>
      </c>
      <c r="N446" s="181">
        <f>N392/RES_summary!N$21</f>
        <v>0</v>
      </c>
      <c r="O446" s="181">
        <f>O392/RES_summary!O$21</f>
        <v>0</v>
      </c>
      <c r="P446" s="181">
        <f>P392/RES_summary!P$21</f>
        <v>0</v>
      </c>
      <c r="Q446" s="181">
        <f>Q392/RES_summary!Q$21</f>
        <v>0</v>
      </c>
    </row>
    <row r="447" spans="1:17" ht="12" customHeight="1" x14ac:dyDescent="0.25">
      <c r="A447" s="163" t="s">
        <v>142</v>
      </c>
      <c r="B447" s="162"/>
      <c r="C447" s="180">
        <f>C393/RES_summary!C$21</f>
        <v>0</v>
      </c>
      <c r="D447" s="180">
        <f>D393/RES_summary!D$21</f>
        <v>0</v>
      </c>
      <c r="E447" s="180">
        <f>E393/RES_summary!E$21</f>
        <v>0</v>
      </c>
      <c r="F447" s="180">
        <f>F393/RES_summary!F$21</f>
        <v>0</v>
      </c>
      <c r="G447" s="180">
        <f>G393/RES_summary!G$21</f>
        <v>0</v>
      </c>
      <c r="H447" s="180">
        <f>H393/RES_summary!H$21</f>
        <v>0</v>
      </c>
      <c r="I447" s="180">
        <f>I393/RES_summary!I$21</f>
        <v>0</v>
      </c>
      <c r="J447" s="180">
        <f>J393/RES_summary!J$21</f>
        <v>0</v>
      </c>
      <c r="K447" s="180">
        <f>K393/RES_summary!K$21</f>
        <v>0</v>
      </c>
      <c r="L447" s="180">
        <f>L393/RES_summary!L$21</f>
        <v>0</v>
      </c>
      <c r="M447" s="180">
        <f>M393/RES_summary!M$21</f>
        <v>0</v>
      </c>
      <c r="N447" s="180">
        <f>N393/RES_summary!N$21</f>
        <v>0</v>
      </c>
      <c r="O447" s="180">
        <f>O393/RES_summary!O$21</f>
        <v>0</v>
      </c>
      <c r="P447" s="180">
        <f>P393/RES_summary!P$21</f>
        <v>0</v>
      </c>
      <c r="Q447" s="180">
        <f>Q393/RES_summary!Q$21</f>
        <v>0</v>
      </c>
    </row>
    <row r="448" spans="1:17" ht="12" customHeight="1" x14ac:dyDescent="0.25">
      <c r="A448" s="161" t="s">
        <v>141</v>
      </c>
      <c r="B448" s="160"/>
      <c r="C448" s="179">
        <f>C394/RES_summary!C$21</f>
        <v>0</v>
      </c>
      <c r="D448" s="179">
        <f>D394/RES_summary!D$21</f>
        <v>0</v>
      </c>
      <c r="E448" s="179">
        <f>E394/RES_summary!E$21</f>
        <v>0</v>
      </c>
      <c r="F448" s="179">
        <f>F394/RES_summary!F$21</f>
        <v>0</v>
      </c>
      <c r="G448" s="179">
        <f>G394/RES_summary!G$21</f>
        <v>0</v>
      </c>
      <c r="H448" s="179">
        <f>H394/RES_summary!H$21</f>
        <v>0</v>
      </c>
      <c r="I448" s="179">
        <f>I394/RES_summary!I$21</f>
        <v>0</v>
      </c>
      <c r="J448" s="179">
        <f>J394/RES_summary!J$21</f>
        <v>0</v>
      </c>
      <c r="K448" s="179">
        <f>K394/RES_summary!K$21</f>
        <v>0</v>
      </c>
      <c r="L448" s="179">
        <f>L394/RES_summary!L$21</f>
        <v>0</v>
      </c>
      <c r="M448" s="179">
        <f>M394/RES_summary!M$21</f>
        <v>0</v>
      </c>
      <c r="N448" s="179">
        <f>N394/RES_summary!N$21</f>
        <v>0</v>
      </c>
      <c r="O448" s="179">
        <f>O394/RES_summary!O$21</f>
        <v>0</v>
      </c>
      <c r="P448" s="179">
        <f>P394/RES_summary!P$21</f>
        <v>0</v>
      </c>
      <c r="Q448" s="179">
        <f>Q394/RES_summary!Q$21</f>
        <v>0</v>
      </c>
    </row>
    <row r="449" spans="1:17" ht="12" customHeight="1" x14ac:dyDescent="0.25">
      <c r="A449" s="148" t="s">
        <v>60</v>
      </c>
      <c r="B449" s="156"/>
      <c r="C449" s="177">
        <f>C395/RES_summary!C$21</f>
        <v>0</v>
      </c>
      <c r="D449" s="177">
        <f>D395/RES_summary!D$21</f>
        <v>0</v>
      </c>
      <c r="E449" s="177">
        <f>E395/RES_summary!E$21</f>
        <v>0</v>
      </c>
      <c r="F449" s="177">
        <f>F395/RES_summary!F$21</f>
        <v>0</v>
      </c>
      <c r="G449" s="177">
        <f>G395/RES_summary!G$21</f>
        <v>0</v>
      </c>
      <c r="H449" s="177">
        <f>H395/RES_summary!H$21</f>
        <v>0</v>
      </c>
      <c r="I449" s="177">
        <f>I395/RES_summary!I$21</f>
        <v>0</v>
      </c>
      <c r="J449" s="177">
        <f>J395/RES_summary!J$21</f>
        <v>0</v>
      </c>
      <c r="K449" s="177">
        <f>K395/RES_summary!K$21</f>
        <v>0</v>
      </c>
      <c r="L449" s="177">
        <f>L395/RES_summary!L$21</f>
        <v>0</v>
      </c>
      <c r="M449" s="177">
        <f>M395/RES_summary!M$21</f>
        <v>0</v>
      </c>
      <c r="N449" s="177">
        <f>N395/RES_summary!N$21</f>
        <v>0</v>
      </c>
      <c r="O449" s="177">
        <f>O395/RES_summary!O$21</f>
        <v>0</v>
      </c>
      <c r="P449" s="177">
        <f>P395/RES_summary!P$21</f>
        <v>0</v>
      </c>
      <c r="Q449" s="177">
        <f>Q395/RES_summary!Q$21</f>
        <v>0</v>
      </c>
    </row>
    <row r="450" spans="1:17" ht="12" customHeight="1" x14ac:dyDescent="0.25">
      <c r="A450" s="148" t="s">
        <v>59</v>
      </c>
      <c r="B450" s="156"/>
      <c r="C450" s="177">
        <f>C396/RES_summary!C$21</f>
        <v>0</v>
      </c>
      <c r="D450" s="177">
        <f>D396/RES_summary!D$21</f>
        <v>0</v>
      </c>
      <c r="E450" s="177">
        <f>E396/RES_summary!E$21</f>
        <v>0</v>
      </c>
      <c r="F450" s="177">
        <f>F396/RES_summary!F$21</f>
        <v>0</v>
      </c>
      <c r="G450" s="177">
        <f>G396/RES_summary!G$21</f>
        <v>0</v>
      </c>
      <c r="H450" s="177">
        <f>H396/RES_summary!H$21</f>
        <v>0</v>
      </c>
      <c r="I450" s="177">
        <f>I396/RES_summary!I$21</f>
        <v>0</v>
      </c>
      <c r="J450" s="177">
        <f>J396/RES_summary!J$21</f>
        <v>0</v>
      </c>
      <c r="K450" s="177">
        <f>K396/RES_summary!K$21</f>
        <v>0</v>
      </c>
      <c r="L450" s="177">
        <f>L396/RES_summary!L$21</f>
        <v>0</v>
      </c>
      <c r="M450" s="177">
        <f>M396/RES_summary!M$21</f>
        <v>0</v>
      </c>
      <c r="N450" s="177">
        <f>N396/RES_summary!N$21</f>
        <v>0</v>
      </c>
      <c r="O450" s="177">
        <f>O396/RES_summary!O$21</f>
        <v>0</v>
      </c>
      <c r="P450" s="177">
        <f>P396/RES_summary!P$21</f>
        <v>0</v>
      </c>
      <c r="Q450" s="177">
        <f>Q396/RES_summary!Q$21</f>
        <v>0</v>
      </c>
    </row>
    <row r="451" spans="1:17" ht="12" customHeight="1" x14ac:dyDescent="0.25">
      <c r="A451" s="158" t="s">
        <v>62</v>
      </c>
      <c r="B451" s="157"/>
      <c r="C451" s="178">
        <f>C397/RES_summary!C$21</f>
        <v>0</v>
      </c>
      <c r="D451" s="178">
        <f>D397/RES_summary!D$21</f>
        <v>0</v>
      </c>
      <c r="E451" s="178">
        <f>E397/RES_summary!E$21</f>
        <v>0</v>
      </c>
      <c r="F451" s="178">
        <f>F397/RES_summary!F$21</f>
        <v>0</v>
      </c>
      <c r="G451" s="178">
        <f>G397/RES_summary!G$21</f>
        <v>0</v>
      </c>
      <c r="H451" s="178">
        <f>H397/RES_summary!H$21</f>
        <v>0</v>
      </c>
      <c r="I451" s="178">
        <f>I397/RES_summary!I$21</f>
        <v>0</v>
      </c>
      <c r="J451" s="178">
        <f>J397/RES_summary!J$21</f>
        <v>0</v>
      </c>
      <c r="K451" s="178">
        <f>K397/RES_summary!K$21</f>
        <v>0</v>
      </c>
      <c r="L451" s="178">
        <f>L397/RES_summary!L$21</f>
        <v>0</v>
      </c>
      <c r="M451" s="178">
        <f>M397/RES_summary!M$21</f>
        <v>0</v>
      </c>
      <c r="N451" s="178">
        <f>N397/RES_summary!N$21</f>
        <v>0</v>
      </c>
      <c r="O451" s="178">
        <f>O397/RES_summary!O$21</f>
        <v>0</v>
      </c>
      <c r="P451" s="178">
        <f>P397/RES_summary!P$21</f>
        <v>0</v>
      </c>
      <c r="Q451" s="178">
        <f>Q397/RES_summary!Q$21</f>
        <v>0</v>
      </c>
    </row>
    <row r="452" spans="1:17" ht="12" customHeight="1" x14ac:dyDescent="0.25">
      <c r="A452" s="23" t="s">
        <v>57</v>
      </c>
      <c r="B452" s="156"/>
      <c r="C452" s="177">
        <f>C398/RES_summary!C$21</f>
        <v>0</v>
      </c>
      <c r="D452" s="177">
        <f>D398/RES_summary!D$21</f>
        <v>0</v>
      </c>
      <c r="E452" s="177">
        <f>E398/RES_summary!E$21</f>
        <v>0</v>
      </c>
      <c r="F452" s="177">
        <f>F398/RES_summary!F$21</f>
        <v>0</v>
      </c>
      <c r="G452" s="177">
        <f>G398/RES_summary!G$21</f>
        <v>0</v>
      </c>
      <c r="H452" s="177">
        <f>H398/RES_summary!H$21</f>
        <v>0</v>
      </c>
      <c r="I452" s="177">
        <f>I398/RES_summary!I$21</f>
        <v>0</v>
      </c>
      <c r="J452" s="177">
        <f>J398/RES_summary!J$21</f>
        <v>0</v>
      </c>
      <c r="K452" s="177">
        <f>K398/RES_summary!K$21</f>
        <v>0</v>
      </c>
      <c r="L452" s="177">
        <f>L398/RES_summary!L$21</f>
        <v>0</v>
      </c>
      <c r="M452" s="177">
        <f>M398/RES_summary!M$21</f>
        <v>0</v>
      </c>
      <c r="N452" s="177">
        <f>N398/RES_summary!N$21</f>
        <v>0</v>
      </c>
      <c r="O452" s="177">
        <f>O398/RES_summary!O$21</f>
        <v>0</v>
      </c>
      <c r="P452" s="177">
        <f>P398/RES_summary!P$21</f>
        <v>0</v>
      </c>
      <c r="Q452" s="177">
        <f>Q398/RES_summary!Q$21</f>
        <v>0</v>
      </c>
    </row>
    <row r="453" spans="1:17" ht="12" customHeight="1" x14ac:dyDescent="0.25">
      <c r="A453" s="29" t="s">
        <v>140</v>
      </c>
      <c r="B453" s="57"/>
      <c r="C453" s="176">
        <f>C399/RES_summary!C$21</f>
        <v>0</v>
      </c>
      <c r="D453" s="176">
        <f>D399/RES_summary!D$21</f>
        <v>0</v>
      </c>
      <c r="E453" s="176">
        <f>E399/RES_summary!E$21</f>
        <v>0</v>
      </c>
      <c r="F453" s="176">
        <f>F399/RES_summary!F$21</f>
        <v>0</v>
      </c>
      <c r="G453" s="176">
        <f>G399/RES_summary!G$21</f>
        <v>0</v>
      </c>
      <c r="H453" s="176">
        <f>H399/RES_summary!H$21</f>
        <v>0</v>
      </c>
      <c r="I453" s="176">
        <f>I399/RES_summary!I$21</f>
        <v>0</v>
      </c>
      <c r="J453" s="176">
        <f>J399/RES_summary!J$21</f>
        <v>0</v>
      </c>
      <c r="K453" s="176">
        <f>K399/RES_summary!K$21</f>
        <v>0</v>
      </c>
      <c r="L453" s="176">
        <f>L399/RES_summary!L$21</f>
        <v>0</v>
      </c>
      <c r="M453" s="176">
        <f>M399/RES_summary!M$21</f>
        <v>0</v>
      </c>
      <c r="N453" s="176">
        <f>N399/RES_summary!N$21</f>
        <v>0</v>
      </c>
      <c r="O453" s="176">
        <f>O399/RES_summary!O$21</f>
        <v>0</v>
      </c>
      <c r="P453" s="176">
        <f>P399/RES_summary!P$21</f>
        <v>0</v>
      </c>
      <c r="Q453" s="176">
        <f>Q399/RES_summary!Q$21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>
    <tabColor theme="9" tint="0.59999389629810485"/>
    <pageSetUpPr fitToPage="1"/>
  </sheetPr>
  <dimension ref="A1:Q453"/>
  <sheetViews>
    <sheetView showGridLines="0" zoomScaleNormal="100" workbookViewId="0">
      <pane xSplit="1" ySplit="1" topLeftCell="B2" activePane="bottomRight" state="frozen"/>
      <selection activeCell="B17" sqref="B17:B19"/>
      <selection pane="topRight" activeCell="B17" sqref="B17:B19"/>
      <selection pane="bottomLeft" activeCell="B17" sqref="B17:B19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RES_hhdet_num!B$161</f>
        <v>14171</v>
      </c>
      <c r="C5" s="151">
        <f>RES_hhdet_num!C$161</f>
        <v>14740</v>
      </c>
      <c r="D5" s="151">
        <f>RES_hhdet_num!D$161</f>
        <v>17618</v>
      </c>
      <c r="E5" s="151">
        <f>RES_hhdet_num!E$161</f>
        <v>20122</v>
      </c>
      <c r="F5" s="151">
        <f>RES_hhdet_num!F$161</f>
        <v>21992</v>
      </c>
      <c r="G5" s="151">
        <f>RES_hhdet_num!G$161</f>
        <v>25716.000000000007</v>
      </c>
      <c r="H5" s="151">
        <f>RES_hhdet_num!H$161</f>
        <v>29643.000000000007</v>
      </c>
      <c r="I5" s="151">
        <f>RES_hhdet_num!I$161</f>
        <v>33692</v>
      </c>
      <c r="J5" s="151">
        <f>RES_hhdet_num!J$161</f>
        <v>35091.999999999985</v>
      </c>
      <c r="K5" s="151">
        <f>RES_hhdet_num!K$161</f>
        <v>31265</v>
      </c>
      <c r="L5" s="151">
        <f>RES_hhdet_num!L$161</f>
        <v>31140.999999999993</v>
      </c>
      <c r="M5" s="151">
        <f>RES_hhdet_num!M$161</f>
        <v>26111.999999999996</v>
      </c>
      <c r="N5" s="151">
        <f>RES_hhdet_num!N$161</f>
        <v>24790</v>
      </c>
      <c r="O5" s="151">
        <f>RES_hhdet_num!O$161</f>
        <v>23836.999999999993</v>
      </c>
      <c r="P5" s="151">
        <f>RES_hhdet_num!P$161</f>
        <v>23696.999999999989</v>
      </c>
      <c r="Q5" s="151">
        <f>RES_hhdet_num!Q$161</f>
        <v>23164.999999999985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60</v>
      </c>
      <c r="B7" s="67">
        <f>RES_hhdet_num!B$163</f>
        <v>14171</v>
      </c>
      <c r="C7" s="67">
        <f>RES_hhdet_num!C$163</f>
        <v>14740</v>
      </c>
      <c r="D7" s="67">
        <f>RES_hhdet_num!D$163</f>
        <v>17618</v>
      </c>
      <c r="E7" s="67">
        <f>RES_hhdet_num!E$163</f>
        <v>20122</v>
      </c>
      <c r="F7" s="67">
        <f>RES_hhdet_num!F$163</f>
        <v>21992</v>
      </c>
      <c r="G7" s="67">
        <f>RES_hhdet_num!G$163</f>
        <v>25716.000000000007</v>
      </c>
      <c r="H7" s="67">
        <f>RES_hhdet_num!H$163</f>
        <v>29643.000000000007</v>
      </c>
      <c r="I7" s="67">
        <f>RES_hhdet_num!I$163</f>
        <v>33692</v>
      </c>
      <c r="J7" s="67">
        <f>RES_hhdet_num!J$163</f>
        <v>35091.999999999985</v>
      </c>
      <c r="K7" s="67">
        <f>RES_hhdet_num!K$163</f>
        <v>31265</v>
      </c>
      <c r="L7" s="67">
        <f>RES_hhdet_num!L$163</f>
        <v>31140.999999999993</v>
      </c>
      <c r="M7" s="67">
        <f>RES_hhdet_num!M$163</f>
        <v>26111.999999999996</v>
      </c>
      <c r="N7" s="67">
        <f>RES_hhdet_num!N$163</f>
        <v>24790</v>
      </c>
      <c r="O7" s="67">
        <f>RES_hhdet_num!O$163</f>
        <v>23836.999999999993</v>
      </c>
      <c r="P7" s="67">
        <f>RES_hhdet_num!P$163</f>
        <v>23696.999999999989</v>
      </c>
      <c r="Q7" s="67">
        <f>RES_hhdet_num!Q$163</f>
        <v>23164.999999999985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RES_hhdet_num!B$165</f>
        <v>1520</v>
      </c>
      <c r="C9" s="67">
        <f>RES_hhdet_num!C$165</f>
        <v>1695</v>
      </c>
      <c r="D9" s="67">
        <f>RES_hhdet_num!D$165</f>
        <v>2104</v>
      </c>
      <c r="E9" s="67">
        <f>RES_hhdet_num!E$165</f>
        <v>2490</v>
      </c>
      <c r="F9" s="67">
        <f>RES_hhdet_num!F$165</f>
        <v>2919</v>
      </c>
      <c r="G9" s="67">
        <f>RES_hhdet_num!G$165</f>
        <v>3527.0000000000005</v>
      </c>
      <c r="H9" s="67">
        <f>RES_hhdet_num!H$165</f>
        <v>4207.0000000000009</v>
      </c>
      <c r="I9" s="67">
        <f>RES_hhdet_num!I$165</f>
        <v>4835.0000000000009</v>
      </c>
      <c r="J9" s="67">
        <f>RES_hhdet_num!J$165</f>
        <v>4950.9999999999991</v>
      </c>
      <c r="K9" s="67">
        <f>RES_hhdet_num!K$165</f>
        <v>5068</v>
      </c>
      <c r="L9" s="67">
        <f>RES_hhdet_num!L$165</f>
        <v>5683.9999999999991</v>
      </c>
      <c r="M9" s="67">
        <f>RES_hhdet_num!M$165</f>
        <v>5153</v>
      </c>
      <c r="N9" s="67">
        <f>RES_hhdet_num!N$165</f>
        <v>5079.6875</v>
      </c>
      <c r="O9" s="67">
        <f>RES_hhdet_num!O$165</f>
        <v>5197.9999999999991</v>
      </c>
      <c r="P9" s="67">
        <f>RES_hhdet_num!P$165</f>
        <v>5375.9999999999982</v>
      </c>
      <c r="Q9" s="67">
        <f>RES_hhdet_num!Q$165</f>
        <v>5425.9999999999973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144</v>
      </c>
      <c r="B11" s="67">
        <f>RES_hhdet_num!B$167</f>
        <v>1372</v>
      </c>
      <c r="C11" s="67">
        <f>RES_hhdet_num!C$167</f>
        <v>1540</v>
      </c>
      <c r="D11" s="67">
        <f>RES_hhdet_num!D$167</f>
        <v>1773</v>
      </c>
      <c r="E11" s="67">
        <f>RES_hhdet_num!E$167</f>
        <v>1818.0000000000002</v>
      </c>
      <c r="F11" s="67">
        <f>RES_hhdet_num!F$167</f>
        <v>1410</v>
      </c>
      <c r="G11" s="67">
        <f>RES_hhdet_num!G$167</f>
        <v>1578.0000000000002</v>
      </c>
      <c r="H11" s="67">
        <f>RES_hhdet_num!H$167</f>
        <v>1598.0000000000005</v>
      </c>
      <c r="I11" s="67">
        <f>RES_hhdet_num!I$167</f>
        <v>682.00000000000011</v>
      </c>
      <c r="J11" s="67">
        <f>RES_hhdet_num!J$167</f>
        <v>808.99999999999989</v>
      </c>
      <c r="K11" s="67">
        <f>RES_hhdet_num!K$167</f>
        <v>760.00000000000011</v>
      </c>
      <c r="L11" s="67">
        <f>RES_hhdet_num!L$167</f>
        <v>501.99999999999994</v>
      </c>
      <c r="M11" s="67">
        <f>RES_hhdet_num!M$167</f>
        <v>480</v>
      </c>
      <c r="N11" s="67">
        <f>RES_hhdet_num!N$167</f>
        <v>338</v>
      </c>
      <c r="O11" s="67">
        <f>RES_hhdet_num!O$167</f>
        <v>100.99999999999997</v>
      </c>
      <c r="P11" s="67">
        <f>RES_hhdet_num!P$167</f>
        <v>127.99999999999996</v>
      </c>
      <c r="Q11" s="67">
        <f>RES_hhdet_num!Q$167</f>
        <v>48.999999999999972</v>
      </c>
    </row>
    <row r="12" spans="1:17" ht="12" customHeight="1" x14ac:dyDescent="0.25">
      <c r="A12" s="23" t="s">
        <v>143</v>
      </c>
      <c r="B12" s="67">
        <f>RES_hhdet_num!B$168</f>
        <v>4959</v>
      </c>
      <c r="C12" s="67">
        <f>RES_hhdet_num!C$168</f>
        <v>5492</v>
      </c>
      <c r="D12" s="67">
        <f>RES_hhdet_num!D$168</f>
        <v>5728</v>
      </c>
      <c r="E12" s="67">
        <f>RES_hhdet_num!E$168</f>
        <v>5833</v>
      </c>
      <c r="F12" s="67">
        <f>RES_hhdet_num!F$168</f>
        <v>6943</v>
      </c>
      <c r="G12" s="67">
        <f>RES_hhdet_num!G$168</f>
        <v>6887.0000000000018</v>
      </c>
      <c r="H12" s="67">
        <f>RES_hhdet_num!H$168</f>
        <v>6905.0000000000027</v>
      </c>
      <c r="I12" s="67">
        <f>RES_hhdet_num!I$168</f>
        <v>7773.0000000000027</v>
      </c>
      <c r="J12" s="67">
        <f>RES_hhdet_num!J$168</f>
        <v>8001.9999999999973</v>
      </c>
      <c r="K12" s="67">
        <f>RES_hhdet_num!K$168</f>
        <v>7635.0000000000027</v>
      </c>
      <c r="L12" s="67">
        <f>RES_hhdet_num!L$168</f>
        <v>7712.9999999999982</v>
      </c>
      <c r="M12" s="67">
        <f>RES_hhdet_num!M$168</f>
        <v>8165.0000000000009</v>
      </c>
      <c r="N12" s="67">
        <f>RES_hhdet_num!N$168</f>
        <v>8091</v>
      </c>
      <c r="O12" s="67">
        <f>RES_hhdet_num!O$168</f>
        <v>7727.9999999999964</v>
      </c>
      <c r="P12" s="67">
        <f>RES_hhdet_num!P$168</f>
        <v>7123.9999999999973</v>
      </c>
      <c r="Q12" s="67">
        <f>RES_hhdet_num!Q$168</f>
        <v>7211.9999999999955</v>
      </c>
    </row>
    <row r="13" spans="1:17" ht="12" customHeight="1" x14ac:dyDescent="0.25">
      <c r="A13" s="23" t="s">
        <v>142</v>
      </c>
      <c r="B13" s="67">
        <f>RES_hhdet_num!B$171</f>
        <v>1699</v>
      </c>
      <c r="C13" s="67">
        <f>RES_hhdet_num!C$171</f>
        <v>1688</v>
      </c>
      <c r="D13" s="67">
        <f>RES_hhdet_num!D$171</f>
        <v>2391.0000000000005</v>
      </c>
      <c r="E13" s="67">
        <f>RES_hhdet_num!E$171</f>
        <v>2963.0000000000009</v>
      </c>
      <c r="F13" s="67">
        <f>RES_hhdet_num!F$171</f>
        <v>2303</v>
      </c>
      <c r="G13" s="67">
        <f>RES_hhdet_num!G$171</f>
        <v>3215.0000000000014</v>
      </c>
      <c r="H13" s="67">
        <f>RES_hhdet_num!H$171</f>
        <v>3972.0000000000014</v>
      </c>
      <c r="I13" s="67">
        <f>RES_hhdet_num!I$171</f>
        <v>2037.0000000000002</v>
      </c>
      <c r="J13" s="67">
        <f>RES_hhdet_num!J$171</f>
        <v>2413.9999999999995</v>
      </c>
      <c r="K13" s="67">
        <f>RES_hhdet_num!K$171</f>
        <v>2069</v>
      </c>
      <c r="L13" s="67">
        <f>RES_hhdet_num!L$171</f>
        <v>1402</v>
      </c>
      <c r="M13" s="67">
        <f>RES_hhdet_num!M$171</f>
        <v>970</v>
      </c>
      <c r="N13" s="67">
        <f>RES_hhdet_num!N$171</f>
        <v>657</v>
      </c>
      <c r="O13" s="67">
        <f>RES_hhdet_num!O$171</f>
        <v>205.99999999999994</v>
      </c>
      <c r="P13" s="67">
        <f>RES_hhdet_num!P$171</f>
        <v>290.99999999999989</v>
      </c>
      <c r="Q13" s="67">
        <f>RES_hhdet_num!Q$171</f>
        <v>106.99999999999994</v>
      </c>
    </row>
    <row r="14" spans="1:17" ht="12" customHeight="1" x14ac:dyDescent="0.25">
      <c r="A14" s="23" t="s">
        <v>141</v>
      </c>
      <c r="B14" s="67">
        <f>RES_hhdet_num!B$172</f>
        <v>6141</v>
      </c>
      <c r="C14" s="67">
        <f>RES_hhdet_num!C$172</f>
        <v>6020</v>
      </c>
      <c r="D14" s="67">
        <f>RES_hhdet_num!D$172</f>
        <v>7726</v>
      </c>
      <c r="E14" s="67">
        <f>RES_hhdet_num!E$172</f>
        <v>9508</v>
      </c>
      <c r="F14" s="67">
        <f>RES_hhdet_num!F$172</f>
        <v>11335.999999999998</v>
      </c>
      <c r="G14" s="67">
        <f>RES_hhdet_num!G$172</f>
        <v>14036.000000000002</v>
      </c>
      <c r="H14" s="67">
        <f>RES_hhdet_num!H$172</f>
        <v>17168</v>
      </c>
      <c r="I14" s="67">
        <f>RES_hhdet_num!I$172</f>
        <v>23200</v>
      </c>
      <c r="J14" s="67">
        <f>RES_hhdet_num!J$172</f>
        <v>23866.999999999993</v>
      </c>
      <c r="K14" s="67">
        <f>RES_hhdet_num!K$172</f>
        <v>20800.999999999996</v>
      </c>
      <c r="L14" s="67">
        <f>RES_hhdet_num!L$172</f>
        <v>21523.999999999993</v>
      </c>
      <c r="M14" s="67">
        <f>RES_hhdet_num!M$172</f>
        <v>16496.999999999996</v>
      </c>
      <c r="N14" s="67">
        <f>RES_hhdet_num!N$172</f>
        <v>15704</v>
      </c>
      <c r="O14" s="67">
        <f>RES_hhdet_num!O$172</f>
        <v>15801.999999999995</v>
      </c>
      <c r="P14" s="67">
        <f>RES_hhdet_num!P$172</f>
        <v>16153.999999999991</v>
      </c>
      <c r="Q14" s="67">
        <f>RES_hhdet_num!Q$172</f>
        <v>15796.999999999991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RES_hhdet_num!B$176</f>
        <v>7100</v>
      </c>
      <c r="C16" s="67">
        <f>RES_hhdet_num!C$176</f>
        <v>9398</v>
      </c>
      <c r="D16" s="67">
        <f>RES_hhdet_num!D$176</f>
        <v>11019</v>
      </c>
      <c r="E16" s="67">
        <f>RES_hhdet_num!E$176</f>
        <v>12285</v>
      </c>
      <c r="F16" s="67">
        <f>RES_hhdet_num!F$176</f>
        <v>13122</v>
      </c>
      <c r="G16" s="67">
        <f>RES_hhdet_num!G$176</f>
        <v>14383.000000000004</v>
      </c>
      <c r="H16" s="67">
        <f>RES_hhdet_num!H$176</f>
        <v>14804.000000000004</v>
      </c>
      <c r="I16" s="67">
        <f>RES_hhdet_num!I$176</f>
        <v>16759.000000000004</v>
      </c>
      <c r="J16" s="67">
        <f>RES_hhdet_num!J$176</f>
        <v>16712.999999999996</v>
      </c>
      <c r="K16" s="67">
        <f>RES_hhdet_num!K$176</f>
        <v>14438</v>
      </c>
      <c r="L16" s="67">
        <f>RES_hhdet_num!L$176</f>
        <v>14192.999999999996</v>
      </c>
      <c r="M16" s="67">
        <f>RES_hhdet_num!M$176</f>
        <v>13112</v>
      </c>
      <c r="N16" s="67">
        <f>RES_hhdet_num!N$176</f>
        <v>12182.000000000002</v>
      </c>
      <c r="O16" s="67">
        <f>RES_hhdet_num!O$176</f>
        <v>12483.999999999998</v>
      </c>
      <c r="P16" s="67">
        <f>RES_hhdet_num!P$176</f>
        <v>12004.999999999998</v>
      </c>
      <c r="Q16" s="67">
        <f>RES_hhdet_num!Q$176</f>
        <v>11652.999999999993</v>
      </c>
    </row>
    <row r="17" spans="1:17" ht="12" customHeight="1" x14ac:dyDescent="0.25">
      <c r="A17" s="29" t="s">
        <v>140</v>
      </c>
      <c r="B17" s="83">
        <f>RES_hhdet_num!B$177</f>
        <v>7071</v>
      </c>
      <c r="C17" s="83">
        <f>RES_hhdet_num!C$177</f>
        <v>5342</v>
      </c>
      <c r="D17" s="83">
        <f>RES_hhdet_num!D$177</f>
        <v>6599</v>
      </c>
      <c r="E17" s="83">
        <f>RES_hhdet_num!E$177</f>
        <v>7837</v>
      </c>
      <c r="F17" s="83">
        <f>RES_hhdet_num!F$177</f>
        <v>8870</v>
      </c>
      <c r="G17" s="83">
        <f>RES_hhdet_num!G$177</f>
        <v>11333</v>
      </c>
      <c r="H17" s="83">
        <f>RES_hhdet_num!H$177</f>
        <v>14839.000000000004</v>
      </c>
      <c r="I17" s="83">
        <f>RES_hhdet_num!I$177</f>
        <v>16933.000000000004</v>
      </c>
      <c r="J17" s="83">
        <f>RES_hhdet_num!J$177</f>
        <v>18378.999999999996</v>
      </c>
      <c r="K17" s="83">
        <f>RES_hhdet_num!K$177</f>
        <v>16827</v>
      </c>
      <c r="L17" s="83">
        <f>RES_hhdet_num!L$177</f>
        <v>16947.999999999996</v>
      </c>
      <c r="M17" s="83">
        <f>RES_hhdet_num!M$177</f>
        <v>13000</v>
      </c>
      <c r="N17" s="83">
        <f>RES_hhdet_num!N$177</f>
        <v>12608</v>
      </c>
      <c r="O17" s="83">
        <f>RES_hhdet_num!O$177</f>
        <v>11352.999999999996</v>
      </c>
      <c r="P17" s="83">
        <f>RES_hhdet_num!P$177</f>
        <v>11691.999999999996</v>
      </c>
      <c r="Q17" s="83">
        <f>RES_hhdet_num!Q$177</f>
        <v>11511.999999999993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60</v>
      </c>
      <c r="B21" s="67"/>
      <c r="C21" s="67">
        <f>B7+C35-C7</f>
        <v>885.6875</v>
      </c>
      <c r="D21" s="67">
        <f t="shared" ref="D21:Q21" si="0">C7+D35-D7</f>
        <v>885.6875</v>
      </c>
      <c r="E21" s="67">
        <f t="shared" si="0"/>
        <v>885.6875</v>
      </c>
      <c r="F21" s="67">
        <f t="shared" si="0"/>
        <v>885.6875</v>
      </c>
      <c r="G21" s="67">
        <f t="shared" si="0"/>
        <v>885.68749999999272</v>
      </c>
      <c r="H21" s="67">
        <f t="shared" si="0"/>
        <v>885.6875</v>
      </c>
      <c r="I21" s="67">
        <f t="shared" si="0"/>
        <v>885.68750000000728</v>
      </c>
      <c r="J21" s="67">
        <f t="shared" si="0"/>
        <v>885.68750000001455</v>
      </c>
      <c r="K21" s="67">
        <f t="shared" si="0"/>
        <v>3826.9999999999854</v>
      </c>
      <c r="L21" s="67">
        <f t="shared" si="0"/>
        <v>885.68750000000728</v>
      </c>
      <c r="M21" s="67">
        <f t="shared" si="0"/>
        <v>5028.9999999999964</v>
      </c>
      <c r="N21" s="67">
        <f t="shared" si="0"/>
        <v>1321.9999999999964</v>
      </c>
      <c r="O21" s="67">
        <f t="shared" si="0"/>
        <v>953.00000000000728</v>
      </c>
      <c r="P21" s="67">
        <f t="shared" si="0"/>
        <v>140.00000000000364</v>
      </c>
      <c r="Q21" s="67">
        <f t="shared" si="0"/>
        <v>532.00000000000364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193</v>
      </c>
      <c r="D23" s="67">
        <f t="shared" si="1"/>
        <v>192</v>
      </c>
      <c r="E23" s="67">
        <f t="shared" si="1"/>
        <v>218</v>
      </c>
      <c r="F23" s="67">
        <f t="shared" si="1"/>
        <v>256</v>
      </c>
      <c r="G23" s="67">
        <f t="shared" si="1"/>
        <v>269.99999999999955</v>
      </c>
      <c r="H23" s="67">
        <f t="shared" si="1"/>
        <v>280.99999999999909</v>
      </c>
      <c r="I23" s="67">
        <f t="shared" si="1"/>
        <v>110</v>
      </c>
      <c r="J23" s="67">
        <f t="shared" si="1"/>
        <v>20.000000000001819</v>
      </c>
      <c r="K23" s="67">
        <f t="shared" si="1"/>
        <v>359.50434096290337</v>
      </c>
      <c r="L23" s="67">
        <f t="shared" si="1"/>
        <v>145.68750000000091</v>
      </c>
      <c r="M23" s="67">
        <f t="shared" si="1"/>
        <v>699.99999999999909</v>
      </c>
      <c r="N23" s="67">
        <f t="shared" si="1"/>
        <v>684.3543417709152</v>
      </c>
      <c r="O23" s="67">
        <f t="shared" si="1"/>
        <v>822.44497132310607</v>
      </c>
      <c r="P23" s="67">
        <f t="shared" si="1"/>
        <v>1078.2921709333159</v>
      </c>
      <c r="Q23" s="67">
        <f t="shared" si="1"/>
        <v>1234.0000000000009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144</v>
      </c>
      <c r="B25" s="67"/>
      <c r="C25" s="67">
        <f t="shared" ref="C25:Q28" si="2">B11+C39-C11</f>
        <v>64.5</v>
      </c>
      <c r="D25" s="67">
        <f t="shared" si="2"/>
        <v>64.5</v>
      </c>
      <c r="E25" s="67">
        <f t="shared" si="2"/>
        <v>128.11205269195375</v>
      </c>
      <c r="F25" s="67">
        <f t="shared" si="2"/>
        <v>500.87889974911286</v>
      </c>
      <c r="G25" s="67">
        <f t="shared" si="2"/>
        <v>64.499999999999773</v>
      </c>
      <c r="H25" s="67">
        <f t="shared" si="2"/>
        <v>160.12216741982638</v>
      </c>
      <c r="I25" s="67">
        <f t="shared" si="2"/>
        <v>916.00000000000034</v>
      </c>
      <c r="J25" s="67">
        <f t="shared" si="2"/>
        <v>0</v>
      </c>
      <c r="K25" s="67">
        <f t="shared" si="2"/>
        <v>144.92743791358646</v>
      </c>
      <c r="L25" s="67">
        <f t="shared" si="2"/>
        <v>319.25286062081574</v>
      </c>
      <c r="M25" s="67">
        <f t="shared" si="2"/>
        <v>73.046847888953153</v>
      </c>
      <c r="N25" s="67">
        <f t="shared" si="2"/>
        <v>193.22229801874482</v>
      </c>
      <c r="O25" s="67">
        <f t="shared" si="2"/>
        <v>240.91376612594203</v>
      </c>
      <c r="P25" s="67">
        <f t="shared" si="2"/>
        <v>0</v>
      </c>
      <c r="Q25" s="67">
        <f t="shared" si="2"/>
        <v>83.48345613551848</v>
      </c>
    </row>
    <row r="26" spans="1:17" ht="12" customHeight="1" x14ac:dyDescent="0.25">
      <c r="A26" s="23" t="s">
        <v>143</v>
      </c>
      <c r="B26" s="67"/>
      <c r="C26" s="67">
        <f t="shared" si="2"/>
        <v>487.58224414050346</v>
      </c>
      <c r="D26" s="67">
        <f t="shared" si="2"/>
        <v>408.42457367746283</v>
      </c>
      <c r="E26" s="67">
        <f t="shared" si="2"/>
        <v>447.3085211842008</v>
      </c>
      <c r="F26" s="67">
        <f t="shared" si="2"/>
        <v>232.5</v>
      </c>
      <c r="G26" s="67">
        <f t="shared" si="2"/>
        <v>826.2353226701016</v>
      </c>
      <c r="H26" s="67">
        <f t="shared" si="2"/>
        <v>816.64736382617775</v>
      </c>
      <c r="I26" s="67">
        <f t="shared" si="2"/>
        <v>232.50000000000091</v>
      </c>
      <c r="J26" s="67">
        <f t="shared" si="2"/>
        <v>574.54196666496409</v>
      </c>
      <c r="K26" s="67">
        <f t="shared" si="2"/>
        <v>1345.9306879094647</v>
      </c>
      <c r="L26" s="67">
        <f t="shared" si="2"/>
        <v>764.7990072571738</v>
      </c>
      <c r="M26" s="67">
        <f t="shared" si="2"/>
        <v>3210.1532997900822</v>
      </c>
      <c r="N26" s="67">
        <f t="shared" si="2"/>
        <v>1300.1527019812565</v>
      </c>
      <c r="O26" s="67">
        <f t="shared" si="2"/>
        <v>662.4612338740626</v>
      </c>
      <c r="P26" s="67">
        <f t="shared" si="2"/>
        <v>851.92050468836078</v>
      </c>
      <c r="Q26" s="67">
        <f t="shared" si="2"/>
        <v>784.51654386448354</v>
      </c>
    </row>
    <row r="27" spans="1:17" ht="12" customHeight="1" x14ac:dyDescent="0.25">
      <c r="A27" s="23" t="s">
        <v>142</v>
      </c>
      <c r="B27" s="67"/>
      <c r="C27" s="67">
        <f t="shared" si="2"/>
        <v>256.18849111619261</v>
      </c>
      <c r="D27" s="67">
        <f t="shared" si="2"/>
        <v>158.99999999999955</v>
      </c>
      <c r="E27" s="67">
        <f t="shared" si="2"/>
        <v>159.00000000000091</v>
      </c>
      <c r="F27" s="67">
        <f t="shared" si="2"/>
        <v>797.11904924625378</v>
      </c>
      <c r="G27" s="67">
        <f t="shared" si="2"/>
        <v>158.99999999999864</v>
      </c>
      <c r="H27" s="67">
        <f t="shared" si="2"/>
        <v>159.00000000000045</v>
      </c>
      <c r="I27" s="67">
        <f t="shared" si="2"/>
        <v>1959.8810425538788</v>
      </c>
      <c r="J27" s="67">
        <f t="shared" si="2"/>
        <v>112.02947830974199</v>
      </c>
      <c r="K27" s="67">
        <f t="shared" si="2"/>
        <v>453.90088283280284</v>
      </c>
      <c r="L27" s="67">
        <f t="shared" si="2"/>
        <v>676.72337084532865</v>
      </c>
      <c r="M27" s="67">
        <f t="shared" si="2"/>
        <v>432</v>
      </c>
      <c r="N27" s="67">
        <f t="shared" si="2"/>
        <v>313</v>
      </c>
      <c r="O27" s="67">
        <f t="shared" si="2"/>
        <v>490.35207396301854</v>
      </c>
      <c r="P27" s="67">
        <f t="shared" si="2"/>
        <v>41.540292296184418</v>
      </c>
      <c r="Q27" s="67">
        <f t="shared" si="2"/>
        <v>214.51760563380316</v>
      </c>
    </row>
    <row r="28" spans="1:17" ht="12" customHeight="1" x14ac:dyDescent="0.25">
      <c r="A28" s="23" t="s">
        <v>141</v>
      </c>
      <c r="B28" s="67"/>
      <c r="C28" s="67">
        <f t="shared" si="2"/>
        <v>995.42814959684802</v>
      </c>
      <c r="D28" s="67">
        <f t="shared" si="2"/>
        <v>876.42427212465191</v>
      </c>
      <c r="E28" s="67">
        <f t="shared" si="2"/>
        <v>582.82786569106975</v>
      </c>
      <c r="F28" s="67">
        <f t="shared" si="2"/>
        <v>576.00000000000182</v>
      </c>
      <c r="G28" s="67">
        <f t="shared" si="2"/>
        <v>616.37412813653464</v>
      </c>
      <c r="H28" s="67">
        <f t="shared" si="2"/>
        <v>576</v>
      </c>
      <c r="I28" s="67">
        <f t="shared" si="2"/>
        <v>576</v>
      </c>
      <c r="J28" s="67">
        <f t="shared" si="2"/>
        <v>1224.8532782570619</v>
      </c>
      <c r="K28" s="67">
        <f t="shared" si="2"/>
        <v>3320.0311208221065</v>
      </c>
      <c r="L28" s="67">
        <f t="shared" si="2"/>
        <v>3158.4242721246592</v>
      </c>
      <c r="M28" s="67">
        <f t="shared" si="2"/>
        <v>5026.9999999999964</v>
      </c>
      <c r="N28" s="67">
        <f t="shared" si="2"/>
        <v>2520.7051655227551</v>
      </c>
      <c r="O28" s="67">
        <f t="shared" si="2"/>
        <v>3897.3407159869912</v>
      </c>
      <c r="P28" s="67">
        <f t="shared" si="2"/>
        <v>4866.3372453633365</v>
      </c>
      <c r="Q28" s="67">
        <f t="shared" si="2"/>
        <v>5817.4823943661959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666</v>
      </c>
      <c r="D30" s="67">
        <f t="shared" si="3"/>
        <v>666</v>
      </c>
      <c r="E30" s="67">
        <f t="shared" si="3"/>
        <v>666</v>
      </c>
      <c r="F30" s="67">
        <f t="shared" si="3"/>
        <v>666</v>
      </c>
      <c r="G30" s="67">
        <f t="shared" si="3"/>
        <v>665.99999999999636</v>
      </c>
      <c r="H30" s="67">
        <f t="shared" si="3"/>
        <v>1447.0077048174171</v>
      </c>
      <c r="I30" s="67">
        <f t="shared" si="3"/>
        <v>666</v>
      </c>
      <c r="J30" s="67">
        <f t="shared" si="3"/>
        <v>666.00000000000728</v>
      </c>
      <c r="K30" s="67">
        <f t="shared" si="3"/>
        <v>4221.4094365104829</v>
      </c>
      <c r="L30" s="67">
        <f t="shared" si="3"/>
        <v>2260.2156638201122</v>
      </c>
      <c r="M30" s="67">
        <f t="shared" si="3"/>
        <v>5438.8203407369256</v>
      </c>
      <c r="N30" s="67">
        <f t="shared" si="3"/>
        <v>2309.5461852354128</v>
      </c>
      <c r="O30" s="67">
        <f t="shared" si="3"/>
        <v>2605.8364588620061</v>
      </c>
      <c r="P30" s="67">
        <f t="shared" si="3"/>
        <v>2008.0077048174189</v>
      </c>
      <c r="Q30" s="67">
        <f t="shared" si="3"/>
        <v>2842.5000000000055</v>
      </c>
    </row>
    <row r="31" spans="1:17" ht="12" customHeight="1" x14ac:dyDescent="0.25">
      <c r="A31" s="29" t="s">
        <v>140</v>
      </c>
      <c r="B31" s="83"/>
      <c r="C31" s="83">
        <f t="shared" si="3"/>
        <v>2735.8780666127923</v>
      </c>
      <c r="D31" s="83">
        <f t="shared" si="3"/>
        <v>1260.4471890205032</v>
      </c>
      <c r="E31" s="83">
        <f t="shared" si="3"/>
        <v>964.43177452161581</v>
      </c>
      <c r="F31" s="83">
        <f t="shared" si="3"/>
        <v>735.14131476458533</v>
      </c>
      <c r="G31" s="83">
        <f t="shared" si="3"/>
        <v>663</v>
      </c>
      <c r="H31" s="83">
        <f t="shared" si="3"/>
        <v>662.99999999999818</v>
      </c>
      <c r="I31" s="83">
        <f t="shared" si="3"/>
        <v>1102.9981951434856</v>
      </c>
      <c r="J31" s="83">
        <f t="shared" si="3"/>
        <v>339.57262361644462</v>
      </c>
      <c r="K31" s="83">
        <f t="shared" si="3"/>
        <v>1551.9999999999964</v>
      </c>
      <c r="L31" s="83">
        <f t="shared" si="3"/>
        <v>2025.7252525100193</v>
      </c>
      <c r="M31" s="83">
        <f t="shared" si="3"/>
        <v>3947.9999999999964</v>
      </c>
      <c r="N31" s="83">
        <f t="shared" si="3"/>
        <v>1655.8951779761082</v>
      </c>
      <c r="O31" s="83">
        <f t="shared" si="3"/>
        <v>2956.8510411380012</v>
      </c>
      <c r="P31" s="83">
        <f t="shared" si="3"/>
        <v>4106.8977290604635</v>
      </c>
      <c r="Q31" s="83">
        <f t="shared" si="3"/>
        <v>3297.1287951488175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60</v>
      </c>
      <c r="B35" s="67"/>
      <c r="C35" s="67">
        <f>RES_hhdet_in!C$163</f>
        <v>1454.6875</v>
      </c>
      <c r="D35" s="67">
        <f>RES_hhdet_in!D$163</f>
        <v>3763.6875</v>
      </c>
      <c r="E35" s="67">
        <f>RES_hhdet_in!E$163</f>
        <v>3389.6875</v>
      </c>
      <c r="F35" s="67">
        <f>RES_hhdet_in!F$163</f>
        <v>2755.6875</v>
      </c>
      <c r="G35" s="67">
        <f>RES_hhdet_in!G$163</f>
        <v>4609.6875</v>
      </c>
      <c r="H35" s="67">
        <f>RES_hhdet_in!H$163</f>
        <v>4812.6875</v>
      </c>
      <c r="I35" s="67">
        <f>RES_hhdet_in!I$163</f>
        <v>4934.6875</v>
      </c>
      <c r="J35" s="67">
        <f>RES_hhdet_in!J$163</f>
        <v>2285.6875</v>
      </c>
      <c r="K35" s="67">
        <f>RES_hhdet_in!K$163</f>
        <v>0</v>
      </c>
      <c r="L35" s="67">
        <f>RES_hhdet_in!L$163</f>
        <v>761.6875</v>
      </c>
      <c r="M35" s="67">
        <f>RES_hhdet_in!M$163</f>
        <v>0</v>
      </c>
      <c r="N35" s="67">
        <f>RES_hhdet_in!N$163</f>
        <v>0</v>
      </c>
      <c r="O35" s="67">
        <f>RES_hhdet_in!O$163</f>
        <v>0</v>
      </c>
      <c r="P35" s="67">
        <f>RES_hhdet_in!P$163</f>
        <v>0</v>
      </c>
      <c r="Q35" s="67">
        <f>RES_hhdet_in!Q$163</f>
        <v>0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RES_hhdet_in!C$165</f>
        <v>368</v>
      </c>
      <c r="D37" s="67">
        <f>RES_hhdet_in!D$165</f>
        <v>601</v>
      </c>
      <c r="E37" s="67">
        <f>RES_hhdet_in!E$165</f>
        <v>604</v>
      </c>
      <c r="F37" s="67">
        <f>RES_hhdet_in!F$165</f>
        <v>685</v>
      </c>
      <c r="G37" s="67">
        <f>RES_hhdet_in!G$165</f>
        <v>878</v>
      </c>
      <c r="H37" s="67">
        <f>RES_hhdet_in!H$165</f>
        <v>961</v>
      </c>
      <c r="I37" s="67">
        <f>RES_hhdet_in!I$165</f>
        <v>738</v>
      </c>
      <c r="J37" s="67">
        <f>RES_hhdet_in!J$165</f>
        <v>136</v>
      </c>
      <c r="K37" s="67">
        <f>RES_hhdet_in!K$165</f>
        <v>476.50434096290451</v>
      </c>
      <c r="L37" s="67">
        <f>RES_hhdet_in!L$165</f>
        <v>761.6875</v>
      </c>
      <c r="M37" s="67">
        <f>RES_hhdet_in!M$165</f>
        <v>169</v>
      </c>
      <c r="N37" s="67">
        <f>RES_hhdet_in!N$165</f>
        <v>611.04184177091474</v>
      </c>
      <c r="O37" s="67">
        <f>RES_hhdet_in!O$165</f>
        <v>940.75747132310505</v>
      </c>
      <c r="P37" s="67">
        <f>RES_hhdet_in!P$165</f>
        <v>1256.2921709333148</v>
      </c>
      <c r="Q37" s="67">
        <f>RES_hhdet_in!Q$165</f>
        <v>1284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144</v>
      </c>
      <c r="B39" s="67"/>
      <c r="C39" s="67">
        <f>RES_hhdet_in!C$167</f>
        <v>232.49999999999994</v>
      </c>
      <c r="D39" s="67">
        <f>RES_hhdet_in!D$167</f>
        <v>297.49999999999989</v>
      </c>
      <c r="E39" s="67">
        <f>RES_hhdet_in!E$167</f>
        <v>173.11205269195406</v>
      </c>
      <c r="F39" s="67">
        <f>RES_hhdet_in!F$167</f>
        <v>92.878899749112705</v>
      </c>
      <c r="G39" s="67">
        <f>RES_hhdet_in!G$167</f>
        <v>232.50000000000011</v>
      </c>
      <c r="H39" s="67">
        <f>RES_hhdet_in!H$167</f>
        <v>180.12216741982667</v>
      </c>
      <c r="I39" s="67">
        <f>RES_hhdet_in!I$167</f>
        <v>0</v>
      </c>
      <c r="J39" s="67">
        <f>RES_hhdet_in!J$167</f>
        <v>127.00000000000013</v>
      </c>
      <c r="K39" s="67">
        <f>RES_hhdet_in!K$167</f>
        <v>95.927437913586715</v>
      </c>
      <c r="L39" s="67">
        <f>RES_hhdet_in!L$167</f>
        <v>61.252860620815568</v>
      </c>
      <c r="M39" s="67">
        <f>RES_hhdet_in!M$167</f>
        <v>51.046847888953153</v>
      </c>
      <c r="N39" s="67">
        <f>RES_hhdet_in!N$167</f>
        <v>51.222298018744823</v>
      </c>
      <c r="O39" s="67">
        <f>RES_hhdet_in!O$167</f>
        <v>3.9137661259420042</v>
      </c>
      <c r="P39" s="67">
        <f>RES_hhdet_in!P$167</f>
        <v>27</v>
      </c>
      <c r="Q39" s="67">
        <f>RES_hhdet_in!Q$167</f>
        <v>4.4834561355185087</v>
      </c>
    </row>
    <row r="40" spans="1:17" ht="12" customHeight="1" x14ac:dyDescent="0.25">
      <c r="A40" s="23" t="s">
        <v>143</v>
      </c>
      <c r="B40" s="67"/>
      <c r="C40" s="67">
        <f>RES_hhdet_in!C$168</f>
        <v>1020.5822441405035</v>
      </c>
      <c r="D40" s="67">
        <f>RES_hhdet_in!D$168</f>
        <v>644.42457367746249</v>
      </c>
      <c r="E40" s="67">
        <f>RES_hhdet_in!E$168</f>
        <v>552.30852118420069</v>
      </c>
      <c r="F40" s="67">
        <f>RES_hhdet_in!F$168</f>
        <v>1342.5</v>
      </c>
      <c r="G40" s="67">
        <f>RES_hhdet_in!G$168</f>
        <v>770.23532267010353</v>
      </c>
      <c r="H40" s="67">
        <f>RES_hhdet_in!H$168</f>
        <v>834.64736382617878</v>
      </c>
      <c r="I40" s="67">
        <f>RES_hhdet_in!I$168</f>
        <v>1100.5000000000005</v>
      </c>
      <c r="J40" s="67">
        <f>RES_hhdet_in!J$168</f>
        <v>803.54196666495875</v>
      </c>
      <c r="K40" s="67">
        <f>RES_hhdet_in!K$168</f>
        <v>978.93068790946995</v>
      </c>
      <c r="L40" s="67">
        <f>RES_hhdet_in!L$168</f>
        <v>842.79900725716902</v>
      </c>
      <c r="M40" s="67">
        <f>RES_hhdet_in!M$168</f>
        <v>3662.1532997900849</v>
      </c>
      <c r="N40" s="67">
        <f>RES_hhdet_in!N$168</f>
        <v>1226.1527019812552</v>
      </c>
      <c r="O40" s="67">
        <f>RES_hhdet_in!O$168</f>
        <v>299.46123387405805</v>
      </c>
      <c r="P40" s="67">
        <f>RES_hhdet_in!P$168</f>
        <v>247.92050468836186</v>
      </c>
      <c r="Q40" s="67">
        <f>RES_hhdet_in!Q$168</f>
        <v>872.51654386448138</v>
      </c>
    </row>
    <row r="41" spans="1:17" ht="12" customHeight="1" x14ac:dyDescent="0.25">
      <c r="A41" s="23" t="s">
        <v>142</v>
      </c>
      <c r="B41" s="67"/>
      <c r="C41" s="67">
        <f>RES_hhdet_in!C$171</f>
        <v>245.18849111619264</v>
      </c>
      <c r="D41" s="67">
        <f>RES_hhdet_in!D$171</f>
        <v>862.00000000000023</v>
      </c>
      <c r="E41" s="67">
        <f>RES_hhdet_in!E$171</f>
        <v>731.00000000000114</v>
      </c>
      <c r="F41" s="67">
        <f>RES_hhdet_in!F$171</f>
        <v>137.11904924625293</v>
      </c>
      <c r="G41" s="67">
        <f>RES_hhdet_in!G$171</f>
        <v>1070.9999999999998</v>
      </c>
      <c r="H41" s="67">
        <f>RES_hhdet_in!H$171</f>
        <v>916</v>
      </c>
      <c r="I41" s="67">
        <f>RES_hhdet_in!I$171</f>
        <v>24.881042553877684</v>
      </c>
      <c r="J41" s="67">
        <f>RES_hhdet_in!J$171</f>
        <v>489.02947830974136</v>
      </c>
      <c r="K41" s="67">
        <f>RES_hhdet_in!K$171</f>
        <v>108.90088283280338</v>
      </c>
      <c r="L41" s="67">
        <f>RES_hhdet_in!L$171</f>
        <v>9.723370845328418</v>
      </c>
      <c r="M41" s="67">
        <f>RES_hhdet_in!M$171</f>
        <v>0</v>
      </c>
      <c r="N41" s="67">
        <f>RES_hhdet_in!N$171</f>
        <v>0</v>
      </c>
      <c r="O41" s="67">
        <f>RES_hhdet_in!O$171</f>
        <v>39.352073963018483</v>
      </c>
      <c r="P41" s="67">
        <f>RES_hhdet_in!P$171</f>
        <v>126.54029229618435</v>
      </c>
      <c r="Q41" s="67">
        <f>RES_hhdet_in!Q$171</f>
        <v>30.517605633803214</v>
      </c>
    </row>
    <row r="42" spans="1:17" ht="12" customHeight="1" x14ac:dyDescent="0.25">
      <c r="A42" s="23" t="s">
        <v>141</v>
      </c>
      <c r="B42" s="67"/>
      <c r="C42" s="67">
        <f>RES_hhdet_in!C$172</f>
        <v>874.42814959684802</v>
      </c>
      <c r="D42" s="67">
        <f>RES_hhdet_in!D$172</f>
        <v>2582.4242721246519</v>
      </c>
      <c r="E42" s="67">
        <f>RES_hhdet_in!E$172</f>
        <v>2364.8278656910693</v>
      </c>
      <c r="F42" s="67">
        <f>RES_hhdet_in!F$172</f>
        <v>2404</v>
      </c>
      <c r="G42" s="67">
        <f>RES_hhdet_in!G$172</f>
        <v>3316.3741281365383</v>
      </c>
      <c r="H42" s="67">
        <f>RES_hhdet_in!H$172</f>
        <v>3707.9999999999991</v>
      </c>
      <c r="I42" s="67">
        <f>RES_hhdet_in!I$172</f>
        <v>6608</v>
      </c>
      <c r="J42" s="67">
        <f>RES_hhdet_in!J$172</f>
        <v>1891.8532782570533</v>
      </c>
      <c r="K42" s="67">
        <f>RES_hhdet_in!K$172</f>
        <v>254.03112082211081</v>
      </c>
      <c r="L42" s="67">
        <f>RES_hhdet_in!L$172</f>
        <v>3881.4242721246551</v>
      </c>
      <c r="M42" s="67">
        <f>RES_hhdet_in!M$172</f>
        <v>0</v>
      </c>
      <c r="N42" s="67">
        <f>RES_hhdet_in!N$172</f>
        <v>1727.7051655227579</v>
      </c>
      <c r="O42" s="67">
        <f>RES_hhdet_in!O$172</f>
        <v>3995.3407159869844</v>
      </c>
      <c r="P42" s="67">
        <f>RES_hhdet_in!P$172</f>
        <v>5218.337245363331</v>
      </c>
      <c r="Q42" s="67">
        <f>RES_hhdet_in!Q$172</f>
        <v>5460.4823943661968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RES_hhdet_in!C$176</f>
        <v>2964.0000000000009</v>
      </c>
      <c r="D44" s="67">
        <f>RES_hhdet_in!D$176</f>
        <v>2286.9999999999991</v>
      </c>
      <c r="E44" s="67">
        <f>RES_hhdet_in!E$176</f>
        <v>1932.0000000000005</v>
      </c>
      <c r="F44" s="67">
        <f>RES_hhdet_in!F$176</f>
        <v>1502.9999999999995</v>
      </c>
      <c r="G44" s="67">
        <f>RES_hhdet_in!G$176</f>
        <v>1927.0000000000009</v>
      </c>
      <c r="H44" s="67">
        <f>RES_hhdet_in!H$176</f>
        <v>1868.0077048174178</v>
      </c>
      <c r="I44" s="67">
        <f>RES_hhdet_in!I$176</f>
        <v>2621.0000000000009</v>
      </c>
      <c r="J44" s="67">
        <f>RES_hhdet_in!J$176</f>
        <v>620.0000000000008</v>
      </c>
      <c r="K44" s="67">
        <f>RES_hhdet_in!K$176</f>
        <v>1946.4094365104875</v>
      </c>
      <c r="L44" s="67">
        <f>RES_hhdet_in!L$176</f>
        <v>2015.2156638201091</v>
      </c>
      <c r="M44" s="67">
        <f>RES_hhdet_in!M$176</f>
        <v>4357.8203407369283</v>
      </c>
      <c r="N44" s="67">
        <f>RES_hhdet_in!N$176</f>
        <v>1379.5461852354144</v>
      </c>
      <c r="O44" s="67">
        <f>RES_hhdet_in!O$176</f>
        <v>2907.8364588620025</v>
      </c>
      <c r="P44" s="67">
        <f>RES_hhdet_in!P$176</f>
        <v>1529.0077048174189</v>
      </c>
      <c r="Q44" s="67">
        <f>RES_hhdet_in!Q$176</f>
        <v>2490.5</v>
      </c>
    </row>
    <row r="45" spans="1:17" ht="12" customHeight="1" x14ac:dyDescent="0.25">
      <c r="A45" s="29" t="s">
        <v>140</v>
      </c>
      <c r="B45" s="83"/>
      <c r="C45" s="83">
        <f>RES_hhdet_in!C$177</f>
        <v>1006.8780666127925</v>
      </c>
      <c r="D45" s="83">
        <f>RES_hhdet_in!D$177</f>
        <v>2517.4471890205032</v>
      </c>
      <c r="E45" s="83">
        <f>RES_hhdet_in!E$177</f>
        <v>2202.4317745216154</v>
      </c>
      <c r="F45" s="83">
        <f>RES_hhdet_in!F$177</f>
        <v>1768.1413147645856</v>
      </c>
      <c r="G45" s="83">
        <f>RES_hhdet_in!G$177</f>
        <v>3125.9999999999991</v>
      </c>
      <c r="H45" s="83">
        <f>RES_hhdet_in!H$177</f>
        <v>4169.0000000000018</v>
      </c>
      <c r="I45" s="83">
        <f>RES_hhdet_in!I$177</f>
        <v>3196.998195143487</v>
      </c>
      <c r="J45" s="83">
        <f>RES_hhdet_in!J$177</f>
        <v>1785.5726236164367</v>
      </c>
      <c r="K45" s="83">
        <f>RES_hhdet_in!K$177</f>
        <v>0</v>
      </c>
      <c r="L45" s="83">
        <f>RES_hhdet_in!L$177</f>
        <v>2146.7252525100166</v>
      </c>
      <c r="M45" s="83">
        <f>RES_hhdet_in!M$177</f>
        <v>0</v>
      </c>
      <c r="N45" s="83">
        <f>RES_hhdet_in!N$177</f>
        <v>1263.895177976108</v>
      </c>
      <c r="O45" s="83">
        <f>RES_hhdet_in!O$177</f>
        <v>1701.8510411379975</v>
      </c>
      <c r="P45" s="83">
        <f>RES_hhdet_in!P$177</f>
        <v>4445.8977290604635</v>
      </c>
      <c r="Q45" s="83">
        <f>RES_hhdet_in!Q$177</f>
        <v>3117.1287951488139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60</v>
      </c>
      <c r="B49" s="67"/>
      <c r="C49" s="67">
        <f>RES_hhdet_in_new!C$163</f>
        <v>789.9767076745469</v>
      </c>
      <c r="D49" s="67">
        <f>RES_hhdet_in_new!D$163</f>
        <v>2106.5298645805633</v>
      </c>
      <c r="E49" s="67">
        <f>RES_hhdet_in_new!E$163</f>
        <v>1936.0047824425967</v>
      </c>
      <c r="F49" s="67">
        <f>RES_hhdet_in_new!F$163</f>
        <v>1621.383006871331</v>
      </c>
      <c r="G49" s="67">
        <f>RES_hhdet_in_new!G$163</f>
        <v>2792.4777335682143</v>
      </c>
      <c r="H49" s="67">
        <f>RES_hhdet_in_new!H$163</f>
        <v>2581.2291815691551</v>
      </c>
      <c r="I49" s="67">
        <f>RES_hhdet_in_new!I$163</f>
        <v>3119.6788170251875</v>
      </c>
      <c r="J49" s="67">
        <f>RES_hhdet_in_new!J$163</f>
        <v>1727.9693741565345</v>
      </c>
      <c r="K49" s="67">
        <f>RES_hhdet_in_new!K$163</f>
        <v>0</v>
      </c>
      <c r="L49" s="67">
        <f>RES_hhdet_in_new!L$163</f>
        <v>513.40316382010883</v>
      </c>
      <c r="M49" s="67">
        <f>RES_hhdet_in_new!M$163</f>
        <v>0</v>
      </c>
      <c r="N49" s="67">
        <f>RES_hhdet_in_new!N$163</f>
        <v>0</v>
      </c>
      <c r="O49" s="67">
        <f>RES_hhdet_in_new!O$163</f>
        <v>0</v>
      </c>
      <c r="P49" s="67">
        <f>RES_hhdet_in_new!P$163</f>
        <v>0</v>
      </c>
      <c r="Q49" s="67">
        <f>RES_hhdet_in_new!Q$163</f>
        <v>0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RES_hhdet_in_new!C$165</f>
        <v>200</v>
      </c>
      <c r="D51" s="67">
        <f>RES_hhdet_in_new!D$165</f>
        <v>336</v>
      </c>
      <c r="E51" s="67">
        <f>RES_hhdet_in_new!E$165</f>
        <v>345</v>
      </c>
      <c r="F51" s="67">
        <f>RES_hhdet_in_new!F$165</f>
        <v>403</v>
      </c>
      <c r="G51" s="67">
        <f>RES_hhdet_in_new!G$165</f>
        <v>532.00000000000011</v>
      </c>
      <c r="H51" s="67">
        <f>RES_hhdet_in_new!H$165</f>
        <v>515.00000000000011</v>
      </c>
      <c r="I51" s="67">
        <f>RES_hhdet_in_new!I$165</f>
        <v>454.00000000000011</v>
      </c>
      <c r="J51" s="67">
        <f>RES_hhdet_in_new!J$165</f>
        <v>102.99999999999997</v>
      </c>
      <c r="K51" s="67">
        <f>RES_hhdet_in_new!K$165</f>
        <v>0</v>
      </c>
      <c r="L51" s="67">
        <f>RES_hhdet_in_new!L$165</f>
        <v>513.40316382010883</v>
      </c>
      <c r="M51" s="67">
        <f>RES_hhdet_in_new!M$165</f>
        <v>0</v>
      </c>
      <c r="N51" s="67">
        <f>RES_hhdet_in_new!N$165</f>
        <v>0</v>
      </c>
      <c r="O51" s="67">
        <f>RES_hhdet_in_new!O$165</f>
        <v>0</v>
      </c>
      <c r="P51" s="67">
        <f>RES_hhdet_in_new!P$165</f>
        <v>0</v>
      </c>
      <c r="Q51" s="67">
        <f>RES_hhdet_in_new!Q$165</f>
        <v>0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144</v>
      </c>
      <c r="B53" s="67"/>
      <c r="C53" s="67">
        <f>RES_hhdet_in_new!C$167</f>
        <v>0</v>
      </c>
      <c r="D53" s="67">
        <f>RES_hhdet_in_new!D$167</f>
        <v>0</v>
      </c>
      <c r="E53" s="67">
        <f>RES_hhdet_in_new!E$167</f>
        <v>0</v>
      </c>
      <c r="F53" s="67">
        <f>RES_hhdet_in_new!F$167</f>
        <v>0</v>
      </c>
      <c r="G53" s="67">
        <f>RES_hhdet_in_new!G$167</f>
        <v>0</v>
      </c>
      <c r="H53" s="67">
        <f>RES_hhdet_in_new!H$167</f>
        <v>0</v>
      </c>
      <c r="I53" s="67">
        <f>RES_hhdet_in_new!I$167</f>
        <v>0</v>
      </c>
      <c r="J53" s="67">
        <f>RES_hhdet_in_new!J$167</f>
        <v>0</v>
      </c>
      <c r="K53" s="67">
        <f>RES_hhdet_in_new!K$167</f>
        <v>0</v>
      </c>
      <c r="L53" s="67">
        <f>RES_hhdet_in_new!L$167</f>
        <v>0</v>
      </c>
      <c r="M53" s="67">
        <f>RES_hhdet_in_new!M$167</f>
        <v>0</v>
      </c>
      <c r="N53" s="67">
        <f>RES_hhdet_in_new!N$167</f>
        <v>0</v>
      </c>
      <c r="O53" s="67">
        <f>RES_hhdet_in_new!O$167</f>
        <v>0</v>
      </c>
      <c r="P53" s="67">
        <f>RES_hhdet_in_new!P$167</f>
        <v>0</v>
      </c>
      <c r="Q53" s="67">
        <f>RES_hhdet_in_new!Q$167</f>
        <v>0</v>
      </c>
    </row>
    <row r="54" spans="1:17" ht="12" customHeight="1" x14ac:dyDescent="0.25">
      <c r="A54" s="148" t="s">
        <v>143</v>
      </c>
      <c r="B54" s="67"/>
      <c r="C54" s="67">
        <f>RES_hhdet_in_new!C$168</f>
        <v>0</v>
      </c>
      <c r="D54" s="67">
        <f>RES_hhdet_in_new!D$168</f>
        <v>0</v>
      </c>
      <c r="E54" s="67">
        <f>RES_hhdet_in_new!E$168</f>
        <v>0</v>
      </c>
      <c r="F54" s="67">
        <f>RES_hhdet_in_new!F$168</f>
        <v>0</v>
      </c>
      <c r="G54" s="67">
        <f>RES_hhdet_in_new!G$168</f>
        <v>0</v>
      </c>
      <c r="H54" s="67">
        <f>RES_hhdet_in_new!H$168</f>
        <v>0</v>
      </c>
      <c r="I54" s="67">
        <f>RES_hhdet_in_new!I$168</f>
        <v>0</v>
      </c>
      <c r="J54" s="67">
        <f>RES_hhdet_in_new!J$168</f>
        <v>0</v>
      </c>
      <c r="K54" s="67">
        <f>RES_hhdet_in_new!K$168</f>
        <v>0</v>
      </c>
      <c r="L54" s="67">
        <f>RES_hhdet_in_new!L$168</f>
        <v>0</v>
      </c>
      <c r="M54" s="67">
        <f>RES_hhdet_in_new!M$168</f>
        <v>0</v>
      </c>
      <c r="N54" s="67">
        <f>RES_hhdet_in_new!N$168</f>
        <v>0</v>
      </c>
      <c r="O54" s="67">
        <f>RES_hhdet_in_new!O$168</f>
        <v>0</v>
      </c>
      <c r="P54" s="67">
        <f>RES_hhdet_in_new!P$168</f>
        <v>0</v>
      </c>
      <c r="Q54" s="67">
        <f>RES_hhdet_in_new!Q$168</f>
        <v>0</v>
      </c>
    </row>
    <row r="55" spans="1:17" ht="12" customHeight="1" x14ac:dyDescent="0.25">
      <c r="A55" s="148" t="s">
        <v>142</v>
      </c>
      <c r="B55" s="67"/>
      <c r="C55" s="67">
        <f>RES_hhdet_in_new!C$171</f>
        <v>172.99956961009798</v>
      </c>
      <c r="D55" s="67">
        <f>RES_hhdet_in_new!D$171</f>
        <v>94.659178235853233</v>
      </c>
      <c r="E55" s="67">
        <f>RES_hhdet_in_new!E$171</f>
        <v>36.590182854415389</v>
      </c>
      <c r="F55" s="67">
        <f>RES_hhdet_in_new!F$171</f>
        <v>0</v>
      </c>
      <c r="G55" s="67">
        <f>RES_hhdet_in_new!G$171</f>
        <v>17.234706012509836</v>
      </c>
      <c r="H55" s="67">
        <f>RES_hhdet_in_new!H$171</f>
        <v>0</v>
      </c>
      <c r="I55" s="67">
        <f>RES_hhdet_in_new!I$171</f>
        <v>0</v>
      </c>
      <c r="J55" s="67">
        <f>RES_hhdet_in_new!J$171</f>
        <v>97.453676390315394</v>
      </c>
      <c r="K55" s="67">
        <f>RES_hhdet_in_new!K$171</f>
        <v>0</v>
      </c>
      <c r="L55" s="67">
        <f>RES_hhdet_in_new!L$171</f>
        <v>0</v>
      </c>
      <c r="M55" s="67">
        <f>RES_hhdet_in_new!M$171</f>
        <v>0</v>
      </c>
      <c r="N55" s="67">
        <f>RES_hhdet_in_new!N$171</f>
        <v>0</v>
      </c>
      <c r="O55" s="67">
        <f>RES_hhdet_in_new!O$171</f>
        <v>0</v>
      </c>
      <c r="P55" s="67">
        <f>RES_hhdet_in_new!P$171</f>
        <v>0</v>
      </c>
      <c r="Q55" s="67">
        <f>RES_hhdet_in_new!Q$171</f>
        <v>0</v>
      </c>
    </row>
    <row r="56" spans="1:17" ht="12" customHeight="1" x14ac:dyDescent="0.25">
      <c r="A56" s="148" t="s">
        <v>141</v>
      </c>
      <c r="B56" s="67"/>
      <c r="C56" s="67">
        <f>RES_hhdet_in_new!C$172</f>
        <v>616.97713806444892</v>
      </c>
      <c r="D56" s="67">
        <f>RES_hhdet_in_new!D$172</f>
        <v>2011.8706863447101</v>
      </c>
      <c r="E56" s="67">
        <f>RES_hhdet_in_new!E$172</f>
        <v>1899.4145995881813</v>
      </c>
      <c r="F56" s="67">
        <f>RES_hhdet_in_new!F$172</f>
        <v>1621.383006871331</v>
      </c>
      <c r="G56" s="67">
        <f>RES_hhdet_in_new!G$172</f>
        <v>2775.2430275557044</v>
      </c>
      <c r="H56" s="67">
        <f>RES_hhdet_in_new!H$172</f>
        <v>2581.2291815691551</v>
      </c>
      <c r="I56" s="67">
        <f>RES_hhdet_in_new!I$172</f>
        <v>3119.6788170251875</v>
      </c>
      <c r="J56" s="67">
        <f>RES_hhdet_in_new!J$172</f>
        <v>1630.5156977662191</v>
      </c>
      <c r="K56" s="67">
        <f>RES_hhdet_in_new!K$172</f>
        <v>0</v>
      </c>
      <c r="L56" s="67">
        <f>RES_hhdet_in_new!L$172</f>
        <v>513.40316382010883</v>
      </c>
      <c r="M56" s="67">
        <f>RES_hhdet_in_new!M$172</f>
        <v>0</v>
      </c>
      <c r="N56" s="67">
        <f>RES_hhdet_in_new!N$172</f>
        <v>0</v>
      </c>
      <c r="O56" s="67">
        <f>RES_hhdet_in_new!O$172</f>
        <v>0</v>
      </c>
      <c r="P56" s="67">
        <f>RES_hhdet_in_new!P$172</f>
        <v>0</v>
      </c>
      <c r="Q56" s="67">
        <f>RES_hhdet_in_new!Q$172</f>
        <v>0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RES_hhdet_in_new!C$176</f>
        <v>0</v>
      </c>
      <c r="D58" s="67">
        <f>RES_hhdet_in_new!D$176</f>
        <v>0</v>
      </c>
      <c r="E58" s="67">
        <f>RES_hhdet_in_new!E$176</f>
        <v>0</v>
      </c>
      <c r="F58" s="67">
        <f>RES_hhdet_in_new!F$176</f>
        <v>0</v>
      </c>
      <c r="G58" s="67">
        <f>RES_hhdet_in_new!G$176</f>
        <v>0</v>
      </c>
      <c r="H58" s="67">
        <f>RES_hhdet_in_new!H$176</f>
        <v>0</v>
      </c>
      <c r="I58" s="67">
        <f>RES_hhdet_in_new!I$176</f>
        <v>0</v>
      </c>
      <c r="J58" s="67">
        <f>RES_hhdet_in_new!J$176</f>
        <v>0</v>
      </c>
      <c r="K58" s="67">
        <f>RES_hhdet_in_new!K$176</f>
        <v>0</v>
      </c>
      <c r="L58" s="67">
        <f>RES_hhdet_in_new!L$176</f>
        <v>0</v>
      </c>
      <c r="M58" s="67">
        <f>RES_hhdet_in_new!M$176</f>
        <v>0</v>
      </c>
      <c r="N58" s="67">
        <f>RES_hhdet_in_new!N$176</f>
        <v>0</v>
      </c>
      <c r="O58" s="67">
        <f>RES_hhdet_in_new!O$176</f>
        <v>0</v>
      </c>
      <c r="P58" s="67">
        <f>RES_hhdet_in_new!P$176</f>
        <v>0</v>
      </c>
      <c r="Q58" s="67">
        <f>RES_hhdet_in_new!Q$176</f>
        <v>0</v>
      </c>
    </row>
    <row r="59" spans="1:17" ht="12" customHeight="1" x14ac:dyDescent="0.25">
      <c r="A59" s="159" t="s">
        <v>140</v>
      </c>
      <c r="B59" s="83"/>
      <c r="C59" s="83">
        <f>RES_hhdet_in_new!C$177</f>
        <v>789.9767076745469</v>
      </c>
      <c r="D59" s="83">
        <f>RES_hhdet_in_new!D$177</f>
        <v>2106.5298645805633</v>
      </c>
      <c r="E59" s="83">
        <f>RES_hhdet_in_new!E$177</f>
        <v>1936.0047824425967</v>
      </c>
      <c r="F59" s="83">
        <f>RES_hhdet_in_new!F$177</f>
        <v>1621.383006871331</v>
      </c>
      <c r="G59" s="83">
        <f>RES_hhdet_in_new!G$177</f>
        <v>2792.4777335682143</v>
      </c>
      <c r="H59" s="83">
        <f>RES_hhdet_in_new!H$177</f>
        <v>2581.2291815691551</v>
      </c>
      <c r="I59" s="83">
        <f>RES_hhdet_in_new!I$177</f>
        <v>3119.6788170251875</v>
      </c>
      <c r="J59" s="83">
        <f>RES_hhdet_in_new!J$177</f>
        <v>1727.9693741565345</v>
      </c>
      <c r="K59" s="83">
        <f>RES_hhdet_in_new!K$177</f>
        <v>0</v>
      </c>
      <c r="L59" s="83">
        <f>RES_hhdet_in_new!L$177</f>
        <v>513.40316382010883</v>
      </c>
      <c r="M59" s="83">
        <f>RES_hhdet_in_new!M$177</f>
        <v>0</v>
      </c>
      <c r="N59" s="83">
        <f>RES_hhdet_in_new!N$177</f>
        <v>0</v>
      </c>
      <c r="O59" s="83">
        <f>RES_hhdet_in_new!O$177</f>
        <v>0</v>
      </c>
      <c r="P59" s="83">
        <f>RES_hhdet_in_new!P$177</f>
        <v>0</v>
      </c>
      <c r="Q59" s="83">
        <f>RES_hhdet_in_new!Q$177</f>
        <v>0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60</v>
      </c>
      <c r="B63" s="67"/>
      <c r="C63" s="67">
        <f>C35-C49</f>
        <v>664.7107923254531</v>
      </c>
      <c r="D63" s="67">
        <f t="shared" ref="D63:Q63" si="4">D35-D49</f>
        <v>1657.1576354194367</v>
      </c>
      <c r="E63" s="67">
        <f t="shared" si="4"/>
        <v>1453.6827175574033</v>
      </c>
      <c r="F63" s="67">
        <f t="shared" si="4"/>
        <v>1134.304493128669</v>
      </c>
      <c r="G63" s="67">
        <f t="shared" si="4"/>
        <v>1817.2097664317857</v>
      </c>
      <c r="H63" s="67">
        <f t="shared" si="4"/>
        <v>2231.4583184308449</v>
      </c>
      <c r="I63" s="67">
        <f t="shared" si="4"/>
        <v>1815.0086829748125</v>
      </c>
      <c r="J63" s="67">
        <f t="shared" si="4"/>
        <v>557.71812584346549</v>
      </c>
      <c r="K63" s="67">
        <f t="shared" si="4"/>
        <v>0</v>
      </c>
      <c r="L63" s="67">
        <f t="shared" si="4"/>
        <v>248.28433617989117</v>
      </c>
      <c r="M63" s="67">
        <f t="shared" si="4"/>
        <v>0</v>
      </c>
      <c r="N63" s="67">
        <f t="shared" si="4"/>
        <v>0</v>
      </c>
      <c r="O63" s="67">
        <f t="shared" si="4"/>
        <v>0</v>
      </c>
      <c r="P63" s="67">
        <f t="shared" si="4"/>
        <v>0</v>
      </c>
      <c r="Q63" s="67">
        <f t="shared" si="4"/>
        <v>0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>C37-C51</f>
        <v>168</v>
      </c>
      <c r="D65" s="67">
        <f t="shared" ref="D65:Q65" si="5">D37-D51</f>
        <v>265</v>
      </c>
      <c r="E65" s="67">
        <f t="shared" si="5"/>
        <v>259</v>
      </c>
      <c r="F65" s="67">
        <f t="shared" si="5"/>
        <v>282</v>
      </c>
      <c r="G65" s="67">
        <f t="shared" si="5"/>
        <v>345.99999999999989</v>
      </c>
      <c r="H65" s="67">
        <f t="shared" si="5"/>
        <v>445.99999999999989</v>
      </c>
      <c r="I65" s="67">
        <f t="shared" si="5"/>
        <v>283.99999999999989</v>
      </c>
      <c r="J65" s="67">
        <f t="shared" si="5"/>
        <v>33.000000000000028</v>
      </c>
      <c r="K65" s="67">
        <f t="shared" si="5"/>
        <v>476.50434096290451</v>
      </c>
      <c r="L65" s="67">
        <f t="shared" si="5"/>
        <v>248.28433617989117</v>
      </c>
      <c r="M65" s="67">
        <f t="shared" si="5"/>
        <v>169</v>
      </c>
      <c r="N65" s="67">
        <f t="shared" si="5"/>
        <v>611.04184177091474</v>
      </c>
      <c r="O65" s="67">
        <f t="shared" si="5"/>
        <v>940.75747132310505</v>
      </c>
      <c r="P65" s="67">
        <f t="shared" si="5"/>
        <v>1256.2921709333148</v>
      </c>
      <c r="Q65" s="67">
        <f t="shared" si="5"/>
        <v>1284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144</v>
      </c>
      <c r="B67" s="67"/>
      <c r="C67" s="67">
        <f t="shared" ref="C67:Q70" si="6">C39-C53</f>
        <v>232.49999999999994</v>
      </c>
      <c r="D67" s="67">
        <f t="shared" si="6"/>
        <v>297.49999999999989</v>
      </c>
      <c r="E67" s="67">
        <f t="shared" si="6"/>
        <v>173.11205269195406</v>
      </c>
      <c r="F67" s="67">
        <f t="shared" si="6"/>
        <v>92.878899749112705</v>
      </c>
      <c r="G67" s="67">
        <f t="shared" si="6"/>
        <v>232.50000000000011</v>
      </c>
      <c r="H67" s="67">
        <f t="shared" si="6"/>
        <v>180.12216741982667</v>
      </c>
      <c r="I67" s="67">
        <f t="shared" si="6"/>
        <v>0</v>
      </c>
      <c r="J67" s="67">
        <f t="shared" si="6"/>
        <v>127.00000000000013</v>
      </c>
      <c r="K67" s="67">
        <f t="shared" si="6"/>
        <v>95.927437913586715</v>
      </c>
      <c r="L67" s="67">
        <f t="shared" si="6"/>
        <v>61.252860620815568</v>
      </c>
      <c r="M67" s="67">
        <f t="shared" si="6"/>
        <v>51.046847888953153</v>
      </c>
      <c r="N67" s="67">
        <f t="shared" si="6"/>
        <v>51.222298018744823</v>
      </c>
      <c r="O67" s="67">
        <f t="shared" si="6"/>
        <v>3.9137661259420042</v>
      </c>
      <c r="P67" s="67">
        <f t="shared" si="6"/>
        <v>27</v>
      </c>
      <c r="Q67" s="67">
        <f t="shared" si="6"/>
        <v>4.4834561355185087</v>
      </c>
    </row>
    <row r="68" spans="1:17" ht="12" customHeight="1" x14ac:dyDescent="0.25">
      <c r="A68" s="148" t="s">
        <v>143</v>
      </c>
      <c r="B68" s="67"/>
      <c r="C68" s="67">
        <f t="shared" si="6"/>
        <v>1020.5822441405035</v>
      </c>
      <c r="D68" s="67">
        <f t="shared" si="6"/>
        <v>644.42457367746249</v>
      </c>
      <c r="E68" s="67">
        <f t="shared" si="6"/>
        <v>552.30852118420069</v>
      </c>
      <c r="F68" s="67">
        <f t="shared" si="6"/>
        <v>1342.5</v>
      </c>
      <c r="G68" s="67">
        <f t="shared" si="6"/>
        <v>770.23532267010353</v>
      </c>
      <c r="H68" s="67">
        <f t="shared" si="6"/>
        <v>834.64736382617878</v>
      </c>
      <c r="I68" s="67">
        <f t="shared" si="6"/>
        <v>1100.5000000000005</v>
      </c>
      <c r="J68" s="67">
        <f t="shared" si="6"/>
        <v>803.54196666495875</v>
      </c>
      <c r="K68" s="67">
        <f t="shared" si="6"/>
        <v>978.93068790946995</v>
      </c>
      <c r="L68" s="67">
        <f t="shared" si="6"/>
        <v>842.79900725716902</v>
      </c>
      <c r="M68" s="67">
        <f t="shared" si="6"/>
        <v>3662.1532997900849</v>
      </c>
      <c r="N68" s="67">
        <f t="shared" si="6"/>
        <v>1226.1527019812552</v>
      </c>
      <c r="O68" s="67">
        <f t="shared" si="6"/>
        <v>299.46123387405805</v>
      </c>
      <c r="P68" s="67">
        <f t="shared" si="6"/>
        <v>247.92050468836186</v>
      </c>
      <c r="Q68" s="67">
        <f t="shared" si="6"/>
        <v>872.51654386448138</v>
      </c>
    </row>
    <row r="69" spans="1:17" ht="12" customHeight="1" x14ac:dyDescent="0.25">
      <c r="A69" s="148" t="s">
        <v>142</v>
      </c>
      <c r="B69" s="67"/>
      <c r="C69" s="67">
        <f t="shared" si="6"/>
        <v>72.188921506094658</v>
      </c>
      <c r="D69" s="67">
        <f t="shared" si="6"/>
        <v>767.34082176414699</v>
      </c>
      <c r="E69" s="67">
        <f t="shared" si="6"/>
        <v>694.40981714558575</v>
      </c>
      <c r="F69" s="67">
        <f t="shared" si="6"/>
        <v>137.11904924625293</v>
      </c>
      <c r="G69" s="67">
        <f t="shared" si="6"/>
        <v>1053.7652939874899</v>
      </c>
      <c r="H69" s="67">
        <f t="shared" si="6"/>
        <v>916</v>
      </c>
      <c r="I69" s="67">
        <f t="shared" si="6"/>
        <v>24.881042553877684</v>
      </c>
      <c r="J69" s="67">
        <f t="shared" si="6"/>
        <v>391.575801919426</v>
      </c>
      <c r="K69" s="67">
        <f t="shared" si="6"/>
        <v>108.90088283280338</v>
      </c>
      <c r="L69" s="67">
        <f t="shared" si="6"/>
        <v>9.723370845328418</v>
      </c>
      <c r="M69" s="67">
        <f t="shared" si="6"/>
        <v>0</v>
      </c>
      <c r="N69" s="67">
        <f t="shared" si="6"/>
        <v>0</v>
      </c>
      <c r="O69" s="67">
        <f t="shared" si="6"/>
        <v>39.352073963018483</v>
      </c>
      <c r="P69" s="67">
        <f t="shared" si="6"/>
        <v>126.54029229618435</v>
      </c>
      <c r="Q69" s="67">
        <f t="shared" si="6"/>
        <v>30.517605633803214</v>
      </c>
    </row>
    <row r="70" spans="1:17" ht="12" customHeight="1" x14ac:dyDescent="0.25">
      <c r="A70" s="148" t="s">
        <v>141</v>
      </c>
      <c r="B70" s="67"/>
      <c r="C70" s="67">
        <f t="shared" si="6"/>
        <v>257.45101153239909</v>
      </c>
      <c r="D70" s="67">
        <f t="shared" si="6"/>
        <v>570.55358577994184</v>
      </c>
      <c r="E70" s="67">
        <f t="shared" si="6"/>
        <v>465.41326610288797</v>
      </c>
      <c r="F70" s="67">
        <f t="shared" si="6"/>
        <v>782.61699312866904</v>
      </c>
      <c r="G70" s="67">
        <f t="shared" si="6"/>
        <v>541.13110058083385</v>
      </c>
      <c r="H70" s="67">
        <f t="shared" si="6"/>
        <v>1126.770818430844</v>
      </c>
      <c r="I70" s="67">
        <f t="shared" si="6"/>
        <v>3488.3211829748125</v>
      </c>
      <c r="J70" s="67">
        <f t="shared" si="6"/>
        <v>261.33758049083417</v>
      </c>
      <c r="K70" s="67">
        <f t="shared" si="6"/>
        <v>254.03112082211081</v>
      </c>
      <c r="L70" s="67">
        <f t="shared" si="6"/>
        <v>3368.021108304546</v>
      </c>
      <c r="M70" s="67">
        <f t="shared" si="6"/>
        <v>0</v>
      </c>
      <c r="N70" s="67">
        <f t="shared" si="6"/>
        <v>1727.7051655227579</v>
      </c>
      <c r="O70" s="67">
        <f t="shared" si="6"/>
        <v>3995.3407159869844</v>
      </c>
      <c r="P70" s="67">
        <f t="shared" si="6"/>
        <v>5218.337245363331</v>
      </c>
      <c r="Q70" s="67">
        <f t="shared" si="6"/>
        <v>5460.4823943661968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2964.0000000000009</v>
      </c>
      <c r="D72" s="67">
        <f t="shared" si="7"/>
        <v>2286.9999999999991</v>
      </c>
      <c r="E72" s="67">
        <f t="shared" si="7"/>
        <v>1932.0000000000005</v>
      </c>
      <c r="F72" s="67">
        <f t="shared" si="7"/>
        <v>1502.9999999999995</v>
      </c>
      <c r="G72" s="67">
        <f t="shared" si="7"/>
        <v>1927.0000000000009</v>
      </c>
      <c r="H72" s="67">
        <f t="shared" si="7"/>
        <v>1868.0077048174178</v>
      </c>
      <c r="I72" s="67">
        <f t="shared" si="7"/>
        <v>2621.0000000000009</v>
      </c>
      <c r="J72" s="67">
        <f t="shared" si="7"/>
        <v>620.0000000000008</v>
      </c>
      <c r="K72" s="67">
        <f t="shared" si="7"/>
        <v>1946.4094365104875</v>
      </c>
      <c r="L72" s="67">
        <f t="shared" si="7"/>
        <v>2015.2156638201091</v>
      </c>
      <c r="M72" s="67">
        <f t="shared" si="7"/>
        <v>4357.8203407369283</v>
      </c>
      <c r="N72" s="67">
        <f t="shared" si="7"/>
        <v>1379.5461852354144</v>
      </c>
      <c r="O72" s="67">
        <f t="shared" si="7"/>
        <v>2907.8364588620025</v>
      </c>
      <c r="P72" s="67">
        <f t="shared" si="7"/>
        <v>1529.0077048174189</v>
      </c>
      <c r="Q72" s="67">
        <f t="shared" si="7"/>
        <v>2490.5</v>
      </c>
    </row>
    <row r="73" spans="1:17" ht="12" customHeight="1" x14ac:dyDescent="0.25">
      <c r="A73" s="159" t="s">
        <v>140</v>
      </c>
      <c r="B73" s="83"/>
      <c r="C73" s="83">
        <f t="shared" si="7"/>
        <v>216.90135893824561</v>
      </c>
      <c r="D73" s="83">
        <f t="shared" si="7"/>
        <v>410.91732443993988</v>
      </c>
      <c r="E73" s="83">
        <f t="shared" si="7"/>
        <v>266.42699207901865</v>
      </c>
      <c r="F73" s="83">
        <f t="shared" si="7"/>
        <v>146.7583078932546</v>
      </c>
      <c r="G73" s="83">
        <f t="shared" si="7"/>
        <v>333.52226643178483</v>
      </c>
      <c r="H73" s="83">
        <f t="shared" si="7"/>
        <v>1587.7708184308467</v>
      </c>
      <c r="I73" s="83">
        <f t="shared" si="7"/>
        <v>77.319378118299483</v>
      </c>
      <c r="J73" s="83">
        <f t="shared" si="7"/>
        <v>57.603249459902145</v>
      </c>
      <c r="K73" s="83">
        <f t="shared" si="7"/>
        <v>0</v>
      </c>
      <c r="L73" s="83">
        <f t="shared" si="7"/>
        <v>1633.3220886899078</v>
      </c>
      <c r="M73" s="83">
        <f t="shared" si="7"/>
        <v>0</v>
      </c>
      <c r="N73" s="83">
        <f t="shared" si="7"/>
        <v>1263.895177976108</v>
      </c>
      <c r="O73" s="83">
        <f t="shared" si="7"/>
        <v>1701.8510411379975</v>
      </c>
      <c r="P73" s="83">
        <f t="shared" si="7"/>
        <v>4445.8977290604635</v>
      </c>
      <c r="Q73" s="83">
        <f t="shared" si="7"/>
        <v>3117.1287951488139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RES_hhdet_numvin!B162</f>
        <v>0</v>
      </c>
      <c r="C78" s="189">
        <f>RES_hhdet_numvin!C162</f>
        <v>0</v>
      </c>
      <c r="D78" s="189">
        <f>RES_hhdet_numvin!D162</f>
        <v>0</v>
      </c>
      <c r="E78" s="189">
        <f>RES_hhdet_numvin!E162</f>
        <v>0</v>
      </c>
      <c r="F78" s="189">
        <f>RES_hhdet_numvin!F162</f>
        <v>0</v>
      </c>
      <c r="G78" s="189">
        <f>RES_hhdet_numvin!G162</f>
        <v>0</v>
      </c>
      <c r="H78" s="189">
        <f>RES_hhdet_numvin!H162</f>
        <v>0</v>
      </c>
      <c r="I78" s="189">
        <f>RES_hhdet_numvin!I162</f>
        <v>0</v>
      </c>
      <c r="J78" s="189">
        <f>RES_hhdet_numvin!J162</f>
        <v>0</v>
      </c>
      <c r="K78" s="189">
        <f>RES_hhdet_numvin!K162</f>
        <v>0</v>
      </c>
      <c r="L78" s="189">
        <f>RES_hhdet_numvin!L162</f>
        <v>0</v>
      </c>
      <c r="M78" s="189">
        <f>RES_hhdet_numvin!M162</f>
        <v>0</v>
      </c>
      <c r="N78" s="189">
        <f>RES_hhdet_numvin!N162</f>
        <v>0</v>
      </c>
      <c r="O78" s="189">
        <f>RES_hhdet_numvin!O162</f>
        <v>0</v>
      </c>
      <c r="P78" s="189">
        <f>RES_hhdet_numvin!P162</f>
        <v>0</v>
      </c>
      <c r="Q78" s="189">
        <f>RES_hhdet_numvin!Q162</f>
        <v>0</v>
      </c>
    </row>
    <row r="79" spans="1:17" ht="12" customHeight="1" x14ac:dyDescent="0.25">
      <c r="A79" s="23" t="s">
        <v>60</v>
      </c>
      <c r="B79" s="80">
        <f>RES_hhdet_numvin!B163</f>
        <v>0</v>
      </c>
      <c r="C79" s="80">
        <f>RES_hhdet_numvin!C163</f>
        <v>0</v>
      </c>
      <c r="D79" s="80">
        <f>RES_hhdet_numvin!D163</f>
        <v>0</v>
      </c>
      <c r="E79" s="80">
        <f>RES_hhdet_numvin!E163</f>
        <v>3004.8749999999982</v>
      </c>
      <c r="F79" s="80">
        <f>RES_hhdet_numvin!F163</f>
        <v>2755.6874999999982</v>
      </c>
      <c r="G79" s="80">
        <f>RES_hhdet_numvin!G163</f>
        <v>4609.6874999999982</v>
      </c>
      <c r="H79" s="80">
        <f>RES_hhdet_numvin!H163</f>
        <v>4812.6874999999973</v>
      </c>
      <c r="I79" s="80">
        <f>RES_hhdet_numvin!I163</f>
        <v>4934.6874999999964</v>
      </c>
      <c r="J79" s="80">
        <f>RES_hhdet_numvin!J163</f>
        <v>2285.6874999999986</v>
      </c>
      <c r="K79" s="80">
        <f>RES_hhdet_numvin!K163</f>
        <v>0</v>
      </c>
      <c r="L79" s="80">
        <f>RES_hhdet_numvin!L163</f>
        <v>761.68749999999955</v>
      </c>
      <c r="M79" s="80">
        <f>RES_hhdet_numvin!M163</f>
        <v>0</v>
      </c>
      <c r="N79" s="80">
        <f>RES_hhdet_numvin!N163</f>
        <v>0</v>
      </c>
      <c r="O79" s="80">
        <f>RES_hhdet_numvin!O163</f>
        <v>0</v>
      </c>
      <c r="P79" s="80">
        <f>RES_hhdet_numvin!P163</f>
        <v>0</v>
      </c>
      <c r="Q79" s="80">
        <f>RES_hhdet_numvin!Q163</f>
        <v>0</v>
      </c>
    </row>
    <row r="80" spans="1:17" ht="12.95" customHeight="1" x14ac:dyDescent="0.25">
      <c r="A80" s="146" t="s">
        <v>112</v>
      </c>
      <c r="B80" s="188">
        <f>RES_hhdet_numvin!B164</f>
        <v>0</v>
      </c>
      <c r="C80" s="188">
        <f>RES_hhdet_numvin!C164</f>
        <v>0</v>
      </c>
      <c r="D80" s="188">
        <f>RES_hhdet_numvin!D164</f>
        <v>0</v>
      </c>
      <c r="E80" s="188">
        <f>RES_hhdet_numvin!E164</f>
        <v>0</v>
      </c>
      <c r="F80" s="188">
        <f>RES_hhdet_numvin!F164</f>
        <v>0</v>
      </c>
      <c r="G80" s="188">
        <f>RES_hhdet_numvin!G164</f>
        <v>0</v>
      </c>
      <c r="H80" s="188">
        <f>RES_hhdet_numvin!H164</f>
        <v>0</v>
      </c>
      <c r="I80" s="188">
        <f>RES_hhdet_numvin!I164</f>
        <v>0</v>
      </c>
      <c r="J80" s="188">
        <f>RES_hhdet_numvin!J164</f>
        <v>0</v>
      </c>
      <c r="K80" s="188">
        <f>RES_hhdet_numvin!K164</f>
        <v>0</v>
      </c>
      <c r="L80" s="188">
        <f>RES_hhdet_numvin!L164</f>
        <v>0</v>
      </c>
      <c r="M80" s="188">
        <f>RES_hhdet_numvin!M164</f>
        <v>0</v>
      </c>
      <c r="N80" s="188">
        <f>RES_hhdet_numvin!N164</f>
        <v>0</v>
      </c>
      <c r="O80" s="188">
        <f>RES_hhdet_numvin!O164</f>
        <v>0</v>
      </c>
      <c r="P80" s="188">
        <f>RES_hhdet_numvin!P164</f>
        <v>0</v>
      </c>
      <c r="Q80" s="188">
        <f>RES_hhdet_numvin!Q164</f>
        <v>0</v>
      </c>
    </row>
    <row r="81" spans="1:17" ht="12" customHeight="1" x14ac:dyDescent="0.25">
      <c r="A81" s="23" t="s">
        <v>60</v>
      </c>
      <c r="B81" s="80">
        <f>RES_hhdet_numvin!B165</f>
        <v>0</v>
      </c>
      <c r="C81" s="80">
        <f>RES_hhdet_numvin!C165</f>
        <v>0</v>
      </c>
      <c r="D81" s="80">
        <f>RES_hhdet_numvin!D165</f>
        <v>0</v>
      </c>
      <c r="E81" s="80">
        <f>RES_hhdet_numvin!E165</f>
        <v>603.99999999999966</v>
      </c>
      <c r="F81" s="80">
        <f>RES_hhdet_numvin!F165</f>
        <v>684.99999999999955</v>
      </c>
      <c r="G81" s="80">
        <f>RES_hhdet_numvin!G165</f>
        <v>877.99999999999955</v>
      </c>
      <c r="H81" s="80">
        <f>RES_hhdet_numvin!H165</f>
        <v>960.99999999999943</v>
      </c>
      <c r="I81" s="80">
        <f>RES_hhdet_numvin!I165</f>
        <v>717.99999999999955</v>
      </c>
      <c r="J81" s="80">
        <f>RES_hhdet_numvin!J165</f>
        <v>818.31249999999955</v>
      </c>
      <c r="K81" s="80">
        <f>RES_hhdet_numvin!K165</f>
        <v>0</v>
      </c>
      <c r="L81" s="80">
        <f>RES_hhdet_numvin!L165</f>
        <v>761.68749999999955</v>
      </c>
      <c r="M81" s="80">
        <f>RES_hhdet_numvin!M165</f>
        <v>0</v>
      </c>
      <c r="N81" s="80">
        <f>RES_hhdet_numvin!N165</f>
        <v>0</v>
      </c>
      <c r="O81" s="80">
        <f>RES_hhdet_numvin!O165</f>
        <v>0</v>
      </c>
      <c r="P81" s="80">
        <f>RES_hhdet_numvin!P165</f>
        <v>0</v>
      </c>
      <c r="Q81" s="80">
        <f>RES_hhdet_numvin!Q165</f>
        <v>0</v>
      </c>
    </row>
    <row r="82" spans="1:17" ht="12" customHeight="1" x14ac:dyDescent="0.25">
      <c r="A82" s="146" t="s">
        <v>63</v>
      </c>
      <c r="B82" s="188">
        <f>RES_hhdet_numvin!B166</f>
        <v>0</v>
      </c>
      <c r="C82" s="188">
        <f>RES_hhdet_numvin!C166</f>
        <v>0</v>
      </c>
      <c r="D82" s="188">
        <f>RES_hhdet_numvin!D166</f>
        <v>0</v>
      </c>
      <c r="E82" s="188">
        <f>RES_hhdet_numvin!E166</f>
        <v>0</v>
      </c>
      <c r="F82" s="188">
        <f>RES_hhdet_numvin!F166</f>
        <v>0</v>
      </c>
      <c r="G82" s="188">
        <f>RES_hhdet_numvin!G166</f>
        <v>0</v>
      </c>
      <c r="H82" s="188">
        <f>RES_hhdet_numvin!H166</f>
        <v>0</v>
      </c>
      <c r="I82" s="188">
        <f>RES_hhdet_numvin!I166</f>
        <v>0</v>
      </c>
      <c r="J82" s="188">
        <f>RES_hhdet_numvin!J166</f>
        <v>0</v>
      </c>
      <c r="K82" s="188">
        <f>RES_hhdet_numvin!K166</f>
        <v>0</v>
      </c>
      <c r="L82" s="188">
        <f>RES_hhdet_numvin!L166</f>
        <v>0</v>
      </c>
      <c r="M82" s="188">
        <f>RES_hhdet_numvin!M166</f>
        <v>0</v>
      </c>
      <c r="N82" s="188">
        <f>RES_hhdet_numvin!N166</f>
        <v>0</v>
      </c>
      <c r="O82" s="188">
        <f>RES_hhdet_numvin!O166</f>
        <v>0</v>
      </c>
      <c r="P82" s="188">
        <f>RES_hhdet_numvin!P166</f>
        <v>0</v>
      </c>
      <c r="Q82" s="188">
        <f>RES_hhdet_numvin!Q166</f>
        <v>0</v>
      </c>
    </row>
    <row r="83" spans="1:17" ht="12" customHeight="1" x14ac:dyDescent="0.25">
      <c r="A83" s="23" t="s">
        <v>144</v>
      </c>
      <c r="B83" s="80">
        <f>RES_hhdet_numvin!B167</f>
        <v>0</v>
      </c>
      <c r="C83" s="80">
        <f>RES_hhdet_numvin!C167</f>
        <v>0</v>
      </c>
      <c r="D83" s="80">
        <f>RES_hhdet_numvin!D167</f>
        <v>0</v>
      </c>
      <c r="E83" s="80">
        <f>RES_hhdet_numvin!E167</f>
        <v>0</v>
      </c>
      <c r="F83" s="80">
        <f>RES_hhdet_numvin!F167</f>
        <v>0</v>
      </c>
      <c r="G83" s="80">
        <f>RES_hhdet_numvin!G167</f>
        <v>0</v>
      </c>
      <c r="H83" s="80">
        <f>RES_hhdet_numvin!H167</f>
        <v>39.970482960211783</v>
      </c>
      <c r="I83" s="80">
        <f>RES_hhdet_numvin!I167</f>
        <v>0</v>
      </c>
      <c r="J83" s="80">
        <f>RES_hhdet_numvin!J167</f>
        <v>9.0295170397881925</v>
      </c>
      <c r="K83" s="80">
        <f>RES_hhdet_numvin!K167</f>
        <v>0</v>
      </c>
      <c r="L83" s="80">
        <f>RES_hhdet_numvin!L167</f>
        <v>0</v>
      </c>
      <c r="M83" s="80">
        <f>RES_hhdet_numvin!M167</f>
        <v>0</v>
      </c>
      <c r="N83" s="80">
        <f>RES_hhdet_numvin!N167</f>
        <v>0</v>
      </c>
      <c r="O83" s="80">
        <f>RES_hhdet_numvin!O167</f>
        <v>0</v>
      </c>
      <c r="P83" s="80">
        <f>RES_hhdet_numvin!P167</f>
        <v>0</v>
      </c>
      <c r="Q83" s="80">
        <f>RES_hhdet_numvin!Q167</f>
        <v>0</v>
      </c>
    </row>
    <row r="84" spans="1:17" ht="12" customHeight="1" x14ac:dyDescent="0.25">
      <c r="A84" s="23" t="s">
        <v>143</v>
      </c>
      <c r="B84" s="80">
        <f>RES_hhdet_numvin!B168</f>
        <v>0</v>
      </c>
      <c r="C84" s="80">
        <f>RES_hhdet_numvin!C168</f>
        <v>0</v>
      </c>
      <c r="D84" s="80">
        <f>RES_hhdet_numvin!D168</f>
        <v>0</v>
      </c>
      <c r="E84" s="80">
        <f>RES_hhdet_numvin!E168</f>
        <v>2825.2936780344735</v>
      </c>
      <c r="F84" s="80">
        <f>RES_hhdet_numvin!F168</f>
        <v>1283.158281977715</v>
      </c>
      <c r="G84" s="80">
        <f>RES_hhdet_numvin!G168</f>
        <v>932.29706137035464</v>
      </c>
      <c r="H84" s="80">
        <f>RES_hhdet_numvin!H168</f>
        <v>847.17048621414733</v>
      </c>
      <c r="I84" s="80">
        <f>RES_hhdet_numvin!I168</f>
        <v>887.62584561885365</v>
      </c>
      <c r="J84" s="80">
        <f>RES_hhdet_numvin!J168</f>
        <v>260.1315146624367</v>
      </c>
      <c r="K84" s="80">
        <f>RES_hhdet_numvin!K168</f>
        <v>0</v>
      </c>
      <c r="L84" s="80">
        <f>RES_hhdet_numvin!L168</f>
        <v>176.32313212201549</v>
      </c>
      <c r="M84" s="80">
        <f>RES_hhdet_numvin!M168</f>
        <v>0</v>
      </c>
      <c r="N84" s="80">
        <f>RES_hhdet_numvin!N168</f>
        <v>0</v>
      </c>
      <c r="O84" s="80">
        <f>RES_hhdet_numvin!O168</f>
        <v>0</v>
      </c>
      <c r="P84" s="80">
        <f>RES_hhdet_numvin!P168</f>
        <v>0</v>
      </c>
      <c r="Q84" s="80">
        <f>RES_hhdet_numvin!Q168</f>
        <v>0</v>
      </c>
    </row>
    <row r="85" spans="1:17" ht="12" customHeight="1" x14ac:dyDescent="0.25">
      <c r="A85" s="23" t="s">
        <v>142</v>
      </c>
      <c r="B85" s="80">
        <f>RES_hhdet_numvin!B171</f>
        <v>0</v>
      </c>
      <c r="C85" s="80">
        <f>RES_hhdet_numvin!C171</f>
        <v>0</v>
      </c>
      <c r="D85" s="80">
        <f>RES_hhdet_numvin!D171</f>
        <v>0</v>
      </c>
      <c r="E85" s="80">
        <f>RES_hhdet_numvin!E171</f>
        <v>0</v>
      </c>
      <c r="F85" s="80">
        <f>RES_hhdet_numvin!F171</f>
        <v>0</v>
      </c>
      <c r="G85" s="80">
        <f>RES_hhdet_numvin!G171</f>
        <v>0</v>
      </c>
      <c r="H85" s="80">
        <f>RES_hhdet_numvin!H171</f>
        <v>0</v>
      </c>
      <c r="I85" s="80">
        <f>RES_hhdet_numvin!I171</f>
        <v>0</v>
      </c>
      <c r="J85" s="80">
        <f>RES_hhdet_numvin!J171</f>
        <v>106.99999999999994</v>
      </c>
      <c r="K85" s="80">
        <f>RES_hhdet_numvin!K171</f>
        <v>0</v>
      </c>
      <c r="L85" s="80">
        <f>RES_hhdet_numvin!L171</f>
        <v>0</v>
      </c>
      <c r="M85" s="80">
        <f>RES_hhdet_numvin!M171</f>
        <v>0</v>
      </c>
      <c r="N85" s="80">
        <f>RES_hhdet_numvin!N171</f>
        <v>0</v>
      </c>
      <c r="O85" s="80">
        <f>RES_hhdet_numvin!O171</f>
        <v>0</v>
      </c>
      <c r="P85" s="80">
        <f>RES_hhdet_numvin!P171</f>
        <v>0</v>
      </c>
      <c r="Q85" s="80">
        <f>RES_hhdet_numvin!Q171</f>
        <v>0</v>
      </c>
    </row>
    <row r="86" spans="1:17" ht="12" customHeight="1" x14ac:dyDescent="0.25">
      <c r="A86" s="23" t="s">
        <v>141</v>
      </c>
      <c r="B86" s="80">
        <f>RES_hhdet_numvin!B172</f>
        <v>0</v>
      </c>
      <c r="C86" s="80">
        <f>RES_hhdet_numvin!C172</f>
        <v>0</v>
      </c>
      <c r="D86" s="80">
        <f>RES_hhdet_numvin!D172</f>
        <v>0</v>
      </c>
      <c r="E86" s="80">
        <f>RES_hhdet_numvin!E172</f>
        <v>179.58132196552472</v>
      </c>
      <c r="F86" s="80">
        <f>RES_hhdet_numvin!F172</f>
        <v>1472.5292180222832</v>
      </c>
      <c r="G86" s="80">
        <f>RES_hhdet_numvin!G172</f>
        <v>3677.3904386296435</v>
      </c>
      <c r="H86" s="80">
        <f>RES_hhdet_numvin!H172</f>
        <v>3925.546530825638</v>
      </c>
      <c r="I86" s="80">
        <f>RES_hhdet_numvin!I172</f>
        <v>4047.0616543811429</v>
      </c>
      <c r="J86" s="80">
        <f>RES_hhdet_numvin!J172</f>
        <v>1909.5264682977738</v>
      </c>
      <c r="K86" s="80">
        <f>RES_hhdet_numvin!K172</f>
        <v>0</v>
      </c>
      <c r="L86" s="80">
        <f>RES_hhdet_numvin!L172</f>
        <v>585.36436787798402</v>
      </c>
      <c r="M86" s="80">
        <f>RES_hhdet_numvin!M172</f>
        <v>0</v>
      </c>
      <c r="N86" s="80">
        <f>RES_hhdet_numvin!N172</f>
        <v>0</v>
      </c>
      <c r="O86" s="80">
        <f>RES_hhdet_numvin!O172</f>
        <v>0</v>
      </c>
      <c r="P86" s="80">
        <f>RES_hhdet_numvin!P172</f>
        <v>0</v>
      </c>
      <c r="Q86" s="80">
        <f>RES_hhdet_numvin!Q172</f>
        <v>0</v>
      </c>
    </row>
    <row r="87" spans="1:17" ht="12" customHeight="1" x14ac:dyDescent="0.25">
      <c r="A87" s="146" t="s">
        <v>62</v>
      </c>
      <c r="B87" s="188">
        <f>RES_hhdet_numvin!B175</f>
        <v>0</v>
      </c>
      <c r="C87" s="188">
        <f>RES_hhdet_numvin!C175</f>
        <v>0</v>
      </c>
      <c r="D87" s="188">
        <f>RES_hhdet_numvin!D175</f>
        <v>0</v>
      </c>
      <c r="E87" s="188">
        <f>RES_hhdet_numvin!E175</f>
        <v>0</v>
      </c>
      <c r="F87" s="188">
        <f>RES_hhdet_numvin!F175</f>
        <v>0</v>
      </c>
      <c r="G87" s="188">
        <f>RES_hhdet_numvin!G175</f>
        <v>0</v>
      </c>
      <c r="H87" s="188">
        <f>RES_hhdet_numvin!H175</f>
        <v>0</v>
      </c>
      <c r="I87" s="188">
        <f>RES_hhdet_numvin!I175</f>
        <v>0</v>
      </c>
      <c r="J87" s="188">
        <f>RES_hhdet_numvin!J175</f>
        <v>0</v>
      </c>
      <c r="K87" s="188">
        <f>RES_hhdet_numvin!K175</f>
        <v>0</v>
      </c>
      <c r="L87" s="188">
        <f>RES_hhdet_numvin!L175</f>
        <v>0</v>
      </c>
      <c r="M87" s="188">
        <f>RES_hhdet_numvin!M175</f>
        <v>0</v>
      </c>
      <c r="N87" s="188">
        <f>RES_hhdet_numvin!N175</f>
        <v>0</v>
      </c>
      <c r="O87" s="188">
        <f>RES_hhdet_numvin!O175</f>
        <v>0</v>
      </c>
      <c r="P87" s="188">
        <f>RES_hhdet_numvin!P175</f>
        <v>0</v>
      </c>
      <c r="Q87" s="188">
        <f>RES_hhdet_numvin!Q175</f>
        <v>0</v>
      </c>
    </row>
    <row r="88" spans="1:17" ht="12" customHeight="1" x14ac:dyDescent="0.25">
      <c r="A88" s="23" t="s">
        <v>57</v>
      </c>
      <c r="B88" s="80">
        <f>RES_hhdet_numvin!B176</f>
        <v>0</v>
      </c>
      <c r="C88" s="80">
        <f>RES_hhdet_numvin!C176</f>
        <v>0</v>
      </c>
      <c r="D88" s="80">
        <f>RES_hhdet_numvin!D176</f>
        <v>0</v>
      </c>
      <c r="E88" s="80">
        <f>RES_hhdet_numvin!E176</f>
        <v>3004.8749999999982</v>
      </c>
      <c r="F88" s="80">
        <f>RES_hhdet_numvin!F176</f>
        <v>1491.7923220238908</v>
      </c>
      <c r="G88" s="80">
        <f>RES_hhdet_numvin!G176</f>
        <v>2907.8364588620007</v>
      </c>
      <c r="H88" s="80">
        <f>RES_hhdet_numvin!H176</f>
        <v>1529.007704817418</v>
      </c>
      <c r="I88" s="80">
        <f>RES_hhdet_numvin!I176</f>
        <v>1917.6893048565112</v>
      </c>
      <c r="J88" s="80">
        <f>RES_hhdet_numvin!J176</f>
        <v>553.51487326028337</v>
      </c>
      <c r="K88" s="80">
        <f>RES_hhdet_numvin!K176</f>
        <v>0</v>
      </c>
      <c r="L88" s="80">
        <f>RES_hhdet_numvin!L176</f>
        <v>248.28433617989091</v>
      </c>
      <c r="M88" s="80">
        <f>RES_hhdet_numvin!M176</f>
        <v>0</v>
      </c>
      <c r="N88" s="80">
        <f>RES_hhdet_numvin!N176</f>
        <v>0</v>
      </c>
      <c r="O88" s="80">
        <f>RES_hhdet_numvin!O176</f>
        <v>0</v>
      </c>
      <c r="P88" s="80">
        <f>RES_hhdet_numvin!P176</f>
        <v>0</v>
      </c>
      <c r="Q88" s="80">
        <f>RES_hhdet_numvin!Q176</f>
        <v>0</v>
      </c>
    </row>
    <row r="89" spans="1:17" ht="12" customHeight="1" x14ac:dyDescent="0.25">
      <c r="A89" s="29" t="s">
        <v>140</v>
      </c>
      <c r="B89" s="78">
        <f>RES_hhdet_numvin!B177</f>
        <v>0</v>
      </c>
      <c r="C89" s="78">
        <f>RES_hhdet_numvin!C177</f>
        <v>0</v>
      </c>
      <c r="D89" s="78">
        <f>RES_hhdet_numvin!D177</f>
        <v>0</v>
      </c>
      <c r="E89" s="78">
        <f>RES_hhdet_numvin!E177</f>
        <v>0</v>
      </c>
      <c r="F89" s="78">
        <f>RES_hhdet_numvin!F177</f>
        <v>1263.8951779761073</v>
      </c>
      <c r="G89" s="78">
        <f>RES_hhdet_numvin!G177</f>
        <v>1701.8510411379966</v>
      </c>
      <c r="H89" s="78">
        <f>RES_hhdet_numvin!H177</f>
        <v>3283.6797951825793</v>
      </c>
      <c r="I89" s="78">
        <f>RES_hhdet_numvin!I177</f>
        <v>3016.9981951434866</v>
      </c>
      <c r="J89" s="78">
        <f>RES_hhdet_numvin!J177</f>
        <v>1732.1726267397155</v>
      </c>
      <c r="K89" s="78">
        <f>RES_hhdet_numvin!K177</f>
        <v>0</v>
      </c>
      <c r="L89" s="78">
        <f>RES_hhdet_numvin!L177</f>
        <v>513.4031638201086</v>
      </c>
      <c r="M89" s="78">
        <f>RES_hhdet_numvin!M177</f>
        <v>0</v>
      </c>
      <c r="N89" s="78">
        <f>RES_hhdet_numvin!N177</f>
        <v>0</v>
      </c>
      <c r="O89" s="78">
        <f>RES_hhdet_numvin!O177</f>
        <v>0</v>
      </c>
      <c r="P89" s="78">
        <f>RES_hhdet_numvin!P177</f>
        <v>0</v>
      </c>
      <c r="Q89" s="78">
        <f>RES_hhdet_numvin!Q177</f>
        <v>0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SUM(B94,B96,B98,B107)</f>
        <v>16.519836908405495</v>
      </c>
      <c r="C93" s="168">
        <f t="shared" ref="C93:Q93" si="8">SUM(C94,C96,C98,C107)</f>
        <v>15.79326465696084</v>
      </c>
      <c r="D93" s="168">
        <f t="shared" si="8"/>
        <v>19.408909533149206</v>
      </c>
      <c r="E93" s="168">
        <f t="shared" si="8"/>
        <v>23.306792229291553</v>
      </c>
      <c r="F93" s="168">
        <f t="shared" si="8"/>
        <v>23.01259776026934</v>
      </c>
      <c r="G93" s="168">
        <f t="shared" si="8"/>
        <v>24.271869924805728</v>
      </c>
      <c r="H93" s="168">
        <f t="shared" si="8"/>
        <v>28.954515070869338</v>
      </c>
      <c r="I93" s="168">
        <f t="shared" si="8"/>
        <v>35.349993721415132</v>
      </c>
      <c r="J93" s="168">
        <f t="shared" si="8"/>
        <v>32.794072911543388</v>
      </c>
      <c r="K93" s="168">
        <f t="shared" si="8"/>
        <v>29.25690899998914</v>
      </c>
      <c r="L93" s="168">
        <f t="shared" si="8"/>
        <v>26.965939178794489</v>
      </c>
      <c r="M93" s="168">
        <f t="shared" si="8"/>
        <v>23.120742269929373</v>
      </c>
      <c r="N93" s="168">
        <f t="shared" si="8"/>
        <v>20.637288143145572</v>
      </c>
      <c r="O93" s="168">
        <f t="shared" si="8"/>
        <v>17.350419487275413</v>
      </c>
      <c r="P93" s="168">
        <f t="shared" si="8"/>
        <v>16.689403353321691</v>
      </c>
      <c r="Q93" s="168">
        <f t="shared" si="8"/>
        <v>18.674726534820735</v>
      </c>
    </row>
    <row r="94" spans="1:17" ht="12" customHeight="1" x14ac:dyDescent="0.25">
      <c r="A94" s="158" t="s">
        <v>65</v>
      </c>
      <c r="B94" s="157">
        <f>B95</f>
        <v>9.5922086812699856</v>
      </c>
      <c r="C94" s="157">
        <f t="shared" ref="C94:Q94" si="9">C95</f>
        <v>9.3123632186655403</v>
      </c>
      <c r="D94" s="157">
        <f t="shared" si="9"/>
        <v>11.504877008063961</v>
      </c>
      <c r="E94" s="157">
        <f t="shared" si="9"/>
        <v>14.003256159874162</v>
      </c>
      <c r="F94" s="157">
        <f t="shared" si="9"/>
        <v>13.261694274058495</v>
      </c>
      <c r="G94" s="157">
        <f t="shared" si="9"/>
        <v>12.672166235778992</v>
      </c>
      <c r="H94" s="157">
        <f t="shared" si="9"/>
        <v>16.591699299444116</v>
      </c>
      <c r="I94" s="157">
        <f t="shared" si="9"/>
        <v>21.464581714913162</v>
      </c>
      <c r="J94" s="157">
        <f t="shared" si="9"/>
        <v>18.543850904524337</v>
      </c>
      <c r="K94" s="157">
        <f t="shared" si="9"/>
        <v>16.394433265751363</v>
      </c>
      <c r="L94" s="157">
        <f t="shared" si="9"/>
        <v>14.333833386351172</v>
      </c>
      <c r="M94" s="157">
        <f t="shared" si="9"/>
        <v>12.528522809832934</v>
      </c>
      <c r="N94" s="157">
        <f t="shared" si="9"/>
        <v>10.957746718674423</v>
      </c>
      <c r="O94" s="157">
        <f t="shared" si="9"/>
        <v>8.6232573512542938</v>
      </c>
      <c r="P94" s="157">
        <f t="shared" si="9"/>
        <v>7.9759099020007165</v>
      </c>
      <c r="Q94" s="157">
        <f t="shared" si="9"/>
        <v>9.6276388757171993</v>
      </c>
    </row>
    <row r="95" spans="1:17" ht="12" customHeight="1" x14ac:dyDescent="0.25">
      <c r="A95" s="23" t="s">
        <v>60</v>
      </c>
      <c r="B95" s="57">
        <f>RES_hhdet_fec!B$163</f>
        <v>9.5922086812699856</v>
      </c>
      <c r="C95" s="57">
        <f>RES_hhdet_fec!C$163</f>
        <v>9.3123632186655403</v>
      </c>
      <c r="D95" s="57">
        <f>RES_hhdet_fec!D$163</f>
        <v>11.504877008063961</v>
      </c>
      <c r="E95" s="57">
        <f>RES_hhdet_fec!E$163</f>
        <v>14.003256159874162</v>
      </c>
      <c r="F95" s="57">
        <f>RES_hhdet_fec!F$163</f>
        <v>13.261694274058495</v>
      </c>
      <c r="G95" s="57">
        <f>RES_hhdet_fec!G$163</f>
        <v>12.672166235778992</v>
      </c>
      <c r="H95" s="57">
        <f>RES_hhdet_fec!H$163</f>
        <v>16.591699299444116</v>
      </c>
      <c r="I95" s="57">
        <f>RES_hhdet_fec!I$163</f>
        <v>21.464581714913162</v>
      </c>
      <c r="J95" s="57">
        <f>RES_hhdet_fec!J$163</f>
        <v>18.543850904524337</v>
      </c>
      <c r="K95" s="57">
        <f>RES_hhdet_fec!K$163</f>
        <v>16.394433265751363</v>
      </c>
      <c r="L95" s="57">
        <f>RES_hhdet_fec!L$163</f>
        <v>14.333833386351172</v>
      </c>
      <c r="M95" s="57">
        <f>RES_hhdet_fec!M$163</f>
        <v>12.528522809832934</v>
      </c>
      <c r="N95" s="57">
        <f>RES_hhdet_fec!N$163</f>
        <v>10.957746718674423</v>
      </c>
      <c r="O95" s="57">
        <f>RES_hhdet_fec!O$163</f>
        <v>8.6232573512542938</v>
      </c>
      <c r="P95" s="57">
        <f>RES_hhdet_fec!P$163</f>
        <v>7.9759099020007165</v>
      </c>
      <c r="Q95" s="57">
        <f>RES_hhdet_fec!Q$163</f>
        <v>9.6276388757171993</v>
      </c>
    </row>
    <row r="96" spans="1:17" ht="12" customHeight="1" x14ac:dyDescent="0.25">
      <c r="A96" s="158" t="s">
        <v>112</v>
      </c>
      <c r="B96" s="157">
        <f>B97</f>
        <v>0.43469952896512914</v>
      </c>
      <c r="C96" s="157">
        <f t="shared" ref="C96:Q96" si="10">C97</f>
        <v>0.46992148678896789</v>
      </c>
      <c r="D96" s="157">
        <f t="shared" si="10"/>
        <v>0.55845227620602955</v>
      </c>
      <c r="E96" s="157">
        <f t="shared" si="10"/>
        <v>0.63985641340969479</v>
      </c>
      <c r="F96" s="157">
        <f t="shared" si="10"/>
        <v>0.7278210543936936</v>
      </c>
      <c r="G96" s="157">
        <f t="shared" si="10"/>
        <v>0.84949805214477991</v>
      </c>
      <c r="H96" s="157">
        <f t="shared" si="10"/>
        <v>0.98272694134481686</v>
      </c>
      <c r="I96" s="157">
        <f t="shared" si="10"/>
        <v>1.1110023229616515</v>
      </c>
      <c r="J96" s="157">
        <f t="shared" si="10"/>
        <v>1.1668586162619619</v>
      </c>
      <c r="K96" s="157">
        <f t="shared" si="10"/>
        <v>1.1798446107376634</v>
      </c>
      <c r="L96" s="157">
        <f t="shared" si="10"/>
        <v>1.228840345914211</v>
      </c>
      <c r="M96" s="157">
        <f t="shared" si="10"/>
        <v>1.0772096033021819</v>
      </c>
      <c r="N96" s="157">
        <f t="shared" si="10"/>
        <v>1.0090831898041521</v>
      </c>
      <c r="O96" s="157">
        <f t="shared" si="10"/>
        <v>0.93692526661244135</v>
      </c>
      <c r="P96" s="157">
        <f t="shared" si="10"/>
        <v>0.87593758742838834</v>
      </c>
      <c r="Q96" s="157">
        <f t="shared" si="10"/>
        <v>0.81627619968106335</v>
      </c>
    </row>
    <row r="97" spans="1:17" ht="12" customHeight="1" x14ac:dyDescent="0.25">
      <c r="A97" s="23" t="s">
        <v>60</v>
      </c>
      <c r="B97" s="156">
        <f>RES_hhdet_fec!B$165</f>
        <v>0.43469952896512914</v>
      </c>
      <c r="C97" s="156">
        <f>RES_hhdet_fec!C$165</f>
        <v>0.46992148678896789</v>
      </c>
      <c r="D97" s="156">
        <f>RES_hhdet_fec!D$165</f>
        <v>0.55845227620602955</v>
      </c>
      <c r="E97" s="156">
        <f>RES_hhdet_fec!E$165</f>
        <v>0.63985641340969479</v>
      </c>
      <c r="F97" s="156">
        <f>RES_hhdet_fec!F$165</f>
        <v>0.7278210543936936</v>
      </c>
      <c r="G97" s="156">
        <f>RES_hhdet_fec!G$165</f>
        <v>0.84949805214477991</v>
      </c>
      <c r="H97" s="156">
        <f>RES_hhdet_fec!H$165</f>
        <v>0.98272694134481686</v>
      </c>
      <c r="I97" s="156">
        <f>RES_hhdet_fec!I$165</f>
        <v>1.1110023229616515</v>
      </c>
      <c r="J97" s="156">
        <f>RES_hhdet_fec!J$165</f>
        <v>1.1668586162619619</v>
      </c>
      <c r="K97" s="156">
        <f>RES_hhdet_fec!K$165</f>
        <v>1.1798446107376634</v>
      </c>
      <c r="L97" s="156">
        <f>RES_hhdet_fec!L$165</f>
        <v>1.228840345914211</v>
      </c>
      <c r="M97" s="156">
        <f>RES_hhdet_fec!M$165</f>
        <v>1.0772096033021819</v>
      </c>
      <c r="N97" s="156">
        <f>RES_hhdet_fec!N$165</f>
        <v>1.0090831898041521</v>
      </c>
      <c r="O97" s="156">
        <f>RES_hhdet_fec!O$165</f>
        <v>0.93692526661244135</v>
      </c>
      <c r="P97" s="156">
        <f>RES_hhdet_fec!P$165</f>
        <v>0.87593758742838834</v>
      </c>
      <c r="Q97" s="156">
        <f>RES_hhdet_fec!Q$165</f>
        <v>0.81627619968106335</v>
      </c>
    </row>
    <row r="98" spans="1:17" ht="12" customHeight="1" x14ac:dyDescent="0.25">
      <c r="A98" s="158" t="s">
        <v>63</v>
      </c>
      <c r="B98" s="157">
        <f>SUM(B99:B100,B103:B104)</f>
        <v>3.9520817459319462</v>
      </c>
      <c r="C98" s="157">
        <f t="shared" ref="C98:Q98" si="11">SUM(C99:C100,C103:C104)</f>
        <v>3.8161683020034216</v>
      </c>
      <c r="D98" s="157">
        <f t="shared" si="11"/>
        <v>4.781904937421495</v>
      </c>
      <c r="E98" s="157">
        <f t="shared" si="11"/>
        <v>5.4581118313649357</v>
      </c>
      <c r="F98" s="157">
        <f t="shared" si="11"/>
        <v>5.4504903562544147</v>
      </c>
      <c r="G98" s="157">
        <f t="shared" si="11"/>
        <v>6.7794966254904736</v>
      </c>
      <c r="H98" s="157">
        <f t="shared" si="11"/>
        <v>7.0739027736596016</v>
      </c>
      <c r="I98" s="157">
        <f t="shared" si="11"/>
        <v>7.4816567246212138</v>
      </c>
      <c r="J98" s="157">
        <f t="shared" si="11"/>
        <v>7.821189478303392</v>
      </c>
      <c r="K98" s="157">
        <f t="shared" si="11"/>
        <v>6.9133379582105583</v>
      </c>
      <c r="L98" s="157">
        <f t="shared" si="11"/>
        <v>6.6177076425617782</v>
      </c>
      <c r="M98" s="157">
        <f t="shared" si="11"/>
        <v>5.4521992764691438</v>
      </c>
      <c r="N98" s="157">
        <f t="shared" si="11"/>
        <v>4.9736853316779399</v>
      </c>
      <c r="O98" s="157">
        <f t="shared" si="11"/>
        <v>4.5532936493903424</v>
      </c>
      <c r="P98" s="157">
        <f t="shared" si="11"/>
        <v>4.7387783852338803</v>
      </c>
      <c r="Q98" s="157">
        <f t="shared" si="11"/>
        <v>5.0785294646100088</v>
      </c>
    </row>
    <row r="99" spans="1:17" ht="12" customHeight="1" x14ac:dyDescent="0.25">
      <c r="A99" s="167" t="s">
        <v>144</v>
      </c>
      <c r="B99" s="132">
        <f>RES_hhdet_fec!B$167</f>
        <v>0.76673188364919409</v>
      </c>
      <c r="C99" s="132">
        <f>RES_hhdet_fec!C$167</f>
        <v>0.8010433197947</v>
      </c>
      <c r="D99" s="132">
        <f>RES_hhdet_fec!D$167</f>
        <v>0.94186997924842741</v>
      </c>
      <c r="E99" s="132">
        <f>RES_hhdet_fec!E$167</f>
        <v>0.95772386948616617</v>
      </c>
      <c r="F99" s="132">
        <f>RES_hhdet_fec!F$167</f>
        <v>0.72039843270126058</v>
      </c>
      <c r="G99" s="132">
        <f>RES_hhdet_fec!G$167</f>
        <v>0.78463656615613564</v>
      </c>
      <c r="H99" s="132">
        <f>RES_hhdet_fec!H$167</f>
        <v>0.75413561057979717</v>
      </c>
      <c r="I99" s="132">
        <f>RES_hhdet_fec!I$167</f>
        <v>0.32822876818800945</v>
      </c>
      <c r="J99" s="132">
        <f>RES_hhdet_fec!J$167</f>
        <v>0.37917776973100126</v>
      </c>
      <c r="K99" s="132">
        <f>RES_hhdet_fec!K$167</f>
        <v>0.35131125020466925</v>
      </c>
      <c r="L99" s="132">
        <f>RES_hhdet_fec!L$167</f>
        <v>0.22717138842201665</v>
      </c>
      <c r="M99" s="132">
        <f>RES_hhdet_fec!M$167</f>
        <v>0.20196545300349122</v>
      </c>
      <c r="N99" s="132">
        <f>RES_hhdet_fec!N$167</f>
        <v>0.13276265876262378</v>
      </c>
      <c r="O99" s="132">
        <f>RES_hhdet_fec!O$167</f>
        <v>3.7719246226536225E-2</v>
      </c>
      <c r="P99" s="132">
        <f>RES_hhdet_fec!P$167</f>
        <v>4.7841990790117521E-2</v>
      </c>
      <c r="Q99" s="132">
        <f>RES_hhdet_fec!Q$167</f>
        <v>1.8931116605182801E-2</v>
      </c>
    </row>
    <row r="100" spans="1:17" ht="12" customHeight="1" x14ac:dyDescent="0.25">
      <c r="A100" s="167" t="s">
        <v>143</v>
      </c>
      <c r="B100" s="132">
        <f>SUM(B101:B102)</f>
        <v>1.0825641280739713</v>
      </c>
      <c r="C100" s="132">
        <f t="shared" ref="C100:Q100" si="12">SUM(C101:C102)</f>
        <v>1.1090449644921614</v>
      </c>
      <c r="D100" s="132">
        <f t="shared" si="12"/>
        <v>1.2115704827221816</v>
      </c>
      <c r="E100" s="132">
        <f t="shared" si="12"/>
        <v>1.2356219804013138</v>
      </c>
      <c r="F100" s="132">
        <f t="shared" si="12"/>
        <v>1.4408179768317559</v>
      </c>
      <c r="G100" s="132">
        <f t="shared" si="12"/>
        <v>1.6113532633863159</v>
      </c>
      <c r="H100" s="132">
        <f t="shared" si="12"/>
        <v>1.3964519684130039</v>
      </c>
      <c r="I100" s="132">
        <f t="shared" si="12"/>
        <v>1.5638900704357164</v>
      </c>
      <c r="J100" s="132">
        <f t="shared" si="12"/>
        <v>1.5930431606196001</v>
      </c>
      <c r="K100" s="132">
        <f t="shared" si="12"/>
        <v>1.5159481674962925</v>
      </c>
      <c r="L100" s="132">
        <f t="shared" si="12"/>
        <v>1.5138705365584164</v>
      </c>
      <c r="M100" s="132">
        <f t="shared" si="12"/>
        <v>1.5893150887692924</v>
      </c>
      <c r="N100" s="132">
        <f t="shared" si="12"/>
        <v>1.5483390009699394</v>
      </c>
      <c r="O100" s="132">
        <f t="shared" si="12"/>
        <v>1.4517711666638911</v>
      </c>
      <c r="P100" s="132">
        <f t="shared" si="12"/>
        <v>1.396586867066437</v>
      </c>
      <c r="Q100" s="132">
        <f t="shared" si="12"/>
        <v>1.5620510084762387</v>
      </c>
    </row>
    <row r="101" spans="1:17" ht="12" customHeight="1" x14ac:dyDescent="0.25">
      <c r="A101" s="166" t="s">
        <v>57</v>
      </c>
      <c r="B101" s="165">
        <f>RES_hhdet_fec!B$169</f>
        <v>5.5425997245135888E-2</v>
      </c>
      <c r="C101" s="165">
        <f>RES_hhdet_fec!C$169</f>
        <v>2.8567077352678223E-2</v>
      </c>
      <c r="D101" s="165">
        <f>RES_hhdet_fec!D$169</f>
        <v>6.0857656414382399E-2</v>
      </c>
      <c r="E101" s="165">
        <f>RES_hhdet_fec!E$169</f>
        <v>6.14565822960704E-2</v>
      </c>
      <c r="F101" s="165">
        <f>RES_hhdet_fec!F$169</f>
        <v>7.0946472599217464E-2</v>
      </c>
      <c r="G101" s="165">
        <f>RES_hhdet_fec!G$169</f>
        <v>0.41093475521804601</v>
      </c>
      <c r="H101" s="165">
        <f>RES_hhdet_fec!H$169</f>
        <v>0.14663879073680111</v>
      </c>
      <c r="I101" s="165">
        <f>RES_hhdet_fec!I$169</f>
        <v>7.4818833288135253E-2</v>
      </c>
      <c r="J101" s="165">
        <f>RES_hhdet_fec!J$169</f>
        <v>7.5010643099814159E-2</v>
      </c>
      <c r="K101" s="165">
        <f>RES_hhdet_fec!K$169</f>
        <v>7.0585826192438E-2</v>
      </c>
      <c r="L101" s="165">
        <f>RES_hhdet_fec!L$169</f>
        <v>6.9807686011912493E-2</v>
      </c>
      <c r="M101" s="165">
        <f>RES_hhdet_fec!M$169</f>
        <v>6.8710330157229091E-2</v>
      </c>
      <c r="N101" s="165">
        <f>RES_hhdet_fec!N$169</f>
        <v>6.3561104854934047E-2</v>
      </c>
      <c r="O101" s="165">
        <f>RES_hhdet_fec!O$169</f>
        <v>5.7721650463103125E-2</v>
      </c>
      <c r="P101" s="165">
        <f>RES_hhdet_fec!P$169</f>
        <v>9.3194702996936399E-2</v>
      </c>
      <c r="Q101" s="165">
        <f>RES_hhdet_fec!Q$169</f>
        <v>0.23683985921039083</v>
      </c>
    </row>
    <row r="102" spans="1:17" ht="12" customHeight="1" x14ac:dyDescent="0.25">
      <c r="A102" s="147" t="s">
        <v>59</v>
      </c>
      <c r="B102" s="164">
        <f>RES_hhdet_fec!B$170</f>
        <v>1.0271381308288354</v>
      </c>
      <c r="C102" s="164">
        <f>RES_hhdet_fec!C$170</f>
        <v>1.0804778871394831</v>
      </c>
      <c r="D102" s="164">
        <f>RES_hhdet_fec!D$170</f>
        <v>1.1507128263077993</v>
      </c>
      <c r="E102" s="164">
        <f>RES_hhdet_fec!E$170</f>
        <v>1.1741653981052433</v>
      </c>
      <c r="F102" s="164">
        <f>RES_hhdet_fec!F$170</f>
        <v>1.3698715042325385</v>
      </c>
      <c r="G102" s="164">
        <f>RES_hhdet_fec!G$170</f>
        <v>1.2004185081682699</v>
      </c>
      <c r="H102" s="164">
        <f>RES_hhdet_fec!H$170</f>
        <v>1.2498131776762027</v>
      </c>
      <c r="I102" s="164">
        <f>RES_hhdet_fec!I$170</f>
        <v>1.4890712371475812</v>
      </c>
      <c r="J102" s="164">
        <f>RES_hhdet_fec!J$170</f>
        <v>1.518032517519786</v>
      </c>
      <c r="K102" s="164">
        <f>RES_hhdet_fec!K$170</f>
        <v>1.4453623413038545</v>
      </c>
      <c r="L102" s="164">
        <f>RES_hhdet_fec!L$170</f>
        <v>1.4440628505465039</v>
      </c>
      <c r="M102" s="164">
        <f>RES_hhdet_fec!M$170</f>
        <v>1.5206047586120632</v>
      </c>
      <c r="N102" s="164">
        <f>RES_hhdet_fec!N$170</f>
        <v>1.4847778961150053</v>
      </c>
      <c r="O102" s="164">
        <f>RES_hhdet_fec!O$170</f>
        <v>1.394049516200788</v>
      </c>
      <c r="P102" s="164">
        <f>RES_hhdet_fec!P$170</f>
        <v>1.3033921640695005</v>
      </c>
      <c r="Q102" s="164">
        <f>RES_hhdet_fec!Q$170</f>
        <v>1.3252111492658478</v>
      </c>
    </row>
    <row r="103" spans="1:17" ht="12" customHeight="1" x14ac:dyDescent="0.25">
      <c r="A103" s="163" t="s">
        <v>142</v>
      </c>
      <c r="B103" s="162">
        <f>RES_hhdet_fec!B$171</f>
        <v>0.77481364595264302</v>
      </c>
      <c r="C103" s="162">
        <f>RES_hhdet_fec!C$171</f>
        <v>0.69687225115271967</v>
      </c>
      <c r="D103" s="162">
        <f>RES_hhdet_fec!D$171</f>
        <v>1.0110297452185248</v>
      </c>
      <c r="E103" s="162">
        <f>RES_hhdet_fec!E$171</f>
        <v>1.26936833795646</v>
      </c>
      <c r="F103" s="162">
        <f>RES_hhdet_fec!F$171</f>
        <v>0.95831099336090753</v>
      </c>
      <c r="G103" s="162">
        <f>RES_hhdet_fec!G$171</f>
        <v>1.271087306039929</v>
      </c>
      <c r="H103" s="162">
        <f>RES_hhdet_fec!H$171</f>
        <v>1.5202047434173414</v>
      </c>
      <c r="I103" s="162">
        <f>RES_hhdet_fec!I$171</f>
        <v>0.93267149631347446</v>
      </c>
      <c r="J103" s="162">
        <f>RES_hhdet_fec!J$171</f>
        <v>1.1031127042977684</v>
      </c>
      <c r="K103" s="162">
        <f>RES_hhdet_fec!K$171</f>
        <v>0.9227535687084597</v>
      </c>
      <c r="L103" s="162">
        <f>RES_hhdet_fec!L$171</f>
        <v>0.64790687979300421</v>
      </c>
      <c r="M103" s="162">
        <f>RES_hhdet_fec!M$171</f>
        <v>0.43921243517503383</v>
      </c>
      <c r="N103" s="162">
        <f>RES_hhdet_fec!N$171</f>
        <v>0.27789660962300028</v>
      </c>
      <c r="O103" s="162">
        <f>RES_hhdet_fec!O$171</f>
        <v>8.4165253660394249E-2</v>
      </c>
      <c r="P103" s="162">
        <f>RES_hhdet_fec!P$171</f>
        <v>0.11513982998224745</v>
      </c>
      <c r="Q103" s="162">
        <f>RES_hhdet_fec!Q$171</f>
        <v>4.3902450343984219E-2</v>
      </c>
    </row>
    <row r="104" spans="1:17" ht="12" customHeight="1" x14ac:dyDescent="0.25">
      <c r="A104" s="161" t="s">
        <v>141</v>
      </c>
      <c r="B104" s="160">
        <f>SUM(B105:B106)</f>
        <v>1.3279720882561379</v>
      </c>
      <c r="C104" s="160">
        <f t="shared" ref="C104:Q104" si="13">SUM(C105:C106)</f>
        <v>1.2092077665638405</v>
      </c>
      <c r="D104" s="160">
        <f t="shared" si="13"/>
        <v>1.6174347302323613</v>
      </c>
      <c r="E104" s="160">
        <f t="shared" si="13"/>
        <v>1.9953976435209959</v>
      </c>
      <c r="F104" s="160">
        <f t="shared" si="13"/>
        <v>2.3309629533604905</v>
      </c>
      <c r="G104" s="160">
        <f t="shared" si="13"/>
        <v>3.1124194899080928</v>
      </c>
      <c r="H104" s="160">
        <f t="shared" si="13"/>
        <v>3.403110451249459</v>
      </c>
      <c r="I104" s="160">
        <f t="shared" si="13"/>
        <v>4.6568663896840139</v>
      </c>
      <c r="J104" s="160">
        <f t="shared" si="13"/>
        <v>4.745855843655022</v>
      </c>
      <c r="K104" s="160">
        <f t="shared" si="13"/>
        <v>4.1233249718011367</v>
      </c>
      <c r="L104" s="160">
        <f t="shared" si="13"/>
        <v>4.2287588377883409</v>
      </c>
      <c r="M104" s="160">
        <f t="shared" si="13"/>
        <v>3.2217062995213266</v>
      </c>
      <c r="N104" s="160">
        <f t="shared" si="13"/>
        <v>3.0146870623223765</v>
      </c>
      <c r="O104" s="160">
        <f t="shared" si="13"/>
        <v>2.9796379828395207</v>
      </c>
      <c r="P104" s="160">
        <f t="shared" si="13"/>
        <v>3.1792096973950779</v>
      </c>
      <c r="Q104" s="160">
        <f t="shared" si="13"/>
        <v>3.453644889184603</v>
      </c>
    </row>
    <row r="105" spans="1:17" ht="12" customHeight="1" x14ac:dyDescent="0.25">
      <c r="A105" s="148" t="s">
        <v>60</v>
      </c>
      <c r="B105" s="156">
        <f>RES_hhdet_fec!B$173</f>
        <v>5.6010954676811407E-2</v>
      </c>
      <c r="C105" s="156">
        <f>RES_hhdet_fec!C$173</f>
        <v>2.4852908483052914E-2</v>
      </c>
      <c r="D105" s="156">
        <f>RES_hhdet_fec!D$173</f>
        <v>6.5338484412867756E-2</v>
      </c>
      <c r="E105" s="156">
        <f>RES_hhdet_fec!E$173</f>
        <v>8.1465772239554077E-2</v>
      </c>
      <c r="F105" s="156">
        <f>RES_hhdet_fec!F$173</f>
        <v>9.4341410514452273E-2</v>
      </c>
      <c r="G105" s="156">
        <f>RES_hhdet_fec!G$173</f>
        <v>0.665915325446088</v>
      </c>
      <c r="H105" s="156">
        <f>RES_hhdet_fec!H$173</f>
        <v>0.29568211897646157</v>
      </c>
      <c r="I105" s="156">
        <f>RES_hhdet_fec!I$173</f>
        <v>0.21244947191431235</v>
      </c>
      <c r="J105" s="156">
        <f>RES_hhdet_fec!J$173</f>
        <v>0.21812751378189593</v>
      </c>
      <c r="K105" s="156">
        <f>RES_hhdet_fec!K$173</f>
        <v>0.18554081181928045</v>
      </c>
      <c r="L105" s="156">
        <f>RES_hhdet_fec!L$173</f>
        <v>0.19893791270562836</v>
      </c>
      <c r="M105" s="156">
        <f>RES_hhdet_fec!M$173</f>
        <v>0.14939561944499988</v>
      </c>
      <c r="N105" s="156">
        <f>RES_hhdet_fec!N$173</f>
        <v>0.13284896065508617</v>
      </c>
      <c r="O105" s="156">
        <f>RES_hhdet_fec!O$173</f>
        <v>0.12912420760597512</v>
      </c>
      <c r="P105" s="156">
        <f>RES_hhdet_fec!P$173</f>
        <v>0.22370758925657314</v>
      </c>
      <c r="Q105" s="156">
        <f>RES_hhdet_fec!Q$173</f>
        <v>0.55093266997320622</v>
      </c>
    </row>
    <row r="106" spans="1:17" ht="12" customHeight="1" x14ac:dyDescent="0.25">
      <c r="A106" s="159" t="s">
        <v>59</v>
      </c>
      <c r="B106" s="57">
        <f>RES_hhdet_fec!B$174</f>
        <v>1.2719611335793264</v>
      </c>
      <c r="C106" s="57">
        <f>RES_hhdet_fec!C$174</f>
        <v>1.1843548580807877</v>
      </c>
      <c r="D106" s="57">
        <f>RES_hhdet_fec!D$174</f>
        <v>1.5520962458194936</v>
      </c>
      <c r="E106" s="57">
        <f>RES_hhdet_fec!E$174</f>
        <v>1.9139318712814419</v>
      </c>
      <c r="F106" s="57">
        <f>RES_hhdet_fec!F$174</f>
        <v>2.2366215428460383</v>
      </c>
      <c r="G106" s="57">
        <f>RES_hhdet_fec!G$174</f>
        <v>2.4465041644620049</v>
      </c>
      <c r="H106" s="57">
        <f>RES_hhdet_fec!H$174</f>
        <v>3.1074283322729976</v>
      </c>
      <c r="I106" s="57">
        <f>RES_hhdet_fec!I$174</f>
        <v>4.4444169177697015</v>
      </c>
      <c r="J106" s="57">
        <f>RES_hhdet_fec!J$174</f>
        <v>4.5277283298731259</v>
      </c>
      <c r="K106" s="57">
        <f>RES_hhdet_fec!K$174</f>
        <v>3.9377841599818559</v>
      </c>
      <c r="L106" s="57">
        <f>RES_hhdet_fec!L$174</f>
        <v>4.0298209250827126</v>
      </c>
      <c r="M106" s="57">
        <f>RES_hhdet_fec!M$174</f>
        <v>3.0723106800763267</v>
      </c>
      <c r="N106" s="57">
        <f>RES_hhdet_fec!N$174</f>
        <v>2.8818381016672903</v>
      </c>
      <c r="O106" s="57">
        <f>RES_hhdet_fec!O$174</f>
        <v>2.8505137752335457</v>
      </c>
      <c r="P106" s="57">
        <f>RES_hhdet_fec!P$174</f>
        <v>2.9555021081385049</v>
      </c>
      <c r="Q106" s="57">
        <f>RES_hhdet_fec!Q$174</f>
        <v>2.9027122192113968</v>
      </c>
    </row>
    <row r="107" spans="1:17" ht="12" customHeight="1" x14ac:dyDescent="0.25">
      <c r="A107" s="158" t="s">
        <v>62</v>
      </c>
      <c r="B107" s="157">
        <f>SUM(B108:B109)</f>
        <v>2.5408469522384332</v>
      </c>
      <c r="C107" s="157">
        <f t="shared" ref="C107:Q107" si="14">SUM(C108:C109)</f>
        <v>2.1948116495029089</v>
      </c>
      <c r="D107" s="157">
        <f t="shared" si="14"/>
        <v>2.5636753114577231</v>
      </c>
      <c r="E107" s="157">
        <f t="shared" si="14"/>
        <v>3.2055678246427597</v>
      </c>
      <c r="F107" s="157">
        <f t="shared" si="14"/>
        <v>3.5725920755627358</v>
      </c>
      <c r="G107" s="157">
        <f t="shared" si="14"/>
        <v>3.9707090113914836</v>
      </c>
      <c r="H107" s="157">
        <f t="shared" si="14"/>
        <v>4.3061860564208025</v>
      </c>
      <c r="I107" s="157">
        <f t="shared" si="14"/>
        <v>5.2927529589191042</v>
      </c>
      <c r="J107" s="157">
        <f t="shared" si="14"/>
        <v>5.2621739124536973</v>
      </c>
      <c r="K107" s="157">
        <f t="shared" si="14"/>
        <v>4.7692931652895529</v>
      </c>
      <c r="L107" s="157">
        <f t="shared" si="14"/>
        <v>4.7855578039673281</v>
      </c>
      <c r="M107" s="157">
        <f t="shared" si="14"/>
        <v>4.0628105803251113</v>
      </c>
      <c r="N107" s="157">
        <f t="shared" si="14"/>
        <v>3.696772902989057</v>
      </c>
      <c r="O107" s="157">
        <f t="shared" si="14"/>
        <v>3.2369432200183361</v>
      </c>
      <c r="P107" s="157">
        <f t="shared" si="14"/>
        <v>3.0987774786587052</v>
      </c>
      <c r="Q107" s="157">
        <f t="shared" si="14"/>
        <v>3.1522819948124639</v>
      </c>
    </row>
    <row r="108" spans="1:17" ht="12" customHeight="1" x14ac:dyDescent="0.25">
      <c r="A108" s="23" t="s">
        <v>57</v>
      </c>
      <c r="B108" s="156">
        <f>RES_hhdet_fec!B$176</f>
        <v>1.6798190079701165</v>
      </c>
      <c r="C108" s="156">
        <f>RES_hhdet_fec!C$176</f>
        <v>1.7070727724308932</v>
      </c>
      <c r="D108" s="156">
        <f>RES_hhdet_fec!D$176</f>
        <v>1.966123563937346</v>
      </c>
      <c r="E108" s="156">
        <f>RES_hhdet_fec!E$176</f>
        <v>2.3794154635911942</v>
      </c>
      <c r="F108" s="156">
        <f>RES_hhdet_fec!F$176</f>
        <v>2.6340790236165614</v>
      </c>
      <c r="G108" s="156">
        <f>RES_hhdet_fec!G$176</f>
        <v>2.8188648726276737</v>
      </c>
      <c r="H108" s="156">
        <f>RES_hhdet_fec!H$176</f>
        <v>2.6476984396338215</v>
      </c>
      <c r="I108" s="156">
        <f>RES_hhdet_fec!I$176</f>
        <v>3.2448177669341272</v>
      </c>
      <c r="J108" s="156">
        <f>RES_hhdet_fec!J$176</f>
        <v>3.0807837995983443</v>
      </c>
      <c r="K108" s="156">
        <f>RES_hhdet_fec!K$176</f>
        <v>2.7362274847001307</v>
      </c>
      <c r="L108" s="156">
        <f>RES_hhdet_fec!L$176</f>
        <v>2.6465271474292962</v>
      </c>
      <c r="M108" s="156">
        <f>RES_hhdet_fec!M$176</f>
        <v>2.4229437310839996</v>
      </c>
      <c r="N108" s="156">
        <f>RES_hhdet_fec!N$176</f>
        <v>2.18478126800365</v>
      </c>
      <c r="O108" s="156">
        <f>RES_hhdet_fec!O$176</f>
        <v>2.0018429749606663</v>
      </c>
      <c r="P108" s="156">
        <f>RES_hhdet_fec!P$176</f>
        <v>1.8927757076954566</v>
      </c>
      <c r="Q108" s="156">
        <f>RES_hhdet_fec!Q$176</f>
        <v>1.9079288109601009</v>
      </c>
    </row>
    <row r="109" spans="1:17" ht="12" customHeight="1" x14ac:dyDescent="0.25">
      <c r="A109" s="29" t="s">
        <v>140</v>
      </c>
      <c r="B109" s="57">
        <f>RES_hhdet_fec!B$177</f>
        <v>0.86102794426831641</v>
      </c>
      <c r="C109" s="57">
        <f>RES_hhdet_fec!C$177</f>
        <v>0.48773887707201552</v>
      </c>
      <c r="D109" s="57">
        <f>RES_hhdet_fec!D$177</f>
        <v>0.5975517475203771</v>
      </c>
      <c r="E109" s="57">
        <f>RES_hhdet_fec!E$177</f>
        <v>0.82615236105156575</v>
      </c>
      <c r="F109" s="57">
        <f>RES_hhdet_fec!F$177</f>
        <v>0.93851305194617451</v>
      </c>
      <c r="G109" s="57">
        <f>RES_hhdet_fec!G$177</f>
        <v>1.1518441387638096</v>
      </c>
      <c r="H109" s="57">
        <f>RES_hhdet_fec!H$177</f>
        <v>1.6584876167869811</v>
      </c>
      <c r="I109" s="57">
        <f>RES_hhdet_fec!I$177</f>
        <v>2.0479351919849766</v>
      </c>
      <c r="J109" s="57">
        <f>RES_hhdet_fec!J$177</f>
        <v>2.181390112855353</v>
      </c>
      <c r="K109" s="57">
        <f>RES_hhdet_fec!K$177</f>
        <v>2.0330656805894223</v>
      </c>
      <c r="L109" s="57">
        <f>RES_hhdet_fec!L$177</f>
        <v>2.1390306565380319</v>
      </c>
      <c r="M109" s="57">
        <f>RES_hhdet_fec!M$177</f>
        <v>1.6398668492411121</v>
      </c>
      <c r="N109" s="57">
        <f>RES_hhdet_fec!N$177</f>
        <v>1.5119916349854068</v>
      </c>
      <c r="O109" s="57">
        <f>RES_hhdet_fec!O$177</f>
        <v>1.2351002450576696</v>
      </c>
      <c r="P109" s="57">
        <f>RES_hhdet_fec!P$177</f>
        <v>1.2060017709632487</v>
      </c>
      <c r="Q109" s="57">
        <f>RES_hhdet_fec!Q$177</f>
        <v>1.2443531838523629</v>
      </c>
    </row>
    <row r="111" spans="1:17" ht="12" customHeight="1" x14ac:dyDescent="0.25">
      <c r="A111" s="152" t="s">
        <v>119</v>
      </c>
      <c r="B111" s="168">
        <f>SUM(B112,B114,B116,B125)</f>
        <v>10.114015417393739</v>
      </c>
      <c r="C111" s="168">
        <f t="shared" ref="C111:Q111" si="15">SUM(C112,C114,C116,C125)</f>
        <v>9.8604844753489527</v>
      </c>
      <c r="D111" s="168">
        <f t="shared" si="15"/>
        <v>12.532115515831839</v>
      </c>
      <c r="E111" s="168">
        <f t="shared" si="15"/>
        <v>15.393533557166421</v>
      </c>
      <c r="F111" s="168">
        <f t="shared" si="15"/>
        <v>15.834924981521455</v>
      </c>
      <c r="G111" s="168">
        <f t="shared" si="15"/>
        <v>16.940970100683586</v>
      </c>
      <c r="H111" s="168">
        <f t="shared" si="15"/>
        <v>20.928909681737</v>
      </c>
      <c r="I111" s="168">
        <f t="shared" si="15"/>
        <v>26.3443840415224</v>
      </c>
      <c r="J111" s="168">
        <f t="shared" si="15"/>
        <v>24.913765575190531</v>
      </c>
      <c r="K111" s="168">
        <f t="shared" si="15"/>
        <v>22.771850319903471</v>
      </c>
      <c r="L111" s="168">
        <f t="shared" si="15"/>
        <v>21.648056814421228</v>
      </c>
      <c r="M111" s="168">
        <f t="shared" si="15"/>
        <v>18.790328520274532</v>
      </c>
      <c r="N111" s="168">
        <f t="shared" si="15"/>
        <v>17.09965843045266</v>
      </c>
      <c r="O111" s="168">
        <f t="shared" si="15"/>
        <v>14.880415326178481</v>
      </c>
      <c r="P111" s="168">
        <f t="shared" si="15"/>
        <v>14.548608921494989</v>
      </c>
      <c r="Q111" s="168">
        <f t="shared" si="15"/>
        <v>16.020353805865586</v>
      </c>
    </row>
    <row r="112" spans="1:17" ht="12" customHeight="1" x14ac:dyDescent="0.25">
      <c r="A112" s="158" t="s">
        <v>65</v>
      </c>
      <c r="B112" s="157">
        <f>B113</f>
        <v>5.2124874252185771</v>
      </c>
      <c r="C112" s="157">
        <f t="shared" ref="C112:Q112" si="16">C113</f>
        <v>5.2035434075729503</v>
      </c>
      <c r="D112" s="157">
        <f t="shared" si="16"/>
        <v>6.7948338793820584</v>
      </c>
      <c r="E112" s="157">
        <f t="shared" si="16"/>
        <v>8.5792469117671466</v>
      </c>
      <c r="F112" s="157">
        <f t="shared" si="16"/>
        <v>8.3309983749407266</v>
      </c>
      <c r="G112" s="157">
        <f t="shared" si="16"/>
        <v>8.2056885167718594</v>
      </c>
      <c r="H112" s="157">
        <f t="shared" si="16"/>
        <v>11.001391975510892</v>
      </c>
      <c r="I112" s="157">
        <f t="shared" si="16"/>
        <v>14.509235528480854</v>
      </c>
      <c r="J112" s="157">
        <f t="shared" si="16"/>
        <v>12.672377229040398</v>
      </c>
      <c r="K112" s="157">
        <f t="shared" si="16"/>
        <v>11.484399042321135</v>
      </c>
      <c r="L112" s="157">
        <f t="shared" si="16"/>
        <v>10.122299240775586</v>
      </c>
      <c r="M112" s="157">
        <f t="shared" si="16"/>
        <v>9.038822532802163</v>
      </c>
      <c r="N112" s="157">
        <f t="shared" si="16"/>
        <v>7.915689899100637</v>
      </c>
      <c r="O112" s="157">
        <f t="shared" si="16"/>
        <v>6.2355827110418414</v>
      </c>
      <c r="P112" s="157">
        <f t="shared" si="16"/>
        <v>5.7683716960910765</v>
      </c>
      <c r="Q112" s="157">
        <f t="shared" si="16"/>
        <v>6.9663517651553235</v>
      </c>
    </row>
    <row r="113" spans="1:17" ht="12" customHeight="1" x14ac:dyDescent="0.25">
      <c r="A113" s="23" t="s">
        <v>60</v>
      </c>
      <c r="B113" s="57">
        <f>RES_hhdet_tes!B$163</f>
        <v>5.2124874252185771</v>
      </c>
      <c r="C113" s="57">
        <f>RES_hhdet_tes!C$163</f>
        <v>5.2035434075729503</v>
      </c>
      <c r="D113" s="57">
        <f>RES_hhdet_tes!D$163</f>
        <v>6.7948338793820584</v>
      </c>
      <c r="E113" s="57">
        <f>RES_hhdet_tes!E$163</f>
        <v>8.5792469117671466</v>
      </c>
      <c r="F113" s="57">
        <f>RES_hhdet_tes!F$163</f>
        <v>8.3309983749407266</v>
      </c>
      <c r="G113" s="57">
        <f>RES_hhdet_tes!G$163</f>
        <v>8.2056885167718594</v>
      </c>
      <c r="H113" s="57">
        <f>RES_hhdet_tes!H$163</f>
        <v>11.001391975510892</v>
      </c>
      <c r="I113" s="57">
        <f>RES_hhdet_tes!I$163</f>
        <v>14.509235528480854</v>
      </c>
      <c r="J113" s="57">
        <f>RES_hhdet_tes!J$163</f>
        <v>12.672377229040398</v>
      </c>
      <c r="K113" s="57">
        <f>RES_hhdet_tes!K$163</f>
        <v>11.484399042321135</v>
      </c>
      <c r="L113" s="57">
        <f>RES_hhdet_tes!L$163</f>
        <v>10.122299240775586</v>
      </c>
      <c r="M113" s="57">
        <f>RES_hhdet_tes!M$163</f>
        <v>9.038822532802163</v>
      </c>
      <c r="N113" s="57">
        <f>RES_hhdet_tes!N$163</f>
        <v>7.915689899100637</v>
      </c>
      <c r="O113" s="57">
        <f>RES_hhdet_tes!O$163</f>
        <v>6.2355827110418414</v>
      </c>
      <c r="P113" s="57">
        <f>RES_hhdet_tes!P$163</f>
        <v>5.7683716960910765</v>
      </c>
      <c r="Q113" s="57">
        <f>RES_hhdet_tes!Q$163</f>
        <v>6.9663517651553235</v>
      </c>
    </row>
    <row r="114" spans="1:17" ht="12" customHeight="1" x14ac:dyDescent="0.25">
      <c r="A114" s="158" t="s">
        <v>112</v>
      </c>
      <c r="B114" s="157">
        <f>B115</f>
        <v>0.60676788480223953</v>
      </c>
      <c r="C114" s="157">
        <f t="shared" ref="C114:Q114" si="17">C115</f>
        <v>0.68080281581390756</v>
      </c>
      <c r="D114" s="157">
        <f t="shared" si="17"/>
        <v>0.8488066440149038</v>
      </c>
      <c r="E114" s="157">
        <f t="shared" si="17"/>
        <v>1.012216466317007</v>
      </c>
      <c r="F114" s="157">
        <f t="shared" si="17"/>
        <v>1.1989102952497304</v>
      </c>
      <c r="G114" s="157">
        <f t="shared" si="17"/>
        <v>1.461280181394331</v>
      </c>
      <c r="H114" s="157">
        <f t="shared" si="17"/>
        <v>1.7632439036445404</v>
      </c>
      <c r="I114" s="157">
        <f t="shared" si="17"/>
        <v>2.044489643897403</v>
      </c>
      <c r="J114" s="157">
        <f t="shared" si="17"/>
        <v>2.1602487623055677</v>
      </c>
      <c r="K114" s="157">
        <f t="shared" si="17"/>
        <v>2.2565506933646717</v>
      </c>
      <c r="L114" s="157">
        <f t="shared" si="17"/>
        <v>2.5381912766884587</v>
      </c>
      <c r="M114" s="157">
        <f t="shared" si="17"/>
        <v>2.2947723678927376</v>
      </c>
      <c r="N114" s="157">
        <f t="shared" si="17"/>
        <v>2.2891823707487791</v>
      </c>
      <c r="O114" s="157">
        <f t="shared" si="17"/>
        <v>2.3226610256983338</v>
      </c>
      <c r="P114" s="157">
        <f t="shared" si="17"/>
        <v>2.4056556272237795</v>
      </c>
      <c r="Q114" s="157">
        <f t="shared" si="17"/>
        <v>2.4457009143231105</v>
      </c>
    </row>
    <row r="115" spans="1:17" ht="12" customHeight="1" x14ac:dyDescent="0.25">
      <c r="A115" s="23" t="s">
        <v>60</v>
      </c>
      <c r="B115" s="156">
        <f>RES_hhdet_tes!B$165</f>
        <v>0.60676788480223953</v>
      </c>
      <c r="C115" s="156">
        <f>RES_hhdet_tes!C$165</f>
        <v>0.68080281581390756</v>
      </c>
      <c r="D115" s="156">
        <f>RES_hhdet_tes!D$165</f>
        <v>0.8488066440149038</v>
      </c>
      <c r="E115" s="156">
        <f>RES_hhdet_tes!E$165</f>
        <v>1.012216466317007</v>
      </c>
      <c r="F115" s="156">
        <f>RES_hhdet_tes!F$165</f>
        <v>1.1989102952497304</v>
      </c>
      <c r="G115" s="156">
        <f>RES_hhdet_tes!G$165</f>
        <v>1.461280181394331</v>
      </c>
      <c r="H115" s="156">
        <f>RES_hhdet_tes!H$165</f>
        <v>1.7632439036445404</v>
      </c>
      <c r="I115" s="156">
        <f>RES_hhdet_tes!I$165</f>
        <v>2.044489643897403</v>
      </c>
      <c r="J115" s="156">
        <f>RES_hhdet_tes!J$165</f>
        <v>2.1602487623055677</v>
      </c>
      <c r="K115" s="156">
        <f>RES_hhdet_tes!K$165</f>
        <v>2.2565506933646717</v>
      </c>
      <c r="L115" s="156">
        <f>RES_hhdet_tes!L$165</f>
        <v>2.5381912766884587</v>
      </c>
      <c r="M115" s="156">
        <f>RES_hhdet_tes!M$165</f>
        <v>2.2947723678927376</v>
      </c>
      <c r="N115" s="156">
        <f>RES_hhdet_tes!N$165</f>
        <v>2.2891823707487791</v>
      </c>
      <c r="O115" s="156">
        <f>RES_hhdet_tes!O$165</f>
        <v>2.3226610256983338</v>
      </c>
      <c r="P115" s="156">
        <f>RES_hhdet_tes!P$165</f>
        <v>2.4056556272237795</v>
      </c>
      <c r="Q115" s="156">
        <f>RES_hhdet_tes!Q$165</f>
        <v>2.4457009143231105</v>
      </c>
    </row>
    <row r="116" spans="1:17" ht="12" customHeight="1" x14ac:dyDescent="0.25">
      <c r="A116" s="158" t="s">
        <v>63</v>
      </c>
      <c r="B116" s="157">
        <f>SUM(B117:B118,B121:B122)</f>
        <v>3.0116585967373579</v>
      </c>
      <c r="C116" s="157">
        <f t="shared" ref="C116:Q116" si="18">SUM(C117:C118,C121:C122)</f>
        <v>2.9372472837313968</v>
      </c>
      <c r="D116" s="157">
        <f t="shared" si="18"/>
        <v>3.6392590060147332</v>
      </c>
      <c r="E116" s="157">
        <f t="shared" si="18"/>
        <v>4.1870214803649803</v>
      </c>
      <c r="F116" s="157">
        <f t="shared" si="18"/>
        <v>4.4786961470193001</v>
      </c>
      <c r="G116" s="157">
        <f t="shared" si="18"/>
        <v>5.1784175326678916</v>
      </c>
      <c r="H116" s="157">
        <f t="shared" si="18"/>
        <v>5.7121299467414373</v>
      </c>
      <c r="I116" s="157">
        <f t="shared" si="18"/>
        <v>6.7445127321681042</v>
      </c>
      <c r="J116" s="157">
        <f t="shared" si="18"/>
        <v>6.9812702007898633</v>
      </c>
      <c r="K116" s="157">
        <f t="shared" si="18"/>
        <v>6.1890929851937244</v>
      </c>
      <c r="L116" s="157">
        <f t="shared" si="18"/>
        <v>6.0816144913663495</v>
      </c>
      <c r="M116" s="157">
        <f t="shared" si="18"/>
        <v>5.0458600182148601</v>
      </c>
      <c r="N116" s="157">
        <f t="shared" si="18"/>
        <v>4.6876145504212623</v>
      </c>
      <c r="O116" s="157">
        <f t="shared" si="18"/>
        <v>4.4099181772029636</v>
      </c>
      <c r="P116" s="157">
        <f t="shared" si="18"/>
        <v>4.5198300858083291</v>
      </c>
      <c r="Q116" s="157">
        <f t="shared" si="18"/>
        <v>4.6966123378635665</v>
      </c>
    </row>
    <row r="117" spans="1:17" ht="12" customHeight="1" x14ac:dyDescent="0.25">
      <c r="A117" s="167" t="s">
        <v>144</v>
      </c>
      <c r="B117" s="132">
        <f>RES_hhdet_tes!B$167</f>
        <v>0.29002627828776684</v>
      </c>
      <c r="C117" s="132">
        <f>RES_hhdet_tes!C$167</f>
        <v>0.30791501460948384</v>
      </c>
      <c r="D117" s="132">
        <f>RES_hhdet_tes!D$167</f>
        <v>0.36745718567889479</v>
      </c>
      <c r="E117" s="132">
        <f>RES_hhdet_tes!E$167</f>
        <v>0.37870208700274799</v>
      </c>
      <c r="F117" s="132">
        <f>RES_hhdet_tes!F$167</f>
        <v>0.2902265044983604</v>
      </c>
      <c r="G117" s="132">
        <f>RES_hhdet_tes!G$167</f>
        <v>0.31885852679678406</v>
      </c>
      <c r="H117" s="132">
        <f>RES_hhdet_tes!H$167</f>
        <v>0.31051514690338594</v>
      </c>
      <c r="I117" s="132">
        <f>RES_hhdet_tes!I$167</f>
        <v>0.1420335468107885</v>
      </c>
      <c r="J117" s="132">
        <f>RES_hhdet_tes!J$167</f>
        <v>0.16492701552616304</v>
      </c>
      <c r="K117" s="132">
        <f>RES_hhdet_tes!K$167</f>
        <v>0.15403162177254032</v>
      </c>
      <c r="L117" s="132">
        <f>RES_hhdet_tes!L$167</f>
        <v>0.1009606740865647</v>
      </c>
      <c r="M117" s="132">
        <f>RES_hhdet_tes!M$167</f>
        <v>9.0286469028675639E-2</v>
      </c>
      <c r="N117" s="132">
        <f>RES_hhdet_tes!N$167</f>
        <v>6.0101367318963345E-2</v>
      </c>
      <c r="O117" s="132">
        <f>RES_hhdet_tes!O$167</f>
        <v>1.7296487341161442E-2</v>
      </c>
      <c r="P117" s="132">
        <f>RES_hhdet_tes!P$167</f>
        <v>2.1997950763643831E-2</v>
      </c>
      <c r="Q117" s="132">
        <f>RES_hhdet_tes!Q$167</f>
        <v>8.7679723807739252E-3</v>
      </c>
    </row>
    <row r="118" spans="1:17" ht="12" customHeight="1" x14ac:dyDescent="0.25">
      <c r="A118" s="167" t="s">
        <v>143</v>
      </c>
      <c r="B118" s="132">
        <f>SUM(B119:B120)</f>
        <v>1.0481037330741565</v>
      </c>
      <c r="C118" s="132">
        <f t="shared" ref="C118:Q118" si="19">SUM(C119:C120)</f>
        <v>1.0915834160799396</v>
      </c>
      <c r="D118" s="132">
        <f t="shared" si="19"/>
        <v>1.1748638902394015</v>
      </c>
      <c r="E118" s="132">
        <f t="shared" si="19"/>
        <v>1.1989327658862285</v>
      </c>
      <c r="F118" s="132">
        <f t="shared" si="19"/>
        <v>1.3989735421959595</v>
      </c>
      <c r="G118" s="132">
        <f t="shared" si="19"/>
        <v>1.3716075137341222</v>
      </c>
      <c r="H118" s="132">
        <f t="shared" si="19"/>
        <v>1.311748291725517</v>
      </c>
      <c r="I118" s="132">
        <f t="shared" si="19"/>
        <v>1.5208332081325435</v>
      </c>
      <c r="J118" s="132">
        <f t="shared" si="19"/>
        <v>1.5504610638671807</v>
      </c>
      <c r="K118" s="132">
        <f t="shared" si="19"/>
        <v>1.4762343989231776</v>
      </c>
      <c r="L118" s="132">
        <f t="shared" si="19"/>
        <v>1.4748455709536861</v>
      </c>
      <c r="M118" s="132">
        <f t="shared" si="19"/>
        <v>1.551171838088556</v>
      </c>
      <c r="N118" s="132">
        <f t="shared" si="19"/>
        <v>1.5133260921108689</v>
      </c>
      <c r="O118" s="132">
        <f t="shared" si="19"/>
        <v>1.4200757199898655</v>
      </c>
      <c r="P118" s="132">
        <f t="shared" si="19"/>
        <v>1.3456070330973484</v>
      </c>
      <c r="Q118" s="132">
        <f t="shared" si="19"/>
        <v>1.4331844177620672</v>
      </c>
    </row>
    <row r="119" spans="1:17" ht="12" customHeight="1" x14ac:dyDescent="0.25">
      <c r="A119" s="166" t="s">
        <v>57</v>
      </c>
      <c r="B119" s="165">
        <f>RES_hhdet_tes!B$169</f>
        <v>2.0965602245321079E-2</v>
      </c>
      <c r="C119" s="165">
        <f>RES_hhdet_tes!C$169</f>
        <v>1.1105528940456931E-2</v>
      </c>
      <c r="D119" s="165">
        <f>RES_hhdet_tes!D$169</f>
        <v>2.4151063931602101E-2</v>
      </c>
      <c r="E119" s="165">
        <f>RES_hhdet_tes!E$169</f>
        <v>2.4767367780985153E-2</v>
      </c>
      <c r="F119" s="165">
        <f>RES_hhdet_tes!F$169</f>
        <v>2.9102037963420965E-2</v>
      </c>
      <c r="G119" s="165">
        <f>RES_hhdet_tes!G$169</f>
        <v>0.17118900556585318</v>
      </c>
      <c r="H119" s="165">
        <f>RES_hhdet_tes!H$169</f>
        <v>6.1935114049313789E-2</v>
      </c>
      <c r="I119" s="165">
        <f>RES_hhdet_tes!I$169</f>
        <v>3.1761970984962279E-2</v>
      </c>
      <c r="J119" s="165">
        <f>RES_hhdet_tes!J$169</f>
        <v>3.2428546347394061E-2</v>
      </c>
      <c r="K119" s="165">
        <f>RES_hhdet_tes!K$169</f>
        <v>3.0872057619323084E-2</v>
      </c>
      <c r="L119" s="165">
        <f>RES_hhdet_tes!L$169</f>
        <v>3.0782720407181711E-2</v>
      </c>
      <c r="M119" s="165">
        <f>RES_hhdet_tes!M$169</f>
        <v>3.0567079476492582E-2</v>
      </c>
      <c r="N119" s="165">
        <f>RES_hhdet_tes!N$169</f>
        <v>2.8548195995863154E-2</v>
      </c>
      <c r="O119" s="165">
        <f>RES_hhdet_tes!O$169</f>
        <v>2.6026203789077971E-2</v>
      </c>
      <c r="P119" s="165">
        <f>RES_hhdet_tes!P$169</f>
        <v>4.2214869027847372E-2</v>
      </c>
      <c r="Q119" s="165">
        <f>RES_hhdet_tes!Q$169</f>
        <v>0.10797326849621865</v>
      </c>
    </row>
    <row r="120" spans="1:17" ht="12" customHeight="1" x14ac:dyDescent="0.25">
      <c r="A120" s="147" t="s">
        <v>59</v>
      </c>
      <c r="B120" s="164">
        <f>RES_hhdet_tes!B$170</f>
        <v>1.0271381308288354</v>
      </c>
      <c r="C120" s="164">
        <f>RES_hhdet_tes!C$170</f>
        <v>1.0804778871394827</v>
      </c>
      <c r="D120" s="164">
        <f>RES_hhdet_tes!D$170</f>
        <v>1.1507128263077995</v>
      </c>
      <c r="E120" s="164">
        <f>RES_hhdet_tes!E$170</f>
        <v>1.1741653981052433</v>
      </c>
      <c r="F120" s="164">
        <f>RES_hhdet_tes!F$170</f>
        <v>1.3698715042325385</v>
      </c>
      <c r="G120" s="164">
        <f>RES_hhdet_tes!G$170</f>
        <v>1.200418508168269</v>
      </c>
      <c r="H120" s="164">
        <f>RES_hhdet_tes!H$170</f>
        <v>1.2498131776762031</v>
      </c>
      <c r="I120" s="164">
        <f>RES_hhdet_tes!I$170</f>
        <v>1.4890712371475812</v>
      </c>
      <c r="J120" s="164">
        <f>RES_hhdet_tes!J$170</f>
        <v>1.5180325175197866</v>
      </c>
      <c r="K120" s="164">
        <f>RES_hhdet_tes!K$170</f>
        <v>1.4453623413038545</v>
      </c>
      <c r="L120" s="164">
        <f>RES_hhdet_tes!L$170</f>
        <v>1.4440628505465043</v>
      </c>
      <c r="M120" s="164">
        <f>RES_hhdet_tes!M$170</f>
        <v>1.5206047586120635</v>
      </c>
      <c r="N120" s="164">
        <f>RES_hhdet_tes!N$170</f>
        <v>1.4847778961150058</v>
      </c>
      <c r="O120" s="164">
        <f>RES_hhdet_tes!O$170</f>
        <v>1.3940495162007875</v>
      </c>
      <c r="P120" s="164">
        <f>RES_hhdet_tes!P$170</f>
        <v>1.303392164069501</v>
      </c>
      <c r="Q120" s="164">
        <f>RES_hhdet_tes!Q$170</f>
        <v>1.3252111492658485</v>
      </c>
    </row>
    <row r="121" spans="1:17" ht="12" customHeight="1" x14ac:dyDescent="0.25">
      <c r="A121" s="163" t="s">
        <v>142</v>
      </c>
      <c r="B121" s="162">
        <f>RES_hhdet_tes!B$171</f>
        <v>0.37449534015522273</v>
      </c>
      <c r="C121" s="162">
        <f>RES_hhdet_tes!C$171</f>
        <v>0.34122472457069064</v>
      </c>
      <c r="D121" s="162">
        <f>RES_hhdet_tes!D$171</f>
        <v>0.51138964856982383</v>
      </c>
      <c r="E121" s="162">
        <f>RES_hhdet_tes!E$171</f>
        <v>0.65252699670106473</v>
      </c>
      <c r="F121" s="162">
        <f>RES_hhdet_tes!F$171</f>
        <v>0.50261921005212806</v>
      </c>
      <c r="G121" s="162">
        <f>RES_hhdet_tes!G$171</f>
        <v>0.67828287928720465</v>
      </c>
      <c r="H121" s="162">
        <f>RES_hhdet_tes!H$171</f>
        <v>0.81885640284312811</v>
      </c>
      <c r="I121" s="162">
        <f>RES_hhdet_tes!I$171</f>
        <v>0.51908181794052155</v>
      </c>
      <c r="J121" s="162">
        <f>RES_hhdet_tes!J$171</f>
        <v>0.61644736770967501</v>
      </c>
      <c r="K121" s="162">
        <f>RES_hhdet_tes!K$171</f>
        <v>0.517187293032632</v>
      </c>
      <c r="L121" s="162">
        <f>RES_hhdet_tes!L$171</f>
        <v>0.36445404545433419</v>
      </c>
      <c r="M121" s="162">
        <f>RES_hhdet_tes!M$171</f>
        <v>0.24793868823806481</v>
      </c>
      <c r="N121" s="162">
        <f>RES_hhdet_tes!N$171</f>
        <v>0.15747298441116128</v>
      </c>
      <c r="O121" s="162">
        <f>RES_hhdet_tes!O$171</f>
        <v>4.8415600342410152E-2</v>
      </c>
      <c r="P121" s="162">
        <f>RES_hhdet_tes!P$171</f>
        <v>6.6870475517289182E-2</v>
      </c>
      <c r="Q121" s="162">
        <f>RES_hhdet_tes!Q$171</f>
        <v>2.6087925046421039E-2</v>
      </c>
    </row>
    <row r="122" spans="1:17" ht="12" customHeight="1" x14ac:dyDescent="0.25">
      <c r="A122" s="161" t="s">
        <v>141</v>
      </c>
      <c r="B122" s="160">
        <f>SUM(B123:B124)</f>
        <v>1.2990332452202116</v>
      </c>
      <c r="C122" s="160">
        <f t="shared" ref="C122:Q122" si="20">SUM(C123:C124)</f>
        <v>1.1965241284712826</v>
      </c>
      <c r="D122" s="160">
        <f t="shared" si="20"/>
        <v>1.5855482815266129</v>
      </c>
      <c r="E122" s="160">
        <f t="shared" si="20"/>
        <v>1.9568596307749391</v>
      </c>
      <c r="F122" s="160">
        <f t="shared" si="20"/>
        <v>2.2868768902728522</v>
      </c>
      <c r="G122" s="160">
        <f t="shared" si="20"/>
        <v>2.809668612849781</v>
      </c>
      <c r="H122" s="160">
        <f t="shared" si="20"/>
        <v>3.2710101052694061</v>
      </c>
      <c r="I122" s="160">
        <f t="shared" si="20"/>
        <v>4.5625641592842507</v>
      </c>
      <c r="J122" s="160">
        <f t="shared" si="20"/>
        <v>4.6494347536868448</v>
      </c>
      <c r="K122" s="160">
        <f t="shared" si="20"/>
        <v>4.0416396714653748</v>
      </c>
      <c r="L122" s="160">
        <f t="shared" si="20"/>
        <v>4.1413542008717643</v>
      </c>
      <c r="M122" s="160">
        <f t="shared" si="20"/>
        <v>3.1564630228595636</v>
      </c>
      <c r="N122" s="160">
        <f t="shared" si="20"/>
        <v>2.9567141065802685</v>
      </c>
      <c r="O122" s="160">
        <f t="shared" si="20"/>
        <v>2.9241303695295264</v>
      </c>
      <c r="P122" s="160">
        <f t="shared" si="20"/>
        <v>3.0853546264300475</v>
      </c>
      <c r="Q122" s="160">
        <f t="shared" si="20"/>
        <v>3.2285720226743044</v>
      </c>
    </row>
    <row r="123" spans="1:17" ht="12" customHeight="1" x14ac:dyDescent="0.25">
      <c r="A123" s="148" t="s">
        <v>60</v>
      </c>
      <c r="B123" s="156">
        <f>RES_hhdet_tes!B$173</f>
        <v>2.7072111640885209E-2</v>
      </c>
      <c r="C123" s="156">
        <f>RES_hhdet_tes!C$173</f>
        <v>1.2169270390494933E-2</v>
      </c>
      <c r="D123" s="156">
        <f>RES_hhdet_tes!D$173</f>
        <v>3.345203570712002E-2</v>
      </c>
      <c r="E123" s="156">
        <f>RES_hhdet_tes!E$173</f>
        <v>4.2927759493497038E-2</v>
      </c>
      <c r="F123" s="156">
        <f>RES_hhdet_tes!F$173</f>
        <v>5.0255347426813826E-2</v>
      </c>
      <c r="G123" s="156">
        <f>RES_hhdet_tes!G$173</f>
        <v>0.36316444838777645</v>
      </c>
      <c r="H123" s="156">
        <f>RES_hhdet_tes!H$173</f>
        <v>0.1635817729964078</v>
      </c>
      <c r="I123" s="156">
        <f>RES_hhdet_tes!I$173</f>
        <v>0.11814724151455017</v>
      </c>
      <c r="J123" s="156">
        <f>RES_hhdet_tes!J$173</f>
        <v>0.12170642381371861</v>
      </c>
      <c r="K123" s="156">
        <f>RES_hhdet_tes!K$173</f>
        <v>0.10385551148351642</v>
      </c>
      <c r="L123" s="156">
        <f>RES_hhdet_tes!L$173</f>
        <v>0.11153327578905263</v>
      </c>
      <c r="M123" s="156">
        <f>RES_hhdet_tes!M$173</f>
        <v>8.4152342783237008E-2</v>
      </c>
      <c r="N123" s="156">
        <f>RES_hhdet_tes!N$173</f>
        <v>7.4876004912978314E-2</v>
      </c>
      <c r="O123" s="156">
        <f>RES_hhdet_tes!O$173</f>
        <v>7.3616594295980636E-2</v>
      </c>
      <c r="P123" s="156">
        <f>RES_hhdet_tes!P$173</f>
        <v>0.12985251829154251</v>
      </c>
      <c r="Q123" s="156">
        <f>RES_hhdet_tes!Q$173</f>
        <v>0.32585980346290716</v>
      </c>
    </row>
    <row r="124" spans="1:17" ht="12" customHeight="1" x14ac:dyDescent="0.25">
      <c r="A124" s="159" t="s">
        <v>59</v>
      </c>
      <c r="B124" s="57">
        <f>RES_hhdet_tes!B$174</f>
        <v>1.2719611335793264</v>
      </c>
      <c r="C124" s="57">
        <f>RES_hhdet_tes!C$174</f>
        <v>1.1843548580807877</v>
      </c>
      <c r="D124" s="57">
        <f>RES_hhdet_tes!D$174</f>
        <v>1.5520962458194929</v>
      </c>
      <c r="E124" s="57">
        <f>RES_hhdet_tes!E$174</f>
        <v>1.9139318712814419</v>
      </c>
      <c r="F124" s="57">
        <f>RES_hhdet_tes!F$174</f>
        <v>2.2366215428460383</v>
      </c>
      <c r="G124" s="57">
        <f>RES_hhdet_tes!G$174</f>
        <v>2.4465041644620045</v>
      </c>
      <c r="H124" s="57">
        <f>RES_hhdet_tes!H$174</f>
        <v>3.1074283322729981</v>
      </c>
      <c r="I124" s="57">
        <f>RES_hhdet_tes!I$174</f>
        <v>4.4444169177697006</v>
      </c>
      <c r="J124" s="57">
        <f>RES_hhdet_tes!J$174</f>
        <v>4.5277283298731259</v>
      </c>
      <c r="K124" s="57">
        <f>RES_hhdet_tes!K$174</f>
        <v>3.9377841599818586</v>
      </c>
      <c r="L124" s="57">
        <f>RES_hhdet_tes!L$174</f>
        <v>4.0298209250827117</v>
      </c>
      <c r="M124" s="57">
        <f>RES_hhdet_tes!M$174</f>
        <v>3.0723106800763267</v>
      </c>
      <c r="N124" s="57">
        <f>RES_hhdet_tes!N$174</f>
        <v>2.8818381016672903</v>
      </c>
      <c r="O124" s="57">
        <f>RES_hhdet_tes!O$174</f>
        <v>2.8505137752335457</v>
      </c>
      <c r="P124" s="57">
        <f>RES_hhdet_tes!P$174</f>
        <v>2.9555021081385049</v>
      </c>
      <c r="Q124" s="57">
        <f>RES_hhdet_tes!Q$174</f>
        <v>2.9027122192113972</v>
      </c>
    </row>
    <row r="125" spans="1:17" ht="12" customHeight="1" x14ac:dyDescent="0.25">
      <c r="A125" s="158" t="s">
        <v>62</v>
      </c>
      <c r="B125" s="157">
        <f>SUM(B126:B127)</f>
        <v>1.2831015106355659</v>
      </c>
      <c r="C125" s="157">
        <f t="shared" ref="C125:Q125" si="21">SUM(C126:C127)</f>
        <v>1.0388909682306975</v>
      </c>
      <c r="D125" s="157">
        <f t="shared" si="21"/>
        <v>1.2492159864201438</v>
      </c>
      <c r="E125" s="157">
        <f t="shared" si="21"/>
        <v>1.6150486987172874</v>
      </c>
      <c r="F125" s="157">
        <f t="shared" si="21"/>
        <v>1.8263201643116971</v>
      </c>
      <c r="G125" s="157">
        <f t="shared" si="21"/>
        <v>2.0955838698495022</v>
      </c>
      <c r="H125" s="157">
        <f t="shared" si="21"/>
        <v>2.4521438558401316</v>
      </c>
      <c r="I125" s="157">
        <f t="shared" si="21"/>
        <v>3.0461461369760374</v>
      </c>
      <c r="J125" s="157">
        <f t="shared" si="21"/>
        <v>3.0998693830547035</v>
      </c>
      <c r="K125" s="157">
        <f t="shared" si="21"/>
        <v>2.8418075990239426</v>
      </c>
      <c r="L125" s="157">
        <f t="shared" si="21"/>
        <v>2.9059518055908349</v>
      </c>
      <c r="M125" s="157">
        <f t="shared" si="21"/>
        <v>2.4108736013647696</v>
      </c>
      <c r="N125" s="157">
        <f t="shared" si="21"/>
        <v>2.2071716101819834</v>
      </c>
      <c r="O125" s="157">
        <f t="shared" si="21"/>
        <v>1.912253412235343</v>
      </c>
      <c r="P125" s="157">
        <f t="shared" si="21"/>
        <v>1.8547515123718017</v>
      </c>
      <c r="Q125" s="157">
        <f t="shared" si="21"/>
        <v>1.9116887885235845</v>
      </c>
    </row>
    <row r="126" spans="1:17" ht="12" customHeight="1" x14ac:dyDescent="0.25">
      <c r="A126" s="23" t="s">
        <v>57</v>
      </c>
      <c r="B126" s="156">
        <f>RES_hhdet_tes!B$176</f>
        <v>0.62938691921154377</v>
      </c>
      <c r="C126" s="156">
        <f>RES_hhdet_tes!C$176</f>
        <v>0.66534784939458735</v>
      </c>
      <c r="D126" s="156">
        <f>RES_hhdet_tes!D$176</f>
        <v>0.78321276157098618</v>
      </c>
      <c r="E126" s="156">
        <f>RES_hhdet_tes!E$176</f>
        <v>0.96312046897785997</v>
      </c>
      <c r="F126" s="156">
        <f>RES_hhdet_tes!F$176</f>
        <v>1.0797192633413293</v>
      </c>
      <c r="G126" s="156">
        <f>RES_hhdet_tes!G$176</f>
        <v>1.1707055662595574</v>
      </c>
      <c r="H126" s="156">
        <f>RES_hhdet_tes!H$176</f>
        <v>1.1104643460576342</v>
      </c>
      <c r="I126" s="156">
        <f>RES_hhdet_tes!I$176</f>
        <v>1.3785218717994585</v>
      </c>
      <c r="J126" s="156">
        <f>RES_hhdet_tes!J$176</f>
        <v>1.3198124616558466</v>
      </c>
      <c r="K126" s="156">
        <f>RES_hhdet_tes!K$176</f>
        <v>1.1808588079665998</v>
      </c>
      <c r="L126" s="156">
        <f>RES_hhdet_tes!L$176</f>
        <v>1.154156141540158</v>
      </c>
      <c r="M126" s="156">
        <f>RES_hhdet_tes!M$176</f>
        <v>1.0642603179472852</v>
      </c>
      <c r="N126" s="156">
        <f>RES_hhdet_tes!N$176</f>
        <v>0.96531882709314731</v>
      </c>
      <c r="O126" s="156">
        <f>RES_hhdet_tes!O$176</f>
        <v>0.89431595799082975</v>
      </c>
      <c r="P126" s="156">
        <f>RES_hhdet_tes!P$176</f>
        <v>0.84994154849241066</v>
      </c>
      <c r="Q126" s="156">
        <f>RES_hhdet_tes!Q$176</f>
        <v>0.867453038771412</v>
      </c>
    </row>
    <row r="127" spans="1:17" ht="12" customHeight="1" x14ac:dyDescent="0.25">
      <c r="A127" s="29" t="s">
        <v>140</v>
      </c>
      <c r="B127" s="57">
        <f>RES_hhdet_tes!B$177</f>
        <v>0.65371459142402211</v>
      </c>
      <c r="C127" s="57">
        <f>RES_hhdet_tes!C$177</f>
        <v>0.37354311883611008</v>
      </c>
      <c r="D127" s="57">
        <f>RES_hhdet_tes!D$177</f>
        <v>0.46600322484915757</v>
      </c>
      <c r="E127" s="57">
        <f>RES_hhdet_tes!E$177</f>
        <v>0.65192822973942754</v>
      </c>
      <c r="F127" s="57">
        <f>RES_hhdet_tes!F$177</f>
        <v>0.74660090097036769</v>
      </c>
      <c r="G127" s="57">
        <f>RES_hhdet_tes!G$177</f>
        <v>0.92487830358994461</v>
      </c>
      <c r="H127" s="57">
        <f>RES_hhdet_tes!H$177</f>
        <v>1.3416795097824972</v>
      </c>
      <c r="I127" s="57">
        <f>RES_hhdet_tes!I$177</f>
        <v>1.6676242651765789</v>
      </c>
      <c r="J127" s="57">
        <f>RES_hhdet_tes!J$177</f>
        <v>1.7800569213988571</v>
      </c>
      <c r="K127" s="57">
        <f>RES_hhdet_tes!K$177</f>
        <v>1.6609487910573428</v>
      </c>
      <c r="L127" s="57">
        <f>RES_hhdet_tes!L$177</f>
        <v>1.7517956640506771</v>
      </c>
      <c r="M127" s="57">
        <f>RES_hhdet_tes!M$177</f>
        <v>1.3466132834174844</v>
      </c>
      <c r="N127" s="57">
        <f>RES_hhdet_tes!N$177</f>
        <v>1.2418527830888362</v>
      </c>
      <c r="O127" s="57">
        <f>RES_hhdet_tes!O$177</f>
        <v>1.0179374542445132</v>
      </c>
      <c r="P127" s="57">
        <f>RES_hhdet_tes!P$177</f>
        <v>1.004809963879391</v>
      </c>
      <c r="Q127" s="57">
        <f>RES_hhdet_tes!Q$177</f>
        <v>1.0442357497521724</v>
      </c>
    </row>
    <row r="129" spans="1:17" ht="12" customHeight="1" x14ac:dyDescent="0.25">
      <c r="A129" s="152" t="s">
        <v>199</v>
      </c>
      <c r="B129" s="175">
        <f t="shared" ref="B129:Q144" si="22">IF(B111=0,"",B111/B93)</f>
        <v>0.61223458036971323</v>
      </c>
      <c r="C129" s="175">
        <f t="shared" si="22"/>
        <v>0.62434744744196824</v>
      </c>
      <c r="D129" s="175">
        <f t="shared" si="22"/>
        <v>0.64568880051853339</v>
      </c>
      <c r="E129" s="175">
        <f t="shared" si="22"/>
        <v>0.66047414014443862</v>
      </c>
      <c r="F129" s="175">
        <f t="shared" si="22"/>
        <v>0.68809810810929162</v>
      </c>
      <c r="G129" s="175">
        <f t="shared" si="22"/>
        <v>0.69796724163266877</v>
      </c>
      <c r="H129" s="175">
        <f t="shared" si="22"/>
        <v>0.72282024515040944</v>
      </c>
      <c r="I129" s="175">
        <f t="shared" si="22"/>
        <v>0.74524437682043754</v>
      </c>
      <c r="J129" s="175">
        <f t="shared" si="22"/>
        <v>0.7597033049963422</v>
      </c>
      <c r="K129" s="175">
        <f t="shared" si="22"/>
        <v>0.77834094913826768</v>
      </c>
      <c r="L129" s="175">
        <f t="shared" si="22"/>
        <v>0.80279261444915129</v>
      </c>
      <c r="M129" s="175">
        <f t="shared" si="22"/>
        <v>0.81270438037420023</v>
      </c>
      <c r="N129" s="175">
        <f t="shared" si="22"/>
        <v>0.82858068908303284</v>
      </c>
      <c r="O129" s="175">
        <f t="shared" si="22"/>
        <v>0.85764008974489614</v>
      </c>
      <c r="P129" s="175">
        <f t="shared" si="22"/>
        <v>0.87172732382906781</v>
      </c>
      <c r="Q129" s="175">
        <f t="shared" si="22"/>
        <v>0.8578628327431822</v>
      </c>
    </row>
    <row r="130" spans="1:17" ht="12" customHeight="1" x14ac:dyDescent="0.25">
      <c r="A130" s="158" t="s">
        <v>65</v>
      </c>
      <c r="B130" s="169">
        <f t="shared" si="22"/>
        <v>0.54340846810355836</v>
      </c>
      <c r="C130" s="169">
        <f t="shared" si="22"/>
        <v>0.55877796917790512</v>
      </c>
      <c r="D130" s="169">
        <f t="shared" si="22"/>
        <v>0.59060465180283506</v>
      </c>
      <c r="E130" s="169">
        <f t="shared" si="22"/>
        <v>0.61266085643356838</v>
      </c>
      <c r="F130" s="169">
        <f t="shared" si="22"/>
        <v>0.62820015322153699</v>
      </c>
      <c r="G130" s="169">
        <f t="shared" si="22"/>
        <v>0.64753636940175718</v>
      </c>
      <c r="H130" s="169">
        <f t="shared" si="22"/>
        <v>0.66306601734757087</v>
      </c>
      <c r="I130" s="169">
        <f t="shared" si="22"/>
        <v>0.67596171782840409</v>
      </c>
      <c r="J130" s="169">
        <f t="shared" si="22"/>
        <v>0.68337355030980029</v>
      </c>
      <c r="K130" s="169">
        <f t="shared" si="22"/>
        <v>0.70050601055618744</v>
      </c>
      <c r="L130" s="169">
        <f t="shared" si="22"/>
        <v>0.70618228689710782</v>
      </c>
      <c r="M130" s="169">
        <f t="shared" si="22"/>
        <v>0.7214595583214406</v>
      </c>
      <c r="N130" s="169">
        <f t="shared" si="22"/>
        <v>0.72238299554876106</v>
      </c>
      <c r="O130" s="169">
        <f t="shared" si="22"/>
        <v>0.72311221352275268</v>
      </c>
      <c r="P130" s="169">
        <f t="shared" si="22"/>
        <v>0.72322427998391881</v>
      </c>
      <c r="Q130" s="169">
        <f t="shared" si="22"/>
        <v>0.72357842406468253</v>
      </c>
    </row>
    <row r="131" spans="1:17" ht="12" customHeight="1" x14ac:dyDescent="0.25">
      <c r="A131" s="23" t="s">
        <v>60</v>
      </c>
      <c r="B131" s="65">
        <f t="shared" si="22"/>
        <v>0.54340846810355836</v>
      </c>
      <c r="C131" s="65">
        <f t="shared" si="22"/>
        <v>0.55877796917790512</v>
      </c>
      <c r="D131" s="65">
        <f t="shared" si="22"/>
        <v>0.59060465180283506</v>
      </c>
      <c r="E131" s="65">
        <f t="shared" si="22"/>
        <v>0.61266085643356838</v>
      </c>
      <c r="F131" s="65">
        <f t="shared" si="22"/>
        <v>0.62820015322153699</v>
      </c>
      <c r="G131" s="65">
        <f t="shared" si="22"/>
        <v>0.64753636940175718</v>
      </c>
      <c r="H131" s="65">
        <f t="shared" si="22"/>
        <v>0.66306601734757087</v>
      </c>
      <c r="I131" s="65">
        <f t="shared" si="22"/>
        <v>0.67596171782840409</v>
      </c>
      <c r="J131" s="65">
        <f t="shared" si="22"/>
        <v>0.68337355030980029</v>
      </c>
      <c r="K131" s="65">
        <f t="shared" si="22"/>
        <v>0.70050601055618744</v>
      </c>
      <c r="L131" s="65">
        <f t="shared" si="22"/>
        <v>0.70618228689710782</v>
      </c>
      <c r="M131" s="65">
        <f t="shared" si="22"/>
        <v>0.7214595583214406</v>
      </c>
      <c r="N131" s="65">
        <f t="shared" si="22"/>
        <v>0.72238299554876106</v>
      </c>
      <c r="O131" s="65">
        <f t="shared" si="22"/>
        <v>0.72311221352275268</v>
      </c>
      <c r="P131" s="65">
        <f t="shared" si="22"/>
        <v>0.72322427998391881</v>
      </c>
      <c r="Q131" s="65">
        <f t="shared" si="22"/>
        <v>0.72357842406468253</v>
      </c>
    </row>
    <row r="132" spans="1:17" ht="12" customHeight="1" x14ac:dyDescent="0.25">
      <c r="A132" s="158" t="s">
        <v>112</v>
      </c>
      <c r="B132" s="169">
        <f t="shared" si="22"/>
        <v>1.3958328555053792</v>
      </c>
      <c r="C132" s="169">
        <f t="shared" si="22"/>
        <v>1.4487586436319779</v>
      </c>
      <c r="D132" s="169">
        <f t="shared" si="22"/>
        <v>1.5199269126118737</v>
      </c>
      <c r="E132" s="169">
        <f t="shared" si="22"/>
        <v>1.581943143967353</v>
      </c>
      <c r="F132" s="169">
        <f t="shared" si="22"/>
        <v>1.6472597048576376</v>
      </c>
      <c r="G132" s="169">
        <f t="shared" si="22"/>
        <v>1.7201689606055566</v>
      </c>
      <c r="H132" s="169">
        <f t="shared" si="22"/>
        <v>1.7942358446300677</v>
      </c>
      <c r="I132" s="169">
        <f t="shared" si="22"/>
        <v>1.8402208543068661</v>
      </c>
      <c r="J132" s="169">
        <f t="shared" si="22"/>
        <v>1.8513371990395346</v>
      </c>
      <c r="K132" s="169">
        <f t="shared" si="22"/>
        <v>1.9125829561181189</v>
      </c>
      <c r="L132" s="169">
        <f t="shared" si="22"/>
        <v>2.0655175305138114</v>
      </c>
      <c r="M132" s="169">
        <f t="shared" si="22"/>
        <v>2.130293269627491</v>
      </c>
      <c r="N132" s="169">
        <f t="shared" si="22"/>
        <v>2.2685764601757712</v>
      </c>
      <c r="O132" s="169">
        <f t="shared" si="22"/>
        <v>2.4790248576561242</v>
      </c>
      <c r="P132" s="169">
        <f t="shared" si="22"/>
        <v>2.7463778946698665</v>
      </c>
      <c r="Q132" s="169">
        <f t="shared" si="22"/>
        <v>2.9961683499760232</v>
      </c>
    </row>
    <row r="133" spans="1:17" ht="12" customHeight="1" x14ac:dyDescent="0.25">
      <c r="A133" s="23" t="s">
        <v>60</v>
      </c>
      <c r="B133" s="73">
        <f t="shared" si="22"/>
        <v>1.3958328555053792</v>
      </c>
      <c r="C133" s="73">
        <f t="shared" si="22"/>
        <v>1.4487586436319779</v>
      </c>
      <c r="D133" s="73">
        <f t="shared" si="22"/>
        <v>1.5199269126118737</v>
      </c>
      <c r="E133" s="73">
        <f t="shared" si="22"/>
        <v>1.581943143967353</v>
      </c>
      <c r="F133" s="73">
        <f t="shared" si="22"/>
        <v>1.6472597048576376</v>
      </c>
      <c r="G133" s="73">
        <f t="shared" si="22"/>
        <v>1.7201689606055566</v>
      </c>
      <c r="H133" s="73">
        <f t="shared" si="22"/>
        <v>1.7942358446300677</v>
      </c>
      <c r="I133" s="73">
        <f t="shared" si="22"/>
        <v>1.8402208543068661</v>
      </c>
      <c r="J133" s="73">
        <f t="shared" si="22"/>
        <v>1.8513371990395346</v>
      </c>
      <c r="K133" s="73">
        <f t="shared" si="22"/>
        <v>1.9125829561181189</v>
      </c>
      <c r="L133" s="73">
        <f t="shared" si="22"/>
        <v>2.0655175305138114</v>
      </c>
      <c r="M133" s="73">
        <f t="shared" si="22"/>
        <v>2.130293269627491</v>
      </c>
      <c r="N133" s="73">
        <f t="shared" si="22"/>
        <v>2.2685764601757712</v>
      </c>
      <c r="O133" s="73">
        <f t="shared" si="22"/>
        <v>2.4790248576561242</v>
      </c>
      <c r="P133" s="73">
        <f t="shared" si="22"/>
        <v>2.7463778946698665</v>
      </c>
      <c r="Q133" s="73">
        <f t="shared" si="22"/>
        <v>2.9961683499760232</v>
      </c>
    </row>
    <row r="134" spans="1:17" ht="12" customHeight="1" x14ac:dyDescent="0.25">
      <c r="A134" s="158" t="s">
        <v>63</v>
      </c>
      <c r="B134" s="169">
        <f t="shared" si="22"/>
        <v>0.76204359887985418</v>
      </c>
      <c r="C134" s="169">
        <f t="shared" si="22"/>
        <v>0.76968494345215155</v>
      </c>
      <c r="D134" s="169">
        <f t="shared" si="22"/>
        <v>0.76104796177255229</v>
      </c>
      <c r="E134" s="169">
        <f t="shared" si="22"/>
        <v>0.76711903488388444</v>
      </c>
      <c r="F134" s="169">
        <f t="shared" si="22"/>
        <v>0.82170517775157881</v>
      </c>
      <c r="G134" s="169">
        <f t="shared" si="22"/>
        <v>0.76383510734371829</v>
      </c>
      <c r="H134" s="169">
        <f t="shared" si="22"/>
        <v>0.80749342046531025</v>
      </c>
      <c r="I134" s="169">
        <f t="shared" si="22"/>
        <v>0.90147316034598868</v>
      </c>
      <c r="J134" s="169">
        <f t="shared" si="22"/>
        <v>0.89260977759923443</v>
      </c>
      <c r="K134" s="169">
        <f t="shared" si="22"/>
        <v>0.89523946646399788</v>
      </c>
      <c r="L134" s="169">
        <f t="shared" si="22"/>
        <v>0.91899110989014587</v>
      </c>
      <c r="M134" s="169">
        <f t="shared" si="22"/>
        <v>0.92547241257156876</v>
      </c>
      <c r="N134" s="169">
        <f t="shared" si="22"/>
        <v>0.94248313631048153</v>
      </c>
      <c r="O134" s="169">
        <f t="shared" si="22"/>
        <v>0.96851170092959504</v>
      </c>
      <c r="P134" s="169">
        <f t="shared" si="22"/>
        <v>0.95379646786019834</v>
      </c>
      <c r="Q134" s="169">
        <f t="shared" si="22"/>
        <v>0.92479769401598411</v>
      </c>
    </row>
    <row r="135" spans="1:17" ht="12" customHeight="1" x14ac:dyDescent="0.25">
      <c r="A135" s="167" t="s">
        <v>144</v>
      </c>
      <c r="B135" s="174">
        <f t="shared" si="22"/>
        <v>0.37826296841525858</v>
      </c>
      <c r="C135" s="174">
        <f t="shared" si="22"/>
        <v>0.38439246292996937</v>
      </c>
      <c r="D135" s="174">
        <f t="shared" si="22"/>
        <v>0.39013578707764968</v>
      </c>
      <c r="E135" s="174">
        <f t="shared" si="22"/>
        <v>0.39541886661541348</v>
      </c>
      <c r="F135" s="174">
        <f t="shared" si="22"/>
        <v>0.40286942797766107</v>
      </c>
      <c r="G135" s="174">
        <f t="shared" si="22"/>
        <v>0.40637734787054786</v>
      </c>
      <c r="H135" s="174">
        <f t="shared" si="22"/>
        <v>0.41174974705763412</v>
      </c>
      <c r="I135" s="174">
        <f t="shared" si="22"/>
        <v>0.43272729442603791</v>
      </c>
      <c r="J135" s="174">
        <f t="shared" si="22"/>
        <v>0.43495961180204901</v>
      </c>
      <c r="K135" s="174">
        <f t="shared" si="22"/>
        <v>0.43844773454537406</v>
      </c>
      <c r="L135" s="174">
        <f t="shared" si="22"/>
        <v>0.44442513112174981</v>
      </c>
      <c r="M135" s="174">
        <f t="shared" si="22"/>
        <v>0.44703917271987564</v>
      </c>
      <c r="N135" s="174">
        <f t="shared" si="22"/>
        <v>0.45269782843399548</v>
      </c>
      <c r="O135" s="174">
        <f t="shared" si="22"/>
        <v>0.45855866888965097</v>
      </c>
      <c r="P135" s="174">
        <f t="shared" si="22"/>
        <v>0.45980425146078657</v>
      </c>
      <c r="Q135" s="174">
        <f t="shared" si="22"/>
        <v>0.46315135887829795</v>
      </c>
    </row>
    <row r="136" spans="1:17" ht="12" customHeight="1" x14ac:dyDescent="0.25">
      <c r="A136" s="167" t="s">
        <v>143</v>
      </c>
      <c r="B136" s="174">
        <f t="shared" si="22"/>
        <v>0.96816780262142577</v>
      </c>
      <c r="C136" s="174">
        <f t="shared" si="22"/>
        <v>0.98425532870958254</v>
      </c>
      <c r="D136" s="174">
        <f t="shared" si="22"/>
        <v>0.96970329584102533</v>
      </c>
      <c r="E136" s="174">
        <f t="shared" si="22"/>
        <v>0.97030708817338374</v>
      </c>
      <c r="F136" s="174">
        <f t="shared" si="22"/>
        <v>0.97095786191687516</v>
      </c>
      <c r="G136" s="174">
        <f t="shared" si="22"/>
        <v>0.85121465596665036</v>
      </c>
      <c r="H136" s="174">
        <f t="shared" si="22"/>
        <v>0.93934365190966918</v>
      </c>
      <c r="I136" s="174">
        <f t="shared" si="22"/>
        <v>0.97246810174376463</v>
      </c>
      <c r="J136" s="174">
        <f t="shared" si="22"/>
        <v>0.97326996668699339</v>
      </c>
      <c r="K136" s="174">
        <f t="shared" si="22"/>
        <v>0.97380268704126927</v>
      </c>
      <c r="L136" s="174">
        <f t="shared" si="22"/>
        <v>0.9742217285677226</v>
      </c>
      <c r="M136" s="174">
        <f t="shared" si="22"/>
        <v>0.9760001959647453</v>
      </c>
      <c r="N136" s="174">
        <f t="shared" si="22"/>
        <v>0.97738679395330286</v>
      </c>
      <c r="O136" s="174">
        <f t="shared" si="22"/>
        <v>0.9781677392402961</v>
      </c>
      <c r="P136" s="174">
        <f t="shared" si="22"/>
        <v>0.96349683992362545</v>
      </c>
      <c r="Q136" s="174">
        <f t="shared" si="22"/>
        <v>0.9175016756719877</v>
      </c>
    </row>
    <row r="137" spans="1:17" ht="12" customHeight="1" x14ac:dyDescent="0.25">
      <c r="A137" s="166" t="s">
        <v>57</v>
      </c>
      <c r="B137" s="173">
        <f t="shared" si="22"/>
        <v>0.37826296841525919</v>
      </c>
      <c r="C137" s="173">
        <f t="shared" si="22"/>
        <v>0.38875271709990888</v>
      </c>
      <c r="D137" s="173">
        <f t="shared" si="22"/>
        <v>0.3968451194892631</v>
      </c>
      <c r="E137" s="173">
        <f t="shared" si="22"/>
        <v>0.40300594103438786</v>
      </c>
      <c r="F137" s="173">
        <f t="shared" si="22"/>
        <v>0.41019710913354074</v>
      </c>
      <c r="G137" s="173">
        <f t="shared" si="22"/>
        <v>0.4165843930018005</v>
      </c>
      <c r="H137" s="173">
        <f t="shared" si="22"/>
        <v>0.42236514457132851</v>
      </c>
      <c r="I137" s="173">
        <f t="shared" si="22"/>
        <v>0.42451839448823753</v>
      </c>
      <c r="J137" s="173">
        <f t="shared" si="22"/>
        <v>0.43231926840358476</v>
      </c>
      <c r="K137" s="173">
        <f t="shared" si="22"/>
        <v>0.43736907655025037</v>
      </c>
      <c r="L137" s="173">
        <f t="shared" si="22"/>
        <v>0.44096462962443311</v>
      </c>
      <c r="M137" s="173">
        <f t="shared" si="22"/>
        <v>0.44486876145910331</v>
      </c>
      <c r="N137" s="173">
        <f t="shared" si="22"/>
        <v>0.44914568525860116</v>
      </c>
      <c r="O137" s="173">
        <f t="shared" si="22"/>
        <v>0.45089153862144776</v>
      </c>
      <c r="P137" s="173">
        <f t="shared" si="22"/>
        <v>0.45297498323735319</v>
      </c>
      <c r="Q137" s="173">
        <f t="shared" si="22"/>
        <v>0.45589145702161249</v>
      </c>
    </row>
    <row r="138" spans="1:17" ht="12" customHeight="1" x14ac:dyDescent="0.25">
      <c r="A138" s="147" t="s">
        <v>59</v>
      </c>
      <c r="B138" s="172">
        <f t="shared" si="22"/>
        <v>1</v>
      </c>
      <c r="C138" s="172">
        <f t="shared" si="22"/>
        <v>0.99999999999999956</v>
      </c>
      <c r="D138" s="172">
        <f t="shared" si="22"/>
        <v>1.0000000000000002</v>
      </c>
      <c r="E138" s="172">
        <f t="shared" si="22"/>
        <v>1</v>
      </c>
      <c r="F138" s="172">
        <f t="shared" si="22"/>
        <v>1</v>
      </c>
      <c r="G138" s="172">
        <f t="shared" si="22"/>
        <v>0.99999999999999922</v>
      </c>
      <c r="H138" s="172">
        <f t="shared" si="22"/>
        <v>1.0000000000000004</v>
      </c>
      <c r="I138" s="172">
        <f t="shared" si="22"/>
        <v>1</v>
      </c>
      <c r="J138" s="172">
        <f t="shared" si="22"/>
        <v>1.0000000000000004</v>
      </c>
      <c r="K138" s="172">
        <f t="shared" si="22"/>
        <v>1</v>
      </c>
      <c r="L138" s="172">
        <f t="shared" si="22"/>
        <v>1.0000000000000002</v>
      </c>
      <c r="M138" s="172">
        <f t="shared" si="22"/>
        <v>1.0000000000000002</v>
      </c>
      <c r="N138" s="172">
        <f t="shared" si="22"/>
        <v>1.0000000000000002</v>
      </c>
      <c r="O138" s="172">
        <f t="shared" si="22"/>
        <v>0.99999999999999967</v>
      </c>
      <c r="P138" s="172">
        <f t="shared" si="22"/>
        <v>1.0000000000000004</v>
      </c>
      <c r="Q138" s="172">
        <f t="shared" si="22"/>
        <v>1.0000000000000004</v>
      </c>
    </row>
    <row r="139" spans="1:17" ht="12" customHeight="1" x14ac:dyDescent="0.25">
      <c r="A139" s="163" t="s">
        <v>142</v>
      </c>
      <c r="B139" s="171">
        <f t="shared" si="22"/>
        <v>0.48333601519727504</v>
      </c>
      <c r="C139" s="171">
        <f t="shared" si="22"/>
        <v>0.48965176042848518</v>
      </c>
      <c r="D139" s="171">
        <f t="shared" si="22"/>
        <v>0.50581068557907916</v>
      </c>
      <c r="E139" s="171">
        <f t="shared" si="22"/>
        <v>0.51405646193409837</v>
      </c>
      <c r="F139" s="171">
        <f t="shared" si="22"/>
        <v>0.52448444558627505</v>
      </c>
      <c r="G139" s="171">
        <f t="shared" si="22"/>
        <v>0.53362414687343085</v>
      </c>
      <c r="H139" s="171">
        <f t="shared" si="22"/>
        <v>0.53864876187820687</v>
      </c>
      <c r="I139" s="171">
        <f t="shared" si="22"/>
        <v>0.55655374908772404</v>
      </c>
      <c r="J139" s="171">
        <f t="shared" si="22"/>
        <v>0.55882537233772489</v>
      </c>
      <c r="K139" s="171">
        <f t="shared" si="22"/>
        <v>0.5604825714806152</v>
      </c>
      <c r="L139" s="171">
        <f t="shared" si="22"/>
        <v>0.56250991742944811</v>
      </c>
      <c r="M139" s="171">
        <f t="shared" si="22"/>
        <v>0.56450744191533853</v>
      </c>
      <c r="N139" s="171">
        <f t="shared" si="22"/>
        <v>0.5666603296268784</v>
      </c>
      <c r="O139" s="171">
        <f t="shared" si="22"/>
        <v>0.5752445128694853</v>
      </c>
      <c r="P139" s="171">
        <f t="shared" si="22"/>
        <v>0.58077622250787975</v>
      </c>
      <c r="Q139" s="171">
        <f t="shared" si="22"/>
        <v>0.59422480617863205</v>
      </c>
    </row>
    <row r="140" spans="1:17" ht="12" customHeight="1" x14ac:dyDescent="0.25">
      <c r="A140" s="161" t="s">
        <v>141</v>
      </c>
      <c r="B140" s="170">
        <f t="shared" si="22"/>
        <v>0.97820824451669908</v>
      </c>
      <c r="C140" s="170">
        <f t="shared" si="22"/>
        <v>0.98951078677851989</v>
      </c>
      <c r="D140" s="170">
        <f t="shared" si="22"/>
        <v>0.9802857895222965</v>
      </c>
      <c r="E140" s="170">
        <f t="shared" si="22"/>
        <v>0.9806865499359545</v>
      </c>
      <c r="F140" s="170">
        <f t="shared" si="22"/>
        <v>0.98108675943387236</v>
      </c>
      <c r="G140" s="170">
        <f t="shared" si="22"/>
        <v>0.90272812580695805</v>
      </c>
      <c r="H140" s="170">
        <f t="shared" si="22"/>
        <v>0.96118246884065961</v>
      </c>
      <c r="I140" s="170">
        <f t="shared" si="22"/>
        <v>0.97974985268878156</v>
      </c>
      <c r="J140" s="170">
        <f t="shared" si="22"/>
        <v>0.97968309760249306</v>
      </c>
      <c r="K140" s="170">
        <f t="shared" si="22"/>
        <v>0.9801894585330051</v>
      </c>
      <c r="L140" s="170">
        <f t="shared" si="22"/>
        <v>0.9793309005622346</v>
      </c>
      <c r="M140" s="170">
        <f t="shared" si="22"/>
        <v>0.97974884406084539</v>
      </c>
      <c r="N140" s="170">
        <f t="shared" si="22"/>
        <v>0.9807698263389738</v>
      </c>
      <c r="O140" s="170">
        <f t="shared" si="22"/>
        <v>0.98137102103353613</v>
      </c>
      <c r="P140" s="170">
        <f t="shared" si="22"/>
        <v>0.97047848997128705</v>
      </c>
      <c r="Q140" s="170">
        <f t="shared" si="22"/>
        <v>0.93483033903829127</v>
      </c>
    </row>
    <row r="141" spans="1:17" ht="12" customHeight="1" x14ac:dyDescent="0.25">
      <c r="A141" s="148" t="s">
        <v>60</v>
      </c>
      <c r="B141" s="73">
        <f t="shared" si="22"/>
        <v>0.48333601519727515</v>
      </c>
      <c r="C141" s="73">
        <f t="shared" si="22"/>
        <v>0.48965176042848679</v>
      </c>
      <c r="D141" s="73">
        <f t="shared" si="22"/>
        <v>0.51198058858757334</v>
      </c>
      <c r="E141" s="73">
        <f t="shared" si="22"/>
        <v>0.52694227665658</v>
      </c>
      <c r="F141" s="73">
        <f t="shared" si="22"/>
        <v>0.53269658734978476</v>
      </c>
      <c r="G141" s="73">
        <f t="shared" si="22"/>
        <v>0.5453613012202374</v>
      </c>
      <c r="H141" s="73">
        <f t="shared" si="22"/>
        <v>0.55323525670968998</v>
      </c>
      <c r="I141" s="73">
        <f t="shared" si="22"/>
        <v>0.5561192524978491</v>
      </c>
      <c r="J141" s="73">
        <f t="shared" si="22"/>
        <v>0.55795998268889613</v>
      </c>
      <c r="K141" s="73">
        <f t="shared" si="22"/>
        <v>0.55974483708022826</v>
      </c>
      <c r="L141" s="73">
        <f t="shared" si="22"/>
        <v>0.56064364138619582</v>
      </c>
      <c r="M141" s="73">
        <f t="shared" si="22"/>
        <v>0.56328520940480298</v>
      </c>
      <c r="N141" s="73">
        <f t="shared" si="22"/>
        <v>0.56361754389165153</v>
      </c>
      <c r="O141" s="73">
        <f t="shared" si="22"/>
        <v>0.57012233151991931</v>
      </c>
      <c r="P141" s="73">
        <f t="shared" si="22"/>
        <v>0.58045647321608285</v>
      </c>
      <c r="Q141" s="73">
        <f t="shared" si="22"/>
        <v>0.59146937769864849</v>
      </c>
    </row>
    <row r="142" spans="1:17" ht="12" customHeight="1" x14ac:dyDescent="0.25">
      <c r="A142" s="159" t="s">
        <v>59</v>
      </c>
      <c r="B142" s="65">
        <f t="shared" si="22"/>
        <v>1</v>
      </c>
      <c r="C142" s="65">
        <f t="shared" si="22"/>
        <v>1</v>
      </c>
      <c r="D142" s="65">
        <f t="shared" si="22"/>
        <v>0.99999999999999956</v>
      </c>
      <c r="E142" s="65">
        <f t="shared" si="22"/>
        <v>1</v>
      </c>
      <c r="F142" s="65">
        <f t="shared" si="22"/>
        <v>1</v>
      </c>
      <c r="G142" s="65">
        <f t="shared" si="22"/>
        <v>0.99999999999999978</v>
      </c>
      <c r="H142" s="65">
        <f t="shared" si="22"/>
        <v>1.0000000000000002</v>
      </c>
      <c r="I142" s="65">
        <f t="shared" si="22"/>
        <v>0.99999999999999978</v>
      </c>
      <c r="J142" s="65">
        <f t="shared" si="22"/>
        <v>1</v>
      </c>
      <c r="K142" s="65">
        <f t="shared" si="22"/>
        <v>1.0000000000000007</v>
      </c>
      <c r="L142" s="65">
        <f t="shared" si="22"/>
        <v>0.99999999999999978</v>
      </c>
      <c r="M142" s="65">
        <f t="shared" si="22"/>
        <v>1</v>
      </c>
      <c r="N142" s="65">
        <f t="shared" si="22"/>
        <v>1</v>
      </c>
      <c r="O142" s="65">
        <f t="shared" si="22"/>
        <v>1</v>
      </c>
      <c r="P142" s="65">
        <f t="shared" si="22"/>
        <v>1</v>
      </c>
      <c r="Q142" s="65">
        <f t="shared" si="22"/>
        <v>1.0000000000000002</v>
      </c>
    </row>
    <row r="143" spans="1:17" ht="12" customHeight="1" x14ac:dyDescent="0.25">
      <c r="A143" s="158" t="s">
        <v>62</v>
      </c>
      <c r="B143" s="169">
        <f t="shared" si="22"/>
        <v>0.50498968838134084</v>
      </c>
      <c r="C143" s="169">
        <f t="shared" si="22"/>
        <v>0.47333946330473975</v>
      </c>
      <c r="D143" s="169">
        <f t="shared" si="22"/>
        <v>0.48727542869296936</v>
      </c>
      <c r="E143" s="169">
        <f t="shared" si="22"/>
        <v>0.50382608856428557</v>
      </c>
      <c r="F143" s="169">
        <f t="shared" si="22"/>
        <v>0.51120310566775939</v>
      </c>
      <c r="G143" s="169">
        <f t="shared" si="22"/>
        <v>0.52776062507666155</v>
      </c>
      <c r="H143" s="169">
        <f t="shared" si="22"/>
        <v>0.56944679670397103</v>
      </c>
      <c r="I143" s="169">
        <f t="shared" si="22"/>
        <v>0.57553151651312418</v>
      </c>
      <c r="J143" s="169">
        <f t="shared" si="22"/>
        <v>0.58908531618812776</v>
      </c>
      <c r="K143" s="169">
        <f t="shared" si="22"/>
        <v>0.59585508806762799</v>
      </c>
      <c r="L143" s="169">
        <f t="shared" si="22"/>
        <v>0.60723366525459999</v>
      </c>
      <c r="M143" s="169">
        <f t="shared" si="22"/>
        <v>0.59340044378141998</v>
      </c>
      <c r="N143" s="169">
        <f t="shared" si="22"/>
        <v>0.59705361083916086</v>
      </c>
      <c r="O143" s="169">
        <f t="shared" si="22"/>
        <v>0.5907590224040169</v>
      </c>
      <c r="P143" s="169">
        <f t="shared" si="22"/>
        <v>0.59854298191641186</v>
      </c>
      <c r="Q143" s="169">
        <f t="shared" si="22"/>
        <v>0.60644599425734913</v>
      </c>
    </row>
    <row r="144" spans="1:17" ht="12" customHeight="1" x14ac:dyDescent="0.25">
      <c r="A144" s="23" t="s">
        <v>57</v>
      </c>
      <c r="B144" s="73">
        <f t="shared" si="22"/>
        <v>0.37467543599955522</v>
      </c>
      <c r="C144" s="73">
        <f t="shared" si="22"/>
        <v>0.389759511217043</v>
      </c>
      <c r="D144" s="73">
        <f t="shared" si="22"/>
        <v>0.39835378403304905</v>
      </c>
      <c r="E144" s="73">
        <f t="shared" si="22"/>
        <v>0.40477187936075926</v>
      </c>
      <c r="F144" s="73">
        <f t="shared" si="22"/>
        <v>0.40990389948851519</v>
      </c>
      <c r="G144" s="73">
        <f t="shared" si="22"/>
        <v>0.41531099189166015</v>
      </c>
      <c r="H144" s="73">
        <f t="shared" si="22"/>
        <v>0.41940741038893092</v>
      </c>
      <c r="I144" s="73">
        <f t="shared" si="22"/>
        <v>0.42483799424642504</v>
      </c>
      <c r="J144" s="73">
        <f t="shared" si="22"/>
        <v>0.42840151971323548</v>
      </c>
      <c r="K144" s="73">
        <f t="shared" si="22"/>
        <v>0.43156455907612989</v>
      </c>
      <c r="L144" s="73">
        <f t="shared" si="22"/>
        <v>0.43610213583535218</v>
      </c>
      <c r="M144" s="73">
        <f t="shared" si="22"/>
        <v>0.439242688261335</v>
      </c>
      <c r="N144" s="73">
        <f t="shared" si="22"/>
        <v>0.44183774423112393</v>
      </c>
      <c r="O144" s="73">
        <f t="shared" si="22"/>
        <v>0.44674630786583147</v>
      </c>
      <c r="P144" s="73">
        <f t="shared" si="22"/>
        <v>0.44904504270463957</v>
      </c>
      <c r="Q144" s="73">
        <f t="shared" ref="Q144" si="23">IF(Q126=0,"",Q126/Q108)</f>
        <v>0.45465692104879712</v>
      </c>
    </row>
    <row r="145" spans="1:17" ht="12" customHeight="1" x14ac:dyDescent="0.25">
      <c r="A145" s="29" t="s">
        <v>140</v>
      </c>
      <c r="B145" s="65">
        <f t="shared" ref="B145:Q145" si="24">IF(B127=0,"",B127/B109)</f>
        <v>0.75922575541904758</v>
      </c>
      <c r="C145" s="65">
        <f t="shared" si="24"/>
        <v>0.76586701695496739</v>
      </c>
      <c r="D145" s="65">
        <f t="shared" si="24"/>
        <v>0.77985417460981721</v>
      </c>
      <c r="E145" s="65">
        <f t="shared" si="24"/>
        <v>0.78911380088489069</v>
      </c>
      <c r="F145" s="65">
        <f t="shared" si="24"/>
        <v>0.795514670171243</v>
      </c>
      <c r="G145" s="65">
        <f t="shared" si="24"/>
        <v>0.80295438633090499</v>
      </c>
      <c r="H145" s="65">
        <f t="shared" si="24"/>
        <v>0.80897770728114193</v>
      </c>
      <c r="I145" s="65">
        <f t="shared" si="24"/>
        <v>0.81429542873386607</v>
      </c>
      <c r="J145" s="65">
        <f t="shared" si="24"/>
        <v>0.81601952393046895</v>
      </c>
      <c r="K145" s="65">
        <f t="shared" si="24"/>
        <v>0.81696760066098995</v>
      </c>
      <c r="L145" s="65">
        <f t="shared" si="24"/>
        <v>0.81896706748743608</v>
      </c>
      <c r="M145" s="65">
        <f t="shared" si="24"/>
        <v>0.82117233118082855</v>
      </c>
      <c r="N145" s="65">
        <f t="shared" si="24"/>
        <v>0.82133574971849765</v>
      </c>
      <c r="O145" s="65">
        <f t="shared" si="24"/>
        <v>0.82417395536747173</v>
      </c>
      <c r="P145" s="65">
        <f t="shared" si="24"/>
        <v>0.83317453429345856</v>
      </c>
      <c r="Q145" s="65">
        <f t="shared" si="24"/>
        <v>0.83917955392644084</v>
      </c>
    </row>
    <row r="147" spans="1:17" ht="12" customHeight="1" x14ac:dyDescent="0.25">
      <c r="A147" s="152" t="s">
        <v>121</v>
      </c>
      <c r="B147" s="168">
        <f>SUM(B148,B150,B152,B161)</f>
        <v>6.6098996849658276</v>
      </c>
      <c r="C147" s="168">
        <f t="shared" ref="C147:Q147" si="25">SUM(C148,C150,C152,C161)</f>
        <v>6.7015891945602855</v>
      </c>
      <c r="D147" s="168">
        <f t="shared" si="25"/>
        <v>7.8433212937686267</v>
      </c>
      <c r="E147" s="168">
        <f t="shared" si="25"/>
        <v>8.9786513098243397</v>
      </c>
      <c r="F147" s="168">
        <f t="shared" si="25"/>
        <v>9.0495274554272047</v>
      </c>
      <c r="G147" s="168">
        <f t="shared" si="25"/>
        <v>10.605621759396641</v>
      </c>
      <c r="H147" s="168">
        <f t="shared" si="25"/>
        <v>9.3746067830999618</v>
      </c>
      <c r="I147" s="168">
        <f t="shared" si="25"/>
        <v>9.6371889991343416</v>
      </c>
      <c r="J147" s="168">
        <f t="shared" si="25"/>
        <v>9.3389398668279977</v>
      </c>
      <c r="K147" s="168">
        <f t="shared" si="25"/>
        <v>8.3433570607256122</v>
      </c>
      <c r="L147" s="168">
        <f t="shared" si="25"/>
        <v>7.7763631371587785</v>
      </c>
      <c r="M147" s="168">
        <f t="shared" si="25"/>
        <v>7.1161947409933122</v>
      </c>
      <c r="N147" s="168">
        <f t="shared" si="25"/>
        <v>6.2905718547731482</v>
      </c>
      <c r="O147" s="168">
        <f t="shared" si="25"/>
        <v>5.5407530198238923</v>
      </c>
      <c r="P147" s="168">
        <f t="shared" si="25"/>
        <v>5.3730695961545232</v>
      </c>
      <c r="Q147" s="168">
        <f t="shared" si="25"/>
        <v>5.7162152866488816</v>
      </c>
    </row>
    <row r="148" spans="1:17" ht="12" customHeight="1" x14ac:dyDescent="0.25">
      <c r="A148" s="158" t="s">
        <v>65</v>
      </c>
      <c r="B148" s="157">
        <f>B149</f>
        <v>0</v>
      </c>
      <c r="C148" s="157">
        <f t="shared" ref="C148:Q148" si="26">C149</f>
        <v>0</v>
      </c>
      <c r="D148" s="157">
        <f t="shared" si="26"/>
        <v>0</v>
      </c>
      <c r="E148" s="157">
        <f t="shared" si="26"/>
        <v>0</v>
      </c>
      <c r="F148" s="157">
        <f t="shared" si="26"/>
        <v>0</v>
      </c>
      <c r="G148" s="157">
        <f t="shared" si="26"/>
        <v>0</v>
      </c>
      <c r="H148" s="157">
        <f t="shared" si="26"/>
        <v>0</v>
      </c>
      <c r="I148" s="157">
        <f t="shared" si="26"/>
        <v>0</v>
      </c>
      <c r="J148" s="157">
        <f t="shared" si="26"/>
        <v>0</v>
      </c>
      <c r="K148" s="157">
        <f t="shared" si="26"/>
        <v>0</v>
      </c>
      <c r="L148" s="157">
        <f t="shared" si="26"/>
        <v>0</v>
      </c>
      <c r="M148" s="157">
        <f t="shared" si="26"/>
        <v>0</v>
      </c>
      <c r="N148" s="157">
        <f t="shared" si="26"/>
        <v>0</v>
      </c>
      <c r="O148" s="157">
        <f t="shared" si="26"/>
        <v>0</v>
      </c>
      <c r="P148" s="157">
        <f t="shared" si="26"/>
        <v>0</v>
      </c>
      <c r="Q148" s="157">
        <f t="shared" si="26"/>
        <v>0</v>
      </c>
    </row>
    <row r="149" spans="1:17" ht="12" customHeight="1" x14ac:dyDescent="0.25">
      <c r="A149" s="23" t="s">
        <v>60</v>
      </c>
      <c r="B149" s="57">
        <f>RES_hhdet_emi!B$163</f>
        <v>0</v>
      </c>
      <c r="C149" s="57">
        <f>RES_hhdet_emi!C$163</f>
        <v>0</v>
      </c>
      <c r="D149" s="57">
        <f>RES_hhdet_emi!D$163</f>
        <v>0</v>
      </c>
      <c r="E149" s="57">
        <f>RES_hhdet_emi!E$163</f>
        <v>0</v>
      </c>
      <c r="F149" s="57">
        <f>RES_hhdet_emi!F$163</f>
        <v>0</v>
      </c>
      <c r="G149" s="57">
        <f>RES_hhdet_emi!G$163</f>
        <v>0</v>
      </c>
      <c r="H149" s="57">
        <f>RES_hhdet_emi!H$163</f>
        <v>0</v>
      </c>
      <c r="I149" s="57">
        <f>RES_hhdet_emi!I$163</f>
        <v>0</v>
      </c>
      <c r="J149" s="57">
        <f>RES_hhdet_emi!J$163</f>
        <v>0</v>
      </c>
      <c r="K149" s="57">
        <f>RES_hhdet_emi!K$163</f>
        <v>0</v>
      </c>
      <c r="L149" s="57">
        <f>RES_hhdet_emi!L$163</f>
        <v>0</v>
      </c>
      <c r="M149" s="57">
        <f>RES_hhdet_emi!M$163</f>
        <v>0</v>
      </c>
      <c r="N149" s="57">
        <f>RES_hhdet_emi!N$163</f>
        <v>0</v>
      </c>
      <c r="O149" s="57">
        <f>RES_hhdet_emi!O$163</f>
        <v>0</v>
      </c>
      <c r="P149" s="57">
        <f>RES_hhdet_emi!P$163</f>
        <v>0</v>
      </c>
      <c r="Q149" s="57">
        <f>RES_hhdet_emi!Q$163</f>
        <v>0</v>
      </c>
    </row>
    <row r="150" spans="1:17" ht="12" customHeight="1" x14ac:dyDescent="0.25">
      <c r="A150" s="158" t="s">
        <v>112</v>
      </c>
      <c r="B150" s="157">
        <f>B151</f>
        <v>0</v>
      </c>
      <c r="C150" s="157">
        <f t="shared" ref="C150:Q150" si="27">C151</f>
        <v>0</v>
      </c>
      <c r="D150" s="157">
        <f t="shared" si="27"/>
        <v>0</v>
      </c>
      <c r="E150" s="157">
        <f t="shared" si="27"/>
        <v>0</v>
      </c>
      <c r="F150" s="157">
        <f t="shared" si="27"/>
        <v>0</v>
      </c>
      <c r="G150" s="157">
        <f t="shared" si="27"/>
        <v>0</v>
      </c>
      <c r="H150" s="157">
        <f t="shared" si="27"/>
        <v>0</v>
      </c>
      <c r="I150" s="157">
        <f t="shared" si="27"/>
        <v>0</v>
      </c>
      <c r="J150" s="157">
        <f t="shared" si="27"/>
        <v>0</v>
      </c>
      <c r="K150" s="157">
        <f t="shared" si="27"/>
        <v>0</v>
      </c>
      <c r="L150" s="157">
        <f t="shared" si="27"/>
        <v>0</v>
      </c>
      <c r="M150" s="157">
        <f t="shared" si="27"/>
        <v>0</v>
      </c>
      <c r="N150" s="157">
        <f t="shared" si="27"/>
        <v>0</v>
      </c>
      <c r="O150" s="157">
        <f t="shared" si="27"/>
        <v>0</v>
      </c>
      <c r="P150" s="157">
        <f t="shared" si="27"/>
        <v>0</v>
      </c>
      <c r="Q150" s="157">
        <f t="shared" si="27"/>
        <v>0</v>
      </c>
    </row>
    <row r="151" spans="1:17" ht="12" customHeight="1" x14ac:dyDescent="0.25">
      <c r="A151" s="23" t="s">
        <v>60</v>
      </c>
      <c r="B151" s="156">
        <f>RES_hhdet_emi!B$165</f>
        <v>0</v>
      </c>
      <c r="C151" s="156">
        <f>RES_hhdet_emi!C$165</f>
        <v>0</v>
      </c>
      <c r="D151" s="156">
        <f>RES_hhdet_emi!D$165</f>
        <v>0</v>
      </c>
      <c r="E151" s="156">
        <f>RES_hhdet_emi!E$165</f>
        <v>0</v>
      </c>
      <c r="F151" s="156">
        <f>RES_hhdet_emi!F$165</f>
        <v>0</v>
      </c>
      <c r="G151" s="156">
        <f>RES_hhdet_emi!G$165</f>
        <v>0</v>
      </c>
      <c r="H151" s="156">
        <f>RES_hhdet_emi!H$165</f>
        <v>0</v>
      </c>
      <c r="I151" s="156">
        <f>RES_hhdet_emi!I$165</f>
        <v>0</v>
      </c>
      <c r="J151" s="156">
        <f>RES_hhdet_emi!J$165</f>
        <v>0</v>
      </c>
      <c r="K151" s="156">
        <f>RES_hhdet_emi!K$165</f>
        <v>0</v>
      </c>
      <c r="L151" s="156">
        <f>RES_hhdet_emi!L$165</f>
        <v>0</v>
      </c>
      <c r="M151" s="156">
        <f>RES_hhdet_emi!M$165</f>
        <v>0</v>
      </c>
      <c r="N151" s="156">
        <f>RES_hhdet_emi!N$165</f>
        <v>0</v>
      </c>
      <c r="O151" s="156">
        <f>RES_hhdet_emi!O$165</f>
        <v>0</v>
      </c>
      <c r="P151" s="156">
        <f>RES_hhdet_emi!P$165</f>
        <v>0</v>
      </c>
      <c r="Q151" s="156">
        <f>RES_hhdet_emi!Q$165</f>
        <v>0</v>
      </c>
    </row>
    <row r="152" spans="1:17" ht="12" customHeight="1" x14ac:dyDescent="0.25">
      <c r="A152" s="158" t="s">
        <v>63</v>
      </c>
      <c r="B152" s="157">
        <f>SUM(B153:B154,B157:B158)</f>
        <v>2.1720348985246085</v>
      </c>
      <c r="C152" s="157">
        <f t="shared" ref="C152:Q152" si="28">SUM(C153:C154,C157:C158)</f>
        <v>2.1917234836000627</v>
      </c>
      <c r="D152" s="157">
        <f t="shared" si="28"/>
        <v>2.649076861010617</v>
      </c>
      <c r="E152" s="157">
        <f t="shared" si="28"/>
        <v>2.6925430754942994</v>
      </c>
      <c r="F152" s="157">
        <f t="shared" si="28"/>
        <v>2.0906309980420987</v>
      </c>
      <c r="G152" s="157">
        <f t="shared" si="28"/>
        <v>3.1585449632558671</v>
      </c>
      <c r="H152" s="157">
        <f t="shared" si="28"/>
        <v>2.3797295882258029</v>
      </c>
      <c r="I152" s="157">
        <f t="shared" si="28"/>
        <v>1.0647996893498639</v>
      </c>
      <c r="J152" s="157">
        <f t="shared" si="28"/>
        <v>1.1999071055560768</v>
      </c>
      <c r="K152" s="157">
        <f t="shared" si="28"/>
        <v>1.1145975667388872</v>
      </c>
      <c r="L152" s="157">
        <f t="shared" si="28"/>
        <v>0.78458034495802409</v>
      </c>
      <c r="M152" s="157">
        <f t="shared" si="28"/>
        <v>0.71509044779943898</v>
      </c>
      <c r="N152" s="157">
        <f t="shared" si="28"/>
        <v>0.51866201844732851</v>
      </c>
      <c r="O152" s="157">
        <f t="shared" si="28"/>
        <v>0.25214251809017496</v>
      </c>
      <c r="P152" s="157">
        <f t="shared" si="28"/>
        <v>0.37260072304455927</v>
      </c>
      <c r="Q152" s="157">
        <f t="shared" si="28"/>
        <v>0.67571387249467041</v>
      </c>
    </row>
    <row r="153" spans="1:17" ht="12" customHeight="1" x14ac:dyDescent="0.25">
      <c r="A153" s="167" t="s">
        <v>144</v>
      </c>
      <c r="B153" s="132">
        <f>RES_hhdet_emi!B$167</f>
        <v>2.0256065748418037</v>
      </c>
      <c r="C153" s="132">
        <f>RES_hhdet_emi!C$167</f>
        <v>2.1162529561006806</v>
      </c>
      <c r="D153" s="132">
        <f>RES_hhdet_emi!D$167</f>
        <v>2.4882987955730274</v>
      </c>
      <c r="E153" s="132">
        <f>RES_hhdet_emi!E$167</f>
        <v>2.5301827252585141</v>
      </c>
      <c r="F153" s="132">
        <f>RES_hhdet_emi!F$167</f>
        <v>1.9031995837192259</v>
      </c>
      <c r="G153" s="132">
        <f>RES_hhdet_emi!G$167</f>
        <v>2.0729084327401632</v>
      </c>
      <c r="H153" s="132">
        <f>RES_hhdet_emi!H$167</f>
        <v>1.9923288488309376</v>
      </c>
      <c r="I153" s="132">
        <f>RES_hhdet_emi!I$167</f>
        <v>0.86713799839587125</v>
      </c>
      <c r="J153" s="132">
        <f>RES_hhdet_emi!J$167</f>
        <v>1.0017386778614563</v>
      </c>
      <c r="K153" s="132">
        <f>RES_hhdet_emi!K$167</f>
        <v>0.9281189336272101</v>
      </c>
      <c r="L153" s="132">
        <f>RES_hhdet_emi!L$167</f>
        <v>0.60015745766758399</v>
      </c>
      <c r="M153" s="132">
        <f>RES_hhdet_emi!M$167</f>
        <v>0.53356663289869599</v>
      </c>
      <c r="N153" s="132">
        <f>RES_hhdet_emi!N$167</f>
        <v>0.35074179151534002</v>
      </c>
      <c r="O153" s="132">
        <f>RES_hhdet_emi!O$167</f>
        <v>9.9649375203896273E-2</v>
      </c>
      <c r="P153" s="132">
        <f>RES_hhdet_emi!P$167</f>
        <v>0.12639235848228042</v>
      </c>
      <c r="Q153" s="132">
        <f>RES_hhdet_emi!Q$167</f>
        <v>5.0013564170627585E-2</v>
      </c>
    </row>
    <row r="154" spans="1:17" ht="12" customHeight="1" x14ac:dyDescent="0.25">
      <c r="A154" s="167" t="s">
        <v>143</v>
      </c>
      <c r="B154" s="132">
        <f>SUM(B155:B156)</f>
        <v>0.14642832368280501</v>
      </c>
      <c r="C154" s="132">
        <f t="shared" ref="C154:Q154" si="29">SUM(C155:C156)</f>
        <v>7.5470527499381934E-2</v>
      </c>
      <c r="D154" s="132">
        <f t="shared" si="29"/>
        <v>0.16077806543758963</v>
      </c>
      <c r="E154" s="132">
        <f t="shared" si="29"/>
        <v>0.16236035023578538</v>
      </c>
      <c r="F154" s="132">
        <f t="shared" si="29"/>
        <v>0.1874314143228728</v>
      </c>
      <c r="G154" s="132">
        <f t="shared" si="29"/>
        <v>1.0856365305157039</v>
      </c>
      <c r="H154" s="132">
        <f t="shared" si="29"/>
        <v>0.38740073939486547</v>
      </c>
      <c r="I154" s="132">
        <f t="shared" si="29"/>
        <v>0.19766169095399258</v>
      </c>
      <c r="J154" s="132">
        <f t="shared" si="29"/>
        <v>0.19816842769462056</v>
      </c>
      <c r="K154" s="132">
        <f t="shared" si="29"/>
        <v>0.18647863311167717</v>
      </c>
      <c r="L154" s="132">
        <f t="shared" si="29"/>
        <v>0.18442288729044012</v>
      </c>
      <c r="M154" s="132">
        <f t="shared" si="29"/>
        <v>0.18152381490074299</v>
      </c>
      <c r="N154" s="132">
        <f t="shared" si="29"/>
        <v>0.16792022693198855</v>
      </c>
      <c r="O154" s="132">
        <f t="shared" si="29"/>
        <v>0.15249314288627866</v>
      </c>
      <c r="P154" s="132">
        <f t="shared" si="29"/>
        <v>0.24620836456227885</v>
      </c>
      <c r="Q154" s="132">
        <f t="shared" si="29"/>
        <v>0.62570030832404278</v>
      </c>
    </row>
    <row r="155" spans="1:17" ht="12" customHeight="1" x14ac:dyDescent="0.25">
      <c r="A155" s="166" t="s">
        <v>57</v>
      </c>
      <c r="B155" s="165">
        <f>RES_hhdet_emi!B$169</f>
        <v>0.14642832368280501</v>
      </c>
      <c r="C155" s="165">
        <f>RES_hhdet_emi!C$169</f>
        <v>7.5470527499381934E-2</v>
      </c>
      <c r="D155" s="165">
        <f>RES_hhdet_emi!D$169</f>
        <v>0.16077806543758963</v>
      </c>
      <c r="E155" s="165">
        <f>RES_hhdet_emi!E$169</f>
        <v>0.16236035023578538</v>
      </c>
      <c r="F155" s="165">
        <f>RES_hhdet_emi!F$169</f>
        <v>0.1874314143228728</v>
      </c>
      <c r="G155" s="165">
        <f>RES_hhdet_emi!G$169</f>
        <v>1.0856365305157039</v>
      </c>
      <c r="H155" s="165">
        <f>RES_hhdet_emi!H$169</f>
        <v>0.38740073939486547</v>
      </c>
      <c r="I155" s="165">
        <f>RES_hhdet_emi!I$169</f>
        <v>0.19766169095399258</v>
      </c>
      <c r="J155" s="165">
        <f>RES_hhdet_emi!J$169</f>
        <v>0.19816842769462056</v>
      </c>
      <c r="K155" s="165">
        <f>RES_hhdet_emi!K$169</f>
        <v>0.18647863311167717</v>
      </c>
      <c r="L155" s="165">
        <f>RES_hhdet_emi!L$169</f>
        <v>0.18442288729044012</v>
      </c>
      <c r="M155" s="165">
        <f>RES_hhdet_emi!M$169</f>
        <v>0.18152381490074299</v>
      </c>
      <c r="N155" s="165">
        <f>RES_hhdet_emi!N$169</f>
        <v>0.16792022693198855</v>
      </c>
      <c r="O155" s="165">
        <f>RES_hhdet_emi!O$169</f>
        <v>0.15249314288627866</v>
      </c>
      <c r="P155" s="165">
        <f>RES_hhdet_emi!P$169</f>
        <v>0.24620836456227885</v>
      </c>
      <c r="Q155" s="165">
        <f>RES_hhdet_emi!Q$169</f>
        <v>0.62570030832404278</v>
      </c>
    </row>
    <row r="156" spans="1:17" ht="12" customHeight="1" x14ac:dyDescent="0.25">
      <c r="A156" s="147" t="s">
        <v>59</v>
      </c>
      <c r="B156" s="164">
        <f>RES_hhdet_emi!B$170</f>
        <v>0</v>
      </c>
      <c r="C156" s="164">
        <f>RES_hhdet_emi!C$170</f>
        <v>0</v>
      </c>
      <c r="D156" s="164">
        <f>RES_hhdet_emi!D$170</f>
        <v>0</v>
      </c>
      <c r="E156" s="164">
        <f>RES_hhdet_emi!E$170</f>
        <v>0</v>
      </c>
      <c r="F156" s="164">
        <f>RES_hhdet_emi!F$170</f>
        <v>0</v>
      </c>
      <c r="G156" s="164">
        <f>RES_hhdet_emi!G$170</f>
        <v>0</v>
      </c>
      <c r="H156" s="164">
        <f>RES_hhdet_emi!H$170</f>
        <v>0</v>
      </c>
      <c r="I156" s="164">
        <f>RES_hhdet_emi!I$170</f>
        <v>0</v>
      </c>
      <c r="J156" s="164">
        <f>RES_hhdet_emi!J$170</f>
        <v>0</v>
      </c>
      <c r="K156" s="164">
        <f>RES_hhdet_emi!K$170</f>
        <v>0</v>
      </c>
      <c r="L156" s="164">
        <f>RES_hhdet_emi!L$170</f>
        <v>0</v>
      </c>
      <c r="M156" s="164">
        <f>RES_hhdet_emi!M$170</f>
        <v>0</v>
      </c>
      <c r="N156" s="164">
        <f>RES_hhdet_emi!N$170</f>
        <v>0</v>
      </c>
      <c r="O156" s="164">
        <f>RES_hhdet_emi!O$170</f>
        <v>0</v>
      </c>
      <c r="P156" s="164">
        <f>RES_hhdet_emi!P$170</f>
        <v>0</v>
      </c>
      <c r="Q156" s="164">
        <f>RES_hhdet_emi!Q$170</f>
        <v>0</v>
      </c>
    </row>
    <row r="157" spans="1:17" ht="12" customHeight="1" x14ac:dyDescent="0.25">
      <c r="A157" s="163" t="s">
        <v>142</v>
      </c>
      <c r="B157" s="162">
        <f>RES_hhdet_emi!B$171</f>
        <v>0</v>
      </c>
      <c r="C157" s="162">
        <f>RES_hhdet_emi!C$171</f>
        <v>0</v>
      </c>
      <c r="D157" s="162">
        <f>RES_hhdet_emi!D$171</f>
        <v>0</v>
      </c>
      <c r="E157" s="162">
        <f>RES_hhdet_emi!E$171</f>
        <v>0</v>
      </c>
      <c r="F157" s="162">
        <f>RES_hhdet_emi!F$171</f>
        <v>0</v>
      </c>
      <c r="G157" s="162">
        <f>RES_hhdet_emi!G$171</f>
        <v>0</v>
      </c>
      <c r="H157" s="162">
        <f>RES_hhdet_emi!H$171</f>
        <v>0</v>
      </c>
      <c r="I157" s="162">
        <f>RES_hhdet_emi!I$171</f>
        <v>0</v>
      </c>
      <c r="J157" s="162">
        <f>RES_hhdet_emi!J$171</f>
        <v>0</v>
      </c>
      <c r="K157" s="162">
        <f>RES_hhdet_emi!K$171</f>
        <v>0</v>
      </c>
      <c r="L157" s="162">
        <f>RES_hhdet_emi!L$171</f>
        <v>0</v>
      </c>
      <c r="M157" s="162">
        <f>RES_hhdet_emi!M$171</f>
        <v>0</v>
      </c>
      <c r="N157" s="162">
        <f>RES_hhdet_emi!N$171</f>
        <v>0</v>
      </c>
      <c r="O157" s="162">
        <f>RES_hhdet_emi!O$171</f>
        <v>0</v>
      </c>
      <c r="P157" s="162">
        <f>RES_hhdet_emi!P$171</f>
        <v>0</v>
      </c>
      <c r="Q157" s="162">
        <f>RES_hhdet_emi!Q$171</f>
        <v>0</v>
      </c>
    </row>
    <row r="158" spans="1:17" ht="12" customHeight="1" x14ac:dyDescent="0.25">
      <c r="A158" s="161" t="s">
        <v>141</v>
      </c>
      <c r="B158" s="160">
        <f>SUM(B159:B160)</f>
        <v>0</v>
      </c>
      <c r="C158" s="160">
        <f t="shared" ref="C158:Q158" si="30">SUM(C159:C160)</f>
        <v>0</v>
      </c>
      <c r="D158" s="160">
        <f t="shared" si="30"/>
        <v>0</v>
      </c>
      <c r="E158" s="160">
        <f t="shared" si="30"/>
        <v>0</v>
      </c>
      <c r="F158" s="160">
        <f t="shared" si="30"/>
        <v>0</v>
      </c>
      <c r="G158" s="160">
        <f t="shared" si="30"/>
        <v>0</v>
      </c>
      <c r="H158" s="160">
        <f t="shared" si="30"/>
        <v>0</v>
      </c>
      <c r="I158" s="160">
        <f t="shared" si="30"/>
        <v>0</v>
      </c>
      <c r="J158" s="160">
        <f t="shared" si="30"/>
        <v>0</v>
      </c>
      <c r="K158" s="160">
        <f t="shared" si="30"/>
        <v>0</v>
      </c>
      <c r="L158" s="160">
        <f t="shared" si="30"/>
        <v>0</v>
      </c>
      <c r="M158" s="160">
        <f t="shared" si="30"/>
        <v>0</v>
      </c>
      <c r="N158" s="160">
        <f t="shared" si="30"/>
        <v>0</v>
      </c>
      <c r="O158" s="160">
        <f t="shared" si="30"/>
        <v>0</v>
      </c>
      <c r="P158" s="160">
        <f t="shared" si="30"/>
        <v>0</v>
      </c>
      <c r="Q158" s="160">
        <f t="shared" si="30"/>
        <v>0</v>
      </c>
    </row>
    <row r="159" spans="1:17" ht="12" customHeight="1" x14ac:dyDescent="0.25">
      <c r="A159" s="148" t="s">
        <v>60</v>
      </c>
      <c r="B159" s="156">
        <f>RES_hhdet_emi!B$173</f>
        <v>0</v>
      </c>
      <c r="C159" s="156">
        <f>RES_hhdet_emi!C$173</f>
        <v>0</v>
      </c>
      <c r="D159" s="156">
        <f>RES_hhdet_emi!D$173</f>
        <v>0</v>
      </c>
      <c r="E159" s="156">
        <f>RES_hhdet_emi!E$173</f>
        <v>0</v>
      </c>
      <c r="F159" s="156">
        <f>RES_hhdet_emi!F$173</f>
        <v>0</v>
      </c>
      <c r="G159" s="156">
        <f>RES_hhdet_emi!G$173</f>
        <v>0</v>
      </c>
      <c r="H159" s="156">
        <f>RES_hhdet_emi!H$173</f>
        <v>0</v>
      </c>
      <c r="I159" s="156">
        <f>RES_hhdet_emi!I$173</f>
        <v>0</v>
      </c>
      <c r="J159" s="156">
        <f>RES_hhdet_emi!J$173</f>
        <v>0</v>
      </c>
      <c r="K159" s="156">
        <f>RES_hhdet_emi!K$173</f>
        <v>0</v>
      </c>
      <c r="L159" s="156">
        <f>RES_hhdet_emi!L$173</f>
        <v>0</v>
      </c>
      <c r="M159" s="156">
        <f>RES_hhdet_emi!M$173</f>
        <v>0</v>
      </c>
      <c r="N159" s="156">
        <f>RES_hhdet_emi!N$173</f>
        <v>0</v>
      </c>
      <c r="O159" s="156">
        <f>RES_hhdet_emi!O$173</f>
        <v>0</v>
      </c>
      <c r="P159" s="156">
        <f>RES_hhdet_emi!P$173</f>
        <v>0</v>
      </c>
      <c r="Q159" s="156">
        <f>RES_hhdet_emi!Q$173</f>
        <v>0</v>
      </c>
    </row>
    <row r="160" spans="1:17" ht="12" customHeight="1" x14ac:dyDescent="0.25">
      <c r="A160" s="159" t="s">
        <v>59</v>
      </c>
      <c r="B160" s="57">
        <f>RES_hhdet_emi!B$174</f>
        <v>0</v>
      </c>
      <c r="C160" s="57">
        <f>RES_hhdet_emi!C$174</f>
        <v>0</v>
      </c>
      <c r="D160" s="57">
        <f>RES_hhdet_emi!D$174</f>
        <v>0</v>
      </c>
      <c r="E160" s="57">
        <f>RES_hhdet_emi!E$174</f>
        <v>0</v>
      </c>
      <c r="F160" s="57">
        <f>RES_hhdet_emi!F$174</f>
        <v>0</v>
      </c>
      <c r="G160" s="57">
        <f>RES_hhdet_emi!G$174</f>
        <v>0</v>
      </c>
      <c r="H160" s="57">
        <f>RES_hhdet_emi!H$174</f>
        <v>0</v>
      </c>
      <c r="I160" s="57">
        <f>RES_hhdet_emi!I$174</f>
        <v>0</v>
      </c>
      <c r="J160" s="57">
        <f>RES_hhdet_emi!J$174</f>
        <v>0</v>
      </c>
      <c r="K160" s="57">
        <f>RES_hhdet_emi!K$174</f>
        <v>0</v>
      </c>
      <c r="L160" s="57">
        <f>RES_hhdet_emi!L$174</f>
        <v>0</v>
      </c>
      <c r="M160" s="57">
        <f>RES_hhdet_emi!M$174</f>
        <v>0</v>
      </c>
      <c r="N160" s="57">
        <f>RES_hhdet_emi!N$174</f>
        <v>0</v>
      </c>
      <c r="O160" s="57">
        <f>RES_hhdet_emi!O$174</f>
        <v>0</v>
      </c>
      <c r="P160" s="57">
        <f>RES_hhdet_emi!P$174</f>
        <v>0</v>
      </c>
      <c r="Q160" s="57">
        <f>RES_hhdet_emi!Q$174</f>
        <v>0</v>
      </c>
    </row>
    <row r="161" spans="1:17" ht="12" customHeight="1" x14ac:dyDescent="0.25">
      <c r="A161" s="158" t="s">
        <v>62</v>
      </c>
      <c r="B161" s="157">
        <f>SUM(B162:B163)</f>
        <v>4.4378647864412191</v>
      </c>
      <c r="C161" s="157">
        <f t="shared" ref="C161:Q161" si="31">SUM(C162:C163)</f>
        <v>4.5098657109602227</v>
      </c>
      <c r="D161" s="157">
        <f t="shared" si="31"/>
        <v>5.1942444327580093</v>
      </c>
      <c r="E161" s="157">
        <f t="shared" si="31"/>
        <v>6.2861082343300412</v>
      </c>
      <c r="F161" s="157">
        <f t="shared" si="31"/>
        <v>6.958896457385106</v>
      </c>
      <c r="G161" s="157">
        <f t="shared" si="31"/>
        <v>7.4470767961407729</v>
      </c>
      <c r="H161" s="157">
        <f t="shared" si="31"/>
        <v>6.9948771948741584</v>
      </c>
      <c r="I161" s="157">
        <f t="shared" si="31"/>
        <v>8.5723893097844783</v>
      </c>
      <c r="J161" s="157">
        <f t="shared" si="31"/>
        <v>8.1390327612719204</v>
      </c>
      <c r="K161" s="157">
        <f t="shared" si="31"/>
        <v>7.2287594939867246</v>
      </c>
      <c r="L161" s="157">
        <f t="shared" si="31"/>
        <v>6.9917827922007545</v>
      </c>
      <c r="M161" s="157">
        <f t="shared" si="31"/>
        <v>6.4011042931938729</v>
      </c>
      <c r="N161" s="157">
        <f t="shared" si="31"/>
        <v>5.7719098363258192</v>
      </c>
      <c r="O161" s="157">
        <f t="shared" si="31"/>
        <v>5.2886105017337171</v>
      </c>
      <c r="P161" s="157">
        <f t="shared" si="31"/>
        <v>5.0004688731099636</v>
      </c>
      <c r="Q161" s="157">
        <f t="shared" si="31"/>
        <v>5.0405014141542113</v>
      </c>
    </row>
    <row r="162" spans="1:17" ht="12" customHeight="1" x14ac:dyDescent="0.25">
      <c r="A162" s="23" t="s">
        <v>57</v>
      </c>
      <c r="B162" s="156">
        <f>RES_hhdet_emi!B$176</f>
        <v>4.4378647864412191</v>
      </c>
      <c r="C162" s="156">
        <f>RES_hhdet_emi!C$176</f>
        <v>4.5098657109602227</v>
      </c>
      <c r="D162" s="156">
        <f>RES_hhdet_emi!D$176</f>
        <v>5.1942444327580093</v>
      </c>
      <c r="E162" s="156">
        <f>RES_hhdet_emi!E$176</f>
        <v>6.2861082343300412</v>
      </c>
      <c r="F162" s="156">
        <f>RES_hhdet_emi!F$176</f>
        <v>6.958896457385106</v>
      </c>
      <c r="G162" s="156">
        <f>RES_hhdet_emi!G$176</f>
        <v>7.4470767961407729</v>
      </c>
      <c r="H162" s="156">
        <f>RES_hhdet_emi!H$176</f>
        <v>6.9948771948741584</v>
      </c>
      <c r="I162" s="156">
        <f>RES_hhdet_emi!I$176</f>
        <v>8.5723893097844783</v>
      </c>
      <c r="J162" s="156">
        <f>RES_hhdet_emi!J$176</f>
        <v>8.1390327612719204</v>
      </c>
      <c r="K162" s="156">
        <f>RES_hhdet_emi!K$176</f>
        <v>7.2287594939867246</v>
      </c>
      <c r="L162" s="156">
        <f>RES_hhdet_emi!L$176</f>
        <v>6.9917827922007545</v>
      </c>
      <c r="M162" s="156">
        <f>RES_hhdet_emi!M$176</f>
        <v>6.4011042931938729</v>
      </c>
      <c r="N162" s="156">
        <f>RES_hhdet_emi!N$176</f>
        <v>5.7719098363258192</v>
      </c>
      <c r="O162" s="156">
        <f>RES_hhdet_emi!O$176</f>
        <v>5.2886105017337171</v>
      </c>
      <c r="P162" s="156">
        <f>RES_hhdet_emi!P$176</f>
        <v>5.0004688731099636</v>
      </c>
      <c r="Q162" s="156">
        <f>RES_hhdet_emi!Q$176</f>
        <v>5.0405014141542113</v>
      </c>
    </row>
    <row r="163" spans="1:17" ht="12" customHeight="1" x14ac:dyDescent="0.25">
      <c r="A163" s="29" t="s">
        <v>140</v>
      </c>
      <c r="B163" s="57">
        <f>RES_hhdet_emi!B$177</f>
        <v>0</v>
      </c>
      <c r="C163" s="57">
        <f>RES_hhdet_emi!C$177</f>
        <v>0</v>
      </c>
      <c r="D163" s="57">
        <f>RES_hhdet_emi!D$177</f>
        <v>0</v>
      </c>
      <c r="E163" s="57">
        <f>RES_hhdet_emi!E$177</f>
        <v>0</v>
      </c>
      <c r="F163" s="57">
        <f>RES_hhdet_emi!F$177</f>
        <v>0</v>
      </c>
      <c r="G163" s="57">
        <f>RES_hhdet_emi!G$177</f>
        <v>0</v>
      </c>
      <c r="H163" s="57">
        <f>RES_hhdet_emi!H$177</f>
        <v>0</v>
      </c>
      <c r="I163" s="57">
        <f>RES_hhdet_emi!I$177</f>
        <v>0</v>
      </c>
      <c r="J163" s="57">
        <f>RES_hhdet_emi!J$177</f>
        <v>0</v>
      </c>
      <c r="K163" s="57">
        <f>RES_hhdet_emi!K$177</f>
        <v>0</v>
      </c>
      <c r="L163" s="57">
        <f>RES_hhdet_emi!L$177</f>
        <v>0</v>
      </c>
      <c r="M163" s="57">
        <f>RES_hhdet_emi!M$177</f>
        <v>0</v>
      </c>
      <c r="N163" s="57">
        <f>RES_hhdet_emi!N$177</f>
        <v>0</v>
      </c>
      <c r="O163" s="57">
        <f>RES_hhdet_emi!O$177</f>
        <v>0</v>
      </c>
      <c r="P163" s="57">
        <f>RES_hhdet_emi!P$177</f>
        <v>0</v>
      </c>
      <c r="Q163" s="57">
        <f>RES_hhdet_emi!Q$177</f>
        <v>0</v>
      </c>
    </row>
    <row r="165" spans="1:17" ht="12" customHeight="1" x14ac:dyDescent="0.25">
      <c r="A165" s="152" t="s">
        <v>198</v>
      </c>
      <c r="B165" s="168">
        <f t="shared" ref="B165:Q165" si="32">SUM(B166,B168,B170,B179)</f>
        <v>13555.22735459208</v>
      </c>
      <c r="C165" s="168">
        <f t="shared" si="32"/>
        <v>12458.793235430281</v>
      </c>
      <c r="D165" s="168">
        <f t="shared" si="32"/>
        <v>12809.910010869706</v>
      </c>
      <c r="E165" s="168">
        <f t="shared" si="32"/>
        <v>13468.303944364698</v>
      </c>
      <c r="F165" s="168">
        <f t="shared" si="32"/>
        <v>12167.531195418493</v>
      </c>
      <c r="G165" s="168">
        <f t="shared" si="32"/>
        <v>10974.920113442055</v>
      </c>
      <c r="H165" s="168">
        <f t="shared" si="32"/>
        <v>11357.83853863665</v>
      </c>
      <c r="I165" s="168">
        <f t="shared" si="32"/>
        <v>12200.119868844422</v>
      </c>
      <c r="J165" s="168">
        <f t="shared" si="32"/>
        <v>10866.477522056113</v>
      </c>
      <c r="K165" s="168">
        <f t="shared" si="32"/>
        <v>10881.0688078984</v>
      </c>
      <c r="L165" s="168">
        <f t="shared" si="32"/>
        <v>10068.95836073228</v>
      </c>
      <c r="M165" s="168">
        <f t="shared" si="32"/>
        <v>10295.873175092525</v>
      </c>
      <c r="N165" s="168">
        <f t="shared" si="32"/>
        <v>9680.0511004744876</v>
      </c>
      <c r="O165" s="168">
        <f t="shared" si="32"/>
        <v>8463.6935774438116</v>
      </c>
      <c r="P165" s="168">
        <f t="shared" si="32"/>
        <v>8189.3416757305649</v>
      </c>
      <c r="Q165" s="168">
        <f t="shared" si="32"/>
        <v>9373.9686148513683</v>
      </c>
    </row>
    <row r="166" spans="1:17" ht="12" customHeight="1" x14ac:dyDescent="0.25">
      <c r="A166" s="158" t="s">
        <v>65</v>
      </c>
      <c r="B166" s="157">
        <f t="shared" ref="B166:Q166" si="33">B167</f>
        <v>7870.8143565962473</v>
      </c>
      <c r="C166" s="157">
        <f t="shared" si="33"/>
        <v>7346.2207082969462</v>
      </c>
      <c r="D166" s="157">
        <f t="shared" si="33"/>
        <v>7593.2364416307601</v>
      </c>
      <c r="E166" s="157">
        <f t="shared" si="33"/>
        <v>8092.0663949178397</v>
      </c>
      <c r="F166" s="157">
        <f t="shared" si="33"/>
        <v>7011.9019358299929</v>
      </c>
      <c r="G166" s="157">
        <f t="shared" si="33"/>
        <v>5729.9257343084701</v>
      </c>
      <c r="H166" s="157">
        <f t="shared" si="33"/>
        <v>6508.3404527223238</v>
      </c>
      <c r="I166" s="157">
        <f t="shared" si="33"/>
        <v>7407.9353993747618</v>
      </c>
      <c r="J166" s="157">
        <f t="shared" si="33"/>
        <v>6144.5962985416236</v>
      </c>
      <c r="K166" s="157">
        <f t="shared" si="33"/>
        <v>6097.3275212089329</v>
      </c>
      <c r="L166" s="157">
        <f t="shared" si="33"/>
        <v>5352.187830726104</v>
      </c>
      <c r="M166" s="157">
        <f t="shared" si="33"/>
        <v>5579.0631812482798</v>
      </c>
      <c r="N166" s="157">
        <f t="shared" si="33"/>
        <v>5139.8007067152103</v>
      </c>
      <c r="O166" s="157">
        <f t="shared" si="33"/>
        <v>4206.5039357683618</v>
      </c>
      <c r="P166" s="157">
        <f t="shared" si="33"/>
        <v>3913.7079965969201</v>
      </c>
      <c r="Q166" s="157">
        <f t="shared" si="33"/>
        <v>4832.69109659079</v>
      </c>
    </row>
    <row r="167" spans="1:17" ht="12" customHeight="1" x14ac:dyDescent="0.25">
      <c r="A167" s="23" t="s">
        <v>60</v>
      </c>
      <c r="B167" s="57">
        <f t="shared" ref="B167:Q167" si="34">IF(B95=0,0,B95/0.086*1000000/B$7)</f>
        <v>7870.8143565962473</v>
      </c>
      <c r="C167" s="57">
        <f t="shared" si="34"/>
        <v>7346.2207082969462</v>
      </c>
      <c r="D167" s="57">
        <f t="shared" si="34"/>
        <v>7593.2364416307601</v>
      </c>
      <c r="E167" s="57">
        <f t="shared" si="34"/>
        <v>8092.0663949178397</v>
      </c>
      <c r="F167" s="57">
        <f t="shared" si="34"/>
        <v>7011.9019358299929</v>
      </c>
      <c r="G167" s="57">
        <f t="shared" si="34"/>
        <v>5729.9257343084701</v>
      </c>
      <c r="H167" s="57">
        <f t="shared" si="34"/>
        <v>6508.3404527223238</v>
      </c>
      <c r="I167" s="57">
        <f t="shared" si="34"/>
        <v>7407.9353993747618</v>
      </c>
      <c r="J167" s="57">
        <f t="shared" si="34"/>
        <v>6144.5962985416236</v>
      </c>
      <c r="K167" s="57">
        <f t="shared" si="34"/>
        <v>6097.3275212089329</v>
      </c>
      <c r="L167" s="57">
        <f t="shared" si="34"/>
        <v>5352.187830726104</v>
      </c>
      <c r="M167" s="57">
        <f t="shared" si="34"/>
        <v>5579.0631812482798</v>
      </c>
      <c r="N167" s="57">
        <f t="shared" si="34"/>
        <v>5139.8007067152103</v>
      </c>
      <c r="O167" s="57">
        <f t="shared" si="34"/>
        <v>4206.5039357683618</v>
      </c>
      <c r="P167" s="57">
        <f t="shared" si="34"/>
        <v>3913.7079965969201</v>
      </c>
      <c r="Q167" s="57">
        <f t="shared" si="34"/>
        <v>4832.69109659079</v>
      </c>
    </row>
    <row r="168" spans="1:17" ht="12" customHeight="1" x14ac:dyDescent="0.25">
      <c r="A168" s="158" t="s">
        <v>112</v>
      </c>
      <c r="B168" s="157">
        <f t="shared" ref="B168:Q168" si="35">B169</f>
        <v>356.68941398920595</v>
      </c>
      <c r="C168" s="157">
        <f t="shared" si="35"/>
        <v>370.70578933211942</v>
      </c>
      <c r="D168" s="157">
        <f t="shared" si="35"/>
        <v>368.57935740008872</v>
      </c>
      <c r="E168" s="157">
        <f t="shared" si="35"/>
        <v>369.75404301764746</v>
      </c>
      <c r="F168" s="157">
        <f t="shared" si="35"/>
        <v>384.82336832510646</v>
      </c>
      <c r="G168" s="157">
        <f t="shared" si="35"/>
        <v>384.11433843773835</v>
      </c>
      <c r="H168" s="157">
        <f t="shared" si="35"/>
        <v>385.4892371722791</v>
      </c>
      <c r="I168" s="157">
        <f t="shared" si="35"/>
        <v>383.43320854638449</v>
      </c>
      <c r="J168" s="157">
        <f t="shared" si="35"/>
        <v>386.64434756943291</v>
      </c>
      <c r="K168" s="157">
        <f t="shared" si="35"/>
        <v>438.80132354615404</v>
      </c>
      <c r="L168" s="157">
        <f t="shared" si="35"/>
        <v>458.8433650672938</v>
      </c>
      <c r="M168" s="157">
        <f t="shared" si="35"/>
        <v>479.69106394199144</v>
      </c>
      <c r="N168" s="157">
        <f t="shared" si="35"/>
        <v>473.31688030814763</v>
      </c>
      <c r="O168" s="157">
        <f t="shared" si="35"/>
        <v>457.04072846124592</v>
      </c>
      <c r="P168" s="157">
        <f t="shared" si="35"/>
        <v>429.81477756893412</v>
      </c>
      <c r="Q168" s="157">
        <f t="shared" si="35"/>
        <v>409.73812722735482</v>
      </c>
    </row>
    <row r="169" spans="1:17" ht="12" customHeight="1" x14ac:dyDescent="0.25">
      <c r="A169" s="23" t="s">
        <v>60</v>
      </c>
      <c r="B169" s="156">
        <f t="shared" ref="B169:Q179" si="36">IF(B97=0,0,B97/0.086*1000000/B$5)</f>
        <v>356.68941398920595</v>
      </c>
      <c r="C169" s="156">
        <f t="shared" si="36"/>
        <v>370.70578933211942</v>
      </c>
      <c r="D169" s="156">
        <f t="shared" si="36"/>
        <v>368.57935740008872</v>
      </c>
      <c r="E169" s="156">
        <f t="shared" si="36"/>
        <v>369.75404301764746</v>
      </c>
      <c r="F169" s="156">
        <f t="shared" si="36"/>
        <v>384.82336832510646</v>
      </c>
      <c r="G169" s="156">
        <f t="shared" si="36"/>
        <v>384.11433843773835</v>
      </c>
      <c r="H169" s="156">
        <f t="shared" si="36"/>
        <v>385.4892371722791</v>
      </c>
      <c r="I169" s="156">
        <f t="shared" si="36"/>
        <v>383.43320854638449</v>
      </c>
      <c r="J169" s="156">
        <f t="shared" si="36"/>
        <v>386.64434756943291</v>
      </c>
      <c r="K169" s="156">
        <f t="shared" si="36"/>
        <v>438.80132354615404</v>
      </c>
      <c r="L169" s="156">
        <f t="shared" si="36"/>
        <v>458.8433650672938</v>
      </c>
      <c r="M169" s="156">
        <f t="shared" si="36"/>
        <v>479.69106394199144</v>
      </c>
      <c r="N169" s="156">
        <f t="shared" si="36"/>
        <v>473.31688030814763</v>
      </c>
      <c r="O169" s="156">
        <f t="shared" si="36"/>
        <v>457.04072846124592</v>
      </c>
      <c r="P169" s="156">
        <f t="shared" si="36"/>
        <v>429.81477756893412</v>
      </c>
      <c r="Q169" s="156">
        <f t="shared" si="36"/>
        <v>409.73812722735482</v>
      </c>
    </row>
    <row r="170" spans="1:17" ht="12" customHeight="1" x14ac:dyDescent="0.25">
      <c r="A170" s="158" t="s">
        <v>63</v>
      </c>
      <c r="B170" s="157">
        <f t="shared" si="36"/>
        <v>3242.8508154812944</v>
      </c>
      <c r="C170" s="157">
        <f t="shared" si="36"/>
        <v>3010.451154904722</v>
      </c>
      <c r="D170" s="157">
        <f t="shared" si="36"/>
        <v>3156.0645807680144</v>
      </c>
      <c r="E170" s="157">
        <f t="shared" si="36"/>
        <v>3154.0809384642844</v>
      </c>
      <c r="F170" s="157">
        <f t="shared" si="36"/>
        <v>2881.8568043000919</v>
      </c>
      <c r="G170" s="157">
        <f t="shared" si="36"/>
        <v>3065.4594847703502</v>
      </c>
      <c r="H170" s="157">
        <f t="shared" si="36"/>
        <v>2774.8434171523299</v>
      </c>
      <c r="I170" s="157">
        <f t="shared" si="36"/>
        <v>2582.0968902359041</v>
      </c>
      <c r="J170" s="157">
        <f t="shared" si="36"/>
        <v>2591.5896415479961</v>
      </c>
      <c r="K170" s="157">
        <f t="shared" si="36"/>
        <v>2571.1706597430662</v>
      </c>
      <c r="L170" s="157">
        <f t="shared" si="36"/>
        <v>2471.0217676695497</v>
      </c>
      <c r="M170" s="157">
        <f t="shared" si="36"/>
        <v>2427.91306699813</v>
      </c>
      <c r="N170" s="157">
        <f t="shared" si="36"/>
        <v>2332.9386998123496</v>
      </c>
      <c r="O170" s="157">
        <f t="shared" si="36"/>
        <v>2221.1383560393915</v>
      </c>
      <c r="P170" s="157">
        <f t="shared" si="36"/>
        <v>2325.2763745159982</v>
      </c>
      <c r="Q170" s="157">
        <f t="shared" si="36"/>
        <v>2549.2194341955396</v>
      </c>
    </row>
    <row r="171" spans="1:17" ht="12" customHeight="1" x14ac:dyDescent="0.25">
      <c r="A171" s="167" t="s">
        <v>144</v>
      </c>
      <c r="B171" s="132">
        <f t="shared" ref="B171:Q171" si="37">IF(B99=0,0,B99/0.086*1000000/B$11)</f>
        <v>6498.1683813241089</v>
      </c>
      <c r="C171" s="132">
        <f t="shared" si="37"/>
        <v>6048.348835659167</v>
      </c>
      <c r="D171" s="132">
        <f t="shared" si="37"/>
        <v>6177.0877060849916</v>
      </c>
      <c r="E171" s="132">
        <f t="shared" si="37"/>
        <v>6125.5907941653622</v>
      </c>
      <c r="F171" s="132">
        <f t="shared" si="37"/>
        <v>5940.9403983280608</v>
      </c>
      <c r="G171" s="132">
        <f t="shared" si="37"/>
        <v>5781.8003813786627</v>
      </c>
      <c r="H171" s="132">
        <f t="shared" si="37"/>
        <v>5487.4960748886469</v>
      </c>
      <c r="I171" s="132">
        <f t="shared" si="37"/>
        <v>5596.2076005593917</v>
      </c>
      <c r="J171" s="132">
        <f t="shared" si="37"/>
        <v>5449.9923783453787</v>
      </c>
      <c r="K171" s="132">
        <f t="shared" si="37"/>
        <v>5375.0191279784158</v>
      </c>
      <c r="L171" s="132">
        <f t="shared" si="37"/>
        <v>5262.0075146395038</v>
      </c>
      <c r="M171" s="132">
        <f t="shared" si="37"/>
        <v>4892.5739584179082</v>
      </c>
      <c r="N171" s="132">
        <f t="shared" si="37"/>
        <v>4567.313154074026</v>
      </c>
      <c r="O171" s="132">
        <f t="shared" si="37"/>
        <v>4342.5335282680453</v>
      </c>
      <c r="P171" s="132">
        <f t="shared" si="37"/>
        <v>4346.1110819510859</v>
      </c>
      <c r="Q171" s="132">
        <f t="shared" si="37"/>
        <v>4492.4339357339377</v>
      </c>
    </row>
    <row r="172" spans="1:17" ht="12" customHeight="1" x14ac:dyDescent="0.25">
      <c r="A172" s="167" t="s">
        <v>143</v>
      </c>
      <c r="B172" s="132">
        <f t="shared" ref="B172:Q172" si="38">IF(B100=0,0,B100/0.086*1000000/B$12)</f>
        <v>2538.4059240984711</v>
      </c>
      <c r="C172" s="132">
        <f t="shared" si="38"/>
        <v>2348.1193882267685</v>
      </c>
      <c r="D172" s="132">
        <f t="shared" si="38"/>
        <v>2459.5022466589699</v>
      </c>
      <c r="E172" s="132">
        <f t="shared" si="38"/>
        <v>2463.1746008103728</v>
      </c>
      <c r="F172" s="132">
        <f t="shared" si="38"/>
        <v>2413.0343374651329</v>
      </c>
      <c r="G172" s="132">
        <f t="shared" si="38"/>
        <v>2720.5845583460509</v>
      </c>
      <c r="H172" s="132">
        <f t="shared" si="38"/>
        <v>2351.6022572335573</v>
      </c>
      <c r="I172" s="132">
        <f t="shared" si="38"/>
        <v>2339.4787419117997</v>
      </c>
      <c r="J172" s="132">
        <f t="shared" si="38"/>
        <v>2314.8909874560441</v>
      </c>
      <c r="K172" s="132">
        <f t="shared" si="38"/>
        <v>2308.7497410887622</v>
      </c>
      <c r="L172" s="132">
        <f t="shared" si="38"/>
        <v>2282.2696452657956</v>
      </c>
      <c r="M172" s="132">
        <f t="shared" si="38"/>
        <v>2263.3690151800683</v>
      </c>
      <c r="N172" s="132">
        <f t="shared" si="38"/>
        <v>2225.1812967177707</v>
      </c>
      <c r="O172" s="132">
        <f t="shared" si="38"/>
        <v>2184.4021839398442</v>
      </c>
      <c r="P172" s="132">
        <f t="shared" si="38"/>
        <v>2279.5314676012263</v>
      </c>
      <c r="Q172" s="132">
        <f t="shared" si="38"/>
        <v>2518.4947059749252</v>
      </c>
    </row>
    <row r="173" spans="1:17" ht="12" customHeight="1" x14ac:dyDescent="0.25">
      <c r="A173" s="166" t="s">
        <v>57</v>
      </c>
      <c r="B173" s="165">
        <f t="shared" ref="B173:Q174" si="39">IF(B101=0,0,B101/0.086*1000000/B$12)</f>
        <v>129.96336762648107</v>
      </c>
      <c r="C173" s="165">
        <f t="shared" si="39"/>
        <v>60.483488356591039</v>
      </c>
      <c r="D173" s="165">
        <f t="shared" si="39"/>
        <v>123.54175412170004</v>
      </c>
      <c r="E173" s="165">
        <f t="shared" si="39"/>
        <v>122.51181588330709</v>
      </c>
      <c r="F173" s="165">
        <f t="shared" si="39"/>
        <v>118.81880796656071</v>
      </c>
      <c r="G173" s="165">
        <f t="shared" si="39"/>
        <v>693.8160457654393</v>
      </c>
      <c r="H173" s="165">
        <f t="shared" si="39"/>
        <v>246.93732336998983</v>
      </c>
      <c r="I173" s="165">
        <f t="shared" si="39"/>
        <v>111.92415201118844</v>
      </c>
      <c r="J173" s="165">
        <f t="shared" si="39"/>
        <v>108.99984756690796</v>
      </c>
      <c r="K173" s="165">
        <f t="shared" si="39"/>
        <v>107.50038255956805</v>
      </c>
      <c r="L173" s="165">
        <f t="shared" si="39"/>
        <v>105.24015029278945</v>
      </c>
      <c r="M173" s="165">
        <f t="shared" si="39"/>
        <v>97.851479168357699</v>
      </c>
      <c r="N173" s="165">
        <f t="shared" si="39"/>
        <v>91.346263081480217</v>
      </c>
      <c r="O173" s="165">
        <f t="shared" si="39"/>
        <v>86.850670565360574</v>
      </c>
      <c r="P173" s="165">
        <f t="shared" si="39"/>
        <v>152.11388786828741</v>
      </c>
      <c r="Q173" s="165">
        <f t="shared" si="39"/>
        <v>381.85688453738442</v>
      </c>
    </row>
    <row r="174" spans="1:17" ht="12" customHeight="1" x14ac:dyDescent="0.25">
      <c r="A174" s="147" t="s">
        <v>59</v>
      </c>
      <c r="B174" s="164">
        <f t="shared" si="39"/>
        <v>2408.44255647199</v>
      </c>
      <c r="C174" s="164">
        <f t="shared" si="39"/>
        <v>2287.6358998701776</v>
      </c>
      <c r="D174" s="164">
        <f t="shared" si="39"/>
        <v>2335.9604925372696</v>
      </c>
      <c r="E174" s="164">
        <f t="shared" si="39"/>
        <v>2340.6627849270658</v>
      </c>
      <c r="F174" s="164">
        <f t="shared" si="39"/>
        <v>2294.2155294985723</v>
      </c>
      <c r="G174" s="164">
        <f t="shared" si="39"/>
        <v>2026.7685125806113</v>
      </c>
      <c r="H174" s="164">
        <f t="shared" si="39"/>
        <v>2104.6649338635675</v>
      </c>
      <c r="I174" s="164">
        <f t="shared" si="39"/>
        <v>2227.5545899006111</v>
      </c>
      <c r="J174" s="164">
        <f t="shared" si="39"/>
        <v>2205.891139889136</v>
      </c>
      <c r="K174" s="164">
        <f t="shared" si="39"/>
        <v>2201.2493585291936</v>
      </c>
      <c r="L174" s="164">
        <f t="shared" si="39"/>
        <v>2177.029494973006</v>
      </c>
      <c r="M174" s="164">
        <f t="shared" si="39"/>
        <v>2165.5175360117109</v>
      </c>
      <c r="N174" s="164">
        <f t="shared" si="39"/>
        <v>2133.8350336362905</v>
      </c>
      <c r="O174" s="164">
        <f t="shared" si="39"/>
        <v>2097.5515133744834</v>
      </c>
      <c r="P174" s="164">
        <f t="shared" si="39"/>
        <v>2127.417579732939</v>
      </c>
      <c r="Q174" s="164">
        <f t="shared" si="39"/>
        <v>2136.6378214375404</v>
      </c>
    </row>
    <row r="175" spans="1:17" ht="12" customHeight="1" x14ac:dyDescent="0.25">
      <c r="A175" s="163" t="s">
        <v>142</v>
      </c>
      <c r="B175" s="162">
        <f t="shared" ref="B175:Q175" si="40">IF(B103=0,0,B103/0.086*1000000/B$13)</f>
        <v>5302.8022362856618</v>
      </c>
      <c r="C175" s="162">
        <f t="shared" si="40"/>
        <v>4800.453620306952</v>
      </c>
      <c r="D175" s="162">
        <f t="shared" si="40"/>
        <v>4916.8380711511418</v>
      </c>
      <c r="E175" s="162">
        <f t="shared" si="40"/>
        <v>4981.4704532507894</v>
      </c>
      <c r="F175" s="162">
        <f t="shared" si="40"/>
        <v>4838.5371626539081</v>
      </c>
      <c r="G175" s="162">
        <f t="shared" si="40"/>
        <v>4597.2270463305313</v>
      </c>
      <c r="H175" s="162">
        <f t="shared" si="40"/>
        <v>4450.3523016269146</v>
      </c>
      <c r="I175" s="162">
        <f t="shared" si="40"/>
        <v>5324.0144324957728</v>
      </c>
      <c r="J175" s="162">
        <f t="shared" si="40"/>
        <v>5313.5426306707423</v>
      </c>
      <c r="K175" s="162">
        <f t="shared" si="40"/>
        <v>5185.9316865155615</v>
      </c>
      <c r="L175" s="162">
        <f t="shared" si="40"/>
        <v>5373.6097916017334</v>
      </c>
      <c r="M175" s="162">
        <f t="shared" si="40"/>
        <v>5265.0735456129687</v>
      </c>
      <c r="N175" s="162">
        <f t="shared" si="40"/>
        <v>4918.3499632402445</v>
      </c>
      <c r="O175" s="162">
        <f t="shared" si="40"/>
        <v>4750.8045642579746</v>
      </c>
      <c r="P175" s="162">
        <f t="shared" si="40"/>
        <v>4600.8083585969589</v>
      </c>
      <c r="Q175" s="162">
        <f t="shared" si="40"/>
        <v>4770.9683051493421</v>
      </c>
    </row>
    <row r="176" spans="1:17" ht="12" customHeight="1" x14ac:dyDescent="0.25">
      <c r="A176" s="161" t="s">
        <v>141</v>
      </c>
      <c r="B176" s="160">
        <f t="shared" ref="B176:Q176" si="41">IF(B104=0,0,B104/0.086*1000000/B$14)</f>
        <v>2514.4986011977026</v>
      </c>
      <c r="C176" s="160">
        <f t="shared" si="41"/>
        <v>2335.6404360732458</v>
      </c>
      <c r="D176" s="160">
        <f t="shared" si="41"/>
        <v>2434.2972539602933</v>
      </c>
      <c r="E176" s="160">
        <f t="shared" si="41"/>
        <v>2440.2921939920802</v>
      </c>
      <c r="F176" s="160">
        <f t="shared" si="41"/>
        <v>2390.9862727516484</v>
      </c>
      <c r="G176" s="160">
        <f t="shared" si="41"/>
        <v>2578.4357581402746</v>
      </c>
      <c r="H176" s="160">
        <f t="shared" si="41"/>
        <v>2304.9307874367805</v>
      </c>
      <c r="I176" s="160">
        <f t="shared" si="41"/>
        <v>2334.0348785505284</v>
      </c>
      <c r="J176" s="160">
        <f t="shared" si="41"/>
        <v>2312.161992502552</v>
      </c>
      <c r="K176" s="160">
        <f t="shared" si="41"/>
        <v>2304.9679922595055</v>
      </c>
      <c r="L176" s="160">
        <f t="shared" si="41"/>
        <v>2284.5016908050411</v>
      </c>
      <c r="M176" s="160">
        <f t="shared" si="41"/>
        <v>2270.8190069239704</v>
      </c>
      <c r="N176" s="160">
        <f t="shared" si="41"/>
        <v>2232.2020329010952</v>
      </c>
      <c r="O176" s="160">
        <f t="shared" si="41"/>
        <v>2192.5676046596409</v>
      </c>
      <c r="P176" s="160">
        <f t="shared" si="41"/>
        <v>2288.4458722838322</v>
      </c>
      <c r="Q176" s="160">
        <f t="shared" si="41"/>
        <v>2542.1701273752342</v>
      </c>
    </row>
    <row r="177" spans="1:17" ht="12" customHeight="1" x14ac:dyDescent="0.25">
      <c r="A177" s="148" t="s">
        <v>60</v>
      </c>
      <c r="B177" s="156">
        <f t="shared" ref="B177:Q178" si="42">IF(B105=0,0,B105/0.086*1000000/B$14)</f>
        <v>106.05604472571207</v>
      </c>
      <c r="C177" s="156">
        <f t="shared" si="42"/>
        <v>48.004536203069058</v>
      </c>
      <c r="D177" s="156">
        <f t="shared" si="42"/>
        <v>98.336761423023077</v>
      </c>
      <c r="E177" s="156">
        <f t="shared" si="42"/>
        <v>99.629409065015111</v>
      </c>
      <c r="F177" s="156">
        <f t="shared" si="42"/>
        <v>96.770743253077569</v>
      </c>
      <c r="G177" s="156">
        <f t="shared" si="42"/>
        <v>551.6672455596638</v>
      </c>
      <c r="H177" s="156">
        <f t="shared" si="42"/>
        <v>200.26585357321193</v>
      </c>
      <c r="I177" s="156">
        <f t="shared" si="42"/>
        <v>106.48028864991598</v>
      </c>
      <c r="J177" s="156">
        <f t="shared" si="42"/>
        <v>106.27085261341485</v>
      </c>
      <c r="K177" s="156">
        <f t="shared" si="42"/>
        <v>103.71863373031066</v>
      </c>
      <c r="L177" s="156">
        <f t="shared" si="42"/>
        <v>107.47219583203415</v>
      </c>
      <c r="M177" s="156">
        <f t="shared" si="42"/>
        <v>105.30147091225884</v>
      </c>
      <c r="N177" s="156">
        <f t="shared" si="42"/>
        <v>98.366999264804534</v>
      </c>
      <c r="O177" s="156">
        <f t="shared" si="42"/>
        <v>95.01609128515905</v>
      </c>
      <c r="P177" s="156">
        <f t="shared" si="42"/>
        <v>161.02829255089335</v>
      </c>
      <c r="Q177" s="156">
        <f t="shared" si="42"/>
        <v>405.53230593769393</v>
      </c>
    </row>
    <row r="178" spans="1:17" ht="12" customHeight="1" x14ac:dyDescent="0.25">
      <c r="A178" s="159" t="s">
        <v>59</v>
      </c>
      <c r="B178" s="57">
        <f t="shared" si="42"/>
        <v>2408.4425564719909</v>
      </c>
      <c r="C178" s="57">
        <f t="shared" si="42"/>
        <v>2287.6358998701767</v>
      </c>
      <c r="D178" s="57">
        <f t="shared" si="42"/>
        <v>2335.9604925372705</v>
      </c>
      <c r="E178" s="57">
        <f t="shared" si="42"/>
        <v>2340.6627849270649</v>
      </c>
      <c r="F178" s="57">
        <f t="shared" si="42"/>
        <v>2294.215529498571</v>
      </c>
      <c r="G178" s="57">
        <f t="shared" si="42"/>
        <v>2026.7685125806106</v>
      </c>
      <c r="H178" s="57">
        <f t="shared" si="42"/>
        <v>2104.6649338635684</v>
      </c>
      <c r="I178" s="57">
        <f t="shared" si="42"/>
        <v>2227.5545899006124</v>
      </c>
      <c r="J178" s="57">
        <f t="shared" si="42"/>
        <v>2205.8911398891373</v>
      </c>
      <c r="K178" s="57">
        <f t="shared" si="42"/>
        <v>2201.249358529195</v>
      </c>
      <c r="L178" s="57">
        <f t="shared" si="42"/>
        <v>2177.0294949730069</v>
      </c>
      <c r="M178" s="57">
        <f t="shared" si="42"/>
        <v>2165.5175360117114</v>
      </c>
      <c r="N178" s="57">
        <f t="shared" si="42"/>
        <v>2133.8350336362905</v>
      </c>
      <c r="O178" s="57">
        <f t="shared" si="42"/>
        <v>2097.5515133744825</v>
      </c>
      <c r="P178" s="57">
        <f t="shared" si="42"/>
        <v>2127.417579732939</v>
      </c>
      <c r="Q178" s="57">
        <f t="shared" si="42"/>
        <v>2136.6378214375404</v>
      </c>
    </row>
    <row r="179" spans="1:17" ht="12" customHeight="1" x14ac:dyDescent="0.25">
      <c r="A179" s="158" t="s">
        <v>62</v>
      </c>
      <c r="B179" s="157">
        <f t="shared" si="36"/>
        <v>2084.872768525332</v>
      </c>
      <c r="C179" s="157">
        <f t="shared" si="36"/>
        <v>1731.4155828964917</v>
      </c>
      <c r="D179" s="157">
        <f t="shared" si="36"/>
        <v>1692.0296310708416</v>
      </c>
      <c r="E179" s="157">
        <f t="shared" si="36"/>
        <v>1852.4025679649255</v>
      </c>
      <c r="F179" s="157">
        <f t="shared" si="36"/>
        <v>1888.9490869633016</v>
      </c>
      <c r="G179" s="157">
        <f t="shared" si="36"/>
        <v>1795.4205559254949</v>
      </c>
      <c r="H179" s="157">
        <f t="shared" si="36"/>
        <v>1689.1654315897167</v>
      </c>
      <c r="I179" s="157">
        <f t="shared" si="36"/>
        <v>1826.6543706873706</v>
      </c>
      <c r="J179" s="157">
        <f t="shared" si="36"/>
        <v>1743.6472343970599</v>
      </c>
      <c r="K179" s="157">
        <f t="shared" si="36"/>
        <v>1773.7693034002482</v>
      </c>
      <c r="L179" s="157">
        <f t="shared" si="36"/>
        <v>1786.905397269333</v>
      </c>
      <c r="M179" s="157">
        <f t="shared" si="36"/>
        <v>1809.2058629041235</v>
      </c>
      <c r="N179" s="157">
        <f t="shared" si="36"/>
        <v>1733.9948136387786</v>
      </c>
      <c r="O179" s="157">
        <f t="shared" si="36"/>
        <v>1579.0105571748131</v>
      </c>
      <c r="P179" s="157">
        <f t="shared" si="36"/>
        <v>1520.5425270487121</v>
      </c>
      <c r="Q179" s="157">
        <f t="shared" si="36"/>
        <v>1582.3199568376842</v>
      </c>
    </row>
    <row r="180" spans="1:17" ht="12" customHeight="1" x14ac:dyDescent="0.25">
      <c r="A180" s="23" t="s">
        <v>57</v>
      </c>
      <c r="B180" s="156">
        <f t="shared" ref="B180:Q180" si="43">IF(B108=0,0,B108/0.086*1000000/B$16)</f>
        <v>2751.0956566821433</v>
      </c>
      <c r="C180" s="156">
        <f t="shared" si="43"/>
        <v>2112.1178336198368</v>
      </c>
      <c r="D180" s="156">
        <f t="shared" si="43"/>
        <v>2074.7710233458765</v>
      </c>
      <c r="E180" s="156">
        <f t="shared" si="43"/>
        <v>2252.1466560573913</v>
      </c>
      <c r="F180" s="156">
        <f t="shared" si="43"/>
        <v>2334.1583490326575</v>
      </c>
      <c r="G180" s="156">
        <f t="shared" si="43"/>
        <v>2278.9055495325338</v>
      </c>
      <c r="H180" s="156">
        <f t="shared" si="43"/>
        <v>2079.6535502926777</v>
      </c>
      <c r="I180" s="156">
        <f t="shared" si="43"/>
        <v>2251.3538487020005</v>
      </c>
      <c r="J180" s="156">
        <f t="shared" si="43"/>
        <v>2143.425323831153</v>
      </c>
      <c r="K180" s="156">
        <f t="shared" si="43"/>
        <v>2203.670775682494</v>
      </c>
      <c r="L180" s="156">
        <f t="shared" si="43"/>
        <v>2168.2217629631518</v>
      </c>
      <c r="M180" s="156">
        <f t="shared" si="43"/>
        <v>2148.7007561722262</v>
      </c>
      <c r="N180" s="156">
        <f t="shared" si="43"/>
        <v>2085.4074330060457</v>
      </c>
      <c r="O180" s="156">
        <f t="shared" si="43"/>
        <v>1864.5661562713453</v>
      </c>
      <c r="P180" s="156">
        <f t="shared" si="43"/>
        <v>1833.3211042835414</v>
      </c>
      <c r="Q180" s="156">
        <f t="shared" si="43"/>
        <v>1903.8203666089601</v>
      </c>
    </row>
    <row r="181" spans="1:17" ht="12" customHeight="1" x14ac:dyDescent="0.25">
      <c r="A181" s="29" t="s">
        <v>140</v>
      </c>
      <c r="B181" s="57">
        <f t="shared" ref="B181:Q181" si="44">IF(B109=0,0,B109/0.086*1000000/B$17)</f>
        <v>1415.9175279775507</v>
      </c>
      <c r="C181" s="57">
        <f t="shared" si="44"/>
        <v>1061.6589838141267</v>
      </c>
      <c r="D181" s="57">
        <f t="shared" si="44"/>
        <v>1052.928645849049</v>
      </c>
      <c r="E181" s="57">
        <f t="shared" si="44"/>
        <v>1225.7780787195591</v>
      </c>
      <c r="F181" s="57">
        <f t="shared" si="44"/>
        <v>1230.3204582289068</v>
      </c>
      <c r="G181" s="57">
        <f t="shared" si="44"/>
        <v>1181.8173914456543</v>
      </c>
      <c r="H181" s="57">
        <f t="shared" si="44"/>
        <v>1299.5983374945195</v>
      </c>
      <c r="I181" s="57">
        <f t="shared" si="44"/>
        <v>1406.3190165240683</v>
      </c>
      <c r="J181" s="57">
        <f t="shared" si="44"/>
        <v>1380.107803050849</v>
      </c>
      <c r="K181" s="57">
        <f t="shared" si="44"/>
        <v>1404.9027522139959</v>
      </c>
      <c r="L181" s="57">
        <f t="shared" si="44"/>
        <v>1467.5743152365048</v>
      </c>
      <c r="M181" s="57">
        <f t="shared" si="44"/>
        <v>1466.7860905555567</v>
      </c>
      <c r="N181" s="57">
        <f t="shared" si="44"/>
        <v>1394.4557488281773</v>
      </c>
      <c r="O181" s="57">
        <f t="shared" si="44"/>
        <v>1265.0075536408472</v>
      </c>
      <c r="P181" s="57">
        <f t="shared" si="44"/>
        <v>1199.3907292635486</v>
      </c>
      <c r="Q181" s="57">
        <f t="shared" si="44"/>
        <v>1256.8817814498559</v>
      </c>
    </row>
    <row r="183" spans="1:17" ht="12" customHeight="1" x14ac:dyDescent="0.25">
      <c r="A183" s="152" t="s">
        <v>74</v>
      </c>
      <c r="B183" s="168">
        <f t="shared" ref="B183:Q183" si="45">SUM(B184,B186,B188,B197)</f>
        <v>8298.9789312547418</v>
      </c>
      <c r="C183" s="168">
        <f t="shared" si="45"/>
        <v>7778.6157547481571</v>
      </c>
      <c r="D183" s="168">
        <f t="shared" si="45"/>
        <v>8271.2154296688113</v>
      </c>
      <c r="E183" s="168">
        <f t="shared" si="45"/>
        <v>8895.4664668582245</v>
      </c>
      <c r="F183" s="168">
        <f t="shared" si="45"/>
        <v>8372.4551959282526</v>
      </c>
      <c r="G183" s="168">
        <f t="shared" si="45"/>
        <v>7660.1347187180454</v>
      </c>
      <c r="H183" s="168">
        <f t="shared" si="45"/>
        <v>8209.6756368761125</v>
      </c>
      <c r="I183" s="168">
        <f t="shared" si="45"/>
        <v>9092.0707287915993</v>
      </c>
      <c r="J183" s="168">
        <f t="shared" si="45"/>
        <v>8255.298887174491</v>
      </c>
      <c r="K183" s="168">
        <f t="shared" si="45"/>
        <v>8469.1814235784404</v>
      </c>
      <c r="L183" s="168">
        <f t="shared" si="45"/>
        <v>8083.2854071919073</v>
      </c>
      <c r="M183" s="168">
        <f t="shared" si="45"/>
        <v>8367.501229174919</v>
      </c>
      <c r="N183" s="168">
        <f t="shared" si="45"/>
        <v>8020.7034111901194</v>
      </c>
      <c r="O183" s="168">
        <f t="shared" si="45"/>
        <v>7258.8029193322118</v>
      </c>
      <c r="P183" s="168">
        <f t="shared" si="45"/>
        <v>7138.8729029064598</v>
      </c>
      <c r="Q183" s="168">
        <f t="shared" si="45"/>
        <v>8041.5792699820777</v>
      </c>
    </row>
    <row r="184" spans="1:17" ht="12" customHeight="1" x14ac:dyDescent="0.25">
      <c r="A184" s="158" t="s">
        <v>65</v>
      </c>
      <c r="B184" s="157">
        <f t="shared" ref="B184:Q184" si="46">B185</f>
        <v>4277.0671722454617</v>
      </c>
      <c r="C184" s="157">
        <f t="shared" si="46"/>
        <v>4104.9062885148396</v>
      </c>
      <c r="D184" s="157">
        <f t="shared" si="46"/>
        <v>4484.6007646659336</v>
      </c>
      <c r="E184" s="157">
        <f t="shared" si="46"/>
        <v>4957.6923278276627</v>
      </c>
      <c r="F184" s="157">
        <f t="shared" si="46"/>
        <v>4404.8778704627939</v>
      </c>
      <c r="G184" s="157">
        <f t="shared" si="46"/>
        <v>3710.3353069358041</v>
      </c>
      <c r="H184" s="157">
        <f t="shared" si="46"/>
        <v>4315.4593835286778</v>
      </c>
      <c r="I184" s="157">
        <f t="shared" si="46"/>
        <v>5007.4807381232094</v>
      </c>
      <c r="J184" s="157">
        <f t="shared" si="46"/>
        <v>4199.0545877548466</v>
      </c>
      <c r="K184" s="157">
        <f t="shared" si="46"/>
        <v>4271.2145769365161</v>
      </c>
      <c r="L184" s="157">
        <f t="shared" si="46"/>
        <v>3779.6202422050301</v>
      </c>
      <c r="M184" s="157">
        <f t="shared" si="46"/>
        <v>4025.0684585907952</v>
      </c>
      <c r="N184" s="157">
        <f t="shared" si="46"/>
        <v>3712.904631040572</v>
      </c>
      <c r="O184" s="157">
        <f t="shared" si="46"/>
        <v>3041.7743721856309</v>
      </c>
      <c r="P184" s="157">
        <f t="shared" si="46"/>
        <v>2830.4886479061129</v>
      </c>
      <c r="Q184" s="157">
        <f t="shared" si="46"/>
        <v>3496.8310076625862</v>
      </c>
    </row>
    <row r="185" spans="1:17" ht="12" customHeight="1" x14ac:dyDescent="0.25">
      <c r="A185" s="23" t="s">
        <v>60</v>
      </c>
      <c r="B185" s="57">
        <f t="shared" ref="B185:Q185" si="47">IF(B113=0,0,B113/0.086*1000000/B$7)</f>
        <v>4277.0671722454617</v>
      </c>
      <c r="C185" s="57">
        <f t="shared" si="47"/>
        <v>4104.9062885148396</v>
      </c>
      <c r="D185" s="57">
        <f t="shared" si="47"/>
        <v>4484.6007646659336</v>
      </c>
      <c r="E185" s="57">
        <f t="shared" si="47"/>
        <v>4957.6923278276627</v>
      </c>
      <c r="F185" s="57">
        <f t="shared" si="47"/>
        <v>4404.8778704627939</v>
      </c>
      <c r="G185" s="57">
        <f t="shared" si="47"/>
        <v>3710.3353069358041</v>
      </c>
      <c r="H185" s="57">
        <f t="shared" si="47"/>
        <v>4315.4593835286778</v>
      </c>
      <c r="I185" s="57">
        <f t="shared" si="47"/>
        <v>5007.4807381232094</v>
      </c>
      <c r="J185" s="57">
        <f t="shared" si="47"/>
        <v>4199.0545877548466</v>
      </c>
      <c r="K185" s="57">
        <f t="shared" si="47"/>
        <v>4271.2145769365161</v>
      </c>
      <c r="L185" s="57">
        <f t="shared" si="47"/>
        <v>3779.6202422050301</v>
      </c>
      <c r="M185" s="57">
        <f t="shared" si="47"/>
        <v>4025.0684585907952</v>
      </c>
      <c r="N185" s="57">
        <f t="shared" si="47"/>
        <v>3712.904631040572</v>
      </c>
      <c r="O185" s="57">
        <f t="shared" si="47"/>
        <v>3041.7743721856309</v>
      </c>
      <c r="P185" s="57">
        <f t="shared" si="47"/>
        <v>2830.4886479061129</v>
      </c>
      <c r="Q185" s="57">
        <f t="shared" si="47"/>
        <v>3496.8310076625862</v>
      </c>
    </row>
    <row r="186" spans="1:17" ht="12" customHeight="1" x14ac:dyDescent="0.25">
      <c r="A186" s="158" t="s">
        <v>112</v>
      </c>
      <c r="B186" s="157">
        <f t="shared" ref="B186:Q186" si="48">B187</f>
        <v>497.87880325709364</v>
      </c>
      <c r="C186" s="157">
        <f t="shared" si="48"/>
        <v>537.06321653932321</v>
      </c>
      <c r="D186" s="157">
        <f t="shared" si="48"/>
        <v>560.21368474558517</v>
      </c>
      <c r="E186" s="157">
        <f t="shared" si="48"/>
        <v>584.92987330597725</v>
      </c>
      <c r="F186" s="157">
        <f t="shared" si="48"/>
        <v>633.90402812953675</v>
      </c>
      <c r="G186" s="157">
        <f t="shared" si="48"/>
        <v>660.74156230413541</v>
      </c>
      <c r="H186" s="157">
        <f t="shared" si="48"/>
        <v>691.65860705360456</v>
      </c>
      <c r="I186" s="157">
        <f t="shared" si="48"/>
        <v>705.60178660085046</v>
      </c>
      <c r="J186" s="157">
        <f t="shared" si="48"/>
        <v>715.80906345366225</v>
      </c>
      <c r="K186" s="157">
        <f t="shared" si="48"/>
        <v>839.24393253644644</v>
      </c>
      <c r="L186" s="157">
        <f t="shared" si="48"/>
        <v>947.74901430644388</v>
      </c>
      <c r="M186" s="157">
        <f t="shared" si="48"/>
        <v>1021.8826450160749</v>
      </c>
      <c r="N186" s="157">
        <f t="shared" si="48"/>
        <v>1073.7555328708966</v>
      </c>
      <c r="O186" s="157">
        <f t="shared" si="48"/>
        <v>1133.0153268166914</v>
      </c>
      <c r="P186" s="157">
        <f t="shared" si="48"/>
        <v>1180.4338039177665</v>
      </c>
      <c r="Q186" s="157">
        <f t="shared" si="48"/>
        <v>1227.6444085770495</v>
      </c>
    </row>
    <row r="187" spans="1:17" ht="12" customHeight="1" x14ac:dyDescent="0.25">
      <c r="A187" s="23" t="s">
        <v>60</v>
      </c>
      <c r="B187" s="156">
        <f t="shared" ref="B187:Q188" si="49">IF(B115=0,0,B115/0.086*1000000/B$5)</f>
        <v>497.87880325709364</v>
      </c>
      <c r="C187" s="156">
        <f t="shared" si="49"/>
        <v>537.06321653932321</v>
      </c>
      <c r="D187" s="156">
        <f t="shared" si="49"/>
        <v>560.21368474558517</v>
      </c>
      <c r="E187" s="156">
        <f t="shared" si="49"/>
        <v>584.92987330597725</v>
      </c>
      <c r="F187" s="156">
        <f t="shared" si="49"/>
        <v>633.90402812953675</v>
      </c>
      <c r="G187" s="156">
        <f t="shared" si="49"/>
        <v>660.74156230413541</v>
      </c>
      <c r="H187" s="156">
        <f t="shared" si="49"/>
        <v>691.65860705360456</v>
      </c>
      <c r="I187" s="156">
        <f t="shared" si="49"/>
        <v>705.60178660085046</v>
      </c>
      <c r="J187" s="156">
        <f t="shared" si="49"/>
        <v>715.80906345366225</v>
      </c>
      <c r="K187" s="156">
        <f t="shared" si="49"/>
        <v>839.24393253644644</v>
      </c>
      <c r="L187" s="156">
        <f t="shared" si="49"/>
        <v>947.74901430644388</v>
      </c>
      <c r="M187" s="156">
        <f t="shared" si="49"/>
        <v>1021.8826450160749</v>
      </c>
      <c r="N187" s="156">
        <f t="shared" si="49"/>
        <v>1073.7555328708966</v>
      </c>
      <c r="O187" s="156">
        <f t="shared" si="49"/>
        <v>1133.0153268166914</v>
      </c>
      <c r="P187" s="156">
        <f t="shared" si="49"/>
        <v>1180.4338039177665</v>
      </c>
      <c r="Q187" s="156">
        <f t="shared" si="49"/>
        <v>1227.6444085770495</v>
      </c>
    </row>
    <row r="188" spans="1:17" ht="12" customHeight="1" x14ac:dyDescent="0.25">
      <c r="A188" s="158" t="s">
        <v>63</v>
      </c>
      <c r="B188" s="157">
        <f t="shared" si="49"/>
        <v>2471.1937060598357</v>
      </c>
      <c r="C188" s="157">
        <f t="shared" si="49"/>
        <v>2317.0989269283054</v>
      </c>
      <c r="D188" s="157">
        <f t="shared" si="49"/>
        <v>2401.9165164160422</v>
      </c>
      <c r="E188" s="157">
        <f t="shared" si="49"/>
        <v>2419.5555254603782</v>
      </c>
      <c r="F188" s="157">
        <f t="shared" si="49"/>
        <v>2368.0366576320039</v>
      </c>
      <c r="G188" s="157">
        <f t="shared" si="49"/>
        <v>2341.5055746073795</v>
      </c>
      <c r="H188" s="157">
        <f t="shared" si="49"/>
        <v>2240.6678021719849</v>
      </c>
      <c r="I188" s="157">
        <f t="shared" si="49"/>
        <v>2327.6910439605099</v>
      </c>
      <c r="J188" s="157">
        <f t="shared" si="49"/>
        <v>2313.2782535706365</v>
      </c>
      <c r="K188" s="157">
        <f t="shared" si="49"/>
        <v>2301.8134496162675</v>
      </c>
      <c r="L188" s="157">
        <f t="shared" si="49"/>
        <v>2270.8470368333496</v>
      </c>
      <c r="M188" s="157">
        <f t="shared" si="49"/>
        <v>2246.9665636287964</v>
      </c>
      <c r="N188" s="157">
        <f t="shared" si="49"/>
        <v>2198.7553826192402</v>
      </c>
      <c r="O188" s="157">
        <f t="shared" si="49"/>
        <v>2151.1984872076755</v>
      </c>
      <c r="P188" s="157">
        <f t="shared" si="49"/>
        <v>2217.840392812127</v>
      </c>
      <c r="Q188" s="157">
        <f t="shared" si="49"/>
        <v>2357.5122542847666</v>
      </c>
    </row>
    <row r="189" spans="1:17" ht="12" customHeight="1" x14ac:dyDescent="0.25">
      <c r="A189" s="167" t="s">
        <v>144</v>
      </c>
      <c r="B189" s="132">
        <f t="shared" ref="B189:Q189" si="50">IF(B117=0,0,B117/0.086*1000000/B$11)</f>
        <v>2458.0164611818332</v>
      </c>
      <c r="C189" s="132">
        <f t="shared" si="50"/>
        <v>2324.9397055986396</v>
      </c>
      <c r="D189" s="132">
        <f t="shared" si="50"/>
        <v>2409.9029740611422</v>
      </c>
      <c r="E189" s="132">
        <f t="shared" si="50"/>
        <v>2422.1741691786783</v>
      </c>
      <c r="F189" s="132">
        <f t="shared" si="50"/>
        <v>2393.4232599238035</v>
      </c>
      <c r="G189" s="132">
        <f t="shared" si="50"/>
        <v>2349.5927049015831</v>
      </c>
      <c r="H189" s="132">
        <f t="shared" si="50"/>
        <v>2259.4751208151606</v>
      </c>
      <c r="I189" s="132">
        <f t="shared" si="50"/>
        <v>2421.6317740364948</v>
      </c>
      <c r="J189" s="132">
        <f t="shared" si="50"/>
        <v>2370.5265692092312</v>
      </c>
      <c r="K189" s="132">
        <f t="shared" si="50"/>
        <v>2356.6649598001882</v>
      </c>
      <c r="L189" s="132">
        <f t="shared" si="50"/>
        <v>2338.5683796572944</v>
      </c>
      <c r="M189" s="132">
        <f t="shared" si="50"/>
        <v>2187.1722148419485</v>
      </c>
      <c r="N189" s="132">
        <f t="shared" si="50"/>
        <v>2067.6127466273342</v>
      </c>
      <c r="O189" s="132">
        <f t="shared" si="50"/>
        <v>1991.3063943312745</v>
      </c>
      <c r="P189" s="132">
        <f t="shared" si="50"/>
        <v>1998.3603528019478</v>
      </c>
      <c r="Q189" s="132">
        <f t="shared" si="50"/>
        <v>2080.6768820061534</v>
      </c>
    </row>
    <row r="190" spans="1:17" ht="12" customHeight="1" x14ac:dyDescent="0.25">
      <c r="A190" s="167" t="s">
        <v>143</v>
      </c>
      <c r="B190" s="132">
        <f t="shared" ref="B190:Q192" si="51">IF(B118=0,0,B118/0.086*1000000/B$12)</f>
        <v>2457.6028856956264</v>
      </c>
      <c r="C190" s="132">
        <f t="shared" si="51"/>
        <v>2311.1490203084818</v>
      </c>
      <c r="D190" s="132">
        <f t="shared" si="51"/>
        <v>2384.9874347136092</v>
      </c>
      <c r="E190" s="132">
        <f t="shared" si="51"/>
        <v>2390.0357745749498</v>
      </c>
      <c r="F190" s="132">
        <f t="shared" si="51"/>
        <v>2342.954661037149</v>
      </c>
      <c r="G190" s="132">
        <f t="shared" si="51"/>
        <v>2315.801448860715</v>
      </c>
      <c r="H190" s="132">
        <f t="shared" si="51"/>
        <v>2208.9626521487908</v>
      </c>
      <c r="I190" s="132">
        <f t="shared" si="51"/>
        <v>2275.0684512168586</v>
      </c>
      <c r="J190" s="132">
        <f t="shared" si="51"/>
        <v>2253.0138742453651</v>
      </c>
      <c r="K190" s="132">
        <f t="shared" si="51"/>
        <v>2248.2667015780708</v>
      </c>
      <c r="L190" s="132">
        <f t="shared" si="51"/>
        <v>2223.4366788684865</v>
      </c>
      <c r="M190" s="132">
        <f t="shared" si="51"/>
        <v>2209.0486023562798</v>
      </c>
      <c r="N190" s="132">
        <f t="shared" si="51"/>
        <v>2174.8628135638351</v>
      </c>
      <c r="O190" s="132">
        <f t="shared" si="51"/>
        <v>2136.7117458560024</v>
      </c>
      <c r="P190" s="132">
        <f t="shared" si="51"/>
        <v>2196.3213655402456</v>
      </c>
      <c r="Q190" s="132">
        <f t="shared" si="51"/>
        <v>2310.7231129030233</v>
      </c>
    </row>
    <row r="191" spans="1:17" ht="12" customHeight="1" x14ac:dyDescent="0.25">
      <c r="A191" s="166" t="s">
        <v>57</v>
      </c>
      <c r="B191" s="165">
        <f t="shared" si="51"/>
        <v>49.160329223636332</v>
      </c>
      <c r="C191" s="165">
        <f t="shared" si="51"/>
        <v>23.513120438305467</v>
      </c>
      <c r="D191" s="165">
        <f t="shared" si="51"/>
        <v>49.026942176339205</v>
      </c>
      <c r="E191" s="165">
        <f t="shared" si="51"/>
        <v>49.372989647883848</v>
      </c>
      <c r="F191" s="165">
        <f t="shared" si="51"/>
        <v>48.73913153857653</v>
      </c>
      <c r="G191" s="165">
        <f t="shared" si="51"/>
        <v>289.03293628010499</v>
      </c>
      <c r="H191" s="165">
        <f t="shared" si="51"/>
        <v>104.29771828522264</v>
      </c>
      <c r="I191" s="165">
        <f t="shared" si="51"/>
        <v>47.513861316247166</v>
      </c>
      <c r="J191" s="165">
        <f t="shared" si="51"/>
        <v>47.122734356227909</v>
      </c>
      <c r="K191" s="165">
        <f t="shared" si="51"/>
        <v>47.017343048876917</v>
      </c>
      <c r="L191" s="165">
        <f t="shared" si="51"/>
        <v>46.407183895479577</v>
      </c>
      <c r="M191" s="165">
        <f t="shared" si="51"/>
        <v>43.531066344568536</v>
      </c>
      <c r="N191" s="165">
        <f t="shared" si="51"/>
        <v>41.027779927543897</v>
      </c>
      <c r="O191" s="165">
        <f t="shared" si="51"/>
        <v>39.160232481519913</v>
      </c>
      <c r="P191" s="165">
        <f t="shared" si="51"/>
        <v>68.903785807306107</v>
      </c>
      <c r="Q191" s="165">
        <f t="shared" si="51"/>
        <v>174.08529146548182</v>
      </c>
    </row>
    <row r="192" spans="1:17" ht="12" customHeight="1" x14ac:dyDescent="0.25">
      <c r="A192" s="147" t="s">
        <v>59</v>
      </c>
      <c r="B192" s="164">
        <f t="shared" si="51"/>
        <v>2408.44255647199</v>
      </c>
      <c r="C192" s="164">
        <f t="shared" si="51"/>
        <v>2287.6358998701767</v>
      </c>
      <c r="D192" s="164">
        <f t="shared" si="51"/>
        <v>2335.9604925372701</v>
      </c>
      <c r="E192" s="164">
        <f t="shared" si="51"/>
        <v>2340.6627849270658</v>
      </c>
      <c r="F192" s="164">
        <f t="shared" si="51"/>
        <v>2294.2155294985723</v>
      </c>
      <c r="G192" s="164">
        <f t="shared" si="51"/>
        <v>2026.7685125806099</v>
      </c>
      <c r="H192" s="164">
        <f t="shared" si="51"/>
        <v>2104.6649338635684</v>
      </c>
      <c r="I192" s="164">
        <f t="shared" si="51"/>
        <v>2227.5545899006111</v>
      </c>
      <c r="J192" s="164">
        <f t="shared" si="51"/>
        <v>2205.8911398891373</v>
      </c>
      <c r="K192" s="164">
        <f t="shared" si="51"/>
        <v>2201.2493585291936</v>
      </c>
      <c r="L192" s="164">
        <f t="shared" si="51"/>
        <v>2177.0294949730064</v>
      </c>
      <c r="M192" s="164">
        <f t="shared" si="51"/>
        <v>2165.5175360117114</v>
      </c>
      <c r="N192" s="164">
        <f t="shared" si="51"/>
        <v>2133.835033636291</v>
      </c>
      <c r="O192" s="164">
        <f t="shared" si="51"/>
        <v>2097.551513374483</v>
      </c>
      <c r="P192" s="164">
        <f t="shared" si="51"/>
        <v>2127.4175797329394</v>
      </c>
      <c r="Q192" s="164">
        <f t="shared" si="51"/>
        <v>2136.6378214375418</v>
      </c>
    </row>
    <row r="193" spans="1:17" ht="12" customHeight="1" x14ac:dyDescent="0.25">
      <c r="A193" s="163" t="s">
        <v>142</v>
      </c>
      <c r="B193" s="162">
        <f t="shared" ref="B193:Q193" si="52">IF(B121=0,0,B121/0.086*1000000/B$13)</f>
        <v>2563.0353022655104</v>
      </c>
      <c r="C193" s="162">
        <f t="shared" si="52"/>
        <v>2350.5505660385943</v>
      </c>
      <c r="D193" s="162">
        <f t="shared" si="52"/>
        <v>2486.9892356502764</v>
      </c>
      <c r="E193" s="162">
        <f t="shared" si="52"/>
        <v>2560.7570764273505</v>
      </c>
      <c r="F193" s="162">
        <f t="shared" si="52"/>
        <v>2537.7374812031226</v>
      </c>
      <c r="G193" s="162">
        <f t="shared" si="52"/>
        <v>2453.1913605815921</v>
      </c>
      <c r="H193" s="162">
        <f t="shared" si="52"/>
        <v>2397.1767571931655</v>
      </c>
      <c r="I193" s="162">
        <f t="shared" si="52"/>
        <v>2963.1001926026738</v>
      </c>
      <c r="J193" s="162">
        <f t="shared" si="52"/>
        <v>2969.3424390169512</v>
      </c>
      <c r="K193" s="162">
        <f t="shared" si="52"/>
        <v>2906.6243271810449</v>
      </c>
      <c r="L193" s="162">
        <f t="shared" si="52"/>
        <v>3022.7088001719658</v>
      </c>
      <c r="M193" s="162">
        <f t="shared" si="52"/>
        <v>2972.1731987300986</v>
      </c>
      <c r="N193" s="162">
        <f t="shared" si="52"/>
        <v>2787.0338113900621</v>
      </c>
      <c r="O193" s="162">
        <f t="shared" si="52"/>
        <v>2732.8742573047057</v>
      </c>
      <c r="P193" s="162">
        <f t="shared" si="52"/>
        <v>2672.0400989886207</v>
      </c>
      <c r="Q193" s="162">
        <f t="shared" si="52"/>
        <v>2835.0277164117638</v>
      </c>
    </row>
    <row r="194" spans="1:17" ht="12" customHeight="1" x14ac:dyDescent="0.25">
      <c r="A194" s="161" t="s">
        <v>141</v>
      </c>
      <c r="B194" s="160">
        <f t="shared" ref="B194:Q196" si="53">IF(B122=0,0,B122/0.086*1000000/B$14)</f>
        <v>2459.7032625173001</v>
      </c>
      <c r="C194" s="160">
        <f t="shared" si="53"/>
        <v>2311.1414055305627</v>
      </c>
      <c r="D194" s="160">
        <f t="shared" si="53"/>
        <v>2386.3070055304242</v>
      </c>
      <c r="E194" s="160">
        <f t="shared" si="53"/>
        <v>2393.161732561734</v>
      </c>
      <c r="F194" s="160">
        <f t="shared" si="53"/>
        <v>2345.7649741847877</v>
      </c>
      <c r="G194" s="160">
        <f t="shared" si="53"/>
        <v>2327.6264794596132</v>
      </c>
      <c r="H194" s="160">
        <f t="shared" si="53"/>
        <v>2215.4590647753303</v>
      </c>
      <c r="I194" s="160">
        <f t="shared" si="53"/>
        <v>2286.7703284303584</v>
      </c>
      <c r="J194" s="160">
        <f t="shared" si="53"/>
        <v>2265.1860229736526</v>
      </c>
      <c r="K194" s="160">
        <f t="shared" si="53"/>
        <v>2259.3053282687524</v>
      </c>
      <c r="L194" s="160">
        <f t="shared" si="53"/>
        <v>2237.2830981920488</v>
      </c>
      <c r="M194" s="160">
        <f t="shared" si="53"/>
        <v>2224.8322971051571</v>
      </c>
      <c r="N194" s="160">
        <f t="shared" si="53"/>
        <v>2189.2764001619112</v>
      </c>
      <c r="O194" s="160">
        <f t="shared" si="53"/>
        <v>2151.7223088698865</v>
      </c>
      <c r="P194" s="160">
        <f t="shared" si="53"/>
        <v>2220.8874945150383</v>
      </c>
      <c r="Q194" s="160">
        <f t="shared" si="53"/>
        <v>2376.4977620672062</v>
      </c>
    </row>
    <row r="195" spans="1:17" ht="12" customHeight="1" x14ac:dyDescent="0.25">
      <c r="A195" s="148" t="s">
        <v>60</v>
      </c>
      <c r="B195" s="156">
        <f t="shared" si="53"/>
        <v>51.260706045309668</v>
      </c>
      <c r="C195" s="156">
        <f t="shared" si="53"/>
        <v>23.50550566038579</v>
      </c>
      <c r="D195" s="156">
        <f t="shared" si="53"/>
        <v>50.34651299315513</v>
      </c>
      <c r="E195" s="156">
        <f t="shared" si="53"/>
        <v>52.498947634668774</v>
      </c>
      <c r="F195" s="156">
        <f t="shared" si="53"/>
        <v>51.549444686216624</v>
      </c>
      <c r="G195" s="156">
        <f t="shared" si="53"/>
        <v>300.85796687900256</v>
      </c>
      <c r="H195" s="156">
        <f t="shared" si="53"/>
        <v>110.79413091176107</v>
      </c>
      <c r="I195" s="156">
        <f t="shared" si="53"/>
        <v>59.215738529746474</v>
      </c>
      <c r="J195" s="156">
        <f t="shared" si="53"/>
        <v>59.294883084515185</v>
      </c>
      <c r="K195" s="156">
        <f t="shared" si="53"/>
        <v>58.055969739556595</v>
      </c>
      <c r="L195" s="156">
        <f t="shared" si="53"/>
        <v>60.253603219041949</v>
      </c>
      <c r="M195" s="156">
        <f t="shared" si="53"/>
        <v>59.31476109344549</v>
      </c>
      <c r="N195" s="156">
        <f t="shared" si="53"/>
        <v>55.441366525621021</v>
      </c>
      <c r="O195" s="156">
        <f t="shared" si="53"/>
        <v>54.170795495404363</v>
      </c>
      <c r="P195" s="156">
        <f t="shared" si="53"/>
        <v>93.469914782099195</v>
      </c>
      <c r="Q195" s="156">
        <f t="shared" si="53"/>
        <v>239.85994062966574</v>
      </c>
    </row>
    <row r="196" spans="1:17" ht="12" customHeight="1" x14ac:dyDescent="0.25">
      <c r="A196" s="159" t="s">
        <v>59</v>
      </c>
      <c r="B196" s="57">
        <f t="shared" si="53"/>
        <v>2408.4425564719909</v>
      </c>
      <c r="C196" s="57">
        <f t="shared" si="53"/>
        <v>2287.6358998701767</v>
      </c>
      <c r="D196" s="57">
        <f t="shared" si="53"/>
        <v>2335.9604925372687</v>
      </c>
      <c r="E196" s="57">
        <f t="shared" si="53"/>
        <v>2340.6627849270649</v>
      </c>
      <c r="F196" s="57">
        <f t="shared" si="53"/>
        <v>2294.215529498571</v>
      </c>
      <c r="G196" s="57">
        <f t="shared" si="53"/>
        <v>2026.7685125806101</v>
      </c>
      <c r="H196" s="57">
        <f t="shared" si="53"/>
        <v>2104.6649338635689</v>
      </c>
      <c r="I196" s="57">
        <f t="shared" si="53"/>
        <v>2227.554589900612</v>
      </c>
      <c r="J196" s="57">
        <f t="shared" si="53"/>
        <v>2205.8911398891373</v>
      </c>
      <c r="K196" s="57">
        <f t="shared" si="53"/>
        <v>2201.2493585291959</v>
      </c>
      <c r="L196" s="57">
        <f t="shared" si="53"/>
        <v>2177.0294949730064</v>
      </c>
      <c r="M196" s="57">
        <f t="shared" si="53"/>
        <v>2165.5175360117114</v>
      </c>
      <c r="N196" s="57">
        <f t="shared" si="53"/>
        <v>2133.8350336362905</v>
      </c>
      <c r="O196" s="57">
        <f t="shared" si="53"/>
        <v>2097.5515133744825</v>
      </c>
      <c r="P196" s="57">
        <f t="shared" si="53"/>
        <v>2127.417579732939</v>
      </c>
      <c r="Q196" s="57">
        <f t="shared" si="53"/>
        <v>2136.6378214375409</v>
      </c>
    </row>
    <row r="197" spans="1:17" ht="12" customHeight="1" x14ac:dyDescent="0.25">
      <c r="A197" s="158" t="s">
        <v>62</v>
      </c>
      <c r="B197" s="157">
        <f t="shared" ref="B197:Q197" si="54">IF(B125=0,0,B125/0.086*1000000/B$5)</f>
        <v>1052.8392496923509</v>
      </c>
      <c r="C197" s="157">
        <f t="shared" si="54"/>
        <v>819.54732276568859</v>
      </c>
      <c r="D197" s="157">
        <f t="shared" si="54"/>
        <v>824.48446384125111</v>
      </c>
      <c r="E197" s="157">
        <f t="shared" si="54"/>
        <v>933.28874026420681</v>
      </c>
      <c r="F197" s="157">
        <f t="shared" si="54"/>
        <v>965.63663970391838</v>
      </c>
      <c r="G197" s="157">
        <f t="shared" si="54"/>
        <v>947.55227487072648</v>
      </c>
      <c r="H197" s="157">
        <f t="shared" si="54"/>
        <v>961.88984412184493</v>
      </c>
      <c r="I197" s="157">
        <f t="shared" si="54"/>
        <v>1051.297160107029</v>
      </c>
      <c r="J197" s="157">
        <f t="shared" si="54"/>
        <v>1027.1569823953466</v>
      </c>
      <c r="K197" s="157">
        <f t="shared" si="54"/>
        <v>1056.90946448921</v>
      </c>
      <c r="L197" s="157">
        <f t="shared" si="54"/>
        <v>1085.0691138470841</v>
      </c>
      <c r="M197" s="157">
        <f t="shared" si="54"/>
        <v>1073.5835619392537</v>
      </c>
      <c r="N197" s="157">
        <f t="shared" si="54"/>
        <v>1035.2878646594104</v>
      </c>
      <c r="O197" s="157">
        <f t="shared" si="54"/>
        <v>932.81473312221465</v>
      </c>
      <c r="P197" s="157">
        <f t="shared" si="54"/>
        <v>910.11005827045256</v>
      </c>
      <c r="Q197" s="157">
        <f t="shared" si="54"/>
        <v>959.59159945767522</v>
      </c>
    </row>
    <row r="198" spans="1:17" ht="12" customHeight="1" x14ac:dyDescent="0.25">
      <c r="A198" s="23" t="s">
        <v>57</v>
      </c>
      <c r="B198" s="156">
        <f t="shared" ref="B198:Q198" si="55">IF(B126=0,0,B126/0.086*1000000/B$16)</f>
        <v>1030.7679646438648</v>
      </c>
      <c r="C198" s="156">
        <f t="shared" si="55"/>
        <v>823.21801446446727</v>
      </c>
      <c r="D198" s="156">
        <f t="shared" si="55"/>
        <v>826.49288815195121</v>
      </c>
      <c r="E198" s="156">
        <f t="shared" si="55"/>
        <v>911.60563456839964</v>
      </c>
      <c r="F198" s="156">
        <f t="shared" si="55"/>
        <v>956.78060929216099</v>
      </c>
      <c r="G198" s="156">
        <f t="shared" si="55"/>
        <v>946.45452420376535</v>
      </c>
      <c r="H198" s="156">
        <f t="shared" si="55"/>
        <v>872.22211003439838</v>
      </c>
      <c r="I198" s="156">
        <f t="shared" si="55"/>
        <v>956.46065342152724</v>
      </c>
      <c r="J198" s="156">
        <f t="shared" si="55"/>
        <v>918.24666612109991</v>
      </c>
      <c r="K198" s="156">
        <f t="shared" si="55"/>
        <v>951.02620665636857</v>
      </c>
      <c r="L198" s="156">
        <f t="shared" si="55"/>
        <v>945.56614179292308</v>
      </c>
      <c r="M198" s="156">
        <f t="shared" si="55"/>
        <v>943.80109641025194</v>
      </c>
      <c r="N198" s="156">
        <f t="shared" si="55"/>
        <v>921.41171600220991</v>
      </c>
      <c r="O198" s="156">
        <f t="shared" si="55"/>
        <v>832.98804608580838</v>
      </c>
      <c r="P198" s="156">
        <f t="shared" si="55"/>
        <v>823.24375356432006</v>
      </c>
      <c r="Q198" s="156">
        <f t="shared" si="55"/>
        <v>865.58510611242195</v>
      </c>
    </row>
    <row r="199" spans="1:17" ht="12" customHeight="1" x14ac:dyDescent="0.25">
      <c r="A199" s="29" t="s">
        <v>140</v>
      </c>
      <c r="B199" s="57">
        <f t="shared" ref="B199:Q199" si="56">IF(B127=0,0,B127/0.086*1000000/B$17)</f>
        <v>1075.0010547898264</v>
      </c>
      <c r="C199" s="57">
        <f t="shared" si="56"/>
        <v>813.08959895716714</v>
      </c>
      <c r="D199" s="57">
        <f t="shared" si="56"/>
        <v>821.13080003164248</v>
      </c>
      <c r="E199" s="57">
        <f t="shared" si="56"/>
        <v>967.27839873976984</v>
      </c>
      <c r="F199" s="57">
        <f t="shared" si="56"/>
        <v>978.73797353290126</v>
      </c>
      <c r="G199" s="57">
        <f t="shared" si="56"/>
        <v>948.94545830343634</v>
      </c>
      <c r="H199" s="57">
        <f t="shared" si="56"/>
        <v>1051.3460834527</v>
      </c>
      <c r="I199" s="57">
        <f t="shared" si="56"/>
        <v>1145.1591464970552</v>
      </c>
      <c r="J199" s="57">
        <f t="shared" si="56"/>
        <v>1126.194912418279</v>
      </c>
      <c r="K199" s="57">
        <f t="shared" si="56"/>
        <v>1147.7600306382897</v>
      </c>
      <c r="L199" s="57">
        <f t="shared" si="56"/>
        <v>1201.8950332691225</v>
      </c>
      <c r="M199" s="57">
        <f t="shared" si="56"/>
        <v>1204.4841533251204</v>
      </c>
      <c r="N199" s="57">
        <f t="shared" si="56"/>
        <v>1145.3163579130603</v>
      </c>
      <c r="O199" s="57">
        <f t="shared" si="56"/>
        <v>1042.5862790539061</v>
      </c>
      <c r="P199" s="57">
        <f t="shared" si="56"/>
        <v>999.30181229004859</v>
      </c>
      <c r="Q199" s="57">
        <f t="shared" si="56"/>
        <v>1054.7494926953605</v>
      </c>
    </row>
    <row r="201" spans="1:17" ht="12" customHeight="1" x14ac:dyDescent="0.25">
      <c r="A201" s="152" t="s">
        <v>197</v>
      </c>
      <c r="B201" s="168">
        <f t="shared" ref="B201:Q201" si="57">SUM(B202,B204,B206,B215)</f>
        <v>466.43847893344349</v>
      </c>
      <c r="C201" s="168">
        <f t="shared" si="57"/>
        <v>454.65326964452413</v>
      </c>
      <c r="D201" s="168">
        <f t="shared" si="57"/>
        <v>445.18794947034996</v>
      </c>
      <c r="E201" s="168">
        <f t="shared" si="57"/>
        <v>446.21068034113614</v>
      </c>
      <c r="F201" s="168">
        <f t="shared" si="57"/>
        <v>411.4917904432159</v>
      </c>
      <c r="G201" s="168">
        <f t="shared" si="57"/>
        <v>412.41335197529304</v>
      </c>
      <c r="H201" s="168">
        <f t="shared" si="57"/>
        <v>316.25027099483719</v>
      </c>
      <c r="I201" s="168">
        <f t="shared" si="57"/>
        <v>286.0379021469293</v>
      </c>
      <c r="J201" s="168">
        <f t="shared" si="57"/>
        <v>266.1273186717201</v>
      </c>
      <c r="K201" s="168">
        <f t="shared" si="57"/>
        <v>266.85933346315727</v>
      </c>
      <c r="L201" s="168">
        <f t="shared" si="57"/>
        <v>249.71462500108476</v>
      </c>
      <c r="M201" s="168">
        <f t="shared" si="57"/>
        <v>272.52584026475614</v>
      </c>
      <c r="N201" s="168">
        <f t="shared" si="57"/>
        <v>253.75441124538719</v>
      </c>
      <c r="O201" s="168">
        <f t="shared" si="57"/>
        <v>232.44338716381651</v>
      </c>
      <c r="P201" s="168">
        <f t="shared" si="57"/>
        <v>226.74049863503927</v>
      </c>
      <c r="Q201" s="168">
        <f t="shared" si="57"/>
        <v>246.76085847825965</v>
      </c>
    </row>
    <row r="202" spans="1:17" ht="12" customHeight="1" x14ac:dyDescent="0.25">
      <c r="A202" s="158" t="s">
        <v>65</v>
      </c>
      <c r="B202" s="157">
        <f t="shared" ref="B202:Q202" si="58">B203</f>
        <v>0</v>
      </c>
      <c r="C202" s="157">
        <f t="shared" si="58"/>
        <v>0</v>
      </c>
      <c r="D202" s="157">
        <f t="shared" si="58"/>
        <v>0</v>
      </c>
      <c r="E202" s="157">
        <f t="shared" si="58"/>
        <v>0</v>
      </c>
      <c r="F202" s="157">
        <f t="shared" si="58"/>
        <v>0</v>
      </c>
      <c r="G202" s="157">
        <f t="shared" si="58"/>
        <v>0</v>
      </c>
      <c r="H202" s="157">
        <f t="shared" si="58"/>
        <v>0</v>
      </c>
      <c r="I202" s="157">
        <f t="shared" si="58"/>
        <v>0</v>
      </c>
      <c r="J202" s="157">
        <f t="shared" si="58"/>
        <v>0</v>
      </c>
      <c r="K202" s="157">
        <f t="shared" si="58"/>
        <v>0</v>
      </c>
      <c r="L202" s="157">
        <f t="shared" si="58"/>
        <v>0</v>
      </c>
      <c r="M202" s="157">
        <f t="shared" si="58"/>
        <v>0</v>
      </c>
      <c r="N202" s="157">
        <f t="shared" si="58"/>
        <v>0</v>
      </c>
      <c r="O202" s="157">
        <f t="shared" si="58"/>
        <v>0</v>
      </c>
      <c r="P202" s="157">
        <f t="shared" si="58"/>
        <v>0</v>
      </c>
      <c r="Q202" s="157">
        <f t="shared" si="58"/>
        <v>0</v>
      </c>
    </row>
    <row r="203" spans="1:17" ht="12" customHeight="1" x14ac:dyDescent="0.25">
      <c r="A203" s="23" t="s">
        <v>60</v>
      </c>
      <c r="B203" s="57">
        <f t="shared" ref="B203:Q203" si="59">IF(B149=0,0,B149*1000000/B$7)</f>
        <v>0</v>
      </c>
      <c r="C203" s="57">
        <f t="shared" si="59"/>
        <v>0</v>
      </c>
      <c r="D203" s="57">
        <f t="shared" si="59"/>
        <v>0</v>
      </c>
      <c r="E203" s="57">
        <f t="shared" si="59"/>
        <v>0</v>
      </c>
      <c r="F203" s="57">
        <f t="shared" si="59"/>
        <v>0</v>
      </c>
      <c r="G203" s="57">
        <f t="shared" si="59"/>
        <v>0</v>
      </c>
      <c r="H203" s="57">
        <f t="shared" si="59"/>
        <v>0</v>
      </c>
      <c r="I203" s="57">
        <f t="shared" si="59"/>
        <v>0</v>
      </c>
      <c r="J203" s="57">
        <f t="shared" si="59"/>
        <v>0</v>
      </c>
      <c r="K203" s="57">
        <f t="shared" si="59"/>
        <v>0</v>
      </c>
      <c r="L203" s="57">
        <f t="shared" si="59"/>
        <v>0</v>
      </c>
      <c r="M203" s="57">
        <f t="shared" si="59"/>
        <v>0</v>
      </c>
      <c r="N203" s="57">
        <f t="shared" si="59"/>
        <v>0</v>
      </c>
      <c r="O203" s="57">
        <f t="shared" si="59"/>
        <v>0</v>
      </c>
      <c r="P203" s="57">
        <f t="shared" si="59"/>
        <v>0</v>
      </c>
      <c r="Q203" s="57">
        <f t="shared" si="59"/>
        <v>0</v>
      </c>
    </row>
    <row r="204" spans="1:17" ht="12" customHeight="1" x14ac:dyDescent="0.25">
      <c r="A204" s="158" t="s">
        <v>112</v>
      </c>
      <c r="B204" s="157">
        <f t="shared" ref="B204:Q204" si="60">B205</f>
        <v>0</v>
      </c>
      <c r="C204" s="157">
        <f t="shared" si="60"/>
        <v>0</v>
      </c>
      <c r="D204" s="157">
        <f t="shared" si="60"/>
        <v>0</v>
      </c>
      <c r="E204" s="157">
        <f t="shared" si="60"/>
        <v>0</v>
      </c>
      <c r="F204" s="157">
        <f t="shared" si="60"/>
        <v>0</v>
      </c>
      <c r="G204" s="157">
        <f t="shared" si="60"/>
        <v>0</v>
      </c>
      <c r="H204" s="157">
        <f t="shared" si="60"/>
        <v>0</v>
      </c>
      <c r="I204" s="157">
        <f t="shared" si="60"/>
        <v>0</v>
      </c>
      <c r="J204" s="157">
        <f t="shared" si="60"/>
        <v>0</v>
      </c>
      <c r="K204" s="157">
        <f t="shared" si="60"/>
        <v>0</v>
      </c>
      <c r="L204" s="157">
        <f t="shared" si="60"/>
        <v>0</v>
      </c>
      <c r="M204" s="157">
        <f t="shared" si="60"/>
        <v>0</v>
      </c>
      <c r="N204" s="157">
        <f t="shared" si="60"/>
        <v>0</v>
      </c>
      <c r="O204" s="157">
        <f t="shared" si="60"/>
        <v>0</v>
      </c>
      <c r="P204" s="157">
        <f t="shared" si="60"/>
        <v>0</v>
      </c>
      <c r="Q204" s="157">
        <f t="shared" si="60"/>
        <v>0</v>
      </c>
    </row>
    <row r="205" spans="1:17" ht="12" customHeight="1" x14ac:dyDescent="0.25">
      <c r="A205" s="23" t="s">
        <v>60</v>
      </c>
      <c r="B205" s="156">
        <f t="shared" ref="B205:Q205" si="61">IF(B151=0,0,B151*1000000/B$5)</f>
        <v>0</v>
      </c>
      <c r="C205" s="156">
        <f t="shared" si="61"/>
        <v>0</v>
      </c>
      <c r="D205" s="156">
        <f t="shared" si="61"/>
        <v>0</v>
      </c>
      <c r="E205" s="156">
        <f t="shared" si="61"/>
        <v>0</v>
      </c>
      <c r="F205" s="156">
        <f t="shared" si="61"/>
        <v>0</v>
      </c>
      <c r="G205" s="156">
        <f t="shared" si="61"/>
        <v>0</v>
      </c>
      <c r="H205" s="156">
        <f t="shared" si="61"/>
        <v>0</v>
      </c>
      <c r="I205" s="156">
        <f t="shared" si="61"/>
        <v>0</v>
      </c>
      <c r="J205" s="156">
        <f t="shared" si="61"/>
        <v>0</v>
      </c>
      <c r="K205" s="156">
        <f t="shared" si="61"/>
        <v>0</v>
      </c>
      <c r="L205" s="156">
        <f t="shared" si="61"/>
        <v>0</v>
      </c>
      <c r="M205" s="156">
        <f t="shared" si="61"/>
        <v>0</v>
      </c>
      <c r="N205" s="156">
        <f t="shared" si="61"/>
        <v>0</v>
      </c>
      <c r="O205" s="156">
        <f t="shared" si="61"/>
        <v>0</v>
      </c>
      <c r="P205" s="156">
        <f t="shared" si="61"/>
        <v>0</v>
      </c>
      <c r="Q205" s="156">
        <f t="shared" si="61"/>
        <v>0</v>
      </c>
    </row>
    <row r="206" spans="1:17" ht="12" customHeight="1" x14ac:dyDescent="0.25">
      <c r="A206" s="158" t="s">
        <v>63</v>
      </c>
      <c r="B206" s="157">
        <f t="shared" ref="B206:Q206" si="62">IF(B152=0,0,B152*1000000/B$5)</f>
        <v>153.27322690880027</v>
      </c>
      <c r="C206" s="157">
        <f t="shared" si="62"/>
        <v>148.69223090909517</v>
      </c>
      <c r="D206" s="157">
        <f t="shared" si="62"/>
        <v>150.36195147069003</v>
      </c>
      <c r="E206" s="157">
        <f t="shared" si="62"/>
        <v>133.81090724054761</v>
      </c>
      <c r="F206" s="157">
        <f t="shared" si="62"/>
        <v>95.063250183798601</v>
      </c>
      <c r="G206" s="157">
        <f t="shared" si="62"/>
        <v>122.82411585222687</v>
      </c>
      <c r="H206" s="157">
        <f t="shared" si="62"/>
        <v>80.279647411726287</v>
      </c>
      <c r="I206" s="157">
        <f t="shared" si="62"/>
        <v>31.603932368213936</v>
      </c>
      <c r="J206" s="157">
        <f t="shared" si="62"/>
        <v>34.193180940273493</v>
      </c>
      <c r="K206" s="157">
        <f t="shared" si="62"/>
        <v>35.650010130781617</v>
      </c>
      <c r="L206" s="157">
        <f t="shared" si="62"/>
        <v>25.194449277737526</v>
      </c>
      <c r="M206" s="157">
        <f t="shared" si="62"/>
        <v>27.385510408985869</v>
      </c>
      <c r="N206" s="157">
        <f t="shared" si="62"/>
        <v>20.922227448460205</v>
      </c>
      <c r="O206" s="157">
        <f t="shared" si="62"/>
        <v>10.577779002818099</v>
      </c>
      <c r="P206" s="157">
        <f t="shared" si="62"/>
        <v>15.723539817046859</v>
      </c>
      <c r="Q206" s="157">
        <f t="shared" si="62"/>
        <v>29.169603820188684</v>
      </c>
    </row>
    <row r="207" spans="1:17" ht="12" customHeight="1" x14ac:dyDescent="0.25">
      <c r="A207" s="167" t="s">
        <v>144</v>
      </c>
      <c r="B207" s="132">
        <f t="shared" ref="B207:Q207" si="63">IF(B153=0,0,B153*1000000/B$11)</f>
        <v>1476.3896318088948</v>
      </c>
      <c r="C207" s="132">
        <f t="shared" si="63"/>
        <v>1374.1902312342083</v>
      </c>
      <c r="D207" s="132">
        <f t="shared" si="63"/>
        <v>1403.4398170180639</v>
      </c>
      <c r="E207" s="132">
        <f t="shared" si="63"/>
        <v>1391.7396728594686</v>
      </c>
      <c r="F207" s="132">
        <f t="shared" si="63"/>
        <v>1349.7869388079616</v>
      </c>
      <c r="G207" s="132">
        <f t="shared" si="63"/>
        <v>1313.6301855134113</v>
      </c>
      <c r="H207" s="132">
        <f t="shared" si="63"/>
        <v>1246.7639855012121</v>
      </c>
      <c r="I207" s="132">
        <f t="shared" si="63"/>
        <v>1271.4633407564093</v>
      </c>
      <c r="J207" s="132">
        <f t="shared" si="63"/>
        <v>1238.243112313296</v>
      </c>
      <c r="K207" s="132">
        <f t="shared" si="63"/>
        <v>1221.2091231936972</v>
      </c>
      <c r="L207" s="132">
        <f t="shared" si="63"/>
        <v>1195.5327841983744</v>
      </c>
      <c r="M207" s="132">
        <f t="shared" si="63"/>
        <v>1111.5971518722833</v>
      </c>
      <c r="N207" s="132">
        <f t="shared" si="63"/>
        <v>1037.6976080335505</v>
      </c>
      <c r="O207" s="132">
        <f t="shared" si="63"/>
        <v>986.62747726629993</v>
      </c>
      <c r="P207" s="132">
        <f t="shared" si="63"/>
        <v>987.44030064281617</v>
      </c>
      <c r="Q207" s="132">
        <f t="shared" si="63"/>
        <v>1020.684983074033</v>
      </c>
    </row>
    <row r="208" spans="1:17" ht="12" customHeight="1" x14ac:dyDescent="0.25">
      <c r="A208" s="167" t="s">
        <v>143</v>
      </c>
      <c r="B208" s="132">
        <f t="shared" ref="B208:Q208" si="64">IF(B154=0,0,B154*1000000/B$12)</f>
        <v>29.527792636177658</v>
      </c>
      <c r="C208" s="132">
        <f t="shared" si="64"/>
        <v>13.74190231234194</v>
      </c>
      <c r="D208" s="132">
        <f t="shared" si="64"/>
        <v>28.068796340361317</v>
      </c>
      <c r="E208" s="132">
        <f t="shared" si="64"/>
        <v>27.834793457189335</v>
      </c>
      <c r="F208" s="132">
        <f t="shared" si="64"/>
        <v>26.995738776159122</v>
      </c>
      <c r="G208" s="132">
        <f t="shared" si="64"/>
        <v>157.63562226160934</v>
      </c>
      <c r="H208" s="132">
        <f t="shared" si="64"/>
        <v>56.104379347554719</v>
      </c>
      <c r="I208" s="132">
        <f t="shared" si="64"/>
        <v>25.429266815128329</v>
      </c>
      <c r="J208" s="132">
        <f t="shared" si="64"/>
        <v>24.764862246266013</v>
      </c>
      <c r="K208" s="132">
        <f t="shared" si="64"/>
        <v>24.424182463873883</v>
      </c>
      <c r="L208" s="132">
        <f t="shared" si="64"/>
        <v>23.910655683967349</v>
      </c>
      <c r="M208" s="132">
        <f t="shared" si="64"/>
        <v>22.231943037445557</v>
      </c>
      <c r="N208" s="132">
        <f t="shared" si="64"/>
        <v>20.753952160670938</v>
      </c>
      <c r="O208" s="132">
        <f t="shared" si="64"/>
        <v>19.732549545325924</v>
      </c>
      <c r="P208" s="132">
        <f t="shared" si="64"/>
        <v>34.560410522498451</v>
      </c>
      <c r="Q208" s="132">
        <f t="shared" si="64"/>
        <v>86.758223561292738</v>
      </c>
    </row>
    <row r="209" spans="1:17" ht="12" customHeight="1" x14ac:dyDescent="0.25">
      <c r="A209" s="166" t="s">
        <v>57</v>
      </c>
      <c r="B209" s="165">
        <f t="shared" ref="B209:Q209" si="65">IF(B155=0,0,B155*1000000/B$12)</f>
        <v>29.527792636177658</v>
      </c>
      <c r="C209" s="165">
        <f t="shared" si="65"/>
        <v>13.74190231234194</v>
      </c>
      <c r="D209" s="165">
        <f t="shared" si="65"/>
        <v>28.068796340361317</v>
      </c>
      <c r="E209" s="165">
        <f t="shared" si="65"/>
        <v>27.834793457189335</v>
      </c>
      <c r="F209" s="165">
        <f t="shared" si="65"/>
        <v>26.995738776159122</v>
      </c>
      <c r="G209" s="165">
        <f t="shared" si="65"/>
        <v>157.63562226160934</v>
      </c>
      <c r="H209" s="165">
        <f t="shared" si="65"/>
        <v>56.104379347554719</v>
      </c>
      <c r="I209" s="165">
        <f t="shared" si="65"/>
        <v>25.429266815128329</v>
      </c>
      <c r="J209" s="165">
        <f t="shared" si="65"/>
        <v>24.764862246266013</v>
      </c>
      <c r="K209" s="165">
        <f t="shared" si="65"/>
        <v>24.424182463873883</v>
      </c>
      <c r="L209" s="165">
        <f t="shared" si="65"/>
        <v>23.910655683967349</v>
      </c>
      <c r="M209" s="165">
        <f t="shared" si="65"/>
        <v>22.231943037445557</v>
      </c>
      <c r="N209" s="165">
        <f t="shared" si="65"/>
        <v>20.753952160670938</v>
      </c>
      <c r="O209" s="165">
        <f t="shared" si="65"/>
        <v>19.732549545325924</v>
      </c>
      <c r="P209" s="165">
        <f t="shared" si="65"/>
        <v>34.560410522498451</v>
      </c>
      <c r="Q209" s="165">
        <f t="shared" si="65"/>
        <v>86.758223561292738</v>
      </c>
    </row>
    <row r="210" spans="1:17" ht="12" customHeight="1" x14ac:dyDescent="0.25">
      <c r="A210" s="147" t="s">
        <v>59</v>
      </c>
      <c r="B210" s="164">
        <f t="shared" ref="B210:Q210" si="66">IF(B156=0,0,B156*1000000/B$12)</f>
        <v>0</v>
      </c>
      <c r="C210" s="164">
        <f t="shared" si="66"/>
        <v>0</v>
      </c>
      <c r="D210" s="164">
        <f t="shared" si="66"/>
        <v>0</v>
      </c>
      <c r="E210" s="164">
        <f t="shared" si="66"/>
        <v>0</v>
      </c>
      <c r="F210" s="164">
        <f t="shared" si="66"/>
        <v>0</v>
      </c>
      <c r="G210" s="164">
        <f t="shared" si="66"/>
        <v>0</v>
      </c>
      <c r="H210" s="164">
        <f t="shared" si="66"/>
        <v>0</v>
      </c>
      <c r="I210" s="164">
        <f t="shared" si="66"/>
        <v>0</v>
      </c>
      <c r="J210" s="164">
        <f t="shared" si="66"/>
        <v>0</v>
      </c>
      <c r="K210" s="164">
        <f t="shared" si="66"/>
        <v>0</v>
      </c>
      <c r="L210" s="164">
        <f t="shared" si="66"/>
        <v>0</v>
      </c>
      <c r="M210" s="164">
        <f t="shared" si="66"/>
        <v>0</v>
      </c>
      <c r="N210" s="164">
        <f t="shared" si="66"/>
        <v>0</v>
      </c>
      <c r="O210" s="164">
        <f t="shared" si="66"/>
        <v>0</v>
      </c>
      <c r="P210" s="164">
        <f t="shared" si="66"/>
        <v>0</v>
      </c>
      <c r="Q210" s="164">
        <f t="shared" si="66"/>
        <v>0</v>
      </c>
    </row>
    <row r="211" spans="1:17" ht="12" customHeight="1" x14ac:dyDescent="0.25">
      <c r="A211" s="163" t="s">
        <v>142</v>
      </c>
      <c r="B211" s="162">
        <f t="shared" ref="B211:Q211" si="67">IF(B157=0,0,B157*1000000/B$13)</f>
        <v>0</v>
      </c>
      <c r="C211" s="162">
        <f t="shared" si="67"/>
        <v>0</v>
      </c>
      <c r="D211" s="162">
        <f t="shared" si="67"/>
        <v>0</v>
      </c>
      <c r="E211" s="162">
        <f t="shared" si="67"/>
        <v>0</v>
      </c>
      <c r="F211" s="162">
        <f t="shared" si="67"/>
        <v>0</v>
      </c>
      <c r="G211" s="162">
        <f t="shared" si="67"/>
        <v>0</v>
      </c>
      <c r="H211" s="162">
        <f t="shared" si="67"/>
        <v>0</v>
      </c>
      <c r="I211" s="162">
        <f t="shared" si="67"/>
        <v>0</v>
      </c>
      <c r="J211" s="162">
        <f t="shared" si="67"/>
        <v>0</v>
      </c>
      <c r="K211" s="162">
        <f t="shared" si="67"/>
        <v>0</v>
      </c>
      <c r="L211" s="162">
        <f t="shared" si="67"/>
        <v>0</v>
      </c>
      <c r="M211" s="162">
        <f t="shared" si="67"/>
        <v>0</v>
      </c>
      <c r="N211" s="162">
        <f t="shared" si="67"/>
        <v>0</v>
      </c>
      <c r="O211" s="162">
        <f t="shared" si="67"/>
        <v>0</v>
      </c>
      <c r="P211" s="162">
        <f t="shared" si="67"/>
        <v>0</v>
      </c>
      <c r="Q211" s="162">
        <f t="shared" si="67"/>
        <v>0</v>
      </c>
    </row>
    <row r="212" spans="1:17" ht="12" customHeight="1" x14ac:dyDescent="0.25">
      <c r="A212" s="161" t="s">
        <v>141</v>
      </c>
      <c r="B212" s="160">
        <f t="shared" ref="B212:Q212" si="68">IF(B158=0,0,B158*1000000/B$14)</f>
        <v>0</v>
      </c>
      <c r="C212" s="160">
        <f t="shared" si="68"/>
        <v>0</v>
      </c>
      <c r="D212" s="160">
        <f t="shared" si="68"/>
        <v>0</v>
      </c>
      <c r="E212" s="160">
        <f t="shared" si="68"/>
        <v>0</v>
      </c>
      <c r="F212" s="160">
        <f t="shared" si="68"/>
        <v>0</v>
      </c>
      <c r="G212" s="160">
        <f t="shared" si="68"/>
        <v>0</v>
      </c>
      <c r="H212" s="160">
        <f t="shared" si="68"/>
        <v>0</v>
      </c>
      <c r="I212" s="160">
        <f t="shared" si="68"/>
        <v>0</v>
      </c>
      <c r="J212" s="160">
        <f t="shared" si="68"/>
        <v>0</v>
      </c>
      <c r="K212" s="160">
        <f t="shared" si="68"/>
        <v>0</v>
      </c>
      <c r="L212" s="160">
        <f t="shared" si="68"/>
        <v>0</v>
      </c>
      <c r="M212" s="160">
        <f t="shared" si="68"/>
        <v>0</v>
      </c>
      <c r="N212" s="160">
        <f t="shared" si="68"/>
        <v>0</v>
      </c>
      <c r="O212" s="160">
        <f t="shared" si="68"/>
        <v>0</v>
      </c>
      <c r="P212" s="160">
        <f t="shared" si="68"/>
        <v>0</v>
      </c>
      <c r="Q212" s="160">
        <f t="shared" si="68"/>
        <v>0</v>
      </c>
    </row>
    <row r="213" spans="1:17" ht="12" customHeight="1" x14ac:dyDescent="0.25">
      <c r="A213" s="148" t="s">
        <v>60</v>
      </c>
      <c r="B213" s="156">
        <f t="shared" ref="B213:Q213" si="69">IF(B159=0,0,B159*1000000/B$14)</f>
        <v>0</v>
      </c>
      <c r="C213" s="156">
        <f t="shared" si="69"/>
        <v>0</v>
      </c>
      <c r="D213" s="156">
        <f t="shared" si="69"/>
        <v>0</v>
      </c>
      <c r="E213" s="156">
        <f t="shared" si="69"/>
        <v>0</v>
      </c>
      <c r="F213" s="156">
        <f t="shared" si="69"/>
        <v>0</v>
      </c>
      <c r="G213" s="156">
        <f t="shared" si="69"/>
        <v>0</v>
      </c>
      <c r="H213" s="156">
        <f t="shared" si="69"/>
        <v>0</v>
      </c>
      <c r="I213" s="156">
        <f t="shared" si="69"/>
        <v>0</v>
      </c>
      <c r="J213" s="156">
        <f t="shared" si="69"/>
        <v>0</v>
      </c>
      <c r="K213" s="156">
        <f t="shared" si="69"/>
        <v>0</v>
      </c>
      <c r="L213" s="156">
        <f t="shared" si="69"/>
        <v>0</v>
      </c>
      <c r="M213" s="156">
        <f t="shared" si="69"/>
        <v>0</v>
      </c>
      <c r="N213" s="156">
        <f t="shared" si="69"/>
        <v>0</v>
      </c>
      <c r="O213" s="156">
        <f t="shared" si="69"/>
        <v>0</v>
      </c>
      <c r="P213" s="156">
        <f t="shared" si="69"/>
        <v>0</v>
      </c>
      <c r="Q213" s="156">
        <f t="shared" si="69"/>
        <v>0</v>
      </c>
    </row>
    <row r="214" spans="1:17" ht="12" customHeight="1" x14ac:dyDescent="0.25">
      <c r="A214" s="159" t="s">
        <v>59</v>
      </c>
      <c r="B214" s="57">
        <f t="shared" ref="B214:Q214" si="70">IF(B160=0,0,B160*1000000/B$14)</f>
        <v>0</v>
      </c>
      <c r="C214" s="57">
        <f t="shared" si="70"/>
        <v>0</v>
      </c>
      <c r="D214" s="57">
        <f t="shared" si="70"/>
        <v>0</v>
      </c>
      <c r="E214" s="57">
        <f t="shared" si="70"/>
        <v>0</v>
      </c>
      <c r="F214" s="57">
        <f t="shared" si="70"/>
        <v>0</v>
      </c>
      <c r="G214" s="57">
        <f t="shared" si="70"/>
        <v>0</v>
      </c>
      <c r="H214" s="57">
        <f t="shared" si="70"/>
        <v>0</v>
      </c>
      <c r="I214" s="57">
        <f t="shared" si="70"/>
        <v>0</v>
      </c>
      <c r="J214" s="57">
        <f t="shared" si="70"/>
        <v>0</v>
      </c>
      <c r="K214" s="57">
        <f t="shared" si="70"/>
        <v>0</v>
      </c>
      <c r="L214" s="57">
        <f t="shared" si="70"/>
        <v>0</v>
      </c>
      <c r="M214" s="57">
        <f t="shared" si="70"/>
        <v>0</v>
      </c>
      <c r="N214" s="57">
        <f t="shared" si="70"/>
        <v>0</v>
      </c>
      <c r="O214" s="57">
        <f t="shared" si="70"/>
        <v>0</v>
      </c>
      <c r="P214" s="57">
        <f t="shared" si="70"/>
        <v>0</v>
      </c>
      <c r="Q214" s="57">
        <f t="shared" si="70"/>
        <v>0</v>
      </c>
    </row>
    <row r="215" spans="1:17" ht="12" customHeight="1" x14ac:dyDescent="0.25">
      <c r="A215" s="158" t="s">
        <v>62</v>
      </c>
      <c r="B215" s="157">
        <f t="shared" ref="B215:Q215" si="71">IF(B161=0,0,B161*1000000/B$5)</f>
        <v>313.16525202464322</v>
      </c>
      <c r="C215" s="157">
        <f t="shared" si="71"/>
        <v>305.96103873542893</v>
      </c>
      <c r="D215" s="157">
        <f t="shared" si="71"/>
        <v>294.82599799965993</v>
      </c>
      <c r="E215" s="157">
        <f t="shared" si="71"/>
        <v>312.3997731005885</v>
      </c>
      <c r="F215" s="157">
        <f t="shared" si="71"/>
        <v>316.42854025941733</v>
      </c>
      <c r="G215" s="157">
        <f t="shared" si="71"/>
        <v>289.5892361230662</v>
      </c>
      <c r="H215" s="157">
        <f t="shared" si="71"/>
        <v>235.97062358311089</v>
      </c>
      <c r="I215" s="157">
        <f t="shared" si="71"/>
        <v>254.43396977871535</v>
      </c>
      <c r="J215" s="157">
        <f t="shared" si="71"/>
        <v>231.93413773144658</v>
      </c>
      <c r="K215" s="157">
        <f t="shared" si="71"/>
        <v>231.20932333237565</v>
      </c>
      <c r="L215" s="157">
        <f t="shared" si="71"/>
        <v>224.52017572334722</v>
      </c>
      <c r="M215" s="157">
        <f t="shared" si="71"/>
        <v>245.14032985577029</v>
      </c>
      <c r="N215" s="157">
        <f t="shared" si="71"/>
        <v>232.83218379692698</v>
      </c>
      <c r="O215" s="157">
        <f t="shared" si="71"/>
        <v>221.86560816099842</v>
      </c>
      <c r="P215" s="157">
        <f t="shared" si="71"/>
        <v>211.01695881799242</v>
      </c>
      <c r="Q215" s="157">
        <f t="shared" si="71"/>
        <v>217.59125465807097</v>
      </c>
    </row>
    <row r="216" spans="1:17" ht="12" customHeight="1" x14ac:dyDescent="0.25">
      <c r="A216" s="23" t="s">
        <v>57</v>
      </c>
      <c r="B216" s="156">
        <f t="shared" ref="B216:Q216" si="72">IF(B162=0,0,B162*1000000/B$16)</f>
        <v>625.05137837200266</v>
      </c>
      <c r="C216" s="156">
        <f t="shared" si="72"/>
        <v>479.87504904875743</v>
      </c>
      <c r="D216" s="156">
        <f t="shared" si="72"/>
        <v>471.38982056066874</v>
      </c>
      <c r="E216" s="156">
        <f t="shared" si="72"/>
        <v>511.68972196418736</v>
      </c>
      <c r="F216" s="156">
        <f t="shared" si="72"/>
        <v>530.32285150016048</v>
      </c>
      <c r="G216" s="156">
        <f t="shared" si="72"/>
        <v>517.7693663450442</v>
      </c>
      <c r="H216" s="156">
        <f t="shared" si="72"/>
        <v>472.49913502257203</v>
      </c>
      <c r="I216" s="156">
        <f t="shared" si="72"/>
        <v>511.50959542839524</v>
      </c>
      <c r="J216" s="156">
        <f t="shared" si="72"/>
        <v>486.98813865086589</v>
      </c>
      <c r="K216" s="156">
        <f t="shared" si="72"/>
        <v>500.6759588576482</v>
      </c>
      <c r="L216" s="156">
        <f t="shared" si="72"/>
        <v>492.62191166073109</v>
      </c>
      <c r="M216" s="156">
        <f t="shared" si="72"/>
        <v>488.18672156756202</v>
      </c>
      <c r="N216" s="156">
        <f t="shared" si="72"/>
        <v>473.80642228910023</v>
      </c>
      <c r="O216" s="156">
        <f t="shared" si="72"/>
        <v>423.63108793124945</v>
      </c>
      <c r="P216" s="156">
        <f t="shared" si="72"/>
        <v>416.53218434901828</v>
      </c>
      <c r="Q216" s="156">
        <f t="shared" si="72"/>
        <v>432.54967940909756</v>
      </c>
    </row>
    <row r="217" spans="1:17" ht="12" customHeight="1" x14ac:dyDescent="0.25">
      <c r="A217" s="29" t="s">
        <v>140</v>
      </c>
      <c r="B217" s="57">
        <f t="shared" ref="B217:Q217" si="73">IF(B163=0,0,B163*1000000/B$17)</f>
        <v>0</v>
      </c>
      <c r="C217" s="57">
        <f t="shared" si="73"/>
        <v>0</v>
      </c>
      <c r="D217" s="57">
        <f t="shared" si="73"/>
        <v>0</v>
      </c>
      <c r="E217" s="57">
        <f t="shared" si="73"/>
        <v>0</v>
      </c>
      <c r="F217" s="57">
        <f t="shared" si="73"/>
        <v>0</v>
      </c>
      <c r="G217" s="57">
        <f t="shared" si="73"/>
        <v>0</v>
      </c>
      <c r="H217" s="57">
        <f t="shared" si="73"/>
        <v>0</v>
      </c>
      <c r="I217" s="57">
        <f t="shared" si="73"/>
        <v>0</v>
      </c>
      <c r="J217" s="57">
        <f t="shared" si="73"/>
        <v>0</v>
      </c>
      <c r="K217" s="57">
        <f t="shared" si="73"/>
        <v>0</v>
      </c>
      <c r="L217" s="57">
        <f t="shared" si="73"/>
        <v>0</v>
      </c>
      <c r="M217" s="57">
        <f t="shared" si="73"/>
        <v>0</v>
      </c>
      <c r="N217" s="57">
        <f t="shared" si="73"/>
        <v>0</v>
      </c>
      <c r="O217" s="57">
        <f t="shared" si="73"/>
        <v>0</v>
      </c>
      <c r="P217" s="57">
        <f t="shared" si="73"/>
        <v>0</v>
      </c>
      <c r="Q217" s="57">
        <f t="shared" si="73"/>
        <v>0</v>
      </c>
    </row>
    <row r="219" spans="1:17" ht="12" customHeight="1" x14ac:dyDescent="0.25">
      <c r="A219" s="152" t="s">
        <v>196</v>
      </c>
      <c r="B219" s="184">
        <f>B165/RES_summary!B$19</f>
        <v>99.31071955850723</v>
      </c>
      <c r="C219" s="184">
        <f>C165/RES_summary!C$19</f>
        <v>91.256583835117652</v>
      </c>
      <c r="D219" s="184">
        <f>D165/RES_summary!D$19</f>
        <v>93.755816663774439</v>
      </c>
      <c r="E219" s="184">
        <f>E165/RES_summary!E$19</f>
        <v>98.479336847544104</v>
      </c>
      <c r="F219" s="184">
        <f>F165/RES_summary!F$19</f>
        <v>88.842065093762571</v>
      </c>
      <c r="G219" s="184">
        <f>G165/RES_summary!G$19</f>
        <v>79.965210797601543</v>
      </c>
      <c r="H219" s="184">
        <f>H165/RES_summary!H$19</f>
        <v>82.595958599591583</v>
      </c>
      <c r="I219" s="184">
        <f>I165/RES_summary!I$19</f>
        <v>88.377815942451576</v>
      </c>
      <c r="J219" s="184">
        <f>J165/RES_summary!J$19</f>
        <v>78.204473662266338</v>
      </c>
      <c r="K219" s="184">
        <f>K165/RES_summary!K$19</f>
        <v>77.975771022398774</v>
      </c>
      <c r="L219" s="184">
        <f>L165/RES_summary!L$19</f>
        <v>71.864374913379834</v>
      </c>
      <c r="M219" s="184">
        <f>M165/RES_summary!M$19</f>
        <v>73.147329865142282</v>
      </c>
      <c r="N219" s="184">
        <f>N165/RES_summary!N$19</f>
        <v>68.458635788362713</v>
      </c>
      <c r="O219" s="184">
        <f>O165/RES_summary!O$19</f>
        <v>59.679113026336218</v>
      </c>
      <c r="P219" s="184">
        <f>P165/RES_summary!P$19</f>
        <v>57.571967265300145</v>
      </c>
      <c r="Q219" s="184">
        <f>Q165/RES_summary!Q$19</f>
        <v>65.745311458641552</v>
      </c>
    </row>
    <row r="220" spans="1:17" ht="12" customHeight="1" x14ac:dyDescent="0.25">
      <c r="A220" s="158" t="s">
        <v>65</v>
      </c>
      <c r="B220" s="178">
        <f>B166/RES_summary!B$19</f>
        <v>57.664561192343427</v>
      </c>
      <c r="C220" s="178">
        <f>C166/RES_summary!C$19</f>
        <v>53.808662947509362</v>
      </c>
      <c r="D220" s="178">
        <f>D166/RES_summary!D$19</f>
        <v>55.574948075524432</v>
      </c>
      <c r="E220" s="178">
        <f>E166/RES_summary!E$19</f>
        <v>59.168647781463164</v>
      </c>
      <c r="F220" s="178">
        <f>F166/RES_summary!F$19</f>
        <v>51.197883794919015</v>
      </c>
      <c r="G220" s="178">
        <f>G166/RES_summary!G$19</f>
        <v>41.749253248539169</v>
      </c>
      <c r="H220" s="178">
        <f>H166/RES_summary!H$19</f>
        <v>47.32965843425584</v>
      </c>
      <c r="I220" s="178">
        <f>I166/RES_summary!I$19</f>
        <v>53.663173663680254</v>
      </c>
      <c r="J220" s="178">
        <f>J166/RES_summary!J$19</f>
        <v>44.221774574069393</v>
      </c>
      <c r="K220" s="178">
        <f>K166/RES_summary!K$19</f>
        <v>43.694587639887061</v>
      </c>
      <c r="L220" s="178">
        <f>L166/RES_summary!L$19</f>
        <v>38.199744113963838</v>
      </c>
      <c r="M220" s="178">
        <f>M166/RES_summary!M$19</f>
        <v>39.63661633327866</v>
      </c>
      <c r="N220" s="178">
        <f>N166/RES_summary!N$19</f>
        <v>36.349368505765277</v>
      </c>
      <c r="O220" s="178">
        <f>O166/RES_summary!O$19</f>
        <v>29.660859237329209</v>
      </c>
      <c r="P220" s="178">
        <f>P166/RES_summary!P$19</f>
        <v>27.513795075099328</v>
      </c>
      <c r="Q220" s="178">
        <f>Q166/RES_summary!Q$19</f>
        <v>33.894585568100204</v>
      </c>
    </row>
    <row r="221" spans="1:17" ht="12" customHeight="1" x14ac:dyDescent="0.25">
      <c r="A221" s="23" t="s">
        <v>60</v>
      </c>
      <c r="B221" s="176">
        <f>B167/RES_summary!B$19</f>
        <v>57.664561192343427</v>
      </c>
      <c r="C221" s="176">
        <f>C167/RES_summary!C$19</f>
        <v>53.808662947509362</v>
      </c>
      <c r="D221" s="176">
        <f>D167/RES_summary!D$19</f>
        <v>55.574948075524432</v>
      </c>
      <c r="E221" s="176">
        <f>E167/RES_summary!E$19</f>
        <v>59.168647781463164</v>
      </c>
      <c r="F221" s="176">
        <f>F167/RES_summary!F$19</f>
        <v>51.197883794919015</v>
      </c>
      <c r="G221" s="176">
        <f>G167/RES_summary!G$19</f>
        <v>41.749253248539169</v>
      </c>
      <c r="H221" s="176">
        <f>H167/RES_summary!H$19</f>
        <v>47.32965843425584</v>
      </c>
      <c r="I221" s="176">
        <f>I167/RES_summary!I$19</f>
        <v>53.663173663680254</v>
      </c>
      <c r="J221" s="176">
        <f>J167/RES_summary!J$19</f>
        <v>44.221774574069393</v>
      </c>
      <c r="K221" s="176">
        <f>K167/RES_summary!K$19</f>
        <v>43.694587639887061</v>
      </c>
      <c r="L221" s="176">
        <f>L167/RES_summary!L$19</f>
        <v>38.199744113963838</v>
      </c>
      <c r="M221" s="176">
        <f>M167/RES_summary!M$19</f>
        <v>39.63661633327866</v>
      </c>
      <c r="N221" s="176">
        <f>N167/RES_summary!N$19</f>
        <v>36.349368505765277</v>
      </c>
      <c r="O221" s="176">
        <f>O167/RES_summary!O$19</f>
        <v>29.660859237329209</v>
      </c>
      <c r="P221" s="176">
        <f>P167/RES_summary!P$19</f>
        <v>27.513795075099328</v>
      </c>
      <c r="Q221" s="176">
        <f>Q167/RES_summary!Q$19</f>
        <v>33.894585568100204</v>
      </c>
    </row>
    <row r="222" spans="1:17" ht="12" customHeight="1" x14ac:dyDescent="0.25">
      <c r="A222" s="158" t="s">
        <v>112</v>
      </c>
      <c r="B222" s="178">
        <f>B168/RES_summary!B$19</f>
        <v>2.613241477662867</v>
      </c>
      <c r="C222" s="178">
        <f>C168/RES_summary!C$19</f>
        <v>2.7152986090295026</v>
      </c>
      <c r="D222" s="178">
        <f>D168/RES_summary!D$19</f>
        <v>2.6976347709805935</v>
      </c>
      <c r="E222" s="178">
        <f>E168/RES_summary!E$19</f>
        <v>2.7036168105125009</v>
      </c>
      <c r="F222" s="178">
        <f>F168/RES_summary!F$19</f>
        <v>2.8098142662838015</v>
      </c>
      <c r="G222" s="178">
        <f>G168/RES_summary!G$19</f>
        <v>2.7987250682521498</v>
      </c>
      <c r="H222" s="178">
        <f>H168/RES_summary!H$19</f>
        <v>2.8033373573464826</v>
      </c>
      <c r="I222" s="178">
        <f>I168/RES_summary!I$19</f>
        <v>2.7775948019718717</v>
      </c>
      <c r="J222" s="178">
        <f>J168/RES_summary!J$19</f>
        <v>2.7826236823095623</v>
      </c>
      <c r="K222" s="178">
        <f>K168/RES_summary!K$19</f>
        <v>3.144532226863932</v>
      </c>
      <c r="L222" s="178">
        <f>L168/RES_summary!L$19</f>
        <v>3.2748662207512291</v>
      </c>
      <c r="M222" s="178">
        <f>M168/RES_summary!M$19</f>
        <v>3.4079790893704924</v>
      </c>
      <c r="N222" s="178">
        <f>N168/RES_summary!N$19</f>
        <v>3.3473612468751601</v>
      </c>
      <c r="O222" s="178">
        <f>O168/RES_summary!O$19</f>
        <v>3.2226810956588903</v>
      </c>
      <c r="P222" s="178">
        <f>P168/RES_summary!P$19</f>
        <v>3.0216448750300104</v>
      </c>
      <c r="Q222" s="178">
        <f>Q168/RES_summary!Q$19</f>
        <v>2.8737413040154571</v>
      </c>
    </row>
    <row r="223" spans="1:17" ht="12" customHeight="1" x14ac:dyDescent="0.25">
      <c r="A223" s="23" t="s">
        <v>60</v>
      </c>
      <c r="B223" s="177">
        <f>B169/RES_summary!B$19</f>
        <v>2.613241477662867</v>
      </c>
      <c r="C223" s="177">
        <f>C169/RES_summary!C$19</f>
        <v>2.7152986090295026</v>
      </c>
      <c r="D223" s="177">
        <f>D169/RES_summary!D$19</f>
        <v>2.6976347709805935</v>
      </c>
      <c r="E223" s="177">
        <f>E169/RES_summary!E$19</f>
        <v>2.7036168105125009</v>
      </c>
      <c r="F223" s="177">
        <f>F169/RES_summary!F$19</f>
        <v>2.8098142662838015</v>
      </c>
      <c r="G223" s="177">
        <f>G169/RES_summary!G$19</f>
        <v>2.7987250682521498</v>
      </c>
      <c r="H223" s="177">
        <f>H169/RES_summary!H$19</f>
        <v>2.8033373573464826</v>
      </c>
      <c r="I223" s="177">
        <f>I169/RES_summary!I$19</f>
        <v>2.7775948019718717</v>
      </c>
      <c r="J223" s="177">
        <f>J169/RES_summary!J$19</f>
        <v>2.7826236823095623</v>
      </c>
      <c r="K223" s="177">
        <f>K169/RES_summary!K$19</f>
        <v>3.144532226863932</v>
      </c>
      <c r="L223" s="177">
        <f>L169/RES_summary!L$19</f>
        <v>3.2748662207512291</v>
      </c>
      <c r="M223" s="177">
        <f>M169/RES_summary!M$19</f>
        <v>3.4079790893704924</v>
      </c>
      <c r="N223" s="177">
        <f>N169/RES_summary!N$19</f>
        <v>3.3473612468751601</v>
      </c>
      <c r="O223" s="177">
        <f>O169/RES_summary!O$19</f>
        <v>3.2226810956588903</v>
      </c>
      <c r="P223" s="177">
        <f>P169/RES_summary!P$19</f>
        <v>3.0216448750300104</v>
      </c>
      <c r="Q223" s="177">
        <f>Q169/RES_summary!Q$19</f>
        <v>2.8737413040154571</v>
      </c>
    </row>
    <row r="224" spans="1:17" ht="12" customHeight="1" x14ac:dyDescent="0.25">
      <c r="A224" s="158" t="s">
        <v>63</v>
      </c>
      <c r="B224" s="178">
        <f>B170/RES_summary!B$19</f>
        <v>23.758350891638795</v>
      </c>
      <c r="C224" s="178">
        <f>C170/RES_summary!C$19</f>
        <v>22.050569666557401</v>
      </c>
      <c r="D224" s="178">
        <f>D170/RES_summary!D$19</f>
        <v>23.099257681157475</v>
      </c>
      <c r="E224" s="178">
        <f>E170/RES_summary!E$19</f>
        <v>23.062428681928139</v>
      </c>
      <c r="F224" s="178">
        <f>F170/RES_summary!F$19</f>
        <v>21.042075478297171</v>
      </c>
      <c r="G224" s="178">
        <f>G170/RES_summary!G$19</f>
        <v>22.335480473423519</v>
      </c>
      <c r="H224" s="178">
        <f>H170/RES_summary!H$19</f>
        <v>20.179090521828655</v>
      </c>
      <c r="I224" s="178">
        <f>I170/RES_summary!I$19</f>
        <v>18.704741114355961</v>
      </c>
      <c r="J224" s="178">
        <f>J170/RES_summary!J$19</f>
        <v>18.651297391861107</v>
      </c>
      <c r="K224" s="178">
        <f>K170/RES_summary!K$19</f>
        <v>18.42548909148552</v>
      </c>
      <c r="L224" s="178">
        <f>L170/RES_summary!L$19</f>
        <v>17.63622694314255</v>
      </c>
      <c r="M224" s="178">
        <f>M170/RES_summary!M$19</f>
        <v>17.249178867629702</v>
      </c>
      <c r="N224" s="178">
        <f>N170/RES_summary!N$19</f>
        <v>16.49885926317079</v>
      </c>
      <c r="O224" s="178">
        <f>O170/RES_summary!O$19</f>
        <v>15.661668960992753</v>
      </c>
      <c r="P224" s="178">
        <f>P170/RES_summary!P$19</f>
        <v>16.346947119466517</v>
      </c>
      <c r="Q224" s="178">
        <f>Q170/RES_summary!Q$19</f>
        <v>17.879217710637189</v>
      </c>
    </row>
    <row r="225" spans="1:17" ht="12" customHeight="1" x14ac:dyDescent="0.25">
      <c r="A225" s="167" t="s">
        <v>144</v>
      </c>
      <c r="B225" s="183">
        <f>B171/RES_summary!B$19</f>
        <v>47.608037908933895</v>
      </c>
      <c r="C225" s="183">
        <f>C171/RES_summary!C$19</f>
        <v>44.302176154246496</v>
      </c>
      <c r="D225" s="183">
        <f>D171/RES_summary!D$19</f>
        <v>45.210146050701255</v>
      </c>
      <c r="E225" s="183">
        <f>E171/RES_summary!E$19</f>
        <v>44.789909828344094</v>
      </c>
      <c r="F225" s="183">
        <f>F171/RES_summary!F$19</f>
        <v>43.37818453961826</v>
      </c>
      <c r="G225" s="183">
        <f>G171/RES_summary!G$19</f>
        <v>42.127221110276814</v>
      </c>
      <c r="H225" s="183">
        <f>H171/RES_summary!H$19</f>
        <v>39.905920221976473</v>
      </c>
      <c r="I225" s="183">
        <f>I171/RES_summary!I$19</f>
        <v>40.538995568478171</v>
      </c>
      <c r="J225" s="183">
        <f>J171/RES_summary!J$19</f>
        <v>39.222810201996069</v>
      </c>
      <c r="K225" s="183">
        <f>K171/RES_summary!K$19</f>
        <v>38.518390809184552</v>
      </c>
      <c r="L225" s="183">
        <f>L171/RES_summary!L$19</f>
        <v>37.556107323257791</v>
      </c>
      <c r="M225" s="183">
        <f>M171/RES_summary!M$19</f>
        <v>34.759433720664838</v>
      </c>
      <c r="N225" s="183">
        <f>N171/RES_summary!N$19</f>
        <v>32.300658798260436</v>
      </c>
      <c r="O225" s="183">
        <f>O171/RES_summary!O$19</f>
        <v>30.620029763935975</v>
      </c>
      <c r="P225" s="183">
        <f>P171/RES_summary!P$19</f>
        <v>30.553636036821565</v>
      </c>
      <c r="Q225" s="183">
        <f>Q171/RES_summary!Q$19</f>
        <v>31.508156304711687</v>
      </c>
    </row>
    <row r="226" spans="1:17" ht="12" customHeight="1" x14ac:dyDescent="0.25">
      <c r="A226" s="167" t="s">
        <v>143</v>
      </c>
      <c r="B226" s="183">
        <f>B172/RES_summary!B$19</f>
        <v>18.597321332894964</v>
      </c>
      <c r="C226" s="183">
        <f>C172/RES_summary!C$19</f>
        <v>17.199206195766099</v>
      </c>
      <c r="D226" s="183">
        <f>D172/RES_summary!D$19</f>
        <v>18.001113319783894</v>
      </c>
      <c r="E226" s="183">
        <f>E172/RES_summary!E$19</f>
        <v>18.010567791575173</v>
      </c>
      <c r="F226" s="183">
        <f>F172/RES_summary!F$19</f>
        <v>17.618936022393999</v>
      </c>
      <c r="G226" s="183">
        <f>G172/RES_summary!G$19</f>
        <v>19.822660707514796</v>
      </c>
      <c r="H226" s="183">
        <f>H172/RES_summary!H$19</f>
        <v>17.101215343080934</v>
      </c>
      <c r="I226" s="183">
        <f>I172/RES_summary!I$19</f>
        <v>16.947212312393699</v>
      </c>
      <c r="J226" s="183">
        <f>J172/RES_summary!J$19</f>
        <v>16.659937030382704</v>
      </c>
      <c r="K226" s="183">
        <f>K172/RES_summary!K$19</f>
        <v>16.544931783583731</v>
      </c>
      <c r="L226" s="183">
        <f>L172/RES_summary!L$19</f>
        <v>16.289061446558549</v>
      </c>
      <c r="M226" s="183">
        <f>M172/RES_summary!M$19</f>
        <v>16.080170874718537</v>
      </c>
      <c r="N226" s="183">
        <f>N172/RES_summary!N$19</f>
        <v>15.736784276646185</v>
      </c>
      <c r="O226" s="183">
        <f>O172/RES_summary!O$19</f>
        <v>15.402635225092077</v>
      </c>
      <c r="P226" s="183">
        <f>P172/RES_summary!P$19</f>
        <v>16.025355422876753</v>
      </c>
      <c r="Q226" s="183">
        <f>Q172/RES_summary!Q$19</f>
        <v>17.663726608699204</v>
      </c>
    </row>
    <row r="227" spans="1:17" ht="12" customHeight="1" x14ac:dyDescent="0.25">
      <c r="A227" s="166" t="s">
        <v>57</v>
      </c>
      <c r="B227" s="182">
        <f>B173/RES_summary!B$19</f>
        <v>0.95216075817866985</v>
      </c>
      <c r="C227" s="182">
        <f>C173/RES_summary!C$19</f>
        <v>0.44302176154246037</v>
      </c>
      <c r="D227" s="182">
        <f>D173/RES_summary!D$19</f>
        <v>0.90420292101402655</v>
      </c>
      <c r="E227" s="182">
        <f>E173/RES_summary!E$19</f>
        <v>0.89579819656688087</v>
      </c>
      <c r="F227" s="182">
        <f>F173/RES_summary!F$19</f>
        <v>0.86756369079236151</v>
      </c>
      <c r="G227" s="182">
        <f>G173/RES_summary!G$19</f>
        <v>5.0552665332332163</v>
      </c>
      <c r="H227" s="182">
        <f>H173/RES_summary!H$19</f>
        <v>1.7957664099889463</v>
      </c>
      <c r="I227" s="182">
        <f>I173/RES_summary!I$19</f>
        <v>0.81077991136956773</v>
      </c>
      <c r="J227" s="182">
        <f>J173/RES_summary!J$19</f>
        <v>0.78445620403992411</v>
      </c>
      <c r="K227" s="182">
        <f>K173/RES_summary!K$19</f>
        <v>0.77036781618368921</v>
      </c>
      <c r="L227" s="182">
        <f>L173/RES_summary!L$19</f>
        <v>0.7511221464651513</v>
      </c>
      <c r="M227" s="182">
        <f>M173/RES_summary!M$19</f>
        <v>0.69518867441329335</v>
      </c>
      <c r="N227" s="182">
        <f>N173/RES_summary!N$19</f>
        <v>0.64601317596520658</v>
      </c>
      <c r="O227" s="182">
        <f>O173/RES_summary!O$19</f>
        <v>0.61240059527871715</v>
      </c>
      <c r="P227" s="182">
        <f>P173/RES_summary!P$19</f>
        <v>1.0693772612887507</v>
      </c>
      <c r="Q227" s="182">
        <f>Q173/RES_summary!Q$19</f>
        <v>2.6781932859004915</v>
      </c>
    </row>
    <row r="228" spans="1:17" ht="12" customHeight="1" x14ac:dyDescent="0.25">
      <c r="A228" s="147" t="s">
        <v>59</v>
      </c>
      <c r="B228" s="181">
        <f>B174/RES_summary!B$19</f>
        <v>17.645160574716297</v>
      </c>
      <c r="C228" s="181">
        <f>C174/RES_summary!C$19</f>
        <v>16.756184434223641</v>
      </c>
      <c r="D228" s="181">
        <f>D174/RES_summary!D$19</f>
        <v>17.096910398769865</v>
      </c>
      <c r="E228" s="181">
        <f>E174/RES_summary!E$19</f>
        <v>17.114769595008294</v>
      </c>
      <c r="F228" s="181">
        <f>F174/RES_summary!F$19</f>
        <v>16.751372331601637</v>
      </c>
      <c r="G228" s="181">
        <f>G174/RES_summary!G$19</f>
        <v>14.767394174281577</v>
      </c>
      <c r="H228" s="181">
        <f>H174/RES_summary!H$19</f>
        <v>15.305448933091988</v>
      </c>
      <c r="I228" s="181">
        <f>I174/RES_summary!I$19</f>
        <v>16.13643240102413</v>
      </c>
      <c r="J228" s="181">
        <f>J174/RES_summary!J$19</f>
        <v>15.875480826342777</v>
      </c>
      <c r="K228" s="181">
        <f>K174/RES_summary!K$19</f>
        <v>15.774563967400036</v>
      </c>
      <c r="L228" s="181">
        <f>L174/RES_summary!L$19</f>
        <v>15.537939300093395</v>
      </c>
      <c r="M228" s="181">
        <f>M174/RES_summary!M$19</f>
        <v>15.384982200305245</v>
      </c>
      <c r="N228" s="181">
        <f>N174/RES_summary!N$19</f>
        <v>15.090771100680978</v>
      </c>
      <c r="O228" s="181">
        <f>O174/RES_summary!O$19</f>
        <v>14.790234629813359</v>
      </c>
      <c r="P228" s="181">
        <f>P174/RES_summary!P$19</f>
        <v>14.955978161588002</v>
      </c>
      <c r="Q228" s="181">
        <f>Q174/RES_summary!Q$19</f>
        <v>14.985533322798711</v>
      </c>
    </row>
    <row r="229" spans="1:17" ht="12" customHeight="1" x14ac:dyDescent="0.25">
      <c r="A229" s="163" t="s">
        <v>142</v>
      </c>
      <c r="B229" s="180">
        <f>B175/RES_summary!B$19</f>
        <v>38.85033367467544</v>
      </c>
      <c r="C229" s="180">
        <f>C175/RES_summary!C$19</f>
        <v>35.161752022847978</v>
      </c>
      <c r="D229" s="180">
        <f>D175/RES_summary!D$19</f>
        <v>35.986370581303966</v>
      </c>
      <c r="E229" s="180">
        <f>E175/RES_summary!E$19</f>
        <v>36.424178485148751</v>
      </c>
      <c r="F229" s="180">
        <f>F175/RES_summary!F$19</f>
        <v>35.32891156465228</v>
      </c>
      <c r="G229" s="180">
        <f>G175/RES_summary!G$19</f>
        <v>33.496210090312928</v>
      </c>
      <c r="H229" s="180">
        <f>H175/RES_summary!H$19</f>
        <v>32.363650285074108</v>
      </c>
      <c r="I229" s="180">
        <f>I175/RES_summary!I$19</f>
        <v>38.567224965686719</v>
      </c>
      <c r="J229" s="180">
        <f>J175/RES_summary!J$19</f>
        <v>38.24080102040206</v>
      </c>
      <c r="K229" s="180">
        <f>K175/RES_summary!K$19</f>
        <v>37.163354893225993</v>
      </c>
      <c r="L229" s="180">
        <f>L175/RES_summary!L$19</f>
        <v>38.352637369908734</v>
      </c>
      <c r="M229" s="180">
        <f>M175/RES_summary!M$19</f>
        <v>37.405867851681755</v>
      </c>
      <c r="N229" s="180">
        <f>N175/RES_summary!N$19</f>
        <v>34.783238778219548</v>
      </c>
      <c r="O229" s="180">
        <f>O175/RES_summary!O$19</f>
        <v>33.498826483037085</v>
      </c>
      <c r="P229" s="180">
        <f>P175/RES_summary!P$19</f>
        <v>32.34418573595952</v>
      </c>
      <c r="Q229" s="180">
        <f>Q175/RES_summary!Q$19</f>
        <v>33.461686300549253</v>
      </c>
    </row>
    <row r="230" spans="1:17" ht="12" customHeight="1" x14ac:dyDescent="0.25">
      <c r="A230" s="161" t="s">
        <v>141</v>
      </c>
      <c r="B230" s="179">
        <f>B176/RES_summary!B$19</f>
        <v>18.422167248209799</v>
      </c>
      <c r="C230" s="179">
        <f>C176/RES_summary!C$19</f>
        <v>17.10780195445211</v>
      </c>
      <c r="D230" s="179">
        <f>D176/RES_summary!D$19</f>
        <v>17.816637810395953</v>
      </c>
      <c r="E230" s="179">
        <f>E176/RES_summary!E$19</f>
        <v>17.84325316471126</v>
      </c>
      <c r="F230" s="179">
        <f>F176/RES_summary!F$19</f>
        <v>17.457950562894666</v>
      </c>
      <c r="G230" s="179">
        <f>G176/RES_summary!G$19</f>
        <v>18.786939385119126</v>
      </c>
      <c r="H230" s="179">
        <f>H176/RES_summary!H$19</f>
        <v>16.761813195920336</v>
      </c>
      <c r="I230" s="179">
        <f>I176/RES_summary!I$19</f>
        <v>16.907776900337879</v>
      </c>
      <c r="J230" s="179">
        <f>J176/RES_summary!J$19</f>
        <v>16.640296846750829</v>
      </c>
      <c r="K230" s="179">
        <f>K176/RES_summary!K$19</f>
        <v>16.517831065264563</v>
      </c>
      <c r="L230" s="179">
        <f>L176/RES_summary!L$19</f>
        <v>16.304992047491574</v>
      </c>
      <c r="M230" s="179">
        <f>M176/RES_summary!M$19</f>
        <v>16.13309955733888</v>
      </c>
      <c r="N230" s="179">
        <f>N176/RES_summary!N$19</f>
        <v>15.786435876245369</v>
      </c>
      <c r="O230" s="179">
        <f>O176/RES_summary!O$19</f>
        <v>15.460211159474087</v>
      </c>
      <c r="P230" s="179">
        <f>P176/RES_summary!P$19</f>
        <v>16.088024662346584</v>
      </c>
      <c r="Q230" s="179">
        <f>Q176/RES_summary!Q$19</f>
        <v>17.829776658345395</v>
      </c>
    </row>
    <row r="231" spans="1:17" ht="12" customHeight="1" x14ac:dyDescent="0.25">
      <c r="A231" s="148" t="s">
        <v>60</v>
      </c>
      <c r="B231" s="177">
        <f>B177/RES_summary!B$19</f>
        <v>0.77700667349350028</v>
      </c>
      <c r="C231" s="177">
        <f>C177/RES_summary!C$19</f>
        <v>0.35161752022847642</v>
      </c>
      <c r="D231" s="177">
        <f>D177/RES_summary!D$19</f>
        <v>0.71972741162608111</v>
      </c>
      <c r="E231" s="177">
        <f>E177/RES_summary!E$19</f>
        <v>0.72848356970297012</v>
      </c>
      <c r="F231" s="177">
        <f>F177/RES_summary!F$19</f>
        <v>0.70657823129304131</v>
      </c>
      <c r="G231" s="177">
        <f>G177/RES_summary!G$19</f>
        <v>4.0195452108375518</v>
      </c>
      <c r="H231" s="177">
        <f>H177/RES_summary!H$19</f>
        <v>1.4563642628283406</v>
      </c>
      <c r="I231" s="177">
        <f>I177/RES_summary!I$19</f>
        <v>0.77134449931373816</v>
      </c>
      <c r="J231" s="177">
        <f>J177/RES_summary!J$19</f>
        <v>0.7648160204080412</v>
      </c>
      <c r="K231" s="177">
        <f>K177/RES_summary!K$19</f>
        <v>0.74326709786451572</v>
      </c>
      <c r="L231" s="177">
        <f>L177/RES_summary!L$19</f>
        <v>0.76705274739817098</v>
      </c>
      <c r="M231" s="177">
        <f>M177/RES_summary!M$19</f>
        <v>0.74811735703363125</v>
      </c>
      <c r="N231" s="177">
        <f>N177/RES_summary!N$19</f>
        <v>0.69566477556438844</v>
      </c>
      <c r="O231" s="177">
        <f>O177/RES_summary!O$19</f>
        <v>0.66997652966073851</v>
      </c>
      <c r="P231" s="177">
        <f>P177/RES_summary!P$19</f>
        <v>1.1320465007585818</v>
      </c>
      <c r="Q231" s="177">
        <f>Q177/RES_summary!Q$19</f>
        <v>2.8442433355466856</v>
      </c>
    </row>
    <row r="232" spans="1:17" ht="12" customHeight="1" x14ac:dyDescent="0.25">
      <c r="A232" s="159" t="s">
        <v>59</v>
      </c>
      <c r="B232" s="176">
        <f>B178/RES_summary!B$19</f>
        <v>17.6451605747163</v>
      </c>
      <c r="C232" s="176">
        <f>C178/RES_summary!C$19</f>
        <v>16.756184434223634</v>
      </c>
      <c r="D232" s="176">
        <f>D178/RES_summary!D$19</f>
        <v>17.096910398769872</v>
      </c>
      <c r="E232" s="176">
        <f>E178/RES_summary!E$19</f>
        <v>17.114769595008287</v>
      </c>
      <c r="F232" s="176">
        <f>F178/RES_summary!F$19</f>
        <v>16.751372331601626</v>
      </c>
      <c r="G232" s="176">
        <f>G178/RES_summary!G$19</f>
        <v>14.767394174281574</v>
      </c>
      <c r="H232" s="176">
        <f>H178/RES_summary!H$19</f>
        <v>15.305448933091993</v>
      </c>
      <c r="I232" s="176">
        <f>I178/RES_summary!I$19</f>
        <v>16.136432401024141</v>
      </c>
      <c r="J232" s="176">
        <f>J178/RES_summary!J$19</f>
        <v>15.875480826342788</v>
      </c>
      <c r="K232" s="176">
        <f>K178/RES_summary!K$19</f>
        <v>15.774563967400047</v>
      </c>
      <c r="L232" s="176">
        <f>L178/RES_summary!L$19</f>
        <v>15.537939300093402</v>
      </c>
      <c r="M232" s="176">
        <f>M178/RES_summary!M$19</f>
        <v>15.384982200305247</v>
      </c>
      <c r="N232" s="176">
        <f>N178/RES_summary!N$19</f>
        <v>15.090771100680978</v>
      </c>
      <c r="O232" s="176">
        <f>O178/RES_summary!O$19</f>
        <v>14.790234629813352</v>
      </c>
      <c r="P232" s="176">
        <f>P178/RES_summary!P$19</f>
        <v>14.955978161588002</v>
      </c>
      <c r="Q232" s="176">
        <f>Q178/RES_summary!Q$19</f>
        <v>14.985533322798711</v>
      </c>
    </row>
    <row r="233" spans="1:17" ht="12" customHeight="1" x14ac:dyDescent="0.25">
      <c r="A233" s="158" t="s">
        <v>62</v>
      </c>
      <c r="B233" s="178">
        <f>B179/RES_summary!B$19</f>
        <v>15.274565996862147</v>
      </c>
      <c r="C233" s="178">
        <f>C179/RES_summary!C$19</f>
        <v>12.682052612021371</v>
      </c>
      <c r="D233" s="178">
        <f>D179/RES_summary!D$19</f>
        <v>12.383976136111928</v>
      </c>
      <c r="E233" s="178">
        <f>E179/RES_summary!E$19</f>
        <v>13.5446435736403</v>
      </c>
      <c r="F233" s="178">
        <f>F179/RES_summary!F$19</f>
        <v>13.792291554262587</v>
      </c>
      <c r="G233" s="178">
        <f>G179/RES_summary!G$19</f>
        <v>13.081752007386688</v>
      </c>
      <c r="H233" s="178">
        <f>H179/RES_summary!H$19</f>
        <v>12.283872286160594</v>
      </c>
      <c r="I233" s="178">
        <f>I179/RES_summary!I$19</f>
        <v>13.232306362443479</v>
      </c>
      <c r="J233" s="178">
        <f>J179/RES_summary!J$19</f>
        <v>12.54877801402627</v>
      </c>
      <c r="K233" s="178">
        <f>K179/RES_summary!K$19</f>
        <v>12.71116206416227</v>
      </c>
      <c r="L233" s="178">
        <f>L179/RES_summary!L$19</f>
        <v>12.753537635522223</v>
      </c>
      <c r="M233" s="178">
        <f>M179/RES_summary!M$19</f>
        <v>12.853555574863423</v>
      </c>
      <c r="N233" s="178">
        <f>N179/RES_summary!N$19</f>
        <v>12.263046772551474</v>
      </c>
      <c r="O233" s="178">
        <f>O179/RES_summary!O$19</f>
        <v>11.133903732355366</v>
      </c>
      <c r="P233" s="178">
        <f>P179/RES_summary!P$19</f>
        <v>10.689580195704288</v>
      </c>
      <c r="Q233" s="178">
        <f>Q179/RES_summary!Q$19</f>
        <v>11.097766875888702</v>
      </c>
    </row>
    <row r="234" spans="1:17" ht="12" customHeight="1" x14ac:dyDescent="0.25">
      <c r="A234" s="23" t="s">
        <v>57</v>
      </c>
      <c r="B234" s="177">
        <f>B180/RES_summary!B$19</f>
        <v>20.155566711821447</v>
      </c>
      <c r="C234" s="177">
        <f>C180/RES_summary!C$19</f>
        <v>15.470572029821394</v>
      </c>
      <c r="D234" s="177">
        <f>D180/RES_summary!D$19</f>
        <v>15.185262934639535</v>
      </c>
      <c r="E234" s="177">
        <f>E180/RES_summary!E$19</f>
        <v>16.467545586149733</v>
      </c>
      <c r="F234" s="177">
        <f>F180/RES_summary!F$19</f>
        <v>17.043017573030053</v>
      </c>
      <c r="G234" s="177">
        <f>G180/RES_summary!G$19</f>
        <v>16.604509260435922</v>
      </c>
      <c r="H234" s="177">
        <f>H180/RES_summary!H$19</f>
        <v>15.12356228318829</v>
      </c>
      <c r="I234" s="177">
        <f>I180/RES_summary!I$19</f>
        <v>16.308834519735051</v>
      </c>
      <c r="J234" s="177">
        <f>J180/RES_summary!J$19</f>
        <v>15.425923344924994</v>
      </c>
      <c r="K234" s="177">
        <f>K180/RES_summary!K$19</f>
        <v>15.791916294899188</v>
      </c>
      <c r="L234" s="177">
        <f>L180/RES_summary!L$19</f>
        <v>15.475076575607295</v>
      </c>
      <c r="M234" s="177">
        <f>M180/RES_summary!M$19</f>
        <v>15.26550689973879</v>
      </c>
      <c r="N234" s="177">
        <f>N180/RES_summary!N$19</f>
        <v>14.748284533281794</v>
      </c>
      <c r="O234" s="177">
        <f>O180/RES_summary!O$19</f>
        <v>13.147410568094568</v>
      </c>
      <c r="P234" s="177">
        <f>P180/RES_summary!P$19</f>
        <v>12.888447787615371</v>
      </c>
      <c r="Q234" s="177">
        <f>Q180/RES_summary!Q$19</f>
        <v>13.3526436994579</v>
      </c>
    </row>
    <row r="235" spans="1:17" ht="12" customHeight="1" x14ac:dyDescent="0.25">
      <c r="A235" s="29" t="s">
        <v>140</v>
      </c>
      <c r="B235" s="176">
        <f>B181/RES_summary!B$19</f>
        <v>10.3735470354407</v>
      </c>
      <c r="C235" s="176">
        <f>C181/RES_summary!C$19</f>
        <v>7.7763046733308814</v>
      </c>
      <c r="D235" s="176">
        <f>D181/RES_summary!D$19</f>
        <v>7.7063917698479933</v>
      </c>
      <c r="E235" s="176">
        <f>E181/RES_summary!E$19</f>
        <v>8.9628072557025291</v>
      </c>
      <c r="F235" s="176">
        <f>F181/RES_summary!F$19</f>
        <v>8.9832693650555218</v>
      </c>
      <c r="G235" s="176">
        <f>G181/RES_summary!G$19</f>
        <v>8.6109307270013495</v>
      </c>
      <c r="H235" s="176">
        <f>H181/RES_summary!H$19</f>
        <v>9.4508801225378427</v>
      </c>
      <c r="I235" s="176">
        <f>I181/RES_summary!I$19</f>
        <v>10.187391971133636</v>
      </c>
      <c r="J235" s="176">
        <f>J181/RES_summary!J$19</f>
        <v>9.9324370860481164</v>
      </c>
      <c r="K235" s="176">
        <f>K181/RES_summary!K$19</f>
        <v>10.067795475740112</v>
      </c>
      <c r="L235" s="176">
        <f>L181/RES_summary!L$19</f>
        <v>10.474401325832146</v>
      </c>
      <c r="M235" s="176">
        <f>M181/RES_summary!M$19</f>
        <v>10.420824361650665</v>
      </c>
      <c r="N235" s="176">
        <f>N181/RES_summary!N$19</f>
        <v>9.8617804018965867</v>
      </c>
      <c r="O235" s="176">
        <f>O181/RES_summary!O$19</f>
        <v>8.9198088378456983</v>
      </c>
      <c r="P235" s="176">
        <f>P181/RES_summary!P$19</f>
        <v>8.4318479479372161</v>
      </c>
      <c r="Q235" s="176">
        <f>Q181/RES_summary!Q$19</f>
        <v>8.8152721204116435</v>
      </c>
    </row>
    <row r="237" spans="1:17" ht="12" customHeight="1" x14ac:dyDescent="0.25">
      <c r="A237" s="152" t="s">
        <v>71</v>
      </c>
      <c r="B237" s="184">
        <f>B183/RES_summary!B$19</f>
        <v>60.801456715116963</v>
      </c>
      <c r="C237" s="184">
        <f>C183/RES_summary!C$19</f>
        <v>56.975815179729686</v>
      </c>
      <c r="D237" s="184">
        <f>D183/RES_summary!D$19</f>
        <v>60.537080803268026</v>
      </c>
      <c r="E237" s="184">
        <f>E183/RES_summary!E$19</f>
        <v>65.043055326376219</v>
      </c>
      <c r="F237" s="184">
        <f>F183/RES_summary!F$19</f>
        <v>61.132056911540566</v>
      </c>
      <c r="G237" s="184">
        <f>G183/RES_summary!G$19</f>
        <v>55.813097606976832</v>
      </c>
      <c r="H237" s="184">
        <f>H183/RES_summary!H$19</f>
        <v>59.702031043389859</v>
      </c>
      <c r="I237" s="184">
        <f>I183/RES_summary!I$19</f>
        <v>65.863070366783646</v>
      </c>
      <c r="J237" s="184">
        <f>J183/RES_summary!J$19</f>
        <v>59.412197106723127</v>
      </c>
      <c r="K237" s="184">
        <f>K183/RES_summary!K$19</f>
        <v>60.691735627362092</v>
      </c>
      <c r="L237" s="184">
        <f>L183/RES_summary!L$19</f>
        <v>57.692189422466193</v>
      </c>
      <c r="M237" s="184">
        <f>M183/RES_summary!M$19</f>
        <v>59.447155394077676</v>
      </c>
      <c r="N237" s="184">
        <f>N183/RES_summary!N$19</f>
        <v>56.723503615205935</v>
      </c>
      <c r="O237" s="184">
        <f>O183/RES_summary!O$19</f>
        <v>51.18319985180279</v>
      </c>
      <c r="P237" s="184">
        <f>P183/RES_summary!P$19</f>
        <v>50.187056951754798</v>
      </c>
      <c r="Q237" s="184">
        <f>Q183/RES_summary!Q$19</f>
        <v>56.400459127493029</v>
      </c>
    </row>
    <row r="238" spans="1:17" ht="12" customHeight="1" x14ac:dyDescent="0.25">
      <c r="A238" s="158" t="s">
        <v>65</v>
      </c>
      <c r="B238" s="178">
        <f>B184/RES_summary!B$19</f>
        <v>31.335410861395246</v>
      </c>
      <c r="C238" s="178">
        <f>C184/RES_summary!C$19</f>
        <v>30.067095405987672</v>
      </c>
      <c r="D238" s="178">
        <f>D184/RES_summary!D$19</f>
        <v>32.822822857105749</v>
      </c>
      <c r="E238" s="178">
        <f>E184/RES_summary!E$19</f>
        <v>36.250314423807382</v>
      </c>
      <c r="F238" s="178">
        <f>F184/RES_summary!F$19</f>
        <v>32.162518444586574</v>
      </c>
      <c r="G238" s="178">
        <f>G184/RES_summary!G$19</f>
        <v>27.03415987379357</v>
      </c>
      <c r="H238" s="178">
        <f>H184/RES_summary!H$19</f>
        <v>31.382688120422891</v>
      </c>
      <c r="I238" s="178">
        <f>I184/RES_summary!I$19</f>
        <v>36.274251053825282</v>
      </c>
      <c r="J238" s="178">
        <f>J184/RES_summary!J$19</f>
        <v>30.219991091681457</v>
      </c>
      <c r="K238" s="178">
        <f>K184/RES_summary!K$19</f>
        <v>30.608321270514974</v>
      </c>
      <c r="L238" s="178">
        <f>L184/RES_summary!L$19</f>
        <v>26.975982657283311</v>
      </c>
      <c r="M238" s="178">
        <f>M184/RES_summary!M$19</f>
        <v>28.59621571316362</v>
      </c>
      <c r="N238" s="178">
        <f>N184/RES_summary!N$19</f>
        <v>26.25816570750051</v>
      </c>
      <c r="O238" s="178">
        <f>O184/RES_summary!O$19</f>
        <v>21.448129578091908</v>
      </c>
      <c r="P238" s="178">
        <f>P184/RES_summary!P$19</f>
        <v>19.898644632813802</v>
      </c>
      <c r="Q238" s="178">
        <f>Q184/RES_summary!Q$19</f>
        <v>24.52539080969148</v>
      </c>
    </row>
    <row r="239" spans="1:17" ht="12" customHeight="1" x14ac:dyDescent="0.25">
      <c r="A239" s="23" t="s">
        <v>60</v>
      </c>
      <c r="B239" s="176">
        <f>B185/RES_summary!B$19</f>
        <v>31.335410861395246</v>
      </c>
      <c r="C239" s="176">
        <f>C185/RES_summary!C$19</f>
        <v>30.067095405987672</v>
      </c>
      <c r="D239" s="176">
        <f>D185/RES_summary!D$19</f>
        <v>32.822822857105749</v>
      </c>
      <c r="E239" s="176">
        <f>E185/RES_summary!E$19</f>
        <v>36.250314423807382</v>
      </c>
      <c r="F239" s="176">
        <f>F185/RES_summary!F$19</f>
        <v>32.162518444586574</v>
      </c>
      <c r="G239" s="176">
        <f>G185/RES_summary!G$19</f>
        <v>27.03415987379357</v>
      </c>
      <c r="H239" s="176">
        <f>H185/RES_summary!H$19</f>
        <v>31.382688120422891</v>
      </c>
      <c r="I239" s="176">
        <f>I185/RES_summary!I$19</f>
        <v>36.274251053825282</v>
      </c>
      <c r="J239" s="176">
        <f>J185/RES_summary!J$19</f>
        <v>30.219991091681457</v>
      </c>
      <c r="K239" s="176">
        <f>K185/RES_summary!K$19</f>
        <v>30.608321270514974</v>
      </c>
      <c r="L239" s="176">
        <f>L185/RES_summary!L$19</f>
        <v>26.975982657283311</v>
      </c>
      <c r="M239" s="176">
        <f>M185/RES_summary!M$19</f>
        <v>28.59621571316362</v>
      </c>
      <c r="N239" s="176">
        <f>N185/RES_summary!N$19</f>
        <v>26.25816570750051</v>
      </c>
      <c r="O239" s="176">
        <f>O185/RES_summary!O$19</f>
        <v>21.448129578091908</v>
      </c>
      <c r="P239" s="176">
        <f>P185/RES_summary!P$19</f>
        <v>19.898644632813802</v>
      </c>
      <c r="Q239" s="176">
        <f>Q185/RES_summary!Q$19</f>
        <v>24.52539080969148</v>
      </c>
    </row>
    <row r="240" spans="1:17" ht="12" customHeight="1" x14ac:dyDescent="0.25">
      <c r="A240" s="158" t="s">
        <v>112</v>
      </c>
      <c r="B240" s="178">
        <f>B186/RES_summary!B$19</f>
        <v>3.6476483138912554</v>
      </c>
      <c r="C240" s="178">
        <f>C186/RES_summary!C$19</f>
        <v>3.9338123298733794</v>
      </c>
      <c r="D240" s="178">
        <f>D186/RES_summary!D$19</f>
        <v>4.100207688810972</v>
      </c>
      <c r="E240" s="178">
        <f>E186/RES_summary!E$19</f>
        <v>4.276968077305134</v>
      </c>
      <c r="F240" s="178">
        <f>F186/RES_summary!F$19</f>
        <v>4.6284938189834337</v>
      </c>
      <c r="G240" s="178">
        <f>G186/RES_summary!G$19</f>
        <v>4.8142799916760168</v>
      </c>
      <c r="H240" s="178">
        <f>H186/RES_summary!H$19</f>
        <v>5.0298483711415871</v>
      </c>
      <c r="I240" s="178">
        <f>I186/RES_summary!I$19</f>
        <v>5.1113878794029883</v>
      </c>
      <c r="J240" s="178">
        <f>J186/RES_summary!J$19</f>
        <v>5.1515747339880607</v>
      </c>
      <c r="K240" s="178">
        <f>K186/RES_summary!K$19</f>
        <v>6.01417874206411</v>
      </c>
      <c r="L240" s="178">
        <f>L186/RES_summary!L$19</f>
        <v>6.7642935890491769</v>
      </c>
      <c r="M240" s="178">
        <f>M186/RES_summary!M$19</f>
        <v>7.2599949171171865</v>
      </c>
      <c r="N240" s="178">
        <f>N186/RES_summary!N$19</f>
        <v>7.5937449283656049</v>
      </c>
      <c r="O240" s="178">
        <f>O186/RES_summary!O$19</f>
        <v>7.9891065444368623</v>
      </c>
      <c r="P240" s="178">
        <f>P186/RES_summary!P$19</f>
        <v>8.2985786903249128</v>
      </c>
      <c r="Q240" s="178">
        <f>Q186/RES_summary!Q$19</f>
        <v>8.6102127411099367</v>
      </c>
    </row>
    <row r="241" spans="1:17" ht="12" customHeight="1" x14ac:dyDescent="0.25">
      <c r="A241" s="23" t="s">
        <v>60</v>
      </c>
      <c r="B241" s="177">
        <f>B187/RES_summary!B$19</f>
        <v>3.6476483138912554</v>
      </c>
      <c r="C241" s="177">
        <f>C187/RES_summary!C$19</f>
        <v>3.9338123298733794</v>
      </c>
      <c r="D241" s="177">
        <f>D187/RES_summary!D$19</f>
        <v>4.100207688810972</v>
      </c>
      <c r="E241" s="177">
        <f>E187/RES_summary!E$19</f>
        <v>4.276968077305134</v>
      </c>
      <c r="F241" s="177">
        <f>F187/RES_summary!F$19</f>
        <v>4.6284938189834337</v>
      </c>
      <c r="G241" s="177">
        <f>G187/RES_summary!G$19</f>
        <v>4.8142799916760168</v>
      </c>
      <c r="H241" s="177">
        <f>H187/RES_summary!H$19</f>
        <v>5.0298483711415871</v>
      </c>
      <c r="I241" s="177">
        <f>I187/RES_summary!I$19</f>
        <v>5.1113878794029883</v>
      </c>
      <c r="J241" s="177">
        <f>J187/RES_summary!J$19</f>
        <v>5.1515747339880607</v>
      </c>
      <c r="K241" s="177">
        <f>K187/RES_summary!K$19</f>
        <v>6.01417874206411</v>
      </c>
      <c r="L241" s="177">
        <f>L187/RES_summary!L$19</f>
        <v>6.7642935890491769</v>
      </c>
      <c r="M241" s="177">
        <f>M187/RES_summary!M$19</f>
        <v>7.2599949171171865</v>
      </c>
      <c r="N241" s="177">
        <f>N187/RES_summary!N$19</f>
        <v>7.5937449283656049</v>
      </c>
      <c r="O241" s="177">
        <f>O187/RES_summary!O$19</f>
        <v>7.9891065444368623</v>
      </c>
      <c r="P241" s="177">
        <f>P187/RES_summary!P$19</f>
        <v>8.2985786903249128</v>
      </c>
      <c r="Q241" s="177">
        <f>Q187/RES_summary!Q$19</f>
        <v>8.6102127411099367</v>
      </c>
    </row>
    <row r="242" spans="1:17" ht="12" customHeight="1" x14ac:dyDescent="0.25">
      <c r="A242" s="158" t="s">
        <v>63</v>
      </c>
      <c r="B242" s="178">
        <f>B188/RES_summary!B$19</f>
        <v>18.10489921691482</v>
      </c>
      <c r="C242" s="178">
        <f>C188/RES_summary!C$19</f>
        <v>16.971991466891964</v>
      </c>
      <c r="D242" s="178">
        <f>D188/RES_summary!D$19</f>
        <v>17.57964297670387</v>
      </c>
      <c r="E242" s="178">
        <f>E188/RES_summary!E$19</f>
        <v>17.69162803255913</v>
      </c>
      <c r="F242" s="178">
        <f>F188/RES_summary!F$19</f>
        <v>17.290382371156316</v>
      </c>
      <c r="G242" s="178">
        <f>G188/RES_summary!G$19</f>
        <v>17.060624124990976</v>
      </c>
      <c r="H242" s="178">
        <f>H188/RES_summary!H$19</f>
        <v>16.294482827350546</v>
      </c>
      <c r="I242" s="178">
        <f>I188/RES_summary!I$19</f>
        <v>16.861822085812019</v>
      </c>
      <c r="J242" s="178">
        <f>J188/RES_summary!J$19</f>
        <v>16.648330416886324</v>
      </c>
      <c r="K242" s="178">
        <f>K188/RES_summary!K$19</f>
        <v>16.495225023599705</v>
      </c>
      <c r="L242" s="178">
        <f>L188/RES_summary!L$19</f>
        <v>16.207535772753065</v>
      </c>
      <c r="M242" s="178">
        <f>M188/RES_summary!M$19</f>
        <v>15.963639181503781</v>
      </c>
      <c r="N242" s="178">
        <f>N188/RES_summary!N$19</f>
        <v>15.549896623898444</v>
      </c>
      <c r="O242" s="178">
        <f>O188/RES_summary!O$19</f>
        <v>15.168509644807335</v>
      </c>
      <c r="P242" s="178">
        <f>P188/RES_summary!P$19</f>
        <v>15.591660422844608</v>
      </c>
      <c r="Q242" s="178">
        <f>Q188/RES_summary!Q$19</f>
        <v>16.534659309607015</v>
      </c>
    </row>
    <row r="243" spans="1:17" ht="12" customHeight="1" x14ac:dyDescent="0.25">
      <c r="A243" s="167" t="s">
        <v>144</v>
      </c>
      <c r="B243" s="183">
        <f>B189/RES_summary!B$19</f>
        <v>18.008357739859495</v>
      </c>
      <c r="C243" s="183">
        <f>C189/RES_summary!C$19</f>
        <v>17.029422605088168</v>
      </c>
      <c r="D243" s="183">
        <f>D189/RES_summary!D$19</f>
        <v>17.638095913385833</v>
      </c>
      <c r="E243" s="183">
        <f>E189/RES_summary!E$19</f>
        <v>17.710775380130393</v>
      </c>
      <c r="F243" s="183">
        <f>F189/RES_summary!F$19</f>
        <v>17.475744392185426</v>
      </c>
      <c r="G243" s="183">
        <f>G189/RES_summary!G$19</f>
        <v>17.119548387950449</v>
      </c>
      <c r="H243" s="183">
        <f>H189/RES_summary!H$19</f>
        <v>16.43125255750094</v>
      </c>
      <c r="I243" s="183">
        <f>I189/RES_summary!I$19</f>
        <v>17.542329871096698</v>
      </c>
      <c r="J243" s="183">
        <f>J189/RES_summary!J$19</f>
        <v>17.060338299245654</v>
      </c>
      <c r="K243" s="183">
        <f>K189/RES_summary!K$19</f>
        <v>16.888301188620325</v>
      </c>
      <c r="L243" s="183">
        <f>L189/RES_summary!L$19</f>
        <v>16.690877921561352</v>
      </c>
      <c r="M243" s="183">
        <f>M189/RES_summary!M$19</f>
        <v>15.538828494697354</v>
      </c>
      <c r="N243" s="183">
        <f>N189/RES_summary!N$19</f>
        <v>14.62243809495993</v>
      </c>
      <c r="O243" s="183">
        <f>O189/RES_summary!O$19</f>
        <v>14.041080089911976</v>
      </c>
      <c r="P243" s="183">
        <f>P189/RES_summary!P$19</f>
        <v>14.048691747316051</v>
      </c>
      <c r="Q243" s="183">
        <f>Q189/RES_summary!Q$19</f>
        <v>14.593045408277028</v>
      </c>
    </row>
    <row r="244" spans="1:17" ht="12" customHeight="1" x14ac:dyDescent="0.25">
      <c r="A244" s="167" t="s">
        <v>143</v>
      </c>
      <c r="B244" s="183">
        <f>B190/RES_summary!B$19</f>
        <v>18.005327729513482</v>
      </c>
      <c r="C244" s="183">
        <f>C190/RES_summary!C$19</f>
        <v>16.928410347757652</v>
      </c>
      <c r="D244" s="183">
        <f>D190/RES_summary!D$19</f>
        <v>17.455738915002222</v>
      </c>
      <c r="E244" s="183">
        <f>E190/RES_summary!E$19</f>
        <v>17.475781590192639</v>
      </c>
      <c r="F244" s="183">
        <f>F190/RES_summary!F$19</f>
        <v>17.107244449553889</v>
      </c>
      <c r="G244" s="183">
        <f>G190/RES_summary!G$19</f>
        <v>16.873339314490845</v>
      </c>
      <c r="H244" s="183">
        <f>H190/RES_summary!H$19</f>
        <v>16.063918072463309</v>
      </c>
      <c r="I244" s="183">
        <f>I190/RES_summary!I$19</f>
        <v>16.480623387282058</v>
      </c>
      <c r="J244" s="183">
        <f>J190/RES_summary!J$19</f>
        <v>16.21461635856798</v>
      </c>
      <c r="K244" s="183">
        <f>K190/RES_summary!K$19</f>
        <v>16.111499027768332</v>
      </c>
      <c r="L244" s="183">
        <f>L190/RES_summary!L$19</f>
        <v>15.869157599212118</v>
      </c>
      <c r="M244" s="183">
        <f>M190/RES_summary!M$19</f>
        <v>15.694249924871885</v>
      </c>
      <c r="N244" s="183">
        <f>N190/RES_summary!N$19</f>
        <v>15.380925131285961</v>
      </c>
      <c r="O244" s="183">
        <f>O190/RES_summary!O$19</f>
        <v>15.066360876471263</v>
      </c>
      <c r="P244" s="183">
        <f>P190/RES_summary!P$19</f>
        <v>15.440379308594684</v>
      </c>
      <c r="Q244" s="183">
        <f>Q190/RES_summary!Q$19</f>
        <v>16.206498762093393</v>
      </c>
    </row>
    <row r="245" spans="1:17" ht="12" customHeight="1" x14ac:dyDescent="0.25">
      <c r="A245" s="166" t="s">
        <v>57</v>
      </c>
      <c r="B245" s="182">
        <f>B191/RES_summary!B$19</f>
        <v>0.36016715479718747</v>
      </c>
      <c r="C245" s="182">
        <f>C191/RES_summary!C$19</f>
        <v>0.17222591353401936</v>
      </c>
      <c r="D245" s="182">
        <f>D191/RES_summary!D$19</f>
        <v>0.35882851623235201</v>
      </c>
      <c r="E245" s="182">
        <f>E191/RES_summary!E$19</f>
        <v>0.3610119951843434</v>
      </c>
      <c r="F245" s="182">
        <f>F191/RES_summary!F$19</f>
        <v>0.35587211795225171</v>
      </c>
      <c r="G245" s="182">
        <f>G191/RES_summary!G$19</f>
        <v>2.1059451402092759</v>
      </c>
      <c r="H245" s="182">
        <f>H191/RES_summary!H$19</f>
        <v>0.75846913937131688</v>
      </c>
      <c r="I245" s="182">
        <f>I191/RES_summary!I$19</f>
        <v>0.34419098625792449</v>
      </c>
      <c r="J245" s="182">
        <f>J191/RES_summary!J$19</f>
        <v>0.33913553222519321</v>
      </c>
      <c r="K245" s="182">
        <f>K191/RES_summary!K$19</f>
        <v>0.33693506036829313</v>
      </c>
      <c r="L245" s="182">
        <f>L191/RES_summary!L$19</f>
        <v>0.33121829911871464</v>
      </c>
      <c r="M245" s="182">
        <f>M191/RES_summary!M$19</f>
        <v>0.30926772456663765</v>
      </c>
      <c r="N245" s="182">
        <f>N191/RES_summary!N$19</f>
        <v>0.29015403060497802</v>
      </c>
      <c r="O245" s="182">
        <f>O191/RES_summary!O$19</f>
        <v>0.2761262466579113</v>
      </c>
      <c r="P245" s="182">
        <f>P191/RES_summary!P$19</f>
        <v>0.48440114700667847</v>
      </c>
      <c r="Q245" s="182">
        <f>Q191/RES_summary!Q$19</f>
        <v>1.2209654392946749</v>
      </c>
    </row>
    <row r="246" spans="1:17" ht="12" customHeight="1" x14ac:dyDescent="0.25">
      <c r="A246" s="147" t="s">
        <v>59</v>
      </c>
      <c r="B246" s="181">
        <f>B192/RES_summary!B$19</f>
        <v>17.645160574716297</v>
      </c>
      <c r="C246" s="181">
        <f>C192/RES_summary!C$19</f>
        <v>16.756184434223634</v>
      </c>
      <c r="D246" s="181">
        <f>D192/RES_summary!D$19</f>
        <v>17.096910398769868</v>
      </c>
      <c r="E246" s="181">
        <f>E192/RES_summary!E$19</f>
        <v>17.114769595008294</v>
      </c>
      <c r="F246" s="181">
        <f>F192/RES_summary!F$19</f>
        <v>16.751372331601637</v>
      </c>
      <c r="G246" s="181">
        <f>G192/RES_summary!G$19</f>
        <v>14.767394174281568</v>
      </c>
      <c r="H246" s="181">
        <f>H192/RES_summary!H$19</f>
        <v>15.305448933091993</v>
      </c>
      <c r="I246" s="181">
        <f>I192/RES_summary!I$19</f>
        <v>16.13643240102413</v>
      </c>
      <c r="J246" s="181">
        <f>J192/RES_summary!J$19</f>
        <v>15.875480826342788</v>
      </c>
      <c r="K246" s="181">
        <f>K192/RES_summary!K$19</f>
        <v>15.774563967400036</v>
      </c>
      <c r="L246" s="181">
        <f>L192/RES_summary!L$19</f>
        <v>15.537939300093399</v>
      </c>
      <c r="M246" s="181">
        <f>M192/RES_summary!M$19</f>
        <v>15.384982200305247</v>
      </c>
      <c r="N246" s="181">
        <f>N192/RES_summary!N$19</f>
        <v>15.090771100680982</v>
      </c>
      <c r="O246" s="181">
        <f>O192/RES_summary!O$19</f>
        <v>14.790234629813355</v>
      </c>
      <c r="P246" s="181">
        <f>P192/RES_summary!P$19</f>
        <v>14.955978161588005</v>
      </c>
      <c r="Q246" s="181">
        <f>Q192/RES_summary!Q$19</f>
        <v>14.98553332279872</v>
      </c>
    </row>
    <row r="247" spans="1:17" ht="12" customHeight="1" x14ac:dyDescent="0.25">
      <c r="A247" s="163" t="s">
        <v>142</v>
      </c>
      <c r="B247" s="180">
        <f>B193/RES_summary!B$19</f>
        <v>18.777765467402133</v>
      </c>
      <c r="C247" s="180">
        <f>C193/RES_summary!C$19</f>
        <v>17.217013777737364</v>
      </c>
      <c r="D247" s="180">
        <f>D193/RES_summary!D$19</f>
        <v>18.202290775232168</v>
      </c>
      <c r="E247" s="180">
        <f>E193/RES_summary!E$19</f>
        <v>18.724084320931677</v>
      </c>
      <c r="F247" s="180">
        <f>F193/RES_summary!F$19</f>
        <v>18.529464595153186</v>
      </c>
      <c r="G247" s="180">
        <f>G193/RES_summary!G$19</f>
        <v>17.874386532936441</v>
      </c>
      <c r="H247" s="180">
        <f>H193/RES_summary!H$19</f>
        <v>17.432640155914445</v>
      </c>
      <c r="I247" s="180">
        <f>I193/RES_summary!I$19</f>
        <v>21.464733646562614</v>
      </c>
      <c r="J247" s="180">
        <f>J193/RES_summary!J$19</f>
        <v>21.369929868719026</v>
      </c>
      <c r="K247" s="180">
        <f>K193/RES_summary!K$19</f>
        <v>20.829412715402004</v>
      </c>
      <c r="L247" s="180">
        <f>L193/RES_summary!L$19</f>
        <v>21.573738880148934</v>
      </c>
      <c r="M247" s="180">
        <f>M193/RES_summary!M$19</f>
        <v>21.115890773576069</v>
      </c>
      <c r="N247" s="180">
        <f>N193/RES_summary!N$19</f>
        <v>19.710281551556307</v>
      </c>
      <c r="O247" s="180">
        <f>O193/RES_summary!O$19</f>
        <v>19.270016121934077</v>
      </c>
      <c r="P247" s="180">
        <f>P193/RES_summary!P$19</f>
        <v>18.784734011823822</v>
      </c>
      <c r="Q247" s="180">
        <f>Q193/RES_summary!Q$19</f>
        <v>19.883764056354064</v>
      </c>
    </row>
    <row r="248" spans="1:17" ht="12" customHeight="1" x14ac:dyDescent="0.25">
      <c r="A248" s="161" t="s">
        <v>141</v>
      </c>
      <c r="B248" s="179">
        <f>B194/RES_summary!B$19</f>
        <v>18.020715884064337</v>
      </c>
      <c r="C248" s="179">
        <f>C194/RES_summary!C$19</f>
        <v>16.928354572001009</v>
      </c>
      <c r="D248" s="179">
        <f>D194/RES_summary!D$19</f>
        <v>17.465396862596794</v>
      </c>
      <c r="E248" s="179">
        <f>E194/RES_summary!E$19</f>
        <v>17.498638385734484</v>
      </c>
      <c r="F248" s="179">
        <f>F194/RES_summary!F$19</f>
        <v>17.127764144107079</v>
      </c>
      <c r="G248" s="179">
        <f>G194/RES_summary!G$19</f>
        <v>16.959498580777513</v>
      </c>
      <c r="H248" s="179">
        <f>H194/RES_summary!H$19</f>
        <v>16.111160989900654</v>
      </c>
      <c r="I248" s="179">
        <f>I194/RES_summary!I$19</f>
        <v>16.565391927400821</v>
      </c>
      <c r="J248" s="179">
        <f>J194/RES_summary!J$19</f>
        <v>16.302217559849851</v>
      </c>
      <c r="K248" s="179">
        <f>K194/RES_summary!K$19</f>
        <v>16.19060388800132</v>
      </c>
      <c r="L248" s="179">
        <f>L194/RES_summary!L$19</f>
        <v>15.967982545529997</v>
      </c>
      <c r="M248" s="179">
        <f>M194/RES_summary!M$19</f>
        <v>15.806385642421306</v>
      </c>
      <c r="N248" s="179">
        <f>N194/RES_summary!N$19</f>
        <v>15.482859972856515</v>
      </c>
      <c r="O248" s="179">
        <f>O194/RES_summary!O$19</f>
        <v>15.172203210967155</v>
      </c>
      <c r="P248" s="179">
        <f>P194/RES_summary!P$19</f>
        <v>15.613081880934937</v>
      </c>
      <c r="Q248" s="179">
        <f>Q194/RES_summary!Q$19</f>
        <v>16.667816158498038</v>
      </c>
    </row>
    <row r="249" spans="1:17" ht="12" customHeight="1" x14ac:dyDescent="0.25">
      <c r="A249" s="148" t="s">
        <v>60</v>
      </c>
      <c r="B249" s="177">
        <f>B195/RES_summary!B$19</f>
        <v>0.37555530934803871</v>
      </c>
      <c r="C249" s="177">
        <f>C195/RES_summary!C$19</f>
        <v>0.17217013777737253</v>
      </c>
      <c r="D249" s="177">
        <f>D195/RES_summary!D$19</f>
        <v>0.36848646382693168</v>
      </c>
      <c r="E249" s="177">
        <f>E195/RES_summary!E$19</f>
        <v>0.38386879072619545</v>
      </c>
      <c r="F249" s="177">
        <f>F195/RES_summary!F$19</f>
        <v>0.37639181250544995</v>
      </c>
      <c r="G249" s="177">
        <f>G195/RES_summary!G$19</f>
        <v>2.192104406495941</v>
      </c>
      <c r="H249" s="177">
        <f>H195/RES_summary!H$19</f>
        <v>0.80571205680865532</v>
      </c>
      <c r="I249" s="177">
        <f>I195/RES_summary!I$19</f>
        <v>0.42895952637668372</v>
      </c>
      <c r="J249" s="177">
        <f>J195/RES_summary!J$19</f>
        <v>0.42673673350706115</v>
      </c>
      <c r="K249" s="177">
        <f>K195/RES_summary!K$19</f>
        <v>0.41603992060126732</v>
      </c>
      <c r="L249" s="177">
        <f>L195/RES_summary!L$19</f>
        <v>0.43004324543659633</v>
      </c>
      <c r="M249" s="177">
        <f>M195/RES_summary!M$19</f>
        <v>0.42140344211605679</v>
      </c>
      <c r="N249" s="177">
        <f>N195/RES_summary!N$19</f>
        <v>0.39208887217553762</v>
      </c>
      <c r="O249" s="177">
        <f>O195/RES_summary!O$19</f>
        <v>0.38196858115380461</v>
      </c>
      <c r="P249" s="177">
        <f>P195/RES_summary!P$19</f>
        <v>0.65710371934693423</v>
      </c>
      <c r="Q249" s="177">
        <f>Q195/RES_summary!Q$19</f>
        <v>1.6822828356993262</v>
      </c>
    </row>
    <row r="250" spans="1:17" ht="12" customHeight="1" x14ac:dyDescent="0.25">
      <c r="A250" s="159" t="s">
        <v>59</v>
      </c>
      <c r="B250" s="176">
        <f>B196/RES_summary!B$19</f>
        <v>17.6451605747163</v>
      </c>
      <c r="C250" s="176">
        <f>C196/RES_summary!C$19</f>
        <v>16.756184434223634</v>
      </c>
      <c r="D250" s="176">
        <f>D196/RES_summary!D$19</f>
        <v>17.096910398769861</v>
      </c>
      <c r="E250" s="176">
        <f>E196/RES_summary!E$19</f>
        <v>17.114769595008287</v>
      </c>
      <c r="F250" s="176">
        <f>F196/RES_summary!F$19</f>
        <v>16.751372331601626</v>
      </c>
      <c r="G250" s="176">
        <f>G196/RES_summary!G$19</f>
        <v>14.76739417428157</v>
      </c>
      <c r="H250" s="176">
        <f>H196/RES_summary!H$19</f>
        <v>15.305448933091997</v>
      </c>
      <c r="I250" s="176">
        <f>I196/RES_summary!I$19</f>
        <v>16.136432401024138</v>
      </c>
      <c r="J250" s="176">
        <f>J196/RES_summary!J$19</f>
        <v>15.875480826342788</v>
      </c>
      <c r="K250" s="176">
        <f>K196/RES_summary!K$19</f>
        <v>15.774563967400054</v>
      </c>
      <c r="L250" s="176">
        <f>L196/RES_summary!L$19</f>
        <v>15.537939300093399</v>
      </c>
      <c r="M250" s="176">
        <f>M196/RES_summary!M$19</f>
        <v>15.384982200305247</v>
      </c>
      <c r="N250" s="176">
        <f>N196/RES_summary!N$19</f>
        <v>15.090771100680978</v>
      </c>
      <c r="O250" s="176">
        <f>O196/RES_summary!O$19</f>
        <v>14.790234629813352</v>
      </c>
      <c r="P250" s="176">
        <f>P196/RES_summary!P$19</f>
        <v>14.955978161588002</v>
      </c>
      <c r="Q250" s="176">
        <f>Q196/RES_summary!Q$19</f>
        <v>14.985533322798714</v>
      </c>
    </row>
    <row r="251" spans="1:17" ht="12" customHeight="1" x14ac:dyDescent="0.25">
      <c r="A251" s="158" t="s">
        <v>62</v>
      </c>
      <c r="B251" s="178">
        <f>B197/RES_summary!B$19</f>
        <v>7.7134983229156413</v>
      </c>
      <c r="C251" s="178">
        <f>C197/RES_summary!C$19</f>
        <v>6.0029159769766691</v>
      </c>
      <c r="D251" s="178">
        <f>D197/RES_summary!D$19</f>
        <v>6.034407280647442</v>
      </c>
      <c r="E251" s="178">
        <f>E197/RES_summary!E$19</f>
        <v>6.8241447927045815</v>
      </c>
      <c r="F251" s="178">
        <f>F197/RES_summary!F$19</f>
        <v>7.0506622768142426</v>
      </c>
      <c r="G251" s="178">
        <f>G197/RES_summary!G$19</f>
        <v>6.9040336165162719</v>
      </c>
      <c r="H251" s="178">
        <f>H197/RES_summary!H$19</f>
        <v>6.9950117244748355</v>
      </c>
      <c r="I251" s="178">
        <f>I197/RES_summary!I$19</f>
        <v>7.6156093477433577</v>
      </c>
      <c r="J251" s="178">
        <f>J197/RES_summary!J$19</f>
        <v>7.3923008641672912</v>
      </c>
      <c r="K251" s="178">
        <f>K197/RES_summary!K$19</f>
        <v>7.5740105911833018</v>
      </c>
      <c r="L251" s="178">
        <f>L197/RES_summary!L$19</f>
        <v>7.7443774033806436</v>
      </c>
      <c r="M251" s="178">
        <f>M197/RES_summary!M$19</f>
        <v>7.6273055822930997</v>
      </c>
      <c r="N251" s="178">
        <f>N197/RES_summary!N$19</f>
        <v>7.3216963554413743</v>
      </c>
      <c r="O251" s="178">
        <f>O197/RES_summary!O$19</f>
        <v>6.5774540844666909</v>
      </c>
      <c r="P251" s="178">
        <f>P197/RES_summary!P$19</f>
        <v>6.3981732057714664</v>
      </c>
      <c r="Q251" s="178">
        <f>Q197/RES_summary!Q$19</f>
        <v>6.7301962670845992</v>
      </c>
    </row>
    <row r="252" spans="1:17" ht="12" customHeight="1" x14ac:dyDescent="0.25">
      <c r="A252" s="23" t="s">
        <v>57</v>
      </c>
      <c r="B252" s="177">
        <f>B198/RES_summary!B$19</f>
        <v>7.5517957455698239</v>
      </c>
      <c r="C252" s="177">
        <f>C198/RES_summary!C$19</f>
        <v>6.0298025925912428</v>
      </c>
      <c r="D252" s="177">
        <f>D198/RES_summary!D$19</f>
        <v>6.0491069515504599</v>
      </c>
      <c r="E252" s="177">
        <f>E198/RES_summary!E$19</f>
        <v>6.6655993753648017</v>
      </c>
      <c r="F252" s="177">
        <f>F198/RES_summary!F$19</f>
        <v>6.985999362236309</v>
      </c>
      <c r="G252" s="177">
        <f>G198/RES_summary!G$19</f>
        <v>6.8960352108258975</v>
      </c>
      <c r="H252" s="177">
        <f>H198/RES_summary!H$19</f>
        <v>6.3429340930477096</v>
      </c>
      <c r="I252" s="177">
        <f>I198/RES_summary!I$19</f>
        <v>6.928612545861097</v>
      </c>
      <c r="J252" s="177">
        <f>J198/RES_summary!J$19</f>
        <v>6.6084890039457447</v>
      </c>
      <c r="K252" s="177">
        <f>K198/RES_summary!K$19</f>
        <v>6.8152313927753188</v>
      </c>
      <c r="L252" s="177">
        <f>L198/RES_summary!L$19</f>
        <v>6.7487139468379675</v>
      </c>
      <c r="M252" s="177">
        <f>M198/RES_summary!M$19</f>
        <v>6.7052622883132242</v>
      </c>
      <c r="N252" s="177">
        <f>N198/RES_summary!N$19</f>
        <v>6.5163487694640017</v>
      </c>
      <c r="O252" s="177">
        <f>O198/RES_summary!O$19</f>
        <v>5.8735571292924611</v>
      </c>
      <c r="P252" s="177">
        <f>P198/RES_summary!P$19</f>
        <v>5.7874935871862636</v>
      </c>
      <c r="Q252" s="177">
        <f>Q198/RES_summary!Q$19</f>
        <v>6.0708718722571486</v>
      </c>
    </row>
    <row r="253" spans="1:17" ht="12" customHeight="1" x14ac:dyDescent="0.25">
      <c r="A253" s="29" t="s">
        <v>140</v>
      </c>
      <c r="B253" s="176">
        <f>B199/RES_summary!B$19</f>
        <v>7.8758640843574881</v>
      </c>
      <c r="C253" s="176">
        <f>C199/RES_summary!C$19</f>
        <v>5.9556152630968935</v>
      </c>
      <c r="D253" s="176">
        <f>D199/RES_summary!D$19</f>
        <v>6.0098617928946938</v>
      </c>
      <c r="E253" s="176">
        <f>E199/RES_summary!E$19</f>
        <v>7.0726749001460973</v>
      </c>
      <c r="F253" s="176">
        <f>F199/RES_summary!F$19</f>
        <v>7.1463225660015741</v>
      </c>
      <c r="G253" s="176">
        <f>G199/RES_summary!G$19</f>
        <v>6.914184597637302</v>
      </c>
      <c r="H253" s="176">
        <f>H199/RES_summary!H$19</f>
        <v>7.645551333319581</v>
      </c>
      <c r="I253" s="176">
        <f>I199/RES_summary!I$19</f>
        <v>8.2955467128142111</v>
      </c>
      <c r="J253" s="176">
        <f>J199/RES_summary!J$19</f>
        <v>8.1050625824263172</v>
      </c>
      <c r="K253" s="176">
        <f>K199/RES_summary!K$19</f>
        <v>8.2250627137609715</v>
      </c>
      <c r="L253" s="176">
        <f>L199/RES_summary!L$19</f>
        <v>8.5781897375032656</v>
      </c>
      <c r="M253" s="176">
        <f>M199/RES_summary!M$19</f>
        <v>8.5572926338826445</v>
      </c>
      <c r="N253" s="176">
        <f>N199/RES_summary!N$19</f>
        <v>8.0998327999509208</v>
      </c>
      <c r="O253" s="176">
        <f>O199/RES_summary!O$19</f>
        <v>7.3514741310090201</v>
      </c>
      <c r="P253" s="176">
        <f>P199/RES_summary!P$19</f>
        <v>7.0252009872558432</v>
      </c>
      <c r="Q253" s="176">
        <f>Q199/RES_summary!Q$19</f>
        <v>7.397596125747234</v>
      </c>
    </row>
    <row r="255" spans="1:17" ht="12" customHeight="1" x14ac:dyDescent="0.25">
      <c r="A255" s="152" t="s">
        <v>195</v>
      </c>
      <c r="B255" s="184">
        <f>B201/RES_summary!B$19</f>
        <v>3.4173046132614924</v>
      </c>
      <c r="C255" s="184">
        <f>C201/RES_summary!C$19</f>
        <v>3.3301864340469529</v>
      </c>
      <c r="D255" s="184">
        <f>D201/RES_summary!D$19</f>
        <v>3.2583335664377566</v>
      </c>
      <c r="E255" s="184">
        <f>E201/RES_summary!E$19</f>
        <v>3.2626626244704453</v>
      </c>
      <c r="F255" s="184">
        <f>F201/RES_summary!F$19</f>
        <v>3.0045355828526987</v>
      </c>
      <c r="G255" s="184">
        <f>G201/RES_summary!G$19</f>
        <v>3.0049166905604618</v>
      </c>
      <c r="H255" s="184">
        <f>H201/RES_summary!H$19</f>
        <v>2.2998208859319327</v>
      </c>
      <c r="I255" s="184">
        <f>I201/RES_summary!I$19</f>
        <v>2.0720620240021232</v>
      </c>
      <c r="J255" s="184">
        <f>J201/RES_summary!J$19</f>
        <v>1.9152799830145937</v>
      </c>
      <c r="K255" s="184">
        <f>K201/RES_summary!K$19</f>
        <v>1.9123638172574091</v>
      </c>
      <c r="L255" s="184">
        <f>L201/RES_summary!L$19</f>
        <v>1.7822683131174344</v>
      </c>
      <c r="M255" s="184">
        <f>M201/RES_summary!M$19</f>
        <v>1.9361677436787237</v>
      </c>
      <c r="N255" s="184">
        <f>N201/RES_summary!N$19</f>
        <v>1.7945856523719037</v>
      </c>
      <c r="O255" s="184">
        <f>O201/RES_summary!O$19</f>
        <v>1.6390025286056531</v>
      </c>
      <c r="P255" s="184">
        <f>P201/RES_summary!P$19</f>
        <v>1.5940104933977839</v>
      </c>
      <c r="Q255" s="184">
        <f>Q201/RES_summary!Q$19</f>
        <v>1.7306831463839059</v>
      </c>
    </row>
    <row r="256" spans="1:17" ht="12" customHeight="1" x14ac:dyDescent="0.25">
      <c r="A256" s="158" t="s">
        <v>65</v>
      </c>
      <c r="B256" s="178">
        <f>B202/RES_summary!B$19</f>
        <v>0</v>
      </c>
      <c r="C256" s="178">
        <f>C202/RES_summary!C$19</f>
        <v>0</v>
      </c>
      <c r="D256" s="178">
        <f>D202/RES_summary!D$19</f>
        <v>0</v>
      </c>
      <c r="E256" s="178">
        <f>E202/RES_summary!E$19</f>
        <v>0</v>
      </c>
      <c r="F256" s="178">
        <f>F202/RES_summary!F$19</f>
        <v>0</v>
      </c>
      <c r="G256" s="178">
        <f>G202/RES_summary!G$19</f>
        <v>0</v>
      </c>
      <c r="H256" s="178">
        <f>H202/RES_summary!H$19</f>
        <v>0</v>
      </c>
      <c r="I256" s="178">
        <f>I202/RES_summary!I$19</f>
        <v>0</v>
      </c>
      <c r="J256" s="178">
        <f>J202/RES_summary!J$19</f>
        <v>0</v>
      </c>
      <c r="K256" s="178">
        <f>K202/RES_summary!K$19</f>
        <v>0</v>
      </c>
      <c r="L256" s="178">
        <f>L202/RES_summary!L$19</f>
        <v>0</v>
      </c>
      <c r="M256" s="178">
        <f>M202/RES_summary!M$19</f>
        <v>0</v>
      </c>
      <c r="N256" s="178">
        <f>N202/RES_summary!N$19</f>
        <v>0</v>
      </c>
      <c r="O256" s="178">
        <f>O202/RES_summary!O$19</f>
        <v>0</v>
      </c>
      <c r="P256" s="178">
        <f>P202/RES_summary!P$19</f>
        <v>0</v>
      </c>
      <c r="Q256" s="178">
        <f>Q202/RES_summary!Q$19</f>
        <v>0</v>
      </c>
    </row>
    <row r="257" spans="1:17" ht="12" customHeight="1" x14ac:dyDescent="0.25">
      <c r="A257" s="23" t="s">
        <v>60</v>
      </c>
      <c r="B257" s="176">
        <f>B203/RES_summary!B$19</f>
        <v>0</v>
      </c>
      <c r="C257" s="176">
        <f>C203/RES_summary!C$19</f>
        <v>0</v>
      </c>
      <c r="D257" s="176">
        <f>D203/RES_summary!D$19</f>
        <v>0</v>
      </c>
      <c r="E257" s="176">
        <f>E203/RES_summary!E$19</f>
        <v>0</v>
      </c>
      <c r="F257" s="176">
        <f>F203/RES_summary!F$19</f>
        <v>0</v>
      </c>
      <c r="G257" s="176">
        <f>G203/RES_summary!G$19</f>
        <v>0</v>
      </c>
      <c r="H257" s="176">
        <f>H203/RES_summary!H$19</f>
        <v>0</v>
      </c>
      <c r="I257" s="176">
        <f>I203/RES_summary!I$19</f>
        <v>0</v>
      </c>
      <c r="J257" s="176">
        <f>J203/RES_summary!J$19</f>
        <v>0</v>
      </c>
      <c r="K257" s="176">
        <f>K203/RES_summary!K$19</f>
        <v>0</v>
      </c>
      <c r="L257" s="176">
        <f>L203/RES_summary!L$19</f>
        <v>0</v>
      </c>
      <c r="M257" s="176">
        <f>M203/RES_summary!M$19</f>
        <v>0</v>
      </c>
      <c r="N257" s="176">
        <f>N203/RES_summary!N$19</f>
        <v>0</v>
      </c>
      <c r="O257" s="176">
        <f>O203/RES_summary!O$19</f>
        <v>0</v>
      </c>
      <c r="P257" s="176">
        <f>P203/RES_summary!P$19</f>
        <v>0</v>
      </c>
      <c r="Q257" s="176">
        <f>Q203/RES_summary!Q$19</f>
        <v>0</v>
      </c>
    </row>
    <row r="258" spans="1:17" ht="12" customHeight="1" x14ac:dyDescent="0.25">
      <c r="A258" s="158" t="s">
        <v>112</v>
      </c>
      <c r="B258" s="178">
        <f>B204/RES_summary!B$19</f>
        <v>0</v>
      </c>
      <c r="C258" s="178">
        <f>C204/RES_summary!C$19</f>
        <v>0</v>
      </c>
      <c r="D258" s="178">
        <f>D204/RES_summary!D$19</f>
        <v>0</v>
      </c>
      <c r="E258" s="178">
        <f>E204/RES_summary!E$19</f>
        <v>0</v>
      </c>
      <c r="F258" s="178">
        <f>F204/RES_summary!F$19</f>
        <v>0</v>
      </c>
      <c r="G258" s="178">
        <f>G204/RES_summary!G$19</f>
        <v>0</v>
      </c>
      <c r="H258" s="178">
        <f>H204/RES_summary!H$19</f>
        <v>0</v>
      </c>
      <c r="I258" s="178">
        <f>I204/RES_summary!I$19</f>
        <v>0</v>
      </c>
      <c r="J258" s="178">
        <f>J204/RES_summary!J$19</f>
        <v>0</v>
      </c>
      <c r="K258" s="178">
        <f>K204/RES_summary!K$19</f>
        <v>0</v>
      </c>
      <c r="L258" s="178">
        <f>L204/RES_summary!L$19</f>
        <v>0</v>
      </c>
      <c r="M258" s="178">
        <f>M204/RES_summary!M$19</f>
        <v>0</v>
      </c>
      <c r="N258" s="178">
        <f>N204/RES_summary!N$19</f>
        <v>0</v>
      </c>
      <c r="O258" s="178">
        <f>O204/RES_summary!O$19</f>
        <v>0</v>
      </c>
      <c r="P258" s="178">
        <f>P204/RES_summary!P$19</f>
        <v>0</v>
      </c>
      <c r="Q258" s="178">
        <f>Q204/RES_summary!Q$19</f>
        <v>0</v>
      </c>
    </row>
    <row r="259" spans="1:17" ht="12" customHeight="1" x14ac:dyDescent="0.25">
      <c r="A259" s="23" t="s">
        <v>60</v>
      </c>
      <c r="B259" s="177">
        <f>B205/RES_summary!B$19</f>
        <v>0</v>
      </c>
      <c r="C259" s="177">
        <f>C205/RES_summary!C$19</f>
        <v>0</v>
      </c>
      <c r="D259" s="177">
        <f>D205/RES_summary!D$19</f>
        <v>0</v>
      </c>
      <c r="E259" s="177">
        <f>E205/RES_summary!E$19</f>
        <v>0</v>
      </c>
      <c r="F259" s="177">
        <f>F205/RES_summary!F$19</f>
        <v>0</v>
      </c>
      <c r="G259" s="177">
        <f>G205/RES_summary!G$19</f>
        <v>0</v>
      </c>
      <c r="H259" s="177">
        <f>H205/RES_summary!H$19</f>
        <v>0</v>
      </c>
      <c r="I259" s="177">
        <f>I205/RES_summary!I$19</f>
        <v>0</v>
      </c>
      <c r="J259" s="177">
        <f>J205/RES_summary!J$19</f>
        <v>0</v>
      </c>
      <c r="K259" s="177">
        <f>K205/RES_summary!K$19</f>
        <v>0</v>
      </c>
      <c r="L259" s="177">
        <f>L205/RES_summary!L$19</f>
        <v>0</v>
      </c>
      <c r="M259" s="177">
        <f>M205/RES_summary!M$19</f>
        <v>0</v>
      </c>
      <c r="N259" s="177">
        <f>N205/RES_summary!N$19</f>
        <v>0</v>
      </c>
      <c r="O259" s="177">
        <f>O205/RES_summary!O$19</f>
        <v>0</v>
      </c>
      <c r="P259" s="177">
        <f>P205/RES_summary!P$19</f>
        <v>0</v>
      </c>
      <c r="Q259" s="177">
        <f>Q205/RES_summary!Q$19</f>
        <v>0</v>
      </c>
    </row>
    <row r="260" spans="1:17" ht="12" customHeight="1" x14ac:dyDescent="0.25">
      <c r="A260" s="158" t="s">
        <v>63</v>
      </c>
      <c r="B260" s="178">
        <f>B206/RES_summary!B$19</f>
        <v>1.1229375985501777</v>
      </c>
      <c r="C260" s="178">
        <f>C206/RES_summary!C$19</f>
        <v>1.0891219381503674</v>
      </c>
      <c r="D260" s="178">
        <f>D206/RES_summary!D$19</f>
        <v>1.1005001239923817</v>
      </c>
      <c r="E260" s="178">
        <f>E206/RES_summary!E$19</f>
        <v>0.97841639618855192</v>
      </c>
      <c r="F260" s="178">
        <f>F206/RES_summary!F$19</f>
        <v>0.69411085332033062</v>
      </c>
      <c r="G260" s="178">
        <f>G206/RES_summary!G$19</f>
        <v>0.89491825121558877</v>
      </c>
      <c r="H260" s="178">
        <f>H206/RES_summary!H$19</f>
        <v>0.58380601304134105</v>
      </c>
      <c r="I260" s="178">
        <f>I206/RES_summary!I$19</f>
        <v>0.22893926845984802</v>
      </c>
      <c r="J260" s="178">
        <f>J206/RES_summary!J$19</f>
        <v>0.24608339849275743</v>
      </c>
      <c r="K260" s="178">
        <f>K206/RES_summary!K$19</f>
        <v>0.25547462992662845</v>
      </c>
      <c r="L260" s="178">
        <f>L206/RES_summary!L$19</f>
        <v>0.1798183370876294</v>
      </c>
      <c r="M260" s="178">
        <f>M206/RES_summary!M$19</f>
        <v>0.19456115371131452</v>
      </c>
      <c r="N260" s="178">
        <f>N206/RES_summary!N$19</f>
        <v>0.14796483344031261</v>
      </c>
      <c r="O260" s="178">
        <f>O206/RES_summary!O$19</f>
        <v>7.4585931414053272E-2</v>
      </c>
      <c r="P260" s="178">
        <f>P206/RES_summary!P$19</f>
        <v>0.11053820386129021</v>
      </c>
      <c r="Q260" s="178">
        <f>Q206/RES_summary!Q$19</f>
        <v>0.20458407394762684</v>
      </c>
    </row>
    <row r="261" spans="1:17" ht="12" customHeight="1" x14ac:dyDescent="0.25">
      <c r="A261" s="167" t="s">
        <v>144</v>
      </c>
      <c r="B261" s="183">
        <f>B207/RES_summary!B$19</f>
        <v>10.816588526933876</v>
      </c>
      <c r="C261" s="183">
        <f>C207/RES_summary!C$19</f>
        <v>10.065493798018974</v>
      </c>
      <c r="D261" s="183">
        <f>D207/RES_summary!D$19</f>
        <v>10.27178536549714</v>
      </c>
      <c r="E261" s="183">
        <f>E207/RES_summary!E$19</f>
        <v>10.176307322271636</v>
      </c>
      <c r="F261" s="183">
        <f>F207/RES_summary!F$19</f>
        <v>9.8555620819316889</v>
      </c>
      <c r="G261" s="183">
        <f>G207/RES_summary!G$19</f>
        <v>9.5713420789290158</v>
      </c>
      <c r="H261" s="183">
        <f>H207/RES_summary!H$19</f>
        <v>9.0666605428149492</v>
      </c>
      <c r="I261" s="183">
        <f>I207/RES_summary!I$19</f>
        <v>9.2104958242175012</v>
      </c>
      <c r="J261" s="183">
        <f>J207/RES_summary!J$19</f>
        <v>8.9114573391272138</v>
      </c>
      <c r="K261" s="183">
        <f>K207/RES_summary!K$19</f>
        <v>8.751412626992483</v>
      </c>
      <c r="L261" s="183">
        <f>L207/RES_summary!L$19</f>
        <v>8.5327809637123604</v>
      </c>
      <c r="M261" s="183">
        <f>M207/RES_summary!M$19</f>
        <v>7.8973742355197434</v>
      </c>
      <c r="N261" s="183">
        <f>N207/RES_summary!N$19</f>
        <v>7.3387383877903147</v>
      </c>
      <c r="O261" s="183">
        <f>O207/RES_summary!O$19</f>
        <v>6.9568979774487083</v>
      </c>
      <c r="P261" s="183">
        <f>P207/RES_summary!P$19</f>
        <v>6.9418132636375685</v>
      </c>
      <c r="Q261" s="183">
        <f>Q207/RES_summary!Q$19</f>
        <v>7.158681116879821</v>
      </c>
    </row>
    <row r="262" spans="1:17" ht="12" customHeight="1" x14ac:dyDescent="0.25">
      <c r="A262" s="167" t="s">
        <v>143</v>
      </c>
      <c r="B262" s="183">
        <f>B208/RES_summary!B$19</f>
        <v>0.21633177053867575</v>
      </c>
      <c r="C262" s="183">
        <f>C208/RES_summary!C$19</f>
        <v>0.10065493798018869</v>
      </c>
      <c r="D262" s="183">
        <f>D208/RES_summary!D$19</f>
        <v>0.20543570730994307</v>
      </c>
      <c r="E262" s="183">
        <f>E208/RES_summary!E$19</f>
        <v>0.20352614644543249</v>
      </c>
      <c r="F262" s="183">
        <f>F208/RES_summary!F$19</f>
        <v>0.19711124163863297</v>
      </c>
      <c r="G262" s="183">
        <f>G208/RES_summary!G$19</f>
        <v>1.148561049471482</v>
      </c>
      <c r="H262" s="183">
        <f>H208/RES_summary!H$19</f>
        <v>0.40799972442667393</v>
      </c>
      <c r="I262" s="183">
        <f>I208/RES_summary!I$19</f>
        <v>0.18420991648435109</v>
      </c>
      <c r="J262" s="183">
        <f>J208/RES_summary!J$19</f>
        <v>0.17822914678254495</v>
      </c>
      <c r="K262" s="183">
        <f>K208/RES_summary!K$19</f>
        <v>0.17502825253984922</v>
      </c>
      <c r="L262" s="183">
        <f>L208/RES_summary!L$19</f>
        <v>0.17065561927424619</v>
      </c>
      <c r="M262" s="183">
        <f>M208/RES_summary!M$19</f>
        <v>0.1579474847103941</v>
      </c>
      <c r="N262" s="183">
        <f>N208/RES_summary!N$19</f>
        <v>0.14677476775580578</v>
      </c>
      <c r="O262" s="183">
        <f>O208/RES_summary!O$19</f>
        <v>0.13913795954897365</v>
      </c>
      <c r="P262" s="183">
        <f>P208/RES_summary!P$19</f>
        <v>0.24296346422731407</v>
      </c>
      <c r="Q262" s="183">
        <f>Q208/RES_summary!Q$19</f>
        <v>0.60848789493478428</v>
      </c>
    </row>
    <row r="263" spans="1:17" ht="12" customHeight="1" x14ac:dyDescent="0.25">
      <c r="A263" s="166" t="s">
        <v>57</v>
      </c>
      <c r="B263" s="182">
        <f>B209/RES_summary!B$19</f>
        <v>0.21633177053867575</v>
      </c>
      <c r="C263" s="182">
        <f>C209/RES_summary!C$19</f>
        <v>0.10065493798018869</v>
      </c>
      <c r="D263" s="182">
        <f>D209/RES_summary!D$19</f>
        <v>0.20543570730994307</v>
      </c>
      <c r="E263" s="182">
        <f>E209/RES_summary!E$19</f>
        <v>0.20352614644543249</v>
      </c>
      <c r="F263" s="182">
        <f>F209/RES_summary!F$19</f>
        <v>0.19711124163863297</v>
      </c>
      <c r="G263" s="182">
        <f>G209/RES_summary!G$19</f>
        <v>1.148561049471482</v>
      </c>
      <c r="H263" s="182">
        <f>H209/RES_summary!H$19</f>
        <v>0.40799972442667393</v>
      </c>
      <c r="I263" s="182">
        <f>I209/RES_summary!I$19</f>
        <v>0.18420991648435109</v>
      </c>
      <c r="J263" s="182">
        <f>J209/RES_summary!J$19</f>
        <v>0.17822914678254495</v>
      </c>
      <c r="K263" s="182">
        <f>K209/RES_summary!K$19</f>
        <v>0.17502825253984922</v>
      </c>
      <c r="L263" s="182">
        <f>L209/RES_summary!L$19</f>
        <v>0.17065561927424619</v>
      </c>
      <c r="M263" s="182">
        <f>M209/RES_summary!M$19</f>
        <v>0.1579474847103941</v>
      </c>
      <c r="N263" s="182">
        <f>N209/RES_summary!N$19</f>
        <v>0.14677476775580578</v>
      </c>
      <c r="O263" s="182">
        <f>O209/RES_summary!O$19</f>
        <v>0.13913795954897365</v>
      </c>
      <c r="P263" s="182">
        <f>P209/RES_summary!P$19</f>
        <v>0.24296346422731407</v>
      </c>
      <c r="Q263" s="182">
        <f>Q209/RES_summary!Q$19</f>
        <v>0.60848789493478428</v>
      </c>
    </row>
    <row r="264" spans="1:17" ht="12" customHeight="1" x14ac:dyDescent="0.25">
      <c r="A264" s="147" t="s">
        <v>59</v>
      </c>
      <c r="B264" s="181">
        <f>B210/RES_summary!B$19</f>
        <v>0</v>
      </c>
      <c r="C264" s="181">
        <f>C210/RES_summary!C$19</f>
        <v>0</v>
      </c>
      <c r="D264" s="181">
        <f>D210/RES_summary!D$19</f>
        <v>0</v>
      </c>
      <c r="E264" s="181">
        <f>E210/RES_summary!E$19</f>
        <v>0</v>
      </c>
      <c r="F264" s="181">
        <f>F210/RES_summary!F$19</f>
        <v>0</v>
      </c>
      <c r="G264" s="181">
        <f>G210/RES_summary!G$19</f>
        <v>0</v>
      </c>
      <c r="H264" s="181">
        <f>H210/RES_summary!H$19</f>
        <v>0</v>
      </c>
      <c r="I264" s="181">
        <f>I210/RES_summary!I$19</f>
        <v>0</v>
      </c>
      <c r="J264" s="181">
        <f>J210/RES_summary!J$19</f>
        <v>0</v>
      </c>
      <c r="K264" s="181">
        <f>K210/RES_summary!K$19</f>
        <v>0</v>
      </c>
      <c r="L264" s="181">
        <f>L210/RES_summary!L$19</f>
        <v>0</v>
      </c>
      <c r="M264" s="181">
        <f>M210/RES_summary!M$19</f>
        <v>0</v>
      </c>
      <c r="N264" s="181">
        <f>N210/RES_summary!N$19</f>
        <v>0</v>
      </c>
      <c r="O264" s="181">
        <f>O210/RES_summary!O$19</f>
        <v>0</v>
      </c>
      <c r="P264" s="181">
        <f>P210/RES_summary!P$19</f>
        <v>0</v>
      </c>
      <c r="Q264" s="181">
        <f>Q210/RES_summary!Q$19</f>
        <v>0</v>
      </c>
    </row>
    <row r="265" spans="1:17" ht="12" customHeight="1" x14ac:dyDescent="0.25">
      <c r="A265" s="163" t="s">
        <v>142</v>
      </c>
      <c r="B265" s="180">
        <f>B211/RES_summary!B$19</f>
        <v>0</v>
      </c>
      <c r="C265" s="180">
        <f>C211/RES_summary!C$19</f>
        <v>0</v>
      </c>
      <c r="D265" s="180">
        <f>D211/RES_summary!D$19</f>
        <v>0</v>
      </c>
      <c r="E265" s="180">
        <f>E211/RES_summary!E$19</f>
        <v>0</v>
      </c>
      <c r="F265" s="180">
        <f>F211/RES_summary!F$19</f>
        <v>0</v>
      </c>
      <c r="G265" s="180">
        <f>G211/RES_summary!G$19</f>
        <v>0</v>
      </c>
      <c r="H265" s="180">
        <f>H211/RES_summary!H$19</f>
        <v>0</v>
      </c>
      <c r="I265" s="180">
        <f>I211/RES_summary!I$19</f>
        <v>0</v>
      </c>
      <c r="J265" s="180">
        <f>J211/RES_summary!J$19</f>
        <v>0</v>
      </c>
      <c r="K265" s="180">
        <f>K211/RES_summary!K$19</f>
        <v>0</v>
      </c>
      <c r="L265" s="180">
        <f>L211/RES_summary!L$19</f>
        <v>0</v>
      </c>
      <c r="M265" s="180">
        <f>M211/RES_summary!M$19</f>
        <v>0</v>
      </c>
      <c r="N265" s="180">
        <f>N211/RES_summary!N$19</f>
        <v>0</v>
      </c>
      <c r="O265" s="180">
        <f>O211/RES_summary!O$19</f>
        <v>0</v>
      </c>
      <c r="P265" s="180">
        <f>P211/RES_summary!P$19</f>
        <v>0</v>
      </c>
      <c r="Q265" s="180">
        <f>Q211/RES_summary!Q$19</f>
        <v>0</v>
      </c>
    </row>
    <row r="266" spans="1:17" ht="12" customHeight="1" x14ac:dyDescent="0.25">
      <c r="A266" s="161" t="s">
        <v>141</v>
      </c>
      <c r="B266" s="179">
        <f>B212/RES_summary!B$19</f>
        <v>0</v>
      </c>
      <c r="C266" s="179">
        <f>C212/RES_summary!C$19</f>
        <v>0</v>
      </c>
      <c r="D266" s="179">
        <f>D212/RES_summary!D$19</f>
        <v>0</v>
      </c>
      <c r="E266" s="179">
        <f>E212/RES_summary!E$19</f>
        <v>0</v>
      </c>
      <c r="F266" s="179">
        <f>F212/RES_summary!F$19</f>
        <v>0</v>
      </c>
      <c r="G266" s="179">
        <f>G212/RES_summary!G$19</f>
        <v>0</v>
      </c>
      <c r="H266" s="179">
        <f>H212/RES_summary!H$19</f>
        <v>0</v>
      </c>
      <c r="I266" s="179">
        <f>I212/RES_summary!I$19</f>
        <v>0</v>
      </c>
      <c r="J266" s="179">
        <f>J212/RES_summary!J$19</f>
        <v>0</v>
      </c>
      <c r="K266" s="179">
        <f>K212/RES_summary!K$19</f>
        <v>0</v>
      </c>
      <c r="L266" s="179">
        <f>L212/RES_summary!L$19</f>
        <v>0</v>
      </c>
      <c r="M266" s="179">
        <f>M212/RES_summary!M$19</f>
        <v>0</v>
      </c>
      <c r="N266" s="179">
        <f>N212/RES_summary!N$19</f>
        <v>0</v>
      </c>
      <c r="O266" s="179">
        <f>O212/RES_summary!O$19</f>
        <v>0</v>
      </c>
      <c r="P266" s="179">
        <f>P212/RES_summary!P$19</f>
        <v>0</v>
      </c>
      <c r="Q266" s="179">
        <f>Q212/RES_summary!Q$19</f>
        <v>0</v>
      </c>
    </row>
    <row r="267" spans="1:17" ht="12" customHeight="1" x14ac:dyDescent="0.25">
      <c r="A267" s="148" t="s">
        <v>60</v>
      </c>
      <c r="B267" s="177">
        <f>B213/RES_summary!B$19</f>
        <v>0</v>
      </c>
      <c r="C267" s="177">
        <f>C213/RES_summary!C$19</f>
        <v>0</v>
      </c>
      <c r="D267" s="177">
        <f>D213/RES_summary!D$19</f>
        <v>0</v>
      </c>
      <c r="E267" s="177">
        <f>E213/RES_summary!E$19</f>
        <v>0</v>
      </c>
      <c r="F267" s="177">
        <f>F213/RES_summary!F$19</f>
        <v>0</v>
      </c>
      <c r="G267" s="177">
        <f>G213/RES_summary!G$19</f>
        <v>0</v>
      </c>
      <c r="H267" s="177">
        <f>H213/RES_summary!H$19</f>
        <v>0</v>
      </c>
      <c r="I267" s="177">
        <f>I213/RES_summary!I$19</f>
        <v>0</v>
      </c>
      <c r="J267" s="177">
        <f>J213/RES_summary!J$19</f>
        <v>0</v>
      </c>
      <c r="K267" s="177">
        <f>K213/RES_summary!K$19</f>
        <v>0</v>
      </c>
      <c r="L267" s="177">
        <f>L213/RES_summary!L$19</f>
        <v>0</v>
      </c>
      <c r="M267" s="177">
        <f>M213/RES_summary!M$19</f>
        <v>0</v>
      </c>
      <c r="N267" s="177">
        <f>N213/RES_summary!N$19</f>
        <v>0</v>
      </c>
      <c r="O267" s="177">
        <f>O213/RES_summary!O$19</f>
        <v>0</v>
      </c>
      <c r="P267" s="177">
        <f>P213/RES_summary!P$19</f>
        <v>0</v>
      </c>
      <c r="Q267" s="177">
        <f>Q213/RES_summary!Q$19</f>
        <v>0</v>
      </c>
    </row>
    <row r="268" spans="1:17" ht="12" customHeight="1" x14ac:dyDescent="0.25">
      <c r="A268" s="159" t="s">
        <v>59</v>
      </c>
      <c r="B268" s="176">
        <f>B214/RES_summary!B$19</f>
        <v>0</v>
      </c>
      <c r="C268" s="176">
        <f>C214/RES_summary!C$19</f>
        <v>0</v>
      </c>
      <c r="D268" s="176">
        <f>D214/RES_summary!D$19</f>
        <v>0</v>
      </c>
      <c r="E268" s="176">
        <f>E214/RES_summary!E$19</f>
        <v>0</v>
      </c>
      <c r="F268" s="176">
        <f>F214/RES_summary!F$19</f>
        <v>0</v>
      </c>
      <c r="G268" s="176">
        <f>G214/RES_summary!G$19</f>
        <v>0</v>
      </c>
      <c r="H268" s="176">
        <f>H214/RES_summary!H$19</f>
        <v>0</v>
      </c>
      <c r="I268" s="176">
        <f>I214/RES_summary!I$19</f>
        <v>0</v>
      </c>
      <c r="J268" s="176">
        <f>J214/RES_summary!J$19</f>
        <v>0</v>
      </c>
      <c r="K268" s="176">
        <f>K214/RES_summary!K$19</f>
        <v>0</v>
      </c>
      <c r="L268" s="176">
        <f>L214/RES_summary!L$19</f>
        <v>0</v>
      </c>
      <c r="M268" s="176">
        <f>M214/RES_summary!M$19</f>
        <v>0</v>
      </c>
      <c r="N268" s="176">
        <f>N214/RES_summary!N$19</f>
        <v>0</v>
      </c>
      <c r="O268" s="176">
        <f>O214/RES_summary!O$19</f>
        <v>0</v>
      </c>
      <c r="P268" s="176">
        <f>P214/RES_summary!P$19</f>
        <v>0</v>
      </c>
      <c r="Q268" s="176">
        <f>Q214/RES_summary!Q$19</f>
        <v>0</v>
      </c>
    </row>
    <row r="269" spans="1:17" ht="12" customHeight="1" x14ac:dyDescent="0.25">
      <c r="A269" s="158" t="s">
        <v>62</v>
      </c>
      <c r="B269" s="178">
        <f>B215/RES_summary!B$19</f>
        <v>2.2943670147113147</v>
      </c>
      <c r="C269" s="178">
        <f>C215/RES_summary!C$19</f>
        <v>2.2410644958965853</v>
      </c>
      <c r="D269" s="178">
        <f>D215/RES_summary!D$19</f>
        <v>2.1578334424453747</v>
      </c>
      <c r="E269" s="178">
        <f>E215/RES_summary!E$19</f>
        <v>2.2842462282818929</v>
      </c>
      <c r="F269" s="178">
        <f>F215/RES_summary!F$19</f>
        <v>2.3104247295323685</v>
      </c>
      <c r="G269" s="178">
        <f>G215/RES_summary!G$19</f>
        <v>2.1099984393448734</v>
      </c>
      <c r="H269" s="178">
        <f>H215/RES_summary!H$19</f>
        <v>1.7160148728905917</v>
      </c>
      <c r="I269" s="178">
        <f>I215/RES_summary!I$19</f>
        <v>1.8431227555422751</v>
      </c>
      <c r="J269" s="178">
        <f>J215/RES_summary!J$19</f>
        <v>1.6691965845218359</v>
      </c>
      <c r="K269" s="178">
        <f>K215/RES_summary!K$19</f>
        <v>1.6568891873307805</v>
      </c>
      <c r="L269" s="178">
        <f>L215/RES_summary!L$19</f>
        <v>1.602449976029805</v>
      </c>
      <c r="M269" s="178">
        <f>M215/RES_summary!M$19</f>
        <v>1.7416065899674091</v>
      </c>
      <c r="N269" s="178">
        <f>N215/RES_summary!N$19</f>
        <v>1.646620818931591</v>
      </c>
      <c r="O269" s="178">
        <f>O215/RES_summary!O$19</f>
        <v>1.5644165971916</v>
      </c>
      <c r="P269" s="178">
        <f>P215/RES_summary!P$19</f>
        <v>1.4834722895364938</v>
      </c>
      <c r="Q269" s="178">
        <f>Q215/RES_summary!Q$19</f>
        <v>1.5260990724362791</v>
      </c>
    </row>
    <row r="270" spans="1:17" ht="12" customHeight="1" x14ac:dyDescent="0.25">
      <c r="A270" s="23" t="s">
        <v>57</v>
      </c>
      <c r="B270" s="177">
        <f>B216/RES_summary!B$19</f>
        <v>4.5793626711935271</v>
      </c>
      <c r="C270" s="177">
        <f>C216/RES_summary!C$19</f>
        <v>3.5149277154198408</v>
      </c>
      <c r="D270" s="177">
        <f>D216/RES_summary!D$19</f>
        <v>3.4501052354117991</v>
      </c>
      <c r="E270" s="177">
        <f>E216/RES_summary!E$19</f>
        <v>3.7414409935277373</v>
      </c>
      <c r="F270" s="177">
        <f>F216/RES_summary!F$19</f>
        <v>3.8721887404264477</v>
      </c>
      <c r="G270" s="177">
        <f>G216/RES_summary!G$19</f>
        <v>3.7725592620588726</v>
      </c>
      <c r="H270" s="177">
        <f>H216/RES_summary!H$19</f>
        <v>3.4360867925625382</v>
      </c>
      <c r="I270" s="177">
        <f>I216/RES_summary!I$19</f>
        <v>3.7053816981759247</v>
      </c>
      <c r="J270" s="177">
        <f>J216/RES_summary!J$19</f>
        <v>3.5047834945276284</v>
      </c>
      <c r="K270" s="177">
        <f>K216/RES_summary!K$19</f>
        <v>3.5879374180562995</v>
      </c>
      <c r="L270" s="177">
        <f>L216/RES_summary!L$19</f>
        <v>3.5159511522260383</v>
      </c>
      <c r="M270" s="177">
        <f>M216/RES_summary!M$19</f>
        <v>3.4683367356031867</v>
      </c>
      <c r="N270" s="177">
        <f>N216/RES_summary!N$19</f>
        <v>3.3508233542369181</v>
      </c>
      <c r="O270" s="177">
        <f>O216/RES_summary!O$19</f>
        <v>2.9871033664895994</v>
      </c>
      <c r="P270" s="177">
        <f>P216/RES_summary!P$19</f>
        <v>2.9282667925986074</v>
      </c>
      <c r="Q270" s="177">
        <f>Q216/RES_summary!Q$19</f>
        <v>3.0337325163465549</v>
      </c>
    </row>
    <row r="271" spans="1:17" ht="12" customHeight="1" x14ac:dyDescent="0.25">
      <c r="A271" s="29" t="s">
        <v>140</v>
      </c>
      <c r="B271" s="176">
        <f>B217/RES_summary!B$19</f>
        <v>0</v>
      </c>
      <c r="C271" s="176">
        <f>C217/RES_summary!C$19</f>
        <v>0</v>
      </c>
      <c r="D271" s="176">
        <f>D217/RES_summary!D$19</f>
        <v>0</v>
      </c>
      <c r="E271" s="176">
        <f>E217/RES_summary!E$19</f>
        <v>0</v>
      </c>
      <c r="F271" s="176">
        <f>F217/RES_summary!F$19</f>
        <v>0</v>
      </c>
      <c r="G271" s="176">
        <f>G217/RES_summary!G$19</f>
        <v>0</v>
      </c>
      <c r="H271" s="176">
        <f>H217/RES_summary!H$19</f>
        <v>0</v>
      </c>
      <c r="I271" s="176">
        <f>I217/RES_summary!I$19</f>
        <v>0</v>
      </c>
      <c r="J271" s="176">
        <f>J217/RES_summary!J$19</f>
        <v>0</v>
      </c>
      <c r="K271" s="176">
        <f>K217/RES_summary!K$19</f>
        <v>0</v>
      </c>
      <c r="L271" s="176">
        <f>L217/RES_summary!L$19</f>
        <v>0</v>
      </c>
      <c r="M271" s="176">
        <f>M217/RES_summary!M$19</f>
        <v>0</v>
      </c>
      <c r="N271" s="176">
        <f>N217/RES_summary!N$19</f>
        <v>0</v>
      </c>
      <c r="O271" s="176">
        <f>O217/RES_summary!O$19</f>
        <v>0</v>
      </c>
      <c r="P271" s="176">
        <f>P217/RES_summary!P$19</f>
        <v>0</v>
      </c>
      <c r="Q271" s="176">
        <f>Q217/RES_summary!Q$19</f>
        <v>0</v>
      </c>
    </row>
    <row r="273" spans="1:17" s="28" customFormat="1" ht="12" customHeight="1" x14ac:dyDescent="0.25">
      <c r="A273" s="187" t="s">
        <v>194</v>
      </c>
      <c r="B273" s="186"/>
      <c r="C273" s="185"/>
      <c r="D273" s="185"/>
      <c r="E273" s="185"/>
      <c r="F273" s="185"/>
      <c r="G273" s="185"/>
      <c r="H273" s="185"/>
      <c r="I273" s="185"/>
      <c r="J273" s="185"/>
      <c r="K273" s="185"/>
      <c r="L273" s="185"/>
      <c r="M273" s="185"/>
      <c r="N273" s="185"/>
      <c r="O273" s="185"/>
      <c r="P273" s="185"/>
      <c r="Q273" s="185"/>
    </row>
    <row r="275" spans="1:17" ht="12" customHeight="1" x14ac:dyDescent="0.25">
      <c r="A275" s="152" t="s">
        <v>193</v>
      </c>
      <c r="B275" s="168"/>
      <c r="C275" s="168">
        <f>SUM(C276,C278,C280,C289)</f>
        <v>0.70496818043243559</v>
      </c>
      <c r="D275" s="168">
        <f t="shared" ref="D275:Q275" si="74">SUM(D276,D278,D280,D289)</f>
        <v>1.9099715995486812</v>
      </c>
      <c r="E275" s="168">
        <f t="shared" si="74"/>
        <v>1.8997112145890049</v>
      </c>
      <c r="F275" s="168">
        <f t="shared" si="74"/>
        <v>1.4831781681978726</v>
      </c>
      <c r="G275" s="168">
        <f t="shared" si="74"/>
        <v>2.3514070310499964</v>
      </c>
      <c r="H275" s="168">
        <f t="shared" si="74"/>
        <v>2.2917125001749286</v>
      </c>
      <c r="I275" s="168">
        <f t="shared" si="74"/>
        <v>3.0148669489762119</v>
      </c>
      <c r="J275" s="168">
        <f t="shared" si="74"/>
        <v>1.4853937687844994</v>
      </c>
      <c r="K275" s="168">
        <f t="shared" si="74"/>
        <v>0</v>
      </c>
      <c r="L275" s="168">
        <f t="shared" si="74"/>
        <v>0.49698454069260245</v>
      </c>
      <c r="M275" s="168">
        <f t="shared" si="74"/>
        <v>0</v>
      </c>
      <c r="N275" s="168">
        <f t="shared" si="74"/>
        <v>0</v>
      </c>
      <c r="O275" s="168">
        <f t="shared" si="74"/>
        <v>0</v>
      </c>
      <c r="P275" s="168">
        <f t="shared" si="74"/>
        <v>0</v>
      </c>
      <c r="Q275" s="168">
        <f t="shared" si="74"/>
        <v>0</v>
      </c>
    </row>
    <row r="276" spans="1:17" ht="12" customHeight="1" x14ac:dyDescent="0.25">
      <c r="A276" s="158" t="s">
        <v>65</v>
      </c>
      <c r="B276" s="157"/>
      <c r="C276" s="157">
        <f>C277</f>
        <v>0.40260764097937701</v>
      </c>
      <c r="D276" s="157">
        <f t="shared" ref="D276:Q276" si="75">D277</f>
        <v>1.1931505641692306</v>
      </c>
      <c r="E276" s="157">
        <f t="shared" si="75"/>
        <v>1.2151147089140517</v>
      </c>
      <c r="F276" s="157">
        <f t="shared" si="75"/>
        <v>0.90219981899320167</v>
      </c>
      <c r="G276" s="157">
        <f t="shared" si="75"/>
        <v>1.3111555297420416</v>
      </c>
      <c r="H276" s="157">
        <f t="shared" si="75"/>
        <v>1.4015869616658183</v>
      </c>
      <c r="I276" s="157">
        <f t="shared" si="75"/>
        <v>1.9369987374348714</v>
      </c>
      <c r="J276" s="157">
        <f t="shared" si="75"/>
        <v>0.89841892117621125</v>
      </c>
      <c r="K276" s="157">
        <f t="shared" si="75"/>
        <v>0</v>
      </c>
      <c r="L276" s="157">
        <f t="shared" si="75"/>
        <v>0.23982931911699609</v>
      </c>
      <c r="M276" s="157">
        <f t="shared" si="75"/>
        <v>0</v>
      </c>
      <c r="N276" s="157">
        <f t="shared" si="75"/>
        <v>0</v>
      </c>
      <c r="O276" s="157">
        <f t="shared" si="75"/>
        <v>0</v>
      </c>
      <c r="P276" s="157">
        <f t="shared" si="75"/>
        <v>0</v>
      </c>
      <c r="Q276" s="157">
        <f t="shared" si="75"/>
        <v>0</v>
      </c>
    </row>
    <row r="277" spans="1:17" ht="12" customHeight="1" x14ac:dyDescent="0.25">
      <c r="A277" s="23" t="s">
        <v>60</v>
      </c>
      <c r="B277" s="57"/>
      <c r="C277" s="57">
        <f>RES_hhdet_in_fec!C$163</f>
        <v>0.40260764097937701</v>
      </c>
      <c r="D277" s="57">
        <f>RES_hhdet_in_fec!D$163</f>
        <v>1.1931505641692306</v>
      </c>
      <c r="E277" s="57">
        <f>RES_hhdet_in_fec!E$163</f>
        <v>1.2151147089140517</v>
      </c>
      <c r="F277" s="57">
        <f>RES_hhdet_in_fec!F$163</f>
        <v>0.90219981899320167</v>
      </c>
      <c r="G277" s="57">
        <f>RES_hhdet_in_fec!G$163</f>
        <v>1.3111555297420416</v>
      </c>
      <c r="H277" s="57">
        <f>RES_hhdet_in_fec!H$163</f>
        <v>1.4015869616658183</v>
      </c>
      <c r="I277" s="57">
        <f>RES_hhdet_in_fec!I$163</f>
        <v>1.9369987374348714</v>
      </c>
      <c r="J277" s="57">
        <f>RES_hhdet_in_fec!J$163</f>
        <v>0.89841892117621125</v>
      </c>
      <c r="K277" s="57">
        <f>RES_hhdet_in_fec!K$163</f>
        <v>0</v>
      </c>
      <c r="L277" s="57">
        <f>RES_hhdet_in_fec!L$163</f>
        <v>0.23982931911699609</v>
      </c>
      <c r="M277" s="57">
        <f>RES_hhdet_in_fec!M$163</f>
        <v>0</v>
      </c>
      <c r="N277" s="57">
        <f>RES_hhdet_in_fec!N$163</f>
        <v>0</v>
      </c>
      <c r="O277" s="57">
        <f>RES_hhdet_in_fec!O$163</f>
        <v>0</v>
      </c>
      <c r="P277" s="57">
        <f>RES_hhdet_in_fec!P$163</f>
        <v>0</v>
      </c>
      <c r="Q277" s="57">
        <f>RES_hhdet_in_fec!Q$163</f>
        <v>0</v>
      </c>
    </row>
    <row r="278" spans="1:17" ht="12" customHeight="1" x14ac:dyDescent="0.25">
      <c r="A278" s="158" t="s">
        <v>112</v>
      </c>
      <c r="B278" s="157"/>
      <c r="C278" s="157">
        <f>C279</f>
        <v>4.6261741398724972E-2</v>
      </c>
      <c r="D278" s="157">
        <f t="shared" ref="D278:Q278" si="76">D279</f>
        <v>7.3866986582434763E-2</v>
      </c>
      <c r="E278" s="157">
        <f t="shared" si="76"/>
        <v>7.1615503349458862E-2</v>
      </c>
      <c r="F278" s="157">
        <f t="shared" si="76"/>
        <v>7.9062481284027E-2</v>
      </c>
      <c r="G278" s="157">
        <f t="shared" si="76"/>
        <v>9.9625674866798464E-2</v>
      </c>
      <c r="H278" s="157">
        <f t="shared" si="76"/>
        <v>9.2236251130836042E-2</v>
      </c>
      <c r="I278" s="157">
        <f t="shared" si="76"/>
        <v>8.6659367948062435E-2</v>
      </c>
      <c r="J278" s="157">
        <f t="shared" si="76"/>
        <v>2.2259493541038441E-2</v>
      </c>
      <c r="K278" s="157">
        <f t="shared" si="76"/>
        <v>0</v>
      </c>
      <c r="L278" s="157">
        <f t="shared" si="76"/>
        <v>9.4217473830267531E-2</v>
      </c>
      <c r="M278" s="157">
        <f t="shared" si="76"/>
        <v>0</v>
      </c>
      <c r="N278" s="157">
        <f t="shared" si="76"/>
        <v>0</v>
      </c>
      <c r="O278" s="157">
        <f t="shared" si="76"/>
        <v>0</v>
      </c>
      <c r="P278" s="157">
        <f t="shared" si="76"/>
        <v>0</v>
      </c>
      <c r="Q278" s="157">
        <f t="shared" si="76"/>
        <v>0</v>
      </c>
    </row>
    <row r="279" spans="1:17" ht="12" customHeight="1" x14ac:dyDescent="0.25">
      <c r="A279" s="23" t="s">
        <v>60</v>
      </c>
      <c r="B279" s="156"/>
      <c r="C279" s="156">
        <f>RES_hhdet_in_fec!C$165</f>
        <v>4.6261741398724972E-2</v>
      </c>
      <c r="D279" s="156">
        <f>RES_hhdet_in_fec!D$165</f>
        <v>7.3866986582434763E-2</v>
      </c>
      <c r="E279" s="156">
        <f>RES_hhdet_in_fec!E$165</f>
        <v>7.1615503349458862E-2</v>
      </c>
      <c r="F279" s="156">
        <f>RES_hhdet_in_fec!F$165</f>
        <v>7.9062481284027E-2</v>
      </c>
      <c r="G279" s="156">
        <f>RES_hhdet_in_fec!G$165</f>
        <v>9.9625674866798464E-2</v>
      </c>
      <c r="H279" s="156">
        <f>RES_hhdet_in_fec!H$165</f>
        <v>9.2236251130836042E-2</v>
      </c>
      <c r="I279" s="156">
        <f>RES_hhdet_in_fec!I$165</f>
        <v>8.6659367948062435E-2</v>
      </c>
      <c r="J279" s="156">
        <f>RES_hhdet_in_fec!J$165</f>
        <v>2.2259493541038441E-2</v>
      </c>
      <c r="K279" s="156">
        <f>RES_hhdet_in_fec!K$165</f>
        <v>0</v>
      </c>
      <c r="L279" s="156">
        <f>RES_hhdet_in_fec!L$165</f>
        <v>9.4217473830267531E-2</v>
      </c>
      <c r="M279" s="156">
        <f>RES_hhdet_in_fec!M$165</f>
        <v>0</v>
      </c>
      <c r="N279" s="156">
        <f>RES_hhdet_in_fec!N$165</f>
        <v>0</v>
      </c>
      <c r="O279" s="156">
        <f>RES_hhdet_in_fec!O$165</f>
        <v>0</v>
      </c>
      <c r="P279" s="156">
        <f>RES_hhdet_in_fec!P$165</f>
        <v>0</v>
      </c>
      <c r="Q279" s="156">
        <f>RES_hhdet_in_fec!Q$165</f>
        <v>0</v>
      </c>
    </row>
    <row r="280" spans="1:17" ht="12" customHeight="1" x14ac:dyDescent="0.25">
      <c r="A280" s="158" t="s">
        <v>63</v>
      </c>
      <c r="B280" s="157"/>
      <c r="C280" s="157">
        <f>SUM(C281:C282,C285:C286)</f>
        <v>0.18728165632908056</v>
      </c>
      <c r="D280" s="157">
        <f t="shared" ref="D280:Q280" si="77">SUM(D281:D282,D285:D286)</f>
        <v>0.45775710957631233</v>
      </c>
      <c r="E280" s="157">
        <f t="shared" si="77"/>
        <v>0.41293173720095944</v>
      </c>
      <c r="F280" s="157">
        <f t="shared" si="77"/>
        <v>0.33295143269388172</v>
      </c>
      <c r="G280" s="157">
        <f t="shared" si="77"/>
        <v>0.65979924360735942</v>
      </c>
      <c r="H280" s="157">
        <f t="shared" si="77"/>
        <v>0.51156010231274807</v>
      </c>
      <c r="I280" s="157">
        <f t="shared" si="77"/>
        <v>0.61733382462183795</v>
      </c>
      <c r="J280" s="157">
        <f t="shared" si="77"/>
        <v>0.36246139971750468</v>
      </c>
      <c r="K280" s="157">
        <f t="shared" si="77"/>
        <v>0</v>
      </c>
      <c r="L280" s="157">
        <f t="shared" si="77"/>
        <v>9.9203395510149409E-2</v>
      </c>
      <c r="M280" s="157">
        <f t="shared" si="77"/>
        <v>0</v>
      </c>
      <c r="N280" s="157">
        <f t="shared" si="77"/>
        <v>0</v>
      </c>
      <c r="O280" s="157">
        <f t="shared" si="77"/>
        <v>0</v>
      </c>
      <c r="P280" s="157">
        <f t="shared" si="77"/>
        <v>0</v>
      </c>
      <c r="Q280" s="157">
        <f t="shared" si="77"/>
        <v>0</v>
      </c>
    </row>
    <row r="281" spans="1:17" ht="12" customHeight="1" x14ac:dyDescent="0.25">
      <c r="A281" s="167" t="s">
        <v>144</v>
      </c>
      <c r="B281" s="132"/>
      <c r="C281" s="132">
        <f>RES_hhdet_in_fec!C$167</f>
        <v>0</v>
      </c>
      <c r="D281" s="132">
        <f>RES_hhdet_in_fec!D$167</f>
        <v>0</v>
      </c>
      <c r="E281" s="132">
        <f>RES_hhdet_in_fec!E$167</f>
        <v>0</v>
      </c>
      <c r="F281" s="132">
        <f>RES_hhdet_in_fec!F$167</f>
        <v>0</v>
      </c>
      <c r="G281" s="132">
        <f>RES_hhdet_in_fec!G$167</f>
        <v>0</v>
      </c>
      <c r="H281" s="132">
        <f>RES_hhdet_in_fec!H$167</f>
        <v>0</v>
      </c>
      <c r="I281" s="132">
        <f>RES_hhdet_in_fec!I$167</f>
        <v>0</v>
      </c>
      <c r="J281" s="132">
        <f>RES_hhdet_in_fec!J$167</f>
        <v>0</v>
      </c>
      <c r="K281" s="132">
        <f>RES_hhdet_in_fec!K$167</f>
        <v>0</v>
      </c>
      <c r="L281" s="132">
        <f>RES_hhdet_in_fec!L$167</f>
        <v>0</v>
      </c>
      <c r="M281" s="132">
        <f>RES_hhdet_in_fec!M$167</f>
        <v>0</v>
      </c>
      <c r="N281" s="132">
        <f>RES_hhdet_in_fec!N$167</f>
        <v>0</v>
      </c>
      <c r="O281" s="132">
        <f>RES_hhdet_in_fec!O$167</f>
        <v>0</v>
      </c>
      <c r="P281" s="132">
        <f>RES_hhdet_in_fec!P$167</f>
        <v>0</v>
      </c>
      <c r="Q281" s="132">
        <f>RES_hhdet_in_fec!Q$167</f>
        <v>0</v>
      </c>
    </row>
    <row r="282" spans="1:17" ht="12" customHeight="1" x14ac:dyDescent="0.25">
      <c r="A282" s="167" t="s">
        <v>143</v>
      </c>
      <c r="B282" s="132"/>
      <c r="C282" s="132">
        <f>SUM(C283:C284)</f>
        <v>0</v>
      </c>
      <c r="D282" s="132">
        <f t="shared" ref="D282:Q282" si="78">SUM(D283:D284)</f>
        <v>0</v>
      </c>
      <c r="E282" s="132">
        <f t="shared" si="78"/>
        <v>0</v>
      </c>
      <c r="F282" s="132">
        <f t="shared" si="78"/>
        <v>0</v>
      </c>
      <c r="G282" s="132">
        <f t="shared" si="78"/>
        <v>0</v>
      </c>
      <c r="H282" s="132">
        <f t="shared" si="78"/>
        <v>0</v>
      </c>
      <c r="I282" s="132">
        <f t="shared" si="78"/>
        <v>0</v>
      </c>
      <c r="J282" s="132">
        <f t="shared" si="78"/>
        <v>0</v>
      </c>
      <c r="K282" s="132">
        <f t="shared" si="78"/>
        <v>0</v>
      </c>
      <c r="L282" s="132">
        <f t="shared" si="78"/>
        <v>0</v>
      </c>
      <c r="M282" s="132">
        <f t="shared" si="78"/>
        <v>0</v>
      </c>
      <c r="N282" s="132">
        <f t="shared" si="78"/>
        <v>0</v>
      </c>
      <c r="O282" s="132">
        <f t="shared" si="78"/>
        <v>0</v>
      </c>
      <c r="P282" s="132">
        <f t="shared" si="78"/>
        <v>0</v>
      </c>
      <c r="Q282" s="132">
        <f t="shared" si="78"/>
        <v>0</v>
      </c>
    </row>
    <row r="283" spans="1:17" ht="12" customHeight="1" x14ac:dyDescent="0.25">
      <c r="A283" s="166" t="s">
        <v>57</v>
      </c>
      <c r="B283" s="165"/>
      <c r="C283" s="165">
        <f>RES_hhdet_in_fec!C$169</f>
        <v>0</v>
      </c>
      <c r="D283" s="165">
        <f>RES_hhdet_in_fec!D$169</f>
        <v>0</v>
      </c>
      <c r="E283" s="165">
        <f>RES_hhdet_in_fec!E$169</f>
        <v>0</v>
      </c>
      <c r="F283" s="165">
        <f>RES_hhdet_in_fec!F$169</f>
        <v>0</v>
      </c>
      <c r="G283" s="165">
        <f>RES_hhdet_in_fec!G$169</f>
        <v>0</v>
      </c>
      <c r="H283" s="165">
        <f>RES_hhdet_in_fec!H$169</f>
        <v>0</v>
      </c>
      <c r="I283" s="165">
        <f>RES_hhdet_in_fec!I$169</f>
        <v>0</v>
      </c>
      <c r="J283" s="165">
        <f>RES_hhdet_in_fec!J$169</f>
        <v>0</v>
      </c>
      <c r="K283" s="165">
        <f>RES_hhdet_in_fec!K$169</f>
        <v>0</v>
      </c>
      <c r="L283" s="165">
        <f>RES_hhdet_in_fec!L$169</f>
        <v>0</v>
      </c>
      <c r="M283" s="165">
        <f>RES_hhdet_in_fec!M$169</f>
        <v>0</v>
      </c>
      <c r="N283" s="165">
        <f>RES_hhdet_in_fec!N$169</f>
        <v>0</v>
      </c>
      <c r="O283" s="165">
        <f>RES_hhdet_in_fec!O$169</f>
        <v>0</v>
      </c>
      <c r="P283" s="165">
        <f>RES_hhdet_in_fec!P$169</f>
        <v>0</v>
      </c>
      <c r="Q283" s="165">
        <f>RES_hhdet_in_fec!Q$169</f>
        <v>0</v>
      </c>
    </row>
    <row r="284" spans="1:17" ht="12" customHeight="1" x14ac:dyDescent="0.25">
      <c r="A284" s="147" t="s">
        <v>59</v>
      </c>
      <c r="B284" s="164"/>
      <c r="C284" s="164">
        <f>RES_hhdet_in_fec!C$170</f>
        <v>0</v>
      </c>
      <c r="D284" s="164">
        <f>RES_hhdet_in_fec!D$170</f>
        <v>0</v>
      </c>
      <c r="E284" s="164">
        <f>RES_hhdet_in_fec!E$170</f>
        <v>0</v>
      </c>
      <c r="F284" s="164">
        <f>RES_hhdet_in_fec!F$170</f>
        <v>0</v>
      </c>
      <c r="G284" s="164">
        <f>RES_hhdet_in_fec!G$170</f>
        <v>0</v>
      </c>
      <c r="H284" s="164">
        <f>RES_hhdet_in_fec!H$170</f>
        <v>0</v>
      </c>
      <c r="I284" s="164">
        <f>RES_hhdet_in_fec!I$170</f>
        <v>0</v>
      </c>
      <c r="J284" s="164">
        <f>RES_hhdet_in_fec!J$170</f>
        <v>0</v>
      </c>
      <c r="K284" s="164">
        <f>RES_hhdet_in_fec!K$170</f>
        <v>0</v>
      </c>
      <c r="L284" s="164">
        <f>RES_hhdet_in_fec!L$170</f>
        <v>0</v>
      </c>
      <c r="M284" s="164">
        <f>RES_hhdet_in_fec!M$170</f>
        <v>0</v>
      </c>
      <c r="N284" s="164">
        <f>RES_hhdet_in_fec!N$170</f>
        <v>0</v>
      </c>
      <c r="O284" s="164">
        <f>RES_hhdet_in_fec!O$170</f>
        <v>0</v>
      </c>
      <c r="P284" s="164">
        <f>RES_hhdet_in_fec!P$170</f>
        <v>0</v>
      </c>
      <c r="Q284" s="164">
        <f>RES_hhdet_in_fec!Q$170</f>
        <v>0</v>
      </c>
    </row>
    <row r="285" spans="1:17" ht="12" customHeight="1" x14ac:dyDescent="0.25">
      <c r="A285" s="163" t="s">
        <v>142</v>
      </c>
      <c r="B285" s="162"/>
      <c r="C285" s="162">
        <f>RES_hhdet_in_fec!C$171</f>
        <v>6.4814052044676301E-2</v>
      </c>
      <c r="D285" s="162">
        <f>RES_hhdet_in_fec!D$171</f>
        <v>3.7424178585557195E-2</v>
      </c>
      <c r="E285" s="162">
        <f>RES_hhdet_in_fec!E$171</f>
        <v>1.4823246844230793E-2</v>
      </c>
      <c r="F285" s="162">
        <f>RES_hhdet_in_fec!F$171</f>
        <v>0</v>
      </c>
      <c r="G285" s="162">
        <f>RES_hhdet_in_fec!G$171</f>
        <v>6.5488005081062658E-3</v>
      </c>
      <c r="H285" s="162">
        <f>RES_hhdet_in_fec!H$171</f>
        <v>0</v>
      </c>
      <c r="I285" s="162">
        <f>RES_hhdet_in_fec!I$171</f>
        <v>0</v>
      </c>
      <c r="J285" s="162">
        <f>RES_hhdet_in_fec!J$171</f>
        <v>4.322648458909812E-2</v>
      </c>
      <c r="K285" s="162">
        <f>RES_hhdet_in_fec!K$171</f>
        <v>0</v>
      </c>
      <c r="L285" s="162">
        <f>RES_hhdet_in_fec!L$171</f>
        <v>0</v>
      </c>
      <c r="M285" s="162">
        <f>RES_hhdet_in_fec!M$171</f>
        <v>0</v>
      </c>
      <c r="N285" s="162">
        <f>RES_hhdet_in_fec!N$171</f>
        <v>0</v>
      </c>
      <c r="O285" s="162">
        <f>RES_hhdet_in_fec!O$171</f>
        <v>0</v>
      </c>
      <c r="P285" s="162">
        <f>RES_hhdet_in_fec!P$171</f>
        <v>0</v>
      </c>
      <c r="Q285" s="162">
        <f>RES_hhdet_in_fec!Q$171</f>
        <v>0</v>
      </c>
    </row>
    <row r="286" spans="1:17" ht="12" customHeight="1" x14ac:dyDescent="0.25">
      <c r="A286" s="161" t="s">
        <v>141</v>
      </c>
      <c r="B286" s="160"/>
      <c r="C286" s="160">
        <f>SUM(C287:C288)</f>
        <v>0.12246760428440427</v>
      </c>
      <c r="D286" s="160">
        <f t="shared" ref="D286:Q286" si="79">SUM(D287:D288)</f>
        <v>0.42033293099075514</v>
      </c>
      <c r="E286" s="160">
        <f t="shared" si="79"/>
        <v>0.39810849035672863</v>
      </c>
      <c r="F286" s="160">
        <f t="shared" si="79"/>
        <v>0.33295143269388172</v>
      </c>
      <c r="G286" s="160">
        <f t="shared" si="79"/>
        <v>0.65325044309925318</v>
      </c>
      <c r="H286" s="160">
        <f t="shared" si="79"/>
        <v>0.51156010231274807</v>
      </c>
      <c r="I286" s="160">
        <f t="shared" si="79"/>
        <v>0.61733382462183795</v>
      </c>
      <c r="J286" s="160">
        <f t="shared" si="79"/>
        <v>0.31923491512840657</v>
      </c>
      <c r="K286" s="160">
        <f t="shared" si="79"/>
        <v>0</v>
      </c>
      <c r="L286" s="160">
        <f t="shared" si="79"/>
        <v>9.9203395510149409E-2</v>
      </c>
      <c r="M286" s="160">
        <f t="shared" si="79"/>
        <v>0</v>
      </c>
      <c r="N286" s="160">
        <f t="shared" si="79"/>
        <v>0</v>
      </c>
      <c r="O286" s="160">
        <f t="shared" si="79"/>
        <v>0</v>
      </c>
      <c r="P286" s="160">
        <f t="shared" si="79"/>
        <v>0</v>
      </c>
      <c r="Q286" s="160">
        <f t="shared" si="79"/>
        <v>0</v>
      </c>
    </row>
    <row r="287" spans="1:17" ht="12" customHeight="1" x14ac:dyDescent="0.25">
      <c r="A287" s="148" t="s">
        <v>60</v>
      </c>
      <c r="B287" s="156"/>
      <c r="C287" s="156">
        <f>RES_hhdet_in_fec!C$173</f>
        <v>2.5170828749042327E-3</v>
      </c>
      <c r="D287" s="156">
        <f>RES_hhdet_in_fec!D$173</f>
        <v>1.6979922680285833E-2</v>
      </c>
      <c r="E287" s="156">
        <f>RES_hhdet_in_fec!E$173</f>
        <v>1.6253510024601122E-2</v>
      </c>
      <c r="F287" s="156">
        <f>RES_hhdet_in_fec!F$173</f>
        <v>1.3475592886563864E-2</v>
      </c>
      <c r="G287" s="156">
        <f>RES_hhdet_in_fec!G$173</f>
        <v>0.13976569765892508</v>
      </c>
      <c r="H287" s="156">
        <f>RES_hhdet_in_fec!H$173</f>
        <v>4.4447330523789991E-2</v>
      </c>
      <c r="I287" s="156">
        <f>RES_hhdet_in_fec!I$173</f>
        <v>2.8163196892718109E-2</v>
      </c>
      <c r="J287" s="156">
        <f>RES_hhdet_in_fec!J$173</f>
        <v>1.467257342896983E-2</v>
      </c>
      <c r="K287" s="156">
        <f>RES_hhdet_in_fec!K$173</f>
        <v>0</v>
      </c>
      <c r="L287" s="156">
        <f>RES_hhdet_in_fec!L$173</f>
        <v>4.6669288065671983E-3</v>
      </c>
      <c r="M287" s="156">
        <f>RES_hhdet_in_fec!M$173</f>
        <v>0</v>
      </c>
      <c r="N287" s="156">
        <f>RES_hhdet_in_fec!N$173</f>
        <v>0</v>
      </c>
      <c r="O287" s="156">
        <f>RES_hhdet_in_fec!O$173</f>
        <v>0</v>
      </c>
      <c r="P287" s="156">
        <f>RES_hhdet_in_fec!P$173</f>
        <v>0</v>
      </c>
      <c r="Q287" s="156">
        <f>RES_hhdet_in_fec!Q$173</f>
        <v>0</v>
      </c>
    </row>
    <row r="288" spans="1:17" ht="12" customHeight="1" x14ac:dyDescent="0.25">
      <c r="A288" s="159" t="s">
        <v>59</v>
      </c>
      <c r="B288" s="57"/>
      <c r="C288" s="57">
        <f>RES_hhdet_in_fec!C$174</f>
        <v>0.11995052140950004</v>
      </c>
      <c r="D288" s="57">
        <f>RES_hhdet_in_fec!D$174</f>
        <v>0.40335300831046933</v>
      </c>
      <c r="E288" s="57">
        <f>RES_hhdet_in_fec!E$174</f>
        <v>0.3818549803321275</v>
      </c>
      <c r="F288" s="57">
        <f>RES_hhdet_in_fec!F$174</f>
        <v>0.31947583980731786</v>
      </c>
      <c r="G288" s="57">
        <f>RES_hhdet_in_fec!G$174</f>
        <v>0.51348474544032807</v>
      </c>
      <c r="H288" s="57">
        <f>RES_hhdet_in_fec!H$174</f>
        <v>0.46711277178895805</v>
      </c>
      <c r="I288" s="57">
        <f>RES_hhdet_in_fec!I$174</f>
        <v>0.58917062772911988</v>
      </c>
      <c r="J288" s="57">
        <f>RES_hhdet_in_fec!J$174</f>
        <v>0.30456234169943674</v>
      </c>
      <c r="K288" s="57">
        <f>RES_hhdet_in_fec!K$174</f>
        <v>0</v>
      </c>
      <c r="L288" s="57">
        <f>RES_hhdet_in_fec!L$174</f>
        <v>9.4536466703582206E-2</v>
      </c>
      <c r="M288" s="57">
        <f>RES_hhdet_in_fec!M$174</f>
        <v>0</v>
      </c>
      <c r="N288" s="57">
        <f>RES_hhdet_in_fec!N$174</f>
        <v>0</v>
      </c>
      <c r="O288" s="57">
        <f>RES_hhdet_in_fec!O$174</f>
        <v>0</v>
      </c>
      <c r="P288" s="57">
        <f>RES_hhdet_in_fec!P$174</f>
        <v>0</v>
      </c>
      <c r="Q288" s="57">
        <f>RES_hhdet_in_fec!Q$174</f>
        <v>0</v>
      </c>
    </row>
    <row r="289" spans="1:17" ht="12" customHeight="1" x14ac:dyDescent="0.25">
      <c r="A289" s="158" t="s">
        <v>62</v>
      </c>
      <c r="B289" s="157"/>
      <c r="C289" s="157">
        <f>SUM(C290:C291)</f>
        <v>6.8817141725253078E-2</v>
      </c>
      <c r="D289" s="157">
        <f t="shared" ref="D289:Q289" si="80">SUM(D290:D291)</f>
        <v>0.18519693922070352</v>
      </c>
      <c r="E289" s="157">
        <f t="shared" si="80"/>
        <v>0.20004926512453497</v>
      </c>
      <c r="F289" s="157">
        <f t="shared" si="80"/>
        <v>0.16896443522676202</v>
      </c>
      <c r="G289" s="157">
        <f t="shared" si="80"/>
        <v>0.28082658283379652</v>
      </c>
      <c r="H289" s="157">
        <f t="shared" si="80"/>
        <v>0.28632918506552579</v>
      </c>
      <c r="I289" s="157">
        <f t="shared" si="80"/>
        <v>0.37387501897144049</v>
      </c>
      <c r="J289" s="157">
        <f t="shared" si="80"/>
        <v>0.20225395434974511</v>
      </c>
      <c r="K289" s="157">
        <f t="shared" si="80"/>
        <v>0</v>
      </c>
      <c r="L289" s="157">
        <f t="shared" si="80"/>
        <v>6.3734352235189418E-2</v>
      </c>
      <c r="M289" s="157">
        <f t="shared" si="80"/>
        <v>0</v>
      </c>
      <c r="N289" s="157">
        <f t="shared" si="80"/>
        <v>0</v>
      </c>
      <c r="O289" s="157">
        <f t="shared" si="80"/>
        <v>0</v>
      </c>
      <c r="P289" s="157">
        <f t="shared" si="80"/>
        <v>0</v>
      </c>
      <c r="Q289" s="157">
        <f t="shared" si="80"/>
        <v>0</v>
      </c>
    </row>
    <row r="290" spans="1:17" ht="12" customHeight="1" x14ac:dyDescent="0.25">
      <c r="A290" s="23" t="s">
        <v>57</v>
      </c>
      <c r="B290" s="156"/>
      <c r="C290" s="156">
        <f>RES_hhdet_in_fec!C$176</f>
        <v>0</v>
      </c>
      <c r="D290" s="156">
        <f>RES_hhdet_in_fec!D$176</f>
        <v>0</v>
      </c>
      <c r="E290" s="156">
        <f>RES_hhdet_in_fec!E$176</f>
        <v>0</v>
      </c>
      <c r="F290" s="156">
        <f>RES_hhdet_in_fec!F$176</f>
        <v>0</v>
      </c>
      <c r="G290" s="156">
        <f>RES_hhdet_in_fec!G$176</f>
        <v>0</v>
      </c>
      <c r="H290" s="156">
        <f>RES_hhdet_in_fec!H$176</f>
        <v>0</v>
      </c>
      <c r="I290" s="156">
        <f>RES_hhdet_in_fec!I$176</f>
        <v>0</v>
      </c>
      <c r="J290" s="156">
        <f>RES_hhdet_in_fec!J$176</f>
        <v>0</v>
      </c>
      <c r="K290" s="156">
        <f>RES_hhdet_in_fec!K$176</f>
        <v>0</v>
      </c>
      <c r="L290" s="156">
        <f>RES_hhdet_in_fec!L$176</f>
        <v>0</v>
      </c>
      <c r="M290" s="156">
        <f>RES_hhdet_in_fec!M$176</f>
        <v>0</v>
      </c>
      <c r="N290" s="156">
        <f>RES_hhdet_in_fec!N$176</f>
        <v>0</v>
      </c>
      <c r="O290" s="156">
        <f>RES_hhdet_in_fec!O$176</f>
        <v>0</v>
      </c>
      <c r="P290" s="156">
        <f>RES_hhdet_in_fec!P$176</f>
        <v>0</v>
      </c>
      <c r="Q290" s="156">
        <f>RES_hhdet_in_fec!Q$176</f>
        <v>0</v>
      </c>
    </row>
    <row r="291" spans="1:17" ht="12" customHeight="1" x14ac:dyDescent="0.25">
      <c r="A291" s="29" t="s">
        <v>140</v>
      </c>
      <c r="B291" s="57"/>
      <c r="C291" s="57">
        <f>RES_hhdet_in_fec!C$177</f>
        <v>6.8817141725253078E-2</v>
      </c>
      <c r="D291" s="57">
        <f>RES_hhdet_in_fec!D$177</f>
        <v>0.18519693922070352</v>
      </c>
      <c r="E291" s="57">
        <f>RES_hhdet_in_fec!E$177</f>
        <v>0.20004926512453497</v>
      </c>
      <c r="F291" s="57">
        <f>RES_hhdet_in_fec!F$177</f>
        <v>0.16896443522676202</v>
      </c>
      <c r="G291" s="57">
        <f>RES_hhdet_in_fec!G$177</f>
        <v>0.28082658283379652</v>
      </c>
      <c r="H291" s="57">
        <f>RES_hhdet_in_fec!H$177</f>
        <v>0.28632918506552579</v>
      </c>
      <c r="I291" s="57">
        <f>RES_hhdet_in_fec!I$177</f>
        <v>0.37387501897144049</v>
      </c>
      <c r="J291" s="57">
        <f>RES_hhdet_in_fec!J$177</f>
        <v>0.20225395434974511</v>
      </c>
      <c r="K291" s="57">
        <f>RES_hhdet_in_fec!K$177</f>
        <v>0</v>
      </c>
      <c r="L291" s="57">
        <f>RES_hhdet_in_fec!L$177</f>
        <v>6.3734352235189418E-2</v>
      </c>
      <c r="M291" s="57">
        <f>RES_hhdet_in_fec!M$177</f>
        <v>0</v>
      </c>
      <c r="N291" s="57">
        <f>RES_hhdet_in_fec!N$177</f>
        <v>0</v>
      </c>
      <c r="O291" s="57">
        <f>RES_hhdet_in_fec!O$177</f>
        <v>0</v>
      </c>
      <c r="P291" s="57">
        <f>RES_hhdet_in_fec!P$177</f>
        <v>0</v>
      </c>
      <c r="Q291" s="57">
        <f>RES_hhdet_in_fec!Q$177</f>
        <v>0</v>
      </c>
    </row>
    <row r="293" spans="1:17" ht="12" customHeight="1" x14ac:dyDescent="0.25">
      <c r="A293" s="152" t="s">
        <v>192</v>
      </c>
      <c r="B293" s="168"/>
      <c r="C293" s="168">
        <f>SUM(C294,C296,C298,C307)</f>
        <v>0.56914704819822215</v>
      </c>
      <c r="D293" s="168">
        <f t="shared" ref="D293:Q293" si="81">SUM(D294,D296,D298,D307)</f>
        <v>1.5293563368119938</v>
      </c>
      <c r="E293" s="168">
        <f t="shared" si="81"/>
        <v>1.5220256408980886</v>
      </c>
      <c r="F293" s="168">
        <f t="shared" si="81"/>
        <v>1.2346122774400052</v>
      </c>
      <c r="G293" s="168">
        <f t="shared" si="81"/>
        <v>1.8934006198164475</v>
      </c>
      <c r="H293" s="168">
        <f t="shared" si="81"/>
        <v>1.9023609850604819</v>
      </c>
      <c r="I293" s="168">
        <f t="shared" si="81"/>
        <v>2.5073575088538158</v>
      </c>
      <c r="J293" s="168">
        <f t="shared" si="81"/>
        <v>1.2151456748198171</v>
      </c>
      <c r="K293" s="168">
        <f t="shared" si="81"/>
        <v>0</v>
      </c>
      <c r="L293" s="168">
        <f t="shared" si="81"/>
        <v>0.58055285622871866</v>
      </c>
      <c r="M293" s="168">
        <f t="shared" si="81"/>
        <v>0</v>
      </c>
      <c r="N293" s="168">
        <f t="shared" si="81"/>
        <v>0</v>
      </c>
      <c r="O293" s="168">
        <f t="shared" si="81"/>
        <v>0</v>
      </c>
      <c r="P293" s="168">
        <f t="shared" si="81"/>
        <v>0</v>
      </c>
      <c r="Q293" s="168">
        <f t="shared" si="81"/>
        <v>0</v>
      </c>
    </row>
    <row r="294" spans="1:17" ht="12" customHeight="1" x14ac:dyDescent="0.25">
      <c r="A294" s="158" t="s">
        <v>65</v>
      </c>
      <c r="B294" s="157"/>
      <c r="C294" s="157">
        <f>C295</f>
        <v>0.28005160522290395</v>
      </c>
      <c r="D294" s="157">
        <f t="shared" ref="D294:Q294" si="82">D295</f>
        <v>0.82176366233256659</v>
      </c>
      <c r="E294" s="157">
        <f t="shared" si="82"/>
        <v>0.83555765758425515</v>
      </c>
      <c r="F294" s="157">
        <f t="shared" si="82"/>
        <v>0.62525767500070739</v>
      </c>
      <c r="G294" s="157">
        <f t="shared" si="82"/>
        <v>0.91365626398024524</v>
      </c>
      <c r="H294" s="157">
        <f t="shared" si="82"/>
        <v>0.98867234667047466</v>
      </c>
      <c r="I294" s="157">
        <f t="shared" si="82"/>
        <v>1.4113799324250891</v>
      </c>
      <c r="J294" s="157">
        <f t="shared" si="82"/>
        <v>0.6573655650964656</v>
      </c>
      <c r="K294" s="157">
        <f t="shared" si="82"/>
        <v>0</v>
      </c>
      <c r="L294" s="157">
        <f t="shared" si="82"/>
        <v>0.17712481114196191</v>
      </c>
      <c r="M294" s="157">
        <f t="shared" si="82"/>
        <v>0</v>
      </c>
      <c r="N294" s="157">
        <f t="shared" si="82"/>
        <v>0</v>
      </c>
      <c r="O294" s="157">
        <f t="shared" si="82"/>
        <v>0</v>
      </c>
      <c r="P294" s="157">
        <f t="shared" si="82"/>
        <v>0</v>
      </c>
      <c r="Q294" s="157">
        <f t="shared" si="82"/>
        <v>0</v>
      </c>
    </row>
    <row r="295" spans="1:17" ht="12" customHeight="1" x14ac:dyDescent="0.25">
      <c r="A295" s="23" t="s">
        <v>60</v>
      </c>
      <c r="B295" s="57"/>
      <c r="C295" s="57">
        <f>RES_hhdet_in_tes!C$163</f>
        <v>0.28005160522290395</v>
      </c>
      <c r="D295" s="57">
        <f>RES_hhdet_in_tes!D$163</f>
        <v>0.82176366233256659</v>
      </c>
      <c r="E295" s="57">
        <f>RES_hhdet_in_tes!E$163</f>
        <v>0.83555765758425515</v>
      </c>
      <c r="F295" s="57">
        <f>RES_hhdet_in_tes!F$163</f>
        <v>0.62525767500070739</v>
      </c>
      <c r="G295" s="57">
        <f>RES_hhdet_in_tes!G$163</f>
        <v>0.91365626398024524</v>
      </c>
      <c r="H295" s="57">
        <f>RES_hhdet_in_tes!H$163</f>
        <v>0.98867234667047466</v>
      </c>
      <c r="I295" s="57">
        <f>RES_hhdet_in_tes!I$163</f>
        <v>1.4113799324250891</v>
      </c>
      <c r="J295" s="57">
        <f>RES_hhdet_in_tes!J$163</f>
        <v>0.6573655650964656</v>
      </c>
      <c r="K295" s="57">
        <f>RES_hhdet_in_tes!K$163</f>
        <v>0</v>
      </c>
      <c r="L295" s="57">
        <f>RES_hhdet_in_tes!L$163</f>
        <v>0.17712481114196191</v>
      </c>
      <c r="M295" s="57">
        <f>RES_hhdet_in_tes!M$163</f>
        <v>0</v>
      </c>
      <c r="N295" s="57">
        <f>RES_hhdet_in_tes!N$163</f>
        <v>0</v>
      </c>
      <c r="O295" s="57">
        <f>RES_hhdet_in_tes!O$163</f>
        <v>0</v>
      </c>
      <c r="P295" s="57">
        <f>RES_hhdet_in_tes!P$163</f>
        <v>0</v>
      </c>
      <c r="Q295" s="57">
        <f>RES_hhdet_in_tes!Q$163</f>
        <v>0</v>
      </c>
    </row>
    <row r="296" spans="1:17" ht="12" customHeight="1" x14ac:dyDescent="0.25">
      <c r="A296" s="158" t="s">
        <v>112</v>
      </c>
      <c r="B296" s="157"/>
      <c r="C296" s="157">
        <f>C297</f>
        <v>7.6318417308933337E-2</v>
      </c>
      <c r="D296" s="157">
        <f t="shared" ref="D296:Q296" si="83">D297</f>
        <v>0.12594867237523225</v>
      </c>
      <c r="E296" s="157">
        <f t="shared" si="83"/>
        <v>0.126718766861521</v>
      </c>
      <c r="F296" s="157">
        <f t="shared" si="83"/>
        <v>0.14607415541630525</v>
      </c>
      <c r="G296" s="157">
        <f t="shared" si="83"/>
        <v>0.1931817927132321</v>
      </c>
      <c r="H296" s="157">
        <f t="shared" si="83"/>
        <v>0.18879060714730567</v>
      </c>
      <c r="I296" s="157">
        <f t="shared" si="83"/>
        <v>0.17568949263665212</v>
      </c>
      <c r="J296" s="157">
        <f t="shared" si="83"/>
        <v>4.8714801498135632E-2</v>
      </c>
      <c r="K296" s="157">
        <f t="shared" si="83"/>
        <v>0</v>
      </c>
      <c r="L296" s="157">
        <f t="shared" si="83"/>
        <v>0.25174614804133716</v>
      </c>
      <c r="M296" s="157">
        <f t="shared" si="83"/>
        <v>0</v>
      </c>
      <c r="N296" s="157">
        <f t="shared" si="83"/>
        <v>0</v>
      </c>
      <c r="O296" s="157">
        <f t="shared" si="83"/>
        <v>0</v>
      </c>
      <c r="P296" s="157">
        <f t="shared" si="83"/>
        <v>0</v>
      </c>
      <c r="Q296" s="157">
        <f t="shared" si="83"/>
        <v>0</v>
      </c>
    </row>
    <row r="297" spans="1:17" ht="12" customHeight="1" x14ac:dyDescent="0.25">
      <c r="A297" s="23" t="s">
        <v>60</v>
      </c>
      <c r="B297" s="156"/>
      <c r="C297" s="156">
        <f>RES_hhdet_in_tes!C$165</f>
        <v>7.6318417308933337E-2</v>
      </c>
      <c r="D297" s="156">
        <f>RES_hhdet_in_tes!D$165</f>
        <v>0.12594867237523225</v>
      </c>
      <c r="E297" s="156">
        <f>RES_hhdet_in_tes!E$165</f>
        <v>0.126718766861521</v>
      </c>
      <c r="F297" s="156">
        <f>RES_hhdet_in_tes!F$165</f>
        <v>0.14607415541630525</v>
      </c>
      <c r="G297" s="156">
        <f>RES_hhdet_in_tes!G$165</f>
        <v>0.1931817927132321</v>
      </c>
      <c r="H297" s="156">
        <f>RES_hhdet_in_tes!H$165</f>
        <v>0.18879060714730567</v>
      </c>
      <c r="I297" s="156">
        <f>RES_hhdet_in_tes!I$165</f>
        <v>0.17568949263665212</v>
      </c>
      <c r="J297" s="156">
        <f>RES_hhdet_in_tes!J$165</f>
        <v>4.8714801498135632E-2</v>
      </c>
      <c r="K297" s="156">
        <f>RES_hhdet_in_tes!K$165</f>
        <v>0</v>
      </c>
      <c r="L297" s="156">
        <f>RES_hhdet_in_tes!L$165</f>
        <v>0.25174614804133716</v>
      </c>
      <c r="M297" s="156">
        <f>RES_hhdet_in_tes!M$165</f>
        <v>0</v>
      </c>
      <c r="N297" s="156">
        <f>RES_hhdet_in_tes!N$165</f>
        <v>0</v>
      </c>
      <c r="O297" s="156">
        <f>RES_hhdet_in_tes!O$165</f>
        <v>0</v>
      </c>
      <c r="P297" s="156">
        <f>RES_hhdet_in_tes!P$165</f>
        <v>0</v>
      </c>
      <c r="Q297" s="156">
        <f>RES_hhdet_in_tes!Q$165</f>
        <v>0</v>
      </c>
    </row>
    <row r="298" spans="1:17" ht="12" customHeight="1" x14ac:dyDescent="0.25">
      <c r="A298" s="158" t="s">
        <v>63</v>
      </c>
      <c r="B298" s="157"/>
      <c r="C298" s="157">
        <f>SUM(C299:C300,C303:C304)</f>
        <v>0.15754221719485681</v>
      </c>
      <c r="D298" s="157">
        <f t="shared" ref="D298:Q298" si="84">SUM(D299:D300,D303:D304)</f>
        <v>0.43290346445375039</v>
      </c>
      <c r="E298" s="157">
        <f t="shared" si="84"/>
        <v>0.39872272023647942</v>
      </c>
      <c r="F298" s="157">
        <f t="shared" si="84"/>
        <v>0.32682865954586177</v>
      </c>
      <c r="G298" s="157">
        <f t="shared" si="84"/>
        <v>0.55870935554119283</v>
      </c>
      <c r="H298" s="157">
        <f t="shared" si="84"/>
        <v>0.49154119075951441</v>
      </c>
      <c r="I298" s="157">
        <f t="shared" si="84"/>
        <v>0.61308735091575661</v>
      </c>
      <c r="J298" s="157">
        <f t="shared" si="84"/>
        <v>0.34178732991989325</v>
      </c>
      <c r="K298" s="157">
        <f t="shared" si="84"/>
        <v>0</v>
      </c>
      <c r="L298" s="157">
        <f t="shared" si="84"/>
        <v>9.8633509942337674E-2</v>
      </c>
      <c r="M298" s="157">
        <f t="shared" si="84"/>
        <v>0</v>
      </c>
      <c r="N298" s="157">
        <f t="shared" si="84"/>
        <v>0</v>
      </c>
      <c r="O298" s="157">
        <f t="shared" si="84"/>
        <v>0</v>
      </c>
      <c r="P298" s="157">
        <f t="shared" si="84"/>
        <v>0</v>
      </c>
      <c r="Q298" s="157">
        <f t="shared" si="84"/>
        <v>0</v>
      </c>
    </row>
    <row r="299" spans="1:17" ht="12" customHeight="1" x14ac:dyDescent="0.25">
      <c r="A299" s="167" t="s">
        <v>144</v>
      </c>
      <c r="B299" s="132"/>
      <c r="C299" s="132">
        <f>RES_hhdet_in_tes!C$167</f>
        <v>0</v>
      </c>
      <c r="D299" s="132">
        <f>RES_hhdet_in_tes!D$167</f>
        <v>0</v>
      </c>
      <c r="E299" s="132">
        <f>RES_hhdet_in_tes!E$167</f>
        <v>0</v>
      </c>
      <c r="F299" s="132">
        <f>RES_hhdet_in_tes!F$167</f>
        <v>0</v>
      </c>
      <c r="G299" s="132">
        <f>RES_hhdet_in_tes!G$167</f>
        <v>0</v>
      </c>
      <c r="H299" s="132">
        <f>RES_hhdet_in_tes!H$167</f>
        <v>0</v>
      </c>
      <c r="I299" s="132">
        <f>RES_hhdet_in_tes!I$167</f>
        <v>0</v>
      </c>
      <c r="J299" s="132">
        <f>RES_hhdet_in_tes!J$167</f>
        <v>0</v>
      </c>
      <c r="K299" s="132">
        <f>RES_hhdet_in_tes!K$167</f>
        <v>0</v>
      </c>
      <c r="L299" s="132">
        <f>RES_hhdet_in_tes!L$167</f>
        <v>0</v>
      </c>
      <c r="M299" s="132">
        <f>RES_hhdet_in_tes!M$167</f>
        <v>0</v>
      </c>
      <c r="N299" s="132">
        <f>RES_hhdet_in_tes!N$167</f>
        <v>0</v>
      </c>
      <c r="O299" s="132">
        <f>RES_hhdet_in_tes!O$167</f>
        <v>0</v>
      </c>
      <c r="P299" s="132">
        <f>RES_hhdet_in_tes!P$167</f>
        <v>0</v>
      </c>
      <c r="Q299" s="132">
        <f>RES_hhdet_in_tes!Q$167</f>
        <v>0</v>
      </c>
    </row>
    <row r="300" spans="1:17" ht="12" customHeight="1" x14ac:dyDescent="0.25">
      <c r="A300" s="167" t="s">
        <v>143</v>
      </c>
      <c r="B300" s="132"/>
      <c r="C300" s="132">
        <f>SUM(C301:C302)</f>
        <v>0</v>
      </c>
      <c r="D300" s="132">
        <f t="shared" ref="D300:Q300" si="85">SUM(D301:D302)</f>
        <v>0</v>
      </c>
      <c r="E300" s="132">
        <f t="shared" si="85"/>
        <v>0</v>
      </c>
      <c r="F300" s="132">
        <f t="shared" si="85"/>
        <v>0</v>
      </c>
      <c r="G300" s="132">
        <f t="shared" si="85"/>
        <v>0</v>
      </c>
      <c r="H300" s="132">
        <f t="shared" si="85"/>
        <v>0</v>
      </c>
      <c r="I300" s="132">
        <f t="shared" si="85"/>
        <v>0</v>
      </c>
      <c r="J300" s="132">
        <f t="shared" si="85"/>
        <v>0</v>
      </c>
      <c r="K300" s="132">
        <f t="shared" si="85"/>
        <v>0</v>
      </c>
      <c r="L300" s="132">
        <f t="shared" si="85"/>
        <v>0</v>
      </c>
      <c r="M300" s="132">
        <f t="shared" si="85"/>
        <v>0</v>
      </c>
      <c r="N300" s="132">
        <f t="shared" si="85"/>
        <v>0</v>
      </c>
      <c r="O300" s="132">
        <f t="shared" si="85"/>
        <v>0</v>
      </c>
      <c r="P300" s="132">
        <f t="shared" si="85"/>
        <v>0</v>
      </c>
      <c r="Q300" s="132">
        <f t="shared" si="85"/>
        <v>0</v>
      </c>
    </row>
    <row r="301" spans="1:17" ht="12" customHeight="1" x14ac:dyDescent="0.25">
      <c r="A301" s="166" t="s">
        <v>57</v>
      </c>
      <c r="B301" s="165"/>
      <c r="C301" s="165">
        <f>RES_hhdet_in_tes!C$169</f>
        <v>0</v>
      </c>
      <c r="D301" s="165">
        <f>RES_hhdet_in_tes!D$169</f>
        <v>0</v>
      </c>
      <c r="E301" s="165">
        <f>RES_hhdet_in_tes!E$169</f>
        <v>0</v>
      </c>
      <c r="F301" s="165">
        <f>RES_hhdet_in_tes!F$169</f>
        <v>0</v>
      </c>
      <c r="G301" s="165">
        <f>RES_hhdet_in_tes!G$169</f>
        <v>0</v>
      </c>
      <c r="H301" s="165">
        <f>RES_hhdet_in_tes!H$169</f>
        <v>0</v>
      </c>
      <c r="I301" s="165">
        <f>RES_hhdet_in_tes!I$169</f>
        <v>0</v>
      </c>
      <c r="J301" s="165">
        <f>RES_hhdet_in_tes!J$169</f>
        <v>0</v>
      </c>
      <c r="K301" s="165">
        <f>RES_hhdet_in_tes!K$169</f>
        <v>0</v>
      </c>
      <c r="L301" s="165">
        <f>RES_hhdet_in_tes!L$169</f>
        <v>0</v>
      </c>
      <c r="M301" s="165">
        <f>RES_hhdet_in_tes!M$169</f>
        <v>0</v>
      </c>
      <c r="N301" s="165">
        <f>RES_hhdet_in_tes!N$169</f>
        <v>0</v>
      </c>
      <c r="O301" s="165">
        <f>RES_hhdet_in_tes!O$169</f>
        <v>0</v>
      </c>
      <c r="P301" s="165">
        <f>RES_hhdet_in_tes!P$169</f>
        <v>0</v>
      </c>
      <c r="Q301" s="165">
        <f>RES_hhdet_in_tes!Q$169</f>
        <v>0</v>
      </c>
    </row>
    <row r="302" spans="1:17" ht="12" customHeight="1" x14ac:dyDescent="0.25">
      <c r="A302" s="147" t="s">
        <v>59</v>
      </c>
      <c r="B302" s="164"/>
      <c r="C302" s="164">
        <f>RES_hhdet_in_tes!C$170</f>
        <v>0</v>
      </c>
      <c r="D302" s="164">
        <f>RES_hhdet_in_tes!D$170</f>
        <v>0</v>
      </c>
      <c r="E302" s="164">
        <f>RES_hhdet_in_tes!E$170</f>
        <v>0</v>
      </c>
      <c r="F302" s="164">
        <f>RES_hhdet_in_tes!F$170</f>
        <v>0</v>
      </c>
      <c r="G302" s="164">
        <f>RES_hhdet_in_tes!G$170</f>
        <v>0</v>
      </c>
      <c r="H302" s="164">
        <f>RES_hhdet_in_tes!H$170</f>
        <v>0</v>
      </c>
      <c r="I302" s="164">
        <f>RES_hhdet_in_tes!I$170</f>
        <v>0</v>
      </c>
      <c r="J302" s="164">
        <f>RES_hhdet_in_tes!J$170</f>
        <v>0</v>
      </c>
      <c r="K302" s="164">
        <f>RES_hhdet_in_tes!K$170</f>
        <v>0</v>
      </c>
      <c r="L302" s="164">
        <f>RES_hhdet_in_tes!L$170</f>
        <v>0</v>
      </c>
      <c r="M302" s="164">
        <f>RES_hhdet_in_tes!M$170</f>
        <v>0</v>
      </c>
      <c r="N302" s="164">
        <f>RES_hhdet_in_tes!N$170</f>
        <v>0</v>
      </c>
      <c r="O302" s="164">
        <f>RES_hhdet_in_tes!O$170</f>
        <v>0</v>
      </c>
      <c r="P302" s="164">
        <f>RES_hhdet_in_tes!P$170</f>
        <v>0</v>
      </c>
      <c r="Q302" s="164">
        <f>RES_hhdet_in_tes!Q$170</f>
        <v>0</v>
      </c>
    </row>
    <row r="303" spans="1:17" ht="12" customHeight="1" x14ac:dyDescent="0.25">
      <c r="A303" s="163" t="s">
        <v>142</v>
      </c>
      <c r="B303" s="162"/>
      <c r="C303" s="162">
        <f>RES_hhdet_in_tes!C$171</f>
        <v>3.4958439126277545E-2</v>
      </c>
      <c r="D303" s="162">
        <f>RES_hhdet_in_tes!D$171</f>
        <v>2.0232159173297241E-2</v>
      </c>
      <c r="E303" s="162">
        <f>RES_hhdet_in_tes!E$171</f>
        <v>8.0503969445383655E-3</v>
      </c>
      <c r="F303" s="162">
        <f>RES_hhdet_in_tes!F$171</f>
        <v>0</v>
      </c>
      <c r="G303" s="162">
        <f>RES_hhdet_in_tes!G$171</f>
        <v>3.6311259144306911E-3</v>
      </c>
      <c r="H303" s="162">
        <f>RES_hhdet_in_tes!H$171</f>
        <v>0</v>
      </c>
      <c r="I303" s="162">
        <f>RES_hhdet_in_tes!I$171</f>
        <v>0</v>
      </c>
      <c r="J303" s="162">
        <f>RES_hhdet_in_tes!J$171</f>
        <v>2.4827695097211167E-2</v>
      </c>
      <c r="K303" s="162">
        <f>RES_hhdet_in_tes!K$171</f>
        <v>0</v>
      </c>
      <c r="L303" s="162">
        <f>RES_hhdet_in_tes!L$171</f>
        <v>0</v>
      </c>
      <c r="M303" s="162">
        <f>RES_hhdet_in_tes!M$171</f>
        <v>0</v>
      </c>
      <c r="N303" s="162">
        <f>RES_hhdet_in_tes!N$171</f>
        <v>0</v>
      </c>
      <c r="O303" s="162">
        <f>RES_hhdet_in_tes!O$171</f>
        <v>0</v>
      </c>
      <c r="P303" s="162">
        <f>RES_hhdet_in_tes!P$171</f>
        <v>0</v>
      </c>
      <c r="Q303" s="162">
        <f>RES_hhdet_in_tes!Q$171</f>
        <v>0</v>
      </c>
    </row>
    <row r="304" spans="1:17" ht="12" customHeight="1" x14ac:dyDescent="0.25">
      <c r="A304" s="161" t="s">
        <v>141</v>
      </c>
      <c r="B304" s="160"/>
      <c r="C304" s="160">
        <f>SUM(C305:C306)</f>
        <v>0.12258377806857927</v>
      </c>
      <c r="D304" s="160">
        <f t="shared" ref="D304:Q304" si="86">SUM(D305:D306)</f>
        <v>0.41267130528045315</v>
      </c>
      <c r="E304" s="160">
        <f t="shared" si="86"/>
        <v>0.39067232329194107</v>
      </c>
      <c r="F304" s="160">
        <f t="shared" si="86"/>
        <v>0.32682865954586177</v>
      </c>
      <c r="G304" s="160">
        <f t="shared" si="86"/>
        <v>0.55507822962676212</v>
      </c>
      <c r="H304" s="160">
        <f t="shared" si="86"/>
        <v>0.49154119075951441</v>
      </c>
      <c r="I304" s="160">
        <f t="shared" si="86"/>
        <v>0.61308735091575661</v>
      </c>
      <c r="J304" s="160">
        <f t="shared" si="86"/>
        <v>0.31695963482268208</v>
      </c>
      <c r="K304" s="160">
        <f t="shared" si="86"/>
        <v>0</v>
      </c>
      <c r="L304" s="160">
        <f t="shared" si="86"/>
        <v>9.8633509942337674E-2</v>
      </c>
      <c r="M304" s="160">
        <f t="shared" si="86"/>
        <v>0</v>
      </c>
      <c r="N304" s="160">
        <f t="shared" si="86"/>
        <v>0</v>
      </c>
      <c r="O304" s="160">
        <f t="shared" si="86"/>
        <v>0</v>
      </c>
      <c r="P304" s="160">
        <f t="shared" si="86"/>
        <v>0</v>
      </c>
      <c r="Q304" s="160">
        <f t="shared" si="86"/>
        <v>0</v>
      </c>
    </row>
    <row r="305" spans="1:17" ht="12" customHeight="1" x14ac:dyDescent="0.25">
      <c r="A305" s="148" t="s">
        <v>60</v>
      </c>
      <c r="B305" s="156"/>
      <c r="C305" s="156">
        <f>RES_hhdet_in_tes!C$173</f>
        <v>1.2467405422997007E-3</v>
      </c>
      <c r="D305" s="156">
        <f>RES_hhdet_in_tes!D$173</f>
        <v>8.7065751326436888E-3</v>
      </c>
      <c r="E305" s="156">
        <f>RES_hhdet_in_tes!E$173</f>
        <v>8.570204664297143E-3</v>
      </c>
      <c r="F305" s="156">
        <f>RES_hhdet_in_tes!F$173</f>
        <v>7.1822352590905948E-3</v>
      </c>
      <c r="G305" s="156">
        <f>RES_hhdet_in_tes!G$173</f>
        <v>7.1746781151533726E-2</v>
      </c>
      <c r="H305" s="156">
        <f>RES_hhdet_in_tes!H$173</f>
        <v>2.4581758202359451E-2</v>
      </c>
      <c r="I305" s="156">
        <f>RES_hhdet_in_tes!I$173</f>
        <v>1.5875848928231358E-2</v>
      </c>
      <c r="J305" s="156">
        <f>RES_hhdet_in_tes!J$173</f>
        <v>8.2969276248002731E-3</v>
      </c>
      <c r="K305" s="156">
        <f>RES_hhdet_in_tes!K$173</f>
        <v>0</v>
      </c>
      <c r="L305" s="156">
        <f>RES_hhdet_in_tes!L$173</f>
        <v>2.6563577836750344E-3</v>
      </c>
      <c r="M305" s="156">
        <f>RES_hhdet_in_tes!M$173</f>
        <v>0</v>
      </c>
      <c r="N305" s="156">
        <f>RES_hhdet_in_tes!N$173</f>
        <v>0</v>
      </c>
      <c r="O305" s="156">
        <f>RES_hhdet_in_tes!O$173</f>
        <v>0</v>
      </c>
      <c r="P305" s="156">
        <f>RES_hhdet_in_tes!P$173</f>
        <v>0</v>
      </c>
      <c r="Q305" s="156">
        <f>RES_hhdet_in_tes!Q$173</f>
        <v>0</v>
      </c>
    </row>
    <row r="306" spans="1:17" ht="12" customHeight="1" x14ac:dyDescent="0.25">
      <c r="A306" s="159" t="s">
        <v>59</v>
      </c>
      <c r="B306" s="57"/>
      <c r="C306" s="57">
        <f>RES_hhdet_in_tes!C$174</f>
        <v>0.12133703752627957</v>
      </c>
      <c r="D306" s="57">
        <f>RES_hhdet_in_tes!D$174</f>
        <v>0.40396473014780948</v>
      </c>
      <c r="E306" s="57">
        <f>RES_hhdet_in_tes!E$174</f>
        <v>0.38210211862764393</v>
      </c>
      <c r="F306" s="57">
        <f>RES_hhdet_in_tes!F$174</f>
        <v>0.31964642428677115</v>
      </c>
      <c r="G306" s="57">
        <f>RES_hhdet_in_tes!G$174</f>
        <v>0.48333144847522835</v>
      </c>
      <c r="H306" s="57">
        <f>RES_hhdet_in_tes!H$174</f>
        <v>0.46695943255715494</v>
      </c>
      <c r="I306" s="57">
        <f>RES_hhdet_in_tes!I$174</f>
        <v>0.59721150198752526</v>
      </c>
      <c r="J306" s="57">
        <f>RES_hhdet_in_tes!J$174</f>
        <v>0.3086627071978818</v>
      </c>
      <c r="K306" s="57">
        <f>RES_hhdet_in_tes!K$174</f>
        <v>0</v>
      </c>
      <c r="L306" s="57">
        <f>RES_hhdet_in_tes!L$174</f>
        <v>9.5977152158662635E-2</v>
      </c>
      <c r="M306" s="57">
        <f>RES_hhdet_in_tes!M$174</f>
        <v>0</v>
      </c>
      <c r="N306" s="57">
        <f>RES_hhdet_in_tes!N$174</f>
        <v>0</v>
      </c>
      <c r="O306" s="57">
        <f>RES_hhdet_in_tes!O$174</f>
        <v>0</v>
      </c>
      <c r="P306" s="57">
        <f>RES_hhdet_in_tes!P$174</f>
        <v>0</v>
      </c>
      <c r="Q306" s="57">
        <f>RES_hhdet_in_tes!Q$174</f>
        <v>0</v>
      </c>
    </row>
    <row r="307" spans="1:17" ht="12" customHeight="1" x14ac:dyDescent="0.25">
      <c r="A307" s="158" t="s">
        <v>62</v>
      </c>
      <c r="B307" s="157"/>
      <c r="C307" s="157">
        <f>SUM(C308:C309)</f>
        <v>5.5234808471528084E-2</v>
      </c>
      <c r="D307" s="157">
        <f t="shared" ref="D307:Q307" si="87">SUM(D308:D309)</f>
        <v>0.14874053765044482</v>
      </c>
      <c r="E307" s="157">
        <f t="shared" si="87"/>
        <v>0.16102649621583298</v>
      </c>
      <c r="F307" s="157">
        <f t="shared" si="87"/>
        <v>0.13645178747713069</v>
      </c>
      <c r="G307" s="157">
        <f t="shared" si="87"/>
        <v>0.22785320758177732</v>
      </c>
      <c r="H307" s="157">
        <f t="shared" si="87"/>
        <v>0.23335684048318708</v>
      </c>
      <c r="I307" s="157">
        <f t="shared" si="87"/>
        <v>0.30720073287631766</v>
      </c>
      <c r="J307" s="157">
        <f t="shared" si="87"/>
        <v>0.16727797830532243</v>
      </c>
      <c r="K307" s="157">
        <f t="shared" si="87"/>
        <v>0</v>
      </c>
      <c r="L307" s="157">
        <f t="shared" si="87"/>
        <v>5.3048387103081907E-2</v>
      </c>
      <c r="M307" s="157">
        <f t="shared" si="87"/>
        <v>0</v>
      </c>
      <c r="N307" s="157">
        <f t="shared" si="87"/>
        <v>0</v>
      </c>
      <c r="O307" s="157">
        <f t="shared" si="87"/>
        <v>0</v>
      </c>
      <c r="P307" s="157">
        <f t="shared" si="87"/>
        <v>0</v>
      </c>
      <c r="Q307" s="157">
        <f t="shared" si="87"/>
        <v>0</v>
      </c>
    </row>
    <row r="308" spans="1:17" ht="12" customHeight="1" x14ac:dyDescent="0.25">
      <c r="A308" s="23" t="s">
        <v>57</v>
      </c>
      <c r="B308" s="156"/>
      <c r="C308" s="156">
        <f>RES_hhdet_in_tes!C$176</f>
        <v>0</v>
      </c>
      <c r="D308" s="156">
        <f>RES_hhdet_in_tes!D$176</f>
        <v>0</v>
      </c>
      <c r="E308" s="156">
        <f>RES_hhdet_in_tes!E$176</f>
        <v>0</v>
      </c>
      <c r="F308" s="156">
        <f>RES_hhdet_in_tes!F$176</f>
        <v>0</v>
      </c>
      <c r="G308" s="156">
        <f>RES_hhdet_in_tes!G$176</f>
        <v>0</v>
      </c>
      <c r="H308" s="156">
        <f>RES_hhdet_in_tes!H$176</f>
        <v>0</v>
      </c>
      <c r="I308" s="156">
        <f>RES_hhdet_in_tes!I$176</f>
        <v>0</v>
      </c>
      <c r="J308" s="156">
        <f>RES_hhdet_in_tes!J$176</f>
        <v>0</v>
      </c>
      <c r="K308" s="156">
        <f>RES_hhdet_in_tes!K$176</f>
        <v>0</v>
      </c>
      <c r="L308" s="156">
        <f>RES_hhdet_in_tes!L$176</f>
        <v>0</v>
      </c>
      <c r="M308" s="156">
        <f>RES_hhdet_in_tes!M$176</f>
        <v>0</v>
      </c>
      <c r="N308" s="156">
        <f>RES_hhdet_in_tes!N$176</f>
        <v>0</v>
      </c>
      <c r="O308" s="156">
        <f>RES_hhdet_in_tes!O$176</f>
        <v>0</v>
      </c>
      <c r="P308" s="156">
        <f>RES_hhdet_in_tes!P$176</f>
        <v>0</v>
      </c>
      <c r="Q308" s="156">
        <f>RES_hhdet_in_tes!Q$176</f>
        <v>0</v>
      </c>
    </row>
    <row r="309" spans="1:17" ht="12" customHeight="1" x14ac:dyDescent="0.25">
      <c r="A309" s="29" t="s">
        <v>140</v>
      </c>
      <c r="B309" s="57"/>
      <c r="C309" s="57">
        <f>RES_hhdet_in_tes!C$177</f>
        <v>5.5234808471528084E-2</v>
      </c>
      <c r="D309" s="57">
        <f>RES_hhdet_in_tes!D$177</f>
        <v>0.14874053765044482</v>
      </c>
      <c r="E309" s="57">
        <f>RES_hhdet_in_tes!E$177</f>
        <v>0.16102649621583298</v>
      </c>
      <c r="F309" s="57">
        <f>RES_hhdet_in_tes!F$177</f>
        <v>0.13645178747713069</v>
      </c>
      <c r="G309" s="57">
        <f>RES_hhdet_in_tes!G$177</f>
        <v>0.22785320758177732</v>
      </c>
      <c r="H309" s="57">
        <f>RES_hhdet_in_tes!H$177</f>
        <v>0.23335684048318708</v>
      </c>
      <c r="I309" s="57">
        <f>RES_hhdet_in_tes!I$177</f>
        <v>0.30720073287631766</v>
      </c>
      <c r="J309" s="57">
        <f>RES_hhdet_in_tes!J$177</f>
        <v>0.16727797830532243</v>
      </c>
      <c r="K309" s="57">
        <f>RES_hhdet_in_tes!K$177</f>
        <v>0</v>
      </c>
      <c r="L309" s="57">
        <f>RES_hhdet_in_tes!L$177</f>
        <v>5.3048387103081907E-2</v>
      </c>
      <c r="M309" s="57">
        <f>RES_hhdet_in_tes!M$177</f>
        <v>0</v>
      </c>
      <c r="N309" s="57">
        <f>RES_hhdet_in_tes!N$177</f>
        <v>0</v>
      </c>
      <c r="O309" s="57">
        <f>RES_hhdet_in_tes!O$177</f>
        <v>0</v>
      </c>
      <c r="P309" s="57">
        <f>RES_hhdet_in_tes!P$177</f>
        <v>0</v>
      </c>
      <c r="Q309" s="57">
        <f>RES_hhdet_in_tes!Q$177</f>
        <v>0</v>
      </c>
    </row>
    <row r="311" spans="1:17" ht="12" customHeight="1" x14ac:dyDescent="0.25">
      <c r="A311" s="152" t="s">
        <v>191</v>
      </c>
      <c r="B311" s="175"/>
      <c r="C311" s="175">
        <f t="shared" ref="C311:Q326" si="88">IF(C293=0,"",C293/C275)</f>
        <v>0.80733721605576692</v>
      </c>
      <c r="D311" s="175">
        <f t="shared" si="88"/>
        <v>0.80072203019844623</v>
      </c>
      <c r="E311" s="175">
        <f t="shared" si="88"/>
        <v>0.80118790119758954</v>
      </c>
      <c r="F311" s="175">
        <f t="shared" si="88"/>
        <v>0.83240995850155619</v>
      </c>
      <c r="G311" s="175">
        <f t="shared" si="88"/>
        <v>0.80522027654691886</v>
      </c>
      <c r="H311" s="175">
        <f t="shared" si="88"/>
        <v>0.83010455496283797</v>
      </c>
      <c r="I311" s="175">
        <f t="shared" si="88"/>
        <v>0.83166439889006183</v>
      </c>
      <c r="J311" s="175">
        <f t="shared" si="88"/>
        <v>0.81806299471295962</v>
      </c>
      <c r="K311" s="175" t="str">
        <f t="shared" si="88"/>
        <v/>
      </c>
      <c r="L311" s="175">
        <f t="shared" si="88"/>
        <v>1.1681507344668198</v>
      </c>
      <c r="M311" s="175" t="str">
        <f t="shared" si="88"/>
        <v/>
      </c>
      <c r="N311" s="175" t="str">
        <f t="shared" si="88"/>
        <v/>
      </c>
      <c r="O311" s="175" t="str">
        <f t="shared" si="88"/>
        <v/>
      </c>
      <c r="P311" s="175" t="str">
        <f t="shared" si="88"/>
        <v/>
      </c>
      <c r="Q311" s="175" t="str">
        <f t="shared" si="88"/>
        <v/>
      </c>
    </row>
    <row r="312" spans="1:17" ht="12" customHeight="1" x14ac:dyDescent="0.25">
      <c r="A312" s="158" t="s">
        <v>65</v>
      </c>
      <c r="B312" s="169"/>
      <c r="C312" s="169">
        <f t="shared" si="88"/>
        <v>0.69559436214785897</v>
      </c>
      <c r="D312" s="169">
        <f t="shared" si="88"/>
        <v>0.68873425283484313</v>
      </c>
      <c r="E312" s="169">
        <f t="shared" si="88"/>
        <v>0.68763685556155696</v>
      </c>
      <c r="F312" s="169">
        <f t="shared" si="88"/>
        <v>0.69303679942926133</v>
      </c>
      <c r="G312" s="169">
        <f t="shared" si="88"/>
        <v>0.69683286479369777</v>
      </c>
      <c r="H312" s="169">
        <f t="shared" si="88"/>
        <v>0.70539493710430556</v>
      </c>
      <c r="I312" s="169">
        <f t="shared" si="88"/>
        <v>0.72864267030661634</v>
      </c>
      <c r="J312" s="169">
        <f t="shared" si="88"/>
        <v>0.73169158574247495</v>
      </c>
      <c r="K312" s="169" t="str">
        <f t="shared" si="88"/>
        <v/>
      </c>
      <c r="L312" s="169">
        <f t="shared" si="88"/>
        <v>0.73854527792556923</v>
      </c>
      <c r="M312" s="169" t="str">
        <f t="shared" si="88"/>
        <v/>
      </c>
      <c r="N312" s="169" t="str">
        <f t="shared" si="88"/>
        <v/>
      </c>
      <c r="O312" s="169" t="str">
        <f t="shared" si="88"/>
        <v/>
      </c>
      <c r="P312" s="169" t="str">
        <f t="shared" si="88"/>
        <v/>
      </c>
      <c r="Q312" s="169" t="str">
        <f t="shared" si="88"/>
        <v/>
      </c>
    </row>
    <row r="313" spans="1:17" ht="12" customHeight="1" x14ac:dyDescent="0.25">
      <c r="A313" s="23" t="s">
        <v>60</v>
      </c>
      <c r="B313" s="65"/>
      <c r="C313" s="65">
        <f t="shared" si="88"/>
        <v>0.69559436214785897</v>
      </c>
      <c r="D313" s="65">
        <f t="shared" si="88"/>
        <v>0.68873425283484313</v>
      </c>
      <c r="E313" s="65">
        <f t="shared" si="88"/>
        <v>0.68763685556155696</v>
      </c>
      <c r="F313" s="65">
        <f t="shared" si="88"/>
        <v>0.69303679942926133</v>
      </c>
      <c r="G313" s="65">
        <f t="shared" si="88"/>
        <v>0.69683286479369777</v>
      </c>
      <c r="H313" s="65">
        <f t="shared" si="88"/>
        <v>0.70539493710430556</v>
      </c>
      <c r="I313" s="65">
        <f t="shared" si="88"/>
        <v>0.72864267030661634</v>
      </c>
      <c r="J313" s="65">
        <f t="shared" si="88"/>
        <v>0.73169158574247495</v>
      </c>
      <c r="K313" s="65" t="str">
        <f t="shared" si="88"/>
        <v/>
      </c>
      <c r="L313" s="65">
        <f t="shared" si="88"/>
        <v>0.73854527792556923</v>
      </c>
      <c r="M313" s="65" t="str">
        <f t="shared" si="88"/>
        <v/>
      </c>
      <c r="N313" s="65" t="str">
        <f t="shared" si="88"/>
        <v/>
      </c>
      <c r="O313" s="65" t="str">
        <f t="shared" si="88"/>
        <v/>
      </c>
      <c r="P313" s="65" t="str">
        <f t="shared" si="88"/>
        <v/>
      </c>
      <c r="Q313" s="65" t="str">
        <f t="shared" si="88"/>
        <v/>
      </c>
    </row>
    <row r="314" spans="1:17" ht="12" customHeight="1" x14ac:dyDescent="0.25">
      <c r="A314" s="158" t="s">
        <v>112</v>
      </c>
      <c r="B314" s="169"/>
      <c r="C314" s="169">
        <f t="shared" si="88"/>
        <v>1.6497091333236489</v>
      </c>
      <c r="D314" s="169">
        <f t="shared" si="88"/>
        <v>1.7050739200613645</v>
      </c>
      <c r="E314" s="169">
        <f t="shared" si="88"/>
        <v>1.7694320494150169</v>
      </c>
      <c r="F314" s="169">
        <f t="shared" si="88"/>
        <v>1.8475786876906002</v>
      </c>
      <c r="G314" s="169">
        <f t="shared" si="88"/>
        <v>1.9390763773647712</v>
      </c>
      <c r="H314" s="169">
        <f t="shared" si="88"/>
        <v>2.0468157024238596</v>
      </c>
      <c r="I314" s="169">
        <f t="shared" si="88"/>
        <v>2.0273571893802425</v>
      </c>
      <c r="J314" s="169">
        <f t="shared" si="88"/>
        <v>2.1884955023043622</v>
      </c>
      <c r="K314" s="169" t="str">
        <f t="shared" si="88"/>
        <v/>
      </c>
      <c r="L314" s="169">
        <f t="shared" si="88"/>
        <v>2.6719687740180449</v>
      </c>
      <c r="M314" s="169" t="str">
        <f t="shared" si="88"/>
        <v/>
      </c>
      <c r="N314" s="169" t="str">
        <f t="shared" si="88"/>
        <v/>
      </c>
      <c r="O314" s="169" t="str">
        <f t="shared" si="88"/>
        <v/>
      </c>
      <c r="P314" s="169" t="str">
        <f t="shared" si="88"/>
        <v/>
      </c>
      <c r="Q314" s="169" t="str">
        <f t="shared" si="88"/>
        <v/>
      </c>
    </row>
    <row r="315" spans="1:17" ht="12" customHeight="1" x14ac:dyDescent="0.25">
      <c r="A315" s="23" t="s">
        <v>60</v>
      </c>
      <c r="B315" s="73"/>
      <c r="C315" s="73">
        <f t="shared" si="88"/>
        <v>1.6497091333236489</v>
      </c>
      <c r="D315" s="73">
        <f t="shared" si="88"/>
        <v>1.7050739200613645</v>
      </c>
      <c r="E315" s="73">
        <f t="shared" si="88"/>
        <v>1.7694320494150169</v>
      </c>
      <c r="F315" s="73">
        <f t="shared" si="88"/>
        <v>1.8475786876906002</v>
      </c>
      <c r="G315" s="73">
        <f t="shared" si="88"/>
        <v>1.9390763773647712</v>
      </c>
      <c r="H315" s="73">
        <f t="shared" si="88"/>
        <v>2.0468157024238596</v>
      </c>
      <c r="I315" s="73">
        <f t="shared" si="88"/>
        <v>2.0273571893802425</v>
      </c>
      <c r="J315" s="73">
        <f t="shared" si="88"/>
        <v>2.1884955023043622</v>
      </c>
      <c r="K315" s="73" t="str">
        <f t="shared" si="88"/>
        <v/>
      </c>
      <c r="L315" s="73">
        <f t="shared" si="88"/>
        <v>2.6719687740180449</v>
      </c>
      <c r="M315" s="73" t="str">
        <f t="shared" si="88"/>
        <v/>
      </c>
      <c r="N315" s="73" t="str">
        <f t="shared" si="88"/>
        <v/>
      </c>
      <c r="O315" s="73" t="str">
        <f t="shared" si="88"/>
        <v/>
      </c>
      <c r="P315" s="73" t="str">
        <f t="shared" si="88"/>
        <v/>
      </c>
      <c r="Q315" s="73" t="str">
        <f t="shared" si="88"/>
        <v/>
      </c>
    </row>
    <row r="316" spans="1:17" ht="12" customHeight="1" x14ac:dyDescent="0.25">
      <c r="A316" s="158" t="s">
        <v>63</v>
      </c>
      <c r="B316" s="169"/>
      <c r="C316" s="169">
        <f t="shared" si="88"/>
        <v>0.84120474093860365</v>
      </c>
      <c r="D316" s="169">
        <f t="shared" si="88"/>
        <v>0.94570560543436277</v>
      </c>
      <c r="E316" s="169">
        <f t="shared" si="88"/>
        <v>0.96558991309121633</v>
      </c>
      <c r="F316" s="169">
        <f t="shared" si="88"/>
        <v>0.98161061179860043</v>
      </c>
      <c r="G316" s="169">
        <f t="shared" si="88"/>
        <v>0.8467868991278743</v>
      </c>
      <c r="H316" s="169">
        <f t="shared" si="88"/>
        <v>0.96086694122014449</v>
      </c>
      <c r="I316" s="169">
        <f t="shared" si="88"/>
        <v>0.99312126836937442</v>
      </c>
      <c r="J316" s="169">
        <f t="shared" si="88"/>
        <v>0.94296200970993216</v>
      </c>
      <c r="K316" s="169" t="str">
        <f t="shared" si="88"/>
        <v/>
      </c>
      <c r="L316" s="169">
        <f t="shared" si="88"/>
        <v>0.99425538244047873</v>
      </c>
      <c r="M316" s="169" t="str">
        <f t="shared" si="88"/>
        <v/>
      </c>
      <c r="N316" s="169" t="str">
        <f t="shared" si="88"/>
        <v/>
      </c>
      <c r="O316" s="169" t="str">
        <f t="shared" si="88"/>
        <v/>
      </c>
      <c r="P316" s="169" t="str">
        <f t="shared" si="88"/>
        <v/>
      </c>
      <c r="Q316" s="169" t="str">
        <f t="shared" si="88"/>
        <v/>
      </c>
    </row>
    <row r="317" spans="1:17" ht="12" customHeight="1" x14ac:dyDescent="0.25">
      <c r="A317" s="167" t="s">
        <v>144</v>
      </c>
      <c r="B317" s="174"/>
      <c r="C317" s="174" t="str">
        <f t="shared" si="88"/>
        <v/>
      </c>
      <c r="D317" s="174" t="str">
        <f t="shared" si="88"/>
        <v/>
      </c>
      <c r="E317" s="174" t="str">
        <f t="shared" si="88"/>
        <v/>
      </c>
      <c r="F317" s="174" t="str">
        <f t="shared" si="88"/>
        <v/>
      </c>
      <c r="G317" s="174" t="str">
        <f t="shared" si="88"/>
        <v/>
      </c>
      <c r="H317" s="174" t="str">
        <f t="shared" si="88"/>
        <v/>
      </c>
      <c r="I317" s="174" t="str">
        <f t="shared" si="88"/>
        <v/>
      </c>
      <c r="J317" s="174" t="str">
        <f t="shared" si="88"/>
        <v/>
      </c>
      <c r="K317" s="174" t="str">
        <f t="shared" si="88"/>
        <v/>
      </c>
      <c r="L317" s="174" t="str">
        <f t="shared" si="88"/>
        <v/>
      </c>
      <c r="M317" s="174" t="str">
        <f t="shared" si="88"/>
        <v/>
      </c>
      <c r="N317" s="174" t="str">
        <f t="shared" si="88"/>
        <v/>
      </c>
      <c r="O317" s="174" t="str">
        <f t="shared" si="88"/>
        <v/>
      </c>
      <c r="P317" s="174" t="str">
        <f t="shared" si="88"/>
        <v/>
      </c>
      <c r="Q317" s="174" t="str">
        <f t="shared" si="88"/>
        <v/>
      </c>
    </row>
    <row r="318" spans="1:17" ht="12" customHeight="1" x14ac:dyDescent="0.25">
      <c r="A318" s="167" t="s">
        <v>143</v>
      </c>
      <c r="B318" s="174"/>
      <c r="C318" s="174" t="str">
        <f t="shared" si="88"/>
        <v/>
      </c>
      <c r="D318" s="174" t="str">
        <f t="shared" si="88"/>
        <v/>
      </c>
      <c r="E318" s="174" t="str">
        <f t="shared" si="88"/>
        <v/>
      </c>
      <c r="F318" s="174" t="str">
        <f t="shared" si="88"/>
        <v/>
      </c>
      <c r="G318" s="174" t="str">
        <f t="shared" si="88"/>
        <v/>
      </c>
      <c r="H318" s="174" t="str">
        <f t="shared" si="88"/>
        <v/>
      </c>
      <c r="I318" s="174" t="str">
        <f t="shared" si="88"/>
        <v/>
      </c>
      <c r="J318" s="174" t="str">
        <f t="shared" si="88"/>
        <v/>
      </c>
      <c r="K318" s="174" t="str">
        <f t="shared" si="88"/>
        <v/>
      </c>
      <c r="L318" s="174" t="str">
        <f t="shared" si="88"/>
        <v/>
      </c>
      <c r="M318" s="174" t="str">
        <f t="shared" si="88"/>
        <v/>
      </c>
      <c r="N318" s="174" t="str">
        <f t="shared" si="88"/>
        <v/>
      </c>
      <c r="O318" s="174" t="str">
        <f t="shared" si="88"/>
        <v/>
      </c>
      <c r="P318" s="174" t="str">
        <f t="shared" si="88"/>
        <v/>
      </c>
      <c r="Q318" s="174" t="str">
        <f t="shared" si="88"/>
        <v/>
      </c>
    </row>
    <row r="319" spans="1:17" ht="12" customHeight="1" x14ac:dyDescent="0.25">
      <c r="A319" s="166" t="s">
        <v>57</v>
      </c>
      <c r="B319" s="173"/>
      <c r="C319" s="173" t="str">
        <f t="shared" si="88"/>
        <v/>
      </c>
      <c r="D319" s="173" t="str">
        <f t="shared" si="88"/>
        <v/>
      </c>
      <c r="E319" s="173" t="str">
        <f t="shared" si="88"/>
        <v/>
      </c>
      <c r="F319" s="173" t="str">
        <f t="shared" si="88"/>
        <v/>
      </c>
      <c r="G319" s="173" t="str">
        <f t="shared" si="88"/>
        <v/>
      </c>
      <c r="H319" s="173" t="str">
        <f t="shared" si="88"/>
        <v/>
      </c>
      <c r="I319" s="173" t="str">
        <f t="shared" si="88"/>
        <v/>
      </c>
      <c r="J319" s="173" t="str">
        <f t="shared" si="88"/>
        <v/>
      </c>
      <c r="K319" s="173" t="str">
        <f t="shared" si="88"/>
        <v/>
      </c>
      <c r="L319" s="173" t="str">
        <f t="shared" si="88"/>
        <v/>
      </c>
      <c r="M319" s="173" t="str">
        <f t="shared" si="88"/>
        <v/>
      </c>
      <c r="N319" s="173" t="str">
        <f t="shared" si="88"/>
        <v/>
      </c>
      <c r="O319" s="173" t="str">
        <f t="shared" si="88"/>
        <v/>
      </c>
      <c r="P319" s="173" t="str">
        <f t="shared" si="88"/>
        <v/>
      </c>
      <c r="Q319" s="173" t="str">
        <f t="shared" si="88"/>
        <v/>
      </c>
    </row>
    <row r="320" spans="1:17" ht="12" customHeight="1" x14ac:dyDescent="0.25">
      <c r="A320" s="147" t="s">
        <v>59</v>
      </c>
      <c r="B320" s="172"/>
      <c r="C320" s="172" t="str">
        <f t="shared" si="88"/>
        <v/>
      </c>
      <c r="D320" s="172" t="str">
        <f t="shared" si="88"/>
        <v/>
      </c>
      <c r="E320" s="172" t="str">
        <f t="shared" si="88"/>
        <v/>
      </c>
      <c r="F320" s="172" t="str">
        <f t="shared" si="88"/>
        <v/>
      </c>
      <c r="G320" s="172" t="str">
        <f t="shared" si="88"/>
        <v/>
      </c>
      <c r="H320" s="172" t="str">
        <f t="shared" si="88"/>
        <v/>
      </c>
      <c r="I320" s="172" t="str">
        <f t="shared" si="88"/>
        <v/>
      </c>
      <c r="J320" s="172" t="str">
        <f t="shared" si="88"/>
        <v/>
      </c>
      <c r="K320" s="172" t="str">
        <f t="shared" si="88"/>
        <v/>
      </c>
      <c r="L320" s="172" t="str">
        <f t="shared" si="88"/>
        <v/>
      </c>
      <c r="M320" s="172" t="str">
        <f t="shared" si="88"/>
        <v/>
      </c>
      <c r="N320" s="172" t="str">
        <f t="shared" si="88"/>
        <v/>
      </c>
      <c r="O320" s="172" t="str">
        <f t="shared" si="88"/>
        <v/>
      </c>
      <c r="P320" s="172" t="str">
        <f t="shared" si="88"/>
        <v/>
      </c>
      <c r="Q320" s="172" t="str">
        <f t="shared" si="88"/>
        <v/>
      </c>
    </row>
    <row r="321" spans="1:17" ht="12" customHeight="1" x14ac:dyDescent="0.25">
      <c r="A321" s="163" t="s">
        <v>142</v>
      </c>
      <c r="B321" s="171"/>
      <c r="C321" s="171">
        <f t="shared" si="88"/>
        <v>0.53936512258453928</v>
      </c>
      <c r="D321" s="171">
        <f t="shared" si="88"/>
        <v>0.54061732115358363</v>
      </c>
      <c r="E321" s="171">
        <f t="shared" si="88"/>
        <v>0.54309268604479721</v>
      </c>
      <c r="F321" s="171" t="str">
        <f t="shared" si="88"/>
        <v/>
      </c>
      <c r="G321" s="171">
        <f t="shared" si="88"/>
        <v>0.55447190824273762</v>
      </c>
      <c r="H321" s="171" t="str">
        <f t="shared" si="88"/>
        <v/>
      </c>
      <c r="I321" s="171" t="str">
        <f t="shared" si="88"/>
        <v/>
      </c>
      <c r="J321" s="171">
        <f t="shared" si="88"/>
        <v>0.57436304000239713</v>
      </c>
      <c r="K321" s="171" t="str">
        <f t="shared" si="88"/>
        <v/>
      </c>
      <c r="L321" s="171" t="str">
        <f t="shared" si="88"/>
        <v/>
      </c>
      <c r="M321" s="171" t="str">
        <f t="shared" si="88"/>
        <v/>
      </c>
      <c r="N321" s="171" t="str">
        <f t="shared" si="88"/>
        <v/>
      </c>
      <c r="O321" s="171" t="str">
        <f t="shared" si="88"/>
        <v/>
      </c>
      <c r="P321" s="171" t="str">
        <f t="shared" si="88"/>
        <v/>
      </c>
      <c r="Q321" s="171" t="str">
        <f t="shared" si="88"/>
        <v/>
      </c>
    </row>
    <row r="322" spans="1:17" ht="12" customHeight="1" x14ac:dyDescent="0.25">
      <c r="A322" s="161" t="s">
        <v>141</v>
      </c>
      <c r="B322" s="170"/>
      <c r="C322" s="170">
        <f t="shared" si="88"/>
        <v>1.0009486082858714</v>
      </c>
      <c r="D322" s="170">
        <f t="shared" si="88"/>
        <v>0.98177248284534124</v>
      </c>
      <c r="E322" s="170">
        <f t="shared" si="88"/>
        <v>0.98132125477122001</v>
      </c>
      <c r="F322" s="170">
        <f t="shared" si="88"/>
        <v>0.98161061179860043</v>
      </c>
      <c r="G322" s="170">
        <f t="shared" si="88"/>
        <v>0.84971734116745934</v>
      </c>
      <c r="H322" s="170">
        <f t="shared" si="88"/>
        <v>0.96086694122014449</v>
      </c>
      <c r="I322" s="170">
        <f t="shared" si="88"/>
        <v>0.99312126836937442</v>
      </c>
      <c r="J322" s="170">
        <f t="shared" si="88"/>
        <v>0.99287270847297737</v>
      </c>
      <c r="K322" s="170" t="str">
        <f t="shared" si="88"/>
        <v/>
      </c>
      <c r="L322" s="170">
        <f t="shared" si="88"/>
        <v>0.99425538244047873</v>
      </c>
      <c r="M322" s="170" t="str">
        <f t="shared" si="88"/>
        <v/>
      </c>
      <c r="N322" s="170" t="str">
        <f t="shared" si="88"/>
        <v/>
      </c>
      <c r="O322" s="170" t="str">
        <f t="shared" si="88"/>
        <v/>
      </c>
      <c r="P322" s="170" t="str">
        <f t="shared" si="88"/>
        <v/>
      </c>
      <c r="Q322" s="170" t="str">
        <f t="shared" si="88"/>
        <v/>
      </c>
    </row>
    <row r="323" spans="1:17" ht="12" customHeight="1" x14ac:dyDescent="0.25">
      <c r="A323" s="148" t="s">
        <v>60</v>
      </c>
      <c r="B323" s="73"/>
      <c r="C323" s="73">
        <f t="shared" si="88"/>
        <v>0.49531167794669267</v>
      </c>
      <c r="D323" s="73">
        <f t="shared" si="88"/>
        <v>0.51275705411499117</v>
      </c>
      <c r="E323" s="73">
        <f t="shared" si="88"/>
        <v>0.52728331611605017</v>
      </c>
      <c r="F323" s="73">
        <f t="shared" si="88"/>
        <v>0.53298102128417668</v>
      </c>
      <c r="G323" s="73">
        <f t="shared" si="88"/>
        <v>0.51333612147538377</v>
      </c>
      <c r="H323" s="73">
        <f t="shared" si="88"/>
        <v>0.55305364602723017</v>
      </c>
      <c r="I323" s="73">
        <f t="shared" si="88"/>
        <v>0.56370904868176475</v>
      </c>
      <c r="J323" s="73">
        <f t="shared" si="88"/>
        <v>0.56547187614809613</v>
      </c>
      <c r="K323" s="73" t="str">
        <f t="shared" si="88"/>
        <v/>
      </c>
      <c r="L323" s="73">
        <f t="shared" si="88"/>
        <v>0.56918755219429673</v>
      </c>
      <c r="M323" s="73" t="str">
        <f t="shared" si="88"/>
        <v/>
      </c>
      <c r="N323" s="73" t="str">
        <f t="shared" si="88"/>
        <v/>
      </c>
      <c r="O323" s="73" t="str">
        <f t="shared" si="88"/>
        <v/>
      </c>
      <c r="P323" s="73" t="str">
        <f t="shared" si="88"/>
        <v/>
      </c>
      <c r="Q323" s="73" t="str">
        <f t="shared" si="88"/>
        <v/>
      </c>
    </row>
    <row r="324" spans="1:17" ht="12" customHeight="1" x14ac:dyDescent="0.25">
      <c r="A324" s="159" t="s">
        <v>59</v>
      </c>
      <c r="B324" s="65"/>
      <c r="C324" s="65">
        <f t="shared" si="88"/>
        <v>1.011559067026029</v>
      </c>
      <c r="D324" s="65">
        <f t="shared" si="88"/>
        <v>1.0015165917316509</v>
      </c>
      <c r="E324" s="65">
        <f t="shared" si="88"/>
        <v>1.000647204588772</v>
      </c>
      <c r="F324" s="65">
        <f t="shared" si="88"/>
        <v>1.000533951110532</v>
      </c>
      <c r="G324" s="65">
        <f t="shared" si="88"/>
        <v>0.94127713192483953</v>
      </c>
      <c r="H324" s="65">
        <f t="shared" si="88"/>
        <v>0.99967172973837592</v>
      </c>
      <c r="I324" s="65">
        <f t="shared" si="88"/>
        <v>1.0136477853442862</v>
      </c>
      <c r="J324" s="65">
        <f t="shared" si="88"/>
        <v>1.0134631401753917</v>
      </c>
      <c r="K324" s="65" t="str">
        <f t="shared" si="88"/>
        <v/>
      </c>
      <c r="L324" s="65">
        <f t="shared" si="88"/>
        <v>1.0152394679568222</v>
      </c>
      <c r="M324" s="65" t="str">
        <f t="shared" si="88"/>
        <v/>
      </c>
      <c r="N324" s="65" t="str">
        <f t="shared" si="88"/>
        <v/>
      </c>
      <c r="O324" s="65" t="str">
        <f t="shared" si="88"/>
        <v/>
      </c>
      <c r="P324" s="65" t="str">
        <f t="shared" si="88"/>
        <v/>
      </c>
      <c r="Q324" s="65" t="str">
        <f t="shared" si="88"/>
        <v/>
      </c>
    </row>
    <row r="325" spans="1:17" ht="12" customHeight="1" x14ac:dyDescent="0.25">
      <c r="A325" s="158" t="s">
        <v>62</v>
      </c>
      <c r="B325" s="169"/>
      <c r="C325" s="169">
        <f t="shared" si="88"/>
        <v>0.80263154043869811</v>
      </c>
      <c r="D325" s="169">
        <f t="shared" si="88"/>
        <v>0.8031479260744544</v>
      </c>
      <c r="E325" s="169">
        <f t="shared" si="88"/>
        <v>0.80493420515986658</v>
      </c>
      <c r="F325" s="169">
        <f t="shared" si="88"/>
        <v>0.80757697496519254</v>
      </c>
      <c r="G325" s="169">
        <f t="shared" si="88"/>
        <v>0.81136623635316318</v>
      </c>
      <c r="H325" s="169">
        <f t="shared" si="88"/>
        <v>0.8149949521554497</v>
      </c>
      <c r="I325" s="169">
        <f t="shared" si="88"/>
        <v>0.82166691350882703</v>
      </c>
      <c r="J325" s="169">
        <f t="shared" si="88"/>
        <v>0.82706901253489995</v>
      </c>
      <c r="K325" s="169" t="str">
        <f t="shared" si="88"/>
        <v/>
      </c>
      <c r="L325" s="169">
        <f t="shared" si="88"/>
        <v>0.83233586351243238</v>
      </c>
      <c r="M325" s="169" t="str">
        <f t="shared" si="88"/>
        <v/>
      </c>
      <c r="N325" s="169" t="str">
        <f t="shared" si="88"/>
        <v/>
      </c>
      <c r="O325" s="169" t="str">
        <f t="shared" si="88"/>
        <v/>
      </c>
      <c r="P325" s="169" t="str">
        <f t="shared" si="88"/>
        <v/>
      </c>
      <c r="Q325" s="169" t="str">
        <f t="shared" si="88"/>
        <v/>
      </c>
    </row>
    <row r="326" spans="1:17" ht="12" customHeight="1" x14ac:dyDescent="0.25">
      <c r="A326" s="23" t="s">
        <v>57</v>
      </c>
      <c r="B326" s="73"/>
      <c r="C326" s="73" t="str">
        <f t="shared" si="88"/>
        <v/>
      </c>
      <c r="D326" s="73" t="str">
        <f t="shared" si="88"/>
        <v/>
      </c>
      <c r="E326" s="73" t="str">
        <f t="shared" si="88"/>
        <v/>
      </c>
      <c r="F326" s="73" t="str">
        <f t="shared" si="88"/>
        <v/>
      </c>
      <c r="G326" s="73" t="str">
        <f t="shared" si="88"/>
        <v/>
      </c>
      <c r="H326" s="73" t="str">
        <f t="shared" si="88"/>
        <v/>
      </c>
      <c r="I326" s="73" t="str">
        <f t="shared" si="88"/>
        <v/>
      </c>
      <c r="J326" s="73" t="str">
        <f t="shared" si="88"/>
        <v/>
      </c>
      <c r="K326" s="73" t="str">
        <f t="shared" si="88"/>
        <v/>
      </c>
      <c r="L326" s="73" t="str">
        <f t="shared" si="88"/>
        <v/>
      </c>
      <c r="M326" s="73" t="str">
        <f t="shared" si="88"/>
        <v/>
      </c>
      <c r="N326" s="73" t="str">
        <f t="shared" si="88"/>
        <v/>
      </c>
      <c r="O326" s="73" t="str">
        <f t="shared" si="88"/>
        <v/>
      </c>
      <c r="P326" s="73" t="str">
        <f t="shared" si="88"/>
        <v/>
      </c>
      <c r="Q326" s="73" t="str">
        <f t="shared" si="88"/>
        <v/>
      </c>
    </row>
    <row r="327" spans="1:17" ht="12" customHeight="1" x14ac:dyDescent="0.25">
      <c r="A327" s="29" t="s">
        <v>140</v>
      </c>
      <c r="B327" s="65"/>
      <c r="C327" s="65">
        <f t="shared" ref="C327:Q327" si="89">IF(C309=0,"",C309/C291)</f>
        <v>0.80263154043869811</v>
      </c>
      <c r="D327" s="65">
        <f t="shared" si="89"/>
        <v>0.8031479260744544</v>
      </c>
      <c r="E327" s="65">
        <f t="shared" si="89"/>
        <v>0.80493420515986658</v>
      </c>
      <c r="F327" s="65">
        <f t="shared" si="89"/>
        <v>0.80757697496519254</v>
      </c>
      <c r="G327" s="65">
        <f t="shared" si="89"/>
        <v>0.81136623635316318</v>
      </c>
      <c r="H327" s="65">
        <f t="shared" si="89"/>
        <v>0.8149949521554497</v>
      </c>
      <c r="I327" s="65">
        <f t="shared" si="89"/>
        <v>0.82166691350882703</v>
      </c>
      <c r="J327" s="65">
        <f t="shared" si="89"/>
        <v>0.82706901253489995</v>
      </c>
      <c r="K327" s="65" t="str">
        <f t="shared" si="89"/>
        <v/>
      </c>
      <c r="L327" s="65">
        <f t="shared" si="89"/>
        <v>0.83233586351243238</v>
      </c>
      <c r="M327" s="65" t="str">
        <f t="shared" si="89"/>
        <v/>
      </c>
      <c r="N327" s="65" t="str">
        <f t="shared" si="89"/>
        <v/>
      </c>
      <c r="O327" s="65" t="str">
        <f t="shared" si="89"/>
        <v/>
      </c>
      <c r="P327" s="65" t="str">
        <f t="shared" si="89"/>
        <v/>
      </c>
      <c r="Q327" s="65" t="str">
        <f t="shared" si="89"/>
        <v/>
      </c>
    </row>
    <row r="329" spans="1:17" ht="12" customHeight="1" x14ac:dyDescent="0.25">
      <c r="A329" s="152" t="s">
        <v>190</v>
      </c>
      <c r="B329" s="168"/>
      <c r="C329" s="168">
        <f>SUM(C330,C332,C334,C343)</f>
        <v>0</v>
      </c>
      <c r="D329" s="168">
        <f t="shared" ref="D329:Q329" si="90">SUM(D330,D332,D334,D343)</f>
        <v>0</v>
      </c>
      <c r="E329" s="168">
        <f t="shared" si="90"/>
        <v>0</v>
      </c>
      <c r="F329" s="168">
        <f t="shared" si="90"/>
        <v>0</v>
      </c>
      <c r="G329" s="168">
        <f t="shared" si="90"/>
        <v>0</v>
      </c>
      <c r="H329" s="168">
        <f t="shared" si="90"/>
        <v>0</v>
      </c>
      <c r="I329" s="168">
        <f t="shared" si="90"/>
        <v>0</v>
      </c>
      <c r="J329" s="168">
        <f t="shared" si="90"/>
        <v>0</v>
      </c>
      <c r="K329" s="168">
        <f t="shared" si="90"/>
        <v>0</v>
      </c>
      <c r="L329" s="168">
        <f t="shared" si="90"/>
        <v>0</v>
      </c>
      <c r="M329" s="168">
        <f t="shared" si="90"/>
        <v>0</v>
      </c>
      <c r="N329" s="168">
        <f t="shared" si="90"/>
        <v>0</v>
      </c>
      <c r="O329" s="168">
        <f t="shared" si="90"/>
        <v>0</v>
      </c>
      <c r="P329" s="168">
        <f t="shared" si="90"/>
        <v>0</v>
      </c>
      <c r="Q329" s="168">
        <f t="shared" si="90"/>
        <v>0</v>
      </c>
    </row>
    <row r="330" spans="1:17" ht="12" customHeight="1" x14ac:dyDescent="0.25">
      <c r="A330" s="158" t="s">
        <v>65</v>
      </c>
      <c r="B330" s="157"/>
      <c r="C330" s="157">
        <f>C331</f>
        <v>0</v>
      </c>
      <c r="D330" s="157">
        <f t="shared" ref="D330:Q330" si="91">D331</f>
        <v>0</v>
      </c>
      <c r="E330" s="157">
        <f t="shared" si="91"/>
        <v>0</v>
      </c>
      <c r="F330" s="157">
        <f t="shared" si="91"/>
        <v>0</v>
      </c>
      <c r="G330" s="157">
        <f t="shared" si="91"/>
        <v>0</v>
      </c>
      <c r="H330" s="157">
        <f t="shared" si="91"/>
        <v>0</v>
      </c>
      <c r="I330" s="157">
        <f t="shared" si="91"/>
        <v>0</v>
      </c>
      <c r="J330" s="157">
        <f t="shared" si="91"/>
        <v>0</v>
      </c>
      <c r="K330" s="157">
        <f t="shared" si="91"/>
        <v>0</v>
      </c>
      <c r="L330" s="157">
        <f t="shared" si="91"/>
        <v>0</v>
      </c>
      <c r="M330" s="157">
        <f t="shared" si="91"/>
        <v>0</v>
      </c>
      <c r="N330" s="157">
        <f t="shared" si="91"/>
        <v>0</v>
      </c>
      <c r="O330" s="157">
        <f t="shared" si="91"/>
        <v>0</v>
      </c>
      <c r="P330" s="157">
        <f t="shared" si="91"/>
        <v>0</v>
      </c>
      <c r="Q330" s="157">
        <f t="shared" si="91"/>
        <v>0</v>
      </c>
    </row>
    <row r="331" spans="1:17" ht="12" customHeight="1" x14ac:dyDescent="0.25">
      <c r="A331" s="23" t="s">
        <v>60</v>
      </c>
      <c r="B331" s="57"/>
      <c r="C331" s="57">
        <f>RES_hhdet_in_emi!C$163</f>
        <v>0</v>
      </c>
      <c r="D331" s="57">
        <f>RES_hhdet_in_emi!D$163</f>
        <v>0</v>
      </c>
      <c r="E331" s="57">
        <f>RES_hhdet_in_emi!E$163</f>
        <v>0</v>
      </c>
      <c r="F331" s="57">
        <f>RES_hhdet_in_emi!F$163</f>
        <v>0</v>
      </c>
      <c r="G331" s="57">
        <f>RES_hhdet_in_emi!G$163</f>
        <v>0</v>
      </c>
      <c r="H331" s="57">
        <f>RES_hhdet_in_emi!H$163</f>
        <v>0</v>
      </c>
      <c r="I331" s="57">
        <f>RES_hhdet_in_emi!I$163</f>
        <v>0</v>
      </c>
      <c r="J331" s="57">
        <f>RES_hhdet_in_emi!J$163</f>
        <v>0</v>
      </c>
      <c r="K331" s="57">
        <f>RES_hhdet_in_emi!K$163</f>
        <v>0</v>
      </c>
      <c r="L331" s="57">
        <f>RES_hhdet_in_emi!L$163</f>
        <v>0</v>
      </c>
      <c r="M331" s="57">
        <f>RES_hhdet_in_emi!M$163</f>
        <v>0</v>
      </c>
      <c r="N331" s="57">
        <f>RES_hhdet_in_emi!N$163</f>
        <v>0</v>
      </c>
      <c r="O331" s="57">
        <f>RES_hhdet_in_emi!O$163</f>
        <v>0</v>
      </c>
      <c r="P331" s="57">
        <f>RES_hhdet_in_emi!P$163</f>
        <v>0</v>
      </c>
      <c r="Q331" s="57">
        <f>RES_hhdet_in_emi!Q$163</f>
        <v>0</v>
      </c>
    </row>
    <row r="332" spans="1:17" ht="12" customHeight="1" x14ac:dyDescent="0.25">
      <c r="A332" s="158" t="s">
        <v>112</v>
      </c>
      <c r="B332" s="157"/>
      <c r="C332" s="157">
        <f>C333</f>
        <v>0</v>
      </c>
      <c r="D332" s="157">
        <f t="shared" ref="D332:Q332" si="92">D333</f>
        <v>0</v>
      </c>
      <c r="E332" s="157">
        <f t="shared" si="92"/>
        <v>0</v>
      </c>
      <c r="F332" s="157">
        <f t="shared" si="92"/>
        <v>0</v>
      </c>
      <c r="G332" s="157">
        <f t="shared" si="92"/>
        <v>0</v>
      </c>
      <c r="H332" s="157">
        <f t="shared" si="92"/>
        <v>0</v>
      </c>
      <c r="I332" s="157">
        <f t="shared" si="92"/>
        <v>0</v>
      </c>
      <c r="J332" s="157">
        <f t="shared" si="92"/>
        <v>0</v>
      </c>
      <c r="K332" s="157">
        <f t="shared" si="92"/>
        <v>0</v>
      </c>
      <c r="L332" s="157">
        <f t="shared" si="92"/>
        <v>0</v>
      </c>
      <c r="M332" s="157">
        <f t="shared" si="92"/>
        <v>0</v>
      </c>
      <c r="N332" s="157">
        <f t="shared" si="92"/>
        <v>0</v>
      </c>
      <c r="O332" s="157">
        <f t="shared" si="92"/>
        <v>0</v>
      </c>
      <c r="P332" s="157">
        <f t="shared" si="92"/>
        <v>0</v>
      </c>
      <c r="Q332" s="157">
        <f t="shared" si="92"/>
        <v>0</v>
      </c>
    </row>
    <row r="333" spans="1:17" ht="12" customHeight="1" x14ac:dyDescent="0.25">
      <c r="A333" s="23" t="s">
        <v>60</v>
      </c>
      <c r="B333" s="156"/>
      <c r="C333" s="156">
        <f>RES_hhdet_in_emi!C$165</f>
        <v>0</v>
      </c>
      <c r="D333" s="156">
        <f>RES_hhdet_in_emi!D$165</f>
        <v>0</v>
      </c>
      <c r="E333" s="156">
        <f>RES_hhdet_in_emi!E$165</f>
        <v>0</v>
      </c>
      <c r="F333" s="156">
        <f>RES_hhdet_in_emi!F$165</f>
        <v>0</v>
      </c>
      <c r="G333" s="156">
        <f>RES_hhdet_in_emi!G$165</f>
        <v>0</v>
      </c>
      <c r="H333" s="156">
        <f>RES_hhdet_in_emi!H$165</f>
        <v>0</v>
      </c>
      <c r="I333" s="156">
        <f>RES_hhdet_in_emi!I$165</f>
        <v>0</v>
      </c>
      <c r="J333" s="156">
        <f>RES_hhdet_in_emi!J$165</f>
        <v>0</v>
      </c>
      <c r="K333" s="156">
        <f>RES_hhdet_in_emi!K$165</f>
        <v>0</v>
      </c>
      <c r="L333" s="156">
        <f>RES_hhdet_in_emi!L$165</f>
        <v>0</v>
      </c>
      <c r="M333" s="156">
        <f>RES_hhdet_in_emi!M$165</f>
        <v>0</v>
      </c>
      <c r="N333" s="156">
        <f>RES_hhdet_in_emi!N$165</f>
        <v>0</v>
      </c>
      <c r="O333" s="156">
        <f>RES_hhdet_in_emi!O$165</f>
        <v>0</v>
      </c>
      <c r="P333" s="156">
        <f>RES_hhdet_in_emi!P$165</f>
        <v>0</v>
      </c>
      <c r="Q333" s="156">
        <f>RES_hhdet_in_emi!Q$165</f>
        <v>0</v>
      </c>
    </row>
    <row r="334" spans="1:17" ht="12" customHeight="1" x14ac:dyDescent="0.25">
      <c r="A334" s="158" t="s">
        <v>63</v>
      </c>
      <c r="B334" s="157"/>
      <c r="C334" s="157">
        <f>SUM(C335:C336,C339:C340)</f>
        <v>0</v>
      </c>
      <c r="D334" s="157">
        <f t="shared" ref="D334:Q334" si="93">SUM(D335:D336,D339:D340)</f>
        <v>0</v>
      </c>
      <c r="E334" s="157">
        <f t="shared" si="93"/>
        <v>0</v>
      </c>
      <c r="F334" s="157">
        <f t="shared" si="93"/>
        <v>0</v>
      </c>
      <c r="G334" s="157">
        <f t="shared" si="93"/>
        <v>0</v>
      </c>
      <c r="H334" s="157">
        <f t="shared" si="93"/>
        <v>0</v>
      </c>
      <c r="I334" s="157">
        <f t="shared" si="93"/>
        <v>0</v>
      </c>
      <c r="J334" s="157">
        <f t="shared" si="93"/>
        <v>0</v>
      </c>
      <c r="K334" s="157">
        <f t="shared" si="93"/>
        <v>0</v>
      </c>
      <c r="L334" s="157">
        <f t="shared" si="93"/>
        <v>0</v>
      </c>
      <c r="M334" s="157">
        <f t="shared" si="93"/>
        <v>0</v>
      </c>
      <c r="N334" s="157">
        <f t="shared" si="93"/>
        <v>0</v>
      </c>
      <c r="O334" s="157">
        <f t="shared" si="93"/>
        <v>0</v>
      </c>
      <c r="P334" s="157">
        <f t="shared" si="93"/>
        <v>0</v>
      </c>
      <c r="Q334" s="157">
        <f t="shared" si="93"/>
        <v>0</v>
      </c>
    </row>
    <row r="335" spans="1:17" ht="12" customHeight="1" x14ac:dyDescent="0.25">
      <c r="A335" s="167" t="s">
        <v>144</v>
      </c>
      <c r="B335" s="132"/>
      <c r="C335" s="132">
        <f>RES_hhdet_in_emi!C$167</f>
        <v>0</v>
      </c>
      <c r="D335" s="132">
        <f>RES_hhdet_in_emi!D$167</f>
        <v>0</v>
      </c>
      <c r="E335" s="132">
        <f>RES_hhdet_in_emi!E$167</f>
        <v>0</v>
      </c>
      <c r="F335" s="132">
        <f>RES_hhdet_in_emi!F$167</f>
        <v>0</v>
      </c>
      <c r="G335" s="132">
        <f>RES_hhdet_in_emi!G$167</f>
        <v>0</v>
      </c>
      <c r="H335" s="132">
        <f>RES_hhdet_in_emi!H$167</f>
        <v>0</v>
      </c>
      <c r="I335" s="132">
        <f>RES_hhdet_in_emi!I$167</f>
        <v>0</v>
      </c>
      <c r="J335" s="132">
        <f>RES_hhdet_in_emi!J$167</f>
        <v>0</v>
      </c>
      <c r="K335" s="132">
        <f>RES_hhdet_in_emi!K$167</f>
        <v>0</v>
      </c>
      <c r="L335" s="132">
        <f>RES_hhdet_in_emi!L$167</f>
        <v>0</v>
      </c>
      <c r="M335" s="132">
        <f>RES_hhdet_in_emi!M$167</f>
        <v>0</v>
      </c>
      <c r="N335" s="132">
        <f>RES_hhdet_in_emi!N$167</f>
        <v>0</v>
      </c>
      <c r="O335" s="132">
        <f>RES_hhdet_in_emi!O$167</f>
        <v>0</v>
      </c>
      <c r="P335" s="132">
        <f>RES_hhdet_in_emi!P$167</f>
        <v>0</v>
      </c>
      <c r="Q335" s="132">
        <f>RES_hhdet_in_emi!Q$167</f>
        <v>0</v>
      </c>
    </row>
    <row r="336" spans="1:17" ht="12" customHeight="1" x14ac:dyDescent="0.25">
      <c r="A336" s="167" t="s">
        <v>143</v>
      </c>
      <c r="B336" s="132"/>
      <c r="C336" s="132">
        <f>SUM(C337:C338)</f>
        <v>0</v>
      </c>
      <c r="D336" s="132">
        <f t="shared" ref="D336:Q336" si="94">SUM(D337:D338)</f>
        <v>0</v>
      </c>
      <c r="E336" s="132">
        <f t="shared" si="94"/>
        <v>0</v>
      </c>
      <c r="F336" s="132">
        <f t="shared" si="94"/>
        <v>0</v>
      </c>
      <c r="G336" s="132">
        <f t="shared" si="94"/>
        <v>0</v>
      </c>
      <c r="H336" s="132">
        <f t="shared" si="94"/>
        <v>0</v>
      </c>
      <c r="I336" s="132">
        <f t="shared" si="94"/>
        <v>0</v>
      </c>
      <c r="J336" s="132">
        <f t="shared" si="94"/>
        <v>0</v>
      </c>
      <c r="K336" s="132">
        <f t="shared" si="94"/>
        <v>0</v>
      </c>
      <c r="L336" s="132">
        <f t="shared" si="94"/>
        <v>0</v>
      </c>
      <c r="M336" s="132">
        <f t="shared" si="94"/>
        <v>0</v>
      </c>
      <c r="N336" s="132">
        <f t="shared" si="94"/>
        <v>0</v>
      </c>
      <c r="O336" s="132">
        <f t="shared" si="94"/>
        <v>0</v>
      </c>
      <c r="P336" s="132">
        <f t="shared" si="94"/>
        <v>0</v>
      </c>
      <c r="Q336" s="132">
        <f t="shared" si="94"/>
        <v>0</v>
      </c>
    </row>
    <row r="337" spans="1:17" ht="12" customHeight="1" x14ac:dyDescent="0.25">
      <c r="A337" s="166" t="s">
        <v>57</v>
      </c>
      <c r="B337" s="165"/>
      <c r="C337" s="165">
        <f>RES_hhdet_in_emi!C$169</f>
        <v>0</v>
      </c>
      <c r="D337" s="165">
        <f>RES_hhdet_in_emi!D$169</f>
        <v>0</v>
      </c>
      <c r="E337" s="165">
        <f>RES_hhdet_in_emi!E$169</f>
        <v>0</v>
      </c>
      <c r="F337" s="165">
        <f>RES_hhdet_in_emi!F$169</f>
        <v>0</v>
      </c>
      <c r="G337" s="165">
        <f>RES_hhdet_in_emi!G$169</f>
        <v>0</v>
      </c>
      <c r="H337" s="165">
        <f>RES_hhdet_in_emi!H$169</f>
        <v>0</v>
      </c>
      <c r="I337" s="165">
        <f>RES_hhdet_in_emi!I$169</f>
        <v>0</v>
      </c>
      <c r="J337" s="165">
        <f>RES_hhdet_in_emi!J$169</f>
        <v>0</v>
      </c>
      <c r="K337" s="165">
        <f>RES_hhdet_in_emi!K$169</f>
        <v>0</v>
      </c>
      <c r="L337" s="165">
        <f>RES_hhdet_in_emi!L$169</f>
        <v>0</v>
      </c>
      <c r="M337" s="165">
        <f>RES_hhdet_in_emi!M$169</f>
        <v>0</v>
      </c>
      <c r="N337" s="165">
        <f>RES_hhdet_in_emi!N$169</f>
        <v>0</v>
      </c>
      <c r="O337" s="165">
        <f>RES_hhdet_in_emi!O$169</f>
        <v>0</v>
      </c>
      <c r="P337" s="165">
        <f>RES_hhdet_in_emi!P$169</f>
        <v>0</v>
      </c>
      <c r="Q337" s="165">
        <f>RES_hhdet_in_emi!Q$169</f>
        <v>0</v>
      </c>
    </row>
    <row r="338" spans="1:17" ht="12" customHeight="1" x14ac:dyDescent="0.25">
      <c r="A338" s="147" t="s">
        <v>59</v>
      </c>
      <c r="B338" s="164"/>
      <c r="C338" s="164">
        <f>RES_hhdet_in_emi!C$170</f>
        <v>0</v>
      </c>
      <c r="D338" s="164">
        <f>RES_hhdet_in_emi!D$170</f>
        <v>0</v>
      </c>
      <c r="E338" s="164">
        <f>RES_hhdet_in_emi!E$170</f>
        <v>0</v>
      </c>
      <c r="F338" s="164">
        <f>RES_hhdet_in_emi!F$170</f>
        <v>0</v>
      </c>
      <c r="G338" s="164">
        <f>RES_hhdet_in_emi!G$170</f>
        <v>0</v>
      </c>
      <c r="H338" s="164">
        <f>RES_hhdet_in_emi!H$170</f>
        <v>0</v>
      </c>
      <c r="I338" s="164">
        <f>RES_hhdet_in_emi!I$170</f>
        <v>0</v>
      </c>
      <c r="J338" s="164">
        <f>RES_hhdet_in_emi!J$170</f>
        <v>0</v>
      </c>
      <c r="K338" s="164">
        <f>RES_hhdet_in_emi!K$170</f>
        <v>0</v>
      </c>
      <c r="L338" s="164">
        <f>RES_hhdet_in_emi!L$170</f>
        <v>0</v>
      </c>
      <c r="M338" s="164">
        <f>RES_hhdet_in_emi!M$170</f>
        <v>0</v>
      </c>
      <c r="N338" s="164">
        <f>RES_hhdet_in_emi!N$170</f>
        <v>0</v>
      </c>
      <c r="O338" s="164">
        <f>RES_hhdet_in_emi!O$170</f>
        <v>0</v>
      </c>
      <c r="P338" s="164">
        <f>RES_hhdet_in_emi!P$170</f>
        <v>0</v>
      </c>
      <c r="Q338" s="164">
        <f>RES_hhdet_in_emi!Q$170</f>
        <v>0</v>
      </c>
    </row>
    <row r="339" spans="1:17" ht="12" customHeight="1" x14ac:dyDescent="0.25">
      <c r="A339" s="163" t="s">
        <v>142</v>
      </c>
      <c r="B339" s="162"/>
      <c r="C339" s="162">
        <f>RES_hhdet_in_emi!C$171</f>
        <v>0</v>
      </c>
      <c r="D339" s="162">
        <f>RES_hhdet_in_emi!D$171</f>
        <v>0</v>
      </c>
      <c r="E339" s="162">
        <f>RES_hhdet_in_emi!E$171</f>
        <v>0</v>
      </c>
      <c r="F339" s="162">
        <f>RES_hhdet_in_emi!F$171</f>
        <v>0</v>
      </c>
      <c r="G339" s="162">
        <f>RES_hhdet_in_emi!G$171</f>
        <v>0</v>
      </c>
      <c r="H339" s="162">
        <f>RES_hhdet_in_emi!H$171</f>
        <v>0</v>
      </c>
      <c r="I339" s="162">
        <f>RES_hhdet_in_emi!I$171</f>
        <v>0</v>
      </c>
      <c r="J339" s="162">
        <f>RES_hhdet_in_emi!J$171</f>
        <v>0</v>
      </c>
      <c r="K339" s="162">
        <f>RES_hhdet_in_emi!K$171</f>
        <v>0</v>
      </c>
      <c r="L339" s="162">
        <f>RES_hhdet_in_emi!L$171</f>
        <v>0</v>
      </c>
      <c r="M339" s="162">
        <f>RES_hhdet_in_emi!M$171</f>
        <v>0</v>
      </c>
      <c r="N339" s="162">
        <f>RES_hhdet_in_emi!N$171</f>
        <v>0</v>
      </c>
      <c r="O339" s="162">
        <f>RES_hhdet_in_emi!O$171</f>
        <v>0</v>
      </c>
      <c r="P339" s="162">
        <f>RES_hhdet_in_emi!P$171</f>
        <v>0</v>
      </c>
      <c r="Q339" s="162">
        <f>RES_hhdet_in_emi!Q$171</f>
        <v>0</v>
      </c>
    </row>
    <row r="340" spans="1:17" ht="12" customHeight="1" x14ac:dyDescent="0.25">
      <c r="A340" s="161" t="s">
        <v>141</v>
      </c>
      <c r="B340" s="160"/>
      <c r="C340" s="160">
        <f>SUM(C341:C342)</f>
        <v>0</v>
      </c>
      <c r="D340" s="160">
        <f t="shared" ref="D340:Q340" si="95">SUM(D341:D342)</f>
        <v>0</v>
      </c>
      <c r="E340" s="160">
        <f t="shared" si="95"/>
        <v>0</v>
      </c>
      <c r="F340" s="160">
        <f t="shared" si="95"/>
        <v>0</v>
      </c>
      <c r="G340" s="160">
        <f t="shared" si="95"/>
        <v>0</v>
      </c>
      <c r="H340" s="160">
        <f t="shared" si="95"/>
        <v>0</v>
      </c>
      <c r="I340" s="160">
        <f t="shared" si="95"/>
        <v>0</v>
      </c>
      <c r="J340" s="160">
        <f t="shared" si="95"/>
        <v>0</v>
      </c>
      <c r="K340" s="160">
        <f t="shared" si="95"/>
        <v>0</v>
      </c>
      <c r="L340" s="160">
        <f t="shared" si="95"/>
        <v>0</v>
      </c>
      <c r="M340" s="160">
        <f t="shared" si="95"/>
        <v>0</v>
      </c>
      <c r="N340" s="160">
        <f t="shared" si="95"/>
        <v>0</v>
      </c>
      <c r="O340" s="160">
        <f t="shared" si="95"/>
        <v>0</v>
      </c>
      <c r="P340" s="160">
        <f t="shared" si="95"/>
        <v>0</v>
      </c>
      <c r="Q340" s="160">
        <f t="shared" si="95"/>
        <v>0</v>
      </c>
    </row>
    <row r="341" spans="1:17" ht="12" customHeight="1" x14ac:dyDescent="0.25">
      <c r="A341" s="148" t="s">
        <v>60</v>
      </c>
      <c r="B341" s="156"/>
      <c r="C341" s="156">
        <f>RES_hhdet_in_emi!C$173</f>
        <v>0</v>
      </c>
      <c r="D341" s="156">
        <f>RES_hhdet_in_emi!D$173</f>
        <v>0</v>
      </c>
      <c r="E341" s="156">
        <f>RES_hhdet_in_emi!E$173</f>
        <v>0</v>
      </c>
      <c r="F341" s="156">
        <f>RES_hhdet_in_emi!F$173</f>
        <v>0</v>
      </c>
      <c r="G341" s="156">
        <f>RES_hhdet_in_emi!G$173</f>
        <v>0</v>
      </c>
      <c r="H341" s="156">
        <f>RES_hhdet_in_emi!H$173</f>
        <v>0</v>
      </c>
      <c r="I341" s="156">
        <f>RES_hhdet_in_emi!I$173</f>
        <v>0</v>
      </c>
      <c r="J341" s="156">
        <f>RES_hhdet_in_emi!J$173</f>
        <v>0</v>
      </c>
      <c r="K341" s="156">
        <f>RES_hhdet_in_emi!K$173</f>
        <v>0</v>
      </c>
      <c r="L341" s="156">
        <f>RES_hhdet_in_emi!L$173</f>
        <v>0</v>
      </c>
      <c r="M341" s="156">
        <f>RES_hhdet_in_emi!M$173</f>
        <v>0</v>
      </c>
      <c r="N341" s="156">
        <f>RES_hhdet_in_emi!N$173</f>
        <v>0</v>
      </c>
      <c r="O341" s="156">
        <f>RES_hhdet_in_emi!O$173</f>
        <v>0</v>
      </c>
      <c r="P341" s="156">
        <f>RES_hhdet_in_emi!P$173</f>
        <v>0</v>
      </c>
      <c r="Q341" s="156">
        <f>RES_hhdet_in_emi!Q$173</f>
        <v>0</v>
      </c>
    </row>
    <row r="342" spans="1:17" ht="12" customHeight="1" x14ac:dyDescent="0.25">
      <c r="A342" s="159" t="s">
        <v>59</v>
      </c>
      <c r="B342" s="57"/>
      <c r="C342" s="57">
        <f>RES_hhdet_in_emi!C$174</f>
        <v>0</v>
      </c>
      <c r="D342" s="57">
        <f>RES_hhdet_in_emi!D$174</f>
        <v>0</v>
      </c>
      <c r="E342" s="57">
        <f>RES_hhdet_in_emi!E$174</f>
        <v>0</v>
      </c>
      <c r="F342" s="57">
        <f>RES_hhdet_in_emi!F$174</f>
        <v>0</v>
      </c>
      <c r="G342" s="57">
        <f>RES_hhdet_in_emi!G$174</f>
        <v>0</v>
      </c>
      <c r="H342" s="57">
        <f>RES_hhdet_in_emi!H$174</f>
        <v>0</v>
      </c>
      <c r="I342" s="57">
        <f>RES_hhdet_in_emi!I$174</f>
        <v>0</v>
      </c>
      <c r="J342" s="57">
        <f>RES_hhdet_in_emi!J$174</f>
        <v>0</v>
      </c>
      <c r="K342" s="57">
        <f>RES_hhdet_in_emi!K$174</f>
        <v>0</v>
      </c>
      <c r="L342" s="57">
        <f>RES_hhdet_in_emi!L$174</f>
        <v>0</v>
      </c>
      <c r="M342" s="57">
        <f>RES_hhdet_in_emi!M$174</f>
        <v>0</v>
      </c>
      <c r="N342" s="57">
        <f>RES_hhdet_in_emi!N$174</f>
        <v>0</v>
      </c>
      <c r="O342" s="57">
        <f>RES_hhdet_in_emi!O$174</f>
        <v>0</v>
      </c>
      <c r="P342" s="57">
        <f>RES_hhdet_in_emi!P$174</f>
        <v>0</v>
      </c>
      <c r="Q342" s="57">
        <f>RES_hhdet_in_emi!Q$174</f>
        <v>0</v>
      </c>
    </row>
    <row r="343" spans="1:17" ht="12" customHeight="1" x14ac:dyDescent="0.25">
      <c r="A343" s="158" t="s">
        <v>62</v>
      </c>
      <c r="B343" s="157"/>
      <c r="C343" s="157">
        <f>SUM(C344:C345)</f>
        <v>0</v>
      </c>
      <c r="D343" s="157">
        <f t="shared" ref="D343:Q343" si="96">SUM(D344:D345)</f>
        <v>0</v>
      </c>
      <c r="E343" s="157">
        <f t="shared" si="96"/>
        <v>0</v>
      </c>
      <c r="F343" s="157">
        <f t="shared" si="96"/>
        <v>0</v>
      </c>
      <c r="G343" s="157">
        <f t="shared" si="96"/>
        <v>0</v>
      </c>
      <c r="H343" s="157">
        <f t="shared" si="96"/>
        <v>0</v>
      </c>
      <c r="I343" s="157">
        <f t="shared" si="96"/>
        <v>0</v>
      </c>
      <c r="J343" s="157">
        <f t="shared" si="96"/>
        <v>0</v>
      </c>
      <c r="K343" s="157">
        <f t="shared" si="96"/>
        <v>0</v>
      </c>
      <c r="L343" s="157">
        <f t="shared" si="96"/>
        <v>0</v>
      </c>
      <c r="M343" s="157">
        <f t="shared" si="96"/>
        <v>0</v>
      </c>
      <c r="N343" s="157">
        <f t="shared" si="96"/>
        <v>0</v>
      </c>
      <c r="O343" s="157">
        <f t="shared" si="96"/>
        <v>0</v>
      </c>
      <c r="P343" s="157">
        <f t="shared" si="96"/>
        <v>0</v>
      </c>
      <c r="Q343" s="157">
        <f t="shared" si="96"/>
        <v>0</v>
      </c>
    </row>
    <row r="344" spans="1:17" ht="12" customHeight="1" x14ac:dyDescent="0.25">
      <c r="A344" s="23" t="s">
        <v>57</v>
      </c>
      <c r="B344" s="156"/>
      <c r="C344" s="156">
        <f>RES_hhdet_in_emi!C$176</f>
        <v>0</v>
      </c>
      <c r="D344" s="156">
        <f>RES_hhdet_in_emi!D$176</f>
        <v>0</v>
      </c>
      <c r="E344" s="156">
        <f>RES_hhdet_in_emi!E$176</f>
        <v>0</v>
      </c>
      <c r="F344" s="156">
        <f>RES_hhdet_in_emi!F$176</f>
        <v>0</v>
      </c>
      <c r="G344" s="156">
        <f>RES_hhdet_in_emi!G$176</f>
        <v>0</v>
      </c>
      <c r="H344" s="156">
        <f>RES_hhdet_in_emi!H$176</f>
        <v>0</v>
      </c>
      <c r="I344" s="156">
        <f>RES_hhdet_in_emi!I$176</f>
        <v>0</v>
      </c>
      <c r="J344" s="156">
        <f>RES_hhdet_in_emi!J$176</f>
        <v>0</v>
      </c>
      <c r="K344" s="156">
        <f>RES_hhdet_in_emi!K$176</f>
        <v>0</v>
      </c>
      <c r="L344" s="156">
        <f>RES_hhdet_in_emi!L$176</f>
        <v>0</v>
      </c>
      <c r="M344" s="156">
        <f>RES_hhdet_in_emi!M$176</f>
        <v>0</v>
      </c>
      <c r="N344" s="156">
        <f>RES_hhdet_in_emi!N$176</f>
        <v>0</v>
      </c>
      <c r="O344" s="156">
        <f>RES_hhdet_in_emi!O$176</f>
        <v>0</v>
      </c>
      <c r="P344" s="156">
        <f>RES_hhdet_in_emi!P$176</f>
        <v>0</v>
      </c>
      <c r="Q344" s="156">
        <f>RES_hhdet_in_emi!Q$176</f>
        <v>0</v>
      </c>
    </row>
    <row r="345" spans="1:17" ht="12" customHeight="1" x14ac:dyDescent="0.25">
      <c r="A345" s="29" t="s">
        <v>140</v>
      </c>
      <c r="B345" s="57"/>
      <c r="C345" s="57">
        <f>RES_hhdet_in_emi!C$177</f>
        <v>0</v>
      </c>
      <c r="D345" s="57">
        <f>RES_hhdet_in_emi!D$177</f>
        <v>0</v>
      </c>
      <c r="E345" s="57">
        <f>RES_hhdet_in_emi!E$177</f>
        <v>0</v>
      </c>
      <c r="F345" s="57">
        <f>RES_hhdet_in_emi!F$177</f>
        <v>0</v>
      </c>
      <c r="G345" s="57">
        <f>RES_hhdet_in_emi!G$177</f>
        <v>0</v>
      </c>
      <c r="H345" s="57">
        <f>RES_hhdet_in_emi!H$177</f>
        <v>0</v>
      </c>
      <c r="I345" s="57">
        <f>RES_hhdet_in_emi!I$177</f>
        <v>0</v>
      </c>
      <c r="J345" s="57">
        <f>RES_hhdet_in_emi!J$177</f>
        <v>0</v>
      </c>
      <c r="K345" s="57">
        <f>RES_hhdet_in_emi!K$177</f>
        <v>0</v>
      </c>
      <c r="L345" s="57">
        <f>RES_hhdet_in_emi!L$177</f>
        <v>0</v>
      </c>
      <c r="M345" s="57">
        <f>RES_hhdet_in_emi!M$177</f>
        <v>0</v>
      </c>
      <c r="N345" s="57">
        <f>RES_hhdet_in_emi!N$177</f>
        <v>0</v>
      </c>
      <c r="O345" s="57">
        <f>RES_hhdet_in_emi!O$177</f>
        <v>0</v>
      </c>
      <c r="P345" s="57">
        <f>RES_hhdet_in_emi!P$177</f>
        <v>0</v>
      </c>
      <c r="Q345" s="57">
        <f>RES_hhdet_in_emi!Q$177</f>
        <v>0</v>
      </c>
    </row>
    <row r="347" spans="1:17" ht="12" customHeight="1" x14ac:dyDescent="0.25">
      <c r="A347" s="152" t="s">
        <v>189</v>
      </c>
      <c r="B347" s="168"/>
      <c r="C347" s="168">
        <f t="shared" ref="C347:Q347" si="97">C348+C350+C352+C361</f>
        <v>10376.640657878843</v>
      </c>
      <c r="D347" s="168">
        <f t="shared" si="97"/>
        <v>10542.918218820245</v>
      </c>
      <c r="E347" s="168">
        <f t="shared" si="97"/>
        <v>11409.922891847831</v>
      </c>
      <c r="F347" s="168">
        <f t="shared" si="97"/>
        <v>10636.757445128032</v>
      </c>
      <c r="G347" s="168">
        <f t="shared" si="97"/>
        <v>9791.2838812770715</v>
      </c>
      <c r="H347" s="168">
        <f t="shared" si="97"/>
        <v>10323.693827634645</v>
      </c>
      <c r="I347" s="168">
        <f t="shared" si="97"/>
        <v>11237.244115849289</v>
      </c>
      <c r="J347" s="168">
        <f t="shared" si="97"/>
        <v>9995.559426909711</v>
      </c>
      <c r="K347" s="168">
        <f t="shared" si="97"/>
        <v>0</v>
      </c>
      <c r="L347" s="168">
        <f t="shared" si="97"/>
        <v>11256.046739280284</v>
      </c>
      <c r="M347" s="168">
        <f t="shared" si="97"/>
        <v>0</v>
      </c>
      <c r="N347" s="168">
        <f t="shared" si="97"/>
        <v>0</v>
      </c>
      <c r="O347" s="168">
        <f t="shared" si="97"/>
        <v>0</v>
      </c>
      <c r="P347" s="168">
        <f t="shared" si="97"/>
        <v>0</v>
      </c>
      <c r="Q347" s="168">
        <f t="shared" si="97"/>
        <v>0</v>
      </c>
    </row>
    <row r="348" spans="1:17" ht="12" customHeight="1" x14ac:dyDescent="0.25">
      <c r="A348" s="158" t="s">
        <v>65</v>
      </c>
      <c r="B348" s="157"/>
      <c r="C348" s="157">
        <f t="shared" ref="C348:Q348" si="98">C349</f>
        <v>5926.1040888350917</v>
      </c>
      <c r="D348" s="157">
        <f t="shared" si="98"/>
        <v>6586.1130206061025</v>
      </c>
      <c r="E348" s="157">
        <f t="shared" si="98"/>
        <v>7298.1435425483623</v>
      </c>
      <c r="F348" s="157">
        <f t="shared" si="98"/>
        <v>6470.2143325971774</v>
      </c>
      <c r="G348" s="157">
        <f t="shared" si="98"/>
        <v>5459.6655681844777</v>
      </c>
      <c r="H348" s="157">
        <f t="shared" si="98"/>
        <v>6313.8612124942065</v>
      </c>
      <c r="I348" s="157">
        <f t="shared" si="98"/>
        <v>7219.7307652462023</v>
      </c>
      <c r="J348" s="157">
        <f t="shared" si="98"/>
        <v>6045.6694417302197</v>
      </c>
      <c r="K348" s="157">
        <f t="shared" si="98"/>
        <v>0</v>
      </c>
      <c r="L348" s="157">
        <f t="shared" si="98"/>
        <v>5431.8189086295997</v>
      </c>
      <c r="M348" s="157">
        <f t="shared" si="98"/>
        <v>0</v>
      </c>
      <c r="N348" s="157">
        <f t="shared" si="98"/>
        <v>0</v>
      </c>
      <c r="O348" s="157">
        <f t="shared" si="98"/>
        <v>0</v>
      </c>
      <c r="P348" s="157">
        <f t="shared" si="98"/>
        <v>0</v>
      </c>
      <c r="Q348" s="157">
        <f t="shared" si="98"/>
        <v>0</v>
      </c>
    </row>
    <row r="349" spans="1:17" ht="12" customHeight="1" x14ac:dyDescent="0.25">
      <c r="A349" s="23" t="s">
        <v>60</v>
      </c>
      <c r="B349" s="57"/>
      <c r="C349" s="57">
        <f>IF(C277=0,0,C277/0.086*1000000/C$49)</f>
        <v>5926.1040888350917</v>
      </c>
      <c r="D349" s="57">
        <f t="shared" ref="D349:Q349" si="99">IF(D277=0,0,D277/0.086*1000000/D$49)</f>
        <v>6586.1130206061025</v>
      </c>
      <c r="E349" s="57">
        <f t="shared" si="99"/>
        <v>7298.1435425483623</v>
      </c>
      <c r="F349" s="57">
        <f t="shared" si="99"/>
        <v>6470.2143325971774</v>
      </c>
      <c r="G349" s="57">
        <f t="shared" si="99"/>
        <v>5459.6655681844777</v>
      </c>
      <c r="H349" s="57">
        <f t="shared" si="99"/>
        <v>6313.8612124942065</v>
      </c>
      <c r="I349" s="57">
        <f t="shared" si="99"/>
        <v>7219.7307652462023</v>
      </c>
      <c r="J349" s="57">
        <f t="shared" si="99"/>
        <v>6045.6694417302197</v>
      </c>
      <c r="K349" s="57">
        <f t="shared" si="99"/>
        <v>0</v>
      </c>
      <c r="L349" s="57">
        <f t="shared" si="99"/>
        <v>5431.8189086295997</v>
      </c>
      <c r="M349" s="57">
        <f t="shared" si="99"/>
        <v>0</v>
      </c>
      <c r="N349" s="57">
        <f t="shared" si="99"/>
        <v>0</v>
      </c>
      <c r="O349" s="57">
        <f t="shared" si="99"/>
        <v>0</v>
      </c>
      <c r="P349" s="57">
        <f t="shared" si="99"/>
        <v>0</v>
      </c>
      <c r="Q349" s="57">
        <f t="shared" si="99"/>
        <v>0</v>
      </c>
    </row>
    <row r="350" spans="1:17" ht="12" customHeight="1" x14ac:dyDescent="0.25">
      <c r="A350" s="158" t="s">
        <v>112</v>
      </c>
      <c r="B350" s="157"/>
      <c r="C350" s="157">
        <f t="shared" ref="C350:Q350" si="100">C351</f>
        <v>680.9406155151903</v>
      </c>
      <c r="D350" s="157">
        <f t="shared" si="100"/>
        <v>407.74093122291617</v>
      </c>
      <c r="E350" s="157">
        <f t="shared" si="100"/>
        <v>430.13241423380128</v>
      </c>
      <c r="F350" s="157">
        <f t="shared" si="100"/>
        <v>567.00432521197638</v>
      </c>
      <c r="G350" s="157">
        <f t="shared" si="100"/>
        <v>414.84236952759778</v>
      </c>
      <c r="H350" s="157">
        <f t="shared" si="100"/>
        <v>415.50535523582801</v>
      </c>
      <c r="I350" s="157">
        <f t="shared" si="100"/>
        <v>323.00346550559055</v>
      </c>
      <c r="J350" s="157">
        <f t="shared" si="100"/>
        <v>149.78929841911994</v>
      </c>
      <c r="K350" s="157">
        <f t="shared" si="100"/>
        <v>0</v>
      </c>
      <c r="L350" s="157">
        <f t="shared" si="100"/>
        <v>2133.901967277418</v>
      </c>
      <c r="M350" s="157">
        <f t="shared" si="100"/>
        <v>0</v>
      </c>
      <c r="N350" s="157">
        <f t="shared" si="100"/>
        <v>0</v>
      </c>
      <c r="O350" s="157">
        <f t="shared" si="100"/>
        <v>0</v>
      </c>
      <c r="P350" s="157">
        <f t="shared" si="100"/>
        <v>0</v>
      </c>
      <c r="Q350" s="157">
        <f t="shared" si="100"/>
        <v>0</v>
      </c>
    </row>
    <row r="351" spans="1:17" ht="12" customHeight="1" x14ac:dyDescent="0.25">
      <c r="A351" s="23" t="s">
        <v>60</v>
      </c>
      <c r="B351" s="156"/>
      <c r="C351" s="156">
        <f>IF(C279=0,0,C279/0.086*1000000/C$49)</f>
        <v>680.9406155151903</v>
      </c>
      <c r="D351" s="156">
        <f t="shared" ref="D351:Q351" si="101">IF(D279=0,0,D279/0.086*1000000/D$49)</f>
        <v>407.74093122291617</v>
      </c>
      <c r="E351" s="156">
        <f t="shared" si="101"/>
        <v>430.13241423380128</v>
      </c>
      <c r="F351" s="156">
        <f t="shared" si="101"/>
        <v>567.00432521197638</v>
      </c>
      <c r="G351" s="156">
        <f t="shared" si="101"/>
        <v>414.84236952759778</v>
      </c>
      <c r="H351" s="156">
        <f t="shared" si="101"/>
        <v>415.50535523582801</v>
      </c>
      <c r="I351" s="156">
        <f t="shared" si="101"/>
        <v>323.00346550559055</v>
      </c>
      <c r="J351" s="156">
        <f t="shared" si="101"/>
        <v>149.78929841911994</v>
      </c>
      <c r="K351" s="156">
        <f t="shared" si="101"/>
        <v>0</v>
      </c>
      <c r="L351" s="156">
        <f t="shared" si="101"/>
        <v>2133.901967277418</v>
      </c>
      <c r="M351" s="156">
        <f t="shared" si="101"/>
        <v>0</v>
      </c>
      <c r="N351" s="156">
        <f t="shared" si="101"/>
        <v>0</v>
      </c>
      <c r="O351" s="156">
        <f t="shared" si="101"/>
        <v>0</v>
      </c>
      <c r="P351" s="156">
        <f t="shared" si="101"/>
        <v>0</v>
      </c>
      <c r="Q351" s="156">
        <f t="shared" si="101"/>
        <v>0</v>
      </c>
    </row>
    <row r="352" spans="1:17" ht="12" customHeight="1" x14ac:dyDescent="0.25">
      <c r="A352" s="158" t="s">
        <v>63</v>
      </c>
      <c r="B352" s="157"/>
      <c r="C352" s="157">
        <f>IF(C280=0,0,C280/0.086*1000000/SUM(C$53:C$56))</f>
        <v>2756.6555533714359</v>
      </c>
      <c r="D352" s="157">
        <f t="shared" ref="D352:Q352" si="102">IF(D280=0,0,D280/0.086*1000000/SUM(D$53:D$56))</f>
        <v>2526.7892839280889</v>
      </c>
      <c r="E352" s="157">
        <f t="shared" si="102"/>
        <v>2480.1239498283626</v>
      </c>
      <c r="F352" s="157">
        <f t="shared" si="102"/>
        <v>2387.7937974746487</v>
      </c>
      <c r="G352" s="157">
        <f t="shared" si="102"/>
        <v>2747.4110664399818</v>
      </c>
      <c r="H352" s="157">
        <f t="shared" si="102"/>
        <v>2304.4731266714944</v>
      </c>
      <c r="I352" s="157">
        <f t="shared" si="102"/>
        <v>2300.9741410320594</v>
      </c>
      <c r="J352" s="157">
        <f t="shared" si="102"/>
        <v>2439.0868852249896</v>
      </c>
      <c r="K352" s="157">
        <f t="shared" si="102"/>
        <v>0</v>
      </c>
      <c r="L352" s="157">
        <f t="shared" si="102"/>
        <v>2246.8265411261928</v>
      </c>
      <c r="M352" s="157">
        <f t="shared" si="102"/>
        <v>0</v>
      </c>
      <c r="N352" s="157">
        <f t="shared" si="102"/>
        <v>0</v>
      </c>
      <c r="O352" s="157">
        <f t="shared" si="102"/>
        <v>0</v>
      </c>
      <c r="P352" s="157">
        <f t="shared" si="102"/>
        <v>0</v>
      </c>
      <c r="Q352" s="157">
        <f t="shared" si="102"/>
        <v>0</v>
      </c>
    </row>
    <row r="353" spans="1:17" ht="12" customHeight="1" x14ac:dyDescent="0.25">
      <c r="A353" s="167" t="s">
        <v>144</v>
      </c>
      <c r="B353" s="132"/>
      <c r="C353" s="132">
        <f>IF(C281=0,0,C281/0.086*1000000/C$53)</f>
        <v>0</v>
      </c>
      <c r="D353" s="132">
        <f t="shared" ref="D353:Q353" si="103">IF(D281=0,0,D281/0.086*1000000/D$53)</f>
        <v>0</v>
      </c>
      <c r="E353" s="132">
        <f t="shared" si="103"/>
        <v>0</v>
      </c>
      <c r="F353" s="132">
        <f t="shared" si="103"/>
        <v>0</v>
      </c>
      <c r="G353" s="132">
        <f t="shared" si="103"/>
        <v>0</v>
      </c>
      <c r="H353" s="132">
        <f t="shared" si="103"/>
        <v>0</v>
      </c>
      <c r="I353" s="132">
        <f t="shared" si="103"/>
        <v>0</v>
      </c>
      <c r="J353" s="132">
        <f t="shared" si="103"/>
        <v>0</v>
      </c>
      <c r="K353" s="132">
        <f t="shared" si="103"/>
        <v>0</v>
      </c>
      <c r="L353" s="132">
        <f t="shared" si="103"/>
        <v>0</v>
      </c>
      <c r="M353" s="132">
        <f t="shared" si="103"/>
        <v>0</v>
      </c>
      <c r="N353" s="132">
        <f t="shared" si="103"/>
        <v>0</v>
      </c>
      <c r="O353" s="132">
        <f t="shared" si="103"/>
        <v>0</v>
      </c>
      <c r="P353" s="132">
        <f t="shared" si="103"/>
        <v>0</v>
      </c>
      <c r="Q353" s="132">
        <f t="shared" si="103"/>
        <v>0</v>
      </c>
    </row>
    <row r="354" spans="1:17" ht="12" customHeight="1" x14ac:dyDescent="0.25">
      <c r="A354" s="167" t="s">
        <v>143</v>
      </c>
      <c r="B354" s="132"/>
      <c r="C354" s="132">
        <f>IF(C282=0,0,C282/0.086*1000000/C$54)</f>
        <v>0</v>
      </c>
      <c r="D354" s="132">
        <f t="shared" ref="D354:Q354" si="104">IF(D282=0,0,D282/0.086*1000000/D$54)</f>
        <v>0</v>
      </c>
      <c r="E354" s="132">
        <f t="shared" si="104"/>
        <v>0</v>
      </c>
      <c r="F354" s="132">
        <f t="shared" si="104"/>
        <v>0</v>
      </c>
      <c r="G354" s="132">
        <f t="shared" si="104"/>
        <v>0</v>
      </c>
      <c r="H354" s="132">
        <f t="shared" si="104"/>
        <v>0</v>
      </c>
      <c r="I354" s="132">
        <f t="shared" si="104"/>
        <v>0</v>
      </c>
      <c r="J354" s="132">
        <f t="shared" si="104"/>
        <v>0</v>
      </c>
      <c r="K354" s="132">
        <f t="shared" si="104"/>
        <v>0</v>
      </c>
      <c r="L354" s="132">
        <f t="shared" si="104"/>
        <v>0</v>
      </c>
      <c r="M354" s="132">
        <f t="shared" si="104"/>
        <v>0</v>
      </c>
      <c r="N354" s="132">
        <f t="shared" si="104"/>
        <v>0</v>
      </c>
      <c r="O354" s="132">
        <f t="shared" si="104"/>
        <v>0</v>
      </c>
      <c r="P354" s="132">
        <f t="shared" si="104"/>
        <v>0</v>
      </c>
      <c r="Q354" s="132">
        <f t="shared" si="104"/>
        <v>0</v>
      </c>
    </row>
    <row r="355" spans="1:17" ht="12" customHeight="1" x14ac:dyDescent="0.25">
      <c r="A355" s="166" t="s">
        <v>57</v>
      </c>
      <c r="B355" s="165"/>
      <c r="C355" s="165">
        <f t="shared" ref="C355:Q356" si="105">IF(C283=0,0,C283/0.086*1000000/C$54)</f>
        <v>0</v>
      </c>
      <c r="D355" s="165">
        <f t="shared" si="105"/>
        <v>0</v>
      </c>
      <c r="E355" s="165">
        <f t="shared" si="105"/>
        <v>0</v>
      </c>
      <c r="F355" s="165">
        <f t="shared" si="105"/>
        <v>0</v>
      </c>
      <c r="G355" s="165">
        <f t="shared" si="105"/>
        <v>0</v>
      </c>
      <c r="H355" s="165">
        <f t="shared" si="105"/>
        <v>0</v>
      </c>
      <c r="I355" s="165">
        <f t="shared" si="105"/>
        <v>0</v>
      </c>
      <c r="J355" s="165">
        <f t="shared" si="105"/>
        <v>0</v>
      </c>
      <c r="K355" s="165">
        <f t="shared" si="105"/>
        <v>0</v>
      </c>
      <c r="L355" s="165">
        <f t="shared" si="105"/>
        <v>0</v>
      </c>
      <c r="M355" s="165">
        <f t="shared" si="105"/>
        <v>0</v>
      </c>
      <c r="N355" s="165">
        <f t="shared" si="105"/>
        <v>0</v>
      </c>
      <c r="O355" s="165">
        <f t="shared" si="105"/>
        <v>0</v>
      </c>
      <c r="P355" s="165">
        <f t="shared" si="105"/>
        <v>0</v>
      </c>
      <c r="Q355" s="165">
        <f t="shared" si="105"/>
        <v>0</v>
      </c>
    </row>
    <row r="356" spans="1:17" ht="12" customHeight="1" x14ac:dyDescent="0.25">
      <c r="A356" s="147" t="s">
        <v>59</v>
      </c>
      <c r="B356" s="164"/>
      <c r="C356" s="164">
        <f t="shared" si="105"/>
        <v>0</v>
      </c>
      <c r="D356" s="164">
        <f t="shared" si="105"/>
        <v>0</v>
      </c>
      <c r="E356" s="164">
        <f t="shared" si="105"/>
        <v>0</v>
      </c>
      <c r="F356" s="164">
        <f t="shared" si="105"/>
        <v>0</v>
      </c>
      <c r="G356" s="164">
        <f t="shared" si="105"/>
        <v>0</v>
      </c>
      <c r="H356" s="164">
        <f t="shared" si="105"/>
        <v>0</v>
      </c>
      <c r="I356" s="164">
        <f t="shared" si="105"/>
        <v>0</v>
      </c>
      <c r="J356" s="164">
        <f t="shared" si="105"/>
        <v>0</v>
      </c>
      <c r="K356" s="164">
        <f t="shared" si="105"/>
        <v>0</v>
      </c>
      <c r="L356" s="164">
        <f t="shared" si="105"/>
        <v>0</v>
      </c>
      <c r="M356" s="164">
        <f t="shared" si="105"/>
        <v>0</v>
      </c>
      <c r="N356" s="164">
        <f t="shared" si="105"/>
        <v>0</v>
      </c>
      <c r="O356" s="164">
        <f t="shared" si="105"/>
        <v>0</v>
      </c>
      <c r="P356" s="164">
        <f t="shared" si="105"/>
        <v>0</v>
      </c>
      <c r="Q356" s="164">
        <f t="shared" si="105"/>
        <v>0</v>
      </c>
    </row>
    <row r="357" spans="1:17" ht="12" customHeight="1" x14ac:dyDescent="0.25">
      <c r="A357" s="163" t="s">
        <v>142</v>
      </c>
      <c r="B357" s="162"/>
      <c r="C357" s="162">
        <f>IF(C285=0,0,C285/0.086*1000000/C$55)</f>
        <v>4356.3794387460821</v>
      </c>
      <c r="D357" s="162">
        <f t="shared" ref="D357:Q357" si="106">IF(D285=0,0,D285/0.086*1000000/D$55)</f>
        <v>4597.1756292840637</v>
      </c>
      <c r="E357" s="162">
        <f t="shared" si="106"/>
        <v>4710.644275373802</v>
      </c>
      <c r="F357" s="162">
        <f t="shared" si="106"/>
        <v>0</v>
      </c>
      <c r="G357" s="162">
        <f t="shared" si="106"/>
        <v>4418.3430261149788</v>
      </c>
      <c r="H357" s="162">
        <f t="shared" si="106"/>
        <v>0</v>
      </c>
      <c r="I357" s="162">
        <f t="shared" si="106"/>
        <v>0</v>
      </c>
      <c r="J357" s="162">
        <f t="shared" si="106"/>
        <v>5157.6662918347229</v>
      </c>
      <c r="K357" s="162">
        <f t="shared" si="106"/>
        <v>0</v>
      </c>
      <c r="L357" s="162">
        <f t="shared" si="106"/>
        <v>0</v>
      </c>
      <c r="M357" s="162">
        <f t="shared" si="106"/>
        <v>0</v>
      </c>
      <c r="N357" s="162">
        <f t="shared" si="106"/>
        <v>0</v>
      </c>
      <c r="O357" s="162">
        <f t="shared" si="106"/>
        <v>0</v>
      </c>
      <c r="P357" s="162">
        <f t="shared" si="106"/>
        <v>0</v>
      </c>
      <c r="Q357" s="162">
        <f t="shared" si="106"/>
        <v>0</v>
      </c>
    </row>
    <row r="358" spans="1:17" ht="12" customHeight="1" x14ac:dyDescent="0.25">
      <c r="A358" s="161" t="s">
        <v>141</v>
      </c>
      <c r="B358" s="160"/>
      <c r="C358" s="160">
        <f>IF(C286=0,0,C286/0.086*1000000/C$56)</f>
        <v>2308.0951017913026</v>
      </c>
      <c r="D358" s="160">
        <f t="shared" ref="D358:Q358" si="107">IF(D286=0,0,D286/0.086*1000000/D$56)</f>
        <v>2429.3769246684597</v>
      </c>
      <c r="E358" s="160">
        <f t="shared" si="107"/>
        <v>2437.1553706725049</v>
      </c>
      <c r="F358" s="160">
        <f t="shared" si="107"/>
        <v>2387.7937974746487</v>
      </c>
      <c r="G358" s="160">
        <f t="shared" si="107"/>
        <v>2737.0343099520042</v>
      </c>
      <c r="H358" s="160">
        <f t="shared" si="107"/>
        <v>2304.4731266714944</v>
      </c>
      <c r="I358" s="160">
        <f t="shared" si="107"/>
        <v>2300.9741410320594</v>
      </c>
      <c r="J358" s="160">
        <f t="shared" si="107"/>
        <v>2276.6011403185908</v>
      </c>
      <c r="K358" s="160">
        <f t="shared" si="107"/>
        <v>0</v>
      </c>
      <c r="L358" s="160">
        <f t="shared" si="107"/>
        <v>2246.8265411261928</v>
      </c>
      <c r="M358" s="160">
        <f t="shared" si="107"/>
        <v>0</v>
      </c>
      <c r="N358" s="160">
        <f t="shared" si="107"/>
        <v>0</v>
      </c>
      <c r="O358" s="160">
        <f t="shared" si="107"/>
        <v>0</v>
      </c>
      <c r="P358" s="160">
        <f t="shared" si="107"/>
        <v>0</v>
      </c>
      <c r="Q358" s="160">
        <f t="shared" si="107"/>
        <v>0</v>
      </c>
    </row>
    <row r="359" spans="1:17" ht="12" customHeight="1" x14ac:dyDescent="0.25">
      <c r="A359" s="148" t="s">
        <v>60</v>
      </c>
      <c r="B359" s="156"/>
      <c r="C359" s="156">
        <f t="shared" ref="C359:Q360" si="108">IF(C287=0,0,C287/0.086*1000000/C$56)</f>
        <v>47.438395552162078</v>
      </c>
      <c r="D359" s="156">
        <f t="shared" si="108"/>
        <v>98.13799800294089</v>
      </c>
      <c r="E359" s="156">
        <f t="shared" si="108"/>
        <v>99.501342493954439</v>
      </c>
      <c r="F359" s="156">
        <f t="shared" si="108"/>
        <v>96.641533726074783</v>
      </c>
      <c r="G359" s="156">
        <f t="shared" si="108"/>
        <v>585.60007710355842</v>
      </c>
      <c r="H359" s="156">
        <f t="shared" si="108"/>
        <v>200.22608933200064</v>
      </c>
      <c r="I359" s="156">
        <f t="shared" si="108"/>
        <v>104.97203489317187</v>
      </c>
      <c r="J359" s="156">
        <f t="shared" si="108"/>
        <v>104.63641605857859</v>
      </c>
      <c r="K359" s="156">
        <f t="shared" si="108"/>
        <v>0</v>
      </c>
      <c r="L359" s="156">
        <f t="shared" si="108"/>
        <v>105.69980446958368</v>
      </c>
      <c r="M359" s="156">
        <f t="shared" si="108"/>
        <v>0</v>
      </c>
      <c r="N359" s="156">
        <f t="shared" si="108"/>
        <v>0</v>
      </c>
      <c r="O359" s="156">
        <f t="shared" si="108"/>
        <v>0</v>
      </c>
      <c r="P359" s="156">
        <f t="shared" si="108"/>
        <v>0</v>
      </c>
      <c r="Q359" s="156">
        <f t="shared" si="108"/>
        <v>0</v>
      </c>
    </row>
    <row r="360" spans="1:17" ht="12" customHeight="1" x14ac:dyDescent="0.25">
      <c r="A360" s="159" t="s">
        <v>59</v>
      </c>
      <c r="B360" s="57"/>
      <c r="C360" s="57">
        <f t="shared" si="108"/>
        <v>2260.6567062391405</v>
      </c>
      <c r="D360" s="57">
        <f t="shared" si="108"/>
        <v>2331.2389266655182</v>
      </c>
      <c r="E360" s="57">
        <f t="shared" si="108"/>
        <v>2337.6540281785501</v>
      </c>
      <c r="F360" s="57">
        <f t="shared" si="108"/>
        <v>2291.1522637485741</v>
      </c>
      <c r="G360" s="57">
        <f t="shared" si="108"/>
        <v>2151.4342328484454</v>
      </c>
      <c r="H360" s="57">
        <f t="shared" si="108"/>
        <v>2104.2470373394935</v>
      </c>
      <c r="I360" s="57">
        <f t="shared" si="108"/>
        <v>2196.0021061388875</v>
      </c>
      <c r="J360" s="57">
        <f t="shared" si="108"/>
        <v>2171.9647242600122</v>
      </c>
      <c r="K360" s="57">
        <f t="shared" si="108"/>
        <v>0</v>
      </c>
      <c r="L360" s="57">
        <f t="shared" si="108"/>
        <v>2141.126736656609</v>
      </c>
      <c r="M360" s="57">
        <f t="shared" si="108"/>
        <v>0</v>
      </c>
      <c r="N360" s="57">
        <f t="shared" si="108"/>
        <v>0</v>
      </c>
      <c r="O360" s="57">
        <f t="shared" si="108"/>
        <v>0</v>
      </c>
      <c r="P360" s="57">
        <f t="shared" si="108"/>
        <v>0</v>
      </c>
      <c r="Q360" s="57">
        <f t="shared" si="108"/>
        <v>0</v>
      </c>
    </row>
    <row r="361" spans="1:17" ht="12" customHeight="1" x14ac:dyDescent="0.25">
      <c r="A361" s="158" t="s">
        <v>62</v>
      </c>
      <c r="B361" s="157"/>
      <c r="C361" s="157">
        <f>IF(C289=0,0,C289/0.086*1000000/SUM(C$58:C$59))</f>
        <v>1012.9404001571251</v>
      </c>
      <c r="D361" s="157">
        <f t="shared" ref="D361:Q361" si="109">IF(D289=0,0,D289/0.086*1000000/SUM(D$58:D$59))</f>
        <v>1022.274983063137</v>
      </c>
      <c r="E361" s="157">
        <f t="shared" si="109"/>
        <v>1201.5229852373047</v>
      </c>
      <c r="F361" s="157">
        <f t="shared" si="109"/>
        <v>1211.7449898442296</v>
      </c>
      <c r="G361" s="157">
        <f t="shared" si="109"/>
        <v>1169.3648771250139</v>
      </c>
      <c r="H361" s="157">
        <f t="shared" si="109"/>
        <v>1289.8541332331147</v>
      </c>
      <c r="I361" s="157">
        <f t="shared" si="109"/>
        <v>1393.5357440654373</v>
      </c>
      <c r="J361" s="157">
        <f t="shared" si="109"/>
        <v>1361.013801535383</v>
      </c>
      <c r="K361" s="157">
        <f t="shared" si="109"/>
        <v>0</v>
      </c>
      <c r="L361" s="157">
        <f t="shared" si="109"/>
        <v>1443.4993222470737</v>
      </c>
      <c r="M361" s="157">
        <f t="shared" si="109"/>
        <v>0</v>
      </c>
      <c r="N361" s="157">
        <f t="shared" si="109"/>
        <v>0</v>
      </c>
      <c r="O361" s="157">
        <f t="shared" si="109"/>
        <v>0</v>
      </c>
      <c r="P361" s="157">
        <f t="shared" si="109"/>
        <v>0</v>
      </c>
      <c r="Q361" s="157">
        <f t="shared" si="109"/>
        <v>0</v>
      </c>
    </row>
    <row r="362" spans="1:17" ht="12" customHeight="1" x14ac:dyDescent="0.25">
      <c r="A362" s="23" t="s">
        <v>57</v>
      </c>
      <c r="B362" s="156"/>
      <c r="C362" s="156">
        <f>IF(C290=0,0,C290/0.086*1000000/C$58)</f>
        <v>0</v>
      </c>
      <c r="D362" s="156">
        <f t="shared" ref="D362:Q362" si="110">IF(D290=0,0,D290/0.086*1000000/D$58)</f>
        <v>0</v>
      </c>
      <c r="E362" s="156">
        <f t="shared" si="110"/>
        <v>0</v>
      </c>
      <c r="F362" s="156">
        <f t="shared" si="110"/>
        <v>0</v>
      </c>
      <c r="G362" s="156">
        <f t="shared" si="110"/>
        <v>0</v>
      </c>
      <c r="H362" s="156">
        <f t="shared" si="110"/>
        <v>0</v>
      </c>
      <c r="I362" s="156">
        <f t="shared" si="110"/>
        <v>0</v>
      </c>
      <c r="J362" s="156">
        <f t="shared" si="110"/>
        <v>0</v>
      </c>
      <c r="K362" s="156">
        <f t="shared" si="110"/>
        <v>0</v>
      </c>
      <c r="L362" s="156">
        <f t="shared" si="110"/>
        <v>0</v>
      </c>
      <c r="M362" s="156">
        <f t="shared" si="110"/>
        <v>0</v>
      </c>
      <c r="N362" s="156">
        <f t="shared" si="110"/>
        <v>0</v>
      </c>
      <c r="O362" s="156">
        <f t="shared" si="110"/>
        <v>0</v>
      </c>
      <c r="P362" s="156">
        <f t="shared" si="110"/>
        <v>0</v>
      </c>
      <c r="Q362" s="156">
        <f t="shared" si="110"/>
        <v>0</v>
      </c>
    </row>
    <row r="363" spans="1:17" ht="12" customHeight="1" x14ac:dyDescent="0.25">
      <c r="A363" s="29" t="s">
        <v>140</v>
      </c>
      <c r="B363" s="57"/>
      <c r="C363" s="57">
        <f>IF(C291=0,0,C291/0.086*1000000/C$59)</f>
        <v>1012.9404001571251</v>
      </c>
      <c r="D363" s="57">
        <f t="shared" ref="D363:Q363" si="111">IF(D291=0,0,D291/0.086*1000000/D$59)</f>
        <v>1022.274983063137</v>
      </c>
      <c r="E363" s="57">
        <f t="shared" si="111"/>
        <v>1201.5229852373047</v>
      </c>
      <c r="F363" s="57">
        <f t="shared" si="111"/>
        <v>1211.7449898442296</v>
      </c>
      <c r="G363" s="57">
        <f t="shared" si="111"/>
        <v>1169.3648771250139</v>
      </c>
      <c r="H363" s="57">
        <f t="shared" si="111"/>
        <v>1289.8541332331147</v>
      </c>
      <c r="I363" s="57">
        <f t="shared" si="111"/>
        <v>1393.5357440654373</v>
      </c>
      <c r="J363" s="57">
        <f t="shared" si="111"/>
        <v>1361.013801535383</v>
      </c>
      <c r="K363" s="57">
        <f t="shared" si="111"/>
        <v>0</v>
      </c>
      <c r="L363" s="57">
        <f t="shared" si="111"/>
        <v>1443.4993222470737</v>
      </c>
      <c r="M363" s="57">
        <f t="shared" si="111"/>
        <v>0</v>
      </c>
      <c r="N363" s="57">
        <f t="shared" si="111"/>
        <v>0</v>
      </c>
      <c r="O363" s="57">
        <f t="shared" si="111"/>
        <v>0</v>
      </c>
      <c r="P363" s="57">
        <f t="shared" si="111"/>
        <v>0</v>
      </c>
      <c r="Q363" s="57">
        <f t="shared" si="111"/>
        <v>0</v>
      </c>
    </row>
    <row r="365" spans="1:17" ht="12" customHeight="1" x14ac:dyDescent="0.25">
      <c r="A365" s="152" t="s">
        <v>188</v>
      </c>
      <c r="B365" s="168"/>
      <c r="C365" s="168">
        <f t="shared" ref="C365:Q365" si="112">C366+C368+C370+C379</f>
        <v>8377.4481807429856</v>
      </c>
      <c r="D365" s="168">
        <f t="shared" si="112"/>
        <v>8441.9468803899344</v>
      </c>
      <c r="E365" s="168">
        <f t="shared" si="112"/>
        <v>9141.492174545896</v>
      </c>
      <c r="F365" s="168">
        <f t="shared" si="112"/>
        <v>8854.142823490145</v>
      </c>
      <c r="G365" s="168">
        <f t="shared" si="112"/>
        <v>7884.1403146313141</v>
      </c>
      <c r="H365" s="168">
        <f t="shared" si="112"/>
        <v>8569.7452703612544</v>
      </c>
      <c r="I365" s="168">
        <f t="shared" si="112"/>
        <v>9345.6158727886796</v>
      </c>
      <c r="J365" s="168">
        <f t="shared" si="112"/>
        <v>8176.9972786091112</v>
      </c>
      <c r="K365" s="168">
        <f t="shared" si="112"/>
        <v>0</v>
      </c>
      <c r="L365" s="168">
        <f t="shared" si="112"/>
        <v>13148.759265683117</v>
      </c>
      <c r="M365" s="168">
        <f t="shared" si="112"/>
        <v>0</v>
      </c>
      <c r="N365" s="168">
        <f t="shared" si="112"/>
        <v>0</v>
      </c>
      <c r="O365" s="168">
        <f t="shared" si="112"/>
        <v>0</v>
      </c>
      <c r="P365" s="168">
        <f t="shared" si="112"/>
        <v>0</v>
      </c>
      <c r="Q365" s="168">
        <f t="shared" si="112"/>
        <v>0</v>
      </c>
    </row>
    <row r="366" spans="1:17" ht="12" customHeight="1" x14ac:dyDescent="0.25">
      <c r="A366" s="158" t="s">
        <v>65</v>
      </c>
      <c r="B366" s="157"/>
      <c r="C366" s="157">
        <f t="shared" ref="C366:Q366" si="113">C367</f>
        <v>4122.1645936950645</v>
      </c>
      <c r="D366" s="157">
        <f t="shared" si="113"/>
        <v>4536.0816303329766</v>
      </c>
      <c r="E366" s="157">
        <f t="shared" si="113"/>
        <v>5018.4724770348384</v>
      </c>
      <c r="F366" s="157">
        <f t="shared" si="113"/>
        <v>4484.0966326844818</v>
      </c>
      <c r="G366" s="157">
        <f t="shared" si="113"/>
        <v>3804.4743986935009</v>
      </c>
      <c r="H366" s="157">
        <f t="shared" si="113"/>
        <v>4453.7657328726655</v>
      </c>
      <c r="I366" s="157">
        <f t="shared" si="113"/>
        <v>5260.6039036838229</v>
      </c>
      <c r="J366" s="157">
        <f t="shared" si="113"/>
        <v>4423.5654606944072</v>
      </c>
      <c r="K366" s="157">
        <f t="shared" si="113"/>
        <v>0</v>
      </c>
      <c r="L366" s="157">
        <f t="shared" si="113"/>
        <v>4011.6442055152093</v>
      </c>
      <c r="M366" s="157">
        <f t="shared" si="113"/>
        <v>0</v>
      </c>
      <c r="N366" s="157">
        <f t="shared" si="113"/>
        <v>0</v>
      </c>
      <c r="O366" s="157">
        <f t="shared" si="113"/>
        <v>0</v>
      </c>
      <c r="P366" s="157">
        <f t="shared" si="113"/>
        <v>0</v>
      </c>
      <c r="Q366" s="157">
        <f t="shared" si="113"/>
        <v>0</v>
      </c>
    </row>
    <row r="367" spans="1:17" ht="12" customHeight="1" x14ac:dyDescent="0.25">
      <c r="A367" s="23" t="s">
        <v>60</v>
      </c>
      <c r="B367" s="57"/>
      <c r="C367" s="57">
        <f t="shared" ref="C367:Q367" si="114">IF(C295=0,0,C295/0.086*1000000/C$49)</f>
        <v>4122.1645936950645</v>
      </c>
      <c r="D367" s="57">
        <f t="shared" si="114"/>
        <v>4536.0816303329766</v>
      </c>
      <c r="E367" s="57">
        <f t="shared" si="114"/>
        <v>5018.4724770348384</v>
      </c>
      <c r="F367" s="57">
        <f t="shared" si="114"/>
        <v>4484.0966326844818</v>
      </c>
      <c r="G367" s="57">
        <f t="shared" si="114"/>
        <v>3804.4743986935009</v>
      </c>
      <c r="H367" s="57">
        <f t="shared" si="114"/>
        <v>4453.7657328726655</v>
      </c>
      <c r="I367" s="57">
        <f t="shared" si="114"/>
        <v>5260.6039036838229</v>
      </c>
      <c r="J367" s="57">
        <f t="shared" si="114"/>
        <v>4423.5654606944072</v>
      </c>
      <c r="K367" s="57">
        <f t="shared" si="114"/>
        <v>0</v>
      </c>
      <c r="L367" s="57">
        <f t="shared" si="114"/>
        <v>4011.6442055152093</v>
      </c>
      <c r="M367" s="57">
        <f t="shared" si="114"/>
        <v>0</v>
      </c>
      <c r="N367" s="57">
        <f t="shared" si="114"/>
        <v>0</v>
      </c>
      <c r="O367" s="57">
        <f t="shared" si="114"/>
        <v>0</v>
      </c>
      <c r="P367" s="57">
        <f t="shared" si="114"/>
        <v>0</v>
      </c>
      <c r="Q367" s="57">
        <f t="shared" si="114"/>
        <v>0</v>
      </c>
    </row>
    <row r="368" spans="1:17" ht="12" customHeight="1" x14ac:dyDescent="0.25">
      <c r="A368" s="158" t="s">
        <v>112</v>
      </c>
      <c r="B368" s="157"/>
      <c r="C368" s="157">
        <f t="shared" ref="C368:Q368" si="115">C369</f>
        <v>1123.3539526664365</v>
      </c>
      <c r="D368" s="157">
        <f t="shared" si="115"/>
        <v>695.22842796972884</v>
      </c>
      <c r="E368" s="157">
        <f t="shared" si="115"/>
        <v>761.09007923754405</v>
      </c>
      <c r="F368" s="157">
        <f t="shared" si="115"/>
        <v>1047.5851070900376</v>
      </c>
      <c r="G368" s="157">
        <f t="shared" si="115"/>
        <v>804.41103908099205</v>
      </c>
      <c r="H368" s="157">
        <f t="shared" si="115"/>
        <v>850.46288553789645</v>
      </c>
      <c r="I368" s="157">
        <f t="shared" si="115"/>
        <v>654.84339798749215</v>
      </c>
      <c r="J368" s="157">
        <f t="shared" si="115"/>
        <v>327.81320588356988</v>
      </c>
      <c r="K368" s="157">
        <f t="shared" si="115"/>
        <v>0</v>
      </c>
      <c r="L368" s="157">
        <f t="shared" si="115"/>
        <v>5701.719423380936</v>
      </c>
      <c r="M368" s="157">
        <f t="shared" si="115"/>
        <v>0</v>
      </c>
      <c r="N368" s="157">
        <f t="shared" si="115"/>
        <v>0</v>
      </c>
      <c r="O368" s="157">
        <f t="shared" si="115"/>
        <v>0</v>
      </c>
      <c r="P368" s="157">
        <f t="shared" si="115"/>
        <v>0</v>
      </c>
      <c r="Q368" s="157">
        <f t="shared" si="115"/>
        <v>0</v>
      </c>
    </row>
    <row r="369" spans="1:17" ht="12" customHeight="1" x14ac:dyDescent="0.25">
      <c r="A369" s="23" t="s">
        <v>60</v>
      </c>
      <c r="B369" s="156"/>
      <c r="C369" s="156">
        <f t="shared" ref="C369:Q369" si="116">IF(C297=0,0,C297/0.086*1000000/C$49)</f>
        <v>1123.3539526664365</v>
      </c>
      <c r="D369" s="156">
        <f t="shared" si="116"/>
        <v>695.22842796972884</v>
      </c>
      <c r="E369" s="156">
        <f t="shared" si="116"/>
        <v>761.09007923754405</v>
      </c>
      <c r="F369" s="156">
        <f t="shared" si="116"/>
        <v>1047.5851070900376</v>
      </c>
      <c r="G369" s="156">
        <f t="shared" si="116"/>
        <v>804.41103908099205</v>
      </c>
      <c r="H369" s="156">
        <f t="shared" si="116"/>
        <v>850.46288553789645</v>
      </c>
      <c r="I369" s="156">
        <f t="shared" si="116"/>
        <v>654.84339798749215</v>
      </c>
      <c r="J369" s="156">
        <f t="shared" si="116"/>
        <v>327.81320588356988</v>
      </c>
      <c r="K369" s="156">
        <f t="shared" si="116"/>
        <v>0</v>
      </c>
      <c r="L369" s="156">
        <f t="shared" si="116"/>
        <v>5701.719423380936</v>
      </c>
      <c r="M369" s="156">
        <f t="shared" si="116"/>
        <v>0</v>
      </c>
      <c r="N369" s="156">
        <f t="shared" si="116"/>
        <v>0</v>
      </c>
      <c r="O369" s="156">
        <f t="shared" si="116"/>
        <v>0</v>
      </c>
      <c r="P369" s="156">
        <f t="shared" si="116"/>
        <v>0</v>
      </c>
      <c r="Q369" s="156">
        <f t="shared" si="116"/>
        <v>0</v>
      </c>
    </row>
    <row r="370" spans="1:17" ht="12" customHeight="1" x14ac:dyDescent="0.25">
      <c r="A370" s="158" t="s">
        <v>63</v>
      </c>
      <c r="B370" s="157"/>
      <c r="C370" s="157">
        <f t="shared" ref="C370:Q370" si="117">IF(C298=0,0,C298/0.086*1000000/SUM(C$53:C$56))</f>
        <v>2318.9117206307815</v>
      </c>
      <c r="D370" s="157">
        <f t="shared" si="117"/>
        <v>2389.5987895622729</v>
      </c>
      <c r="E370" s="157">
        <f t="shared" si="117"/>
        <v>2394.7826691702135</v>
      </c>
      <c r="F370" s="157">
        <f t="shared" si="117"/>
        <v>2343.8837303879932</v>
      </c>
      <c r="G370" s="157">
        <f t="shared" si="117"/>
        <v>2326.471697580319</v>
      </c>
      <c r="H370" s="157">
        <f t="shared" si="117"/>
        <v>2214.2920443488615</v>
      </c>
      <c r="I370" s="157">
        <f t="shared" si="117"/>
        <v>2285.1463574268905</v>
      </c>
      <c r="J370" s="157">
        <f t="shared" si="117"/>
        <v>2299.9662711488945</v>
      </c>
      <c r="K370" s="157">
        <f t="shared" si="117"/>
        <v>0</v>
      </c>
      <c r="L370" s="157">
        <f t="shared" si="117"/>
        <v>2233.9193819248408</v>
      </c>
      <c r="M370" s="157">
        <f t="shared" si="117"/>
        <v>0</v>
      </c>
      <c r="N370" s="157">
        <f t="shared" si="117"/>
        <v>0</v>
      </c>
      <c r="O370" s="157">
        <f t="shared" si="117"/>
        <v>0</v>
      </c>
      <c r="P370" s="157">
        <f t="shared" si="117"/>
        <v>0</v>
      </c>
      <c r="Q370" s="157">
        <f t="shared" si="117"/>
        <v>0</v>
      </c>
    </row>
    <row r="371" spans="1:17" ht="12" customHeight="1" x14ac:dyDescent="0.25">
      <c r="A371" s="167" t="s">
        <v>144</v>
      </c>
      <c r="B371" s="132"/>
      <c r="C371" s="132">
        <f t="shared" ref="C371:Q371" si="118">IF(C299=0,0,C299/0.086*1000000/C$53)</f>
        <v>0</v>
      </c>
      <c r="D371" s="132">
        <f t="shared" si="118"/>
        <v>0</v>
      </c>
      <c r="E371" s="132">
        <f t="shared" si="118"/>
        <v>0</v>
      </c>
      <c r="F371" s="132">
        <f t="shared" si="118"/>
        <v>0</v>
      </c>
      <c r="G371" s="132">
        <f t="shared" si="118"/>
        <v>0</v>
      </c>
      <c r="H371" s="132">
        <f t="shared" si="118"/>
        <v>0</v>
      </c>
      <c r="I371" s="132">
        <f t="shared" si="118"/>
        <v>0</v>
      </c>
      <c r="J371" s="132">
        <f t="shared" si="118"/>
        <v>0</v>
      </c>
      <c r="K371" s="132">
        <f t="shared" si="118"/>
        <v>0</v>
      </c>
      <c r="L371" s="132">
        <f t="shared" si="118"/>
        <v>0</v>
      </c>
      <c r="M371" s="132">
        <f t="shared" si="118"/>
        <v>0</v>
      </c>
      <c r="N371" s="132">
        <f t="shared" si="118"/>
        <v>0</v>
      </c>
      <c r="O371" s="132">
        <f t="shared" si="118"/>
        <v>0</v>
      </c>
      <c r="P371" s="132">
        <f t="shared" si="118"/>
        <v>0</v>
      </c>
      <c r="Q371" s="132">
        <f t="shared" si="118"/>
        <v>0</v>
      </c>
    </row>
    <row r="372" spans="1:17" ht="12" customHeight="1" x14ac:dyDescent="0.25">
      <c r="A372" s="167" t="s">
        <v>143</v>
      </c>
      <c r="B372" s="132"/>
      <c r="C372" s="132">
        <f t="shared" ref="C372:Q374" si="119">IF(C300=0,0,C300/0.086*1000000/C$54)</f>
        <v>0</v>
      </c>
      <c r="D372" s="132">
        <f t="shared" si="119"/>
        <v>0</v>
      </c>
      <c r="E372" s="132">
        <f t="shared" si="119"/>
        <v>0</v>
      </c>
      <c r="F372" s="132">
        <f t="shared" si="119"/>
        <v>0</v>
      </c>
      <c r="G372" s="132">
        <f t="shared" si="119"/>
        <v>0</v>
      </c>
      <c r="H372" s="132">
        <f t="shared" si="119"/>
        <v>0</v>
      </c>
      <c r="I372" s="132">
        <f t="shared" si="119"/>
        <v>0</v>
      </c>
      <c r="J372" s="132">
        <f t="shared" si="119"/>
        <v>0</v>
      </c>
      <c r="K372" s="132">
        <f t="shared" si="119"/>
        <v>0</v>
      </c>
      <c r="L372" s="132">
        <f t="shared" si="119"/>
        <v>0</v>
      </c>
      <c r="M372" s="132">
        <f t="shared" si="119"/>
        <v>0</v>
      </c>
      <c r="N372" s="132">
        <f t="shared" si="119"/>
        <v>0</v>
      </c>
      <c r="O372" s="132">
        <f t="shared" si="119"/>
        <v>0</v>
      </c>
      <c r="P372" s="132">
        <f t="shared" si="119"/>
        <v>0</v>
      </c>
      <c r="Q372" s="132">
        <f t="shared" si="119"/>
        <v>0</v>
      </c>
    </row>
    <row r="373" spans="1:17" ht="12" customHeight="1" x14ac:dyDescent="0.25">
      <c r="A373" s="166" t="s">
        <v>57</v>
      </c>
      <c r="B373" s="165"/>
      <c r="C373" s="165">
        <f t="shared" si="119"/>
        <v>0</v>
      </c>
      <c r="D373" s="165">
        <f t="shared" si="119"/>
        <v>0</v>
      </c>
      <c r="E373" s="165">
        <f t="shared" si="119"/>
        <v>0</v>
      </c>
      <c r="F373" s="165">
        <f t="shared" si="119"/>
        <v>0</v>
      </c>
      <c r="G373" s="165">
        <f t="shared" si="119"/>
        <v>0</v>
      </c>
      <c r="H373" s="165">
        <f t="shared" si="119"/>
        <v>0</v>
      </c>
      <c r="I373" s="165">
        <f t="shared" si="119"/>
        <v>0</v>
      </c>
      <c r="J373" s="165">
        <f t="shared" si="119"/>
        <v>0</v>
      </c>
      <c r="K373" s="165">
        <f t="shared" si="119"/>
        <v>0</v>
      </c>
      <c r="L373" s="165">
        <f t="shared" si="119"/>
        <v>0</v>
      </c>
      <c r="M373" s="165">
        <f t="shared" si="119"/>
        <v>0</v>
      </c>
      <c r="N373" s="165">
        <f t="shared" si="119"/>
        <v>0</v>
      </c>
      <c r="O373" s="165">
        <f t="shared" si="119"/>
        <v>0</v>
      </c>
      <c r="P373" s="165">
        <f t="shared" si="119"/>
        <v>0</v>
      </c>
      <c r="Q373" s="165">
        <f t="shared" si="119"/>
        <v>0</v>
      </c>
    </row>
    <row r="374" spans="1:17" ht="12" customHeight="1" x14ac:dyDescent="0.25">
      <c r="A374" s="147" t="s">
        <v>59</v>
      </c>
      <c r="B374" s="164"/>
      <c r="C374" s="164">
        <f t="shared" si="119"/>
        <v>0</v>
      </c>
      <c r="D374" s="164">
        <f t="shared" si="119"/>
        <v>0</v>
      </c>
      <c r="E374" s="164">
        <f t="shared" si="119"/>
        <v>0</v>
      </c>
      <c r="F374" s="164">
        <f t="shared" si="119"/>
        <v>0</v>
      </c>
      <c r="G374" s="164">
        <f t="shared" si="119"/>
        <v>0</v>
      </c>
      <c r="H374" s="164">
        <f t="shared" si="119"/>
        <v>0</v>
      </c>
      <c r="I374" s="164">
        <f t="shared" si="119"/>
        <v>0</v>
      </c>
      <c r="J374" s="164">
        <f t="shared" si="119"/>
        <v>0</v>
      </c>
      <c r="K374" s="164">
        <f t="shared" si="119"/>
        <v>0</v>
      </c>
      <c r="L374" s="164">
        <f t="shared" si="119"/>
        <v>0</v>
      </c>
      <c r="M374" s="164">
        <f t="shared" si="119"/>
        <v>0</v>
      </c>
      <c r="N374" s="164">
        <f t="shared" si="119"/>
        <v>0</v>
      </c>
      <c r="O374" s="164">
        <f t="shared" si="119"/>
        <v>0</v>
      </c>
      <c r="P374" s="164">
        <f t="shared" si="119"/>
        <v>0</v>
      </c>
      <c r="Q374" s="164">
        <f t="shared" si="119"/>
        <v>0</v>
      </c>
    </row>
    <row r="375" spans="1:17" ht="12" customHeight="1" x14ac:dyDescent="0.25">
      <c r="A375" s="163" t="s">
        <v>142</v>
      </c>
      <c r="B375" s="162"/>
      <c r="C375" s="162">
        <f t="shared" ref="C375:Q375" si="120">IF(C303=0,0,C303/0.086*1000000/C$55)</f>
        <v>2349.6791300040472</v>
      </c>
      <c r="D375" s="162">
        <f t="shared" si="120"/>
        <v>2485.3127735760904</v>
      </c>
      <c r="E375" s="162">
        <f t="shared" si="120"/>
        <v>2558.3164525143056</v>
      </c>
      <c r="F375" s="162">
        <f t="shared" si="120"/>
        <v>0</v>
      </c>
      <c r="G375" s="162">
        <f t="shared" si="120"/>
        <v>2449.8470889609644</v>
      </c>
      <c r="H375" s="162">
        <f t="shared" si="120"/>
        <v>0</v>
      </c>
      <c r="I375" s="162">
        <f t="shared" si="120"/>
        <v>0</v>
      </c>
      <c r="J375" s="162">
        <f t="shared" si="120"/>
        <v>2962.3728906960823</v>
      </c>
      <c r="K375" s="162">
        <f t="shared" si="120"/>
        <v>0</v>
      </c>
      <c r="L375" s="162">
        <f t="shared" si="120"/>
        <v>0</v>
      </c>
      <c r="M375" s="162">
        <f t="shared" si="120"/>
        <v>0</v>
      </c>
      <c r="N375" s="162">
        <f t="shared" si="120"/>
        <v>0</v>
      </c>
      <c r="O375" s="162">
        <f t="shared" si="120"/>
        <v>0</v>
      </c>
      <c r="P375" s="162">
        <f t="shared" si="120"/>
        <v>0</v>
      </c>
      <c r="Q375" s="162">
        <f t="shared" si="120"/>
        <v>0</v>
      </c>
    </row>
    <row r="376" spans="1:17" ht="12" customHeight="1" x14ac:dyDescent="0.25">
      <c r="A376" s="161" t="s">
        <v>141</v>
      </c>
      <c r="B376" s="160"/>
      <c r="C376" s="160">
        <f t="shared" ref="C376:Q378" si="121">IF(C304=0,0,C304/0.086*1000000/C$56)</f>
        <v>2310.284579929441</v>
      </c>
      <c r="D376" s="160">
        <f t="shared" si="121"/>
        <v>2385.0954150989328</v>
      </c>
      <c r="E376" s="160">
        <f t="shared" si="121"/>
        <v>2391.6323664207603</v>
      </c>
      <c r="F376" s="160">
        <f t="shared" si="121"/>
        <v>2343.8837303879932</v>
      </c>
      <c r="G376" s="160">
        <f t="shared" si="121"/>
        <v>2325.7055165365286</v>
      </c>
      <c r="H376" s="160">
        <f t="shared" si="121"/>
        <v>2214.2920443488615</v>
      </c>
      <c r="I376" s="160">
        <f t="shared" si="121"/>
        <v>2285.1463574268905</v>
      </c>
      <c r="J376" s="160">
        <f t="shared" si="121"/>
        <v>2260.3751403007877</v>
      </c>
      <c r="K376" s="160">
        <f t="shared" si="121"/>
        <v>0</v>
      </c>
      <c r="L376" s="160">
        <f t="shared" si="121"/>
        <v>2233.9193819248408</v>
      </c>
      <c r="M376" s="160">
        <f t="shared" si="121"/>
        <v>0</v>
      </c>
      <c r="N376" s="160">
        <f t="shared" si="121"/>
        <v>0</v>
      </c>
      <c r="O376" s="160">
        <f t="shared" si="121"/>
        <v>0</v>
      </c>
      <c r="P376" s="160">
        <f t="shared" si="121"/>
        <v>0</v>
      </c>
      <c r="Q376" s="160">
        <f t="shared" si="121"/>
        <v>0</v>
      </c>
    </row>
    <row r="377" spans="1:17" ht="12" customHeight="1" x14ac:dyDescent="0.25">
      <c r="A377" s="148" t="s">
        <v>60</v>
      </c>
      <c r="B377" s="156"/>
      <c r="C377" s="156">
        <f t="shared" si="121"/>
        <v>23.496791300040325</v>
      </c>
      <c r="D377" s="156">
        <f t="shared" si="121"/>
        <v>50.320950752730866</v>
      </c>
      <c r="E377" s="156">
        <f t="shared" si="121"/>
        <v>52.465397828211152</v>
      </c>
      <c r="F377" s="156">
        <f t="shared" si="121"/>
        <v>51.508103343792541</v>
      </c>
      <c r="G377" s="156">
        <f t="shared" si="121"/>
        <v>300.60967231602643</v>
      </c>
      <c r="H377" s="156">
        <f t="shared" si="121"/>
        <v>110.73576873483684</v>
      </c>
      <c r="I377" s="156">
        <f t="shared" si="121"/>
        <v>59.173685927818923</v>
      </c>
      <c r="J377" s="156">
        <f t="shared" si="121"/>
        <v>59.1689505020572</v>
      </c>
      <c r="K377" s="156">
        <f t="shared" si="121"/>
        <v>0</v>
      </c>
      <c r="L377" s="156">
        <f t="shared" si="121"/>
        <v>60.163012973458137</v>
      </c>
      <c r="M377" s="156">
        <f t="shared" si="121"/>
        <v>0</v>
      </c>
      <c r="N377" s="156">
        <f t="shared" si="121"/>
        <v>0</v>
      </c>
      <c r="O377" s="156">
        <f t="shared" si="121"/>
        <v>0</v>
      </c>
      <c r="P377" s="156">
        <f t="shared" si="121"/>
        <v>0</v>
      </c>
      <c r="Q377" s="156">
        <f t="shared" si="121"/>
        <v>0</v>
      </c>
    </row>
    <row r="378" spans="1:17" ht="12" customHeight="1" x14ac:dyDescent="0.25">
      <c r="A378" s="159" t="s">
        <v>59</v>
      </c>
      <c r="B378" s="57"/>
      <c r="C378" s="57">
        <f t="shared" si="121"/>
        <v>2286.7877886294</v>
      </c>
      <c r="D378" s="57">
        <f t="shared" si="121"/>
        <v>2334.7744643462024</v>
      </c>
      <c r="E378" s="57">
        <f t="shared" si="121"/>
        <v>2339.1669685925485</v>
      </c>
      <c r="F378" s="57">
        <f t="shared" si="121"/>
        <v>2292.3756270442009</v>
      </c>
      <c r="G378" s="57">
        <f t="shared" si="121"/>
        <v>2025.0958442205022</v>
      </c>
      <c r="H378" s="57">
        <f t="shared" si="121"/>
        <v>2103.5562756140243</v>
      </c>
      <c r="I378" s="57">
        <f t="shared" si="121"/>
        <v>2225.9726714990716</v>
      </c>
      <c r="J378" s="57">
        <f t="shared" si="121"/>
        <v>2201.2061897987305</v>
      </c>
      <c r="K378" s="57">
        <f t="shared" si="121"/>
        <v>0</v>
      </c>
      <c r="L378" s="57">
        <f t="shared" si="121"/>
        <v>2173.7563689513822</v>
      </c>
      <c r="M378" s="57">
        <f t="shared" si="121"/>
        <v>0</v>
      </c>
      <c r="N378" s="57">
        <f t="shared" si="121"/>
        <v>0</v>
      </c>
      <c r="O378" s="57">
        <f t="shared" si="121"/>
        <v>0</v>
      </c>
      <c r="P378" s="57">
        <f t="shared" si="121"/>
        <v>0</v>
      </c>
      <c r="Q378" s="57">
        <f t="shared" si="121"/>
        <v>0</v>
      </c>
    </row>
    <row r="379" spans="1:17" ht="12" customHeight="1" x14ac:dyDescent="0.25">
      <c r="A379" s="158" t="s">
        <v>62</v>
      </c>
      <c r="B379" s="157"/>
      <c r="C379" s="157">
        <f t="shared" ref="C379:Q379" si="122">IF(C307=0,0,C307/0.086*1000000/SUM(C$58:C$59))</f>
        <v>813.01791375070457</v>
      </c>
      <c r="D379" s="157">
        <f t="shared" si="122"/>
        <v>821.03803252495652</v>
      </c>
      <c r="E379" s="157">
        <f t="shared" si="122"/>
        <v>967.14694910330013</v>
      </c>
      <c r="F379" s="157">
        <f t="shared" si="122"/>
        <v>978.57735332763082</v>
      </c>
      <c r="G379" s="157">
        <f t="shared" si="122"/>
        <v>948.78317927650164</v>
      </c>
      <c r="H379" s="157">
        <f t="shared" si="122"/>
        <v>1051.2246076018312</v>
      </c>
      <c r="I379" s="157">
        <f t="shared" si="122"/>
        <v>1145.0222136904747</v>
      </c>
      <c r="J379" s="157">
        <f t="shared" si="122"/>
        <v>1125.6523408822393</v>
      </c>
      <c r="K379" s="157">
        <f t="shared" si="122"/>
        <v>0</v>
      </c>
      <c r="L379" s="157">
        <f t="shared" si="122"/>
        <v>1201.4762548621291</v>
      </c>
      <c r="M379" s="157">
        <f t="shared" si="122"/>
        <v>0</v>
      </c>
      <c r="N379" s="157">
        <f t="shared" si="122"/>
        <v>0</v>
      </c>
      <c r="O379" s="157">
        <f t="shared" si="122"/>
        <v>0</v>
      </c>
      <c r="P379" s="157">
        <f t="shared" si="122"/>
        <v>0</v>
      </c>
      <c r="Q379" s="157">
        <f t="shared" si="122"/>
        <v>0</v>
      </c>
    </row>
    <row r="380" spans="1:17" ht="12" customHeight="1" x14ac:dyDescent="0.25">
      <c r="A380" s="23" t="s">
        <v>57</v>
      </c>
      <c r="B380" s="156"/>
      <c r="C380" s="156">
        <f t="shared" ref="C380:Q380" si="123">IF(C308=0,0,C308/0.086*1000000/C$58)</f>
        <v>0</v>
      </c>
      <c r="D380" s="156">
        <f t="shared" si="123"/>
        <v>0</v>
      </c>
      <c r="E380" s="156">
        <f t="shared" si="123"/>
        <v>0</v>
      </c>
      <c r="F380" s="156">
        <f t="shared" si="123"/>
        <v>0</v>
      </c>
      <c r="G380" s="156">
        <f t="shared" si="123"/>
        <v>0</v>
      </c>
      <c r="H380" s="156">
        <f t="shared" si="123"/>
        <v>0</v>
      </c>
      <c r="I380" s="156">
        <f t="shared" si="123"/>
        <v>0</v>
      </c>
      <c r="J380" s="156">
        <f t="shared" si="123"/>
        <v>0</v>
      </c>
      <c r="K380" s="156">
        <f t="shared" si="123"/>
        <v>0</v>
      </c>
      <c r="L380" s="156">
        <f t="shared" si="123"/>
        <v>0</v>
      </c>
      <c r="M380" s="156">
        <f t="shared" si="123"/>
        <v>0</v>
      </c>
      <c r="N380" s="156">
        <f t="shared" si="123"/>
        <v>0</v>
      </c>
      <c r="O380" s="156">
        <f t="shared" si="123"/>
        <v>0</v>
      </c>
      <c r="P380" s="156">
        <f t="shared" si="123"/>
        <v>0</v>
      </c>
      <c r="Q380" s="156">
        <f t="shared" si="123"/>
        <v>0</v>
      </c>
    </row>
    <row r="381" spans="1:17" ht="12" customHeight="1" x14ac:dyDescent="0.25">
      <c r="A381" s="29" t="s">
        <v>140</v>
      </c>
      <c r="B381" s="57"/>
      <c r="C381" s="57">
        <f t="shared" ref="C381:Q381" si="124">IF(C309=0,0,C309/0.086*1000000/C$59)</f>
        <v>813.01791375070457</v>
      </c>
      <c r="D381" s="57">
        <f t="shared" si="124"/>
        <v>821.03803252495652</v>
      </c>
      <c r="E381" s="57">
        <f t="shared" si="124"/>
        <v>967.14694910330013</v>
      </c>
      <c r="F381" s="57">
        <f t="shared" si="124"/>
        <v>978.57735332763082</v>
      </c>
      <c r="G381" s="57">
        <f t="shared" si="124"/>
        <v>948.78317927650164</v>
      </c>
      <c r="H381" s="57">
        <f t="shared" si="124"/>
        <v>1051.2246076018312</v>
      </c>
      <c r="I381" s="57">
        <f t="shared" si="124"/>
        <v>1145.0222136904747</v>
      </c>
      <c r="J381" s="57">
        <f t="shared" si="124"/>
        <v>1125.6523408822393</v>
      </c>
      <c r="K381" s="57">
        <f t="shared" si="124"/>
        <v>0</v>
      </c>
      <c r="L381" s="57">
        <f t="shared" si="124"/>
        <v>1201.4762548621291</v>
      </c>
      <c r="M381" s="57">
        <f t="shared" si="124"/>
        <v>0</v>
      </c>
      <c r="N381" s="57">
        <f t="shared" si="124"/>
        <v>0</v>
      </c>
      <c r="O381" s="57">
        <f t="shared" si="124"/>
        <v>0</v>
      </c>
      <c r="P381" s="57">
        <f t="shared" si="124"/>
        <v>0</v>
      </c>
      <c r="Q381" s="57">
        <f t="shared" si="124"/>
        <v>0</v>
      </c>
    </row>
    <row r="383" spans="1:17" ht="12" customHeight="1" x14ac:dyDescent="0.25">
      <c r="A383" s="152" t="s">
        <v>187</v>
      </c>
      <c r="B383" s="168"/>
      <c r="C383" s="168">
        <f t="shared" ref="C383:Q383" si="125">C384+C386+C388+C397</f>
        <v>0</v>
      </c>
      <c r="D383" s="168">
        <f t="shared" si="125"/>
        <v>0</v>
      </c>
      <c r="E383" s="168">
        <f t="shared" si="125"/>
        <v>0</v>
      </c>
      <c r="F383" s="168">
        <f t="shared" si="125"/>
        <v>0</v>
      </c>
      <c r="G383" s="168">
        <f t="shared" si="125"/>
        <v>0</v>
      </c>
      <c r="H383" s="168">
        <f t="shared" si="125"/>
        <v>0</v>
      </c>
      <c r="I383" s="168">
        <f t="shared" si="125"/>
        <v>0</v>
      </c>
      <c r="J383" s="168">
        <f t="shared" si="125"/>
        <v>0</v>
      </c>
      <c r="K383" s="168">
        <f t="shared" si="125"/>
        <v>0</v>
      </c>
      <c r="L383" s="168">
        <f t="shared" si="125"/>
        <v>0</v>
      </c>
      <c r="M383" s="168">
        <f t="shared" si="125"/>
        <v>0</v>
      </c>
      <c r="N383" s="168">
        <f t="shared" si="125"/>
        <v>0</v>
      </c>
      <c r="O383" s="168">
        <f t="shared" si="125"/>
        <v>0</v>
      </c>
      <c r="P383" s="168">
        <f t="shared" si="125"/>
        <v>0</v>
      </c>
      <c r="Q383" s="168">
        <f t="shared" si="125"/>
        <v>0</v>
      </c>
    </row>
    <row r="384" spans="1:17" ht="12" customHeight="1" x14ac:dyDescent="0.25">
      <c r="A384" s="158" t="s">
        <v>65</v>
      </c>
      <c r="B384" s="157"/>
      <c r="C384" s="157">
        <f t="shared" ref="C384:Q384" si="126">C385</f>
        <v>0</v>
      </c>
      <c r="D384" s="157">
        <f t="shared" si="126"/>
        <v>0</v>
      </c>
      <c r="E384" s="157">
        <f t="shared" si="126"/>
        <v>0</v>
      </c>
      <c r="F384" s="157">
        <f t="shared" si="126"/>
        <v>0</v>
      </c>
      <c r="G384" s="157">
        <f t="shared" si="126"/>
        <v>0</v>
      </c>
      <c r="H384" s="157">
        <f t="shared" si="126"/>
        <v>0</v>
      </c>
      <c r="I384" s="157">
        <f t="shared" si="126"/>
        <v>0</v>
      </c>
      <c r="J384" s="157">
        <f t="shared" si="126"/>
        <v>0</v>
      </c>
      <c r="K384" s="157">
        <f t="shared" si="126"/>
        <v>0</v>
      </c>
      <c r="L384" s="157">
        <f t="shared" si="126"/>
        <v>0</v>
      </c>
      <c r="M384" s="157">
        <f t="shared" si="126"/>
        <v>0</v>
      </c>
      <c r="N384" s="157">
        <f t="shared" si="126"/>
        <v>0</v>
      </c>
      <c r="O384" s="157">
        <f t="shared" si="126"/>
        <v>0</v>
      </c>
      <c r="P384" s="157">
        <f t="shared" si="126"/>
        <v>0</v>
      </c>
      <c r="Q384" s="157">
        <f t="shared" si="126"/>
        <v>0</v>
      </c>
    </row>
    <row r="385" spans="1:17" ht="12" customHeight="1" x14ac:dyDescent="0.25">
      <c r="A385" s="23" t="s">
        <v>60</v>
      </c>
      <c r="B385" s="57"/>
      <c r="C385" s="57">
        <f>IF(C331=0,0,C331*1000000/C$49)</f>
        <v>0</v>
      </c>
      <c r="D385" s="57">
        <f t="shared" ref="D385:Q385" si="127">IF(D331=0,0,D331*1000000/D$49)</f>
        <v>0</v>
      </c>
      <c r="E385" s="57">
        <f t="shared" si="127"/>
        <v>0</v>
      </c>
      <c r="F385" s="57">
        <f t="shared" si="127"/>
        <v>0</v>
      </c>
      <c r="G385" s="57">
        <f t="shared" si="127"/>
        <v>0</v>
      </c>
      <c r="H385" s="57">
        <f t="shared" si="127"/>
        <v>0</v>
      </c>
      <c r="I385" s="57">
        <f t="shared" si="127"/>
        <v>0</v>
      </c>
      <c r="J385" s="57">
        <f t="shared" si="127"/>
        <v>0</v>
      </c>
      <c r="K385" s="57">
        <f t="shared" si="127"/>
        <v>0</v>
      </c>
      <c r="L385" s="57">
        <f t="shared" si="127"/>
        <v>0</v>
      </c>
      <c r="M385" s="57">
        <f t="shared" si="127"/>
        <v>0</v>
      </c>
      <c r="N385" s="57">
        <f t="shared" si="127"/>
        <v>0</v>
      </c>
      <c r="O385" s="57">
        <f t="shared" si="127"/>
        <v>0</v>
      </c>
      <c r="P385" s="57">
        <f t="shared" si="127"/>
        <v>0</v>
      </c>
      <c r="Q385" s="57">
        <f t="shared" si="127"/>
        <v>0</v>
      </c>
    </row>
    <row r="386" spans="1:17" ht="12" customHeight="1" x14ac:dyDescent="0.25">
      <c r="A386" s="158" t="s">
        <v>112</v>
      </c>
      <c r="B386" s="157"/>
      <c r="C386" s="157">
        <f t="shared" ref="C386:Q386" si="128">C387</f>
        <v>0</v>
      </c>
      <c r="D386" s="157">
        <f t="shared" si="128"/>
        <v>0</v>
      </c>
      <c r="E386" s="157">
        <f t="shared" si="128"/>
        <v>0</v>
      </c>
      <c r="F386" s="157">
        <f t="shared" si="128"/>
        <v>0</v>
      </c>
      <c r="G386" s="157">
        <f t="shared" si="128"/>
        <v>0</v>
      </c>
      <c r="H386" s="157">
        <f t="shared" si="128"/>
        <v>0</v>
      </c>
      <c r="I386" s="157">
        <f t="shared" si="128"/>
        <v>0</v>
      </c>
      <c r="J386" s="157">
        <f t="shared" si="128"/>
        <v>0</v>
      </c>
      <c r="K386" s="157">
        <f t="shared" si="128"/>
        <v>0</v>
      </c>
      <c r="L386" s="157">
        <f t="shared" si="128"/>
        <v>0</v>
      </c>
      <c r="M386" s="157">
        <f t="shared" si="128"/>
        <v>0</v>
      </c>
      <c r="N386" s="157">
        <f t="shared" si="128"/>
        <v>0</v>
      </c>
      <c r="O386" s="157">
        <f t="shared" si="128"/>
        <v>0</v>
      </c>
      <c r="P386" s="157">
        <f t="shared" si="128"/>
        <v>0</v>
      </c>
      <c r="Q386" s="157">
        <f t="shared" si="128"/>
        <v>0</v>
      </c>
    </row>
    <row r="387" spans="1:17" ht="12" customHeight="1" x14ac:dyDescent="0.25">
      <c r="A387" s="23" t="s">
        <v>60</v>
      </c>
      <c r="B387" s="156"/>
      <c r="C387" s="156">
        <f>IF(C333=0,0,C333*1000000/C$49)</f>
        <v>0</v>
      </c>
      <c r="D387" s="156">
        <f t="shared" ref="D387:Q387" si="129">IF(D333=0,0,D333*1000000/D$49)</f>
        <v>0</v>
      </c>
      <c r="E387" s="156">
        <f t="shared" si="129"/>
        <v>0</v>
      </c>
      <c r="F387" s="156">
        <f t="shared" si="129"/>
        <v>0</v>
      </c>
      <c r="G387" s="156">
        <f t="shared" si="129"/>
        <v>0</v>
      </c>
      <c r="H387" s="156">
        <f t="shared" si="129"/>
        <v>0</v>
      </c>
      <c r="I387" s="156">
        <f t="shared" si="129"/>
        <v>0</v>
      </c>
      <c r="J387" s="156">
        <f t="shared" si="129"/>
        <v>0</v>
      </c>
      <c r="K387" s="156">
        <f t="shared" si="129"/>
        <v>0</v>
      </c>
      <c r="L387" s="156">
        <f t="shared" si="129"/>
        <v>0</v>
      </c>
      <c r="M387" s="156">
        <f t="shared" si="129"/>
        <v>0</v>
      </c>
      <c r="N387" s="156">
        <f t="shared" si="129"/>
        <v>0</v>
      </c>
      <c r="O387" s="156">
        <f t="shared" si="129"/>
        <v>0</v>
      </c>
      <c r="P387" s="156">
        <f t="shared" si="129"/>
        <v>0</v>
      </c>
      <c r="Q387" s="156">
        <f t="shared" si="129"/>
        <v>0</v>
      </c>
    </row>
    <row r="388" spans="1:17" ht="12" customHeight="1" x14ac:dyDescent="0.25">
      <c r="A388" s="158" t="s">
        <v>63</v>
      </c>
      <c r="B388" s="157"/>
      <c r="C388" s="157">
        <f>IF(C334=0,0,C334*1000000/SUM(C$53:C$56))</f>
        <v>0</v>
      </c>
      <c r="D388" s="157">
        <f t="shared" ref="D388:Q388" si="130">IF(D334=0,0,D334*1000000/SUM(D$53:D$56))</f>
        <v>0</v>
      </c>
      <c r="E388" s="157">
        <f t="shared" si="130"/>
        <v>0</v>
      </c>
      <c r="F388" s="157">
        <f t="shared" si="130"/>
        <v>0</v>
      </c>
      <c r="G388" s="157">
        <f t="shared" si="130"/>
        <v>0</v>
      </c>
      <c r="H388" s="157">
        <f t="shared" si="130"/>
        <v>0</v>
      </c>
      <c r="I388" s="157">
        <f t="shared" si="130"/>
        <v>0</v>
      </c>
      <c r="J388" s="157">
        <f t="shared" si="130"/>
        <v>0</v>
      </c>
      <c r="K388" s="157">
        <f t="shared" si="130"/>
        <v>0</v>
      </c>
      <c r="L388" s="157">
        <f t="shared" si="130"/>
        <v>0</v>
      </c>
      <c r="M388" s="157">
        <f t="shared" si="130"/>
        <v>0</v>
      </c>
      <c r="N388" s="157">
        <f t="shared" si="130"/>
        <v>0</v>
      </c>
      <c r="O388" s="157">
        <f t="shared" si="130"/>
        <v>0</v>
      </c>
      <c r="P388" s="157">
        <f t="shared" si="130"/>
        <v>0</v>
      </c>
      <c r="Q388" s="157">
        <f t="shared" si="130"/>
        <v>0</v>
      </c>
    </row>
    <row r="389" spans="1:17" ht="12" customHeight="1" x14ac:dyDescent="0.25">
      <c r="A389" s="167" t="s">
        <v>144</v>
      </c>
      <c r="B389" s="132"/>
      <c r="C389" s="132">
        <f>IF(C335=0,0,C335*1000000/C$53)</f>
        <v>0</v>
      </c>
      <c r="D389" s="132">
        <f t="shared" ref="D389:Q389" si="131">IF(D335=0,0,D335*1000000/D$53)</f>
        <v>0</v>
      </c>
      <c r="E389" s="132">
        <f t="shared" si="131"/>
        <v>0</v>
      </c>
      <c r="F389" s="132">
        <f t="shared" si="131"/>
        <v>0</v>
      </c>
      <c r="G389" s="132">
        <f t="shared" si="131"/>
        <v>0</v>
      </c>
      <c r="H389" s="132">
        <f t="shared" si="131"/>
        <v>0</v>
      </c>
      <c r="I389" s="132">
        <f t="shared" si="131"/>
        <v>0</v>
      </c>
      <c r="J389" s="132">
        <f t="shared" si="131"/>
        <v>0</v>
      </c>
      <c r="K389" s="132">
        <f t="shared" si="131"/>
        <v>0</v>
      </c>
      <c r="L389" s="132">
        <f t="shared" si="131"/>
        <v>0</v>
      </c>
      <c r="M389" s="132">
        <f t="shared" si="131"/>
        <v>0</v>
      </c>
      <c r="N389" s="132">
        <f t="shared" si="131"/>
        <v>0</v>
      </c>
      <c r="O389" s="132">
        <f t="shared" si="131"/>
        <v>0</v>
      </c>
      <c r="P389" s="132">
        <f t="shared" si="131"/>
        <v>0</v>
      </c>
      <c r="Q389" s="132">
        <f t="shared" si="131"/>
        <v>0</v>
      </c>
    </row>
    <row r="390" spans="1:17" ht="12" customHeight="1" x14ac:dyDescent="0.25">
      <c r="A390" s="167" t="s">
        <v>143</v>
      </c>
      <c r="B390" s="132"/>
      <c r="C390" s="132">
        <f>IF(C336=0,0,C336*1000000/C$54)</f>
        <v>0</v>
      </c>
      <c r="D390" s="132">
        <f t="shared" ref="D390:Q392" si="132">IF(D336=0,0,D336*1000000/D$54)</f>
        <v>0</v>
      </c>
      <c r="E390" s="132">
        <f t="shared" si="132"/>
        <v>0</v>
      </c>
      <c r="F390" s="132">
        <f t="shared" si="132"/>
        <v>0</v>
      </c>
      <c r="G390" s="132">
        <f t="shared" si="132"/>
        <v>0</v>
      </c>
      <c r="H390" s="132">
        <f t="shared" si="132"/>
        <v>0</v>
      </c>
      <c r="I390" s="132">
        <f t="shared" si="132"/>
        <v>0</v>
      </c>
      <c r="J390" s="132">
        <f t="shared" si="132"/>
        <v>0</v>
      </c>
      <c r="K390" s="132">
        <f t="shared" si="132"/>
        <v>0</v>
      </c>
      <c r="L390" s="132">
        <f t="shared" si="132"/>
        <v>0</v>
      </c>
      <c r="M390" s="132">
        <f t="shared" si="132"/>
        <v>0</v>
      </c>
      <c r="N390" s="132">
        <f t="shared" si="132"/>
        <v>0</v>
      </c>
      <c r="O390" s="132">
        <f t="shared" si="132"/>
        <v>0</v>
      </c>
      <c r="P390" s="132">
        <f t="shared" si="132"/>
        <v>0</v>
      </c>
      <c r="Q390" s="132">
        <f t="shared" si="132"/>
        <v>0</v>
      </c>
    </row>
    <row r="391" spans="1:17" ht="12" customHeight="1" x14ac:dyDescent="0.25">
      <c r="A391" s="166" t="s">
        <v>57</v>
      </c>
      <c r="B391" s="165"/>
      <c r="C391" s="165">
        <f>IF(C337=0,0,C337*1000000/C$54)</f>
        <v>0</v>
      </c>
      <c r="D391" s="165">
        <f t="shared" si="132"/>
        <v>0</v>
      </c>
      <c r="E391" s="165">
        <f t="shared" si="132"/>
        <v>0</v>
      </c>
      <c r="F391" s="165">
        <f t="shared" si="132"/>
        <v>0</v>
      </c>
      <c r="G391" s="165">
        <f t="shared" si="132"/>
        <v>0</v>
      </c>
      <c r="H391" s="165">
        <f t="shared" si="132"/>
        <v>0</v>
      </c>
      <c r="I391" s="165">
        <f t="shared" si="132"/>
        <v>0</v>
      </c>
      <c r="J391" s="165">
        <f t="shared" si="132"/>
        <v>0</v>
      </c>
      <c r="K391" s="165">
        <f t="shared" si="132"/>
        <v>0</v>
      </c>
      <c r="L391" s="165">
        <f t="shared" si="132"/>
        <v>0</v>
      </c>
      <c r="M391" s="165">
        <f t="shared" si="132"/>
        <v>0</v>
      </c>
      <c r="N391" s="165">
        <f t="shared" si="132"/>
        <v>0</v>
      </c>
      <c r="O391" s="165">
        <f t="shared" si="132"/>
        <v>0</v>
      </c>
      <c r="P391" s="165">
        <f t="shared" si="132"/>
        <v>0</v>
      </c>
      <c r="Q391" s="165">
        <f t="shared" si="132"/>
        <v>0</v>
      </c>
    </row>
    <row r="392" spans="1:17" ht="12" customHeight="1" x14ac:dyDescent="0.25">
      <c r="A392" s="147" t="s">
        <v>59</v>
      </c>
      <c r="B392" s="164"/>
      <c r="C392" s="164">
        <f>IF(C338=0,0,C338*1000000/C$54)</f>
        <v>0</v>
      </c>
      <c r="D392" s="164">
        <f t="shared" si="132"/>
        <v>0</v>
      </c>
      <c r="E392" s="164">
        <f t="shared" si="132"/>
        <v>0</v>
      </c>
      <c r="F392" s="164">
        <f t="shared" si="132"/>
        <v>0</v>
      </c>
      <c r="G392" s="164">
        <f t="shared" si="132"/>
        <v>0</v>
      </c>
      <c r="H392" s="164">
        <f t="shared" si="132"/>
        <v>0</v>
      </c>
      <c r="I392" s="164">
        <f t="shared" si="132"/>
        <v>0</v>
      </c>
      <c r="J392" s="164">
        <f t="shared" si="132"/>
        <v>0</v>
      </c>
      <c r="K392" s="164">
        <f t="shared" si="132"/>
        <v>0</v>
      </c>
      <c r="L392" s="164">
        <f t="shared" si="132"/>
        <v>0</v>
      </c>
      <c r="M392" s="164">
        <f t="shared" si="132"/>
        <v>0</v>
      </c>
      <c r="N392" s="164">
        <f t="shared" si="132"/>
        <v>0</v>
      </c>
      <c r="O392" s="164">
        <f t="shared" si="132"/>
        <v>0</v>
      </c>
      <c r="P392" s="164">
        <f t="shared" si="132"/>
        <v>0</v>
      </c>
      <c r="Q392" s="164">
        <f t="shared" si="132"/>
        <v>0</v>
      </c>
    </row>
    <row r="393" spans="1:17" ht="12" customHeight="1" x14ac:dyDescent="0.25">
      <c r="A393" s="163" t="s">
        <v>142</v>
      </c>
      <c r="B393" s="162"/>
      <c r="C393" s="162">
        <f>IF(C339=0,0,C339*1000000/C$55)</f>
        <v>0</v>
      </c>
      <c r="D393" s="162">
        <f t="shared" ref="D393:Q393" si="133">IF(D339=0,0,D339*1000000/D$55)</f>
        <v>0</v>
      </c>
      <c r="E393" s="162">
        <f t="shared" si="133"/>
        <v>0</v>
      </c>
      <c r="F393" s="162">
        <f t="shared" si="133"/>
        <v>0</v>
      </c>
      <c r="G393" s="162">
        <f t="shared" si="133"/>
        <v>0</v>
      </c>
      <c r="H393" s="162">
        <f t="shared" si="133"/>
        <v>0</v>
      </c>
      <c r="I393" s="162">
        <f t="shared" si="133"/>
        <v>0</v>
      </c>
      <c r="J393" s="162">
        <f t="shared" si="133"/>
        <v>0</v>
      </c>
      <c r="K393" s="162">
        <f t="shared" si="133"/>
        <v>0</v>
      </c>
      <c r="L393" s="162">
        <f t="shared" si="133"/>
        <v>0</v>
      </c>
      <c r="M393" s="162">
        <f t="shared" si="133"/>
        <v>0</v>
      </c>
      <c r="N393" s="162">
        <f t="shared" si="133"/>
        <v>0</v>
      </c>
      <c r="O393" s="162">
        <f t="shared" si="133"/>
        <v>0</v>
      </c>
      <c r="P393" s="162">
        <f t="shared" si="133"/>
        <v>0</v>
      </c>
      <c r="Q393" s="162">
        <f t="shared" si="133"/>
        <v>0</v>
      </c>
    </row>
    <row r="394" spans="1:17" ht="12" customHeight="1" x14ac:dyDescent="0.25">
      <c r="A394" s="161" t="s">
        <v>141</v>
      </c>
      <c r="B394" s="160"/>
      <c r="C394" s="160">
        <f>IF(C340=0,0,C340*1000000/C$56)</f>
        <v>0</v>
      </c>
      <c r="D394" s="160">
        <f t="shared" ref="D394:Q396" si="134">IF(D340=0,0,D340*1000000/D$56)</f>
        <v>0</v>
      </c>
      <c r="E394" s="160">
        <f t="shared" si="134"/>
        <v>0</v>
      </c>
      <c r="F394" s="160">
        <f t="shared" si="134"/>
        <v>0</v>
      </c>
      <c r="G394" s="160">
        <f t="shared" si="134"/>
        <v>0</v>
      </c>
      <c r="H394" s="160">
        <f t="shared" si="134"/>
        <v>0</v>
      </c>
      <c r="I394" s="160">
        <f t="shared" si="134"/>
        <v>0</v>
      </c>
      <c r="J394" s="160">
        <f t="shared" si="134"/>
        <v>0</v>
      </c>
      <c r="K394" s="160">
        <f t="shared" si="134"/>
        <v>0</v>
      </c>
      <c r="L394" s="160">
        <f t="shared" si="134"/>
        <v>0</v>
      </c>
      <c r="M394" s="160">
        <f t="shared" si="134"/>
        <v>0</v>
      </c>
      <c r="N394" s="160">
        <f t="shared" si="134"/>
        <v>0</v>
      </c>
      <c r="O394" s="160">
        <f t="shared" si="134"/>
        <v>0</v>
      </c>
      <c r="P394" s="160">
        <f t="shared" si="134"/>
        <v>0</v>
      </c>
      <c r="Q394" s="160">
        <f t="shared" si="134"/>
        <v>0</v>
      </c>
    </row>
    <row r="395" spans="1:17" ht="12" customHeight="1" x14ac:dyDescent="0.25">
      <c r="A395" s="148" t="s">
        <v>60</v>
      </c>
      <c r="B395" s="156"/>
      <c r="C395" s="156">
        <f>IF(C341=0,0,C341*1000000/C$56)</f>
        <v>0</v>
      </c>
      <c r="D395" s="156">
        <f t="shared" si="134"/>
        <v>0</v>
      </c>
      <c r="E395" s="156">
        <f t="shared" si="134"/>
        <v>0</v>
      </c>
      <c r="F395" s="156">
        <f t="shared" si="134"/>
        <v>0</v>
      </c>
      <c r="G395" s="156">
        <f t="shared" si="134"/>
        <v>0</v>
      </c>
      <c r="H395" s="156">
        <f t="shared" si="134"/>
        <v>0</v>
      </c>
      <c r="I395" s="156">
        <f t="shared" si="134"/>
        <v>0</v>
      </c>
      <c r="J395" s="156">
        <f t="shared" si="134"/>
        <v>0</v>
      </c>
      <c r="K395" s="156">
        <f t="shared" si="134"/>
        <v>0</v>
      </c>
      <c r="L395" s="156">
        <f t="shared" si="134"/>
        <v>0</v>
      </c>
      <c r="M395" s="156">
        <f t="shared" si="134"/>
        <v>0</v>
      </c>
      <c r="N395" s="156">
        <f t="shared" si="134"/>
        <v>0</v>
      </c>
      <c r="O395" s="156">
        <f t="shared" si="134"/>
        <v>0</v>
      </c>
      <c r="P395" s="156">
        <f t="shared" si="134"/>
        <v>0</v>
      </c>
      <c r="Q395" s="156">
        <f t="shared" si="134"/>
        <v>0</v>
      </c>
    </row>
    <row r="396" spans="1:17" ht="12" customHeight="1" x14ac:dyDescent="0.25">
      <c r="A396" s="159" t="s">
        <v>59</v>
      </c>
      <c r="B396" s="57"/>
      <c r="C396" s="57">
        <f>IF(C342=0,0,C342*1000000/C$56)</f>
        <v>0</v>
      </c>
      <c r="D396" s="57">
        <f t="shared" si="134"/>
        <v>0</v>
      </c>
      <c r="E396" s="57">
        <f t="shared" si="134"/>
        <v>0</v>
      </c>
      <c r="F396" s="57">
        <f t="shared" si="134"/>
        <v>0</v>
      </c>
      <c r="G396" s="57">
        <f t="shared" si="134"/>
        <v>0</v>
      </c>
      <c r="H396" s="57">
        <f t="shared" si="134"/>
        <v>0</v>
      </c>
      <c r="I396" s="57">
        <f t="shared" si="134"/>
        <v>0</v>
      </c>
      <c r="J396" s="57">
        <f t="shared" si="134"/>
        <v>0</v>
      </c>
      <c r="K396" s="57">
        <f t="shared" si="134"/>
        <v>0</v>
      </c>
      <c r="L396" s="57">
        <f t="shared" si="134"/>
        <v>0</v>
      </c>
      <c r="M396" s="57">
        <f t="shared" si="134"/>
        <v>0</v>
      </c>
      <c r="N396" s="57">
        <f t="shared" si="134"/>
        <v>0</v>
      </c>
      <c r="O396" s="57">
        <f t="shared" si="134"/>
        <v>0</v>
      </c>
      <c r="P396" s="57">
        <f t="shared" si="134"/>
        <v>0</v>
      </c>
      <c r="Q396" s="57">
        <f t="shared" si="134"/>
        <v>0</v>
      </c>
    </row>
    <row r="397" spans="1:17" ht="12" customHeight="1" x14ac:dyDescent="0.25">
      <c r="A397" s="158" t="s">
        <v>62</v>
      </c>
      <c r="B397" s="157"/>
      <c r="C397" s="157">
        <f>IF(C343=0,0,C343*1000000/SUM(C$58:C$59))</f>
        <v>0</v>
      </c>
      <c r="D397" s="157">
        <f t="shared" ref="D397:Q397" si="135">IF(D343=0,0,D343*1000000/SUM(D$58:D$59))</f>
        <v>0</v>
      </c>
      <c r="E397" s="157">
        <f t="shared" si="135"/>
        <v>0</v>
      </c>
      <c r="F397" s="157">
        <f t="shared" si="135"/>
        <v>0</v>
      </c>
      <c r="G397" s="157">
        <f t="shared" si="135"/>
        <v>0</v>
      </c>
      <c r="H397" s="157">
        <f t="shared" si="135"/>
        <v>0</v>
      </c>
      <c r="I397" s="157">
        <f t="shared" si="135"/>
        <v>0</v>
      </c>
      <c r="J397" s="157">
        <f t="shared" si="135"/>
        <v>0</v>
      </c>
      <c r="K397" s="157">
        <f t="shared" si="135"/>
        <v>0</v>
      </c>
      <c r="L397" s="157">
        <f t="shared" si="135"/>
        <v>0</v>
      </c>
      <c r="M397" s="157">
        <f t="shared" si="135"/>
        <v>0</v>
      </c>
      <c r="N397" s="157">
        <f t="shared" si="135"/>
        <v>0</v>
      </c>
      <c r="O397" s="157">
        <f t="shared" si="135"/>
        <v>0</v>
      </c>
      <c r="P397" s="157">
        <f t="shared" si="135"/>
        <v>0</v>
      </c>
      <c r="Q397" s="157">
        <f t="shared" si="135"/>
        <v>0</v>
      </c>
    </row>
    <row r="398" spans="1:17" ht="12" customHeight="1" x14ac:dyDescent="0.25">
      <c r="A398" s="23" t="s">
        <v>57</v>
      </c>
      <c r="B398" s="156"/>
      <c r="C398" s="156">
        <f>IF(C344=0,0,C344*1000000/C$58)</f>
        <v>0</v>
      </c>
      <c r="D398" s="156">
        <f t="shared" ref="D398:Q398" si="136">IF(D344=0,0,D344*1000000/D$58)</f>
        <v>0</v>
      </c>
      <c r="E398" s="156">
        <f t="shared" si="136"/>
        <v>0</v>
      </c>
      <c r="F398" s="156">
        <f t="shared" si="136"/>
        <v>0</v>
      </c>
      <c r="G398" s="156">
        <f t="shared" si="136"/>
        <v>0</v>
      </c>
      <c r="H398" s="156">
        <f t="shared" si="136"/>
        <v>0</v>
      </c>
      <c r="I398" s="156">
        <f t="shared" si="136"/>
        <v>0</v>
      </c>
      <c r="J398" s="156">
        <f t="shared" si="136"/>
        <v>0</v>
      </c>
      <c r="K398" s="156">
        <f t="shared" si="136"/>
        <v>0</v>
      </c>
      <c r="L398" s="156">
        <f t="shared" si="136"/>
        <v>0</v>
      </c>
      <c r="M398" s="156">
        <f t="shared" si="136"/>
        <v>0</v>
      </c>
      <c r="N398" s="156">
        <f t="shared" si="136"/>
        <v>0</v>
      </c>
      <c r="O398" s="156">
        <f t="shared" si="136"/>
        <v>0</v>
      </c>
      <c r="P398" s="156">
        <f t="shared" si="136"/>
        <v>0</v>
      </c>
      <c r="Q398" s="156">
        <f t="shared" si="136"/>
        <v>0</v>
      </c>
    </row>
    <row r="399" spans="1:17" ht="12" customHeight="1" x14ac:dyDescent="0.25">
      <c r="A399" s="29" t="s">
        <v>140</v>
      </c>
      <c r="B399" s="57"/>
      <c r="C399" s="57">
        <f>IF(C345=0,0,C345*1000000/C$59)</f>
        <v>0</v>
      </c>
      <c r="D399" s="57">
        <f t="shared" ref="D399:Q399" si="137">IF(D345=0,0,D345*1000000/D$59)</f>
        <v>0</v>
      </c>
      <c r="E399" s="57">
        <f t="shared" si="137"/>
        <v>0</v>
      </c>
      <c r="F399" s="57">
        <f t="shared" si="137"/>
        <v>0</v>
      </c>
      <c r="G399" s="57">
        <f t="shared" si="137"/>
        <v>0</v>
      </c>
      <c r="H399" s="57">
        <f t="shared" si="137"/>
        <v>0</v>
      </c>
      <c r="I399" s="57">
        <f t="shared" si="137"/>
        <v>0</v>
      </c>
      <c r="J399" s="57">
        <f t="shared" si="137"/>
        <v>0</v>
      </c>
      <c r="K399" s="57">
        <f t="shared" si="137"/>
        <v>0</v>
      </c>
      <c r="L399" s="57">
        <f t="shared" si="137"/>
        <v>0</v>
      </c>
      <c r="M399" s="57">
        <f t="shared" si="137"/>
        <v>0</v>
      </c>
      <c r="N399" s="57">
        <f t="shared" si="137"/>
        <v>0</v>
      </c>
      <c r="O399" s="57">
        <f t="shared" si="137"/>
        <v>0</v>
      </c>
      <c r="P399" s="57">
        <f t="shared" si="137"/>
        <v>0</v>
      </c>
      <c r="Q399" s="57">
        <f t="shared" si="137"/>
        <v>0</v>
      </c>
    </row>
    <row r="401" spans="1:17" ht="12" customHeight="1" x14ac:dyDescent="0.25">
      <c r="A401" s="152" t="s">
        <v>186</v>
      </c>
      <c r="B401" s="168"/>
      <c r="C401" s="184">
        <f>C347/RES_summary!C$21</f>
        <v>75.636819894468545</v>
      </c>
      <c r="D401" s="184">
        <f>D347/RES_summary!D$21</f>
        <v>75.969593535475653</v>
      </c>
      <c r="E401" s="184">
        <f>E347/RES_summary!E$21</f>
        <v>81.832327941218807</v>
      </c>
      <c r="F401" s="184">
        <f>F347/RES_summary!F$21</f>
        <v>75.566380816788779</v>
      </c>
      <c r="G401" s="184">
        <f>G347/RES_summary!G$21</f>
        <v>68.587096104178599</v>
      </c>
      <c r="H401" s="184">
        <f>H347/RES_summary!H$21</f>
        <v>71.428394475165746</v>
      </c>
      <c r="I401" s="184">
        <f>I347/RES_summary!I$21</f>
        <v>76.025068506143555</v>
      </c>
      <c r="J401" s="184">
        <f>J347/RES_summary!J$21</f>
        <v>67.257356391028637</v>
      </c>
      <c r="K401" s="184">
        <f>K347/RES_summary!K$21</f>
        <v>0</v>
      </c>
      <c r="L401" s="184">
        <f>L347/RES_summary!L$21</f>
        <v>74.539071276889118</v>
      </c>
      <c r="M401" s="184">
        <f>M347/RES_summary!M$21</f>
        <v>0</v>
      </c>
      <c r="N401" s="184">
        <f>N347/RES_summary!N$21</f>
        <v>0</v>
      </c>
      <c r="O401" s="184">
        <f>O347/RES_summary!O$21</f>
        <v>0</v>
      </c>
      <c r="P401" s="184">
        <f>P347/RES_summary!P$21</f>
        <v>0</v>
      </c>
      <c r="Q401" s="184">
        <f>Q347/RES_summary!Q$21</f>
        <v>0</v>
      </c>
    </row>
    <row r="402" spans="1:17" ht="12" customHeight="1" x14ac:dyDescent="0.25">
      <c r="A402" s="158" t="s">
        <v>65</v>
      </c>
      <c r="B402" s="157"/>
      <c r="C402" s="178">
        <f>C348/RES_summary!C$21</f>
        <v>43.196221438270314</v>
      </c>
      <c r="D402" s="178">
        <f>D348/RES_summary!D$21</f>
        <v>47.457859272870088</v>
      </c>
      <c r="E402" s="178">
        <f>E348/RES_summary!E$21</f>
        <v>52.342516369029184</v>
      </c>
      <c r="F402" s="178">
        <f>F348/RES_summary!F$21</f>
        <v>45.96613984529926</v>
      </c>
      <c r="G402" s="178">
        <f>G348/RES_summary!G$21</f>
        <v>38.244484744007103</v>
      </c>
      <c r="H402" s="178">
        <f>H348/RES_summary!H$21</f>
        <v>43.684845451370258</v>
      </c>
      <c r="I402" s="178">
        <f>I348/RES_summary!I$21</f>
        <v>48.844763036659494</v>
      </c>
      <c r="J402" s="178">
        <f>J348/RES_summary!J$21</f>
        <v>40.679638517292304</v>
      </c>
      <c r="K402" s="178">
        <f>K348/RES_summary!K$21</f>
        <v>0</v>
      </c>
      <c r="L402" s="178">
        <f>L348/RES_summary!L$21</f>
        <v>35.970243032180598</v>
      </c>
      <c r="M402" s="178">
        <f>M348/RES_summary!M$21</f>
        <v>0</v>
      </c>
      <c r="N402" s="178">
        <f>N348/RES_summary!N$21</f>
        <v>0</v>
      </c>
      <c r="O402" s="178">
        <f>O348/RES_summary!O$21</f>
        <v>0</v>
      </c>
      <c r="P402" s="178">
        <f>P348/RES_summary!P$21</f>
        <v>0</v>
      </c>
      <c r="Q402" s="178">
        <f>Q348/RES_summary!Q$21</f>
        <v>0</v>
      </c>
    </row>
    <row r="403" spans="1:17" ht="12" customHeight="1" x14ac:dyDescent="0.25">
      <c r="A403" s="23" t="s">
        <v>60</v>
      </c>
      <c r="B403" s="57"/>
      <c r="C403" s="176">
        <f>C349/RES_summary!C$21</f>
        <v>43.196221438270314</v>
      </c>
      <c r="D403" s="176">
        <f>D349/RES_summary!D$21</f>
        <v>47.457859272870088</v>
      </c>
      <c r="E403" s="176">
        <f>E349/RES_summary!E$21</f>
        <v>52.342516369029184</v>
      </c>
      <c r="F403" s="176">
        <f>F349/RES_summary!F$21</f>
        <v>45.96613984529926</v>
      </c>
      <c r="G403" s="176">
        <f>G349/RES_summary!G$21</f>
        <v>38.244484744007103</v>
      </c>
      <c r="H403" s="176">
        <f>H349/RES_summary!H$21</f>
        <v>43.684845451370258</v>
      </c>
      <c r="I403" s="176">
        <f>I349/RES_summary!I$21</f>
        <v>48.844763036659494</v>
      </c>
      <c r="J403" s="176">
        <f>J349/RES_summary!J$21</f>
        <v>40.679638517292304</v>
      </c>
      <c r="K403" s="176">
        <f>K349/RES_summary!K$21</f>
        <v>0</v>
      </c>
      <c r="L403" s="176">
        <f>L349/RES_summary!L$21</f>
        <v>35.970243032180598</v>
      </c>
      <c r="M403" s="176">
        <f>M349/RES_summary!M$21</f>
        <v>0</v>
      </c>
      <c r="N403" s="176">
        <f>N349/RES_summary!N$21</f>
        <v>0</v>
      </c>
      <c r="O403" s="176">
        <f>O349/RES_summary!O$21</f>
        <v>0</v>
      </c>
      <c r="P403" s="176">
        <f>P349/RES_summary!P$21</f>
        <v>0</v>
      </c>
      <c r="Q403" s="176">
        <f>Q349/RES_summary!Q$21</f>
        <v>0</v>
      </c>
    </row>
    <row r="404" spans="1:17" ht="12" customHeight="1" x14ac:dyDescent="0.25">
      <c r="A404" s="158" t="s">
        <v>112</v>
      </c>
      <c r="B404" s="157"/>
      <c r="C404" s="178">
        <f>C350/RES_summary!C$21</f>
        <v>4.9634736705895826</v>
      </c>
      <c r="D404" s="178">
        <f>D350/RES_summary!D$21</f>
        <v>2.9380776906232593</v>
      </c>
      <c r="E404" s="178">
        <f>E350/RES_summary!E$21</f>
        <v>3.0849232824244073</v>
      </c>
      <c r="F404" s="178">
        <f>F350/RES_summary!F$21</f>
        <v>4.0281509646870424</v>
      </c>
      <c r="G404" s="178">
        <f>G350/RES_summary!G$21</f>
        <v>2.9059348918768593</v>
      </c>
      <c r="H404" s="178">
        <f>H350/RES_summary!H$21</f>
        <v>2.8748315201758166</v>
      </c>
      <c r="I404" s="178">
        <f>I350/RES_summary!I$21</f>
        <v>2.1852653853224915</v>
      </c>
      <c r="J404" s="178">
        <f>J350/RES_summary!J$21</f>
        <v>1.0078907840030287</v>
      </c>
      <c r="K404" s="178">
        <f>K350/RES_summary!K$21</f>
        <v>0</v>
      </c>
      <c r="L404" s="178">
        <f>L350/RES_summary!L$21</f>
        <v>14.130988838356199</v>
      </c>
      <c r="M404" s="178">
        <f>M350/RES_summary!M$21</f>
        <v>0</v>
      </c>
      <c r="N404" s="178">
        <f>N350/RES_summary!N$21</f>
        <v>0</v>
      </c>
      <c r="O404" s="178">
        <f>O350/RES_summary!O$21</f>
        <v>0</v>
      </c>
      <c r="P404" s="178">
        <f>P350/RES_summary!P$21</f>
        <v>0</v>
      </c>
      <c r="Q404" s="178">
        <f>Q350/RES_summary!Q$21</f>
        <v>0</v>
      </c>
    </row>
    <row r="405" spans="1:17" ht="12" customHeight="1" x14ac:dyDescent="0.25">
      <c r="A405" s="23" t="s">
        <v>60</v>
      </c>
      <c r="B405" s="156"/>
      <c r="C405" s="177">
        <f>C351/RES_summary!C$21</f>
        <v>4.9634736705895826</v>
      </c>
      <c r="D405" s="177">
        <f>D351/RES_summary!D$21</f>
        <v>2.9380776906232593</v>
      </c>
      <c r="E405" s="177">
        <f>E351/RES_summary!E$21</f>
        <v>3.0849232824244073</v>
      </c>
      <c r="F405" s="177">
        <f>F351/RES_summary!F$21</f>
        <v>4.0281509646870424</v>
      </c>
      <c r="G405" s="177">
        <f>G351/RES_summary!G$21</f>
        <v>2.9059348918768593</v>
      </c>
      <c r="H405" s="177">
        <f>H351/RES_summary!H$21</f>
        <v>2.8748315201758166</v>
      </c>
      <c r="I405" s="177">
        <f>I351/RES_summary!I$21</f>
        <v>2.1852653853224915</v>
      </c>
      <c r="J405" s="177">
        <f>J351/RES_summary!J$21</f>
        <v>1.0078907840030287</v>
      </c>
      <c r="K405" s="177">
        <f>K351/RES_summary!K$21</f>
        <v>0</v>
      </c>
      <c r="L405" s="177">
        <f>L351/RES_summary!L$21</f>
        <v>14.130988838356199</v>
      </c>
      <c r="M405" s="177">
        <f>M351/RES_summary!M$21</f>
        <v>0</v>
      </c>
      <c r="N405" s="177">
        <f>N351/RES_summary!N$21</f>
        <v>0</v>
      </c>
      <c r="O405" s="177">
        <f>O351/RES_summary!O$21</f>
        <v>0</v>
      </c>
      <c r="P405" s="177">
        <f>P351/RES_summary!P$21</f>
        <v>0</v>
      </c>
      <c r="Q405" s="177">
        <f>Q351/RES_summary!Q$21</f>
        <v>0</v>
      </c>
    </row>
    <row r="406" spans="1:17" ht="12" customHeight="1" x14ac:dyDescent="0.25">
      <c r="A406" s="158" t="s">
        <v>63</v>
      </c>
      <c r="B406" s="157"/>
      <c r="C406" s="178">
        <f>C352/RES_summary!C$21</f>
        <v>20.093657135859964</v>
      </c>
      <c r="D406" s="178">
        <f>D352/RES_summary!D$21</f>
        <v>18.207402435043527</v>
      </c>
      <c r="E406" s="178">
        <f>E352/RES_summary!E$21</f>
        <v>17.787527428623761</v>
      </c>
      <c r="F406" s="178">
        <f>F352/RES_summary!F$21</f>
        <v>16.963528250292224</v>
      </c>
      <c r="G406" s="178">
        <f>G352/RES_summary!G$21</f>
        <v>19.245376718361996</v>
      </c>
      <c r="H406" s="178">
        <f>H352/RES_summary!H$21</f>
        <v>15.944372072396515</v>
      </c>
      <c r="I406" s="178">
        <f>I352/RES_summary!I$21</f>
        <v>15.567136826377126</v>
      </c>
      <c r="J406" s="178">
        <f>J352/RES_summary!J$21</f>
        <v>16.411941433374952</v>
      </c>
      <c r="K406" s="178">
        <f>K352/RES_summary!K$21</f>
        <v>0</v>
      </c>
      <c r="L406" s="178">
        <f>L352/RES_summary!L$21</f>
        <v>14.878790713560953</v>
      </c>
      <c r="M406" s="178">
        <f>M352/RES_summary!M$21</f>
        <v>0</v>
      </c>
      <c r="N406" s="178">
        <f>N352/RES_summary!N$21</f>
        <v>0</v>
      </c>
      <c r="O406" s="178">
        <f>O352/RES_summary!O$21</f>
        <v>0</v>
      </c>
      <c r="P406" s="178">
        <f>P352/RES_summary!P$21</f>
        <v>0</v>
      </c>
      <c r="Q406" s="178">
        <f>Q352/RES_summary!Q$21</f>
        <v>0</v>
      </c>
    </row>
    <row r="407" spans="1:17" ht="12" customHeight="1" x14ac:dyDescent="0.25">
      <c r="A407" s="167" t="s">
        <v>144</v>
      </c>
      <c r="B407" s="132"/>
      <c r="C407" s="183">
        <f>C353/RES_summary!C$21</f>
        <v>0</v>
      </c>
      <c r="D407" s="183">
        <f>D353/RES_summary!D$21</f>
        <v>0</v>
      </c>
      <c r="E407" s="183">
        <f>E353/RES_summary!E$21</f>
        <v>0</v>
      </c>
      <c r="F407" s="183">
        <f>F353/RES_summary!F$21</f>
        <v>0</v>
      </c>
      <c r="G407" s="183">
        <f>G353/RES_summary!G$21</f>
        <v>0</v>
      </c>
      <c r="H407" s="183">
        <f>H353/RES_summary!H$21</f>
        <v>0</v>
      </c>
      <c r="I407" s="183">
        <f>I353/RES_summary!I$21</f>
        <v>0</v>
      </c>
      <c r="J407" s="183">
        <f>J353/RES_summary!J$21</f>
        <v>0</v>
      </c>
      <c r="K407" s="183">
        <f>K353/RES_summary!K$21</f>
        <v>0</v>
      </c>
      <c r="L407" s="183">
        <f>L353/RES_summary!L$21</f>
        <v>0</v>
      </c>
      <c r="M407" s="183">
        <f>M353/RES_summary!M$21</f>
        <v>0</v>
      </c>
      <c r="N407" s="183">
        <f>N353/RES_summary!N$21</f>
        <v>0</v>
      </c>
      <c r="O407" s="183">
        <f>O353/RES_summary!O$21</f>
        <v>0</v>
      </c>
      <c r="P407" s="183">
        <f>P353/RES_summary!P$21</f>
        <v>0</v>
      </c>
      <c r="Q407" s="183">
        <f>Q353/RES_summary!Q$21</f>
        <v>0</v>
      </c>
    </row>
    <row r="408" spans="1:17" ht="12" customHeight="1" x14ac:dyDescent="0.25">
      <c r="A408" s="167" t="s">
        <v>143</v>
      </c>
      <c r="B408" s="132"/>
      <c r="C408" s="183">
        <f>C354/RES_summary!C$21</f>
        <v>0</v>
      </c>
      <c r="D408" s="183">
        <f>D354/RES_summary!D$21</f>
        <v>0</v>
      </c>
      <c r="E408" s="183">
        <f>E354/RES_summary!E$21</f>
        <v>0</v>
      </c>
      <c r="F408" s="183">
        <f>F354/RES_summary!F$21</f>
        <v>0</v>
      </c>
      <c r="G408" s="183">
        <f>G354/RES_summary!G$21</f>
        <v>0</v>
      </c>
      <c r="H408" s="183">
        <f>H354/RES_summary!H$21</f>
        <v>0</v>
      </c>
      <c r="I408" s="183">
        <f>I354/RES_summary!I$21</f>
        <v>0</v>
      </c>
      <c r="J408" s="183">
        <f>J354/RES_summary!J$21</f>
        <v>0</v>
      </c>
      <c r="K408" s="183">
        <f>K354/RES_summary!K$21</f>
        <v>0</v>
      </c>
      <c r="L408" s="183">
        <f>L354/RES_summary!L$21</f>
        <v>0</v>
      </c>
      <c r="M408" s="183">
        <f>M354/RES_summary!M$21</f>
        <v>0</v>
      </c>
      <c r="N408" s="183">
        <f>N354/RES_summary!N$21</f>
        <v>0</v>
      </c>
      <c r="O408" s="183">
        <f>O354/RES_summary!O$21</f>
        <v>0</v>
      </c>
      <c r="P408" s="183">
        <f>P354/RES_summary!P$21</f>
        <v>0</v>
      </c>
      <c r="Q408" s="183">
        <f>Q354/RES_summary!Q$21</f>
        <v>0</v>
      </c>
    </row>
    <row r="409" spans="1:17" ht="12" customHeight="1" x14ac:dyDescent="0.25">
      <c r="A409" s="166" t="s">
        <v>57</v>
      </c>
      <c r="B409" s="165"/>
      <c r="C409" s="182">
        <f>C355/RES_summary!C$21</f>
        <v>0</v>
      </c>
      <c r="D409" s="182">
        <f>D355/RES_summary!D$21</f>
        <v>0</v>
      </c>
      <c r="E409" s="182">
        <f>E355/RES_summary!E$21</f>
        <v>0</v>
      </c>
      <c r="F409" s="182">
        <f>F355/RES_summary!F$21</f>
        <v>0</v>
      </c>
      <c r="G409" s="182">
        <f>G355/RES_summary!G$21</f>
        <v>0</v>
      </c>
      <c r="H409" s="182">
        <f>H355/RES_summary!H$21</f>
        <v>0</v>
      </c>
      <c r="I409" s="182">
        <f>I355/RES_summary!I$21</f>
        <v>0</v>
      </c>
      <c r="J409" s="182">
        <f>J355/RES_summary!J$21</f>
        <v>0</v>
      </c>
      <c r="K409" s="182">
        <f>K355/RES_summary!K$21</f>
        <v>0</v>
      </c>
      <c r="L409" s="182">
        <f>L355/RES_summary!L$21</f>
        <v>0</v>
      </c>
      <c r="M409" s="182">
        <f>M355/RES_summary!M$21</f>
        <v>0</v>
      </c>
      <c r="N409" s="182">
        <f>N355/RES_summary!N$21</f>
        <v>0</v>
      </c>
      <c r="O409" s="182">
        <f>O355/RES_summary!O$21</f>
        <v>0</v>
      </c>
      <c r="P409" s="182">
        <f>P355/RES_summary!P$21</f>
        <v>0</v>
      </c>
      <c r="Q409" s="182">
        <f>Q355/RES_summary!Q$21</f>
        <v>0</v>
      </c>
    </row>
    <row r="410" spans="1:17" ht="12" customHeight="1" x14ac:dyDescent="0.25">
      <c r="A410" s="147" t="s">
        <v>59</v>
      </c>
      <c r="B410" s="164"/>
      <c r="C410" s="181">
        <f>C356/RES_summary!C$21</f>
        <v>0</v>
      </c>
      <c r="D410" s="181">
        <f>D356/RES_summary!D$21</f>
        <v>0</v>
      </c>
      <c r="E410" s="181">
        <f>E356/RES_summary!E$21</f>
        <v>0</v>
      </c>
      <c r="F410" s="181">
        <f>F356/RES_summary!F$21</f>
        <v>0</v>
      </c>
      <c r="G410" s="181">
        <f>G356/RES_summary!G$21</f>
        <v>0</v>
      </c>
      <c r="H410" s="181">
        <f>H356/RES_summary!H$21</f>
        <v>0</v>
      </c>
      <c r="I410" s="181">
        <f>I356/RES_summary!I$21</f>
        <v>0</v>
      </c>
      <c r="J410" s="181">
        <f>J356/RES_summary!J$21</f>
        <v>0</v>
      </c>
      <c r="K410" s="181">
        <f>K356/RES_summary!K$21</f>
        <v>0</v>
      </c>
      <c r="L410" s="181">
        <f>L356/RES_summary!L$21</f>
        <v>0</v>
      </c>
      <c r="M410" s="181">
        <f>M356/RES_summary!M$21</f>
        <v>0</v>
      </c>
      <c r="N410" s="181">
        <f>N356/RES_summary!N$21</f>
        <v>0</v>
      </c>
      <c r="O410" s="181">
        <f>O356/RES_summary!O$21</f>
        <v>0</v>
      </c>
      <c r="P410" s="181">
        <f>P356/RES_summary!P$21</f>
        <v>0</v>
      </c>
      <c r="Q410" s="181">
        <f>Q356/RES_summary!Q$21</f>
        <v>0</v>
      </c>
    </row>
    <row r="411" spans="1:17" ht="12" customHeight="1" x14ac:dyDescent="0.25">
      <c r="A411" s="163" t="s">
        <v>142</v>
      </c>
      <c r="B411" s="162"/>
      <c r="C411" s="180">
        <f>C357/RES_summary!C$21</f>
        <v>31.754273648304132</v>
      </c>
      <c r="D411" s="180">
        <f>D357/RES_summary!D$21</f>
        <v>33.126081101953709</v>
      </c>
      <c r="E411" s="180">
        <f>E357/RES_summary!E$21</f>
        <v>33.784889767505277</v>
      </c>
      <c r="F411" s="180">
        <f>F357/RES_summary!F$21</f>
        <v>0</v>
      </c>
      <c r="G411" s="180">
        <f>G357/RES_summary!G$21</f>
        <v>30.950110468439387</v>
      </c>
      <c r="H411" s="180">
        <f>H357/RES_summary!H$21</f>
        <v>0</v>
      </c>
      <c r="I411" s="180">
        <f>I357/RES_summary!I$21</f>
        <v>0</v>
      </c>
      <c r="J411" s="180">
        <f>J357/RES_summary!J$21</f>
        <v>34.704510785262777</v>
      </c>
      <c r="K411" s="180">
        <f>K357/RES_summary!K$21</f>
        <v>0</v>
      </c>
      <c r="L411" s="180">
        <f>L357/RES_summary!L$21</f>
        <v>0</v>
      </c>
      <c r="M411" s="180">
        <f>M357/RES_summary!M$21</f>
        <v>0</v>
      </c>
      <c r="N411" s="180">
        <f>N357/RES_summary!N$21</f>
        <v>0</v>
      </c>
      <c r="O411" s="180">
        <f>O357/RES_summary!O$21</f>
        <v>0</v>
      </c>
      <c r="P411" s="180">
        <f>P357/RES_summary!P$21</f>
        <v>0</v>
      </c>
      <c r="Q411" s="180">
        <f>Q357/RES_summary!Q$21</f>
        <v>0</v>
      </c>
    </row>
    <row r="412" spans="1:17" ht="12" customHeight="1" x14ac:dyDescent="0.25">
      <c r="A412" s="161" t="s">
        <v>141</v>
      </c>
      <c r="B412" s="160"/>
      <c r="C412" s="179">
        <f>C358/RES_summary!C$21</f>
        <v>16.824035761606513</v>
      </c>
      <c r="D412" s="179">
        <f>D358/RES_summary!D$21</f>
        <v>17.505473691531574</v>
      </c>
      <c r="E412" s="179">
        <f>E358/RES_summary!E$21</f>
        <v>17.479355419576915</v>
      </c>
      <c r="F412" s="179">
        <f>F358/RES_summary!F$21</f>
        <v>16.963528250292224</v>
      </c>
      <c r="G412" s="179">
        <f>G358/RES_summary!G$21</f>
        <v>19.172688437323437</v>
      </c>
      <c r="H412" s="179">
        <f>H358/RES_summary!H$21</f>
        <v>15.944372072396515</v>
      </c>
      <c r="I412" s="179">
        <f>I358/RES_summary!I$21</f>
        <v>15.567136826377126</v>
      </c>
      <c r="J412" s="179">
        <f>J358/RES_summary!J$21</f>
        <v>15.318619770536305</v>
      </c>
      <c r="K412" s="179">
        <f>K358/RES_summary!K$21</f>
        <v>0</v>
      </c>
      <c r="L412" s="179">
        <f>L358/RES_summary!L$21</f>
        <v>14.878790713560953</v>
      </c>
      <c r="M412" s="179">
        <f>M358/RES_summary!M$21</f>
        <v>0</v>
      </c>
      <c r="N412" s="179">
        <f>N358/RES_summary!N$21</f>
        <v>0</v>
      </c>
      <c r="O412" s="179">
        <f>O358/RES_summary!O$21</f>
        <v>0</v>
      </c>
      <c r="P412" s="179">
        <f>P358/RES_summary!P$21</f>
        <v>0</v>
      </c>
      <c r="Q412" s="179">
        <f>Q358/RES_summary!Q$21</f>
        <v>0</v>
      </c>
    </row>
    <row r="413" spans="1:17" ht="12" customHeight="1" x14ac:dyDescent="0.25">
      <c r="A413" s="148" t="s">
        <v>60</v>
      </c>
      <c r="B413" s="156"/>
      <c r="C413" s="177">
        <f>C359/RES_summary!C$21</f>
        <v>0.34578525929170084</v>
      </c>
      <c r="D413" s="177">
        <f>D359/RES_summary!D$21</f>
        <v>0.70715751217341916</v>
      </c>
      <c r="E413" s="177">
        <f>E359/RES_summary!E$21</f>
        <v>0.71362677616116199</v>
      </c>
      <c r="F413" s="177">
        <f>F359/RES_summary!F$21</f>
        <v>0.68656740345320533</v>
      </c>
      <c r="G413" s="177">
        <f>G359/RES_summary!G$21</f>
        <v>4.1020778535202176</v>
      </c>
      <c r="H413" s="177">
        <f>H359/RES_summary!H$21</f>
        <v>1.3853402020449825</v>
      </c>
      <c r="I413" s="177">
        <f>I359/RES_summary!I$21</f>
        <v>0.71018357007362487</v>
      </c>
      <c r="J413" s="177">
        <f>J359/RES_summary!J$21</f>
        <v>0.70406951984953081</v>
      </c>
      <c r="K413" s="177">
        <f>K359/RES_summary!K$21</f>
        <v>0</v>
      </c>
      <c r="L413" s="177">
        <f>L359/RES_summary!L$21</f>
        <v>0.69995847048297821</v>
      </c>
      <c r="M413" s="177">
        <f>M359/RES_summary!M$21</f>
        <v>0</v>
      </c>
      <c r="N413" s="177">
        <f>N359/RES_summary!N$21</f>
        <v>0</v>
      </c>
      <c r="O413" s="177">
        <f>O359/RES_summary!O$21</f>
        <v>0</v>
      </c>
      <c r="P413" s="177">
        <f>P359/RES_summary!P$21</f>
        <v>0</v>
      </c>
      <c r="Q413" s="177">
        <f>Q359/RES_summary!Q$21</f>
        <v>0</v>
      </c>
    </row>
    <row r="414" spans="1:17" ht="12" customHeight="1" x14ac:dyDescent="0.25">
      <c r="A414" s="159" t="s">
        <v>59</v>
      </c>
      <c r="B414" s="57"/>
      <c r="C414" s="176">
        <f>C360/RES_summary!C$21</f>
        <v>16.478250502314815</v>
      </c>
      <c r="D414" s="176">
        <f>D360/RES_summary!D$21</f>
        <v>16.798316179358149</v>
      </c>
      <c r="E414" s="176">
        <f>E360/RES_summary!E$21</f>
        <v>16.765728643415752</v>
      </c>
      <c r="F414" s="176">
        <f>F360/RES_summary!F$21</f>
        <v>16.276960846839021</v>
      </c>
      <c r="G414" s="176">
        <f>G360/RES_summary!G$21</f>
        <v>15.070610583803218</v>
      </c>
      <c r="H414" s="176">
        <f>H360/RES_summary!H$21</f>
        <v>14.55903187035153</v>
      </c>
      <c r="I414" s="176">
        <f>I360/RES_summary!I$21</f>
        <v>14.8569532563035</v>
      </c>
      <c r="J414" s="176">
        <f>J360/RES_summary!J$21</f>
        <v>14.614550250686776</v>
      </c>
      <c r="K414" s="176">
        <f>K360/RES_summary!K$21</f>
        <v>0</v>
      </c>
      <c r="L414" s="176">
        <f>L360/RES_summary!L$21</f>
        <v>14.178832243077974</v>
      </c>
      <c r="M414" s="176">
        <f>M360/RES_summary!M$21</f>
        <v>0</v>
      </c>
      <c r="N414" s="176">
        <f>N360/RES_summary!N$21</f>
        <v>0</v>
      </c>
      <c r="O414" s="176">
        <f>O360/RES_summary!O$21</f>
        <v>0</v>
      </c>
      <c r="P414" s="176">
        <f>P360/RES_summary!P$21</f>
        <v>0</v>
      </c>
      <c r="Q414" s="176">
        <f>Q360/RES_summary!Q$21</f>
        <v>0</v>
      </c>
    </row>
    <row r="415" spans="1:17" ht="12" customHeight="1" x14ac:dyDescent="0.25">
      <c r="A415" s="158" t="s">
        <v>62</v>
      </c>
      <c r="B415" s="157"/>
      <c r="C415" s="178">
        <f>C361/RES_summary!C$21</f>
        <v>7.3834676497486873</v>
      </c>
      <c r="D415" s="178">
        <f>D361/RES_summary!D$21</f>
        <v>7.3662541369387711</v>
      </c>
      <c r="E415" s="178">
        <f>E361/RES_summary!E$21</f>
        <v>8.6173608611414458</v>
      </c>
      <c r="F415" s="178">
        <f>F361/RES_summary!F$21</f>
        <v>8.6085617565102552</v>
      </c>
      <c r="G415" s="178">
        <f>G361/RES_summary!G$21</f>
        <v>8.1912997499326359</v>
      </c>
      <c r="H415" s="178">
        <f>H361/RES_summary!H$21</f>
        <v>8.9243454312231538</v>
      </c>
      <c r="I415" s="178">
        <f>I361/RES_summary!I$21</f>
        <v>9.427903257784445</v>
      </c>
      <c r="J415" s="178">
        <f>J361/RES_summary!J$21</f>
        <v>9.1578856563583528</v>
      </c>
      <c r="K415" s="178">
        <f>K361/RES_summary!K$21</f>
        <v>0</v>
      </c>
      <c r="L415" s="178">
        <f>L361/RES_summary!L$21</f>
        <v>9.5590486927913698</v>
      </c>
      <c r="M415" s="178">
        <f>M361/RES_summary!M$21</f>
        <v>0</v>
      </c>
      <c r="N415" s="178">
        <f>N361/RES_summary!N$21</f>
        <v>0</v>
      </c>
      <c r="O415" s="178">
        <f>O361/RES_summary!O$21</f>
        <v>0</v>
      </c>
      <c r="P415" s="178">
        <f>P361/RES_summary!P$21</f>
        <v>0</v>
      </c>
      <c r="Q415" s="178">
        <f>Q361/RES_summary!Q$21</f>
        <v>0</v>
      </c>
    </row>
    <row r="416" spans="1:17" ht="12" customHeight="1" x14ac:dyDescent="0.25">
      <c r="A416" s="23" t="s">
        <v>57</v>
      </c>
      <c r="B416" s="156"/>
      <c r="C416" s="177">
        <f>C362/RES_summary!C$21</f>
        <v>0</v>
      </c>
      <c r="D416" s="177">
        <f>D362/RES_summary!D$21</f>
        <v>0</v>
      </c>
      <c r="E416" s="177">
        <f>E362/RES_summary!E$21</f>
        <v>0</v>
      </c>
      <c r="F416" s="177">
        <f>F362/RES_summary!F$21</f>
        <v>0</v>
      </c>
      <c r="G416" s="177">
        <f>G362/RES_summary!G$21</f>
        <v>0</v>
      </c>
      <c r="H416" s="177">
        <f>H362/RES_summary!H$21</f>
        <v>0</v>
      </c>
      <c r="I416" s="177">
        <f>I362/RES_summary!I$21</f>
        <v>0</v>
      </c>
      <c r="J416" s="177">
        <f>J362/RES_summary!J$21</f>
        <v>0</v>
      </c>
      <c r="K416" s="177">
        <f>K362/RES_summary!K$21</f>
        <v>0</v>
      </c>
      <c r="L416" s="177">
        <f>L362/RES_summary!L$21</f>
        <v>0</v>
      </c>
      <c r="M416" s="177">
        <f>M362/RES_summary!M$21</f>
        <v>0</v>
      </c>
      <c r="N416" s="177">
        <f>N362/RES_summary!N$21</f>
        <v>0</v>
      </c>
      <c r="O416" s="177">
        <f>O362/RES_summary!O$21</f>
        <v>0</v>
      </c>
      <c r="P416" s="177">
        <f>P362/RES_summary!P$21</f>
        <v>0</v>
      </c>
      <c r="Q416" s="177">
        <f>Q362/RES_summary!Q$21</f>
        <v>0</v>
      </c>
    </row>
    <row r="417" spans="1:17" ht="12" customHeight="1" x14ac:dyDescent="0.25">
      <c r="A417" s="29" t="s">
        <v>140</v>
      </c>
      <c r="B417" s="57"/>
      <c r="C417" s="176">
        <f>C363/RES_summary!C$21</f>
        <v>7.3834676497486873</v>
      </c>
      <c r="D417" s="176">
        <f>D363/RES_summary!D$21</f>
        <v>7.3662541369387711</v>
      </c>
      <c r="E417" s="176">
        <f>E363/RES_summary!E$21</f>
        <v>8.6173608611414458</v>
      </c>
      <c r="F417" s="176">
        <f>F363/RES_summary!F$21</f>
        <v>8.6085617565102552</v>
      </c>
      <c r="G417" s="176">
        <f>G363/RES_summary!G$21</f>
        <v>8.1912997499326359</v>
      </c>
      <c r="H417" s="176">
        <f>H363/RES_summary!H$21</f>
        <v>8.9243454312231538</v>
      </c>
      <c r="I417" s="176">
        <f>I363/RES_summary!I$21</f>
        <v>9.427903257784445</v>
      </c>
      <c r="J417" s="176">
        <f>J363/RES_summary!J$21</f>
        <v>9.1578856563583528</v>
      </c>
      <c r="K417" s="176">
        <f>K363/RES_summary!K$21</f>
        <v>0</v>
      </c>
      <c r="L417" s="176">
        <f>L363/RES_summary!L$21</f>
        <v>9.5590486927913698</v>
      </c>
      <c r="M417" s="176">
        <f>M363/RES_summary!M$21</f>
        <v>0</v>
      </c>
      <c r="N417" s="176">
        <f>N363/RES_summary!N$21</f>
        <v>0</v>
      </c>
      <c r="O417" s="176">
        <f>O363/RES_summary!O$21</f>
        <v>0</v>
      </c>
      <c r="P417" s="176">
        <f>P363/RES_summary!P$21</f>
        <v>0</v>
      </c>
      <c r="Q417" s="176">
        <f>Q363/RES_summary!Q$21</f>
        <v>0</v>
      </c>
    </row>
    <row r="419" spans="1:17" ht="12" customHeight="1" x14ac:dyDescent="0.25">
      <c r="A419" s="152" t="s">
        <v>185</v>
      </c>
      <c r="B419" s="168"/>
      <c r="C419" s="184">
        <f>C365/RES_summary!C$21</f>
        <v>61.064419604911677</v>
      </c>
      <c r="D419" s="184">
        <f>D365/RES_summary!D$21</f>
        <v>60.830527169076824</v>
      </c>
      <c r="E419" s="184">
        <f>E365/RES_summary!E$21</f>
        <v>65.563071073337966</v>
      </c>
      <c r="F419" s="184">
        <f>F365/RES_summary!F$21</f>
        <v>62.90220791981595</v>
      </c>
      <c r="G419" s="184">
        <f>G365/RES_summary!G$21</f>
        <v>55.227720492556806</v>
      </c>
      <c r="H419" s="184">
        <f>H365/RES_summary!H$21</f>
        <v>59.293035607517503</v>
      </c>
      <c r="I419" s="184">
        <f>I365/RES_summary!I$21</f>
        <v>63.227342899737621</v>
      </c>
      <c r="J419" s="184">
        <f>J365/RES_summary!J$21</f>
        <v>55.020754385721688</v>
      </c>
      <c r="K419" s="184">
        <f>K365/RES_summary!K$21</f>
        <v>0</v>
      </c>
      <c r="L419" s="184">
        <f>L365/RES_summary!L$21</f>
        <v>87.072870858572671</v>
      </c>
      <c r="M419" s="184">
        <f>M365/RES_summary!M$21</f>
        <v>0</v>
      </c>
      <c r="N419" s="184">
        <f>N365/RES_summary!N$21</f>
        <v>0</v>
      </c>
      <c r="O419" s="184">
        <f>O365/RES_summary!O$21</f>
        <v>0</v>
      </c>
      <c r="P419" s="184">
        <f>P365/RES_summary!P$21</f>
        <v>0</v>
      </c>
      <c r="Q419" s="184">
        <f>Q365/RES_summary!Q$21</f>
        <v>0</v>
      </c>
    </row>
    <row r="420" spans="1:17" ht="12" customHeight="1" x14ac:dyDescent="0.25">
      <c r="A420" s="158" t="s">
        <v>65</v>
      </c>
      <c r="B420" s="157"/>
      <c r="C420" s="178">
        <f>C366/RES_summary!C$21</f>
        <v>30.047048098551311</v>
      </c>
      <c r="D420" s="178">
        <f>D366/RES_summary!D$21</f>
        <v>32.685853247441315</v>
      </c>
      <c r="E420" s="178">
        <f>E366/RES_summary!E$21</f>
        <v>35.992643368178555</v>
      </c>
      <c r="F420" s="178">
        <f>F366/RES_summary!F$21</f>
        <v>31.856226440504038</v>
      </c>
      <c r="G420" s="178">
        <f>G366/RES_summary!G$21</f>
        <v>26.650013866725338</v>
      </c>
      <c r="H420" s="178">
        <f>H366/RES_summary!H$21</f>
        <v>30.81506880958063</v>
      </c>
      <c r="I420" s="178">
        <f>I366/RES_summary!I$21</f>
        <v>35.590378569525477</v>
      </c>
      <c r="J420" s="178">
        <f>J366/RES_summary!J$21</f>
        <v>29.764949214148267</v>
      </c>
      <c r="K420" s="178">
        <f>K366/RES_summary!K$21</f>
        <v>0</v>
      </c>
      <c r="L420" s="178">
        <f>L366/RES_summary!L$21</f>
        <v>26.565653137252088</v>
      </c>
      <c r="M420" s="178">
        <f>M366/RES_summary!M$21</f>
        <v>0</v>
      </c>
      <c r="N420" s="178">
        <f>N366/RES_summary!N$21</f>
        <v>0</v>
      </c>
      <c r="O420" s="178">
        <f>O366/RES_summary!O$21</f>
        <v>0</v>
      </c>
      <c r="P420" s="178">
        <f>P366/RES_summary!P$21</f>
        <v>0</v>
      </c>
      <c r="Q420" s="178">
        <f>Q366/RES_summary!Q$21</f>
        <v>0</v>
      </c>
    </row>
    <row r="421" spans="1:17" ht="12" customHeight="1" x14ac:dyDescent="0.25">
      <c r="A421" s="23" t="s">
        <v>60</v>
      </c>
      <c r="B421" s="57"/>
      <c r="C421" s="176">
        <f>C367/RES_summary!C$21</f>
        <v>30.047048098551311</v>
      </c>
      <c r="D421" s="176">
        <f>D367/RES_summary!D$21</f>
        <v>32.685853247441315</v>
      </c>
      <c r="E421" s="176">
        <f>E367/RES_summary!E$21</f>
        <v>35.992643368178555</v>
      </c>
      <c r="F421" s="176">
        <f>F367/RES_summary!F$21</f>
        <v>31.856226440504038</v>
      </c>
      <c r="G421" s="176">
        <f>G367/RES_summary!G$21</f>
        <v>26.650013866725338</v>
      </c>
      <c r="H421" s="176">
        <f>H367/RES_summary!H$21</f>
        <v>30.81506880958063</v>
      </c>
      <c r="I421" s="176">
        <f>I367/RES_summary!I$21</f>
        <v>35.590378569525477</v>
      </c>
      <c r="J421" s="176">
        <f>J367/RES_summary!J$21</f>
        <v>29.764949214148267</v>
      </c>
      <c r="K421" s="176">
        <f>K367/RES_summary!K$21</f>
        <v>0</v>
      </c>
      <c r="L421" s="176">
        <f>L367/RES_summary!L$21</f>
        <v>26.565653137252088</v>
      </c>
      <c r="M421" s="176">
        <f>M367/RES_summary!M$21</f>
        <v>0</v>
      </c>
      <c r="N421" s="176">
        <f>N367/RES_summary!N$21</f>
        <v>0</v>
      </c>
      <c r="O421" s="176">
        <f>O367/RES_summary!O$21</f>
        <v>0</v>
      </c>
      <c r="P421" s="176">
        <f>P367/RES_summary!P$21</f>
        <v>0</v>
      </c>
      <c r="Q421" s="176">
        <f>Q367/RES_summary!Q$21</f>
        <v>0</v>
      </c>
    </row>
    <row r="422" spans="1:17" ht="12" customHeight="1" x14ac:dyDescent="0.25">
      <c r="A422" s="158" t="s">
        <v>112</v>
      </c>
      <c r="B422" s="157"/>
      <c r="C422" s="178">
        <f>C368/RES_summary!C$21</f>
        <v>8.1882878473830907</v>
      </c>
      <c r="D422" s="178">
        <f>D368/RES_summary!D$21</f>
        <v>5.0096396453958416</v>
      </c>
      <c r="E422" s="178">
        <f>E368/RES_summary!E$21</f>
        <v>5.4585621259083208</v>
      </c>
      <c r="F422" s="178">
        <f>F368/RES_summary!F$21</f>
        <v>7.4423258731561104</v>
      </c>
      <c r="G422" s="178">
        <f>G368/RES_summary!G$21</f>
        <v>5.6348297029984682</v>
      </c>
      <c r="H422" s="178">
        <f>H368/RES_summary!H$21</f>
        <v>5.884250297318915</v>
      </c>
      <c r="I422" s="178">
        <f>I368/RES_summary!I$21</f>
        <v>4.4303134896373395</v>
      </c>
      <c r="J422" s="178">
        <f>J368/RES_summary!J$21</f>
        <v>2.2057644476046452</v>
      </c>
      <c r="K422" s="178">
        <f>K368/RES_summary!K$21</f>
        <v>0</v>
      </c>
      <c r="L422" s="178">
        <f>L368/RES_summary!L$21</f>
        <v>37.757560922085283</v>
      </c>
      <c r="M422" s="178">
        <f>M368/RES_summary!M$21</f>
        <v>0</v>
      </c>
      <c r="N422" s="178">
        <f>N368/RES_summary!N$21</f>
        <v>0</v>
      </c>
      <c r="O422" s="178">
        <f>O368/RES_summary!O$21</f>
        <v>0</v>
      </c>
      <c r="P422" s="178">
        <f>P368/RES_summary!P$21</f>
        <v>0</v>
      </c>
      <c r="Q422" s="178">
        <f>Q368/RES_summary!Q$21</f>
        <v>0</v>
      </c>
    </row>
    <row r="423" spans="1:17" ht="12" customHeight="1" x14ac:dyDescent="0.25">
      <c r="A423" s="23" t="s">
        <v>60</v>
      </c>
      <c r="B423" s="156"/>
      <c r="C423" s="177">
        <f>C369/RES_summary!C$21</f>
        <v>8.1882878473830907</v>
      </c>
      <c r="D423" s="177">
        <f>D369/RES_summary!D$21</f>
        <v>5.0096396453958416</v>
      </c>
      <c r="E423" s="177">
        <f>E369/RES_summary!E$21</f>
        <v>5.4585621259083208</v>
      </c>
      <c r="F423" s="177">
        <f>F369/RES_summary!F$21</f>
        <v>7.4423258731561104</v>
      </c>
      <c r="G423" s="177">
        <f>G369/RES_summary!G$21</f>
        <v>5.6348297029984682</v>
      </c>
      <c r="H423" s="177">
        <f>H369/RES_summary!H$21</f>
        <v>5.884250297318915</v>
      </c>
      <c r="I423" s="177">
        <f>I369/RES_summary!I$21</f>
        <v>4.4303134896373395</v>
      </c>
      <c r="J423" s="177">
        <f>J369/RES_summary!J$21</f>
        <v>2.2057644476046452</v>
      </c>
      <c r="K423" s="177">
        <f>K369/RES_summary!K$21</f>
        <v>0</v>
      </c>
      <c r="L423" s="177">
        <f>L369/RES_summary!L$21</f>
        <v>37.757560922085283</v>
      </c>
      <c r="M423" s="177">
        <f>M369/RES_summary!M$21</f>
        <v>0</v>
      </c>
      <c r="N423" s="177">
        <f>N369/RES_summary!N$21</f>
        <v>0</v>
      </c>
      <c r="O423" s="177">
        <f>O369/RES_summary!O$21</f>
        <v>0</v>
      </c>
      <c r="P423" s="177">
        <f>P369/RES_summary!P$21</f>
        <v>0</v>
      </c>
      <c r="Q423" s="177">
        <f>Q369/RES_summary!Q$21</f>
        <v>0</v>
      </c>
    </row>
    <row r="424" spans="1:17" ht="12" customHeight="1" x14ac:dyDescent="0.25">
      <c r="A424" s="158" t="s">
        <v>63</v>
      </c>
      <c r="B424" s="157"/>
      <c r="C424" s="178">
        <f>C370/RES_summary!C$21</f>
        <v>16.902879645480201</v>
      </c>
      <c r="D424" s="178">
        <f>D370/RES_summary!D$21</f>
        <v>17.218842543219928</v>
      </c>
      <c r="E424" s="178">
        <f>E370/RES_summary!E$21</f>
        <v>17.17545706391245</v>
      </c>
      <c r="F424" s="178">
        <f>F370/RES_summary!F$21</f>
        <v>16.651579344032193</v>
      </c>
      <c r="G424" s="178">
        <f>G370/RES_summary!G$21</f>
        <v>16.296732873889546</v>
      </c>
      <c r="H424" s="178">
        <f>H370/RES_summary!H$21</f>
        <v>15.320420022879535</v>
      </c>
      <c r="I424" s="178">
        <f>I370/RES_summary!I$21</f>
        <v>15.460054669891248</v>
      </c>
      <c r="J424" s="178">
        <f>J370/RES_summary!J$21</f>
        <v>15.475837277256947</v>
      </c>
      <c r="K424" s="178">
        <f>K370/RES_summary!K$21</f>
        <v>0</v>
      </c>
      <c r="L424" s="178">
        <f>L370/RES_summary!L$21</f>
        <v>14.793317751163388</v>
      </c>
      <c r="M424" s="178">
        <f>M370/RES_summary!M$21</f>
        <v>0</v>
      </c>
      <c r="N424" s="178">
        <f>N370/RES_summary!N$21</f>
        <v>0</v>
      </c>
      <c r="O424" s="178">
        <f>O370/RES_summary!O$21</f>
        <v>0</v>
      </c>
      <c r="P424" s="178">
        <f>P370/RES_summary!P$21</f>
        <v>0</v>
      </c>
      <c r="Q424" s="178">
        <f>Q370/RES_summary!Q$21</f>
        <v>0</v>
      </c>
    </row>
    <row r="425" spans="1:17" ht="12" customHeight="1" x14ac:dyDescent="0.25">
      <c r="A425" s="167" t="s">
        <v>144</v>
      </c>
      <c r="B425" s="132"/>
      <c r="C425" s="183">
        <f>C371/RES_summary!C$21</f>
        <v>0</v>
      </c>
      <c r="D425" s="183">
        <f>D371/RES_summary!D$21</f>
        <v>0</v>
      </c>
      <c r="E425" s="183">
        <f>E371/RES_summary!E$21</f>
        <v>0</v>
      </c>
      <c r="F425" s="183">
        <f>F371/RES_summary!F$21</f>
        <v>0</v>
      </c>
      <c r="G425" s="183">
        <f>G371/RES_summary!G$21</f>
        <v>0</v>
      </c>
      <c r="H425" s="183">
        <f>H371/RES_summary!H$21</f>
        <v>0</v>
      </c>
      <c r="I425" s="183">
        <f>I371/RES_summary!I$21</f>
        <v>0</v>
      </c>
      <c r="J425" s="183">
        <f>J371/RES_summary!J$21</f>
        <v>0</v>
      </c>
      <c r="K425" s="183">
        <f>K371/RES_summary!K$21</f>
        <v>0</v>
      </c>
      <c r="L425" s="183">
        <f>L371/RES_summary!L$21</f>
        <v>0</v>
      </c>
      <c r="M425" s="183">
        <f>M371/RES_summary!M$21</f>
        <v>0</v>
      </c>
      <c r="N425" s="183">
        <f>N371/RES_summary!N$21</f>
        <v>0</v>
      </c>
      <c r="O425" s="183">
        <f>O371/RES_summary!O$21</f>
        <v>0</v>
      </c>
      <c r="P425" s="183">
        <f>P371/RES_summary!P$21</f>
        <v>0</v>
      </c>
      <c r="Q425" s="183">
        <f>Q371/RES_summary!Q$21</f>
        <v>0</v>
      </c>
    </row>
    <row r="426" spans="1:17" ht="12" customHeight="1" x14ac:dyDescent="0.25">
      <c r="A426" s="167" t="s">
        <v>143</v>
      </c>
      <c r="B426" s="132"/>
      <c r="C426" s="183">
        <f>C372/RES_summary!C$21</f>
        <v>0</v>
      </c>
      <c r="D426" s="183">
        <f>D372/RES_summary!D$21</f>
        <v>0</v>
      </c>
      <c r="E426" s="183">
        <f>E372/RES_summary!E$21</f>
        <v>0</v>
      </c>
      <c r="F426" s="183">
        <f>F372/RES_summary!F$21</f>
        <v>0</v>
      </c>
      <c r="G426" s="183">
        <f>G372/RES_summary!G$21</f>
        <v>0</v>
      </c>
      <c r="H426" s="183">
        <f>H372/RES_summary!H$21</f>
        <v>0</v>
      </c>
      <c r="I426" s="183">
        <f>I372/RES_summary!I$21</f>
        <v>0</v>
      </c>
      <c r="J426" s="183">
        <f>J372/RES_summary!J$21</f>
        <v>0</v>
      </c>
      <c r="K426" s="183">
        <f>K372/RES_summary!K$21</f>
        <v>0</v>
      </c>
      <c r="L426" s="183">
        <f>L372/RES_summary!L$21</f>
        <v>0</v>
      </c>
      <c r="M426" s="183">
        <f>M372/RES_summary!M$21</f>
        <v>0</v>
      </c>
      <c r="N426" s="183">
        <f>N372/RES_summary!N$21</f>
        <v>0</v>
      </c>
      <c r="O426" s="183">
        <f>O372/RES_summary!O$21</f>
        <v>0</v>
      </c>
      <c r="P426" s="183">
        <f>P372/RES_summary!P$21</f>
        <v>0</v>
      </c>
      <c r="Q426" s="183">
        <f>Q372/RES_summary!Q$21</f>
        <v>0</v>
      </c>
    </row>
    <row r="427" spans="1:17" ht="12" customHeight="1" x14ac:dyDescent="0.25">
      <c r="A427" s="166" t="s">
        <v>57</v>
      </c>
      <c r="B427" s="165"/>
      <c r="C427" s="182">
        <f>C373/RES_summary!C$21</f>
        <v>0</v>
      </c>
      <c r="D427" s="182">
        <f>D373/RES_summary!D$21</f>
        <v>0</v>
      </c>
      <c r="E427" s="182">
        <f>E373/RES_summary!E$21</f>
        <v>0</v>
      </c>
      <c r="F427" s="182">
        <f>F373/RES_summary!F$21</f>
        <v>0</v>
      </c>
      <c r="G427" s="182">
        <f>G373/RES_summary!G$21</f>
        <v>0</v>
      </c>
      <c r="H427" s="182">
        <f>H373/RES_summary!H$21</f>
        <v>0</v>
      </c>
      <c r="I427" s="182">
        <f>I373/RES_summary!I$21</f>
        <v>0</v>
      </c>
      <c r="J427" s="182">
        <f>J373/RES_summary!J$21</f>
        <v>0</v>
      </c>
      <c r="K427" s="182">
        <f>K373/RES_summary!K$21</f>
        <v>0</v>
      </c>
      <c r="L427" s="182">
        <f>L373/RES_summary!L$21</f>
        <v>0</v>
      </c>
      <c r="M427" s="182">
        <f>M373/RES_summary!M$21</f>
        <v>0</v>
      </c>
      <c r="N427" s="182">
        <f>N373/RES_summary!N$21</f>
        <v>0</v>
      </c>
      <c r="O427" s="182">
        <f>O373/RES_summary!O$21</f>
        <v>0</v>
      </c>
      <c r="P427" s="182">
        <f>P373/RES_summary!P$21</f>
        <v>0</v>
      </c>
      <c r="Q427" s="182">
        <f>Q373/RES_summary!Q$21</f>
        <v>0</v>
      </c>
    </row>
    <row r="428" spans="1:17" ht="12" customHeight="1" x14ac:dyDescent="0.25">
      <c r="A428" s="147" t="s">
        <v>59</v>
      </c>
      <c r="B428" s="164"/>
      <c r="C428" s="181">
        <f>C374/RES_summary!C$21</f>
        <v>0</v>
      </c>
      <c r="D428" s="181">
        <f>D374/RES_summary!D$21</f>
        <v>0</v>
      </c>
      <c r="E428" s="181">
        <f>E374/RES_summary!E$21</f>
        <v>0</v>
      </c>
      <c r="F428" s="181">
        <f>F374/RES_summary!F$21</f>
        <v>0</v>
      </c>
      <c r="G428" s="181">
        <f>G374/RES_summary!G$21</f>
        <v>0</v>
      </c>
      <c r="H428" s="181">
        <f>H374/RES_summary!H$21</f>
        <v>0</v>
      </c>
      <c r="I428" s="181">
        <f>I374/RES_summary!I$21</f>
        <v>0</v>
      </c>
      <c r="J428" s="181">
        <f>J374/RES_summary!J$21</f>
        <v>0</v>
      </c>
      <c r="K428" s="181">
        <f>K374/RES_summary!K$21</f>
        <v>0</v>
      </c>
      <c r="L428" s="181">
        <f>L374/RES_summary!L$21</f>
        <v>0</v>
      </c>
      <c r="M428" s="181">
        <f>M374/RES_summary!M$21</f>
        <v>0</v>
      </c>
      <c r="N428" s="181">
        <f>N374/RES_summary!N$21</f>
        <v>0</v>
      </c>
      <c r="O428" s="181">
        <f>O374/RES_summary!O$21</f>
        <v>0</v>
      </c>
      <c r="P428" s="181">
        <f>P374/RES_summary!P$21</f>
        <v>0</v>
      </c>
      <c r="Q428" s="181">
        <f>Q374/RES_summary!Q$21</f>
        <v>0</v>
      </c>
    </row>
    <row r="429" spans="1:17" ht="12" customHeight="1" x14ac:dyDescent="0.25">
      <c r="A429" s="163" t="s">
        <v>142</v>
      </c>
      <c r="B429" s="162"/>
      <c r="C429" s="180">
        <f>C375/RES_summary!C$21</f>
        <v>17.127147698900565</v>
      </c>
      <c r="D429" s="180">
        <f>D375/RES_summary!D$21</f>
        <v>17.908533225654566</v>
      </c>
      <c r="E429" s="180">
        <f>E375/RES_summary!E$21</f>
        <v>18.348326531561824</v>
      </c>
      <c r="F429" s="180">
        <f>F375/RES_summary!F$21</f>
        <v>0</v>
      </c>
      <c r="G429" s="180">
        <f>G375/RES_summary!G$21</f>
        <v>17.160966811759121</v>
      </c>
      <c r="H429" s="180">
        <f>H375/RES_summary!H$21</f>
        <v>0</v>
      </c>
      <c r="I429" s="180">
        <f>I375/RES_summary!I$21</f>
        <v>0</v>
      </c>
      <c r="J429" s="180">
        <f>J375/RES_summary!J$21</f>
        <v>19.932988316419507</v>
      </c>
      <c r="K429" s="180">
        <f>K375/RES_summary!K$21</f>
        <v>0</v>
      </c>
      <c r="L429" s="180">
        <f>L375/RES_summary!L$21</f>
        <v>0</v>
      </c>
      <c r="M429" s="180">
        <f>M375/RES_summary!M$21</f>
        <v>0</v>
      </c>
      <c r="N429" s="180">
        <f>N375/RES_summary!N$21</f>
        <v>0</v>
      </c>
      <c r="O429" s="180">
        <f>O375/RES_summary!O$21</f>
        <v>0</v>
      </c>
      <c r="P429" s="180">
        <f>P375/RES_summary!P$21</f>
        <v>0</v>
      </c>
      <c r="Q429" s="180">
        <f>Q375/RES_summary!Q$21</f>
        <v>0</v>
      </c>
    </row>
    <row r="430" spans="1:17" ht="12" customHeight="1" x14ac:dyDescent="0.25">
      <c r="A430" s="161" t="s">
        <v>141</v>
      </c>
      <c r="B430" s="160"/>
      <c r="C430" s="179">
        <f>C376/RES_summary!C$21</f>
        <v>16.839995181331773</v>
      </c>
      <c r="D430" s="179">
        <f>D376/RES_summary!D$21</f>
        <v>17.186392369518753</v>
      </c>
      <c r="E430" s="179">
        <f>E376/RES_summary!E$21</f>
        <v>17.152862992931343</v>
      </c>
      <c r="F430" s="179">
        <f>F376/RES_summary!F$21</f>
        <v>16.651579344032193</v>
      </c>
      <c r="G430" s="179">
        <f>G376/RES_summary!G$21</f>
        <v>16.291365841994562</v>
      </c>
      <c r="H430" s="179">
        <f>H376/RES_summary!H$21</f>
        <v>15.320420022879535</v>
      </c>
      <c r="I430" s="179">
        <f>I376/RES_summary!I$21</f>
        <v>15.460054669891248</v>
      </c>
      <c r="J430" s="179">
        <f>J376/RES_summary!J$21</f>
        <v>15.209439501640079</v>
      </c>
      <c r="K430" s="179">
        <f>K376/RES_summary!K$21</f>
        <v>0</v>
      </c>
      <c r="L430" s="179">
        <f>L376/RES_summary!L$21</f>
        <v>14.793317751163388</v>
      </c>
      <c r="M430" s="179">
        <f>M376/RES_summary!M$21</f>
        <v>0</v>
      </c>
      <c r="N430" s="179">
        <f>N376/RES_summary!N$21</f>
        <v>0</v>
      </c>
      <c r="O430" s="179">
        <f>O376/RES_summary!O$21</f>
        <v>0</v>
      </c>
      <c r="P430" s="179">
        <f>P376/RES_summary!P$21</f>
        <v>0</v>
      </c>
      <c r="Q430" s="179">
        <f>Q376/RES_summary!Q$21</f>
        <v>0</v>
      </c>
    </row>
    <row r="431" spans="1:17" ht="12" customHeight="1" x14ac:dyDescent="0.25">
      <c r="A431" s="148" t="s">
        <v>60</v>
      </c>
      <c r="B431" s="156"/>
      <c r="C431" s="177">
        <f>C377/RES_summary!C$21</f>
        <v>0.17127147698900458</v>
      </c>
      <c r="D431" s="177">
        <f>D377/RES_summary!D$21</f>
        <v>0.36260000273732851</v>
      </c>
      <c r="E431" s="177">
        <f>E377/RES_summary!E$21</f>
        <v>0.3762834930034637</v>
      </c>
      <c r="F431" s="177">
        <f>F377/RES_summary!F$21</f>
        <v>0.36592739587291478</v>
      </c>
      <c r="G431" s="177">
        <f>G377/RES_summary!G$21</f>
        <v>2.1057447353161365</v>
      </c>
      <c r="H431" s="177">
        <f>H377/RES_summary!H$21</f>
        <v>0.76616744972907724</v>
      </c>
      <c r="I431" s="177">
        <f>I377/RES_summary!I$21</f>
        <v>0.4003369046756225</v>
      </c>
      <c r="J431" s="177">
        <f>J377/RES_summary!J$21</f>
        <v>0.39813151232800337</v>
      </c>
      <c r="K431" s="177">
        <f>K377/RES_summary!K$21</f>
        <v>0</v>
      </c>
      <c r="L431" s="177">
        <f>L377/RES_summary!L$21</f>
        <v>0.39840764845187038</v>
      </c>
      <c r="M431" s="177">
        <f>M377/RES_summary!M$21</f>
        <v>0</v>
      </c>
      <c r="N431" s="177">
        <f>N377/RES_summary!N$21</f>
        <v>0</v>
      </c>
      <c r="O431" s="177">
        <f>O377/RES_summary!O$21</f>
        <v>0</v>
      </c>
      <c r="P431" s="177">
        <f>P377/RES_summary!P$21</f>
        <v>0</v>
      </c>
      <c r="Q431" s="177">
        <f>Q377/RES_summary!Q$21</f>
        <v>0</v>
      </c>
    </row>
    <row r="432" spans="1:17" ht="12" customHeight="1" x14ac:dyDescent="0.25">
      <c r="A432" s="159" t="s">
        <v>59</v>
      </c>
      <c r="B432" s="57"/>
      <c r="C432" s="176">
        <f>C378/RES_summary!C$21</f>
        <v>16.668723704342764</v>
      </c>
      <c r="D432" s="176">
        <f>D378/RES_summary!D$21</f>
        <v>16.823792366781426</v>
      </c>
      <c r="E432" s="176">
        <f>E378/RES_summary!E$21</f>
        <v>16.776579499927873</v>
      </c>
      <c r="F432" s="176">
        <f>F378/RES_summary!F$21</f>
        <v>16.285651948159281</v>
      </c>
      <c r="G432" s="176">
        <f>G378/RES_summary!G$21</f>
        <v>14.185621106678425</v>
      </c>
      <c r="H432" s="176">
        <f>H378/RES_summary!H$21</f>
        <v>14.554252573150457</v>
      </c>
      <c r="I432" s="176">
        <f>I378/RES_summary!I$21</f>
        <v>15.059717765215625</v>
      </c>
      <c r="J432" s="176">
        <f>J378/RES_summary!J$21</f>
        <v>14.811307989312075</v>
      </c>
      <c r="K432" s="176">
        <f>K378/RES_summary!K$21</f>
        <v>0</v>
      </c>
      <c r="L432" s="176">
        <f>L378/RES_summary!L$21</f>
        <v>14.394910102711515</v>
      </c>
      <c r="M432" s="176">
        <f>M378/RES_summary!M$21</f>
        <v>0</v>
      </c>
      <c r="N432" s="176">
        <f>N378/RES_summary!N$21</f>
        <v>0</v>
      </c>
      <c r="O432" s="176">
        <f>O378/RES_summary!O$21</f>
        <v>0</v>
      </c>
      <c r="P432" s="176">
        <f>P378/RES_summary!P$21</f>
        <v>0</v>
      </c>
      <c r="Q432" s="176">
        <f>Q378/RES_summary!Q$21</f>
        <v>0</v>
      </c>
    </row>
    <row r="433" spans="1:17" ht="12" customHeight="1" x14ac:dyDescent="0.25">
      <c r="A433" s="158" t="s">
        <v>62</v>
      </c>
      <c r="B433" s="157"/>
      <c r="C433" s="178">
        <f>C379/RES_summary!C$21</f>
        <v>5.9262040134970828</v>
      </c>
      <c r="D433" s="178">
        <f>D379/RES_summary!D$21</f>
        <v>5.916191733019744</v>
      </c>
      <c r="E433" s="178">
        <f>E379/RES_summary!E$21</f>
        <v>6.9364085153386341</v>
      </c>
      <c r="F433" s="178">
        <f>F379/RES_summary!F$21</f>
        <v>6.9520762621235956</v>
      </c>
      <c r="G433" s="178">
        <f>G379/RES_summary!G$21</f>
        <v>6.6461440489434498</v>
      </c>
      <c r="H433" s="178">
        <f>H379/RES_summary!H$21</f>
        <v>7.2732964777384188</v>
      </c>
      <c r="I433" s="178">
        <f>I379/RES_summary!I$21</f>
        <v>7.7465961706835609</v>
      </c>
      <c r="J433" s="178">
        <f>J379/RES_summary!J$21</f>
        <v>7.5742034467118264</v>
      </c>
      <c r="K433" s="178">
        <f>K379/RES_summary!K$21</f>
        <v>0</v>
      </c>
      <c r="L433" s="178">
        <f>L379/RES_summary!L$21</f>
        <v>7.9563390480718938</v>
      </c>
      <c r="M433" s="178">
        <f>M379/RES_summary!M$21</f>
        <v>0</v>
      </c>
      <c r="N433" s="178">
        <f>N379/RES_summary!N$21</f>
        <v>0</v>
      </c>
      <c r="O433" s="178">
        <f>O379/RES_summary!O$21</f>
        <v>0</v>
      </c>
      <c r="P433" s="178">
        <f>P379/RES_summary!P$21</f>
        <v>0</v>
      </c>
      <c r="Q433" s="178">
        <f>Q379/RES_summary!Q$21</f>
        <v>0</v>
      </c>
    </row>
    <row r="434" spans="1:17" ht="12" customHeight="1" x14ac:dyDescent="0.25">
      <c r="A434" s="23" t="s">
        <v>57</v>
      </c>
      <c r="B434" s="156"/>
      <c r="C434" s="177">
        <f>C380/RES_summary!C$21</f>
        <v>0</v>
      </c>
      <c r="D434" s="177">
        <f>D380/RES_summary!D$21</f>
        <v>0</v>
      </c>
      <c r="E434" s="177">
        <f>E380/RES_summary!E$21</f>
        <v>0</v>
      </c>
      <c r="F434" s="177">
        <f>F380/RES_summary!F$21</f>
        <v>0</v>
      </c>
      <c r="G434" s="177">
        <f>G380/RES_summary!G$21</f>
        <v>0</v>
      </c>
      <c r="H434" s="177">
        <f>H380/RES_summary!H$21</f>
        <v>0</v>
      </c>
      <c r="I434" s="177">
        <f>I380/RES_summary!I$21</f>
        <v>0</v>
      </c>
      <c r="J434" s="177">
        <f>J380/RES_summary!J$21</f>
        <v>0</v>
      </c>
      <c r="K434" s="177">
        <f>K380/RES_summary!K$21</f>
        <v>0</v>
      </c>
      <c r="L434" s="177">
        <f>L380/RES_summary!L$21</f>
        <v>0</v>
      </c>
      <c r="M434" s="177">
        <f>M380/RES_summary!M$21</f>
        <v>0</v>
      </c>
      <c r="N434" s="177">
        <f>N380/RES_summary!N$21</f>
        <v>0</v>
      </c>
      <c r="O434" s="177">
        <f>O380/RES_summary!O$21</f>
        <v>0</v>
      </c>
      <c r="P434" s="177">
        <f>P380/RES_summary!P$21</f>
        <v>0</v>
      </c>
      <c r="Q434" s="177">
        <f>Q380/RES_summary!Q$21</f>
        <v>0</v>
      </c>
    </row>
    <row r="435" spans="1:17" ht="12" customHeight="1" x14ac:dyDescent="0.25">
      <c r="A435" s="29" t="s">
        <v>140</v>
      </c>
      <c r="B435" s="57"/>
      <c r="C435" s="176">
        <f>C381/RES_summary!C$21</f>
        <v>5.9262040134970828</v>
      </c>
      <c r="D435" s="176">
        <f>D381/RES_summary!D$21</f>
        <v>5.916191733019744</v>
      </c>
      <c r="E435" s="176">
        <f>E381/RES_summary!E$21</f>
        <v>6.9364085153386341</v>
      </c>
      <c r="F435" s="176">
        <f>F381/RES_summary!F$21</f>
        <v>6.9520762621235956</v>
      </c>
      <c r="G435" s="176">
        <f>G381/RES_summary!G$21</f>
        <v>6.6461440489434498</v>
      </c>
      <c r="H435" s="176">
        <f>H381/RES_summary!H$21</f>
        <v>7.2732964777384188</v>
      </c>
      <c r="I435" s="176">
        <f>I381/RES_summary!I$21</f>
        <v>7.7465961706835609</v>
      </c>
      <c r="J435" s="176">
        <f>J381/RES_summary!J$21</f>
        <v>7.5742034467118264</v>
      </c>
      <c r="K435" s="176">
        <f>K381/RES_summary!K$21</f>
        <v>0</v>
      </c>
      <c r="L435" s="176">
        <f>L381/RES_summary!L$21</f>
        <v>7.9563390480718938</v>
      </c>
      <c r="M435" s="176">
        <f>M381/RES_summary!M$21</f>
        <v>0</v>
      </c>
      <c r="N435" s="176">
        <f>N381/RES_summary!N$21</f>
        <v>0</v>
      </c>
      <c r="O435" s="176">
        <f>O381/RES_summary!O$21</f>
        <v>0</v>
      </c>
      <c r="P435" s="176">
        <f>P381/RES_summary!P$21</f>
        <v>0</v>
      </c>
      <c r="Q435" s="176">
        <f>Q381/RES_summary!Q$21</f>
        <v>0</v>
      </c>
    </row>
    <row r="437" spans="1:17" ht="12" customHeight="1" x14ac:dyDescent="0.25">
      <c r="A437" s="152" t="s">
        <v>184</v>
      </c>
      <c r="B437" s="168"/>
      <c r="C437" s="184">
        <f>C383/RES_summary!C$21</f>
        <v>0</v>
      </c>
      <c r="D437" s="184">
        <f>D383/RES_summary!D$21</f>
        <v>0</v>
      </c>
      <c r="E437" s="184">
        <f>E383/RES_summary!E$21</f>
        <v>0</v>
      </c>
      <c r="F437" s="184">
        <f>F383/RES_summary!F$21</f>
        <v>0</v>
      </c>
      <c r="G437" s="184">
        <f>G383/RES_summary!G$21</f>
        <v>0</v>
      </c>
      <c r="H437" s="184">
        <f>H383/RES_summary!H$21</f>
        <v>0</v>
      </c>
      <c r="I437" s="184">
        <f>I383/RES_summary!I$21</f>
        <v>0</v>
      </c>
      <c r="J437" s="184">
        <f>J383/RES_summary!J$21</f>
        <v>0</v>
      </c>
      <c r="K437" s="184">
        <f>K383/RES_summary!K$21</f>
        <v>0</v>
      </c>
      <c r="L437" s="184">
        <f>L383/RES_summary!L$21</f>
        <v>0</v>
      </c>
      <c r="M437" s="184">
        <f>M383/RES_summary!M$21</f>
        <v>0</v>
      </c>
      <c r="N437" s="184">
        <f>N383/RES_summary!N$21</f>
        <v>0</v>
      </c>
      <c r="O437" s="184">
        <f>O383/RES_summary!O$21</f>
        <v>0</v>
      </c>
      <c r="P437" s="184">
        <f>P383/RES_summary!P$21</f>
        <v>0</v>
      </c>
      <c r="Q437" s="184">
        <f>Q383/RES_summary!Q$21</f>
        <v>0</v>
      </c>
    </row>
    <row r="438" spans="1:17" ht="12" customHeight="1" x14ac:dyDescent="0.25">
      <c r="A438" s="158" t="s">
        <v>65</v>
      </c>
      <c r="B438" s="157"/>
      <c r="C438" s="178">
        <f>C384/RES_summary!C$21</f>
        <v>0</v>
      </c>
      <c r="D438" s="178">
        <f>D384/RES_summary!D$21</f>
        <v>0</v>
      </c>
      <c r="E438" s="178">
        <f>E384/RES_summary!E$21</f>
        <v>0</v>
      </c>
      <c r="F438" s="178">
        <f>F384/RES_summary!F$21</f>
        <v>0</v>
      </c>
      <c r="G438" s="178">
        <f>G384/RES_summary!G$21</f>
        <v>0</v>
      </c>
      <c r="H438" s="178">
        <f>H384/RES_summary!H$21</f>
        <v>0</v>
      </c>
      <c r="I438" s="178">
        <f>I384/RES_summary!I$21</f>
        <v>0</v>
      </c>
      <c r="J438" s="178">
        <f>J384/RES_summary!J$21</f>
        <v>0</v>
      </c>
      <c r="K438" s="178">
        <f>K384/RES_summary!K$21</f>
        <v>0</v>
      </c>
      <c r="L438" s="178">
        <f>L384/RES_summary!L$21</f>
        <v>0</v>
      </c>
      <c r="M438" s="178">
        <f>M384/RES_summary!M$21</f>
        <v>0</v>
      </c>
      <c r="N438" s="178">
        <f>N384/RES_summary!N$21</f>
        <v>0</v>
      </c>
      <c r="O438" s="178">
        <f>O384/RES_summary!O$21</f>
        <v>0</v>
      </c>
      <c r="P438" s="178">
        <f>P384/RES_summary!P$21</f>
        <v>0</v>
      </c>
      <c r="Q438" s="178">
        <f>Q384/RES_summary!Q$21</f>
        <v>0</v>
      </c>
    </row>
    <row r="439" spans="1:17" ht="12" customHeight="1" x14ac:dyDescent="0.25">
      <c r="A439" s="23" t="s">
        <v>60</v>
      </c>
      <c r="B439" s="57"/>
      <c r="C439" s="176">
        <f>C385/RES_summary!C$21</f>
        <v>0</v>
      </c>
      <c r="D439" s="176">
        <f>D385/RES_summary!D$21</f>
        <v>0</v>
      </c>
      <c r="E439" s="176">
        <f>E385/RES_summary!E$21</f>
        <v>0</v>
      </c>
      <c r="F439" s="176">
        <f>F385/RES_summary!F$21</f>
        <v>0</v>
      </c>
      <c r="G439" s="176">
        <f>G385/RES_summary!G$21</f>
        <v>0</v>
      </c>
      <c r="H439" s="176">
        <f>H385/RES_summary!H$21</f>
        <v>0</v>
      </c>
      <c r="I439" s="176">
        <f>I385/RES_summary!I$21</f>
        <v>0</v>
      </c>
      <c r="J439" s="176">
        <f>J385/RES_summary!J$21</f>
        <v>0</v>
      </c>
      <c r="K439" s="176">
        <f>K385/RES_summary!K$21</f>
        <v>0</v>
      </c>
      <c r="L439" s="176">
        <f>L385/RES_summary!L$21</f>
        <v>0</v>
      </c>
      <c r="M439" s="176">
        <f>M385/RES_summary!M$21</f>
        <v>0</v>
      </c>
      <c r="N439" s="176">
        <f>N385/RES_summary!N$21</f>
        <v>0</v>
      </c>
      <c r="O439" s="176">
        <f>O385/RES_summary!O$21</f>
        <v>0</v>
      </c>
      <c r="P439" s="176">
        <f>P385/RES_summary!P$21</f>
        <v>0</v>
      </c>
      <c r="Q439" s="176">
        <f>Q385/RES_summary!Q$21</f>
        <v>0</v>
      </c>
    </row>
    <row r="440" spans="1:17" ht="12" customHeight="1" x14ac:dyDescent="0.25">
      <c r="A440" s="158" t="s">
        <v>112</v>
      </c>
      <c r="B440" s="157"/>
      <c r="C440" s="178">
        <f>C386/RES_summary!C$21</f>
        <v>0</v>
      </c>
      <c r="D440" s="178">
        <f>D386/RES_summary!D$21</f>
        <v>0</v>
      </c>
      <c r="E440" s="178">
        <f>E386/RES_summary!E$21</f>
        <v>0</v>
      </c>
      <c r="F440" s="178">
        <f>F386/RES_summary!F$21</f>
        <v>0</v>
      </c>
      <c r="G440" s="178">
        <f>G386/RES_summary!G$21</f>
        <v>0</v>
      </c>
      <c r="H440" s="178">
        <f>H386/RES_summary!H$21</f>
        <v>0</v>
      </c>
      <c r="I440" s="178">
        <f>I386/RES_summary!I$21</f>
        <v>0</v>
      </c>
      <c r="J440" s="178">
        <f>J386/RES_summary!J$21</f>
        <v>0</v>
      </c>
      <c r="K440" s="178">
        <f>K386/RES_summary!K$21</f>
        <v>0</v>
      </c>
      <c r="L440" s="178">
        <f>L386/RES_summary!L$21</f>
        <v>0</v>
      </c>
      <c r="M440" s="178">
        <f>M386/RES_summary!M$21</f>
        <v>0</v>
      </c>
      <c r="N440" s="178">
        <f>N386/RES_summary!N$21</f>
        <v>0</v>
      </c>
      <c r="O440" s="178">
        <f>O386/RES_summary!O$21</f>
        <v>0</v>
      </c>
      <c r="P440" s="178">
        <f>P386/RES_summary!P$21</f>
        <v>0</v>
      </c>
      <c r="Q440" s="178">
        <f>Q386/RES_summary!Q$21</f>
        <v>0</v>
      </c>
    </row>
    <row r="441" spans="1:17" ht="12" customHeight="1" x14ac:dyDescent="0.25">
      <c r="A441" s="23" t="s">
        <v>60</v>
      </c>
      <c r="B441" s="156"/>
      <c r="C441" s="177">
        <f>C387/RES_summary!C$21</f>
        <v>0</v>
      </c>
      <c r="D441" s="177">
        <f>D387/RES_summary!D$21</f>
        <v>0</v>
      </c>
      <c r="E441" s="177">
        <f>E387/RES_summary!E$21</f>
        <v>0</v>
      </c>
      <c r="F441" s="177">
        <f>F387/RES_summary!F$21</f>
        <v>0</v>
      </c>
      <c r="G441" s="177">
        <f>G387/RES_summary!G$21</f>
        <v>0</v>
      </c>
      <c r="H441" s="177">
        <f>H387/RES_summary!H$21</f>
        <v>0</v>
      </c>
      <c r="I441" s="177">
        <f>I387/RES_summary!I$21</f>
        <v>0</v>
      </c>
      <c r="J441" s="177">
        <f>J387/RES_summary!J$21</f>
        <v>0</v>
      </c>
      <c r="K441" s="177">
        <f>K387/RES_summary!K$21</f>
        <v>0</v>
      </c>
      <c r="L441" s="177">
        <f>L387/RES_summary!L$21</f>
        <v>0</v>
      </c>
      <c r="M441" s="177">
        <f>M387/RES_summary!M$21</f>
        <v>0</v>
      </c>
      <c r="N441" s="177">
        <f>N387/RES_summary!N$21</f>
        <v>0</v>
      </c>
      <c r="O441" s="177">
        <f>O387/RES_summary!O$21</f>
        <v>0</v>
      </c>
      <c r="P441" s="177">
        <f>P387/RES_summary!P$21</f>
        <v>0</v>
      </c>
      <c r="Q441" s="177">
        <f>Q387/RES_summary!Q$21</f>
        <v>0</v>
      </c>
    </row>
    <row r="442" spans="1:17" ht="12" customHeight="1" x14ac:dyDescent="0.25">
      <c r="A442" s="158" t="s">
        <v>63</v>
      </c>
      <c r="B442" s="157"/>
      <c r="C442" s="178">
        <f>C388/RES_summary!C$21</f>
        <v>0</v>
      </c>
      <c r="D442" s="178">
        <f>D388/RES_summary!D$21</f>
        <v>0</v>
      </c>
      <c r="E442" s="178">
        <f>E388/RES_summary!E$21</f>
        <v>0</v>
      </c>
      <c r="F442" s="178">
        <f>F388/RES_summary!F$21</f>
        <v>0</v>
      </c>
      <c r="G442" s="178">
        <f>G388/RES_summary!G$21</f>
        <v>0</v>
      </c>
      <c r="H442" s="178">
        <f>H388/RES_summary!H$21</f>
        <v>0</v>
      </c>
      <c r="I442" s="178">
        <f>I388/RES_summary!I$21</f>
        <v>0</v>
      </c>
      <c r="J442" s="178">
        <f>J388/RES_summary!J$21</f>
        <v>0</v>
      </c>
      <c r="K442" s="178">
        <f>K388/RES_summary!K$21</f>
        <v>0</v>
      </c>
      <c r="L442" s="178">
        <f>L388/RES_summary!L$21</f>
        <v>0</v>
      </c>
      <c r="M442" s="178">
        <f>M388/RES_summary!M$21</f>
        <v>0</v>
      </c>
      <c r="N442" s="178">
        <f>N388/RES_summary!N$21</f>
        <v>0</v>
      </c>
      <c r="O442" s="178">
        <f>O388/RES_summary!O$21</f>
        <v>0</v>
      </c>
      <c r="P442" s="178">
        <f>P388/RES_summary!P$21</f>
        <v>0</v>
      </c>
      <c r="Q442" s="178">
        <f>Q388/RES_summary!Q$21</f>
        <v>0</v>
      </c>
    </row>
    <row r="443" spans="1:17" ht="12" customHeight="1" x14ac:dyDescent="0.25">
      <c r="A443" s="167" t="s">
        <v>144</v>
      </c>
      <c r="B443" s="132"/>
      <c r="C443" s="183">
        <f>C389/RES_summary!C$21</f>
        <v>0</v>
      </c>
      <c r="D443" s="183">
        <f>D389/RES_summary!D$21</f>
        <v>0</v>
      </c>
      <c r="E443" s="183">
        <f>E389/RES_summary!E$21</f>
        <v>0</v>
      </c>
      <c r="F443" s="183">
        <f>F389/RES_summary!F$21</f>
        <v>0</v>
      </c>
      <c r="G443" s="183">
        <f>G389/RES_summary!G$21</f>
        <v>0</v>
      </c>
      <c r="H443" s="183">
        <f>H389/RES_summary!H$21</f>
        <v>0</v>
      </c>
      <c r="I443" s="183">
        <f>I389/RES_summary!I$21</f>
        <v>0</v>
      </c>
      <c r="J443" s="183">
        <f>J389/RES_summary!J$21</f>
        <v>0</v>
      </c>
      <c r="K443" s="183">
        <f>K389/RES_summary!K$21</f>
        <v>0</v>
      </c>
      <c r="L443" s="183">
        <f>L389/RES_summary!L$21</f>
        <v>0</v>
      </c>
      <c r="M443" s="183">
        <f>M389/RES_summary!M$21</f>
        <v>0</v>
      </c>
      <c r="N443" s="183">
        <f>N389/RES_summary!N$21</f>
        <v>0</v>
      </c>
      <c r="O443" s="183">
        <f>O389/RES_summary!O$21</f>
        <v>0</v>
      </c>
      <c r="P443" s="183">
        <f>P389/RES_summary!P$21</f>
        <v>0</v>
      </c>
      <c r="Q443" s="183">
        <f>Q389/RES_summary!Q$21</f>
        <v>0</v>
      </c>
    </row>
    <row r="444" spans="1:17" ht="12" customHeight="1" x14ac:dyDescent="0.25">
      <c r="A444" s="167" t="s">
        <v>143</v>
      </c>
      <c r="B444" s="132"/>
      <c r="C444" s="183">
        <f>C390/RES_summary!C$21</f>
        <v>0</v>
      </c>
      <c r="D444" s="183">
        <f>D390/RES_summary!D$21</f>
        <v>0</v>
      </c>
      <c r="E444" s="183">
        <f>E390/RES_summary!E$21</f>
        <v>0</v>
      </c>
      <c r="F444" s="183">
        <f>F390/RES_summary!F$21</f>
        <v>0</v>
      </c>
      <c r="G444" s="183">
        <f>G390/RES_summary!G$21</f>
        <v>0</v>
      </c>
      <c r="H444" s="183">
        <f>H390/RES_summary!H$21</f>
        <v>0</v>
      </c>
      <c r="I444" s="183">
        <f>I390/RES_summary!I$21</f>
        <v>0</v>
      </c>
      <c r="J444" s="183">
        <f>J390/RES_summary!J$21</f>
        <v>0</v>
      </c>
      <c r="K444" s="183">
        <f>K390/RES_summary!K$21</f>
        <v>0</v>
      </c>
      <c r="L444" s="183">
        <f>L390/RES_summary!L$21</f>
        <v>0</v>
      </c>
      <c r="M444" s="183">
        <f>M390/RES_summary!M$21</f>
        <v>0</v>
      </c>
      <c r="N444" s="183">
        <f>N390/RES_summary!N$21</f>
        <v>0</v>
      </c>
      <c r="O444" s="183">
        <f>O390/RES_summary!O$21</f>
        <v>0</v>
      </c>
      <c r="P444" s="183">
        <f>P390/RES_summary!P$21</f>
        <v>0</v>
      </c>
      <c r="Q444" s="183">
        <f>Q390/RES_summary!Q$21</f>
        <v>0</v>
      </c>
    </row>
    <row r="445" spans="1:17" ht="12" customHeight="1" x14ac:dyDescent="0.25">
      <c r="A445" s="166" t="s">
        <v>57</v>
      </c>
      <c r="B445" s="165"/>
      <c r="C445" s="182">
        <f>C391/RES_summary!C$21</f>
        <v>0</v>
      </c>
      <c r="D445" s="182">
        <f>D391/RES_summary!D$21</f>
        <v>0</v>
      </c>
      <c r="E445" s="182">
        <f>E391/RES_summary!E$21</f>
        <v>0</v>
      </c>
      <c r="F445" s="182">
        <f>F391/RES_summary!F$21</f>
        <v>0</v>
      </c>
      <c r="G445" s="182">
        <f>G391/RES_summary!G$21</f>
        <v>0</v>
      </c>
      <c r="H445" s="182">
        <f>H391/RES_summary!H$21</f>
        <v>0</v>
      </c>
      <c r="I445" s="182">
        <f>I391/RES_summary!I$21</f>
        <v>0</v>
      </c>
      <c r="J445" s="182">
        <f>J391/RES_summary!J$21</f>
        <v>0</v>
      </c>
      <c r="K445" s="182">
        <f>K391/RES_summary!K$21</f>
        <v>0</v>
      </c>
      <c r="L445" s="182">
        <f>L391/RES_summary!L$21</f>
        <v>0</v>
      </c>
      <c r="M445" s="182">
        <f>M391/RES_summary!M$21</f>
        <v>0</v>
      </c>
      <c r="N445" s="182">
        <f>N391/RES_summary!N$21</f>
        <v>0</v>
      </c>
      <c r="O445" s="182">
        <f>O391/RES_summary!O$21</f>
        <v>0</v>
      </c>
      <c r="P445" s="182">
        <f>P391/RES_summary!P$21</f>
        <v>0</v>
      </c>
      <c r="Q445" s="182">
        <f>Q391/RES_summary!Q$21</f>
        <v>0</v>
      </c>
    </row>
    <row r="446" spans="1:17" ht="12" customHeight="1" x14ac:dyDescent="0.25">
      <c r="A446" s="147" t="s">
        <v>59</v>
      </c>
      <c r="B446" s="164"/>
      <c r="C446" s="181">
        <f>C392/RES_summary!C$21</f>
        <v>0</v>
      </c>
      <c r="D446" s="181">
        <f>D392/RES_summary!D$21</f>
        <v>0</v>
      </c>
      <c r="E446" s="181">
        <f>E392/RES_summary!E$21</f>
        <v>0</v>
      </c>
      <c r="F446" s="181">
        <f>F392/RES_summary!F$21</f>
        <v>0</v>
      </c>
      <c r="G446" s="181">
        <f>G392/RES_summary!G$21</f>
        <v>0</v>
      </c>
      <c r="H446" s="181">
        <f>H392/RES_summary!H$21</f>
        <v>0</v>
      </c>
      <c r="I446" s="181">
        <f>I392/RES_summary!I$21</f>
        <v>0</v>
      </c>
      <c r="J446" s="181">
        <f>J392/RES_summary!J$21</f>
        <v>0</v>
      </c>
      <c r="K446" s="181">
        <f>K392/RES_summary!K$21</f>
        <v>0</v>
      </c>
      <c r="L446" s="181">
        <f>L392/RES_summary!L$21</f>
        <v>0</v>
      </c>
      <c r="M446" s="181">
        <f>M392/RES_summary!M$21</f>
        <v>0</v>
      </c>
      <c r="N446" s="181">
        <f>N392/RES_summary!N$21</f>
        <v>0</v>
      </c>
      <c r="O446" s="181">
        <f>O392/RES_summary!O$21</f>
        <v>0</v>
      </c>
      <c r="P446" s="181">
        <f>P392/RES_summary!P$21</f>
        <v>0</v>
      </c>
      <c r="Q446" s="181">
        <f>Q392/RES_summary!Q$21</f>
        <v>0</v>
      </c>
    </row>
    <row r="447" spans="1:17" ht="12" customHeight="1" x14ac:dyDescent="0.25">
      <c r="A447" s="163" t="s">
        <v>142</v>
      </c>
      <c r="B447" s="162"/>
      <c r="C447" s="180">
        <f>C393/RES_summary!C$21</f>
        <v>0</v>
      </c>
      <c r="D447" s="180">
        <f>D393/RES_summary!D$21</f>
        <v>0</v>
      </c>
      <c r="E447" s="180">
        <f>E393/RES_summary!E$21</f>
        <v>0</v>
      </c>
      <c r="F447" s="180">
        <f>F393/RES_summary!F$21</f>
        <v>0</v>
      </c>
      <c r="G447" s="180">
        <f>G393/RES_summary!G$21</f>
        <v>0</v>
      </c>
      <c r="H447" s="180">
        <f>H393/RES_summary!H$21</f>
        <v>0</v>
      </c>
      <c r="I447" s="180">
        <f>I393/RES_summary!I$21</f>
        <v>0</v>
      </c>
      <c r="J447" s="180">
        <f>J393/RES_summary!J$21</f>
        <v>0</v>
      </c>
      <c r="K447" s="180">
        <f>K393/RES_summary!K$21</f>
        <v>0</v>
      </c>
      <c r="L447" s="180">
        <f>L393/RES_summary!L$21</f>
        <v>0</v>
      </c>
      <c r="M447" s="180">
        <f>M393/RES_summary!M$21</f>
        <v>0</v>
      </c>
      <c r="N447" s="180">
        <f>N393/RES_summary!N$21</f>
        <v>0</v>
      </c>
      <c r="O447" s="180">
        <f>O393/RES_summary!O$21</f>
        <v>0</v>
      </c>
      <c r="P447" s="180">
        <f>P393/RES_summary!P$21</f>
        <v>0</v>
      </c>
      <c r="Q447" s="180">
        <f>Q393/RES_summary!Q$21</f>
        <v>0</v>
      </c>
    </row>
    <row r="448" spans="1:17" ht="12" customHeight="1" x14ac:dyDescent="0.25">
      <c r="A448" s="161" t="s">
        <v>141</v>
      </c>
      <c r="B448" s="160"/>
      <c r="C448" s="179">
        <f>C394/RES_summary!C$21</f>
        <v>0</v>
      </c>
      <c r="D448" s="179">
        <f>D394/RES_summary!D$21</f>
        <v>0</v>
      </c>
      <c r="E448" s="179">
        <f>E394/RES_summary!E$21</f>
        <v>0</v>
      </c>
      <c r="F448" s="179">
        <f>F394/RES_summary!F$21</f>
        <v>0</v>
      </c>
      <c r="G448" s="179">
        <f>G394/RES_summary!G$21</f>
        <v>0</v>
      </c>
      <c r="H448" s="179">
        <f>H394/RES_summary!H$21</f>
        <v>0</v>
      </c>
      <c r="I448" s="179">
        <f>I394/RES_summary!I$21</f>
        <v>0</v>
      </c>
      <c r="J448" s="179">
        <f>J394/RES_summary!J$21</f>
        <v>0</v>
      </c>
      <c r="K448" s="179">
        <f>K394/RES_summary!K$21</f>
        <v>0</v>
      </c>
      <c r="L448" s="179">
        <f>L394/RES_summary!L$21</f>
        <v>0</v>
      </c>
      <c r="M448" s="179">
        <f>M394/RES_summary!M$21</f>
        <v>0</v>
      </c>
      <c r="N448" s="179">
        <f>N394/RES_summary!N$21</f>
        <v>0</v>
      </c>
      <c r="O448" s="179">
        <f>O394/RES_summary!O$21</f>
        <v>0</v>
      </c>
      <c r="P448" s="179">
        <f>P394/RES_summary!P$21</f>
        <v>0</v>
      </c>
      <c r="Q448" s="179">
        <f>Q394/RES_summary!Q$21</f>
        <v>0</v>
      </c>
    </row>
    <row r="449" spans="1:17" ht="12" customHeight="1" x14ac:dyDescent="0.25">
      <c r="A449" s="148" t="s">
        <v>60</v>
      </c>
      <c r="B449" s="156"/>
      <c r="C449" s="177">
        <f>C395/RES_summary!C$21</f>
        <v>0</v>
      </c>
      <c r="D449" s="177">
        <f>D395/RES_summary!D$21</f>
        <v>0</v>
      </c>
      <c r="E449" s="177">
        <f>E395/RES_summary!E$21</f>
        <v>0</v>
      </c>
      <c r="F449" s="177">
        <f>F395/RES_summary!F$21</f>
        <v>0</v>
      </c>
      <c r="G449" s="177">
        <f>G395/RES_summary!G$21</f>
        <v>0</v>
      </c>
      <c r="H449" s="177">
        <f>H395/RES_summary!H$21</f>
        <v>0</v>
      </c>
      <c r="I449" s="177">
        <f>I395/RES_summary!I$21</f>
        <v>0</v>
      </c>
      <c r="J449" s="177">
        <f>J395/RES_summary!J$21</f>
        <v>0</v>
      </c>
      <c r="K449" s="177">
        <f>K395/RES_summary!K$21</f>
        <v>0</v>
      </c>
      <c r="L449" s="177">
        <f>L395/RES_summary!L$21</f>
        <v>0</v>
      </c>
      <c r="M449" s="177">
        <f>M395/RES_summary!M$21</f>
        <v>0</v>
      </c>
      <c r="N449" s="177">
        <f>N395/RES_summary!N$21</f>
        <v>0</v>
      </c>
      <c r="O449" s="177">
        <f>O395/RES_summary!O$21</f>
        <v>0</v>
      </c>
      <c r="P449" s="177">
        <f>P395/RES_summary!P$21</f>
        <v>0</v>
      </c>
      <c r="Q449" s="177">
        <f>Q395/RES_summary!Q$21</f>
        <v>0</v>
      </c>
    </row>
    <row r="450" spans="1:17" ht="12" customHeight="1" x14ac:dyDescent="0.25">
      <c r="A450" s="159" t="s">
        <v>59</v>
      </c>
      <c r="B450" s="57"/>
      <c r="C450" s="176">
        <f>C396/RES_summary!C$21</f>
        <v>0</v>
      </c>
      <c r="D450" s="176">
        <f>D396/RES_summary!D$21</f>
        <v>0</v>
      </c>
      <c r="E450" s="176">
        <f>E396/RES_summary!E$21</f>
        <v>0</v>
      </c>
      <c r="F450" s="176">
        <f>F396/RES_summary!F$21</f>
        <v>0</v>
      </c>
      <c r="G450" s="176">
        <f>G396/RES_summary!G$21</f>
        <v>0</v>
      </c>
      <c r="H450" s="176">
        <f>H396/RES_summary!H$21</f>
        <v>0</v>
      </c>
      <c r="I450" s="176">
        <f>I396/RES_summary!I$21</f>
        <v>0</v>
      </c>
      <c r="J450" s="176">
        <f>J396/RES_summary!J$21</f>
        <v>0</v>
      </c>
      <c r="K450" s="176">
        <f>K396/RES_summary!K$21</f>
        <v>0</v>
      </c>
      <c r="L450" s="176">
        <f>L396/RES_summary!L$21</f>
        <v>0</v>
      </c>
      <c r="M450" s="176">
        <f>M396/RES_summary!M$21</f>
        <v>0</v>
      </c>
      <c r="N450" s="176">
        <f>N396/RES_summary!N$21</f>
        <v>0</v>
      </c>
      <c r="O450" s="176">
        <f>O396/RES_summary!O$21</f>
        <v>0</v>
      </c>
      <c r="P450" s="176">
        <f>P396/RES_summary!P$21</f>
        <v>0</v>
      </c>
      <c r="Q450" s="176">
        <f>Q396/RES_summary!Q$21</f>
        <v>0</v>
      </c>
    </row>
    <row r="451" spans="1:17" ht="12" customHeight="1" x14ac:dyDescent="0.25">
      <c r="A451" s="158" t="s">
        <v>62</v>
      </c>
      <c r="B451" s="157"/>
      <c r="C451" s="178">
        <f>C397/RES_summary!C$21</f>
        <v>0</v>
      </c>
      <c r="D451" s="178">
        <f>D397/RES_summary!D$21</f>
        <v>0</v>
      </c>
      <c r="E451" s="178">
        <f>E397/RES_summary!E$21</f>
        <v>0</v>
      </c>
      <c r="F451" s="178">
        <f>F397/RES_summary!F$21</f>
        <v>0</v>
      </c>
      <c r="G451" s="178">
        <f>G397/RES_summary!G$21</f>
        <v>0</v>
      </c>
      <c r="H451" s="178">
        <f>H397/RES_summary!H$21</f>
        <v>0</v>
      </c>
      <c r="I451" s="178">
        <f>I397/RES_summary!I$21</f>
        <v>0</v>
      </c>
      <c r="J451" s="178">
        <f>J397/RES_summary!J$21</f>
        <v>0</v>
      </c>
      <c r="K451" s="178">
        <f>K397/RES_summary!K$21</f>
        <v>0</v>
      </c>
      <c r="L451" s="178">
        <f>L397/RES_summary!L$21</f>
        <v>0</v>
      </c>
      <c r="M451" s="178">
        <f>M397/RES_summary!M$21</f>
        <v>0</v>
      </c>
      <c r="N451" s="178">
        <f>N397/RES_summary!N$21</f>
        <v>0</v>
      </c>
      <c r="O451" s="178">
        <f>O397/RES_summary!O$21</f>
        <v>0</v>
      </c>
      <c r="P451" s="178">
        <f>P397/RES_summary!P$21</f>
        <v>0</v>
      </c>
      <c r="Q451" s="178">
        <f>Q397/RES_summary!Q$21</f>
        <v>0</v>
      </c>
    </row>
    <row r="452" spans="1:17" ht="12" customHeight="1" x14ac:dyDescent="0.25">
      <c r="A452" s="23" t="s">
        <v>57</v>
      </c>
      <c r="B452" s="156"/>
      <c r="C452" s="177">
        <f>C398/RES_summary!C$21</f>
        <v>0</v>
      </c>
      <c r="D452" s="177">
        <f>D398/RES_summary!D$21</f>
        <v>0</v>
      </c>
      <c r="E452" s="177">
        <f>E398/RES_summary!E$21</f>
        <v>0</v>
      </c>
      <c r="F452" s="177">
        <f>F398/RES_summary!F$21</f>
        <v>0</v>
      </c>
      <c r="G452" s="177">
        <f>G398/RES_summary!G$21</f>
        <v>0</v>
      </c>
      <c r="H452" s="177">
        <f>H398/RES_summary!H$21</f>
        <v>0</v>
      </c>
      <c r="I452" s="177">
        <f>I398/RES_summary!I$21</f>
        <v>0</v>
      </c>
      <c r="J452" s="177">
        <f>J398/RES_summary!J$21</f>
        <v>0</v>
      </c>
      <c r="K452" s="177">
        <f>K398/RES_summary!K$21</f>
        <v>0</v>
      </c>
      <c r="L452" s="177">
        <f>L398/RES_summary!L$21</f>
        <v>0</v>
      </c>
      <c r="M452" s="177">
        <f>M398/RES_summary!M$21</f>
        <v>0</v>
      </c>
      <c r="N452" s="177">
        <f>N398/RES_summary!N$21</f>
        <v>0</v>
      </c>
      <c r="O452" s="177">
        <f>O398/RES_summary!O$21</f>
        <v>0</v>
      </c>
      <c r="P452" s="177">
        <f>P398/RES_summary!P$21</f>
        <v>0</v>
      </c>
      <c r="Q452" s="177">
        <f>Q398/RES_summary!Q$21</f>
        <v>0</v>
      </c>
    </row>
    <row r="453" spans="1:17" ht="12" customHeight="1" x14ac:dyDescent="0.25">
      <c r="A453" s="29" t="s">
        <v>140</v>
      </c>
      <c r="B453" s="57"/>
      <c r="C453" s="176">
        <f>C399/RES_summary!C$21</f>
        <v>0</v>
      </c>
      <c r="D453" s="176">
        <f>D399/RES_summary!D$21</f>
        <v>0</v>
      </c>
      <c r="E453" s="176">
        <f>E399/RES_summary!E$21</f>
        <v>0</v>
      </c>
      <c r="F453" s="176">
        <f>F399/RES_summary!F$21</f>
        <v>0</v>
      </c>
      <c r="G453" s="176">
        <f>G399/RES_summary!G$21</f>
        <v>0</v>
      </c>
      <c r="H453" s="176">
        <f>H399/RES_summary!H$21</f>
        <v>0</v>
      </c>
      <c r="I453" s="176">
        <f>I399/RES_summary!I$21</f>
        <v>0</v>
      </c>
      <c r="J453" s="176">
        <f>J399/RES_summary!J$21</f>
        <v>0</v>
      </c>
      <c r="K453" s="176">
        <f>K399/RES_summary!K$21</f>
        <v>0</v>
      </c>
      <c r="L453" s="176">
        <f>L399/RES_summary!L$21</f>
        <v>0</v>
      </c>
      <c r="M453" s="176">
        <f>M399/RES_summary!M$21</f>
        <v>0</v>
      </c>
      <c r="N453" s="176">
        <f>N399/RES_summary!N$21</f>
        <v>0</v>
      </c>
      <c r="O453" s="176">
        <f>O399/RES_summary!O$21</f>
        <v>0</v>
      </c>
      <c r="P453" s="176">
        <f>P399/RES_summary!P$21</f>
        <v>0</v>
      </c>
      <c r="Q453" s="176">
        <f>Q399/RES_summary!Q$21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69</vt:i4>
      </vt:variant>
      <vt:variant>
        <vt:lpstr>Named Ranges</vt:lpstr>
      </vt:variant>
      <vt:variant>
        <vt:i4>67</vt:i4>
      </vt:variant>
    </vt:vector>
  </HeadingPairs>
  <TitlesOfParts>
    <vt:vector size="136" baseType="lpstr">
      <vt:lpstr>cover</vt:lpstr>
      <vt:lpstr>index</vt:lpstr>
      <vt:lpstr>RES_summary</vt:lpstr>
      <vt:lpstr>RES_hh_num</vt:lpstr>
      <vt:lpstr>RES_hh_fec</vt:lpstr>
      <vt:lpstr>RES_hh_tes</vt:lpstr>
      <vt:lpstr>RES_hh_eff</vt:lpstr>
      <vt:lpstr>RES_hh_emi</vt:lpstr>
      <vt:lpstr>RES_hh_fech</vt:lpstr>
      <vt:lpstr>RES_hh_tesh</vt:lpstr>
      <vt:lpstr>RES_hh_emih</vt:lpstr>
      <vt:lpstr>RES_hh_fecs</vt:lpstr>
      <vt:lpstr>RES_hh_tess</vt:lpstr>
      <vt:lpstr>RES_hh_emis</vt:lpstr>
      <vt:lpstr>RES_hh_num_in</vt:lpstr>
      <vt:lpstr>RES_hh_fec_in</vt:lpstr>
      <vt:lpstr>RES_hh_tes_in</vt:lpstr>
      <vt:lpstr>RES_hh_eff_in</vt:lpstr>
      <vt:lpstr>RES_hh_emi_in</vt:lpstr>
      <vt:lpstr>RES_hh_fech_in</vt:lpstr>
      <vt:lpstr>RES_hh_tesh_in</vt:lpstr>
      <vt:lpstr>RES_hh_emih_in</vt:lpstr>
      <vt:lpstr>RES_hh_fecs_in</vt:lpstr>
      <vt:lpstr>RES_hh_tess_in</vt:lpstr>
      <vt:lpstr>RES_hh_emis_in</vt:lpstr>
      <vt:lpstr>RES_se-appl</vt:lpstr>
      <vt:lpstr>RES_RF</vt:lpstr>
      <vt:lpstr>RES_WM</vt:lpstr>
      <vt:lpstr>RES_DR</vt:lpstr>
      <vt:lpstr>RES_DW</vt:lpstr>
      <vt:lpstr>RES_TV</vt:lpstr>
      <vt:lpstr>RES_IT</vt:lpstr>
      <vt:lpstr>RES_LI</vt:lpstr>
      <vt:lpstr>RES_OA</vt:lpstr>
      <vt:lpstr>RES_hhdet_num</vt:lpstr>
      <vt:lpstr>RES_hhdet_out</vt:lpstr>
      <vt:lpstr>RES_hhdet_in</vt:lpstr>
      <vt:lpstr>RES_hhdet_in_new</vt:lpstr>
      <vt:lpstr>RES_hhdet_in_repl</vt:lpstr>
      <vt:lpstr>RES_hhdet_numvin</vt:lpstr>
      <vt:lpstr>RES_hhdet_fec</vt:lpstr>
      <vt:lpstr>RES_hhdet_tes</vt:lpstr>
      <vt:lpstr>RES_hhdet_eff</vt:lpstr>
      <vt:lpstr>RES_hhdet_emi</vt:lpstr>
      <vt:lpstr>RES_hhdet_fech</vt:lpstr>
      <vt:lpstr>RES_hhdet_tesh</vt:lpstr>
      <vt:lpstr>RES_hhdet_emih</vt:lpstr>
      <vt:lpstr>RES_hhdet_fecs</vt:lpstr>
      <vt:lpstr>RES_hhdet_tess</vt:lpstr>
      <vt:lpstr>RES_hhdet_emis</vt:lpstr>
      <vt:lpstr>RES_hhdet_in_fec</vt:lpstr>
      <vt:lpstr>RES_hhdet_in_tes</vt:lpstr>
      <vt:lpstr>RES_hhdet_in_eff</vt:lpstr>
      <vt:lpstr>RES_hhdet_in_emi</vt:lpstr>
      <vt:lpstr>RES_hhdet_in_fech</vt:lpstr>
      <vt:lpstr>RES_hhdet_in_tesh</vt:lpstr>
      <vt:lpstr>RES_hhdet_in_emih</vt:lpstr>
      <vt:lpstr>RES_hhdet_in_fecs</vt:lpstr>
      <vt:lpstr>RES_hhdet_in_tess</vt:lpstr>
      <vt:lpstr>RES_hhdet_in_emis</vt:lpstr>
      <vt:lpstr>RES_hh_SLD</vt:lpstr>
      <vt:lpstr>RES_hh_LPG</vt:lpstr>
      <vt:lpstr>RES_hh_GDO</vt:lpstr>
      <vt:lpstr>RES_hh_NGS</vt:lpstr>
      <vt:lpstr>RES_hh_BMS</vt:lpstr>
      <vt:lpstr>RES_hh_GEO</vt:lpstr>
      <vt:lpstr>RES_hh_DHT</vt:lpstr>
      <vt:lpstr>RES_hh_AEL</vt:lpstr>
      <vt:lpstr>RES_hh_CEL</vt:lpstr>
      <vt:lpstr>RES_DR!Print_Titles</vt:lpstr>
      <vt:lpstr>RES_DW!Print_Titles</vt:lpstr>
      <vt:lpstr>RES_hh_AEL!Print_Titles</vt:lpstr>
      <vt:lpstr>RES_hh_BMS!Print_Titles</vt:lpstr>
      <vt:lpstr>RES_hh_CEL!Print_Titles</vt:lpstr>
      <vt:lpstr>RES_hh_DHT!Print_Titles</vt:lpstr>
      <vt:lpstr>RES_hh_eff!Print_Titles</vt:lpstr>
      <vt:lpstr>RES_hh_eff_in!Print_Titles</vt:lpstr>
      <vt:lpstr>RES_hh_emi!Print_Titles</vt:lpstr>
      <vt:lpstr>RES_hh_emi_in!Print_Titles</vt:lpstr>
      <vt:lpstr>RES_hh_emih!Print_Titles</vt:lpstr>
      <vt:lpstr>RES_hh_emih_in!Print_Titles</vt:lpstr>
      <vt:lpstr>RES_hh_emis!Print_Titles</vt:lpstr>
      <vt:lpstr>RES_hh_emis_in!Print_Titles</vt:lpstr>
      <vt:lpstr>RES_hh_fec!Print_Titles</vt:lpstr>
      <vt:lpstr>RES_hh_fec_in!Print_Titles</vt:lpstr>
      <vt:lpstr>RES_hh_fech!Print_Titles</vt:lpstr>
      <vt:lpstr>RES_hh_fech_in!Print_Titles</vt:lpstr>
      <vt:lpstr>RES_hh_fecs!Print_Titles</vt:lpstr>
      <vt:lpstr>RES_hh_fecs_in!Print_Titles</vt:lpstr>
      <vt:lpstr>RES_hh_GDO!Print_Titles</vt:lpstr>
      <vt:lpstr>RES_hh_GEO!Print_Titles</vt:lpstr>
      <vt:lpstr>RES_hh_LPG!Print_Titles</vt:lpstr>
      <vt:lpstr>RES_hh_NGS!Print_Titles</vt:lpstr>
      <vt:lpstr>RES_hh_num!Print_Titles</vt:lpstr>
      <vt:lpstr>RES_hh_num_in!Print_Titles</vt:lpstr>
      <vt:lpstr>RES_hh_SLD!Print_Titles</vt:lpstr>
      <vt:lpstr>RES_hh_tes!Print_Titles</vt:lpstr>
      <vt:lpstr>RES_hh_tes_in!Print_Titles</vt:lpstr>
      <vt:lpstr>RES_hh_tesh!Print_Titles</vt:lpstr>
      <vt:lpstr>RES_hh_tesh_in!Print_Titles</vt:lpstr>
      <vt:lpstr>RES_hh_tess!Print_Titles</vt:lpstr>
      <vt:lpstr>RES_hh_tess_in!Print_Titles</vt:lpstr>
      <vt:lpstr>RES_hhdet_eff!Print_Titles</vt:lpstr>
      <vt:lpstr>RES_hhdet_emi!Print_Titles</vt:lpstr>
      <vt:lpstr>RES_hhdet_emih!Print_Titles</vt:lpstr>
      <vt:lpstr>RES_hhdet_emis!Print_Titles</vt:lpstr>
      <vt:lpstr>RES_hhdet_fec!Print_Titles</vt:lpstr>
      <vt:lpstr>RES_hhdet_fech!Print_Titles</vt:lpstr>
      <vt:lpstr>RES_hhdet_fecs!Print_Titles</vt:lpstr>
      <vt:lpstr>RES_hhdet_in!Print_Titles</vt:lpstr>
      <vt:lpstr>RES_hhdet_in_eff!Print_Titles</vt:lpstr>
      <vt:lpstr>RES_hhdet_in_emi!Print_Titles</vt:lpstr>
      <vt:lpstr>RES_hhdet_in_emih!Print_Titles</vt:lpstr>
      <vt:lpstr>RES_hhdet_in_emis!Print_Titles</vt:lpstr>
      <vt:lpstr>RES_hhdet_in_fec!Print_Titles</vt:lpstr>
      <vt:lpstr>RES_hhdet_in_fech!Print_Titles</vt:lpstr>
      <vt:lpstr>RES_hhdet_in_fecs!Print_Titles</vt:lpstr>
      <vt:lpstr>RES_hhdet_in_new!Print_Titles</vt:lpstr>
      <vt:lpstr>RES_hhdet_in_repl!Print_Titles</vt:lpstr>
      <vt:lpstr>RES_hhdet_in_tes!Print_Titles</vt:lpstr>
      <vt:lpstr>RES_hhdet_in_tesh!Print_Titles</vt:lpstr>
      <vt:lpstr>RES_hhdet_in_tess!Print_Titles</vt:lpstr>
      <vt:lpstr>RES_hhdet_num!Print_Titles</vt:lpstr>
      <vt:lpstr>RES_hhdet_numvin!Print_Titles</vt:lpstr>
      <vt:lpstr>RES_hhdet_out!Print_Titles</vt:lpstr>
      <vt:lpstr>RES_hhdet_tes!Print_Titles</vt:lpstr>
      <vt:lpstr>RES_hhdet_tesh!Print_Titles</vt:lpstr>
      <vt:lpstr>RES_hhdet_tess!Print_Titles</vt:lpstr>
      <vt:lpstr>RES_IT!Print_Titles</vt:lpstr>
      <vt:lpstr>RES_LI!Print_Titles</vt:lpstr>
      <vt:lpstr>RES_OA!Print_Titles</vt:lpstr>
      <vt:lpstr>RES_RF!Print_Titles</vt:lpstr>
      <vt:lpstr>'RES_se-appl'!Print_Titles</vt:lpstr>
      <vt:lpstr>RES_summary!Print_Titles</vt:lpstr>
      <vt:lpstr>RES_TV!Print_Titles</vt:lpstr>
      <vt:lpstr>RES_WM!Print_Titles</vt:lpstr>
    </vt:vector>
  </TitlesOfParts>
  <Company>European Commission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JRC-IDEES</dc:title>
  <dc:creator>JRC C.6</dc:creator>
  <cp:lastModifiedBy>ROZSAI Mate (JRC-SEVILLA)</cp:lastModifiedBy>
  <dcterms:created xsi:type="dcterms:W3CDTF">2018-07-16T15:36:17Z</dcterms:created>
  <dcterms:modified xsi:type="dcterms:W3CDTF">2018-07-16T15:36:17Z</dcterms:modified>
</cp:coreProperties>
</file>